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8.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worksheets/sheet9.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styles.xml" ContentType="application/vnd.openxmlformats-officedocument.spreadsheetml.styles+xml"/>
  <Override PartName="/xl/ctrlProps/ctrlProp4.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9.xml" ContentType="application/vnd.ms-excel.controlproperties+xml"/>
  <Override PartName="/xl/ctrlProps/ctrlProp3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trlProps/ctrlProp28.xml" ContentType="application/vnd.ms-excel.controlproperties+xml"/>
  <Override PartName="/xl/ctrlProps/ctrlProp27.xml" ContentType="application/vnd.ms-excel.controlproperties+xml"/>
  <Override PartName="/xl/ctrlProps/ctrlProp26.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5.xml" ContentType="application/vnd.ms-excel.controlproperties+xml"/>
  <Override PartName="/_xmlsignatures/sig1.xml" ContentType="application/vnd.openxmlformats-package.digital-signature-xmlsignatur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mc:AlternateContent xmlns:mc="http://schemas.openxmlformats.org/markup-compatibility/2006">
    <mc:Choice Requires="x15">
      <x15ac:absPath xmlns:x15ac="http://schemas.microsoft.com/office/spreadsheetml/2010/11/ac" url="S:\NTD\BCG\2017 Data Table Finals\"/>
    </mc:Choice>
  </mc:AlternateContent>
  <bookViews>
    <workbookView xWindow="0" yWindow="0" windowWidth="15600" windowHeight="5790" tabRatio="669"/>
  </bookViews>
  <sheets>
    <sheet name="Read Me" sheetId="10" r:id="rId1"/>
    <sheet name="Data Dictionary" sheetId="11" r:id="rId2"/>
    <sheet name="Overview - Operating" sheetId="3" r:id="rId3"/>
    <sheet name="Overview - Capital" sheetId="9" r:id="rId4"/>
    <sheet name="Directly Generated" sheetId="4" r:id="rId5"/>
    <sheet name="Taxes Levied by Agency" sheetId="12" r:id="rId6"/>
    <sheet name="Local" sheetId="6" r:id="rId7"/>
    <sheet name="State" sheetId="7" r:id="rId8"/>
    <sheet name="Federal" sheetId="8" r:id="rId9"/>
    <sheet name="Summary Tables" sheetId="13" r:id="rId10"/>
  </sheets>
  <definedNames>
    <definedName name="_xlnm._FilterDatabase" localSheetId="4" hidden="1">'Directly Generated'!$A$1:$X$2277</definedName>
    <definedName name="_xlnm._FilterDatabase" localSheetId="8" hidden="1">Federal!$A$1:$X$2182</definedName>
    <definedName name="_xlnm._FilterDatabase" localSheetId="6" hidden="1">Local!$A$1:$AD$2277</definedName>
    <definedName name="_xlnm._FilterDatabase" localSheetId="3" hidden="1">'Overview - Capital'!$A$1:$X$2201</definedName>
    <definedName name="_xlnm._FilterDatabase" localSheetId="2" hidden="1">'Overview - Operating'!$A$1:$X$2201</definedName>
    <definedName name="_xlnm._FilterDatabase" localSheetId="7" hidden="1">State!$A$1:$AD$2182</definedName>
    <definedName name="_xlnm._FilterDatabase" localSheetId="5" hidden="1">'Taxes Levied by Agency'!$A$1:$Z$561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m3.11">Table1[[#Headers],[VOMS]]</definedName>
    <definedName name="TitleRegion2.e6.m15.11">Table2[[#Headers],[click to graph]]</definedName>
    <definedName name="TitleRegion3.e21.m30.11">Table3[[#Headers],[click to graph]]</definedName>
    <definedName name="TitleRegion4.d36.m92.11">Table4[[#Headers],[State/Territory]]</definedName>
  </definedNames>
  <calcPr calcId="171027"/>
</workbook>
</file>

<file path=xl/calcChain.xml><?xml version="1.0" encoding="utf-8"?>
<calcChain xmlns="http://schemas.openxmlformats.org/spreadsheetml/2006/main">
  <c r="A23" i="13" l="1"/>
  <c r="A24" i="13" s="1"/>
  <c r="A8" i="13"/>
  <c r="X2277" i="8"/>
  <c r="X2276" i="8"/>
  <c r="X2275" i="8"/>
  <c r="X2274" i="8"/>
  <c r="X2273" i="8"/>
  <c r="X2272" i="8"/>
  <c r="X2271" i="8"/>
  <c r="X2270" i="8"/>
  <c r="X2269" i="8"/>
  <c r="X2268" i="8"/>
  <c r="X2267" i="8"/>
  <c r="X2266" i="8"/>
  <c r="X2265" i="8"/>
  <c r="X2264" i="8"/>
  <c r="X2263" i="8"/>
  <c r="X2262" i="8"/>
  <c r="X2261" i="8"/>
  <c r="X2260" i="8"/>
  <c r="X2259" i="8"/>
  <c r="X2258" i="8"/>
  <c r="X2257" i="8"/>
  <c r="X2256" i="8"/>
  <c r="X2255" i="8"/>
  <c r="X2254" i="8"/>
  <c r="X2253" i="8"/>
  <c r="X2252" i="8"/>
  <c r="X2251" i="8"/>
  <c r="X2250" i="8"/>
  <c r="X2249" i="8"/>
  <c r="X2248" i="8"/>
  <c r="X2247" i="8"/>
  <c r="X2246" i="8"/>
  <c r="X2245" i="8"/>
  <c r="X2244" i="8"/>
  <c r="X2243" i="8"/>
  <c r="X2242" i="8"/>
  <c r="X2241" i="8"/>
  <c r="X2240" i="8"/>
  <c r="X2239" i="8"/>
  <c r="X2238" i="8"/>
  <c r="X2237" i="8"/>
  <c r="X2236" i="8"/>
  <c r="X2235" i="8"/>
  <c r="X2234" i="8"/>
  <c r="X2233" i="8"/>
  <c r="X2232" i="8"/>
  <c r="X2231" i="8"/>
  <c r="X2230" i="8"/>
  <c r="X2229" i="8"/>
  <c r="X2228" i="8"/>
  <c r="X2227" i="8"/>
  <c r="X2226" i="8"/>
  <c r="X2225" i="8"/>
  <c r="X2224" i="8"/>
  <c r="X2223" i="8"/>
  <c r="X2222" i="8"/>
  <c r="X2221" i="8"/>
  <c r="X2220" i="8"/>
  <c r="X2219" i="8"/>
  <c r="X2218" i="8"/>
  <c r="X2217" i="8"/>
  <c r="X2216" i="8"/>
  <c r="X2215" i="8"/>
  <c r="X2214" i="8"/>
  <c r="X2213" i="8"/>
  <c r="X2212" i="8"/>
  <c r="X2211" i="8"/>
  <c r="X2210" i="8"/>
  <c r="X2209" i="8"/>
  <c r="X2208" i="8"/>
  <c r="X2207" i="8"/>
  <c r="X2206" i="8"/>
  <c r="X2205" i="8"/>
  <c r="X2204" i="8"/>
  <c r="X2203" i="8"/>
  <c r="X2202" i="8"/>
  <c r="X2201" i="8"/>
  <c r="X2200" i="8"/>
  <c r="X2199" i="8"/>
  <c r="X2198" i="8"/>
  <c r="X2197" i="8"/>
  <c r="X2196" i="8"/>
  <c r="X2195" i="8"/>
  <c r="X2194" i="8"/>
  <c r="X2193" i="8"/>
  <c r="X2192" i="8"/>
  <c r="X2191" i="8"/>
  <c r="X2190" i="8"/>
  <c r="X2189" i="8"/>
  <c r="X2188" i="8"/>
  <c r="X2187" i="8"/>
  <c r="X2186" i="8"/>
  <c r="X2185" i="8"/>
  <c r="X2184" i="8"/>
  <c r="X2183" i="8"/>
  <c r="X2182" i="8"/>
  <c r="X2181" i="8"/>
  <c r="X2180" i="8"/>
  <c r="X2179" i="8"/>
  <c r="X2178" i="8"/>
  <c r="X2177" i="8"/>
  <c r="X2176" i="8"/>
  <c r="X2175" i="8"/>
  <c r="X2174" i="8"/>
  <c r="X2173" i="8"/>
  <c r="X2172" i="8"/>
  <c r="X2171" i="8"/>
  <c r="X2170" i="8"/>
  <c r="X2169" i="8"/>
  <c r="X2168" i="8"/>
  <c r="X2167" i="8"/>
  <c r="X2166" i="8"/>
  <c r="X2165" i="8"/>
  <c r="X2164" i="8"/>
  <c r="X2163" i="8"/>
  <c r="X2162" i="8"/>
  <c r="X2161" i="8"/>
  <c r="X2160" i="8"/>
  <c r="X2159" i="8"/>
  <c r="X2158" i="8"/>
  <c r="X2157" i="8"/>
  <c r="X2156" i="8"/>
  <c r="X2155" i="8"/>
  <c r="X2154" i="8"/>
  <c r="X2153" i="8"/>
  <c r="X2152" i="8"/>
  <c r="X2151" i="8"/>
  <c r="X2150" i="8"/>
  <c r="X2149" i="8"/>
  <c r="X2148" i="8"/>
  <c r="X2147" i="8"/>
  <c r="X2146" i="8"/>
  <c r="X2145" i="8"/>
  <c r="X2144" i="8"/>
  <c r="X2143" i="8"/>
  <c r="X2142" i="8"/>
  <c r="X2141" i="8"/>
  <c r="X2140" i="8"/>
  <c r="X2139" i="8"/>
  <c r="X2138" i="8"/>
  <c r="X2137" i="8"/>
  <c r="X2136" i="8"/>
  <c r="X2135" i="8"/>
  <c r="X2134" i="8"/>
  <c r="X2133" i="8"/>
  <c r="X2132" i="8"/>
  <c r="X2131" i="8"/>
  <c r="X2130" i="8"/>
  <c r="X2129" i="8"/>
  <c r="X2128" i="8"/>
  <c r="X2127" i="8"/>
  <c r="X2126" i="8"/>
  <c r="X2125" i="8"/>
  <c r="X2124" i="8"/>
  <c r="X2123" i="8"/>
  <c r="X2122" i="8"/>
  <c r="X2121" i="8"/>
  <c r="X2120" i="8"/>
  <c r="X2119" i="8"/>
  <c r="X2118" i="8"/>
  <c r="X2117" i="8"/>
  <c r="X2116" i="8"/>
  <c r="X2115" i="8"/>
  <c r="X2114" i="8"/>
  <c r="X2113" i="8"/>
  <c r="X2112" i="8"/>
  <c r="X2111" i="8"/>
  <c r="X2110" i="8"/>
  <c r="X2109" i="8"/>
  <c r="X2108" i="8"/>
  <c r="X2107" i="8"/>
  <c r="X2106" i="8"/>
  <c r="X2105" i="8"/>
  <c r="X2104" i="8"/>
  <c r="X2103" i="8"/>
  <c r="X2102" i="8"/>
  <c r="X2101" i="8"/>
  <c r="X2100" i="8"/>
  <c r="X2099" i="8"/>
  <c r="X2098" i="8"/>
  <c r="X2097" i="8"/>
  <c r="X2096" i="8"/>
  <c r="X2095" i="8"/>
  <c r="X2094" i="8"/>
  <c r="X2093" i="8"/>
  <c r="X2092" i="8"/>
  <c r="X2091" i="8"/>
  <c r="X2090" i="8"/>
  <c r="X2089" i="8"/>
  <c r="X2088" i="8"/>
  <c r="X2087" i="8"/>
  <c r="X2086" i="8"/>
  <c r="X2085" i="8"/>
  <c r="X2084" i="8"/>
  <c r="X2083" i="8"/>
  <c r="X2082" i="8"/>
  <c r="X2081" i="8"/>
  <c r="X2080" i="8"/>
  <c r="X2079" i="8"/>
  <c r="X2078" i="8"/>
  <c r="X2077" i="8"/>
  <c r="X2076" i="8"/>
  <c r="X2075" i="8"/>
  <c r="X2074" i="8"/>
  <c r="X2073" i="8"/>
  <c r="X2072" i="8"/>
  <c r="X2071" i="8"/>
  <c r="X2070" i="8"/>
  <c r="X2069" i="8"/>
  <c r="X2068" i="8"/>
  <c r="X2067" i="8"/>
  <c r="X2066" i="8"/>
  <c r="X2065" i="8"/>
  <c r="X2064" i="8"/>
  <c r="X2063" i="8"/>
  <c r="X2062" i="8"/>
  <c r="X2061" i="8"/>
  <c r="X2060" i="8"/>
  <c r="X2059" i="8"/>
  <c r="X2058" i="8"/>
  <c r="X2057" i="8"/>
  <c r="X2056" i="8"/>
  <c r="X2055" i="8"/>
  <c r="X2054" i="8"/>
  <c r="X2053" i="8"/>
  <c r="X2052" i="8"/>
  <c r="X2051" i="8"/>
  <c r="X2050" i="8"/>
  <c r="X2049" i="8"/>
  <c r="X2048" i="8"/>
  <c r="X2047" i="8"/>
  <c r="X2046" i="8"/>
  <c r="X2045" i="8"/>
  <c r="X2044" i="8"/>
  <c r="X2043" i="8"/>
  <c r="X2042" i="8"/>
  <c r="X2041" i="8"/>
  <c r="X2040" i="8"/>
  <c r="X2039" i="8"/>
  <c r="X2038" i="8"/>
  <c r="X2037" i="8"/>
  <c r="X2036" i="8"/>
  <c r="X2035" i="8"/>
  <c r="X2034" i="8"/>
  <c r="X2033" i="8"/>
  <c r="X2032" i="8"/>
  <c r="X2031" i="8"/>
  <c r="X2030" i="8"/>
  <c r="X2029" i="8"/>
  <c r="X2028" i="8"/>
  <c r="X2027" i="8"/>
  <c r="X2026" i="8"/>
  <c r="X2025" i="8"/>
  <c r="X2024" i="8"/>
  <c r="X2023" i="8"/>
  <c r="X2022" i="8"/>
  <c r="X2021" i="8"/>
  <c r="X2020" i="8"/>
  <c r="X2019" i="8"/>
  <c r="X2018" i="8"/>
  <c r="X2017" i="8"/>
  <c r="X2016" i="8"/>
  <c r="X2015" i="8"/>
  <c r="X2014" i="8"/>
  <c r="X2013" i="8"/>
  <c r="X2012" i="8"/>
  <c r="X2011" i="8"/>
  <c r="X2010" i="8"/>
  <c r="X2009" i="8"/>
  <c r="X2008" i="8"/>
  <c r="X2007" i="8"/>
  <c r="X2006" i="8"/>
  <c r="X2005" i="8"/>
  <c r="X2004" i="8"/>
  <c r="X2003" i="8"/>
  <c r="X2002" i="8"/>
  <c r="X2001" i="8"/>
  <c r="X2000" i="8"/>
  <c r="X1999" i="8"/>
  <c r="X1998" i="8"/>
  <c r="X1997" i="8"/>
  <c r="X1996" i="8"/>
  <c r="X1995" i="8"/>
  <c r="X1994" i="8"/>
  <c r="X1993" i="8"/>
  <c r="X1992" i="8"/>
  <c r="X1991" i="8"/>
  <c r="X1990" i="8"/>
  <c r="X1989" i="8"/>
  <c r="X1988" i="8"/>
  <c r="X1987" i="8"/>
  <c r="X1986" i="8"/>
  <c r="X1985" i="8"/>
  <c r="X1984" i="8"/>
  <c r="X1983" i="8"/>
  <c r="X1982" i="8"/>
  <c r="X1981" i="8"/>
  <c r="X1980" i="8"/>
  <c r="X1979" i="8"/>
  <c r="X1978" i="8"/>
  <c r="X1977" i="8"/>
  <c r="X1976" i="8"/>
  <c r="X1975" i="8"/>
  <c r="X1974" i="8"/>
  <c r="X1973" i="8"/>
  <c r="X1972" i="8"/>
  <c r="X1971" i="8"/>
  <c r="X1970" i="8"/>
  <c r="X1969" i="8"/>
  <c r="X1968" i="8"/>
  <c r="X1967" i="8"/>
  <c r="X1966" i="8"/>
  <c r="X1965" i="8"/>
  <c r="X1964" i="8"/>
  <c r="X1963" i="8"/>
  <c r="X1962" i="8"/>
  <c r="X1961" i="8"/>
  <c r="X1960" i="8"/>
  <c r="X1959" i="8"/>
  <c r="X1958" i="8"/>
  <c r="X1957" i="8"/>
  <c r="X1956" i="8"/>
  <c r="X1955" i="8"/>
  <c r="X1954" i="8"/>
  <c r="X1953" i="8"/>
  <c r="X1952" i="8"/>
  <c r="X1951" i="8"/>
  <c r="X1950" i="8"/>
  <c r="X1949" i="8"/>
  <c r="X1948" i="8"/>
  <c r="X1947" i="8"/>
  <c r="X1946" i="8"/>
  <c r="X1945" i="8"/>
  <c r="X1944" i="8"/>
  <c r="X1943" i="8"/>
  <c r="X1942" i="8"/>
  <c r="X1941" i="8"/>
  <c r="X1940" i="8"/>
  <c r="X1939" i="8"/>
  <c r="X1938" i="8"/>
  <c r="X1937" i="8"/>
  <c r="X1936" i="8"/>
  <c r="X1935" i="8"/>
  <c r="X1934" i="8"/>
  <c r="X1933" i="8"/>
  <c r="X1932" i="8"/>
  <c r="X1931" i="8"/>
  <c r="X1930" i="8"/>
  <c r="X1929" i="8"/>
  <c r="X1928" i="8"/>
  <c r="X1927" i="8"/>
  <c r="X1926" i="8"/>
  <c r="X1925" i="8"/>
  <c r="X1924" i="8"/>
  <c r="X1923" i="8"/>
  <c r="X1922" i="8"/>
  <c r="X1921" i="8"/>
  <c r="X1920" i="8"/>
  <c r="X1919" i="8"/>
  <c r="X1918" i="8"/>
  <c r="X1917" i="8"/>
  <c r="X1916" i="8"/>
  <c r="X1915" i="8"/>
  <c r="X1914" i="8"/>
  <c r="X1913" i="8"/>
  <c r="X1912" i="8"/>
  <c r="X1911" i="8"/>
  <c r="X1910" i="8"/>
  <c r="X1909" i="8"/>
  <c r="X1908" i="8"/>
  <c r="X1907" i="8"/>
  <c r="X1906" i="8"/>
  <c r="X1905" i="8"/>
  <c r="X1904" i="8"/>
  <c r="X1903" i="8"/>
  <c r="X1902" i="8"/>
  <c r="X1901" i="8"/>
  <c r="X1900" i="8"/>
  <c r="X1899" i="8"/>
  <c r="X1898" i="8"/>
  <c r="X1897" i="8"/>
  <c r="X1896" i="8"/>
  <c r="X1895" i="8"/>
  <c r="X1894" i="8"/>
  <c r="X1893" i="8"/>
  <c r="X1892" i="8"/>
  <c r="X1891" i="8"/>
  <c r="X1890" i="8"/>
  <c r="X1889" i="8"/>
  <c r="X1888" i="8"/>
  <c r="X1887" i="8"/>
  <c r="X1886" i="8"/>
  <c r="X1885" i="8"/>
  <c r="X1884" i="8"/>
  <c r="X1883" i="8"/>
  <c r="X1882" i="8"/>
  <c r="X1881" i="8"/>
  <c r="X1880" i="8"/>
  <c r="X1879" i="8"/>
  <c r="X1878" i="8"/>
  <c r="X1877" i="8"/>
  <c r="X1876" i="8"/>
  <c r="X1875" i="8"/>
  <c r="X1874" i="8"/>
  <c r="X1873" i="8"/>
  <c r="X1872" i="8"/>
  <c r="X1871" i="8"/>
  <c r="X1870" i="8"/>
  <c r="X1869" i="8"/>
  <c r="X1868" i="8"/>
  <c r="X1867" i="8"/>
  <c r="X1866" i="8"/>
  <c r="X1865" i="8"/>
  <c r="X1864" i="8"/>
  <c r="X1863" i="8"/>
  <c r="X1862" i="8"/>
  <c r="X1861" i="8"/>
  <c r="X1860" i="8"/>
  <c r="X1859" i="8"/>
  <c r="X1858" i="8"/>
  <c r="X1857" i="8"/>
  <c r="X1856" i="8"/>
  <c r="X1855" i="8"/>
  <c r="X1854" i="8"/>
  <c r="X1853" i="8"/>
  <c r="X1852" i="8"/>
  <c r="X1851" i="8"/>
  <c r="X1850" i="8"/>
  <c r="X1849" i="8"/>
  <c r="X1848" i="8"/>
  <c r="X1847" i="8"/>
  <c r="X1846" i="8"/>
  <c r="X1845" i="8"/>
  <c r="X1844" i="8"/>
  <c r="X1843" i="8"/>
  <c r="X1842" i="8"/>
  <c r="X1841" i="8"/>
  <c r="X1840" i="8"/>
  <c r="X1839" i="8"/>
  <c r="X1838" i="8"/>
  <c r="X1837" i="8"/>
  <c r="X1836" i="8"/>
  <c r="X1835" i="8"/>
  <c r="X1834" i="8"/>
  <c r="X1833" i="8"/>
  <c r="X1832" i="8"/>
  <c r="X1831" i="8"/>
  <c r="X1830" i="8"/>
  <c r="X1829" i="8"/>
  <c r="X1828" i="8"/>
  <c r="X1827" i="8"/>
  <c r="X1826" i="8"/>
  <c r="X1825" i="8"/>
  <c r="X1824" i="8"/>
  <c r="X1823" i="8"/>
  <c r="X1822" i="8"/>
  <c r="X1821" i="8"/>
  <c r="X1820" i="8"/>
  <c r="X1819" i="8"/>
  <c r="X1818" i="8"/>
  <c r="X1817" i="8"/>
  <c r="X1816" i="8"/>
  <c r="X1815" i="8"/>
  <c r="X1814" i="8"/>
  <c r="X1813" i="8"/>
  <c r="X1812" i="8"/>
  <c r="X1811" i="8"/>
  <c r="X1810" i="8"/>
  <c r="X1809" i="8"/>
  <c r="X1808" i="8"/>
  <c r="X1807" i="8"/>
  <c r="X1806" i="8"/>
  <c r="X1805" i="8"/>
  <c r="X1804" i="8"/>
  <c r="X1803" i="8"/>
  <c r="X1802" i="8"/>
  <c r="X1801" i="8"/>
  <c r="X1800" i="8"/>
  <c r="X1799" i="8"/>
  <c r="X1798" i="8"/>
  <c r="X1797" i="8"/>
  <c r="X1796" i="8"/>
  <c r="X1795" i="8"/>
  <c r="X1794" i="8"/>
  <c r="X1793" i="8"/>
  <c r="X1792" i="8"/>
  <c r="X1791" i="8"/>
  <c r="X1790" i="8"/>
  <c r="X1789" i="8"/>
  <c r="X1788" i="8"/>
  <c r="X1787" i="8"/>
  <c r="X1786" i="8"/>
  <c r="X1785" i="8"/>
  <c r="X1784" i="8"/>
  <c r="X1783" i="8"/>
  <c r="X1782" i="8"/>
  <c r="X1781" i="8"/>
  <c r="X1780" i="8"/>
  <c r="X1779" i="8"/>
  <c r="X1778" i="8"/>
  <c r="X1777" i="8"/>
  <c r="X1776" i="8"/>
  <c r="X1775" i="8"/>
  <c r="X1774" i="8"/>
  <c r="X1773" i="8"/>
  <c r="X1772" i="8"/>
  <c r="X1771" i="8"/>
  <c r="X1770" i="8"/>
  <c r="X1769" i="8"/>
  <c r="X1768" i="8"/>
  <c r="X1767" i="8"/>
  <c r="X1766" i="8"/>
  <c r="X1765" i="8"/>
  <c r="X1764" i="8"/>
  <c r="X1763" i="8"/>
  <c r="X1762" i="8"/>
  <c r="X1761" i="8"/>
  <c r="X1760" i="8"/>
  <c r="X1759" i="8"/>
  <c r="X1758" i="8"/>
  <c r="X1757" i="8"/>
  <c r="X1756" i="8"/>
  <c r="X1755" i="8"/>
  <c r="X1754" i="8"/>
  <c r="X1753" i="8"/>
  <c r="X1752" i="8"/>
  <c r="X1751" i="8"/>
  <c r="X1750" i="8"/>
  <c r="X1749" i="8"/>
  <c r="X1748" i="8"/>
  <c r="X1747" i="8"/>
  <c r="X1746" i="8"/>
  <c r="X1745" i="8"/>
  <c r="X1744" i="8"/>
  <c r="X1743" i="8"/>
  <c r="X1742" i="8"/>
  <c r="X1741" i="8"/>
  <c r="X1740" i="8"/>
  <c r="X1739" i="8"/>
  <c r="X1738" i="8"/>
  <c r="X1737" i="8"/>
  <c r="X1736" i="8"/>
  <c r="X1735" i="8"/>
  <c r="X1734" i="8"/>
  <c r="X1733" i="8"/>
  <c r="X1732" i="8"/>
  <c r="X1731" i="8"/>
  <c r="X1730" i="8"/>
  <c r="X1729" i="8"/>
  <c r="X1728" i="8"/>
  <c r="X1727" i="8"/>
  <c r="X1726" i="8"/>
  <c r="X1725" i="8"/>
  <c r="X1724" i="8"/>
  <c r="X1723" i="8"/>
  <c r="X1722" i="8"/>
  <c r="X1721" i="8"/>
  <c r="X1720" i="8"/>
  <c r="X1719" i="8"/>
  <c r="X1718" i="8"/>
  <c r="X1717" i="8"/>
  <c r="X1716" i="8"/>
  <c r="X1715" i="8"/>
  <c r="X1714" i="8"/>
  <c r="X1713" i="8"/>
  <c r="X1712" i="8"/>
  <c r="X1711" i="8"/>
  <c r="X1710" i="8"/>
  <c r="X1709" i="8"/>
  <c r="X1708" i="8"/>
  <c r="X1707" i="8"/>
  <c r="X1706" i="8"/>
  <c r="X1705" i="8"/>
  <c r="X1704" i="8"/>
  <c r="X1703" i="8"/>
  <c r="X1702" i="8"/>
  <c r="X1701" i="8"/>
  <c r="X1700" i="8"/>
  <c r="X1699" i="8"/>
  <c r="X1698" i="8"/>
  <c r="X1697" i="8"/>
  <c r="X1696" i="8"/>
  <c r="X1695" i="8"/>
  <c r="X1694" i="8"/>
  <c r="X1693" i="8"/>
  <c r="X1692" i="8"/>
  <c r="X1691" i="8"/>
  <c r="X1690" i="8"/>
  <c r="X1689" i="8"/>
  <c r="X1688" i="8"/>
  <c r="X1687" i="8"/>
  <c r="X1686" i="8"/>
  <c r="X1685" i="8"/>
  <c r="X1684" i="8"/>
  <c r="X1683" i="8"/>
  <c r="X1682" i="8"/>
  <c r="X1681" i="8"/>
  <c r="X1680" i="8"/>
  <c r="X1679" i="8"/>
  <c r="X1678" i="8"/>
  <c r="X1677" i="8"/>
  <c r="X1676" i="8"/>
  <c r="X1675" i="8"/>
  <c r="X1674" i="8"/>
  <c r="X1673" i="8"/>
  <c r="X1672" i="8"/>
  <c r="X1671" i="8"/>
  <c r="X1670" i="8"/>
  <c r="X1669" i="8"/>
  <c r="X1668" i="8"/>
  <c r="X1667" i="8"/>
  <c r="X1666" i="8"/>
  <c r="X1665" i="8"/>
  <c r="X1664" i="8"/>
  <c r="X1663" i="8"/>
  <c r="X1662" i="8"/>
  <c r="X1661" i="8"/>
  <c r="X1660" i="8"/>
  <c r="X1659" i="8"/>
  <c r="X1658" i="8"/>
  <c r="X1657" i="8"/>
  <c r="X1656" i="8"/>
  <c r="X1655" i="8"/>
  <c r="X1654" i="8"/>
  <c r="X1653" i="8"/>
  <c r="X1652" i="8"/>
  <c r="X1651" i="8"/>
  <c r="X1650" i="8"/>
  <c r="X1649" i="8"/>
  <c r="X1648" i="8"/>
  <c r="X1647" i="8"/>
  <c r="X1646" i="8"/>
  <c r="X1645" i="8"/>
  <c r="X1644" i="8"/>
  <c r="X1643" i="8"/>
  <c r="X1642" i="8"/>
  <c r="X1641" i="8"/>
  <c r="X1640" i="8"/>
  <c r="X1639" i="8"/>
  <c r="X1638" i="8"/>
  <c r="X1637" i="8"/>
  <c r="X1636" i="8"/>
  <c r="X1635" i="8"/>
  <c r="X1634" i="8"/>
  <c r="X1633" i="8"/>
  <c r="X1632" i="8"/>
  <c r="X1631" i="8"/>
  <c r="X1630" i="8"/>
  <c r="X1629" i="8"/>
  <c r="X1628" i="8"/>
  <c r="X1627" i="8"/>
  <c r="X1626" i="8"/>
  <c r="X1625" i="8"/>
  <c r="X1624" i="8"/>
  <c r="X1623" i="8"/>
  <c r="X1622" i="8"/>
  <c r="X1621" i="8"/>
  <c r="X1620" i="8"/>
  <c r="X1619" i="8"/>
  <c r="X1618" i="8"/>
  <c r="X1617" i="8"/>
  <c r="X1616" i="8"/>
  <c r="X1615" i="8"/>
  <c r="X1614" i="8"/>
  <c r="X1613" i="8"/>
  <c r="X1612" i="8"/>
  <c r="X1611" i="8"/>
  <c r="X1610" i="8"/>
  <c r="X1609" i="8"/>
  <c r="X1608" i="8"/>
  <c r="X1607" i="8"/>
  <c r="X1606" i="8"/>
  <c r="X1605" i="8"/>
  <c r="X1604" i="8"/>
  <c r="X1603" i="8"/>
  <c r="X1602" i="8"/>
  <c r="X1601" i="8"/>
  <c r="X1600" i="8"/>
  <c r="X1599" i="8"/>
  <c r="X1598" i="8"/>
  <c r="X1597" i="8"/>
  <c r="X1596" i="8"/>
  <c r="X1595" i="8"/>
  <c r="X1594" i="8"/>
  <c r="X1593" i="8"/>
  <c r="X1592" i="8"/>
  <c r="X1591" i="8"/>
  <c r="X1590" i="8"/>
  <c r="X1589" i="8"/>
  <c r="X1588" i="8"/>
  <c r="X1587" i="8"/>
  <c r="X1586" i="8"/>
  <c r="X1585" i="8"/>
  <c r="X1584" i="8"/>
  <c r="X1583" i="8"/>
  <c r="X1582" i="8"/>
  <c r="X1581" i="8"/>
  <c r="X1580" i="8"/>
  <c r="X1579" i="8"/>
  <c r="X1578" i="8"/>
  <c r="X1577" i="8"/>
  <c r="X1576" i="8"/>
  <c r="X1575" i="8"/>
  <c r="X1574" i="8"/>
  <c r="X1573" i="8"/>
  <c r="X1572" i="8"/>
  <c r="X1571" i="8"/>
  <c r="X1570" i="8"/>
  <c r="X1569" i="8"/>
  <c r="X1568" i="8"/>
  <c r="X1567" i="8"/>
  <c r="X1566" i="8"/>
  <c r="X1565" i="8"/>
  <c r="X1564" i="8"/>
  <c r="X1563" i="8"/>
  <c r="X1562" i="8"/>
  <c r="X1561" i="8"/>
  <c r="X1560" i="8"/>
  <c r="X1559" i="8"/>
  <c r="X1558" i="8"/>
  <c r="X1557" i="8"/>
  <c r="X1556" i="8"/>
  <c r="X1555" i="8"/>
  <c r="X1554" i="8"/>
  <c r="X1553" i="8"/>
  <c r="X1552" i="8"/>
  <c r="X1551" i="8"/>
  <c r="X1550" i="8"/>
  <c r="X1549" i="8"/>
  <c r="X1548" i="8"/>
  <c r="X1547" i="8"/>
  <c r="X1546" i="8"/>
  <c r="X1545" i="8"/>
  <c r="X1544" i="8"/>
  <c r="X1543" i="8"/>
  <c r="X1542" i="8"/>
  <c r="X1541" i="8"/>
  <c r="X1540" i="8"/>
  <c r="X1539" i="8"/>
  <c r="X1538" i="8"/>
  <c r="X1537" i="8"/>
  <c r="X1536" i="8"/>
  <c r="X1535" i="8"/>
  <c r="X1534" i="8"/>
  <c r="X1533" i="8"/>
  <c r="X1532" i="8"/>
  <c r="X1531" i="8"/>
  <c r="X1530" i="8"/>
  <c r="X1529" i="8"/>
  <c r="X1528" i="8"/>
  <c r="X1527" i="8"/>
  <c r="X1526" i="8"/>
  <c r="X1525" i="8"/>
  <c r="X1524" i="8"/>
  <c r="X1523" i="8"/>
  <c r="X1522" i="8"/>
  <c r="X1521" i="8"/>
  <c r="X1520" i="8"/>
  <c r="X1519" i="8"/>
  <c r="X1518" i="8"/>
  <c r="X1517" i="8"/>
  <c r="X1516" i="8"/>
  <c r="X1515" i="8"/>
  <c r="X1514" i="8"/>
  <c r="X1513" i="8"/>
  <c r="X1512" i="8"/>
  <c r="X1511" i="8"/>
  <c r="X1510" i="8"/>
  <c r="X1509" i="8"/>
  <c r="X1508" i="8"/>
  <c r="X1507" i="8"/>
  <c r="X1506" i="8"/>
  <c r="X1505" i="8"/>
  <c r="X1504" i="8"/>
  <c r="X1503" i="8"/>
  <c r="X1502" i="8"/>
  <c r="X1501" i="8"/>
  <c r="X1500" i="8"/>
  <c r="X1499" i="8"/>
  <c r="X1498" i="8"/>
  <c r="X1497" i="8"/>
  <c r="X1496" i="8"/>
  <c r="X1495" i="8"/>
  <c r="X1494" i="8"/>
  <c r="X1493" i="8"/>
  <c r="X1492" i="8"/>
  <c r="X1491" i="8"/>
  <c r="X1490" i="8"/>
  <c r="X1489" i="8"/>
  <c r="X1488" i="8"/>
  <c r="X1487" i="8"/>
  <c r="X1486" i="8"/>
  <c r="X1485" i="8"/>
  <c r="X1484" i="8"/>
  <c r="X1483" i="8"/>
  <c r="X1482" i="8"/>
  <c r="X1481" i="8"/>
  <c r="X1480" i="8"/>
  <c r="X1479" i="8"/>
  <c r="X1478" i="8"/>
  <c r="X1477" i="8"/>
  <c r="X1476" i="8"/>
  <c r="X1475" i="8"/>
  <c r="X1474" i="8"/>
  <c r="X1473" i="8"/>
  <c r="X1472" i="8"/>
  <c r="X1471" i="8"/>
  <c r="X1470" i="8"/>
  <c r="X1469" i="8"/>
  <c r="X1468" i="8"/>
  <c r="X1467" i="8"/>
  <c r="X1466" i="8"/>
  <c r="X1465" i="8"/>
  <c r="X1464" i="8"/>
  <c r="X1463" i="8"/>
  <c r="X1462" i="8"/>
  <c r="X1461" i="8"/>
  <c r="X1460" i="8"/>
  <c r="X1459" i="8"/>
  <c r="X1458" i="8"/>
  <c r="X1457" i="8"/>
  <c r="X1456" i="8"/>
  <c r="X1455" i="8"/>
  <c r="X1454" i="8"/>
  <c r="X1453" i="8"/>
  <c r="X1452" i="8"/>
  <c r="X1451" i="8"/>
  <c r="X1450" i="8"/>
  <c r="X1449" i="8"/>
  <c r="X1448" i="8"/>
  <c r="X1447" i="8"/>
  <c r="X1446" i="8"/>
  <c r="X1445" i="8"/>
  <c r="X1444" i="8"/>
  <c r="X1443" i="8"/>
  <c r="X1442" i="8"/>
  <c r="X1441" i="8"/>
  <c r="X1440" i="8"/>
  <c r="X1439" i="8"/>
  <c r="X1438" i="8"/>
  <c r="X1437" i="8"/>
  <c r="X1436" i="8"/>
  <c r="X1435" i="8"/>
  <c r="X1434" i="8"/>
  <c r="X1433" i="8"/>
  <c r="X1432" i="8"/>
  <c r="X1431" i="8"/>
  <c r="X1430" i="8"/>
  <c r="X1429" i="8"/>
  <c r="X1428" i="8"/>
  <c r="X1427" i="8"/>
  <c r="X1426" i="8"/>
  <c r="X1425" i="8"/>
  <c r="X1424" i="8"/>
  <c r="X1423" i="8"/>
  <c r="X1422" i="8"/>
  <c r="X1421" i="8"/>
  <c r="X1420" i="8"/>
  <c r="X1419" i="8"/>
  <c r="X1418" i="8"/>
  <c r="X1417" i="8"/>
  <c r="X1416" i="8"/>
  <c r="X1415" i="8"/>
  <c r="X1414" i="8"/>
  <c r="X1413" i="8"/>
  <c r="X1412" i="8"/>
  <c r="X1411" i="8"/>
  <c r="X1410" i="8"/>
  <c r="X1409" i="8"/>
  <c r="X1408" i="8"/>
  <c r="X1407" i="8"/>
  <c r="X1406" i="8"/>
  <c r="X1405" i="8"/>
  <c r="X1404" i="8"/>
  <c r="X1403" i="8"/>
  <c r="X1402" i="8"/>
  <c r="X1401" i="8"/>
  <c r="X1400" i="8"/>
  <c r="X1399" i="8"/>
  <c r="X1398" i="8"/>
  <c r="X1397" i="8"/>
  <c r="X1396" i="8"/>
  <c r="X1395" i="8"/>
  <c r="X1394" i="8"/>
  <c r="X1393" i="8"/>
  <c r="X1392" i="8"/>
  <c r="X1391" i="8"/>
  <c r="X1390" i="8"/>
  <c r="X1389" i="8"/>
  <c r="X1388" i="8"/>
  <c r="X1387" i="8"/>
  <c r="X1386" i="8"/>
  <c r="X1385" i="8"/>
  <c r="X1384" i="8"/>
  <c r="X1383" i="8"/>
  <c r="X1382" i="8"/>
  <c r="X1381" i="8"/>
  <c r="X1380" i="8"/>
  <c r="X1379" i="8"/>
  <c r="X1378" i="8"/>
  <c r="X1377" i="8"/>
  <c r="X1376" i="8"/>
  <c r="X1375" i="8"/>
  <c r="X1374" i="8"/>
  <c r="X1373" i="8"/>
  <c r="X1372" i="8"/>
  <c r="X1371" i="8"/>
  <c r="X1370" i="8"/>
  <c r="X1369" i="8"/>
  <c r="X1368" i="8"/>
  <c r="X1367" i="8"/>
  <c r="X1366" i="8"/>
  <c r="X1365" i="8"/>
  <c r="X1364" i="8"/>
  <c r="X1363" i="8"/>
  <c r="X1362" i="8"/>
  <c r="X1361" i="8"/>
  <c r="X1360" i="8"/>
  <c r="X1359" i="8"/>
  <c r="X1358" i="8"/>
  <c r="X1357" i="8"/>
  <c r="X1356" i="8"/>
  <c r="X1355" i="8"/>
  <c r="X1354" i="8"/>
  <c r="X1353" i="8"/>
  <c r="X1352" i="8"/>
  <c r="X1351" i="8"/>
  <c r="X1350" i="8"/>
  <c r="X1349" i="8"/>
  <c r="X1348" i="8"/>
  <c r="X1347" i="8"/>
  <c r="X1346" i="8"/>
  <c r="X1345" i="8"/>
  <c r="X1344" i="8"/>
  <c r="X1343" i="8"/>
  <c r="X1342" i="8"/>
  <c r="X1341" i="8"/>
  <c r="X1340" i="8"/>
  <c r="X1339" i="8"/>
  <c r="X1338" i="8"/>
  <c r="X1337" i="8"/>
  <c r="X1336" i="8"/>
  <c r="X1335" i="8"/>
  <c r="X1334" i="8"/>
  <c r="X1333" i="8"/>
  <c r="X1332" i="8"/>
  <c r="X1331" i="8"/>
  <c r="X1330" i="8"/>
  <c r="X1329" i="8"/>
  <c r="X1328" i="8"/>
  <c r="X1327" i="8"/>
  <c r="X1326" i="8"/>
  <c r="X1325" i="8"/>
  <c r="X1324" i="8"/>
  <c r="X1323" i="8"/>
  <c r="X1322" i="8"/>
  <c r="X1321" i="8"/>
  <c r="X1320" i="8"/>
  <c r="X1319" i="8"/>
  <c r="X1318" i="8"/>
  <c r="X1317" i="8"/>
  <c r="X1316" i="8"/>
  <c r="X1315" i="8"/>
  <c r="X1314" i="8"/>
  <c r="X1313" i="8"/>
  <c r="X1312" i="8"/>
  <c r="X1311" i="8"/>
  <c r="X1310" i="8"/>
  <c r="X1309" i="8"/>
  <c r="X1308" i="8"/>
  <c r="X1307" i="8"/>
  <c r="X1306" i="8"/>
  <c r="X1305" i="8"/>
  <c r="X1304" i="8"/>
  <c r="X1303" i="8"/>
  <c r="X1302" i="8"/>
  <c r="X1301" i="8"/>
  <c r="X1300" i="8"/>
  <c r="X1299" i="8"/>
  <c r="X1298" i="8"/>
  <c r="X1297" i="8"/>
  <c r="X1296" i="8"/>
  <c r="X1295" i="8"/>
  <c r="X1294" i="8"/>
  <c r="X1293" i="8"/>
  <c r="X1292" i="8"/>
  <c r="X1291" i="8"/>
  <c r="X1290" i="8"/>
  <c r="X1289" i="8"/>
  <c r="X1288" i="8"/>
  <c r="X1287" i="8"/>
  <c r="X1286" i="8"/>
  <c r="X1285" i="8"/>
  <c r="X1284" i="8"/>
  <c r="X1283" i="8"/>
  <c r="X1282" i="8"/>
  <c r="X1281" i="8"/>
  <c r="X1280" i="8"/>
  <c r="X1279" i="8"/>
  <c r="X1278" i="8"/>
  <c r="X1277" i="8"/>
  <c r="X1276" i="8"/>
  <c r="X1275" i="8"/>
  <c r="X1274" i="8"/>
  <c r="X1273" i="8"/>
  <c r="X1272" i="8"/>
  <c r="X1271" i="8"/>
  <c r="X1270" i="8"/>
  <c r="X1269" i="8"/>
  <c r="X1268" i="8"/>
  <c r="X1267" i="8"/>
  <c r="X1266" i="8"/>
  <c r="X1265" i="8"/>
  <c r="X1264" i="8"/>
  <c r="X1263" i="8"/>
  <c r="X1262" i="8"/>
  <c r="X1261" i="8"/>
  <c r="X1260" i="8"/>
  <c r="X1259" i="8"/>
  <c r="X1258" i="8"/>
  <c r="X1257" i="8"/>
  <c r="X1256" i="8"/>
  <c r="X1255" i="8"/>
  <c r="X1254" i="8"/>
  <c r="X1253" i="8"/>
  <c r="X1252" i="8"/>
  <c r="X1251" i="8"/>
  <c r="X1250" i="8"/>
  <c r="X1249" i="8"/>
  <c r="X1248" i="8"/>
  <c r="X1247" i="8"/>
  <c r="X1246" i="8"/>
  <c r="X1245" i="8"/>
  <c r="X1244" i="8"/>
  <c r="X1243" i="8"/>
  <c r="X1242" i="8"/>
  <c r="X1241" i="8"/>
  <c r="X1240" i="8"/>
  <c r="X1239" i="8"/>
  <c r="X1238" i="8"/>
  <c r="X1237" i="8"/>
  <c r="X1236" i="8"/>
  <c r="X1235" i="8"/>
  <c r="X1234" i="8"/>
  <c r="X1233" i="8"/>
  <c r="X1232" i="8"/>
  <c r="X1231" i="8"/>
  <c r="X1230" i="8"/>
  <c r="X1229" i="8"/>
  <c r="X1228" i="8"/>
  <c r="X1227" i="8"/>
  <c r="X1226" i="8"/>
  <c r="X1225" i="8"/>
  <c r="X1224" i="8"/>
  <c r="X1223" i="8"/>
  <c r="X1222" i="8"/>
  <c r="X1221" i="8"/>
  <c r="X1220" i="8"/>
  <c r="X1219" i="8"/>
  <c r="X1218" i="8"/>
  <c r="X1217" i="8"/>
  <c r="X1216" i="8"/>
  <c r="X1215" i="8"/>
  <c r="X1214" i="8"/>
  <c r="X1213" i="8"/>
  <c r="X1212" i="8"/>
  <c r="X1211" i="8"/>
  <c r="X1210" i="8"/>
  <c r="X1209" i="8"/>
  <c r="X1208" i="8"/>
  <c r="X1207" i="8"/>
  <c r="X1206" i="8"/>
  <c r="X1205" i="8"/>
  <c r="X1204" i="8"/>
  <c r="X1203" i="8"/>
  <c r="X1202" i="8"/>
  <c r="X1201" i="8"/>
  <c r="X1200" i="8"/>
  <c r="X1199" i="8"/>
  <c r="X1198" i="8"/>
  <c r="X1197" i="8"/>
  <c r="X1196" i="8"/>
  <c r="X1195" i="8"/>
  <c r="X1194" i="8"/>
  <c r="X1193" i="8"/>
  <c r="X1192" i="8"/>
  <c r="X1191" i="8"/>
  <c r="X1190" i="8"/>
  <c r="X1189" i="8"/>
  <c r="X1188" i="8"/>
  <c r="X1187" i="8"/>
  <c r="X1186" i="8"/>
  <c r="X1185" i="8"/>
  <c r="X1184" i="8"/>
  <c r="X1183" i="8"/>
  <c r="X1182" i="8"/>
  <c r="X1181" i="8"/>
  <c r="X1180" i="8"/>
  <c r="X1179" i="8"/>
  <c r="X1178" i="8"/>
  <c r="X1177" i="8"/>
  <c r="X1176" i="8"/>
  <c r="X1175" i="8"/>
  <c r="X1174" i="8"/>
  <c r="X1173" i="8"/>
  <c r="X1172" i="8"/>
  <c r="X1171" i="8"/>
  <c r="X1170" i="8"/>
  <c r="X1169" i="8"/>
  <c r="X1168" i="8"/>
  <c r="X1167" i="8"/>
  <c r="X1166" i="8"/>
  <c r="X1165" i="8"/>
  <c r="X1164" i="8"/>
  <c r="X1163" i="8"/>
  <c r="X1162" i="8"/>
  <c r="X1161" i="8"/>
  <c r="X1160" i="8"/>
  <c r="X1159" i="8"/>
  <c r="X1158" i="8"/>
  <c r="X1157" i="8"/>
  <c r="X1156" i="8"/>
  <c r="X1155" i="8"/>
  <c r="X1154" i="8"/>
  <c r="X1153" i="8"/>
  <c r="X1152" i="8"/>
  <c r="X1151" i="8"/>
  <c r="X1150" i="8"/>
  <c r="X1149" i="8"/>
  <c r="X1148" i="8"/>
  <c r="X1147" i="8"/>
  <c r="X1146" i="8"/>
  <c r="X1145" i="8"/>
  <c r="X1144" i="8"/>
  <c r="X1143" i="8"/>
  <c r="X1142" i="8"/>
  <c r="X1141" i="8"/>
  <c r="X1140" i="8"/>
  <c r="X1139" i="8"/>
  <c r="X1138" i="8"/>
  <c r="X1137" i="8"/>
  <c r="X1136" i="8"/>
  <c r="X1135" i="8"/>
  <c r="X1134" i="8"/>
  <c r="X1133" i="8"/>
  <c r="X1132" i="8"/>
  <c r="X1131" i="8"/>
  <c r="X1130" i="8"/>
  <c r="X1129" i="8"/>
  <c r="X1128" i="8"/>
  <c r="X1127" i="8"/>
  <c r="X1126" i="8"/>
  <c r="X1125" i="8"/>
  <c r="X1124" i="8"/>
  <c r="X1123" i="8"/>
  <c r="X1122" i="8"/>
  <c r="X1121" i="8"/>
  <c r="X1120" i="8"/>
  <c r="X1119" i="8"/>
  <c r="X1118" i="8"/>
  <c r="X1117" i="8"/>
  <c r="X1116" i="8"/>
  <c r="X1115" i="8"/>
  <c r="X1114" i="8"/>
  <c r="X1113" i="8"/>
  <c r="X1112" i="8"/>
  <c r="X1111" i="8"/>
  <c r="X1110" i="8"/>
  <c r="X1109" i="8"/>
  <c r="X1108" i="8"/>
  <c r="X1107" i="8"/>
  <c r="X1106" i="8"/>
  <c r="X1105" i="8"/>
  <c r="X1104" i="8"/>
  <c r="X1103" i="8"/>
  <c r="X1102" i="8"/>
  <c r="X1101" i="8"/>
  <c r="X1100" i="8"/>
  <c r="X1099" i="8"/>
  <c r="X1098" i="8"/>
  <c r="X1097" i="8"/>
  <c r="X1096" i="8"/>
  <c r="X1095" i="8"/>
  <c r="X1094" i="8"/>
  <c r="X1093" i="8"/>
  <c r="X1092" i="8"/>
  <c r="X1091" i="8"/>
  <c r="X1090" i="8"/>
  <c r="X1089" i="8"/>
  <c r="X1088" i="8"/>
  <c r="X1087" i="8"/>
  <c r="X1086" i="8"/>
  <c r="X1085" i="8"/>
  <c r="X1084" i="8"/>
  <c r="X1083" i="8"/>
  <c r="X1082" i="8"/>
  <c r="X1081" i="8"/>
  <c r="X1080" i="8"/>
  <c r="X1079" i="8"/>
  <c r="X1078" i="8"/>
  <c r="X1077" i="8"/>
  <c r="X1076" i="8"/>
  <c r="X1075" i="8"/>
  <c r="X1074" i="8"/>
  <c r="X1073" i="8"/>
  <c r="X1072" i="8"/>
  <c r="X1071" i="8"/>
  <c r="X1070" i="8"/>
  <c r="X1069" i="8"/>
  <c r="X1068" i="8"/>
  <c r="X1067" i="8"/>
  <c r="X1066" i="8"/>
  <c r="X1065" i="8"/>
  <c r="X1064" i="8"/>
  <c r="X1063" i="8"/>
  <c r="X1062" i="8"/>
  <c r="X1061" i="8"/>
  <c r="X1060" i="8"/>
  <c r="X1059" i="8"/>
  <c r="X1058" i="8"/>
  <c r="X1057" i="8"/>
  <c r="X1056" i="8"/>
  <c r="X1055" i="8"/>
  <c r="X1054" i="8"/>
  <c r="X1053" i="8"/>
  <c r="X1052" i="8"/>
  <c r="X1051" i="8"/>
  <c r="X1050" i="8"/>
  <c r="X1049" i="8"/>
  <c r="X1048" i="8"/>
  <c r="X1047" i="8"/>
  <c r="X1046" i="8"/>
  <c r="X1045" i="8"/>
  <c r="X1044" i="8"/>
  <c r="X1043" i="8"/>
  <c r="X1042" i="8"/>
  <c r="X1041" i="8"/>
  <c r="X1040" i="8"/>
  <c r="X1039" i="8"/>
  <c r="X1038" i="8"/>
  <c r="X1037" i="8"/>
  <c r="X1036" i="8"/>
  <c r="X1035" i="8"/>
  <c r="X1034" i="8"/>
  <c r="X1033" i="8"/>
  <c r="X1032" i="8"/>
  <c r="X1031" i="8"/>
  <c r="X1030" i="8"/>
  <c r="X1029" i="8"/>
  <c r="X1028" i="8"/>
  <c r="X1027" i="8"/>
  <c r="X1026" i="8"/>
  <c r="X1025" i="8"/>
  <c r="X1024" i="8"/>
  <c r="X1023" i="8"/>
  <c r="X1022" i="8"/>
  <c r="X1021" i="8"/>
  <c r="X1020" i="8"/>
  <c r="X1019" i="8"/>
  <c r="X1018" i="8"/>
  <c r="X1017" i="8"/>
  <c r="X1016" i="8"/>
  <c r="X1015" i="8"/>
  <c r="X1014" i="8"/>
  <c r="X1013" i="8"/>
  <c r="X1012" i="8"/>
  <c r="X1011" i="8"/>
  <c r="X1010" i="8"/>
  <c r="X1009" i="8"/>
  <c r="X1008" i="8"/>
  <c r="X1007" i="8"/>
  <c r="X1006" i="8"/>
  <c r="X1005" i="8"/>
  <c r="X1004" i="8"/>
  <c r="X1003" i="8"/>
  <c r="X1002" i="8"/>
  <c r="X1001" i="8"/>
  <c r="X1000" i="8"/>
  <c r="X999" i="8"/>
  <c r="X998" i="8"/>
  <c r="X997" i="8"/>
  <c r="X996" i="8"/>
  <c r="X995" i="8"/>
  <c r="X994" i="8"/>
  <c r="X993" i="8"/>
  <c r="X992" i="8"/>
  <c r="X991" i="8"/>
  <c r="X990" i="8"/>
  <c r="X989" i="8"/>
  <c r="X988" i="8"/>
  <c r="X987" i="8"/>
  <c r="X986" i="8"/>
  <c r="X985" i="8"/>
  <c r="X984" i="8"/>
  <c r="X983" i="8"/>
  <c r="X982" i="8"/>
  <c r="X981" i="8"/>
  <c r="X980" i="8"/>
  <c r="X979" i="8"/>
  <c r="X978" i="8"/>
  <c r="X977" i="8"/>
  <c r="X976" i="8"/>
  <c r="X975" i="8"/>
  <c r="X974" i="8"/>
  <c r="X973" i="8"/>
  <c r="X972" i="8"/>
  <c r="X971" i="8"/>
  <c r="X970" i="8"/>
  <c r="X969" i="8"/>
  <c r="X968" i="8"/>
  <c r="X967" i="8"/>
  <c r="X966" i="8"/>
  <c r="X965" i="8"/>
  <c r="X964" i="8"/>
  <c r="X963" i="8"/>
  <c r="X962" i="8"/>
  <c r="X961" i="8"/>
  <c r="X960" i="8"/>
  <c r="X959" i="8"/>
  <c r="X958" i="8"/>
  <c r="X957" i="8"/>
  <c r="X956" i="8"/>
  <c r="X955" i="8"/>
  <c r="X954" i="8"/>
  <c r="X953" i="8"/>
  <c r="X952" i="8"/>
  <c r="X951" i="8"/>
  <c r="X950" i="8"/>
  <c r="X949" i="8"/>
  <c r="X948" i="8"/>
  <c r="X947" i="8"/>
  <c r="X946" i="8"/>
  <c r="X945" i="8"/>
  <c r="X944" i="8"/>
  <c r="X943" i="8"/>
  <c r="X942" i="8"/>
  <c r="X941" i="8"/>
  <c r="X940" i="8"/>
  <c r="X939" i="8"/>
  <c r="X938" i="8"/>
  <c r="X937" i="8"/>
  <c r="X936" i="8"/>
  <c r="X935" i="8"/>
  <c r="X934" i="8"/>
  <c r="X933" i="8"/>
  <c r="X932" i="8"/>
  <c r="X931" i="8"/>
  <c r="X930" i="8"/>
  <c r="X929" i="8"/>
  <c r="X928" i="8"/>
  <c r="X927" i="8"/>
  <c r="X926" i="8"/>
  <c r="X925" i="8"/>
  <c r="X924" i="8"/>
  <c r="X923" i="8"/>
  <c r="X922" i="8"/>
  <c r="X921" i="8"/>
  <c r="X920" i="8"/>
  <c r="X919" i="8"/>
  <c r="X918" i="8"/>
  <c r="X917" i="8"/>
  <c r="X916" i="8"/>
  <c r="X915" i="8"/>
  <c r="X914" i="8"/>
  <c r="X913" i="8"/>
  <c r="X912" i="8"/>
  <c r="X911" i="8"/>
  <c r="X910" i="8"/>
  <c r="X909" i="8"/>
  <c r="X908" i="8"/>
  <c r="X907" i="8"/>
  <c r="X906" i="8"/>
  <c r="X905" i="8"/>
  <c r="X904" i="8"/>
  <c r="X903" i="8"/>
  <c r="X902" i="8"/>
  <c r="X901" i="8"/>
  <c r="X900" i="8"/>
  <c r="X899" i="8"/>
  <c r="X898" i="8"/>
  <c r="X897" i="8"/>
  <c r="X896" i="8"/>
  <c r="X895" i="8"/>
  <c r="X894" i="8"/>
  <c r="X893" i="8"/>
  <c r="X892" i="8"/>
  <c r="X891" i="8"/>
  <c r="X890" i="8"/>
  <c r="X889" i="8"/>
  <c r="X888" i="8"/>
  <c r="X887" i="8"/>
  <c r="X886" i="8"/>
  <c r="X885" i="8"/>
  <c r="X884" i="8"/>
  <c r="X883" i="8"/>
  <c r="X882" i="8"/>
  <c r="X881" i="8"/>
  <c r="X880" i="8"/>
  <c r="X879" i="8"/>
  <c r="X878" i="8"/>
  <c r="X877" i="8"/>
  <c r="X876" i="8"/>
  <c r="X875" i="8"/>
  <c r="X874" i="8"/>
  <c r="X873" i="8"/>
  <c r="X872" i="8"/>
  <c r="X871" i="8"/>
  <c r="X870" i="8"/>
  <c r="X869" i="8"/>
  <c r="X868" i="8"/>
  <c r="X867" i="8"/>
  <c r="X866" i="8"/>
  <c r="X865" i="8"/>
  <c r="X864" i="8"/>
  <c r="X863" i="8"/>
  <c r="X862" i="8"/>
  <c r="X861" i="8"/>
  <c r="X860" i="8"/>
  <c r="X859" i="8"/>
  <c r="X858" i="8"/>
  <c r="X857" i="8"/>
  <c r="X856" i="8"/>
  <c r="X855" i="8"/>
  <c r="X854" i="8"/>
  <c r="X853" i="8"/>
  <c r="X852" i="8"/>
  <c r="X851" i="8"/>
  <c r="X850" i="8"/>
  <c r="X849" i="8"/>
  <c r="X848" i="8"/>
  <c r="X847" i="8"/>
  <c r="X846" i="8"/>
  <c r="X845" i="8"/>
  <c r="X844" i="8"/>
  <c r="X843" i="8"/>
  <c r="X842" i="8"/>
  <c r="X841" i="8"/>
  <c r="X840" i="8"/>
  <c r="X839" i="8"/>
  <c r="X838" i="8"/>
  <c r="X837" i="8"/>
  <c r="X836" i="8"/>
  <c r="X835" i="8"/>
  <c r="X834" i="8"/>
  <c r="X833" i="8"/>
  <c r="X832" i="8"/>
  <c r="X831" i="8"/>
  <c r="X830" i="8"/>
  <c r="X829" i="8"/>
  <c r="X828" i="8"/>
  <c r="X827" i="8"/>
  <c r="X826" i="8"/>
  <c r="X825" i="8"/>
  <c r="X824" i="8"/>
  <c r="X823" i="8"/>
  <c r="X822" i="8"/>
  <c r="X821" i="8"/>
  <c r="X820" i="8"/>
  <c r="X819" i="8"/>
  <c r="X818" i="8"/>
  <c r="X817" i="8"/>
  <c r="X816" i="8"/>
  <c r="X815" i="8"/>
  <c r="X814" i="8"/>
  <c r="X813" i="8"/>
  <c r="X812" i="8"/>
  <c r="X811" i="8"/>
  <c r="X810" i="8"/>
  <c r="X809" i="8"/>
  <c r="X808" i="8"/>
  <c r="X807" i="8"/>
  <c r="X806" i="8"/>
  <c r="X805" i="8"/>
  <c r="X804" i="8"/>
  <c r="X803" i="8"/>
  <c r="X802" i="8"/>
  <c r="X801" i="8"/>
  <c r="X800" i="8"/>
  <c r="X799" i="8"/>
  <c r="X798" i="8"/>
  <c r="X797" i="8"/>
  <c r="X796" i="8"/>
  <c r="X795" i="8"/>
  <c r="X794" i="8"/>
  <c r="X793" i="8"/>
  <c r="X792" i="8"/>
  <c r="X791" i="8"/>
  <c r="X790" i="8"/>
  <c r="X789" i="8"/>
  <c r="X788" i="8"/>
  <c r="X787" i="8"/>
  <c r="X786" i="8"/>
  <c r="X785" i="8"/>
  <c r="X784" i="8"/>
  <c r="X783" i="8"/>
  <c r="X782" i="8"/>
  <c r="X781" i="8"/>
  <c r="X780" i="8"/>
  <c r="X779" i="8"/>
  <c r="X778" i="8"/>
  <c r="X777" i="8"/>
  <c r="X776" i="8"/>
  <c r="X775" i="8"/>
  <c r="X774" i="8"/>
  <c r="X773" i="8"/>
  <c r="X772" i="8"/>
  <c r="X771" i="8"/>
  <c r="X770" i="8"/>
  <c r="X769" i="8"/>
  <c r="X768" i="8"/>
  <c r="X767" i="8"/>
  <c r="X766" i="8"/>
  <c r="X765" i="8"/>
  <c r="X764" i="8"/>
  <c r="X763" i="8"/>
  <c r="X762" i="8"/>
  <c r="X761" i="8"/>
  <c r="X760" i="8"/>
  <c r="X759" i="8"/>
  <c r="X758" i="8"/>
  <c r="X757" i="8"/>
  <c r="X756" i="8"/>
  <c r="X755" i="8"/>
  <c r="X754" i="8"/>
  <c r="X753" i="8"/>
  <c r="X752" i="8"/>
  <c r="X751" i="8"/>
  <c r="X750" i="8"/>
  <c r="X749" i="8"/>
  <c r="X748" i="8"/>
  <c r="X747" i="8"/>
  <c r="X746" i="8"/>
  <c r="X745" i="8"/>
  <c r="X744" i="8"/>
  <c r="X743" i="8"/>
  <c r="X742" i="8"/>
  <c r="X741" i="8"/>
  <c r="X740" i="8"/>
  <c r="X739" i="8"/>
  <c r="X738" i="8"/>
  <c r="X737" i="8"/>
  <c r="X736" i="8"/>
  <c r="X735" i="8"/>
  <c r="X734" i="8"/>
  <c r="X733" i="8"/>
  <c r="X732" i="8"/>
  <c r="X731" i="8"/>
  <c r="X730" i="8"/>
  <c r="X729" i="8"/>
  <c r="X728" i="8"/>
  <c r="X727" i="8"/>
  <c r="X726" i="8"/>
  <c r="X725" i="8"/>
  <c r="X724" i="8"/>
  <c r="X723" i="8"/>
  <c r="X722" i="8"/>
  <c r="X721" i="8"/>
  <c r="X720" i="8"/>
  <c r="X719" i="8"/>
  <c r="X718" i="8"/>
  <c r="X717" i="8"/>
  <c r="X716" i="8"/>
  <c r="X715" i="8"/>
  <c r="X714" i="8"/>
  <c r="X713" i="8"/>
  <c r="X712" i="8"/>
  <c r="X711" i="8"/>
  <c r="X710" i="8"/>
  <c r="X709" i="8"/>
  <c r="X708" i="8"/>
  <c r="X707" i="8"/>
  <c r="X706" i="8"/>
  <c r="X705" i="8"/>
  <c r="X704" i="8"/>
  <c r="X703" i="8"/>
  <c r="X702" i="8"/>
  <c r="X701" i="8"/>
  <c r="X700" i="8"/>
  <c r="X699" i="8"/>
  <c r="X698" i="8"/>
  <c r="X697" i="8"/>
  <c r="X696" i="8"/>
  <c r="X695" i="8"/>
  <c r="X694" i="8"/>
  <c r="X693" i="8"/>
  <c r="X692" i="8"/>
  <c r="X691" i="8"/>
  <c r="X690" i="8"/>
  <c r="X689" i="8"/>
  <c r="X688" i="8"/>
  <c r="X687" i="8"/>
  <c r="X686" i="8"/>
  <c r="X685" i="8"/>
  <c r="X684" i="8"/>
  <c r="X683" i="8"/>
  <c r="X682" i="8"/>
  <c r="X681" i="8"/>
  <c r="X680" i="8"/>
  <c r="X679" i="8"/>
  <c r="X678" i="8"/>
  <c r="X677" i="8"/>
  <c r="X676" i="8"/>
  <c r="X675" i="8"/>
  <c r="X674" i="8"/>
  <c r="X673" i="8"/>
  <c r="X672" i="8"/>
  <c r="X671" i="8"/>
  <c r="X670" i="8"/>
  <c r="X669" i="8"/>
  <c r="X668" i="8"/>
  <c r="X667" i="8"/>
  <c r="X666" i="8"/>
  <c r="X665" i="8"/>
  <c r="X664" i="8"/>
  <c r="X663" i="8"/>
  <c r="X662" i="8"/>
  <c r="X661" i="8"/>
  <c r="X660" i="8"/>
  <c r="X659" i="8"/>
  <c r="X658" i="8"/>
  <c r="X657" i="8"/>
  <c r="X656" i="8"/>
  <c r="X655" i="8"/>
  <c r="X654" i="8"/>
  <c r="X653" i="8"/>
  <c r="X652" i="8"/>
  <c r="X651" i="8"/>
  <c r="X650" i="8"/>
  <c r="X649" i="8"/>
  <c r="X648" i="8"/>
  <c r="X647" i="8"/>
  <c r="X646" i="8"/>
  <c r="X645" i="8"/>
  <c r="X644" i="8"/>
  <c r="X643" i="8"/>
  <c r="X642" i="8"/>
  <c r="X641" i="8"/>
  <c r="X640" i="8"/>
  <c r="X639" i="8"/>
  <c r="X638" i="8"/>
  <c r="X637" i="8"/>
  <c r="X636" i="8"/>
  <c r="X635" i="8"/>
  <c r="X634" i="8"/>
  <c r="X633" i="8"/>
  <c r="X632" i="8"/>
  <c r="X631" i="8"/>
  <c r="X630" i="8"/>
  <c r="X629" i="8"/>
  <c r="X628" i="8"/>
  <c r="X627" i="8"/>
  <c r="X626" i="8"/>
  <c r="X625" i="8"/>
  <c r="X624" i="8"/>
  <c r="X623" i="8"/>
  <c r="X622" i="8"/>
  <c r="X621" i="8"/>
  <c r="X620" i="8"/>
  <c r="X619" i="8"/>
  <c r="X618" i="8"/>
  <c r="X617" i="8"/>
  <c r="X616" i="8"/>
  <c r="X615" i="8"/>
  <c r="X614" i="8"/>
  <c r="X613" i="8"/>
  <c r="X612" i="8"/>
  <c r="X611" i="8"/>
  <c r="X610" i="8"/>
  <c r="X609" i="8"/>
  <c r="X608" i="8"/>
  <c r="X607" i="8"/>
  <c r="X606" i="8"/>
  <c r="X605" i="8"/>
  <c r="X604" i="8"/>
  <c r="X603" i="8"/>
  <c r="X602" i="8"/>
  <c r="X601" i="8"/>
  <c r="X600" i="8"/>
  <c r="X599" i="8"/>
  <c r="X598" i="8"/>
  <c r="X597" i="8"/>
  <c r="X596" i="8"/>
  <c r="X595" i="8"/>
  <c r="X594" i="8"/>
  <c r="X593" i="8"/>
  <c r="X592" i="8"/>
  <c r="X591" i="8"/>
  <c r="X590" i="8"/>
  <c r="X589" i="8"/>
  <c r="X588" i="8"/>
  <c r="X587" i="8"/>
  <c r="X586" i="8"/>
  <c r="X585" i="8"/>
  <c r="X584" i="8"/>
  <c r="X583" i="8"/>
  <c r="X582" i="8"/>
  <c r="X581" i="8"/>
  <c r="X580" i="8"/>
  <c r="X579" i="8"/>
  <c r="X578" i="8"/>
  <c r="X577" i="8"/>
  <c r="X576" i="8"/>
  <c r="X575" i="8"/>
  <c r="X574" i="8"/>
  <c r="X573" i="8"/>
  <c r="X572" i="8"/>
  <c r="X571" i="8"/>
  <c r="X570" i="8"/>
  <c r="X569" i="8"/>
  <c r="X568" i="8"/>
  <c r="X567" i="8"/>
  <c r="X566" i="8"/>
  <c r="X565" i="8"/>
  <c r="X564" i="8"/>
  <c r="X563" i="8"/>
  <c r="X562" i="8"/>
  <c r="X561" i="8"/>
  <c r="X560" i="8"/>
  <c r="X559" i="8"/>
  <c r="X558" i="8"/>
  <c r="X557" i="8"/>
  <c r="X556" i="8"/>
  <c r="X555" i="8"/>
  <c r="X554" i="8"/>
  <c r="X553" i="8"/>
  <c r="X552" i="8"/>
  <c r="X551" i="8"/>
  <c r="X550" i="8"/>
  <c r="X549" i="8"/>
  <c r="X548" i="8"/>
  <c r="X547" i="8"/>
  <c r="X546" i="8"/>
  <c r="X545" i="8"/>
  <c r="X544" i="8"/>
  <c r="X543" i="8"/>
  <c r="X542" i="8"/>
  <c r="X541" i="8"/>
  <c r="X540" i="8"/>
  <c r="X539" i="8"/>
  <c r="X538" i="8"/>
  <c r="X537" i="8"/>
  <c r="X536" i="8"/>
  <c r="X535" i="8"/>
  <c r="X534" i="8"/>
  <c r="X533" i="8"/>
  <c r="X532" i="8"/>
  <c r="X531" i="8"/>
  <c r="X530" i="8"/>
  <c r="X529" i="8"/>
  <c r="X528" i="8"/>
  <c r="X527" i="8"/>
  <c r="X526" i="8"/>
  <c r="X525" i="8"/>
  <c r="X524" i="8"/>
  <c r="X523" i="8"/>
  <c r="X522" i="8"/>
  <c r="X521" i="8"/>
  <c r="X520" i="8"/>
  <c r="X519" i="8"/>
  <c r="X518" i="8"/>
  <c r="X517" i="8"/>
  <c r="X516" i="8"/>
  <c r="X515" i="8"/>
  <c r="X514" i="8"/>
  <c r="X513" i="8"/>
  <c r="X512" i="8"/>
  <c r="X511" i="8"/>
  <c r="X510" i="8"/>
  <c r="X509" i="8"/>
  <c r="X508" i="8"/>
  <c r="X507" i="8"/>
  <c r="X506" i="8"/>
  <c r="X505" i="8"/>
  <c r="X504" i="8"/>
  <c r="X503" i="8"/>
  <c r="X502" i="8"/>
  <c r="X501" i="8"/>
  <c r="X500" i="8"/>
  <c r="X499" i="8"/>
  <c r="X498" i="8"/>
  <c r="X497" i="8"/>
  <c r="X496" i="8"/>
  <c r="X495" i="8"/>
  <c r="X494" i="8"/>
  <c r="X493" i="8"/>
  <c r="X492" i="8"/>
  <c r="X491" i="8"/>
  <c r="X490" i="8"/>
  <c r="X489" i="8"/>
  <c r="X488" i="8"/>
  <c r="X487" i="8"/>
  <c r="X486" i="8"/>
  <c r="X485" i="8"/>
  <c r="X484" i="8"/>
  <c r="X483" i="8"/>
  <c r="X482" i="8"/>
  <c r="X481" i="8"/>
  <c r="X480" i="8"/>
  <c r="X479" i="8"/>
  <c r="X478" i="8"/>
  <c r="X477" i="8"/>
  <c r="X476" i="8"/>
  <c r="X475" i="8"/>
  <c r="X474" i="8"/>
  <c r="X473" i="8"/>
  <c r="X472" i="8"/>
  <c r="X471" i="8"/>
  <c r="X470" i="8"/>
  <c r="X469" i="8"/>
  <c r="X468" i="8"/>
  <c r="X467" i="8"/>
  <c r="X466" i="8"/>
  <c r="X465" i="8"/>
  <c r="X464" i="8"/>
  <c r="X463" i="8"/>
  <c r="X462" i="8"/>
  <c r="X461" i="8"/>
  <c r="X460" i="8"/>
  <c r="X459" i="8"/>
  <c r="X458" i="8"/>
  <c r="X457" i="8"/>
  <c r="X456" i="8"/>
  <c r="X455" i="8"/>
  <c r="X454" i="8"/>
  <c r="X453" i="8"/>
  <c r="X452" i="8"/>
  <c r="X451" i="8"/>
  <c r="X450" i="8"/>
  <c r="X449" i="8"/>
  <c r="X448" i="8"/>
  <c r="X447" i="8"/>
  <c r="X446" i="8"/>
  <c r="X445" i="8"/>
  <c r="X444" i="8"/>
  <c r="X443" i="8"/>
  <c r="X442" i="8"/>
  <c r="X441" i="8"/>
  <c r="X440" i="8"/>
  <c r="X439" i="8"/>
  <c r="X438" i="8"/>
  <c r="X437" i="8"/>
  <c r="X436" i="8"/>
  <c r="X435" i="8"/>
  <c r="X434" i="8"/>
  <c r="X433" i="8"/>
  <c r="X432" i="8"/>
  <c r="X431" i="8"/>
  <c r="X430" i="8"/>
  <c r="X429" i="8"/>
  <c r="X428" i="8"/>
  <c r="X427" i="8"/>
  <c r="X426" i="8"/>
  <c r="X425" i="8"/>
  <c r="X424" i="8"/>
  <c r="X423" i="8"/>
  <c r="X422" i="8"/>
  <c r="X421" i="8"/>
  <c r="X420" i="8"/>
  <c r="X419" i="8"/>
  <c r="X418" i="8"/>
  <c r="X417" i="8"/>
  <c r="X416" i="8"/>
  <c r="X415" i="8"/>
  <c r="X414" i="8"/>
  <c r="X413" i="8"/>
  <c r="X412" i="8"/>
  <c r="X411" i="8"/>
  <c r="X410" i="8"/>
  <c r="X409" i="8"/>
  <c r="X408" i="8"/>
  <c r="X407" i="8"/>
  <c r="X406" i="8"/>
  <c r="X405" i="8"/>
  <c r="X404" i="8"/>
  <c r="X403" i="8"/>
  <c r="X402" i="8"/>
  <c r="X401" i="8"/>
  <c r="X400" i="8"/>
  <c r="X399" i="8"/>
  <c r="X398" i="8"/>
  <c r="X397" i="8"/>
  <c r="X396" i="8"/>
  <c r="X395" i="8"/>
  <c r="X394" i="8"/>
  <c r="X393" i="8"/>
  <c r="X392" i="8"/>
  <c r="X391" i="8"/>
  <c r="X390" i="8"/>
  <c r="X389" i="8"/>
  <c r="X388" i="8"/>
  <c r="X387" i="8"/>
  <c r="X386" i="8"/>
  <c r="X385" i="8"/>
  <c r="X384" i="8"/>
  <c r="X383" i="8"/>
  <c r="X382" i="8"/>
  <c r="X381" i="8"/>
  <c r="X380" i="8"/>
  <c r="X379" i="8"/>
  <c r="X378" i="8"/>
  <c r="X377" i="8"/>
  <c r="X376" i="8"/>
  <c r="X375" i="8"/>
  <c r="X374" i="8"/>
  <c r="X373" i="8"/>
  <c r="X372" i="8"/>
  <c r="X371" i="8"/>
  <c r="X370" i="8"/>
  <c r="X369" i="8"/>
  <c r="X368" i="8"/>
  <c r="X367" i="8"/>
  <c r="X366" i="8"/>
  <c r="X365" i="8"/>
  <c r="X364" i="8"/>
  <c r="X363" i="8"/>
  <c r="X362" i="8"/>
  <c r="X361" i="8"/>
  <c r="X360" i="8"/>
  <c r="X359" i="8"/>
  <c r="X358" i="8"/>
  <c r="X357" i="8"/>
  <c r="X356" i="8"/>
  <c r="X355" i="8"/>
  <c r="X354" i="8"/>
  <c r="X353" i="8"/>
  <c r="X352" i="8"/>
  <c r="X351" i="8"/>
  <c r="X350" i="8"/>
  <c r="X349" i="8"/>
  <c r="X348" i="8"/>
  <c r="X347" i="8"/>
  <c r="X346" i="8"/>
  <c r="X345" i="8"/>
  <c r="X344" i="8"/>
  <c r="X343" i="8"/>
  <c r="X342" i="8"/>
  <c r="X341" i="8"/>
  <c r="X340" i="8"/>
  <c r="X339" i="8"/>
  <c r="X338" i="8"/>
  <c r="X337" i="8"/>
  <c r="X336" i="8"/>
  <c r="X335" i="8"/>
  <c r="X334" i="8"/>
  <c r="X333" i="8"/>
  <c r="X332" i="8"/>
  <c r="X331" i="8"/>
  <c r="X330" i="8"/>
  <c r="X329" i="8"/>
  <c r="X328" i="8"/>
  <c r="X327" i="8"/>
  <c r="X326" i="8"/>
  <c r="X325" i="8"/>
  <c r="X324" i="8"/>
  <c r="X323" i="8"/>
  <c r="X322" i="8"/>
  <c r="X321" i="8"/>
  <c r="X320" i="8"/>
  <c r="X319" i="8"/>
  <c r="X318" i="8"/>
  <c r="X317" i="8"/>
  <c r="X316" i="8"/>
  <c r="X315" i="8"/>
  <c r="X314" i="8"/>
  <c r="X313" i="8"/>
  <c r="X312" i="8"/>
  <c r="X311" i="8"/>
  <c r="X310" i="8"/>
  <c r="X309" i="8"/>
  <c r="X308" i="8"/>
  <c r="X307" i="8"/>
  <c r="X306" i="8"/>
  <c r="X305" i="8"/>
  <c r="X304" i="8"/>
  <c r="X303" i="8"/>
  <c r="X302" i="8"/>
  <c r="X301" i="8"/>
  <c r="X300" i="8"/>
  <c r="X299" i="8"/>
  <c r="X298" i="8"/>
  <c r="X297" i="8"/>
  <c r="X296" i="8"/>
  <c r="X295" i="8"/>
  <c r="X294" i="8"/>
  <c r="X293" i="8"/>
  <c r="X292" i="8"/>
  <c r="X291" i="8"/>
  <c r="X290" i="8"/>
  <c r="X289" i="8"/>
  <c r="X288" i="8"/>
  <c r="X287" i="8"/>
  <c r="X286" i="8"/>
  <c r="X285" i="8"/>
  <c r="X284" i="8"/>
  <c r="X283" i="8"/>
  <c r="X282" i="8"/>
  <c r="X281" i="8"/>
  <c r="X280" i="8"/>
  <c r="X279" i="8"/>
  <c r="X278" i="8"/>
  <c r="X277" i="8"/>
  <c r="X276" i="8"/>
  <c r="X275" i="8"/>
  <c r="X274" i="8"/>
  <c r="X273" i="8"/>
  <c r="X272" i="8"/>
  <c r="X271" i="8"/>
  <c r="X270" i="8"/>
  <c r="X269" i="8"/>
  <c r="X268" i="8"/>
  <c r="X267" i="8"/>
  <c r="X266" i="8"/>
  <c r="X265" i="8"/>
  <c r="X264" i="8"/>
  <c r="X263" i="8"/>
  <c r="X262" i="8"/>
  <c r="X261" i="8"/>
  <c r="X260" i="8"/>
  <c r="X259" i="8"/>
  <c r="X258" i="8"/>
  <c r="X257" i="8"/>
  <c r="X256" i="8"/>
  <c r="X255" i="8"/>
  <c r="X254" i="8"/>
  <c r="X253" i="8"/>
  <c r="X252"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X2" i="8"/>
  <c r="AD3" i="7"/>
  <c r="AD4" i="7"/>
  <c r="AD5" i="7"/>
  <c r="AD6" i="7"/>
  <c r="AD7" i="7"/>
  <c r="AD8" i="7"/>
  <c r="AD9" i="7"/>
  <c r="AD10" i="7"/>
  <c r="AD11" i="7"/>
  <c r="AD12" i="7"/>
  <c r="AD13" i="7"/>
  <c r="AD14" i="7"/>
  <c r="AD15" i="7"/>
  <c r="AD16" i="7"/>
  <c r="AD17" i="7"/>
  <c r="AD18" i="7"/>
  <c r="AD19" i="7"/>
  <c r="AD20" i="7"/>
  <c r="AD21" i="7"/>
  <c r="AD22" i="7"/>
  <c r="AD23" i="7"/>
  <c r="AD24" i="7"/>
  <c r="AD25" i="7"/>
  <c r="AD26" i="7"/>
  <c r="AD27" i="7"/>
  <c r="AD28" i="7"/>
  <c r="AD29" i="7"/>
  <c r="AD30" i="7"/>
  <c r="AD31" i="7"/>
  <c r="AD32" i="7"/>
  <c r="AD33" i="7"/>
  <c r="AD34" i="7"/>
  <c r="AD35" i="7"/>
  <c r="AD36" i="7"/>
  <c r="AD37" i="7"/>
  <c r="AD38" i="7"/>
  <c r="AD39" i="7"/>
  <c r="AD40" i="7"/>
  <c r="AD41" i="7"/>
  <c r="AD42" i="7"/>
  <c r="AD43" i="7"/>
  <c r="AD44" i="7"/>
  <c r="AD45" i="7"/>
  <c r="AD46" i="7"/>
  <c r="AD47" i="7"/>
  <c r="AD48" i="7"/>
  <c r="AD49" i="7"/>
  <c r="AD50" i="7"/>
  <c r="AD51" i="7"/>
  <c r="AD52" i="7"/>
  <c r="AD53" i="7"/>
  <c r="AD54" i="7"/>
  <c r="AD55" i="7"/>
  <c r="AD56" i="7"/>
  <c r="AD57" i="7"/>
  <c r="AD58" i="7"/>
  <c r="AD59" i="7"/>
  <c r="AD60" i="7"/>
  <c r="AD61" i="7"/>
  <c r="AD62" i="7"/>
  <c r="AD63" i="7"/>
  <c r="AD64" i="7"/>
  <c r="AD65" i="7"/>
  <c r="AD66" i="7"/>
  <c r="AD67" i="7"/>
  <c r="AD68" i="7"/>
  <c r="AD69" i="7"/>
  <c r="AD70" i="7"/>
  <c r="AD71" i="7"/>
  <c r="AD72" i="7"/>
  <c r="AD73" i="7"/>
  <c r="AD74" i="7"/>
  <c r="AD75" i="7"/>
  <c r="AD76" i="7"/>
  <c r="AD77" i="7"/>
  <c r="AD78" i="7"/>
  <c r="AD79" i="7"/>
  <c r="AD80" i="7"/>
  <c r="AD81" i="7"/>
  <c r="AD82" i="7"/>
  <c r="AD83" i="7"/>
  <c r="AD84" i="7"/>
  <c r="AD85" i="7"/>
  <c r="AD86" i="7"/>
  <c r="AD87" i="7"/>
  <c r="AD88" i="7"/>
  <c r="AD89" i="7"/>
  <c r="AD90" i="7"/>
  <c r="AD91" i="7"/>
  <c r="AD92" i="7"/>
  <c r="AD93" i="7"/>
  <c r="AD94" i="7"/>
  <c r="AD95" i="7"/>
  <c r="AD96" i="7"/>
  <c r="AD97" i="7"/>
  <c r="AD98" i="7"/>
  <c r="AD99" i="7"/>
  <c r="AD100" i="7"/>
  <c r="AD101" i="7"/>
  <c r="AD102" i="7"/>
  <c r="AD103" i="7"/>
  <c r="AD104" i="7"/>
  <c r="AD105" i="7"/>
  <c r="AD106" i="7"/>
  <c r="AD107" i="7"/>
  <c r="AD108" i="7"/>
  <c r="AD109" i="7"/>
  <c r="AD110" i="7"/>
  <c r="AD111" i="7"/>
  <c r="AD112" i="7"/>
  <c r="AD113" i="7"/>
  <c r="AD114" i="7"/>
  <c r="AD115" i="7"/>
  <c r="AD116" i="7"/>
  <c r="AD117" i="7"/>
  <c r="AD118" i="7"/>
  <c r="AD119" i="7"/>
  <c r="AD120" i="7"/>
  <c r="AD121" i="7"/>
  <c r="AD122" i="7"/>
  <c r="AD123" i="7"/>
  <c r="AD124" i="7"/>
  <c r="AD125" i="7"/>
  <c r="AD126" i="7"/>
  <c r="AD127" i="7"/>
  <c r="AD128" i="7"/>
  <c r="AD129" i="7"/>
  <c r="AD130" i="7"/>
  <c r="AD131" i="7"/>
  <c r="AD132" i="7"/>
  <c r="AD133" i="7"/>
  <c r="AD134" i="7"/>
  <c r="AD135" i="7"/>
  <c r="AD136" i="7"/>
  <c r="AD137" i="7"/>
  <c r="AD138" i="7"/>
  <c r="AD139" i="7"/>
  <c r="AD140" i="7"/>
  <c r="AD141" i="7"/>
  <c r="AD142" i="7"/>
  <c r="AD143" i="7"/>
  <c r="AD144" i="7"/>
  <c r="AD145" i="7"/>
  <c r="AD146" i="7"/>
  <c r="AD147" i="7"/>
  <c r="AD148" i="7"/>
  <c r="AD149" i="7"/>
  <c r="AD150" i="7"/>
  <c r="AD151" i="7"/>
  <c r="AD152" i="7"/>
  <c r="AD153" i="7"/>
  <c r="AD154" i="7"/>
  <c r="AD155" i="7"/>
  <c r="AD156" i="7"/>
  <c r="AD157" i="7"/>
  <c r="AD158" i="7"/>
  <c r="AD159" i="7"/>
  <c r="AD160" i="7"/>
  <c r="AD161" i="7"/>
  <c r="AD162" i="7"/>
  <c r="AD163" i="7"/>
  <c r="AD164" i="7"/>
  <c r="AD165" i="7"/>
  <c r="AD166" i="7"/>
  <c r="AD167" i="7"/>
  <c r="AD168" i="7"/>
  <c r="AD169" i="7"/>
  <c r="AD170" i="7"/>
  <c r="AD171" i="7"/>
  <c r="AD172" i="7"/>
  <c r="AD173" i="7"/>
  <c r="AD174" i="7"/>
  <c r="AD175" i="7"/>
  <c r="AD176" i="7"/>
  <c r="AD177" i="7"/>
  <c r="AD178" i="7"/>
  <c r="AD179" i="7"/>
  <c r="AD180" i="7"/>
  <c r="AD181" i="7"/>
  <c r="AD182" i="7"/>
  <c r="AD183" i="7"/>
  <c r="AD184" i="7"/>
  <c r="AD185" i="7"/>
  <c r="AD186" i="7"/>
  <c r="AD187" i="7"/>
  <c r="AD188" i="7"/>
  <c r="AD189" i="7"/>
  <c r="AD190" i="7"/>
  <c r="AD191" i="7"/>
  <c r="AD192" i="7"/>
  <c r="AD193" i="7"/>
  <c r="AD194" i="7"/>
  <c r="AD195" i="7"/>
  <c r="AD196" i="7"/>
  <c r="AD197" i="7"/>
  <c r="AD198" i="7"/>
  <c r="AD199" i="7"/>
  <c r="AD200" i="7"/>
  <c r="AD201" i="7"/>
  <c r="AD202" i="7"/>
  <c r="AD203" i="7"/>
  <c r="AD204" i="7"/>
  <c r="AD205" i="7"/>
  <c r="AD206" i="7"/>
  <c r="AD207" i="7"/>
  <c r="AD208" i="7"/>
  <c r="AD209" i="7"/>
  <c r="AD210" i="7"/>
  <c r="AD211" i="7"/>
  <c r="AD212" i="7"/>
  <c r="AD213" i="7"/>
  <c r="AD214" i="7"/>
  <c r="AD215" i="7"/>
  <c r="AD216" i="7"/>
  <c r="AD217" i="7"/>
  <c r="AD218" i="7"/>
  <c r="AD219" i="7"/>
  <c r="AD220" i="7"/>
  <c r="AD221" i="7"/>
  <c r="AD222" i="7"/>
  <c r="AD223" i="7"/>
  <c r="AD224" i="7"/>
  <c r="AD225" i="7"/>
  <c r="AD226" i="7"/>
  <c r="AD227" i="7"/>
  <c r="AD228" i="7"/>
  <c r="AD229" i="7"/>
  <c r="AD230" i="7"/>
  <c r="AD231" i="7"/>
  <c r="AD232" i="7"/>
  <c r="AD233" i="7"/>
  <c r="AD234" i="7"/>
  <c r="AD235" i="7"/>
  <c r="AD236" i="7"/>
  <c r="AD237" i="7"/>
  <c r="AD238" i="7"/>
  <c r="AD239" i="7"/>
  <c r="AD240" i="7"/>
  <c r="AD241" i="7"/>
  <c r="AD242" i="7"/>
  <c r="AD243" i="7"/>
  <c r="AD244" i="7"/>
  <c r="AD245" i="7"/>
  <c r="AD246" i="7"/>
  <c r="AD247" i="7"/>
  <c r="AD248" i="7"/>
  <c r="AD249" i="7"/>
  <c r="AD250" i="7"/>
  <c r="AD251" i="7"/>
  <c r="AD252" i="7"/>
  <c r="AD253" i="7"/>
  <c r="AD254" i="7"/>
  <c r="AD255" i="7"/>
  <c r="AD256" i="7"/>
  <c r="AD257" i="7"/>
  <c r="AD258" i="7"/>
  <c r="AD259" i="7"/>
  <c r="AD260" i="7"/>
  <c r="AD261" i="7"/>
  <c r="AD262" i="7"/>
  <c r="AD263" i="7"/>
  <c r="AD264" i="7"/>
  <c r="AD265" i="7"/>
  <c r="AD266" i="7"/>
  <c r="AD267" i="7"/>
  <c r="AD268" i="7"/>
  <c r="AD269" i="7"/>
  <c r="AD270" i="7"/>
  <c r="AD271" i="7"/>
  <c r="AD272" i="7"/>
  <c r="AD273" i="7"/>
  <c r="AD274" i="7"/>
  <c r="AD275" i="7"/>
  <c r="AD276" i="7"/>
  <c r="AD277" i="7"/>
  <c r="AD278" i="7"/>
  <c r="AD279" i="7"/>
  <c r="AD280" i="7"/>
  <c r="AD281" i="7"/>
  <c r="AD282" i="7"/>
  <c r="AD283" i="7"/>
  <c r="AD284" i="7"/>
  <c r="AD285" i="7"/>
  <c r="AD286" i="7"/>
  <c r="AD287" i="7"/>
  <c r="AD288" i="7"/>
  <c r="AD289" i="7"/>
  <c r="AD290" i="7"/>
  <c r="AD291" i="7"/>
  <c r="AD292" i="7"/>
  <c r="AD293" i="7"/>
  <c r="AD294" i="7"/>
  <c r="AD295" i="7"/>
  <c r="AD296" i="7"/>
  <c r="AD297" i="7"/>
  <c r="AD298" i="7"/>
  <c r="AD299" i="7"/>
  <c r="AD300" i="7"/>
  <c r="AD301" i="7"/>
  <c r="AD302" i="7"/>
  <c r="AD303" i="7"/>
  <c r="AD304" i="7"/>
  <c r="AD305" i="7"/>
  <c r="AD306" i="7"/>
  <c r="AD307" i="7"/>
  <c r="AD308" i="7"/>
  <c r="AD309" i="7"/>
  <c r="AD310" i="7"/>
  <c r="AD311" i="7"/>
  <c r="AD312" i="7"/>
  <c r="AD313" i="7"/>
  <c r="AD314" i="7"/>
  <c r="AD315" i="7"/>
  <c r="AD316" i="7"/>
  <c r="AD317" i="7"/>
  <c r="AD318" i="7"/>
  <c r="AD319" i="7"/>
  <c r="AD320" i="7"/>
  <c r="AD321" i="7"/>
  <c r="AD322" i="7"/>
  <c r="AD323" i="7"/>
  <c r="AD324" i="7"/>
  <c r="AD325" i="7"/>
  <c r="AD326" i="7"/>
  <c r="AD327" i="7"/>
  <c r="AD328" i="7"/>
  <c r="AD329" i="7"/>
  <c r="AD330" i="7"/>
  <c r="AD331" i="7"/>
  <c r="AD332" i="7"/>
  <c r="AD333" i="7"/>
  <c r="AD334" i="7"/>
  <c r="AD335" i="7"/>
  <c r="AD336" i="7"/>
  <c r="AD337" i="7"/>
  <c r="AD338" i="7"/>
  <c r="AD339" i="7"/>
  <c r="AD340" i="7"/>
  <c r="AD341" i="7"/>
  <c r="AD342" i="7"/>
  <c r="AD343" i="7"/>
  <c r="AD344" i="7"/>
  <c r="AD345" i="7"/>
  <c r="AD346" i="7"/>
  <c r="AD347" i="7"/>
  <c r="AD348" i="7"/>
  <c r="AD349" i="7"/>
  <c r="AD350" i="7"/>
  <c r="AD351" i="7"/>
  <c r="AD352" i="7"/>
  <c r="AD353" i="7"/>
  <c r="AD354" i="7"/>
  <c r="AD355" i="7"/>
  <c r="AD356" i="7"/>
  <c r="AD357" i="7"/>
  <c r="AD358" i="7"/>
  <c r="AD359" i="7"/>
  <c r="AD360" i="7"/>
  <c r="AD361" i="7"/>
  <c r="AD362" i="7"/>
  <c r="AD363" i="7"/>
  <c r="AD364" i="7"/>
  <c r="AD365" i="7"/>
  <c r="AD366" i="7"/>
  <c r="AD367" i="7"/>
  <c r="AD368" i="7"/>
  <c r="AD369" i="7"/>
  <c r="AD370" i="7"/>
  <c r="AD371" i="7"/>
  <c r="AD372" i="7"/>
  <c r="AD373" i="7"/>
  <c r="AD374" i="7"/>
  <c r="AD375" i="7"/>
  <c r="AD376" i="7"/>
  <c r="AD377" i="7"/>
  <c r="AD378" i="7"/>
  <c r="AD379" i="7"/>
  <c r="AD380" i="7"/>
  <c r="AD381" i="7"/>
  <c r="AD382" i="7"/>
  <c r="AD383" i="7"/>
  <c r="AD384" i="7"/>
  <c r="AD385" i="7"/>
  <c r="AD386" i="7"/>
  <c r="AD387" i="7"/>
  <c r="AD388" i="7"/>
  <c r="AD389" i="7"/>
  <c r="AD390" i="7"/>
  <c r="AD391" i="7"/>
  <c r="AD392" i="7"/>
  <c r="AD393" i="7"/>
  <c r="AD394" i="7"/>
  <c r="AD395" i="7"/>
  <c r="AD396" i="7"/>
  <c r="AD397" i="7"/>
  <c r="AD398" i="7"/>
  <c r="AD399" i="7"/>
  <c r="AD400" i="7"/>
  <c r="AD401" i="7"/>
  <c r="AD402" i="7"/>
  <c r="AD403" i="7"/>
  <c r="AD404" i="7"/>
  <c r="AD405" i="7"/>
  <c r="AD406" i="7"/>
  <c r="AD407" i="7"/>
  <c r="AD408" i="7"/>
  <c r="AD409" i="7"/>
  <c r="AD410" i="7"/>
  <c r="AD411" i="7"/>
  <c r="AD412" i="7"/>
  <c r="AD413" i="7"/>
  <c r="AD414" i="7"/>
  <c r="AD415" i="7"/>
  <c r="AD416" i="7"/>
  <c r="AD417" i="7"/>
  <c r="AD418" i="7"/>
  <c r="AD419" i="7"/>
  <c r="AD420" i="7"/>
  <c r="AD421" i="7"/>
  <c r="AD422" i="7"/>
  <c r="AD423" i="7"/>
  <c r="AD424" i="7"/>
  <c r="AD425" i="7"/>
  <c r="AD426" i="7"/>
  <c r="AD427" i="7"/>
  <c r="AD428" i="7"/>
  <c r="AD429" i="7"/>
  <c r="AD430" i="7"/>
  <c r="AD431" i="7"/>
  <c r="AD432" i="7"/>
  <c r="AD433" i="7"/>
  <c r="AD434" i="7"/>
  <c r="AD435" i="7"/>
  <c r="AD436" i="7"/>
  <c r="AD437" i="7"/>
  <c r="AD438" i="7"/>
  <c r="AD439" i="7"/>
  <c r="AD440" i="7"/>
  <c r="AD441" i="7"/>
  <c r="AD442" i="7"/>
  <c r="AD443" i="7"/>
  <c r="AD444" i="7"/>
  <c r="AD445" i="7"/>
  <c r="AD446" i="7"/>
  <c r="AD447" i="7"/>
  <c r="AD448" i="7"/>
  <c r="AD449" i="7"/>
  <c r="AD450" i="7"/>
  <c r="AD451" i="7"/>
  <c r="AD452" i="7"/>
  <c r="AD453" i="7"/>
  <c r="AD454" i="7"/>
  <c r="AD455" i="7"/>
  <c r="AD456" i="7"/>
  <c r="AD457" i="7"/>
  <c r="AD458" i="7"/>
  <c r="AD459" i="7"/>
  <c r="AD460" i="7"/>
  <c r="AD461" i="7"/>
  <c r="AD462" i="7"/>
  <c r="AD463" i="7"/>
  <c r="AD464" i="7"/>
  <c r="AD465" i="7"/>
  <c r="AD466" i="7"/>
  <c r="AD467" i="7"/>
  <c r="AD468" i="7"/>
  <c r="AD469" i="7"/>
  <c r="AD470" i="7"/>
  <c r="AD471" i="7"/>
  <c r="AD472" i="7"/>
  <c r="AD473" i="7"/>
  <c r="AD474" i="7"/>
  <c r="AD475" i="7"/>
  <c r="AD476" i="7"/>
  <c r="AD477" i="7"/>
  <c r="AD478" i="7"/>
  <c r="AD479" i="7"/>
  <c r="AD480" i="7"/>
  <c r="AD481" i="7"/>
  <c r="AD482" i="7"/>
  <c r="AD483" i="7"/>
  <c r="AD484" i="7"/>
  <c r="AD485" i="7"/>
  <c r="AD486" i="7"/>
  <c r="AD487" i="7"/>
  <c r="AD488" i="7"/>
  <c r="AD489" i="7"/>
  <c r="AD490" i="7"/>
  <c r="AD491" i="7"/>
  <c r="AD492" i="7"/>
  <c r="AD493" i="7"/>
  <c r="AD494" i="7"/>
  <c r="AD495" i="7"/>
  <c r="AD496" i="7"/>
  <c r="AD497" i="7"/>
  <c r="AD498" i="7"/>
  <c r="AD499" i="7"/>
  <c r="AD500" i="7"/>
  <c r="AD501" i="7"/>
  <c r="AD502" i="7"/>
  <c r="AD503" i="7"/>
  <c r="AD504" i="7"/>
  <c r="AD505" i="7"/>
  <c r="AD506" i="7"/>
  <c r="AD507" i="7"/>
  <c r="AD508" i="7"/>
  <c r="AD509" i="7"/>
  <c r="AD510" i="7"/>
  <c r="AD511" i="7"/>
  <c r="AD512" i="7"/>
  <c r="AD513" i="7"/>
  <c r="AD514" i="7"/>
  <c r="AD515" i="7"/>
  <c r="AD516" i="7"/>
  <c r="AD517" i="7"/>
  <c r="AD518" i="7"/>
  <c r="AD519" i="7"/>
  <c r="AD520" i="7"/>
  <c r="AD521" i="7"/>
  <c r="AD522" i="7"/>
  <c r="AD523" i="7"/>
  <c r="AD524" i="7"/>
  <c r="AD525" i="7"/>
  <c r="AD526" i="7"/>
  <c r="AD527" i="7"/>
  <c r="AD528" i="7"/>
  <c r="AD529" i="7"/>
  <c r="AD530" i="7"/>
  <c r="AD531" i="7"/>
  <c r="AD532" i="7"/>
  <c r="AD533" i="7"/>
  <c r="AD534" i="7"/>
  <c r="AD535" i="7"/>
  <c r="AD536" i="7"/>
  <c r="AD537" i="7"/>
  <c r="AD538" i="7"/>
  <c r="AD539" i="7"/>
  <c r="AD540" i="7"/>
  <c r="AD541" i="7"/>
  <c r="AD542" i="7"/>
  <c r="AD543" i="7"/>
  <c r="AD544" i="7"/>
  <c r="AD545" i="7"/>
  <c r="AD546" i="7"/>
  <c r="AD547" i="7"/>
  <c r="AD548" i="7"/>
  <c r="AD549" i="7"/>
  <c r="AD550" i="7"/>
  <c r="AD551" i="7"/>
  <c r="AD552" i="7"/>
  <c r="AD553" i="7"/>
  <c r="AD554" i="7"/>
  <c r="AD555" i="7"/>
  <c r="AD556" i="7"/>
  <c r="AD557" i="7"/>
  <c r="AD558" i="7"/>
  <c r="AD559" i="7"/>
  <c r="AD560" i="7"/>
  <c r="AD561" i="7"/>
  <c r="AD562" i="7"/>
  <c r="AD563" i="7"/>
  <c r="AD564" i="7"/>
  <c r="AD565" i="7"/>
  <c r="AD566" i="7"/>
  <c r="AD567" i="7"/>
  <c r="AD568" i="7"/>
  <c r="AD569" i="7"/>
  <c r="AD570" i="7"/>
  <c r="AD571" i="7"/>
  <c r="AD572" i="7"/>
  <c r="AD573" i="7"/>
  <c r="AD574" i="7"/>
  <c r="AD575" i="7"/>
  <c r="AD576" i="7"/>
  <c r="AD577" i="7"/>
  <c r="AD578" i="7"/>
  <c r="AD579" i="7"/>
  <c r="AD580" i="7"/>
  <c r="AD581" i="7"/>
  <c r="AD582" i="7"/>
  <c r="AD583" i="7"/>
  <c r="AD584" i="7"/>
  <c r="AD585" i="7"/>
  <c r="AD586" i="7"/>
  <c r="AD587" i="7"/>
  <c r="AD588" i="7"/>
  <c r="AD589" i="7"/>
  <c r="AD590" i="7"/>
  <c r="AD591" i="7"/>
  <c r="AD592" i="7"/>
  <c r="AD593" i="7"/>
  <c r="AD594" i="7"/>
  <c r="AD595" i="7"/>
  <c r="AD596" i="7"/>
  <c r="AD597" i="7"/>
  <c r="AD598" i="7"/>
  <c r="AD599" i="7"/>
  <c r="AD600" i="7"/>
  <c r="AD601" i="7"/>
  <c r="AD602" i="7"/>
  <c r="AD603" i="7"/>
  <c r="AD604" i="7"/>
  <c r="AD605" i="7"/>
  <c r="AD606" i="7"/>
  <c r="AD607" i="7"/>
  <c r="AD608" i="7"/>
  <c r="AD609" i="7"/>
  <c r="AD610" i="7"/>
  <c r="AD611" i="7"/>
  <c r="AD612" i="7"/>
  <c r="AD613" i="7"/>
  <c r="AD614" i="7"/>
  <c r="AD615" i="7"/>
  <c r="AD616" i="7"/>
  <c r="AD617" i="7"/>
  <c r="AD618" i="7"/>
  <c r="AD619" i="7"/>
  <c r="AD620" i="7"/>
  <c r="AD621" i="7"/>
  <c r="AD622" i="7"/>
  <c r="AD623" i="7"/>
  <c r="AD624" i="7"/>
  <c r="AD625" i="7"/>
  <c r="AD626" i="7"/>
  <c r="AD627" i="7"/>
  <c r="AD628" i="7"/>
  <c r="AD629" i="7"/>
  <c r="AD630" i="7"/>
  <c r="AD631" i="7"/>
  <c r="AD632" i="7"/>
  <c r="AD633" i="7"/>
  <c r="AD634" i="7"/>
  <c r="AD635" i="7"/>
  <c r="AD636" i="7"/>
  <c r="AD637" i="7"/>
  <c r="AD638" i="7"/>
  <c r="AD639" i="7"/>
  <c r="AD640" i="7"/>
  <c r="AD641" i="7"/>
  <c r="AD642" i="7"/>
  <c r="AD643" i="7"/>
  <c r="AD644" i="7"/>
  <c r="AD645" i="7"/>
  <c r="AD646" i="7"/>
  <c r="AD647" i="7"/>
  <c r="AD648" i="7"/>
  <c r="AD649" i="7"/>
  <c r="AD650" i="7"/>
  <c r="AD651" i="7"/>
  <c r="AD652" i="7"/>
  <c r="AD653" i="7"/>
  <c r="AD654" i="7"/>
  <c r="AD655" i="7"/>
  <c r="AD656" i="7"/>
  <c r="AD657" i="7"/>
  <c r="AD658" i="7"/>
  <c r="AD659" i="7"/>
  <c r="AD660" i="7"/>
  <c r="AD661" i="7"/>
  <c r="AD662" i="7"/>
  <c r="AD663" i="7"/>
  <c r="AD664" i="7"/>
  <c r="AD665" i="7"/>
  <c r="AD666" i="7"/>
  <c r="AD667" i="7"/>
  <c r="AD668" i="7"/>
  <c r="AD669" i="7"/>
  <c r="AD670" i="7"/>
  <c r="AD671" i="7"/>
  <c r="AD672" i="7"/>
  <c r="AD673" i="7"/>
  <c r="AD674" i="7"/>
  <c r="AD675" i="7"/>
  <c r="AD676" i="7"/>
  <c r="AD677" i="7"/>
  <c r="AD678" i="7"/>
  <c r="AD679" i="7"/>
  <c r="AD680" i="7"/>
  <c r="AD681" i="7"/>
  <c r="AD682" i="7"/>
  <c r="AD683" i="7"/>
  <c r="AD684" i="7"/>
  <c r="AD685" i="7"/>
  <c r="AD686" i="7"/>
  <c r="AD687" i="7"/>
  <c r="AD688" i="7"/>
  <c r="AD689" i="7"/>
  <c r="AD690" i="7"/>
  <c r="AD691" i="7"/>
  <c r="AD692" i="7"/>
  <c r="AD693" i="7"/>
  <c r="AD694" i="7"/>
  <c r="AD695" i="7"/>
  <c r="AD696" i="7"/>
  <c r="AD697" i="7"/>
  <c r="AD698" i="7"/>
  <c r="AD699" i="7"/>
  <c r="AD700" i="7"/>
  <c r="AD701" i="7"/>
  <c r="AD702" i="7"/>
  <c r="AD703" i="7"/>
  <c r="AD704" i="7"/>
  <c r="AD705" i="7"/>
  <c r="AD706" i="7"/>
  <c r="AD707" i="7"/>
  <c r="AD708" i="7"/>
  <c r="AD709" i="7"/>
  <c r="AD710" i="7"/>
  <c r="AD711" i="7"/>
  <c r="AD712" i="7"/>
  <c r="AD713" i="7"/>
  <c r="AD714" i="7"/>
  <c r="AD715" i="7"/>
  <c r="AD716" i="7"/>
  <c r="AD717" i="7"/>
  <c r="AD718" i="7"/>
  <c r="AD719" i="7"/>
  <c r="AD720" i="7"/>
  <c r="AD721" i="7"/>
  <c r="AD722" i="7"/>
  <c r="AD723" i="7"/>
  <c r="AD724" i="7"/>
  <c r="AD725" i="7"/>
  <c r="AD726" i="7"/>
  <c r="AD727" i="7"/>
  <c r="AD728" i="7"/>
  <c r="AD729" i="7"/>
  <c r="AD730" i="7"/>
  <c r="AD731" i="7"/>
  <c r="AD732" i="7"/>
  <c r="AD733" i="7"/>
  <c r="AD734" i="7"/>
  <c r="AD735" i="7"/>
  <c r="AD736" i="7"/>
  <c r="AD737" i="7"/>
  <c r="AD738" i="7"/>
  <c r="AD739" i="7"/>
  <c r="AD740" i="7"/>
  <c r="AD741" i="7"/>
  <c r="AD742" i="7"/>
  <c r="AD743" i="7"/>
  <c r="AD744" i="7"/>
  <c r="AD745" i="7"/>
  <c r="AD746" i="7"/>
  <c r="AD747" i="7"/>
  <c r="AD748" i="7"/>
  <c r="AD749" i="7"/>
  <c r="AD750" i="7"/>
  <c r="AD751" i="7"/>
  <c r="AD752" i="7"/>
  <c r="AD753" i="7"/>
  <c r="AD754" i="7"/>
  <c r="AD755" i="7"/>
  <c r="AD756" i="7"/>
  <c r="AD757" i="7"/>
  <c r="AD758" i="7"/>
  <c r="AD759" i="7"/>
  <c r="AD760" i="7"/>
  <c r="AD761" i="7"/>
  <c r="AD762" i="7"/>
  <c r="AD763" i="7"/>
  <c r="AD764" i="7"/>
  <c r="AD765" i="7"/>
  <c r="AD766" i="7"/>
  <c r="AD767" i="7"/>
  <c r="AD768" i="7"/>
  <c r="AD769" i="7"/>
  <c r="AD770" i="7"/>
  <c r="AD771" i="7"/>
  <c r="AD772" i="7"/>
  <c r="AD773" i="7"/>
  <c r="AD774" i="7"/>
  <c r="AD775" i="7"/>
  <c r="AD776" i="7"/>
  <c r="AD777" i="7"/>
  <c r="AD778" i="7"/>
  <c r="AD779" i="7"/>
  <c r="AD780" i="7"/>
  <c r="AD781" i="7"/>
  <c r="AD782" i="7"/>
  <c r="AD783" i="7"/>
  <c r="AD784" i="7"/>
  <c r="AD785" i="7"/>
  <c r="AD786" i="7"/>
  <c r="AD787" i="7"/>
  <c r="AD788" i="7"/>
  <c r="AD789" i="7"/>
  <c r="AD790" i="7"/>
  <c r="AD791" i="7"/>
  <c r="AD792" i="7"/>
  <c r="AD793" i="7"/>
  <c r="AD794" i="7"/>
  <c r="AD795" i="7"/>
  <c r="AD796" i="7"/>
  <c r="AD797" i="7"/>
  <c r="AD798" i="7"/>
  <c r="AD799" i="7"/>
  <c r="AD800" i="7"/>
  <c r="AD801" i="7"/>
  <c r="AD802" i="7"/>
  <c r="AD803" i="7"/>
  <c r="AD804" i="7"/>
  <c r="AD805" i="7"/>
  <c r="AD806" i="7"/>
  <c r="AD807" i="7"/>
  <c r="AD808" i="7"/>
  <c r="AD809" i="7"/>
  <c r="AD810" i="7"/>
  <c r="AD811" i="7"/>
  <c r="AD812" i="7"/>
  <c r="AD813" i="7"/>
  <c r="AD814" i="7"/>
  <c r="AD815" i="7"/>
  <c r="AD816" i="7"/>
  <c r="AD817" i="7"/>
  <c r="AD818" i="7"/>
  <c r="AD819" i="7"/>
  <c r="AD820" i="7"/>
  <c r="AD821" i="7"/>
  <c r="AD822" i="7"/>
  <c r="AD823" i="7"/>
  <c r="AD824" i="7"/>
  <c r="AD825" i="7"/>
  <c r="AD826" i="7"/>
  <c r="AD827" i="7"/>
  <c r="AD828" i="7"/>
  <c r="AD829" i="7"/>
  <c r="AD830" i="7"/>
  <c r="AD831" i="7"/>
  <c r="AD832" i="7"/>
  <c r="AD833" i="7"/>
  <c r="AD834" i="7"/>
  <c r="AD835" i="7"/>
  <c r="AD836" i="7"/>
  <c r="AD837" i="7"/>
  <c r="AD838" i="7"/>
  <c r="AD839" i="7"/>
  <c r="AD840" i="7"/>
  <c r="AD841" i="7"/>
  <c r="AD842" i="7"/>
  <c r="AD843" i="7"/>
  <c r="AD844" i="7"/>
  <c r="AD845" i="7"/>
  <c r="AD846" i="7"/>
  <c r="AD847" i="7"/>
  <c r="AD848" i="7"/>
  <c r="AD849" i="7"/>
  <c r="AD850" i="7"/>
  <c r="AD851" i="7"/>
  <c r="AD852" i="7"/>
  <c r="AD853" i="7"/>
  <c r="AD854" i="7"/>
  <c r="AD855" i="7"/>
  <c r="AD856" i="7"/>
  <c r="AD857" i="7"/>
  <c r="AD858" i="7"/>
  <c r="AD859" i="7"/>
  <c r="AD860" i="7"/>
  <c r="AD861" i="7"/>
  <c r="AD862" i="7"/>
  <c r="AD863" i="7"/>
  <c r="AD864" i="7"/>
  <c r="AD865" i="7"/>
  <c r="AD866" i="7"/>
  <c r="AD867" i="7"/>
  <c r="AD868" i="7"/>
  <c r="AD869" i="7"/>
  <c r="AD870" i="7"/>
  <c r="AD871" i="7"/>
  <c r="AD872" i="7"/>
  <c r="AD873" i="7"/>
  <c r="AD874" i="7"/>
  <c r="AD875" i="7"/>
  <c r="AD876" i="7"/>
  <c r="AD877" i="7"/>
  <c r="AD878" i="7"/>
  <c r="AD879" i="7"/>
  <c r="AD880" i="7"/>
  <c r="AD881" i="7"/>
  <c r="AD882" i="7"/>
  <c r="AD883" i="7"/>
  <c r="AD884" i="7"/>
  <c r="AD885" i="7"/>
  <c r="AD886" i="7"/>
  <c r="AD887" i="7"/>
  <c r="AD888" i="7"/>
  <c r="AD889" i="7"/>
  <c r="AD890" i="7"/>
  <c r="AD891" i="7"/>
  <c r="AD892" i="7"/>
  <c r="AD893" i="7"/>
  <c r="AD894" i="7"/>
  <c r="AD895" i="7"/>
  <c r="AD896" i="7"/>
  <c r="AD897" i="7"/>
  <c r="AD898" i="7"/>
  <c r="AD899" i="7"/>
  <c r="AD900" i="7"/>
  <c r="AD901" i="7"/>
  <c r="AD902" i="7"/>
  <c r="AD903" i="7"/>
  <c r="AD904" i="7"/>
  <c r="AD905" i="7"/>
  <c r="AD906" i="7"/>
  <c r="AD907" i="7"/>
  <c r="AD908" i="7"/>
  <c r="AD909" i="7"/>
  <c r="AD910" i="7"/>
  <c r="AD911" i="7"/>
  <c r="AD912" i="7"/>
  <c r="AD913" i="7"/>
  <c r="AD914" i="7"/>
  <c r="AD915" i="7"/>
  <c r="AD916" i="7"/>
  <c r="AD917" i="7"/>
  <c r="AD918" i="7"/>
  <c r="AD919" i="7"/>
  <c r="AD920" i="7"/>
  <c r="AD921" i="7"/>
  <c r="AD922" i="7"/>
  <c r="AD923" i="7"/>
  <c r="AD924" i="7"/>
  <c r="AD925" i="7"/>
  <c r="AD926" i="7"/>
  <c r="AD927" i="7"/>
  <c r="AD928" i="7"/>
  <c r="AD929" i="7"/>
  <c r="AD930" i="7"/>
  <c r="AD931" i="7"/>
  <c r="AD932" i="7"/>
  <c r="AD933" i="7"/>
  <c r="AD934" i="7"/>
  <c r="AD935" i="7"/>
  <c r="AD936" i="7"/>
  <c r="AD937" i="7"/>
  <c r="AD938" i="7"/>
  <c r="AD939" i="7"/>
  <c r="AD940" i="7"/>
  <c r="AD941" i="7"/>
  <c r="AD942" i="7"/>
  <c r="AD943" i="7"/>
  <c r="AD944" i="7"/>
  <c r="AD945" i="7"/>
  <c r="AD946" i="7"/>
  <c r="AD947" i="7"/>
  <c r="AD948" i="7"/>
  <c r="AD949" i="7"/>
  <c r="AD950" i="7"/>
  <c r="AD951" i="7"/>
  <c r="AD952" i="7"/>
  <c r="AD953" i="7"/>
  <c r="AD954" i="7"/>
  <c r="AD955" i="7"/>
  <c r="AD956" i="7"/>
  <c r="AD957" i="7"/>
  <c r="AD958" i="7"/>
  <c r="AD959" i="7"/>
  <c r="AD960" i="7"/>
  <c r="AD961" i="7"/>
  <c r="AD962" i="7"/>
  <c r="AD963" i="7"/>
  <c r="AD964" i="7"/>
  <c r="AD965" i="7"/>
  <c r="AD966" i="7"/>
  <c r="AD967" i="7"/>
  <c r="AD968" i="7"/>
  <c r="AD969" i="7"/>
  <c r="AD970" i="7"/>
  <c r="AD971" i="7"/>
  <c r="AD972" i="7"/>
  <c r="AD973" i="7"/>
  <c r="AD974" i="7"/>
  <c r="AD975" i="7"/>
  <c r="AD976" i="7"/>
  <c r="AD977" i="7"/>
  <c r="AD978" i="7"/>
  <c r="AD979" i="7"/>
  <c r="AD980" i="7"/>
  <c r="AD981" i="7"/>
  <c r="AD982" i="7"/>
  <c r="AD983" i="7"/>
  <c r="AD984" i="7"/>
  <c r="AD985" i="7"/>
  <c r="AD986" i="7"/>
  <c r="AD987" i="7"/>
  <c r="AD988" i="7"/>
  <c r="AD989" i="7"/>
  <c r="AD990" i="7"/>
  <c r="AD991" i="7"/>
  <c r="AD992" i="7"/>
  <c r="AD993" i="7"/>
  <c r="AD994" i="7"/>
  <c r="AD995" i="7"/>
  <c r="AD996" i="7"/>
  <c r="AD997" i="7"/>
  <c r="AD998" i="7"/>
  <c r="AD999" i="7"/>
  <c r="AD1000" i="7"/>
  <c r="AD1001" i="7"/>
  <c r="AD1002" i="7"/>
  <c r="AD1003" i="7"/>
  <c r="AD1004" i="7"/>
  <c r="AD1005" i="7"/>
  <c r="AD1006" i="7"/>
  <c r="AD1007" i="7"/>
  <c r="AD1008" i="7"/>
  <c r="AD1009" i="7"/>
  <c r="AD1010" i="7"/>
  <c r="AD1011" i="7"/>
  <c r="AD1012" i="7"/>
  <c r="AD1013" i="7"/>
  <c r="AD1014" i="7"/>
  <c r="AD1015" i="7"/>
  <c r="AD1016" i="7"/>
  <c r="AD1017" i="7"/>
  <c r="AD1018" i="7"/>
  <c r="AD1019" i="7"/>
  <c r="AD1020" i="7"/>
  <c r="AD1021" i="7"/>
  <c r="AD1022" i="7"/>
  <c r="AD1023" i="7"/>
  <c r="AD1024" i="7"/>
  <c r="AD1025" i="7"/>
  <c r="AD1026" i="7"/>
  <c r="AD1027" i="7"/>
  <c r="AD1028" i="7"/>
  <c r="AD1029" i="7"/>
  <c r="AD1030" i="7"/>
  <c r="AD1031" i="7"/>
  <c r="AD1032" i="7"/>
  <c r="AD1033" i="7"/>
  <c r="AD1034" i="7"/>
  <c r="AD1035" i="7"/>
  <c r="AD1036" i="7"/>
  <c r="AD1037" i="7"/>
  <c r="AD1038" i="7"/>
  <c r="AD1039" i="7"/>
  <c r="AD1040" i="7"/>
  <c r="AD1041" i="7"/>
  <c r="AD1042" i="7"/>
  <c r="AD1043" i="7"/>
  <c r="AD1044" i="7"/>
  <c r="AD1045" i="7"/>
  <c r="AD1046" i="7"/>
  <c r="AD1047" i="7"/>
  <c r="AD1048" i="7"/>
  <c r="AD1049" i="7"/>
  <c r="AD1050" i="7"/>
  <c r="AD1051" i="7"/>
  <c r="AD1052" i="7"/>
  <c r="AD1053" i="7"/>
  <c r="AD1054" i="7"/>
  <c r="AD1055" i="7"/>
  <c r="AD1056" i="7"/>
  <c r="AD1057" i="7"/>
  <c r="AD1058" i="7"/>
  <c r="AD1059" i="7"/>
  <c r="AD1060" i="7"/>
  <c r="AD1061" i="7"/>
  <c r="AD1062" i="7"/>
  <c r="AD1063" i="7"/>
  <c r="AD1064" i="7"/>
  <c r="AD1065" i="7"/>
  <c r="AD1066" i="7"/>
  <c r="AD1067" i="7"/>
  <c r="AD1068" i="7"/>
  <c r="AD1069" i="7"/>
  <c r="AD1070" i="7"/>
  <c r="AD1071" i="7"/>
  <c r="AD1072" i="7"/>
  <c r="AD1073" i="7"/>
  <c r="AD1074" i="7"/>
  <c r="AD1075" i="7"/>
  <c r="AD1076" i="7"/>
  <c r="AD1077" i="7"/>
  <c r="AD1078" i="7"/>
  <c r="AD1079" i="7"/>
  <c r="AD1080" i="7"/>
  <c r="AD1081" i="7"/>
  <c r="AD1082" i="7"/>
  <c r="AD1083" i="7"/>
  <c r="AD1084" i="7"/>
  <c r="AD1085" i="7"/>
  <c r="AD1086" i="7"/>
  <c r="AD1087" i="7"/>
  <c r="AD1088" i="7"/>
  <c r="AD1089" i="7"/>
  <c r="AD1090" i="7"/>
  <c r="AD1091" i="7"/>
  <c r="AD1092" i="7"/>
  <c r="AD1093" i="7"/>
  <c r="AD1094" i="7"/>
  <c r="AD1095" i="7"/>
  <c r="AD1096" i="7"/>
  <c r="AD1097" i="7"/>
  <c r="AD1098" i="7"/>
  <c r="AD1099" i="7"/>
  <c r="AD1100" i="7"/>
  <c r="AD1101" i="7"/>
  <c r="AD1102" i="7"/>
  <c r="AD1103" i="7"/>
  <c r="AD1104" i="7"/>
  <c r="AD1105" i="7"/>
  <c r="AD1106" i="7"/>
  <c r="AD1107" i="7"/>
  <c r="AD1108" i="7"/>
  <c r="AD1109" i="7"/>
  <c r="AD1110" i="7"/>
  <c r="AD1111" i="7"/>
  <c r="AD1112" i="7"/>
  <c r="AD1113" i="7"/>
  <c r="AD1114" i="7"/>
  <c r="AD1115" i="7"/>
  <c r="AD1116" i="7"/>
  <c r="AD1117" i="7"/>
  <c r="AD1118" i="7"/>
  <c r="AD1119" i="7"/>
  <c r="AD1120" i="7"/>
  <c r="AD1121" i="7"/>
  <c r="AD1122" i="7"/>
  <c r="AD1123" i="7"/>
  <c r="AD1124" i="7"/>
  <c r="AD1125" i="7"/>
  <c r="AD1126" i="7"/>
  <c r="AD1127" i="7"/>
  <c r="AD1128" i="7"/>
  <c r="AD1129" i="7"/>
  <c r="AD1130" i="7"/>
  <c r="AD1131" i="7"/>
  <c r="AD1132" i="7"/>
  <c r="AD1133" i="7"/>
  <c r="AD1134" i="7"/>
  <c r="AD1135" i="7"/>
  <c r="AD1136" i="7"/>
  <c r="AD1137" i="7"/>
  <c r="AD1138" i="7"/>
  <c r="AD1139" i="7"/>
  <c r="AD1140" i="7"/>
  <c r="AD1141" i="7"/>
  <c r="AD1142" i="7"/>
  <c r="AD1143" i="7"/>
  <c r="AD1144" i="7"/>
  <c r="AD1145" i="7"/>
  <c r="AD1146" i="7"/>
  <c r="AD1147" i="7"/>
  <c r="AD1148" i="7"/>
  <c r="AD1149" i="7"/>
  <c r="AD1150" i="7"/>
  <c r="AD1151" i="7"/>
  <c r="AD1152" i="7"/>
  <c r="AD1153" i="7"/>
  <c r="AD1154" i="7"/>
  <c r="AD1155" i="7"/>
  <c r="AD1156" i="7"/>
  <c r="AD1157" i="7"/>
  <c r="AD1158" i="7"/>
  <c r="AD1159" i="7"/>
  <c r="AD1160" i="7"/>
  <c r="AD1161" i="7"/>
  <c r="AD1162" i="7"/>
  <c r="AD1163" i="7"/>
  <c r="AD1164" i="7"/>
  <c r="AD1165" i="7"/>
  <c r="AD1166" i="7"/>
  <c r="AD1167" i="7"/>
  <c r="AD1168" i="7"/>
  <c r="AD1169" i="7"/>
  <c r="AD1170" i="7"/>
  <c r="AD1171" i="7"/>
  <c r="AD1172" i="7"/>
  <c r="AD1173" i="7"/>
  <c r="AD1174" i="7"/>
  <c r="AD1175" i="7"/>
  <c r="AD1176" i="7"/>
  <c r="AD1177" i="7"/>
  <c r="AD1178" i="7"/>
  <c r="AD1179" i="7"/>
  <c r="AD1180" i="7"/>
  <c r="AD1181" i="7"/>
  <c r="AD1182" i="7"/>
  <c r="AD1183" i="7"/>
  <c r="AD1184" i="7"/>
  <c r="AD1185" i="7"/>
  <c r="AD1186" i="7"/>
  <c r="AD1187" i="7"/>
  <c r="AD1188" i="7"/>
  <c r="AD1189" i="7"/>
  <c r="AD1190" i="7"/>
  <c r="AD1191" i="7"/>
  <c r="AD1192" i="7"/>
  <c r="AD1193" i="7"/>
  <c r="AD1194" i="7"/>
  <c r="AD1195" i="7"/>
  <c r="AD1196" i="7"/>
  <c r="AD1197" i="7"/>
  <c r="AD1198" i="7"/>
  <c r="AD1199" i="7"/>
  <c r="AD1200" i="7"/>
  <c r="AD1201" i="7"/>
  <c r="AD1202" i="7"/>
  <c r="AD1203" i="7"/>
  <c r="AD1204" i="7"/>
  <c r="AD1205" i="7"/>
  <c r="AD1206" i="7"/>
  <c r="AD1207" i="7"/>
  <c r="AD1208" i="7"/>
  <c r="AD1209" i="7"/>
  <c r="AD1210" i="7"/>
  <c r="AD1211" i="7"/>
  <c r="AD1212" i="7"/>
  <c r="AD1213" i="7"/>
  <c r="AD1214" i="7"/>
  <c r="AD1215" i="7"/>
  <c r="AD1216" i="7"/>
  <c r="AD1217" i="7"/>
  <c r="AD1218" i="7"/>
  <c r="AD1219" i="7"/>
  <c r="AD1220" i="7"/>
  <c r="AD1221" i="7"/>
  <c r="AD1222" i="7"/>
  <c r="AD1223" i="7"/>
  <c r="AD1224" i="7"/>
  <c r="AD1225" i="7"/>
  <c r="AD1226" i="7"/>
  <c r="AD1227" i="7"/>
  <c r="AD1228" i="7"/>
  <c r="AD1229" i="7"/>
  <c r="AD1230" i="7"/>
  <c r="AD1231" i="7"/>
  <c r="AD1232" i="7"/>
  <c r="AD1233" i="7"/>
  <c r="AD1234" i="7"/>
  <c r="AD1235" i="7"/>
  <c r="AD1236" i="7"/>
  <c r="AD1237" i="7"/>
  <c r="AD1238" i="7"/>
  <c r="AD1239" i="7"/>
  <c r="AD1240" i="7"/>
  <c r="AD1241" i="7"/>
  <c r="AD1242" i="7"/>
  <c r="AD1243" i="7"/>
  <c r="AD1244" i="7"/>
  <c r="AD1245" i="7"/>
  <c r="AD1246" i="7"/>
  <c r="AD1247" i="7"/>
  <c r="AD1248" i="7"/>
  <c r="AD1249" i="7"/>
  <c r="AD1250" i="7"/>
  <c r="AD1251" i="7"/>
  <c r="AD1252" i="7"/>
  <c r="AD1253" i="7"/>
  <c r="AD1254" i="7"/>
  <c r="AD1255" i="7"/>
  <c r="AD1256" i="7"/>
  <c r="AD1257" i="7"/>
  <c r="AD1258" i="7"/>
  <c r="AD1259" i="7"/>
  <c r="AD1260" i="7"/>
  <c r="AD1261" i="7"/>
  <c r="AD1262" i="7"/>
  <c r="AD1263" i="7"/>
  <c r="AD1264" i="7"/>
  <c r="AD1265" i="7"/>
  <c r="AD1266" i="7"/>
  <c r="AD1267" i="7"/>
  <c r="AD1268" i="7"/>
  <c r="AD1269" i="7"/>
  <c r="AD1270" i="7"/>
  <c r="AD1271" i="7"/>
  <c r="AD1272" i="7"/>
  <c r="AD1273" i="7"/>
  <c r="AD1274" i="7"/>
  <c r="AD1275" i="7"/>
  <c r="AD1276" i="7"/>
  <c r="AD1277" i="7"/>
  <c r="AD1278" i="7"/>
  <c r="AD1279" i="7"/>
  <c r="AD1280" i="7"/>
  <c r="AD1281" i="7"/>
  <c r="AD1282" i="7"/>
  <c r="AD1283" i="7"/>
  <c r="AD1284" i="7"/>
  <c r="AD1285" i="7"/>
  <c r="AD1286" i="7"/>
  <c r="AD1287" i="7"/>
  <c r="AD1288" i="7"/>
  <c r="AD1289" i="7"/>
  <c r="AD1290" i="7"/>
  <c r="AD1291" i="7"/>
  <c r="AD1292" i="7"/>
  <c r="AD1293" i="7"/>
  <c r="AD1294" i="7"/>
  <c r="AD1295" i="7"/>
  <c r="AD1296" i="7"/>
  <c r="AD1297" i="7"/>
  <c r="AD1298" i="7"/>
  <c r="AD1299" i="7"/>
  <c r="AD1300" i="7"/>
  <c r="AD1301" i="7"/>
  <c r="AD1302" i="7"/>
  <c r="AD1303" i="7"/>
  <c r="AD1304" i="7"/>
  <c r="AD1305" i="7"/>
  <c r="AD1306" i="7"/>
  <c r="AD1307" i="7"/>
  <c r="AD1308" i="7"/>
  <c r="AD1309" i="7"/>
  <c r="AD1310" i="7"/>
  <c r="AD1311" i="7"/>
  <c r="AD1312" i="7"/>
  <c r="AD1313" i="7"/>
  <c r="AD1314" i="7"/>
  <c r="AD1315" i="7"/>
  <c r="AD1316" i="7"/>
  <c r="AD1317" i="7"/>
  <c r="AD1318" i="7"/>
  <c r="AD1319" i="7"/>
  <c r="AD1320" i="7"/>
  <c r="AD1321" i="7"/>
  <c r="AD1322" i="7"/>
  <c r="AD1323" i="7"/>
  <c r="AD1324" i="7"/>
  <c r="AD1325" i="7"/>
  <c r="AD1326" i="7"/>
  <c r="AD1327" i="7"/>
  <c r="AD1328" i="7"/>
  <c r="AD1329" i="7"/>
  <c r="AD1330" i="7"/>
  <c r="AD1331" i="7"/>
  <c r="AD1332" i="7"/>
  <c r="AD1333" i="7"/>
  <c r="AD1334" i="7"/>
  <c r="AD1335" i="7"/>
  <c r="AD1336" i="7"/>
  <c r="AD1337" i="7"/>
  <c r="AD1338" i="7"/>
  <c r="AD1339" i="7"/>
  <c r="AD1340" i="7"/>
  <c r="AD1341" i="7"/>
  <c r="AD1342" i="7"/>
  <c r="AD1343" i="7"/>
  <c r="AD1344" i="7"/>
  <c r="AD1345" i="7"/>
  <c r="AD1346" i="7"/>
  <c r="AD1347" i="7"/>
  <c r="AD1348" i="7"/>
  <c r="AD1349" i="7"/>
  <c r="AD1350" i="7"/>
  <c r="AD1351" i="7"/>
  <c r="AD1352" i="7"/>
  <c r="AD1353" i="7"/>
  <c r="AD1354" i="7"/>
  <c r="AD1355" i="7"/>
  <c r="AD1356" i="7"/>
  <c r="AD1357" i="7"/>
  <c r="AD1358" i="7"/>
  <c r="AD1359" i="7"/>
  <c r="AD1360" i="7"/>
  <c r="AD1361" i="7"/>
  <c r="AD1362" i="7"/>
  <c r="AD1363" i="7"/>
  <c r="AD1364" i="7"/>
  <c r="AD1365" i="7"/>
  <c r="AD1366" i="7"/>
  <c r="AD1367" i="7"/>
  <c r="AD1368" i="7"/>
  <c r="AD1369" i="7"/>
  <c r="AD1370" i="7"/>
  <c r="AD1371" i="7"/>
  <c r="AD1372" i="7"/>
  <c r="AD1373" i="7"/>
  <c r="AD1374" i="7"/>
  <c r="AD1375" i="7"/>
  <c r="AD1376" i="7"/>
  <c r="AD1377" i="7"/>
  <c r="AD1378" i="7"/>
  <c r="AD1379" i="7"/>
  <c r="AD1380" i="7"/>
  <c r="AD1381" i="7"/>
  <c r="AD1382" i="7"/>
  <c r="AD1383" i="7"/>
  <c r="AD1384" i="7"/>
  <c r="AD1385" i="7"/>
  <c r="AD1386" i="7"/>
  <c r="AD1387" i="7"/>
  <c r="AD1388" i="7"/>
  <c r="AD1389" i="7"/>
  <c r="AD1390" i="7"/>
  <c r="AD1391" i="7"/>
  <c r="AD1392" i="7"/>
  <c r="AD1393" i="7"/>
  <c r="AD1394" i="7"/>
  <c r="AD1395" i="7"/>
  <c r="AD1396" i="7"/>
  <c r="AD1397" i="7"/>
  <c r="AD1398" i="7"/>
  <c r="AD1399" i="7"/>
  <c r="AD1400" i="7"/>
  <c r="AD1401" i="7"/>
  <c r="AD1402" i="7"/>
  <c r="AD1403" i="7"/>
  <c r="AD1404" i="7"/>
  <c r="AD1405" i="7"/>
  <c r="AD1406" i="7"/>
  <c r="AD1407" i="7"/>
  <c r="AD1408" i="7"/>
  <c r="AD1409" i="7"/>
  <c r="AD1410" i="7"/>
  <c r="AD1411" i="7"/>
  <c r="AD1412" i="7"/>
  <c r="AD1413" i="7"/>
  <c r="AD1414" i="7"/>
  <c r="AD1415" i="7"/>
  <c r="AD1416" i="7"/>
  <c r="AD1417" i="7"/>
  <c r="AD1418" i="7"/>
  <c r="AD1419" i="7"/>
  <c r="AD1420" i="7"/>
  <c r="AD1421" i="7"/>
  <c r="AD1422" i="7"/>
  <c r="AD1423" i="7"/>
  <c r="AD1424" i="7"/>
  <c r="AD1425" i="7"/>
  <c r="AD1426" i="7"/>
  <c r="AD1427" i="7"/>
  <c r="AD1428" i="7"/>
  <c r="AD1429" i="7"/>
  <c r="AD1430" i="7"/>
  <c r="AD1431" i="7"/>
  <c r="AD1432" i="7"/>
  <c r="AD1433" i="7"/>
  <c r="AD1434" i="7"/>
  <c r="AD1435" i="7"/>
  <c r="AD1436" i="7"/>
  <c r="AD1437" i="7"/>
  <c r="AD1438" i="7"/>
  <c r="AD1439" i="7"/>
  <c r="AD1440" i="7"/>
  <c r="AD1441" i="7"/>
  <c r="AD1442" i="7"/>
  <c r="AD1443" i="7"/>
  <c r="AD1444" i="7"/>
  <c r="AD1445" i="7"/>
  <c r="AD1446" i="7"/>
  <c r="AD1447" i="7"/>
  <c r="AD1448" i="7"/>
  <c r="AD1449" i="7"/>
  <c r="AD1450" i="7"/>
  <c r="AD1451" i="7"/>
  <c r="AD1452" i="7"/>
  <c r="AD1453" i="7"/>
  <c r="AD1454" i="7"/>
  <c r="AD1455" i="7"/>
  <c r="AD1456" i="7"/>
  <c r="AD1457" i="7"/>
  <c r="AD1458" i="7"/>
  <c r="AD1459" i="7"/>
  <c r="AD1460" i="7"/>
  <c r="AD1461" i="7"/>
  <c r="AD1462" i="7"/>
  <c r="AD1463" i="7"/>
  <c r="AD1464" i="7"/>
  <c r="AD1465" i="7"/>
  <c r="AD1466" i="7"/>
  <c r="AD1467" i="7"/>
  <c r="AD1468" i="7"/>
  <c r="AD1469" i="7"/>
  <c r="AD1470" i="7"/>
  <c r="AD1471" i="7"/>
  <c r="AD1472" i="7"/>
  <c r="AD1473" i="7"/>
  <c r="AD1474" i="7"/>
  <c r="AD1475" i="7"/>
  <c r="AD1476" i="7"/>
  <c r="AD1477" i="7"/>
  <c r="AD1478" i="7"/>
  <c r="AD1479" i="7"/>
  <c r="AD1480" i="7"/>
  <c r="AD1481" i="7"/>
  <c r="AD1482" i="7"/>
  <c r="AD1483" i="7"/>
  <c r="AD1484" i="7"/>
  <c r="AD1485" i="7"/>
  <c r="AD1486" i="7"/>
  <c r="AD1487" i="7"/>
  <c r="AD1488" i="7"/>
  <c r="AD1489" i="7"/>
  <c r="AD1490" i="7"/>
  <c r="AD1491" i="7"/>
  <c r="AD1492" i="7"/>
  <c r="AD1493" i="7"/>
  <c r="AD1494" i="7"/>
  <c r="AD1495" i="7"/>
  <c r="AD1496" i="7"/>
  <c r="AD1497" i="7"/>
  <c r="AD1498" i="7"/>
  <c r="AD1499" i="7"/>
  <c r="AD1500" i="7"/>
  <c r="AD1501" i="7"/>
  <c r="AD1502" i="7"/>
  <c r="AD1503" i="7"/>
  <c r="AD1504" i="7"/>
  <c r="AD1505" i="7"/>
  <c r="AD1506" i="7"/>
  <c r="AD1507" i="7"/>
  <c r="AD1508" i="7"/>
  <c r="AD1509" i="7"/>
  <c r="AD1510" i="7"/>
  <c r="AD1511" i="7"/>
  <c r="AD1512" i="7"/>
  <c r="AD1513" i="7"/>
  <c r="AD1514" i="7"/>
  <c r="AD1515" i="7"/>
  <c r="AD1516" i="7"/>
  <c r="AD1517" i="7"/>
  <c r="AD1518" i="7"/>
  <c r="AD1519" i="7"/>
  <c r="AD1520" i="7"/>
  <c r="AD1521" i="7"/>
  <c r="AD1522" i="7"/>
  <c r="AD1523" i="7"/>
  <c r="AD1524" i="7"/>
  <c r="AD1525" i="7"/>
  <c r="AD1526" i="7"/>
  <c r="AD1527" i="7"/>
  <c r="AD1528" i="7"/>
  <c r="AD1529" i="7"/>
  <c r="AD1530" i="7"/>
  <c r="AD1531" i="7"/>
  <c r="AD1532" i="7"/>
  <c r="AD1533" i="7"/>
  <c r="AD1534" i="7"/>
  <c r="AD1535" i="7"/>
  <c r="AD1536" i="7"/>
  <c r="AD1537" i="7"/>
  <c r="AD1538" i="7"/>
  <c r="AD1539" i="7"/>
  <c r="AD1540" i="7"/>
  <c r="AD1541" i="7"/>
  <c r="AD1542" i="7"/>
  <c r="AD1543" i="7"/>
  <c r="AD1544" i="7"/>
  <c r="AD1545" i="7"/>
  <c r="AD1546" i="7"/>
  <c r="AD1547" i="7"/>
  <c r="AD1548" i="7"/>
  <c r="AD1549" i="7"/>
  <c r="AD1550" i="7"/>
  <c r="AD1551" i="7"/>
  <c r="AD1552" i="7"/>
  <c r="AD1553" i="7"/>
  <c r="AD1554" i="7"/>
  <c r="AD1555" i="7"/>
  <c r="AD1556" i="7"/>
  <c r="AD1557" i="7"/>
  <c r="AD1558" i="7"/>
  <c r="AD1559" i="7"/>
  <c r="AD1560" i="7"/>
  <c r="AD1561" i="7"/>
  <c r="AD1562" i="7"/>
  <c r="AD1563" i="7"/>
  <c r="AD1564" i="7"/>
  <c r="AD1565" i="7"/>
  <c r="AD1566" i="7"/>
  <c r="AD1567" i="7"/>
  <c r="AD1568" i="7"/>
  <c r="AD1569" i="7"/>
  <c r="AD1570" i="7"/>
  <c r="AD1571" i="7"/>
  <c r="AD1572" i="7"/>
  <c r="AD1573" i="7"/>
  <c r="AD1574" i="7"/>
  <c r="AD1575" i="7"/>
  <c r="AD1576" i="7"/>
  <c r="AD1577" i="7"/>
  <c r="AD1578" i="7"/>
  <c r="AD1579" i="7"/>
  <c r="AD1580" i="7"/>
  <c r="AD1581" i="7"/>
  <c r="AD1582" i="7"/>
  <c r="AD1583" i="7"/>
  <c r="AD1584" i="7"/>
  <c r="AD1585" i="7"/>
  <c r="AD1586" i="7"/>
  <c r="AD1587" i="7"/>
  <c r="AD1588" i="7"/>
  <c r="AD1589" i="7"/>
  <c r="AD1590" i="7"/>
  <c r="AD1591" i="7"/>
  <c r="AD1592" i="7"/>
  <c r="AD1593" i="7"/>
  <c r="AD1594" i="7"/>
  <c r="AD1595" i="7"/>
  <c r="AD1596" i="7"/>
  <c r="AD1597" i="7"/>
  <c r="AD1598" i="7"/>
  <c r="AD1599" i="7"/>
  <c r="AD1600" i="7"/>
  <c r="AD1601" i="7"/>
  <c r="AD1602" i="7"/>
  <c r="AD1603" i="7"/>
  <c r="AD1604" i="7"/>
  <c r="AD1605" i="7"/>
  <c r="AD1606" i="7"/>
  <c r="AD1607" i="7"/>
  <c r="AD1608" i="7"/>
  <c r="AD1609" i="7"/>
  <c r="AD1610" i="7"/>
  <c r="AD1611" i="7"/>
  <c r="AD1612" i="7"/>
  <c r="AD1613" i="7"/>
  <c r="AD1614" i="7"/>
  <c r="AD1615" i="7"/>
  <c r="AD1616" i="7"/>
  <c r="AD1617" i="7"/>
  <c r="AD1618" i="7"/>
  <c r="AD1619" i="7"/>
  <c r="AD1620" i="7"/>
  <c r="AD1621" i="7"/>
  <c r="AD1622" i="7"/>
  <c r="AD1623" i="7"/>
  <c r="AD1624" i="7"/>
  <c r="AD1625" i="7"/>
  <c r="AD1626" i="7"/>
  <c r="AD1627" i="7"/>
  <c r="AD1628" i="7"/>
  <c r="AD1629" i="7"/>
  <c r="AD1630" i="7"/>
  <c r="AD1631" i="7"/>
  <c r="AD1632" i="7"/>
  <c r="AD1633" i="7"/>
  <c r="AD1634" i="7"/>
  <c r="AD1635" i="7"/>
  <c r="AD1636" i="7"/>
  <c r="AD1637" i="7"/>
  <c r="AD1638" i="7"/>
  <c r="AD1639" i="7"/>
  <c r="AD1640" i="7"/>
  <c r="AD1641" i="7"/>
  <c r="AD1642" i="7"/>
  <c r="AD1643" i="7"/>
  <c r="AD1644" i="7"/>
  <c r="AD1645" i="7"/>
  <c r="AD1646" i="7"/>
  <c r="AD1647" i="7"/>
  <c r="AD1648" i="7"/>
  <c r="AD1649" i="7"/>
  <c r="AD1650" i="7"/>
  <c r="AD1651" i="7"/>
  <c r="AD1652" i="7"/>
  <c r="AD1653" i="7"/>
  <c r="AD1654" i="7"/>
  <c r="AD1655" i="7"/>
  <c r="AD1656" i="7"/>
  <c r="AD1657" i="7"/>
  <c r="AD1658" i="7"/>
  <c r="AD1659" i="7"/>
  <c r="AD1660" i="7"/>
  <c r="AD1661" i="7"/>
  <c r="AD1662" i="7"/>
  <c r="AD1663" i="7"/>
  <c r="AD1664" i="7"/>
  <c r="AD1665" i="7"/>
  <c r="AD1666" i="7"/>
  <c r="AD1667" i="7"/>
  <c r="AD1668" i="7"/>
  <c r="AD1669" i="7"/>
  <c r="AD1670" i="7"/>
  <c r="AD1671" i="7"/>
  <c r="AD1672" i="7"/>
  <c r="AD1673" i="7"/>
  <c r="AD1674" i="7"/>
  <c r="AD1675" i="7"/>
  <c r="AD1676" i="7"/>
  <c r="AD1677" i="7"/>
  <c r="AD1678" i="7"/>
  <c r="AD1679" i="7"/>
  <c r="AD1680" i="7"/>
  <c r="AD1681" i="7"/>
  <c r="AD1682" i="7"/>
  <c r="AD1683" i="7"/>
  <c r="AD1684" i="7"/>
  <c r="AD1685" i="7"/>
  <c r="AD1686" i="7"/>
  <c r="AD1687" i="7"/>
  <c r="AD1688" i="7"/>
  <c r="AD1689" i="7"/>
  <c r="AD1690" i="7"/>
  <c r="AD1691" i="7"/>
  <c r="AD1692" i="7"/>
  <c r="AD1693" i="7"/>
  <c r="AD1694" i="7"/>
  <c r="AD1695" i="7"/>
  <c r="AD1696" i="7"/>
  <c r="AD1697" i="7"/>
  <c r="AD1698" i="7"/>
  <c r="AD1699" i="7"/>
  <c r="AD1700" i="7"/>
  <c r="AD1701" i="7"/>
  <c r="AD1702" i="7"/>
  <c r="AD1703" i="7"/>
  <c r="AD1704" i="7"/>
  <c r="AD1705" i="7"/>
  <c r="AD1706" i="7"/>
  <c r="AD1707" i="7"/>
  <c r="AD1708" i="7"/>
  <c r="AD1709" i="7"/>
  <c r="AD1710" i="7"/>
  <c r="AD1711" i="7"/>
  <c r="AD1712" i="7"/>
  <c r="AD1713" i="7"/>
  <c r="AD1714" i="7"/>
  <c r="AD1715" i="7"/>
  <c r="AD1716" i="7"/>
  <c r="AD1717" i="7"/>
  <c r="AD1718" i="7"/>
  <c r="AD1719" i="7"/>
  <c r="AD1720" i="7"/>
  <c r="AD1721" i="7"/>
  <c r="AD1722" i="7"/>
  <c r="AD1723" i="7"/>
  <c r="AD1724" i="7"/>
  <c r="AD1725" i="7"/>
  <c r="AD1726" i="7"/>
  <c r="AD1727" i="7"/>
  <c r="AD1728" i="7"/>
  <c r="AD1729" i="7"/>
  <c r="AD1730" i="7"/>
  <c r="AD1731" i="7"/>
  <c r="AD1732" i="7"/>
  <c r="AD1733" i="7"/>
  <c r="AD1734" i="7"/>
  <c r="AD1735" i="7"/>
  <c r="AD1736" i="7"/>
  <c r="AD1737" i="7"/>
  <c r="AD1738" i="7"/>
  <c r="AD1739" i="7"/>
  <c r="AD1740" i="7"/>
  <c r="AD1741" i="7"/>
  <c r="AD1742" i="7"/>
  <c r="AD1743" i="7"/>
  <c r="AD1744" i="7"/>
  <c r="AD1745" i="7"/>
  <c r="AD1746" i="7"/>
  <c r="AD1747" i="7"/>
  <c r="AD1748" i="7"/>
  <c r="AD1749" i="7"/>
  <c r="AD1750" i="7"/>
  <c r="AD1751" i="7"/>
  <c r="AD1752" i="7"/>
  <c r="AD1753" i="7"/>
  <c r="AD1754" i="7"/>
  <c r="AD1755" i="7"/>
  <c r="AD1756" i="7"/>
  <c r="AD1757" i="7"/>
  <c r="AD1758" i="7"/>
  <c r="AD1759" i="7"/>
  <c r="AD1760" i="7"/>
  <c r="AD1761" i="7"/>
  <c r="AD1762" i="7"/>
  <c r="AD1763" i="7"/>
  <c r="AD1764" i="7"/>
  <c r="AD1765" i="7"/>
  <c r="AD1766" i="7"/>
  <c r="AD1767" i="7"/>
  <c r="AD1768" i="7"/>
  <c r="AD1769" i="7"/>
  <c r="AD1770" i="7"/>
  <c r="AD1771" i="7"/>
  <c r="AD1772" i="7"/>
  <c r="AD1773" i="7"/>
  <c r="AD1774" i="7"/>
  <c r="AD1775" i="7"/>
  <c r="AD1776" i="7"/>
  <c r="AD1777" i="7"/>
  <c r="AD1778" i="7"/>
  <c r="AD1779" i="7"/>
  <c r="AD1780" i="7"/>
  <c r="AD1781" i="7"/>
  <c r="AD1782" i="7"/>
  <c r="AD1783" i="7"/>
  <c r="AD1784" i="7"/>
  <c r="AD1785" i="7"/>
  <c r="AD1786" i="7"/>
  <c r="AD1787" i="7"/>
  <c r="AD1788" i="7"/>
  <c r="AD1789" i="7"/>
  <c r="AD1790" i="7"/>
  <c r="AD1791" i="7"/>
  <c r="AD1792" i="7"/>
  <c r="AD1793" i="7"/>
  <c r="AD1794" i="7"/>
  <c r="AD1795" i="7"/>
  <c r="AD1796" i="7"/>
  <c r="AD1797" i="7"/>
  <c r="AD1798" i="7"/>
  <c r="AD1799" i="7"/>
  <c r="AD1800" i="7"/>
  <c r="AD1801" i="7"/>
  <c r="AD1802" i="7"/>
  <c r="AD1803" i="7"/>
  <c r="AD1804" i="7"/>
  <c r="AD1805" i="7"/>
  <c r="AD1806" i="7"/>
  <c r="AD1807" i="7"/>
  <c r="AD1808" i="7"/>
  <c r="AD1809" i="7"/>
  <c r="AD1810" i="7"/>
  <c r="AD1811" i="7"/>
  <c r="AD1812" i="7"/>
  <c r="AD1813" i="7"/>
  <c r="AD1814" i="7"/>
  <c r="AD1815" i="7"/>
  <c r="AD1816" i="7"/>
  <c r="AD1817" i="7"/>
  <c r="AD1818" i="7"/>
  <c r="AD1819" i="7"/>
  <c r="AD1820" i="7"/>
  <c r="AD1821" i="7"/>
  <c r="AD1822" i="7"/>
  <c r="AD1823" i="7"/>
  <c r="AD1824" i="7"/>
  <c r="AD1825" i="7"/>
  <c r="AD1826" i="7"/>
  <c r="AD1827" i="7"/>
  <c r="AD1828" i="7"/>
  <c r="AD1829" i="7"/>
  <c r="AD1830" i="7"/>
  <c r="AD1831" i="7"/>
  <c r="AD1832" i="7"/>
  <c r="AD1833" i="7"/>
  <c r="AD1834" i="7"/>
  <c r="AD1835" i="7"/>
  <c r="AD1836" i="7"/>
  <c r="AD1837" i="7"/>
  <c r="AD1838" i="7"/>
  <c r="AD1839" i="7"/>
  <c r="AD1840" i="7"/>
  <c r="AD1841" i="7"/>
  <c r="AD1842" i="7"/>
  <c r="AD1843" i="7"/>
  <c r="AD1844" i="7"/>
  <c r="AD1845" i="7"/>
  <c r="AD1846" i="7"/>
  <c r="AD1847" i="7"/>
  <c r="AD1848" i="7"/>
  <c r="AD1849" i="7"/>
  <c r="AD1850" i="7"/>
  <c r="AD1851" i="7"/>
  <c r="AD1852" i="7"/>
  <c r="AD1853" i="7"/>
  <c r="AD1854" i="7"/>
  <c r="AD1855" i="7"/>
  <c r="AD1856" i="7"/>
  <c r="AD1857" i="7"/>
  <c r="AD1858" i="7"/>
  <c r="AD1859" i="7"/>
  <c r="AD1860" i="7"/>
  <c r="AD1861" i="7"/>
  <c r="AD1862" i="7"/>
  <c r="AD1863" i="7"/>
  <c r="AD1864" i="7"/>
  <c r="AD1865" i="7"/>
  <c r="AD1866" i="7"/>
  <c r="AD1867" i="7"/>
  <c r="AD1868" i="7"/>
  <c r="AD1869" i="7"/>
  <c r="AD1870" i="7"/>
  <c r="AD1871" i="7"/>
  <c r="AD1872" i="7"/>
  <c r="AD1873" i="7"/>
  <c r="AD1874" i="7"/>
  <c r="AD1875" i="7"/>
  <c r="AD1876" i="7"/>
  <c r="AD1877" i="7"/>
  <c r="AD1878" i="7"/>
  <c r="AD1879" i="7"/>
  <c r="AD1880" i="7"/>
  <c r="AD1881" i="7"/>
  <c r="AD1882" i="7"/>
  <c r="AD1883" i="7"/>
  <c r="AD1884" i="7"/>
  <c r="AD1885" i="7"/>
  <c r="AD1886" i="7"/>
  <c r="AD1887" i="7"/>
  <c r="AD1888" i="7"/>
  <c r="AD1889" i="7"/>
  <c r="AD1890" i="7"/>
  <c r="AD1891" i="7"/>
  <c r="AD1892" i="7"/>
  <c r="AD1893" i="7"/>
  <c r="AD1894" i="7"/>
  <c r="AD1895" i="7"/>
  <c r="AD1896" i="7"/>
  <c r="AD1897" i="7"/>
  <c r="AD1898" i="7"/>
  <c r="AD1899" i="7"/>
  <c r="AD1900" i="7"/>
  <c r="AD1901" i="7"/>
  <c r="AD1902" i="7"/>
  <c r="AD1903" i="7"/>
  <c r="AD1904" i="7"/>
  <c r="AD1905" i="7"/>
  <c r="AD1906" i="7"/>
  <c r="AD1907" i="7"/>
  <c r="AD1908" i="7"/>
  <c r="AD1909" i="7"/>
  <c r="AD1910" i="7"/>
  <c r="AD1911" i="7"/>
  <c r="AD1912" i="7"/>
  <c r="AD1913" i="7"/>
  <c r="AD1914" i="7"/>
  <c r="AD1915" i="7"/>
  <c r="AD1916" i="7"/>
  <c r="AD1917" i="7"/>
  <c r="AD1918" i="7"/>
  <c r="AD1919" i="7"/>
  <c r="AD1920" i="7"/>
  <c r="AD1921" i="7"/>
  <c r="AD1922" i="7"/>
  <c r="AD1923" i="7"/>
  <c r="AD1924" i="7"/>
  <c r="AD1925" i="7"/>
  <c r="AD1926" i="7"/>
  <c r="AD1927" i="7"/>
  <c r="AD1928" i="7"/>
  <c r="AD1929" i="7"/>
  <c r="AD1930" i="7"/>
  <c r="AD1931" i="7"/>
  <c r="AD1932" i="7"/>
  <c r="AD1933" i="7"/>
  <c r="AD1934" i="7"/>
  <c r="AD1935" i="7"/>
  <c r="AD1936" i="7"/>
  <c r="AD1937" i="7"/>
  <c r="AD1938" i="7"/>
  <c r="AD1939" i="7"/>
  <c r="AD1940" i="7"/>
  <c r="AD1941" i="7"/>
  <c r="AD1942" i="7"/>
  <c r="AD1943" i="7"/>
  <c r="AD1944" i="7"/>
  <c r="AD1945" i="7"/>
  <c r="AD1946" i="7"/>
  <c r="AD1947" i="7"/>
  <c r="AD1948" i="7"/>
  <c r="AD1949" i="7"/>
  <c r="AD1950" i="7"/>
  <c r="AD1951" i="7"/>
  <c r="AD1952" i="7"/>
  <c r="AD1953" i="7"/>
  <c r="AD1954" i="7"/>
  <c r="AD1955" i="7"/>
  <c r="AD1956" i="7"/>
  <c r="AD1957" i="7"/>
  <c r="AD1958" i="7"/>
  <c r="AD1959" i="7"/>
  <c r="AD1960" i="7"/>
  <c r="AD1961" i="7"/>
  <c r="AD1962" i="7"/>
  <c r="AD1963" i="7"/>
  <c r="AD1964" i="7"/>
  <c r="AD1965" i="7"/>
  <c r="AD1966" i="7"/>
  <c r="AD1967" i="7"/>
  <c r="AD1968" i="7"/>
  <c r="AD1969" i="7"/>
  <c r="AD1970" i="7"/>
  <c r="AD1971" i="7"/>
  <c r="AD1972" i="7"/>
  <c r="AD1973" i="7"/>
  <c r="AD1974" i="7"/>
  <c r="AD1975" i="7"/>
  <c r="AD1976" i="7"/>
  <c r="AD1977" i="7"/>
  <c r="AD1978" i="7"/>
  <c r="AD1979" i="7"/>
  <c r="AD1980" i="7"/>
  <c r="AD1981" i="7"/>
  <c r="AD1982" i="7"/>
  <c r="AD1983" i="7"/>
  <c r="AD1984" i="7"/>
  <c r="AD1985" i="7"/>
  <c r="AD1986" i="7"/>
  <c r="AD1987" i="7"/>
  <c r="AD1988" i="7"/>
  <c r="AD1989" i="7"/>
  <c r="AD1990" i="7"/>
  <c r="AD1991" i="7"/>
  <c r="AD1992" i="7"/>
  <c r="AD1993" i="7"/>
  <c r="AD1994" i="7"/>
  <c r="AD1995" i="7"/>
  <c r="AD1996" i="7"/>
  <c r="AD1997" i="7"/>
  <c r="AD1998" i="7"/>
  <c r="AD1999" i="7"/>
  <c r="AD2000" i="7"/>
  <c r="AD2001" i="7"/>
  <c r="AD2002" i="7"/>
  <c r="AD2003" i="7"/>
  <c r="AD2004" i="7"/>
  <c r="AD2005" i="7"/>
  <c r="AD2006" i="7"/>
  <c r="AD2007" i="7"/>
  <c r="AD2008" i="7"/>
  <c r="AD2009" i="7"/>
  <c r="AD2010" i="7"/>
  <c r="AD2011" i="7"/>
  <c r="AD2012" i="7"/>
  <c r="AD2013" i="7"/>
  <c r="AD2014" i="7"/>
  <c r="AD2015" i="7"/>
  <c r="AD2016" i="7"/>
  <c r="AD2017" i="7"/>
  <c r="AD2018" i="7"/>
  <c r="AD2019" i="7"/>
  <c r="AD2020" i="7"/>
  <c r="AD2021" i="7"/>
  <c r="AD2022" i="7"/>
  <c r="AD2023" i="7"/>
  <c r="AD2024" i="7"/>
  <c r="AD2025" i="7"/>
  <c r="AD2026" i="7"/>
  <c r="AD2027" i="7"/>
  <c r="AD2028" i="7"/>
  <c r="AD2029" i="7"/>
  <c r="AD2030" i="7"/>
  <c r="AD2031" i="7"/>
  <c r="AD2032" i="7"/>
  <c r="AD2033" i="7"/>
  <c r="AD2034" i="7"/>
  <c r="AD2035" i="7"/>
  <c r="AD2036" i="7"/>
  <c r="AD2037" i="7"/>
  <c r="AD2038" i="7"/>
  <c r="AD2039" i="7"/>
  <c r="AD2040" i="7"/>
  <c r="AD2041" i="7"/>
  <c r="AD2042" i="7"/>
  <c r="AD2043" i="7"/>
  <c r="AD2044" i="7"/>
  <c r="AD2045" i="7"/>
  <c r="AD2046" i="7"/>
  <c r="AD2047" i="7"/>
  <c r="AD2048" i="7"/>
  <c r="AD2049" i="7"/>
  <c r="AD2050" i="7"/>
  <c r="AD2051" i="7"/>
  <c r="AD2052" i="7"/>
  <c r="AD2053" i="7"/>
  <c r="AD2054" i="7"/>
  <c r="AD2055" i="7"/>
  <c r="AD2056" i="7"/>
  <c r="AD2057" i="7"/>
  <c r="AD2058" i="7"/>
  <c r="AD2059" i="7"/>
  <c r="AD2060" i="7"/>
  <c r="AD2061" i="7"/>
  <c r="AD2062" i="7"/>
  <c r="AD2063" i="7"/>
  <c r="AD2064" i="7"/>
  <c r="AD2065" i="7"/>
  <c r="AD2066" i="7"/>
  <c r="AD2067" i="7"/>
  <c r="AD2068" i="7"/>
  <c r="AD2069" i="7"/>
  <c r="AD2070" i="7"/>
  <c r="AD2071" i="7"/>
  <c r="AD2072" i="7"/>
  <c r="AD2073" i="7"/>
  <c r="AD2074" i="7"/>
  <c r="AD2075" i="7"/>
  <c r="AD2076" i="7"/>
  <c r="AD2077" i="7"/>
  <c r="AD2078" i="7"/>
  <c r="AD2079" i="7"/>
  <c r="AD2080" i="7"/>
  <c r="AD2081" i="7"/>
  <c r="AD2082" i="7"/>
  <c r="AD2083" i="7"/>
  <c r="AD2084" i="7"/>
  <c r="AD2085" i="7"/>
  <c r="AD2086" i="7"/>
  <c r="AD2087" i="7"/>
  <c r="AD2088" i="7"/>
  <c r="AD2089" i="7"/>
  <c r="AD2090" i="7"/>
  <c r="AD2091" i="7"/>
  <c r="AD2092" i="7"/>
  <c r="AD2093" i="7"/>
  <c r="AD2094" i="7"/>
  <c r="AD2095" i="7"/>
  <c r="AD2096" i="7"/>
  <c r="AD2097" i="7"/>
  <c r="AD2098" i="7"/>
  <c r="AD2099" i="7"/>
  <c r="AD2100" i="7"/>
  <c r="AD2101" i="7"/>
  <c r="AD2102" i="7"/>
  <c r="AD2103" i="7"/>
  <c r="AD2104" i="7"/>
  <c r="AD2105" i="7"/>
  <c r="AD2106" i="7"/>
  <c r="AD2107" i="7"/>
  <c r="AD2108" i="7"/>
  <c r="AD2109" i="7"/>
  <c r="AD2110" i="7"/>
  <c r="AD2111" i="7"/>
  <c r="AD2112" i="7"/>
  <c r="AD2113" i="7"/>
  <c r="AD2114" i="7"/>
  <c r="AD2115" i="7"/>
  <c r="AD2116" i="7"/>
  <c r="AD2117" i="7"/>
  <c r="AD2118" i="7"/>
  <c r="AD2119" i="7"/>
  <c r="AD2120" i="7"/>
  <c r="AD2121" i="7"/>
  <c r="AD2122" i="7"/>
  <c r="AD2123" i="7"/>
  <c r="AD2124" i="7"/>
  <c r="AD2125" i="7"/>
  <c r="AD2126" i="7"/>
  <c r="AD2127" i="7"/>
  <c r="AD2128" i="7"/>
  <c r="AD2129" i="7"/>
  <c r="AD2130" i="7"/>
  <c r="AD2131" i="7"/>
  <c r="AD2132" i="7"/>
  <c r="AD2133" i="7"/>
  <c r="AD2134" i="7"/>
  <c r="AD2135" i="7"/>
  <c r="AD2136" i="7"/>
  <c r="AD2137" i="7"/>
  <c r="AD2138" i="7"/>
  <c r="AD2139" i="7"/>
  <c r="AD2140" i="7"/>
  <c r="AD2141" i="7"/>
  <c r="AD2142" i="7"/>
  <c r="AD2143" i="7"/>
  <c r="AD2144" i="7"/>
  <c r="AD2145" i="7"/>
  <c r="AD2146" i="7"/>
  <c r="AD2147" i="7"/>
  <c r="AD2148" i="7"/>
  <c r="AD2149" i="7"/>
  <c r="AD2150" i="7"/>
  <c r="AD2151" i="7"/>
  <c r="AD2152" i="7"/>
  <c r="AD2153" i="7"/>
  <c r="AD2154" i="7"/>
  <c r="AD2155" i="7"/>
  <c r="AD2156" i="7"/>
  <c r="AD2157" i="7"/>
  <c r="AD2158" i="7"/>
  <c r="AD2159" i="7"/>
  <c r="AD2160" i="7"/>
  <c r="AD2161" i="7"/>
  <c r="AD2162" i="7"/>
  <c r="AD2163" i="7"/>
  <c r="AD2164" i="7"/>
  <c r="AD2165" i="7"/>
  <c r="AD2166" i="7"/>
  <c r="AD2167" i="7"/>
  <c r="AD2168" i="7"/>
  <c r="AD2169" i="7"/>
  <c r="AD2170" i="7"/>
  <c r="AD2171" i="7"/>
  <c r="AD2172" i="7"/>
  <c r="AD2173" i="7"/>
  <c r="AD2174" i="7"/>
  <c r="AD2175" i="7"/>
  <c r="AD2176" i="7"/>
  <c r="AD2177" i="7"/>
  <c r="AD2178" i="7"/>
  <c r="AD2179" i="7"/>
  <c r="AD2180" i="7"/>
  <c r="AD2181" i="7"/>
  <c r="AD2182" i="7"/>
  <c r="AD2183" i="7"/>
  <c r="AD2184" i="7"/>
  <c r="AD2185" i="7"/>
  <c r="AD2186" i="7"/>
  <c r="AD2187" i="7"/>
  <c r="AD2188" i="7"/>
  <c r="AD2189" i="7"/>
  <c r="AD2190" i="7"/>
  <c r="AD2191" i="7"/>
  <c r="AD2192" i="7"/>
  <c r="AD2193" i="7"/>
  <c r="AD2194" i="7"/>
  <c r="AD2195" i="7"/>
  <c r="AD2196" i="7"/>
  <c r="AD2197" i="7"/>
  <c r="AD2198" i="7"/>
  <c r="AD2199" i="7"/>
  <c r="AD2200" i="7"/>
  <c r="AD2201" i="7"/>
  <c r="AD2202" i="7"/>
  <c r="AD2203" i="7"/>
  <c r="AD2204" i="7"/>
  <c r="AD2205" i="7"/>
  <c r="AD2206" i="7"/>
  <c r="AD2207" i="7"/>
  <c r="AD2208" i="7"/>
  <c r="AD2209" i="7"/>
  <c r="AD2210" i="7"/>
  <c r="AD2211" i="7"/>
  <c r="AD2212" i="7"/>
  <c r="AD2213" i="7"/>
  <c r="AD2214" i="7"/>
  <c r="AD2215" i="7"/>
  <c r="AD2216" i="7"/>
  <c r="AD2217" i="7"/>
  <c r="AD2218" i="7"/>
  <c r="AD2219" i="7"/>
  <c r="AD2220" i="7"/>
  <c r="AD2221" i="7"/>
  <c r="AD2222" i="7"/>
  <c r="AD2223" i="7"/>
  <c r="AD2224" i="7"/>
  <c r="AD2225" i="7"/>
  <c r="AD2226" i="7"/>
  <c r="AD2227" i="7"/>
  <c r="AD2228" i="7"/>
  <c r="AD2229" i="7"/>
  <c r="AD2230" i="7"/>
  <c r="AD2231" i="7"/>
  <c r="AD2232" i="7"/>
  <c r="AD2233" i="7"/>
  <c r="AD2234" i="7"/>
  <c r="AD2235" i="7"/>
  <c r="AD2236" i="7"/>
  <c r="AD2237" i="7"/>
  <c r="AD2238" i="7"/>
  <c r="AD2239" i="7"/>
  <c r="AD2240" i="7"/>
  <c r="AD2241" i="7"/>
  <c r="AD2242" i="7"/>
  <c r="AD2243" i="7"/>
  <c r="AD2244" i="7"/>
  <c r="AD2245" i="7"/>
  <c r="AD2246" i="7"/>
  <c r="AD2247" i="7"/>
  <c r="AD2248" i="7"/>
  <c r="AD2249" i="7"/>
  <c r="AD2250" i="7"/>
  <c r="AD2251" i="7"/>
  <c r="AD2252" i="7"/>
  <c r="AD2253" i="7"/>
  <c r="AD2254" i="7"/>
  <c r="AD2255" i="7"/>
  <c r="AD2256" i="7"/>
  <c r="AD2257" i="7"/>
  <c r="AD2258" i="7"/>
  <c r="AD2259" i="7"/>
  <c r="AD2260" i="7"/>
  <c r="AD2261" i="7"/>
  <c r="AD2262" i="7"/>
  <c r="AD2263" i="7"/>
  <c r="AD2264" i="7"/>
  <c r="AD2265" i="7"/>
  <c r="AD2266" i="7"/>
  <c r="AD2267" i="7"/>
  <c r="AD2268" i="7"/>
  <c r="AD2269" i="7"/>
  <c r="AD2270" i="7"/>
  <c r="AD2271" i="7"/>
  <c r="AD2272" i="7"/>
  <c r="AD2273" i="7"/>
  <c r="AD2274" i="7"/>
  <c r="AD2275" i="7"/>
  <c r="AD2276" i="7"/>
  <c r="AD2277" i="7"/>
  <c r="AD2" i="7"/>
  <c r="AD3" i="6"/>
  <c r="AD4" i="6"/>
  <c r="AD5" i="6"/>
  <c r="AD6" i="6"/>
  <c r="AD7" i="6"/>
  <c r="AD8" i="6"/>
  <c r="AD9" i="6"/>
  <c r="AD10" i="6"/>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8" i="6"/>
  <c r="AD59" i="6"/>
  <c r="AD60" i="6"/>
  <c r="AD61" i="6"/>
  <c r="AD62" i="6"/>
  <c r="AD63" i="6"/>
  <c r="AD64" i="6"/>
  <c r="AD65" i="6"/>
  <c r="AD66" i="6"/>
  <c r="AD67" i="6"/>
  <c r="AD68" i="6"/>
  <c r="AD69" i="6"/>
  <c r="AD70" i="6"/>
  <c r="AD71" i="6"/>
  <c r="AD72" i="6"/>
  <c r="AD73" i="6"/>
  <c r="AD74" i="6"/>
  <c r="AD75" i="6"/>
  <c r="AD76" i="6"/>
  <c r="AD77" i="6"/>
  <c r="AD78" i="6"/>
  <c r="AD79" i="6"/>
  <c r="AD80" i="6"/>
  <c r="AD81" i="6"/>
  <c r="AD82" i="6"/>
  <c r="AD83" i="6"/>
  <c r="AD84" i="6"/>
  <c r="AD85" i="6"/>
  <c r="AD86" i="6"/>
  <c r="AD87" i="6"/>
  <c r="AD88" i="6"/>
  <c r="AD89" i="6"/>
  <c r="AD90" i="6"/>
  <c r="AD91" i="6"/>
  <c r="AD92" i="6"/>
  <c r="AD93" i="6"/>
  <c r="AD94" i="6"/>
  <c r="AD95" i="6"/>
  <c r="AD96" i="6"/>
  <c r="AD97" i="6"/>
  <c r="AD98" i="6"/>
  <c r="AD99" i="6"/>
  <c r="AD100" i="6"/>
  <c r="AD101" i="6"/>
  <c r="AD102" i="6"/>
  <c r="AD103" i="6"/>
  <c r="AD104" i="6"/>
  <c r="AD105" i="6"/>
  <c r="AD106" i="6"/>
  <c r="AD107" i="6"/>
  <c r="AD108" i="6"/>
  <c r="AD109" i="6"/>
  <c r="AD110" i="6"/>
  <c r="AD111" i="6"/>
  <c r="AD112" i="6"/>
  <c r="AD113" i="6"/>
  <c r="AD114" i="6"/>
  <c r="AD115" i="6"/>
  <c r="AD116" i="6"/>
  <c r="AD117" i="6"/>
  <c r="AD118" i="6"/>
  <c r="AD119" i="6"/>
  <c r="AD120" i="6"/>
  <c r="AD121" i="6"/>
  <c r="AD122" i="6"/>
  <c r="AD123" i="6"/>
  <c r="AD124" i="6"/>
  <c r="AD125" i="6"/>
  <c r="AD126" i="6"/>
  <c r="AD127" i="6"/>
  <c r="AD128" i="6"/>
  <c r="AD129" i="6"/>
  <c r="AD130" i="6"/>
  <c r="AD131" i="6"/>
  <c r="AD132" i="6"/>
  <c r="AD133" i="6"/>
  <c r="AD134" i="6"/>
  <c r="AD135" i="6"/>
  <c r="AD136" i="6"/>
  <c r="AD137" i="6"/>
  <c r="AD138" i="6"/>
  <c r="AD139" i="6"/>
  <c r="AD140" i="6"/>
  <c r="AD141" i="6"/>
  <c r="AD142" i="6"/>
  <c r="AD143" i="6"/>
  <c r="AD144" i="6"/>
  <c r="AD145" i="6"/>
  <c r="AD146" i="6"/>
  <c r="AD147" i="6"/>
  <c r="AD148" i="6"/>
  <c r="AD149" i="6"/>
  <c r="AD150" i="6"/>
  <c r="AD151" i="6"/>
  <c r="AD152" i="6"/>
  <c r="AD153" i="6"/>
  <c r="AD154" i="6"/>
  <c r="AD155" i="6"/>
  <c r="AD156" i="6"/>
  <c r="AD157" i="6"/>
  <c r="AD158" i="6"/>
  <c r="AD159" i="6"/>
  <c r="AD160" i="6"/>
  <c r="AD161" i="6"/>
  <c r="AD162" i="6"/>
  <c r="AD163" i="6"/>
  <c r="AD164" i="6"/>
  <c r="AD165" i="6"/>
  <c r="AD166" i="6"/>
  <c r="AD167" i="6"/>
  <c r="AD168" i="6"/>
  <c r="AD169" i="6"/>
  <c r="AD170" i="6"/>
  <c r="AD171" i="6"/>
  <c r="AD172" i="6"/>
  <c r="AD173" i="6"/>
  <c r="AD174" i="6"/>
  <c r="AD175" i="6"/>
  <c r="AD176" i="6"/>
  <c r="AD177" i="6"/>
  <c r="AD178" i="6"/>
  <c r="AD179" i="6"/>
  <c r="AD180" i="6"/>
  <c r="AD181" i="6"/>
  <c r="AD182" i="6"/>
  <c r="AD183" i="6"/>
  <c r="AD184" i="6"/>
  <c r="AD185" i="6"/>
  <c r="AD186" i="6"/>
  <c r="AD187" i="6"/>
  <c r="AD188" i="6"/>
  <c r="AD189" i="6"/>
  <c r="AD190" i="6"/>
  <c r="AD191" i="6"/>
  <c r="AD192" i="6"/>
  <c r="AD193" i="6"/>
  <c r="AD194" i="6"/>
  <c r="AD195" i="6"/>
  <c r="AD196" i="6"/>
  <c r="AD197" i="6"/>
  <c r="AD198" i="6"/>
  <c r="AD199" i="6"/>
  <c r="AD200" i="6"/>
  <c r="AD201" i="6"/>
  <c r="AD202" i="6"/>
  <c r="AD203" i="6"/>
  <c r="AD204" i="6"/>
  <c r="AD205" i="6"/>
  <c r="AD206" i="6"/>
  <c r="AD207" i="6"/>
  <c r="AD208" i="6"/>
  <c r="AD209" i="6"/>
  <c r="AD210" i="6"/>
  <c r="AD211" i="6"/>
  <c r="AD212" i="6"/>
  <c r="AD213" i="6"/>
  <c r="AD214" i="6"/>
  <c r="AD215" i="6"/>
  <c r="AD216" i="6"/>
  <c r="AD217" i="6"/>
  <c r="AD218" i="6"/>
  <c r="AD219" i="6"/>
  <c r="AD220" i="6"/>
  <c r="AD221" i="6"/>
  <c r="AD222" i="6"/>
  <c r="AD223" i="6"/>
  <c r="AD224" i="6"/>
  <c r="AD225" i="6"/>
  <c r="AD226" i="6"/>
  <c r="AD227" i="6"/>
  <c r="AD228" i="6"/>
  <c r="AD229" i="6"/>
  <c r="AD230" i="6"/>
  <c r="AD231" i="6"/>
  <c r="AD232" i="6"/>
  <c r="AD233" i="6"/>
  <c r="AD234" i="6"/>
  <c r="AD235" i="6"/>
  <c r="AD236" i="6"/>
  <c r="AD237" i="6"/>
  <c r="AD238" i="6"/>
  <c r="AD239" i="6"/>
  <c r="AD240" i="6"/>
  <c r="AD241" i="6"/>
  <c r="AD242" i="6"/>
  <c r="AD243" i="6"/>
  <c r="AD244" i="6"/>
  <c r="AD245" i="6"/>
  <c r="AD246" i="6"/>
  <c r="AD247" i="6"/>
  <c r="AD248" i="6"/>
  <c r="AD249" i="6"/>
  <c r="AD250" i="6"/>
  <c r="AD251" i="6"/>
  <c r="AD252" i="6"/>
  <c r="AD253" i="6"/>
  <c r="AD254" i="6"/>
  <c r="AD255" i="6"/>
  <c r="AD256" i="6"/>
  <c r="AD257" i="6"/>
  <c r="AD258" i="6"/>
  <c r="AD259" i="6"/>
  <c r="AD260" i="6"/>
  <c r="AD261" i="6"/>
  <c r="AD262" i="6"/>
  <c r="AD263" i="6"/>
  <c r="AD264" i="6"/>
  <c r="AD265" i="6"/>
  <c r="AD266" i="6"/>
  <c r="AD267" i="6"/>
  <c r="AD268" i="6"/>
  <c r="AD269" i="6"/>
  <c r="AD270" i="6"/>
  <c r="AD271" i="6"/>
  <c r="AD272" i="6"/>
  <c r="AD273" i="6"/>
  <c r="AD274" i="6"/>
  <c r="AD275" i="6"/>
  <c r="AD276" i="6"/>
  <c r="AD277" i="6"/>
  <c r="AD278" i="6"/>
  <c r="AD279" i="6"/>
  <c r="AD280" i="6"/>
  <c r="AD281" i="6"/>
  <c r="AD282" i="6"/>
  <c r="AD283" i="6"/>
  <c r="AD284" i="6"/>
  <c r="AD285" i="6"/>
  <c r="AD286" i="6"/>
  <c r="AD287" i="6"/>
  <c r="AD288" i="6"/>
  <c r="AD289" i="6"/>
  <c r="AD290" i="6"/>
  <c r="AD291" i="6"/>
  <c r="AD292" i="6"/>
  <c r="AD293" i="6"/>
  <c r="AD294" i="6"/>
  <c r="AD295" i="6"/>
  <c r="AD296" i="6"/>
  <c r="AD297" i="6"/>
  <c r="AD298" i="6"/>
  <c r="AD299" i="6"/>
  <c r="AD300" i="6"/>
  <c r="AD301" i="6"/>
  <c r="AD302" i="6"/>
  <c r="AD303" i="6"/>
  <c r="AD304" i="6"/>
  <c r="AD305" i="6"/>
  <c r="AD306" i="6"/>
  <c r="AD307" i="6"/>
  <c r="AD308" i="6"/>
  <c r="AD309" i="6"/>
  <c r="AD310" i="6"/>
  <c r="AD311" i="6"/>
  <c r="AD312" i="6"/>
  <c r="AD313" i="6"/>
  <c r="AD314" i="6"/>
  <c r="AD315" i="6"/>
  <c r="AD316" i="6"/>
  <c r="AD317" i="6"/>
  <c r="AD318" i="6"/>
  <c r="AD319" i="6"/>
  <c r="AD320" i="6"/>
  <c r="AD321" i="6"/>
  <c r="AD322" i="6"/>
  <c r="AD323" i="6"/>
  <c r="AD324" i="6"/>
  <c r="AD325" i="6"/>
  <c r="AD326" i="6"/>
  <c r="AD327" i="6"/>
  <c r="AD328" i="6"/>
  <c r="AD329" i="6"/>
  <c r="AD330" i="6"/>
  <c r="AD331" i="6"/>
  <c r="AD332" i="6"/>
  <c r="AD333" i="6"/>
  <c r="AD334" i="6"/>
  <c r="AD335" i="6"/>
  <c r="AD336" i="6"/>
  <c r="AD337" i="6"/>
  <c r="AD338" i="6"/>
  <c r="AD339" i="6"/>
  <c r="AD340" i="6"/>
  <c r="AD341" i="6"/>
  <c r="AD342" i="6"/>
  <c r="AD343" i="6"/>
  <c r="AD344" i="6"/>
  <c r="AD345" i="6"/>
  <c r="AD346" i="6"/>
  <c r="AD347" i="6"/>
  <c r="AD348" i="6"/>
  <c r="AD349" i="6"/>
  <c r="AD350" i="6"/>
  <c r="AD351" i="6"/>
  <c r="AD352" i="6"/>
  <c r="AD353" i="6"/>
  <c r="AD354" i="6"/>
  <c r="AD355" i="6"/>
  <c r="AD356" i="6"/>
  <c r="AD357" i="6"/>
  <c r="AD358" i="6"/>
  <c r="AD359" i="6"/>
  <c r="AD360" i="6"/>
  <c r="AD361" i="6"/>
  <c r="AD362" i="6"/>
  <c r="AD363" i="6"/>
  <c r="AD364" i="6"/>
  <c r="AD365" i="6"/>
  <c r="AD366" i="6"/>
  <c r="AD367" i="6"/>
  <c r="AD368" i="6"/>
  <c r="AD369" i="6"/>
  <c r="AD370" i="6"/>
  <c r="AD371" i="6"/>
  <c r="AD372" i="6"/>
  <c r="AD373" i="6"/>
  <c r="AD374" i="6"/>
  <c r="AD375" i="6"/>
  <c r="AD376" i="6"/>
  <c r="AD377" i="6"/>
  <c r="AD378" i="6"/>
  <c r="AD379" i="6"/>
  <c r="AD380" i="6"/>
  <c r="AD381" i="6"/>
  <c r="AD382" i="6"/>
  <c r="AD383" i="6"/>
  <c r="AD384" i="6"/>
  <c r="AD385" i="6"/>
  <c r="AD386" i="6"/>
  <c r="AD387" i="6"/>
  <c r="AD388" i="6"/>
  <c r="AD389" i="6"/>
  <c r="AD390" i="6"/>
  <c r="AD391" i="6"/>
  <c r="AD392" i="6"/>
  <c r="AD393" i="6"/>
  <c r="AD394" i="6"/>
  <c r="AD395" i="6"/>
  <c r="AD396" i="6"/>
  <c r="AD397" i="6"/>
  <c r="AD398" i="6"/>
  <c r="AD399" i="6"/>
  <c r="AD400" i="6"/>
  <c r="AD401" i="6"/>
  <c r="AD402" i="6"/>
  <c r="AD403" i="6"/>
  <c r="AD404" i="6"/>
  <c r="AD405" i="6"/>
  <c r="AD406" i="6"/>
  <c r="AD407" i="6"/>
  <c r="AD408" i="6"/>
  <c r="AD409" i="6"/>
  <c r="AD410" i="6"/>
  <c r="AD411" i="6"/>
  <c r="AD412" i="6"/>
  <c r="AD413" i="6"/>
  <c r="AD414" i="6"/>
  <c r="AD415" i="6"/>
  <c r="AD416" i="6"/>
  <c r="AD417" i="6"/>
  <c r="AD418" i="6"/>
  <c r="AD419" i="6"/>
  <c r="AD420" i="6"/>
  <c r="AD421" i="6"/>
  <c r="AD422" i="6"/>
  <c r="AD423" i="6"/>
  <c r="AD424" i="6"/>
  <c r="AD425" i="6"/>
  <c r="AD426" i="6"/>
  <c r="AD427" i="6"/>
  <c r="AD428" i="6"/>
  <c r="AD429" i="6"/>
  <c r="AD430" i="6"/>
  <c r="AD431" i="6"/>
  <c r="AD432" i="6"/>
  <c r="AD433" i="6"/>
  <c r="AD434" i="6"/>
  <c r="AD435" i="6"/>
  <c r="AD436" i="6"/>
  <c r="AD437" i="6"/>
  <c r="AD438" i="6"/>
  <c r="AD439" i="6"/>
  <c r="AD440" i="6"/>
  <c r="AD441" i="6"/>
  <c r="AD442" i="6"/>
  <c r="AD443" i="6"/>
  <c r="AD444" i="6"/>
  <c r="AD445" i="6"/>
  <c r="AD446" i="6"/>
  <c r="AD447" i="6"/>
  <c r="AD448" i="6"/>
  <c r="AD449" i="6"/>
  <c r="AD450" i="6"/>
  <c r="AD451" i="6"/>
  <c r="AD452" i="6"/>
  <c r="AD453" i="6"/>
  <c r="AD454" i="6"/>
  <c r="AD455" i="6"/>
  <c r="AD456" i="6"/>
  <c r="AD457" i="6"/>
  <c r="AD458" i="6"/>
  <c r="AD459" i="6"/>
  <c r="AD460" i="6"/>
  <c r="AD461" i="6"/>
  <c r="AD462" i="6"/>
  <c r="AD463" i="6"/>
  <c r="AD464" i="6"/>
  <c r="AD465" i="6"/>
  <c r="AD466" i="6"/>
  <c r="AD467" i="6"/>
  <c r="AD468" i="6"/>
  <c r="AD469" i="6"/>
  <c r="AD470" i="6"/>
  <c r="AD471" i="6"/>
  <c r="AD472" i="6"/>
  <c r="AD473" i="6"/>
  <c r="AD474" i="6"/>
  <c r="AD475" i="6"/>
  <c r="AD476" i="6"/>
  <c r="AD477" i="6"/>
  <c r="AD478" i="6"/>
  <c r="AD479" i="6"/>
  <c r="AD480" i="6"/>
  <c r="AD481" i="6"/>
  <c r="AD482" i="6"/>
  <c r="AD483" i="6"/>
  <c r="AD484" i="6"/>
  <c r="AD485" i="6"/>
  <c r="AD486" i="6"/>
  <c r="AD487" i="6"/>
  <c r="AD488" i="6"/>
  <c r="AD489" i="6"/>
  <c r="AD490" i="6"/>
  <c r="AD491" i="6"/>
  <c r="AD492" i="6"/>
  <c r="AD493" i="6"/>
  <c r="AD494" i="6"/>
  <c r="AD495" i="6"/>
  <c r="AD496" i="6"/>
  <c r="AD497" i="6"/>
  <c r="AD498" i="6"/>
  <c r="AD499" i="6"/>
  <c r="AD500" i="6"/>
  <c r="AD501" i="6"/>
  <c r="AD502" i="6"/>
  <c r="AD503" i="6"/>
  <c r="AD504" i="6"/>
  <c r="AD505" i="6"/>
  <c r="AD506" i="6"/>
  <c r="AD507" i="6"/>
  <c r="AD508" i="6"/>
  <c r="AD509" i="6"/>
  <c r="AD510" i="6"/>
  <c r="AD511" i="6"/>
  <c r="AD512" i="6"/>
  <c r="AD513" i="6"/>
  <c r="AD514" i="6"/>
  <c r="AD515" i="6"/>
  <c r="AD516" i="6"/>
  <c r="AD517" i="6"/>
  <c r="AD518" i="6"/>
  <c r="AD519" i="6"/>
  <c r="AD520" i="6"/>
  <c r="AD521" i="6"/>
  <c r="AD522" i="6"/>
  <c r="AD523" i="6"/>
  <c r="AD524" i="6"/>
  <c r="AD525" i="6"/>
  <c r="AD526" i="6"/>
  <c r="AD527" i="6"/>
  <c r="AD528" i="6"/>
  <c r="AD529" i="6"/>
  <c r="AD530" i="6"/>
  <c r="AD531" i="6"/>
  <c r="AD532" i="6"/>
  <c r="AD533" i="6"/>
  <c r="AD534" i="6"/>
  <c r="AD535" i="6"/>
  <c r="AD536" i="6"/>
  <c r="AD537" i="6"/>
  <c r="AD538" i="6"/>
  <c r="AD539" i="6"/>
  <c r="AD540" i="6"/>
  <c r="AD541" i="6"/>
  <c r="AD542" i="6"/>
  <c r="AD543" i="6"/>
  <c r="AD544" i="6"/>
  <c r="AD545" i="6"/>
  <c r="AD546" i="6"/>
  <c r="AD547" i="6"/>
  <c r="AD548" i="6"/>
  <c r="AD549" i="6"/>
  <c r="AD550" i="6"/>
  <c r="AD551" i="6"/>
  <c r="AD552" i="6"/>
  <c r="AD553" i="6"/>
  <c r="AD554" i="6"/>
  <c r="AD555" i="6"/>
  <c r="AD556" i="6"/>
  <c r="AD557" i="6"/>
  <c r="AD558" i="6"/>
  <c r="AD559" i="6"/>
  <c r="AD560" i="6"/>
  <c r="AD561" i="6"/>
  <c r="AD562" i="6"/>
  <c r="AD563" i="6"/>
  <c r="AD564" i="6"/>
  <c r="AD565" i="6"/>
  <c r="AD566" i="6"/>
  <c r="AD567" i="6"/>
  <c r="AD568" i="6"/>
  <c r="AD569" i="6"/>
  <c r="AD570" i="6"/>
  <c r="AD571" i="6"/>
  <c r="AD572" i="6"/>
  <c r="AD573" i="6"/>
  <c r="AD574" i="6"/>
  <c r="AD575" i="6"/>
  <c r="AD576" i="6"/>
  <c r="AD577" i="6"/>
  <c r="AD578" i="6"/>
  <c r="AD579" i="6"/>
  <c r="AD580" i="6"/>
  <c r="AD581" i="6"/>
  <c r="AD582" i="6"/>
  <c r="AD583" i="6"/>
  <c r="AD584" i="6"/>
  <c r="AD585" i="6"/>
  <c r="AD586" i="6"/>
  <c r="AD587" i="6"/>
  <c r="AD588" i="6"/>
  <c r="AD589" i="6"/>
  <c r="AD590" i="6"/>
  <c r="AD591" i="6"/>
  <c r="AD592" i="6"/>
  <c r="AD593" i="6"/>
  <c r="AD594" i="6"/>
  <c r="AD595" i="6"/>
  <c r="AD596" i="6"/>
  <c r="AD597" i="6"/>
  <c r="AD598" i="6"/>
  <c r="AD599" i="6"/>
  <c r="AD600" i="6"/>
  <c r="AD601" i="6"/>
  <c r="AD602" i="6"/>
  <c r="AD603" i="6"/>
  <c r="AD604" i="6"/>
  <c r="AD605" i="6"/>
  <c r="AD606" i="6"/>
  <c r="AD607" i="6"/>
  <c r="AD608" i="6"/>
  <c r="AD609" i="6"/>
  <c r="AD610" i="6"/>
  <c r="AD611" i="6"/>
  <c r="AD612" i="6"/>
  <c r="AD613" i="6"/>
  <c r="AD614" i="6"/>
  <c r="AD615" i="6"/>
  <c r="AD616" i="6"/>
  <c r="AD617" i="6"/>
  <c r="AD618" i="6"/>
  <c r="AD619" i="6"/>
  <c r="AD620" i="6"/>
  <c r="AD621" i="6"/>
  <c r="AD622" i="6"/>
  <c r="AD623" i="6"/>
  <c r="AD624" i="6"/>
  <c r="AD625" i="6"/>
  <c r="AD626" i="6"/>
  <c r="AD627" i="6"/>
  <c r="AD628" i="6"/>
  <c r="AD629" i="6"/>
  <c r="AD630" i="6"/>
  <c r="AD631" i="6"/>
  <c r="AD632" i="6"/>
  <c r="AD633" i="6"/>
  <c r="AD634" i="6"/>
  <c r="AD635" i="6"/>
  <c r="AD636" i="6"/>
  <c r="AD637" i="6"/>
  <c r="AD638" i="6"/>
  <c r="AD639" i="6"/>
  <c r="AD640" i="6"/>
  <c r="AD641" i="6"/>
  <c r="AD642" i="6"/>
  <c r="AD643" i="6"/>
  <c r="AD644" i="6"/>
  <c r="AD645" i="6"/>
  <c r="AD646" i="6"/>
  <c r="AD647" i="6"/>
  <c r="AD648" i="6"/>
  <c r="AD649" i="6"/>
  <c r="AD650" i="6"/>
  <c r="AD651" i="6"/>
  <c r="AD652" i="6"/>
  <c r="AD653" i="6"/>
  <c r="AD654" i="6"/>
  <c r="AD655" i="6"/>
  <c r="AD656" i="6"/>
  <c r="AD657" i="6"/>
  <c r="AD658" i="6"/>
  <c r="AD659" i="6"/>
  <c r="AD660" i="6"/>
  <c r="AD661" i="6"/>
  <c r="AD662" i="6"/>
  <c r="AD663" i="6"/>
  <c r="AD664" i="6"/>
  <c r="AD665" i="6"/>
  <c r="AD666" i="6"/>
  <c r="AD667" i="6"/>
  <c r="AD668" i="6"/>
  <c r="AD669" i="6"/>
  <c r="AD670" i="6"/>
  <c r="AD671" i="6"/>
  <c r="AD672" i="6"/>
  <c r="AD673" i="6"/>
  <c r="AD674" i="6"/>
  <c r="AD675" i="6"/>
  <c r="AD676" i="6"/>
  <c r="AD677" i="6"/>
  <c r="AD678" i="6"/>
  <c r="AD679" i="6"/>
  <c r="AD680" i="6"/>
  <c r="AD681" i="6"/>
  <c r="AD682" i="6"/>
  <c r="AD683" i="6"/>
  <c r="AD684" i="6"/>
  <c r="AD685" i="6"/>
  <c r="AD686" i="6"/>
  <c r="AD687" i="6"/>
  <c r="AD688" i="6"/>
  <c r="AD689" i="6"/>
  <c r="AD690" i="6"/>
  <c r="AD691" i="6"/>
  <c r="AD692" i="6"/>
  <c r="AD693" i="6"/>
  <c r="AD694" i="6"/>
  <c r="AD695" i="6"/>
  <c r="AD696" i="6"/>
  <c r="AD697" i="6"/>
  <c r="AD698" i="6"/>
  <c r="AD699" i="6"/>
  <c r="AD700" i="6"/>
  <c r="AD701" i="6"/>
  <c r="AD702" i="6"/>
  <c r="AD703" i="6"/>
  <c r="AD704" i="6"/>
  <c r="AD705" i="6"/>
  <c r="AD706" i="6"/>
  <c r="AD707" i="6"/>
  <c r="AD708" i="6"/>
  <c r="AD709" i="6"/>
  <c r="AD710" i="6"/>
  <c r="AD711" i="6"/>
  <c r="AD712" i="6"/>
  <c r="AD713" i="6"/>
  <c r="AD714" i="6"/>
  <c r="AD715" i="6"/>
  <c r="AD716" i="6"/>
  <c r="AD717" i="6"/>
  <c r="AD718" i="6"/>
  <c r="AD719" i="6"/>
  <c r="AD720" i="6"/>
  <c r="AD721" i="6"/>
  <c r="AD722" i="6"/>
  <c r="AD723" i="6"/>
  <c r="AD724" i="6"/>
  <c r="AD725" i="6"/>
  <c r="AD726" i="6"/>
  <c r="AD727" i="6"/>
  <c r="AD728" i="6"/>
  <c r="AD729" i="6"/>
  <c r="AD730" i="6"/>
  <c r="AD731" i="6"/>
  <c r="AD732" i="6"/>
  <c r="AD733" i="6"/>
  <c r="AD734" i="6"/>
  <c r="AD735" i="6"/>
  <c r="AD736" i="6"/>
  <c r="AD737" i="6"/>
  <c r="AD738" i="6"/>
  <c r="AD739" i="6"/>
  <c r="AD740" i="6"/>
  <c r="AD741" i="6"/>
  <c r="AD742" i="6"/>
  <c r="AD743" i="6"/>
  <c r="AD744" i="6"/>
  <c r="AD745" i="6"/>
  <c r="AD746" i="6"/>
  <c r="AD747" i="6"/>
  <c r="AD748" i="6"/>
  <c r="AD749" i="6"/>
  <c r="AD750" i="6"/>
  <c r="AD751" i="6"/>
  <c r="AD752" i="6"/>
  <c r="AD753" i="6"/>
  <c r="AD754" i="6"/>
  <c r="AD755" i="6"/>
  <c r="AD756" i="6"/>
  <c r="AD757" i="6"/>
  <c r="AD758" i="6"/>
  <c r="AD759" i="6"/>
  <c r="AD760" i="6"/>
  <c r="AD761" i="6"/>
  <c r="AD762" i="6"/>
  <c r="AD763" i="6"/>
  <c r="AD764" i="6"/>
  <c r="AD765" i="6"/>
  <c r="AD766" i="6"/>
  <c r="AD767" i="6"/>
  <c r="AD768" i="6"/>
  <c r="AD769" i="6"/>
  <c r="AD770" i="6"/>
  <c r="AD771" i="6"/>
  <c r="AD772" i="6"/>
  <c r="AD773" i="6"/>
  <c r="AD774" i="6"/>
  <c r="AD775" i="6"/>
  <c r="AD776" i="6"/>
  <c r="AD777" i="6"/>
  <c r="AD778" i="6"/>
  <c r="AD779" i="6"/>
  <c r="AD780" i="6"/>
  <c r="AD781" i="6"/>
  <c r="AD782" i="6"/>
  <c r="AD783" i="6"/>
  <c r="AD784" i="6"/>
  <c r="AD785" i="6"/>
  <c r="AD786" i="6"/>
  <c r="AD787" i="6"/>
  <c r="AD788" i="6"/>
  <c r="AD789" i="6"/>
  <c r="AD790" i="6"/>
  <c r="AD791" i="6"/>
  <c r="AD792" i="6"/>
  <c r="AD793" i="6"/>
  <c r="AD794" i="6"/>
  <c r="AD795" i="6"/>
  <c r="AD796" i="6"/>
  <c r="AD797" i="6"/>
  <c r="AD798" i="6"/>
  <c r="AD799" i="6"/>
  <c r="AD800" i="6"/>
  <c r="AD801" i="6"/>
  <c r="AD802" i="6"/>
  <c r="AD803" i="6"/>
  <c r="AD804" i="6"/>
  <c r="AD805" i="6"/>
  <c r="AD806" i="6"/>
  <c r="AD807" i="6"/>
  <c r="AD808" i="6"/>
  <c r="AD809" i="6"/>
  <c r="AD810" i="6"/>
  <c r="AD811" i="6"/>
  <c r="AD812" i="6"/>
  <c r="AD813" i="6"/>
  <c r="AD814" i="6"/>
  <c r="AD815" i="6"/>
  <c r="AD816" i="6"/>
  <c r="AD817" i="6"/>
  <c r="AD818" i="6"/>
  <c r="AD819" i="6"/>
  <c r="AD820" i="6"/>
  <c r="AD821" i="6"/>
  <c r="AD822" i="6"/>
  <c r="AD823" i="6"/>
  <c r="AD824" i="6"/>
  <c r="AD825" i="6"/>
  <c r="AD826" i="6"/>
  <c r="AD827" i="6"/>
  <c r="AD828" i="6"/>
  <c r="AD829" i="6"/>
  <c r="AD830" i="6"/>
  <c r="AD831" i="6"/>
  <c r="AD832" i="6"/>
  <c r="AD833" i="6"/>
  <c r="AD834" i="6"/>
  <c r="AD835" i="6"/>
  <c r="AD836" i="6"/>
  <c r="AD837" i="6"/>
  <c r="AD838" i="6"/>
  <c r="AD839" i="6"/>
  <c r="AD840" i="6"/>
  <c r="AD841" i="6"/>
  <c r="AD842" i="6"/>
  <c r="AD843" i="6"/>
  <c r="AD844" i="6"/>
  <c r="AD845" i="6"/>
  <c r="AD846" i="6"/>
  <c r="AD847" i="6"/>
  <c r="AD848" i="6"/>
  <c r="AD849" i="6"/>
  <c r="AD850" i="6"/>
  <c r="AD851" i="6"/>
  <c r="AD852" i="6"/>
  <c r="AD853" i="6"/>
  <c r="AD854" i="6"/>
  <c r="AD855" i="6"/>
  <c r="AD856" i="6"/>
  <c r="AD857" i="6"/>
  <c r="AD858" i="6"/>
  <c r="AD859" i="6"/>
  <c r="AD860" i="6"/>
  <c r="AD861" i="6"/>
  <c r="AD862" i="6"/>
  <c r="AD863" i="6"/>
  <c r="AD864" i="6"/>
  <c r="AD865" i="6"/>
  <c r="AD866" i="6"/>
  <c r="AD867" i="6"/>
  <c r="AD868" i="6"/>
  <c r="AD869" i="6"/>
  <c r="AD870" i="6"/>
  <c r="AD871" i="6"/>
  <c r="AD872" i="6"/>
  <c r="AD873" i="6"/>
  <c r="AD874" i="6"/>
  <c r="AD875" i="6"/>
  <c r="AD876" i="6"/>
  <c r="AD877" i="6"/>
  <c r="AD878" i="6"/>
  <c r="AD879" i="6"/>
  <c r="AD880" i="6"/>
  <c r="AD881" i="6"/>
  <c r="AD882" i="6"/>
  <c r="AD883" i="6"/>
  <c r="AD884" i="6"/>
  <c r="AD885" i="6"/>
  <c r="AD886" i="6"/>
  <c r="AD887" i="6"/>
  <c r="AD888" i="6"/>
  <c r="AD889" i="6"/>
  <c r="AD890" i="6"/>
  <c r="AD891" i="6"/>
  <c r="AD892" i="6"/>
  <c r="AD893" i="6"/>
  <c r="AD894" i="6"/>
  <c r="AD895" i="6"/>
  <c r="AD896" i="6"/>
  <c r="AD897" i="6"/>
  <c r="AD898" i="6"/>
  <c r="AD899" i="6"/>
  <c r="AD900" i="6"/>
  <c r="AD901" i="6"/>
  <c r="AD902" i="6"/>
  <c r="AD903" i="6"/>
  <c r="AD904" i="6"/>
  <c r="AD905" i="6"/>
  <c r="AD906" i="6"/>
  <c r="AD907" i="6"/>
  <c r="AD908" i="6"/>
  <c r="AD909" i="6"/>
  <c r="AD910" i="6"/>
  <c r="AD911" i="6"/>
  <c r="AD912" i="6"/>
  <c r="AD913" i="6"/>
  <c r="AD914" i="6"/>
  <c r="AD915" i="6"/>
  <c r="AD916" i="6"/>
  <c r="AD917" i="6"/>
  <c r="AD918" i="6"/>
  <c r="AD919" i="6"/>
  <c r="AD920" i="6"/>
  <c r="AD921" i="6"/>
  <c r="AD922" i="6"/>
  <c r="AD923" i="6"/>
  <c r="AD924" i="6"/>
  <c r="AD925" i="6"/>
  <c r="AD926" i="6"/>
  <c r="AD927" i="6"/>
  <c r="AD928" i="6"/>
  <c r="AD929" i="6"/>
  <c r="AD930" i="6"/>
  <c r="AD931" i="6"/>
  <c r="AD932" i="6"/>
  <c r="AD933" i="6"/>
  <c r="AD934" i="6"/>
  <c r="AD935" i="6"/>
  <c r="AD936" i="6"/>
  <c r="AD937" i="6"/>
  <c r="AD938" i="6"/>
  <c r="AD939" i="6"/>
  <c r="AD940" i="6"/>
  <c r="AD941" i="6"/>
  <c r="AD942" i="6"/>
  <c r="AD943" i="6"/>
  <c r="AD944" i="6"/>
  <c r="AD945" i="6"/>
  <c r="AD946" i="6"/>
  <c r="AD947" i="6"/>
  <c r="AD948" i="6"/>
  <c r="AD949" i="6"/>
  <c r="AD950" i="6"/>
  <c r="AD951" i="6"/>
  <c r="AD952" i="6"/>
  <c r="AD953" i="6"/>
  <c r="AD954" i="6"/>
  <c r="AD955" i="6"/>
  <c r="AD956" i="6"/>
  <c r="AD957" i="6"/>
  <c r="AD958" i="6"/>
  <c r="AD959" i="6"/>
  <c r="AD960" i="6"/>
  <c r="AD961" i="6"/>
  <c r="AD962" i="6"/>
  <c r="AD963" i="6"/>
  <c r="AD964" i="6"/>
  <c r="AD965" i="6"/>
  <c r="AD966" i="6"/>
  <c r="AD967" i="6"/>
  <c r="AD968" i="6"/>
  <c r="AD969" i="6"/>
  <c r="AD970" i="6"/>
  <c r="AD971" i="6"/>
  <c r="AD972" i="6"/>
  <c r="AD973" i="6"/>
  <c r="AD974" i="6"/>
  <c r="AD975" i="6"/>
  <c r="AD976" i="6"/>
  <c r="AD977" i="6"/>
  <c r="AD978" i="6"/>
  <c r="AD979" i="6"/>
  <c r="AD980" i="6"/>
  <c r="AD981" i="6"/>
  <c r="AD982" i="6"/>
  <c r="AD983" i="6"/>
  <c r="AD984" i="6"/>
  <c r="AD985" i="6"/>
  <c r="AD986" i="6"/>
  <c r="AD987" i="6"/>
  <c r="AD988" i="6"/>
  <c r="AD989" i="6"/>
  <c r="AD990" i="6"/>
  <c r="AD991" i="6"/>
  <c r="AD992" i="6"/>
  <c r="AD993" i="6"/>
  <c r="AD994" i="6"/>
  <c r="AD995" i="6"/>
  <c r="AD996" i="6"/>
  <c r="AD997" i="6"/>
  <c r="AD998" i="6"/>
  <c r="AD999" i="6"/>
  <c r="AD1000" i="6"/>
  <c r="AD1001" i="6"/>
  <c r="AD1002" i="6"/>
  <c r="AD1003" i="6"/>
  <c r="AD1004" i="6"/>
  <c r="AD1005" i="6"/>
  <c r="AD1006" i="6"/>
  <c r="AD1007" i="6"/>
  <c r="AD1008" i="6"/>
  <c r="AD1009" i="6"/>
  <c r="AD1010" i="6"/>
  <c r="AD1011" i="6"/>
  <c r="AD1012" i="6"/>
  <c r="AD1013" i="6"/>
  <c r="AD1014" i="6"/>
  <c r="AD1015" i="6"/>
  <c r="AD1016" i="6"/>
  <c r="AD1017" i="6"/>
  <c r="AD1018" i="6"/>
  <c r="AD1019" i="6"/>
  <c r="AD1020" i="6"/>
  <c r="AD1021" i="6"/>
  <c r="AD1022" i="6"/>
  <c r="AD1023" i="6"/>
  <c r="AD1024" i="6"/>
  <c r="AD1025" i="6"/>
  <c r="AD1026" i="6"/>
  <c r="AD1027" i="6"/>
  <c r="AD1028" i="6"/>
  <c r="AD1029" i="6"/>
  <c r="AD1030" i="6"/>
  <c r="AD1031" i="6"/>
  <c r="AD1032" i="6"/>
  <c r="AD1033" i="6"/>
  <c r="AD1034" i="6"/>
  <c r="AD1035" i="6"/>
  <c r="AD1036" i="6"/>
  <c r="AD1037" i="6"/>
  <c r="AD1038" i="6"/>
  <c r="AD1039" i="6"/>
  <c r="AD1040" i="6"/>
  <c r="AD1041" i="6"/>
  <c r="AD1042" i="6"/>
  <c r="AD1043" i="6"/>
  <c r="AD1044" i="6"/>
  <c r="AD1045" i="6"/>
  <c r="AD1046" i="6"/>
  <c r="AD1047" i="6"/>
  <c r="AD1048" i="6"/>
  <c r="AD1049" i="6"/>
  <c r="AD1050" i="6"/>
  <c r="AD1051" i="6"/>
  <c r="AD1052" i="6"/>
  <c r="AD1053" i="6"/>
  <c r="AD1054" i="6"/>
  <c r="AD1055" i="6"/>
  <c r="AD1056" i="6"/>
  <c r="AD1057" i="6"/>
  <c r="AD1058" i="6"/>
  <c r="AD1059" i="6"/>
  <c r="AD1060" i="6"/>
  <c r="AD1061" i="6"/>
  <c r="AD1062" i="6"/>
  <c r="AD1063" i="6"/>
  <c r="AD1064" i="6"/>
  <c r="AD1065" i="6"/>
  <c r="AD1066" i="6"/>
  <c r="AD1067" i="6"/>
  <c r="AD1068" i="6"/>
  <c r="AD1069" i="6"/>
  <c r="AD1070" i="6"/>
  <c r="AD1071" i="6"/>
  <c r="AD1072" i="6"/>
  <c r="AD1073" i="6"/>
  <c r="AD1074" i="6"/>
  <c r="AD1075" i="6"/>
  <c r="AD1076" i="6"/>
  <c r="AD1077" i="6"/>
  <c r="AD1078" i="6"/>
  <c r="AD1079" i="6"/>
  <c r="AD1080" i="6"/>
  <c r="AD1081" i="6"/>
  <c r="AD1082" i="6"/>
  <c r="AD1083" i="6"/>
  <c r="AD1084" i="6"/>
  <c r="AD1085" i="6"/>
  <c r="AD1086" i="6"/>
  <c r="AD1087" i="6"/>
  <c r="AD1088" i="6"/>
  <c r="AD1089" i="6"/>
  <c r="AD1090" i="6"/>
  <c r="AD1091" i="6"/>
  <c r="AD1092" i="6"/>
  <c r="AD1093" i="6"/>
  <c r="AD1094" i="6"/>
  <c r="AD1095" i="6"/>
  <c r="AD1096" i="6"/>
  <c r="AD1097" i="6"/>
  <c r="AD1098" i="6"/>
  <c r="AD1099" i="6"/>
  <c r="AD1100" i="6"/>
  <c r="AD1101" i="6"/>
  <c r="AD1102" i="6"/>
  <c r="AD1103" i="6"/>
  <c r="AD1104" i="6"/>
  <c r="AD1105" i="6"/>
  <c r="AD1106" i="6"/>
  <c r="AD1107" i="6"/>
  <c r="AD1108" i="6"/>
  <c r="AD1109" i="6"/>
  <c r="AD1110" i="6"/>
  <c r="AD1111" i="6"/>
  <c r="AD1112" i="6"/>
  <c r="AD1113" i="6"/>
  <c r="AD1114" i="6"/>
  <c r="AD1115" i="6"/>
  <c r="AD1116" i="6"/>
  <c r="AD1117" i="6"/>
  <c r="AD1118" i="6"/>
  <c r="AD1119" i="6"/>
  <c r="AD1120" i="6"/>
  <c r="AD1121" i="6"/>
  <c r="AD1122" i="6"/>
  <c r="AD1123" i="6"/>
  <c r="AD1124" i="6"/>
  <c r="AD1125" i="6"/>
  <c r="AD1126" i="6"/>
  <c r="AD1127" i="6"/>
  <c r="AD1128" i="6"/>
  <c r="AD1129" i="6"/>
  <c r="AD1130" i="6"/>
  <c r="AD1131" i="6"/>
  <c r="AD1132" i="6"/>
  <c r="AD1133" i="6"/>
  <c r="AD1134" i="6"/>
  <c r="AD1135" i="6"/>
  <c r="AD1136" i="6"/>
  <c r="AD1137" i="6"/>
  <c r="AD1138" i="6"/>
  <c r="AD1139" i="6"/>
  <c r="AD1140" i="6"/>
  <c r="AD1141" i="6"/>
  <c r="AD1142" i="6"/>
  <c r="AD1143" i="6"/>
  <c r="AD1144" i="6"/>
  <c r="AD1145" i="6"/>
  <c r="AD1146" i="6"/>
  <c r="AD1147" i="6"/>
  <c r="AD1148" i="6"/>
  <c r="AD1149" i="6"/>
  <c r="AD1150" i="6"/>
  <c r="AD1151" i="6"/>
  <c r="AD1152" i="6"/>
  <c r="AD1153" i="6"/>
  <c r="AD1154" i="6"/>
  <c r="AD1155" i="6"/>
  <c r="AD1156" i="6"/>
  <c r="AD1157" i="6"/>
  <c r="AD1158" i="6"/>
  <c r="AD1159" i="6"/>
  <c r="AD1160" i="6"/>
  <c r="AD1161" i="6"/>
  <c r="AD1162" i="6"/>
  <c r="AD1163" i="6"/>
  <c r="AD1164" i="6"/>
  <c r="AD1165" i="6"/>
  <c r="AD1166" i="6"/>
  <c r="AD1167" i="6"/>
  <c r="AD1168" i="6"/>
  <c r="AD1169" i="6"/>
  <c r="AD1170" i="6"/>
  <c r="AD1171" i="6"/>
  <c r="AD1172" i="6"/>
  <c r="AD1173" i="6"/>
  <c r="AD1174" i="6"/>
  <c r="AD1175" i="6"/>
  <c r="AD1176" i="6"/>
  <c r="AD1177" i="6"/>
  <c r="AD1178" i="6"/>
  <c r="AD1179" i="6"/>
  <c r="AD1180" i="6"/>
  <c r="AD1181" i="6"/>
  <c r="AD1182" i="6"/>
  <c r="AD1183" i="6"/>
  <c r="AD1184" i="6"/>
  <c r="AD1185" i="6"/>
  <c r="AD1186" i="6"/>
  <c r="AD1187" i="6"/>
  <c r="AD1188" i="6"/>
  <c r="AD1189" i="6"/>
  <c r="AD1190" i="6"/>
  <c r="AD1191" i="6"/>
  <c r="AD1192" i="6"/>
  <c r="AD1193" i="6"/>
  <c r="AD1194" i="6"/>
  <c r="AD1195" i="6"/>
  <c r="AD1196" i="6"/>
  <c r="AD1197" i="6"/>
  <c r="AD1198" i="6"/>
  <c r="AD1199" i="6"/>
  <c r="AD1200" i="6"/>
  <c r="AD1201" i="6"/>
  <c r="AD1202" i="6"/>
  <c r="AD1203" i="6"/>
  <c r="AD1204" i="6"/>
  <c r="AD1205" i="6"/>
  <c r="AD1206" i="6"/>
  <c r="AD1207" i="6"/>
  <c r="AD1208" i="6"/>
  <c r="AD1209" i="6"/>
  <c r="AD1210" i="6"/>
  <c r="AD1211" i="6"/>
  <c r="AD1212" i="6"/>
  <c r="AD1213" i="6"/>
  <c r="AD1214" i="6"/>
  <c r="AD1215" i="6"/>
  <c r="AD1216" i="6"/>
  <c r="AD1217" i="6"/>
  <c r="AD1218" i="6"/>
  <c r="AD1219" i="6"/>
  <c r="AD1220" i="6"/>
  <c r="AD1221" i="6"/>
  <c r="AD1222" i="6"/>
  <c r="AD1223" i="6"/>
  <c r="AD1224" i="6"/>
  <c r="AD1225" i="6"/>
  <c r="AD1226" i="6"/>
  <c r="AD1227" i="6"/>
  <c r="AD1228" i="6"/>
  <c r="AD1229" i="6"/>
  <c r="AD1230" i="6"/>
  <c r="AD1231" i="6"/>
  <c r="AD1232" i="6"/>
  <c r="AD1233" i="6"/>
  <c r="AD1234" i="6"/>
  <c r="AD1235" i="6"/>
  <c r="AD1236" i="6"/>
  <c r="AD1237" i="6"/>
  <c r="AD1238" i="6"/>
  <c r="AD1239" i="6"/>
  <c r="AD1240" i="6"/>
  <c r="AD1241" i="6"/>
  <c r="AD1242" i="6"/>
  <c r="AD1243" i="6"/>
  <c r="AD1244" i="6"/>
  <c r="AD1245" i="6"/>
  <c r="AD1246" i="6"/>
  <c r="AD1247" i="6"/>
  <c r="AD1248" i="6"/>
  <c r="AD1249" i="6"/>
  <c r="AD1250" i="6"/>
  <c r="AD1251" i="6"/>
  <c r="AD1252" i="6"/>
  <c r="AD1253" i="6"/>
  <c r="AD1254" i="6"/>
  <c r="AD1255" i="6"/>
  <c r="AD1256" i="6"/>
  <c r="AD1257" i="6"/>
  <c r="AD1258" i="6"/>
  <c r="AD1259" i="6"/>
  <c r="AD1260" i="6"/>
  <c r="AD1261" i="6"/>
  <c r="AD1262" i="6"/>
  <c r="AD1263" i="6"/>
  <c r="AD1264" i="6"/>
  <c r="AD1265" i="6"/>
  <c r="AD1266" i="6"/>
  <c r="AD1267" i="6"/>
  <c r="AD1268" i="6"/>
  <c r="AD1269" i="6"/>
  <c r="AD1270" i="6"/>
  <c r="AD1271" i="6"/>
  <c r="AD1272" i="6"/>
  <c r="AD1273" i="6"/>
  <c r="AD1274" i="6"/>
  <c r="AD1275" i="6"/>
  <c r="AD1276" i="6"/>
  <c r="AD1277" i="6"/>
  <c r="AD1278" i="6"/>
  <c r="AD1279" i="6"/>
  <c r="AD1280" i="6"/>
  <c r="AD1281" i="6"/>
  <c r="AD1282" i="6"/>
  <c r="AD1283" i="6"/>
  <c r="AD1284" i="6"/>
  <c r="AD1285" i="6"/>
  <c r="AD1286" i="6"/>
  <c r="AD1287" i="6"/>
  <c r="AD1288" i="6"/>
  <c r="AD1289" i="6"/>
  <c r="AD1290" i="6"/>
  <c r="AD1291" i="6"/>
  <c r="AD1292" i="6"/>
  <c r="AD1293" i="6"/>
  <c r="AD1294" i="6"/>
  <c r="AD1295" i="6"/>
  <c r="AD1296" i="6"/>
  <c r="AD1297" i="6"/>
  <c r="AD1298" i="6"/>
  <c r="AD1299" i="6"/>
  <c r="AD1300" i="6"/>
  <c r="AD1301" i="6"/>
  <c r="AD1302" i="6"/>
  <c r="AD1303" i="6"/>
  <c r="AD1304" i="6"/>
  <c r="AD1305" i="6"/>
  <c r="AD1306" i="6"/>
  <c r="AD1307" i="6"/>
  <c r="AD1308" i="6"/>
  <c r="AD1309" i="6"/>
  <c r="AD1310" i="6"/>
  <c r="AD1311" i="6"/>
  <c r="AD1312" i="6"/>
  <c r="AD1313" i="6"/>
  <c r="AD1314" i="6"/>
  <c r="AD1315" i="6"/>
  <c r="AD1316" i="6"/>
  <c r="AD1317" i="6"/>
  <c r="AD1318" i="6"/>
  <c r="AD1319" i="6"/>
  <c r="AD1320" i="6"/>
  <c r="AD1321" i="6"/>
  <c r="AD1322" i="6"/>
  <c r="AD1323" i="6"/>
  <c r="AD1324" i="6"/>
  <c r="AD1325" i="6"/>
  <c r="AD1326" i="6"/>
  <c r="AD1327" i="6"/>
  <c r="AD1328" i="6"/>
  <c r="AD1329" i="6"/>
  <c r="AD1330" i="6"/>
  <c r="AD1331" i="6"/>
  <c r="AD1332" i="6"/>
  <c r="AD1333" i="6"/>
  <c r="AD1334" i="6"/>
  <c r="AD1335" i="6"/>
  <c r="AD1336" i="6"/>
  <c r="AD1337" i="6"/>
  <c r="AD1338" i="6"/>
  <c r="AD1339" i="6"/>
  <c r="AD1340" i="6"/>
  <c r="AD1341" i="6"/>
  <c r="AD1342" i="6"/>
  <c r="AD1343" i="6"/>
  <c r="AD1344" i="6"/>
  <c r="AD1345" i="6"/>
  <c r="AD1346" i="6"/>
  <c r="AD1347" i="6"/>
  <c r="AD1348" i="6"/>
  <c r="AD1349" i="6"/>
  <c r="AD1350" i="6"/>
  <c r="AD1351" i="6"/>
  <c r="AD1352" i="6"/>
  <c r="AD1353" i="6"/>
  <c r="AD1354" i="6"/>
  <c r="AD1355" i="6"/>
  <c r="AD1356" i="6"/>
  <c r="AD1357" i="6"/>
  <c r="AD1358" i="6"/>
  <c r="AD1359" i="6"/>
  <c r="AD1360" i="6"/>
  <c r="AD1361" i="6"/>
  <c r="AD1362" i="6"/>
  <c r="AD1363" i="6"/>
  <c r="AD1364" i="6"/>
  <c r="AD1365" i="6"/>
  <c r="AD1366" i="6"/>
  <c r="AD1367" i="6"/>
  <c r="AD1368" i="6"/>
  <c r="AD1369" i="6"/>
  <c r="AD1370" i="6"/>
  <c r="AD1371" i="6"/>
  <c r="AD1372" i="6"/>
  <c r="AD1373" i="6"/>
  <c r="AD1374" i="6"/>
  <c r="AD1375" i="6"/>
  <c r="AD1376" i="6"/>
  <c r="AD1377" i="6"/>
  <c r="AD1378" i="6"/>
  <c r="AD1379" i="6"/>
  <c r="AD1380" i="6"/>
  <c r="AD1381" i="6"/>
  <c r="AD1382" i="6"/>
  <c r="AD1383" i="6"/>
  <c r="AD1384" i="6"/>
  <c r="AD1385" i="6"/>
  <c r="AD1386" i="6"/>
  <c r="AD1387" i="6"/>
  <c r="AD1388" i="6"/>
  <c r="AD1389" i="6"/>
  <c r="AD1390" i="6"/>
  <c r="AD1391" i="6"/>
  <c r="AD1392" i="6"/>
  <c r="AD1393" i="6"/>
  <c r="AD1394" i="6"/>
  <c r="AD1395" i="6"/>
  <c r="AD1396" i="6"/>
  <c r="AD1397" i="6"/>
  <c r="AD1398" i="6"/>
  <c r="AD1399" i="6"/>
  <c r="AD1400" i="6"/>
  <c r="AD1401" i="6"/>
  <c r="AD1402" i="6"/>
  <c r="AD1403" i="6"/>
  <c r="AD1404" i="6"/>
  <c r="AD1405" i="6"/>
  <c r="AD1406" i="6"/>
  <c r="AD1407" i="6"/>
  <c r="AD1408" i="6"/>
  <c r="AD1409" i="6"/>
  <c r="AD1410" i="6"/>
  <c r="AD1411" i="6"/>
  <c r="AD1412" i="6"/>
  <c r="AD1413" i="6"/>
  <c r="AD1414" i="6"/>
  <c r="AD1415" i="6"/>
  <c r="AD1416" i="6"/>
  <c r="AD1417" i="6"/>
  <c r="AD1418" i="6"/>
  <c r="AD1419" i="6"/>
  <c r="AD1420" i="6"/>
  <c r="AD1421" i="6"/>
  <c r="AD1422" i="6"/>
  <c r="AD1423" i="6"/>
  <c r="AD1424" i="6"/>
  <c r="AD1425" i="6"/>
  <c r="AD1426" i="6"/>
  <c r="AD1427" i="6"/>
  <c r="AD1428" i="6"/>
  <c r="AD1429" i="6"/>
  <c r="AD1430" i="6"/>
  <c r="AD1431" i="6"/>
  <c r="AD1432" i="6"/>
  <c r="AD1433" i="6"/>
  <c r="AD1434" i="6"/>
  <c r="AD1435" i="6"/>
  <c r="AD1436" i="6"/>
  <c r="AD1437" i="6"/>
  <c r="AD1438" i="6"/>
  <c r="AD1439" i="6"/>
  <c r="AD1440" i="6"/>
  <c r="AD1441" i="6"/>
  <c r="AD1442" i="6"/>
  <c r="AD1443" i="6"/>
  <c r="AD1444" i="6"/>
  <c r="AD1445" i="6"/>
  <c r="AD1446" i="6"/>
  <c r="AD1447" i="6"/>
  <c r="AD1448" i="6"/>
  <c r="AD1449" i="6"/>
  <c r="AD1450" i="6"/>
  <c r="AD1451" i="6"/>
  <c r="AD1452" i="6"/>
  <c r="AD1453" i="6"/>
  <c r="AD1454" i="6"/>
  <c r="AD1455" i="6"/>
  <c r="AD1456" i="6"/>
  <c r="AD1457" i="6"/>
  <c r="AD1458" i="6"/>
  <c r="AD1459" i="6"/>
  <c r="AD1460" i="6"/>
  <c r="AD1461" i="6"/>
  <c r="AD1462" i="6"/>
  <c r="AD1463" i="6"/>
  <c r="AD1464" i="6"/>
  <c r="AD1465" i="6"/>
  <c r="AD1466" i="6"/>
  <c r="AD1467" i="6"/>
  <c r="AD1468" i="6"/>
  <c r="AD1469" i="6"/>
  <c r="AD1470" i="6"/>
  <c r="AD1471" i="6"/>
  <c r="AD1472" i="6"/>
  <c r="AD1473" i="6"/>
  <c r="AD1474" i="6"/>
  <c r="AD1475" i="6"/>
  <c r="AD1476" i="6"/>
  <c r="AD1477" i="6"/>
  <c r="AD1478" i="6"/>
  <c r="AD1479" i="6"/>
  <c r="AD1480" i="6"/>
  <c r="AD1481" i="6"/>
  <c r="AD1482" i="6"/>
  <c r="AD1483" i="6"/>
  <c r="AD1484" i="6"/>
  <c r="AD1485" i="6"/>
  <c r="AD1486" i="6"/>
  <c r="AD1487" i="6"/>
  <c r="AD1488" i="6"/>
  <c r="AD1489" i="6"/>
  <c r="AD1490" i="6"/>
  <c r="AD1491" i="6"/>
  <c r="AD1492" i="6"/>
  <c r="AD1493" i="6"/>
  <c r="AD1494" i="6"/>
  <c r="AD1495" i="6"/>
  <c r="AD1496" i="6"/>
  <c r="AD1497" i="6"/>
  <c r="AD1498" i="6"/>
  <c r="AD1499" i="6"/>
  <c r="AD1500" i="6"/>
  <c r="AD1501" i="6"/>
  <c r="AD1502" i="6"/>
  <c r="AD1503" i="6"/>
  <c r="AD1504" i="6"/>
  <c r="AD1505" i="6"/>
  <c r="AD1506" i="6"/>
  <c r="AD1507" i="6"/>
  <c r="AD1508" i="6"/>
  <c r="AD1509" i="6"/>
  <c r="AD1510" i="6"/>
  <c r="AD1511" i="6"/>
  <c r="AD1512" i="6"/>
  <c r="AD1513" i="6"/>
  <c r="AD1514" i="6"/>
  <c r="AD1515" i="6"/>
  <c r="AD1516" i="6"/>
  <c r="AD1517" i="6"/>
  <c r="AD1518" i="6"/>
  <c r="AD1519" i="6"/>
  <c r="AD1520" i="6"/>
  <c r="AD1521" i="6"/>
  <c r="AD1522" i="6"/>
  <c r="AD1523" i="6"/>
  <c r="AD1524" i="6"/>
  <c r="AD1525" i="6"/>
  <c r="AD1526" i="6"/>
  <c r="AD1527" i="6"/>
  <c r="AD1528" i="6"/>
  <c r="AD1529" i="6"/>
  <c r="AD1530" i="6"/>
  <c r="AD1531" i="6"/>
  <c r="AD1532" i="6"/>
  <c r="AD1533" i="6"/>
  <c r="AD1534" i="6"/>
  <c r="AD1535" i="6"/>
  <c r="AD1536" i="6"/>
  <c r="AD1537" i="6"/>
  <c r="AD1538" i="6"/>
  <c r="AD1539" i="6"/>
  <c r="AD1540" i="6"/>
  <c r="AD1541" i="6"/>
  <c r="AD1542" i="6"/>
  <c r="AD1543" i="6"/>
  <c r="AD1544" i="6"/>
  <c r="AD1545" i="6"/>
  <c r="AD1546" i="6"/>
  <c r="AD1547" i="6"/>
  <c r="AD1548" i="6"/>
  <c r="AD1549" i="6"/>
  <c r="AD1550" i="6"/>
  <c r="AD1551" i="6"/>
  <c r="AD1552" i="6"/>
  <c r="AD1553" i="6"/>
  <c r="AD1554" i="6"/>
  <c r="AD1555" i="6"/>
  <c r="AD1556" i="6"/>
  <c r="AD1557" i="6"/>
  <c r="AD1558" i="6"/>
  <c r="AD1559" i="6"/>
  <c r="AD1560" i="6"/>
  <c r="AD1561" i="6"/>
  <c r="AD1562" i="6"/>
  <c r="AD1563" i="6"/>
  <c r="AD1564" i="6"/>
  <c r="AD1565" i="6"/>
  <c r="AD1566" i="6"/>
  <c r="AD1567" i="6"/>
  <c r="AD1568" i="6"/>
  <c r="AD1569" i="6"/>
  <c r="AD1570" i="6"/>
  <c r="AD1571" i="6"/>
  <c r="AD1572" i="6"/>
  <c r="AD1573" i="6"/>
  <c r="AD1574" i="6"/>
  <c r="AD1575" i="6"/>
  <c r="AD1576" i="6"/>
  <c r="AD1577" i="6"/>
  <c r="AD1578" i="6"/>
  <c r="AD1579" i="6"/>
  <c r="AD1580" i="6"/>
  <c r="AD1581" i="6"/>
  <c r="AD1582" i="6"/>
  <c r="AD1583" i="6"/>
  <c r="AD1584" i="6"/>
  <c r="AD1585" i="6"/>
  <c r="AD1586" i="6"/>
  <c r="AD1587" i="6"/>
  <c r="AD1588" i="6"/>
  <c r="AD1589" i="6"/>
  <c r="AD1590" i="6"/>
  <c r="AD1591" i="6"/>
  <c r="AD1592" i="6"/>
  <c r="AD1593" i="6"/>
  <c r="AD1594" i="6"/>
  <c r="AD1595" i="6"/>
  <c r="AD1596" i="6"/>
  <c r="AD1597" i="6"/>
  <c r="AD1598" i="6"/>
  <c r="AD1599" i="6"/>
  <c r="AD1600" i="6"/>
  <c r="AD1601" i="6"/>
  <c r="AD1602" i="6"/>
  <c r="AD1603" i="6"/>
  <c r="AD1604" i="6"/>
  <c r="AD1605" i="6"/>
  <c r="AD1606" i="6"/>
  <c r="AD1607" i="6"/>
  <c r="AD1608" i="6"/>
  <c r="AD1609" i="6"/>
  <c r="AD1610" i="6"/>
  <c r="AD1611" i="6"/>
  <c r="AD1612" i="6"/>
  <c r="AD1613" i="6"/>
  <c r="AD1614" i="6"/>
  <c r="AD1615" i="6"/>
  <c r="AD1616" i="6"/>
  <c r="AD1617" i="6"/>
  <c r="AD1618" i="6"/>
  <c r="AD1619" i="6"/>
  <c r="AD1620" i="6"/>
  <c r="AD1621" i="6"/>
  <c r="AD1622" i="6"/>
  <c r="AD1623" i="6"/>
  <c r="AD1624" i="6"/>
  <c r="AD1625" i="6"/>
  <c r="AD1626" i="6"/>
  <c r="AD1627" i="6"/>
  <c r="AD1628" i="6"/>
  <c r="AD1629" i="6"/>
  <c r="AD1630" i="6"/>
  <c r="AD1631" i="6"/>
  <c r="AD1632" i="6"/>
  <c r="AD1633" i="6"/>
  <c r="AD1634" i="6"/>
  <c r="AD1635" i="6"/>
  <c r="AD1636" i="6"/>
  <c r="AD1637" i="6"/>
  <c r="AD1638" i="6"/>
  <c r="AD1639" i="6"/>
  <c r="AD1640" i="6"/>
  <c r="AD1641" i="6"/>
  <c r="AD1642" i="6"/>
  <c r="AD1643" i="6"/>
  <c r="AD1644" i="6"/>
  <c r="AD1645" i="6"/>
  <c r="AD1646" i="6"/>
  <c r="AD1647" i="6"/>
  <c r="AD1648" i="6"/>
  <c r="AD1649" i="6"/>
  <c r="AD1650" i="6"/>
  <c r="AD1651" i="6"/>
  <c r="AD1652" i="6"/>
  <c r="AD1653" i="6"/>
  <c r="AD1654" i="6"/>
  <c r="AD1655" i="6"/>
  <c r="AD1656" i="6"/>
  <c r="AD1657" i="6"/>
  <c r="AD1658" i="6"/>
  <c r="AD1659" i="6"/>
  <c r="AD1660" i="6"/>
  <c r="AD1661" i="6"/>
  <c r="AD1662" i="6"/>
  <c r="AD1663" i="6"/>
  <c r="AD1664" i="6"/>
  <c r="AD1665" i="6"/>
  <c r="AD1666" i="6"/>
  <c r="AD1667" i="6"/>
  <c r="AD1668" i="6"/>
  <c r="AD1669" i="6"/>
  <c r="AD1670" i="6"/>
  <c r="AD1671" i="6"/>
  <c r="AD1672" i="6"/>
  <c r="AD1673" i="6"/>
  <c r="AD1674" i="6"/>
  <c r="AD1675" i="6"/>
  <c r="AD1676" i="6"/>
  <c r="AD1677" i="6"/>
  <c r="AD1678" i="6"/>
  <c r="AD1679" i="6"/>
  <c r="AD1680" i="6"/>
  <c r="AD1681" i="6"/>
  <c r="AD1682" i="6"/>
  <c r="AD1683" i="6"/>
  <c r="AD1684" i="6"/>
  <c r="AD1685" i="6"/>
  <c r="AD1686" i="6"/>
  <c r="AD1687" i="6"/>
  <c r="AD1688" i="6"/>
  <c r="AD1689" i="6"/>
  <c r="AD1690" i="6"/>
  <c r="AD1691" i="6"/>
  <c r="AD1692" i="6"/>
  <c r="AD1693" i="6"/>
  <c r="AD1694" i="6"/>
  <c r="AD1695" i="6"/>
  <c r="AD1696" i="6"/>
  <c r="AD1697" i="6"/>
  <c r="AD1698" i="6"/>
  <c r="AD1699" i="6"/>
  <c r="AD1700" i="6"/>
  <c r="AD1701" i="6"/>
  <c r="AD1702" i="6"/>
  <c r="AD1703" i="6"/>
  <c r="AD1704" i="6"/>
  <c r="AD1705" i="6"/>
  <c r="AD1706" i="6"/>
  <c r="AD1707" i="6"/>
  <c r="AD1708" i="6"/>
  <c r="AD1709" i="6"/>
  <c r="AD1710" i="6"/>
  <c r="AD1711" i="6"/>
  <c r="AD1712" i="6"/>
  <c r="AD1713" i="6"/>
  <c r="AD1714" i="6"/>
  <c r="AD1715" i="6"/>
  <c r="AD1716" i="6"/>
  <c r="AD1717" i="6"/>
  <c r="AD1718" i="6"/>
  <c r="AD1719" i="6"/>
  <c r="AD1720" i="6"/>
  <c r="AD1721" i="6"/>
  <c r="AD1722" i="6"/>
  <c r="AD1723" i="6"/>
  <c r="AD1724" i="6"/>
  <c r="AD1725" i="6"/>
  <c r="AD1726" i="6"/>
  <c r="AD1727" i="6"/>
  <c r="AD1728" i="6"/>
  <c r="AD1729" i="6"/>
  <c r="AD1730" i="6"/>
  <c r="AD1731" i="6"/>
  <c r="AD1732" i="6"/>
  <c r="AD1733" i="6"/>
  <c r="AD1734" i="6"/>
  <c r="AD1735" i="6"/>
  <c r="AD1736" i="6"/>
  <c r="AD1737" i="6"/>
  <c r="AD1738" i="6"/>
  <c r="AD1739" i="6"/>
  <c r="AD1740" i="6"/>
  <c r="AD1741" i="6"/>
  <c r="AD1742" i="6"/>
  <c r="AD1743" i="6"/>
  <c r="AD1744" i="6"/>
  <c r="AD1745" i="6"/>
  <c r="AD1746" i="6"/>
  <c r="AD1747" i="6"/>
  <c r="AD1748" i="6"/>
  <c r="AD1749" i="6"/>
  <c r="AD1750" i="6"/>
  <c r="AD1751" i="6"/>
  <c r="AD1752" i="6"/>
  <c r="AD1753" i="6"/>
  <c r="AD1754" i="6"/>
  <c r="AD1755" i="6"/>
  <c r="AD1756" i="6"/>
  <c r="AD1757" i="6"/>
  <c r="AD1758" i="6"/>
  <c r="AD1759" i="6"/>
  <c r="AD1760" i="6"/>
  <c r="AD1761" i="6"/>
  <c r="AD1762" i="6"/>
  <c r="AD1763" i="6"/>
  <c r="AD1764" i="6"/>
  <c r="AD1765" i="6"/>
  <c r="AD1766" i="6"/>
  <c r="AD1767" i="6"/>
  <c r="AD1768" i="6"/>
  <c r="AD1769" i="6"/>
  <c r="AD1770" i="6"/>
  <c r="AD1771" i="6"/>
  <c r="AD1772" i="6"/>
  <c r="AD1773" i="6"/>
  <c r="AD1774" i="6"/>
  <c r="AD1775" i="6"/>
  <c r="AD1776" i="6"/>
  <c r="AD1777" i="6"/>
  <c r="AD1778" i="6"/>
  <c r="AD1779" i="6"/>
  <c r="AD1780" i="6"/>
  <c r="AD1781" i="6"/>
  <c r="AD1782" i="6"/>
  <c r="AD1783" i="6"/>
  <c r="AD1784" i="6"/>
  <c r="AD1785" i="6"/>
  <c r="AD1786" i="6"/>
  <c r="AD1787" i="6"/>
  <c r="AD1788" i="6"/>
  <c r="AD1789" i="6"/>
  <c r="AD1790" i="6"/>
  <c r="AD1791" i="6"/>
  <c r="AD1792" i="6"/>
  <c r="AD1793" i="6"/>
  <c r="AD1794" i="6"/>
  <c r="AD1795" i="6"/>
  <c r="AD1796" i="6"/>
  <c r="AD1797" i="6"/>
  <c r="AD1798" i="6"/>
  <c r="AD1799" i="6"/>
  <c r="AD1800" i="6"/>
  <c r="AD1801" i="6"/>
  <c r="AD1802" i="6"/>
  <c r="AD1803" i="6"/>
  <c r="AD1804" i="6"/>
  <c r="AD1805" i="6"/>
  <c r="AD1806" i="6"/>
  <c r="AD1807" i="6"/>
  <c r="AD1808" i="6"/>
  <c r="AD1809" i="6"/>
  <c r="AD1810" i="6"/>
  <c r="AD1811" i="6"/>
  <c r="AD1812" i="6"/>
  <c r="AD1813" i="6"/>
  <c r="AD1814" i="6"/>
  <c r="AD1815" i="6"/>
  <c r="AD1816" i="6"/>
  <c r="AD1817" i="6"/>
  <c r="AD1818" i="6"/>
  <c r="AD1819" i="6"/>
  <c r="AD1820" i="6"/>
  <c r="AD1821" i="6"/>
  <c r="AD1822" i="6"/>
  <c r="AD1823" i="6"/>
  <c r="AD1824" i="6"/>
  <c r="AD1825" i="6"/>
  <c r="AD1826" i="6"/>
  <c r="AD1827" i="6"/>
  <c r="AD1828" i="6"/>
  <c r="AD1829" i="6"/>
  <c r="AD1830" i="6"/>
  <c r="AD1831" i="6"/>
  <c r="AD1832" i="6"/>
  <c r="AD1833" i="6"/>
  <c r="AD1834" i="6"/>
  <c r="AD1835" i="6"/>
  <c r="AD1836" i="6"/>
  <c r="AD1837" i="6"/>
  <c r="AD1838" i="6"/>
  <c r="AD1839" i="6"/>
  <c r="AD1840" i="6"/>
  <c r="AD1841" i="6"/>
  <c r="AD1842" i="6"/>
  <c r="AD1843" i="6"/>
  <c r="AD1844" i="6"/>
  <c r="AD1845" i="6"/>
  <c r="AD1846" i="6"/>
  <c r="AD1847" i="6"/>
  <c r="AD1848" i="6"/>
  <c r="AD1849" i="6"/>
  <c r="AD1850" i="6"/>
  <c r="AD1851" i="6"/>
  <c r="AD1852" i="6"/>
  <c r="AD1853" i="6"/>
  <c r="AD1854" i="6"/>
  <c r="AD1855" i="6"/>
  <c r="AD1856" i="6"/>
  <c r="AD1857" i="6"/>
  <c r="AD1858" i="6"/>
  <c r="AD1859" i="6"/>
  <c r="AD1860" i="6"/>
  <c r="AD1861" i="6"/>
  <c r="AD1862" i="6"/>
  <c r="AD1863" i="6"/>
  <c r="AD1864" i="6"/>
  <c r="AD1865" i="6"/>
  <c r="AD1866" i="6"/>
  <c r="AD1867" i="6"/>
  <c r="AD1868" i="6"/>
  <c r="AD1869" i="6"/>
  <c r="AD1870" i="6"/>
  <c r="AD1871" i="6"/>
  <c r="AD1872" i="6"/>
  <c r="AD1873" i="6"/>
  <c r="AD1874" i="6"/>
  <c r="AD1875" i="6"/>
  <c r="AD1876" i="6"/>
  <c r="AD1877" i="6"/>
  <c r="AD1878" i="6"/>
  <c r="AD1879" i="6"/>
  <c r="AD1880" i="6"/>
  <c r="AD1881" i="6"/>
  <c r="AD1882" i="6"/>
  <c r="AD1883" i="6"/>
  <c r="AD1884" i="6"/>
  <c r="AD1885" i="6"/>
  <c r="AD1886" i="6"/>
  <c r="AD1887" i="6"/>
  <c r="AD1888" i="6"/>
  <c r="AD1889" i="6"/>
  <c r="AD1890" i="6"/>
  <c r="AD1891" i="6"/>
  <c r="AD1892" i="6"/>
  <c r="AD1893" i="6"/>
  <c r="AD1894" i="6"/>
  <c r="AD1895" i="6"/>
  <c r="AD1896" i="6"/>
  <c r="AD1897" i="6"/>
  <c r="AD1898" i="6"/>
  <c r="AD1899" i="6"/>
  <c r="AD1900" i="6"/>
  <c r="AD1901" i="6"/>
  <c r="AD1902" i="6"/>
  <c r="AD1903" i="6"/>
  <c r="AD1904" i="6"/>
  <c r="AD1905" i="6"/>
  <c r="AD1906" i="6"/>
  <c r="AD1907" i="6"/>
  <c r="AD1908" i="6"/>
  <c r="AD1909" i="6"/>
  <c r="AD1910" i="6"/>
  <c r="AD1911" i="6"/>
  <c r="AD1912" i="6"/>
  <c r="AD1913" i="6"/>
  <c r="AD1914" i="6"/>
  <c r="AD1915" i="6"/>
  <c r="AD1916" i="6"/>
  <c r="AD1917" i="6"/>
  <c r="AD1918" i="6"/>
  <c r="AD1919" i="6"/>
  <c r="AD1920" i="6"/>
  <c r="AD1921" i="6"/>
  <c r="AD1922" i="6"/>
  <c r="AD1923" i="6"/>
  <c r="AD1924" i="6"/>
  <c r="AD1925" i="6"/>
  <c r="AD1926" i="6"/>
  <c r="AD1927" i="6"/>
  <c r="AD1928" i="6"/>
  <c r="AD1929" i="6"/>
  <c r="AD1930" i="6"/>
  <c r="AD1931" i="6"/>
  <c r="AD1932" i="6"/>
  <c r="AD1933" i="6"/>
  <c r="AD1934" i="6"/>
  <c r="AD1935" i="6"/>
  <c r="AD1936" i="6"/>
  <c r="AD1937" i="6"/>
  <c r="AD1938" i="6"/>
  <c r="AD1939" i="6"/>
  <c r="AD1940" i="6"/>
  <c r="AD1941" i="6"/>
  <c r="AD1942" i="6"/>
  <c r="AD1943" i="6"/>
  <c r="AD1944" i="6"/>
  <c r="AD1945" i="6"/>
  <c r="AD1946" i="6"/>
  <c r="AD1947" i="6"/>
  <c r="AD1948" i="6"/>
  <c r="AD1949" i="6"/>
  <c r="AD1950" i="6"/>
  <c r="AD1951" i="6"/>
  <c r="AD1952" i="6"/>
  <c r="AD1953" i="6"/>
  <c r="AD1954" i="6"/>
  <c r="AD1955" i="6"/>
  <c r="AD1956" i="6"/>
  <c r="AD1957" i="6"/>
  <c r="AD1958" i="6"/>
  <c r="AD1959" i="6"/>
  <c r="AD1960" i="6"/>
  <c r="AD1961" i="6"/>
  <c r="AD1962" i="6"/>
  <c r="AD1963" i="6"/>
  <c r="AD1964" i="6"/>
  <c r="AD1965" i="6"/>
  <c r="AD1966" i="6"/>
  <c r="AD1967" i="6"/>
  <c r="AD1968" i="6"/>
  <c r="AD1969" i="6"/>
  <c r="AD1970" i="6"/>
  <c r="AD1971" i="6"/>
  <c r="AD1972" i="6"/>
  <c r="AD1973" i="6"/>
  <c r="AD1974" i="6"/>
  <c r="AD1975" i="6"/>
  <c r="AD1976" i="6"/>
  <c r="AD1977" i="6"/>
  <c r="AD1978" i="6"/>
  <c r="AD1979" i="6"/>
  <c r="AD1980" i="6"/>
  <c r="AD1981" i="6"/>
  <c r="AD1982" i="6"/>
  <c r="AD1983" i="6"/>
  <c r="AD1984" i="6"/>
  <c r="AD1985" i="6"/>
  <c r="AD1986" i="6"/>
  <c r="AD1987" i="6"/>
  <c r="AD1988" i="6"/>
  <c r="AD1989" i="6"/>
  <c r="AD1990" i="6"/>
  <c r="AD1991" i="6"/>
  <c r="AD1992" i="6"/>
  <c r="AD1993" i="6"/>
  <c r="AD1994" i="6"/>
  <c r="AD1995" i="6"/>
  <c r="AD1996" i="6"/>
  <c r="AD1997" i="6"/>
  <c r="AD1998" i="6"/>
  <c r="AD1999" i="6"/>
  <c r="AD2000" i="6"/>
  <c r="AD2001" i="6"/>
  <c r="AD2002" i="6"/>
  <c r="AD2003" i="6"/>
  <c r="AD2004" i="6"/>
  <c r="AD2005" i="6"/>
  <c r="AD2006" i="6"/>
  <c r="AD2007" i="6"/>
  <c r="AD2008" i="6"/>
  <c r="AD2009" i="6"/>
  <c r="AD2010" i="6"/>
  <c r="AD2011" i="6"/>
  <c r="AD2012" i="6"/>
  <c r="AD2013" i="6"/>
  <c r="AD2014" i="6"/>
  <c r="AD2015" i="6"/>
  <c r="AD2016" i="6"/>
  <c r="AD2017" i="6"/>
  <c r="AD2018" i="6"/>
  <c r="AD2019" i="6"/>
  <c r="AD2020" i="6"/>
  <c r="AD2021" i="6"/>
  <c r="AD2022" i="6"/>
  <c r="AD2023" i="6"/>
  <c r="AD2024" i="6"/>
  <c r="AD2025" i="6"/>
  <c r="AD2026" i="6"/>
  <c r="AD2027" i="6"/>
  <c r="AD2028" i="6"/>
  <c r="AD2029" i="6"/>
  <c r="AD2030" i="6"/>
  <c r="AD2031" i="6"/>
  <c r="AD2032" i="6"/>
  <c r="AD2033" i="6"/>
  <c r="AD2034" i="6"/>
  <c r="AD2035" i="6"/>
  <c r="AD2036" i="6"/>
  <c r="AD2037" i="6"/>
  <c r="AD2038" i="6"/>
  <c r="AD2039" i="6"/>
  <c r="AD2040" i="6"/>
  <c r="AD2041" i="6"/>
  <c r="AD2042" i="6"/>
  <c r="AD2043" i="6"/>
  <c r="AD2044" i="6"/>
  <c r="AD2045" i="6"/>
  <c r="AD2046" i="6"/>
  <c r="AD2047" i="6"/>
  <c r="AD2048" i="6"/>
  <c r="AD2049" i="6"/>
  <c r="AD2050" i="6"/>
  <c r="AD2051" i="6"/>
  <c r="AD2052" i="6"/>
  <c r="AD2053" i="6"/>
  <c r="AD2054" i="6"/>
  <c r="AD2055" i="6"/>
  <c r="AD2056" i="6"/>
  <c r="AD2057" i="6"/>
  <c r="AD2058" i="6"/>
  <c r="AD2059" i="6"/>
  <c r="AD2060" i="6"/>
  <c r="AD2061" i="6"/>
  <c r="AD2062" i="6"/>
  <c r="AD2063" i="6"/>
  <c r="AD2064" i="6"/>
  <c r="AD2065" i="6"/>
  <c r="AD2066" i="6"/>
  <c r="AD2067" i="6"/>
  <c r="AD2068" i="6"/>
  <c r="AD2069" i="6"/>
  <c r="AD2070" i="6"/>
  <c r="AD2071" i="6"/>
  <c r="AD2072" i="6"/>
  <c r="AD2073" i="6"/>
  <c r="AD2074" i="6"/>
  <c r="AD2075" i="6"/>
  <c r="AD2076" i="6"/>
  <c r="AD2077" i="6"/>
  <c r="AD2078" i="6"/>
  <c r="AD2079" i="6"/>
  <c r="AD2080" i="6"/>
  <c r="AD2081" i="6"/>
  <c r="AD2082" i="6"/>
  <c r="AD2083" i="6"/>
  <c r="AD2084" i="6"/>
  <c r="AD2085" i="6"/>
  <c r="AD2086" i="6"/>
  <c r="AD2087" i="6"/>
  <c r="AD2088" i="6"/>
  <c r="AD2089" i="6"/>
  <c r="AD2090" i="6"/>
  <c r="AD2091" i="6"/>
  <c r="AD2092" i="6"/>
  <c r="AD2093" i="6"/>
  <c r="AD2094" i="6"/>
  <c r="AD2095" i="6"/>
  <c r="AD2096" i="6"/>
  <c r="AD2097" i="6"/>
  <c r="AD2098" i="6"/>
  <c r="AD2099" i="6"/>
  <c r="AD2100" i="6"/>
  <c r="AD2101" i="6"/>
  <c r="AD2102" i="6"/>
  <c r="AD2103" i="6"/>
  <c r="AD2104" i="6"/>
  <c r="AD2105" i="6"/>
  <c r="AD2106" i="6"/>
  <c r="AD2107" i="6"/>
  <c r="AD2108" i="6"/>
  <c r="AD2109" i="6"/>
  <c r="AD2110" i="6"/>
  <c r="AD2111" i="6"/>
  <c r="AD2112" i="6"/>
  <c r="AD2113" i="6"/>
  <c r="AD2114" i="6"/>
  <c r="AD2115" i="6"/>
  <c r="AD2116" i="6"/>
  <c r="AD2117" i="6"/>
  <c r="AD2118" i="6"/>
  <c r="AD2119" i="6"/>
  <c r="AD2120" i="6"/>
  <c r="AD2121" i="6"/>
  <c r="AD2122" i="6"/>
  <c r="AD2123" i="6"/>
  <c r="AD2124" i="6"/>
  <c r="AD2125" i="6"/>
  <c r="AD2126" i="6"/>
  <c r="AD2127" i="6"/>
  <c r="AD2128" i="6"/>
  <c r="AD2129" i="6"/>
  <c r="AD2130" i="6"/>
  <c r="AD2131" i="6"/>
  <c r="AD2132" i="6"/>
  <c r="AD2133" i="6"/>
  <c r="AD2134" i="6"/>
  <c r="AD2135" i="6"/>
  <c r="AD2136" i="6"/>
  <c r="AD2137" i="6"/>
  <c r="AD2138" i="6"/>
  <c r="AD2139" i="6"/>
  <c r="AD2140" i="6"/>
  <c r="AD2141" i="6"/>
  <c r="AD2142" i="6"/>
  <c r="AD2143" i="6"/>
  <c r="AD2144" i="6"/>
  <c r="AD2145" i="6"/>
  <c r="AD2146" i="6"/>
  <c r="AD2147" i="6"/>
  <c r="AD2148" i="6"/>
  <c r="AD2149" i="6"/>
  <c r="AD2150" i="6"/>
  <c r="AD2151" i="6"/>
  <c r="AD2152" i="6"/>
  <c r="AD2153" i="6"/>
  <c r="AD2154" i="6"/>
  <c r="AD2155" i="6"/>
  <c r="AD2156" i="6"/>
  <c r="AD2157" i="6"/>
  <c r="AD2158" i="6"/>
  <c r="AD2159" i="6"/>
  <c r="AD2160" i="6"/>
  <c r="AD2161" i="6"/>
  <c r="AD2162" i="6"/>
  <c r="AD2163" i="6"/>
  <c r="AD2164" i="6"/>
  <c r="AD2165" i="6"/>
  <c r="AD2166" i="6"/>
  <c r="AD2167" i="6"/>
  <c r="AD2168" i="6"/>
  <c r="AD2169" i="6"/>
  <c r="AD2170" i="6"/>
  <c r="AD2171" i="6"/>
  <c r="AD2172" i="6"/>
  <c r="AD2173" i="6"/>
  <c r="AD2174" i="6"/>
  <c r="AD2175" i="6"/>
  <c r="AD2176" i="6"/>
  <c r="AD2177" i="6"/>
  <c r="AD2178" i="6"/>
  <c r="AD2179" i="6"/>
  <c r="AD2180" i="6"/>
  <c r="AD2181" i="6"/>
  <c r="AD2182" i="6"/>
  <c r="AD2183" i="6"/>
  <c r="AD2184" i="6"/>
  <c r="AD2185" i="6"/>
  <c r="AD2186" i="6"/>
  <c r="AD2187" i="6"/>
  <c r="AD2188" i="6"/>
  <c r="AD2189" i="6"/>
  <c r="AD2190" i="6"/>
  <c r="AD2191" i="6"/>
  <c r="AD2192" i="6"/>
  <c r="AD2193" i="6"/>
  <c r="AD2194" i="6"/>
  <c r="AD2195" i="6"/>
  <c r="AD2196" i="6"/>
  <c r="AD2197" i="6"/>
  <c r="AD2198" i="6"/>
  <c r="AD2199" i="6"/>
  <c r="AD2200" i="6"/>
  <c r="AD2201" i="6"/>
  <c r="AD2202" i="6"/>
  <c r="AD2203" i="6"/>
  <c r="AD2204" i="6"/>
  <c r="AD2205" i="6"/>
  <c r="AD2206" i="6"/>
  <c r="AD2207" i="6"/>
  <c r="AD2208" i="6"/>
  <c r="AD2209" i="6"/>
  <c r="AD2210" i="6"/>
  <c r="AD2211" i="6"/>
  <c r="AD2212" i="6"/>
  <c r="AD2213" i="6"/>
  <c r="AD2214" i="6"/>
  <c r="AD2215" i="6"/>
  <c r="AD2216" i="6"/>
  <c r="AD2217" i="6"/>
  <c r="AD2218" i="6"/>
  <c r="AD2219" i="6"/>
  <c r="AD2220" i="6"/>
  <c r="AD2221" i="6"/>
  <c r="AD2222" i="6"/>
  <c r="AD2223" i="6"/>
  <c r="AD2224" i="6"/>
  <c r="AD2225" i="6"/>
  <c r="AD2226" i="6"/>
  <c r="AD2227" i="6"/>
  <c r="AD2228" i="6"/>
  <c r="AD2229" i="6"/>
  <c r="AD2230" i="6"/>
  <c r="AD2231" i="6"/>
  <c r="AD2232" i="6"/>
  <c r="AD2233" i="6"/>
  <c r="AD2234" i="6"/>
  <c r="AD2235" i="6"/>
  <c r="AD2236" i="6"/>
  <c r="AD2237" i="6"/>
  <c r="AD2238" i="6"/>
  <c r="AD2239" i="6"/>
  <c r="AD2240" i="6"/>
  <c r="AD2241" i="6"/>
  <c r="AD2242" i="6"/>
  <c r="AD2243" i="6"/>
  <c r="AD2244" i="6"/>
  <c r="AD2245" i="6"/>
  <c r="AD2246" i="6"/>
  <c r="AD2247" i="6"/>
  <c r="AD2248" i="6"/>
  <c r="AD2249" i="6"/>
  <c r="AD2250" i="6"/>
  <c r="AD2251" i="6"/>
  <c r="AD2" i="6"/>
  <c r="Z3"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Z301" i="12"/>
  <c r="Z302" i="12"/>
  <c r="Z303" i="12"/>
  <c r="Z304" i="12"/>
  <c r="Z305" i="12"/>
  <c r="Z306" i="12"/>
  <c r="Z307" i="12"/>
  <c r="Z308" i="12"/>
  <c r="Z309" i="12"/>
  <c r="Z310" i="12"/>
  <c r="Z311" i="12"/>
  <c r="Z312" i="12"/>
  <c r="Z313" i="12"/>
  <c r="Z314" i="12"/>
  <c r="Z315" i="12"/>
  <c r="Z316" i="12"/>
  <c r="Z317" i="12"/>
  <c r="Z318" i="12"/>
  <c r="Z319" i="12"/>
  <c r="Z320" i="12"/>
  <c r="Z321" i="12"/>
  <c r="Z322" i="12"/>
  <c r="Z323" i="12"/>
  <c r="Z324" i="12"/>
  <c r="Z325" i="12"/>
  <c r="Z326" i="12"/>
  <c r="Z327" i="12"/>
  <c r="Z328" i="12"/>
  <c r="Z329" i="12"/>
  <c r="Z330" i="12"/>
  <c r="Z331" i="12"/>
  <c r="Z332" i="12"/>
  <c r="Z333" i="12"/>
  <c r="Z334" i="12"/>
  <c r="Z335" i="12"/>
  <c r="Z336" i="12"/>
  <c r="Z337" i="12"/>
  <c r="Z338" i="12"/>
  <c r="Z339" i="12"/>
  <c r="Z340" i="12"/>
  <c r="Z341" i="12"/>
  <c r="Z342" i="12"/>
  <c r="Z343" i="12"/>
  <c r="Z344" i="12"/>
  <c r="Z345" i="12"/>
  <c r="Z346" i="12"/>
  <c r="Z347" i="12"/>
  <c r="Z348" i="12"/>
  <c r="Z349" i="12"/>
  <c r="Z350" i="12"/>
  <c r="Z351" i="12"/>
  <c r="Z352" i="12"/>
  <c r="Z353" i="12"/>
  <c r="Z354" i="12"/>
  <c r="Z355" i="12"/>
  <c r="Z356" i="12"/>
  <c r="Z357" i="12"/>
  <c r="Z358" i="12"/>
  <c r="Z359" i="12"/>
  <c r="Z360" i="12"/>
  <c r="Z361" i="12"/>
  <c r="Z362" i="12"/>
  <c r="Z363" i="12"/>
  <c r="Z364" i="12"/>
  <c r="Z365" i="12"/>
  <c r="Z366" i="12"/>
  <c r="Z367" i="12"/>
  <c r="Z368" i="12"/>
  <c r="Z369" i="12"/>
  <c r="Z370" i="12"/>
  <c r="Z371" i="12"/>
  <c r="Z372" i="12"/>
  <c r="Z373" i="12"/>
  <c r="Z374" i="12"/>
  <c r="Z375" i="12"/>
  <c r="Z376" i="12"/>
  <c r="Z377" i="12"/>
  <c r="Z378" i="12"/>
  <c r="Z379" i="12"/>
  <c r="Z380" i="12"/>
  <c r="Z381" i="12"/>
  <c r="Z382" i="12"/>
  <c r="Z383" i="12"/>
  <c r="Z384" i="12"/>
  <c r="Z385" i="12"/>
  <c r="Z386" i="12"/>
  <c r="Z387" i="12"/>
  <c r="Z388" i="12"/>
  <c r="Z389" i="12"/>
  <c r="Z390" i="12"/>
  <c r="Z391" i="12"/>
  <c r="Z392" i="12"/>
  <c r="Z393" i="12"/>
  <c r="Z394" i="12"/>
  <c r="Z395" i="12"/>
  <c r="Z396" i="12"/>
  <c r="Z397" i="12"/>
  <c r="Z398" i="12"/>
  <c r="Z399" i="12"/>
  <c r="Z400" i="12"/>
  <c r="Z401" i="12"/>
  <c r="Z402" i="12"/>
  <c r="Z403" i="12"/>
  <c r="Z404" i="12"/>
  <c r="Z405" i="12"/>
  <c r="Z406" i="12"/>
  <c r="Z407" i="12"/>
  <c r="Z408" i="12"/>
  <c r="Z409" i="12"/>
  <c r="Z410" i="12"/>
  <c r="Z411" i="12"/>
  <c r="Z412" i="12"/>
  <c r="Z413" i="12"/>
  <c r="Z414" i="12"/>
  <c r="Z415" i="12"/>
  <c r="Z416" i="12"/>
  <c r="Z417" i="12"/>
  <c r="Z418" i="12"/>
  <c r="Z419" i="12"/>
  <c r="Z420" i="12"/>
  <c r="Z421" i="12"/>
  <c r="Z422" i="12"/>
  <c r="Z423" i="12"/>
  <c r="Z424" i="12"/>
  <c r="Z425" i="12"/>
  <c r="Z426" i="12"/>
  <c r="Z427" i="12"/>
  <c r="Z428" i="12"/>
  <c r="Z429" i="12"/>
  <c r="Z430" i="12"/>
  <c r="Z431" i="12"/>
  <c r="Z432" i="12"/>
  <c r="Z433" i="12"/>
  <c r="Z434" i="12"/>
  <c r="Z435" i="12"/>
  <c r="Z436" i="12"/>
  <c r="Z437" i="12"/>
  <c r="Z438" i="12"/>
  <c r="Z439" i="12"/>
  <c r="Z440" i="12"/>
  <c r="Z441" i="12"/>
  <c r="Z442" i="12"/>
  <c r="Z443" i="12"/>
  <c r="Z444" i="12"/>
  <c r="Z445" i="12"/>
  <c r="Z446" i="12"/>
  <c r="Z447" i="12"/>
  <c r="Z448" i="12"/>
  <c r="Z449" i="12"/>
  <c r="Z450" i="12"/>
  <c r="Z451" i="12"/>
  <c r="Z452" i="12"/>
  <c r="Z453" i="12"/>
  <c r="Z454" i="12"/>
  <c r="Z455" i="12"/>
  <c r="Z456" i="12"/>
  <c r="Z457" i="12"/>
  <c r="Z458" i="12"/>
  <c r="Z459" i="12"/>
  <c r="Z460" i="12"/>
  <c r="Z461" i="12"/>
  <c r="Z462" i="12"/>
  <c r="Z463" i="12"/>
  <c r="Z464" i="12"/>
  <c r="Z465" i="12"/>
  <c r="Z466" i="12"/>
  <c r="Z467" i="12"/>
  <c r="Z468" i="12"/>
  <c r="Z469" i="12"/>
  <c r="Z470" i="12"/>
  <c r="Z471" i="12"/>
  <c r="Z472" i="12"/>
  <c r="Z473" i="12"/>
  <c r="Z474" i="12"/>
  <c r="Z475" i="12"/>
  <c r="Z476" i="12"/>
  <c r="Z477" i="12"/>
  <c r="Z478" i="12"/>
  <c r="Z479" i="12"/>
  <c r="Z480" i="12"/>
  <c r="Z481" i="12"/>
  <c r="Z482" i="12"/>
  <c r="Z483" i="12"/>
  <c r="Z484" i="12"/>
  <c r="Z485" i="12"/>
  <c r="Z486" i="12"/>
  <c r="Z487" i="12"/>
  <c r="Z488" i="12"/>
  <c r="Z489" i="12"/>
  <c r="Z490" i="12"/>
  <c r="Z491" i="12"/>
  <c r="Z492" i="12"/>
  <c r="Z493" i="12"/>
  <c r="Z494" i="12"/>
  <c r="Z495" i="12"/>
  <c r="Z496" i="12"/>
  <c r="Z497" i="12"/>
  <c r="Z498" i="12"/>
  <c r="Z499" i="12"/>
  <c r="Z500" i="12"/>
  <c r="Z501" i="12"/>
  <c r="Z502" i="12"/>
  <c r="Z503" i="12"/>
  <c r="Z504" i="12"/>
  <c r="Z505" i="12"/>
  <c r="Z506" i="12"/>
  <c r="Z507" i="12"/>
  <c r="Z508" i="12"/>
  <c r="Z509" i="12"/>
  <c r="Z510" i="12"/>
  <c r="Z511" i="12"/>
  <c r="Z512" i="12"/>
  <c r="Z513" i="12"/>
  <c r="Z514" i="12"/>
  <c r="Z515" i="12"/>
  <c r="Z516" i="12"/>
  <c r="Z517" i="12"/>
  <c r="Z518" i="12"/>
  <c r="Z519" i="12"/>
  <c r="Z520" i="12"/>
  <c r="Z521" i="12"/>
  <c r="Z522" i="12"/>
  <c r="Z523" i="12"/>
  <c r="Z524" i="12"/>
  <c r="Z525" i="12"/>
  <c r="Z526" i="12"/>
  <c r="Z527" i="12"/>
  <c r="Z528" i="12"/>
  <c r="Z529" i="12"/>
  <c r="Z530" i="12"/>
  <c r="Z531" i="12"/>
  <c r="Z532" i="12"/>
  <c r="Z533" i="12"/>
  <c r="Z534" i="12"/>
  <c r="Z535" i="12"/>
  <c r="Z536" i="12"/>
  <c r="Z537" i="12"/>
  <c r="Z538" i="12"/>
  <c r="Z539" i="12"/>
  <c r="Z540" i="12"/>
  <c r="Z541" i="12"/>
  <c r="Z542" i="12"/>
  <c r="Z543" i="12"/>
  <c r="Z544" i="12"/>
  <c r="Z545" i="12"/>
  <c r="Z546" i="12"/>
  <c r="Z547" i="12"/>
  <c r="Z548" i="12"/>
  <c r="Z549" i="12"/>
  <c r="Z550" i="12"/>
  <c r="Z551" i="12"/>
  <c r="Z552" i="12"/>
  <c r="Z553" i="12"/>
  <c r="Z554" i="12"/>
  <c r="Z555" i="12"/>
  <c r="Z556" i="12"/>
  <c r="Z557" i="12"/>
  <c r="Z558" i="12"/>
  <c r="Z559" i="12"/>
  <c r="Z560" i="12"/>
  <c r="Z561" i="12"/>
  <c r="Z562" i="12"/>
  <c r="Z2" i="12"/>
  <c r="X2277" i="4"/>
  <c r="X2276" i="4"/>
  <c r="X2275" i="4"/>
  <c r="X2274" i="4"/>
  <c r="X2273" i="4"/>
  <c r="X2272" i="4"/>
  <c r="X2271" i="4"/>
  <c r="X2270" i="4"/>
  <c r="X2269" i="4"/>
  <c r="X2268" i="4"/>
  <c r="X2267" i="4"/>
  <c r="X2266" i="4"/>
  <c r="X2265" i="4"/>
  <c r="X2264" i="4"/>
  <c r="X2263" i="4"/>
  <c r="X2262" i="4"/>
  <c r="X2261" i="4"/>
  <c r="X2260" i="4"/>
  <c r="X2259" i="4"/>
  <c r="X2258" i="4"/>
  <c r="X2257" i="4"/>
  <c r="X2256" i="4"/>
  <c r="X2255" i="4"/>
  <c r="X2254" i="4"/>
  <c r="X2253" i="4"/>
  <c r="X2252" i="4"/>
  <c r="X2251" i="4"/>
  <c r="X2250" i="4"/>
  <c r="X2249" i="4"/>
  <c r="X2248" i="4"/>
  <c r="X2247" i="4"/>
  <c r="X2246" i="4"/>
  <c r="X2245" i="4"/>
  <c r="X2244" i="4"/>
  <c r="X2243" i="4"/>
  <c r="X2242" i="4"/>
  <c r="X2241" i="4"/>
  <c r="X2240" i="4"/>
  <c r="X2239" i="4"/>
  <c r="X2238" i="4"/>
  <c r="X2237" i="4"/>
  <c r="X2236" i="4"/>
  <c r="X2235" i="4"/>
  <c r="X2234" i="4"/>
  <c r="X2233" i="4"/>
  <c r="X2232" i="4"/>
  <c r="X2231" i="4"/>
  <c r="X2230" i="4"/>
  <c r="X2229" i="4"/>
  <c r="X2228" i="4"/>
  <c r="X2227" i="4"/>
  <c r="X2226" i="4"/>
  <c r="X2225" i="4"/>
  <c r="X2224" i="4"/>
  <c r="X2223" i="4"/>
  <c r="X2222" i="4"/>
  <c r="X2221" i="4"/>
  <c r="X2220" i="4"/>
  <c r="X2219" i="4"/>
  <c r="X2218" i="4"/>
  <c r="X2217" i="4"/>
  <c r="X2216" i="4"/>
  <c r="X2215" i="4"/>
  <c r="X2214" i="4"/>
  <c r="X2213" i="4"/>
  <c r="X2212" i="4"/>
  <c r="X2211" i="4"/>
  <c r="X2210" i="4"/>
  <c r="X2209" i="4"/>
  <c r="X2208" i="4"/>
  <c r="X2207" i="4"/>
  <c r="X2206" i="4"/>
  <c r="X2205" i="4"/>
  <c r="X2204" i="4"/>
  <c r="X2203" i="4"/>
  <c r="X2202" i="4"/>
  <c r="X2201" i="4"/>
  <c r="X2200" i="4"/>
  <c r="X2199" i="4"/>
  <c r="X2198" i="4"/>
  <c r="X2197" i="4"/>
  <c r="X2196" i="4"/>
  <c r="X2195" i="4"/>
  <c r="X2194" i="4"/>
  <c r="X2193" i="4"/>
  <c r="X2192" i="4"/>
  <c r="X2191" i="4"/>
  <c r="X2190" i="4"/>
  <c r="X2189" i="4"/>
  <c r="X2188" i="4"/>
  <c r="X2187" i="4"/>
  <c r="X2186" i="4"/>
  <c r="X2185" i="4"/>
  <c r="X2184" i="4"/>
  <c r="X2183" i="4"/>
  <c r="X2182" i="4"/>
  <c r="X2181" i="4"/>
  <c r="X2180" i="4"/>
  <c r="X2179" i="4"/>
  <c r="X2178" i="4"/>
  <c r="X2177" i="4"/>
  <c r="X2176" i="4"/>
  <c r="X2175" i="4"/>
  <c r="X2174" i="4"/>
  <c r="X2173" i="4"/>
  <c r="X2172" i="4"/>
  <c r="X2171" i="4"/>
  <c r="X2170" i="4"/>
  <c r="X2169" i="4"/>
  <c r="X2168" i="4"/>
  <c r="X2167" i="4"/>
  <c r="X2166" i="4"/>
  <c r="X2165" i="4"/>
  <c r="X2164" i="4"/>
  <c r="X2163" i="4"/>
  <c r="X2162" i="4"/>
  <c r="X2161" i="4"/>
  <c r="X2160" i="4"/>
  <c r="X2159" i="4"/>
  <c r="X2158" i="4"/>
  <c r="X2157" i="4"/>
  <c r="X2156" i="4"/>
  <c r="X2155" i="4"/>
  <c r="X2154" i="4"/>
  <c r="X2153" i="4"/>
  <c r="X2152" i="4"/>
  <c r="X2151" i="4"/>
  <c r="X2150" i="4"/>
  <c r="X2149" i="4"/>
  <c r="X2148" i="4"/>
  <c r="X2147" i="4"/>
  <c r="X2146" i="4"/>
  <c r="X2145" i="4"/>
  <c r="X2144" i="4"/>
  <c r="X2143" i="4"/>
  <c r="X2142" i="4"/>
  <c r="X2141" i="4"/>
  <c r="X2140" i="4"/>
  <c r="X2139" i="4"/>
  <c r="X2138" i="4"/>
  <c r="X2137" i="4"/>
  <c r="X2136" i="4"/>
  <c r="X2135" i="4"/>
  <c r="X2134" i="4"/>
  <c r="X2133" i="4"/>
  <c r="X2132" i="4"/>
  <c r="X2131" i="4"/>
  <c r="X2130" i="4"/>
  <c r="X2129" i="4"/>
  <c r="X2128" i="4"/>
  <c r="X2127" i="4"/>
  <c r="X2126" i="4"/>
  <c r="X2125" i="4"/>
  <c r="X2124" i="4"/>
  <c r="X2123" i="4"/>
  <c r="X2122" i="4"/>
  <c r="X2121" i="4"/>
  <c r="X2120" i="4"/>
  <c r="X2119" i="4"/>
  <c r="X2118" i="4"/>
  <c r="X2117" i="4"/>
  <c r="X2116" i="4"/>
  <c r="X2115" i="4"/>
  <c r="X2114" i="4"/>
  <c r="X2113" i="4"/>
  <c r="X2112" i="4"/>
  <c r="X2111" i="4"/>
  <c r="X2110" i="4"/>
  <c r="X2109" i="4"/>
  <c r="X2108" i="4"/>
  <c r="X2107" i="4"/>
  <c r="X2106" i="4"/>
  <c r="X2105" i="4"/>
  <c r="X2104" i="4"/>
  <c r="X2103" i="4"/>
  <c r="X2102" i="4"/>
  <c r="X2101" i="4"/>
  <c r="X2100" i="4"/>
  <c r="X2099" i="4"/>
  <c r="X2098" i="4"/>
  <c r="X2097" i="4"/>
  <c r="X2096" i="4"/>
  <c r="X2095" i="4"/>
  <c r="X2094" i="4"/>
  <c r="X2093" i="4"/>
  <c r="X2092" i="4"/>
  <c r="X2091" i="4"/>
  <c r="X2090" i="4"/>
  <c r="X2089" i="4"/>
  <c r="X2088" i="4"/>
  <c r="X2087" i="4"/>
  <c r="X2086" i="4"/>
  <c r="X2085" i="4"/>
  <c r="X2084" i="4"/>
  <c r="X2083" i="4"/>
  <c r="X2082" i="4"/>
  <c r="X2081" i="4"/>
  <c r="X2080" i="4"/>
  <c r="X2079" i="4"/>
  <c r="X2078" i="4"/>
  <c r="X2077" i="4"/>
  <c r="X2076" i="4"/>
  <c r="X2075" i="4"/>
  <c r="X2074" i="4"/>
  <c r="X2073" i="4"/>
  <c r="X2072" i="4"/>
  <c r="X2071" i="4"/>
  <c r="X2070" i="4"/>
  <c r="X2069" i="4"/>
  <c r="X2068" i="4"/>
  <c r="X2067" i="4"/>
  <c r="X2066" i="4"/>
  <c r="X2065" i="4"/>
  <c r="X2064" i="4"/>
  <c r="X2063" i="4"/>
  <c r="X2062" i="4"/>
  <c r="X2061" i="4"/>
  <c r="X2060" i="4"/>
  <c r="X2059" i="4"/>
  <c r="X2058" i="4"/>
  <c r="X2057" i="4"/>
  <c r="X2056" i="4"/>
  <c r="X2055" i="4"/>
  <c r="X2054" i="4"/>
  <c r="X2053" i="4"/>
  <c r="X2052" i="4"/>
  <c r="X2051" i="4"/>
  <c r="X2050" i="4"/>
  <c r="X2049" i="4"/>
  <c r="X2048" i="4"/>
  <c r="X2047" i="4"/>
  <c r="X2046" i="4"/>
  <c r="X2045" i="4"/>
  <c r="X2044" i="4"/>
  <c r="X2043" i="4"/>
  <c r="X2042" i="4"/>
  <c r="X2041" i="4"/>
  <c r="X2040" i="4"/>
  <c r="X2039" i="4"/>
  <c r="X2038" i="4"/>
  <c r="X2037" i="4"/>
  <c r="X2036" i="4"/>
  <c r="X2035" i="4"/>
  <c r="X2034" i="4"/>
  <c r="X2033" i="4"/>
  <c r="X2032" i="4"/>
  <c r="X2031" i="4"/>
  <c r="X2030" i="4"/>
  <c r="X2029" i="4"/>
  <c r="X2028" i="4"/>
  <c r="X2027" i="4"/>
  <c r="X2026" i="4"/>
  <c r="X2025" i="4"/>
  <c r="X2024" i="4"/>
  <c r="X2023" i="4"/>
  <c r="X2022" i="4"/>
  <c r="X2021" i="4"/>
  <c r="X2020" i="4"/>
  <c r="X2019" i="4"/>
  <c r="X2018" i="4"/>
  <c r="X2017" i="4"/>
  <c r="X2016" i="4"/>
  <c r="X2015" i="4"/>
  <c r="X2014" i="4"/>
  <c r="X2013" i="4"/>
  <c r="X2012" i="4"/>
  <c r="X2011" i="4"/>
  <c r="X2010" i="4"/>
  <c r="X2009" i="4"/>
  <c r="X2008" i="4"/>
  <c r="X2007" i="4"/>
  <c r="X2006" i="4"/>
  <c r="X2005" i="4"/>
  <c r="X2004" i="4"/>
  <c r="X2003" i="4"/>
  <c r="X2002" i="4"/>
  <c r="X2001" i="4"/>
  <c r="X2000" i="4"/>
  <c r="X1999" i="4"/>
  <c r="X1998" i="4"/>
  <c r="X1997" i="4"/>
  <c r="X1996" i="4"/>
  <c r="X1995" i="4"/>
  <c r="X1994" i="4"/>
  <c r="X1993" i="4"/>
  <c r="X1992" i="4"/>
  <c r="X1991" i="4"/>
  <c r="X1990" i="4"/>
  <c r="X1989" i="4"/>
  <c r="X1988" i="4"/>
  <c r="X1987" i="4"/>
  <c r="X1986" i="4"/>
  <c r="X1985" i="4"/>
  <c r="X1984" i="4"/>
  <c r="X1983" i="4"/>
  <c r="X1982" i="4"/>
  <c r="X1981" i="4"/>
  <c r="X1980" i="4"/>
  <c r="X1979" i="4"/>
  <c r="X1978" i="4"/>
  <c r="X1977" i="4"/>
  <c r="X1976" i="4"/>
  <c r="X1975" i="4"/>
  <c r="X1974" i="4"/>
  <c r="X1973" i="4"/>
  <c r="X1972" i="4"/>
  <c r="X1971" i="4"/>
  <c r="X1970" i="4"/>
  <c r="X1969" i="4"/>
  <c r="X1968" i="4"/>
  <c r="X1967" i="4"/>
  <c r="X1966" i="4"/>
  <c r="X1965" i="4"/>
  <c r="X1964" i="4"/>
  <c r="X1963" i="4"/>
  <c r="X1962" i="4"/>
  <c r="X1961" i="4"/>
  <c r="X1960" i="4"/>
  <c r="X1959" i="4"/>
  <c r="X1958" i="4"/>
  <c r="X1957" i="4"/>
  <c r="X1956" i="4"/>
  <c r="X1955" i="4"/>
  <c r="X1954" i="4"/>
  <c r="X1953" i="4"/>
  <c r="X1952" i="4"/>
  <c r="X1951" i="4"/>
  <c r="X1950" i="4"/>
  <c r="X1949" i="4"/>
  <c r="X1948" i="4"/>
  <c r="X1947" i="4"/>
  <c r="X1946" i="4"/>
  <c r="X1945" i="4"/>
  <c r="X1944" i="4"/>
  <c r="X1943" i="4"/>
  <c r="X1942" i="4"/>
  <c r="X1941" i="4"/>
  <c r="X1940" i="4"/>
  <c r="X1939" i="4"/>
  <c r="X1938" i="4"/>
  <c r="X1937" i="4"/>
  <c r="X1936" i="4"/>
  <c r="X1935" i="4"/>
  <c r="X1934" i="4"/>
  <c r="X1933" i="4"/>
  <c r="X1932" i="4"/>
  <c r="X1931" i="4"/>
  <c r="X1930" i="4"/>
  <c r="X1929" i="4"/>
  <c r="X1928" i="4"/>
  <c r="X1927" i="4"/>
  <c r="X1926" i="4"/>
  <c r="X1925" i="4"/>
  <c r="X1924" i="4"/>
  <c r="X1923" i="4"/>
  <c r="X1922" i="4"/>
  <c r="X1921" i="4"/>
  <c r="X1920" i="4"/>
  <c r="X1919" i="4"/>
  <c r="X1918" i="4"/>
  <c r="X1917" i="4"/>
  <c r="X1916" i="4"/>
  <c r="X1915" i="4"/>
  <c r="X1914" i="4"/>
  <c r="X1913" i="4"/>
  <c r="X1912" i="4"/>
  <c r="X1911" i="4"/>
  <c r="X1910" i="4"/>
  <c r="X1909" i="4"/>
  <c r="X1908" i="4"/>
  <c r="X1907" i="4"/>
  <c r="X1906" i="4"/>
  <c r="X1905" i="4"/>
  <c r="X1904" i="4"/>
  <c r="X1903" i="4"/>
  <c r="X1902" i="4"/>
  <c r="X1901" i="4"/>
  <c r="X1900" i="4"/>
  <c r="X1899" i="4"/>
  <c r="X1898" i="4"/>
  <c r="X1897" i="4"/>
  <c r="X1896" i="4"/>
  <c r="X1895" i="4"/>
  <c r="X1894" i="4"/>
  <c r="X1893" i="4"/>
  <c r="X1892" i="4"/>
  <c r="X1891" i="4"/>
  <c r="X1890" i="4"/>
  <c r="X1889" i="4"/>
  <c r="X1888" i="4"/>
  <c r="X1887" i="4"/>
  <c r="X1886" i="4"/>
  <c r="X1885" i="4"/>
  <c r="X1884" i="4"/>
  <c r="X1883" i="4"/>
  <c r="X1882" i="4"/>
  <c r="X1881" i="4"/>
  <c r="X1880" i="4"/>
  <c r="X1879" i="4"/>
  <c r="X1878" i="4"/>
  <c r="X1877" i="4"/>
  <c r="X1876" i="4"/>
  <c r="X1875" i="4"/>
  <c r="X1874" i="4"/>
  <c r="X1873" i="4"/>
  <c r="X1872" i="4"/>
  <c r="X1871" i="4"/>
  <c r="X1870" i="4"/>
  <c r="X1869" i="4"/>
  <c r="X1868" i="4"/>
  <c r="X1867" i="4"/>
  <c r="X1866" i="4"/>
  <c r="X1865" i="4"/>
  <c r="X1864" i="4"/>
  <c r="X1863" i="4"/>
  <c r="X1862" i="4"/>
  <c r="X1861" i="4"/>
  <c r="X1860" i="4"/>
  <c r="X1859" i="4"/>
  <c r="X1858" i="4"/>
  <c r="X1857" i="4"/>
  <c r="X1856" i="4"/>
  <c r="X1855" i="4"/>
  <c r="X1854" i="4"/>
  <c r="X1853" i="4"/>
  <c r="X1852" i="4"/>
  <c r="X1851" i="4"/>
  <c r="X1850" i="4"/>
  <c r="X1849" i="4"/>
  <c r="X1848" i="4"/>
  <c r="X1847" i="4"/>
  <c r="X1846" i="4"/>
  <c r="X1845" i="4"/>
  <c r="X1844" i="4"/>
  <c r="X1843" i="4"/>
  <c r="X1842" i="4"/>
  <c r="X1841" i="4"/>
  <c r="X1840" i="4"/>
  <c r="X1839" i="4"/>
  <c r="X1838" i="4"/>
  <c r="X1837" i="4"/>
  <c r="X1836" i="4"/>
  <c r="X1835" i="4"/>
  <c r="X1834" i="4"/>
  <c r="X1833" i="4"/>
  <c r="X1832" i="4"/>
  <c r="X1831" i="4"/>
  <c r="X1830" i="4"/>
  <c r="X1829" i="4"/>
  <c r="X1828" i="4"/>
  <c r="X1827" i="4"/>
  <c r="X1826" i="4"/>
  <c r="X1825" i="4"/>
  <c r="X1824" i="4"/>
  <c r="X1823" i="4"/>
  <c r="X1822" i="4"/>
  <c r="X1821" i="4"/>
  <c r="X1820" i="4"/>
  <c r="X1819" i="4"/>
  <c r="X1818" i="4"/>
  <c r="X1817" i="4"/>
  <c r="X1816" i="4"/>
  <c r="X1815" i="4"/>
  <c r="X1814" i="4"/>
  <c r="X1813" i="4"/>
  <c r="X1812" i="4"/>
  <c r="X1811" i="4"/>
  <c r="X1810" i="4"/>
  <c r="X1809" i="4"/>
  <c r="X1808" i="4"/>
  <c r="X1807" i="4"/>
  <c r="X1806" i="4"/>
  <c r="X1805" i="4"/>
  <c r="X1804" i="4"/>
  <c r="X1803" i="4"/>
  <c r="X1802" i="4"/>
  <c r="X1801" i="4"/>
  <c r="X1800" i="4"/>
  <c r="X1799" i="4"/>
  <c r="X1798" i="4"/>
  <c r="X1797" i="4"/>
  <c r="X1796" i="4"/>
  <c r="X1795" i="4"/>
  <c r="X1794" i="4"/>
  <c r="X1793" i="4"/>
  <c r="X1792" i="4"/>
  <c r="X1791" i="4"/>
  <c r="X1790" i="4"/>
  <c r="X1789" i="4"/>
  <c r="X1788" i="4"/>
  <c r="X1787" i="4"/>
  <c r="X1786" i="4"/>
  <c r="X1785" i="4"/>
  <c r="X1784" i="4"/>
  <c r="X1783" i="4"/>
  <c r="X1782" i="4"/>
  <c r="X1781" i="4"/>
  <c r="X1780" i="4"/>
  <c r="X1779" i="4"/>
  <c r="X1778" i="4"/>
  <c r="X1777" i="4"/>
  <c r="X1776" i="4"/>
  <c r="X1775" i="4"/>
  <c r="X1774" i="4"/>
  <c r="X1773" i="4"/>
  <c r="X1772" i="4"/>
  <c r="X1771" i="4"/>
  <c r="X1770" i="4"/>
  <c r="X1769" i="4"/>
  <c r="X1768" i="4"/>
  <c r="X1767" i="4"/>
  <c r="X1766" i="4"/>
  <c r="X1765" i="4"/>
  <c r="X1764" i="4"/>
  <c r="X1763" i="4"/>
  <c r="X1762" i="4"/>
  <c r="X1761" i="4"/>
  <c r="X1760" i="4"/>
  <c r="X1759" i="4"/>
  <c r="X1758" i="4"/>
  <c r="X1757" i="4"/>
  <c r="X1756" i="4"/>
  <c r="X1755" i="4"/>
  <c r="X1754" i="4"/>
  <c r="X1753" i="4"/>
  <c r="X1752" i="4"/>
  <c r="X1751" i="4"/>
  <c r="X1750" i="4"/>
  <c r="X1749" i="4"/>
  <c r="X1748" i="4"/>
  <c r="X1747" i="4"/>
  <c r="X1746" i="4"/>
  <c r="X1745" i="4"/>
  <c r="X1744" i="4"/>
  <c r="X1743" i="4"/>
  <c r="X1742" i="4"/>
  <c r="X1741" i="4"/>
  <c r="X1740" i="4"/>
  <c r="X1739" i="4"/>
  <c r="X1738" i="4"/>
  <c r="X1737" i="4"/>
  <c r="X1736" i="4"/>
  <c r="X1735" i="4"/>
  <c r="X1734" i="4"/>
  <c r="X1733" i="4"/>
  <c r="X1732" i="4"/>
  <c r="X1731" i="4"/>
  <c r="X1730" i="4"/>
  <c r="X1729" i="4"/>
  <c r="X1728" i="4"/>
  <c r="X1727" i="4"/>
  <c r="X1726" i="4"/>
  <c r="X1725" i="4"/>
  <c r="X1724" i="4"/>
  <c r="X1723" i="4"/>
  <c r="X1722" i="4"/>
  <c r="X1721" i="4"/>
  <c r="X1720" i="4"/>
  <c r="X1719" i="4"/>
  <c r="X1718" i="4"/>
  <c r="X1717" i="4"/>
  <c r="X1716" i="4"/>
  <c r="X1715" i="4"/>
  <c r="X1714" i="4"/>
  <c r="X1713" i="4"/>
  <c r="X1712" i="4"/>
  <c r="X1711" i="4"/>
  <c r="X1710" i="4"/>
  <c r="X1709" i="4"/>
  <c r="X1708" i="4"/>
  <c r="X1707" i="4"/>
  <c r="X1706" i="4"/>
  <c r="X1705" i="4"/>
  <c r="X1704" i="4"/>
  <c r="X1703" i="4"/>
  <c r="X1702" i="4"/>
  <c r="X1701" i="4"/>
  <c r="X1700" i="4"/>
  <c r="X1699" i="4"/>
  <c r="X1698" i="4"/>
  <c r="X1697" i="4"/>
  <c r="X1696" i="4"/>
  <c r="X1695" i="4"/>
  <c r="X1694" i="4"/>
  <c r="X1693" i="4"/>
  <c r="X1692" i="4"/>
  <c r="X1691" i="4"/>
  <c r="X1690" i="4"/>
  <c r="X1689" i="4"/>
  <c r="X1688" i="4"/>
  <c r="X1687" i="4"/>
  <c r="X1686" i="4"/>
  <c r="X1685" i="4"/>
  <c r="X1684" i="4"/>
  <c r="X1683" i="4"/>
  <c r="X1682" i="4"/>
  <c r="X1681" i="4"/>
  <c r="X1680" i="4"/>
  <c r="X1679" i="4"/>
  <c r="X1678" i="4"/>
  <c r="X1677" i="4"/>
  <c r="X1676" i="4"/>
  <c r="X1675" i="4"/>
  <c r="X1674" i="4"/>
  <c r="X1673" i="4"/>
  <c r="X1672" i="4"/>
  <c r="X1671" i="4"/>
  <c r="X1670" i="4"/>
  <c r="X1669" i="4"/>
  <c r="X1668" i="4"/>
  <c r="X1667" i="4"/>
  <c r="X1666" i="4"/>
  <c r="X1665" i="4"/>
  <c r="X1664" i="4"/>
  <c r="X1663" i="4"/>
  <c r="X1662" i="4"/>
  <c r="X1661" i="4"/>
  <c r="X1660" i="4"/>
  <c r="X1659" i="4"/>
  <c r="X1658" i="4"/>
  <c r="X1657" i="4"/>
  <c r="X1656" i="4"/>
  <c r="X1655" i="4"/>
  <c r="X1654" i="4"/>
  <c r="X1653" i="4"/>
  <c r="X1652" i="4"/>
  <c r="X1651" i="4"/>
  <c r="X1650" i="4"/>
  <c r="X1649" i="4"/>
  <c r="X1648" i="4"/>
  <c r="X1647" i="4"/>
  <c r="X1646" i="4"/>
  <c r="X1645" i="4"/>
  <c r="X1644" i="4"/>
  <c r="X1643" i="4"/>
  <c r="X1642" i="4"/>
  <c r="X1641" i="4"/>
  <c r="X1640" i="4"/>
  <c r="X1639" i="4"/>
  <c r="X1638" i="4"/>
  <c r="X1637" i="4"/>
  <c r="X1636" i="4"/>
  <c r="X1635" i="4"/>
  <c r="X1634" i="4"/>
  <c r="X1633" i="4"/>
  <c r="X1632" i="4"/>
  <c r="X1631" i="4"/>
  <c r="X1630" i="4"/>
  <c r="X1629" i="4"/>
  <c r="X1628" i="4"/>
  <c r="X1627" i="4"/>
  <c r="X1626" i="4"/>
  <c r="X1625" i="4"/>
  <c r="X1624" i="4"/>
  <c r="X1623" i="4"/>
  <c r="X1622" i="4"/>
  <c r="X1621" i="4"/>
  <c r="X1620" i="4"/>
  <c r="X1619" i="4"/>
  <c r="X1618" i="4"/>
  <c r="X1617" i="4"/>
  <c r="X1616" i="4"/>
  <c r="X1615" i="4"/>
  <c r="X1614" i="4"/>
  <c r="X1613" i="4"/>
  <c r="X1612" i="4"/>
  <c r="X1611" i="4"/>
  <c r="X1610" i="4"/>
  <c r="X1609" i="4"/>
  <c r="X1608" i="4"/>
  <c r="X1607" i="4"/>
  <c r="X1606" i="4"/>
  <c r="X1605" i="4"/>
  <c r="X1604" i="4"/>
  <c r="X1603" i="4"/>
  <c r="X1602" i="4"/>
  <c r="X1601" i="4"/>
  <c r="X1600" i="4"/>
  <c r="X1599" i="4"/>
  <c r="X1598" i="4"/>
  <c r="X1597" i="4"/>
  <c r="X1596" i="4"/>
  <c r="X1595" i="4"/>
  <c r="X1594" i="4"/>
  <c r="X1593" i="4"/>
  <c r="X1592" i="4"/>
  <c r="X1591" i="4"/>
  <c r="X1590" i="4"/>
  <c r="X1589" i="4"/>
  <c r="X1588" i="4"/>
  <c r="X1587" i="4"/>
  <c r="X1586" i="4"/>
  <c r="X1585" i="4"/>
  <c r="X1584" i="4"/>
  <c r="X1583" i="4"/>
  <c r="X1582" i="4"/>
  <c r="X1581" i="4"/>
  <c r="X1580" i="4"/>
  <c r="X1579" i="4"/>
  <c r="X1578" i="4"/>
  <c r="X1577" i="4"/>
  <c r="X1576" i="4"/>
  <c r="X1575" i="4"/>
  <c r="X1574" i="4"/>
  <c r="X1573" i="4"/>
  <c r="X1572" i="4"/>
  <c r="X1571" i="4"/>
  <c r="X1570" i="4"/>
  <c r="X1569" i="4"/>
  <c r="X1568" i="4"/>
  <c r="X1567" i="4"/>
  <c r="X1566" i="4"/>
  <c r="X1565" i="4"/>
  <c r="X1564" i="4"/>
  <c r="X1563" i="4"/>
  <c r="X1562" i="4"/>
  <c r="X1561" i="4"/>
  <c r="X1560" i="4"/>
  <c r="X1559" i="4"/>
  <c r="X1558" i="4"/>
  <c r="X1557" i="4"/>
  <c r="X1556" i="4"/>
  <c r="X1555" i="4"/>
  <c r="X1554" i="4"/>
  <c r="X1553" i="4"/>
  <c r="X1552" i="4"/>
  <c r="X1551" i="4"/>
  <c r="X1550" i="4"/>
  <c r="X1549" i="4"/>
  <c r="X1548" i="4"/>
  <c r="X1547" i="4"/>
  <c r="X1546" i="4"/>
  <c r="X1545" i="4"/>
  <c r="X1544" i="4"/>
  <c r="X1543" i="4"/>
  <c r="X1542" i="4"/>
  <c r="X1541" i="4"/>
  <c r="X1540" i="4"/>
  <c r="X1539" i="4"/>
  <c r="X1538" i="4"/>
  <c r="X1537" i="4"/>
  <c r="X1536" i="4"/>
  <c r="X1535" i="4"/>
  <c r="X1534" i="4"/>
  <c r="X1533" i="4"/>
  <c r="X1532" i="4"/>
  <c r="X1531" i="4"/>
  <c r="X1530" i="4"/>
  <c r="X1529" i="4"/>
  <c r="X1528" i="4"/>
  <c r="X1527" i="4"/>
  <c r="X1526" i="4"/>
  <c r="X1525" i="4"/>
  <c r="X1524" i="4"/>
  <c r="X1523" i="4"/>
  <c r="X1522" i="4"/>
  <c r="X1521" i="4"/>
  <c r="X1520" i="4"/>
  <c r="X1519" i="4"/>
  <c r="X1518" i="4"/>
  <c r="X1517" i="4"/>
  <c r="X1516" i="4"/>
  <c r="X1515" i="4"/>
  <c r="X1514" i="4"/>
  <c r="X1513" i="4"/>
  <c r="X1512" i="4"/>
  <c r="X1511" i="4"/>
  <c r="X1510" i="4"/>
  <c r="X1509" i="4"/>
  <c r="X1508" i="4"/>
  <c r="X1507" i="4"/>
  <c r="X1506" i="4"/>
  <c r="X1505" i="4"/>
  <c r="X1504" i="4"/>
  <c r="X1503" i="4"/>
  <c r="X1502" i="4"/>
  <c r="X1501" i="4"/>
  <c r="X1500" i="4"/>
  <c r="X1499" i="4"/>
  <c r="X1498" i="4"/>
  <c r="X1497" i="4"/>
  <c r="X1496" i="4"/>
  <c r="X1495" i="4"/>
  <c r="X1494" i="4"/>
  <c r="X1493" i="4"/>
  <c r="X1492" i="4"/>
  <c r="X1491" i="4"/>
  <c r="X1490" i="4"/>
  <c r="X1489" i="4"/>
  <c r="X1488" i="4"/>
  <c r="X1487" i="4"/>
  <c r="X1486" i="4"/>
  <c r="X1485" i="4"/>
  <c r="X1484" i="4"/>
  <c r="X1483" i="4"/>
  <c r="X1482" i="4"/>
  <c r="X1481" i="4"/>
  <c r="X1480" i="4"/>
  <c r="X1479" i="4"/>
  <c r="X1478" i="4"/>
  <c r="X1477" i="4"/>
  <c r="X1476" i="4"/>
  <c r="X1475" i="4"/>
  <c r="X1474" i="4"/>
  <c r="X1473" i="4"/>
  <c r="X1472" i="4"/>
  <c r="X1471" i="4"/>
  <c r="X1470" i="4"/>
  <c r="X1469" i="4"/>
  <c r="X1468" i="4"/>
  <c r="X1467" i="4"/>
  <c r="X1466" i="4"/>
  <c r="X1465" i="4"/>
  <c r="X1464" i="4"/>
  <c r="X1463" i="4"/>
  <c r="X1462" i="4"/>
  <c r="X1461" i="4"/>
  <c r="X1460" i="4"/>
  <c r="X1459" i="4"/>
  <c r="X1458" i="4"/>
  <c r="X1457" i="4"/>
  <c r="X1456" i="4"/>
  <c r="X1455" i="4"/>
  <c r="X1454" i="4"/>
  <c r="X1453" i="4"/>
  <c r="X1452" i="4"/>
  <c r="X1451" i="4"/>
  <c r="X1450" i="4"/>
  <c r="X1449" i="4"/>
  <c r="X1448" i="4"/>
  <c r="X1447" i="4"/>
  <c r="X1446" i="4"/>
  <c r="X1445" i="4"/>
  <c r="X1444" i="4"/>
  <c r="X1443" i="4"/>
  <c r="X1442" i="4"/>
  <c r="X1441" i="4"/>
  <c r="X1440" i="4"/>
  <c r="X1439" i="4"/>
  <c r="X1438" i="4"/>
  <c r="X1437" i="4"/>
  <c r="X1436" i="4"/>
  <c r="X1435" i="4"/>
  <c r="X1434" i="4"/>
  <c r="X1433" i="4"/>
  <c r="X1432" i="4"/>
  <c r="X1431" i="4"/>
  <c r="X1430" i="4"/>
  <c r="X1429" i="4"/>
  <c r="X1428" i="4"/>
  <c r="X1427" i="4"/>
  <c r="X1426" i="4"/>
  <c r="X1425" i="4"/>
  <c r="X1424" i="4"/>
  <c r="X1423" i="4"/>
  <c r="X1422" i="4"/>
  <c r="X1421" i="4"/>
  <c r="X1420" i="4"/>
  <c r="X1419" i="4"/>
  <c r="X1418" i="4"/>
  <c r="X1417" i="4"/>
  <c r="X1416" i="4"/>
  <c r="X1415" i="4"/>
  <c r="X1414" i="4"/>
  <c r="X1413" i="4"/>
  <c r="X1412" i="4"/>
  <c r="X1411" i="4"/>
  <c r="X1410" i="4"/>
  <c r="X1409" i="4"/>
  <c r="X1408" i="4"/>
  <c r="X1407" i="4"/>
  <c r="X1406" i="4"/>
  <c r="X1405" i="4"/>
  <c r="X1404" i="4"/>
  <c r="X1403" i="4"/>
  <c r="X1402" i="4"/>
  <c r="X1401" i="4"/>
  <c r="X1400" i="4"/>
  <c r="X1399" i="4"/>
  <c r="X1398" i="4"/>
  <c r="X1397" i="4"/>
  <c r="X1396" i="4"/>
  <c r="X1395" i="4"/>
  <c r="X1394" i="4"/>
  <c r="X1393" i="4"/>
  <c r="X1392" i="4"/>
  <c r="X1391" i="4"/>
  <c r="X1390" i="4"/>
  <c r="X1389" i="4"/>
  <c r="X1388" i="4"/>
  <c r="X1387" i="4"/>
  <c r="X1386" i="4"/>
  <c r="X1385" i="4"/>
  <c r="X1384" i="4"/>
  <c r="X1383" i="4"/>
  <c r="X1382" i="4"/>
  <c r="X1381" i="4"/>
  <c r="X1380" i="4"/>
  <c r="X1379" i="4"/>
  <c r="X1378" i="4"/>
  <c r="X1377" i="4"/>
  <c r="X1376" i="4"/>
  <c r="X1375" i="4"/>
  <c r="X1374" i="4"/>
  <c r="X1373" i="4"/>
  <c r="X1372" i="4"/>
  <c r="X1371" i="4"/>
  <c r="X1370" i="4"/>
  <c r="X1369" i="4"/>
  <c r="X1368" i="4"/>
  <c r="X1367" i="4"/>
  <c r="X1366" i="4"/>
  <c r="X1365" i="4"/>
  <c r="X1364" i="4"/>
  <c r="X1363" i="4"/>
  <c r="X1362" i="4"/>
  <c r="X1361" i="4"/>
  <c r="X1360" i="4"/>
  <c r="X1359" i="4"/>
  <c r="X1358" i="4"/>
  <c r="X1357" i="4"/>
  <c r="X1356" i="4"/>
  <c r="X1355" i="4"/>
  <c r="X1354" i="4"/>
  <c r="X1353" i="4"/>
  <c r="X1352" i="4"/>
  <c r="X1351" i="4"/>
  <c r="X1350" i="4"/>
  <c r="X1349" i="4"/>
  <c r="X1348" i="4"/>
  <c r="X1347" i="4"/>
  <c r="X1346" i="4"/>
  <c r="X1345" i="4"/>
  <c r="X1344" i="4"/>
  <c r="X1343" i="4"/>
  <c r="X1342" i="4"/>
  <c r="X1341" i="4"/>
  <c r="X1340" i="4"/>
  <c r="X1339" i="4"/>
  <c r="X1338" i="4"/>
  <c r="X1337" i="4"/>
  <c r="X1336" i="4"/>
  <c r="X1335" i="4"/>
  <c r="X1334" i="4"/>
  <c r="X1333" i="4"/>
  <c r="X1332" i="4"/>
  <c r="X1331" i="4"/>
  <c r="X1330" i="4"/>
  <c r="X1329" i="4"/>
  <c r="X1328" i="4"/>
  <c r="X1327" i="4"/>
  <c r="X1326" i="4"/>
  <c r="X1325" i="4"/>
  <c r="X1324" i="4"/>
  <c r="X1323" i="4"/>
  <c r="X1322" i="4"/>
  <c r="X1321" i="4"/>
  <c r="X1320" i="4"/>
  <c r="X1319" i="4"/>
  <c r="X1318" i="4"/>
  <c r="X1317" i="4"/>
  <c r="X1316" i="4"/>
  <c r="X1315" i="4"/>
  <c r="X1314" i="4"/>
  <c r="X1313" i="4"/>
  <c r="X1312" i="4"/>
  <c r="X1311" i="4"/>
  <c r="X1310" i="4"/>
  <c r="X1309" i="4"/>
  <c r="X1308" i="4"/>
  <c r="X1307" i="4"/>
  <c r="X1306" i="4"/>
  <c r="X1305" i="4"/>
  <c r="X1304" i="4"/>
  <c r="X1303" i="4"/>
  <c r="X1302" i="4"/>
  <c r="X1301" i="4"/>
  <c r="X1300" i="4"/>
  <c r="X1299" i="4"/>
  <c r="X1298" i="4"/>
  <c r="X1297" i="4"/>
  <c r="X1296" i="4"/>
  <c r="X1295" i="4"/>
  <c r="X1294" i="4"/>
  <c r="X1293" i="4"/>
  <c r="X1292" i="4"/>
  <c r="X1291" i="4"/>
  <c r="X1290" i="4"/>
  <c r="X1289" i="4"/>
  <c r="X1288" i="4"/>
  <c r="X1287" i="4"/>
  <c r="X1286" i="4"/>
  <c r="X1285" i="4"/>
  <c r="X1284" i="4"/>
  <c r="X1283" i="4"/>
  <c r="X1282" i="4"/>
  <c r="X1281" i="4"/>
  <c r="X1280" i="4"/>
  <c r="X1279" i="4"/>
  <c r="X1278" i="4"/>
  <c r="X1277" i="4"/>
  <c r="X1276" i="4"/>
  <c r="X1275" i="4"/>
  <c r="X1274" i="4"/>
  <c r="X1273" i="4"/>
  <c r="X1272" i="4"/>
  <c r="X1271" i="4"/>
  <c r="X1270" i="4"/>
  <c r="X1269" i="4"/>
  <c r="X1268" i="4"/>
  <c r="X1267" i="4"/>
  <c r="X1266" i="4"/>
  <c r="X1265" i="4"/>
  <c r="X1264" i="4"/>
  <c r="X1263" i="4"/>
  <c r="X1262" i="4"/>
  <c r="X1261" i="4"/>
  <c r="X1260" i="4"/>
  <c r="X1259" i="4"/>
  <c r="X1258" i="4"/>
  <c r="X1257" i="4"/>
  <c r="X1256" i="4"/>
  <c r="X1255" i="4"/>
  <c r="X1254" i="4"/>
  <c r="X1253" i="4"/>
  <c r="X1252" i="4"/>
  <c r="X1251" i="4"/>
  <c r="X1250" i="4"/>
  <c r="X1249" i="4"/>
  <c r="X1248" i="4"/>
  <c r="X1247" i="4"/>
  <c r="X1246" i="4"/>
  <c r="X1245" i="4"/>
  <c r="X1244" i="4"/>
  <c r="X1243" i="4"/>
  <c r="X1242" i="4"/>
  <c r="X1241" i="4"/>
  <c r="X1240" i="4"/>
  <c r="X1239" i="4"/>
  <c r="X1238" i="4"/>
  <c r="X1237" i="4"/>
  <c r="X1236" i="4"/>
  <c r="X1235" i="4"/>
  <c r="X1234" i="4"/>
  <c r="X1233" i="4"/>
  <c r="X1232" i="4"/>
  <c r="X1231" i="4"/>
  <c r="X1230" i="4"/>
  <c r="X1229" i="4"/>
  <c r="X1228" i="4"/>
  <c r="X1227" i="4"/>
  <c r="X1226" i="4"/>
  <c r="X1225" i="4"/>
  <c r="X1224" i="4"/>
  <c r="X1223" i="4"/>
  <c r="X1222" i="4"/>
  <c r="X1221" i="4"/>
  <c r="X1220" i="4"/>
  <c r="X1219" i="4"/>
  <c r="X1218" i="4"/>
  <c r="X1217" i="4"/>
  <c r="X1216" i="4"/>
  <c r="X1215" i="4"/>
  <c r="X1214" i="4"/>
  <c r="X1213" i="4"/>
  <c r="X1212" i="4"/>
  <c r="X1211" i="4"/>
  <c r="X1210" i="4"/>
  <c r="X1209" i="4"/>
  <c r="X1208" i="4"/>
  <c r="X1207" i="4"/>
  <c r="X1206" i="4"/>
  <c r="X1205" i="4"/>
  <c r="X1204" i="4"/>
  <c r="X1203" i="4"/>
  <c r="X1202" i="4"/>
  <c r="X1201" i="4"/>
  <c r="X1200" i="4"/>
  <c r="X1199" i="4"/>
  <c r="X1198" i="4"/>
  <c r="X1197" i="4"/>
  <c r="X1196" i="4"/>
  <c r="X1195" i="4"/>
  <c r="X1194" i="4"/>
  <c r="X1193" i="4"/>
  <c r="X1192" i="4"/>
  <c r="X1191" i="4"/>
  <c r="X1190" i="4"/>
  <c r="X1189" i="4"/>
  <c r="X1188" i="4"/>
  <c r="X1187" i="4"/>
  <c r="X1186" i="4"/>
  <c r="X1185" i="4"/>
  <c r="X1184" i="4"/>
  <c r="X1183" i="4"/>
  <c r="X1182" i="4"/>
  <c r="X1181" i="4"/>
  <c r="X1180" i="4"/>
  <c r="X1179" i="4"/>
  <c r="X1178" i="4"/>
  <c r="X1177" i="4"/>
  <c r="X1176" i="4"/>
  <c r="X1175" i="4"/>
  <c r="X1174" i="4"/>
  <c r="X1173" i="4"/>
  <c r="X1172" i="4"/>
  <c r="X1171" i="4"/>
  <c r="X1170" i="4"/>
  <c r="X1169" i="4"/>
  <c r="X1168" i="4"/>
  <c r="X1167" i="4"/>
  <c r="X1166" i="4"/>
  <c r="X1165" i="4"/>
  <c r="X1164" i="4"/>
  <c r="X1163" i="4"/>
  <c r="X1162" i="4"/>
  <c r="X1161" i="4"/>
  <c r="X1160" i="4"/>
  <c r="X1159" i="4"/>
  <c r="X1158" i="4"/>
  <c r="X1157" i="4"/>
  <c r="X1156" i="4"/>
  <c r="X1155" i="4"/>
  <c r="X1154" i="4"/>
  <c r="X1153" i="4"/>
  <c r="X1152" i="4"/>
  <c r="X1151" i="4"/>
  <c r="X1150" i="4"/>
  <c r="X1149" i="4"/>
  <c r="X1148" i="4"/>
  <c r="X1147" i="4"/>
  <c r="X1146" i="4"/>
  <c r="X1145" i="4"/>
  <c r="X1144" i="4"/>
  <c r="X1143" i="4"/>
  <c r="X1142" i="4"/>
  <c r="X1141" i="4"/>
  <c r="X1140" i="4"/>
  <c r="X1139" i="4"/>
  <c r="X1138" i="4"/>
  <c r="X1137" i="4"/>
  <c r="X1136" i="4"/>
  <c r="X1135" i="4"/>
  <c r="X1134" i="4"/>
  <c r="X1133" i="4"/>
  <c r="X1132" i="4"/>
  <c r="X1131" i="4"/>
  <c r="X1130" i="4"/>
  <c r="X1129" i="4"/>
  <c r="X1128" i="4"/>
  <c r="X1127" i="4"/>
  <c r="X1126" i="4"/>
  <c r="X1125" i="4"/>
  <c r="X1124" i="4"/>
  <c r="X1123" i="4"/>
  <c r="X1122" i="4"/>
  <c r="X1121" i="4"/>
  <c r="X1120" i="4"/>
  <c r="X1119" i="4"/>
  <c r="X1118" i="4"/>
  <c r="X1117" i="4"/>
  <c r="X1116" i="4"/>
  <c r="X1115" i="4"/>
  <c r="X1114" i="4"/>
  <c r="X1113" i="4"/>
  <c r="X1112" i="4"/>
  <c r="X1111" i="4"/>
  <c r="X1110" i="4"/>
  <c r="X1109" i="4"/>
  <c r="X1108" i="4"/>
  <c r="X1107" i="4"/>
  <c r="X1106" i="4"/>
  <c r="X1105" i="4"/>
  <c r="X1104" i="4"/>
  <c r="X1103" i="4"/>
  <c r="X1102" i="4"/>
  <c r="X1101" i="4"/>
  <c r="X1100" i="4"/>
  <c r="X1099" i="4"/>
  <c r="X1098" i="4"/>
  <c r="X1097" i="4"/>
  <c r="X1096" i="4"/>
  <c r="X1095" i="4"/>
  <c r="X1094" i="4"/>
  <c r="X1093" i="4"/>
  <c r="X1092" i="4"/>
  <c r="X1091" i="4"/>
  <c r="X1090" i="4"/>
  <c r="X1089" i="4"/>
  <c r="X1088" i="4"/>
  <c r="X1087" i="4"/>
  <c r="X1086" i="4"/>
  <c r="X1085" i="4"/>
  <c r="X1084" i="4"/>
  <c r="X1083" i="4"/>
  <c r="X1082" i="4"/>
  <c r="X1081" i="4"/>
  <c r="X1080" i="4"/>
  <c r="X1079" i="4"/>
  <c r="X1078" i="4"/>
  <c r="X1077" i="4"/>
  <c r="X1076" i="4"/>
  <c r="X1075" i="4"/>
  <c r="X1074" i="4"/>
  <c r="X1073" i="4"/>
  <c r="X1072" i="4"/>
  <c r="X1071" i="4"/>
  <c r="X1070" i="4"/>
  <c r="X1069" i="4"/>
  <c r="X1068" i="4"/>
  <c r="X1067" i="4"/>
  <c r="X1066" i="4"/>
  <c r="X1065" i="4"/>
  <c r="X1064" i="4"/>
  <c r="X1063" i="4"/>
  <c r="X1062" i="4"/>
  <c r="X1061" i="4"/>
  <c r="X1060" i="4"/>
  <c r="X1059" i="4"/>
  <c r="X1058" i="4"/>
  <c r="X1057" i="4"/>
  <c r="X1056" i="4"/>
  <c r="X1055" i="4"/>
  <c r="X1054" i="4"/>
  <c r="X1053" i="4"/>
  <c r="X1052" i="4"/>
  <c r="X1051" i="4"/>
  <c r="X1050" i="4"/>
  <c r="X1049" i="4"/>
  <c r="X1048" i="4"/>
  <c r="X1047" i="4"/>
  <c r="X1046" i="4"/>
  <c r="X1045" i="4"/>
  <c r="X1044" i="4"/>
  <c r="X1043" i="4"/>
  <c r="X1042" i="4"/>
  <c r="X1041" i="4"/>
  <c r="X1040" i="4"/>
  <c r="X1039" i="4"/>
  <c r="X1038" i="4"/>
  <c r="X1037" i="4"/>
  <c r="X1036" i="4"/>
  <c r="X1035" i="4"/>
  <c r="X1034" i="4"/>
  <c r="X1033" i="4"/>
  <c r="X1032" i="4"/>
  <c r="X1031" i="4"/>
  <c r="X1030" i="4"/>
  <c r="X1029" i="4"/>
  <c r="X1028" i="4"/>
  <c r="X1027" i="4"/>
  <c r="X1026" i="4"/>
  <c r="X1025" i="4"/>
  <c r="X1024" i="4"/>
  <c r="X1023" i="4"/>
  <c r="X1022" i="4"/>
  <c r="X1021" i="4"/>
  <c r="X1020" i="4"/>
  <c r="X1019" i="4"/>
  <c r="X1018" i="4"/>
  <c r="X1017" i="4"/>
  <c r="X1016" i="4"/>
  <c r="X1015" i="4"/>
  <c r="X1014" i="4"/>
  <c r="X1013" i="4"/>
  <c r="X1012" i="4"/>
  <c r="X1011" i="4"/>
  <c r="X1010" i="4"/>
  <c r="X1009" i="4"/>
  <c r="X1008" i="4"/>
  <c r="X1007" i="4"/>
  <c r="X1006" i="4"/>
  <c r="X1005" i="4"/>
  <c r="X1004" i="4"/>
  <c r="X1003" i="4"/>
  <c r="X1002" i="4"/>
  <c r="X1001" i="4"/>
  <c r="X1000" i="4"/>
  <c r="X999" i="4"/>
  <c r="X998" i="4"/>
  <c r="X997" i="4"/>
  <c r="X996" i="4"/>
  <c r="X995" i="4"/>
  <c r="X994" i="4"/>
  <c r="X993" i="4"/>
  <c r="X992" i="4"/>
  <c r="X991" i="4"/>
  <c r="X990" i="4"/>
  <c r="X989" i="4"/>
  <c r="X988" i="4"/>
  <c r="X987" i="4"/>
  <c r="X986" i="4"/>
  <c r="X985" i="4"/>
  <c r="X984" i="4"/>
  <c r="X983" i="4"/>
  <c r="X982" i="4"/>
  <c r="X981" i="4"/>
  <c r="X980" i="4"/>
  <c r="X979" i="4"/>
  <c r="X978" i="4"/>
  <c r="X977" i="4"/>
  <c r="X976" i="4"/>
  <c r="X975" i="4"/>
  <c r="X974" i="4"/>
  <c r="X973" i="4"/>
  <c r="X972" i="4"/>
  <c r="X971" i="4"/>
  <c r="X970" i="4"/>
  <c r="X969" i="4"/>
  <c r="X968" i="4"/>
  <c r="X967" i="4"/>
  <c r="X966" i="4"/>
  <c r="X965" i="4"/>
  <c r="X964" i="4"/>
  <c r="X963" i="4"/>
  <c r="X962" i="4"/>
  <c r="X961" i="4"/>
  <c r="X960" i="4"/>
  <c r="X959" i="4"/>
  <c r="X958" i="4"/>
  <c r="X957" i="4"/>
  <c r="X956" i="4"/>
  <c r="X955" i="4"/>
  <c r="X954" i="4"/>
  <c r="X953" i="4"/>
  <c r="X952" i="4"/>
  <c r="X951" i="4"/>
  <c r="X950" i="4"/>
  <c r="X949" i="4"/>
  <c r="X948" i="4"/>
  <c r="X947" i="4"/>
  <c r="X946" i="4"/>
  <c r="X945" i="4"/>
  <c r="X944" i="4"/>
  <c r="X943" i="4"/>
  <c r="X942" i="4"/>
  <c r="X941" i="4"/>
  <c r="X940" i="4"/>
  <c r="X939" i="4"/>
  <c r="X938" i="4"/>
  <c r="X937" i="4"/>
  <c r="X936" i="4"/>
  <c r="X935" i="4"/>
  <c r="X934" i="4"/>
  <c r="X933" i="4"/>
  <c r="X932" i="4"/>
  <c r="X931" i="4"/>
  <c r="X930" i="4"/>
  <c r="X929" i="4"/>
  <c r="X928" i="4"/>
  <c r="X927" i="4"/>
  <c r="X926" i="4"/>
  <c r="X925" i="4"/>
  <c r="X924" i="4"/>
  <c r="X923" i="4"/>
  <c r="X922" i="4"/>
  <c r="X921" i="4"/>
  <c r="X920" i="4"/>
  <c r="X919" i="4"/>
  <c r="X918" i="4"/>
  <c r="X917" i="4"/>
  <c r="X916" i="4"/>
  <c r="X915" i="4"/>
  <c r="X914" i="4"/>
  <c r="X913" i="4"/>
  <c r="X912" i="4"/>
  <c r="X911" i="4"/>
  <c r="X910" i="4"/>
  <c r="X909" i="4"/>
  <c r="X908" i="4"/>
  <c r="X907" i="4"/>
  <c r="X906" i="4"/>
  <c r="X905" i="4"/>
  <c r="X904" i="4"/>
  <c r="X903" i="4"/>
  <c r="X902" i="4"/>
  <c r="X901" i="4"/>
  <c r="X900" i="4"/>
  <c r="X899" i="4"/>
  <c r="X898" i="4"/>
  <c r="X897" i="4"/>
  <c r="X896" i="4"/>
  <c r="X895" i="4"/>
  <c r="X894" i="4"/>
  <c r="X893" i="4"/>
  <c r="X892" i="4"/>
  <c r="X891" i="4"/>
  <c r="X890" i="4"/>
  <c r="X889" i="4"/>
  <c r="X888" i="4"/>
  <c r="X887" i="4"/>
  <c r="X886" i="4"/>
  <c r="X885" i="4"/>
  <c r="X884" i="4"/>
  <c r="X883" i="4"/>
  <c r="X882" i="4"/>
  <c r="X881" i="4"/>
  <c r="X880" i="4"/>
  <c r="X879" i="4"/>
  <c r="X878" i="4"/>
  <c r="X877" i="4"/>
  <c r="X876" i="4"/>
  <c r="X875" i="4"/>
  <c r="X874" i="4"/>
  <c r="X873" i="4"/>
  <c r="X872" i="4"/>
  <c r="X871" i="4"/>
  <c r="X870" i="4"/>
  <c r="X869" i="4"/>
  <c r="X868" i="4"/>
  <c r="X867" i="4"/>
  <c r="X866" i="4"/>
  <c r="X865" i="4"/>
  <c r="X864" i="4"/>
  <c r="X863" i="4"/>
  <c r="X862" i="4"/>
  <c r="X861" i="4"/>
  <c r="X860" i="4"/>
  <c r="X859" i="4"/>
  <c r="X858" i="4"/>
  <c r="X857" i="4"/>
  <c r="X856" i="4"/>
  <c r="X855" i="4"/>
  <c r="X854" i="4"/>
  <c r="X853" i="4"/>
  <c r="X852" i="4"/>
  <c r="X851" i="4"/>
  <c r="X850" i="4"/>
  <c r="X849" i="4"/>
  <c r="X848" i="4"/>
  <c r="X847" i="4"/>
  <c r="X846" i="4"/>
  <c r="X845" i="4"/>
  <c r="X844" i="4"/>
  <c r="X843" i="4"/>
  <c r="X842" i="4"/>
  <c r="X841" i="4"/>
  <c r="X840" i="4"/>
  <c r="X839" i="4"/>
  <c r="X838" i="4"/>
  <c r="X837" i="4"/>
  <c r="X836" i="4"/>
  <c r="X835" i="4"/>
  <c r="X834" i="4"/>
  <c r="X833" i="4"/>
  <c r="X832" i="4"/>
  <c r="X831" i="4"/>
  <c r="X830" i="4"/>
  <c r="X829" i="4"/>
  <c r="X828" i="4"/>
  <c r="X827" i="4"/>
  <c r="X826" i="4"/>
  <c r="X825" i="4"/>
  <c r="X824" i="4"/>
  <c r="X823" i="4"/>
  <c r="X822" i="4"/>
  <c r="X821" i="4"/>
  <c r="X820" i="4"/>
  <c r="X819" i="4"/>
  <c r="X818" i="4"/>
  <c r="X817" i="4"/>
  <c r="X816" i="4"/>
  <c r="X815" i="4"/>
  <c r="X814" i="4"/>
  <c r="X813" i="4"/>
  <c r="X812" i="4"/>
  <c r="X811" i="4"/>
  <c r="X810" i="4"/>
  <c r="X809" i="4"/>
  <c r="X808" i="4"/>
  <c r="X807" i="4"/>
  <c r="X806" i="4"/>
  <c r="X805" i="4"/>
  <c r="X804" i="4"/>
  <c r="X803" i="4"/>
  <c r="X802" i="4"/>
  <c r="X801" i="4"/>
  <c r="X800" i="4"/>
  <c r="X799" i="4"/>
  <c r="X798" i="4"/>
  <c r="X797" i="4"/>
  <c r="X796" i="4"/>
  <c r="X795" i="4"/>
  <c r="X794" i="4"/>
  <c r="X793" i="4"/>
  <c r="X792" i="4"/>
  <c r="X791" i="4"/>
  <c r="X790" i="4"/>
  <c r="X789" i="4"/>
  <c r="X788" i="4"/>
  <c r="X787" i="4"/>
  <c r="X786" i="4"/>
  <c r="X785" i="4"/>
  <c r="X784" i="4"/>
  <c r="X783" i="4"/>
  <c r="X782" i="4"/>
  <c r="X781" i="4"/>
  <c r="X780" i="4"/>
  <c r="X779" i="4"/>
  <c r="X778" i="4"/>
  <c r="X777" i="4"/>
  <c r="X776" i="4"/>
  <c r="X775" i="4"/>
  <c r="X774" i="4"/>
  <c r="X773" i="4"/>
  <c r="X772" i="4"/>
  <c r="X771" i="4"/>
  <c r="X770" i="4"/>
  <c r="X769" i="4"/>
  <c r="X768" i="4"/>
  <c r="X767" i="4"/>
  <c r="X766" i="4"/>
  <c r="X765" i="4"/>
  <c r="X764" i="4"/>
  <c r="X763" i="4"/>
  <c r="X762" i="4"/>
  <c r="X761" i="4"/>
  <c r="X760" i="4"/>
  <c r="X759" i="4"/>
  <c r="X758" i="4"/>
  <c r="X757" i="4"/>
  <c r="X756" i="4"/>
  <c r="X755" i="4"/>
  <c r="X754" i="4"/>
  <c r="X753" i="4"/>
  <c r="X752" i="4"/>
  <c r="X751" i="4"/>
  <c r="X750" i="4"/>
  <c r="X749" i="4"/>
  <c r="X748" i="4"/>
  <c r="X747" i="4"/>
  <c r="X746" i="4"/>
  <c r="X745" i="4"/>
  <c r="X744" i="4"/>
  <c r="X743" i="4"/>
  <c r="X742" i="4"/>
  <c r="X741" i="4"/>
  <c r="X740" i="4"/>
  <c r="X739" i="4"/>
  <c r="X738" i="4"/>
  <c r="X737" i="4"/>
  <c r="X736" i="4"/>
  <c r="X735" i="4"/>
  <c r="X734" i="4"/>
  <c r="X733" i="4"/>
  <c r="X732" i="4"/>
  <c r="X731" i="4"/>
  <c r="X730" i="4"/>
  <c r="X729" i="4"/>
  <c r="X728" i="4"/>
  <c r="X727" i="4"/>
  <c r="X726" i="4"/>
  <c r="X725" i="4"/>
  <c r="X724" i="4"/>
  <c r="X723" i="4"/>
  <c r="X722" i="4"/>
  <c r="X721" i="4"/>
  <c r="X720" i="4"/>
  <c r="X719" i="4"/>
  <c r="X718" i="4"/>
  <c r="X717" i="4"/>
  <c r="X716" i="4"/>
  <c r="X715" i="4"/>
  <c r="X714" i="4"/>
  <c r="X713" i="4"/>
  <c r="X712" i="4"/>
  <c r="X711" i="4"/>
  <c r="X710" i="4"/>
  <c r="X709" i="4"/>
  <c r="X708" i="4"/>
  <c r="X707" i="4"/>
  <c r="X706" i="4"/>
  <c r="X705" i="4"/>
  <c r="X704" i="4"/>
  <c r="X703" i="4"/>
  <c r="X702" i="4"/>
  <c r="X701" i="4"/>
  <c r="X700" i="4"/>
  <c r="X699" i="4"/>
  <c r="X698" i="4"/>
  <c r="X697" i="4"/>
  <c r="X696" i="4"/>
  <c r="X695" i="4"/>
  <c r="X694" i="4"/>
  <c r="X693" i="4"/>
  <c r="X692" i="4"/>
  <c r="X691" i="4"/>
  <c r="X690" i="4"/>
  <c r="X689" i="4"/>
  <c r="X688" i="4"/>
  <c r="X687" i="4"/>
  <c r="X686" i="4"/>
  <c r="X685" i="4"/>
  <c r="X684" i="4"/>
  <c r="X683" i="4"/>
  <c r="X682" i="4"/>
  <c r="X681" i="4"/>
  <c r="X680" i="4"/>
  <c r="X679" i="4"/>
  <c r="X678" i="4"/>
  <c r="X677" i="4"/>
  <c r="X676" i="4"/>
  <c r="X675" i="4"/>
  <c r="X674" i="4"/>
  <c r="X673" i="4"/>
  <c r="X672" i="4"/>
  <c r="X671" i="4"/>
  <c r="X670" i="4"/>
  <c r="X669" i="4"/>
  <c r="X668" i="4"/>
  <c r="X667" i="4"/>
  <c r="X666" i="4"/>
  <c r="X665" i="4"/>
  <c r="X664" i="4"/>
  <c r="X663" i="4"/>
  <c r="X662" i="4"/>
  <c r="X661" i="4"/>
  <c r="X660" i="4"/>
  <c r="X659" i="4"/>
  <c r="X658" i="4"/>
  <c r="X657" i="4"/>
  <c r="X656" i="4"/>
  <c r="X655" i="4"/>
  <c r="X654" i="4"/>
  <c r="X653" i="4"/>
  <c r="X652" i="4"/>
  <c r="X651" i="4"/>
  <c r="X650" i="4"/>
  <c r="X649" i="4"/>
  <c r="X648" i="4"/>
  <c r="X647" i="4"/>
  <c r="X646" i="4"/>
  <c r="X645" i="4"/>
  <c r="X644" i="4"/>
  <c r="X643" i="4"/>
  <c r="X642" i="4"/>
  <c r="X641" i="4"/>
  <c r="X640" i="4"/>
  <c r="X639" i="4"/>
  <c r="X638" i="4"/>
  <c r="X637" i="4"/>
  <c r="X636" i="4"/>
  <c r="X635" i="4"/>
  <c r="X634" i="4"/>
  <c r="X633" i="4"/>
  <c r="X632" i="4"/>
  <c r="X631" i="4"/>
  <c r="X630" i="4"/>
  <c r="X629" i="4"/>
  <c r="X628" i="4"/>
  <c r="X627" i="4"/>
  <c r="X626" i="4"/>
  <c r="X625" i="4"/>
  <c r="X624" i="4"/>
  <c r="X623" i="4"/>
  <c r="X622" i="4"/>
  <c r="X621" i="4"/>
  <c r="X620" i="4"/>
  <c r="X619" i="4"/>
  <c r="X618" i="4"/>
  <c r="X617" i="4"/>
  <c r="X616" i="4"/>
  <c r="X615" i="4"/>
  <c r="X614" i="4"/>
  <c r="X613" i="4"/>
  <c r="X612" i="4"/>
  <c r="X611" i="4"/>
  <c r="X610" i="4"/>
  <c r="X609" i="4"/>
  <c r="X608" i="4"/>
  <c r="X607" i="4"/>
  <c r="X606" i="4"/>
  <c r="X605" i="4"/>
  <c r="X604" i="4"/>
  <c r="X603" i="4"/>
  <c r="X602" i="4"/>
  <c r="X601" i="4"/>
  <c r="X600" i="4"/>
  <c r="X599" i="4"/>
  <c r="X598" i="4"/>
  <c r="X597" i="4"/>
  <c r="X596" i="4"/>
  <c r="X595" i="4"/>
  <c r="X594" i="4"/>
  <c r="X593" i="4"/>
  <c r="X592" i="4"/>
  <c r="X591" i="4"/>
  <c r="X590" i="4"/>
  <c r="X589" i="4"/>
  <c r="X588" i="4"/>
  <c r="X587" i="4"/>
  <c r="X586" i="4"/>
  <c r="X585" i="4"/>
  <c r="X584" i="4"/>
  <c r="X583" i="4"/>
  <c r="X582" i="4"/>
  <c r="X581" i="4"/>
  <c r="X580" i="4"/>
  <c r="X579" i="4"/>
  <c r="X578" i="4"/>
  <c r="X577" i="4"/>
  <c r="X576" i="4"/>
  <c r="X575" i="4"/>
  <c r="X574" i="4"/>
  <c r="X573" i="4"/>
  <c r="X572" i="4"/>
  <c r="X571" i="4"/>
  <c r="X570" i="4"/>
  <c r="X569" i="4"/>
  <c r="X568" i="4"/>
  <c r="X567" i="4"/>
  <c r="X566" i="4"/>
  <c r="X565" i="4"/>
  <c r="X564" i="4"/>
  <c r="X563" i="4"/>
  <c r="X562" i="4"/>
  <c r="X561" i="4"/>
  <c r="X560" i="4"/>
  <c r="X559" i="4"/>
  <c r="X558" i="4"/>
  <c r="X557" i="4"/>
  <c r="X556" i="4"/>
  <c r="X555" i="4"/>
  <c r="X554" i="4"/>
  <c r="X553" i="4"/>
  <c r="X552" i="4"/>
  <c r="X551" i="4"/>
  <c r="X550" i="4"/>
  <c r="X549" i="4"/>
  <c r="X548" i="4"/>
  <c r="X547" i="4"/>
  <c r="X546" i="4"/>
  <c r="X545" i="4"/>
  <c r="X544" i="4"/>
  <c r="X543" i="4"/>
  <c r="X542" i="4"/>
  <c r="X541" i="4"/>
  <c r="X540" i="4"/>
  <c r="X539" i="4"/>
  <c r="X538" i="4"/>
  <c r="X537" i="4"/>
  <c r="X536" i="4"/>
  <c r="X535" i="4"/>
  <c r="X534" i="4"/>
  <c r="X533" i="4"/>
  <c r="X532" i="4"/>
  <c r="X531" i="4"/>
  <c r="X530" i="4"/>
  <c r="X529" i="4"/>
  <c r="X528" i="4"/>
  <c r="X527" i="4"/>
  <c r="X526" i="4"/>
  <c r="X525" i="4"/>
  <c r="X524" i="4"/>
  <c r="X523" i="4"/>
  <c r="X522" i="4"/>
  <c r="X521" i="4"/>
  <c r="X520" i="4"/>
  <c r="X519" i="4"/>
  <c r="X518" i="4"/>
  <c r="X517" i="4"/>
  <c r="X516" i="4"/>
  <c r="X515" i="4"/>
  <c r="X514" i="4"/>
  <c r="X513" i="4"/>
  <c r="X512" i="4"/>
  <c r="X511" i="4"/>
  <c r="X510" i="4"/>
  <c r="X509" i="4"/>
  <c r="X508" i="4"/>
  <c r="X507" i="4"/>
  <c r="X506" i="4"/>
  <c r="X505" i="4"/>
  <c r="X504" i="4"/>
  <c r="X503" i="4"/>
  <c r="X502" i="4"/>
  <c r="X501" i="4"/>
  <c r="X500" i="4"/>
  <c r="X499" i="4"/>
  <c r="X498" i="4"/>
  <c r="X497" i="4"/>
  <c r="X496" i="4"/>
  <c r="X495" i="4"/>
  <c r="X494" i="4"/>
  <c r="X493" i="4"/>
  <c r="X492" i="4"/>
  <c r="X491" i="4"/>
  <c r="X490" i="4"/>
  <c r="X489" i="4"/>
  <c r="X488" i="4"/>
  <c r="X487" i="4"/>
  <c r="X486" i="4"/>
  <c r="X485" i="4"/>
  <c r="X484" i="4"/>
  <c r="X483" i="4"/>
  <c r="X482" i="4"/>
  <c r="X481" i="4"/>
  <c r="X480" i="4"/>
  <c r="X479" i="4"/>
  <c r="X478" i="4"/>
  <c r="X477" i="4"/>
  <c r="X476" i="4"/>
  <c r="X475" i="4"/>
  <c r="X474" i="4"/>
  <c r="X473" i="4"/>
  <c r="X472" i="4"/>
  <c r="X471" i="4"/>
  <c r="X470" i="4"/>
  <c r="X469" i="4"/>
  <c r="X468" i="4"/>
  <c r="X467" i="4"/>
  <c r="X466" i="4"/>
  <c r="X465" i="4"/>
  <c r="X464" i="4"/>
  <c r="X463" i="4"/>
  <c r="X462" i="4"/>
  <c r="X461" i="4"/>
  <c r="X460" i="4"/>
  <c r="X459" i="4"/>
  <c r="X458" i="4"/>
  <c r="X457" i="4"/>
  <c r="X456" i="4"/>
  <c r="X455" i="4"/>
  <c r="X454" i="4"/>
  <c r="X453" i="4"/>
  <c r="X452" i="4"/>
  <c r="X451" i="4"/>
  <c r="X450" i="4"/>
  <c r="X449" i="4"/>
  <c r="X448" i="4"/>
  <c r="X447" i="4"/>
  <c r="X446" i="4"/>
  <c r="X445" i="4"/>
  <c r="X444" i="4"/>
  <c r="X443" i="4"/>
  <c r="X442" i="4"/>
  <c r="X441" i="4"/>
  <c r="X440" i="4"/>
  <c r="X439" i="4"/>
  <c r="X438" i="4"/>
  <c r="X437" i="4"/>
  <c r="X436" i="4"/>
  <c r="X435" i="4"/>
  <c r="X434" i="4"/>
  <c r="X433" i="4"/>
  <c r="X432" i="4"/>
  <c r="X431" i="4"/>
  <c r="X430" i="4"/>
  <c r="X429" i="4"/>
  <c r="X428" i="4"/>
  <c r="X427" i="4"/>
  <c r="X426" i="4"/>
  <c r="X425" i="4"/>
  <c r="X424" i="4"/>
  <c r="X423" i="4"/>
  <c r="X422" i="4"/>
  <c r="X421" i="4"/>
  <c r="X420" i="4"/>
  <c r="X419" i="4"/>
  <c r="X418" i="4"/>
  <c r="X417" i="4"/>
  <c r="X416" i="4"/>
  <c r="X415" i="4"/>
  <c r="X414" i="4"/>
  <c r="X413" i="4"/>
  <c r="X412" i="4"/>
  <c r="X411" i="4"/>
  <c r="X410" i="4"/>
  <c r="X409" i="4"/>
  <c r="X408" i="4"/>
  <c r="X407" i="4"/>
  <c r="X406" i="4"/>
  <c r="X405" i="4"/>
  <c r="X404" i="4"/>
  <c r="X403" i="4"/>
  <c r="X402" i="4"/>
  <c r="X401" i="4"/>
  <c r="X400" i="4"/>
  <c r="X399" i="4"/>
  <c r="X398" i="4"/>
  <c r="X397" i="4"/>
  <c r="X396" i="4"/>
  <c r="X395" i="4"/>
  <c r="X394" i="4"/>
  <c r="X393" i="4"/>
  <c r="X392" i="4"/>
  <c r="X391" i="4"/>
  <c r="X390" i="4"/>
  <c r="X389" i="4"/>
  <c r="X388" i="4"/>
  <c r="X387" i="4"/>
  <c r="X386" i="4"/>
  <c r="X385" i="4"/>
  <c r="X384" i="4"/>
  <c r="X383" i="4"/>
  <c r="X382" i="4"/>
  <c r="X381" i="4"/>
  <c r="X380" i="4"/>
  <c r="X379" i="4"/>
  <c r="X378" i="4"/>
  <c r="X377" i="4"/>
  <c r="X376" i="4"/>
  <c r="X375" i="4"/>
  <c r="X374" i="4"/>
  <c r="X373" i="4"/>
  <c r="X372" i="4"/>
  <c r="X371" i="4"/>
  <c r="X370" i="4"/>
  <c r="X369" i="4"/>
  <c r="X368" i="4"/>
  <c r="X367" i="4"/>
  <c r="X366" i="4"/>
  <c r="X365" i="4"/>
  <c r="X364" i="4"/>
  <c r="X363" i="4"/>
  <c r="X362" i="4"/>
  <c r="X361" i="4"/>
  <c r="X360" i="4"/>
  <c r="X359" i="4"/>
  <c r="X358" i="4"/>
  <c r="X357" i="4"/>
  <c r="X356" i="4"/>
  <c r="X355" i="4"/>
  <c r="X354" i="4"/>
  <c r="X353" i="4"/>
  <c r="X352" i="4"/>
  <c r="X351" i="4"/>
  <c r="X350" i="4"/>
  <c r="X349" i="4"/>
  <c r="X348" i="4"/>
  <c r="X347" i="4"/>
  <c r="X346" i="4"/>
  <c r="X345" i="4"/>
  <c r="X344" i="4"/>
  <c r="X343" i="4"/>
  <c r="X342" i="4"/>
  <c r="X341" i="4"/>
  <c r="X340" i="4"/>
  <c r="X339" i="4"/>
  <c r="X338" i="4"/>
  <c r="X337" i="4"/>
  <c r="X336" i="4"/>
  <c r="X335" i="4"/>
  <c r="X334" i="4"/>
  <c r="X333" i="4"/>
  <c r="X332" i="4"/>
  <c r="X331" i="4"/>
  <c r="X330" i="4"/>
  <c r="X329" i="4"/>
  <c r="X328" i="4"/>
  <c r="X327" i="4"/>
  <c r="X326" i="4"/>
  <c r="X325" i="4"/>
  <c r="X324" i="4"/>
  <c r="X323" i="4"/>
  <c r="X322" i="4"/>
  <c r="X321" i="4"/>
  <c r="X320" i="4"/>
  <c r="X319" i="4"/>
  <c r="X318" i="4"/>
  <c r="X317" i="4"/>
  <c r="X316" i="4"/>
  <c r="X315" i="4"/>
  <c r="X314" i="4"/>
  <c r="X313" i="4"/>
  <c r="X312" i="4"/>
  <c r="X311" i="4"/>
  <c r="X310" i="4"/>
  <c r="X309" i="4"/>
  <c r="X308" i="4"/>
  <c r="X307" i="4"/>
  <c r="X306" i="4"/>
  <c r="X305" i="4"/>
  <c r="X304" i="4"/>
  <c r="X303" i="4"/>
  <c r="X302" i="4"/>
  <c r="X301" i="4"/>
  <c r="X300" i="4"/>
  <c r="X299" i="4"/>
  <c r="X298" i="4"/>
  <c r="X297" i="4"/>
  <c r="X296" i="4"/>
  <c r="X295" i="4"/>
  <c r="X294" i="4"/>
  <c r="X293" i="4"/>
  <c r="X292" i="4"/>
  <c r="X291" i="4"/>
  <c r="X290" i="4"/>
  <c r="X289" i="4"/>
  <c r="X288" i="4"/>
  <c r="X287" i="4"/>
  <c r="X286" i="4"/>
  <c r="X285" i="4"/>
  <c r="X284" i="4"/>
  <c r="X283" i="4"/>
  <c r="X282" i="4"/>
  <c r="X281" i="4"/>
  <c r="X280" i="4"/>
  <c r="X279" i="4"/>
  <c r="X278" i="4"/>
  <c r="X277" i="4"/>
  <c r="X276" i="4"/>
  <c r="X275" i="4"/>
  <c r="X274" i="4"/>
  <c r="X273" i="4"/>
  <c r="X272" i="4"/>
  <c r="X271" i="4"/>
  <c r="X270" i="4"/>
  <c r="X269" i="4"/>
  <c r="X268" i="4"/>
  <c r="X267" i="4"/>
  <c r="X266" i="4"/>
  <c r="X265" i="4"/>
  <c r="X264" i="4"/>
  <c r="X263" i="4"/>
  <c r="X262" i="4"/>
  <c r="X261" i="4"/>
  <c r="X260" i="4"/>
  <c r="X259" i="4"/>
  <c r="X258" i="4"/>
  <c r="X257" i="4"/>
  <c r="X256" i="4"/>
  <c r="X255" i="4"/>
  <c r="X254" i="4"/>
  <c r="X253" i="4"/>
  <c r="X252" i="4"/>
  <c r="X251" i="4"/>
  <c r="X250" i="4"/>
  <c r="X249" i="4"/>
  <c r="X248" i="4"/>
  <c r="X247" i="4"/>
  <c r="X246" i="4"/>
  <c r="X245" i="4"/>
  <c r="X244" i="4"/>
  <c r="X243" i="4"/>
  <c r="X242" i="4"/>
  <c r="X241" i="4"/>
  <c r="X240" i="4"/>
  <c r="X239" i="4"/>
  <c r="X238" i="4"/>
  <c r="X237" i="4"/>
  <c r="X236" i="4"/>
  <c r="X235" i="4"/>
  <c r="X234" i="4"/>
  <c r="X233" i="4"/>
  <c r="X232" i="4"/>
  <c r="X231" i="4"/>
  <c r="X230" i="4"/>
  <c r="X229" i="4"/>
  <c r="X228" i="4"/>
  <c r="X227" i="4"/>
  <c r="X226" i="4"/>
  <c r="X225" i="4"/>
  <c r="X224" i="4"/>
  <c r="X223" i="4"/>
  <c r="X222" i="4"/>
  <c r="X221" i="4"/>
  <c r="X220" i="4"/>
  <c r="X219" i="4"/>
  <c r="X218" i="4"/>
  <c r="X217" i="4"/>
  <c r="X216" i="4"/>
  <c r="X215" i="4"/>
  <c r="X214" i="4"/>
  <c r="X213" i="4"/>
  <c r="X212" i="4"/>
  <c r="X211" i="4"/>
  <c r="X210" i="4"/>
  <c r="X209" i="4"/>
  <c r="X208" i="4"/>
  <c r="X207" i="4"/>
  <c r="X206" i="4"/>
  <c r="X205" i="4"/>
  <c r="X204" i="4"/>
  <c r="X203" i="4"/>
  <c r="X202" i="4"/>
  <c r="X201" i="4"/>
  <c r="X200" i="4"/>
  <c r="X199" i="4"/>
  <c r="X198" i="4"/>
  <c r="X197" i="4"/>
  <c r="X196" i="4"/>
  <c r="X195" i="4"/>
  <c r="X194" i="4"/>
  <c r="X193" i="4"/>
  <c r="X192" i="4"/>
  <c r="X191" i="4"/>
  <c r="X190" i="4"/>
  <c r="X189" i="4"/>
  <c r="X188" i="4"/>
  <c r="X187" i="4"/>
  <c r="X186" i="4"/>
  <c r="X185" i="4"/>
  <c r="X184" i="4"/>
  <c r="X183" i="4"/>
  <c r="X182" i="4"/>
  <c r="X181" i="4"/>
  <c r="X180" i="4"/>
  <c r="X179" i="4"/>
  <c r="X178" i="4"/>
  <c r="X177" i="4"/>
  <c r="X176" i="4"/>
  <c r="X175" i="4"/>
  <c r="X174" i="4"/>
  <c r="X173" i="4"/>
  <c r="X172" i="4"/>
  <c r="X171" i="4"/>
  <c r="X170" i="4"/>
  <c r="X169" i="4"/>
  <c r="X168" i="4"/>
  <c r="X167" i="4"/>
  <c r="X166" i="4"/>
  <c r="X165" i="4"/>
  <c r="X164" i="4"/>
  <c r="X163" i="4"/>
  <c r="X162" i="4"/>
  <c r="X161" i="4"/>
  <c r="X160" i="4"/>
  <c r="X159" i="4"/>
  <c r="X158" i="4"/>
  <c r="X157" i="4"/>
  <c r="X156" i="4"/>
  <c r="X155" i="4"/>
  <c r="X154" i="4"/>
  <c r="X153" i="4"/>
  <c r="X152" i="4"/>
  <c r="X151" i="4"/>
  <c r="X150" i="4"/>
  <c r="X149" i="4"/>
  <c r="X148" i="4"/>
  <c r="X147" i="4"/>
  <c r="X146" i="4"/>
  <c r="X145" i="4"/>
  <c r="X144" i="4"/>
  <c r="X143" i="4"/>
  <c r="X142" i="4"/>
  <c r="X141" i="4"/>
  <c r="X140" i="4"/>
  <c r="X139" i="4"/>
  <c r="X138" i="4"/>
  <c r="X137" i="4"/>
  <c r="X136" i="4"/>
  <c r="X135" i="4"/>
  <c r="X134" i="4"/>
  <c r="X133" i="4"/>
  <c r="X132" i="4"/>
  <c r="X131" i="4"/>
  <c r="X130" i="4"/>
  <c r="X129" i="4"/>
  <c r="X128" i="4"/>
  <c r="X127" i="4"/>
  <c r="X126" i="4"/>
  <c r="X125" i="4"/>
  <c r="X124" i="4"/>
  <c r="X123" i="4"/>
  <c r="X122" i="4"/>
  <c r="X121" i="4"/>
  <c r="X120" i="4"/>
  <c r="X119" i="4"/>
  <c r="X118" i="4"/>
  <c r="X117" i="4"/>
  <c r="X116" i="4"/>
  <c r="X115" i="4"/>
  <c r="X114" i="4"/>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X64" i="4"/>
  <c r="X63" i="4"/>
  <c r="X62" i="4"/>
  <c r="X61" i="4"/>
  <c r="X60" i="4"/>
  <c r="X59" i="4"/>
  <c r="X58" i="4"/>
  <c r="X57" i="4"/>
  <c r="X56" i="4"/>
  <c r="X55" i="4"/>
  <c r="X54" i="4"/>
  <c r="X53" i="4"/>
  <c r="X52" i="4"/>
  <c r="X51" i="4"/>
  <c r="X50" i="4"/>
  <c r="X49"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X8" i="4"/>
  <c r="X7" i="4"/>
  <c r="X6" i="4"/>
  <c r="X5" i="4"/>
  <c r="X4" i="4"/>
  <c r="X3" i="4"/>
  <c r="X2" i="4"/>
  <c r="X3" i="9"/>
  <c r="X4" i="9"/>
  <c r="X5" i="9"/>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X137" i="9"/>
  <c r="X138" i="9"/>
  <c r="X139" i="9"/>
  <c r="X140" i="9"/>
  <c r="X141" i="9"/>
  <c r="X142" i="9"/>
  <c r="X143" i="9"/>
  <c r="X144" i="9"/>
  <c r="X145" i="9"/>
  <c r="X146" i="9"/>
  <c r="X147" i="9"/>
  <c r="X148" i="9"/>
  <c r="X149" i="9"/>
  <c r="X150" i="9"/>
  <c r="X151" i="9"/>
  <c r="X152" i="9"/>
  <c r="X153" i="9"/>
  <c r="X154" i="9"/>
  <c r="X155" i="9"/>
  <c r="X156" i="9"/>
  <c r="X157" i="9"/>
  <c r="X158" i="9"/>
  <c r="X159" i="9"/>
  <c r="X160" i="9"/>
  <c r="X161" i="9"/>
  <c r="X162" i="9"/>
  <c r="X163" i="9"/>
  <c r="X164" i="9"/>
  <c r="X165" i="9"/>
  <c r="X166" i="9"/>
  <c r="X167" i="9"/>
  <c r="X168" i="9"/>
  <c r="X169" i="9"/>
  <c r="X170" i="9"/>
  <c r="X171" i="9"/>
  <c r="X172" i="9"/>
  <c r="X173" i="9"/>
  <c r="X174" i="9"/>
  <c r="X175" i="9"/>
  <c r="X176" i="9"/>
  <c r="X177" i="9"/>
  <c r="X178" i="9"/>
  <c r="X179" i="9"/>
  <c r="X180" i="9"/>
  <c r="X181" i="9"/>
  <c r="X182" i="9"/>
  <c r="X183" i="9"/>
  <c r="X184" i="9"/>
  <c r="X185" i="9"/>
  <c r="X186" i="9"/>
  <c r="X187" i="9"/>
  <c r="X188" i="9"/>
  <c r="X189" i="9"/>
  <c r="X190" i="9"/>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369" i="9"/>
  <c r="X370" i="9"/>
  <c r="X371" i="9"/>
  <c r="X372" i="9"/>
  <c r="X373" i="9"/>
  <c r="X374" i="9"/>
  <c r="X375" i="9"/>
  <c r="X376" i="9"/>
  <c r="X377" i="9"/>
  <c r="X378" i="9"/>
  <c r="X379" i="9"/>
  <c r="X380" i="9"/>
  <c r="X381" i="9"/>
  <c r="X382" i="9"/>
  <c r="X383" i="9"/>
  <c r="X384" i="9"/>
  <c r="X385" i="9"/>
  <c r="X386" i="9"/>
  <c r="X387" i="9"/>
  <c r="X388" i="9"/>
  <c r="X389" i="9"/>
  <c r="X390" i="9"/>
  <c r="X391" i="9"/>
  <c r="X392" i="9"/>
  <c r="X393" i="9"/>
  <c r="X394" i="9"/>
  <c r="X395" i="9"/>
  <c r="X396" i="9"/>
  <c r="X397" i="9"/>
  <c r="X398" i="9"/>
  <c r="X399" i="9"/>
  <c r="X400" i="9"/>
  <c r="X401" i="9"/>
  <c r="X402" i="9"/>
  <c r="X403" i="9"/>
  <c r="X404" i="9"/>
  <c r="X405" i="9"/>
  <c r="X406" i="9"/>
  <c r="X407" i="9"/>
  <c r="X408" i="9"/>
  <c r="X409" i="9"/>
  <c r="X410" i="9"/>
  <c r="X411" i="9"/>
  <c r="X412" i="9"/>
  <c r="X413" i="9"/>
  <c r="X414" i="9"/>
  <c r="X415" i="9"/>
  <c r="X416" i="9"/>
  <c r="X417" i="9"/>
  <c r="X418" i="9"/>
  <c r="X419" i="9"/>
  <c r="X420" i="9"/>
  <c r="X421" i="9"/>
  <c r="X422" i="9"/>
  <c r="X423" i="9"/>
  <c r="X424" i="9"/>
  <c r="X425" i="9"/>
  <c r="X426" i="9"/>
  <c r="X427" i="9"/>
  <c r="X428" i="9"/>
  <c r="X429" i="9"/>
  <c r="X430" i="9"/>
  <c r="X431" i="9"/>
  <c r="X432" i="9"/>
  <c r="X433" i="9"/>
  <c r="X434" i="9"/>
  <c r="X435" i="9"/>
  <c r="X436" i="9"/>
  <c r="X437" i="9"/>
  <c r="X438" i="9"/>
  <c r="X439" i="9"/>
  <c r="X440" i="9"/>
  <c r="X441" i="9"/>
  <c r="X442" i="9"/>
  <c r="X443" i="9"/>
  <c r="X444" i="9"/>
  <c r="X445" i="9"/>
  <c r="X446" i="9"/>
  <c r="X447" i="9"/>
  <c r="X448" i="9"/>
  <c r="X449" i="9"/>
  <c r="X450" i="9"/>
  <c r="X451" i="9"/>
  <c r="X452" i="9"/>
  <c r="X453" i="9"/>
  <c r="X454" i="9"/>
  <c r="X455" i="9"/>
  <c r="X456" i="9"/>
  <c r="X457" i="9"/>
  <c r="X458" i="9"/>
  <c r="X459" i="9"/>
  <c r="X460" i="9"/>
  <c r="X461" i="9"/>
  <c r="X462" i="9"/>
  <c r="X463" i="9"/>
  <c r="X464" i="9"/>
  <c r="X465" i="9"/>
  <c r="X466" i="9"/>
  <c r="X467" i="9"/>
  <c r="X468" i="9"/>
  <c r="X469" i="9"/>
  <c r="X470" i="9"/>
  <c r="X471" i="9"/>
  <c r="X472" i="9"/>
  <c r="X473" i="9"/>
  <c r="X474" i="9"/>
  <c r="X475" i="9"/>
  <c r="X476" i="9"/>
  <c r="X477" i="9"/>
  <c r="X478" i="9"/>
  <c r="X479" i="9"/>
  <c r="X480" i="9"/>
  <c r="X481" i="9"/>
  <c r="X482" i="9"/>
  <c r="X483" i="9"/>
  <c r="X484" i="9"/>
  <c r="X485" i="9"/>
  <c r="X486" i="9"/>
  <c r="X487" i="9"/>
  <c r="X488" i="9"/>
  <c r="X489" i="9"/>
  <c r="X490" i="9"/>
  <c r="X491" i="9"/>
  <c r="X492" i="9"/>
  <c r="X493" i="9"/>
  <c r="X494" i="9"/>
  <c r="X495" i="9"/>
  <c r="X496" i="9"/>
  <c r="X497" i="9"/>
  <c r="X498" i="9"/>
  <c r="X499" i="9"/>
  <c r="X500" i="9"/>
  <c r="X501" i="9"/>
  <c r="X502" i="9"/>
  <c r="X503" i="9"/>
  <c r="X504" i="9"/>
  <c r="X505" i="9"/>
  <c r="X506" i="9"/>
  <c r="X507" i="9"/>
  <c r="X508" i="9"/>
  <c r="X509" i="9"/>
  <c r="X510" i="9"/>
  <c r="X511" i="9"/>
  <c r="X512" i="9"/>
  <c r="X513" i="9"/>
  <c r="X514" i="9"/>
  <c r="X515" i="9"/>
  <c r="X516" i="9"/>
  <c r="X517" i="9"/>
  <c r="X518" i="9"/>
  <c r="X519" i="9"/>
  <c r="X520" i="9"/>
  <c r="X521" i="9"/>
  <c r="X522" i="9"/>
  <c r="X523" i="9"/>
  <c r="X524" i="9"/>
  <c r="X525" i="9"/>
  <c r="X526" i="9"/>
  <c r="X527" i="9"/>
  <c r="X528" i="9"/>
  <c r="X529" i="9"/>
  <c r="X530" i="9"/>
  <c r="X531" i="9"/>
  <c r="X532" i="9"/>
  <c r="X533" i="9"/>
  <c r="X534" i="9"/>
  <c r="X535" i="9"/>
  <c r="X536" i="9"/>
  <c r="X537" i="9"/>
  <c r="X538" i="9"/>
  <c r="X539" i="9"/>
  <c r="X540" i="9"/>
  <c r="X541" i="9"/>
  <c r="X542" i="9"/>
  <c r="X543" i="9"/>
  <c r="X544" i="9"/>
  <c r="X545" i="9"/>
  <c r="X546" i="9"/>
  <c r="X547" i="9"/>
  <c r="X548" i="9"/>
  <c r="X549" i="9"/>
  <c r="X550" i="9"/>
  <c r="X551" i="9"/>
  <c r="X552" i="9"/>
  <c r="X553" i="9"/>
  <c r="X554" i="9"/>
  <c r="X555" i="9"/>
  <c r="X556" i="9"/>
  <c r="X557" i="9"/>
  <c r="X558" i="9"/>
  <c r="X559" i="9"/>
  <c r="X560" i="9"/>
  <c r="X561" i="9"/>
  <c r="X562" i="9"/>
  <c r="X563" i="9"/>
  <c r="X564" i="9"/>
  <c r="X565" i="9"/>
  <c r="X566" i="9"/>
  <c r="X567" i="9"/>
  <c r="X568" i="9"/>
  <c r="X569" i="9"/>
  <c r="X570" i="9"/>
  <c r="X571" i="9"/>
  <c r="X572" i="9"/>
  <c r="X573" i="9"/>
  <c r="X574" i="9"/>
  <c r="X575" i="9"/>
  <c r="X576" i="9"/>
  <c r="X577" i="9"/>
  <c r="X578" i="9"/>
  <c r="X579" i="9"/>
  <c r="X580" i="9"/>
  <c r="X581" i="9"/>
  <c r="X582" i="9"/>
  <c r="X583" i="9"/>
  <c r="X584" i="9"/>
  <c r="X585" i="9"/>
  <c r="X586" i="9"/>
  <c r="X587" i="9"/>
  <c r="X588" i="9"/>
  <c r="X589" i="9"/>
  <c r="X590" i="9"/>
  <c r="X591" i="9"/>
  <c r="X592" i="9"/>
  <c r="X593" i="9"/>
  <c r="X594" i="9"/>
  <c r="X595" i="9"/>
  <c r="X596" i="9"/>
  <c r="X597" i="9"/>
  <c r="X598" i="9"/>
  <c r="X599" i="9"/>
  <c r="X600" i="9"/>
  <c r="X601" i="9"/>
  <c r="X602" i="9"/>
  <c r="X603" i="9"/>
  <c r="X604" i="9"/>
  <c r="X605" i="9"/>
  <c r="X606" i="9"/>
  <c r="X607" i="9"/>
  <c r="X608" i="9"/>
  <c r="X609" i="9"/>
  <c r="X610" i="9"/>
  <c r="X611" i="9"/>
  <c r="X612" i="9"/>
  <c r="X613" i="9"/>
  <c r="X614" i="9"/>
  <c r="X615" i="9"/>
  <c r="X616" i="9"/>
  <c r="X617" i="9"/>
  <c r="X618" i="9"/>
  <c r="X619" i="9"/>
  <c r="X620" i="9"/>
  <c r="X621" i="9"/>
  <c r="X622" i="9"/>
  <c r="X623" i="9"/>
  <c r="X624" i="9"/>
  <c r="X625" i="9"/>
  <c r="X626" i="9"/>
  <c r="X627" i="9"/>
  <c r="X628" i="9"/>
  <c r="X629" i="9"/>
  <c r="X630" i="9"/>
  <c r="X631" i="9"/>
  <c r="X632" i="9"/>
  <c r="X633" i="9"/>
  <c r="X634" i="9"/>
  <c r="X635" i="9"/>
  <c r="X636" i="9"/>
  <c r="X637" i="9"/>
  <c r="X638" i="9"/>
  <c r="X639" i="9"/>
  <c r="X640" i="9"/>
  <c r="X641" i="9"/>
  <c r="X642" i="9"/>
  <c r="X643" i="9"/>
  <c r="X644" i="9"/>
  <c r="X645" i="9"/>
  <c r="X646" i="9"/>
  <c r="X647" i="9"/>
  <c r="X648" i="9"/>
  <c r="X649" i="9"/>
  <c r="X650" i="9"/>
  <c r="X651" i="9"/>
  <c r="X652" i="9"/>
  <c r="X653" i="9"/>
  <c r="X654" i="9"/>
  <c r="X655" i="9"/>
  <c r="X656" i="9"/>
  <c r="X657" i="9"/>
  <c r="X658" i="9"/>
  <c r="X659" i="9"/>
  <c r="X660" i="9"/>
  <c r="X661" i="9"/>
  <c r="X662" i="9"/>
  <c r="X663" i="9"/>
  <c r="X664" i="9"/>
  <c r="X665" i="9"/>
  <c r="X666" i="9"/>
  <c r="X667" i="9"/>
  <c r="X668" i="9"/>
  <c r="X669" i="9"/>
  <c r="X670" i="9"/>
  <c r="X671" i="9"/>
  <c r="X672" i="9"/>
  <c r="X673" i="9"/>
  <c r="X674" i="9"/>
  <c r="X675" i="9"/>
  <c r="X676" i="9"/>
  <c r="X677" i="9"/>
  <c r="X678" i="9"/>
  <c r="X679" i="9"/>
  <c r="X680" i="9"/>
  <c r="X681" i="9"/>
  <c r="X682" i="9"/>
  <c r="X683" i="9"/>
  <c r="X684" i="9"/>
  <c r="X685" i="9"/>
  <c r="X686" i="9"/>
  <c r="X687" i="9"/>
  <c r="X688" i="9"/>
  <c r="X689" i="9"/>
  <c r="X690" i="9"/>
  <c r="X691" i="9"/>
  <c r="X692" i="9"/>
  <c r="X693" i="9"/>
  <c r="X694" i="9"/>
  <c r="X695" i="9"/>
  <c r="X696" i="9"/>
  <c r="X697" i="9"/>
  <c r="X698" i="9"/>
  <c r="X699" i="9"/>
  <c r="X700" i="9"/>
  <c r="X701" i="9"/>
  <c r="X702" i="9"/>
  <c r="X703" i="9"/>
  <c r="X704" i="9"/>
  <c r="X705" i="9"/>
  <c r="X706" i="9"/>
  <c r="X707" i="9"/>
  <c r="X708" i="9"/>
  <c r="X709" i="9"/>
  <c r="X710" i="9"/>
  <c r="X711" i="9"/>
  <c r="X712" i="9"/>
  <c r="X713" i="9"/>
  <c r="X714" i="9"/>
  <c r="X715" i="9"/>
  <c r="X716" i="9"/>
  <c r="X717" i="9"/>
  <c r="X718" i="9"/>
  <c r="X719" i="9"/>
  <c r="X720" i="9"/>
  <c r="X721" i="9"/>
  <c r="X722" i="9"/>
  <c r="X723" i="9"/>
  <c r="X724" i="9"/>
  <c r="X725" i="9"/>
  <c r="X726" i="9"/>
  <c r="X727" i="9"/>
  <c r="X728" i="9"/>
  <c r="X729" i="9"/>
  <c r="X730" i="9"/>
  <c r="X731" i="9"/>
  <c r="X732" i="9"/>
  <c r="X733" i="9"/>
  <c r="X734" i="9"/>
  <c r="X735" i="9"/>
  <c r="X736" i="9"/>
  <c r="X737" i="9"/>
  <c r="X738" i="9"/>
  <c r="X739" i="9"/>
  <c r="X740" i="9"/>
  <c r="X741" i="9"/>
  <c r="X742" i="9"/>
  <c r="X743" i="9"/>
  <c r="X744" i="9"/>
  <c r="X745" i="9"/>
  <c r="X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X978" i="9"/>
  <c r="X979" i="9"/>
  <c r="X980" i="9"/>
  <c r="X981" i="9"/>
  <c r="X982" i="9"/>
  <c r="X983" i="9"/>
  <c r="X984" i="9"/>
  <c r="X985" i="9"/>
  <c r="X986" i="9"/>
  <c r="X987" i="9"/>
  <c r="X988" i="9"/>
  <c r="X989" i="9"/>
  <c r="X990" i="9"/>
  <c r="X991" i="9"/>
  <c r="X992" i="9"/>
  <c r="X993" i="9"/>
  <c r="X994" i="9"/>
  <c r="X995" i="9"/>
  <c r="X996" i="9"/>
  <c r="X997" i="9"/>
  <c r="X998" i="9"/>
  <c r="X999" i="9"/>
  <c r="X1000" i="9"/>
  <c r="X1001" i="9"/>
  <c r="X1002" i="9"/>
  <c r="X1003" i="9"/>
  <c r="X1004" i="9"/>
  <c r="X1005" i="9"/>
  <c r="X1006" i="9"/>
  <c r="X1007" i="9"/>
  <c r="X1008" i="9"/>
  <c r="X1009" i="9"/>
  <c r="X1010" i="9"/>
  <c r="X1011" i="9"/>
  <c r="X1012" i="9"/>
  <c r="X1013" i="9"/>
  <c r="X1014" i="9"/>
  <c r="X1015" i="9"/>
  <c r="X1016" i="9"/>
  <c r="X1017" i="9"/>
  <c r="X1018" i="9"/>
  <c r="X1019" i="9"/>
  <c r="X1020" i="9"/>
  <c r="X1021" i="9"/>
  <c r="X1022" i="9"/>
  <c r="X1023" i="9"/>
  <c r="X1024" i="9"/>
  <c r="X1025" i="9"/>
  <c r="X1026" i="9"/>
  <c r="X1027" i="9"/>
  <c r="X1028" i="9"/>
  <c r="X1029" i="9"/>
  <c r="X1030" i="9"/>
  <c r="X1031" i="9"/>
  <c r="X1032" i="9"/>
  <c r="X1033" i="9"/>
  <c r="X1034" i="9"/>
  <c r="X1035" i="9"/>
  <c r="X1036" i="9"/>
  <c r="X1037" i="9"/>
  <c r="X1038" i="9"/>
  <c r="X1039" i="9"/>
  <c r="X1040" i="9"/>
  <c r="X1041" i="9"/>
  <c r="X1042" i="9"/>
  <c r="X1043" i="9"/>
  <c r="X1044" i="9"/>
  <c r="X1045" i="9"/>
  <c r="X1046" i="9"/>
  <c r="X1047" i="9"/>
  <c r="X1048" i="9"/>
  <c r="X1049" i="9"/>
  <c r="X1050" i="9"/>
  <c r="X1051" i="9"/>
  <c r="X1052" i="9"/>
  <c r="X1053" i="9"/>
  <c r="X1054" i="9"/>
  <c r="X1055" i="9"/>
  <c r="X1056" i="9"/>
  <c r="X1057" i="9"/>
  <c r="X1058" i="9"/>
  <c r="X1059" i="9"/>
  <c r="X1060" i="9"/>
  <c r="X1061" i="9"/>
  <c r="X1062" i="9"/>
  <c r="X1063" i="9"/>
  <c r="X1064" i="9"/>
  <c r="X1065" i="9"/>
  <c r="X1066" i="9"/>
  <c r="X1067" i="9"/>
  <c r="X1068" i="9"/>
  <c r="X1069" i="9"/>
  <c r="X1070" i="9"/>
  <c r="X1071" i="9"/>
  <c r="X1072" i="9"/>
  <c r="X1073" i="9"/>
  <c r="X1074" i="9"/>
  <c r="X1075" i="9"/>
  <c r="X1076" i="9"/>
  <c r="X1077" i="9"/>
  <c r="X1078" i="9"/>
  <c r="X1079" i="9"/>
  <c r="X1080" i="9"/>
  <c r="X1081" i="9"/>
  <c r="X1082" i="9"/>
  <c r="X1083" i="9"/>
  <c r="X1084" i="9"/>
  <c r="X1085" i="9"/>
  <c r="X1086" i="9"/>
  <c r="X1087" i="9"/>
  <c r="X1088" i="9"/>
  <c r="X1089" i="9"/>
  <c r="X1090" i="9"/>
  <c r="X1091" i="9"/>
  <c r="X1092" i="9"/>
  <c r="X1093" i="9"/>
  <c r="X1094" i="9"/>
  <c r="X1095" i="9"/>
  <c r="X1096" i="9"/>
  <c r="X1097" i="9"/>
  <c r="X1098" i="9"/>
  <c r="X1099" i="9"/>
  <c r="X1100" i="9"/>
  <c r="X1101" i="9"/>
  <c r="X1102" i="9"/>
  <c r="X1103" i="9"/>
  <c r="X1104" i="9"/>
  <c r="X1105" i="9"/>
  <c r="X1106" i="9"/>
  <c r="X1107" i="9"/>
  <c r="X1108" i="9"/>
  <c r="X1109" i="9"/>
  <c r="X1110" i="9"/>
  <c r="X1111" i="9"/>
  <c r="X1112" i="9"/>
  <c r="X1113" i="9"/>
  <c r="X1114" i="9"/>
  <c r="X1115" i="9"/>
  <c r="X1116" i="9"/>
  <c r="X1117" i="9"/>
  <c r="X1118" i="9"/>
  <c r="X1119" i="9"/>
  <c r="X1120" i="9"/>
  <c r="X1121" i="9"/>
  <c r="X1122" i="9"/>
  <c r="X1123" i="9"/>
  <c r="X1124" i="9"/>
  <c r="X1125" i="9"/>
  <c r="X1126" i="9"/>
  <c r="X1127" i="9"/>
  <c r="X1128" i="9"/>
  <c r="X1129" i="9"/>
  <c r="X1130" i="9"/>
  <c r="X1131" i="9"/>
  <c r="X1132" i="9"/>
  <c r="X1133" i="9"/>
  <c r="X1134" i="9"/>
  <c r="X1135" i="9"/>
  <c r="X1136" i="9"/>
  <c r="X1137" i="9"/>
  <c r="X1138" i="9"/>
  <c r="X1139" i="9"/>
  <c r="X1140" i="9"/>
  <c r="X1141" i="9"/>
  <c r="X1142" i="9"/>
  <c r="X1143" i="9"/>
  <c r="X1144" i="9"/>
  <c r="X1145" i="9"/>
  <c r="X1146" i="9"/>
  <c r="X1147" i="9"/>
  <c r="X1148" i="9"/>
  <c r="X1149" i="9"/>
  <c r="X1150" i="9"/>
  <c r="X1151" i="9"/>
  <c r="X1152" i="9"/>
  <c r="X1153" i="9"/>
  <c r="X1154" i="9"/>
  <c r="X1155" i="9"/>
  <c r="X1156" i="9"/>
  <c r="X1157" i="9"/>
  <c r="X1158" i="9"/>
  <c r="X1159" i="9"/>
  <c r="X1160" i="9"/>
  <c r="X1161" i="9"/>
  <c r="X1162" i="9"/>
  <c r="X1163" i="9"/>
  <c r="X1164" i="9"/>
  <c r="X1165" i="9"/>
  <c r="X1166" i="9"/>
  <c r="X1167" i="9"/>
  <c r="X1168" i="9"/>
  <c r="X1169" i="9"/>
  <c r="X1170" i="9"/>
  <c r="X1171" i="9"/>
  <c r="X1172" i="9"/>
  <c r="X1173" i="9"/>
  <c r="X1174" i="9"/>
  <c r="X1175" i="9"/>
  <c r="X1176" i="9"/>
  <c r="X1177" i="9"/>
  <c r="X1178" i="9"/>
  <c r="X1179" i="9"/>
  <c r="X1180" i="9"/>
  <c r="X1181" i="9"/>
  <c r="X1182" i="9"/>
  <c r="X1183" i="9"/>
  <c r="X1184" i="9"/>
  <c r="X1185" i="9"/>
  <c r="X1186" i="9"/>
  <c r="X1187" i="9"/>
  <c r="X1188" i="9"/>
  <c r="X1189" i="9"/>
  <c r="X1190" i="9"/>
  <c r="X1191" i="9"/>
  <c r="X1192" i="9"/>
  <c r="X1193" i="9"/>
  <c r="X1194" i="9"/>
  <c r="X1195" i="9"/>
  <c r="X1196" i="9"/>
  <c r="X1197" i="9"/>
  <c r="X1198" i="9"/>
  <c r="X1199" i="9"/>
  <c r="X1200" i="9"/>
  <c r="X1201" i="9"/>
  <c r="X1202" i="9"/>
  <c r="X1203" i="9"/>
  <c r="X1204" i="9"/>
  <c r="X1205" i="9"/>
  <c r="X1206" i="9"/>
  <c r="X1207" i="9"/>
  <c r="X1208" i="9"/>
  <c r="X1209" i="9"/>
  <c r="X1210" i="9"/>
  <c r="X1211" i="9"/>
  <c r="X1212" i="9"/>
  <c r="X1213" i="9"/>
  <c r="X1214" i="9"/>
  <c r="X1215" i="9"/>
  <c r="X1216" i="9"/>
  <c r="X1217" i="9"/>
  <c r="X1218" i="9"/>
  <c r="X1219" i="9"/>
  <c r="X1220" i="9"/>
  <c r="X1221" i="9"/>
  <c r="X1222" i="9"/>
  <c r="X1223" i="9"/>
  <c r="X1224" i="9"/>
  <c r="X1225" i="9"/>
  <c r="X1226" i="9"/>
  <c r="X1227" i="9"/>
  <c r="X1228" i="9"/>
  <c r="X1229" i="9"/>
  <c r="X1230" i="9"/>
  <c r="X1231" i="9"/>
  <c r="X1232" i="9"/>
  <c r="X1233" i="9"/>
  <c r="X1234" i="9"/>
  <c r="X1235" i="9"/>
  <c r="X1236" i="9"/>
  <c r="X1237" i="9"/>
  <c r="X1238" i="9"/>
  <c r="X1239" i="9"/>
  <c r="X1240" i="9"/>
  <c r="X1241" i="9"/>
  <c r="X1242" i="9"/>
  <c r="X1243" i="9"/>
  <c r="X1244" i="9"/>
  <c r="X1245" i="9"/>
  <c r="X1246" i="9"/>
  <c r="X1247" i="9"/>
  <c r="X1248" i="9"/>
  <c r="X1249" i="9"/>
  <c r="X1250" i="9"/>
  <c r="X1251" i="9"/>
  <c r="X1252" i="9"/>
  <c r="X1253" i="9"/>
  <c r="X1254" i="9"/>
  <c r="X1255" i="9"/>
  <c r="X1256" i="9"/>
  <c r="X1257" i="9"/>
  <c r="X1258" i="9"/>
  <c r="X1259" i="9"/>
  <c r="X1260" i="9"/>
  <c r="X1261" i="9"/>
  <c r="X1262" i="9"/>
  <c r="X1263" i="9"/>
  <c r="X1264" i="9"/>
  <c r="X1265" i="9"/>
  <c r="X1266" i="9"/>
  <c r="X1267" i="9"/>
  <c r="X1268" i="9"/>
  <c r="X1269" i="9"/>
  <c r="X1270" i="9"/>
  <c r="X1271" i="9"/>
  <c r="X1272" i="9"/>
  <c r="X1273" i="9"/>
  <c r="X1274" i="9"/>
  <c r="X1275" i="9"/>
  <c r="X1276" i="9"/>
  <c r="X1277" i="9"/>
  <c r="X1278" i="9"/>
  <c r="X1279" i="9"/>
  <c r="X1280" i="9"/>
  <c r="X1281" i="9"/>
  <c r="X1282" i="9"/>
  <c r="X1283" i="9"/>
  <c r="X1284" i="9"/>
  <c r="X1285" i="9"/>
  <c r="X1286" i="9"/>
  <c r="X1287" i="9"/>
  <c r="X1288" i="9"/>
  <c r="X1289" i="9"/>
  <c r="X1290" i="9"/>
  <c r="X1291" i="9"/>
  <c r="X1292" i="9"/>
  <c r="X1293" i="9"/>
  <c r="X1294" i="9"/>
  <c r="X1295" i="9"/>
  <c r="X1296" i="9"/>
  <c r="X1297" i="9"/>
  <c r="X1298" i="9"/>
  <c r="X1299" i="9"/>
  <c r="X1300" i="9"/>
  <c r="X1301" i="9"/>
  <c r="X1302" i="9"/>
  <c r="X1303" i="9"/>
  <c r="X1304" i="9"/>
  <c r="X1305" i="9"/>
  <c r="X1306" i="9"/>
  <c r="X1307" i="9"/>
  <c r="X1308" i="9"/>
  <c r="X1309" i="9"/>
  <c r="X1310" i="9"/>
  <c r="X1311" i="9"/>
  <c r="X1312" i="9"/>
  <c r="X1313" i="9"/>
  <c r="X1314" i="9"/>
  <c r="X1315" i="9"/>
  <c r="X1316" i="9"/>
  <c r="X1317" i="9"/>
  <c r="X1318" i="9"/>
  <c r="X1319" i="9"/>
  <c r="X1320" i="9"/>
  <c r="X1321" i="9"/>
  <c r="X1322" i="9"/>
  <c r="X1323" i="9"/>
  <c r="X1324" i="9"/>
  <c r="X1325" i="9"/>
  <c r="X1326" i="9"/>
  <c r="X1327" i="9"/>
  <c r="X1328" i="9"/>
  <c r="X1329" i="9"/>
  <c r="X1330" i="9"/>
  <c r="X1331" i="9"/>
  <c r="X1332" i="9"/>
  <c r="X1333" i="9"/>
  <c r="X1334" i="9"/>
  <c r="X1335" i="9"/>
  <c r="X1336" i="9"/>
  <c r="X1337" i="9"/>
  <c r="X1338" i="9"/>
  <c r="X1339" i="9"/>
  <c r="X1340" i="9"/>
  <c r="X1341" i="9"/>
  <c r="X1342" i="9"/>
  <c r="X1343" i="9"/>
  <c r="X1344" i="9"/>
  <c r="X1345" i="9"/>
  <c r="X1346" i="9"/>
  <c r="X1347" i="9"/>
  <c r="X1348" i="9"/>
  <c r="X1349" i="9"/>
  <c r="X1350" i="9"/>
  <c r="X1351" i="9"/>
  <c r="X1352" i="9"/>
  <c r="X1353" i="9"/>
  <c r="X1354" i="9"/>
  <c r="X1355" i="9"/>
  <c r="X1356" i="9"/>
  <c r="X1357" i="9"/>
  <c r="X1358" i="9"/>
  <c r="X1359" i="9"/>
  <c r="X1360" i="9"/>
  <c r="X1361" i="9"/>
  <c r="X1362" i="9"/>
  <c r="X1363" i="9"/>
  <c r="X1364" i="9"/>
  <c r="X1365" i="9"/>
  <c r="X1366" i="9"/>
  <c r="X1367" i="9"/>
  <c r="X1368" i="9"/>
  <c r="X1369" i="9"/>
  <c r="X1370" i="9"/>
  <c r="X1371" i="9"/>
  <c r="X1372" i="9"/>
  <c r="X1373" i="9"/>
  <c r="X1374" i="9"/>
  <c r="X1375" i="9"/>
  <c r="X1376" i="9"/>
  <c r="X1377" i="9"/>
  <c r="X1378" i="9"/>
  <c r="X1379" i="9"/>
  <c r="X1380" i="9"/>
  <c r="X1381" i="9"/>
  <c r="X1382" i="9"/>
  <c r="X1383" i="9"/>
  <c r="X1384" i="9"/>
  <c r="X1385" i="9"/>
  <c r="X1386" i="9"/>
  <c r="X1387" i="9"/>
  <c r="X1388" i="9"/>
  <c r="X1389" i="9"/>
  <c r="X1390" i="9"/>
  <c r="X1391" i="9"/>
  <c r="X1392" i="9"/>
  <c r="X1393" i="9"/>
  <c r="X1394" i="9"/>
  <c r="X1395" i="9"/>
  <c r="X1396" i="9"/>
  <c r="X1397" i="9"/>
  <c r="X1398" i="9"/>
  <c r="X1399" i="9"/>
  <c r="X1400" i="9"/>
  <c r="X1401" i="9"/>
  <c r="X1402" i="9"/>
  <c r="X1403" i="9"/>
  <c r="X1404" i="9"/>
  <c r="X1405" i="9"/>
  <c r="X1406" i="9"/>
  <c r="X1407" i="9"/>
  <c r="X1408" i="9"/>
  <c r="X1409" i="9"/>
  <c r="X1410" i="9"/>
  <c r="X1411" i="9"/>
  <c r="X1412" i="9"/>
  <c r="X1413" i="9"/>
  <c r="X1414" i="9"/>
  <c r="X1415" i="9"/>
  <c r="X1416" i="9"/>
  <c r="X1417" i="9"/>
  <c r="X1418" i="9"/>
  <c r="X1419" i="9"/>
  <c r="X1420" i="9"/>
  <c r="X1421" i="9"/>
  <c r="X1422" i="9"/>
  <c r="X1423" i="9"/>
  <c r="X1424" i="9"/>
  <c r="X1425" i="9"/>
  <c r="X1426" i="9"/>
  <c r="X1427" i="9"/>
  <c r="X1428" i="9"/>
  <c r="X1429" i="9"/>
  <c r="X1430" i="9"/>
  <c r="X1431" i="9"/>
  <c r="X1432" i="9"/>
  <c r="X1433" i="9"/>
  <c r="X1434" i="9"/>
  <c r="X1435" i="9"/>
  <c r="X1436" i="9"/>
  <c r="X1437" i="9"/>
  <c r="X1438" i="9"/>
  <c r="X1439" i="9"/>
  <c r="X1440" i="9"/>
  <c r="X1441" i="9"/>
  <c r="X1442" i="9"/>
  <c r="X1443" i="9"/>
  <c r="X1444" i="9"/>
  <c r="X1445" i="9"/>
  <c r="X1446" i="9"/>
  <c r="X1447" i="9"/>
  <c r="X1448" i="9"/>
  <c r="X1449" i="9"/>
  <c r="X1450" i="9"/>
  <c r="X1451" i="9"/>
  <c r="X1452" i="9"/>
  <c r="X1453" i="9"/>
  <c r="X1454" i="9"/>
  <c r="X1455" i="9"/>
  <c r="X1456" i="9"/>
  <c r="X1457" i="9"/>
  <c r="X1458" i="9"/>
  <c r="X1459" i="9"/>
  <c r="X1460" i="9"/>
  <c r="X1461" i="9"/>
  <c r="X1462" i="9"/>
  <c r="X1463" i="9"/>
  <c r="X1464" i="9"/>
  <c r="X1465" i="9"/>
  <c r="X1466" i="9"/>
  <c r="X1467" i="9"/>
  <c r="X1468" i="9"/>
  <c r="X1469" i="9"/>
  <c r="X1470" i="9"/>
  <c r="X1471" i="9"/>
  <c r="X1472" i="9"/>
  <c r="X1473" i="9"/>
  <c r="X1474" i="9"/>
  <c r="X1475" i="9"/>
  <c r="X1476" i="9"/>
  <c r="X1477" i="9"/>
  <c r="X1478" i="9"/>
  <c r="X1479" i="9"/>
  <c r="X1480" i="9"/>
  <c r="X1481" i="9"/>
  <c r="X1482" i="9"/>
  <c r="X1483" i="9"/>
  <c r="X1484" i="9"/>
  <c r="X1485" i="9"/>
  <c r="X1486" i="9"/>
  <c r="X1487" i="9"/>
  <c r="X1488" i="9"/>
  <c r="X1489" i="9"/>
  <c r="X1490" i="9"/>
  <c r="X1491" i="9"/>
  <c r="X1492" i="9"/>
  <c r="X1493" i="9"/>
  <c r="X1494" i="9"/>
  <c r="X1495" i="9"/>
  <c r="X1496" i="9"/>
  <c r="X1497" i="9"/>
  <c r="X1498" i="9"/>
  <c r="X1499" i="9"/>
  <c r="X1500" i="9"/>
  <c r="X1501" i="9"/>
  <c r="X1502" i="9"/>
  <c r="X1503" i="9"/>
  <c r="X1504" i="9"/>
  <c r="X1505" i="9"/>
  <c r="X1506" i="9"/>
  <c r="X1507" i="9"/>
  <c r="X1508" i="9"/>
  <c r="X1509" i="9"/>
  <c r="X1510" i="9"/>
  <c r="X1511" i="9"/>
  <c r="X1512" i="9"/>
  <c r="X1513" i="9"/>
  <c r="X1514" i="9"/>
  <c r="X1515" i="9"/>
  <c r="X1516" i="9"/>
  <c r="X1517" i="9"/>
  <c r="X1518" i="9"/>
  <c r="X1519" i="9"/>
  <c r="X1520" i="9"/>
  <c r="X1521" i="9"/>
  <c r="X1522" i="9"/>
  <c r="X1523" i="9"/>
  <c r="X1524" i="9"/>
  <c r="X1525" i="9"/>
  <c r="X1526" i="9"/>
  <c r="X1527" i="9"/>
  <c r="X1528" i="9"/>
  <c r="X1529" i="9"/>
  <c r="X1530" i="9"/>
  <c r="X1531" i="9"/>
  <c r="X1532" i="9"/>
  <c r="X1533" i="9"/>
  <c r="X1534" i="9"/>
  <c r="X1535" i="9"/>
  <c r="X1536" i="9"/>
  <c r="X1537" i="9"/>
  <c r="X1538" i="9"/>
  <c r="X1539" i="9"/>
  <c r="X1540" i="9"/>
  <c r="X1541" i="9"/>
  <c r="X1542" i="9"/>
  <c r="X1543" i="9"/>
  <c r="X1544" i="9"/>
  <c r="X1545" i="9"/>
  <c r="X1546" i="9"/>
  <c r="X1547" i="9"/>
  <c r="X1548" i="9"/>
  <c r="X1549" i="9"/>
  <c r="X1550" i="9"/>
  <c r="X1551" i="9"/>
  <c r="X1552" i="9"/>
  <c r="X1553" i="9"/>
  <c r="X1554" i="9"/>
  <c r="X1555" i="9"/>
  <c r="X1556" i="9"/>
  <c r="X1557" i="9"/>
  <c r="X1558" i="9"/>
  <c r="X1559" i="9"/>
  <c r="X1560" i="9"/>
  <c r="X1561" i="9"/>
  <c r="X1562" i="9"/>
  <c r="X1563" i="9"/>
  <c r="X1564" i="9"/>
  <c r="X1565" i="9"/>
  <c r="X1566" i="9"/>
  <c r="X1567" i="9"/>
  <c r="X1568" i="9"/>
  <c r="X1569" i="9"/>
  <c r="X1570" i="9"/>
  <c r="X1571" i="9"/>
  <c r="X1572" i="9"/>
  <c r="X1573" i="9"/>
  <c r="X1574" i="9"/>
  <c r="X1575" i="9"/>
  <c r="X1576" i="9"/>
  <c r="X1577" i="9"/>
  <c r="X1578" i="9"/>
  <c r="X1579" i="9"/>
  <c r="X1580" i="9"/>
  <c r="X1581" i="9"/>
  <c r="X1582" i="9"/>
  <c r="X1583" i="9"/>
  <c r="X1584" i="9"/>
  <c r="X1585" i="9"/>
  <c r="X1586" i="9"/>
  <c r="X1587" i="9"/>
  <c r="X1588" i="9"/>
  <c r="X1589" i="9"/>
  <c r="X1590" i="9"/>
  <c r="X1591" i="9"/>
  <c r="X1592" i="9"/>
  <c r="X1593" i="9"/>
  <c r="X1594" i="9"/>
  <c r="X1595" i="9"/>
  <c r="X1596" i="9"/>
  <c r="X1597" i="9"/>
  <c r="X1598" i="9"/>
  <c r="X1599" i="9"/>
  <c r="X1600" i="9"/>
  <c r="X1601" i="9"/>
  <c r="X1602" i="9"/>
  <c r="X1603" i="9"/>
  <c r="X1604" i="9"/>
  <c r="X1605" i="9"/>
  <c r="X1606" i="9"/>
  <c r="X1607" i="9"/>
  <c r="X1608" i="9"/>
  <c r="X1609" i="9"/>
  <c r="X1610" i="9"/>
  <c r="X1611" i="9"/>
  <c r="X1612" i="9"/>
  <c r="X1613" i="9"/>
  <c r="X1614" i="9"/>
  <c r="X1615" i="9"/>
  <c r="X1616" i="9"/>
  <c r="X1617" i="9"/>
  <c r="X1618" i="9"/>
  <c r="X1619" i="9"/>
  <c r="X1620" i="9"/>
  <c r="X1621" i="9"/>
  <c r="X1622" i="9"/>
  <c r="X1623" i="9"/>
  <c r="X1624" i="9"/>
  <c r="X1625" i="9"/>
  <c r="X1626" i="9"/>
  <c r="X1627" i="9"/>
  <c r="X1628" i="9"/>
  <c r="X1629" i="9"/>
  <c r="X1630" i="9"/>
  <c r="X1631" i="9"/>
  <c r="X1632" i="9"/>
  <c r="X1633" i="9"/>
  <c r="X1634" i="9"/>
  <c r="X1635" i="9"/>
  <c r="X1636" i="9"/>
  <c r="X1637" i="9"/>
  <c r="X1638" i="9"/>
  <c r="X1639" i="9"/>
  <c r="X1640" i="9"/>
  <c r="X1641" i="9"/>
  <c r="X1642" i="9"/>
  <c r="X1643" i="9"/>
  <c r="X1644" i="9"/>
  <c r="X1645" i="9"/>
  <c r="X1646" i="9"/>
  <c r="X1647" i="9"/>
  <c r="X1648" i="9"/>
  <c r="X1649" i="9"/>
  <c r="X1650" i="9"/>
  <c r="X1651" i="9"/>
  <c r="X1652" i="9"/>
  <c r="X1653" i="9"/>
  <c r="X1654" i="9"/>
  <c r="X1655" i="9"/>
  <c r="X1656" i="9"/>
  <c r="X1657" i="9"/>
  <c r="X1658" i="9"/>
  <c r="X1659" i="9"/>
  <c r="X1660" i="9"/>
  <c r="X1661" i="9"/>
  <c r="X1662" i="9"/>
  <c r="X1663" i="9"/>
  <c r="X1664" i="9"/>
  <c r="X1665" i="9"/>
  <c r="X1666" i="9"/>
  <c r="X1667" i="9"/>
  <c r="X1668" i="9"/>
  <c r="X1669" i="9"/>
  <c r="X1670" i="9"/>
  <c r="X1671" i="9"/>
  <c r="X1672" i="9"/>
  <c r="X1673" i="9"/>
  <c r="X1674" i="9"/>
  <c r="X1675" i="9"/>
  <c r="X1676" i="9"/>
  <c r="X1677" i="9"/>
  <c r="X1678" i="9"/>
  <c r="X1679" i="9"/>
  <c r="X1680" i="9"/>
  <c r="X1681" i="9"/>
  <c r="X1682" i="9"/>
  <c r="X1683" i="9"/>
  <c r="X1684" i="9"/>
  <c r="X1685" i="9"/>
  <c r="X1686" i="9"/>
  <c r="X1687" i="9"/>
  <c r="X1688" i="9"/>
  <c r="X1689" i="9"/>
  <c r="X1690" i="9"/>
  <c r="X1691" i="9"/>
  <c r="X1692" i="9"/>
  <c r="X1693" i="9"/>
  <c r="X1694" i="9"/>
  <c r="X1695" i="9"/>
  <c r="X1696" i="9"/>
  <c r="X1697" i="9"/>
  <c r="X1698" i="9"/>
  <c r="X1699" i="9"/>
  <c r="X1700" i="9"/>
  <c r="X1701" i="9"/>
  <c r="X1702" i="9"/>
  <c r="X1703" i="9"/>
  <c r="X1704" i="9"/>
  <c r="X1705" i="9"/>
  <c r="X1706" i="9"/>
  <c r="X1707" i="9"/>
  <c r="X1708" i="9"/>
  <c r="X1709" i="9"/>
  <c r="X1710" i="9"/>
  <c r="X1711" i="9"/>
  <c r="X1712" i="9"/>
  <c r="X1713" i="9"/>
  <c r="X1714" i="9"/>
  <c r="X1715" i="9"/>
  <c r="X1716" i="9"/>
  <c r="X1717" i="9"/>
  <c r="X1718" i="9"/>
  <c r="X1719" i="9"/>
  <c r="X1720" i="9"/>
  <c r="X1721" i="9"/>
  <c r="X1722" i="9"/>
  <c r="X1723" i="9"/>
  <c r="X1724" i="9"/>
  <c r="X1725" i="9"/>
  <c r="X1726" i="9"/>
  <c r="X1727" i="9"/>
  <c r="X1728" i="9"/>
  <c r="X1729" i="9"/>
  <c r="X1730" i="9"/>
  <c r="X1731" i="9"/>
  <c r="X1732" i="9"/>
  <c r="X1733" i="9"/>
  <c r="X1734" i="9"/>
  <c r="X1735" i="9"/>
  <c r="X1736" i="9"/>
  <c r="X1737" i="9"/>
  <c r="X1738" i="9"/>
  <c r="X1739" i="9"/>
  <c r="X1740" i="9"/>
  <c r="X1741" i="9"/>
  <c r="X1742" i="9"/>
  <c r="X1743" i="9"/>
  <c r="X1744" i="9"/>
  <c r="X1745" i="9"/>
  <c r="X1746" i="9"/>
  <c r="X1747" i="9"/>
  <c r="X1748" i="9"/>
  <c r="X1749" i="9"/>
  <c r="X1750" i="9"/>
  <c r="X1751" i="9"/>
  <c r="X1752" i="9"/>
  <c r="X1753" i="9"/>
  <c r="X1754" i="9"/>
  <c r="X1755" i="9"/>
  <c r="X1756" i="9"/>
  <c r="X1757" i="9"/>
  <c r="X1758" i="9"/>
  <c r="X1759" i="9"/>
  <c r="X1760" i="9"/>
  <c r="X1761" i="9"/>
  <c r="X1762" i="9"/>
  <c r="X1763" i="9"/>
  <c r="X1764" i="9"/>
  <c r="X1765" i="9"/>
  <c r="X1766" i="9"/>
  <c r="X1767" i="9"/>
  <c r="X1768" i="9"/>
  <c r="X1769" i="9"/>
  <c r="X1770" i="9"/>
  <c r="X1771" i="9"/>
  <c r="X1772" i="9"/>
  <c r="X1773" i="9"/>
  <c r="X1774" i="9"/>
  <c r="X1775" i="9"/>
  <c r="X1776" i="9"/>
  <c r="X1777" i="9"/>
  <c r="X1778" i="9"/>
  <c r="X1779" i="9"/>
  <c r="X1780" i="9"/>
  <c r="X1781" i="9"/>
  <c r="X1782" i="9"/>
  <c r="X1783" i="9"/>
  <c r="X1784" i="9"/>
  <c r="X1785" i="9"/>
  <c r="X1786" i="9"/>
  <c r="X1787" i="9"/>
  <c r="X1788" i="9"/>
  <c r="X1789" i="9"/>
  <c r="X1790" i="9"/>
  <c r="X1791" i="9"/>
  <c r="X1792" i="9"/>
  <c r="X1793" i="9"/>
  <c r="X1794" i="9"/>
  <c r="X1795" i="9"/>
  <c r="X1796" i="9"/>
  <c r="X1797" i="9"/>
  <c r="X1798" i="9"/>
  <c r="X1799" i="9"/>
  <c r="X1800" i="9"/>
  <c r="X1801" i="9"/>
  <c r="X1802" i="9"/>
  <c r="X1803" i="9"/>
  <c r="X1804" i="9"/>
  <c r="X1805" i="9"/>
  <c r="X1806" i="9"/>
  <c r="X1807" i="9"/>
  <c r="X1808" i="9"/>
  <c r="X1809" i="9"/>
  <c r="X1810" i="9"/>
  <c r="X1811" i="9"/>
  <c r="X1812" i="9"/>
  <c r="X1813" i="9"/>
  <c r="X1814" i="9"/>
  <c r="X1815" i="9"/>
  <c r="X1816" i="9"/>
  <c r="X1817" i="9"/>
  <c r="X1818" i="9"/>
  <c r="X1819" i="9"/>
  <c r="X1820" i="9"/>
  <c r="X1821" i="9"/>
  <c r="X1822" i="9"/>
  <c r="X1823" i="9"/>
  <c r="X1824" i="9"/>
  <c r="X1825" i="9"/>
  <c r="X1826" i="9"/>
  <c r="X1827" i="9"/>
  <c r="X1828" i="9"/>
  <c r="X1829" i="9"/>
  <c r="X1830" i="9"/>
  <c r="X1831" i="9"/>
  <c r="X1832" i="9"/>
  <c r="X1833" i="9"/>
  <c r="X1834" i="9"/>
  <c r="X1835" i="9"/>
  <c r="X1836" i="9"/>
  <c r="X1837" i="9"/>
  <c r="X1838" i="9"/>
  <c r="X1839" i="9"/>
  <c r="X1840" i="9"/>
  <c r="X1841" i="9"/>
  <c r="X1842" i="9"/>
  <c r="X1843" i="9"/>
  <c r="X1844" i="9"/>
  <c r="X1845" i="9"/>
  <c r="X1846" i="9"/>
  <c r="X1847" i="9"/>
  <c r="X1848" i="9"/>
  <c r="X1849" i="9"/>
  <c r="X1850" i="9"/>
  <c r="X1851" i="9"/>
  <c r="X1852" i="9"/>
  <c r="X1853" i="9"/>
  <c r="X1854" i="9"/>
  <c r="X1855" i="9"/>
  <c r="X1856" i="9"/>
  <c r="X1857" i="9"/>
  <c r="X1858" i="9"/>
  <c r="X1859" i="9"/>
  <c r="X1860" i="9"/>
  <c r="X1861" i="9"/>
  <c r="X1862" i="9"/>
  <c r="X1863" i="9"/>
  <c r="X1864" i="9"/>
  <c r="X1865" i="9"/>
  <c r="X1866" i="9"/>
  <c r="X1867" i="9"/>
  <c r="X1868" i="9"/>
  <c r="X1869" i="9"/>
  <c r="X1870" i="9"/>
  <c r="X1871" i="9"/>
  <c r="X1872" i="9"/>
  <c r="X1873" i="9"/>
  <c r="X1874" i="9"/>
  <c r="X1875" i="9"/>
  <c r="X1876" i="9"/>
  <c r="X1877" i="9"/>
  <c r="X1878" i="9"/>
  <c r="X1879" i="9"/>
  <c r="X1880" i="9"/>
  <c r="X1881" i="9"/>
  <c r="X1882" i="9"/>
  <c r="X1883" i="9"/>
  <c r="X1884" i="9"/>
  <c r="X1885" i="9"/>
  <c r="X1886" i="9"/>
  <c r="X1887" i="9"/>
  <c r="X1888" i="9"/>
  <c r="X1889" i="9"/>
  <c r="X1890" i="9"/>
  <c r="X1891" i="9"/>
  <c r="X1892" i="9"/>
  <c r="X1893" i="9"/>
  <c r="X1894" i="9"/>
  <c r="X1895" i="9"/>
  <c r="X1896" i="9"/>
  <c r="X1897" i="9"/>
  <c r="X1898" i="9"/>
  <c r="X1899" i="9"/>
  <c r="X1900" i="9"/>
  <c r="X1901" i="9"/>
  <c r="X1902" i="9"/>
  <c r="X1903" i="9"/>
  <c r="X1904" i="9"/>
  <c r="X1905" i="9"/>
  <c r="X1906" i="9"/>
  <c r="X1907" i="9"/>
  <c r="X1908" i="9"/>
  <c r="X1909" i="9"/>
  <c r="X1910" i="9"/>
  <c r="X1911" i="9"/>
  <c r="X1912" i="9"/>
  <c r="X1913" i="9"/>
  <c r="X1914" i="9"/>
  <c r="X1915" i="9"/>
  <c r="X1916" i="9"/>
  <c r="X1917" i="9"/>
  <c r="X1918" i="9"/>
  <c r="X1919" i="9"/>
  <c r="X1920" i="9"/>
  <c r="X1921" i="9"/>
  <c r="X1922" i="9"/>
  <c r="X1923" i="9"/>
  <c r="X1924" i="9"/>
  <c r="X1925" i="9"/>
  <c r="X1926" i="9"/>
  <c r="X1927" i="9"/>
  <c r="X1928" i="9"/>
  <c r="X1929" i="9"/>
  <c r="X1930" i="9"/>
  <c r="X1931" i="9"/>
  <c r="X1932" i="9"/>
  <c r="X1933" i="9"/>
  <c r="X1934" i="9"/>
  <c r="X1935" i="9"/>
  <c r="X1936" i="9"/>
  <c r="X1937" i="9"/>
  <c r="X1938" i="9"/>
  <c r="X1939" i="9"/>
  <c r="X1940" i="9"/>
  <c r="X1941" i="9"/>
  <c r="X1942" i="9"/>
  <c r="X1943" i="9"/>
  <c r="X1944" i="9"/>
  <c r="X1945" i="9"/>
  <c r="X1946" i="9"/>
  <c r="X1947" i="9"/>
  <c r="X1948" i="9"/>
  <c r="X1949" i="9"/>
  <c r="X1950" i="9"/>
  <c r="X1951" i="9"/>
  <c r="X1952" i="9"/>
  <c r="X1953" i="9"/>
  <c r="X1954" i="9"/>
  <c r="X1955" i="9"/>
  <c r="X1956" i="9"/>
  <c r="X1957" i="9"/>
  <c r="X1958" i="9"/>
  <c r="X1959" i="9"/>
  <c r="X1960" i="9"/>
  <c r="X1961" i="9"/>
  <c r="X1962" i="9"/>
  <c r="X1963" i="9"/>
  <c r="X1964" i="9"/>
  <c r="X1965" i="9"/>
  <c r="X1966" i="9"/>
  <c r="X1967" i="9"/>
  <c r="X1968" i="9"/>
  <c r="X1969" i="9"/>
  <c r="X1970" i="9"/>
  <c r="X1971" i="9"/>
  <c r="X1972" i="9"/>
  <c r="X1973" i="9"/>
  <c r="X1974" i="9"/>
  <c r="X1975" i="9"/>
  <c r="X1976" i="9"/>
  <c r="X1977" i="9"/>
  <c r="X1978" i="9"/>
  <c r="X1979" i="9"/>
  <c r="X1980" i="9"/>
  <c r="X1981" i="9"/>
  <c r="X1982" i="9"/>
  <c r="X1983" i="9"/>
  <c r="X1984" i="9"/>
  <c r="X1985" i="9"/>
  <c r="X1986" i="9"/>
  <c r="X1987" i="9"/>
  <c r="X1988" i="9"/>
  <c r="X1989" i="9"/>
  <c r="X1990" i="9"/>
  <c r="X1991" i="9"/>
  <c r="X1992" i="9"/>
  <c r="X1993" i="9"/>
  <c r="X1994" i="9"/>
  <c r="X1995" i="9"/>
  <c r="X1996" i="9"/>
  <c r="X1997" i="9"/>
  <c r="X1998" i="9"/>
  <c r="X1999" i="9"/>
  <c r="X2000" i="9"/>
  <c r="X2001" i="9"/>
  <c r="X2002" i="9"/>
  <c r="X2003" i="9"/>
  <c r="X2004" i="9"/>
  <c r="X2005" i="9"/>
  <c r="X2006" i="9"/>
  <c r="X2007" i="9"/>
  <c r="X2008" i="9"/>
  <c r="X2009" i="9"/>
  <c r="X2010" i="9"/>
  <c r="X2011" i="9"/>
  <c r="X2012" i="9"/>
  <c r="X2013" i="9"/>
  <c r="X2014" i="9"/>
  <c r="X2015" i="9"/>
  <c r="X2016" i="9"/>
  <c r="X2017" i="9"/>
  <c r="X2018" i="9"/>
  <c r="X2019" i="9"/>
  <c r="X2020" i="9"/>
  <c r="X2021" i="9"/>
  <c r="X2022" i="9"/>
  <c r="X2023" i="9"/>
  <c r="X2024" i="9"/>
  <c r="X2025" i="9"/>
  <c r="X2026" i="9"/>
  <c r="X2027" i="9"/>
  <c r="X2028" i="9"/>
  <c r="X2029" i="9"/>
  <c r="X2030" i="9"/>
  <c r="X2031" i="9"/>
  <c r="X2032" i="9"/>
  <c r="X2033" i="9"/>
  <c r="X2034" i="9"/>
  <c r="X2035" i="9"/>
  <c r="X2036" i="9"/>
  <c r="X2037" i="9"/>
  <c r="X2038" i="9"/>
  <c r="X2039" i="9"/>
  <c r="X2040" i="9"/>
  <c r="X2041" i="9"/>
  <c r="X2042" i="9"/>
  <c r="X2043" i="9"/>
  <c r="X2044" i="9"/>
  <c r="X2045" i="9"/>
  <c r="X2046" i="9"/>
  <c r="X2047" i="9"/>
  <c r="X2048" i="9"/>
  <c r="X2049" i="9"/>
  <c r="X2050" i="9"/>
  <c r="X2051" i="9"/>
  <c r="X2052" i="9"/>
  <c r="X2053" i="9"/>
  <c r="X2054" i="9"/>
  <c r="X2055" i="9"/>
  <c r="X2056" i="9"/>
  <c r="X2057" i="9"/>
  <c r="X2058" i="9"/>
  <c r="X2059" i="9"/>
  <c r="X2060" i="9"/>
  <c r="X2061" i="9"/>
  <c r="X2062" i="9"/>
  <c r="X2063" i="9"/>
  <c r="X2064" i="9"/>
  <c r="X2065" i="9"/>
  <c r="X2066" i="9"/>
  <c r="X2067" i="9"/>
  <c r="X2068" i="9"/>
  <c r="X2069" i="9"/>
  <c r="X2070" i="9"/>
  <c r="X2071" i="9"/>
  <c r="X2072" i="9"/>
  <c r="X2073" i="9"/>
  <c r="X2074" i="9"/>
  <c r="X2075" i="9"/>
  <c r="X2076" i="9"/>
  <c r="X2077" i="9"/>
  <c r="X2078" i="9"/>
  <c r="X2079" i="9"/>
  <c r="X2080" i="9"/>
  <c r="X2081" i="9"/>
  <c r="X2082" i="9"/>
  <c r="X2083" i="9"/>
  <c r="X2084" i="9"/>
  <c r="X2085" i="9"/>
  <c r="X2086" i="9"/>
  <c r="X2087" i="9"/>
  <c r="X2088" i="9"/>
  <c r="X2089" i="9"/>
  <c r="X2090" i="9"/>
  <c r="X2091" i="9"/>
  <c r="X2092" i="9"/>
  <c r="X2093" i="9"/>
  <c r="X2094" i="9"/>
  <c r="X2095" i="9"/>
  <c r="X2096" i="9"/>
  <c r="X2097" i="9"/>
  <c r="X2098" i="9"/>
  <c r="X2099" i="9"/>
  <c r="X2100" i="9"/>
  <c r="X2101" i="9"/>
  <c r="X2102" i="9"/>
  <c r="X2103" i="9"/>
  <c r="X2104" i="9"/>
  <c r="X2105" i="9"/>
  <c r="X2106" i="9"/>
  <c r="X2107" i="9"/>
  <c r="X2108" i="9"/>
  <c r="X2109" i="9"/>
  <c r="X2110" i="9"/>
  <c r="X2111" i="9"/>
  <c r="X2112" i="9"/>
  <c r="X2113" i="9"/>
  <c r="X2114" i="9"/>
  <c r="X2115" i="9"/>
  <c r="X2116" i="9"/>
  <c r="X2117" i="9"/>
  <c r="X2118" i="9"/>
  <c r="X2119" i="9"/>
  <c r="X2120" i="9"/>
  <c r="X2121" i="9"/>
  <c r="X2122" i="9"/>
  <c r="X2123" i="9"/>
  <c r="X2124" i="9"/>
  <c r="X2125" i="9"/>
  <c r="X2126" i="9"/>
  <c r="X2127" i="9"/>
  <c r="X2128" i="9"/>
  <c r="X2129" i="9"/>
  <c r="X2130" i="9"/>
  <c r="X2131" i="9"/>
  <c r="X2132" i="9"/>
  <c r="X2133" i="9"/>
  <c r="X2134" i="9"/>
  <c r="X2135" i="9"/>
  <c r="X2136" i="9"/>
  <c r="X2137" i="9"/>
  <c r="X2138" i="9"/>
  <c r="X2139" i="9"/>
  <c r="X2140" i="9"/>
  <c r="X2141" i="9"/>
  <c r="X2142" i="9"/>
  <c r="X2143" i="9"/>
  <c r="X2144" i="9"/>
  <c r="X2145" i="9"/>
  <c r="X2146" i="9"/>
  <c r="X2147" i="9"/>
  <c r="X2148" i="9"/>
  <c r="X2149" i="9"/>
  <c r="X2150" i="9"/>
  <c r="X2151" i="9"/>
  <c r="X2152" i="9"/>
  <c r="X2153" i="9"/>
  <c r="X2154" i="9"/>
  <c r="X2155" i="9"/>
  <c r="X2156" i="9"/>
  <c r="X2157" i="9"/>
  <c r="X2158" i="9"/>
  <c r="X2159" i="9"/>
  <c r="X2160" i="9"/>
  <c r="X2161" i="9"/>
  <c r="X2162" i="9"/>
  <c r="X2163" i="9"/>
  <c r="X2164" i="9"/>
  <c r="X2165" i="9"/>
  <c r="X2166" i="9"/>
  <c r="X2167" i="9"/>
  <c r="X2168" i="9"/>
  <c r="X2169" i="9"/>
  <c r="X2170" i="9"/>
  <c r="X2171" i="9"/>
  <c r="X2172" i="9"/>
  <c r="X2173" i="9"/>
  <c r="X2174" i="9"/>
  <c r="X2175" i="9"/>
  <c r="X2176" i="9"/>
  <c r="X2177" i="9"/>
  <c r="X2178" i="9"/>
  <c r="X2179" i="9"/>
  <c r="X2180" i="9"/>
  <c r="X2181" i="9"/>
  <c r="X2182" i="9"/>
  <c r="X2183" i="9"/>
  <c r="X2184" i="9"/>
  <c r="X2185" i="9"/>
  <c r="X2186" i="9"/>
  <c r="X2187" i="9"/>
  <c r="X2188" i="9"/>
  <c r="X2189" i="9"/>
  <c r="X2190" i="9"/>
  <c r="X2191" i="9"/>
  <c r="X2192" i="9"/>
  <c r="X2193" i="9"/>
  <c r="X2194" i="9"/>
  <c r="X2195" i="9"/>
  <c r="X2196" i="9"/>
  <c r="X2197" i="9"/>
  <c r="X2198" i="9"/>
  <c r="X2199" i="9"/>
  <c r="X2200" i="9"/>
  <c r="X2201" i="9"/>
  <c r="X2202" i="9"/>
  <c r="X2203" i="9"/>
  <c r="X2204" i="9"/>
  <c r="X2205" i="9"/>
  <c r="X2206" i="9"/>
  <c r="X2207" i="9"/>
  <c r="X2208" i="9"/>
  <c r="X2209" i="9"/>
  <c r="X2210" i="9"/>
  <c r="X2211" i="9"/>
  <c r="X2212" i="9"/>
  <c r="X2213" i="9"/>
  <c r="X2214" i="9"/>
  <c r="X2215" i="9"/>
  <c r="X2216" i="9"/>
  <c r="X2217" i="9"/>
  <c r="X2218" i="9"/>
  <c r="X2219" i="9"/>
  <c r="X2220" i="9"/>
  <c r="X2221" i="9"/>
  <c r="X2222" i="9"/>
  <c r="X2223" i="9"/>
  <c r="X2224" i="9"/>
  <c r="X2225" i="9"/>
  <c r="X2226" i="9"/>
  <c r="X2227" i="9"/>
  <c r="X2228" i="9"/>
  <c r="X2229" i="9"/>
  <c r="X2230" i="9"/>
  <c r="X2231" i="9"/>
  <c r="X2232" i="9"/>
  <c r="X2233" i="9"/>
  <c r="X2234" i="9"/>
  <c r="X2235" i="9"/>
  <c r="X2236" i="9"/>
  <c r="X2237" i="9"/>
  <c r="X2238" i="9"/>
  <c r="X2239" i="9"/>
  <c r="X2240" i="9"/>
  <c r="X2241" i="9"/>
  <c r="X2242" i="9"/>
  <c r="X2243" i="9"/>
  <c r="X2244" i="9"/>
  <c r="X2245" i="9"/>
  <c r="X2246" i="9"/>
  <c r="X2247" i="9"/>
  <c r="X2248" i="9"/>
  <c r="X2249" i="9"/>
  <c r="X2250" i="9"/>
  <c r="X2251" i="9"/>
  <c r="X2252" i="9"/>
  <c r="X2253" i="9"/>
  <c r="X2254" i="9"/>
  <c r="X2255" i="9"/>
  <c r="X2256" i="9"/>
  <c r="X2257" i="9"/>
  <c r="X2258" i="9"/>
  <c r="X2259" i="9"/>
  <c r="X2260" i="9"/>
  <c r="X2261" i="9"/>
  <c r="X2262" i="9"/>
  <c r="X2263" i="9"/>
  <c r="X2264" i="9"/>
  <c r="X2265" i="9"/>
  <c r="X2266" i="9"/>
  <c r="X2267" i="9"/>
  <c r="X2268" i="9"/>
  <c r="X2269" i="9"/>
  <c r="X2270" i="9"/>
  <c r="X2271" i="9"/>
  <c r="X2272" i="9"/>
  <c r="X2273" i="9"/>
  <c r="X2274" i="9"/>
  <c r="X2275" i="9"/>
  <c r="X2276" i="9"/>
  <c r="X2277" i="9"/>
  <c r="X2" i="9"/>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X863" i="3"/>
  <c r="X864" i="3"/>
  <c r="X865" i="3"/>
  <c r="X866" i="3"/>
  <c r="X867" i="3"/>
  <c r="X868" i="3"/>
  <c r="X869" i="3"/>
  <c r="X870" i="3"/>
  <c r="X871" i="3"/>
  <c r="X872" i="3"/>
  <c r="X873" i="3"/>
  <c r="X874" i="3"/>
  <c r="X875" i="3"/>
  <c r="X876" i="3"/>
  <c r="X877" i="3"/>
  <c r="X878" i="3"/>
  <c r="X879" i="3"/>
  <c r="X880" i="3"/>
  <c r="X881" i="3"/>
  <c r="X882" i="3"/>
  <c r="X883" i="3"/>
  <c r="X884" i="3"/>
  <c r="X885" i="3"/>
  <c r="X886" i="3"/>
  <c r="X887" i="3"/>
  <c r="X888" i="3"/>
  <c r="X889" i="3"/>
  <c r="X890" i="3"/>
  <c r="X891" i="3"/>
  <c r="X892" i="3"/>
  <c r="X893" i="3"/>
  <c r="X894" i="3"/>
  <c r="X895" i="3"/>
  <c r="X896" i="3"/>
  <c r="X897" i="3"/>
  <c r="X898" i="3"/>
  <c r="X899" i="3"/>
  <c r="X900" i="3"/>
  <c r="X901" i="3"/>
  <c r="X902" i="3"/>
  <c r="X903" i="3"/>
  <c r="X904" i="3"/>
  <c r="X905" i="3"/>
  <c r="X906" i="3"/>
  <c r="X907" i="3"/>
  <c r="X908" i="3"/>
  <c r="X909" i="3"/>
  <c r="X910" i="3"/>
  <c r="X911" i="3"/>
  <c r="X912" i="3"/>
  <c r="X913" i="3"/>
  <c r="X914" i="3"/>
  <c r="X915" i="3"/>
  <c r="X916" i="3"/>
  <c r="X917" i="3"/>
  <c r="X918" i="3"/>
  <c r="X919" i="3"/>
  <c r="X920" i="3"/>
  <c r="X921" i="3"/>
  <c r="X922" i="3"/>
  <c r="X923" i="3"/>
  <c r="X924" i="3"/>
  <c r="X925" i="3"/>
  <c r="X926" i="3"/>
  <c r="X927" i="3"/>
  <c r="X928" i="3"/>
  <c r="X929" i="3"/>
  <c r="X930" i="3"/>
  <c r="X931" i="3"/>
  <c r="X932" i="3"/>
  <c r="X933" i="3"/>
  <c r="X934" i="3"/>
  <c r="X935" i="3"/>
  <c r="X936" i="3"/>
  <c r="X937" i="3"/>
  <c r="X938" i="3"/>
  <c r="X939" i="3"/>
  <c r="X940" i="3"/>
  <c r="X941" i="3"/>
  <c r="X942" i="3"/>
  <c r="X943" i="3"/>
  <c r="X944" i="3"/>
  <c r="X945" i="3"/>
  <c r="X946" i="3"/>
  <c r="X947" i="3"/>
  <c r="X948" i="3"/>
  <c r="X949" i="3"/>
  <c r="X950" i="3"/>
  <c r="X951" i="3"/>
  <c r="X952" i="3"/>
  <c r="X953" i="3"/>
  <c r="X954" i="3"/>
  <c r="X955" i="3"/>
  <c r="X956" i="3"/>
  <c r="X957" i="3"/>
  <c r="X958" i="3"/>
  <c r="X959" i="3"/>
  <c r="X960" i="3"/>
  <c r="X961" i="3"/>
  <c r="X962" i="3"/>
  <c r="X963" i="3"/>
  <c r="X964" i="3"/>
  <c r="X965" i="3"/>
  <c r="X966" i="3"/>
  <c r="X967" i="3"/>
  <c r="X968" i="3"/>
  <c r="X969" i="3"/>
  <c r="X970" i="3"/>
  <c r="X971" i="3"/>
  <c r="X972" i="3"/>
  <c r="X973" i="3"/>
  <c r="X974" i="3"/>
  <c r="X975" i="3"/>
  <c r="X976" i="3"/>
  <c r="X977" i="3"/>
  <c r="X978" i="3"/>
  <c r="X979" i="3"/>
  <c r="X980" i="3"/>
  <c r="X981" i="3"/>
  <c r="X982" i="3"/>
  <c r="X983" i="3"/>
  <c r="X984" i="3"/>
  <c r="X985" i="3"/>
  <c r="X986" i="3"/>
  <c r="X987" i="3"/>
  <c r="X988" i="3"/>
  <c r="X989" i="3"/>
  <c r="X990" i="3"/>
  <c r="X991" i="3"/>
  <c r="X992" i="3"/>
  <c r="X993" i="3"/>
  <c r="X994" i="3"/>
  <c r="X995" i="3"/>
  <c r="X996" i="3"/>
  <c r="X997" i="3"/>
  <c r="X998" i="3"/>
  <c r="X999" i="3"/>
  <c r="X1000" i="3"/>
  <c r="X1001" i="3"/>
  <c r="X1002" i="3"/>
  <c r="X1003" i="3"/>
  <c r="X1004" i="3"/>
  <c r="X1005" i="3"/>
  <c r="X1006" i="3"/>
  <c r="X1007" i="3"/>
  <c r="X1008" i="3"/>
  <c r="X1009" i="3"/>
  <c r="X1010" i="3"/>
  <c r="X1011" i="3"/>
  <c r="X1012" i="3"/>
  <c r="X1013" i="3"/>
  <c r="X1014" i="3"/>
  <c r="X1015" i="3"/>
  <c r="X1016" i="3"/>
  <c r="X1017" i="3"/>
  <c r="X1018" i="3"/>
  <c r="X1019" i="3"/>
  <c r="X1020" i="3"/>
  <c r="X1021" i="3"/>
  <c r="X1022" i="3"/>
  <c r="X1023" i="3"/>
  <c r="X1024" i="3"/>
  <c r="X1025" i="3"/>
  <c r="X1026" i="3"/>
  <c r="X1027" i="3"/>
  <c r="X1028" i="3"/>
  <c r="X1029" i="3"/>
  <c r="X1030" i="3"/>
  <c r="X1031" i="3"/>
  <c r="X1032" i="3"/>
  <c r="X1033" i="3"/>
  <c r="X1034" i="3"/>
  <c r="X1035" i="3"/>
  <c r="X1036" i="3"/>
  <c r="X1037" i="3"/>
  <c r="X1038" i="3"/>
  <c r="X1039" i="3"/>
  <c r="X1040" i="3"/>
  <c r="X1041" i="3"/>
  <c r="X1042" i="3"/>
  <c r="X1043" i="3"/>
  <c r="X1044" i="3"/>
  <c r="X1045" i="3"/>
  <c r="X1046" i="3"/>
  <c r="X1047" i="3"/>
  <c r="X1048" i="3"/>
  <c r="X1049" i="3"/>
  <c r="X1050" i="3"/>
  <c r="X1051" i="3"/>
  <c r="X1052" i="3"/>
  <c r="X1053" i="3"/>
  <c r="X1054" i="3"/>
  <c r="X1055" i="3"/>
  <c r="X1056" i="3"/>
  <c r="X1057" i="3"/>
  <c r="X1058" i="3"/>
  <c r="X1059" i="3"/>
  <c r="X1060" i="3"/>
  <c r="X1061" i="3"/>
  <c r="X1062" i="3"/>
  <c r="X1063" i="3"/>
  <c r="X1064" i="3"/>
  <c r="X1065" i="3"/>
  <c r="X1066" i="3"/>
  <c r="X1067" i="3"/>
  <c r="X1068" i="3"/>
  <c r="X1069" i="3"/>
  <c r="X1070" i="3"/>
  <c r="X1071" i="3"/>
  <c r="X1072" i="3"/>
  <c r="X1073" i="3"/>
  <c r="X1074" i="3"/>
  <c r="X1075" i="3"/>
  <c r="X1076" i="3"/>
  <c r="X1077" i="3"/>
  <c r="X1078" i="3"/>
  <c r="X1079" i="3"/>
  <c r="X1080" i="3"/>
  <c r="X1081" i="3"/>
  <c r="X1082" i="3"/>
  <c r="X1083" i="3"/>
  <c r="X1084" i="3"/>
  <c r="X1085" i="3"/>
  <c r="X1086" i="3"/>
  <c r="X1087" i="3"/>
  <c r="X1088" i="3"/>
  <c r="X1089" i="3"/>
  <c r="X1090" i="3"/>
  <c r="X1091" i="3"/>
  <c r="X1092" i="3"/>
  <c r="X1093" i="3"/>
  <c r="X1094" i="3"/>
  <c r="X1095" i="3"/>
  <c r="X1096" i="3"/>
  <c r="X1097" i="3"/>
  <c r="X1098" i="3"/>
  <c r="X1099" i="3"/>
  <c r="X1100" i="3"/>
  <c r="X1101" i="3"/>
  <c r="X1102" i="3"/>
  <c r="X1103" i="3"/>
  <c r="X1104" i="3"/>
  <c r="X1105" i="3"/>
  <c r="X1106" i="3"/>
  <c r="X1107" i="3"/>
  <c r="X1108" i="3"/>
  <c r="X1109" i="3"/>
  <c r="X1110" i="3"/>
  <c r="X1111" i="3"/>
  <c r="X1112" i="3"/>
  <c r="X1113" i="3"/>
  <c r="X1114" i="3"/>
  <c r="X1115" i="3"/>
  <c r="X1116" i="3"/>
  <c r="X1117" i="3"/>
  <c r="X1118" i="3"/>
  <c r="X1119" i="3"/>
  <c r="X1120" i="3"/>
  <c r="X1121" i="3"/>
  <c r="X1122" i="3"/>
  <c r="X1123" i="3"/>
  <c r="X1124" i="3"/>
  <c r="X1125" i="3"/>
  <c r="X1126" i="3"/>
  <c r="X1127" i="3"/>
  <c r="X1128" i="3"/>
  <c r="X1129" i="3"/>
  <c r="X1130" i="3"/>
  <c r="X1131" i="3"/>
  <c r="X1132" i="3"/>
  <c r="X1133" i="3"/>
  <c r="X1134" i="3"/>
  <c r="X1135" i="3"/>
  <c r="X1136" i="3"/>
  <c r="X1137" i="3"/>
  <c r="X1138" i="3"/>
  <c r="X1139" i="3"/>
  <c r="X1140" i="3"/>
  <c r="X1141" i="3"/>
  <c r="X1142" i="3"/>
  <c r="X1143" i="3"/>
  <c r="X1144" i="3"/>
  <c r="X1145" i="3"/>
  <c r="X1146" i="3"/>
  <c r="X1147" i="3"/>
  <c r="X1148" i="3"/>
  <c r="X1149" i="3"/>
  <c r="X1150" i="3"/>
  <c r="X1151" i="3"/>
  <c r="X1152" i="3"/>
  <c r="X1153" i="3"/>
  <c r="X1154" i="3"/>
  <c r="X1155" i="3"/>
  <c r="X1156" i="3"/>
  <c r="X1157" i="3"/>
  <c r="X1158" i="3"/>
  <c r="X1159" i="3"/>
  <c r="X1160" i="3"/>
  <c r="X1161" i="3"/>
  <c r="X1162" i="3"/>
  <c r="X1163" i="3"/>
  <c r="X1164" i="3"/>
  <c r="X1165" i="3"/>
  <c r="X1166" i="3"/>
  <c r="X1167" i="3"/>
  <c r="X1168" i="3"/>
  <c r="X1169" i="3"/>
  <c r="X1170" i="3"/>
  <c r="X1171" i="3"/>
  <c r="X1172" i="3"/>
  <c r="X1173" i="3"/>
  <c r="X1174" i="3"/>
  <c r="X1175" i="3"/>
  <c r="X1176" i="3"/>
  <c r="X1177" i="3"/>
  <c r="X1178" i="3"/>
  <c r="X1179" i="3"/>
  <c r="X1180" i="3"/>
  <c r="X1181" i="3"/>
  <c r="X1182" i="3"/>
  <c r="X1183" i="3"/>
  <c r="X1184" i="3"/>
  <c r="X1185" i="3"/>
  <c r="X1186" i="3"/>
  <c r="X1187" i="3"/>
  <c r="X1188" i="3"/>
  <c r="X1189" i="3"/>
  <c r="X1190" i="3"/>
  <c r="X1191" i="3"/>
  <c r="X1192" i="3"/>
  <c r="X1193" i="3"/>
  <c r="X1194" i="3"/>
  <c r="X1195" i="3"/>
  <c r="X1196" i="3"/>
  <c r="X1197" i="3"/>
  <c r="X1198" i="3"/>
  <c r="X1199" i="3"/>
  <c r="X1200" i="3"/>
  <c r="X1201" i="3"/>
  <c r="X1202" i="3"/>
  <c r="X1203" i="3"/>
  <c r="X1204" i="3"/>
  <c r="X1205" i="3"/>
  <c r="X1206" i="3"/>
  <c r="X1207" i="3"/>
  <c r="X1208" i="3"/>
  <c r="X1209" i="3"/>
  <c r="X1210" i="3"/>
  <c r="X1211" i="3"/>
  <c r="X1212" i="3"/>
  <c r="X1213" i="3"/>
  <c r="X1214" i="3"/>
  <c r="X1215" i="3"/>
  <c r="X1216" i="3"/>
  <c r="X1217" i="3"/>
  <c r="X1218" i="3"/>
  <c r="X1219" i="3"/>
  <c r="X1220" i="3"/>
  <c r="X1221" i="3"/>
  <c r="X1222" i="3"/>
  <c r="X1223" i="3"/>
  <c r="X1224" i="3"/>
  <c r="X1225" i="3"/>
  <c r="X1226" i="3"/>
  <c r="X1227" i="3"/>
  <c r="X1228" i="3"/>
  <c r="X1229" i="3"/>
  <c r="X1230" i="3"/>
  <c r="X1231" i="3"/>
  <c r="X1232" i="3"/>
  <c r="X1233" i="3"/>
  <c r="X1234" i="3"/>
  <c r="X1235" i="3"/>
  <c r="X1236" i="3"/>
  <c r="X1237" i="3"/>
  <c r="X1238" i="3"/>
  <c r="X1239" i="3"/>
  <c r="X1240" i="3"/>
  <c r="X1241" i="3"/>
  <c r="X1242" i="3"/>
  <c r="X1243" i="3"/>
  <c r="X1244" i="3"/>
  <c r="X1245" i="3"/>
  <c r="X1246" i="3"/>
  <c r="X1247" i="3"/>
  <c r="X1248" i="3"/>
  <c r="X1249" i="3"/>
  <c r="X1250" i="3"/>
  <c r="X1251" i="3"/>
  <c r="X1252" i="3"/>
  <c r="X1253" i="3"/>
  <c r="X1254" i="3"/>
  <c r="X1255" i="3"/>
  <c r="X1256" i="3"/>
  <c r="X1257" i="3"/>
  <c r="X1258" i="3"/>
  <c r="X1259" i="3"/>
  <c r="X1260" i="3"/>
  <c r="X1261" i="3"/>
  <c r="X1262" i="3"/>
  <c r="X1263" i="3"/>
  <c r="X1264" i="3"/>
  <c r="X1265" i="3"/>
  <c r="X1266" i="3"/>
  <c r="X1267" i="3"/>
  <c r="X1268" i="3"/>
  <c r="X1269" i="3"/>
  <c r="X1270" i="3"/>
  <c r="X1271" i="3"/>
  <c r="X1272" i="3"/>
  <c r="X1273" i="3"/>
  <c r="X1274" i="3"/>
  <c r="X1275" i="3"/>
  <c r="X1276" i="3"/>
  <c r="X1277" i="3"/>
  <c r="X1278" i="3"/>
  <c r="X1279" i="3"/>
  <c r="X1280" i="3"/>
  <c r="X1281" i="3"/>
  <c r="X1282" i="3"/>
  <c r="X1283" i="3"/>
  <c r="X1284" i="3"/>
  <c r="X1285" i="3"/>
  <c r="X1286" i="3"/>
  <c r="X1287" i="3"/>
  <c r="X1288" i="3"/>
  <c r="X1289" i="3"/>
  <c r="X1290" i="3"/>
  <c r="X1291" i="3"/>
  <c r="X1292" i="3"/>
  <c r="X1293" i="3"/>
  <c r="X1294" i="3"/>
  <c r="X1295" i="3"/>
  <c r="X1296" i="3"/>
  <c r="X1297" i="3"/>
  <c r="X1298" i="3"/>
  <c r="X1299" i="3"/>
  <c r="X1300" i="3"/>
  <c r="X1301" i="3"/>
  <c r="X1302" i="3"/>
  <c r="X1303" i="3"/>
  <c r="X1304" i="3"/>
  <c r="X1305" i="3"/>
  <c r="X1306" i="3"/>
  <c r="X1307" i="3"/>
  <c r="X1308" i="3"/>
  <c r="X1309" i="3"/>
  <c r="X1310" i="3"/>
  <c r="X1311" i="3"/>
  <c r="X1312" i="3"/>
  <c r="X1313" i="3"/>
  <c r="X1314" i="3"/>
  <c r="X1315" i="3"/>
  <c r="X1316" i="3"/>
  <c r="X1317" i="3"/>
  <c r="X1318" i="3"/>
  <c r="X1319" i="3"/>
  <c r="X1320" i="3"/>
  <c r="X1321" i="3"/>
  <c r="X1322" i="3"/>
  <c r="X1323" i="3"/>
  <c r="X1324" i="3"/>
  <c r="X1325" i="3"/>
  <c r="X1326" i="3"/>
  <c r="X1327" i="3"/>
  <c r="X1328" i="3"/>
  <c r="X1329" i="3"/>
  <c r="X1330" i="3"/>
  <c r="X1331" i="3"/>
  <c r="X1332" i="3"/>
  <c r="X1333" i="3"/>
  <c r="X1334" i="3"/>
  <c r="X1335" i="3"/>
  <c r="X1336" i="3"/>
  <c r="X1337" i="3"/>
  <c r="X1338" i="3"/>
  <c r="X1339" i="3"/>
  <c r="X1340" i="3"/>
  <c r="X1341" i="3"/>
  <c r="X1342" i="3"/>
  <c r="X1343" i="3"/>
  <c r="X1344" i="3"/>
  <c r="X1345" i="3"/>
  <c r="X1346" i="3"/>
  <c r="X1347" i="3"/>
  <c r="X1348" i="3"/>
  <c r="X1349" i="3"/>
  <c r="X1350" i="3"/>
  <c r="X1351" i="3"/>
  <c r="X1352" i="3"/>
  <c r="X1353" i="3"/>
  <c r="X1354" i="3"/>
  <c r="X1355" i="3"/>
  <c r="X1356" i="3"/>
  <c r="X1357" i="3"/>
  <c r="X1358" i="3"/>
  <c r="X1359" i="3"/>
  <c r="X1360" i="3"/>
  <c r="X1361" i="3"/>
  <c r="X1362" i="3"/>
  <c r="X1363" i="3"/>
  <c r="X1364" i="3"/>
  <c r="X1365" i="3"/>
  <c r="X1366" i="3"/>
  <c r="X1367" i="3"/>
  <c r="X1368" i="3"/>
  <c r="X1369" i="3"/>
  <c r="X1370" i="3"/>
  <c r="X1371" i="3"/>
  <c r="X1372" i="3"/>
  <c r="X1373" i="3"/>
  <c r="X1374" i="3"/>
  <c r="X1375" i="3"/>
  <c r="X1376" i="3"/>
  <c r="X1377" i="3"/>
  <c r="X1378" i="3"/>
  <c r="X1379" i="3"/>
  <c r="X1380" i="3"/>
  <c r="X1381" i="3"/>
  <c r="X1382" i="3"/>
  <c r="X1383" i="3"/>
  <c r="X1384" i="3"/>
  <c r="X1385" i="3"/>
  <c r="X1386" i="3"/>
  <c r="X1387" i="3"/>
  <c r="X1388" i="3"/>
  <c r="X1389" i="3"/>
  <c r="X1390" i="3"/>
  <c r="X1391" i="3"/>
  <c r="X1392" i="3"/>
  <c r="X1393" i="3"/>
  <c r="X1394" i="3"/>
  <c r="X1395" i="3"/>
  <c r="X1396" i="3"/>
  <c r="X1397" i="3"/>
  <c r="X1398" i="3"/>
  <c r="X1399" i="3"/>
  <c r="X1400" i="3"/>
  <c r="X1401" i="3"/>
  <c r="X1402" i="3"/>
  <c r="X1403" i="3"/>
  <c r="X1404" i="3"/>
  <c r="X1405" i="3"/>
  <c r="X1406" i="3"/>
  <c r="X1407" i="3"/>
  <c r="X1408" i="3"/>
  <c r="X1409" i="3"/>
  <c r="X1410" i="3"/>
  <c r="X1411" i="3"/>
  <c r="X1412" i="3"/>
  <c r="X1413" i="3"/>
  <c r="X1414" i="3"/>
  <c r="X1415" i="3"/>
  <c r="X1416" i="3"/>
  <c r="X1417" i="3"/>
  <c r="X1418" i="3"/>
  <c r="X1419" i="3"/>
  <c r="X1420" i="3"/>
  <c r="X1421" i="3"/>
  <c r="X1422" i="3"/>
  <c r="X1423" i="3"/>
  <c r="X1424" i="3"/>
  <c r="X1425" i="3"/>
  <c r="X1426" i="3"/>
  <c r="X1427" i="3"/>
  <c r="X1428" i="3"/>
  <c r="X1429" i="3"/>
  <c r="X1430" i="3"/>
  <c r="X1431" i="3"/>
  <c r="X1432" i="3"/>
  <c r="X1433" i="3"/>
  <c r="X1434" i="3"/>
  <c r="X1435" i="3"/>
  <c r="X1436" i="3"/>
  <c r="X1437" i="3"/>
  <c r="X1438" i="3"/>
  <c r="X1439" i="3"/>
  <c r="X1440" i="3"/>
  <c r="X1441" i="3"/>
  <c r="X1442" i="3"/>
  <c r="X1443" i="3"/>
  <c r="X1444" i="3"/>
  <c r="X1445" i="3"/>
  <c r="X1446" i="3"/>
  <c r="X1447" i="3"/>
  <c r="X1448" i="3"/>
  <c r="X1449" i="3"/>
  <c r="X1450" i="3"/>
  <c r="X1451" i="3"/>
  <c r="X1452" i="3"/>
  <c r="X1453" i="3"/>
  <c r="X1454" i="3"/>
  <c r="X1455" i="3"/>
  <c r="X1456" i="3"/>
  <c r="X1457" i="3"/>
  <c r="X1458" i="3"/>
  <c r="X1459" i="3"/>
  <c r="X1460" i="3"/>
  <c r="X1461" i="3"/>
  <c r="X1462" i="3"/>
  <c r="X1463" i="3"/>
  <c r="X1464" i="3"/>
  <c r="X1465" i="3"/>
  <c r="X1466" i="3"/>
  <c r="X1467" i="3"/>
  <c r="X1468" i="3"/>
  <c r="X1469" i="3"/>
  <c r="X1470" i="3"/>
  <c r="X1471" i="3"/>
  <c r="X1472" i="3"/>
  <c r="X1473" i="3"/>
  <c r="X1474" i="3"/>
  <c r="X1475" i="3"/>
  <c r="X1476" i="3"/>
  <c r="X1477" i="3"/>
  <c r="X1478" i="3"/>
  <c r="X1479" i="3"/>
  <c r="X1480" i="3"/>
  <c r="X1481" i="3"/>
  <c r="X1482" i="3"/>
  <c r="X1483" i="3"/>
  <c r="X1484" i="3"/>
  <c r="X1485" i="3"/>
  <c r="X1486" i="3"/>
  <c r="X1487" i="3"/>
  <c r="X1488" i="3"/>
  <c r="X1489" i="3"/>
  <c r="X1490" i="3"/>
  <c r="X1491" i="3"/>
  <c r="X1492" i="3"/>
  <c r="X1493" i="3"/>
  <c r="X1494" i="3"/>
  <c r="X1495" i="3"/>
  <c r="X1496" i="3"/>
  <c r="X1497" i="3"/>
  <c r="X1498" i="3"/>
  <c r="X1499" i="3"/>
  <c r="X1500" i="3"/>
  <c r="X1501" i="3"/>
  <c r="X1502" i="3"/>
  <c r="X1503" i="3"/>
  <c r="X1504" i="3"/>
  <c r="X1505" i="3"/>
  <c r="X1506" i="3"/>
  <c r="X1507" i="3"/>
  <c r="X1508" i="3"/>
  <c r="X1509" i="3"/>
  <c r="X1510" i="3"/>
  <c r="X1511" i="3"/>
  <c r="X1512" i="3"/>
  <c r="X1513" i="3"/>
  <c r="X1514" i="3"/>
  <c r="X1515" i="3"/>
  <c r="X1516" i="3"/>
  <c r="X1517" i="3"/>
  <c r="X1518" i="3"/>
  <c r="X1519" i="3"/>
  <c r="X1520" i="3"/>
  <c r="X1521" i="3"/>
  <c r="X1522" i="3"/>
  <c r="X1523" i="3"/>
  <c r="X1524" i="3"/>
  <c r="X1525" i="3"/>
  <c r="X1526" i="3"/>
  <c r="X1527" i="3"/>
  <c r="X1528" i="3"/>
  <c r="X1529" i="3"/>
  <c r="X1530" i="3"/>
  <c r="X1531" i="3"/>
  <c r="X1532" i="3"/>
  <c r="X1533" i="3"/>
  <c r="X1534" i="3"/>
  <c r="X1535" i="3"/>
  <c r="X1536" i="3"/>
  <c r="X1537" i="3"/>
  <c r="X1538" i="3"/>
  <c r="X1539" i="3"/>
  <c r="X1540" i="3"/>
  <c r="X1541" i="3"/>
  <c r="X1542" i="3"/>
  <c r="X1543" i="3"/>
  <c r="X1544" i="3"/>
  <c r="X1545" i="3"/>
  <c r="X1546" i="3"/>
  <c r="X1547" i="3"/>
  <c r="X1548" i="3"/>
  <c r="X1549" i="3"/>
  <c r="X1550" i="3"/>
  <c r="X1551" i="3"/>
  <c r="X1552" i="3"/>
  <c r="X1553" i="3"/>
  <c r="X1554" i="3"/>
  <c r="X1555" i="3"/>
  <c r="X1556" i="3"/>
  <c r="X1557" i="3"/>
  <c r="X1558" i="3"/>
  <c r="X1559" i="3"/>
  <c r="X1560" i="3"/>
  <c r="X1561" i="3"/>
  <c r="X1562" i="3"/>
  <c r="X1563" i="3"/>
  <c r="X1564" i="3"/>
  <c r="X1565" i="3"/>
  <c r="X1566" i="3"/>
  <c r="X1567" i="3"/>
  <c r="X1568" i="3"/>
  <c r="X1569" i="3"/>
  <c r="X1570" i="3"/>
  <c r="X1571" i="3"/>
  <c r="X1572" i="3"/>
  <c r="X1573" i="3"/>
  <c r="X1574" i="3"/>
  <c r="X1575" i="3"/>
  <c r="X1576" i="3"/>
  <c r="X1577" i="3"/>
  <c r="X1578" i="3"/>
  <c r="X1579" i="3"/>
  <c r="X1580" i="3"/>
  <c r="X1581" i="3"/>
  <c r="X1582" i="3"/>
  <c r="X1583" i="3"/>
  <c r="X1584" i="3"/>
  <c r="X1585" i="3"/>
  <c r="X1586" i="3"/>
  <c r="X1587" i="3"/>
  <c r="X1588" i="3"/>
  <c r="X1589" i="3"/>
  <c r="X1590" i="3"/>
  <c r="X1591" i="3"/>
  <c r="X1592" i="3"/>
  <c r="X1593" i="3"/>
  <c r="X1594" i="3"/>
  <c r="X1595" i="3"/>
  <c r="X1596" i="3"/>
  <c r="X1597" i="3"/>
  <c r="X1598" i="3"/>
  <c r="X1599" i="3"/>
  <c r="X1600" i="3"/>
  <c r="X1601" i="3"/>
  <c r="X1602" i="3"/>
  <c r="X1603" i="3"/>
  <c r="X1604" i="3"/>
  <c r="X1605" i="3"/>
  <c r="X1606" i="3"/>
  <c r="X1607" i="3"/>
  <c r="X1608" i="3"/>
  <c r="X1609" i="3"/>
  <c r="X1610" i="3"/>
  <c r="X1611" i="3"/>
  <c r="X1612" i="3"/>
  <c r="X1613" i="3"/>
  <c r="X1614" i="3"/>
  <c r="X1615" i="3"/>
  <c r="X1616" i="3"/>
  <c r="X1617" i="3"/>
  <c r="X1618" i="3"/>
  <c r="X1619" i="3"/>
  <c r="X1620" i="3"/>
  <c r="X1621" i="3"/>
  <c r="X1622" i="3"/>
  <c r="X1623" i="3"/>
  <c r="X1624" i="3"/>
  <c r="X1625" i="3"/>
  <c r="X1626" i="3"/>
  <c r="X1627" i="3"/>
  <c r="X1628" i="3"/>
  <c r="X1629" i="3"/>
  <c r="X1630" i="3"/>
  <c r="X1631" i="3"/>
  <c r="X1632" i="3"/>
  <c r="X1633" i="3"/>
  <c r="X1634" i="3"/>
  <c r="X1635" i="3"/>
  <c r="X1636" i="3"/>
  <c r="X1637" i="3"/>
  <c r="X1638" i="3"/>
  <c r="X1639" i="3"/>
  <c r="X1640" i="3"/>
  <c r="X1641" i="3"/>
  <c r="X1642" i="3"/>
  <c r="X1643" i="3"/>
  <c r="X1644" i="3"/>
  <c r="X1645" i="3"/>
  <c r="X1646" i="3"/>
  <c r="X1647" i="3"/>
  <c r="X1648" i="3"/>
  <c r="X1649" i="3"/>
  <c r="X1650" i="3"/>
  <c r="X1651" i="3"/>
  <c r="X1652" i="3"/>
  <c r="X1653" i="3"/>
  <c r="X1654" i="3"/>
  <c r="X1655" i="3"/>
  <c r="X1656" i="3"/>
  <c r="X1657" i="3"/>
  <c r="X1658" i="3"/>
  <c r="X1659" i="3"/>
  <c r="X1660" i="3"/>
  <c r="X1661" i="3"/>
  <c r="X1662" i="3"/>
  <c r="X1663" i="3"/>
  <c r="X1664" i="3"/>
  <c r="X1665" i="3"/>
  <c r="X1666" i="3"/>
  <c r="X1667" i="3"/>
  <c r="X1668" i="3"/>
  <c r="X1669" i="3"/>
  <c r="X1670" i="3"/>
  <c r="X1671" i="3"/>
  <c r="X1672" i="3"/>
  <c r="X1673" i="3"/>
  <c r="X1674" i="3"/>
  <c r="X1675" i="3"/>
  <c r="X1676" i="3"/>
  <c r="X1677" i="3"/>
  <c r="X1678" i="3"/>
  <c r="X1679" i="3"/>
  <c r="X1680" i="3"/>
  <c r="X1681" i="3"/>
  <c r="X1682" i="3"/>
  <c r="X1683" i="3"/>
  <c r="X1684" i="3"/>
  <c r="X1685" i="3"/>
  <c r="X1686" i="3"/>
  <c r="X1687" i="3"/>
  <c r="X1688" i="3"/>
  <c r="X1689" i="3"/>
  <c r="X1690" i="3"/>
  <c r="X1691" i="3"/>
  <c r="X1692" i="3"/>
  <c r="X1693" i="3"/>
  <c r="X1694" i="3"/>
  <c r="X1695" i="3"/>
  <c r="X1696" i="3"/>
  <c r="X1697" i="3"/>
  <c r="X1698" i="3"/>
  <c r="X1699" i="3"/>
  <c r="X1700" i="3"/>
  <c r="X1701" i="3"/>
  <c r="X1702" i="3"/>
  <c r="X1703" i="3"/>
  <c r="X1704" i="3"/>
  <c r="X1705" i="3"/>
  <c r="X1706" i="3"/>
  <c r="X1707" i="3"/>
  <c r="X1708" i="3"/>
  <c r="X1709" i="3"/>
  <c r="X1710" i="3"/>
  <c r="X1711" i="3"/>
  <c r="X1712" i="3"/>
  <c r="X1713" i="3"/>
  <c r="X1714" i="3"/>
  <c r="X1715" i="3"/>
  <c r="X1716" i="3"/>
  <c r="X1717" i="3"/>
  <c r="X1718" i="3"/>
  <c r="X1719" i="3"/>
  <c r="X1720" i="3"/>
  <c r="X1721" i="3"/>
  <c r="X1722" i="3"/>
  <c r="X1723" i="3"/>
  <c r="X1724" i="3"/>
  <c r="X1725" i="3"/>
  <c r="X1726" i="3"/>
  <c r="X1727" i="3"/>
  <c r="X1728" i="3"/>
  <c r="X1729" i="3"/>
  <c r="X1730" i="3"/>
  <c r="X1731" i="3"/>
  <c r="X1732" i="3"/>
  <c r="X1733" i="3"/>
  <c r="X1734" i="3"/>
  <c r="X1735" i="3"/>
  <c r="X1736" i="3"/>
  <c r="X1737" i="3"/>
  <c r="X1738" i="3"/>
  <c r="X1739" i="3"/>
  <c r="X1740" i="3"/>
  <c r="X1741" i="3"/>
  <c r="X1742" i="3"/>
  <c r="X1743" i="3"/>
  <c r="X1744" i="3"/>
  <c r="X1745" i="3"/>
  <c r="X1746" i="3"/>
  <c r="X1747" i="3"/>
  <c r="X1748" i="3"/>
  <c r="X1749" i="3"/>
  <c r="X1750" i="3"/>
  <c r="X1751" i="3"/>
  <c r="X1752" i="3"/>
  <c r="X1753" i="3"/>
  <c r="X1754" i="3"/>
  <c r="X1755" i="3"/>
  <c r="X1756" i="3"/>
  <c r="X1757" i="3"/>
  <c r="X1758" i="3"/>
  <c r="X1759" i="3"/>
  <c r="X1760" i="3"/>
  <c r="X1761" i="3"/>
  <c r="X1762" i="3"/>
  <c r="X1763" i="3"/>
  <c r="X1764" i="3"/>
  <c r="X1765" i="3"/>
  <c r="X1766" i="3"/>
  <c r="X1767" i="3"/>
  <c r="X1768" i="3"/>
  <c r="X1769" i="3"/>
  <c r="X1770" i="3"/>
  <c r="X1771" i="3"/>
  <c r="X1772" i="3"/>
  <c r="X1773" i="3"/>
  <c r="X1774" i="3"/>
  <c r="X1775" i="3"/>
  <c r="X1776" i="3"/>
  <c r="X1777" i="3"/>
  <c r="X1778" i="3"/>
  <c r="X1779" i="3"/>
  <c r="X1780" i="3"/>
  <c r="X1781" i="3"/>
  <c r="X1782" i="3"/>
  <c r="X1783" i="3"/>
  <c r="X1784" i="3"/>
  <c r="X1785" i="3"/>
  <c r="X1786" i="3"/>
  <c r="X1787" i="3"/>
  <c r="X1788" i="3"/>
  <c r="X1789" i="3"/>
  <c r="X1790" i="3"/>
  <c r="X1791" i="3"/>
  <c r="X1792" i="3"/>
  <c r="X1793" i="3"/>
  <c r="X1794" i="3"/>
  <c r="X1795" i="3"/>
  <c r="X1796" i="3"/>
  <c r="X1797" i="3"/>
  <c r="X1798" i="3"/>
  <c r="X1799" i="3"/>
  <c r="X1800" i="3"/>
  <c r="X1801" i="3"/>
  <c r="X1802" i="3"/>
  <c r="X1803" i="3"/>
  <c r="X1804" i="3"/>
  <c r="X1805" i="3"/>
  <c r="X1806" i="3"/>
  <c r="X1807" i="3"/>
  <c r="X1808" i="3"/>
  <c r="X1809" i="3"/>
  <c r="X1810" i="3"/>
  <c r="X1811" i="3"/>
  <c r="X1812" i="3"/>
  <c r="X1813" i="3"/>
  <c r="X1814" i="3"/>
  <c r="X1815" i="3"/>
  <c r="X1816" i="3"/>
  <c r="X1817" i="3"/>
  <c r="X1818" i="3"/>
  <c r="X1819" i="3"/>
  <c r="X1820" i="3"/>
  <c r="X1821" i="3"/>
  <c r="X1822" i="3"/>
  <c r="X1823" i="3"/>
  <c r="X1824" i="3"/>
  <c r="X1825" i="3"/>
  <c r="X1826" i="3"/>
  <c r="X1827" i="3"/>
  <c r="X1828" i="3"/>
  <c r="X1829" i="3"/>
  <c r="X1830" i="3"/>
  <c r="X1831" i="3"/>
  <c r="X1832" i="3"/>
  <c r="X1833" i="3"/>
  <c r="X1834" i="3"/>
  <c r="X1835" i="3"/>
  <c r="X1836" i="3"/>
  <c r="X1837" i="3"/>
  <c r="X1838" i="3"/>
  <c r="X1839" i="3"/>
  <c r="X1840" i="3"/>
  <c r="X1841" i="3"/>
  <c r="X1842" i="3"/>
  <c r="X1843" i="3"/>
  <c r="X1844" i="3"/>
  <c r="X1845" i="3"/>
  <c r="X1846" i="3"/>
  <c r="X1847" i="3"/>
  <c r="X1848" i="3"/>
  <c r="X1849" i="3"/>
  <c r="X1850" i="3"/>
  <c r="X1851" i="3"/>
  <c r="X1852" i="3"/>
  <c r="X1853" i="3"/>
  <c r="X1854" i="3"/>
  <c r="X1855" i="3"/>
  <c r="X1856" i="3"/>
  <c r="X1857" i="3"/>
  <c r="X1858" i="3"/>
  <c r="X1859" i="3"/>
  <c r="X1860" i="3"/>
  <c r="X1861" i="3"/>
  <c r="X1862" i="3"/>
  <c r="X1863" i="3"/>
  <c r="X1864" i="3"/>
  <c r="X1865" i="3"/>
  <c r="X1866" i="3"/>
  <c r="X1867" i="3"/>
  <c r="X1868" i="3"/>
  <c r="X1869" i="3"/>
  <c r="X1870" i="3"/>
  <c r="X1871" i="3"/>
  <c r="X1872" i="3"/>
  <c r="X1873" i="3"/>
  <c r="X1874" i="3"/>
  <c r="X1875" i="3"/>
  <c r="X1876" i="3"/>
  <c r="X1877" i="3"/>
  <c r="X1878" i="3"/>
  <c r="X1879" i="3"/>
  <c r="X1880" i="3"/>
  <c r="X1881" i="3"/>
  <c r="X1882" i="3"/>
  <c r="X1883" i="3"/>
  <c r="X1884" i="3"/>
  <c r="X1885" i="3"/>
  <c r="X1886" i="3"/>
  <c r="X1887" i="3"/>
  <c r="X1888" i="3"/>
  <c r="X1889" i="3"/>
  <c r="X1890" i="3"/>
  <c r="X1891" i="3"/>
  <c r="X1892" i="3"/>
  <c r="X1893" i="3"/>
  <c r="X1894" i="3"/>
  <c r="X1895" i="3"/>
  <c r="X1896" i="3"/>
  <c r="X1897" i="3"/>
  <c r="X1898" i="3"/>
  <c r="X1899" i="3"/>
  <c r="X1900" i="3"/>
  <c r="X1901" i="3"/>
  <c r="X1902" i="3"/>
  <c r="X1903" i="3"/>
  <c r="X1904" i="3"/>
  <c r="X1905" i="3"/>
  <c r="X1906" i="3"/>
  <c r="X1907" i="3"/>
  <c r="X1908" i="3"/>
  <c r="X1909" i="3"/>
  <c r="X1910" i="3"/>
  <c r="X1911" i="3"/>
  <c r="X1912" i="3"/>
  <c r="X1913" i="3"/>
  <c r="X1914" i="3"/>
  <c r="X1915" i="3"/>
  <c r="X1916" i="3"/>
  <c r="X1917" i="3"/>
  <c r="X1918" i="3"/>
  <c r="X1919" i="3"/>
  <c r="X1920" i="3"/>
  <c r="X1921" i="3"/>
  <c r="X1922" i="3"/>
  <c r="X1923" i="3"/>
  <c r="X1924" i="3"/>
  <c r="X1925" i="3"/>
  <c r="X1926" i="3"/>
  <c r="X1927" i="3"/>
  <c r="X1928" i="3"/>
  <c r="X1929" i="3"/>
  <c r="X1930" i="3"/>
  <c r="X1931" i="3"/>
  <c r="X1932" i="3"/>
  <c r="X1933" i="3"/>
  <c r="X1934" i="3"/>
  <c r="X1935" i="3"/>
  <c r="X1936" i="3"/>
  <c r="X1937" i="3"/>
  <c r="X1938" i="3"/>
  <c r="X1939" i="3"/>
  <c r="X1940" i="3"/>
  <c r="X1941" i="3"/>
  <c r="X1942" i="3"/>
  <c r="X1943" i="3"/>
  <c r="X1944" i="3"/>
  <c r="X1945" i="3"/>
  <c r="X1946" i="3"/>
  <c r="X1947" i="3"/>
  <c r="X1948" i="3"/>
  <c r="X1949" i="3"/>
  <c r="X1950" i="3"/>
  <c r="X1951" i="3"/>
  <c r="X1952" i="3"/>
  <c r="X1953" i="3"/>
  <c r="X1954" i="3"/>
  <c r="X1955" i="3"/>
  <c r="X1956" i="3"/>
  <c r="X1957" i="3"/>
  <c r="X1958" i="3"/>
  <c r="X1959" i="3"/>
  <c r="X1960" i="3"/>
  <c r="X1961" i="3"/>
  <c r="X1962" i="3"/>
  <c r="X1963" i="3"/>
  <c r="X1964" i="3"/>
  <c r="X1965" i="3"/>
  <c r="X1966" i="3"/>
  <c r="X1967" i="3"/>
  <c r="X1968" i="3"/>
  <c r="X1969" i="3"/>
  <c r="X1970" i="3"/>
  <c r="X1971" i="3"/>
  <c r="X1972" i="3"/>
  <c r="X1973" i="3"/>
  <c r="X1974" i="3"/>
  <c r="X1975" i="3"/>
  <c r="X1976" i="3"/>
  <c r="X1977" i="3"/>
  <c r="X1978" i="3"/>
  <c r="X1979" i="3"/>
  <c r="X1980" i="3"/>
  <c r="X1981" i="3"/>
  <c r="X1982" i="3"/>
  <c r="X1983" i="3"/>
  <c r="X1984" i="3"/>
  <c r="X1985" i="3"/>
  <c r="X1986" i="3"/>
  <c r="X1987" i="3"/>
  <c r="X1988" i="3"/>
  <c r="X1989" i="3"/>
  <c r="X1990" i="3"/>
  <c r="X1991" i="3"/>
  <c r="X1992" i="3"/>
  <c r="X1993" i="3"/>
  <c r="X1994" i="3"/>
  <c r="X1995" i="3"/>
  <c r="X1996" i="3"/>
  <c r="X1997" i="3"/>
  <c r="X1998" i="3"/>
  <c r="X1999" i="3"/>
  <c r="X2000" i="3"/>
  <c r="X2001" i="3"/>
  <c r="X2002" i="3"/>
  <c r="X2003" i="3"/>
  <c r="X2004" i="3"/>
  <c r="X2005" i="3"/>
  <c r="X2006" i="3"/>
  <c r="X2007" i="3"/>
  <c r="X2008" i="3"/>
  <c r="X2009" i="3"/>
  <c r="X2010" i="3"/>
  <c r="X2011" i="3"/>
  <c r="X2012" i="3"/>
  <c r="X2013" i="3"/>
  <c r="X2014" i="3"/>
  <c r="X2015" i="3"/>
  <c r="X2016" i="3"/>
  <c r="X2017" i="3"/>
  <c r="X2018" i="3"/>
  <c r="X2019" i="3"/>
  <c r="X2020" i="3"/>
  <c r="X2021" i="3"/>
  <c r="X2022" i="3"/>
  <c r="X2023" i="3"/>
  <c r="X2024" i="3"/>
  <c r="X2025" i="3"/>
  <c r="X2026" i="3"/>
  <c r="X2027" i="3"/>
  <c r="X2028" i="3"/>
  <c r="X2029" i="3"/>
  <c r="X2030" i="3"/>
  <c r="X2031" i="3"/>
  <c r="X2032" i="3"/>
  <c r="X2033" i="3"/>
  <c r="X2034" i="3"/>
  <c r="X2035" i="3"/>
  <c r="X2036" i="3"/>
  <c r="X2037" i="3"/>
  <c r="X2038" i="3"/>
  <c r="X2039" i="3"/>
  <c r="X2040" i="3"/>
  <c r="X2041" i="3"/>
  <c r="X2042" i="3"/>
  <c r="X2043" i="3"/>
  <c r="X2044" i="3"/>
  <c r="X2045" i="3"/>
  <c r="X2046" i="3"/>
  <c r="X2047" i="3"/>
  <c r="X2048" i="3"/>
  <c r="X2049" i="3"/>
  <c r="X2050" i="3"/>
  <c r="X2051" i="3"/>
  <c r="X2052" i="3"/>
  <c r="X2053" i="3"/>
  <c r="X2054" i="3"/>
  <c r="X2055" i="3"/>
  <c r="X2056" i="3"/>
  <c r="X2057" i="3"/>
  <c r="X2058" i="3"/>
  <c r="X2059" i="3"/>
  <c r="X2060" i="3"/>
  <c r="X2061" i="3"/>
  <c r="X2062" i="3"/>
  <c r="X2063" i="3"/>
  <c r="X2064" i="3"/>
  <c r="X2065" i="3"/>
  <c r="X2066" i="3"/>
  <c r="X2067" i="3"/>
  <c r="X2068" i="3"/>
  <c r="X2069" i="3"/>
  <c r="X2070" i="3"/>
  <c r="X2071" i="3"/>
  <c r="X2072" i="3"/>
  <c r="X2073" i="3"/>
  <c r="X2074" i="3"/>
  <c r="X2075" i="3"/>
  <c r="X2076" i="3"/>
  <c r="X2077" i="3"/>
  <c r="X2078" i="3"/>
  <c r="X2079" i="3"/>
  <c r="X2080" i="3"/>
  <c r="X2081" i="3"/>
  <c r="X2082" i="3"/>
  <c r="X2083" i="3"/>
  <c r="X2084" i="3"/>
  <c r="X2085" i="3"/>
  <c r="X2086" i="3"/>
  <c r="X2087" i="3"/>
  <c r="X2088" i="3"/>
  <c r="X2089" i="3"/>
  <c r="X2090" i="3"/>
  <c r="X2091" i="3"/>
  <c r="X2092" i="3"/>
  <c r="X2093" i="3"/>
  <c r="X2094" i="3"/>
  <c r="X2095" i="3"/>
  <c r="X2096" i="3"/>
  <c r="X2097" i="3"/>
  <c r="X2098" i="3"/>
  <c r="X2099" i="3"/>
  <c r="X2100" i="3"/>
  <c r="X2101" i="3"/>
  <c r="X2102" i="3"/>
  <c r="X2103" i="3"/>
  <c r="X2104" i="3"/>
  <c r="X2105" i="3"/>
  <c r="X2106" i="3"/>
  <c r="X2107" i="3"/>
  <c r="X2108" i="3"/>
  <c r="X2109" i="3"/>
  <c r="X2110" i="3"/>
  <c r="X2111" i="3"/>
  <c r="X2112" i="3"/>
  <c r="X2113" i="3"/>
  <c r="X2114" i="3"/>
  <c r="X2115" i="3"/>
  <c r="X2116" i="3"/>
  <c r="X2117" i="3"/>
  <c r="X2118" i="3"/>
  <c r="X2119" i="3"/>
  <c r="X2120" i="3"/>
  <c r="X2121" i="3"/>
  <c r="X2122" i="3"/>
  <c r="X2123" i="3"/>
  <c r="X2124" i="3"/>
  <c r="X2125" i="3"/>
  <c r="X2126" i="3"/>
  <c r="X2127" i="3"/>
  <c r="X2128" i="3"/>
  <c r="X2129" i="3"/>
  <c r="X2130" i="3"/>
  <c r="X2131" i="3"/>
  <c r="X2132" i="3"/>
  <c r="X2133" i="3"/>
  <c r="X2134" i="3"/>
  <c r="X2135" i="3"/>
  <c r="X2136" i="3"/>
  <c r="X2137" i="3"/>
  <c r="X2138" i="3"/>
  <c r="X2139" i="3"/>
  <c r="X2140" i="3"/>
  <c r="X2141" i="3"/>
  <c r="X2142" i="3"/>
  <c r="X2143" i="3"/>
  <c r="X2144" i="3"/>
  <c r="X2145" i="3"/>
  <c r="X2146" i="3"/>
  <c r="X2147" i="3"/>
  <c r="X2148" i="3"/>
  <c r="X2149" i="3"/>
  <c r="X2150" i="3"/>
  <c r="X2151" i="3"/>
  <c r="X2152" i="3"/>
  <c r="X2153" i="3"/>
  <c r="X2154" i="3"/>
  <c r="X2155" i="3"/>
  <c r="X2156" i="3"/>
  <c r="X2157" i="3"/>
  <c r="X2158" i="3"/>
  <c r="X2159" i="3"/>
  <c r="X2160" i="3"/>
  <c r="X2161" i="3"/>
  <c r="X2162" i="3"/>
  <c r="X2163" i="3"/>
  <c r="X2164" i="3"/>
  <c r="X2165" i="3"/>
  <c r="X2166" i="3"/>
  <c r="X2167" i="3"/>
  <c r="X2168" i="3"/>
  <c r="X2169" i="3"/>
  <c r="X2170" i="3"/>
  <c r="X2171" i="3"/>
  <c r="X2172" i="3"/>
  <c r="X2173" i="3"/>
  <c r="X2174" i="3"/>
  <c r="X2175" i="3"/>
  <c r="X2176" i="3"/>
  <c r="X2177" i="3"/>
  <c r="X2178" i="3"/>
  <c r="X2179" i="3"/>
  <c r="X2180" i="3"/>
  <c r="X2181" i="3"/>
  <c r="X2182" i="3"/>
  <c r="X2183" i="3"/>
  <c r="X2184" i="3"/>
  <c r="X2185" i="3"/>
  <c r="X2186" i="3"/>
  <c r="X2187" i="3"/>
  <c r="X2188" i="3"/>
  <c r="X2189" i="3"/>
  <c r="X2190" i="3"/>
  <c r="X2191" i="3"/>
  <c r="X2192" i="3"/>
  <c r="X2193" i="3"/>
  <c r="X2194" i="3"/>
  <c r="X2195" i="3"/>
  <c r="X2196" i="3"/>
  <c r="X2197" i="3"/>
  <c r="X2198" i="3"/>
  <c r="X2199" i="3"/>
  <c r="X2200" i="3"/>
  <c r="X2201" i="3"/>
  <c r="X2202" i="3"/>
  <c r="X2203" i="3"/>
  <c r="X2204" i="3"/>
  <c r="X2205" i="3"/>
  <c r="X2206" i="3"/>
  <c r="X2207" i="3"/>
  <c r="X2208" i="3"/>
  <c r="X2209" i="3"/>
  <c r="X2210" i="3"/>
  <c r="X2211" i="3"/>
  <c r="X2212" i="3"/>
  <c r="X2213" i="3"/>
  <c r="X2214" i="3"/>
  <c r="X2215" i="3"/>
  <c r="X2216" i="3"/>
  <c r="X2217" i="3"/>
  <c r="X2218" i="3"/>
  <c r="X2219" i="3"/>
  <c r="X2220" i="3"/>
  <c r="X2221" i="3"/>
  <c r="X2222" i="3"/>
  <c r="X2223" i="3"/>
  <c r="X2224" i="3"/>
  <c r="X2225" i="3"/>
  <c r="X2226" i="3"/>
  <c r="X2227" i="3"/>
  <c r="X2228" i="3"/>
  <c r="X2229" i="3"/>
  <c r="X2230" i="3"/>
  <c r="X2231" i="3"/>
  <c r="X2232" i="3"/>
  <c r="X2233" i="3"/>
  <c r="X2234" i="3"/>
  <c r="X2235" i="3"/>
  <c r="X2236" i="3"/>
  <c r="X2237" i="3"/>
  <c r="X2238" i="3"/>
  <c r="X2239" i="3"/>
  <c r="X2240" i="3"/>
  <c r="X2241" i="3"/>
  <c r="X2242" i="3"/>
  <c r="X2243" i="3"/>
  <c r="X2244" i="3"/>
  <c r="X2245" i="3"/>
  <c r="X2246" i="3"/>
  <c r="X2247" i="3"/>
  <c r="X2248" i="3"/>
  <c r="X2249" i="3"/>
  <c r="X2250" i="3"/>
  <c r="X2251" i="3"/>
  <c r="X2252" i="3"/>
  <c r="X2253" i="3"/>
  <c r="X2254" i="3"/>
  <c r="X2255" i="3"/>
  <c r="X2256" i="3"/>
  <c r="X2257" i="3"/>
  <c r="X2258" i="3"/>
  <c r="X2259" i="3"/>
  <c r="X2260" i="3"/>
  <c r="X2261" i="3"/>
  <c r="X2262" i="3"/>
  <c r="X2263" i="3"/>
  <c r="X2264" i="3"/>
  <c r="X2265" i="3"/>
  <c r="X2266" i="3"/>
  <c r="X2267" i="3"/>
  <c r="X2268" i="3"/>
  <c r="X2269" i="3"/>
  <c r="X2270" i="3"/>
  <c r="X2271" i="3"/>
  <c r="X2272" i="3"/>
  <c r="X2273" i="3"/>
  <c r="X2274" i="3"/>
  <c r="X2275" i="3"/>
  <c r="X2276" i="3"/>
  <c r="X2277" i="3"/>
  <c r="X2" i="3"/>
  <c r="I18" i="13"/>
  <c r="A9" i="13" l="1"/>
  <c r="A25" i="13"/>
  <c r="B30" i="13"/>
  <c r="C29" i="13"/>
  <c r="B29" i="13"/>
  <c r="C28" i="13"/>
  <c r="B28" i="13"/>
  <c r="C27" i="13"/>
  <c r="B27" i="13"/>
  <c r="C26" i="13"/>
  <c r="B26" i="13"/>
  <c r="C25" i="13"/>
  <c r="B25" i="13"/>
  <c r="C24" i="13"/>
  <c r="B24" i="13"/>
  <c r="C23" i="13"/>
  <c r="B23" i="13"/>
  <c r="B22" i="13"/>
  <c r="C15" i="13"/>
  <c r="B15" i="13"/>
  <c r="C14" i="13"/>
  <c r="B14" i="13"/>
  <c r="C13" i="13"/>
  <c r="B13" i="13"/>
  <c r="C12" i="13"/>
  <c r="B12" i="13"/>
  <c r="C11" i="13"/>
  <c r="B11" i="13"/>
  <c r="C10" i="13"/>
  <c r="B10" i="13"/>
  <c r="C9" i="13"/>
  <c r="B9" i="13"/>
  <c r="C8" i="13"/>
  <c r="B8" i="13"/>
  <c r="B7" i="13"/>
  <c r="Q1" i="13"/>
  <c r="AC1" i="8"/>
  <c r="AF1" i="7"/>
  <c r="AF1" i="6"/>
  <c r="AC1" i="12"/>
  <c r="AC1" i="4"/>
  <c r="AC1" i="9"/>
  <c r="AC1" i="3"/>
  <c r="H18" i="13"/>
  <c r="G33" i="13"/>
  <c r="G18" i="13"/>
  <c r="E23" i="13" l="1"/>
  <c r="E22" i="13"/>
  <c r="L24" i="13"/>
  <c r="G8" i="13"/>
  <c r="J24" i="13"/>
  <c r="H24" i="13"/>
  <c r="I24" i="13"/>
  <c r="I92" i="13"/>
  <c r="L91" i="13"/>
  <c r="H91" i="13"/>
  <c r="K90" i="13"/>
  <c r="G90" i="13"/>
  <c r="J89" i="13"/>
  <c r="F89" i="13"/>
  <c r="I88" i="13"/>
  <c r="L87" i="13"/>
  <c r="H87" i="13"/>
  <c r="K86" i="13"/>
  <c r="G86" i="13"/>
  <c r="J85" i="13"/>
  <c r="F85" i="13"/>
  <c r="I84" i="13"/>
  <c r="L83" i="13"/>
  <c r="H83" i="13"/>
  <c r="K82" i="13"/>
  <c r="G82" i="13"/>
  <c r="J81" i="13"/>
  <c r="F81" i="13"/>
  <c r="I80" i="13"/>
  <c r="L79" i="13"/>
  <c r="H79" i="13"/>
  <c r="K78" i="13"/>
  <c r="G78" i="13"/>
  <c r="J77" i="13"/>
  <c r="F77" i="13"/>
  <c r="I76" i="13"/>
  <c r="L75" i="13"/>
  <c r="H75" i="13"/>
  <c r="K74" i="13"/>
  <c r="G74" i="13"/>
  <c r="J73" i="13"/>
  <c r="F73" i="13"/>
  <c r="I72" i="13"/>
  <c r="L71" i="13"/>
  <c r="H71" i="13"/>
  <c r="K70" i="13"/>
  <c r="G70" i="13"/>
  <c r="J69" i="13"/>
  <c r="F69" i="13"/>
  <c r="I68" i="13"/>
  <c r="L67" i="13"/>
  <c r="H67" i="13"/>
  <c r="K66" i="13"/>
  <c r="G66" i="13"/>
  <c r="J65" i="13"/>
  <c r="F65" i="13"/>
  <c r="I64" i="13"/>
  <c r="L63" i="13"/>
  <c r="H63" i="13"/>
  <c r="K62" i="13"/>
  <c r="G62" i="13"/>
  <c r="J61" i="13"/>
  <c r="F61" i="13"/>
  <c r="I60" i="13"/>
  <c r="L59" i="13"/>
  <c r="H59" i="13"/>
  <c r="K58" i="13"/>
  <c r="G58" i="13"/>
  <c r="J57" i="13"/>
  <c r="F57" i="13"/>
  <c r="I56" i="13"/>
  <c r="L55" i="13"/>
  <c r="H55" i="13"/>
  <c r="K54" i="13"/>
  <c r="G54" i="13"/>
  <c r="J53" i="13"/>
  <c r="F53" i="13"/>
  <c r="I52" i="13"/>
  <c r="L51" i="13"/>
  <c r="H51" i="13"/>
  <c r="K50" i="13"/>
  <c r="G50" i="13"/>
  <c r="J49" i="13"/>
  <c r="F49" i="13"/>
  <c r="I48" i="13"/>
  <c r="L47" i="13"/>
  <c r="H47" i="13"/>
  <c r="K46" i="13"/>
  <c r="G46" i="13"/>
  <c r="J45" i="13"/>
  <c r="F45" i="13"/>
  <c r="I44" i="13"/>
  <c r="L92" i="13"/>
  <c r="H92" i="13"/>
  <c r="K91" i="13"/>
  <c r="G91" i="13"/>
  <c r="J90" i="13"/>
  <c r="F90" i="13"/>
  <c r="I89" i="13"/>
  <c r="L88" i="13"/>
  <c r="H88" i="13"/>
  <c r="K87" i="13"/>
  <c r="G87" i="13"/>
  <c r="J86" i="13"/>
  <c r="F86" i="13"/>
  <c r="I85" i="13"/>
  <c r="L84" i="13"/>
  <c r="H84" i="13"/>
  <c r="K83" i="13"/>
  <c r="G83" i="13"/>
  <c r="J82" i="13"/>
  <c r="F82" i="13"/>
  <c r="I81" i="13"/>
  <c r="L80" i="13"/>
  <c r="H80" i="13"/>
  <c r="K79" i="13"/>
  <c r="G79" i="13"/>
  <c r="J78" i="13"/>
  <c r="F78" i="13"/>
  <c r="I77" i="13"/>
  <c r="L76" i="13"/>
  <c r="H76" i="13"/>
  <c r="K75" i="13"/>
  <c r="G75" i="13"/>
  <c r="J74" i="13"/>
  <c r="F74" i="13"/>
  <c r="I73" i="13"/>
  <c r="L72" i="13"/>
  <c r="H72" i="13"/>
  <c r="K71" i="13"/>
  <c r="G71" i="13"/>
  <c r="J70" i="13"/>
  <c r="F70" i="13"/>
  <c r="I69" i="13"/>
  <c r="L68" i="13"/>
  <c r="H68" i="13"/>
  <c r="K67" i="13"/>
  <c r="G67" i="13"/>
  <c r="J66" i="13"/>
  <c r="F66" i="13"/>
  <c r="I65" i="13"/>
  <c r="L64" i="13"/>
  <c r="H64" i="13"/>
  <c r="K63" i="13"/>
  <c r="G63" i="13"/>
  <c r="J62" i="13"/>
  <c r="F62" i="13"/>
  <c r="I61" i="13"/>
  <c r="L60" i="13"/>
  <c r="H60" i="13"/>
  <c r="K59" i="13"/>
  <c r="G59" i="13"/>
  <c r="J58" i="13"/>
  <c r="F58" i="13"/>
  <c r="I57" i="13"/>
  <c r="L56" i="13"/>
  <c r="H56" i="13"/>
  <c r="K55" i="13"/>
  <c r="G55" i="13"/>
  <c r="J54" i="13"/>
  <c r="F54" i="13"/>
  <c r="I53" i="13"/>
  <c r="L52" i="13"/>
  <c r="H52" i="13"/>
  <c r="K51" i="13"/>
  <c r="G51" i="13"/>
  <c r="J50" i="13"/>
  <c r="F50" i="13"/>
  <c r="I49" i="13"/>
  <c r="L48" i="13"/>
  <c r="H48" i="13"/>
  <c r="K47" i="13"/>
  <c r="G47" i="13"/>
  <c r="J46" i="13"/>
  <c r="F46" i="13"/>
  <c r="I45" i="13"/>
  <c r="L44" i="13"/>
  <c r="K92" i="13"/>
  <c r="G92" i="13"/>
  <c r="J91" i="13"/>
  <c r="F91" i="13"/>
  <c r="I90" i="13"/>
  <c r="L89" i="13"/>
  <c r="H89" i="13"/>
  <c r="K88" i="13"/>
  <c r="G88" i="13"/>
  <c r="J87" i="13"/>
  <c r="F87" i="13"/>
  <c r="I86" i="13"/>
  <c r="L85" i="13"/>
  <c r="H85" i="13"/>
  <c r="K84" i="13"/>
  <c r="G84" i="13"/>
  <c r="J83" i="13"/>
  <c r="F83" i="13"/>
  <c r="I82" i="13"/>
  <c r="L81" i="13"/>
  <c r="H81" i="13"/>
  <c r="K80" i="13"/>
  <c r="G80" i="13"/>
  <c r="J79" i="13"/>
  <c r="F79" i="13"/>
  <c r="I78" i="13"/>
  <c r="L77" i="13"/>
  <c r="H77" i="13"/>
  <c r="K76" i="13"/>
  <c r="G76" i="13"/>
  <c r="J75" i="13"/>
  <c r="F75" i="13"/>
  <c r="I74" i="13"/>
  <c r="L73" i="13"/>
  <c r="H73" i="13"/>
  <c r="K72" i="13"/>
  <c r="G72" i="13"/>
  <c r="L90" i="13"/>
  <c r="J88" i="13"/>
  <c r="H86" i="13"/>
  <c r="F84" i="13"/>
  <c r="K81" i="13"/>
  <c r="I79" i="13"/>
  <c r="G77" i="13"/>
  <c r="L74" i="13"/>
  <c r="J72" i="13"/>
  <c r="F71" i="13"/>
  <c r="L69" i="13"/>
  <c r="K68" i="13"/>
  <c r="J67" i="13"/>
  <c r="I66" i="13"/>
  <c r="H65" i="13"/>
  <c r="G64" i="13"/>
  <c r="F63" i="13"/>
  <c r="L61" i="13"/>
  <c r="K60" i="13"/>
  <c r="J59" i="13"/>
  <c r="I58" i="13"/>
  <c r="H57" i="13"/>
  <c r="G56" i="13"/>
  <c r="F55" i="13"/>
  <c r="L53" i="13"/>
  <c r="K52" i="13"/>
  <c r="J51" i="13"/>
  <c r="I50" i="13"/>
  <c r="H49" i="13"/>
  <c r="G48" i="13"/>
  <c r="F47" i="13"/>
  <c r="L45" i="13"/>
  <c r="K44" i="13"/>
  <c r="F44" i="13"/>
  <c r="I43" i="13"/>
  <c r="L42" i="13"/>
  <c r="H42" i="13"/>
  <c r="K41" i="13"/>
  <c r="G41" i="13"/>
  <c r="J40" i="13"/>
  <c r="F40" i="13"/>
  <c r="I39" i="13"/>
  <c r="L38" i="13"/>
  <c r="H38" i="13"/>
  <c r="K37" i="13"/>
  <c r="G37" i="13"/>
  <c r="F24" i="13"/>
  <c r="J23" i="13"/>
  <c r="I22" i="13"/>
  <c r="I7" i="13"/>
  <c r="L3" i="13"/>
  <c r="H3" i="13"/>
  <c r="G89" i="13"/>
  <c r="J84" i="13"/>
  <c r="F80" i="13"/>
  <c r="I75" i="13"/>
  <c r="G73" i="13"/>
  <c r="H70" i="13"/>
  <c r="K65" i="13"/>
  <c r="H62" i="13"/>
  <c r="F60" i="13"/>
  <c r="K57" i="13"/>
  <c r="I55" i="13"/>
  <c r="F52" i="13"/>
  <c r="L50" i="13"/>
  <c r="I47" i="13"/>
  <c r="G44" i="13"/>
  <c r="I42" i="13"/>
  <c r="K40" i="13"/>
  <c r="F39" i="13"/>
  <c r="L37" i="13"/>
  <c r="K23" i="13"/>
  <c r="J22" i="13"/>
  <c r="I3" i="13"/>
  <c r="J92" i="13"/>
  <c r="H90" i="13"/>
  <c r="F88" i="13"/>
  <c r="K85" i="13"/>
  <c r="I83" i="13"/>
  <c r="G81" i="13"/>
  <c r="M81" i="13" s="1"/>
  <c r="L78" i="13"/>
  <c r="J76" i="13"/>
  <c r="H74" i="13"/>
  <c r="F72" i="13"/>
  <c r="L70" i="13"/>
  <c r="K69" i="13"/>
  <c r="J68" i="13"/>
  <c r="I67" i="13"/>
  <c r="H66" i="13"/>
  <c r="G65" i="13"/>
  <c r="F64" i="13"/>
  <c r="L62" i="13"/>
  <c r="K61" i="13"/>
  <c r="J60" i="13"/>
  <c r="I59" i="13"/>
  <c r="H58" i="13"/>
  <c r="G57" i="13"/>
  <c r="F56" i="13"/>
  <c r="L54" i="13"/>
  <c r="K53" i="13"/>
  <c r="J52" i="13"/>
  <c r="I51" i="13"/>
  <c r="H50" i="13"/>
  <c r="G49" i="13"/>
  <c r="F48" i="13"/>
  <c r="L46" i="13"/>
  <c r="K45" i="13"/>
  <c r="J44" i="13"/>
  <c r="L43" i="13"/>
  <c r="H43" i="13"/>
  <c r="K42" i="13"/>
  <c r="G42" i="13"/>
  <c r="J41" i="13"/>
  <c r="F41" i="13"/>
  <c r="I40" i="13"/>
  <c r="L39" i="13"/>
  <c r="H39" i="13"/>
  <c r="K38" i="13"/>
  <c r="G38" i="13"/>
  <c r="J37" i="13"/>
  <c r="F37" i="13"/>
  <c r="H23" i="13"/>
  <c r="L22" i="13"/>
  <c r="H22" i="13"/>
  <c r="L7" i="13"/>
  <c r="H7" i="13"/>
  <c r="K3" i="13"/>
  <c r="G3" i="13"/>
  <c r="F68" i="13"/>
  <c r="J64" i="13"/>
  <c r="G61" i="13"/>
  <c r="J56" i="13"/>
  <c r="H54" i="13"/>
  <c r="K49" i="13"/>
  <c r="H46" i="13"/>
  <c r="F43" i="13"/>
  <c r="H41" i="13"/>
  <c r="J39" i="13"/>
  <c r="H37" i="13"/>
  <c r="F23" i="13"/>
  <c r="F22" i="13"/>
  <c r="F7" i="13"/>
  <c r="F92" i="13"/>
  <c r="K89" i="13"/>
  <c r="I87" i="13"/>
  <c r="G85" i="13"/>
  <c r="L82" i="13"/>
  <c r="J80" i="13"/>
  <c r="H78" i="13"/>
  <c r="F76" i="13"/>
  <c r="K73" i="13"/>
  <c r="J71" i="13"/>
  <c r="I70" i="13"/>
  <c r="H69" i="13"/>
  <c r="G68" i="13"/>
  <c r="F67" i="13"/>
  <c r="L65" i="13"/>
  <c r="K64" i="13"/>
  <c r="J63" i="13"/>
  <c r="I62" i="13"/>
  <c r="H61" i="13"/>
  <c r="G60" i="13"/>
  <c r="F59" i="13"/>
  <c r="L57" i="13"/>
  <c r="K56" i="13"/>
  <c r="J55" i="13"/>
  <c r="I54" i="13"/>
  <c r="H53" i="13"/>
  <c r="G52" i="13"/>
  <c r="F51" i="13"/>
  <c r="L49" i="13"/>
  <c r="K48" i="13"/>
  <c r="J47" i="13"/>
  <c r="I46" i="13"/>
  <c r="H45" i="13"/>
  <c r="H44" i="13"/>
  <c r="K43" i="13"/>
  <c r="G43" i="13"/>
  <c r="J42" i="13"/>
  <c r="F42" i="13"/>
  <c r="I41" i="13"/>
  <c r="L40" i="13"/>
  <c r="H40" i="13"/>
  <c r="K39" i="13"/>
  <c r="G39" i="13"/>
  <c r="J38" i="13"/>
  <c r="F38" i="13"/>
  <c r="I37" i="13"/>
  <c r="K24" i="13"/>
  <c r="L23" i="13"/>
  <c r="G23" i="13"/>
  <c r="K22" i="13"/>
  <c r="G22" i="13"/>
  <c r="K7" i="13"/>
  <c r="G7" i="13"/>
  <c r="J3" i="13"/>
  <c r="F3" i="13"/>
  <c r="I91" i="13"/>
  <c r="L86" i="13"/>
  <c r="H82" i="13"/>
  <c r="K77" i="13"/>
  <c r="I71" i="13"/>
  <c r="G69" i="13"/>
  <c r="L66" i="13"/>
  <c r="I63" i="13"/>
  <c r="L58" i="13"/>
  <c r="G53" i="13"/>
  <c r="J48" i="13"/>
  <c r="G45" i="13"/>
  <c r="J43" i="13"/>
  <c r="L41" i="13"/>
  <c r="G40" i="13"/>
  <c r="I38" i="13"/>
  <c r="G24" i="13"/>
  <c r="J7" i="13"/>
  <c r="I23" i="13"/>
  <c r="H8" i="13"/>
  <c r="E7" i="13"/>
  <c r="E8" i="13"/>
  <c r="K8" i="13"/>
  <c r="J8" i="13"/>
  <c r="L8" i="13"/>
  <c r="F8" i="13"/>
  <c r="I8" i="13"/>
  <c r="K25" i="13"/>
  <c r="G25" i="13"/>
  <c r="J25" i="13"/>
  <c r="A26" i="13"/>
  <c r="I25" i="13"/>
  <c r="H25" i="13"/>
  <c r="L25" i="13"/>
  <c r="F25" i="13"/>
  <c r="L9" i="13"/>
  <c r="H9" i="13"/>
  <c r="K9" i="13"/>
  <c r="G9" i="13"/>
  <c r="A10" i="13"/>
  <c r="E10" i="13" s="1"/>
  <c r="J9" i="13"/>
  <c r="F9" i="13"/>
  <c r="I9" i="13"/>
  <c r="E9" i="13"/>
  <c r="E24" i="13"/>
  <c r="J17" i="13"/>
  <c r="K17" i="13"/>
  <c r="G17" i="13"/>
  <c r="I17" i="13"/>
  <c r="L17" i="13"/>
  <c r="H17" i="13"/>
  <c r="M86" i="13" l="1"/>
  <c r="M76" i="13"/>
  <c r="M44" i="13"/>
  <c r="M60" i="13"/>
  <c r="M85" i="13"/>
  <c r="M59" i="13"/>
  <c r="M75" i="13"/>
  <c r="M69" i="13"/>
  <c r="M68" i="13"/>
  <c r="M38" i="13"/>
  <c r="M45" i="13"/>
  <c r="M39" i="13"/>
  <c r="M43" i="13"/>
  <c r="M52" i="13"/>
  <c r="M70" i="13"/>
  <c r="M54" i="13"/>
  <c r="M40" i="13"/>
  <c r="J4" i="13"/>
  <c r="M88" i="13"/>
  <c r="M89" i="13"/>
  <c r="M55" i="13"/>
  <c r="M71" i="13"/>
  <c r="M87" i="13"/>
  <c r="M42" i="13"/>
  <c r="M64" i="13"/>
  <c r="M72" i="13"/>
  <c r="M51" i="13"/>
  <c r="M67" i="13"/>
  <c r="M50" i="13"/>
  <c r="M66" i="13"/>
  <c r="M82" i="13"/>
  <c r="M56" i="13"/>
  <c r="M84" i="13"/>
  <c r="M47" i="13"/>
  <c r="M63" i="13"/>
  <c r="M79" i="13"/>
  <c r="M46" i="13"/>
  <c r="M62" i="13"/>
  <c r="M78" i="13"/>
  <c r="M53" i="13"/>
  <c r="M23" i="13"/>
  <c r="M48" i="13"/>
  <c r="M80" i="13"/>
  <c r="M91" i="13"/>
  <c r="M58" i="13"/>
  <c r="M74" i="13"/>
  <c r="M8" i="13"/>
  <c r="M65" i="13"/>
  <c r="M37" i="13"/>
  <c r="M90" i="13"/>
  <c r="M24" i="13"/>
  <c r="M57" i="13"/>
  <c r="M73" i="13"/>
  <c r="M92" i="13"/>
  <c r="M49" i="13"/>
  <c r="M3" i="13"/>
  <c r="M83" i="13"/>
  <c r="M9" i="13"/>
  <c r="M25" i="13"/>
  <c r="M61" i="13"/>
  <c r="M41" i="13"/>
  <c r="M77" i="13"/>
  <c r="H4" i="13"/>
  <c r="M17" i="13"/>
  <c r="G16" i="13" s="1"/>
  <c r="M7" i="13"/>
  <c r="I4" i="13"/>
  <c r="M22" i="13"/>
  <c r="L4" i="13"/>
  <c r="G4" i="13"/>
  <c r="K4" i="13"/>
  <c r="K10" i="13"/>
  <c r="G10" i="13"/>
  <c r="A11" i="13"/>
  <c r="E11" i="13" s="1"/>
  <c r="J10" i="13"/>
  <c r="F10" i="13"/>
  <c r="M10" i="13"/>
  <c r="I10" i="13"/>
  <c r="L10" i="13"/>
  <c r="H10" i="13"/>
  <c r="A27" i="13"/>
  <c r="J26" i="13"/>
  <c r="F26" i="13"/>
  <c r="L26" i="13"/>
  <c r="G26" i="13"/>
  <c r="K26" i="13"/>
  <c r="I26" i="13"/>
  <c r="H26" i="13"/>
  <c r="E25" i="13"/>
  <c r="F4" i="13" l="1"/>
  <c r="H16" i="13"/>
  <c r="M26" i="13"/>
  <c r="K16" i="13"/>
  <c r="I16" i="13"/>
  <c r="L16" i="13"/>
  <c r="J16" i="13"/>
  <c r="K11" i="13"/>
  <c r="G11" i="13"/>
  <c r="L11" i="13"/>
  <c r="F11" i="13"/>
  <c r="J11" i="13"/>
  <c r="A12" i="13"/>
  <c r="E12" i="13" s="1"/>
  <c r="I11" i="13"/>
  <c r="M11" i="13"/>
  <c r="H11" i="13"/>
  <c r="I27" i="13"/>
  <c r="A28" i="13"/>
  <c r="H27" i="13"/>
  <c r="L27" i="13"/>
  <c r="G27" i="13"/>
  <c r="K27" i="13"/>
  <c r="F27" i="13"/>
  <c r="J27" i="13"/>
  <c r="E26" i="13"/>
  <c r="F16" i="13" l="1"/>
  <c r="M27" i="13"/>
  <c r="L28" i="13"/>
  <c r="H28" i="13"/>
  <c r="J28" i="13"/>
  <c r="A29" i="13"/>
  <c r="I28" i="13"/>
  <c r="G28" i="13"/>
  <c r="K28" i="13"/>
  <c r="F28" i="13"/>
  <c r="A13" i="13"/>
  <c r="J12" i="13"/>
  <c r="F12" i="13"/>
  <c r="M12" i="13"/>
  <c r="H12" i="13"/>
  <c r="L12" i="13"/>
  <c r="G12" i="13"/>
  <c r="K12" i="13"/>
  <c r="I12" i="13"/>
  <c r="E13" i="13"/>
  <c r="E27" i="13"/>
  <c r="M28" i="13" l="1"/>
  <c r="K29" i="13"/>
  <c r="G29" i="13"/>
  <c r="L29" i="13"/>
  <c r="F29" i="13"/>
  <c r="J29" i="13"/>
  <c r="A30" i="13"/>
  <c r="I29" i="13"/>
  <c r="H29" i="13"/>
  <c r="M13" i="13"/>
  <c r="I13" i="13"/>
  <c r="J13" i="13"/>
  <c r="A14" i="13"/>
  <c r="E14" i="13" s="1"/>
  <c r="H13" i="13"/>
  <c r="L13" i="13"/>
  <c r="G13" i="13"/>
  <c r="K13" i="13"/>
  <c r="F13" i="13"/>
  <c r="E28" i="13"/>
  <c r="M29" i="13" l="1"/>
  <c r="L14" i="13"/>
  <c r="H14" i="13"/>
  <c r="K14" i="13"/>
  <c r="F14" i="13"/>
  <c r="J14" i="13"/>
  <c r="A15" i="13"/>
  <c r="E15" i="13" s="1"/>
  <c r="I14" i="13"/>
  <c r="M14" i="13"/>
  <c r="G14" i="13"/>
  <c r="J30" i="13"/>
  <c r="F30" i="13"/>
  <c r="H30" i="13"/>
  <c r="L30" i="13"/>
  <c r="G30" i="13"/>
  <c r="K30" i="13"/>
  <c r="I30" i="13"/>
  <c r="E29" i="13"/>
  <c r="J32" i="13"/>
  <c r="H32" i="13"/>
  <c r="L32" i="13"/>
  <c r="K32" i="13"/>
  <c r="G32" i="13"/>
  <c r="I32" i="13"/>
  <c r="M32" i="13" l="1"/>
  <c r="H31" i="13" s="1"/>
  <c r="M30" i="13"/>
  <c r="K15" i="13"/>
  <c r="G15" i="13"/>
  <c r="M15" i="13"/>
  <c r="H15" i="13"/>
  <c r="F15" i="13"/>
  <c r="J15" i="13"/>
  <c r="I15" i="13"/>
  <c r="L15" i="13"/>
  <c r="E30" i="13"/>
  <c r="J31" i="13" l="1"/>
  <c r="L31" i="13"/>
  <c r="K31" i="13"/>
  <c r="G31" i="13"/>
  <c r="I31" i="13"/>
  <c r="F31" i="13" l="1"/>
</calcChain>
</file>

<file path=xl/sharedStrings.xml><?xml version="1.0" encoding="utf-8"?>
<sst xmlns="http://schemas.openxmlformats.org/spreadsheetml/2006/main" count="86381" uniqueCount="6733">
  <si>
    <t>State</t>
  </si>
  <si>
    <t>Name</t>
  </si>
  <si>
    <t>VOMS</t>
  </si>
  <si>
    <t>Other Federal Funds</t>
  </si>
  <si>
    <t>Total</t>
  </si>
  <si>
    <t>City</t>
  </si>
  <si>
    <t>Other</t>
  </si>
  <si>
    <t>Organization Type</t>
  </si>
  <si>
    <t>NTD Reporter Type</t>
  </si>
  <si>
    <t>Primary Urbanized Area Population</t>
  </si>
  <si>
    <t>Fares</t>
  </si>
  <si>
    <t>Other Directly Generated</t>
  </si>
  <si>
    <t>Taxes and Fees Levied by Transit Agency</t>
  </si>
  <si>
    <t>Local</t>
  </si>
  <si>
    <t>Federal</t>
  </si>
  <si>
    <t>Park and Ride</t>
  </si>
  <si>
    <t>Concessions</t>
  </si>
  <si>
    <t>Advertising</t>
  </si>
  <si>
    <t>Purchased Transportation</t>
  </si>
  <si>
    <t>Income Tax</t>
  </si>
  <si>
    <t>Sales Tax</t>
  </si>
  <si>
    <t>Property Tax</t>
  </si>
  <si>
    <t>Fuel Tax</t>
  </si>
  <si>
    <t>Other Tax</t>
  </si>
  <si>
    <t>Tolls</t>
  </si>
  <si>
    <t>Other Funds</t>
  </si>
  <si>
    <t>General Fund</t>
  </si>
  <si>
    <t>FTA Urbanized Area Formula Program (5307) and Bus &amp; Bus Facilities (5339)</t>
  </si>
  <si>
    <t>FTA Capital Program (5309) and State of Good Repair (5337)</t>
  </si>
  <si>
    <t>FTA Rural Program (5311)</t>
  </si>
  <si>
    <t>Other FTA Funds</t>
  </si>
  <si>
    <t>Other USDOT Funds</t>
  </si>
  <si>
    <t>Rosebud Sioux Tribe</t>
  </si>
  <si>
    <t xml:space="preserve">Rosebud </t>
  </si>
  <si>
    <t>SD</t>
  </si>
  <si>
    <t>8T09</t>
  </si>
  <si>
    <t>Tribe</t>
  </si>
  <si>
    <t>Havasupai Tribe</t>
  </si>
  <si>
    <t>Supai</t>
  </si>
  <si>
    <t>AZ</t>
  </si>
  <si>
    <t>9T10</t>
  </si>
  <si>
    <t>Seneca Nation of Indians</t>
  </si>
  <si>
    <t>NY</t>
  </si>
  <si>
    <t>2T02</t>
  </si>
  <si>
    <t>White Earth Band of Chippewa</t>
  </si>
  <si>
    <t>White Earth</t>
  </si>
  <si>
    <t>MN</t>
  </si>
  <si>
    <t>5T10</t>
  </si>
  <si>
    <t>Poarch Band of Creek Indians</t>
  </si>
  <si>
    <t>Atmore</t>
  </si>
  <si>
    <t>AL</t>
  </si>
  <si>
    <t>4T03</t>
  </si>
  <si>
    <t>Ute Tribe</t>
  </si>
  <si>
    <t>Fort Duchesne</t>
  </si>
  <si>
    <t>UT</t>
  </si>
  <si>
    <t>8T19</t>
  </si>
  <si>
    <t>Bad River Band of Lake Superior Tribe of Chippewa</t>
  </si>
  <si>
    <t>Odanah</t>
  </si>
  <si>
    <t>WI</t>
  </si>
  <si>
    <t>5T12</t>
  </si>
  <si>
    <t>Fond du Lac Reservation</t>
  </si>
  <si>
    <t>Cloquet</t>
  </si>
  <si>
    <t>5T05</t>
  </si>
  <si>
    <t>Tetlin Village Council</t>
  </si>
  <si>
    <t>Tok</t>
  </si>
  <si>
    <t>AK</t>
  </si>
  <si>
    <t>0T18</t>
  </si>
  <si>
    <t>Turtle Mountain Band of Chippewa Indian</t>
  </si>
  <si>
    <t>Belcourt</t>
  </si>
  <si>
    <t>ND</t>
  </si>
  <si>
    <t>8T13</t>
  </si>
  <si>
    <t>Ohkay Owingeh Pueblo</t>
  </si>
  <si>
    <t>Ohkay Owingeh</t>
  </si>
  <si>
    <t>NM</t>
  </si>
  <si>
    <t>6T09</t>
  </si>
  <si>
    <t>Red Lake Band of the Chippewa</t>
  </si>
  <si>
    <t>Red Lake</t>
  </si>
  <si>
    <t>5T04</t>
  </si>
  <si>
    <t>Fallon</t>
  </si>
  <si>
    <t>NV</t>
  </si>
  <si>
    <t>Cumberland Area Transit System</t>
  </si>
  <si>
    <t>Bridgeton</t>
  </si>
  <si>
    <t>NJ</t>
  </si>
  <si>
    <t>City, County or Local Government Unit or Department of Transportation</t>
  </si>
  <si>
    <t>Full Reporter</t>
  </si>
  <si>
    <t>Snohomish County Public Transportation Benefit Area Corporation</t>
  </si>
  <si>
    <t>Everett</t>
  </si>
  <si>
    <t>WA</t>
  </si>
  <si>
    <t>Independent Public Agency or Authority of Transit Service</t>
  </si>
  <si>
    <t>Chemehuevi Indian Tribe</t>
  </si>
  <si>
    <t xml:space="preserve">Havasu Lake </t>
  </si>
  <si>
    <t>CA</t>
  </si>
  <si>
    <t>9T27</t>
  </si>
  <si>
    <t>Hopi Tribe</t>
  </si>
  <si>
    <t>Kykotsmovi</t>
  </si>
  <si>
    <t>9T24</t>
  </si>
  <si>
    <t>MTA New York City Transit</t>
  </si>
  <si>
    <t>New York</t>
  </si>
  <si>
    <t>Subsidiary Unit of a Transit Agency, Reporting Separately</t>
  </si>
  <si>
    <t>Metropolitan Council</t>
  </si>
  <si>
    <t>St. Paul</t>
  </si>
  <si>
    <t>Municipality of Camuy</t>
  </si>
  <si>
    <t>Camuy</t>
  </si>
  <si>
    <t>PR</t>
  </si>
  <si>
    <t>St. Joseph Transit</t>
  </si>
  <si>
    <t>St. Joseph</t>
  </si>
  <si>
    <t>MO</t>
  </si>
  <si>
    <t>The City of Bowling Green/Community Action of Southern Kentucky</t>
  </si>
  <si>
    <t>Bowling Green</t>
  </si>
  <si>
    <t>KY</t>
  </si>
  <si>
    <t>Boston Express Bus, Inc.</t>
  </si>
  <si>
    <t>Concord</t>
  </si>
  <si>
    <t>NH</t>
  </si>
  <si>
    <t>Private-For-Profit Corporation</t>
  </si>
  <si>
    <t>Kaser Bus Service</t>
  </si>
  <si>
    <t>Monsey</t>
  </si>
  <si>
    <t>Town of Warwick Dial A Bus</t>
  </si>
  <si>
    <t>Warwick</t>
  </si>
  <si>
    <t>Harris County Improvement District 1 a.k.a. Uptown-Houston</t>
  </si>
  <si>
    <t>Houston</t>
  </si>
  <si>
    <t>TX</t>
  </si>
  <si>
    <t>Building Reporter</t>
  </si>
  <si>
    <t>South Central Planning and Development Commission</t>
  </si>
  <si>
    <t>Houma</t>
  </si>
  <si>
    <t>LA</t>
  </si>
  <si>
    <t>MPO, COG or Other Planning Agency</t>
  </si>
  <si>
    <t>Planning Reporter</t>
  </si>
  <si>
    <t>Atlanta Regional Commission</t>
  </si>
  <si>
    <t>Atlanta</t>
  </si>
  <si>
    <t>GA</t>
  </si>
  <si>
    <t>Northwestern Indiana Regional Planning Commission</t>
  </si>
  <si>
    <t>Portage</t>
  </si>
  <si>
    <t>IN</t>
  </si>
  <si>
    <t>City of Marietta</t>
  </si>
  <si>
    <t>Marietta</t>
  </si>
  <si>
    <t>DDOT - Progressive Transportation Services Administration</t>
  </si>
  <si>
    <t>Washington</t>
  </si>
  <si>
    <t>DC</t>
  </si>
  <si>
    <t>State Government Unit or Department of Transportation</t>
  </si>
  <si>
    <t>Northern Virginia Transportation Commission</t>
  </si>
  <si>
    <t>Arlington</t>
  </si>
  <si>
    <t>VA</t>
  </si>
  <si>
    <t>COTA</t>
  </si>
  <si>
    <t>Saipan</t>
  </si>
  <si>
    <t>MP</t>
  </si>
  <si>
    <t>9R08-001</t>
  </si>
  <si>
    <t>9R08-91045</t>
  </si>
  <si>
    <t>Rural Reporter</t>
  </si>
  <si>
    <t>Northeast Oklahoma Tribal Transit Consortium</t>
  </si>
  <si>
    <t>Big Cabin</t>
  </si>
  <si>
    <t>OK</t>
  </si>
  <si>
    <t>6T07</t>
  </si>
  <si>
    <t>Lower Savannah COG</t>
  </si>
  <si>
    <t>Aiken</t>
  </si>
  <si>
    <t>SC</t>
  </si>
  <si>
    <t>Easy Lift Transportation</t>
  </si>
  <si>
    <t>Goleta</t>
  </si>
  <si>
    <t>Private-Non-Profit Corporation</t>
  </si>
  <si>
    <t>South Portland Bus Service</t>
  </si>
  <si>
    <t>South Portland</t>
  </si>
  <si>
    <t>ME</t>
  </si>
  <si>
    <t>Lowell Regional Transit Authority</t>
  </si>
  <si>
    <t>Lowell</t>
  </si>
  <si>
    <t>MA</t>
  </si>
  <si>
    <t>City of Atascadero</t>
  </si>
  <si>
    <t>Atascadero</t>
  </si>
  <si>
    <t>Tri-County Metropolitan Transportation District of Oregon</t>
  </si>
  <si>
    <t>Portland</t>
  </si>
  <si>
    <t>OR</t>
  </si>
  <si>
    <t>Board of County Commissioners, Palm Beach County, PalmTran, Inc.</t>
  </si>
  <si>
    <t>West Palm Beach</t>
  </si>
  <si>
    <t>FL</t>
  </si>
  <si>
    <t>Longview Transit</t>
  </si>
  <si>
    <t>Longview</t>
  </si>
  <si>
    <t>City of Mesquite</t>
  </si>
  <si>
    <t>Mesquite</t>
  </si>
  <si>
    <t>Battle Creek Transit</t>
  </si>
  <si>
    <t>Battle Creek</t>
  </si>
  <si>
    <t>MI</t>
  </si>
  <si>
    <t>City of Delano</t>
  </si>
  <si>
    <t>Delano</t>
  </si>
  <si>
    <t>York County Council on Aging</t>
  </si>
  <si>
    <t>Rock Hill</t>
  </si>
  <si>
    <t>Private Provider Reporting on Behalf of a Public Entity</t>
  </si>
  <si>
    <t>Stanislaus County Public Works - Transit</t>
  </si>
  <si>
    <t>Modesto</t>
  </si>
  <si>
    <t>County of Hawaii Mass Transit Agency</t>
  </si>
  <si>
    <t>Hilo</t>
  </si>
  <si>
    <t>HI</t>
  </si>
  <si>
    <t>9R03-002</t>
  </si>
  <si>
    <t>9R03-91080</t>
  </si>
  <si>
    <t>Lincoln</t>
  </si>
  <si>
    <t>Carson Area Metropolitan Planning Organization</t>
  </si>
  <si>
    <t>Carson City</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</si>
  <si>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</si>
  <si>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</si>
  <si>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</si>
  <si>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</si>
  <si>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</si>
  <si>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</si>
  <si>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</si>
  <si>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</si>
  <si>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</si>
  <si>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</si>
  <si>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</si>
  <si>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</si>
  <si>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</si>
  <si>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Dover</t>
  </si>
  <si>
    <t>Hub City Transit</t>
  </si>
  <si>
    <t>Hattiesburg</t>
  </si>
  <si>
    <t>MS</t>
  </si>
  <si>
    <t>University of Arkansas, Fayetteville</t>
  </si>
  <si>
    <t>Fayetteville</t>
  </si>
  <si>
    <t>AR</t>
  </si>
  <si>
    <t>University</t>
  </si>
  <si>
    <t>Washington County Transit</t>
  </si>
  <si>
    <t>Hagerstown</t>
  </si>
  <si>
    <t>MD</t>
  </si>
  <si>
    <t>Municipality of Manati</t>
  </si>
  <si>
    <t>Manati</t>
  </si>
  <si>
    <t>Charlottesville Area Transit</t>
  </si>
  <si>
    <t>Charlottesville</t>
  </si>
  <si>
    <t>Manchester Transit Authority</t>
  </si>
  <si>
    <t>Manchester</t>
  </si>
  <si>
    <t>Westchase District</t>
  </si>
  <si>
    <t>Greater Southeast Management District</t>
  </si>
  <si>
    <t>Harris County Improvement District Number 3</t>
  </si>
  <si>
    <t>San Marcos Urban Transit District</t>
  </si>
  <si>
    <t>Austin</t>
  </si>
  <si>
    <t>Broward County Transit Division</t>
  </si>
  <si>
    <t>Plantation</t>
  </si>
  <si>
    <t>Monongalia County Urban Mass Transit Authority</t>
  </si>
  <si>
    <t>Morgantown</t>
  </si>
  <si>
    <t>WV</t>
  </si>
  <si>
    <t>Concord Kannapolis Area Transit</t>
  </si>
  <si>
    <t>NC</t>
  </si>
  <si>
    <t>Connecticut Department of Transportation - CTTransit New Britain -Dattco.</t>
  </si>
  <si>
    <t>New Britain</t>
  </si>
  <si>
    <t>CT</t>
  </si>
  <si>
    <t>Kentuckiana Regional Planning and Development Agency</t>
  </si>
  <si>
    <t>Louisville</t>
  </si>
  <si>
    <t>Municipality of Mayaguez</t>
  </si>
  <si>
    <t>Mayaguez</t>
  </si>
  <si>
    <t>Henderson County/ Apple Country Public Transit</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</si>
  <si>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</si>
  <si>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</si>
  <si>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</si>
  <si>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</si>
  <si>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</si>
  <si>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</si>
  <si>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</si>
  <si>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</si>
  <si>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</si>
  <si>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</si>
  <si>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MT</t>
  </si>
  <si>
    <t>Gold Coast Transit</t>
  </si>
  <si>
    <t>Oxnard</t>
  </si>
  <si>
    <t>City of Cleburne</t>
  </si>
  <si>
    <t>Cleburne</t>
  </si>
  <si>
    <t>Public Transit Services</t>
  </si>
  <si>
    <t>Mineral Wells</t>
  </si>
  <si>
    <t>Imperial County Transportation Commission</t>
  </si>
  <si>
    <t>El Centro</t>
  </si>
  <si>
    <t>Johnson County SEATS</t>
  </si>
  <si>
    <t>Iowa City</t>
  </si>
  <si>
    <t>IA</t>
  </si>
  <si>
    <t>Citizen Potawatomi Nation</t>
  </si>
  <si>
    <t>Shawnee</t>
  </si>
  <si>
    <t>6T04</t>
  </si>
  <si>
    <t>Lac Courte Oreilles Band of Ojibwe</t>
  </si>
  <si>
    <t>Hayward</t>
  </si>
  <si>
    <t>5T02</t>
  </si>
  <si>
    <t>Johnson City Transit System</t>
  </si>
  <si>
    <t>Johnson City</t>
  </si>
  <si>
    <t>TN</t>
  </si>
  <si>
    <t>NE</t>
  </si>
  <si>
    <t>Prairie Band Potawatomi Nation</t>
  </si>
  <si>
    <t>Mayetta</t>
  </si>
  <si>
    <t>KS</t>
  </si>
  <si>
    <t>7T02</t>
  </si>
  <si>
    <t>Guilford County Transportation</t>
  </si>
  <si>
    <t>Greensboro</t>
  </si>
  <si>
    <t>Special Programs for Aging Needs</t>
  </si>
  <si>
    <t>Denton</t>
  </si>
  <si>
    <t>City of Fairfax CUE Bus</t>
  </si>
  <si>
    <t>Fairfax</t>
  </si>
  <si>
    <t>County of Lebanon Transit Authority</t>
  </si>
  <si>
    <t>Lebanon</t>
  </si>
  <si>
    <t>PA</t>
  </si>
  <si>
    <t>Municipality of Juncos</t>
  </si>
  <si>
    <t>Juncos</t>
  </si>
  <si>
    <t>Southwestern Pennsylvania Commission</t>
  </si>
  <si>
    <t>Pittsburgh</t>
  </si>
  <si>
    <t>Mid-Delta Transit</t>
  </si>
  <si>
    <t>6R01-004</t>
  </si>
  <si>
    <t>6R01-60136</t>
  </si>
  <si>
    <t>Pine Bluff</t>
  </si>
  <si>
    <t>6R01-007</t>
  </si>
  <si>
    <t>6R01-60140</t>
  </si>
  <si>
    <t>Eureka Springs Transit</t>
  </si>
  <si>
    <t>Eureka Springs</t>
  </si>
  <si>
    <t>6R01-003</t>
  </si>
  <si>
    <t>6R01-60161</t>
  </si>
  <si>
    <t>North Arkansas Transportation Service</t>
  </si>
  <si>
    <t>Harrison</t>
  </si>
  <si>
    <t>6R01-005</t>
  </si>
  <si>
    <t>6R01-60189</t>
  </si>
  <si>
    <t>North East Arkansas Transit</t>
  </si>
  <si>
    <t>Jonesboro</t>
  </si>
  <si>
    <t>6R01-019</t>
  </si>
  <si>
    <t>6R01-60204</t>
  </si>
  <si>
    <t>Central Arkansas Development Council</t>
  </si>
  <si>
    <t>Benton</t>
  </si>
  <si>
    <t>6R01-002</t>
  </si>
  <si>
    <t>6R01-60246</t>
  </si>
  <si>
    <t>Black River Area Development</t>
  </si>
  <si>
    <t>Pocahontas</t>
  </si>
  <si>
    <t>6R01-001</t>
  </si>
  <si>
    <t>6R01-60250</t>
  </si>
  <si>
    <t>Fort Smith</t>
  </si>
  <si>
    <t>6R01-018</t>
  </si>
  <si>
    <t>6R01-60257</t>
  </si>
  <si>
    <t>City of Arcadia Transit</t>
  </si>
  <si>
    <t>Arcadia</t>
  </si>
  <si>
    <t>Municipality of Cayey</t>
  </si>
  <si>
    <t>Cayey</t>
  </si>
  <si>
    <t>County of Kaua'i - Transportation Agency</t>
  </si>
  <si>
    <t>Lihue</t>
  </si>
  <si>
    <t>9R03-004</t>
  </si>
  <si>
    <t>9R03-90237</t>
  </si>
  <si>
    <t>Houlton Band of Maliseet Indians</t>
  </si>
  <si>
    <t>Littleton</t>
  </si>
  <si>
    <t>1T01</t>
  </si>
  <si>
    <t>North Central Regional Transit District</t>
  </si>
  <si>
    <t>Espanola</t>
  </si>
  <si>
    <t>6R03-031</t>
  </si>
  <si>
    <t>6R03-60138</t>
  </si>
  <si>
    <t>Village of Milan</t>
  </si>
  <si>
    <t>Milan</t>
  </si>
  <si>
    <t>6R03-024</t>
  </si>
  <si>
    <t>6R03-60148</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</si>
  <si>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</si>
  <si>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</si>
  <si>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</si>
  <si>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</si>
  <si>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</si>
  <si>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</si>
  <si>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</si>
  <si>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</si>
  <si>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</si>
  <si>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</si>
  <si>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</si>
  <si>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</si>
  <si>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</si>
  <si>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</si>
  <si>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</si>
  <si>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</si>
  <si>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</si>
  <si>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</si>
  <si>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</si>
  <si>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</si>
  <si>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</si>
  <si>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</si>
  <si>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</si>
  <si>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</si>
  <si>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</si>
  <si>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</si>
  <si>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</si>
  <si>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</si>
  <si>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</si>
  <si>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</si>
  <si>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</si>
  <si>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</si>
  <si>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</si>
  <si>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</si>
  <si>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</si>
  <si>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</si>
  <si>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</si>
  <si>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</si>
  <si>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</si>
  <si>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</si>
  <si>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City of Ruidoso Downs</t>
  </si>
  <si>
    <t>6R03-035</t>
  </si>
  <si>
    <t>6R03-60252</t>
  </si>
  <si>
    <t>Portales</t>
  </si>
  <si>
    <t>6R03-007</t>
  </si>
  <si>
    <t>6R03-60253</t>
  </si>
  <si>
    <t>Grant County</t>
  </si>
  <si>
    <t>Silver City</t>
  </si>
  <si>
    <t>6R03-037</t>
  </si>
  <si>
    <t>6R03-60151</t>
  </si>
  <si>
    <t>North Central Texas Council of Governments</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</si>
  <si>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</si>
  <si>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</si>
  <si>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</si>
  <si>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</si>
  <si>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</si>
  <si>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</si>
  <si>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</si>
  <si>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</si>
  <si>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</si>
  <si>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</si>
  <si>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</si>
  <si>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Municipality of Barceloneta</t>
  </si>
  <si>
    <t>Barceloneta</t>
  </si>
  <si>
    <t>Regional Planning Commission</t>
  </si>
  <si>
    <t>New Orleans</t>
  </si>
  <si>
    <t>Municipality of Yauco</t>
  </si>
  <si>
    <t>Yauco</t>
  </si>
  <si>
    <t>Riverside County Transportation Commission</t>
  </si>
  <si>
    <t>Riverside</t>
  </si>
  <si>
    <t>Detroit Transportation Corporation</t>
  </si>
  <si>
    <t>Detroit</t>
  </si>
  <si>
    <t>City of La Mirada Transit</t>
  </si>
  <si>
    <t>La Mirada</t>
  </si>
  <si>
    <t>Washington State Ferries</t>
  </si>
  <si>
    <t>Seattle</t>
  </si>
  <si>
    <t>San Francisco Bay Area Rapid Transit District</t>
  </si>
  <si>
    <t>Oakland</t>
  </si>
  <si>
    <t>Pocatello</t>
  </si>
  <si>
    <t>ID</t>
  </si>
  <si>
    <t>Municipality of Toa Baja</t>
  </si>
  <si>
    <t>Toa Baja</t>
  </si>
  <si>
    <t>Cumberland Dauphin-Harrisburg Transit Authority</t>
  </si>
  <si>
    <t>Harrisburg</t>
  </si>
  <si>
    <t>University of Michigan Parking and Transportation Services</t>
  </si>
  <si>
    <t>Ann Arbor</t>
  </si>
  <si>
    <t>GO Transit</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</si>
  <si>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</si>
  <si>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</si>
  <si>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</si>
  <si>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</si>
  <si>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</si>
  <si>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</si>
  <si>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</si>
  <si>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</si>
  <si>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</si>
  <si>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Pyramid Lake Paiute Tribe</t>
  </si>
  <si>
    <t>Nixon</t>
  </si>
  <si>
    <t>9T31</t>
  </si>
  <si>
    <t>Knoxville-Knox County Community Action Committee</t>
  </si>
  <si>
    <t>Knoxville</t>
  </si>
  <si>
    <t>Riverside Transit Agency</t>
  </si>
  <si>
    <t>City of San Juan</t>
  </si>
  <si>
    <t>San Juan</t>
  </si>
  <si>
    <t>San Mateo County Transit District</t>
  </si>
  <si>
    <t>City of Folsom</t>
  </si>
  <si>
    <t>Folsom</t>
  </si>
  <si>
    <t>El Monte</t>
  </si>
  <si>
    <t>California Vanpool Authority</t>
  </si>
  <si>
    <t>Hanford</t>
  </si>
  <si>
    <t>City of Riverside Special Transportation</t>
  </si>
  <si>
    <t>City of Greeley - Transit Services</t>
  </si>
  <si>
    <t>Greeley</t>
  </si>
  <si>
    <t>CO</t>
  </si>
  <si>
    <t>Fond du Lac Area Transit</t>
  </si>
  <si>
    <t>Fond du Lac</t>
  </si>
  <si>
    <t>County of Lackawanna Transit System</t>
  </si>
  <si>
    <t>Scranton</t>
  </si>
  <si>
    <t>Cambria County Transit Authority</t>
  </si>
  <si>
    <t>Johnstown</t>
  </si>
  <si>
    <t>Culver City Municipal Bus Lines</t>
  </si>
  <si>
    <t>Culver City</t>
  </si>
  <si>
    <t>Ride-On Montgomery County Transit</t>
  </si>
  <si>
    <t>Rockville</t>
  </si>
  <si>
    <t>Warren County Transit Services</t>
  </si>
  <si>
    <t>OH</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</si>
  <si>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</si>
  <si>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</si>
  <si>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</si>
  <si>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</si>
  <si>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</si>
  <si>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</si>
  <si>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</si>
  <si>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</si>
  <si>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</si>
  <si>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</si>
  <si>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</si>
  <si>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</si>
  <si>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</si>
  <si>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</si>
  <si>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</si>
  <si>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</si>
  <si>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Lewiston</t>
  </si>
  <si>
    <t>City of Monroe Transit System</t>
  </si>
  <si>
    <t>Monroe</t>
  </si>
  <si>
    <t xml:space="preserve">Greenfield </t>
  </si>
  <si>
    <t>Billings Metropolitan Transit</t>
  </si>
  <si>
    <t>Billings</t>
  </si>
  <si>
    <t>Central Oregon Intergovernmental Council</t>
  </si>
  <si>
    <t>Bend</t>
  </si>
  <si>
    <t>Mecklenburg County DSS</t>
  </si>
  <si>
    <t>Charlotte</t>
  </si>
  <si>
    <t>City of Derby</t>
  </si>
  <si>
    <t>Bristol Virginia Transit</t>
  </si>
  <si>
    <t>Bristol</t>
  </si>
  <si>
    <t>City of Mechanicville</t>
  </si>
  <si>
    <t>Mechanicville</t>
  </si>
  <si>
    <t>Muskegon Area Transit System</t>
  </si>
  <si>
    <t>Muskegon Heights</t>
  </si>
  <si>
    <t>Santa Clarita Transit</t>
  </si>
  <si>
    <t>Santa Clarita</t>
  </si>
  <si>
    <t>Tampa</t>
  </si>
  <si>
    <t>Northwest Alabama Council of Local Governments</t>
  </si>
  <si>
    <t>Muscle Shoals</t>
  </si>
  <si>
    <t>City of Hartford</t>
  </si>
  <si>
    <t>Hartford</t>
  </si>
  <si>
    <t>Chippewa Falls General Public Shared-Ride Taxi System</t>
  </si>
  <si>
    <t>Chippewa Falls</t>
  </si>
  <si>
    <t>City of West Bend</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</si>
  <si>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</si>
  <si>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</si>
  <si>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</si>
  <si>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</si>
  <si>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</si>
  <si>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</si>
  <si>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</si>
  <si>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</si>
  <si>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</si>
  <si>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</si>
  <si>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</si>
  <si>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</si>
  <si>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t>
  </si>
  <si>
    <t>St. Augustine</t>
  </si>
  <si>
    <t>City of Tyler</t>
  </si>
  <si>
    <t>Tyler</t>
  </si>
  <si>
    <t>Handitran Special Transit Division - City of Arlington</t>
  </si>
  <si>
    <t>County of Hunterdon</t>
  </si>
  <si>
    <t>Flemington</t>
  </si>
  <si>
    <t>Central Arkansas Transit Authority</t>
  </si>
  <si>
    <t>North Little Rock</t>
  </si>
  <si>
    <t>City of Conroe</t>
  </si>
  <si>
    <t>Conroe</t>
  </si>
  <si>
    <t>City of Murfreesboro</t>
  </si>
  <si>
    <t>Murfreesboro</t>
  </si>
  <si>
    <t>Springfield</t>
  </si>
  <si>
    <t>Mississippi Band of Choctaw Indians</t>
  </si>
  <si>
    <t>Choctaw</t>
  </si>
  <si>
    <t>4T04</t>
  </si>
  <si>
    <t>Ms Coast Transportation Authority</t>
  </si>
  <si>
    <t>Gulfport</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</si>
  <si>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</si>
  <si>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</si>
  <si>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</si>
  <si>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</si>
  <si>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</si>
  <si>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</si>
  <si>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</si>
  <si>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</si>
  <si>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</si>
  <si>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</si>
  <si>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</si>
  <si>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</si>
  <si>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</si>
  <si>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</si>
  <si>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IL</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</si>
  <si>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</si>
  <si>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</si>
  <si>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</si>
  <si>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</si>
  <si>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</si>
  <si>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</si>
  <si>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</si>
  <si>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</si>
  <si>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Loop Trolley Transportation Development District</t>
  </si>
  <si>
    <t>Allegany County Transit</t>
  </si>
  <si>
    <t>Cumberland</t>
  </si>
  <si>
    <t>Williamsport Bureau of Transportation</t>
  </si>
  <si>
    <t>Williamsport</t>
  </si>
  <si>
    <t>City of Montgomery-Montgomery Area Transit System</t>
  </si>
  <si>
    <t>Montgomery</t>
  </si>
  <si>
    <t>Municipality of Lares</t>
  </si>
  <si>
    <t>Lares</t>
  </si>
  <si>
    <t>Fort Smith Transit</t>
  </si>
  <si>
    <t>City of McAllen - McAllen Express Transit</t>
  </si>
  <si>
    <t>McAllen</t>
  </si>
  <si>
    <t>Las Cruces Area Transit</t>
  </si>
  <si>
    <t>Las Cruces</t>
  </si>
  <si>
    <t>The City of Cheyenne Transit Program</t>
  </si>
  <si>
    <t>Cheyenne</t>
  </si>
  <si>
    <t>WY</t>
  </si>
  <si>
    <t>Zuni Pueblo</t>
  </si>
  <si>
    <t>Zuni</t>
  </si>
  <si>
    <t>6T22</t>
  </si>
  <si>
    <t>Greensboro Transit Authority</t>
  </si>
  <si>
    <t>Bloomington Public Transportation Corporation</t>
  </si>
  <si>
    <t>Bloomington</t>
  </si>
  <si>
    <t>Davis Community Transit</t>
  </si>
  <si>
    <t>Davis</t>
  </si>
  <si>
    <t>Mid-Ohio Valley Transit Authority</t>
  </si>
  <si>
    <t>Parkersburg</t>
  </si>
  <si>
    <t>Springfield Mass Transit District</t>
  </si>
  <si>
    <t>Midland County Board of Commissioners</t>
  </si>
  <si>
    <t>Midland</t>
  </si>
  <si>
    <t>City of Jacksonville</t>
  </si>
  <si>
    <t>Jacksonville</t>
  </si>
  <si>
    <t>City of Moscow</t>
  </si>
  <si>
    <t>Moscow</t>
  </si>
  <si>
    <t>0R01-024</t>
  </si>
  <si>
    <t>0R01-00288</t>
  </si>
  <si>
    <t>Marsing Senior Center</t>
  </si>
  <si>
    <t>Marsing</t>
  </si>
  <si>
    <t>0R01-004</t>
  </si>
  <si>
    <t>0R01-00306</t>
  </si>
  <si>
    <t>Mountain Rides Transportation Authority</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</si>
  <si>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</si>
  <si>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</si>
  <si>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</si>
  <si>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</si>
  <si>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</si>
  <si>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</si>
  <si>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</si>
  <si>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</si>
  <si>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</si>
  <si>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</si>
  <si>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</si>
  <si>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</si>
  <si>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</si>
  <si>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</si>
  <si>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</si>
  <si>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</si>
  <si>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</si>
  <si>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</si>
  <si>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0R01-00373</t>
  </si>
  <si>
    <t>Preston</t>
  </si>
  <si>
    <t>Southern Teton Area Rapid Transit</t>
  </si>
  <si>
    <t>Jackson</t>
  </si>
  <si>
    <t>Laguna Beach Municipal Transit</t>
  </si>
  <si>
    <t>Laguna Beach</t>
  </si>
  <si>
    <t>Municipality of Guaynabo</t>
  </si>
  <si>
    <t>Guaynabo</t>
  </si>
  <si>
    <t>Targhee Regional Public Transit Authority</t>
  </si>
  <si>
    <t>Idaho Falls</t>
  </si>
  <si>
    <t>County Commissioners of Charles County, MD</t>
  </si>
  <si>
    <t>Lewiston-Auburn Transit Committee</t>
  </si>
  <si>
    <t>Auburn</t>
  </si>
  <si>
    <t>Biddeford-Saco-Old Orchard Beach Transit Committee Shuttle Bus</t>
  </si>
  <si>
    <t>Biddeford</t>
  </si>
  <si>
    <t>St. Bernard Urban Rapid Transit</t>
  </si>
  <si>
    <t>Chalmette</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</si>
  <si>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</si>
  <si>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</si>
  <si>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</si>
  <si>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</si>
  <si>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</si>
  <si>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</si>
  <si>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</si>
  <si>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</si>
  <si>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VT</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</si>
  <si>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</si>
  <si>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</si>
  <si>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</si>
  <si>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</si>
  <si>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</si>
  <si>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</si>
  <si>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</si>
  <si>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</si>
  <si>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</si>
  <si>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</si>
  <si>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Belvidere</t>
  </si>
  <si>
    <t>2R01-014</t>
  </si>
  <si>
    <t>2R01-20928</t>
  </si>
  <si>
    <t>Freehold</t>
  </si>
  <si>
    <t>2R01-009</t>
  </si>
  <si>
    <t>2R01-20933</t>
  </si>
  <si>
    <t>Salem</t>
  </si>
  <si>
    <t>2R01-015</t>
  </si>
  <si>
    <t>2R01-20944</t>
  </si>
  <si>
    <t>Hamburg</t>
  </si>
  <si>
    <t>2R01-013</t>
  </si>
  <si>
    <t>2R01-20950</t>
  </si>
  <si>
    <t>Leech Lake Band of Ojibwe</t>
  </si>
  <si>
    <t>Cass Lake</t>
  </si>
  <si>
    <t>5T08</t>
  </si>
  <si>
    <t>Nassau Inter County Express</t>
  </si>
  <si>
    <t>Garden City</t>
  </si>
  <si>
    <t>CityLink Transit</t>
  </si>
  <si>
    <t>Abilene</t>
  </si>
  <si>
    <t>Clarkstown Mini-Trans</t>
  </si>
  <si>
    <t>Nanuet</t>
  </si>
  <si>
    <t>Mesa County</t>
  </si>
  <si>
    <t>Grand Junction</t>
  </si>
  <si>
    <t>City of Milton-Freewater</t>
  </si>
  <si>
    <t>MiltonFreewater</t>
  </si>
  <si>
    <t>El Paso</t>
  </si>
  <si>
    <t>Town of Highlands Dial-A-Bus</t>
  </si>
  <si>
    <t>Highland Falls</t>
  </si>
  <si>
    <t>Island Transit</t>
  </si>
  <si>
    <t>Galveston</t>
  </si>
  <si>
    <t>St. Tammany Parish Government</t>
  </si>
  <si>
    <t>Mandeville</t>
  </si>
  <si>
    <t>Greater Derry Salem Cooperative Alliance for Regional Transportation</t>
  </si>
  <si>
    <t>Clarksville Transit System</t>
  </si>
  <si>
    <t>Clarksville</t>
  </si>
  <si>
    <t>Rapid Transit System</t>
  </si>
  <si>
    <t>Rapid City</t>
  </si>
  <si>
    <t>Transit Services of Frederick County</t>
  </si>
  <si>
    <t>Frederick</t>
  </si>
  <si>
    <t>Connecticut Department of Transportation - CTTRANSIT Stamford Division</t>
  </si>
  <si>
    <t>Miami Lakes - vRide, Inc.</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</si>
  <si>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</si>
  <si>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</si>
  <si>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</si>
  <si>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</si>
  <si>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</si>
  <si>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</si>
  <si>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</si>
  <si>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</si>
  <si>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</si>
  <si>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</si>
  <si>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</si>
  <si>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</si>
  <si>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</si>
  <si>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</si>
  <si>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</si>
  <si>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 Transit District</t>
  </si>
  <si>
    <t>Norwalk</t>
  </si>
  <si>
    <t>Wichita Transit</t>
  </si>
  <si>
    <t>Wichita</t>
  </si>
  <si>
    <t>StarTran</t>
  </si>
  <si>
    <t>TransPorte</t>
  </si>
  <si>
    <t>Laporte</t>
  </si>
  <si>
    <t>Bis-Man Transit Board</t>
  </si>
  <si>
    <t>Bismarck</t>
  </si>
  <si>
    <t>River Bend Transit</t>
  </si>
  <si>
    <t>Davenport</t>
  </si>
  <si>
    <t>vRide, Inc. - Valley Metro</t>
  </si>
  <si>
    <t>Phoenix</t>
  </si>
  <si>
    <t>Farmington Hills</t>
  </si>
  <si>
    <t>Westchester County Bee-Line System</t>
  </si>
  <si>
    <t>Mount Vernon</t>
  </si>
  <si>
    <t>Monterey-Salinas Transit</t>
  </si>
  <si>
    <t>Monterey</t>
  </si>
  <si>
    <t>Ponca Tribe of Nebraska</t>
  </si>
  <si>
    <t>7T01</t>
  </si>
  <si>
    <t>Port Authority of Allegheny County</t>
  </si>
  <si>
    <t>Blue Water Area Transportation Commission</t>
  </si>
  <si>
    <t>Port Huron</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</si>
  <si>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</si>
  <si>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</si>
  <si>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</si>
  <si>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</si>
  <si>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</si>
  <si>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</si>
  <si>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</si>
  <si>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</si>
  <si>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</si>
  <si>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</si>
  <si>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</si>
  <si>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</si>
  <si>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</si>
  <si>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</si>
  <si>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</si>
  <si>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</si>
  <si>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</si>
  <si>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</si>
  <si>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</si>
  <si>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</si>
  <si>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</si>
  <si>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</si>
  <si>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</si>
  <si>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</si>
  <si>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</si>
  <si>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</si>
  <si>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</si>
  <si>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</si>
  <si>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</si>
  <si>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</si>
  <si>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</si>
  <si>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</si>
  <si>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</si>
  <si>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</si>
  <si>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</si>
  <si>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</si>
  <si>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</si>
  <si>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</si>
  <si>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</si>
  <si>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</si>
  <si>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</si>
  <si>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</si>
  <si>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</si>
  <si>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</si>
  <si>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</si>
  <si>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</si>
  <si>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</si>
  <si>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</si>
  <si>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</si>
  <si>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</si>
  <si>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</si>
  <si>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</si>
  <si>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</si>
  <si>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</si>
  <si>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</si>
  <si>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</si>
  <si>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</si>
  <si>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</si>
  <si>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</si>
  <si>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</si>
  <si>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</si>
  <si>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</si>
  <si>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</si>
  <si>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</si>
  <si>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</si>
  <si>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</si>
  <si>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</si>
  <si>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</si>
  <si>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</si>
  <si>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</si>
  <si>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</si>
  <si>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</si>
  <si>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</si>
  <si>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</si>
  <si>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</si>
  <si>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</si>
  <si>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</si>
  <si>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</si>
  <si>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</si>
  <si>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</si>
  <si>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</si>
  <si>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</si>
  <si>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</si>
  <si>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</si>
  <si>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</si>
  <si>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</si>
  <si>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</si>
  <si>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</si>
  <si>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</si>
  <si>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</si>
  <si>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</si>
  <si>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</si>
  <si>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</si>
  <si>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</si>
  <si>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</si>
  <si>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Gilmer County Transit System</t>
  </si>
  <si>
    <t>Jasper</t>
  </si>
  <si>
    <t>4R03-082</t>
  </si>
  <si>
    <t>4R03-41018</t>
  </si>
  <si>
    <t>Troup County Transit</t>
  </si>
  <si>
    <t>LaGrange</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</si>
  <si>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</si>
  <si>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</si>
  <si>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</si>
  <si>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</si>
  <si>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</si>
  <si>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</si>
  <si>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</si>
  <si>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</si>
  <si>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</si>
  <si>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</si>
  <si>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</si>
  <si>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</si>
  <si>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</si>
  <si>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</si>
  <si>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</si>
  <si>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</si>
  <si>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</si>
  <si>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</si>
  <si>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</si>
  <si>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</si>
  <si>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</si>
  <si>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</si>
  <si>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</si>
  <si>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</si>
  <si>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</si>
  <si>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</si>
  <si>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</si>
  <si>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</si>
  <si>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Crawfordville</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</si>
  <si>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</si>
  <si>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</si>
  <si>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</si>
  <si>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</si>
  <si>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</si>
  <si>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</si>
  <si>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</si>
  <si>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</si>
  <si>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</si>
  <si>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</si>
  <si>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</si>
  <si>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</si>
  <si>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</si>
  <si>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</si>
  <si>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</si>
  <si>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</si>
  <si>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</si>
  <si>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</si>
  <si>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</si>
  <si>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</si>
  <si>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</si>
  <si>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</si>
  <si>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</si>
  <si>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</si>
  <si>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</si>
  <si>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</si>
  <si>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</si>
  <si>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</si>
  <si>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</si>
  <si>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</si>
  <si>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</si>
  <si>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</si>
  <si>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</si>
  <si>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</si>
  <si>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</si>
  <si>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</si>
  <si>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</si>
  <si>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</si>
  <si>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</si>
  <si>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</si>
  <si>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</si>
  <si>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</si>
  <si>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</si>
  <si>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</si>
  <si>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</si>
  <si>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</si>
  <si>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</si>
  <si>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</si>
  <si>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</si>
  <si>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</si>
  <si>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</si>
  <si>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</si>
  <si>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</si>
  <si>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</si>
  <si>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</si>
  <si>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</si>
  <si>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</si>
  <si>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</si>
  <si>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</si>
  <si>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</si>
  <si>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</si>
  <si>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</si>
  <si>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</si>
  <si>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</si>
  <si>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</si>
  <si>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</si>
  <si>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</si>
  <si>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</si>
  <si>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</si>
  <si>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</si>
  <si>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</si>
  <si>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</si>
  <si>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</si>
  <si>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</si>
  <si>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</si>
  <si>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</si>
  <si>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</si>
  <si>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</si>
  <si>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</si>
  <si>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</si>
  <si>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</si>
  <si>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</si>
  <si>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</si>
  <si>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</si>
  <si>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</si>
  <si>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</si>
  <si>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</si>
  <si>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</si>
  <si>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</si>
  <si>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</si>
  <si>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</si>
  <si>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</si>
  <si>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</si>
  <si>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</si>
  <si>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</si>
  <si>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</si>
  <si>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</si>
  <si>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</si>
  <si>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</si>
  <si>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</si>
  <si>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</si>
  <si>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</si>
  <si>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</si>
  <si>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</si>
  <si>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</si>
  <si>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</si>
  <si>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</si>
  <si>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</si>
  <si>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</si>
  <si>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</si>
  <si>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</si>
  <si>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</si>
  <si>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</si>
  <si>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</si>
  <si>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</si>
  <si>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</si>
  <si>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</si>
  <si>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</si>
  <si>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</si>
  <si>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</si>
  <si>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</si>
  <si>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</si>
  <si>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</si>
  <si>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</si>
  <si>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</si>
  <si>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</si>
  <si>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</si>
  <si>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</si>
  <si>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</si>
  <si>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</si>
  <si>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</si>
  <si>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</si>
  <si>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</si>
  <si>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</si>
  <si>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</si>
  <si>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</si>
  <si>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</si>
  <si>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</si>
  <si>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Ozaukee County Transit Services</t>
  </si>
  <si>
    <t>Port Washington</t>
  </si>
  <si>
    <t>Sioux City Transit System</t>
  </si>
  <si>
    <t>Sioux City</t>
  </si>
  <si>
    <t>Laketran</t>
  </si>
  <si>
    <t>Grand River</t>
  </si>
  <si>
    <t>Ames Transit Agency dba CyRide</t>
  </si>
  <si>
    <t>Ames</t>
  </si>
  <si>
    <t>City of Round Rock</t>
  </si>
  <si>
    <t>Round Rock</t>
  </si>
  <si>
    <t>Chicago Transit Authority</t>
  </si>
  <si>
    <t>Winnebago Tribe of Nebraska</t>
  </si>
  <si>
    <t>Winnebago</t>
  </si>
  <si>
    <t>7T04</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</si>
  <si>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</si>
  <si>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</si>
  <si>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</si>
  <si>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</si>
  <si>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</si>
  <si>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</si>
  <si>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</si>
  <si>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</si>
  <si>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</si>
  <si>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</si>
  <si>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</si>
  <si>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</si>
  <si>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</si>
  <si>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</si>
  <si>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</si>
  <si>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</si>
  <si>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</si>
  <si>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</si>
  <si>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</si>
  <si>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</si>
  <si>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Roseville Transit</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</si>
  <si>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</si>
  <si>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</si>
  <si>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</si>
  <si>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</si>
  <si>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</si>
  <si>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</si>
  <si>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</si>
  <si>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</si>
  <si>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</si>
  <si>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</si>
  <si>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</si>
  <si>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West Deptford</t>
  </si>
  <si>
    <t>Fargo Park District/ Valley Senior Services dba Valley Senior Services</t>
  </si>
  <si>
    <t>Fargo</t>
  </si>
  <si>
    <t>City of Atlanta - Department of Public Works - Transit Division</t>
  </si>
  <si>
    <t>City of Corona</t>
  </si>
  <si>
    <t>Corona</t>
  </si>
  <si>
    <t>City of Redondo Beach - Beach Cities Transit</t>
  </si>
  <si>
    <t>Redondo Beach</t>
  </si>
  <si>
    <t>Goldsboro-Wayne Transportation Authority</t>
  </si>
  <si>
    <t>Goldsboro</t>
  </si>
  <si>
    <t>State of Connecticut - CTTransit - Nason - Torrington-Winsted</t>
  </si>
  <si>
    <t>Torrington</t>
  </si>
  <si>
    <t>Southeast Missouri State University</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</si>
  <si>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</si>
  <si>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</si>
  <si>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</si>
  <si>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</si>
  <si>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</si>
  <si>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</si>
  <si>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</si>
  <si>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</si>
  <si>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</si>
  <si>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</si>
  <si>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</si>
  <si>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</si>
  <si>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</si>
  <si>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</si>
  <si>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</si>
  <si>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</si>
  <si>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</si>
  <si>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</si>
  <si>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Bishop</t>
  </si>
  <si>
    <t>Davenport Public Transit</t>
  </si>
  <si>
    <t>Greater Hartford Transit District</t>
  </si>
  <si>
    <t>Unified Government Transit Department</t>
  </si>
  <si>
    <t>Kansas City</t>
  </si>
  <si>
    <t>Watertown CitiBus</t>
  </si>
  <si>
    <t>Watertown</t>
  </si>
  <si>
    <t>Franklin Transit Authority</t>
  </si>
  <si>
    <t>Link Transit</t>
  </si>
  <si>
    <t>Wenatchee</t>
  </si>
  <si>
    <t>Jonesboro Economical Transportation System</t>
  </si>
  <si>
    <t>City of Porterville</t>
  </si>
  <si>
    <t>Porterville</t>
  </si>
  <si>
    <t>Steel Valley Regional Transit Authority</t>
  </si>
  <si>
    <t>Steubenville</t>
  </si>
  <si>
    <t>Ohio Valley Regional Transportation Authority</t>
  </si>
  <si>
    <t>Wheeling</t>
  </si>
  <si>
    <t>Harford Transit</t>
  </si>
  <si>
    <t>Abingdon</t>
  </si>
  <si>
    <t>City of Harrisonburg Department of Public Transportation</t>
  </si>
  <si>
    <t>Harrisonburg</t>
  </si>
  <si>
    <t>West Virginia University - Morgantown Personal Rapid Transit</t>
  </si>
  <si>
    <t>Martin County</t>
  </si>
  <si>
    <t>Stuart</t>
  </si>
  <si>
    <t>Green Bay Metro</t>
  </si>
  <si>
    <t>Green Bay</t>
  </si>
  <si>
    <t>Municipality of Hatillo</t>
  </si>
  <si>
    <t>Hatillo</t>
  </si>
  <si>
    <t>Pittsfield</t>
  </si>
  <si>
    <t>Lorain County Transit</t>
  </si>
  <si>
    <t>Elyria</t>
  </si>
  <si>
    <t>Richland County Transit</t>
  </si>
  <si>
    <t>Mansfield</t>
  </si>
  <si>
    <t>Northwestern CT Transit District</t>
  </si>
  <si>
    <t>1R01-004</t>
  </si>
  <si>
    <t>1R01-10131</t>
  </si>
  <si>
    <t>Northeastern Connecticut Transit District</t>
  </si>
  <si>
    <t>Dayville</t>
  </si>
  <si>
    <t>1R01-003</t>
  </si>
  <si>
    <t>1R01-10156</t>
  </si>
  <si>
    <t>Windham Region Transit District</t>
  </si>
  <si>
    <t>Willimantic</t>
  </si>
  <si>
    <t>1R01-005</t>
  </si>
  <si>
    <t>1R01-10149</t>
  </si>
  <si>
    <t>Estuary Transit District</t>
  </si>
  <si>
    <t>Old Saybrook</t>
  </si>
  <si>
    <t>1R01-001</t>
  </si>
  <si>
    <t>1R01-10140</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</si>
  <si>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</si>
  <si>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</si>
  <si>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</si>
  <si>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</si>
  <si>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</si>
  <si>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</si>
  <si>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</si>
  <si>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</si>
  <si>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</si>
  <si>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</si>
  <si>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</si>
  <si>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</si>
  <si>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</si>
  <si>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</si>
  <si>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</si>
  <si>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</si>
  <si>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</si>
  <si>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</si>
  <si>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</si>
  <si>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JAUNT, Inc.</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</si>
  <si>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</si>
  <si>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</si>
  <si>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</si>
  <si>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</si>
  <si>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</si>
  <si>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</si>
  <si>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</si>
  <si>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</si>
  <si>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</si>
  <si>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</si>
  <si>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</si>
  <si>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</si>
  <si>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</si>
  <si>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</si>
  <si>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</si>
  <si>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</si>
  <si>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</si>
  <si>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</si>
  <si>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</si>
  <si>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</si>
  <si>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</si>
  <si>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</si>
  <si>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</si>
  <si>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</si>
  <si>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</si>
  <si>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</si>
  <si>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</si>
  <si>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</si>
  <si>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</si>
  <si>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</si>
  <si>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</si>
  <si>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</si>
  <si>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</si>
  <si>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</si>
  <si>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</si>
  <si>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</si>
  <si>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</si>
  <si>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</si>
  <si>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</si>
  <si>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</si>
  <si>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</si>
  <si>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</si>
  <si>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</si>
  <si>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</si>
  <si>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</si>
  <si>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</si>
  <si>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</si>
  <si>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Bethel</t>
  </si>
  <si>
    <t>Town of Oro Valley - Transit Services Division</t>
  </si>
  <si>
    <t>Oro Valley</t>
  </si>
  <si>
    <t>Tucson</t>
  </si>
  <si>
    <t xml:space="preserve">Poplar </t>
  </si>
  <si>
    <t>8T18</t>
  </si>
  <si>
    <t>City of Scottsdale - Scottsdale Trolley</t>
  </si>
  <si>
    <t>Scottsdale</t>
  </si>
  <si>
    <t>The Tulalip Tribes of Washington</t>
  </si>
  <si>
    <t>Tulalip</t>
  </si>
  <si>
    <t>Jackson Transit Authority</t>
  </si>
  <si>
    <t>Interurban Transit Partnership</t>
  </si>
  <si>
    <t>Grand Rapids</t>
  </si>
  <si>
    <t>Confederated Tribes and Bands of The Yakama Nation</t>
  </si>
  <si>
    <t>Toppenish</t>
  </si>
  <si>
    <t>0T03</t>
  </si>
  <si>
    <t>Stillaguamish Tribe of Indians</t>
  </si>
  <si>
    <t>0T17</t>
  </si>
  <si>
    <t>Lancaster County Council on Aging</t>
  </si>
  <si>
    <t>Lancaster</t>
  </si>
  <si>
    <t>Jamestown S'Klallam Tribe</t>
  </si>
  <si>
    <t>Sequim</t>
  </si>
  <si>
    <t>0T28</t>
  </si>
  <si>
    <t>Suffolk County Department of Public Works - Transportation Division</t>
  </si>
  <si>
    <t>Yaphank</t>
  </si>
  <si>
    <t>Fort Hall</t>
  </si>
  <si>
    <t>0T31</t>
  </si>
  <si>
    <t>Coeur d'Alene Tribe dba Citylink Transit</t>
  </si>
  <si>
    <t>Worley</t>
  </si>
  <si>
    <t>Spartanburg Transit System</t>
  </si>
  <si>
    <t>Spartanburg</t>
  </si>
  <si>
    <t>Thousand Oaks Transit</t>
  </si>
  <si>
    <t>Thousand Oaks</t>
  </si>
  <si>
    <t>Town of Monroe Dial-A-Bus</t>
  </si>
  <si>
    <t>Concho</t>
  </si>
  <si>
    <t>6T14</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</si>
  <si>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</si>
  <si>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</si>
  <si>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</si>
  <si>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</si>
  <si>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</si>
  <si>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</si>
  <si>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</si>
  <si>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</si>
  <si>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</si>
  <si>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</si>
  <si>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</si>
  <si>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</si>
  <si>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</si>
  <si>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</si>
  <si>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</si>
  <si>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</si>
  <si>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</si>
  <si>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</si>
  <si>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</si>
  <si>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</si>
  <si>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</si>
  <si>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</si>
  <si>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</si>
  <si>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</si>
  <si>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</si>
  <si>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</si>
  <si>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</si>
  <si>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</si>
  <si>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</si>
  <si>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</si>
  <si>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</si>
  <si>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</si>
  <si>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Roanoke</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</si>
  <si>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</si>
  <si>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</si>
  <si>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</si>
  <si>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</si>
  <si>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</si>
  <si>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</si>
  <si>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</si>
  <si>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</si>
  <si>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</si>
  <si>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</si>
  <si>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</si>
  <si>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</si>
  <si>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</si>
  <si>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</si>
  <si>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</si>
  <si>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</si>
  <si>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</si>
  <si>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</si>
  <si>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</si>
  <si>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</si>
  <si>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</si>
  <si>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</si>
  <si>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</si>
  <si>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</si>
  <si>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</si>
  <si>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</si>
  <si>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</si>
  <si>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</si>
  <si>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</si>
  <si>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</si>
  <si>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</si>
  <si>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</si>
  <si>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</si>
  <si>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</si>
  <si>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</si>
  <si>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</si>
  <si>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</si>
  <si>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</si>
  <si>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</si>
  <si>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</si>
  <si>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</si>
  <si>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Bluefield</t>
  </si>
  <si>
    <t>3R06-004</t>
  </si>
  <si>
    <t>3R06-30164</t>
  </si>
  <si>
    <t>Farmville Area Bus</t>
  </si>
  <si>
    <t>Farmville</t>
  </si>
  <si>
    <t>3R06-013</t>
  </si>
  <si>
    <t>3R06-30165</t>
  </si>
  <si>
    <t>3R06-015</t>
  </si>
  <si>
    <t>3R06-30172</t>
  </si>
  <si>
    <t>Four County Transit</t>
  </si>
  <si>
    <t>3R06-001</t>
  </si>
  <si>
    <t>3R06-30174</t>
  </si>
  <si>
    <t>Area Agency on Aging</t>
  </si>
  <si>
    <t>Unified Human Services Transportation Systems, Inc</t>
  </si>
  <si>
    <t>3R06-021</t>
  </si>
  <si>
    <t>3R06-30178</t>
  </si>
  <si>
    <t>Blackstone Area Bus Service</t>
  </si>
  <si>
    <t>3R06-016</t>
  </si>
  <si>
    <t>3R06-30184</t>
  </si>
  <si>
    <t>North Carolina State University Transportation Department</t>
  </si>
  <si>
    <t>Quechan Indian Tribe</t>
  </si>
  <si>
    <t>Yuma</t>
  </si>
  <si>
    <t>9T26</t>
  </si>
  <si>
    <t>Springfield City Area Transit</t>
  </si>
  <si>
    <t>Municipality of Dorado</t>
  </si>
  <si>
    <t>Dorado</t>
  </si>
  <si>
    <t>Northern Indiana Commuter Transportation District</t>
  </si>
  <si>
    <t>Chesterton</t>
  </si>
  <si>
    <t>Terrebonne Parish Consolidated Government</t>
  </si>
  <si>
    <t>Poughkeepsie</t>
  </si>
  <si>
    <t>Autonomous Municipality of Vega Alta</t>
  </si>
  <si>
    <t>Vega Alta</t>
  </si>
  <si>
    <t>Confederated Tribes of the Grand Ronde Community of Oregon</t>
  </si>
  <si>
    <t>Grand Ronde</t>
  </si>
  <si>
    <t>0T05</t>
  </si>
  <si>
    <t>Village of Kiryas Joel</t>
  </si>
  <si>
    <t>Kaibab Band of Paiute Indians</t>
  </si>
  <si>
    <t>Fredonia</t>
  </si>
  <si>
    <t>9T16</t>
  </si>
  <si>
    <t>Regional Transportation Program, Inc.</t>
  </si>
  <si>
    <t>Unitrans - City of Davis/ASUCD</t>
  </si>
  <si>
    <t>vRide, Inc. - Atlanta</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</si>
  <si>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</si>
  <si>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</si>
  <si>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</si>
  <si>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</si>
  <si>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</si>
  <si>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</si>
  <si>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</si>
  <si>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</si>
  <si>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</si>
  <si>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</si>
  <si>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City of Casper</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</si>
  <si>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</si>
  <si>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</si>
  <si>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</si>
  <si>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</si>
  <si>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</si>
  <si>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</si>
  <si>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</si>
  <si>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</si>
  <si>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</si>
  <si>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</si>
  <si>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City of Lawrence</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</si>
  <si>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</si>
  <si>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</si>
  <si>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</si>
  <si>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</si>
  <si>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</si>
  <si>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</si>
  <si>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</si>
  <si>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Cape Ann Transportation Authority</t>
  </si>
  <si>
    <t>Gloucester</t>
  </si>
  <si>
    <t>Westmoreland County Transit Authority</t>
  </si>
  <si>
    <t>Greensburg</t>
  </si>
  <si>
    <t>City of Shelby</t>
  </si>
  <si>
    <t>Shelby</t>
  </si>
  <si>
    <t>Nooksack Indian Tribe</t>
  </si>
  <si>
    <t>Deming</t>
  </si>
  <si>
    <t>0T38</t>
  </si>
  <si>
    <t>Ashland Bus System</t>
  </si>
  <si>
    <t>Ashland</t>
  </si>
  <si>
    <t>Inca Community Services, Inc.</t>
  </si>
  <si>
    <t>6R04-003</t>
  </si>
  <si>
    <t>6R04-60205</t>
  </si>
  <si>
    <t>Muskogee County Public Transit Authority</t>
  </si>
  <si>
    <t>Muskogee</t>
  </si>
  <si>
    <t>6R04-015</t>
  </si>
  <si>
    <t>6R04-60203</t>
  </si>
  <si>
    <t>Town of Beaver</t>
  </si>
  <si>
    <t>Beaver</t>
  </si>
  <si>
    <t>6R04-019</t>
  </si>
  <si>
    <t>6R04-60193</t>
  </si>
  <si>
    <t>Guthrie</t>
  </si>
  <si>
    <t>6R04-004</t>
  </si>
  <si>
    <t>6R04-60214</t>
  </si>
  <si>
    <t>Washita Valley Community Action Council</t>
  </si>
  <si>
    <t>6R04-001</t>
  </si>
  <si>
    <t>6R04-60220</t>
  </si>
  <si>
    <t>KI BOIS Community Action Foundation, Inc.</t>
  </si>
  <si>
    <t>Stigler</t>
  </si>
  <si>
    <t>6R04-010</t>
  </si>
  <si>
    <t>6R04-60172</t>
  </si>
  <si>
    <t>Central Oklahoma Community Action Agency</t>
  </si>
  <si>
    <t>6R04-013</t>
  </si>
  <si>
    <t>6R04-60259</t>
  </si>
  <si>
    <t>Enid Public Transportation Authority</t>
  </si>
  <si>
    <t>Enid</t>
  </si>
  <si>
    <t>6R04-021</t>
  </si>
  <si>
    <t>6R04-60227</t>
  </si>
  <si>
    <t>Southwest Oklahoma Community Action Group, Inc.</t>
  </si>
  <si>
    <t>Altus</t>
  </si>
  <si>
    <t>6R04-018</t>
  </si>
  <si>
    <t>6R04-60233</t>
  </si>
  <si>
    <t>Grand Gateway EDA/ Pelivan</t>
  </si>
  <si>
    <t>6R04-006</t>
  </si>
  <si>
    <t>6R04-60266</t>
  </si>
  <si>
    <t>OSU-Stillwater Community Transit</t>
  </si>
  <si>
    <t>Stillwater</t>
  </si>
  <si>
    <t>6R04-014</t>
  </si>
  <si>
    <t>6R04-60160</t>
  </si>
  <si>
    <t>United Community Action Program, Inc.</t>
  </si>
  <si>
    <t xml:space="preserve">Pawnee </t>
  </si>
  <si>
    <t>6R04-009</t>
  </si>
  <si>
    <t>6R04-60146</t>
  </si>
  <si>
    <t>Northern Oklahoma Development Authority</t>
  </si>
  <si>
    <t>ENID</t>
  </si>
  <si>
    <t>6R04-007</t>
  </si>
  <si>
    <t>6R04-60226</t>
  </si>
  <si>
    <t>Big Five Community Services, Inc.</t>
  </si>
  <si>
    <t>Durant</t>
  </si>
  <si>
    <t>6R04-008</t>
  </si>
  <si>
    <t>6R04-60258</t>
  </si>
  <si>
    <t>Pontotoc County Public Transit Authority</t>
  </si>
  <si>
    <t>Ada</t>
  </si>
  <si>
    <t>6R04-011</t>
  </si>
  <si>
    <t>6R04-60150</t>
  </si>
  <si>
    <t>City of Guymon</t>
  </si>
  <si>
    <t>Guymon</t>
  </si>
  <si>
    <t>6R04-012</t>
  </si>
  <si>
    <t>6R04-60181</t>
  </si>
  <si>
    <t>Delta Community Action Foundation, Inc.</t>
  </si>
  <si>
    <t>Lindsay</t>
  </si>
  <si>
    <t>6R04-005</t>
  </si>
  <si>
    <t>6R04-60183</t>
  </si>
  <si>
    <t>Community Action Development Corporation</t>
  </si>
  <si>
    <t>6R04-017</t>
  </si>
  <si>
    <t>6R04-60165</t>
  </si>
  <si>
    <t>Little Dixie Community Action Agency, Inc.</t>
  </si>
  <si>
    <t>Hugo</t>
  </si>
  <si>
    <t>6R04-002</t>
  </si>
  <si>
    <t>6R04-60191</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</si>
  <si>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</si>
  <si>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</si>
  <si>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</si>
  <si>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</si>
  <si>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</si>
  <si>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</si>
  <si>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</si>
  <si>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</si>
  <si>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</si>
  <si>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</si>
  <si>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</si>
  <si>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</si>
  <si>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</si>
  <si>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</si>
  <si>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</si>
  <si>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</si>
  <si>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Senior Citizen Industries</t>
  </si>
  <si>
    <t>Grand Island</t>
  </si>
  <si>
    <t>Onalaska Shared Ride Taxi City of Onalaska</t>
  </si>
  <si>
    <t>Onalaska</t>
  </si>
  <si>
    <t>Clinton Area Transit System</t>
  </si>
  <si>
    <t>5R03-023</t>
  </si>
  <si>
    <t>5R03-50314</t>
  </si>
  <si>
    <t>Charlevoix County Public Transportation</t>
  </si>
  <si>
    <t>5R03-021</t>
  </si>
  <si>
    <t>5R03-50313</t>
  </si>
  <si>
    <t>Cass County Transportation Authority</t>
  </si>
  <si>
    <t>5R03-020</t>
  </si>
  <si>
    <t>5R03-50310</t>
  </si>
  <si>
    <t>Straits Regional Ride</t>
  </si>
  <si>
    <t xml:space="preserve">Cheboygan </t>
  </si>
  <si>
    <t>5R03-067</t>
  </si>
  <si>
    <t>5R03-50285</t>
  </si>
  <si>
    <t>Kalkaska Public Transit Authority</t>
  </si>
  <si>
    <t>5R03-045</t>
  </si>
  <si>
    <t>5R03-50282</t>
  </si>
  <si>
    <t>Hillsdale Dial-A-Ride</t>
  </si>
  <si>
    <t>5R03-035</t>
  </si>
  <si>
    <t>5R03-50268</t>
  </si>
  <si>
    <t>Marshall, City of</t>
  </si>
  <si>
    <t>Marshall</t>
  </si>
  <si>
    <t>5R03-050</t>
  </si>
  <si>
    <t>5R03-50265</t>
  </si>
  <si>
    <t>Eaton County Transportation Authority</t>
  </si>
  <si>
    <t>5R03-028</t>
  </si>
  <si>
    <t>5R03-50260</t>
  </si>
  <si>
    <t>Isabella County Transportation Commission</t>
  </si>
  <si>
    <t>Mt. Pleasant</t>
  </si>
  <si>
    <t>5R03-042</t>
  </si>
  <si>
    <t>5R03-50244</t>
  </si>
  <si>
    <t>Buchanan Dial-A-Ride</t>
  </si>
  <si>
    <t>5R03-016</t>
  </si>
  <si>
    <t>5R03-50243</t>
  </si>
  <si>
    <t>Roscommon County Transportation Authority</t>
  </si>
  <si>
    <t>5R03-059</t>
  </si>
  <si>
    <t>5R03-50242</t>
  </si>
  <si>
    <t>Eastern Upper Peninsula Transportation Authority</t>
  </si>
  <si>
    <t>Sault Ste Marie</t>
  </si>
  <si>
    <t>5R03-027</t>
  </si>
  <si>
    <t>5R03-50241</t>
  </si>
  <si>
    <t>Manistique</t>
  </si>
  <si>
    <t>5R03-064</t>
  </si>
  <si>
    <t>5R03-50240</t>
  </si>
  <si>
    <t>Thunderbay Transportation Authority</t>
  </si>
  <si>
    <t>Alpena</t>
  </si>
  <si>
    <t>5R03-068</t>
  </si>
  <si>
    <t>5R03-50233</t>
  </si>
  <si>
    <t>Shiawassee Area Transportation Agency</t>
  </si>
  <si>
    <t>Owosso</t>
  </si>
  <si>
    <t>5R03-065</t>
  </si>
  <si>
    <t>5R03-50227</t>
  </si>
  <si>
    <t>Arenac County/Bay Service</t>
  </si>
  <si>
    <t>Bay City</t>
  </si>
  <si>
    <t>5R03-008</t>
  </si>
  <si>
    <t>5R03-50225</t>
  </si>
  <si>
    <t>Caro Transit Authority</t>
  </si>
  <si>
    <t>Caro</t>
  </si>
  <si>
    <t>5R03-019</t>
  </si>
  <si>
    <t>5R03-50224</t>
  </si>
  <si>
    <t>Iosco Transit Corporation</t>
  </si>
  <si>
    <t>East Tawas</t>
  </si>
  <si>
    <t>5R03-041</t>
  </si>
  <si>
    <t>5R03-50217</t>
  </si>
  <si>
    <t>Ionia Dial-A-Ride</t>
  </si>
  <si>
    <t>5R03-040</t>
  </si>
  <si>
    <t>5R03-50514</t>
  </si>
  <si>
    <t>ALTRAN Transit Authority</t>
  </si>
  <si>
    <t>Munising</t>
  </si>
  <si>
    <t>5R03-001</t>
  </si>
  <si>
    <t>5R03-50511</t>
  </si>
  <si>
    <t>Crawford County Transportation Authority</t>
  </si>
  <si>
    <t>Grayling</t>
  </si>
  <si>
    <t>5R03-024</t>
  </si>
  <si>
    <t>5R03-50503</t>
  </si>
  <si>
    <t>Interurban Transit Authority</t>
  </si>
  <si>
    <t>Douglas</t>
  </si>
  <si>
    <t>5R03-038</t>
  </si>
  <si>
    <t>5R03-50495</t>
  </si>
  <si>
    <t>Dowagiac Dial-A--Ride</t>
  </si>
  <si>
    <t>5R03-026</t>
  </si>
  <si>
    <t>5R03-50494</t>
  </si>
  <si>
    <t>Alma-Dial-A-Ride</t>
  </si>
  <si>
    <t>5R03-004</t>
  </si>
  <si>
    <t>5R03-50492</t>
  </si>
  <si>
    <t>Sault Sainte Marie, City of</t>
  </si>
  <si>
    <t>Sault Sainte Marie</t>
  </si>
  <si>
    <t>5R03-063</t>
  </si>
  <si>
    <t>5R03-50487</t>
  </si>
  <si>
    <t>Yates Township Transportation System</t>
  </si>
  <si>
    <t>5R03-070</t>
  </si>
  <si>
    <t>5R03-50476</t>
  </si>
  <si>
    <t>Lenawee Transportation Corporation</t>
  </si>
  <si>
    <t>Adrian</t>
  </si>
  <si>
    <t>5R03-046</t>
  </si>
  <si>
    <t>5R03-50473</t>
  </si>
  <si>
    <t>Berrien County Public Transportation</t>
  </si>
  <si>
    <t>5R03-012</t>
  </si>
  <si>
    <t>5R03-50463</t>
  </si>
  <si>
    <t>Ludington Mass Transportation Authority</t>
  </si>
  <si>
    <t>5R03-047</t>
  </si>
  <si>
    <t>5R03-50459</t>
  </si>
  <si>
    <t>Benzie Transportation Authority</t>
  </si>
  <si>
    <t>Beulah</t>
  </si>
  <si>
    <t>5R03-072</t>
  </si>
  <si>
    <t>5R03-50457</t>
  </si>
  <si>
    <t>Allegan County Transportation Services</t>
  </si>
  <si>
    <t>Allegan</t>
  </si>
  <si>
    <t>5R03-003</t>
  </si>
  <si>
    <t>5R03-50456</t>
  </si>
  <si>
    <t>Gogebic County Transit</t>
  </si>
  <si>
    <t>Ironwood</t>
  </si>
  <si>
    <t>5R03-031</t>
  </si>
  <si>
    <t>5R03-50455</t>
  </si>
  <si>
    <t>5R03-022</t>
  </si>
  <si>
    <t>5R03-50453</t>
  </si>
  <si>
    <t>Antrim County Transportation</t>
  </si>
  <si>
    <t>Bellaire</t>
  </si>
  <si>
    <t>5R03-007</t>
  </si>
  <si>
    <t>5R03-50452</t>
  </si>
  <si>
    <t>Big Rapids Dial-A-Ride</t>
  </si>
  <si>
    <t>Big Rapids</t>
  </si>
  <si>
    <t>5R03-014</t>
  </si>
  <si>
    <t>5R03-50437</t>
  </si>
  <si>
    <t>St. Joseph County Transportation Authority</t>
  </si>
  <si>
    <t>Three Rivers</t>
  </si>
  <si>
    <t>5R03-066</t>
  </si>
  <si>
    <t>5R03-50436</t>
  </si>
  <si>
    <t>Marquette County Transit Authority</t>
  </si>
  <si>
    <t xml:space="preserve">Marquette </t>
  </si>
  <si>
    <t>5R03-049</t>
  </si>
  <si>
    <t>5R03-50427</t>
  </si>
  <si>
    <t>Mecosta Osceola Transit Authority</t>
  </si>
  <si>
    <t>5R03-051</t>
  </si>
  <si>
    <t>5R03-50416</t>
  </si>
  <si>
    <t>Bay Area Transportation Authority</t>
  </si>
  <si>
    <t>5R03-010</t>
  </si>
  <si>
    <t>5R03-50413</t>
  </si>
  <si>
    <t>Hancock</t>
  </si>
  <si>
    <t>5R03-034</t>
  </si>
  <si>
    <t>5R03-50408</t>
  </si>
  <si>
    <t>Greenville Transit</t>
  </si>
  <si>
    <t>5R03-033</t>
  </si>
  <si>
    <t>5R03-50404</t>
  </si>
  <si>
    <t>Belding-Dial-A-Ride</t>
  </si>
  <si>
    <t>Belding</t>
  </si>
  <si>
    <t>5R03-011</t>
  </si>
  <si>
    <t>5R03-50398</t>
  </si>
  <si>
    <t>Gladwin City/County Transit</t>
  </si>
  <si>
    <t>Gladwin</t>
  </si>
  <si>
    <t>5R03-030</t>
  </si>
  <si>
    <t>5R03-50395</t>
  </si>
  <si>
    <t>Houghton Motor Transit Line</t>
  </si>
  <si>
    <t xml:space="preserve">Houghton </t>
  </si>
  <si>
    <t>5R03-036</t>
  </si>
  <si>
    <t>5R03-50386</t>
  </si>
  <si>
    <t>Van Buren Public Transit</t>
  </si>
  <si>
    <t>Bangor</t>
  </si>
  <si>
    <t>5R03-069</t>
  </si>
  <si>
    <t>5R03-50383</t>
  </si>
  <si>
    <t>Cadillac/Wexford Transit Authority</t>
  </si>
  <si>
    <t>Cadillac</t>
  </si>
  <si>
    <t>5R03-017</t>
  </si>
  <si>
    <t>5R03-50374</t>
  </si>
  <si>
    <t>Ontonagon County Public Transit</t>
  </si>
  <si>
    <t>Ontonagon</t>
  </si>
  <si>
    <t>5R03-057</t>
  </si>
  <si>
    <t>5R03-50371</t>
  </si>
  <si>
    <t>Huron Transit Corporation</t>
  </si>
  <si>
    <t>Bad Axe</t>
  </si>
  <si>
    <t>5R03-037</t>
  </si>
  <si>
    <t>5R03-50370</t>
  </si>
  <si>
    <t>Manistee County Transportation, Inc.</t>
  </si>
  <si>
    <t xml:space="preserve">Manistee </t>
  </si>
  <si>
    <t>5R03-048</t>
  </si>
  <si>
    <t>5R03-50369</t>
  </si>
  <si>
    <t>Delta Area Transit Authority</t>
  </si>
  <si>
    <t>Escanaba</t>
  </si>
  <si>
    <t>5R03-025</t>
  </si>
  <si>
    <t>5R03-50356</t>
  </si>
  <si>
    <t>Barry County Transit</t>
  </si>
  <si>
    <t>Hastings</t>
  </si>
  <si>
    <t>5R03-009</t>
  </si>
  <si>
    <t>5R03-50355</t>
  </si>
  <si>
    <t>Sanilac County Board of Commissioners</t>
  </si>
  <si>
    <t>Sandusky</t>
  </si>
  <si>
    <t>5R03-062</t>
  </si>
  <si>
    <t>5R03-50346</t>
  </si>
  <si>
    <t>Ogemaw County Public Transportation</t>
  </si>
  <si>
    <t>West Branch</t>
  </si>
  <si>
    <t>5R03-056</t>
  </si>
  <si>
    <t>5R03-50344</t>
  </si>
  <si>
    <t>Otsego County Board of Commissioners</t>
  </si>
  <si>
    <t>Gaylord</t>
  </si>
  <si>
    <t>5R03-058</t>
  </si>
  <si>
    <t>5R03-50340</t>
  </si>
  <si>
    <t>Branch Area Transit Authority</t>
  </si>
  <si>
    <t>Coldwater</t>
  </si>
  <si>
    <t>5R03-015</t>
  </si>
  <si>
    <t>5R03-50337</t>
  </si>
  <si>
    <t>Greater Lapeer Transportation Authority</t>
  </si>
  <si>
    <t xml:space="preserve">Lapeer </t>
  </si>
  <si>
    <t>5R03-032</t>
  </si>
  <si>
    <t>5R03-50335</t>
  </si>
  <si>
    <t>Adrian Dial-A-Ride</t>
  </si>
  <si>
    <t>5R03-002</t>
  </si>
  <si>
    <t>5R03-50323</t>
  </si>
  <si>
    <t>Government of Guam-Guam Regional Transit Authority</t>
  </si>
  <si>
    <t>Hagatna</t>
  </si>
  <si>
    <t>GU</t>
  </si>
  <si>
    <t>9R05-001</t>
  </si>
  <si>
    <t>9R05-90999</t>
  </si>
  <si>
    <t>ART (Asheville Redefines Transit)</t>
  </si>
  <si>
    <t>Asheville</t>
  </si>
  <si>
    <t>Pueblo of San Ildefonso</t>
  </si>
  <si>
    <t>Santa Fe</t>
  </si>
  <si>
    <t>6T18</t>
  </si>
  <si>
    <t>Charleston Area Regional Transportation Authority</t>
  </si>
  <si>
    <t>Syracuse</t>
  </si>
  <si>
    <t>Kalispel Tribe of Indians</t>
  </si>
  <si>
    <t>Usk</t>
  </si>
  <si>
    <t>0T09</t>
  </si>
  <si>
    <t>University Of New Hampshire - University Transportation Services</t>
  </si>
  <si>
    <t>Durham</t>
  </si>
  <si>
    <t>Separate Service</t>
  </si>
  <si>
    <t>Monroe Bus Corporation</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</si>
  <si>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</si>
  <si>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</si>
  <si>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</si>
  <si>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</si>
  <si>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</si>
  <si>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</si>
  <si>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</si>
  <si>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</si>
  <si>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</si>
  <si>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</si>
  <si>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</si>
  <si>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Advance Transit, Inc. NH</t>
  </si>
  <si>
    <t>Wilder</t>
  </si>
  <si>
    <t>1R04-001</t>
  </si>
  <si>
    <t>1R06-10137</t>
  </si>
  <si>
    <t>South Burlington</t>
  </si>
  <si>
    <t>1R06-012</t>
  </si>
  <si>
    <t>1R06-10174</t>
  </si>
  <si>
    <t>Stagecoach Transportation Services, Inc.</t>
  </si>
  <si>
    <t>Randolph</t>
  </si>
  <si>
    <t>1R06-011</t>
  </si>
  <si>
    <t>1R06-10168</t>
  </si>
  <si>
    <t>Chittenden County Transportation Authority d/b/a Green Mountain Transit Agency</t>
  </si>
  <si>
    <t>1R06-007</t>
  </si>
  <si>
    <t>1R06-10165</t>
  </si>
  <si>
    <t>Marble Valley Regional Transit District</t>
  </si>
  <si>
    <t>Rutland</t>
  </si>
  <si>
    <t>1R06-008</t>
  </si>
  <si>
    <t>1R06-10154</t>
  </si>
  <si>
    <t>Green Mountain Community Network</t>
  </si>
  <si>
    <t>Bennington</t>
  </si>
  <si>
    <t>1R06-014</t>
  </si>
  <si>
    <t>1R06-10151</t>
  </si>
  <si>
    <t>Rural Community Transportation</t>
  </si>
  <si>
    <t>1R06-010</t>
  </si>
  <si>
    <t>1R06-10148</t>
  </si>
  <si>
    <t>Deerfield Valley Transit Association, Inc.</t>
  </si>
  <si>
    <t>West Dover</t>
  </si>
  <si>
    <t>1R06-005</t>
  </si>
  <si>
    <t>1R06-10144</t>
  </si>
  <si>
    <t>Addison County Transit Resources</t>
  </si>
  <si>
    <t>Middlebury</t>
  </si>
  <si>
    <t>1R06-001</t>
  </si>
  <si>
    <t>1R06-10143</t>
  </si>
  <si>
    <t>Connecticut River Transit, Inc.</t>
  </si>
  <si>
    <t>Bellows Falls</t>
  </si>
  <si>
    <t>1R06-004</t>
  </si>
  <si>
    <t>1R06-10141</t>
  </si>
  <si>
    <t>Golden Gate Bridge, Highway and Transportation District</t>
  </si>
  <si>
    <t>San Francisco</t>
  </si>
  <si>
    <t>Metropolitan Evansville Transit System</t>
  </si>
  <si>
    <t>Evansville</t>
  </si>
  <si>
    <t>Middletown Transit District</t>
  </si>
  <si>
    <t>Kansas City Area Transportation Authority</t>
  </si>
  <si>
    <t>Henderson</t>
  </si>
  <si>
    <t>4R08-008</t>
  </si>
  <si>
    <t>4R08-41151</t>
  </si>
  <si>
    <t>Pigeon Forge Fun Time Trolleys</t>
  </si>
  <si>
    <t>Pigeon Forge</t>
  </si>
  <si>
    <t>4R08-012</t>
  </si>
  <si>
    <t>4R08-41136</t>
  </si>
  <si>
    <t>Northwest Tennessee Human Resource Agency</t>
  </si>
  <si>
    <t>Martin</t>
  </si>
  <si>
    <t>4R08-009</t>
  </si>
  <si>
    <t>4R08-41106</t>
  </si>
  <si>
    <t>City of Gatlinburg</t>
  </si>
  <si>
    <t>Gatlinburg</t>
  </si>
  <si>
    <t>4R08-011</t>
  </si>
  <si>
    <t>4R08-41102</t>
  </si>
  <si>
    <t>Delta Human Resource Agency</t>
  </si>
  <si>
    <t>Covington</t>
  </si>
  <si>
    <t>4R08-010</t>
  </si>
  <si>
    <t>4R08-41020</t>
  </si>
  <si>
    <t>Southeast Tennessee Human Resource Agency-Rural Division</t>
  </si>
  <si>
    <t>Dunlap</t>
  </si>
  <si>
    <t>4R08-004</t>
  </si>
  <si>
    <t>4R08-40989</t>
  </si>
  <si>
    <t>Cookeville</t>
  </si>
  <si>
    <t>4R08-005</t>
  </si>
  <si>
    <t>4R08-40978</t>
  </si>
  <si>
    <t>South Central Tennessee Development District</t>
  </si>
  <si>
    <t>4R08-007</t>
  </si>
  <si>
    <t>4R08-40954</t>
  </si>
  <si>
    <t>First Tennessee Human Resource Agency</t>
  </si>
  <si>
    <t>4R08-001</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</si>
  <si>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</si>
  <si>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</si>
  <si>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</si>
  <si>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</si>
  <si>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</si>
  <si>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</si>
  <si>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</si>
  <si>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</si>
  <si>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</si>
  <si>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</si>
  <si>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DE</t>
  </si>
  <si>
    <t>Transport of Rockland</t>
  </si>
  <si>
    <t>Pomona</t>
  </si>
  <si>
    <t>City of Albuquerque Transit Department</t>
  </si>
  <si>
    <t>Albuquerque</t>
  </si>
  <si>
    <t>Josephine County</t>
  </si>
  <si>
    <t>Grants Pass</t>
  </si>
  <si>
    <t>Transit Joint Powers Authority for Merced County</t>
  </si>
  <si>
    <t>Merced</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</si>
  <si>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</si>
  <si>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</si>
  <si>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</si>
  <si>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</si>
  <si>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</si>
  <si>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</si>
  <si>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</si>
  <si>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</si>
  <si>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</si>
  <si>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</si>
  <si>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Flint</t>
  </si>
  <si>
    <t>Shoshone and Arapaho Tribes DOT</t>
  </si>
  <si>
    <t>Fort Washakie</t>
  </si>
  <si>
    <t>8T15</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</si>
  <si>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</si>
  <si>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</si>
  <si>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</si>
  <si>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</si>
  <si>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</si>
  <si>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</si>
  <si>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</si>
  <si>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</si>
  <si>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</si>
  <si>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</si>
  <si>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</si>
  <si>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City of Mason City</t>
  </si>
  <si>
    <t>Mason City</t>
  </si>
  <si>
    <t>7R01-021</t>
  </si>
  <si>
    <t>7R01-70260</t>
  </si>
  <si>
    <t>Southwest Iowa Planning Council /SW Iowa Transit</t>
  </si>
  <si>
    <t>Atlantic</t>
  </si>
  <si>
    <t>7R01-013</t>
  </si>
  <si>
    <t>7R01-70258</t>
  </si>
  <si>
    <t>MIDAS Council of Governments</t>
  </si>
  <si>
    <t>Fort Dodge</t>
  </si>
  <si>
    <t>7R01-005</t>
  </si>
  <si>
    <t>7R01-70256</t>
  </si>
  <si>
    <t>10-15 Regional Transit Agency</t>
  </si>
  <si>
    <t>Ottumwa</t>
  </si>
  <si>
    <t>7R01-015</t>
  </si>
  <si>
    <t>7R01-70242</t>
  </si>
  <si>
    <t>Regional Transit Authority/RIDES</t>
  </si>
  <si>
    <t>Spencer</t>
  </si>
  <si>
    <t>7R01-003</t>
  </si>
  <si>
    <t>7R01-70240</t>
  </si>
  <si>
    <t>Region XII Council of Governments/WITS</t>
  </si>
  <si>
    <t>Carroll</t>
  </si>
  <si>
    <t>7R01-012</t>
  </si>
  <si>
    <t>7R01-70224</t>
  </si>
  <si>
    <t>Southern Iowa Trolley</t>
  </si>
  <si>
    <t>Creston</t>
  </si>
  <si>
    <t>7R01-014</t>
  </si>
  <si>
    <t>7R01-70221</t>
  </si>
  <si>
    <t>Region Six Planning Commission/PeopleRides</t>
  </si>
  <si>
    <t>Marshalltown</t>
  </si>
  <si>
    <t>7R01-006</t>
  </si>
  <si>
    <t>7R01-70219</t>
  </si>
  <si>
    <t>7R01-016</t>
  </si>
  <si>
    <t>7R01-70217</t>
  </si>
  <si>
    <t>Northeast Iowa Community Action Corporation</t>
  </si>
  <si>
    <t>Decorah</t>
  </si>
  <si>
    <t>7R01-001</t>
  </si>
  <si>
    <t>7R01-70195</t>
  </si>
  <si>
    <t>North Iowa Area Council of Governments</t>
  </si>
  <si>
    <t>7R01-002</t>
  </si>
  <si>
    <t>7R01-70185</t>
  </si>
  <si>
    <t>Clinton Municipal Transit Administration</t>
  </si>
  <si>
    <t>Clinton</t>
  </si>
  <si>
    <t>7R01-018</t>
  </si>
  <si>
    <t>7R01-70173</t>
  </si>
  <si>
    <t>East Central Iowa Council of Governments</t>
  </si>
  <si>
    <t>Cedar Rapids</t>
  </si>
  <si>
    <t>7R01-010</t>
  </si>
  <si>
    <t>7R01-70138</t>
  </si>
  <si>
    <t>Delaware, Dubuque &amp; Jackson County Regional Transi</t>
  </si>
  <si>
    <t>7R01-008</t>
  </si>
  <si>
    <t>7R01-70136</t>
  </si>
  <si>
    <t>Siouxland Regional Transit System</t>
  </si>
  <si>
    <t>7R01-004</t>
  </si>
  <si>
    <t>7R01-70129</t>
  </si>
  <si>
    <t>7R01-023</t>
  </si>
  <si>
    <t>7R01-70118</t>
  </si>
  <si>
    <t>Burlington Urban Service</t>
  </si>
  <si>
    <t xml:space="preserve">Burlington </t>
  </si>
  <si>
    <t>7R01-017</t>
  </si>
  <si>
    <t>7R01-70111</t>
  </si>
  <si>
    <t>Doger Area Rapids Transit, City of Fort Dodge</t>
  </si>
  <si>
    <t>7R01-019</t>
  </si>
  <si>
    <t>7R01-70108</t>
  </si>
  <si>
    <t>City of Muscatine</t>
  </si>
  <si>
    <t>Muscatine</t>
  </si>
  <si>
    <t>7R01-022</t>
  </si>
  <si>
    <t>7R01-70101</t>
  </si>
  <si>
    <t>Marshalltown Municipal Transit</t>
  </si>
  <si>
    <t>7R01-020</t>
  </si>
  <si>
    <t>7R01-70092</t>
  </si>
  <si>
    <t>Heart of Iowa Regional Transit Agency</t>
  </si>
  <si>
    <t>Des Moines</t>
  </si>
  <si>
    <t>7R01-011</t>
  </si>
  <si>
    <t>7R01-70066</t>
  </si>
  <si>
    <t>Iowa Northland Regional Council of Governments</t>
  </si>
  <si>
    <t>7R01-007</t>
  </si>
  <si>
    <t>7R01-70064</t>
  </si>
  <si>
    <t>Iredell County Area Transportation Services</t>
  </si>
  <si>
    <t>Statesville</t>
  </si>
  <si>
    <t>University of Iowa</t>
  </si>
  <si>
    <t>McKinney Avenue Transit Authority</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</si>
  <si>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</si>
  <si>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</si>
  <si>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</si>
  <si>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</si>
  <si>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</si>
  <si>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</si>
  <si>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</si>
  <si>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</si>
  <si>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</si>
  <si>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</si>
  <si>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</si>
  <si>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</si>
  <si>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</si>
  <si>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</si>
  <si>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</si>
  <si>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</si>
  <si>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</si>
  <si>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</si>
  <si>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</si>
  <si>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</si>
  <si>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Metropolitan Washington Airports Authority</t>
  </si>
  <si>
    <t>Jackson County Mass Transit District</t>
  </si>
  <si>
    <t>Carbondale</t>
  </si>
  <si>
    <t>Spokane Transit Authority</t>
  </si>
  <si>
    <t>Spokane</t>
  </si>
  <si>
    <t>Pima Association of Governments</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</si>
  <si>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</si>
  <si>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</si>
  <si>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</si>
  <si>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</si>
  <si>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</si>
  <si>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</si>
  <si>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</si>
  <si>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</si>
  <si>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</si>
  <si>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</si>
  <si>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</si>
  <si>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</si>
  <si>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</si>
  <si>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</si>
  <si>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</si>
  <si>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</si>
  <si>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</si>
  <si>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</si>
  <si>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</si>
  <si>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Lower Brule Sioux Tribe</t>
  </si>
  <si>
    <t>Lower Brule</t>
  </si>
  <si>
    <t>8T06</t>
  </si>
  <si>
    <t>Capital Area Transit System</t>
  </si>
  <si>
    <t>Baton Rouge</t>
  </si>
  <si>
    <t>Coralville Transit System</t>
  </si>
  <si>
    <t>Coralville</t>
  </si>
  <si>
    <t>City of Danville/Danville Mass Transit</t>
  </si>
  <si>
    <t>Danville</t>
  </si>
  <si>
    <t>Aiken Area Council on Aging, Inc.</t>
  </si>
  <si>
    <t>St. Mary's Transit System -Dept. of Public Works and Transit</t>
  </si>
  <si>
    <t>Choctaw Nation of Oklahoma</t>
  </si>
  <si>
    <t>6T03</t>
  </si>
  <si>
    <t>City of Elk Grove</t>
  </si>
  <si>
    <t>Elk Grove</t>
  </si>
  <si>
    <t>Anderson Transit Authority</t>
  </si>
  <si>
    <t>Red Cliff Band of Lake Superior Chippewa</t>
  </si>
  <si>
    <t>Bayfield</t>
  </si>
  <si>
    <t>5T13</t>
  </si>
  <si>
    <t>Skagit Transit</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</si>
  <si>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</si>
  <si>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</si>
  <si>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</si>
  <si>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</si>
  <si>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</si>
  <si>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</si>
  <si>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</si>
  <si>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</si>
  <si>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</si>
  <si>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</si>
  <si>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</si>
  <si>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City of Stamford</t>
  </si>
  <si>
    <t>Stamford</t>
  </si>
  <si>
    <t>Androscoggin Valley Council of Governments</t>
  </si>
  <si>
    <t>Intracity Transit</t>
  </si>
  <si>
    <t>Hot Springs</t>
  </si>
  <si>
    <t>Northern Arizona Intergovernmental Public Transportation Authority</t>
  </si>
  <si>
    <t>Flagstaff</t>
  </si>
  <si>
    <t>Pace-Suburban Bus Division, ADA Paratransit Services</t>
  </si>
  <si>
    <t>Arlington Heights</t>
  </si>
  <si>
    <t>Pace - Suburban Bus Division</t>
  </si>
  <si>
    <t>Souris Basin Transit</t>
  </si>
  <si>
    <t>Minot</t>
  </si>
  <si>
    <t>8R03-015</t>
  </si>
  <si>
    <t>8R03-80302</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</si>
  <si>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</si>
  <si>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</si>
  <si>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</si>
  <si>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</si>
  <si>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</si>
  <si>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</si>
  <si>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</si>
  <si>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</si>
  <si>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</si>
  <si>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</si>
  <si>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</si>
  <si>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</si>
  <si>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</si>
  <si>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</si>
  <si>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</si>
  <si>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</si>
  <si>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</si>
  <si>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</si>
  <si>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</si>
  <si>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</si>
  <si>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</si>
  <si>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</si>
  <si>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</si>
  <si>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</si>
  <si>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</si>
  <si>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</si>
  <si>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</si>
  <si>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</si>
  <si>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</si>
  <si>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</si>
  <si>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</si>
  <si>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</si>
  <si>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</si>
  <si>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</si>
  <si>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</si>
  <si>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</si>
  <si>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</si>
  <si>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</si>
  <si>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</si>
  <si>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</si>
  <si>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</si>
  <si>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</si>
  <si>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</si>
  <si>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</si>
  <si>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</si>
  <si>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</si>
  <si>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</si>
  <si>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</si>
  <si>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</si>
  <si>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</si>
  <si>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</si>
  <si>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</si>
  <si>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</si>
  <si>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</si>
  <si>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</si>
  <si>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</si>
  <si>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</si>
  <si>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</si>
  <si>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</si>
  <si>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</si>
  <si>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</si>
  <si>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</si>
  <si>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8R03-010</t>
  </si>
  <si>
    <t>8R03-80303</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</si>
  <si>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</si>
  <si>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</si>
  <si>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</si>
  <si>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</si>
  <si>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</si>
  <si>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</si>
  <si>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</si>
  <si>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</si>
  <si>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City of Columbus Transit</t>
  </si>
  <si>
    <t>7R04-046</t>
  </si>
  <si>
    <t>7R04-70214</t>
  </si>
  <si>
    <t>Cedar County Transit</t>
  </si>
  <si>
    <t>Wynot</t>
  </si>
  <si>
    <t>7R04-008</t>
  </si>
  <si>
    <t>7R04-70212</t>
  </si>
  <si>
    <t>Fillmore County</t>
  </si>
  <si>
    <t>Geneva</t>
  </si>
  <si>
    <t>7R04-021</t>
  </si>
  <si>
    <t>7R04-70205</t>
  </si>
  <si>
    <t>Morrill County Handi Bus</t>
  </si>
  <si>
    <t>7R04-041</t>
  </si>
  <si>
    <t>7R04-70203</t>
  </si>
  <si>
    <t>Wolf Memorial Good Samaritan Center</t>
  </si>
  <si>
    <t>Albion</t>
  </si>
  <si>
    <t>7R04-002</t>
  </si>
  <si>
    <t>7R04-70202</t>
  </si>
  <si>
    <t>Kimball/Banner Extension Service</t>
  </si>
  <si>
    <t>Kimball</t>
  </si>
  <si>
    <t>7R04-035</t>
  </si>
  <si>
    <t>7R04-70200</t>
  </si>
  <si>
    <t>Harlan Co. Public Transit</t>
  </si>
  <si>
    <t>7R04-028</t>
  </si>
  <si>
    <t>7R04-70198</t>
  </si>
  <si>
    <t>Cambridge Memorial Hospital</t>
  </si>
  <si>
    <t>Cambridge</t>
  </si>
  <si>
    <t>7R04-022</t>
  </si>
  <si>
    <t>7R04-70194</t>
  </si>
  <si>
    <t>City of Plainview Handivan</t>
  </si>
  <si>
    <t>Plainview</t>
  </si>
  <si>
    <t>7R04-063</t>
  </si>
  <si>
    <t>7R04-70193</t>
  </si>
  <si>
    <t>Loup City</t>
  </si>
  <si>
    <t>7R04-055</t>
  </si>
  <si>
    <t>7R04-70192</t>
  </si>
  <si>
    <t>Fremont</t>
  </si>
  <si>
    <t>Scotts Bluff Public Transit</t>
  </si>
  <si>
    <t>Gering</t>
  </si>
  <si>
    <t>7R04-052</t>
  </si>
  <si>
    <t>7R04-70183</t>
  </si>
  <si>
    <t>Phelps County Senior Citizen</t>
  </si>
  <si>
    <t>Holdrege</t>
  </si>
  <si>
    <t>7R04-045</t>
  </si>
  <si>
    <t>7R04-70182</t>
  </si>
  <si>
    <t>City Of Tecumseh</t>
  </si>
  <si>
    <t>Tecumseh</t>
  </si>
  <si>
    <t>7R04-033</t>
  </si>
  <si>
    <t>7R04-70181</t>
  </si>
  <si>
    <t>Lancaster Co Rural Transit</t>
  </si>
  <si>
    <t>7R04-037</t>
  </si>
  <si>
    <t>7R04-70164</t>
  </si>
  <si>
    <t>7R04-018</t>
  </si>
  <si>
    <t>7R04-70160</t>
  </si>
  <si>
    <t>Webster County Public Transit</t>
  </si>
  <si>
    <t>Red Cloud</t>
  </si>
  <si>
    <t>7R04-058</t>
  </si>
  <si>
    <t>7R04-70159</t>
  </si>
  <si>
    <t>Norfolk</t>
  </si>
  <si>
    <t>7R04-039</t>
  </si>
  <si>
    <t>7R04-70156</t>
  </si>
  <si>
    <t>City of North Platte</t>
  </si>
  <si>
    <t>North Platte</t>
  </si>
  <si>
    <t>7R04-038</t>
  </si>
  <si>
    <t>7R04-70153</t>
  </si>
  <si>
    <t>Saline County Area Transit</t>
  </si>
  <si>
    <t>Western</t>
  </si>
  <si>
    <t>7R04-050</t>
  </si>
  <si>
    <t>7R04-70148</t>
  </si>
  <si>
    <t>Hooker Co</t>
  </si>
  <si>
    <t>Mullen</t>
  </si>
  <si>
    <t>7R04-032</t>
  </si>
  <si>
    <t>7R04-70143</t>
  </si>
  <si>
    <t>Valley County Hospital</t>
  </si>
  <si>
    <t>Ord</t>
  </si>
  <si>
    <t>7R04-056</t>
  </si>
  <si>
    <t>7R04-70130</t>
  </si>
  <si>
    <t>Chase County</t>
  </si>
  <si>
    <t>Imperial</t>
  </si>
  <si>
    <t>7R04-009</t>
  </si>
  <si>
    <t>7R04-70128</t>
  </si>
  <si>
    <t>Ogallala Transit System</t>
  </si>
  <si>
    <t>Ogallala</t>
  </si>
  <si>
    <t>7R04-034</t>
  </si>
  <si>
    <t>7R04-70127</t>
  </si>
  <si>
    <t>Perkins County Public Transit</t>
  </si>
  <si>
    <t>Grant</t>
  </si>
  <si>
    <t>7R04-044</t>
  </si>
  <si>
    <t>7R04-70126</t>
  </si>
  <si>
    <t>Neligh</t>
  </si>
  <si>
    <t>7R04-003</t>
  </si>
  <si>
    <t>7R04-70125</t>
  </si>
  <si>
    <t>Oakland Heights</t>
  </si>
  <si>
    <t>7R04-006</t>
  </si>
  <si>
    <t>7R04-70124</t>
  </si>
  <si>
    <t>Butler County Senior Service Program</t>
  </si>
  <si>
    <t>David City</t>
  </si>
  <si>
    <t>7R04-007</t>
  </si>
  <si>
    <t>7R04-70121</t>
  </si>
  <si>
    <t>City of Broken Bow</t>
  </si>
  <si>
    <t>Broken Bow</t>
  </si>
  <si>
    <t>7R04-013</t>
  </si>
  <si>
    <t>7R04-70119</t>
  </si>
  <si>
    <t>Commmunity Memorial Health Center Burwell</t>
  </si>
  <si>
    <t>Burwell</t>
  </si>
  <si>
    <t>7R04-024</t>
  </si>
  <si>
    <t>7R04-70113</t>
  </si>
  <si>
    <t>Southeast Nebraska Community Action Partnership</t>
  </si>
  <si>
    <t>Humboldt</t>
  </si>
  <si>
    <t>7R04-048</t>
  </si>
  <si>
    <t>7R04-70112</t>
  </si>
  <si>
    <t>Chappell Senior Center</t>
  </si>
  <si>
    <t>Chappell</t>
  </si>
  <si>
    <t>7R04-017</t>
  </si>
  <si>
    <t>7R04-70110</t>
  </si>
  <si>
    <t>Box Butte Co</t>
  </si>
  <si>
    <t>Alliance</t>
  </si>
  <si>
    <t>7R04-004</t>
  </si>
  <si>
    <t>7R04-70107</t>
  </si>
  <si>
    <t>Hitch &amp; Hay Public Transit</t>
  </si>
  <si>
    <t>Stratton</t>
  </si>
  <si>
    <t>7R04-029</t>
  </si>
  <si>
    <t>7R04-70100</t>
  </si>
  <si>
    <t>Guide Rock</t>
  </si>
  <si>
    <t>7R04-059</t>
  </si>
  <si>
    <t>7R04-70098</t>
  </si>
  <si>
    <t>Fullerton Area Senior Center</t>
  </si>
  <si>
    <t>Fullerton</t>
  </si>
  <si>
    <t>7R04-042</t>
  </si>
  <si>
    <t>7R04-70095</t>
  </si>
  <si>
    <t>Mid-Nebraska Community Action</t>
  </si>
  <si>
    <t>Kearney</t>
  </si>
  <si>
    <t>7R04-005</t>
  </si>
  <si>
    <t>7R04-70081</t>
  </si>
  <si>
    <t>7R04-025</t>
  </si>
  <si>
    <t>7R04-70079</t>
  </si>
  <si>
    <t>Blue River AAA</t>
  </si>
  <si>
    <t>Beatrice</t>
  </si>
  <si>
    <t>7R04-023</t>
  </si>
  <si>
    <t>7R04-70076</t>
  </si>
  <si>
    <t>Sidney</t>
  </si>
  <si>
    <t>7R04-010</t>
  </si>
  <si>
    <t>7R04-70074</t>
  </si>
  <si>
    <t>7R04-011</t>
  </si>
  <si>
    <t>7R04-70073</t>
  </si>
  <si>
    <t>Schuyler</t>
  </si>
  <si>
    <t>7R04-012</t>
  </si>
  <si>
    <t>7R04-70069</t>
  </si>
  <si>
    <t>Sheridan County Public Transit</t>
  </si>
  <si>
    <t>Chadron</t>
  </si>
  <si>
    <t>7R04-054</t>
  </si>
  <si>
    <t>7R04-70058</t>
  </si>
  <si>
    <t>7R04-015</t>
  </si>
  <si>
    <t>7R04-70265</t>
  </si>
  <si>
    <t>Saunders County Transportation</t>
  </si>
  <si>
    <t>Wahoo</t>
  </si>
  <si>
    <t>7R04-051</t>
  </si>
  <si>
    <t>7R04-70253</t>
  </si>
  <si>
    <t>Crawford</t>
  </si>
  <si>
    <t>7R04-014</t>
  </si>
  <si>
    <t>7R04-70247</t>
  </si>
  <si>
    <t>Seward County Handibus</t>
  </si>
  <si>
    <t>Seward</t>
  </si>
  <si>
    <t>7R04-053</t>
  </si>
  <si>
    <t>7R04-70246</t>
  </si>
  <si>
    <t>City of Benkelman</t>
  </si>
  <si>
    <t>Benkelman</t>
  </si>
  <si>
    <t>7R04-020</t>
  </si>
  <si>
    <t>7R04-70244</t>
  </si>
  <si>
    <t>Central City</t>
  </si>
  <si>
    <t>7R04-040</t>
  </si>
  <si>
    <t>7R04-70234</t>
  </si>
  <si>
    <t>Wayne</t>
  </si>
  <si>
    <t>7R04-057</t>
  </si>
  <si>
    <t>7R04-70233</t>
  </si>
  <si>
    <t>City Of McCook Public Transit</t>
  </si>
  <si>
    <t>McCook</t>
  </si>
  <si>
    <t>7R04-047</t>
  </si>
  <si>
    <t>7R04-70232</t>
  </si>
  <si>
    <t>Wakefield Senior Center</t>
  </si>
  <si>
    <t>Wakefield</t>
  </si>
  <si>
    <t>7R04-061</t>
  </si>
  <si>
    <t>7R04-70230</t>
  </si>
  <si>
    <t>Senior Information Center York</t>
  </si>
  <si>
    <t>York</t>
  </si>
  <si>
    <t>7R04-060</t>
  </si>
  <si>
    <t>7R04-70223</t>
  </si>
  <si>
    <t>Avera St.Anthony's Hospital</t>
  </si>
  <si>
    <t>O Neill</t>
  </si>
  <si>
    <t>7R04-031</t>
  </si>
  <si>
    <t>7R04-70220</t>
  </si>
  <si>
    <t>Avera Creighton Hospital</t>
  </si>
  <si>
    <t>Creighton</t>
  </si>
  <si>
    <t>7R04-036</t>
  </si>
  <si>
    <t>7R04-70216</t>
  </si>
  <si>
    <t>Macon Area Chamber of Commerce</t>
  </si>
  <si>
    <t>7R03-014</t>
  </si>
  <si>
    <t>7R03-70257</t>
  </si>
  <si>
    <t>Dunklin County Transit Service, Inc.</t>
  </si>
  <si>
    <t>Malden</t>
  </si>
  <si>
    <t>7R03-007</t>
  </si>
  <si>
    <t>7R03-70063</t>
  </si>
  <si>
    <t>City of Bloomfield</t>
  </si>
  <si>
    <t>7R03-001</t>
  </si>
  <si>
    <t>7R03-70067</t>
  </si>
  <si>
    <t>City of Mount Vernon</t>
  </si>
  <si>
    <t>Mt.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</si>
  <si>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</si>
  <si>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</si>
  <si>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</si>
  <si>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</si>
  <si>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</si>
  <si>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</si>
  <si>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</si>
  <si>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</si>
  <si>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</si>
  <si>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</si>
  <si>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</si>
  <si>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</si>
  <si>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</si>
  <si>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</si>
  <si>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Richmond</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</si>
  <si>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</si>
  <si>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</si>
  <si>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</si>
  <si>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</si>
  <si>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</si>
  <si>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</si>
  <si>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</si>
  <si>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</si>
  <si>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</si>
  <si>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</si>
  <si>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</si>
  <si>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</si>
  <si>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</si>
  <si>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</si>
  <si>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</si>
  <si>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</si>
  <si>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</si>
  <si>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</si>
  <si>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</si>
  <si>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</si>
  <si>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</si>
  <si>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</si>
  <si>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</si>
  <si>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</si>
  <si>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</si>
  <si>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</si>
  <si>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</si>
  <si>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</si>
  <si>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</si>
  <si>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</si>
  <si>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</si>
  <si>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</si>
  <si>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</si>
  <si>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</si>
  <si>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</si>
  <si>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</si>
  <si>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</si>
  <si>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</si>
  <si>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</si>
  <si>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</si>
  <si>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</si>
  <si>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</si>
  <si>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</si>
  <si>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</si>
  <si>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</si>
  <si>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</si>
  <si>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</si>
  <si>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</si>
  <si>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</si>
  <si>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</si>
  <si>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</si>
  <si>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</si>
  <si>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</si>
  <si>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</si>
  <si>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</si>
  <si>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SERVE, Inc.</t>
  </si>
  <si>
    <t>Fulton</t>
  </si>
  <si>
    <t>7R03-019</t>
  </si>
  <si>
    <t>7R03-70263</t>
  </si>
  <si>
    <t>Cumberland County</t>
  </si>
  <si>
    <t>Town of Newburgh</t>
  </si>
  <si>
    <t>City of Commerce Municipal Buslines</t>
  </si>
  <si>
    <t>Commerce</t>
  </si>
  <si>
    <t>Autonomous Municipality of Ponce</t>
  </si>
  <si>
    <t>Ponce</t>
  </si>
  <si>
    <t>Des Moines Area Regional Transit Authority</t>
  </si>
  <si>
    <t>City of Washington</t>
  </si>
  <si>
    <t>Sarasota County Area Transit</t>
  </si>
  <si>
    <t>Sarasota</t>
  </si>
  <si>
    <t>vRide, Inc. - Denver</t>
  </si>
  <si>
    <t>Denver</t>
  </si>
  <si>
    <t>Western Contra Costa Transit Authority</t>
  </si>
  <si>
    <t>Pinole</t>
  </si>
  <si>
    <t>Municipality of Caguas Mobility Office</t>
  </si>
  <si>
    <t>Caguas</t>
  </si>
  <si>
    <t>Victor Valley Transit Authority</t>
  </si>
  <si>
    <t>Hesperia</t>
  </si>
  <si>
    <t>City of Gastonia</t>
  </si>
  <si>
    <t>Gastonia</t>
  </si>
  <si>
    <t>Connecticut Department of Transportation- CTTransit Waterbury- NET</t>
  </si>
  <si>
    <t>Waterbury</t>
  </si>
  <si>
    <t>Arrowhead Economic Opportunity Agency, Inc.</t>
  </si>
  <si>
    <t>Virginia</t>
  </si>
  <si>
    <t>5R04-001</t>
  </si>
  <si>
    <t>5R04-50520</t>
  </si>
  <si>
    <t>Rock County</t>
  </si>
  <si>
    <t>Luverne</t>
  </si>
  <si>
    <t>5R04-044</t>
  </si>
  <si>
    <t>5R04-50512</t>
  </si>
  <si>
    <t>Three Rivers Community Action, Inc.</t>
  </si>
  <si>
    <t>5R04-036</t>
  </si>
  <si>
    <t>5R04-50510</t>
  </si>
  <si>
    <t>Productive Alternatives</t>
  </si>
  <si>
    <t>Fergus Falls</t>
  </si>
  <si>
    <t>5R04-064</t>
  </si>
  <si>
    <t>5R04-50504</t>
  </si>
  <si>
    <t>Paul Bunyan Transit</t>
  </si>
  <si>
    <t>Bemidji</t>
  </si>
  <si>
    <t>5R04-007</t>
  </si>
  <si>
    <t>5R04-50489</t>
  </si>
  <si>
    <t>Western Community Action, Inc.</t>
  </si>
  <si>
    <t>5R04-059</t>
  </si>
  <si>
    <t>5R04-50477</t>
  </si>
  <si>
    <t>Tri-County Action Program, Inc.</t>
  </si>
  <si>
    <t>Waite Park</t>
  </si>
  <si>
    <t>5R04-019</t>
  </si>
  <si>
    <t>5R04-50474</t>
  </si>
  <si>
    <t>Southwestern MN Opportunity Council, Inc.</t>
  </si>
  <si>
    <t>Worthington</t>
  </si>
  <si>
    <t>5R04-046</t>
  </si>
  <si>
    <t>5R04-50471</t>
  </si>
  <si>
    <t>Le Sueur, City of</t>
  </si>
  <si>
    <t>Le Sueur</t>
  </si>
  <si>
    <t>5R04-041</t>
  </si>
  <si>
    <t>5R04-50460</t>
  </si>
  <si>
    <t>Benson, City of</t>
  </si>
  <si>
    <t>Benson</t>
  </si>
  <si>
    <t>5R04-022</t>
  </si>
  <si>
    <t>5R04-50451</t>
  </si>
  <si>
    <t>Cedar Valley Services, Inc.</t>
  </si>
  <si>
    <t>Albert Lea</t>
  </si>
  <si>
    <t>5R04-030</t>
  </si>
  <si>
    <t>5R04-50450</t>
  </si>
  <si>
    <t>Watonwan County</t>
  </si>
  <si>
    <t>St. James</t>
  </si>
  <si>
    <t>5R04-047</t>
  </si>
  <si>
    <t>5R04-50448</t>
  </si>
  <si>
    <t>Wadena County Social Services</t>
  </si>
  <si>
    <t>Wadena</t>
  </si>
  <si>
    <t>5R04-020</t>
  </si>
  <si>
    <t>5R04-50446</t>
  </si>
  <si>
    <t>Fosston, City of</t>
  </si>
  <si>
    <t>Fosston</t>
  </si>
  <si>
    <t>5R04-005</t>
  </si>
  <si>
    <t>5R04-50430</t>
  </si>
  <si>
    <t>SEMCAC</t>
  </si>
  <si>
    <t>Rushford</t>
  </si>
  <si>
    <t>5R04-033</t>
  </si>
  <si>
    <t>5R04-50428</t>
  </si>
  <si>
    <t>Hubbard County</t>
  </si>
  <si>
    <t>Park Rapids</t>
  </si>
  <si>
    <t>5R04-006</t>
  </si>
  <si>
    <t>5R04-50397</t>
  </si>
  <si>
    <t>Trailblazer Joint Powers Board</t>
  </si>
  <si>
    <t>5R04-058</t>
  </si>
  <si>
    <t>5R04-50394</t>
  </si>
  <si>
    <t>Brown County Family Services</t>
  </si>
  <si>
    <t>New Ulm</t>
  </si>
  <si>
    <t>5R04-038</t>
  </si>
  <si>
    <t>5R04-50384</t>
  </si>
  <si>
    <t>Becker County Transit</t>
  </si>
  <si>
    <t>Detroit Lakes</t>
  </si>
  <si>
    <t>5R04-021</t>
  </si>
  <si>
    <t>5R04-50379</t>
  </si>
  <si>
    <t>Murray County</t>
  </si>
  <si>
    <t>Slayton</t>
  </si>
  <si>
    <t>5R04-054</t>
  </si>
  <si>
    <t>5R04-50373</t>
  </si>
  <si>
    <t>Tri-Valley Opportunity Council, Inc.</t>
  </si>
  <si>
    <t>Crookston</t>
  </si>
  <si>
    <t>5R04-010</t>
  </si>
  <si>
    <t>5R04-50353</t>
  </si>
  <si>
    <t>Winona, City of</t>
  </si>
  <si>
    <t>Winona</t>
  </si>
  <si>
    <t>5R04-037</t>
  </si>
  <si>
    <t>5R04-50349</t>
  </si>
  <si>
    <t>Prairie Five CAC, Inc.</t>
  </si>
  <si>
    <t>Montevideo</t>
  </si>
  <si>
    <t>5R04-056</t>
  </si>
  <si>
    <t>5R04-50334</t>
  </si>
  <si>
    <t>Hibbing, City of</t>
  </si>
  <si>
    <t>Hibbing</t>
  </si>
  <si>
    <t>5R04-003</t>
  </si>
  <si>
    <t>5R04-50332</t>
  </si>
  <si>
    <t>St. Peter</t>
  </si>
  <si>
    <t>5R04-045</t>
  </si>
  <si>
    <t>5R04-50325</t>
  </si>
  <si>
    <t>Brainerd, City of</t>
  </si>
  <si>
    <t>Brainerd</t>
  </si>
  <si>
    <t>5R04-012</t>
  </si>
  <si>
    <t>5R04-50322</t>
  </si>
  <si>
    <t>Fairmont</t>
  </si>
  <si>
    <t>Kanabec County</t>
  </si>
  <si>
    <t>5R04-070</t>
  </si>
  <si>
    <t>5R04-50297</t>
  </si>
  <si>
    <t>Litchfield</t>
  </si>
  <si>
    <t>5R04-048</t>
  </si>
  <si>
    <t>5R04-50273</t>
  </si>
  <si>
    <t>Lincoln County</t>
  </si>
  <si>
    <t>Isanti County</t>
  </si>
  <si>
    <t>5R04-013</t>
  </si>
  <si>
    <t>5R04-50264</t>
  </si>
  <si>
    <t>Morris, City of</t>
  </si>
  <si>
    <t>Morris</t>
  </si>
  <si>
    <t>5R04-026</t>
  </si>
  <si>
    <t>5R04-50262</t>
  </si>
  <si>
    <t>Granite Falls, City of</t>
  </si>
  <si>
    <t>Granite Falls</t>
  </si>
  <si>
    <t>5R04-050</t>
  </si>
  <si>
    <t>5R04-50245</t>
  </si>
  <si>
    <t>Rainbow Rider Transit Board</t>
  </si>
  <si>
    <t>Lowry</t>
  </si>
  <si>
    <t>5R04-028</t>
  </si>
  <si>
    <t>5R04-50231</t>
  </si>
  <si>
    <t>Tule River Tribe</t>
  </si>
  <si>
    <t>9T22</t>
  </si>
  <si>
    <t>Central Contra Costa Transit Authority</t>
  </si>
  <si>
    <t>Elko Band Council</t>
  </si>
  <si>
    <t>Elko</t>
  </si>
  <si>
    <t>9T29</t>
  </si>
  <si>
    <t>Pueblo of Santa Clara</t>
  </si>
  <si>
    <t>6T19</t>
  </si>
  <si>
    <t>Tesuque Pueblo</t>
  </si>
  <si>
    <t>6T16</t>
  </si>
  <si>
    <t>6T23</t>
  </si>
  <si>
    <t>Sandusky Transit System</t>
  </si>
  <si>
    <t>5R05-082</t>
  </si>
  <si>
    <t>5R05-50164</t>
  </si>
  <si>
    <t>Shelby Public Transit</t>
  </si>
  <si>
    <t>5R05-073</t>
  </si>
  <si>
    <t>5R05-50497</t>
  </si>
  <si>
    <t>Lisbon</t>
  </si>
  <si>
    <t>5R05-048</t>
  </si>
  <si>
    <t>5R05-50481</t>
  </si>
  <si>
    <t>Pike County/Community Action Transit System</t>
  </si>
  <si>
    <t>Piketon</t>
  </si>
  <si>
    <t>5R05-068</t>
  </si>
  <si>
    <t>5R05-50464</t>
  </si>
  <si>
    <t>Harrison County Rural Transit</t>
  </si>
  <si>
    <t>Cadiz</t>
  </si>
  <si>
    <t>5R05-055</t>
  </si>
  <si>
    <t>5R05-50462</t>
  </si>
  <si>
    <t>Seneca County Agency Transportation</t>
  </si>
  <si>
    <t>Tiffin</t>
  </si>
  <si>
    <t>5R05-072</t>
  </si>
  <si>
    <t>5R05-50440</t>
  </si>
  <si>
    <t>Logan Transit System</t>
  </si>
  <si>
    <t>5R05-059</t>
  </si>
  <si>
    <t>5R05-50438</t>
  </si>
  <si>
    <t>Pickaway Area Rural Transit</t>
  </si>
  <si>
    <t>Circleville</t>
  </si>
  <si>
    <t>5R05-067</t>
  </si>
  <si>
    <t>5R05-50434</t>
  </si>
  <si>
    <t>5R05-070</t>
  </si>
  <si>
    <t>5R05-50433</t>
  </si>
  <si>
    <t>Chillicothe Transit System</t>
  </si>
  <si>
    <t>Chillicothe</t>
  </si>
  <si>
    <t>5R05-047</t>
  </si>
  <si>
    <t>5R05-50429</t>
  </si>
  <si>
    <t>Transportation for Logan County</t>
  </si>
  <si>
    <t>Bellefonatine</t>
  </si>
  <si>
    <t>5R05-058</t>
  </si>
  <si>
    <t>5R05-50424</t>
  </si>
  <si>
    <t>McConnelsville</t>
  </si>
  <si>
    <t>5R05-064</t>
  </si>
  <si>
    <t>5R05-50421</t>
  </si>
  <si>
    <t>Greenville Transit System</t>
  </si>
  <si>
    <t>5R05-053</t>
  </si>
  <si>
    <t>5R05-50415</t>
  </si>
  <si>
    <t>Fayette County Transportation Program</t>
  </si>
  <si>
    <t>Washington Court House</t>
  </si>
  <si>
    <t>5R05-051</t>
  </si>
  <si>
    <t>5R05-50410</t>
  </si>
  <si>
    <t>Lancaster Public Transit System</t>
  </si>
  <si>
    <t>5R05-057</t>
  </si>
  <si>
    <t>5R05-50406</t>
  </si>
  <si>
    <t>Ashtabula County Transportation System</t>
  </si>
  <si>
    <t>Ashtabula</t>
  </si>
  <si>
    <t>5R05-042</t>
  </si>
  <si>
    <t>5R05-50390</t>
  </si>
  <si>
    <t>Marion Area Transit</t>
  </si>
  <si>
    <t>5R05-060</t>
  </si>
  <si>
    <t>5R05-50388</t>
  </si>
  <si>
    <t>Ashland Public Transit</t>
  </si>
  <si>
    <t>5R05-041</t>
  </si>
  <si>
    <t>5R05-50382</t>
  </si>
  <si>
    <t>Hancock Area Transportation Services</t>
  </si>
  <si>
    <t>Findlay</t>
  </si>
  <si>
    <t>5R05-054</t>
  </si>
  <si>
    <t>5R05-50377</t>
  </si>
  <si>
    <t>Scioto County/Access Scioto County</t>
  </si>
  <si>
    <t>5R05-071</t>
  </si>
  <si>
    <t>5R05-50363</t>
  </si>
  <si>
    <t>Huron County Transit</t>
  </si>
  <si>
    <t>5R05-056</t>
  </si>
  <si>
    <t>5R05-50362</t>
  </si>
  <si>
    <t>Perry County Transit</t>
  </si>
  <si>
    <t>New Lexington</t>
  </si>
  <si>
    <t>5R05-066</t>
  </si>
  <si>
    <t>5R05-50343</t>
  </si>
  <si>
    <t>South East Area Transit</t>
  </si>
  <si>
    <t>Zanesville</t>
  </si>
  <si>
    <t>5R05-074</t>
  </si>
  <si>
    <t>5R05-50341</t>
  </si>
  <si>
    <t>Geauga County Transit</t>
  </si>
  <si>
    <t>Chardon</t>
  </si>
  <si>
    <t>5R05-052</t>
  </si>
  <si>
    <t>5R05-50326</t>
  </si>
  <si>
    <t>Wilmington City Cab Service</t>
  </si>
  <si>
    <t>Wilmington</t>
  </si>
  <si>
    <t>5R05-076</t>
  </si>
  <si>
    <t>5R05-50316</t>
  </si>
  <si>
    <t>Ottawa County Transportation Agency</t>
  </si>
  <si>
    <t>Oak Harbor</t>
  </si>
  <si>
    <t>5R05-065</t>
  </si>
  <si>
    <t>5R05-50298</t>
  </si>
  <si>
    <t>Monroe County Public Transportation</t>
  </si>
  <si>
    <t>Woodsfield</t>
  </si>
  <si>
    <t>5R05-063</t>
  </si>
  <si>
    <t>5R05-50293</t>
  </si>
  <si>
    <t>Bowling Green Transit</t>
  </si>
  <si>
    <t>5R05-044</t>
  </si>
  <si>
    <t>5R05-50292</t>
  </si>
  <si>
    <t>Champaign Transit System</t>
  </si>
  <si>
    <t>5R05-046</t>
  </si>
  <si>
    <t>5R05-50284</t>
  </si>
  <si>
    <t>Athens Transit</t>
  </si>
  <si>
    <t>5R05-043</t>
  </si>
  <si>
    <t>5R05-50278</t>
  </si>
  <si>
    <t>Knox Area Transit</t>
  </si>
  <si>
    <t>5R05-062</t>
  </si>
  <si>
    <t>5R05-50275</t>
  </si>
  <si>
    <t>Carroll County Transit</t>
  </si>
  <si>
    <t>Carrollton</t>
  </si>
  <si>
    <t>5R05-045</t>
  </si>
  <si>
    <t>5R05-50255</t>
  </si>
  <si>
    <t>Schuylkill Transportation System</t>
  </si>
  <si>
    <t>3R04-006</t>
  </si>
  <si>
    <t>3R04-30127</t>
  </si>
  <si>
    <t>Warren County Transit Authority</t>
  </si>
  <si>
    <t>Warren</t>
  </si>
  <si>
    <t>3R04-007</t>
  </si>
  <si>
    <t>3R04-30124</t>
  </si>
  <si>
    <t>Borough of Mt. Carmel</t>
  </si>
  <si>
    <t>Mount Carmel</t>
  </si>
  <si>
    <t>3R04-004</t>
  </si>
  <si>
    <t>3R04-30116</t>
  </si>
  <si>
    <t>DuBois, Falls Creek, Sandy TWP Joint Transit Auth</t>
  </si>
  <si>
    <t>3R04-003</t>
  </si>
  <si>
    <t>3R04-30197</t>
  </si>
  <si>
    <t>Area Transportation Authority of North Central PA</t>
  </si>
  <si>
    <t>Johnsonburg</t>
  </si>
  <si>
    <t>3R04-019</t>
  </si>
  <si>
    <t>3R04-30196</t>
  </si>
  <si>
    <t>kittanning</t>
  </si>
  <si>
    <t>3R04-013</t>
  </si>
  <si>
    <t>3R04-30194</t>
  </si>
  <si>
    <t>Crawford Area Transportation Authority</t>
  </si>
  <si>
    <t>Meadville</t>
  </si>
  <si>
    <t>3R04-015</t>
  </si>
  <si>
    <t>3R04-30185</t>
  </si>
  <si>
    <t>Indiana County Transit Authority</t>
  </si>
  <si>
    <t>Indiana</t>
  </si>
  <si>
    <t>3R04-008</t>
  </si>
  <si>
    <t>3R04-30177</t>
  </si>
  <si>
    <t>Endless Mountains Transportation Authority</t>
  </si>
  <si>
    <t>3R04-017</t>
  </si>
  <si>
    <t>3R04-30170</t>
  </si>
  <si>
    <t>County of Carbon</t>
  </si>
  <si>
    <t>Jim Thorpe</t>
  </si>
  <si>
    <t>3R04-002</t>
  </si>
  <si>
    <t>New Castle Area Transit Authority</t>
  </si>
  <si>
    <t>New Castle</t>
  </si>
  <si>
    <t>3R04-005</t>
  </si>
  <si>
    <t>3R04-30151</t>
  </si>
  <si>
    <t>3R04-001</t>
  </si>
  <si>
    <t>3R04-30141</t>
  </si>
  <si>
    <t>Fort Bend County Public Transportation</t>
  </si>
  <si>
    <t>Sugar Land</t>
  </si>
  <si>
    <t>STAR Transit</t>
  </si>
  <si>
    <t>Terrell</t>
  </si>
  <si>
    <t>East Alabama Regional Planning and Development Commission</t>
  </si>
  <si>
    <t>Anniston</t>
  </si>
  <si>
    <t>Rhode Island Public Transit Authority</t>
  </si>
  <si>
    <t>Providence</t>
  </si>
  <si>
    <t>RI</t>
  </si>
  <si>
    <t>Boone County Council on Aging</t>
  </si>
  <si>
    <t>Connecticut Department of Transportation</t>
  </si>
  <si>
    <t>Newington</t>
  </si>
  <si>
    <t>Santa Maria Area Transit</t>
  </si>
  <si>
    <t>Santa Maria</t>
  </si>
  <si>
    <t>Berkeley Charleston Dorchester RTMA</t>
  </si>
  <si>
    <t>Moncks Corner</t>
  </si>
  <si>
    <t>Pojoaque Pueblo</t>
  </si>
  <si>
    <t>6T21</t>
  </si>
  <si>
    <t>Ann Arbor Area Transportation Authority</t>
  </si>
  <si>
    <t>Greater Dayton Regional Transit Authority</t>
  </si>
  <si>
    <t>Dayton</t>
  </si>
  <si>
    <t>Rowan Transit System</t>
  </si>
  <si>
    <t>Salisbury</t>
  </si>
  <si>
    <t>Portage Area Regional Transportation Authority</t>
  </si>
  <si>
    <t>Kent</t>
  </si>
  <si>
    <t>City of Bangor - BAT Community Connector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</si>
  <si>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</si>
  <si>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</si>
  <si>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</si>
  <si>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</si>
  <si>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</si>
  <si>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</si>
  <si>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</si>
  <si>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</si>
  <si>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</si>
  <si>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</si>
  <si>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</si>
  <si>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</si>
  <si>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</si>
  <si>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Catawba Indian Nation</t>
  </si>
  <si>
    <t>4T01</t>
  </si>
  <si>
    <t>Municipality of Hormigueros</t>
  </si>
  <si>
    <t>Hormigueros</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</si>
  <si>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</si>
  <si>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</si>
  <si>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</si>
  <si>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</si>
  <si>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</si>
  <si>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</si>
  <si>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</si>
  <si>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</si>
  <si>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</si>
  <si>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</si>
  <si>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Cherokee Nation</t>
  </si>
  <si>
    <t>6T01</t>
  </si>
  <si>
    <t>Altamont Corridor Express</t>
  </si>
  <si>
    <t>Stockton</t>
  </si>
  <si>
    <t>Muncie Indiana Transit System</t>
  </si>
  <si>
    <t>Muncie</t>
  </si>
  <si>
    <t>Sunshine Transit Coalition</t>
  </si>
  <si>
    <t>Talkeetna</t>
  </si>
  <si>
    <t>0R04-00399</t>
  </si>
  <si>
    <t>Sitka</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</si>
  <si>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</si>
  <si>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</si>
  <si>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</si>
  <si>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</si>
  <si>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</si>
  <si>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</si>
  <si>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</si>
  <si>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</si>
  <si>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</si>
  <si>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</si>
  <si>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</si>
  <si>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</si>
  <si>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</si>
  <si>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</si>
  <si>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</si>
  <si>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</si>
  <si>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</si>
  <si>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</si>
  <si>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</si>
  <si>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</si>
  <si>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</si>
  <si>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</si>
  <si>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</si>
  <si>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</si>
  <si>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</si>
  <si>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</si>
  <si>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</si>
  <si>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</si>
  <si>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</si>
  <si>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</si>
  <si>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</si>
  <si>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</si>
  <si>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</si>
  <si>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</si>
  <si>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Conover</t>
  </si>
  <si>
    <t>Greater Peoria Mass Transit District</t>
  </si>
  <si>
    <t>Peoria</t>
  </si>
  <si>
    <t>Cedar Rapids Transit</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</si>
  <si>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</si>
  <si>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</si>
  <si>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</si>
  <si>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</si>
  <si>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</si>
  <si>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</si>
  <si>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</si>
  <si>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</si>
  <si>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</si>
  <si>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DJ Transit, Inc.</t>
  </si>
  <si>
    <t>4R05-44928</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</si>
  <si>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</si>
  <si>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</si>
  <si>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</si>
  <si>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</si>
  <si>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</si>
  <si>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</si>
  <si>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</si>
  <si>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</si>
  <si>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</si>
  <si>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</si>
  <si>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</si>
  <si>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</si>
  <si>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</si>
  <si>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</si>
  <si>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</si>
  <si>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</si>
  <si>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</si>
  <si>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</si>
  <si>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</si>
  <si>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</si>
  <si>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</si>
  <si>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</si>
  <si>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</si>
  <si>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</si>
  <si>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</si>
  <si>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</si>
  <si>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</si>
  <si>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</si>
  <si>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</si>
  <si>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</si>
  <si>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</si>
  <si>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</si>
  <si>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</si>
  <si>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</si>
  <si>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</si>
  <si>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</si>
  <si>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</si>
  <si>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</si>
  <si>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</si>
  <si>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</si>
  <si>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</si>
  <si>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</si>
  <si>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</si>
  <si>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</si>
  <si>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</si>
  <si>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</si>
  <si>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</si>
  <si>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</si>
  <si>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</si>
  <si>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</si>
  <si>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</si>
  <si>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</si>
  <si>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</si>
  <si>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</si>
  <si>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</si>
  <si>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</si>
  <si>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</si>
  <si>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</si>
  <si>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</si>
  <si>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</si>
  <si>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County of Maui - Dept. of Transportation</t>
  </si>
  <si>
    <t>Wailuku</t>
  </si>
  <si>
    <t>Standing Rock Public Transportation</t>
  </si>
  <si>
    <t>Fort Yates</t>
  </si>
  <si>
    <t>8T12</t>
  </si>
  <si>
    <t>City of Detroit Department of Transportation</t>
  </si>
  <si>
    <t>Vernon Council on Aging</t>
  </si>
  <si>
    <t>Leesville</t>
  </si>
  <si>
    <t>6R02-028</t>
  </si>
  <si>
    <t>6R02-60263</t>
  </si>
  <si>
    <t>Desoto Council on Aging</t>
  </si>
  <si>
    <t>6R02-010</t>
  </si>
  <si>
    <t>6R02-60261</t>
  </si>
  <si>
    <t>Bienville Council on Aging</t>
  </si>
  <si>
    <t>6R02-005</t>
  </si>
  <si>
    <t>6R02-60251</t>
  </si>
  <si>
    <t>Allen Council on Aging</t>
  </si>
  <si>
    <t>Oakdale</t>
  </si>
  <si>
    <t>6R02-001</t>
  </si>
  <si>
    <t>6R02-60249</t>
  </si>
  <si>
    <t>Avoyelles Council on Aging</t>
  </si>
  <si>
    <t>Marksville</t>
  </si>
  <si>
    <t>6R02-004</t>
  </si>
  <si>
    <t>6R02-60247</t>
  </si>
  <si>
    <t>Cameron Council on Aging, Inc</t>
  </si>
  <si>
    <t>Lake Charles</t>
  </si>
  <si>
    <t>6R02-008</t>
  </si>
  <si>
    <t>6R02-60235</t>
  </si>
  <si>
    <t>Claiborne Parish Police Jury OCS</t>
  </si>
  <si>
    <t>6R02-009</t>
  </si>
  <si>
    <t>6R02-60234</t>
  </si>
  <si>
    <t>Terrebonne Council on Aging</t>
  </si>
  <si>
    <t>6R02-026</t>
  </si>
  <si>
    <t>6R02-60232</t>
  </si>
  <si>
    <t>St. Landry Parish Community Action Agency</t>
  </si>
  <si>
    <t>Opelousas</t>
  </si>
  <si>
    <t>6R02-021</t>
  </si>
  <si>
    <t>6R02-60231</t>
  </si>
  <si>
    <t>Humanitarian Enterprises of Lincoln Parish</t>
  </si>
  <si>
    <t xml:space="preserve">Ruston </t>
  </si>
  <si>
    <t>6R02-013</t>
  </si>
  <si>
    <t>6R02-60229</t>
  </si>
  <si>
    <t>St. James Dept of Human Resource</t>
  </si>
  <si>
    <t>Convent</t>
  </si>
  <si>
    <t>6R02-020</t>
  </si>
  <si>
    <t>6R02-60222</t>
  </si>
  <si>
    <t>West Ouachita Senior Center</t>
  </si>
  <si>
    <t>West Monroe</t>
  </si>
  <si>
    <t>6R02-031</t>
  </si>
  <si>
    <t>6R02-60217</t>
  </si>
  <si>
    <t>Vermilion Council on Aging</t>
  </si>
  <si>
    <t>Abbeville</t>
  </si>
  <si>
    <t>6R02-027</t>
  </si>
  <si>
    <t>6R02-60211</t>
  </si>
  <si>
    <t>Caldwell Parish Council on Aging</t>
  </si>
  <si>
    <t>6R02-007</t>
  </si>
  <si>
    <t>6R02-60209</t>
  </si>
  <si>
    <t>Assumption Parish Council on Aging</t>
  </si>
  <si>
    <t>Napoleonville</t>
  </si>
  <si>
    <t>6R02-002</t>
  </si>
  <si>
    <t>6R02-60207</t>
  </si>
  <si>
    <t>Livingston Council on Aging</t>
  </si>
  <si>
    <t>Denham Springs</t>
  </si>
  <si>
    <t>6R02-015</t>
  </si>
  <si>
    <t>6R02-60200</t>
  </si>
  <si>
    <t>St Mary Community Action Committee Assoc</t>
  </si>
  <si>
    <t>6R02-023</t>
  </si>
  <si>
    <t>6R02-60199</t>
  </si>
  <si>
    <t>Calcasieu Office of Community Services</t>
  </si>
  <si>
    <t>6R02-006</t>
  </si>
  <si>
    <t>6R02-60198</t>
  </si>
  <si>
    <t>Tangipahoa Voluntary Council on Aging</t>
  </si>
  <si>
    <t>Amite</t>
  </si>
  <si>
    <t>6R02-025</t>
  </si>
  <si>
    <t>St Martin Council on Aging</t>
  </si>
  <si>
    <t>Breaux Bridge</t>
  </si>
  <si>
    <t>6R02-022</t>
  </si>
  <si>
    <t>6R02-60195</t>
  </si>
  <si>
    <t>Webster Parish Police Jury- OCS</t>
  </si>
  <si>
    <t>Minden</t>
  </si>
  <si>
    <t>6R02-030</t>
  </si>
  <si>
    <t>6R02-60194</t>
  </si>
  <si>
    <t>East Feliciana Council on Aging</t>
  </si>
  <si>
    <t>6R02-011</t>
  </si>
  <si>
    <t>6R02-60180</t>
  </si>
  <si>
    <t>Evangeline Council on Aging</t>
  </si>
  <si>
    <t>Ville Platte</t>
  </si>
  <si>
    <t>6R02-012</t>
  </si>
  <si>
    <t>6R02-60169</t>
  </si>
  <si>
    <t>Washington Parish Council on Aging</t>
  </si>
  <si>
    <t>Franklinton</t>
  </si>
  <si>
    <t>6R02-029</t>
  </si>
  <si>
    <t>6R02-60168</t>
  </si>
  <si>
    <t>City of DeRidder/Beauregard Transit</t>
  </si>
  <si>
    <t>6R02-035</t>
  </si>
  <si>
    <t>6R02-60164</t>
  </si>
  <si>
    <t>Jefferson Davis Council on Aging</t>
  </si>
  <si>
    <t>Jennings</t>
  </si>
  <si>
    <t>6R02-014</t>
  </si>
  <si>
    <t>6R02-60163</t>
  </si>
  <si>
    <t>Red River Council on Aging</t>
  </si>
  <si>
    <t>Coushatta</t>
  </si>
  <si>
    <t>6R02-019</t>
  </si>
  <si>
    <t>6R02-60154</t>
  </si>
  <si>
    <t>Pointe Coupee Council on Aging</t>
  </si>
  <si>
    <t>6R02-018</t>
  </si>
  <si>
    <t>6R02-60135</t>
  </si>
  <si>
    <t>Iberville Sheriff's Office</t>
  </si>
  <si>
    <t>Plaquemine</t>
  </si>
  <si>
    <t>6R02-66267</t>
  </si>
  <si>
    <t>Madison Voluntary Council on Aging</t>
  </si>
  <si>
    <t>Tallulah</t>
  </si>
  <si>
    <t>6R02-66268</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</si>
  <si>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</si>
  <si>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</si>
  <si>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</si>
  <si>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</si>
  <si>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</si>
  <si>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</si>
  <si>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</si>
  <si>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</si>
  <si>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</si>
  <si>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Metro Mobility</t>
  </si>
  <si>
    <t>Long Beach Transit</t>
  </si>
  <si>
    <t>Long Beach</t>
  </si>
  <si>
    <t>Norwalk Transit System</t>
  </si>
  <si>
    <t>South Lake County Community Services, Inc.</t>
  </si>
  <si>
    <t>Crown Point</t>
  </si>
  <si>
    <t>Fresno Area Express</t>
  </si>
  <si>
    <t>Fresno</t>
  </si>
  <si>
    <t>Wichita Falls Transit System</t>
  </si>
  <si>
    <t>Wichita Falls</t>
  </si>
  <si>
    <t>City of St. George</t>
  </si>
  <si>
    <t>St. George</t>
  </si>
  <si>
    <t>Golden Empire Transit District</t>
  </si>
  <si>
    <t>Bakersfield</t>
  </si>
  <si>
    <t>Marin County Transit District</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</si>
  <si>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</si>
  <si>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</si>
  <si>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</si>
  <si>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</si>
  <si>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</si>
  <si>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</si>
  <si>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</si>
  <si>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</si>
  <si>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</si>
  <si>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City of Glendale Transit</t>
  </si>
  <si>
    <t>Glendale</t>
  </si>
  <si>
    <t>Anaheim Transportation Network</t>
  </si>
  <si>
    <t>Anaheim</t>
  </si>
  <si>
    <t>Salem Area Mass Transit District</t>
  </si>
  <si>
    <t>Lane Transit District</t>
  </si>
  <si>
    <t>Eugene</t>
  </si>
  <si>
    <t>Gary Public Transportation Corporation</t>
  </si>
  <si>
    <t>Gary</t>
  </si>
  <si>
    <t>City of Manteca</t>
  </si>
  <si>
    <t>Manteca</t>
  </si>
  <si>
    <t>Oldham's Public Bus</t>
  </si>
  <si>
    <t>Confederated Tribes of Warm Springs</t>
  </si>
  <si>
    <t>Warm Springs</t>
  </si>
  <si>
    <t>0T33</t>
  </si>
  <si>
    <t>Queen Anne's County Department of Aging</t>
  </si>
  <si>
    <t xml:space="preserve">Centreville </t>
  </si>
  <si>
    <t>3R03-002</t>
  </si>
  <si>
    <t>3R03-30192</t>
  </si>
  <si>
    <t>The County Commissioners of Caroline County, Maryland</t>
  </si>
  <si>
    <t>3R03-027</t>
  </si>
  <si>
    <t>3R03-30186</t>
  </si>
  <si>
    <t>Dorchester County Council</t>
  </si>
  <si>
    <t>3R03-019</t>
  </si>
  <si>
    <t>3R03-30161</t>
  </si>
  <si>
    <t>Mayor and City Council Town of Ocean City</t>
  </si>
  <si>
    <t>Ocean City</t>
  </si>
  <si>
    <t>3R03-026</t>
  </si>
  <si>
    <t>3R03-30155</t>
  </si>
  <si>
    <t>Board of County Commissioners of Calvert County, Maryland</t>
  </si>
  <si>
    <t>Prince Frederick</t>
  </si>
  <si>
    <t>3R03-005</t>
  </si>
  <si>
    <t>Baltimore County Department of Aging</t>
  </si>
  <si>
    <t>3R03-010</t>
  </si>
  <si>
    <t>3R03-30130</t>
  </si>
  <si>
    <t>Garrett County Community Action Committee, Inc</t>
  </si>
  <si>
    <t>3R03-008</t>
  </si>
  <si>
    <t>3R03-30117</t>
  </si>
  <si>
    <t>Kingwood</t>
  </si>
  <si>
    <t>3R05-019</t>
  </si>
  <si>
    <t>3R05-30190</t>
  </si>
  <si>
    <t>Tri River Transit</t>
  </si>
  <si>
    <t>3R05-021</t>
  </si>
  <si>
    <t>3R05-30183</t>
  </si>
  <si>
    <t>Little Kanawha Transit Authority</t>
  </si>
  <si>
    <t>3R05-020</t>
  </si>
  <si>
    <t>3R05-30162</t>
  </si>
  <si>
    <t>Fairmont Marion County Transit Authority</t>
  </si>
  <si>
    <t>3R05-015</t>
  </si>
  <si>
    <t>3R05-30149</t>
  </si>
  <si>
    <t>Mountain Transit Authority</t>
  </si>
  <si>
    <t>Summersville</t>
  </si>
  <si>
    <t>3R05-017</t>
  </si>
  <si>
    <t>3R05-30140</t>
  </si>
  <si>
    <t>Philippi</t>
  </si>
  <si>
    <t>3R05-016</t>
  </si>
  <si>
    <t>3R05-30138</t>
  </si>
  <si>
    <t>Potomac Valley Transit Authority</t>
  </si>
  <si>
    <t>Petersburg</t>
  </si>
  <si>
    <t>3R05-018</t>
  </si>
  <si>
    <t>3R05-30135</t>
  </si>
  <si>
    <t>Elkins</t>
  </si>
  <si>
    <t>3R05-023</t>
  </si>
  <si>
    <t>3R05-30122</t>
  </si>
  <si>
    <t>Bluefield Area Transit</t>
  </si>
  <si>
    <t>3R05-013</t>
  </si>
  <si>
    <t>3R05-30121</t>
  </si>
  <si>
    <t>Central West Virginia Transit Authority</t>
  </si>
  <si>
    <t>3R05-014</t>
  </si>
  <si>
    <t>3R05-30119</t>
  </si>
  <si>
    <t>Good Wheels, Inc.</t>
  </si>
  <si>
    <t>4R02-042</t>
  </si>
  <si>
    <t>4R02-40207</t>
  </si>
  <si>
    <t>Jackson County Transportation, Inc.</t>
  </si>
  <si>
    <t>Marianna</t>
  </si>
  <si>
    <t>4R02-019</t>
  </si>
  <si>
    <t>4R02-41198</t>
  </si>
  <si>
    <t>Levy County Board of County Commissioners</t>
  </si>
  <si>
    <t>4R02-006</t>
  </si>
  <si>
    <t>4R02-41184</t>
  </si>
  <si>
    <t>Baker Council on Aging</t>
  </si>
  <si>
    <t>Macclenny</t>
  </si>
  <si>
    <t>4R02-002</t>
  </si>
  <si>
    <t>4R02-41170</t>
  </si>
  <si>
    <t>Green Cove Springs</t>
  </si>
  <si>
    <t>Citrus County Transit</t>
  </si>
  <si>
    <t>Lecanto</t>
  </si>
  <si>
    <t>4R02-035</t>
  </si>
  <si>
    <t>Big Bend Transit</t>
  </si>
  <si>
    <t>Tallahassee</t>
  </si>
  <si>
    <t>4R02-011</t>
  </si>
  <si>
    <t>4R02-41153</t>
  </si>
  <si>
    <t>Wakulla County Transportation</t>
  </si>
  <si>
    <t>4R02-023</t>
  </si>
  <si>
    <t>4R02-41148</t>
  </si>
  <si>
    <t>Nassau Council on Aging</t>
  </si>
  <si>
    <t>4R02-007</t>
  </si>
  <si>
    <t>4R02-41114</t>
  </si>
  <si>
    <t>VPSI</t>
  </si>
  <si>
    <t>Clermont</t>
  </si>
  <si>
    <t>4R02-075</t>
  </si>
  <si>
    <t>4R02-41095</t>
  </si>
  <si>
    <t>Calhoun County Senior Citizens Association, Inc.</t>
  </si>
  <si>
    <t>4R02-012</t>
  </si>
  <si>
    <t>4R02-41091</t>
  </si>
  <si>
    <t>Sebring</t>
  </si>
  <si>
    <t>Flagler Co. Public Transportation</t>
  </si>
  <si>
    <t>Bunnell</t>
  </si>
  <si>
    <t>4R02-028</t>
  </si>
  <si>
    <t>City of Key West Department of Transportation</t>
  </si>
  <si>
    <t>4R02-009</t>
  </si>
  <si>
    <t>4R02-41060</t>
  </si>
  <si>
    <t>Suwannee Valley Transit Authority</t>
  </si>
  <si>
    <t>4R02-005</t>
  </si>
  <si>
    <t>4R02-41050</t>
  </si>
  <si>
    <t>Suwannee River Economic Council, Inc.</t>
  </si>
  <si>
    <t xml:space="preserve">Live Oak </t>
  </si>
  <si>
    <t>4R02-003</t>
  </si>
  <si>
    <t>4R02-41037</t>
  </si>
  <si>
    <t>Sumter County Board of County Commissioners</t>
  </si>
  <si>
    <t>Bushnell</t>
  </si>
  <si>
    <t>4R02-032</t>
  </si>
  <si>
    <t>4R02-40999</t>
  </si>
  <si>
    <t>Gulf County ARC</t>
  </si>
  <si>
    <t>Port St. Joe</t>
  </si>
  <si>
    <t>4R02-016</t>
  </si>
  <si>
    <t>4R02-40968</t>
  </si>
  <si>
    <t>Liberty County Board of County Commissioners</t>
  </si>
  <si>
    <t>4R02-021</t>
  </si>
  <si>
    <t>4R02-40923</t>
  </si>
  <si>
    <t>Ride Solution</t>
  </si>
  <si>
    <t>Palatka</t>
  </si>
  <si>
    <t>4R02-008</t>
  </si>
  <si>
    <t>4R02-40920</t>
  </si>
  <si>
    <t>Pensacola</t>
  </si>
  <si>
    <t>MTA Long Island Rail Road</t>
  </si>
  <si>
    <t>Jamaica</t>
  </si>
  <si>
    <t>Rio Metro Regional Transit District</t>
  </si>
  <si>
    <t>MetroWest Regional Transit Authority</t>
  </si>
  <si>
    <t>Framingham</t>
  </si>
  <si>
    <t>Weirton Transit Corporation</t>
  </si>
  <si>
    <t>Weirton</t>
  </si>
  <si>
    <t>City of Petaluma</t>
  </si>
  <si>
    <t>Petaluma</t>
  </si>
  <si>
    <t>Research Triangle Regional Public Transportation Authority</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</si>
  <si>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</si>
  <si>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</si>
  <si>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</si>
  <si>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</si>
  <si>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</si>
  <si>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</si>
  <si>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</si>
  <si>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</si>
  <si>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</si>
  <si>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</si>
  <si>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</si>
  <si>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West Alabama Rural Public Transportation</t>
  </si>
  <si>
    <t>Demopolis</t>
  </si>
  <si>
    <t>4R01-44926</t>
  </si>
  <si>
    <t>Blount County Commission</t>
  </si>
  <si>
    <t>Oneonta</t>
  </si>
  <si>
    <t>4R01-003</t>
  </si>
  <si>
    <t>4R01-40907</t>
  </si>
  <si>
    <t>Macon-Russell Community Action Agency</t>
  </si>
  <si>
    <t>Tuskegee</t>
  </si>
  <si>
    <t>4R01-021</t>
  </si>
  <si>
    <t>4R01-40911</t>
  </si>
  <si>
    <t>Escambia County Commission</t>
  </si>
  <si>
    <t>Brewton</t>
  </si>
  <si>
    <t>4R01-012</t>
  </si>
  <si>
    <t>4R01-40926</t>
  </si>
  <si>
    <t>Baldwin County Commission</t>
  </si>
  <si>
    <t>4R01-005</t>
  </si>
  <si>
    <t>Etowah County Commission</t>
  </si>
  <si>
    <t>4R01-013</t>
  </si>
  <si>
    <t>4R01-40960</t>
  </si>
  <si>
    <t>Madison County Commission</t>
  </si>
  <si>
    <t>Huntsville</t>
  </si>
  <si>
    <t>4R01-022</t>
  </si>
  <si>
    <t>4R01-40963</t>
  </si>
  <si>
    <t>Cullman County Commission</t>
  </si>
  <si>
    <t>Cullman</t>
  </si>
  <si>
    <t>4R01-010</t>
  </si>
  <si>
    <t>4R01-40965</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</si>
  <si>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</si>
  <si>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</si>
  <si>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</si>
  <si>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</si>
  <si>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</si>
  <si>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</si>
  <si>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</si>
  <si>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</si>
  <si>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</si>
  <si>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</si>
  <si>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</si>
  <si>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</si>
  <si>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</si>
  <si>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</si>
  <si>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</si>
  <si>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</si>
  <si>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</si>
  <si>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</si>
  <si>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</si>
  <si>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</si>
  <si>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</si>
  <si>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</si>
  <si>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</si>
  <si>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</si>
  <si>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</si>
  <si>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</si>
  <si>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</si>
  <si>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</si>
  <si>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</si>
  <si>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</si>
  <si>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</si>
  <si>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</si>
  <si>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</si>
  <si>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</si>
  <si>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</si>
  <si>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</si>
  <si>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</si>
  <si>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</si>
  <si>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Troy</t>
  </si>
  <si>
    <t>4R01-030</t>
  </si>
  <si>
    <t>4R01-41129</t>
  </si>
  <si>
    <t>Walker County Commission</t>
  </si>
  <si>
    <t>4R01-027</t>
  </si>
  <si>
    <t>4R01-41173</t>
  </si>
  <si>
    <t>Jackson County Council on Aging</t>
  </si>
  <si>
    <t>Scottsboro</t>
  </si>
  <si>
    <t>4R01-016</t>
  </si>
  <si>
    <t>4R01-41180</t>
  </si>
  <si>
    <t>Area Referral &amp; Informtn Services for the Elderly</t>
  </si>
  <si>
    <t>Alexander City</t>
  </si>
  <si>
    <t>4R01-026</t>
  </si>
  <si>
    <t>4R01-41188</t>
  </si>
  <si>
    <t>Gaston County</t>
  </si>
  <si>
    <t>Pueblo of Laguna</t>
  </si>
  <si>
    <t>Laguna</t>
  </si>
  <si>
    <t>6T15</t>
  </si>
  <si>
    <t>Chippewa Cree Tribe</t>
  </si>
  <si>
    <t>Box Elder</t>
  </si>
  <si>
    <t>8T03</t>
  </si>
  <si>
    <t>Spirit Lake Tribe</t>
  </si>
  <si>
    <t>Fort Totten</t>
  </si>
  <si>
    <t>8T11</t>
  </si>
  <si>
    <t>Cocopah Indian Tribe</t>
  </si>
  <si>
    <t>Somerton</t>
  </si>
  <si>
    <t>9T03</t>
  </si>
  <si>
    <t>City of Edmond</t>
  </si>
  <si>
    <t>Edmond</t>
  </si>
  <si>
    <t>Memphis Area Transit Authority</t>
  </si>
  <si>
    <t>Memphis</t>
  </si>
  <si>
    <t>Plaquemines Parish Government</t>
  </si>
  <si>
    <t>Belle Chasse</t>
  </si>
  <si>
    <t>City of Galesburg</t>
  </si>
  <si>
    <t>Galesburg</t>
  </si>
  <si>
    <t>5R01-008</t>
  </si>
  <si>
    <t>5R01-50502</t>
  </si>
  <si>
    <t>Shelbyville</t>
  </si>
  <si>
    <t>5R01-021</t>
  </si>
  <si>
    <t>5R01-50496</t>
  </si>
  <si>
    <t>Whiteside County</t>
  </si>
  <si>
    <t>5R01-050</t>
  </si>
  <si>
    <t>5R01-50458</t>
  </si>
  <si>
    <t>Coles County</t>
  </si>
  <si>
    <t>5R01-004</t>
  </si>
  <si>
    <t>5R01-50447</t>
  </si>
  <si>
    <t>Piatt County</t>
  </si>
  <si>
    <t>Monticello</t>
  </si>
  <si>
    <t>5R01-017</t>
  </si>
  <si>
    <t>5R01-50425</t>
  </si>
  <si>
    <t>Tazewell County</t>
  </si>
  <si>
    <t>Pekin</t>
  </si>
  <si>
    <t>5R01-024</t>
  </si>
  <si>
    <t>5R01-50420</t>
  </si>
  <si>
    <t>West Central Mass Transit District</t>
  </si>
  <si>
    <t>5R01-028</t>
  </si>
  <si>
    <t>5R01-50414</t>
  </si>
  <si>
    <t>City of Freeport</t>
  </si>
  <si>
    <t>Freeport</t>
  </si>
  <si>
    <t>5R01-007</t>
  </si>
  <si>
    <t>5R01-50412</t>
  </si>
  <si>
    <t>Logan County</t>
  </si>
  <si>
    <t>5R01-060</t>
  </si>
  <si>
    <t>5R01-50411</t>
  </si>
  <si>
    <t>Hancock County</t>
  </si>
  <si>
    <t>5R01-047</t>
  </si>
  <si>
    <t>5R01-50385</t>
  </si>
  <si>
    <t>Jo Daviess County</t>
  </si>
  <si>
    <t>Galena</t>
  </si>
  <si>
    <t>5R01-011</t>
  </si>
  <si>
    <t>5R01-50364</t>
  </si>
  <si>
    <t>Kendall County</t>
  </si>
  <si>
    <t>Yorkville</t>
  </si>
  <si>
    <t>5R01-049</t>
  </si>
  <si>
    <t>5R01-50352</t>
  </si>
  <si>
    <t>Effingham County</t>
  </si>
  <si>
    <t>Effingham</t>
  </si>
  <si>
    <t>5R01-062</t>
  </si>
  <si>
    <t>5R01-50345</t>
  </si>
  <si>
    <t>Monroe Randolph Transit District</t>
  </si>
  <si>
    <t>5R01-046</t>
  </si>
  <si>
    <t>5R01-50339</t>
  </si>
  <si>
    <t>McLean County</t>
  </si>
  <si>
    <t>5R01-034</t>
  </si>
  <si>
    <t>5R01-50338</t>
  </si>
  <si>
    <t>Woodford County</t>
  </si>
  <si>
    <t>Eureka</t>
  </si>
  <si>
    <t>5R01-041</t>
  </si>
  <si>
    <t>5R01-50329</t>
  </si>
  <si>
    <t>Kankakee County</t>
  </si>
  <si>
    <t>Kankakee</t>
  </si>
  <si>
    <t>5R01-012</t>
  </si>
  <si>
    <t>5R01-50328</t>
  </si>
  <si>
    <t>South Central Illinois Mass Transit District</t>
  </si>
  <si>
    <t>Centralia</t>
  </si>
  <si>
    <t>5R01-040</t>
  </si>
  <si>
    <t>5R01-50327</t>
  </si>
  <si>
    <t>Shawnee Mass Transit District</t>
  </si>
  <si>
    <t>5R01-035</t>
  </si>
  <si>
    <t>5R01-50315</t>
  </si>
  <si>
    <t>Peoria County</t>
  </si>
  <si>
    <t>5R01-016</t>
  </si>
  <si>
    <t>5R01-50312</t>
  </si>
  <si>
    <t>Fulton County</t>
  </si>
  <si>
    <t>Lewistown</t>
  </si>
  <si>
    <t>5R01-031</t>
  </si>
  <si>
    <t>5R01-50304</t>
  </si>
  <si>
    <t>Henry County</t>
  </si>
  <si>
    <t>5R01-033</t>
  </si>
  <si>
    <t>5R01-50301</t>
  </si>
  <si>
    <t>Warren County</t>
  </si>
  <si>
    <t>Monmouth</t>
  </si>
  <si>
    <t>5R01-037</t>
  </si>
  <si>
    <t>5R01-50283</t>
  </si>
  <si>
    <t>Champaign County</t>
  </si>
  <si>
    <t>5R01-032</t>
  </si>
  <si>
    <t>5R01-50269</t>
  </si>
  <si>
    <t>Bureau County</t>
  </si>
  <si>
    <t>Princeton</t>
  </si>
  <si>
    <t>5R01-003</t>
  </si>
  <si>
    <t>5R01-50263</t>
  </si>
  <si>
    <t>City of Quincy</t>
  </si>
  <si>
    <t>Quincy</t>
  </si>
  <si>
    <t>5R01-018</t>
  </si>
  <si>
    <t>5R01-50258</t>
  </si>
  <si>
    <t>Grundy County</t>
  </si>
  <si>
    <t>5R01-009</t>
  </si>
  <si>
    <t>5R01-50253</t>
  </si>
  <si>
    <t>Macoupin County</t>
  </si>
  <si>
    <t>Carlinville</t>
  </si>
  <si>
    <t>5R01-045</t>
  </si>
  <si>
    <t>5R01-50252</t>
  </si>
  <si>
    <t>Lee County</t>
  </si>
  <si>
    <t>Dixon</t>
  </si>
  <si>
    <t>5R01-013</t>
  </si>
  <si>
    <t>5R01-50250</t>
  </si>
  <si>
    <t>Rock Island County</t>
  </si>
  <si>
    <t>Rock Island</t>
  </si>
  <si>
    <t>5R01-052</t>
  </si>
  <si>
    <t>5R01-50237</t>
  </si>
  <si>
    <t>Carroll County</t>
  </si>
  <si>
    <t>Mt. Carroll</t>
  </si>
  <si>
    <t>5R01-057</t>
  </si>
  <si>
    <t>5R01-50234</t>
  </si>
  <si>
    <t>City of Macomb</t>
  </si>
  <si>
    <t>Macomb</t>
  </si>
  <si>
    <t>5R01-014</t>
  </si>
  <si>
    <t>5R01-50232</t>
  </si>
  <si>
    <t>CRIS Rural Mass Transit District</t>
  </si>
  <si>
    <t>5R01-059</t>
  </si>
  <si>
    <t>5R01-50223</t>
  </si>
  <si>
    <t>Bond County</t>
  </si>
  <si>
    <t>5R01-001</t>
  </si>
  <si>
    <t>5R01-50221</t>
  </si>
  <si>
    <t>Ottawa</t>
  </si>
  <si>
    <t>5R01-061</t>
  </si>
  <si>
    <t>5R01-50219</t>
  </si>
  <si>
    <t>Sangamon County</t>
  </si>
  <si>
    <t>5R01-55307</t>
  </si>
  <si>
    <t>St. Cloud Metropolitan Transit Commission</t>
  </si>
  <si>
    <t>St. Cloud</t>
  </si>
  <si>
    <t>Lakeland</t>
  </si>
  <si>
    <t>The Greater New Haven Transit District</t>
  </si>
  <si>
    <t>Hamden</t>
  </si>
  <si>
    <t>Northern Cheyenne Tribe</t>
  </si>
  <si>
    <t>Lame Deer</t>
  </si>
  <si>
    <t>8T07</t>
  </si>
  <si>
    <t>Bristol Bay Native Association</t>
  </si>
  <si>
    <t>Dillingham</t>
  </si>
  <si>
    <t>0T26</t>
  </si>
  <si>
    <t>City and County of Honolulu Department of Transportation Services</t>
  </si>
  <si>
    <t>Honolulu</t>
  </si>
  <si>
    <t>Lee County Transit</t>
  </si>
  <si>
    <t>Fort Myers</t>
  </si>
  <si>
    <t>Trumbull County Transit Board</t>
  </si>
  <si>
    <t>City of Santa Rosa</t>
  </si>
  <si>
    <t>Milwaukee County Transit System</t>
  </si>
  <si>
    <t>Milwaukee</t>
  </si>
  <si>
    <t>Miami County Public Transit</t>
  </si>
  <si>
    <t>Eastern Panhandle Transit Authority</t>
  </si>
  <si>
    <t>Martinsburg</t>
  </si>
  <si>
    <t>Livingston Essential Transportation Service</t>
  </si>
  <si>
    <t>Howell</t>
  </si>
  <si>
    <t>Chickasaw Nation</t>
  </si>
  <si>
    <t>6T02</t>
  </si>
  <si>
    <t>Belle Urban System - Racine</t>
  </si>
  <si>
    <t>Racine</t>
  </si>
  <si>
    <t>Bartow</t>
  </si>
  <si>
    <t>Niagara Frontier Transportation Authority</t>
  </si>
  <si>
    <t>Buffalo</t>
  </si>
  <si>
    <t>Greater Portland Transit District</t>
  </si>
  <si>
    <t>Cape May County Fare Free Transportation</t>
  </si>
  <si>
    <t>Cape May Court House</t>
  </si>
  <si>
    <t>Berkshire Regional Transit Authority</t>
  </si>
  <si>
    <t>Monsey New Square Trails Corporation</t>
  </si>
  <si>
    <t>Southeast Tennessee Human Resource Agency -Cleveland Urban Area Transit System Division</t>
  </si>
  <si>
    <t>Central Shenandoah Planning District Commission</t>
  </si>
  <si>
    <t>Staunton</t>
  </si>
  <si>
    <t>Voluntary Action Center</t>
  </si>
  <si>
    <t>Sycamore</t>
  </si>
  <si>
    <t>Lee-Russell Council of Governments</t>
  </si>
  <si>
    <t>Opelika</t>
  </si>
  <si>
    <t>Community Transit, Inc.</t>
  </si>
  <si>
    <t>Sisseton</t>
  </si>
  <si>
    <t>8R04-004</t>
  </si>
  <si>
    <t>8R04-80300</t>
  </si>
  <si>
    <t>Spink County Public Transit</t>
  </si>
  <si>
    <t>Redfield</t>
  </si>
  <si>
    <t>8R04-016</t>
  </si>
  <si>
    <t>8R04-80297</t>
  </si>
  <si>
    <t>Inter-Lakes Community Action</t>
  </si>
  <si>
    <t>8R04-006</t>
  </si>
  <si>
    <t>8R04-80282</t>
  </si>
  <si>
    <t>Yankton Transit, Inc.</t>
  </si>
  <si>
    <t>Yankton</t>
  </si>
  <si>
    <t>8R04-021</t>
  </si>
  <si>
    <t>8R04-80271</t>
  </si>
  <si>
    <t>West River Transit Authority, Inc.</t>
  </si>
  <si>
    <t>Spearfish</t>
  </si>
  <si>
    <t>8R04-020</t>
  </si>
  <si>
    <t>8R04-80253</t>
  </si>
  <si>
    <t>Watertown Area Transit</t>
  </si>
  <si>
    <t>8R04-019</t>
  </si>
  <si>
    <t>8R04-80244</t>
  </si>
  <si>
    <t>Groton Community Transit, Inc.</t>
  </si>
  <si>
    <t>Groton</t>
  </si>
  <si>
    <t>8R04-025</t>
  </si>
  <si>
    <t>8R04-80232</t>
  </si>
  <si>
    <t>Arrow Transit</t>
  </si>
  <si>
    <t>Lemmon</t>
  </si>
  <si>
    <t>8R04-002</t>
  </si>
  <si>
    <t>8R04-80191</t>
  </si>
  <si>
    <t>East Dakota Transit, Inc.</t>
  </si>
  <si>
    <t>8R04-008</t>
  </si>
  <si>
    <t>8R04-80190</t>
  </si>
  <si>
    <t>Brookings Area Transit Authority</t>
  </si>
  <si>
    <t>Brookings</t>
  </si>
  <si>
    <t>8R04-003</t>
  </si>
  <si>
    <t>8R04-80187</t>
  </si>
  <si>
    <t>Rural Office of Community Services</t>
  </si>
  <si>
    <t>Lake Andes</t>
  </si>
  <si>
    <t>8R04-012</t>
  </si>
  <si>
    <t>8R04-80182</t>
  </si>
  <si>
    <t>CCTS d/b/a River Cities Transit</t>
  </si>
  <si>
    <t>Pierre</t>
  </si>
  <si>
    <t>8R04-011</t>
  </si>
  <si>
    <t>8R04-80171</t>
  </si>
  <si>
    <t>City of Dell Rapids - Dell Rapids Transit</t>
  </si>
  <si>
    <t>8R04-007</t>
  </si>
  <si>
    <t>8R04-80158</t>
  </si>
  <si>
    <t>City of Brandon - Brandon City Transit</t>
  </si>
  <si>
    <t>8R04-005</t>
  </si>
  <si>
    <t>8R04-80154</t>
  </si>
  <si>
    <t>People's Transit</t>
  </si>
  <si>
    <t>Huron</t>
  </si>
  <si>
    <t>8R04-010</t>
  </si>
  <si>
    <t>8R04-80153</t>
  </si>
  <si>
    <t>City of Aberdeen - Aberdeen Ride Line</t>
  </si>
  <si>
    <t>Aberdeen</t>
  </si>
  <si>
    <t>8R04-001</t>
  </si>
  <si>
    <t>8R04-80126</t>
  </si>
  <si>
    <t>City of Mitchell - Palace Transit</t>
  </si>
  <si>
    <t>Mitchell</t>
  </si>
  <si>
    <t>8R04-009</t>
  </si>
  <si>
    <t>8R04-80116</t>
  </si>
  <si>
    <t>Vermillion</t>
  </si>
  <si>
    <t>8R04-018</t>
  </si>
  <si>
    <t>8R04-80112</t>
  </si>
  <si>
    <t>Manhattan</t>
  </si>
  <si>
    <t>Midtown Management District</t>
  </si>
  <si>
    <t>Okaloosa County Board of County Commissioners</t>
  </si>
  <si>
    <t>Fort Walton Beach</t>
  </si>
  <si>
    <t>Virgin Islands Department of Public Works</t>
  </si>
  <si>
    <t>St. Thomas</t>
  </si>
  <si>
    <t>VI</t>
  </si>
  <si>
    <t>Buncombe County</t>
  </si>
  <si>
    <t xml:space="preserve">Asheville </t>
  </si>
  <si>
    <t>Rockland Coaches, Inc.</t>
  </si>
  <si>
    <t>Westwood</t>
  </si>
  <si>
    <t>8R05-010</t>
  </si>
  <si>
    <t>8R05-80188</t>
  </si>
  <si>
    <t>Weston County Senior Services</t>
  </si>
  <si>
    <t>Newcastle</t>
  </si>
  <si>
    <t>8R05-027</t>
  </si>
  <si>
    <t>8R05-80288</t>
  </si>
  <si>
    <t>Goshen County Senior Friendship Center</t>
  </si>
  <si>
    <t>8R05-004</t>
  </si>
  <si>
    <t>8R05-80287</t>
  </si>
  <si>
    <t>Lander Senior Citizens Center, Inc.</t>
  </si>
  <si>
    <t>8R05-040</t>
  </si>
  <si>
    <t>8R05-80223</t>
  </si>
  <si>
    <t>Sweetwater Transit Authority Resources</t>
  </si>
  <si>
    <t>Rock Springs</t>
  </si>
  <si>
    <t>8R05-009</t>
  </si>
  <si>
    <t>8R05-80218</t>
  </si>
  <si>
    <t>8R05-024</t>
  </si>
  <si>
    <t>8R05-80216</t>
  </si>
  <si>
    <t>Senior Citizens Council</t>
  </si>
  <si>
    <t>Sheridan</t>
  </si>
  <si>
    <t>8R05-011</t>
  </si>
  <si>
    <t>8R05-80193</t>
  </si>
  <si>
    <t>Riverton Senior Center</t>
  </si>
  <si>
    <t>Riverton</t>
  </si>
  <si>
    <t>8R05-007</t>
  </si>
  <si>
    <t>8R05-80185</t>
  </si>
  <si>
    <t>Gillette</t>
  </si>
  <si>
    <t>8R05-003</t>
  </si>
  <si>
    <t>8R05-80163</t>
  </si>
  <si>
    <t>8R05-023</t>
  </si>
  <si>
    <t>8R05-80151</t>
  </si>
  <si>
    <t>University of Wyoming</t>
  </si>
  <si>
    <t>Laramie</t>
  </si>
  <si>
    <t>8R05-006</t>
  </si>
  <si>
    <t>8R05-80140</t>
  </si>
  <si>
    <t>Fremont County Association of Governments</t>
  </si>
  <si>
    <t>8R05-008</t>
  </si>
  <si>
    <t>8R05-80121</t>
  </si>
  <si>
    <t>South Big Horn Senior Citizens, Inc.</t>
  </si>
  <si>
    <t>Greybull</t>
  </si>
  <si>
    <t>8R05-035</t>
  </si>
  <si>
    <t>8R05-80120</t>
  </si>
  <si>
    <t>Capital Area Transportation Authority</t>
  </si>
  <si>
    <t>Lansing</t>
  </si>
  <si>
    <t>Metro Transit System</t>
  </si>
  <si>
    <t>South Bend Public Transportation Corporation</t>
  </si>
  <si>
    <t>South Bend</t>
  </si>
  <si>
    <t>Bay Metropolitan Transit Authority</t>
  </si>
  <si>
    <t>Douglas County Rideshare</t>
  </si>
  <si>
    <t>Douglasville</t>
  </si>
  <si>
    <t>MTA Bus Company</t>
  </si>
  <si>
    <t>Henderson Area Rapid Transit</t>
  </si>
  <si>
    <t>Warsaw</t>
  </si>
  <si>
    <t>Fulton County Transit Authority</t>
  </si>
  <si>
    <t>4R04-004</t>
  </si>
  <si>
    <t>4R04-41179</t>
  </si>
  <si>
    <t>Central Kentucky Community Action Council</t>
  </si>
  <si>
    <t>4R04-026</t>
  </si>
  <si>
    <t>4R04-41165</t>
  </si>
  <si>
    <t>Frankfort Transit System</t>
  </si>
  <si>
    <t>Frankfort</t>
  </si>
  <si>
    <t>4R04-005</t>
  </si>
  <si>
    <t>4R04-41120</t>
  </si>
  <si>
    <t>Audubon Area Community Services, Inc.</t>
  </si>
  <si>
    <t>Owensboro</t>
  </si>
  <si>
    <t>4R04-020</t>
  </si>
  <si>
    <t>Harlan County Community Action Agency, Inc.</t>
  </si>
  <si>
    <t>Harlan</t>
  </si>
  <si>
    <t>4R04-007</t>
  </si>
  <si>
    <t>4R04-41098</t>
  </si>
  <si>
    <t>Northeast KY Area Development Council</t>
  </si>
  <si>
    <t>Olive Hill</t>
  </si>
  <si>
    <t>4R04-014</t>
  </si>
  <si>
    <t>4R04-41094</t>
  </si>
  <si>
    <t>Louisville WHEELS Transportation, Inc</t>
  </si>
  <si>
    <t>4R04-027</t>
  </si>
  <si>
    <t>4R04-41090</t>
  </si>
  <si>
    <t>Lexington</t>
  </si>
  <si>
    <t>Glasgow Transit System</t>
  </si>
  <si>
    <t>Glasgow</t>
  </si>
  <si>
    <t>4R04-006</t>
  </si>
  <si>
    <t>4R04-41083</t>
  </si>
  <si>
    <t>Murray-Calloway County Transit Authority</t>
  </si>
  <si>
    <t>Murray</t>
  </si>
  <si>
    <t>4R04-011</t>
  </si>
  <si>
    <t>4R04-41053</t>
  </si>
  <si>
    <t>Maysville Transit System</t>
  </si>
  <si>
    <t>Maysville</t>
  </si>
  <si>
    <t>4R04-013</t>
  </si>
  <si>
    <t>4R04-41032</t>
  </si>
  <si>
    <t>Daniel Boone Development Council</t>
  </si>
  <si>
    <t>4R04-003</t>
  </si>
  <si>
    <t>4R04-41023</t>
  </si>
  <si>
    <t>Paducah Transit Authority</t>
  </si>
  <si>
    <t>Paducah</t>
  </si>
  <si>
    <t>4R04-012</t>
  </si>
  <si>
    <t>4R04-41013</t>
  </si>
  <si>
    <t>Sandy Valley Transportation Services</t>
  </si>
  <si>
    <t>Prestonsburg</t>
  </si>
  <si>
    <t>4R04-016</t>
  </si>
  <si>
    <t>4R04-41006</t>
  </si>
  <si>
    <t>Owen County Fiscal Court</t>
  </si>
  <si>
    <t>Owenton</t>
  </si>
  <si>
    <t>4R04-032</t>
  </si>
  <si>
    <t>4R04-40997</t>
  </si>
  <si>
    <t>KY River Foothills Development Council, Inc.</t>
  </si>
  <si>
    <t>4R04-022</t>
  </si>
  <si>
    <t>4R04-40979</t>
  </si>
  <si>
    <t>Gateway Community Services Organization</t>
  </si>
  <si>
    <t>West Liberty</t>
  </si>
  <si>
    <t>4R04-025</t>
  </si>
  <si>
    <t>4R04-40972</t>
  </si>
  <si>
    <t>Licking Valley CAP</t>
  </si>
  <si>
    <t>Flemingsburg</t>
  </si>
  <si>
    <t>4R04-009</t>
  </si>
  <si>
    <t>4R04-40971</t>
  </si>
  <si>
    <t>Pennyrile Allied Community Services, Inc.</t>
  </si>
  <si>
    <t>Hopkinsville</t>
  </si>
  <si>
    <t>4R04-015</t>
  </si>
  <si>
    <t>4R04-40953</t>
  </si>
  <si>
    <t>Bluegrass Community Action Agency</t>
  </si>
  <si>
    <t>4R04-001</t>
  </si>
  <si>
    <t>4R04-40948</t>
  </si>
  <si>
    <t>Rural Transit Enterprises Coordinated, Inc.</t>
  </si>
  <si>
    <t>4R04-019</t>
  </si>
  <si>
    <t>4R04-40941</t>
  </si>
  <si>
    <t>Middle Kentucky River Area Development Council, Inc.</t>
  </si>
  <si>
    <t>4R04-024</t>
  </si>
  <si>
    <t>4R04-40909</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</si>
  <si>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</si>
  <si>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</si>
  <si>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</si>
  <si>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</si>
  <si>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</si>
  <si>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</si>
  <si>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</si>
  <si>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</si>
  <si>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</si>
  <si>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</si>
  <si>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</si>
  <si>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</si>
  <si>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 xml:space="preserve">Tucson   </t>
  </si>
  <si>
    <t>Escambia County Area Transit</t>
  </si>
  <si>
    <t>Mass Transit Department - City of El Paso</t>
  </si>
  <si>
    <t>Santa Monica's Big Blue Bus</t>
  </si>
  <si>
    <t>Santa Monica</t>
  </si>
  <si>
    <t>Amarillo City Transit</t>
  </si>
  <si>
    <t>Amarillo</t>
  </si>
  <si>
    <t>Transit Authority of Northern Kentucky</t>
  </si>
  <si>
    <t>Fort Wright</t>
  </si>
  <si>
    <t>Chatham Area Transit Authority</t>
  </si>
  <si>
    <t>Savannah</t>
  </si>
  <si>
    <t>Las Vegas Monorail Company</t>
  </si>
  <si>
    <t>Mountain Metropolitan Transit</t>
  </si>
  <si>
    <t>Colorado Springs</t>
  </si>
  <si>
    <t>City of Farmington dba: Red Apple Transit</t>
  </si>
  <si>
    <t>Farmington</t>
  </si>
  <si>
    <t>Simi Valley Transit</t>
  </si>
  <si>
    <t>Simi Valley</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</si>
  <si>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</si>
  <si>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</si>
  <si>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</si>
  <si>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</si>
  <si>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</si>
  <si>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</si>
  <si>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</si>
  <si>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</si>
  <si>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</si>
  <si>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</si>
  <si>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</si>
  <si>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</si>
  <si>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Loudoun County Commuter Bus Service - Office of Transportation Services</t>
  </si>
  <si>
    <t>Leesburg</t>
  </si>
  <si>
    <t>Hampton Jitney, Inc.</t>
  </si>
  <si>
    <t>Southampton</t>
  </si>
  <si>
    <t>City of Portland</t>
  </si>
  <si>
    <t>Hoke County</t>
  </si>
  <si>
    <t>Raeford</t>
  </si>
  <si>
    <t>Ketchikan Indian Community</t>
  </si>
  <si>
    <t>0T34</t>
  </si>
  <si>
    <t>National Capital Region Transportation Planning Board</t>
  </si>
  <si>
    <t>Pueblo of Santa Ana</t>
  </si>
  <si>
    <t>Santa Ana Pueblo</t>
  </si>
  <si>
    <t>6T11</t>
  </si>
  <si>
    <t>Altoona Metro Transit</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</si>
  <si>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</si>
  <si>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</si>
  <si>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</si>
  <si>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</si>
  <si>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</si>
  <si>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</si>
  <si>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</si>
  <si>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</si>
  <si>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</si>
  <si>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</si>
  <si>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</si>
  <si>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</si>
  <si>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Peoria Transit</t>
  </si>
  <si>
    <t>Yankton Sioux Tribe</t>
  </si>
  <si>
    <t>Wagner</t>
  </si>
  <si>
    <t>8T16</t>
  </si>
  <si>
    <t>Lake County Board of County Commissioners</t>
  </si>
  <si>
    <t>Tavares</t>
  </si>
  <si>
    <t>Mid Mon Valley Transit Authority</t>
  </si>
  <si>
    <t>Charleroi</t>
  </si>
  <si>
    <t>Centre Area Transportation Authority</t>
  </si>
  <si>
    <t>State College</t>
  </si>
  <si>
    <t>City of Valparaiso</t>
  </si>
  <si>
    <t>Omaha Tribe Public Transit</t>
  </si>
  <si>
    <t>Macy</t>
  </si>
  <si>
    <t>Omnitrans</t>
  </si>
  <si>
    <t>San Bernardino</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</si>
  <si>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</si>
  <si>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</si>
  <si>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</si>
  <si>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</si>
  <si>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</si>
  <si>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</si>
  <si>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</si>
  <si>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</si>
  <si>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</si>
  <si>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</si>
  <si>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</si>
  <si>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</si>
  <si>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</si>
  <si>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Gove County Medical Center</t>
  </si>
  <si>
    <t>Quinter</t>
  </si>
  <si>
    <t>7R02-052</t>
  </si>
  <si>
    <t>7R02-70268</t>
  </si>
  <si>
    <t>Project Concern</t>
  </si>
  <si>
    <t>Atchinson</t>
  </si>
  <si>
    <t>7R02-120</t>
  </si>
  <si>
    <t>7R02-70267</t>
  </si>
  <si>
    <t>City of Kingman</t>
  </si>
  <si>
    <t>7R02-081</t>
  </si>
  <si>
    <t>7R02-70266</t>
  </si>
  <si>
    <t>Futures Unlimited</t>
  </si>
  <si>
    <t>7R02-082</t>
  </si>
  <si>
    <t>7R02-70259</t>
  </si>
  <si>
    <t>Solomon Valley Transportation, Inc.</t>
  </si>
  <si>
    <t>Beloit</t>
  </si>
  <si>
    <t>7R02-032</t>
  </si>
  <si>
    <t>7R02-70255</t>
  </si>
  <si>
    <t>Clay County Task Force</t>
  </si>
  <si>
    <t>7R02-020</t>
  </si>
  <si>
    <t>7R02-70250</t>
  </si>
  <si>
    <t>Lyon County Area Transportation</t>
  </si>
  <si>
    <t>Emporia</t>
  </si>
  <si>
    <t>7R02-022</t>
  </si>
  <si>
    <t>7R02-70248</t>
  </si>
  <si>
    <t>Community Senior Service Center</t>
  </si>
  <si>
    <t>Osawatomie</t>
  </si>
  <si>
    <t>7R02-055</t>
  </si>
  <si>
    <t>7R02-70245</t>
  </si>
  <si>
    <t>City of Russell</t>
  </si>
  <si>
    <t>Russell</t>
  </si>
  <si>
    <t>7R02-053</t>
  </si>
  <si>
    <t>7R02-70241</t>
  </si>
  <si>
    <t>Harvey County Department on Aging</t>
  </si>
  <si>
    <t>Newton</t>
  </si>
  <si>
    <t>7R02-077</t>
  </si>
  <si>
    <t>7R02-70238</t>
  </si>
  <si>
    <t>Cowley County Council on Aging, Inc.</t>
  </si>
  <si>
    <t>Winfield</t>
  </si>
  <si>
    <t>7R02-075</t>
  </si>
  <si>
    <t>7R02-70235</t>
  </si>
  <si>
    <t>Leavenworth County Council on Aging</t>
  </si>
  <si>
    <t>7R02-003</t>
  </si>
  <si>
    <t>7R02-70231</t>
  </si>
  <si>
    <t>Harper County Department on Aging</t>
  </si>
  <si>
    <t>7R02-083</t>
  </si>
  <si>
    <t>7R02-70228</t>
  </si>
  <si>
    <t>City of Liberal</t>
  </si>
  <si>
    <t>Liberal</t>
  </si>
  <si>
    <t>7R02-125</t>
  </si>
  <si>
    <t>7R02-70227</t>
  </si>
  <si>
    <t>Class LTD</t>
  </si>
  <si>
    <t>7R02-065</t>
  </si>
  <si>
    <t>7R02-70226</t>
  </si>
  <si>
    <t>Franklin County Aging Services</t>
  </si>
  <si>
    <t>7R02-057</t>
  </si>
  <si>
    <t>7R02-70225</t>
  </si>
  <si>
    <t>Coffey County Transportation</t>
  </si>
  <si>
    <t>7R02-059</t>
  </si>
  <si>
    <t>7R02-70222</t>
  </si>
  <si>
    <t>Wabaunsee County General Public Transportation</t>
  </si>
  <si>
    <t>7R02-026</t>
  </si>
  <si>
    <t>7R02-70218</t>
  </si>
  <si>
    <t>City of Goodland</t>
  </si>
  <si>
    <t>Goodland</t>
  </si>
  <si>
    <t>7R02-049</t>
  </si>
  <si>
    <t>7R02-70215</t>
  </si>
  <si>
    <t>Nemaha County Transit</t>
  </si>
  <si>
    <t>Seneca</t>
  </si>
  <si>
    <t>7R02-009</t>
  </si>
  <si>
    <t>7R02-70213</t>
  </si>
  <si>
    <t>Rice County Council on Aging</t>
  </si>
  <si>
    <t>Lyons</t>
  </si>
  <si>
    <t>7R02-084</t>
  </si>
  <si>
    <t>7R02-70210</t>
  </si>
  <si>
    <t>Four County Mental Health, Inc.</t>
  </si>
  <si>
    <t>7R02-124</t>
  </si>
  <si>
    <t>7R02-70209</t>
  </si>
  <si>
    <t>Marshall County Agency on Aging</t>
  </si>
  <si>
    <t>7R02-015</t>
  </si>
  <si>
    <t>7R02-70208</t>
  </si>
  <si>
    <t>Kingman County Council on Aging</t>
  </si>
  <si>
    <t>7R02-080</t>
  </si>
  <si>
    <t>7R02-70206</t>
  </si>
  <si>
    <t>Anderson County Council on Aging</t>
  </si>
  <si>
    <t>Garnett</t>
  </si>
  <si>
    <t>7R02-056</t>
  </si>
  <si>
    <t>7R02-70204</t>
  </si>
  <si>
    <t>Independence, Inc.</t>
  </si>
  <si>
    <t>7R02-007</t>
  </si>
  <si>
    <t>7R02-70201</t>
  </si>
  <si>
    <t>Logan County Hospital</t>
  </si>
  <si>
    <t>Oakley</t>
  </si>
  <si>
    <t>7R02-051</t>
  </si>
  <si>
    <t>7R02-70199</t>
  </si>
  <si>
    <t>Lane County Transportation</t>
  </si>
  <si>
    <t>Dighton</t>
  </si>
  <si>
    <t>7R02-102</t>
  </si>
  <si>
    <t>7R02-70197</t>
  </si>
  <si>
    <t>Republic County Transportation</t>
  </si>
  <si>
    <t>Belleville</t>
  </si>
  <si>
    <t>7R02-030</t>
  </si>
  <si>
    <t>7R02-70196</t>
  </si>
  <si>
    <t>City of Phillipsburg</t>
  </si>
  <si>
    <t>Phillipsburg</t>
  </si>
  <si>
    <t>7R02-047</t>
  </si>
  <si>
    <t>7R02-70191</t>
  </si>
  <si>
    <t>Twin Rivers Developmental Supports, Inc.</t>
  </si>
  <si>
    <t>Arkansas City</t>
  </si>
  <si>
    <t>7R02-072</t>
  </si>
  <si>
    <t>7R02-70187</t>
  </si>
  <si>
    <t>Greenwood County Council on Aging</t>
  </si>
  <si>
    <t>7R02-071</t>
  </si>
  <si>
    <t>7R02-70186</t>
  </si>
  <si>
    <t>Louisburg Area Senior Citizens, Inc.</t>
  </si>
  <si>
    <t>7R02-060</t>
  </si>
  <si>
    <t>7R02-70184</t>
  </si>
  <si>
    <t>Reno County Public Transportation</t>
  </si>
  <si>
    <t>Hutchinson</t>
  </si>
  <si>
    <t>7R02-085</t>
  </si>
  <si>
    <t>7R02-70180</t>
  </si>
  <si>
    <t>McPherson County Council on Aging</t>
  </si>
  <si>
    <t>McPherson</t>
  </si>
  <si>
    <t>7R02-029</t>
  </si>
  <si>
    <t>7R02-70179</t>
  </si>
  <si>
    <t>City of Paola/Lakemary Center</t>
  </si>
  <si>
    <t>Paola</t>
  </si>
  <si>
    <t>7R02-058</t>
  </si>
  <si>
    <t>7R02-70178</t>
  </si>
  <si>
    <t>Elm Acres Youth and Family Services</t>
  </si>
  <si>
    <t>Pittsburg</t>
  </si>
  <si>
    <t>7R02-066</t>
  </si>
  <si>
    <t>7R02-70174</t>
  </si>
  <si>
    <t>City of Wilson</t>
  </si>
  <si>
    <t>Wilson</t>
  </si>
  <si>
    <t>7R02-039</t>
  </si>
  <si>
    <t>7R02-70171</t>
  </si>
  <si>
    <t>Ellsworth County Council on Aging</t>
  </si>
  <si>
    <t>Ellsworth</t>
  </si>
  <si>
    <t>7R02-038</t>
  </si>
  <si>
    <t>7R02-70167</t>
  </si>
  <si>
    <t>Paola Senior Citizen Center, Inc.</t>
  </si>
  <si>
    <t>7R02-061</t>
  </si>
  <si>
    <t>7R02-70163</t>
  </si>
  <si>
    <t>Elk County</t>
  </si>
  <si>
    <t>7R02-073</t>
  </si>
  <si>
    <t>7R02-70158</t>
  </si>
  <si>
    <t>Ottawa County Transportation</t>
  </si>
  <si>
    <t>Minneapolis</t>
  </si>
  <si>
    <t>7R02-031</t>
  </si>
  <si>
    <t>7R02-70146</t>
  </si>
  <si>
    <t>OCCK, Inc.</t>
  </si>
  <si>
    <t>Salina</t>
  </si>
  <si>
    <t>7R02-033</t>
  </si>
  <si>
    <t>7R02-70145</t>
  </si>
  <si>
    <t>Cottonwood Falls</t>
  </si>
  <si>
    <t>7R02-025</t>
  </si>
  <si>
    <t>7R02-70144</t>
  </si>
  <si>
    <t>Doniphan County Services and Workskills</t>
  </si>
  <si>
    <t>Elwood</t>
  </si>
  <si>
    <t>7R02-012</t>
  </si>
  <si>
    <t>7R02-70142</t>
  </si>
  <si>
    <t>Pratt County RSVP</t>
  </si>
  <si>
    <t>Pratt</t>
  </si>
  <si>
    <t>7R02-091</t>
  </si>
  <si>
    <t>7R02-70141</t>
  </si>
  <si>
    <t>City of Dodge City</t>
  </si>
  <si>
    <t>Dodge City</t>
  </si>
  <si>
    <t>7R02-097</t>
  </si>
  <si>
    <t>7R02-70139</t>
  </si>
  <si>
    <t>Sunflower Diversified Services</t>
  </si>
  <si>
    <t>Great Bend</t>
  </si>
  <si>
    <t>7R02-094</t>
  </si>
  <si>
    <t>7R02-70137</t>
  </si>
  <si>
    <t>Doniphan County</t>
  </si>
  <si>
    <t>7R02-011</t>
  </si>
  <si>
    <t>7R02-70132</t>
  </si>
  <si>
    <t>City of Great Bend/Commission on Aging</t>
  </si>
  <si>
    <t>7R02-087</t>
  </si>
  <si>
    <t>7R02-70123</t>
  </si>
  <si>
    <t>Pottawatomie County</t>
  </si>
  <si>
    <t>Westmoreland</t>
  </si>
  <si>
    <t>7R02-019</t>
  </si>
  <si>
    <t>7R02-70122</t>
  </si>
  <si>
    <t>Herington Hilltop Community Center</t>
  </si>
  <si>
    <t>Herington</t>
  </si>
  <si>
    <t>7R02-035</t>
  </si>
  <si>
    <t>7R02-70120</t>
  </si>
  <si>
    <t>Hoisington Commission on Aging/City of Hoisington</t>
  </si>
  <si>
    <t>Hoisington</t>
  </si>
  <si>
    <t>7R02-088</t>
  </si>
  <si>
    <t>7R02-70115</t>
  </si>
  <si>
    <t>Osage County Council on Aging</t>
  </si>
  <si>
    <t>Osage City</t>
  </si>
  <si>
    <t>7R02-023</t>
  </si>
  <si>
    <t>7R02-70109</t>
  </si>
  <si>
    <t>City of Smith Center</t>
  </si>
  <si>
    <t>Smith Center</t>
  </si>
  <si>
    <t>7R02-121</t>
  </si>
  <si>
    <t>7R02-70105</t>
  </si>
  <si>
    <t>Jefferson County Service Organization</t>
  </si>
  <si>
    <t>Oskaloosa</t>
  </si>
  <si>
    <t>7R02-008</t>
  </si>
  <si>
    <t>7R02-70103</t>
  </si>
  <si>
    <t>Decatur County Transportation Bus</t>
  </si>
  <si>
    <t>Oberlin</t>
  </si>
  <si>
    <t>7R02-119</t>
  </si>
  <si>
    <t>7R02-70102</t>
  </si>
  <si>
    <t>Linn County</t>
  </si>
  <si>
    <t>Mound City</t>
  </si>
  <si>
    <t>7R02-062</t>
  </si>
  <si>
    <t>7R02-70096</t>
  </si>
  <si>
    <t>City of Wakeeney Transportation Bus</t>
  </si>
  <si>
    <t>Wakeeney</t>
  </si>
  <si>
    <t>7R02-045</t>
  </si>
  <si>
    <t>7R02-70094</t>
  </si>
  <si>
    <t>City of Bonner Springs</t>
  </si>
  <si>
    <t>Bonner Springs</t>
  </si>
  <si>
    <t>7R02-002</t>
  </si>
  <si>
    <t>7R02-70089</t>
  </si>
  <si>
    <t>Rooks County Transportation Service</t>
  </si>
  <si>
    <t>Plainville</t>
  </si>
  <si>
    <t>7R02-054</t>
  </si>
  <si>
    <t>7R02-70088</t>
  </si>
  <si>
    <t>Lincoln County Public Transportation</t>
  </si>
  <si>
    <t>7R02-040</t>
  </si>
  <si>
    <t>7R02-70087</t>
  </si>
  <si>
    <t>Rush County Public Transportation</t>
  </si>
  <si>
    <t>7R02-092</t>
  </si>
  <si>
    <t>7R02-70086</t>
  </si>
  <si>
    <t>Norton County Senior Citizens</t>
  </si>
  <si>
    <t>Norton</t>
  </si>
  <si>
    <t>7R02-048</t>
  </si>
  <si>
    <t>7R02-70084</t>
  </si>
  <si>
    <t>City of Abilene</t>
  </si>
  <si>
    <t>7R02-043</t>
  </si>
  <si>
    <t>7R02-70080</t>
  </si>
  <si>
    <t>Southeast Kansas Community Action Program</t>
  </si>
  <si>
    <t>Girard</t>
  </si>
  <si>
    <t>7R02-068</t>
  </si>
  <si>
    <t>7R02-70078</t>
  </si>
  <si>
    <t>Morris County Transportation (formerly Morris Co Senior Citizens</t>
  </si>
  <si>
    <t>Council Grove</t>
  </si>
  <si>
    <t>7R02-024</t>
  </si>
  <si>
    <t>7R02-70072</t>
  </si>
  <si>
    <t>Finney County Committee on Aging, Inc.</t>
  </si>
  <si>
    <t>7R02-095</t>
  </si>
  <si>
    <t>7R02-70070</t>
  </si>
  <si>
    <t>Concordia Senior Citizen Center</t>
  </si>
  <si>
    <t>Concordia</t>
  </si>
  <si>
    <t>7R02-044</t>
  </si>
  <si>
    <t>7R02-70068</t>
  </si>
  <si>
    <t>Thomas County</t>
  </si>
  <si>
    <t>Colby</t>
  </si>
  <si>
    <t>7R02-050</t>
  </si>
  <si>
    <t>7R02-70062</t>
  </si>
  <si>
    <t>Developmental Services of Northwest Kansas, Inc.</t>
  </si>
  <si>
    <t>Hays</t>
  </si>
  <si>
    <t>7R02-001</t>
  </si>
  <si>
    <t>7R02-70060</t>
  </si>
  <si>
    <t>Atwood</t>
  </si>
  <si>
    <t>7R02-77076</t>
  </si>
  <si>
    <t>Berlin</t>
  </si>
  <si>
    <t>Newark</t>
  </si>
  <si>
    <t>Academy Lines, Inc.</t>
  </si>
  <si>
    <t>Hoboken</t>
  </si>
  <si>
    <t>Bethlehem</t>
  </si>
  <si>
    <t>Orange County Transportation Authority</t>
  </si>
  <si>
    <t>Orange</t>
  </si>
  <si>
    <t>Solano County Transit</t>
  </si>
  <si>
    <t>Vallejo</t>
  </si>
  <si>
    <t>City of Poughkeepsie</t>
  </si>
  <si>
    <t>City of Coolidge</t>
  </si>
  <si>
    <t>Coolidge</t>
  </si>
  <si>
    <t>9R01-005</t>
  </si>
  <si>
    <t>9R01-91096</t>
  </si>
  <si>
    <t>Miami</t>
  </si>
  <si>
    <t>9R01-013</t>
  </si>
  <si>
    <t>9R01-91069</t>
  </si>
  <si>
    <t>9R01-007</t>
  </si>
  <si>
    <t>9R01-91075</t>
  </si>
  <si>
    <t>City of Douglas</t>
  </si>
  <si>
    <t>9R01-038</t>
  </si>
  <si>
    <t>9R01-91052</t>
  </si>
  <si>
    <t>City of Maricopa</t>
  </si>
  <si>
    <t>Maricopa</t>
  </si>
  <si>
    <t>9R01-021</t>
  </si>
  <si>
    <t>9R01-91106</t>
  </si>
  <si>
    <t>City of Bisbee</t>
  </si>
  <si>
    <t>Bisbee</t>
  </si>
  <si>
    <t>9R01-001</t>
  </si>
  <si>
    <t>9R01-91121</t>
  </si>
  <si>
    <t>City of Benson</t>
  </si>
  <si>
    <t>9R01-029</t>
  </si>
  <si>
    <t>9R01-91114</t>
  </si>
  <si>
    <t>Yavapai Regional Transit</t>
  </si>
  <si>
    <t>Chino Valley</t>
  </si>
  <si>
    <t>9R01-99419</t>
  </si>
  <si>
    <t>City of Bullhead</t>
  </si>
  <si>
    <t>Bullhead City</t>
  </si>
  <si>
    <t>9R01-011</t>
  </si>
  <si>
    <t>9R01-91037</t>
  </si>
  <si>
    <t>Helping Hands Agency, Inc.</t>
  </si>
  <si>
    <t>Page</t>
  </si>
  <si>
    <t>9R01-017</t>
  </si>
  <si>
    <t>9R01-91016</t>
  </si>
  <si>
    <t>Regional Transportation Authority of Pima County</t>
  </si>
  <si>
    <t>9R01-033</t>
  </si>
  <si>
    <t>9R01-91122</t>
  </si>
  <si>
    <t>City of Show Low</t>
  </si>
  <si>
    <t>Show Low</t>
  </si>
  <si>
    <t>9R01-003</t>
  </si>
  <si>
    <t>9R01-91001</t>
  </si>
  <si>
    <t>City of Cottonwood</t>
  </si>
  <si>
    <t>Cottonwood</t>
  </si>
  <si>
    <t>9R01-009</t>
  </si>
  <si>
    <t>9R01-91010</t>
  </si>
  <si>
    <t>Confederated Tribes of Siletz Indians</t>
  </si>
  <si>
    <t>Siletz</t>
  </si>
  <si>
    <t>0T27</t>
  </si>
  <si>
    <t>Southeastern Regional Transit Authority</t>
  </si>
  <si>
    <t>New Bedford</t>
  </si>
  <si>
    <t>Municipality of Anchorage - Public Transportation Department</t>
  </si>
  <si>
    <t>Cowlitz Indian Tribe</t>
  </si>
  <si>
    <t>0T07</t>
  </si>
  <si>
    <t>Rockford Mass Transit District</t>
  </si>
  <si>
    <t>Rockford</t>
  </si>
  <si>
    <t>Lexington Transit Authority</t>
  </si>
  <si>
    <t>Tri-County CAP, Inc./North Country Transit</t>
  </si>
  <si>
    <t>1R04-002</t>
  </si>
  <si>
    <t>1R04-10172</t>
  </si>
  <si>
    <t>1R04-10137</t>
  </si>
  <si>
    <t>VNA Home Healthcare, Hospice &amp; Community Service</t>
  </si>
  <si>
    <t>Keene</t>
  </si>
  <si>
    <t>1R04-004</t>
  </si>
  <si>
    <t>1R04-10159</t>
  </si>
  <si>
    <t>Community Alliance of Human Services, Inc.</t>
  </si>
  <si>
    <t>Claremont</t>
  </si>
  <si>
    <t>1R04-003</t>
  </si>
  <si>
    <t>1R04-10150</t>
  </si>
  <si>
    <t>Belknap-Merrimack CAP/Concord Area Transit</t>
  </si>
  <si>
    <t>1R04-005</t>
  </si>
  <si>
    <t>1R04-10161</t>
  </si>
  <si>
    <t>Belknap Merrimack CAP/Winnipesaukee Transit System</t>
  </si>
  <si>
    <t>1R04-006</t>
  </si>
  <si>
    <t>1R04-10160</t>
  </si>
  <si>
    <t>Tri-County CAP, Inc./Carroll County Transit</t>
  </si>
  <si>
    <t>1R04-011</t>
  </si>
  <si>
    <t>1R04-10170</t>
  </si>
  <si>
    <t>City of Moorhead, DBA: Metropolitan Area Transit</t>
  </si>
  <si>
    <t>Moorhead</t>
  </si>
  <si>
    <t>Shoreline Metro</t>
  </si>
  <si>
    <t>Sheboygan</t>
  </si>
  <si>
    <t>The Transportation Management Association Group</t>
  </si>
  <si>
    <t>City of Huntsville, Alabama - Public Transportation Division</t>
  </si>
  <si>
    <t>Seldovia Village Tribe</t>
  </si>
  <si>
    <t>Seldovia</t>
  </si>
  <si>
    <t>0T23</t>
  </si>
  <si>
    <t>Snoqualmie Indian Tribe</t>
  </si>
  <si>
    <t>Snoqualmie</t>
  </si>
  <si>
    <t>0T15</t>
  </si>
  <si>
    <t>Birmingham-Jefferson County Transit Authority</t>
  </si>
  <si>
    <t>New Jersey Transit Corporation</t>
  </si>
  <si>
    <t>Nez Perce Tribe</t>
  </si>
  <si>
    <t>Lapwai</t>
  </si>
  <si>
    <t>0T12</t>
  </si>
  <si>
    <t>Southeast Area Transit</t>
  </si>
  <si>
    <t>City of Salisbury - Salisbury</t>
  </si>
  <si>
    <t>Niles</t>
  </si>
  <si>
    <t>Davidson County Transportation</t>
  </si>
  <si>
    <t>Kitsap Transit</t>
  </si>
  <si>
    <t>Bremerton</t>
  </si>
  <si>
    <t>Putnam County Transit</t>
  </si>
  <si>
    <t>Carmel</t>
  </si>
  <si>
    <t>Ben Franklin Transit</t>
  </si>
  <si>
    <t>Richland</t>
  </si>
  <si>
    <t>Albany Transit System</t>
  </si>
  <si>
    <t>Oglala Sioux Tribe</t>
  </si>
  <si>
    <t>Pine Ridge</t>
  </si>
  <si>
    <t>8T08</t>
  </si>
  <si>
    <t>North Township of Lake County Dial-A-Ride</t>
  </si>
  <si>
    <t>Hammond</t>
  </si>
  <si>
    <t>Enterprise Rideshare</t>
  </si>
  <si>
    <t>City of Fort Lauderdale</t>
  </si>
  <si>
    <t>Fort Lauderdale</t>
  </si>
  <si>
    <t>City of DeKalb</t>
  </si>
  <si>
    <t>DeKalb</t>
  </si>
  <si>
    <t>City of Jackson Transportation Authority</t>
  </si>
  <si>
    <t>Everett Transit</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</si>
  <si>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</si>
  <si>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</si>
  <si>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</si>
  <si>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</si>
  <si>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</si>
  <si>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</si>
  <si>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</si>
  <si>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</si>
  <si>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</si>
  <si>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</si>
  <si>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</si>
  <si>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</si>
  <si>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</si>
  <si>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Akron</t>
  </si>
  <si>
    <t>Bergen County Community Transportation</t>
  </si>
  <si>
    <t>Jefferson Parish Department of Transit Administration</t>
  </si>
  <si>
    <t>Gretna</t>
  </si>
  <si>
    <t>Morongo Basin Transit Authority</t>
  </si>
  <si>
    <t>Joshua Tree</t>
  </si>
  <si>
    <t>9R02-049</t>
  </si>
  <si>
    <t>9R02-91090</t>
  </si>
  <si>
    <t>Yakima Transit</t>
  </si>
  <si>
    <t>Yakima</t>
  </si>
  <si>
    <t>Denton County Transportation Authority</t>
  </si>
  <si>
    <t>Lewisville</t>
  </si>
  <si>
    <t>Port Arthur Transit</t>
  </si>
  <si>
    <t>Port Arthur</t>
  </si>
  <si>
    <t>Howard Transit</t>
  </si>
  <si>
    <t>Ellicott City</t>
  </si>
  <si>
    <t>Klamath Tribes</t>
  </si>
  <si>
    <t>Chiloquin</t>
  </si>
  <si>
    <t>0T10</t>
  </si>
  <si>
    <t>Foothill Transit</t>
  </si>
  <si>
    <t>West Covina</t>
  </si>
  <si>
    <t>Metropolitan Atlanta Rapid Transit Authority</t>
  </si>
  <si>
    <t>Senior Citizens United Community Services of Camden County, Inc.</t>
  </si>
  <si>
    <t>Audubon</t>
  </si>
  <si>
    <t>Confederated Tribes of the Colville Indian Reservation</t>
  </si>
  <si>
    <t>Nespelem</t>
  </si>
  <si>
    <t>0T04</t>
  </si>
  <si>
    <t>Pascua Yaqui Tribe</t>
  </si>
  <si>
    <t>9T19</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</si>
  <si>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</si>
  <si>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</si>
  <si>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</si>
  <si>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</si>
  <si>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</si>
  <si>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</si>
  <si>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</si>
  <si>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</si>
  <si>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</si>
  <si>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</si>
  <si>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</si>
  <si>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</si>
  <si>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</si>
  <si>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</si>
  <si>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</si>
  <si>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</si>
  <si>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</si>
  <si>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</si>
  <si>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</si>
  <si>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</si>
  <si>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</si>
  <si>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</si>
  <si>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</si>
  <si>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</si>
  <si>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</si>
  <si>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</si>
  <si>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</si>
  <si>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</si>
  <si>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</si>
  <si>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</si>
  <si>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</si>
  <si>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</si>
  <si>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</si>
  <si>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</si>
  <si>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</si>
  <si>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</si>
  <si>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</si>
  <si>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</si>
  <si>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</si>
  <si>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</si>
  <si>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City of Seneca</t>
  </si>
  <si>
    <t>4R07-021</t>
  </si>
  <si>
    <t>4R07-41174</t>
  </si>
  <si>
    <t>Senior Services Incorporated of Chester County</t>
  </si>
  <si>
    <t>Chester</t>
  </si>
  <si>
    <t>4R07-016</t>
  </si>
  <si>
    <t>4R07-41146</t>
  </si>
  <si>
    <t>Lowcountry Regional Transportation Authority</t>
  </si>
  <si>
    <t>Bluffton</t>
  </si>
  <si>
    <t>4R07-007</t>
  </si>
  <si>
    <t>4R07-41092</t>
  </si>
  <si>
    <t>McCormick County Senior Center</t>
  </si>
  <si>
    <t>McCormick</t>
  </si>
  <si>
    <t>4R07-018</t>
  </si>
  <si>
    <t>4R07-41042</t>
  </si>
  <si>
    <t>Newberry County Council on Aging</t>
  </si>
  <si>
    <t>Newberry</t>
  </si>
  <si>
    <t>4R07-008</t>
  </si>
  <si>
    <t>4R07-41022</t>
  </si>
  <si>
    <t>Fairfield County Transit System</t>
  </si>
  <si>
    <t>Winnsboro</t>
  </si>
  <si>
    <t>4R07-005</t>
  </si>
  <si>
    <t>4R07-41003</t>
  </si>
  <si>
    <t>Generations Unlimited</t>
  </si>
  <si>
    <t>Barnwell</t>
  </si>
  <si>
    <t>4R07-006</t>
  </si>
  <si>
    <t>4R07-41002</t>
  </si>
  <si>
    <t>Edgefield County Senior Citizens Council</t>
  </si>
  <si>
    <t>Edgefield</t>
  </si>
  <si>
    <t>4R07-004</t>
  </si>
  <si>
    <t>4R07-40988</t>
  </si>
  <si>
    <t>Bamberg County Office On Aging</t>
  </si>
  <si>
    <t>Bamberg</t>
  </si>
  <si>
    <t>4R07-027</t>
  </si>
  <si>
    <t>4R07-40974</t>
  </si>
  <si>
    <t>Williamsburg County Transit System</t>
  </si>
  <si>
    <t>Kingstree</t>
  </si>
  <si>
    <t>4R07-020</t>
  </si>
  <si>
    <t>4R07-40952</t>
  </si>
  <si>
    <t>Navajo Nation</t>
  </si>
  <si>
    <t>Window Rock</t>
  </si>
  <si>
    <t>9T05</t>
  </si>
  <si>
    <t>Williamston</t>
  </si>
  <si>
    <t>4R06-029</t>
  </si>
  <si>
    <t>4R06-40990</t>
  </si>
  <si>
    <t>Rutherford County</t>
  </si>
  <si>
    <t>Spindale</t>
  </si>
  <si>
    <t>4R06-042</t>
  </si>
  <si>
    <t>4R06-40983</t>
  </si>
  <si>
    <t>Madison County Transportation Authority</t>
  </si>
  <si>
    <t>4R06-028</t>
  </si>
  <si>
    <t>4R06-40976</t>
  </si>
  <si>
    <t>Washington County</t>
  </si>
  <si>
    <t>Plymouth</t>
  </si>
  <si>
    <t>4R06-064</t>
  </si>
  <si>
    <t>4R06-40959</t>
  </si>
  <si>
    <t>Gates County</t>
  </si>
  <si>
    <t>Gatesville</t>
  </si>
  <si>
    <t>4R06-061</t>
  </si>
  <si>
    <t>4R06-40947</t>
  </si>
  <si>
    <t>Carteret County</t>
  </si>
  <si>
    <t>Morehead City</t>
  </si>
  <si>
    <t>4R06-012</t>
  </si>
  <si>
    <t>4R06-40944</t>
  </si>
  <si>
    <t>Johnston Co. Council on Aging Inc.</t>
  </si>
  <si>
    <t>Smithfield</t>
  </si>
  <si>
    <t>4R06-024</t>
  </si>
  <si>
    <t>4R06-40943</t>
  </si>
  <si>
    <t>4R06-074</t>
  </si>
  <si>
    <t>4R06-40942</t>
  </si>
  <si>
    <t>Pender Adult Services, Inc.</t>
  </si>
  <si>
    <t>Burgaw</t>
  </si>
  <si>
    <t>4R06-075</t>
  </si>
  <si>
    <t>4R06-40938</t>
  </si>
  <si>
    <t>Polk County Transportation Authority</t>
  </si>
  <si>
    <t>4R06-038</t>
  </si>
  <si>
    <t>4R06-40934</t>
  </si>
  <si>
    <t>Sampson County</t>
  </si>
  <si>
    <t>4R06-043</t>
  </si>
  <si>
    <t>4R06-40933</t>
  </si>
  <si>
    <t>Rockingham County Council on Aging</t>
  </si>
  <si>
    <t>Reidsville</t>
  </si>
  <si>
    <t>4R06-051</t>
  </si>
  <si>
    <t>4R06-40929</t>
  </si>
  <si>
    <t>Randolph County Senior Adult Association Inc.</t>
  </si>
  <si>
    <t>Asheboro</t>
  </si>
  <si>
    <t>4R06-039</t>
  </si>
  <si>
    <t>4R06-40921</t>
  </si>
  <si>
    <t>Wilkes Transportation Authority</t>
  </si>
  <si>
    <t>North Wilkesboro</t>
  </si>
  <si>
    <t>4R06-050</t>
  </si>
  <si>
    <t>4R06-40918</t>
  </si>
  <si>
    <t>Duplin County</t>
  </si>
  <si>
    <t>Kenansville</t>
  </si>
  <si>
    <t>4R06-014</t>
  </si>
  <si>
    <t>4R06-40915</t>
  </si>
  <si>
    <t>Graham County</t>
  </si>
  <si>
    <t>Robbinsville</t>
  </si>
  <si>
    <t>4R06-015</t>
  </si>
  <si>
    <t>4R06-40913</t>
  </si>
  <si>
    <t>Macon County</t>
  </si>
  <si>
    <t>4R06-030</t>
  </si>
  <si>
    <t>4R06-41191</t>
  </si>
  <si>
    <t>Robeson County</t>
  </si>
  <si>
    <t>Lumberton</t>
  </si>
  <si>
    <t>4R06-041</t>
  </si>
  <si>
    <t>4R06-41187</t>
  </si>
  <si>
    <t>Stanly County</t>
  </si>
  <si>
    <t>Albemarle</t>
  </si>
  <si>
    <t>4R06-045</t>
  </si>
  <si>
    <t>4R06-41181</t>
  </si>
  <si>
    <t>Columbus County</t>
  </si>
  <si>
    <t>Whiteville</t>
  </si>
  <si>
    <t>4R06-013</t>
  </si>
  <si>
    <t>4R06-41172</t>
  </si>
  <si>
    <t>Sylva</t>
  </si>
  <si>
    <t>4R06-023</t>
  </si>
  <si>
    <t>4R06-41167</t>
  </si>
  <si>
    <t>Bladen County</t>
  </si>
  <si>
    <t>Elizabethtown</t>
  </si>
  <si>
    <t>4R06-010</t>
  </si>
  <si>
    <t>4R06-41166</t>
  </si>
  <si>
    <t>Lenoir County</t>
  </si>
  <si>
    <t>Kinston</t>
  </si>
  <si>
    <t>4R06-027</t>
  </si>
  <si>
    <t>4R06-41162</t>
  </si>
  <si>
    <t>Hayesville</t>
  </si>
  <si>
    <t>4R06-059</t>
  </si>
  <si>
    <t>4R06-41160</t>
  </si>
  <si>
    <t>4R06-026</t>
  </si>
  <si>
    <t>4R06-41150</t>
  </si>
  <si>
    <t>Yancey County Transportation Authority</t>
  </si>
  <si>
    <t>Burnsville</t>
  </si>
  <si>
    <t>4R06-049</t>
  </si>
  <si>
    <t>4R06-41143</t>
  </si>
  <si>
    <t>Alleghany County</t>
  </si>
  <si>
    <t>4R06-054</t>
  </si>
  <si>
    <t>4R06-41137</t>
  </si>
  <si>
    <t>Yadkin Valley Economic Development District, Inc.</t>
  </si>
  <si>
    <t>Boonville</t>
  </si>
  <si>
    <t>4R06-070</t>
  </si>
  <si>
    <t>4R06-41134</t>
  </si>
  <si>
    <t>Choanoke Public Transportation Authority</t>
  </si>
  <si>
    <t>Rich Square</t>
  </si>
  <si>
    <t>4R06-060</t>
  </si>
  <si>
    <t>4R06-41131</t>
  </si>
  <si>
    <t>Avery County Transportation Authority</t>
  </si>
  <si>
    <t>Newland</t>
  </si>
  <si>
    <t>4R06-002</t>
  </si>
  <si>
    <t>4R06-41130</t>
  </si>
  <si>
    <t>AppalCart</t>
  </si>
  <si>
    <t>Boone</t>
  </si>
  <si>
    <t>4R06-057</t>
  </si>
  <si>
    <t>4R06-41127</t>
  </si>
  <si>
    <t>Richmond Interagency Transportation Inc.</t>
  </si>
  <si>
    <t>4R06-040</t>
  </si>
  <si>
    <t>4R06-41124</t>
  </si>
  <si>
    <t>Harnett County</t>
  </si>
  <si>
    <t>4R06-019</t>
  </si>
  <si>
    <t>4R06-41119</t>
  </si>
  <si>
    <t>Transylvania County</t>
  </si>
  <si>
    <t>Brevard</t>
  </si>
  <si>
    <t>4R06-047</t>
  </si>
  <si>
    <t>4R06-41115</t>
  </si>
  <si>
    <t>Anson County</t>
  </si>
  <si>
    <t>Wadesboro</t>
  </si>
  <si>
    <t>4R06-001</t>
  </si>
  <si>
    <t>4R06-41113</t>
  </si>
  <si>
    <t>Albemarle Regional Health Services</t>
  </si>
  <si>
    <t>Elizabeth City</t>
  </si>
  <si>
    <t>4R06-062</t>
  </si>
  <si>
    <t>4R06-41111</t>
  </si>
  <si>
    <t>Transp. Administration of Cleveland County. Inc</t>
  </si>
  <si>
    <t>4R06-017</t>
  </si>
  <si>
    <t>4R06-41082</t>
  </si>
  <si>
    <t>Cherokee County</t>
  </si>
  <si>
    <t>Murphy</t>
  </si>
  <si>
    <t>4R06-008</t>
  </si>
  <si>
    <t>4R06-41069</t>
  </si>
  <si>
    <t>Bryson City</t>
  </si>
  <si>
    <t>4R06-046</t>
  </si>
  <si>
    <t>4R06-41066</t>
  </si>
  <si>
    <t>Moore County</t>
  </si>
  <si>
    <t>4R06-033</t>
  </si>
  <si>
    <t>4R06-41064</t>
  </si>
  <si>
    <t>Brunswick Transit System Inc.</t>
  </si>
  <si>
    <t>Bolivia</t>
  </si>
  <si>
    <t>4R06-011</t>
  </si>
  <si>
    <t>4R06-41058</t>
  </si>
  <si>
    <t>Kerr Area Transportation Authority</t>
  </si>
  <si>
    <t>4R06-025</t>
  </si>
  <si>
    <t>4R06-41048</t>
  </si>
  <si>
    <t>Dare County</t>
  </si>
  <si>
    <t>Manteo</t>
  </si>
  <si>
    <t>4R06-009</t>
  </si>
  <si>
    <t>4R06-41045</t>
  </si>
  <si>
    <t>Mitchell County Transportation Authority</t>
  </si>
  <si>
    <t>Bakersville</t>
  </si>
  <si>
    <t>4R06-032</t>
  </si>
  <si>
    <t>4R06-41043</t>
  </si>
  <si>
    <t>Hyde County Private Non-Profit Transp. Corp. Inc.</t>
  </si>
  <si>
    <t>Swan Quarter</t>
  </si>
  <si>
    <t>4R06-022</t>
  </si>
  <si>
    <t>4R06-41038</t>
  </si>
  <si>
    <t>Beaufort County Developmental Center, Inc.</t>
  </si>
  <si>
    <t>4R06-003</t>
  </si>
  <si>
    <t>4R06-41034</t>
  </si>
  <si>
    <t>Greene County</t>
  </si>
  <si>
    <t>Snow Hill</t>
  </si>
  <si>
    <t>4R06-018</t>
  </si>
  <si>
    <t>4R06-41031</t>
  </si>
  <si>
    <t>Ashe County Transportation Authority Inc</t>
  </si>
  <si>
    <t>West Jefferson</t>
  </si>
  <si>
    <t>4R06-058</t>
  </si>
  <si>
    <t>4R06-41029</t>
  </si>
  <si>
    <t>Scotland County</t>
  </si>
  <si>
    <t>Laurinburg</t>
  </si>
  <si>
    <t>4R06-044</t>
  </si>
  <si>
    <t>4R06-41028</t>
  </si>
  <si>
    <t>Person County</t>
  </si>
  <si>
    <t>Roxboro</t>
  </si>
  <si>
    <t>4R06-063</t>
  </si>
  <si>
    <t>4R06-41010</t>
  </si>
  <si>
    <t>Chatham Transit Network</t>
  </si>
  <si>
    <t>Pittsboro</t>
  </si>
  <si>
    <t>4R06-007</t>
  </si>
  <si>
    <t>4R06-41004</t>
  </si>
  <si>
    <t>Caswell County</t>
  </si>
  <si>
    <t>Yanceyville</t>
  </si>
  <si>
    <t>4R06-006</t>
  </si>
  <si>
    <t>4R06-40996</t>
  </si>
  <si>
    <t>Wilson County</t>
  </si>
  <si>
    <t>4R06-065</t>
  </si>
  <si>
    <t>4R06-40993</t>
  </si>
  <si>
    <t>Wake County DSS</t>
  </si>
  <si>
    <t>4R06-094</t>
  </si>
  <si>
    <t>City of Wilson, NC</t>
  </si>
  <si>
    <t>4R06-44931</t>
  </si>
  <si>
    <t>Jacksonville Transportation Authority</t>
  </si>
  <si>
    <t>Rock Island County Metropolitan Mass Transit District</t>
  </si>
  <si>
    <t xml:space="preserve">Moline </t>
  </si>
  <si>
    <t>City of Seattle - Seattle Center Monorail Transit</t>
  </si>
  <si>
    <t>Orocovis</t>
  </si>
  <si>
    <t>1R05-005</t>
  </si>
  <si>
    <t>4R09-40958</t>
  </si>
  <si>
    <t>Utuado</t>
  </si>
  <si>
    <t>1R05-006</t>
  </si>
  <si>
    <t>4R09-40991</t>
  </si>
  <si>
    <t>Comerio</t>
  </si>
  <si>
    <t>1R05-003</t>
  </si>
  <si>
    <t>4R09-41182</t>
  </si>
  <si>
    <t>City of Ocala, Florida</t>
  </si>
  <si>
    <t>Ocala</t>
  </si>
  <si>
    <t>Port Authority Trans-Hudson Corporation</t>
  </si>
  <si>
    <t>Jersey City</t>
  </si>
  <si>
    <t>Clark County Public Transportation Benefit Area Authority</t>
  </si>
  <si>
    <t>Vancouver</t>
  </si>
  <si>
    <t>Charlotte County Transit Division</t>
  </si>
  <si>
    <t>Punta Gorda</t>
  </si>
  <si>
    <t>Licking County Transit Board</t>
  </si>
  <si>
    <t>Petersburg Area Transit</t>
  </si>
  <si>
    <t>1R03-011</t>
  </si>
  <si>
    <t>1R03-10175</t>
  </si>
  <si>
    <t>Belfast</t>
  </si>
  <si>
    <t>1R03-013</t>
  </si>
  <si>
    <t>1R03-10169</t>
  </si>
  <si>
    <t>Stonington</t>
  </si>
  <si>
    <t>1R03-020</t>
  </si>
  <si>
    <t>1R03-10167</t>
  </si>
  <si>
    <t>Waterville</t>
  </si>
  <si>
    <t>1R03-005</t>
  </si>
  <si>
    <t>1R03-10155</t>
  </si>
  <si>
    <t>Town of Cranberry Isles</t>
  </si>
  <si>
    <t>Islesford</t>
  </si>
  <si>
    <t>1R03-027</t>
  </si>
  <si>
    <t>1R03-10153</t>
  </si>
  <si>
    <t>Bath</t>
  </si>
  <si>
    <t>1R03-014</t>
  </si>
  <si>
    <t>1R03-10152</t>
  </si>
  <si>
    <t>1R03-007</t>
  </si>
  <si>
    <t>1R03-10146</t>
  </si>
  <si>
    <t>Presque Isle</t>
  </si>
  <si>
    <t>1R03-001</t>
  </si>
  <si>
    <t>1R03-10142</t>
  </si>
  <si>
    <t>Penquis Community Action Program</t>
  </si>
  <si>
    <t>1R03-006</t>
  </si>
  <si>
    <t>1R03-10134</t>
  </si>
  <si>
    <t>Milbridge</t>
  </si>
  <si>
    <t>1R03-008</t>
  </si>
  <si>
    <t>1R03-10177</t>
  </si>
  <si>
    <t>Westminster</t>
  </si>
  <si>
    <t>City of Cripple Creek</t>
  </si>
  <si>
    <t>Cripple Creek</t>
  </si>
  <si>
    <t>8R01-058</t>
  </si>
  <si>
    <t>8R01-80275</t>
  </si>
  <si>
    <t>Montrose County Seniors</t>
  </si>
  <si>
    <t>Montrose</t>
  </si>
  <si>
    <t>8R01-88215</t>
  </si>
  <si>
    <t>San Miguel County</t>
  </si>
  <si>
    <t>Norwood</t>
  </si>
  <si>
    <t>8R01-88214</t>
  </si>
  <si>
    <t>Prowers County</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</si>
  <si>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</si>
  <si>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</si>
  <si>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</si>
  <si>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</si>
  <si>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</si>
  <si>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</si>
  <si>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</si>
  <si>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</si>
  <si>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</si>
  <si>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</si>
  <si>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</si>
  <si>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</si>
  <si>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</si>
  <si>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</si>
  <si>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</si>
  <si>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</si>
  <si>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</si>
  <si>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</si>
  <si>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</si>
  <si>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</si>
  <si>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</si>
  <si>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</si>
  <si>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8R01-048</t>
  </si>
  <si>
    <t>8R01-80168</t>
  </si>
  <si>
    <t>Town of Breckenridge</t>
  </si>
  <si>
    <t>8R01-003</t>
  </si>
  <si>
    <t>8R01-80170</t>
  </si>
  <si>
    <t>Steamboat Springs</t>
  </si>
  <si>
    <t>8R01-020</t>
  </si>
  <si>
    <t>8R01-80186</t>
  </si>
  <si>
    <t>Southern Ute Community Action Program</t>
  </si>
  <si>
    <t>Ignacio</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</si>
  <si>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</si>
  <si>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</si>
  <si>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</si>
  <si>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</si>
  <si>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</si>
  <si>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</si>
  <si>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</si>
  <si>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</si>
  <si>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</si>
  <si>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</si>
  <si>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</si>
  <si>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</si>
  <si>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</si>
  <si>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</si>
  <si>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</si>
  <si>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</si>
  <si>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</si>
  <si>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</si>
  <si>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</si>
  <si>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</si>
  <si>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</si>
  <si>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</si>
  <si>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</si>
  <si>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</si>
  <si>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</si>
  <si>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</si>
  <si>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</si>
  <si>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</si>
  <si>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</si>
  <si>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</si>
  <si>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</si>
  <si>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</si>
  <si>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</si>
  <si>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</si>
  <si>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</si>
  <si>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</si>
  <si>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</si>
  <si>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</si>
  <si>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</si>
  <si>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Pueblo</t>
  </si>
  <si>
    <t>8R01-016</t>
  </si>
  <si>
    <t>8R01-80267</t>
  </si>
  <si>
    <t>Canyon City</t>
  </si>
  <si>
    <t>8R01-047</t>
  </si>
  <si>
    <t>8R01-80274</t>
  </si>
  <si>
    <t>Boulder</t>
  </si>
  <si>
    <t>8R01-019</t>
  </si>
  <si>
    <t>8R01-80285</t>
  </si>
  <si>
    <t>Roaring Fork Transportation Authority</t>
  </si>
  <si>
    <t>8R01-013</t>
  </si>
  <si>
    <t>8R01-80289</t>
  </si>
  <si>
    <t>Seniors' Resource Center, Inc</t>
  </si>
  <si>
    <t>8R01-014</t>
  </si>
  <si>
    <t>8R01-80292</t>
  </si>
  <si>
    <t>Fort Belknap Indian Community</t>
  </si>
  <si>
    <t>Harlem</t>
  </si>
  <si>
    <t>8T05</t>
  </si>
  <si>
    <t>North Front Range Metropolitan Planning Organization</t>
  </si>
  <si>
    <t>Rogue Valley Transportation District</t>
  </si>
  <si>
    <t>Medford</t>
  </si>
  <si>
    <t>Bettendorf Transit System</t>
  </si>
  <si>
    <t>Bettendorf</t>
  </si>
  <si>
    <t>City of Tallahassee</t>
  </si>
  <si>
    <t>City of Kokomo</t>
  </si>
  <si>
    <t>Kokomo</t>
  </si>
  <si>
    <t>Greater Richmond Transit Company</t>
  </si>
  <si>
    <t>Reno-Sparks Indian Colony</t>
  </si>
  <si>
    <t>9T11</t>
  </si>
  <si>
    <t>Chapel Hill Transit</t>
  </si>
  <si>
    <t>Chapel Hill</t>
  </si>
  <si>
    <t>Fort Worth Transportation Authority</t>
  </si>
  <si>
    <t>Fort Worth</t>
  </si>
  <si>
    <t>Oneida Tribe of Indians of Wisconsin</t>
  </si>
  <si>
    <t>Oneida</t>
  </si>
  <si>
    <t>5T11</t>
  </si>
  <si>
    <t>Winston-Salem Transit Authority - Trans-Aid of Forsyth County</t>
  </si>
  <si>
    <t>Winston-Salem</t>
  </si>
  <si>
    <t>Lower Elwha Klallam Tribe</t>
  </si>
  <si>
    <t>Port Angeles</t>
  </si>
  <si>
    <t>Collier Area Transit</t>
  </si>
  <si>
    <t>Naples</t>
  </si>
  <si>
    <t>Miami-Dade Transit</t>
  </si>
  <si>
    <t>Capital District Transportation Authority</t>
  </si>
  <si>
    <t>Tompkins Consolidated Area Transit</t>
  </si>
  <si>
    <t>Ithaca</t>
  </si>
  <si>
    <t>Santa Fe Trails - City of Santa Fe</t>
  </si>
  <si>
    <t>Southern Ute Indian Tribe</t>
  </si>
  <si>
    <t>8T17</t>
  </si>
  <si>
    <t>Valley Regional Transit</t>
  </si>
  <si>
    <t>Meridian</t>
  </si>
  <si>
    <t>City of Port Jervis</t>
  </si>
  <si>
    <t>2R02-012</t>
  </si>
  <si>
    <t>2R02-20988</t>
  </si>
  <si>
    <t>2R02-059</t>
  </si>
  <si>
    <t>2R02-20990</t>
  </si>
  <si>
    <t>2R02-038</t>
  </si>
  <si>
    <t>2R02-20991</t>
  </si>
  <si>
    <t>Malone</t>
  </si>
  <si>
    <t>2R02-024</t>
  </si>
  <si>
    <t>2R02-20992</t>
  </si>
  <si>
    <t>Cooperstown</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</si>
  <si>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</si>
  <si>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</si>
  <si>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</si>
  <si>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</si>
  <si>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</si>
  <si>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</si>
  <si>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</si>
  <si>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</si>
  <si>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</si>
  <si>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</si>
  <si>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</si>
  <si>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</si>
  <si>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</si>
  <si>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</si>
  <si>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</si>
  <si>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</si>
  <si>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</si>
  <si>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</si>
  <si>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</si>
  <si>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</si>
  <si>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</si>
  <si>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</si>
  <si>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</si>
  <si>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</si>
  <si>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</si>
  <si>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</si>
  <si>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</si>
  <si>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</si>
  <si>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</si>
  <si>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</si>
  <si>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</si>
  <si>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</si>
  <si>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</si>
  <si>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</si>
  <si>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</si>
  <si>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</si>
  <si>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</si>
  <si>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</si>
  <si>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</si>
  <si>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</si>
  <si>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</si>
  <si>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</si>
  <si>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</si>
  <si>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</si>
  <si>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</si>
  <si>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</si>
  <si>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</si>
  <si>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</si>
  <si>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</si>
  <si>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</si>
  <si>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2R02-026</t>
  </si>
  <si>
    <t>2R02-20953</t>
  </si>
  <si>
    <t>Town of Goshen</t>
  </si>
  <si>
    <t>Goshen</t>
  </si>
  <si>
    <t>2R02-044</t>
  </si>
  <si>
    <t>2R02-20954</t>
  </si>
  <si>
    <t>2R02-031</t>
  </si>
  <si>
    <t>2R02-20957</t>
  </si>
  <si>
    <t>2R02-055</t>
  </si>
  <si>
    <t>2R02-20958</t>
  </si>
  <si>
    <t>2R02-010</t>
  </si>
  <si>
    <t>2R02-20959</t>
  </si>
  <si>
    <t>City of Oneonta</t>
  </si>
  <si>
    <t>2R02-053</t>
  </si>
  <si>
    <t>2R02-20960</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</si>
  <si>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</si>
  <si>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</si>
  <si>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</si>
  <si>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</si>
  <si>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</si>
  <si>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</si>
  <si>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</si>
  <si>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</si>
  <si>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</si>
  <si>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</si>
  <si>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</si>
  <si>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</si>
  <si>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</si>
  <si>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</si>
  <si>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</si>
  <si>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</si>
  <si>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</si>
  <si>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</si>
  <si>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</si>
  <si>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</si>
  <si>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</si>
  <si>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</si>
  <si>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</si>
  <si>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</si>
  <si>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</si>
  <si>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</si>
  <si>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</si>
  <si>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</si>
  <si>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</si>
  <si>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Winnemucca</t>
  </si>
  <si>
    <t>9R04-017</t>
  </si>
  <si>
    <t>9R04-91023</t>
  </si>
  <si>
    <t>Tahoe Transportation District</t>
  </si>
  <si>
    <t>Zephyr Cove</t>
  </si>
  <si>
    <t>9R02-137</t>
  </si>
  <si>
    <t>Lincoln County Transportation</t>
  </si>
  <si>
    <t>9R04-005</t>
  </si>
  <si>
    <t>9R04-91022</t>
  </si>
  <si>
    <t>Nye County Senior Nutrition</t>
  </si>
  <si>
    <t>9R04-010</t>
  </si>
  <si>
    <t>9R04-91029</t>
  </si>
  <si>
    <t>Elko County</t>
  </si>
  <si>
    <t>9R04-032</t>
  </si>
  <si>
    <t>9R04-91061</t>
  </si>
  <si>
    <t>Douglas Area Rural Transit - DART</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</si>
  <si>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</si>
  <si>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</si>
  <si>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</si>
  <si>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</si>
  <si>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</si>
  <si>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</si>
  <si>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</si>
  <si>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</si>
  <si>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</si>
  <si>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</si>
  <si>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</si>
  <si>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</si>
  <si>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</si>
  <si>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</si>
  <si>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</si>
  <si>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</si>
  <si>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</si>
  <si>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</si>
  <si>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</si>
  <si>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9R04-012</t>
  </si>
  <si>
    <t>9R04-91113</t>
  </si>
  <si>
    <t>M-1 Rail</t>
  </si>
  <si>
    <t>City of San Luis Obispo</t>
  </si>
  <si>
    <t>Worcester Regional Transit Authority</t>
  </si>
  <si>
    <t>Sitka Tribe of Alaska</t>
  </si>
  <si>
    <t>0T14</t>
  </si>
  <si>
    <t>Transit Authority of Central Kentucky</t>
  </si>
  <si>
    <t>Comanche Nation</t>
  </si>
  <si>
    <t>6T05</t>
  </si>
  <si>
    <t>County of Burlington</t>
  </si>
  <si>
    <t>Mt. Holly</t>
  </si>
  <si>
    <t>Orange-Newark-Elizabeth, Inc.</t>
  </si>
  <si>
    <t>Elizabeth</t>
  </si>
  <si>
    <t>City of Kingston Citibus</t>
  </si>
  <si>
    <t>DeCamp Bus Lines</t>
  </si>
  <si>
    <t>Montclair</t>
  </si>
  <si>
    <t>Lakeland Bus Lines, Inc.</t>
  </si>
  <si>
    <t>Paramus</t>
  </si>
  <si>
    <t>Sacramento Regional Transit District</t>
  </si>
  <si>
    <t>Sacramento</t>
  </si>
  <si>
    <t>BillyBey Ferry Company, LLC</t>
  </si>
  <si>
    <t>Olympia Trails Bus Company, Inc.</t>
  </si>
  <si>
    <t>Santa Clara Valley Transportation Authority</t>
  </si>
  <si>
    <t>San Jose</t>
  </si>
  <si>
    <t>Port Imperial Ferry Corporation dba NY Waterway</t>
  </si>
  <si>
    <t>Weehawken</t>
  </si>
  <si>
    <t>Browning</t>
  </si>
  <si>
    <t>8T01</t>
  </si>
  <si>
    <t>Salt River Pima-Maricopa Indian Community</t>
  </si>
  <si>
    <t>9T23</t>
  </si>
  <si>
    <t>Cape Fear Public Transportation Authority</t>
  </si>
  <si>
    <t>County of Morris</t>
  </si>
  <si>
    <t>Morristown</t>
  </si>
  <si>
    <t>Owensboro Transit System</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</si>
  <si>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</si>
  <si>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</si>
  <si>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</si>
  <si>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</si>
  <si>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</si>
  <si>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</si>
  <si>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</si>
  <si>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</si>
  <si>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</si>
  <si>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</si>
  <si>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Lake Charles Transit System</t>
  </si>
  <si>
    <t>Los Angeles County Metropolitan Transportation Authority dba: Metro</t>
  </si>
  <si>
    <t>City of Appleton - Valley Transit</t>
  </si>
  <si>
    <t>Appleton</t>
  </si>
  <si>
    <t>Toledo Area Regional Transit Authority</t>
  </si>
  <si>
    <t>Toledo</t>
  </si>
  <si>
    <t>Charlotte Area Transit System</t>
  </si>
  <si>
    <t>City of Brownsville - Brownsville Metro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</si>
  <si>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</si>
  <si>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</si>
  <si>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</si>
  <si>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</si>
  <si>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</si>
  <si>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</si>
  <si>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</si>
  <si>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</si>
  <si>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</si>
  <si>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</si>
  <si>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</si>
  <si>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</si>
  <si>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</si>
  <si>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</si>
  <si>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</si>
  <si>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</si>
  <si>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</si>
  <si>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</si>
  <si>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</si>
  <si>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</si>
  <si>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</si>
  <si>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</si>
  <si>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</si>
  <si>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Jefferson Transit</t>
  </si>
  <si>
    <t>Port Townsend</t>
  </si>
  <si>
    <t>0R03-035</t>
  </si>
  <si>
    <t>0R03-00316</t>
  </si>
  <si>
    <t>Senior Services of Snohomish County</t>
  </si>
  <si>
    <t>Mukilteo</t>
  </si>
  <si>
    <t>0R03-021</t>
  </si>
  <si>
    <t>0R03-00033</t>
  </si>
  <si>
    <t>Special Mobility Services</t>
  </si>
  <si>
    <t>0R03-024</t>
  </si>
  <si>
    <t>0R03-00386</t>
  </si>
  <si>
    <t>Columbia County Public Transportation</t>
  </si>
  <si>
    <t>0R03-001</t>
  </si>
  <si>
    <t>0R03-00383</t>
  </si>
  <si>
    <t>Wahkiakum County Health &amp; Human Services</t>
  </si>
  <si>
    <t>Cathlamet</t>
  </si>
  <si>
    <t>0R03-056</t>
  </si>
  <si>
    <t>0R03-00371</t>
  </si>
  <si>
    <t>Lower Columbia Community Action Council</t>
  </si>
  <si>
    <t>0R03-004</t>
  </si>
  <si>
    <t>0R03-00368</t>
  </si>
  <si>
    <t>White Pass Community Services Coalition</t>
  </si>
  <si>
    <t>Morton</t>
  </si>
  <si>
    <t>0R03-030</t>
  </si>
  <si>
    <t>0R03-00366</t>
  </si>
  <si>
    <t>Twin Transit</t>
  </si>
  <si>
    <t>0R03-025</t>
  </si>
  <si>
    <t>0R03-00364</t>
  </si>
  <si>
    <t>Skamania County Senior Services</t>
  </si>
  <si>
    <t>Stevenson</t>
  </si>
  <si>
    <t>0R03-023</t>
  </si>
  <si>
    <t>0R03-00336</t>
  </si>
  <si>
    <t>Okanogan County Transportation &amp; Nutrition</t>
  </si>
  <si>
    <t>Omak</t>
  </si>
  <si>
    <t>0R03-045</t>
  </si>
  <si>
    <t>0R03-00332</t>
  </si>
  <si>
    <t>Pacific Transit</t>
  </si>
  <si>
    <t>Raymond</t>
  </si>
  <si>
    <t>0R03-019</t>
  </si>
  <si>
    <t>0R03-00322</t>
  </si>
  <si>
    <t>Mt Si Senior Center</t>
  </si>
  <si>
    <t>North Bend</t>
  </si>
  <si>
    <t>0R03-006</t>
  </si>
  <si>
    <t>0R03-00317</t>
  </si>
  <si>
    <t>Mason County Transportation Authority</t>
  </si>
  <si>
    <t>0R03-017</t>
  </si>
  <si>
    <t>0R03-00315</t>
  </si>
  <si>
    <t>Grays Harbor Transit</t>
  </si>
  <si>
    <t>Hoquiam</t>
  </si>
  <si>
    <t>0R03-012</t>
  </si>
  <si>
    <t>0R03-00314</t>
  </si>
  <si>
    <t>Hopesource</t>
  </si>
  <si>
    <t>Ellensburg</t>
  </si>
  <si>
    <t>0R03-046</t>
  </si>
  <si>
    <t>0R03-00312</t>
  </si>
  <si>
    <t>Grant County Transportation Authority</t>
  </si>
  <si>
    <t>Moses Lake</t>
  </si>
  <si>
    <t>0R03-011</t>
  </si>
  <si>
    <t>0R03-00309</t>
  </si>
  <si>
    <t>Clallam Transit System</t>
  </si>
  <si>
    <t>0R03-009</t>
  </si>
  <si>
    <t>0R03-00303</t>
  </si>
  <si>
    <t>Klickitat County Senior Services</t>
  </si>
  <si>
    <t>Goldendale</t>
  </si>
  <si>
    <t>0R03-015</t>
  </si>
  <si>
    <t>0R03-00299</t>
  </si>
  <si>
    <t>Coupeville</t>
  </si>
  <si>
    <t>0R03-013</t>
  </si>
  <si>
    <t>0R03-00298</t>
  </si>
  <si>
    <t>People for People Yakima</t>
  </si>
  <si>
    <t>0R03-008</t>
  </si>
  <si>
    <t>0R03-00297</t>
  </si>
  <si>
    <t>Pullman Transit</t>
  </si>
  <si>
    <t>Pullman</t>
  </si>
  <si>
    <t>0R03-020</t>
  </si>
  <si>
    <t>0R03-00294</t>
  </si>
  <si>
    <t>People for People Moses Lake</t>
  </si>
  <si>
    <t>0R03-029</t>
  </si>
  <si>
    <t>0R03-00287</t>
  </si>
  <si>
    <t>Rural Resources Community Action</t>
  </si>
  <si>
    <t>Colville</t>
  </si>
  <si>
    <t>0R03-032</t>
  </si>
  <si>
    <t>0R03-00286</t>
  </si>
  <si>
    <t>Thurston Regional Planning Council</t>
  </si>
  <si>
    <t>0R03-039</t>
  </si>
  <si>
    <t>0R03-00285</t>
  </si>
  <si>
    <t>Garfield County Transportation Program</t>
  </si>
  <si>
    <t>Pomeroy</t>
  </si>
  <si>
    <t>0R03-010</t>
  </si>
  <si>
    <t>0R03-00282</t>
  </si>
  <si>
    <t>Coastal Community Action Program</t>
  </si>
  <si>
    <t>0R03-00398</t>
  </si>
  <si>
    <t>San Francisco Bay Area Water Emergency Transportation Authority</t>
  </si>
  <si>
    <t>City of Taft</t>
  </si>
  <si>
    <t>Taft</t>
  </si>
  <si>
    <t>9R02-010</t>
  </si>
  <si>
    <t>9R02-91066</t>
  </si>
  <si>
    <t>Wasco, City of</t>
  </si>
  <si>
    <t>Wasco</t>
  </si>
  <si>
    <t>9R02-028</t>
  </si>
  <si>
    <t>9R02-99426</t>
  </si>
  <si>
    <t>County of Sacramento Municipal Services Agency Department of Transportation</t>
  </si>
  <si>
    <t>9R02-109</t>
  </si>
  <si>
    <t>9R02-90216</t>
  </si>
  <si>
    <t>City of Shafter</t>
  </si>
  <si>
    <t>Shafter</t>
  </si>
  <si>
    <t>9R02-029</t>
  </si>
  <si>
    <t>9R02-91120</t>
  </si>
  <si>
    <t>Plumas County Transportation Commission</t>
  </si>
  <si>
    <t>9R02-005</t>
  </si>
  <si>
    <t>9R02-91119</t>
  </si>
  <si>
    <t>Colusa County Transit Agency</t>
  </si>
  <si>
    <t>Colusa</t>
  </si>
  <si>
    <t>9R02-034</t>
  </si>
  <si>
    <t>9R02-91112</t>
  </si>
  <si>
    <t>Town of Truckee</t>
  </si>
  <si>
    <t>Truckee</t>
  </si>
  <si>
    <t>9R02-054</t>
  </si>
  <si>
    <t>9R02-91101</t>
  </si>
  <si>
    <t>Redwood Coast Transit Authority</t>
  </si>
  <si>
    <t>9R02-002</t>
  </si>
  <si>
    <t>9R02-91097</t>
  </si>
  <si>
    <t>Nevada County Transit Services</t>
  </si>
  <si>
    <t>Nevada City</t>
  </si>
  <si>
    <t>9R02-012</t>
  </si>
  <si>
    <t>9R02-91095</t>
  </si>
  <si>
    <t>Glenn Transit Service</t>
  </si>
  <si>
    <t>Willows</t>
  </si>
  <si>
    <t>9R02-009</t>
  </si>
  <si>
    <t>9R02-91088</t>
  </si>
  <si>
    <t>City of Woodlake</t>
  </si>
  <si>
    <t>Woodlake</t>
  </si>
  <si>
    <t>9R02-033</t>
  </si>
  <si>
    <t>9R02-91079</t>
  </si>
  <si>
    <t>City of Escalon</t>
  </si>
  <si>
    <t>Escalon</t>
  </si>
  <si>
    <t>9R02-061</t>
  </si>
  <si>
    <t>9R02-91078</t>
  </si>
  <si>
    <t>City of Tehachapi</t>
  </si>
  <si>
    <t>Tehachapi</t>
  </si>
  <si>
    <t>9R02-014</t>
  </si>
  <si>
    <t>9R02-91074</t>
  </si>
  <si>
    <t>City of Chowchilla</t>
  </si>
  <si>
    <t>Chowchilla</t>
  </si>
  <si>
    <t>9R02-058</t>
  </si>
  <si>
    <t>9R02-91071</t>
  </si>
  <si>
    <t>Calaveras County Department of Public Works</t>
  </si>
  <si>
    <t>San Andreas</t>
  </si>
  <si>
    <t>9R02-007</t>
  </si>
  <si>
    <t>9R02-91063</t>
  </si>
  <si>
    <t>Eastern Sierra Transit Authority</t>
  </si>
  <si>
    <t>9R02-098</t>
  </si>
  <si>
    <t>9R02-91062</t>
  </si>
  <si>
    <t>Kern Regional Transit</t>
  </si>
  <si>
    <t>9R02-037</t>
  </si>
  <si>
    <t>9R02-91059</t>
  </si>
  <si>
    <t>City of Ojai</t>
  </si>
  <si>
    <t>Ojai</t>
  </si>
  <si>
    <t>9R02-004</t>
  </si>
  <si>
    <t>9R02-91058</t>
  </si>
  <si>
    <t>Tuolumne County Transit</t>
  </si>
  <si>
    <t>Sonora</t>
  </si>
  <si>
    <t>9R02-035</t>
  </si>
  <si>
    <t>9R02-91057</t>
  </si>
  <si>
    <t>Tulare County Area Transit</t>
  </si>
  <si>
    <t>9R02-008</t>
  </si>
  <si>
    <t>9R02-91055</t>
  </si>
  <si>
    <t>Lake Transit Authority</t>
  </si>
  <si>
    <t>9R02-001</t>
  </si>
  <si>
    <t>9R02-91053</t>
  </si>
  <si>
    <t>County of Siskiyou</t>
  </si>
  <si>
    <t>Yreka</t>
  </si>
  <si>
    <t>9R02-017</t>
  </si>
  <si>
    <t>9R02-91048</t>
  </si>
  <si>
    <t>City of Guadalupe</t>
  </si>
  <si>
    <t>GUADALUPE</t>
  </si>
  <si>
    <t>9R02-042</t>
  </si>
  <si>
    <t>9R02-91043</t>
  </si>
  <si>
    <t>CIty of Dinuba</t>
  </si>
  <si>
    <t>Dinuba</t>
  </si>
  <si>
    <t>9R02-060</t>
  </si>
  <si>
    <t>9R02-91040</t>
  </si>
  <si>
    <t>Sierra County Transportation Commission</t>
  </si>
  <si>
    <t>Downieville</t>
  </si>
  <si>
    <t>9R02-052</t>
  </si>
  <si>
    <t>9R02-91038</t>
  </si>
  <si>
    <t>Humboldt Transit Authority</t>
  </si>
  <si>
    <t>9R02-016</t>
  </si>
  <si>
    <t>9R02-91036</t>
  </si>
  <si>
    <t>Trinity County</t>
  </si>
  <si>
    <t>Weaverville</t>
  </si>
  <si>
    <t>9R02-022</t>
  </si>
  <si>
    <t>9R02-91035</t>
  </si>
  <si>
    <t>City of Auburn</t>
  </si>
  <si>
    <t>9R02-143</t>
  </si>
  <si>
    <t>9R02-91032</t>
  </si>
  <si>
    <t>City of Solvang</t>
  </si>
  <si>
    <t>Solvang</t>
  </si>
  <si>
    <t>9R02-039</t>
  </si>
  <si>
    <t>9R02-91028</t>
  </si>
  <si>
    <t>City of Arvin</t>
  </si>
  <si>
    <t>Arvin</t>
  </si>
  <si>
    <t>9R02-056</t>
  </si>
  <si>
    <t>9R02-91027</t>
  </si>
  <si>
    <t>City of Needles</t>
  </si>
  <si>
    <t>Needles</t>
  </si>
  <si>
    <t>9R02-063</t>
  </si>
  <si>
    <t>9R02-91020</t>
  </si>
  <si>
    <t>City of Arcata</t>
  </si>
  <si>
    <t>Arcata</t>
  </si>
  <si>
    <t>9R02-108</t>
  </si>
  <si>
    <t>9R02-91018</t>
  </si>
  <si>
    <t>City of Rio Vista</t>
  </si>
  <si>
    <t>Rio Vista</t>
  </si>
  <si>
    <t>9R02-032</t>
  </si>
  <si>
    <t>9R02-91014</t>
  </si>
  <si>
    <t>Mountain Area Regional Transit Authority</t>
  </si>
  <si>
    <t>Big Bear Lake</t>
  </si>
  <si>
    <t>9R02-050</t>
  </si>
  <si>
    <t>9R02-91012</t>
  </si>
  <si>
    <t>San Benito County LTA</t>
  </si>
  <si>
    <t>Hollister</t>
  </si>
  <si>
    <t>9R02-013</t>
  </si>
  <si>
    <t>9R02-91009</t>
  </si>
  <si>
    <t>Modoc Transportation Agency</t>
  </si>
  <si>
    <t>Alturas</t>
  </si>
  <si>
    <t>9R02-048</t>
  </si>
  <si>
    <t>9R02-91008</t>
  </si>
  <si>
    <t>Fresno County Rural Transit Agency</t>
  </si>
  <si>
    <t>9R02-025</t>
  </si>
  <si>
    <t>9R02-91007</t>
  </si>
  <si>
    <t>City of Ridgecrest</t>
  </si>
  <si>
    <t>Ridgecrest</t>
  </si>
  <si>
    <t>9R02-051</t>
  </si>
  <si>
    <t>9R02-91006</t>
  </si>
  <si>
    <t>Madera County</t>
  </si>
  <si>
    <t>9R02-062</t>
  </si>
  <si>
    <t>9R02-91005</t>
  </si>
  <si>
    <t>City of Corcoran</t>
  </si>
  <si>
    <t>Corcoran</t>
  </si>
  <si>
    <t>9R02-059</t>
  </si>
  <si>
    <t>9R02-91002</t>
  </si>
  <si>
    <t>Amador Regional Transit System</t>
  </si>
  <si>
    <t>9R02-018</t>
  </si>
  <si>
    <t>9R02-91000</t>
  </si>
  <si>
    <t>9R02-006</t>
  </si>
  <si>
    <t>9R02-91041</t>
  </si>
  <si>
    <t>Tehama County</t>
  </si>
  <si>
    <t>Gerber</t>
  </si>
  <si>
    <t>9R02-027</t>
  </si>
  <si>
    <t>9R02-91089</t>
  </si>
  <si>
    <t>Alpine County Local Transportation Commission</t>
  </si>
  <si>
    <t>Markleeville</t>
  </si>
  <si>
    <t>9R02-055</t>
  </si>
  <si>
    <t>9R02-91116</t>
  </si>
  <si>
    <t>Mariposa County Transit</t>
  </si>
  <si>
    <t>Mariposa</t>
  </si>
  <si>
    <t>9R02-094</t>
  </si>
  <si>
    <t>9R02-91082</t>
  </si>
  <si>
    <t>Lassen Transit Service Agency</t>
  </si>
  <si>
    <t>9R02-021</t>
  </si>
  <si>
    <t>9R02-91098</t>
  </si>
  <si>
    <t>City of McFarland</t>
  </si>
  <si>
    <t>McFarland</t>
  </si>
  <si>
    <t>9R02-024</t>
  </si>
  <si>
    <t>9R02-91110</t>
  </si>
  <si>
    <t>City of California City</t>
  </si>
  <si>
    <t>California City</t>
  </si>
  <si>
    <t>9R02-097</t>
  </si>
  <si>
    <t>9R02-91111</t>
  </si>
  <si>
    <t>Waccamaw Regional Transportation Authority</t>
  </si>
  <si>
    <t>Conway</t>
  </si>
  <si>
    <t>Greater Lynchburg Transit Company</t>
  </si>
  <si>
    <t>Lynchburg</t>
  </si>
  <si>
    <t>Antelope Valley Transit Authority</t>
  </si>
  <si>
    <t>South Jersey Transportation Authority</t>
  </si>
  <si>
    <t>9R02-068</t>
  </si>
  <si>
    <t>9R02-91093</t>
  </si>
  <si>
    <t>Pierce County Ferry Operations</t>
  </si>
  <si>
    <t>The Greater Cleveland Regional Transit Authority</t>
  </si>
  <si>
    <t>Transportation District Commission of Hampton Roads</t>
  </si>
  <si>
    <t>Hampton</t>
  </si>
  <si>
    <t>San Francisco Municipal Railway</t>
  </si>
  <si>
    <t>Augusta Richmond County Transit Department</t>
  </si>
  <si>
    <t>Cecil County Government - SSCT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</si>
  <si>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</si>
  <si>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</si>
  <si>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</si>
  <si>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</si>
  <si>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</si>
  <si>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</si>
  <si>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</si>
  <si>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</si>
  <si>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</si>
  <si>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 xml:space="preserve">Corsicana </t>
  </si>
  <si>
    <t>6R05-012</t>
  </si>
  <si>
    <t>Central Texas Rural Transit District</t>
  </si>
  <si>
    <t>6R05-005</t>
  </si>
  <si>
    <t>6R05-60262</t>
  </si>
  <si>
    <t>The Transit System, Inc.</t>
  </si>
  <si>
    <t xml:space="preserve">Glen Rose </t>
  </si>
  <si>
    <t>6R05-016</t>
  </si>
  <si>
    <t>6R05-60264</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</si>
  <si>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</si>
  <si>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</si>
  <si>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</si>
  <si>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</si>
  <si>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</si>
  <si>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</si>
  <si>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</si>
  <si>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</si>
  <si>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</si>
  <si>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</si>
  <si>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</si>
  <si>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</si>
  <si>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</si>
  <si>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</si>
  <si>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</si>
  <si>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</si>
  <si>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</si>
  <si>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</si>
  <si>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</si>
  <si>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</si>
  <si>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</si>
  <si>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</si>
  <si>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</si>
  <si>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</si>
  <si>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</si>
  <si>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</si>
  <si>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</si>
  <si>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</si>
  <si>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</si>
  <si>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</si>
  <si>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</si>
  <si>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</si>
  <si>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</si>
  <si>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</si>
  <si>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</si>
  <si>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</si>
  <si>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</si>
  <si>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</si>
  <si>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</si>
  <si>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</si>
  <si>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</si>
  <si>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</si>
  <si>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</si>
  <si>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</si>
  <si>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</si>
  <si>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</si>
  <si>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</si>
  <si>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</si>
  <si>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</si>
  <si>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</si>
  <si>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</si>
  <si>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Capital Area Rural Transportation System (CARTS - RURAL)</t>
  </si>
  <si>
    <t>6R05-66271</t>
  </si>
  <si>
    <t>Town of Cary</t>
  </si>
  <si>
    <t>Cary</t>
  </si>
  <si>
    <t>Central Puget Sound Regional Transit Authority</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</si>
  <si>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</si>
  <si>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</si>
  <si>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</si>
  <si>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</si>
  <si>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</si>
  <si>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</si>
  <si>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</si>
  <si>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</si>
  <si>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</si>
  <si>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</si>
  <si>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</si>
  <si>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</si>
  <si>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</si>
  <si>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</si>
  <si>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</si>
  <si>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</si>
  <si>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</si>
  <si>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</si>
  <si>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</si>
  <si>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</si>
  <si>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</si>
  <si>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</si>
  <si>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</si>
  <si>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</si>
  <si>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</si>
  <si>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</si>
  <si>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</si>
  <si>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</si>
  <si>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</si>
  <si>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</si>
  <si>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</si>
  <si>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</si>
  <si>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</si>
  <si>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</si>
  <si>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</si>
  <si>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</si>
  <si>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</si>
  <si>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</si>
  <si>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</si>
  <si>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</si>
  <si>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</si>
  <si>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</si>
  <si>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</si>
  <si>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</si>
  <si>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</si>
  <si>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</si>
  <si>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</si>
  <si>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</si>
  <si>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</si>
  <si>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</si>
  <si>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</si>
  <si>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</si>
  <si>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</si>
  <si>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</si>
  <si>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</si>
  <si>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</si>
  <si>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</si>
  <si>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</si>
  <si>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</si>
  <si>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</si>
  <si>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</si>
  <si>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</si>
  <si>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</si>
  <si>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</si>
  <si>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</si>
  <si>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</si>
  <si>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</si>
  <si>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</si>
  <si>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</si>
  <si>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</si>
  <si>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</si>
  <si>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</si>
  <si>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</si>
  <si>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</si>
  <si>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</si>
  <si>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</si>
  <si>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</si>
  <si>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</si>
  <si>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</si>
  <si>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</si>
  <si>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</si>
  <si>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</si>
  <si>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</si>
  <si>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</si>
  <si>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</si>
  <si>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City of Lebanon</t>
  </si>
  <si>
    <t>0R02-024</t>
  </si>
  <si>
    <t>0R02-00377</t>
  </si>
  <si>
    <t>City of Sandy</t>
  </si>
  <si>
    <t>Sandy</t>
  </si>
  <si>
    <t>0R02-017</t>
  </si>
  <si>
    <t>0R02-00389</t>
  </si>
  <si>
    <t>Mid-Columbia Council of Governments</t>
  </si>
  <si>
    <t>0R02-009</t>
  </si>
  <si>
    <t>0R02-00396</t>
  </si>
  <si>
    <t>City of Tracy</t>
  </si>
  <si>
    <t>Tracy</t>
  </si>
  <si>
    <t>Pueblo Transit System</t>
  </si>
  <si>
    <t>Montebello Bus Lines</t>
  </si>
  <si>
    <t>Montebello</t>
  </si>
  <si>
    <t>Lafayette Transit System</t>
  </si>
  <si>
    <t>Pine Bluff Transit</t>
  </si>
  <si>
    <t>Tar River Transit</t>
  </si>
  <si>
    <t>Rocky Mount</t>
  </si>
  <si>
    <t>Paratransit, Inc.</t>
  </si>
  <si>
    <t>Kenosha Transit</t>
  </si>
  <si>
    <t>Kenosha</t>
  </si>
  <si>
    <t>North County Transit District</t>
  </si>
  <si>
    <t>Oceanside</t>
  </si>
  <si>
    <t>Dallas Area Rapid Transit</t>
  </si>
  <si>
    <t>City of Sierra Vista</t>
  </si>
  <si>
    <t>Sierra Vista</t>
  </si>
  <si>
    <t>Scotrun</t>
  </si>
  <si>
    <t>3R04-012</t>
  </si>
  <si>
    <t>Greater Roanoke Transit Company</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</si>
  <si>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</si>
  <si>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</si>
  <si>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</si>
  <si>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</si>
  <si>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</si>
  <si>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</si>
  <si>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</si>
  <si>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</si>
  <si>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</si>
  <si>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</si>
  <si>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</si>
  <si>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</si>
  <si>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</si>
  <si>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</si>
  <si>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</si>
  <si>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</si>
  <si>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</si>
  <si>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</si>
  <si>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</si>
  <si>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</si>
  <si>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</si>
  <si>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</si>
  <si>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</si>
  <si>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</si>
  <si>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</si>
  <si>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</si>
  <si>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</si>
  <si>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</si>
  <si>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</si>
  <si>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</si>
  <si>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</si>
  <si>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</si>
  <si>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</si>
  <si>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</si>
  <si>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</si>
  <si>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</si>
  <si>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</si>
  <si>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</si>
  <si>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</si>
  <si>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</si>
  <si>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</si>
  <si>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</si>
  <si>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</si>
  <si>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</si>
  <si>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</si>
  <si>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</si>
  <si>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</si>
  <si>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</si>
  <si>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</si>
  <si>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</si>
  <si>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</si>
  <si>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</si>
  <si>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</si>
  <si>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</si>
  <si>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</si>
  <si>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</si>
  <si>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</si>
  <si>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</si>
  <si>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</si>
  <si>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</si>
  <si>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</si>
  <si>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</si>
  <si>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</si>
  <si>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</si>
  <si>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</si>
  <si>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</si>
  <si>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</si>
  <si>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</si>
  <si>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</si>
  <si>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</si>
  <si>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</si>
  <si>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</si>
  <si>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</si>
  <si>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</si>
  <si>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</si>
  <si>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</si>
  <si>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</si>
  <si>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</si>
  <si>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</si>
  <si>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</si>
  <si>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</si>
  <si>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</si>
  <si>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</si>
  <si>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</si>
  <si>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</si>
  <si>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</si>
  <si>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</si>
  <si>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</si>
  <si>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</si>
  <si>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</si>
  <si>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</si>
  <si>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</si>
  <si>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</si>
  <si>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</si>
  <si>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</si>
  <si>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</si>
  <si>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</si>
  <si>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</si>
  <si>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</si>
  <si>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</si>
  <si>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</si>
  <si>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</si>
  <si>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</si>
  <si>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</si>
  <si>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</si>
  <si>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</si>
  <si>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</si>
  <si>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</si>
  <si>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</si>
  <si>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</si>
  <si>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</si>
  <si>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</si>
  <si>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</si>
  <si>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</si>
  <si>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</si>
  <si>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</si>
  <si>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</si>
  <si>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</si>
  <si>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</si>
  <si>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</si>
  <si>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</si>
  <si>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</si>
  <si>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</si>
  <si>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</si>
  <si>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</si>
  <si>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</si>
  <si>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</si>
  <si>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</si>
  <si>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</si>
  <si>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</si>
  <si>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</si>
  <si>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</si>
  <si>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</si>
  <si>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</si>
  <si>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</si>
  <si>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</si>
  <si>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</si>
  <si>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</si>
  <si>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</si>
  <si>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</si>
  <si>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</si>
  <si>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</si>
  <si>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</si>
  <si>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</si>
  <si>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</si>
  <si>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</si>
  <si>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</si>
  <si>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</si>
  <si>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</si>
  <si>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</si>
  <si>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</si>
  <si>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</si>
  <si>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</si>
  <si>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</si>
  <si>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</si>
  <si>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</si>
  <si>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</si>
  <si>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</si>
  <si>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</si>
  <si>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Capital Metropolitan Transportation Authority</t>
  </si>
  <si>
    <t>Maryland Transit Administration</t>
  </si>
  <si>
    <t>Baltimore</t>
  </si>
  <si>
    <t>Suburban Mobility Authority for Regional Transportation</t>
  </si>
  <si>
    <t>Denver Regional Transportation District</t>
  </si>
  <si>
    <t>City of Seymour</t>
  </si>
  <si>
    <t>Seymour</t>
  </si>
  <si>
    <t>5R02-018</t>
  </si>
  <si>
    <t>5R02-50501</t>
  </si>
  <si>
    <t>Clinton County Commissioners</t>
  </si>
  <si>
    <t>5R02-003</t>
  </si>
  <si>
    <t>5R02-50499</t>
  </si>
  <si>
    <t>Area 7 Agency on Aging - Vigo Co.</t>
  </si>
  <si>
    <t>5R02-040</t>
  </si>
  <si>
    <t>5R02-50493</t>
  </si>
  <si>
    <t>City of Marion</t>
  </si>
  <si>
    <t>5R02-027</t>
  </si>
  <si>
    <t>5R02-50485</t>
  </si>
  <si>
    <t>Fulton County Council on Aging</t>
  </si>
  <si>
    <t>5R02-006</t>
  </si>
  <si>
    <t>5R02-50484</t>
  </si>
  <si>
    <t>Franklin County Public Transportation</t>
  </si>
  <si>
    <t>5R02-005</t>
  </si>
  <si>
    <t>5R02-50483</t>
  </si>
  <si>
    <t>Whitley County Transit</t>
  </si>
  <si>
    <t>Columbia City</t>
  </si>
  <si>
    <t>5R02-039</t>
  </si>
  <si>
    <t>5R02-50468</t>
  </si>
  <si>
    <t>5R02-023</t>
  </si>
  <si>
    <t>5R02-50454</t>
  </si>
  <si>
    <t>5R02-028</t>
  </si>
  <si>
    <t>5R02-50444</t>
  </si>
  <si>
    <t>WABASH</t>
  </si>
  <si>
    <t>5R02-030</t>
  </si>
  <si>
    <t>5R02-50441</t>
  </si>
  <si>
    <t>Kendalville</t>
  </si>
  <si>
    <t>5R02-021</t>
  </si>
  <si>
    <t>5R02-50422</t>
  </si>
  <si>
    <t>Transit Authority of Stone City</t>
  </si>
  <si>
    <t>BEDFORD</t>
  </si>
  <si>
    <t>5R02-001</t>
  </si>
  <si>
    <t>5R02-50407</t>
  </si>
  <si>
    <t>Wells County Council on Aging</t>
  </si>
  <si>
    <t>5R02-029</t>
  </si>
  <si>
    <t>5R02-50403</t>
  </si>
  <si>
    <t>Fayette Community on Aging &amp; Aged, Inc.</t>
  </si>
  <si>
    <t>Connersville</t>
  </si>
  <si>
    <t>5R02-004</t>
  </si>
  <si>
    <t>5R02-50399</t>
  </si>
  <si>
    <t>VINCINNES</t>
  </si>
  <si>
    <t>5R02-024</t>
  </si>
  <si>
    <t>5R02-50392</t>
  </si>
  <si>
    <t>Orange County Transit</t>
  </si>
  <si>
    <t>Paoli</t>
  </si>
  <si>
    <t>5R02-019</t>
  </si>
  <si>
    <t>5R02-50389</t>
  </si>
  <si>
    <t>LIBERTY</t>
  </si>
  <si>
    <t>5R02-038</t>
  </si>
  <si>
    <t>5R02-50387</t>
  </si>
  <si>
    <t>Town of Waveland</t>
  </si>
  <si>
    <t>5R02-017</t>
  </si>
  <si>
    <t>5R02-50365</t>
  </si>
  <si>
    <t>5R02-010</t>
  </si>
  <si>
    <t>5R02-50361</t>
  </si>
  <si>
    <t>5R02-015</t>
  </si>
  <si>
    <t>5R02-50358</t>
  </si>
  <si>
    <t>Huntingburg Transit System</t>
  </si>
  <si>
    <t>Huntingburg</t>
  </si>
  <si>
    <t>5R02-009</t>
  </si>
  <si>
    <t>5R02-50354</t>
  </si>
  <si>
    <t>Hamilton County Express Public Transit</t>
  </si>
  <si>
    <t>Noblesville</t>
  </si>
  <si>
    <t>5R02-033</t>
  </si>
  <si>
    <t>5R02-50351</t>
  </si>
  <si>
    <t>5R02-031</t>
  </si>
  <si>
    <t>5R02-50347</t>
  </si>
  <si>
    <t>LINK Hendricks County / Morgan County Connect</t>
  </si>
  <si>
    <t>5R02-008</t>
  </si>
  <si>
    <t>5R02-50342</t>
  </si>
  <si>
    <t>DeKalb County Council on Aging</t>
  </si>
  <si>
    <t>5R02-041</t>
  </si>
  <si>
    <t>5R02-50330</t>
  </si>
  <si>
    <t>Lifetime Resources, Inc.</t>
  </si>
  <si>
    <t>Dillsboro</t>
  </si>
  <si>
    <t>5R02-026</t>
  </si>
  <si>
    <t>5R02-50324</t>
  </si>
  <si>
    <t>ELLETTSVILLE</t>
  </si>
  <si>
    <t>5R02-020</t>
  </si>
  <si>
    <t>5R02-50308</t>
  </si>
  <si>
    <t>Lifestream Services, Inc.</t>
  </si>
  <si>
    <t>YORKTOWN</t>
  </si>
  <si>
    <t>5R02-037</t>
  </si>
  <si>
    <t>5R02-50307</t>
  </si>
  <si>
    <t>LaGrange County Council on Aging</t>
  </si>
  <si>
    <t>5R02-044</t>
  </si>
  <si>
    <t>5R02-50305</t>
  </si>
  <si>
    <t>WASHINGTON</t>
  </si>
  <si>
    <t>5R02-022</t>
  </si>
  <si>
    <t>5R02-50302</t>
  </si>
  <si>
    <t>WARSAW</t>
  </si>
  <si>
    <t>5R02-016</t>
  </si>
  <si>
    <t>5R02-50289</t>
  </si>
  <si>
    <t>Cass Area Transit</t>
  </si>
  <si>
    <t>LOGANSPORT</t>
  </si>
  <si>
    <t>5R02-002</t>
  </si>
  <si>
    <t>5R02-50281</t>
  </si>
  <si>
    <t>Rushville</t>
  </si>
  <si>
    <t>5R02-042</t>
  </si>
  <si>
    <t>5R02-50280</t>
  </si>
  <si>
    <t>5R02-032</t>
  </si>
  <si>
    <t>5R02-50276</t>
  </si>
  <si>
    <t>Madison County</t>
  </si>
  <si>
    <t>5R02-013</t>
  </si>
  <si>
    <t>5R02-50272</t>
  </si>
  <si>
    <t>FRANKLIN</t>
  </si>
  <si>
    <t>5R02-036</t>
  </si>
  <si>
    <t>5R02-50256</t>
  </si>
  <si>
    <t>5R02-025</t>
  </si>
  <si>
    <t>5R02-50254</t>
  </si>
  <si>
    <t>City of Richmond</t>
  </si>
  <si>
    <t>5R02-014</t>
  </si>
  <si>
    <t>5R02-50249</t>
  </si>
  <si>
    <t>Angola</t>
  </si>
  <si>
    <t>5R02-043</t>
  </si>
  <si>
    <t>5R02-50248</t>
  </si>
  <si>
    <t>5R02-012</t>
  </si>
  <si>
    <t>5R02-50246</t>
  </si>
  <si>
    <t>5R02-011</t>
  </si>
  <si>
    <t>5R02-50230</t>
  </si>
  <si>
    <t>Kankakee-Iroquois Regional Planning Commission</t>
  </si>
  <si>
    <t>5R02-035</t>
  </si>
  <si>
    <t>5R02-55310</t>
  </si>
  <si>
    <t>Golden Crescent Regional Planning Commission</t>
  </si>
  <si>
    <t>Victoria</t>
  </si>
  <si>
    <t>West Yellowstone Foundation, Inc.</t>
  </si>
  <si>
    <t>West Yellowstone</t>
  </si>
  <si>
    <t>8R02-032</t>
  </si>
  <si>
    <t>8R02-80269</t>
  </si>
  <si>
    <t>City of Laurel</t>
  </si>
  <si>
    <t>Laurel</t>
  </si>
  <si>
    <t>8R02-043</t>
  </si>
  <si>
    <t>8R02-80262</t>
  </si>
  <si>
    <t>8R02-013</t>
  </si>
  <si>
    <t>8R02-80259</t>
  </si>
  <si>
    <t>Big Sky Transportation District</t>
  </si>
  <si>
    <t>Big Sky</t>
  </si>
  <si>
    <t>8R02-019</t>
  </si>
  <si>
    <t>8R02-80255</t>
  </si>
  <si>
    <t>Plentywood</t>
  </si>
  <si>
    <t>8R02-025</t>
  </si>
  <si>
    <t>8R02-80254</t>
  </si>
  <si>
    <t>Fergus County Council on Aging</t>
  </si>
  <si>
    <t>8R02-007</t>
  </si>
  <si>
    <t>8R02-80236</t>
  </si>
  <si>
    <t>Human Resource Development Council District IX, Inc.</t>
  </si>
  <si>
    <t>Bozeman</t>
  </si>
  <si>
    <t>8R02-021</t>
  </si>
  <si>
    <t>8R02-80235</t>
  </si>
  <si>
    <t>Phillips Transit Authority</t>
  </si>
  <si>
    <t>Malta</t>
  </si>
  <si>
    <t>8R02-010</t>
  </si>
  <si>
    <t>8R02-80224</t>
  </si>
  <si>
    <t>Flathead Area IX Agency on Aging</t>
  </si>
  <si>
    <t>Kalispell</t>
  </si>
  <si>
    <t>8R02-005</t>
  </si>
  <si>
    <t>8R02-80220</t>
  </si>
  <si>
    <t>Daniels Memorial Healthcare Foundation</t>
  </si>
  <si>
    <t>Scobey</t>
  </si>
  <si>
    <t>8R02-024</t>
  </si>
  <si>
    <t>8R02-80205</t>
  </si>
  <si>
    <t>Opportunity Link</t>
  </si>
  <si>
    <t>Havre</t>
  </si>
  <si>
    <t>8R02-035</t>
  </si>
  <si>
    <t>8R02-80204</t>
  </si>
  <si>
    <t>Missoula Ravalli Transportation Management Association</t>
  </si>
  <si>
    <t>8R02-018</t>
  </si>
  <si>
    <t>8R02-80200</t>
  </si>
  <si>
    <t>Lake County Council on Aging</t>
  </si>
  <si>
    <t>Ronan</t>
  </si>
  <si>
    <t>8R02-027</t>
  </si>
  <si>
    <t>8R02-80184</t>
  </si>
  <si>
    <t>Valley County Transit</t>
  </si>
  <si>
    <t>8R02-006</t>
  </si>
  <si>
    <t>8R02-80183</t>
  </si>
  <si>
    <t>Butte Silver Bow Transit</t>
  </si>
  <si>
    <t>Butte</t>
  </si>
  <si>
    <t>8R02-001</t>
  </si>
  <si>
    <t>8R02-80174</t>
  </si>
  <si>
    <t>Mineral County Pioneer Council, Inc.</t>
  </si>
  <si>
    <t>Superior</t>
  </si>
  <si>
    <t>8R02-029</t>
  </si>
  <si>
    <t>8R02-80173</t>
  </si>
  <si>
    <t>Lincoln County Transportation Service, Inc.</t>
  </si>
  <si>
    <t>Libby</t>
  </si>
  <si>
    <t>8R02-011</t>
  </si>
  <si>
    <t>8R02-80172</t>
  </si>
  <si>
    <t>Toole County</t>
  </si>
  <si>
    <t>8R02-031</t>
  </si>
  <si>
    <t>8R02-80169</t>
  </si>
  <si>
    <t>Powder River County</t>
  </si>
  <si>
    <t>8R02-017</t>
  </si>
  <si>
    <t>8R02-80167</t>
  </si>
  <si>
    <t>Urban Transportation District of Dawson County</t>
  </si>
  <si>
    <t>Glendive</t>
  </si>
  <si>
    <t>8R02-009</t>
  </si>
  <si>
    <t>8R02-80166</t>
  </si>
  <si>
    <t>Sanders County Council on Aging</t>
  </si>
  <si>
    <t>8R02-016</t>
  </si>
  <si>
    <t>8R02-80164</t>
  </si>
  <si>
    <t>Liberty Place, Inc.</t>
  </si>
  <si>
    <t>8R02-042</t>
  </si>
  <si>
    <t>8R02-80144</t>
  </si>
  <si>
    <t>Ravalli County Council on Aging</t>
  </si>
  <si>
    <t>8R02-008</t>
  </si>
  <si>
    <t>8R02-80142</t>
  </si>
  <si>
    <t>Rosebud Community Hospital</t>
  </si>
  <si>
    <t>Forsyth</t>
  </si>
  <si>
    <t>8R02-036</t>
  </si>
  <si>
    <t>8R02-80139</t>
  </si>
  <si>
    <t>Helena Area Transit Service</t>
  </si>
  <si>
    <t>Helena</t>
  </si>
  <si>
    <t>8R02-002</t>
  </si>
  <si>
    <t>8R02-80137</t>
  </si>
  <si>
    <t>Carter County</t>
  </si>
  <si>
    <t>8R02-033</t>
  </si>
  <si>
    <t>8R02-80135</t>
  </si>
  <si>
    <t>Liberty County Council on Aging</t>
  </si>
  <si>
    <t>8R02-015</t>
  </si>
  <si>
    <t>8R02-80134</t>
  </si>
  <si>
    <t>Garfield County Council on Aging</t>
  </si>
  <si>
    <t>Jordan</t>
  </si>
  <si>
    <t>8R02-012</t>
  </si>
  <si>
    <t>8R02-80117</t>
  </si>
  <si>
    <t>New York City Department of Transportation</t>
  </si>
  <si>
    <t>City of Tulare</t>
  </si>
  <si>
    <t>Tulare</t>
  </si>
  <si>
    <t>Middlesex County Area Transit</t>
  </si>
  <si>
    <t>City of Long Beach</t>
  </si>
  <si>
    <t>New Orleans Regional Transit Authority</t>
  </si>
  <si>
    <t>Fares Questionable</t>
  </si>
  <si>
    <t>Other Directly Generated Questionable</t>
  </si>
  <si>
    <t>Taxes and Fees Levied by Transit Agency Questionable</t>
  </si>
  <si>
    <t>Local Questionable</t>
  </si>
  <si>
    <t>State Questionable</t>
  </si>
  <si>
    <t>Federal Questionable</t>
  </si>
  <si>
    <t>Total Questionable</t>
  </si>
  <si>
    <t>Park and Ride Questionable</t>
  </si>
  <si>
    <t>Concessions Questionable</t>
  </si>
  <si>
    <t>Advertising Questionable</t>
  </si>
  <si>
    <t>Other Questionable</t>
  </si>
  <si>
    <t>Purchased Transportation Questionable</t>
  </si>
  <si>
    <t>Income Tax Questionable</t>
  </si>
  <si>
    <t>Sales Tax Questionable</t>
  </si>
  <si>
    <t>Property Tax Questionable</t>
  </si>
  <si>
    <t>Fuel Tax Questionable</t>
  </si>
  <si>
    <t>Other Tax Questionable</t>
  </si>
  <si>
    <t>Tolls Questionable</t>
  </si>
  <si>
    <t>Other Funds Questionable</t>
  </si>
  <si>
    <t>General Fund Questionable</t>
  </si>
  <si>
    <t>Total Federal Funds</t>
  </si>
  <si>
    <t>FTA Rural Program (5311) Questionable</t>
  </si>
  <si>
    <t>Other FTA Funds Questionable</t>
  </si>
  <si>
    <t>Other USDOT Funds Questionable</t>
  </si>
  <si>
    <t>Other Federal Funds Questionable</t>
  </si>
  <si>
    <t>Total Federal Funds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</si>
  <si>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</si>
  <si>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</si>
  <si>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</si>
  <si>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</si>
  <si>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</si>
  <si>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</si>
  <si>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</si>
  <si>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</si>
  <si>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</si>
  <si>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</si>
  <si>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</si>
  <si>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</si>
  <si>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</si>
  <si>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</si>
  <si>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</si>
  <si>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</si>
  <si>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Agency VOMS</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</si>
  <si>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</si>
  <si>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</si>
  <si>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</si>
  <si>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</si>
  <si>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</si>
  <si>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</si>
  <si>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</si>
  <si>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</si>
  <si>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</si>
  <si>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</si>
  <si>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</si>
  <si>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</si>
  <si>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</si>
  <si>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</si>
  <si>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</si>
  <si>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</si>
  <si>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</si>
  <si>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</si>
  <si>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</si>
  <si>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</si>
  <si>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</si>
  <si>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</si>
  <si>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</si>
  <si>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</si>
  <si>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</si>
  <si>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</si>
  <si>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</si>
  <si>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</si>
  <si>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</si>
  <si>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</si>
  <si>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</si>
  <si>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</si>
  <si>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</si>
  <si>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</si>
  <si>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</si>
  <si>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</si>
  <si>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</si>
  <si>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</si>
  <si>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</si>
  <si>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</si>
  <si>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</si>
  <si>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</si>
  <si>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</si>
  <si>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</si>
  <si>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</si>
  <si>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</si>
  <si>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</si>
  <si>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</si>
  <si>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</si>
  <si>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</si>
  <si>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</si>
  <si>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</si>
  <si>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</si>
  <si>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</si>
  <si>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</si>
  <si>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</si>
  <si>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</si>
  <si>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</si>
  <si>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</si>
  <si>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</si>
  <si>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</si>
  <si>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</si>
  <si>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</si>
  <si>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</si>
  <si>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</si>
  <si>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DOES NOT APPLY TO: Tribal Subsidy, Intercity Bus</t>
  </si>
  <si>
    <t>ONLY APPLIES TO: Full Reporters who are organized as an independent authority</t>
  </si>
  <si>
    <t>DOES NOT APPLY TO: Tribal Subsidy, Intercity Bus, Rural General Public Transit, Reduced Reporters</t>
  </si>
  <si>
    <t>All income directly earned from carrying passengers, paid either in cash or through pre-paid tickets, passes, etc. It includes donations from those passengers who donate money on the vehicle, reduced fares paid by passengers in a user-side subsidy arrangement, or payments made through an agreement to provide fare-free service for a certain group, e.g. payments from a university to provide free service to students. It also includes base fare, zone or distance premiums, express service premiums, extra cost transfers, and special transit fares.</t>
  </si>
  <si>
    <t>Any funds where revenues are generated by or donated directly to the transit agency, including: 
• Advertising revenues 
• Donations 
• Bond proceeds 
• Taxes imposed by the transit agency
Excludes fares.</t>
  </si>
  <si>
    <t>Revenue from taxes and fees imposed on the public by a transit agency that has its own taxing authority.</t>
  </si>
  <si>
    <t>Revenues earned from parking fees paid by passengers who drive to park-and-ride lots operated by the transit agency to use transit service.</t>
  </si>
  <si>
    <t>The revenue earned from granting operating rights to businesses (e.g., concessionaires, newsstands, candy counters) on property maintained by the transit agency.</t>
  </si>
  <si>
    <t>The revenue earned from displaying advertising materials on transit agency vehicles and property. The amounts should be net of any fees paid to advertising agencies that place the advertisement with the transit agency.</t>
  </si>
  <si>
    <t>Revenue directly generated by the transit agency not fitting any of the other given categories (fares, park and ride, concessions, advertising, purchased transportation). May include revenue such as:
-Investment earnings
-Sales of maintenance services
-Vehicle rentals
-Rentals of buildings or property
-Parking fees generated from parking lots not normally used as park-and-ride locations
-Donations
-Grants from private foundations
-Development fees
-School bus revenues
-Charter bus revenues
-Freight tariffs</t>
  </si>
  <si>
    <t>Revenue accrued by a seller of transportation services through purchased transportation (PT) agreements, not including passenger fares for PT services from service provided under the PT agreement.</t>
  </si>
  <si>
    <t>Revenue from taxing income.</t>
  </si>
  <si>
    <t>Revenue from taxing sales.</t>
  </si>
  <si>
    <t>Revenue from taxing property.</t>
  </si>
  <si>
    <t>Revenue from taxing fuel.</t>
  </si>
  <si>
    <t>Revenue from tolls on bridges, highways, and high occupancy/toll lanes.</t>
  </si>
  <si>
    <t>Revenue from funds imposed on the public other than taxes, such as:
-Vehicle licensing and registration fees
-Lottery and casino proceeds
-Sale of property and assets</t>
  </si>
  <si>
    <t>Any funds allocated to transit out of the general revenues of the local or state government. General revenue funds are usually granted through a state or local government’s annual budgeting process.</t>
  </si>
  <si>
    <t xml:space="preserve">The Urbanized Area Formula Funding program (49 U.S.C. 5307) provides Federal resources to urbanized areas for transit capital and operating assistance and for transit related planning.
The Bus and Bus Facilities program is a formula program that finances capital projects to replace, rehabilitate, and purchase buses and related equipment and to construct bus-related facilities. </t>
  </si>
  <si>
    <t>The Capital Program provided capital assistance for three primary activities: 
• New and replacement buses and facilities 
• Modernization of existing fixed guideway (FG) systems 
• New fixed FG systems
In MAP-21, the Capital Program was split into three separate programs. The State of Good Repair program is one of these successor programs. The other two are the Bus and Bus Facilities (5339) program and the Fixed Guideway Capital Investment (5309) program.</t>
  </si>
  <si>
    <t>This program provides formula funding to States and Indian Tribes for supporting public transportation in areas with a population of less than 50,000. Funding may be used for capital, operating, State administration, and project administration expenses.</t>
  </si>
  <si>
    <t>Funding from FTA grants other than the ones already listed (5307, 5339, 5309, 5337, 5311). May include:
-5303 Metropolitan Planning
-5308 Clean Fuels
-5310 Special Needs/ADA
-5316 Job Access and Reverse Commute
-5317 New Freedom
-5320 Transit in the Park</t>
  </si>
  <si>
    <t>Funding from grants provided by divisions of the federal Department of Transportation other than FTA.</t>
  </si>
  <si>
    <t>Funding from departments of the federal government other than Transportation.</t>
  </si>
  <si>
    <t>Financial assistance from local governments (below the state level) to help cover the costs of providing transit services. Does not include funds generated directly by the transit agency.</t>
  </si>
  <si>
    <t>Financial assistance obtained from a state or territory government(s) to assist with paying the costs of providing transit services.</t>
  </si>
  <si>
    <t>Financial assistance obtained from the Federal Government to assist with paying the costs of providing transit services.</t>
  </si>
  <si>
    <t>Revenues generated from a charge imposed by the state or local government, or independent political entity (e.g., transit authority) on persons or property to help pay expenses, including:
-Payroll taxes
-Utility taxes
-Communication taxes (e.g., telephone taxes)
-Motor vehicle and tire excise taxes
But excluding:
-Income taxes
-Property taxes
-Sales taxes
-Fuel taxes</t>
  </si>
  <si>
    <t>Q</t>
  </si>
  <si>
    <t>Bay Transit</t>
  </si>
  <si>
    <t>Southeast Iowa Regional Planning Commission</t>
  </si>
  <si>
    <t>West Burlington</t>
  </si>
  <si>
    <t>Converse County Aging Services</t>
  </si>
  <si>
    <t>Campbell County Senior Citizens Association Inc</t>
  </si>
  <si>
    <t>Buffalo Senior Center Inc</t>
  </si>
  <si>
    <t>Any questionable data?</t>
  </si>
  <si>
    <t>Hide questionable data tag</t>
  </si>
  <si>
    <t>Show questionable data tag</t>
  </si>
  <si>
    <t>Any data questionable?</t>
  </si>
  <si>
    <t>Show questionable tag</t>
  </si>
  <si>
    <t>National Totals</t>
  </si>
  <si>
    <t>Include Questionable Data</t>
  </si>
  <si>
    <t>Exclude Questionable Data</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</si>
  <si>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</si>
  <si>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</si>
  <si>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</si>
  <si>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</si>
  <si>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</si>
  <si>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</si>
  <si>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</si>
  <si>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</si>
  <si>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</si>
  <si>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</si>
  <si>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</si>
  <si>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</si>
  <si>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</si>
  <si>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</si>
  <si>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</si>
  <si>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</si>
  <si>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</si>
  <si>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</si>
  <si>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</si>
  <si>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</si>
  <si>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</si>
  <si>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</si>
  <si>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</si>
  <si>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</si>
  <si>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</si>
  <si>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</si>
  <si>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</si>
  <si>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</si>
  <si>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</si>
  <si>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</si>
  <si>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</si>
  <si>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</si>
  <si>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</si>
  <si>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</si>
  <si>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</si>
  <si>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</si>
  <si>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</si>
  <si>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</si>
  <si>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</si>
  <si>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</si>
  <si>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</si>
  <si>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</si>
  <si>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</si>
  <si>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</si>
  <si>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</si>
  <si>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</si>
  <si>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</si>
  <si>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</si>
  <si>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</si>
  <si>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</si>
  <si>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</si>
  <si>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</si>
  <si>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</si>
  <si>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</si>
  <si>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Funds Earned</t>
  </si>
  <si>
    <t>Funds Spent on Operations</t>
  </si>
  <si>
    <t>Funds Spent on Capital</t>
  </si>
  <si>
    <t>County of Niagara</t>
  </si>
  <si>
    <t>Lockport</t>
  </si>
  <si>
    <t>click to graph</t>
  </si>
  <si>
    <t>Taxes &amp; Fees Levied by Transit Agency Questionable</t>
  </si>
  <si>
    <t>Taxes &amp; Fees Levied by Transit Agency</t>
  </si>
  <si>
    <t>Hide questionable data tags</t>
  </si>
  <si>
    <t>Show questionable data tags</t>
  </si>
  <si>
    <t>By Urbanized Area Size</t>
  </si>
  <si>
    <t>edit bins below</t>
  </si>
  <si>
    <t>Column1</t>
  </si>
  <si>
    <t>State/Territory</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</si>
  <si>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</si>
  <si>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</si>
  <si>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City of Pocatello</t>
  </si>
  <si>
    <t>City of Driggs</t>
  </si>
  <si>
    <t>0R01-00402</t>
  </si>
  <si>
    <t>Lemhi Ride</t>
  </si>
  <si>
    <t>0R01-00403</t>
  </si>
  <si>
    <t>Shoshone County</t>
  </si>
  <si>
    <t>0R01-00404</t>
  </si>
  <si>
    <t>0R01-80188</t>
  </si>
  <si>
    <t>Okanogan Transit</t>
  </si>
  <si>
    <t>0R03-00405</t>
  </si>
  <si>
    <t>Smith6 LLC (Provide-A-Ride)</t>
  </si>
  <si>
    <t>0R03-00406</t>
  </si>
  <si>
    <t>Town of Bedford</t>
  </si>
  <si>
    <t>City of Beverly</t>
  </si>
  <si>
    <t>City of Burlington</t>
  </si>
  <si>
    <t>Town of Lexington</t>
  </si>
  <si>
    <t>Mission Hill Link, Inc.</t>
  </si>
  <si>
    <t>Woods Hole, Martha's Vineyard and Nantucket Steamship Authority</t>
  </si>
  <si>
    <t>The Mashpee Wampanoag Tribe</t>
  </si>
  <si>
    <t>Mashantucket Pequot Tribal Nation</t>
  </si>
  <si>
    <t>1T03</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</si>
  <si>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</si>
  <si>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</si>
  <si>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</si>
  <si>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</si>
  <si>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</si>
  <si>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</si>
  <si>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</si>
  <si>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Orange County</t>
  </si>
  <si>
    <t>A&amp;C Bus Corporation &amp; Montgomery &amp; Westside Owners Association</t>
  </si>
  <si>
    <t>Broadway Bus Corporation</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</si>
  <si>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</si>
  <si>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</si>
  <si>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</si>
  <si>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</si>
  <si>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</si>
  <si>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</si>
  <si>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</si>
  <si>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</si>
  <si>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</si>
  <si>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</si>
  <si>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</si>
  <si>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</si>
  <si>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</si>
  <si>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</si>
  <si>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New River Transit Authority</t>
  </si>
  <si>
    <t>City of Radford</t>
  </si>
  <si>
    <t>Airport Corridor Transportation Association</t>
  </si>
  <si>
    <t>City of Danville Mass Transit System</t>
  </si>
  <si>
    <t>3R06-30069</t>
  </si>
  <si>
    <t>City of Coconut Creek</t>
  </si>
  <si>
    <t>City of Deerfield Beach/ North East Focal Point Senior Center</t>
  </si>
  <si>
    <t>City of Lighthouse Point</t>
  </si>
  <si>
    <t>City of Miramar - Public Works Department</t>
  </si>
  <si>
    <t>Spartanburg Regional Health Services, Inc.</t>
  </si>
  <si>
    <t>City of Tamarac</t>
  </si>
  <si>
    <t>Tri-County Community Council, Inc</t>
  </si>
  <si>
    <t>4R02-018</t>
  </si>
  <si>
    <t>4R02-41186</t>
  </si>
  <si>
    <t>DeSoto County Board of County Commissioners</t>
  </si>
  <si>
    <t>4R02-039</t>
  </si>
  <si>
    <t>4R02-41194</t>
  </si>
  <si>
    <t>Central Florida Regional Planning Council</t>
  </si>
  <si>
    <t>4R02-44938</t>
  </si>
  <si>
    <t>University of Minnesota Transit</t>
  </si>
  <si>
    <t>City of Plymouth</t>
  </si>
  <si>
    <t>City of Maple Grove</t>
  </si>
  <si>
    <t>SouthWest Transit</t>
  </si>
  <si>
    <t>Minnesota Valley Transit Authority</t>
  </si>
  <si>
    <t>Marshall County</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</si>
  <si>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</si>
  <si>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</si>
  <si>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</si>
  <si>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</si>
  <si>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</si>
  <si>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</si>
  <si>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</si>
  <si>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</si>
  <si>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</si>
  <si>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</si>
  <si>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</si>
  <si>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</si>
  <si>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5R04-55314</t>
  </si>
  <si>
    <t>Transportation Resources For Independent People of Sandusky (TRIPS)</t>
  </si>
  <si>
    <t>Ft.Worth - vRide, Inc.</t>
  </si>
  <si>
    <t>The Woodlands Township</t>
  </si>
  <si>
    <t>Area Agency on Aging of Western Arkansas, Inc.</t>
  </si>
  <si>
    <t>St. Helena Council on Aging</t>
  </si>
  <si>
    <t>6R02-66273</t>
  </si>
  <si>
    <t>City of Portales</t>
  </si>
  <si>
    <t>MAGB Transportation, Inc.</t>
  </si>
  <si>
    <t>6R04-66274</t>
  </si>
  <si>
    <t>McLennan County</t>
  </si>
  <si>
    <t>6R05-66276</t>
  </si>
  <si>
    <t>Calhoun County Senior Citizens</t>
  </si>
  <si>
    <t>6R05-66277</t>
  </si>
  <si>
    <t>Friends of Elder Citizens-Jackson and Matagorda</t>
  </si>
  <si>
    <t>6R05-66278</t>
  </si>
  <si>
    <t>Gonzalez County Senior Citizens Association</t>
  </si>
  <si>
    <t>6R05-66279</t>
  </si>
  <si>
    <t>Lavaca County</t>
  </si>
  <si>
    <t>6R05-66280</t>
  </si>
  <si>
    <t>Goliad County</t>
  </si>
  <si>
    <t>6R05-66281</t>
  </si>
  <si>
    <t>Garden County</t>
  </si>
  <si>
    <t>7R04-77078</t>
  </si>
  <si>
    <t>Summit County</t>
  </si>
  <si>
    <t>City of Dillon</t>
  </si>
  <si>
    <t>8R02-88216</t>
  </si>
  <si>
    <t>8R02-88217</t>
  </si>
  <si>
    <t>Powell County Public Transportation</t>
  </si>
  <si>
    <t>8R02-88218</t>
  </si>
  <si>
    <t>8R04-88220</t>
  </si>
  <si>
    <t>Eppson Center for Seniors</t>
  </si>
  <si>
    <t>8R05-005</t>
  </si>
  <si>
    <t>8R05-80252</t>
  </si>
  <si>
    <t>Cody Council on Aging, Inc.</t>
  </si>
  <si>
    <t>8R05-054</t>
  </si>
  <si>
    <t>8R05-80264</t>
  </si>
  <si>
    <t>Star Valley Senior Citizens, Inc</t>
  </si>
  <si>
    <t>8R05-029</t>
  </si>
  <si>
    <t>8R05-80294</t>
  </si>
  <si>
    <t>Powell Senior Citizens Ago-Go, Inc.</t>
  </si>
  <si>
    <t>8R05-88219</t>
  </si>
  <si>
    <t>Alameda-Contra Costa Transit District</t>
  </si>
  <si>
    <t>Napa Valley Transportation Authority</t>
  </si>
  <si>
    <t>Placer County Department of Public Works and Facilities</t>
  </si>
  <si>
    <t>Hualapai Indian Tribe</t>
  </si>
  <si>
    <t>TR16</t>
  </si>
  <si>
    <t>Mendocino Transit Authority</t>
  </si>
  <si>
    <t>9R02-047</t>
  </si>
  <si>
    <t>9R02-91047</t>
  </si>
  <si>
    <t>Esmeralda County</t>
  </si>
  <si>
    <t>9R04-99429</t>
  </si>
  <si>
    <t>Pahrump Senior Center, Inc.</t>
  </si>
  <si>
    <t>9R04-99430</t>
  </si>
  <si>
    <t>Port of Administration Authority</t>
  </si>
  <si>
    <t>9R06-001</t>
  </si>
  <si>
    <t>9R06-91004</t>
  </si>
  <si>
    <t>City of Milwaukee</t>
  </si>
  <si>
    <t>Kansas City, City of Missouri</t>
  </si>
  <si>
    <t>0T41</t>
  </si>
  <si>
    <t>Nome Eskimo Community</t>
  </si>
  <si>
    <t>4R03-44936</t>
  </si>
  <si>
    <t>Brantley County</t>
  </si>
  <si>
    <t>4R03-44937</t>
  </si>
  <si>
    <t>Ben HIll</t>
  </si>
  <si>
    <t>4R07-44934</t>
  </si>
  <si>
    <t>Cross County Connection</t>
  </si>
  <si>
    <t>The Woodlands</t>
  </si>
  <si>
    <t>Niobrara</t>
  </si>
  <si>
    <t>Lighthouse Point</t>
  </si>
  <si>
    <t>Taramac</t>
  </si>
  <si>
    <t>Bedford</t>
  </si>
  <si>
    <t>Coconut Creek</t>
  </si>
  <si>
    <t>Suffolk</t>
  </si>
  <si>
    <t>Driggs</t>
  </si>
  <si>
    <t>Beckley</t>
  </si>
  <si>
    <t>Nome</t>
  </si>
  <si>
    <t>Bayonne</t>
  </si>
  <si>
    <t>Beverly</t>
  </si>
  <si>
    <t>Radford</t>
  </si>
  <si>
    <t>Woods Hole</t>
  </si>
  <si>
    <t>Mashantucket</t>
  </si>
  <si>
    <t>Calhoun</t>
  </si>
  <si>
    <t>Ft Gaines</t>
  </si>
  <si>
    <t>Evans</t>
  </si>
  <si>
    <t>Blackshear</t>
  </si>
  <si>
    <t>McRae</t>
  </si>
  <si>
    <t>Ashburn</t>
  </si>
  <si>
    <t>Blue Ridge</t>
  </si>
  <si>
    <t>Ellijay</t>
  </si>
  <si>
    <t>Quitman</t>
  </si>
  <si>
    <t>Hawkinsville</t>
  </si>
  <si>
    <t>Cordele</t>
  </si>
  <si>
    <t>Fort Valley</t>
  </si>
  <si>
    <t>Waycross</t>
  </si>
  <si>
    <t>Nahunta</t>
  </si>
  <si>
    <t>Fitzgerald</t>
  </si>
  <si>
    <t>Miramar</t>
  </si>
  <si>
    <t>Deerfield Beach</t>
  </si>
  <si>
    <t>Pago Pago</t>
  </si>
  <si>
    <t>Wilmar</t>
  </si>
  <si>
    <t>Mashpee</t>
  </si>
  <si>
    <t>Lacon</t>
  </si>
  <si>
    <t>Orangeburg</t>
  </si>
  <si>
    <t>Somerville</t>
  </si>
  <si>
    <t>Maple Grove</t>
  </si>
  <si>
    <t>Afton</t>
  </si>
  <si>
    <t>Cody</t>
  </si>
  <si>
    <t>Powell</t>
  </si>
  <si>
    <t>Peach Springs</t>
  </si>
  <si>
    <t>Wallington</t>
  </si>
  <si>
    <t>St. Clair</t>
  </si>
  <si>
    <t>Hallettsville</t>
  </si>
  <si>
    <t>Gonzales</t>
  </si>
  <si>
    <t>Palacios</t>
  </si>
  <si>
    <t>Port Lavaca</t>
  </si>
  <si>
    <t>Deer Lodge</t>
  </si>
  <si>
    <t>Baker</t>
  </si>
  <si>
    <t>DIllon</t>
  </si>
  <si>
    <t>Eden Prairie</t>
  </si>
  <si>
    <t>Goldfield</t>
  </si>
  <si>
    <t>Pahrump</t>
  </si>
  <si>
    <t>Fonda</t>
  </si>
  <si>
    <t>Belmont</t>
  </si>
  <si>
    <t>Oswego</t>
  </si>
  <si>
    <t>Utica</t>
  </si>
  <si>
    <t xml:space="preserve">Hiawassee					</t>
  </si>
  <si>
    <t>Legacy NTD ID</t>
  </si>
  <si>
    <t>NTD ID</t>
  </si>
  <si>
    <t>W</t>
  </si>
  <si>
    <t>Reduced
 Funds</t>
  </si>
  <si>
    <t>Reduced Funds Questionable</t>
  </si>
  <si>
    <t>Reduced Funds</t>
  </si>
  <si>
    <t>Reporter type for agencies that operate urban service but complete a simplified NTD report. Urban agencies that operate 30 or fewer vehicles and do not operate Fixed Guideway service are eligible to complete Reduced Reports. This is sometimes called a Small Systems Waiver Report</t>
  </si>
  <si>
    <t>King County Department of Transportation</t>
  </si>
  <si>
    <t>RTS - Monroe County</t>
  </si>
  <si>
    <t>Central New York Regional Transportation Authority</t>
  </si>
  <si>
    <t>Lyndonville</t>
  </si>
  <si>
    <t>Cobb County Department of Transportation</t>
  </si>
  <si>
    <t>Southern Indiana Development Commission</t>
  </si>
  <si>
    <t>Vermont Association for the Blind and Visually Impaired</t>
  </si>
  <si>
    <t>St. Ignace</t>
  </si>
  <si>
    <t>Claremont Dial-a-Ride</t>
  </si>
  <si>
    <t>La Verne</t>
  </si>
  <si>
    <t>Via Mobility Services</t>
  </si>
  <si>
    <t>Anne Arundel County</t>
  </si>
  <si>
    <t>3R03-018</t>
  </si>
  <si>
    <t>Pomona Valley Transportation Authority</t>
  </si>
  <si>
    <t>Logan County Historical Society</t>
  </si>
  <si>
    <t>City of Winter Park</t>
  </si>
  <si>
    <t>Winter Park</t>
  </si>
  <si>
    <t>8R01-88225</t>
  </si>
  <si>
    <t>City of Glendale</t>
  </si>
  <si>
    <t>City of Pasadena</t>
  </si>
  <si>
    <t>Pasadena</t>
  </si>
  <si>
    <t>Palos Verdes Peninsula Transit Authority</t>
  </si>
  <si>
    <t>Palos Verdes Peninsula</t>
  </si>
  <si>
    <t>Shelby County Government</t>
  </si>
  <si>
    <t>University of Kansas Parking &amp; Transit</t>
  </si>
  <si>
    <t>Sussex County Transit</t>
  </si>
  <si>
    <t>Baltimore City Department of Transportation</t>
  </si>
  <si>
    <t>Monmouth County Division of Transportation</t>
  </si>
  <si>
    <t>Otsego County</t>
  </si>
  <si>
    <t>2R02-20998</t>
  </si>
  <si>
    <t>Salem County</t>
  </si>
  <si>
    <t>Mid-County Transit Authority</t>
  </si>
  <si>
    <t>City of Avalon</t>
  </si>
  <si>
    <t>Avalon</t>
  </si>
  <si>
    <t>City of Inglewood</t>
  </si>
  <si>
    <t>Inglewood</t>
  </si>
  <si>
    <t>Texoma Area Paratransit System, Inc</t>
  </si>
  <si>
    <t>Sherman</t>
  </si>
  <si>
    <t>City of Alhambra</t>
  </si>
  <si>
    <t>Alhambra</t>
  </si>
  <si>
    <t>City of Downey</t>
  </si>
  <si>
    <t>Downey</t>
  </si>
  <si>
    <t>Boone County Commissioners</t>
  </si>
  <si>
    <t>Sawyer County/LCO Transit Commission</t>
  </si>
  <si>
    <t>City of Carson</t>
  </si>
  <si>
    <t>Carson</t>
  </si>
  <si>
    <t>City of Cerritos</t>
  </si>
  <si>
    <t>Cerritos</t>
  </si>
  <si>
    <t>City of Burbank</t>
  </si>
  <si>
    <t>Burbank</t>
  </si>
  <si>
    <t>Salamanca</t>
  </si>
  <si>
    <t>4R07-40235</t>
  </si>
  <si>
    <t>Lower Chattahoochee Regional Transit Authority</t>
  </si>
  <si>
    <t>City of South Gate</t>
  </si>
  <si>
    <t>South Gate</t>
  </si>
  <si>
    <t>City of El Monte Transportation Division</t>
  </si>
  <si>
    <t>City of Glendora</t>
  </si>
  <si>
    <t>Glendora</t>
  </si>
  <si>
    <t>Coos County Area Transit</t>
  </si>
  <si>
    <t>Los Angeles County Department of Public Works - East L.A.</t>
  </si>
  <si>
    <t>Malheur Council on Aging and Community Services</t>
  </si>
  <si>
    <t>Ontario</t>
  </si>
  <si>
    <t>City of Calabasas</t>
  </si>
  <si>
    <t>Calabasas</t>
  </si>
  <si>
    <t>City of Whittier</t>
  </si>
  <si>
    <t>Whittier</t>
  </si>
  <si>
    <t>Yosemite Area Regional Transportation System</t>
  </si>
  <si>
    <t>9R02-019</t>
  </si>
  <si>
    <t>9R02-91070</t>
  </si>
  <si>
    <t>Jersey County</t>
  </si>
  <si>
    <t>Jerseyville</t>
  </si>
  <si>
    <t>5R01-55316</t>
  </si>
  <si>
    <t>Marshall County Commissioners</t>
  </si>
  <si>
    <t>Rehabilitation Enterprises of North Eastern Wyoming (RENEW)</t>
  </si>
  <si>
    <t>8R05-045</t>
  </si>
  <si>
    <t>8R05-80293</t>
  </si>
  <si>
    <t>Western Carolina Community Action</t>
  </si>
  <si>
    <t>4R06-105</t>
  </si>
  <si>
    <t>4R06-40984</t>
  </si>
  <si>
    <t>City of Margate</t>
  </si>
  <si>
    <t>Margate</t>
  </si>
  <si>
    <t>Faribault-Martin Counties Joint Powers</t>
  </si>
  <si>
    <t>5R04-55320</t>
  </si>
  <si>
    <t>City of Monterey Park</t>
  </si>
  <si>
    <t>Monterey Park</t>
  </si>
  <si>
    <t>City of West Hollywood</t>
  </si>
  <si>
    <t>West Hollywood</t>
  </si>
  <si>
    <t>Los Angeles County Department of Public Works - Whittier</t>
  </si>
  <si>
    <t>City of Bell</t>
  </si>
  <si>
    <t>Bell</t>
  </si>
  <si>
    <t>Center for Pan Asian Community Services, Inc.</t>
  </si>
  <si>
    <t>Chamblee</t>
  </si>
  <si>
    <t>City of Malibu</t>
  </si>
  <si>
    <t>Malibu</t>
  </si>
  <si>
    <t>Oneida-Vilas Transit Commission</t>
  </si>
  <si>
    <t>5R06-55319</t>
  </si>
  <si>
    <t>Jolley Trolley Transportation of Clearwater, Inc.</t>
  </si>
  <si>
    <t>Clearwater</t>
  </si>
  <si>
    <t>Steuben County Commissioners</t>
  </si>
  <si>
    <t>Ecumen</t>
  </si>
  <si>
    <t>City of Monrovia</t>
  </si>
  <si>
    <t>Monrovia</t>
  </si>
  <si>
    <t>City of West Covina</t>
  </si>
  <si>
    <t>City of Baldwin Park, Baldwin Park Transit</t>
  </si>
  <si>
    <t>Baldwin Park</t>
  </si>
  <si>
    <t>Link Transit - Burlington</t>
  </si>
  <si>
    <t>City of Pembroke Pines</t>
  </si>
  <si>
    <t>Pembrokes Pines</t>
  </si>
  <si>
    <t>American Samoa Government Dept. of Public Works</t>
  </si>
  <si>
    <t>9R06-99434</t>
  </si>
  <si>
    <t>Compton Renaissance Transit Service</t>
  </si>
  <si>
    <t>Compton</t>
  </si>
  <si>
    <t>City of Lauderhill</t>
  </si>
  <si>
    <t>Lauderhill</t>
  </si>
  <si>
    <t>County of Ventura</t>
  </si>
  <si>
    <t>City of Agoura Hills</t>
  </si>
  <si>
    <t>Agoura Hills</t>
  </si>
  <si>
    <t>City of Azusa</t>
  </si>
  <si>
    <t>Azusa</t>
  </si>
  <si>
    <t>Leprechaun Lines, Inc.</t>
  </si>
  <si>
    <t>Fannin County</t>
  </si>
  <si>
    <t>City of Cudahy</t>
  </si>
  <si>
    <t>Cudahy</t>
  </si>
  <si>
    <t>City of Bell Gardens</t>
  </si>
  <si>
    <t>Bell Gardens</t>
  </si>
  <si>
    <t>City of Rosemead</t>
  </si>
  <si>
    <t>Rosemead</t>
  </si>
  <si>
    <t>Selkirks-Pend Oreille Transit Authority (SPOT)</t>
  </si>
  <si>
    <t>Ponderay</t>
  </si>
  <si>
    <t>Rendezvous Pointe</t>
  </si>
  <si>
    <t>Pinedale</t>
  </si>
  <si>
    <t>8R05-043</t>
  </si>
  <si>
    <t>8R05-80301</t>
  </si>
  <si>
    <t>Rush County Commissioners</t>
  </si>
  <si>
    <t>City of South Pasadena</t>
  </si>
  <si>
    <t>South Pasadena</t>
  </si>
  <si>
    <t>Madison County Council of Governments</t>
  </si>
  <si>
    <t>Town of Davie</t>
  </si>
  <si>
    <t>Davie</t>
  </si>
  <si>
    <t>San Luis Obispo Council of Governments</t>
  </si>
  <si>
    <t>Washington County Commissioners</t>
  </si>
  <si>
    <t>5R05-55324</t>
  </si>
  <si>
    <t>Pioneer Resources - Muskegon</t>
  </si>
  <si>
    <t>Muskegon</t>
  </si>
  <si>
    <t>5R03-55323</t>
  </si>
  <si>
    <t>Blackfeet Nation Transit Department</t>
  </si>
  <si>
    <t>City of Artesia</t>
  </si>
  <si>
    <t>Artesia</t>
  </si>
  <si>
    <t>City of Lynwood</t>
  </si>
  <si>
    <t>Lynwood</t>
  </si>
  <si>
    <t>Town of Telluride</t>
  </si>
  <si>
    <t>Telluride</t>
  </si>
  <si>
    <t>8R01-88226</t>
  </si>
  <si>
    <t>City of Bellflower</t>
  </si>
  <si>
    <t>Bellflower</t>
  </si>
  <si>
    <t>City of Pompano Beach</t>
  </si>
  <si>
    <t>City of Covina</t>
  </si>
  <si>
    <t>Covina</t>
  </si>
  <si>
    <t>City of Maywood</t>
  </si>
  <si>
    <t>Maywood</t>
  </si>
  <si>
    <t>Washakie County Senior Citizens Center</t>
  </si>
  <si>
    <t>Worland</t>
  </si>
  <si>
    <t>8R05-88224</t>
  </si>
  <si>
    <t>DuBois</t>
  </si>
  <si>
    <t>City of Beverly Hills</t>
  </si>
  <si>
    <t>Beverly Hills</t>
  </si>
  <si>
    <t>City of Hallandale Beach</t>
  </si>
  <si>
    <t>Hallandale Beach</t>
  </si>
  <si>
    <t>Columbia County-NY</t>
  </si>
  <si>
    <t>Hudson</t>
  </si>
  <si>
    <t>2R02-20999</t>
  </si>
  <si>
    <t>Los Angeles County Department of Public Works - South Whittier</t>
  </si>
  <si>
    <t>City of Manhattan Beach Dial A Ride</t>
  </si>
  <si>
    <t>Manhattan Beach</t>
  </si>
  <si>
    <t>City of Pico Rivera</t>
  </si>
  <si>
    <t>Pico Rivera</t>
  </si>
  <si>
    <t>Los Angeles County Dept. of Public Works - Willowbrook et al.</t>
  </si>
  <si>
    <t>Southern Berkshire Elderly Transportation Corp.</t>
  </si>
  <si>
    <t>Great Barrington</t>
  </si>
  <si>
    <t>City of Hollywood</t>
  </si>
  <si>
    <t>Hollywood</t>
  </si>
  <si>
    <t>Pittsfield Council on Aging</t>
  </si>
  <si>
    <t>Douglas County (Illinois)</t>
  </si>
  <si>
    <t>Tuscola</t>
  </si>
  <si>
    <t>5R01-55315</t>
  </si>
  <si>
    <t>Herkimer County</t>
  </si>
  <si>
    <t>Herkimer</t>
  </si>
  <si>
    <t>2R02-005</t>
  </si>
  <si>
    <t>2R02-20989</t>
  </si>
  <si>
    <t>Southwest Sublette County Pioneers, Inc.</t>
  </si>
  <si>
    <t>Big Piney</t>
  </si>
  <si>
    <t>8R05-030</t>
  </si>
  <si>
    <t>8R05-80265</t>
  </si>
  <si>
    <t>Municipality of Catano</t>
  </si>
  <si>
    <t>Catano</t>
  </si>
  <si>
    <t>City of Dania Beach</t>
  </si>
  <si>
    <t>Dania Beach</t>
  </si>
  <si>
    <t>City of Lauderdale Lakes</t>
  </si>
  <si>
    <t>Lauderdale Lakes</t>
  </si>
  <si>
    <t>Western-Washtenaw Area Value Express</t>
  </si>
  <si>
    <t>Chelsea</t>
  </si>
  <si>
    <t>5R03-55322</t>
  </si>
  <si>
    <t>City of Moorpark</t>
  </si>
  <si>
    <t>Moorpark</t>
  </si>
  <si>
    <t>Senior Citizens of Humboldt County, Inc</t>
  </si>
  <si>
    <t>City of Santa Fe Springs</t>
  </si>
  <si>
    <t>Santa Fe Springs</t>
  </si>
  <si>
    <t>City of Coral Springs</t>
  </si>
  <si>
    <t>Coral Springs</t>
  </si>
  <si>
    <t>Los Angeles County Dept. of Public Works - Florence-Firestone</t>
  </si>
  <si>
    <t>Adams Council on Aging</t>
  </si>
  <si>
    <t>Adams</t>
  </si>
  <si>
    <t>City of Duarte</t>
  </si>
  <si>
    <t>Duarte</t>
  </si>
  <si>
    <t>City of Lawndale</t>
  </si>
  <si>
    <t>Lawndale</t>
  </si>
  <si>
    <t>North Adams Council on Aging</t>
  </si>
  <si>
    <t>North Adams</t>
  </si>
  <si>
    <t>The Looper Group, Inc.</t>
  </si>
  <si>
    <t>Los Angeles County Dept. of Public Works - Willowbrook Shuttle</t>
  </si>
  <si>
    <t>Peoples Express</t>
  </si>
  <si>
    <t>Whitmore Lake</t>
  </si>
  <si>
    <t>5R03-55321</t>
  </si>
  <si>
    <t>Northeast Kansas Area Agency on Aging</t>
  </si>
  <si>
    <t>Hiawatha</t>
  </si>
  <si>
    <t>7R02-77079</t>
  </si>
  <si>
    <t>Cheshire Council on Aging</t>
  </si>
  <si>
    <t>Cheshire</t>
  </si>
  <si>
    <t>Los Angeles County Dept. of Public Works - King Medical Center Shuttle Service</t>
  </si>
  <si>
    <t>Adlib, Inc.</t>
  </si>
  <si>
    <t>Town of Sheffield Council on Aging</t>
  </si>
  <si>
    <t>Sheffield</t>
  </si>
  <si>
    <t>Los Angeles County Department of Public Works - East Valinda</t>
  </si>
  <si>
    <t>Warm Valley Senior Center</t>
  </si>
  <si>
    <t>Ft. Washakie</t>
  </si>
  <si>
    <t>8R05-88223</t>
  </si>
  <si>
    <t>Wildrose Public Transportation</t>
  </si>
  <si>
    <t>Wildrose</t>
  </si>
  <si>
    <t>8R03-88222</t>
  </si>
  <si>
    <t>Lanesborough Council on Aging</t>
  </si>
  <si>
    <t>Lanesborough</t>
  </si>
  <si>
    <t>Los Angeles County Department of Public Works - Avocado Heights</t>
  </si>
  <si>
    <t>Town of Hillsboro Beach</t>
  </si>
  <si>
    <t>Hillsboro Beach</t>
  </si>
  <si>
    <t>Los Angeles County Dept. of Public Works - Lennox Shuttle</t>
  </si>
  <si>
    <t>Dalton Council on Aging</t>
  </si>
  <si>
    <t>City of Mitchell</t>
  </si>
  <si>
    <t>Town of Lauderdale-By-The-Sea</t>
  </si>
  <si>
    <t>Lauderdale-By-The-Sea</t>
  </si>
  <si>
    <t>Lenox Council on Aging</t>
  </si>
  <si>
    <t>Lenox</t>
  </si>
  <si>
    <t>Los Angeles County Dept. of Public Works - Athens Shuttle Service</t>
  </si>
  <si>
    <t>City of West Park</t>
  </si>
  <si>
    <t>West Park</t>
  </si>
  <si>
    <t>Williamstown Council on Aging</t>
  </si>
  <si>
    <t>Williamstown</t>
  </si>
  <si>
    <t>Meeteetse Recreation District</t>
  </si>
  <si>
    <t>Meeteetse</t>
  </si>
  <si>
    <t>8R05-042</t>
  </si>
  <si>
    <t>8R05-80222</t>
  </si>
  <si>
    <t>Muckleshoot Indian Tribe</t>
  </si>
  <si>
    <t>County of Walworth</t>
  </si>
  <si>
    <t>Elkhorn</t>
  </si>
  <si>
    <t>5R06-55318</t>
  </si>
  <si>
    <t>Lake County CO</t>
  </si>
  <si>
    <t>Leadville</t>
  </si>
  <si>
    <t>8R01-88213</t>
  </si>
  <si>
    <t>Flint Hills Regional Council</t>
  </si>
  <si>
    <t>Ogden</t>
  </si>
  <si>
    <t>Upper Arkansas Area Council of Governments</t>
  </si>
  <si>
    <t>Canon City</t>
  </si>
  <si>
    <t>8R01-023</t>
  </si>
  <si>
    <t>8R01-80148</t>
  </si>
  <si>
    <t>Sonoma-Marin Area Rail Transit District</t>
  </si>
  <si>
    <t>Sac and Fox Nation of Missouri</t>
  </si>
  <si>
    <t>Reserve</t>
  </si>
  <si>
    <t>Pueblo of Nambe'</t>
  </si>
  <si>
    <t xml:space="preserve">Lamesa </t>
  </si>
  <si>
    <t>Ft. Myers</t>
  </si>
  <si>
    <t>Coleman</t>
  </si>
  <si>
    <t>Atoka</t>
  </si>
  <si>
    <t>Helena West Helena</t>
  </si>
  <si>
    <t xml:space="preserve">Uvalde </t>
  </si>
  <si>
    <t>Kilgore</t>
  </si>
  <si>
    <t>Bonifay</t>
  </si>
  <si>
    <t>Urbanna</t>
  </si>
  <si>
    <t>Cedar Bluff</t>
  </si>
  <si>
    <t>St. Helens</t>
  </si>
  <si>
    <t>Ketchum</t>
  </si>
  <si>
    <t>Fairview</t>
  </si>
  <si>
    <t>Monon</t>
  </si>
  <si>
    <t xml:space="preserve">Columbus </t>
  </si>
  <si>
    <t>St. Johns</t>
  </si>
  <si>
    <t>Carlsbad</t>
  </si>
  <si>
    <t>Clarksburg</t>
  </si>
  <si>
    <t>PRUDENVILLE</t>
  </si>
  <si>
    <t>Ludington</t>
  </si>
  <si>
    <t>Towson</t>
  </si>
  <si>
    <t>Idlewild</t>
  </si>
  <si>
    <t>Kalkaska</t>
  </si>
  <si>
    <t>Gardnerville</t>
  </si>
  <si>
    <t>Lillington</t>
  </si>
  <si>
    <t xml:space="preserve">Del Rio </t>
  </si>
  <si>
    <t>Nantucket</t>
  </si>
  <si>
    <t>Boyne City</t>
  </si>
  <si>
    <t>Fernandina Beach</t>
  </si>
  <si>
    <t>Mt. Morris</t>
  </si>
  <si>
    <t xml:space="preserve">Greenville </t>
  </si>
  <si>
    <t xml:space="preserve">Aspermont </t>
  </si>
  <si>
    <t>Morrison</t>
  </si>
  <si>
    <t>Tonopah</t>
  </si>
  <si>
    <t>Cortland</t>
  </si>
  <si>
    <t>Hamlin</t>
  </si>
  <si>
    <t>Corydon</t>
  </si>
  <si>
    <t>Blountstown</t>
  </si>
  <si>
    <t>Live Oak</t>
  </si>
  <si>
    <t xml:space="preserve">Laredo </t>
  </si>
  <si>
    <t>New Roads</t>
  </si>
  <si>
    <t>Jesup</t>
  </si>
  <si>
    <t>Hornell</t>
  </si>
  <si>
    <t>Kingman</t>
  </si>
  <si>
    <t>Brookville</t>
  </si>
  <si>
    <t>Chickasha</t>
  </si>
  <si>
    <t>Cassopolis</t>
  </si>
  <si>
    <t>Bronson</t>
  </si>
  <si>
    <t>Cottage Grove</t>
  </si>
  <si>
    <t>The Dalles</t>
  </si>
  <si>
    <t>Grantsville</t>
  </si>
  <si>
    <t>Hobbs</t>
  </si>
  <si>
    <t>Peru</t>
  </si>
  <si>
    <t>Ionia</t>
  </si>
  <si>
    <t>Key West</t>
  </si>
  <si>
    <t>Rockingham</t>
  </si>
  <si>
    <t>FRANKFORT</t>
  </si>
  <si>
    <t>Blackstone</t>
  </si>
  <si>
    <t>Mora</t>
  </si>
  <si>
    <t>Leavenworth</t>
  </si>
  <si>
    <t>Adel</t>
  </si>
  <si>
    <t>Clayton</t>
  </si>
  <si>
    <t>Wellington</t>
  </si>
  <si>
    <t>Ruidoso Downs</t>
  </si>
  <si>
    <t>Newnan</t>
  </si>
  <si>
    <t>Silver Springs</t>
  </si>
  <si>
    <t>Thomson</t>
  </si>
  <si>
    <t>Maddock</t>
  </si>
  <si>
    <t>Molalla</t>
  </si>
  <si>
    <t>Lander</t>
  </si>
  <si>
    <t>Anthony</t>
  </si>
  <si>
    <t>Red River</t>
  </si>
  <si>
    <t>Buchanan</t>
  </si>
  <si>
    <t>Irwinton</t>
  </si>
  <si>
    <t>Howard</t>
  </si>
  <si>
    <t>Port Jervis</t>
  </si>
  <si>
    <t>Summerville</t>
  </si>
  <si>
    <t>Cochran</t>
  </si>
  <si>
    <t>Louisburg</t>
  </si>
  <si>
    <t>Goliad</t>
  </si>
  <si>
    <t>Panaca</t>
  </si>
  <si>
    <t>Hillsdale</t>
  </si>
  <si>
    <t>Jeffersonville</t>
  </si>
  <si>
    <t>Salmon</t>
  </si>
  <si>
    <t>Blairsville</t>
  </si>
  <si>
    <t>LaCrosse</t>
  </si>
  <si>
    <t>Alamo</t>
  </si>
  <si>
    <t>Wallace</t>
  </si>
  <si>
    <t>McVille</t>
  </si>
  <si>
    <t>Milledgeville</t>
  </si>
  <si>
    <t>Kingaman</t>
  </si>
  <si>
    <t>Dowagiac</t>
  </si>
  <si>
    <t>Clarkesville</t>
  </si>
  <si>
    <t>Millen</t>
  </si>
  <si>
    <t xml:space="preserve">Hartford </t>
  </si>
  <si>
    <t>Clay Center</t>
  </si>
  <si>
    <t>FTA Urbanized Area Formula Program (537) and Bus &amp; Bus Facilities (5339) Questionable</t>
  </si>
  <si>
    <t>FTA Capital Program (539) and State of Good Repair (5337) Questionable</t>
  </si>
  <si>
    <t>Under</t>
  </si>
  <si>
    <t xml:space="preserve">Metropolitan Transit Authority of Harris County, Texas </t>
  </si>
  <si>
    <t>Puerto Rico Highway and Transportation Authority - Público</t>
  </si>
  <si>
    <t xml:space="preserve">Access Services  </t>
  </si>
  <si>
    <t xml:space="preserve">Metro Transit </t>
  </si>
  <si>
    <t>Enterprise Rideshare - Michigan</t>
  </si>
  <si>
    <t>Regional Public Transportation Authority</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</si>
  <si>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</si>
  <si>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</si>
  <si>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</si>
  <si>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</si>
  <si>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</si>
  <si>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</si>
  <si>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Southwest  Human Resource Agency</t>
  </si>
  <si>
    <t>Tampa Bay Area Regional Transit Authority</t>
  </si>
  <si>
    <t xml:space="preserve">West Texas Opportunities, Inc. </t>
  </si>
  <si>
    <t xml:space="preserve">El Paso County </t>
  </si>
  <si>
    <t xml:space="preserve">Upper-Cumberland Human Resource Agency </t>
  </si>
  <si>
    <t xml:space="preserve">Area Agency on Aging of Southeast Arkansas </t>
  </si>
  <si>
    <t>Ada County Highway District Commuteride</t>
  </si>
  <si>
    <t>Boise</t>
  </si>
  <si>
    <t xml:space="preserve">Panhandle Community Services </t>
  </si>
  <si>
    <t>Central County Transportation Authority</t>
  </si>
  <si>
    <t xml:space="preserve">Lakeland Area Mass Transit District </t>
  </si>
  <si>
    <t>United Community Action Partnership, Inc.</t>
  </si>
  <si>
    <t>5R04-55326</t>
  </si>
  <si>
    <t xml:space="preserve">Rural Economic Assistance League, Inc. </t>
  </si>
  <si>
    <t xml:space="preserve">Trans-Bridge Lines, Inc. </t>
  </si>
  <si>
    <t xml:space="preserve">Transfort </t>
  </si>
  <si>
    <t xml:space="preserve">Western Piedmont Regional Transit Authority </t>
  </si>
  <si>
    <t>Dutchess County Department of Public Works, Division of Public Transit</t>
  </si>
  <si>
    <t>Clay County Council on Aging, Inc.</t>
  </si>
  <si>
    <t xml:space="preserve">Ark-Tex Council of Governments </t>
  </si>
  <si>
    <t xml:space="preserve">Housatonic Area Regional Transit </t>
  </si>
  <si>
    <t xml:space="preserve">East Texas Council of Governments </t>
  </si>
  <si>
    <t>Marion County Senior Services</t>
  </si>
  <si>
    <t>4R02-030</t>
  </si>
  <si>
    <t>4R02-41080</t>
  </si>
  <si>
    <t>Monroe County Transportation  Authority</t>
  </si>
  <si>
    <t>Robertsdale</t>
  </si>
  <si>
    <t>Texas State University</t>
  </si>
  <si>
    <t>San Marcos</t>
  </si>
  <si>
    <t xml:space="preserve">Downeast Transportation, Inc. </t>
  </si>
  <si>
    <t>City of Fargo, DBA:  Metropolitan Area Transit</t>
  </si>
  <si>
    <t>North Central Alabama Regional Council of Governments</t>
  </si>
  <si>
    <t>Columbiana County/Community Action Rural Transit System</t>
  </si>
  <si>
    <t xml:space="preserve">Shelby County </t>
  </si>
  <si>
    <t xml:space="preserve">City of Jackson, Department of Planning and Development, Transit Services Division </t>
  </si>
  <si>
    <t xml:space="preserve">Jalbert Leasing, Inc. </t>
  </si>
  <si>
    <t xml:space="preserve">Access Johnson County </t>
  </si>
  <si>
    <t xml:space="preserve">Central Indiana Regional Transportation Authority </t>
  </si>
  <si>
    <t>La Plata</t>
  </si>
  <si>
    <t>Meadowlands Transportation Brokerage Corporation, dba EZ Ride</t>
  </si>
  <si>
    <t xml:space="preserve">Union County Transportation </t>
  </si>
  <si>
    <t xml:space="preserve">Flint Hills Area Transportation </t>
  </si>
  <si>
    <t>Lake Erie Transit</t>
  </si>
  <si>
    <t xml:space="preserve">Clare County Transit </t>
  </si>
  <si>
    <t xml:space="preserve">Gloucester County Division of Transportation Services </t>
  </si>
  <si>
    <t>Colorado Valley Transit  District</t>
  </si>
  <si>
    <t xml:space="preserve">Community Transit, Inc. </t>
  </si>
  <si>
    <t xml:space="preserve">City Utilities of Springfield </t>
  </si>
  <si>
    <t xml:space="preserve">Steamboat Springs, City of </t>
  </si>
  <si>
    <t>St Johns County, Florida,  Board of County Commissioners</t>
  </si>
  <si>
    <t xml:space="preserve">Preston County Sr. Cit, Inc. </t>
  </si>
  <si>
    <t>Butler Transit  Authority</t>
  </si>
  <si>
    <t>High Point Transit System</t>
  </si>
  <si>
    <t xml:space="preserve">Kleberg County Human Services </t>
  </si>
  <si>
    <t xml:space="preserve">South East Texas Regional Planning Commission </t>
  </si>
  <si>
    <t xml:space="preserve">RTS Livingston </t>
  </si>
  <si>
    <t>Horizons of Tuscarawas &amp; Carroll Counties</t>
  </si>
  <si>
    <t>5R05-55328</t>
  </si>
  <si>
    <t xml:space="preserve">Eastern Nebraska </t>
  </si>
  <si>
    <t>Door County</t>
  </si>
  <si>
    <t>N-Route</t>
  </si>
  <si>
    <t xml:space="preserve">Randolph County Senior Center </t>
  </si>
  <si>
    <t>Bay Area Rural Transit Commission</t>
  </si>
  <si>
    <t xml:space="preserve">Connecticut Department of Transportation -CTTRANSIT New Britain </t>
  </si>
  <si>
    <t xml:space="preserve">Webb County Community Action Agency </t>
  </si>
  <si>
    <t xml:space="preserve">Glen-wood, Inc. </t>
  </si>
  <si>
    <t xml:space="preserve">Shoshone-Bannock Tribes </t>
  </si>
  <si>
    <t xml:space="preserve">West's Transportation, Inc. </t>
  </si>
  <si>
    <t xml:space="preserve">Barbour Co. Senior Center </t>
  </si>
  <si>
    <t xml:space="preserve">Stark County Council on Aging / Elder Care </t>
  </si>
  <si>
    <t>City of  Ottawa</t>
  </si>
  <si>
    <t>Schoolcraft Transit Authority</t>
  </si>
  <si>
    <t>Orange County Public Transportation</t>
  </si>
  <si>
    <t xml:space="preserve">Hancock Area Rural Transit </t>
  </si>
  <si>
    <t>Parksley</t>
  </si>
  <si>
    <t xml:space="preserve">Ottumwa Transit </t>
  </si>
  <si>
    <t xml:space="preserve">City of Dixon </t>
  </si>
  <si>
    <t xml:space="preserve">Williston Council for the Aging </t>
  </si>
  <si>
    <t>Town of Avon</t>
  </si>
  <si>
    <t>Avon</t>
  </si>
  <si>
    <t>8R01-88228</t>
  </si>
  <si>
    <t>Tri-Valley Developmental Services</t>
  </si>
  <si>
    <t>Chanute</t>
  </si>
  <si>
    <t>7R02-064</t>
  </si>
  <si>
    <t>7R02-70135</t>
  </si>
  <si>
    <t>Churchill Area Regional Transit -  CART</t>
  </si>
  <si>
    <t xml:space="preserve">Richland County </t>
  </si>
  <si>
    <t>City of Suffolk - Suffolk Transit</t>
  </si>
  <si>
    <t xml:space="preserve">RTS Seneca </t>
  </si>
  <si>
    <t>Southwestern Community Services Transportation</t>
  </si>
  <si>
    <t>1R04-11156</t>
  </si>
  <si>
    <t xml:space="preserve">Community Services, Inc. </t>
  </si>
  <si>
    <t>Sault Ste. Marie Tribe of Chippewa Indians</t>
  </si>
  <si>
    <t>Sault Ste. Marie</t>
  </si>
  <si>
    <t>Rusk County Transit Commission</t>
  </si>
  <si>
    <t>Boise State University</t>
  </si>
  <si>
    <t>Dove Creek</t>
  </si>
  <si>
    <t xml:space="preserve">H.EL.P., Inc. </t>
  </si>
  <si>
    <t>Minnesota River Valley Transit</t>
  </si>
  <si>
    <t>5R04-55325</t>
  </si>
  <si>
    <t>Whitehall</t>
  </si>
  <si>
    <t xml:space="preserve">Midland Area Agency </t>
  </si>
  <si>
    <t xml:space="preserve">Community Concern </t>
  </si>
  <si>
    <t>Swain County  Focal Point on Aging Inc</t>
  </si>
  <si>
    <t xml:space="preserve">Cheyenne &amp; Arapaho Tribes </t>
  </si>
  <si>
    <t xml:space="preserve">City of South Padre Island </t>
  </si>
  <si>
    <t>Yates County</t>
  </si>
  <si>
    <t>Penn Yan</t>
  </si>
  <si>
    <t>2R02-21000</t>
  </si>
  <si>
    <t>The Canon City Golden Age Council, Inc</t>
  </si>
  <si>
    <t xml:space="preserve">Fort Peck Tribes </t>
  </si>
  <si>
    <t>City of Lakewood - DASH Transit</t>
  </si>
  <si>
    <t>Lakewood</t>
  </si>
  <si>
    <t>Devils Lake Transit  (Senior Meals &amp; Services)</t>
  </si>
  <si>
    <t xml:space="preserve">City of Niles </t>
  </si>
  <si>
    <t xml:space="preserve">Town of Miami </t>
  </si>
  <si>
    <t>Rapides Senior Center</t>
  </si>
  <si>
    <t>Pineville, La.</t>
  </si>
  <si>
    <t>6R02-66282</t>
  </si>
  <si>
    <t xml:space="preserve">SESDAC, Inc </t>
  </si>
  <si>
    <t>South Central Regional Transit District</t>
  </si>
  <si>
    <t>6R03-66283</t>
  </si>
  <si>
    <t>Wet Mountain Valley Rotary Community Service Inc.</t>
  </si>
  <si>
    <t>Blooms Bus Lines, Inc.</t>
  </si>
  <si>
    <t>Multi Community Diversified Services, Inc.</t>
  </si>
  <si>
    <t>7R02-77083</t>
  </si>
  <si>
    <t>Bent County</t>
  </si>
  <si>
    <t>Las Animas</t>
  </si>
  <si>
    <t>8R01-88229</t>
  </si>
  <si>
    <t>Climb-Up</t>
  </si>
  <si>
    <t>Tupelo</t>
  </si>
  <si>
    <t>4R05-44940</t>
  </si>
  <si>
    <t xml:space="preserve">City of Minot </t>
  </si>
  <si>
    <t>Teller Senior Coalition</t>
  </si>
  <si>
    <t>Woodland Park</t>
  </si>
  <si>
    <t>8R01-88230</t>
  </si>
  <si>
    <t>Volunteer Interfaith Network Effort</t>
  </si>
  <si>
    <t>Mankato</t>
  </si>
  <si>
    <t>5R04-069</t>
  </si>
  <si>
    <t>5R04-50321</t>
  </si>
  <si>
    <t xml:space="preserve">City of Eureka </t>
  </si>
  <si>
    <t xml:space="preserve">City Of Sidney </t>
  </si>
  <si>
    <t xml:space="preserve">Hancock, City of </t>
  </si>
  <si>
    <t>County of Clark</t>
  </si>
  <si>
    <t>5R06-55327</t>
  </si>
  <si>
    <t>Dunn County Transit Commission</t>
  </si>
  <si>
    <t xml:space="preserve">Elbert County </t>
  </si>
  <si>
    <t>Chicago Water Taxi (Wendella)</t>
  </si>
  <si>
    <t>Niobrara Senior Center, Inc.</t>
  </si>
  <si>
    <t>Lusk</t>
  </si>
  <si>
    <t>8R05-041</t>
  </si>
  <si>
    <t>8R05-80217</t>
  </si>
  <si>
    <t xml:space="preserve">Turner County </t>
  </si>
  <si>
    <t>Catholic Community Service, Sitka</t>
  </si>
  <si>
    <t>0R04-017</t>
  </si>
  <si>
    <t>0R04-00354</t>
  </si>
  <si>
    <t xml:space="preserve">Central City </t>
  </si>
  <si>
    <t xml:space="preserve">Fallon County </t>
  </si>
  <si>
    <t xml:space="preserve">Walsh County Transportation Program </t>
  </si>
  <si>
    <t>Gila River Indian Community</t>
  </si>
  <si>
    <t>Sacaton</t>
  </si>
  <si>
    <t>9R01-99436</t>
  </si>
  <si>
    <t>7R02-70054</t>
  </si>
  <si>
    <t xml:space="preserve">Wayne Public Transit </t>
  </si>
  <si>
    <t xml:space="preserve">Saint Peter, City of </t>
  </si>
  <si>
    <t>Town of Quartzsite</t>
  </si>
  <si>
    <t>Quartzsite</t>
  </si>
  <si>
    <t>9R01-99437</t>
  </si>
  <si>
    <t>City of Black Hawk</t>
  </si>
  <si>
    <t>Black Hawk</t>
  </si>
  <si>
    <t>8R01-004</t>
  </si>
  <si>
    <t>8R01-80119</t>
  </si>
  <si>
    <t>Ekalaka</t>
  </si>
  <si>
    <t>Aroostook Band of Micmacs</t>
  </si>
  <si>
    <t xml:space="preserve">Presque Isle </t>
  </si>
  <si>
    <t>1T02</t>
  </si>
  <si>
    <t>Archuleta County Transportation/Mountain Express Transit</t>
  </si>
  <si>
    <t xml:space="preserve">Pagosa Springs </t>
  </si>
  <si>
    <t>8R01-002</t>
  </si>
  <si>
    <t>8R01-80280</t>
  </si>
  <si>
    <t xml:space="preserve">Kidder-Emmons County Senior Services </t>
  </si>
  <si>
    <t xml:space="preserve">Lumpkin County </t>
  </si>
  <si>
    <t>Lane Transit District - City of Florence</t>
  </si>
  <si>
    <t>Ninilchik Village</t>
  </si>
  <si>
    <t>Ninilchik</t>
  </si>
  <si>
    <t xml:space="preserve">Nelson County Council On Aging </t>
  </si>
  <si>
    <t>City of  Chadron</t>
  </si>
  <si>
    <t>White Mountain Apache Tribe</t>
  </si>
  <si>
    <t>Whiteriver</t>
  </si>
  <si>
    <t>9T15</t>
  </si>
  <si>
    <t xml:space="preserve">Rawlins County </t>
  </si>
  <si>
    <t xml:space="preserve">City of Neligh </t>
  </si>
  <si>
    <t>City  of Crawford</t>
  </si>
  <si>
    <t xml:space="preserve"> Sistersville Ferry </t>
  </si>
  <si>
    <t xml:space="preserve">  Sistersville</t>
  </si>
  <si>
    <t>3R05-30992</t>
  </si>
  <si>
    <t>Rhode Island Department of Transportation</t>
  </si>
  <si>
    <t>Santee Sioux Nation</t>
  </si>
  <si>
    <t xml:space="preserve">Niobrara   </t>
  </si>
  <si>
    <t>7T03</t>
  </si>
  <si>
    <t>Cheyenne County</t>
  </si>
  <si>
    <t>St. Francis</t>
  </si>
  <si>
    <t>7R02-77082</t>
  </si>
  <si>
    <t xml:space="preserve">City of Hartford - Hartford City Transit </t>
  </si>
  <si>
    <t xml:space="preserve">Schuyler </t>
  </si>
  <si>
    <t>Quileute Tribe Community Shuttle</t>
  </si>
  <si>
    <t>La Push</t>
  </si>
  <si>
    <t>City of McKinney</t>
  </si>
  <si>
    <t>McKinney</t>
  </si>
  <si>
    <t>Bishop Paiute Tribe</t>
  </si>
  <si>
    <t>9T01</t>
  </si>
  <si>
    <t>City of Grand Island</t>
  </si>
  <si>
    <t>County of Shasta Department of Public Works</t>
  </si>
  <si>
    <t>9R02-99438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</si>
</sst>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5" formatCode="&quot;$&quot;#,##0_);\(&quot;$&quot;#,##0\)"/>
    <numFmt numFmtId="43" formatCode="_(* #,##0.00_);_(* \(#,##0.00\);_(* &quot;-&quot;??_);_(@_)"/>
    <numFmt numFmtId="164" formatCode="#,##0.0"/>
    <numFmt numFmtId="165" formatCode="0000"/>
    <numFmt numFmtId="166" formatCode="00000"/>
    <numFmt numFmtId="167" formatCode="&quot;$&quot;#,##0"/>
    <numFmt numFmtId="168" formatCode="000#"/>
    <numFmt numFmtId="169" formatCode="0000#"/>
  </numFmts>
  <fonts count="23">
    <font>
      <sz val="10"/>
      <name val="Arial"/>
      <family val="2"/>
    </font>
    <font>
      <sz val="10"/>
      <name val="Arial"/>
      <family val="2"/>
    </font>
    <font>
      <sz val="10"/>
      <name val="Arial"/>
      <family val="2"/>
    </font>
    <font>
      <sz val="8"/>
      <name val="Arial"/>
      <family val="2"/>
    </font>
    <font>
      <b/>
      <sz val="8"/>
      <name val="Arial"/>
      <family val="2"/>
    </font>
    <font>
      <b/>
      <sz val="9"/>
      <name val="Arial"/>
      <family val="2"/>
    </font>
    <font>
      <b/>
      <sz val="8"/>
      <name val="sansserif"/>
    </font>
    <font>
      <b/>
      <u/>
      <sz val="8"/>
      <name val="Arial"/>
      <family val="2"/>
    </font>
    <font>
      <sz val="8"/>
      <name val="sansserif"/>
    </font>
    <font>
      <b/>
      <sz val="8"/>
      <color theme="1"/>
      <name val="Arial"/>
      <family val="2"/>
    </font>
    <font>
      <sz val="8"/>
      <color theme="1"/>
      <name val="Arial"/>
      <family val="2"/>
    </font>
    <font>
      <sz val="8"/>
      <color rgb="FFFF0000"/>
      <name val="Arial"/>
      <family val="2"/>
    </font>
    <font>
      <sz val="8"/>
      <color theme="0"/>
      <name val="Arial"/>
      <family val="2"/>
    </font>
    <font>
      <b/>
      <i/>
      <sz val="9"/>
      <color rgb="FF000000"/>
      <name val="Arial"/>
      <family val="2"/>
    </font>
    <font>
      <sz val="8"/>
      <color rgb="FF000000"/>
      <name val="Segoe UI"/>
      <family val="2"/>
    </font>
    <font>
      <b/>
      <sz val="8"/>
      <color theme="0"/>
      <name val="Arial"/>
      <family val="2"/>
    </font>
    <font>
      <sz val="10"/>
      <color theme="0"/>
      <name val="Arial"/>
      <family val="2"/>
    </font>
    <font>
      <sz val="11"/>
      <color rgb="FF000000"/>
      <name val="Calibri"/>
      <family val="2"/>
    </font>
    <font>
      <sz val="8"/>
      <color theme="0" tint="-0.14999847407452621"/>
      <name val="Arial"/>
      <family val="2"/>
    </font>
    <font>
      <sz val="10"/>
      <color theme="0" tint="-0.14996795556505021"/>
      <name val="Arial"/>
      <family val="2"/>
    </font>
    <font>
      <sz val="10"/>
      <color theme="0" tint="-0.14999847407452621"/>
      <name val="Arial"/>
      <family val="2"/>
    </font>
    <font>
      <b/>
      <sz val="10"/>
      <color theme="0"/>
      <name val="Arial"/>
      <family val="2"/>
    </font>
    <font>
      <b/>
      <u/>
      <sz val="8"/>
      <color theme="1"/>
      <name val="Arial"/>
      <family val="2"/>
    </font>
  </fonts>
  <fills count="8">
    <fill>
      <patternFill patternType="none"/>
    </fill>
    <fill>
      <patternFill patternType="gray125"/>
    </fill>
    <fill>
      <patternFill patternType="solid">
        <fgColor rgb="FFB2B2B2"/>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34998626667073579"/>
        <bgColor indexed="64"/>
      </patternFill>
    </fill>
  </fills>
  <borders count="55">
    <border>
      <left/>
      <right/>
      <top/>
      <bottom/>
      <diagonal/>
    </border>
    <border>
      <left style="thin">
        <color indexed="64"/>
      </left>
      <right style="thin">
        <color indexed="64"/>
      </right>
      <top/>
      <bottom/>
      <diagonal/>
    </border>
    <border>
      <left/>
      <right/>
      <top/>
      <bottom style="thin">
        <color indexed="64"/>
      </bottom>
      <diagonal/>
    </border>
    <border>
      <left style="medium">
        <color indexed="64"/>
      </left>
      <right/>
      <top/>
      <bottom/>
      <diagonal/>
    </border>
    <border>
      <left style="thick">
        <color auto="1"/>
      </left>
      <right/>
      <top/>
      <bottom/>
      <diagonal/>
    </border>
    <border>
      <left style="thin">
        <color indexed="64"/>
      </left>
      <right/>
      <top/>
      <bottom/>
      <diagonal/>
    </border>
    <border>
      <left/>
      <right/>
      <top style="thick">
        <color auto="1"/>
      </top>
      <bottom/>
      <diagonal/>
    </border>
    <border>
      <left/>
      <right style="thick">
        <color auto="1"/>
      </right>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indexed="64"/>
      </left>
      <right/>
      <top style="thick">
        <color auto="1"/>
      </top>
      <bottom style="thin">
        <color theme="0" tint="-0.24994659260841701"/>
      </bottom>
      <diagonal/>
    </border>
    <border>
      <left/>
      <right/>
      <top style="thick">
        <color auto="1"/>
      </top>
      <bottom style="thin">
        <color theme="0" tint="-0.24994659260841701"/>
      </bottom>
      <diagonal/>
    </border>
    <border>
      <left/>
      <right style="thin">
        <color indexed="64"/>
      </right>
      <top style="thick">
        <color auto="1"/>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top style="thin">
        <color theme="0" tint="-0.24994659260841701"/>
      </top>
      <bottom/>
      <diagonal/>
    </border>
    <border>
      <left style="medium">
        <color indexed="64"/>
      </left>
      <right style="thin">
        <color indexed="64"/>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medium">
        <color indexed="64"/>
      </left>
      <right/>
      <top/>
      <bottom style="thick">
        <color indexed="64"/>
      </bottom>
      <diagonal/>
    </border>
    <border>
      <left/>
      <right/>
      <top/>
      <bottom style="thick">
        <color indexed="64"/>
      </bottom>
      <diagonal/>
    </border>
    <border>
      <left/>
      <right style="thick">
        <color auto="1"/>
      </right>
      <top/>
      <bottom style="thick">
        <color indexed="64"/>
      </bottom>
      <diagonal/>
    </border>
    <border>
      <left style="thin">
        <color indexed="64"/>
      </left>
      <right/>
      <top style="thick">
        <color auto="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medium">
        <color indexed="64"/>
      </left>
      <right/>
      <top style="thin">
        <color theme="0" tint="-0.24994659260841701"/>
      </top>
      <bottom style="thick">
        <color auto="1"/>
      </bottom>
      <diagonal/>
    </border>
    <border>
      <left style="medium">
        <color indexed="64"/>
      </left>
      <right/>
      <top/>
      <bottom style="thin">
        <color theme="0" tint="-0.24994659260841701"/>
      </bottom>
      <diagonal/>
    </border>
    <border>
      <left/>
      <right/>
      <top/>
      <bottom style="thin">
        <color theme="0" tint="-0.24994659260841701"/>
      </bottom>
      <diagonal/>
    </border>
    <border>
      <left style="medium">
        <color indexed="64"/>
      </left>
      <right style="thin">
        <color theme="0" tint="-0.24994659260841701"/>
      </right>
      <top style="thick">
        <color auto="1"/>
      </top>
      <bottom style="thin">
        <color indexed="64"/>
      </bottom>
      <diagonal/>
    </border>
    <border>
      <left/>
      <right style="thick">
        <color auto="1"/>
      </right>
      <top style="thin">
        <color auto="1"/>
      </top>
      <bottom/>
      <diagonal/>
    </border>
    <border>
      <left/>
      <right style="thick">
        <color auto="1"/>
      </right>
      <top/>
      <bottom style="thin">
        <color auto="1"/>
      </bottom>
      <diagonal/>
    </border>
    <border>
      <left/>
      <right/>
      <top style="thin">
        <color auto="1"/>
      </top>
      <bottom/>
      <diagonal/>
    </border>
    <border>
      <left/>
      <right style="thin">
        <color indexed="64"/>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top style="thin">
        <color auto="1"/>
      </top>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style="thin">
        <color indexed="64"/>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0" tint="-0.24994659260841701"/>
      </left>
      <right/>
      <top/>
      <bottom style="thin">
        <color indexed="64"/>
      </bottom>
      <diagonal/>
    </border>
    <border>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s>
  <cellStyleXfs count="3">
    <xf numFmtId="0" fontId="0" fillId="0" borderId="0"/>
    <xf numFmtId="43" fontId="1" fillId="0" borderId="0"/>
    <xf numFmtId="0" fontId="2" fillId="0" borderId="0"/>
  </cellStyleXfs>
  <cellXfs count="196">
    <xf numFmtId="0" fontId="0" fillId="0" borderId="0" xfId="0"/>
    <xf numFmtId="0" fontId="10" fillId="0" borderId="0" xfId="0" applyFont="1" applyAlignment="1">
      <alignment wrapText="1"/>
    </xf>
    <xf numFmtId="165" fontId="10" fillId="0" borderId="0" xfId="0" applyNumberFormat="1" applyFont="1" applyAlignment="1">
      <alignment wrapText="1"/>
    </xf>
    <xf numFmtId="166" fontId="10" fillId="0" borderId="0" xfId="0" applyNumberFormat="1" applyFont="1" applyAlignment="1">
      <alignment wrapText="1"/>
    </xf>
    <xf numFmtId="3" fontId="10" fillId="0" borderId="0" xfId="0" applyNumberFormat="1" applyFont="1" applyAlignment="1">
      <alignment wrapText="1"/>
    </xf>
    <xf numFmtId="0" fontId="3" fillId="0" borderId="0" xfId="0" applyFont="1" applyFill="1"/>
    <xf numFmtId="37" fontId="3" fillId="0" borderId="0" xfId="1" applyNumberFormat="1" applyFont="1"/>
    <xf numFmtId="0" fontId="3" fillId="3" borderId="0" xfId="0" applyFont="1" applyFill="1"/>
    <xf numFmtId="0" fontId="3" fillId="0" borderId="0" xfId="0" applyFont="1"/>
    <xf numFmtId="0" fontId="3" fillId="0" borderId="0" xfId="0" applyFont="1" applyAlignment="1">
      <alignment horizontal="left"/>
    </xf>
    <xf numFmtId="3" fontId="3" fillId="0" borderId="0" xfId="0" applyNumberFormat="1" applyFont="1" applyAlignment="1">
      <alignment horizontal="right" wrapText="1"/>
    </xf>
    <xf numFmtId="3" fontId="3" fillId="0" borderId="0" xfId="0" applyNumberFormat="1" applyFont="1" applyAlignment="1">
      <alignment horizontal="right"/>
    </xf>
    <xf numFmtId="3" fontId="3" fillId="0" borderId="0" xfId="0" applyNumberFormat="1" applyFont="1"/>
    <xf numFmtId="3" fontId="3" fillId="0" borderId="0" xfId="0" applyNumberFormat="1" applyFont="1" applyFill="1" applyAlignment="1">
      <alignment horizontal="right"/>
    </xf>
    <xf numFmtId="167" fontId="3" fillId="0" borderId="0" xfId="0" applyNumberFormat="1" applyFont="1" applyFill="1" applyAlignment="1">
      <alignment horizontal="right"/>
    </xf>
    <xf numFmtId="167" fontId="4" fillId="0" borderId="0" xfId="0" applyNumberFormat="1" applyFont="1" applyFill="1" applyAlignment="1">
      <alignment horizontal="right"/>
    </xf>
    <xf numFmtId="0" fontId="3" fillId="0" borderId="0" xfId="0" applyFont="1" applyFill="1" applyAlignment="1"/>
    <xf numFmtId="0" fontId="3" fillId="0" borderId="0" xfId="0" applyFont="1" applyFill="1" applyAlignment="1">
      <alignment horizontal="left"/>
    </xf>
    <xf numFmtId="3" fontId="3" fillId="0" borderId="0" xfId="0" applyNumberFormat="1" applyFont="1" applyFill="1" applyAlignment="1">
      <alignment horizontal="right" wrapText="1"/>
    </xf>
    <xf numFmtId="0" fontId="3" fillId="0" borderId="0" xfId="0" applyFont="1" applyFill="1" applyAlignment="1">
      <alignment horizontal="center"/>
    </xf>
    <xf numFmtId="167" fontId="3" fillId="0" borderId="0" xfId="0" applyNumberFormat="1" applyFont="1"/>
    <xf numFmtId="167" fontId="3" fillId="0" borderId="0" xfId="0" applyNumberFormat="1" applyFont="1" applyFill="1"/>
    <xf numFmtId="167" fontId="4" fillId="0" borderId="0" xfId="0" applyNumberFormat="1" applyFont="1" applyFill="1"/>
    <xf numFmtId="167" fontId="3" fillId="0" borderId="0" xfId="0" applyNumberFormat="1" applyFont="1" applyFill="1" applyAlignment="1">
      <alignment horizontal="center"/>
    </xf>
    <xf numFmtId="167" fontId="3" fillId="0" borderId="0" xfId="0" applyNumberFormat="1" applyFont="1" applyAlignment="1">
      <alignment horizontal="right"/>
    </xf>
    <xf numFmtId="167" fontId="3" fillId="0" borderId="0" xfId="0" applyNumberFormat="1" applyFont="1" applyAlignment="1">
      <alignment horizontal="left"/>
    </xf>
    <xf numFmtId="167" fontId="3" fillId="0" borderId="0" xfId="0" applyNumberFormat="1" applyFont="1" applyFill="1" applyAlignment="1">
      <alignment horizontal="left"/>
    </xf>
    <xf numFmtId="0" fontId="3" fillId="0" borderId="0" xfId="0" applyNumberFormat="1" applyFont="1" applyFill="1" applyAlignment="1">
      <alignment horizontal="right"/>
    </xf>
    <xf numFmtId="0" fontId="3" fillId="0" borderId="0" xfId="0" applyNumberFormat="1" applyFont="1" applyFill="1" applyAlignment="1"/>
    <xf numFmtId="167" fontId="4" fillId="0" borderId="0" xfId="0" applyNumberFormat="1" applyFont="1"/>
    <xf numFmtId="0" fontId="8" fillId="5" borderId="13" xfId="0" applyFont="1" applyFill="1" applyBorder="1" applyAlignment="1" applyProtection="1">
      <alignment horizontal="center" vertical="center" wrapText="1"/>
    </xf>
    <xf numFmtId="3" fontId="3" fillId="5" borderId="14" xfId="0" applyNumberFormat="1" applyFont="1" applyFill="1" applyBorder="1" applyAlignment="1" applyProtection="1">
      <alignment horizontal="right" wrapText="1"/>
    </xf>
    <xf numFmtId="0" fontId="8" fillId="5" borderId="14" xfId="0" applyFont="1" applyFill="1" applyBorder="1" applyAlignment="1" applyProtection="1">
      <alignment horizontal="center" vertical="top" wrapText="1"/>
    </xf>
    <xf numFmtId="0" fontId="8" fillId="5" borderId="13" xfId="0" applyFont="1" applyFill="1" applyBorder="1" applyAlignment="1" applyProtection="1">
      <alignment horizontal="center" vertical="top" wrapText="1"/>
    </xf>
    <xf numFmtId="0" fontId="8" fillId="5" borderId="15" xfId="0" applyFont="1" applyFill="1" applyBorder="1" applyAlignment="1" applyProtection="1">
      <alignment horizontal="center" vertical="top" wrapText="1"/>
    </xf>
    <xf numFmtId="3" fontId="3" fillId="5" borderId="16" xfId="0" applyNumberFormat="1" applyFont="1" applyFill="1" applyBorder="1" applyAlignment="1" applyProtection="1">
      <alignment horizontal="right" wrapText="1"/>
    </xf>
    <xf numFmtId="0" fontId="8" fillId="5" borderId="16" xfId="0" applyFont="1" applyFill="1" applyBorder="1" applyAlignment="1" applyProtection="1">
      <alignment horizontal="center" vertical="top" wrapText="1"/>
    </xf>
    <xf numFmtId="0" fontId="8" fillId="5" borderId="31" xfId="0" applyFont="1" applyFill="1" applyBorder="1" applyAlignment="1" applyProtection="1">
      <alignment horizontal="center" wrapText="1"/>
    </xf>
    <xf numFmtId="0" fontId="8" fillId="5" borderId="14" xfId="0" applyFont="1" applyFill="1" applyBorder="1" applyAlignment="1" applyProtection="1">
      <alignment horizontal="center" wrapText="1"/>
    </xf>
    <xf numFmtId="0" fontId="8" fillId="5" borderId="13" xfId="0" applyFont="1" applyFill="1" applyBorder="1" applyAlignment="1" applyProtection="1">
      <alignment horizontal="center" wrapText="1"/>
    </xf>
    <xf numFmtId="0" fontId="8" fillId="5" borderId="15" xfId="0" applyFont="1" applyFill="1" applyBorder="1" applyAlignment="1" applyProtection="1">
      <alignment horizontal="center" wrapText="1"/>
    </xf>
    <xf numFmtId="0" fontId="8" fillId="5" borderId="16" xfId="0" applyFont="1" applyFill="1" applyBorder="1" applyAlignment="1" applyProtection="1">
      <alignment horizontal="center" wrapText="1"/>
    </xf>
    <xf numFmtId="3" fontId="3" fillId="5" borderId="14" xfId="0" applyNumberFormat="1" applyFont="1" applyFill="1" applyBorder="1" applyAlignment="1" applyProtection="1">
      <alignment horizontal="right"/>
    </xf>
    <xf numFmtId="3" fontId="3" fillId="5" borderId="16" xfId="0" applyNumberFormat="1" applyFont="1" applyFill="1" applyBorder="1" applyAlignment="1" applyProtection="1">
      <alignment horizontal="right"/>
    </xf>
    <xf numFmtId="0" fontId="15" fillId="6" borderId="0" xfId="0" applyFont="1" applyFill="1" applyAlignment="1">
      <alignment wrapText="1"/>
    </xf>
    <xf numFmtId="0" fontId="15" fillId="6" borderId="0" xfId="0" applyFont="1" applyFill="1" applyBorder="1" applyAlignment="1">
      <alignment horizontal="left" wrapText="1"/>
    </xf>
    <xf numFmtId="0" fontId="15" fillId="6" borderId="0" xfId="0" applyFont="1" applyFill="1" applyBorder="1" applyAlignment="1">
      <alignment horizontal="left"/>
    </xf>
    <xf numFmtId="0" fontId="15" fillId="6" borderId="0" xfId="0" applyNumberFormat="1" applyFont="1" applyFill="1" applyBorder="1" applyAlignment="1">
      <alignment wrapText="1"/>
    </xf>
    <xf numFmtId="0" fontId="15" fillId="6" borderId="0" xfId="0" applyFont="1" applyFill="1" applyBorder="1" applyAlignment="1"/>
    <xf numFmtId="0" fontId="15" fillId="6" borderId="0" xfId="0" applyFont="1" applyFill="1" applyBorder="1" applyAlignment="1">
      <alignment wrapText="1"/>
    </xf>
    <xf numFmtId="3" fontId="15" fillId="6" borderId="0" xfId="0" applyNumberFormat="1" applyFont="1" applyFill="1" applyBorder="1" applyAlignment="1">
      <alignment wrapText="1"/>
    </xf>
    <xf numFmtId="167" fontId="15" fillId="6" borderId="0" xfId="0" applyNumberFormat="1" applyFont="1" applyFill="1" applyBorder="1" applyAlignment="1">
      <alignment wrapText="1"/>
    </xf>
    <xf numFmtId="3" fontId="15" fillId="6" borderId="0" xfId="0" applyNumberFormat="1" applyFont="1" applyFill="1" applyBorder="1" applyAlignment="1">
      <alignment horizontal="left" wrapText="1"/>
    </xf>
    <xf numFmtId="167" fontId="15" fillId="6" borderId="0" xfId="0" applyNumberFormat="1" applyFont="1" applyFill="1" applyBorder="1" applyAlignment="1">
      <alignment horizontal="left" wrapText="1"/>
    </xf>
    <xf numFmtId="0" fontId="0" fillId="0" borderId="0" xfId="0" applyFont="1"/>
    <xf numFmtId="0" fontId="21" fillId="6" borderId="0" xfId="0" applyFont="1" applyFill="1" applyBorder="1" applyAlignment="1">
      <alignment horizontal="left"/>
    </xf>
    <xf numFmtId="0" fontId="21" fillId="6" borderId="0" xfId="0" applyFont="1" applyFill="1" applyBorder="1" applyAlignment="1"/>
    <xf numFmtId="0" fontId="0" fillId="3" borderId="4" xfId="0" applyFill="1" applyBorder="1" applyProtection="1">
      <protection locked="0"/>
    </xf>
    <xf numFmtId="0" fontId="0" fillId="3" borderId="0" xfId="0" applyFill="1" applyBorder="1" applyProtection="1">
      <protection locked="0"/>
    </xf>
    <xf numFmtId="0" fontId="3" fillId="3" borderId="0" xfId="0" applyFont="1" applyFill="1" applyBorder="1" applyProtection="1">
      <protection locked="0"/>
    </xf>
    <xf numFmtId="0" fontId="0" fillId="0" borderId="0" xfId="0" applyProtection="1">
      <protection locked="0"/>
    </xf>
    <xf numFmtId="0" fontId="5" fillId="3" borderId="9" xfId="0" applyFont="1" applyFill="1" applyBorder="1" applyProtection="1">
      <protection locked="0"/>
    </xf>
    <xf numFmtId="0" fontId="0" fillId="3" borderId="9" xfId="0" applyFill="1" applyBorder="1" applyProtection="1">
      <protection locked="0"/>
    </xf>
    <xf numFmtId="0" fontId="0" fillId="3" borderId="8" xfId="0" applyFill="1" applyBorder="1" applyProtection="1">
      <protection locked="0"/>
    </xf>
    <xf numFmtId="0" fontId="4" fillId="5" borderId="10" xfId="0" applyFont="1" applyFill="1" applyBorder="1" applyAlignment="1" applyProtection="1">
      <alignment wrapText="1"/>
      <protection locked="0"/>
    </xf>
    <xf numFmtId="0" fontId="4" fillId="5" borderId="11" xfId="0" applyFont="1" applyFill="1" applyBorder="1" applyAlignment="1" applyProtection="1">
      <alignment wrapText="1"/>
      <protection locked="0"/>
    </xf>
    <xf numFmtId="0" fontId="6" fillId="5" borderId="12" xfId="0" applyFont="1" applyFill="1" applyBorder="1" applyAlignment="1" applyProtection="1">
      <alignment horizontal="center" vertical="top" wrapText="1"/>
      <protection locked="0"/>
    </xf>
    <xf numFmtId="37" fontId="3" fillId="3" borderId="4" xfId="1" applyNumberFormat="1" applyFont="1" applyFill="1" applyBorder="1" applyProtection="1">
      <protection locked="0"/>
    </xf>
    <xf numFmtId="37" fontId="3" fillId="3" borderId="0" xfId="1" applyNumberFormat="1" applyFont="1" applyFill="1" applyBorder="1" applyProtection="1">
      <protection locked="0"/>
    </xf>
    <xf numFmtId="0" fontId="3" fillId="0" borderId="0" xfId="2" applyFont="1" applyFill="1" applyBorder="1" applyAlignment="1" applyProtection="1">
      <alignment horizontal="left" wrapText="1"/>
      <protection locked="0"/>
    </xf>
    <xf numFmtId="0" fontId="3" fillId="0" borderId="0" xfId="2" applyFont="1" applyFill="1" applyBorder="1" applyAlignment="1" applyProtection="1">
      <alignment horizontal="center" vertical="top" wrapText="1"/>
      <protection locked="0"/>
    </xf>
    <xf numFmtId="164" fontId="11" fillId="3" borderId="4" xfId="0" applyNumberFormat="1" applyFont="1" applyFill="1" applyBorder="1" applyProtection="1">
      <protection locked="0"/>
    </xf>
    <xf numFmtId="164" fontId="11" fillId="3" borderId="0" xfId="0" applyNumberFormat="1" applyFont="1" applyFill="1" applyBorder="1" applyProtection="1">
      <protection locked="0"/>
    </xf>
    <xf numFmtId="0" fontId="12" fillId="3" borderId="3" xfId="0" applyFont="1" applyFill="1" applyBorder="1" applyProtection="1">
      <protection locked="0"/>
    </xf>
    <xf numFmtId="3" fontId="12" fillId="3" borderId="0" xfId="0" applyNumberFormat="1" applyFont="1" applyFill="1" applyBorder="1" applyProtection="1">
      <protection locked="0"/>
    </xf>
    <xf numFmtId="0" fontId="12" fillId="3" borderId="0" xfId="0" applyFont="1" applyFill="1" applyBorder="1" applyProtection="1">
      <protection locked="0"/>
    </xf>
    <xf numFmtId="3" fontId="12" fillId="3" borderId="0" xfId="1" applyNumberFormat="1" applyFont="1" applyFill="1" applyBorder="1" applyProtection="1">
      <protection locked="0"/>
    </xf>
    <xf numFmtId="164" fontId="12" fillId="3" borderId="0" xfId="0" applyNumberFormat="1" applyFont="1" applyFill="1" applyBorder="1" applyProtection="1">
      <protection locked="0"/>
    </xf>
    <xf numFmtId="0" fontId="16" fillId="3" borderId="0" xfId="0" applyFont="1" applyFill="1" applyBorder="1" applyProtection="1">
      <protection locked="0"/>
    </xf>
    <xf numFmtId="164" fontId="12" fillId="3" borderId="7" xfId="0" applyNumberFormat="1" applyFont="1" applyFill="1" applyBorder="1" applyProtection="1">
      <protection locked="0"/>
    </xf>
    <xf numFmtId="164" fontId="3" fillId="3" borderId="4" xfId="0" applyNumberFormat="1" applyFont="1" applyFill="1" applyBorder="1" applyProtection="1">
      <protection locked="0"/>
    </xf>
    <xf numFmtId="164" fontId="3" fillId="3" borderId="0" xfId="0" applyNumberFormat="1" applyFont="1" applyFill="1" applyBorder="1" applyProtection="1">
      <protection locked="0"/>
    </xf>
    <xf numFmtId="0" fontId="12" fillId="3" borderId="27" xfId="0" applyFont="1" applyFill="1" applyBorder="1" applyProtection="1">
      <protection locked="0"/>
    </xf>
    <xf numFmtId="3" fontId="12" fillId="3" borderId="28" xfId="0" applyNumberFormat="1" applyFont="1" applyFill="1" applyBorder="1" applyProtection="1">
      <protection locked="0"/>
    </xf>
    <xf numFmtId="0" fontId="12" fillId="3" borderId="28" xfId="0" applyFont="1" applyFill="1" applyBorder="1" applyProtection="1">
      <protection locked="0"/>
    </xf>
    <xf numFmtId="3" fontId="12" fillId="3" borderId="28" xfId="1" applyNumberFormat="1" applyFont="1" applyFill="1" applyBorder="1" applyProtection="1">
      <protection locked="0"/>
    </xf>
    <xf numFmtId="164" fontId="12" fillId="3" borderId="28" xfId="0" applyNumberFormat="1" applyFont="1" applyFill="1" applyBorder="1" applyProtection="1">
      <protection locked="0"/>
    </xf>
    <xf numFmtId="164" fontId="12" fillId="3" borderId="29" xfId="0" applyNumberFormat="1" applyFont="1" applyFill="1" applyBorder="1" applyProtection="1">
      <protection locked="0"/>
    </xf>
    <xf numFmtId="0" fontId="4" fillId="5" borderId="30" xfId="0" applyFont="1" applyFill="1" applyBorder="1" applyAlignment="1" applyProtection="1">
      <alignment wrapText="1"/>
      <protection locked="0"/>
    </xf>
    <xf numFmtId="0" fontId="7" fillId="0" borderId="11" xfId="0" applyFont="1" applyFill="1" applyBorder="1" applyAlignment="1" applyProtection="1">
      <alignment horizontal="center" wrapText="1"/>
      <protection locked="0"/>
    </xf>
    <xf numFmtId="3" fontId="7" fillId="0" borderId="14" xfId="0" applyNumberFormat="1" applyFont="1" applyFill="1" applyBorder="1" applyAlignment="1" applyProtection="1">
      <alignment horizontal="center" wrapText="1"/>
      <protection locked="0"/>
    </xf>
    <xf numFmtId="3" fontId="8" fillId="3" borderId="16" xfId="0" applyNumberFormat="1" applyFont="1" applyFill="1" applyBorder="1" applyAlignment="1" applyProtection="1">
      <alignment horizontal="center" wrapText="1"/>
      <protection locked="0"/>
    </xf>
    <xf numFmtId="0" fontId="8" fillId="0" borderId="0" xfId="0" applyFont="1" applyFill="1" applyBorder="1" applyAlignment="1" applyProtection="1">
      <alignment horizontal="center" vertical="top" wrapText="1"/>
      <protection locked="0"/>
    </xf>
    <xf numFmtId="0" fontId="3" fillId="0" borderId="0" xfId="0" applyFont="1" applyFill="1" applyBorder="1" applyAlignment="1" applyProtection="1">
      <alignment horizontal="left"/>
      <protection locked="0"/>
    </xf>
    <xf numFmtId="0" fontId="8" fillId="2" borderId="0" xfId="0" applyFont="1" applyFill="1" applyBorder="1" applyAlignment="1" applyProtection="1">
      <alignment horizontal="center" vertical="top" wrapText="1"/>
      <protection locked="0"/>
    </xf>
    <xf numFmtId="0" fontId="0" fillId="3" borderId="4" xfId="0" applyFont="1" applyFill="1" applyBorder="1" applyProtection="1">
      <protection locked="0"/>
    </xf>
    <xf numFmtId="0" fontId="16" fillId="3" borderId="3" xfId="0" applyFont="1" applyFill="1" applyBorder="1" applyProtection="1">
      <protection locked="0"/>
    </xf>
    <xf numFmtId="0" fontId="0" fillId="3" borderId="0" xfId="0" applyFill="1" applyProtection="1">
      <protection locked="0"/>
    </xf>
    <xf numFmtId="0" fontId="0" fillId="4" borderId="0" xfId="0" applyFill="1" applyProtection="1">
      <protection locked="0"/>
    </xf>
    <xf numFmtId="0" fontId="0" fillId="3" borderId="6" xfId="0" applyFill="1" applyBorder="1" applyProtection="1">
      <protection locked="0"/>
    </xf>
    <xf numFmtId="37" fontId="3" fillId="4" borderId="18" xfId="1" applyNumberFormat="1" applyFont="1" applyFill="1" applyBorder="1" applyProtection="1"/>
    <xf numFmtId="5" fontId="3" fillId="4" borderId="19" xfId="1" applyNumberFormat="1" applyFont="1" applyFill="1" applyBorder="1" applyProtection="1"/>
    <xf numFmtId="5" fontId="3" fillId="4" borderId="20" xfId="1" applyNumberFormat="1" applyFont="1" applyFill="1" applyBorder="1" applyProtection="1"/>
    <xf numFmtId="37" fontId="3" fillId="4" borderId="21" xfId="1" applyNumberFormat="1" applyFont="1" applyFill="1" applyBorder="1" applyProtection="1"/>
    <xf numFmtId="5" fontId="3" fillId="4" borderId="22" xfId="1" applyNumberFormat="1" applyFont="1" applyFill="1" applyBorder="1" applyProtection="1"/>
    <xf numFmtId="5" fontId="3" fillId="4" borderId="23" xfId="1" applyNumberFormat="1" applyFont="1" applyFill="1" applyBorder="1" applyProtection="1"/>
    <xf numFmtId="37" fontId="3" fillId="4" borderId="24" xfId="1" applyNumberFormat="1" applyFont="1" applyFill="1" applyBorder="1" applyProtection="1"/>
    <xf numFmtId="37" fontId="3" fillId="4" borderId="25" xfId="1" applyNumberFormat="1" applyFont="1" applyFill="1" applyBorder="1" applyProtection="1"/>
    <xf numFmtId="37" fontId="3" fillId="4" borderId="26" xfId="1" applyNumberFormat="1" applyFont="1" applyFill="1" applyBorder="1" applyProtection="1"/>
    <xf numFmtId="37" fontId="3" fillId="5" borderId="32" xfId="1" applyNumberFormat="1" applyFont="1" applyFill="1" applyBorder="1" applyProtection="1"/>
    <xf numFmtId="5" fontId="3" fillId="5" borderId="19" xfId="1" applyNumberFormat="1" applyFont="1" applyFill="1" applyBorder="1" applyProtection="1"/>
    <xf numFmtId="37" fontId="3" fillId="5" borderId="33" xfId="1" applyNumberFormat="1" applyFont="1" applyFill="1" applyBorder="1" applyProtection="1"/>
    <xf numFmtId="5" fontId="3" fillId="5" borderId="22" xfId="1" applyNumberFormat="1" applyFont="1" applyFill="1" applyBorder="1" applyProtection="1"/>
    <xf numFmtId="37" fontId="3" fillId="5" borderId="34" xfId="1" applyNumberFormat="1" applyFont="1" applyFill="1" applyBorder="1" applyProtection="1"/>
    <xf numFmtId="5" fontId="3" fillId="5" borderId="25" xfId="1" applyNumberFormat="1" applyFont="1" applyFill="1" applyBorder="1" applyProtection="1"/>
    <xf numFmtId="0" fontId="10" fillId="4" borderId="13" xfId="0" applyFont="1" applyFill="1" applyBorder="1" applyProtection="1"/>
    <xf numFmtId="0" fontId="10" fillId="4" borderId="14" xfId="0" applyFont="1" applyFill="1" applyBorder="1" applyAlignment="1" applyProtection="1"/>
    <xf numFmtId="0" fontId="10" fillId="4" borderId="33" xfId="0" applyFont="1" applyFill="1" applyBorder="1" applyAlignment="1" applyProtection="1"/>
    <xf numFmtId="37" fontId="3" fillId="4" borderId="22" xfId="1" applyNumberFormat="1" applyFont="1" applyFill="1" applyBorder="1" applyProtection="1"/>
    <xf numFmtId="0" fontId="10" fillId="4" borderId="35" xfId="0" applyFont="1" applyFill="1" applyBorder="1" applyProtection="1"/>
    <xf numFmtId="5" fontId="3" fillId="4" borderId="22" xfId="1" applyNumberFormat="1" applyFont="1" applyFill="1" applyBorder="1" applyAlignment="1" applyProtection="1"/>
    <xf numFmtId="0" fontId="10" fillId="4" borderId="36" xfId="0" applyFont="1" applyFill="1" applyBorder="1" applyProtection="1"/>
    <xf numFmtId="0" fontId="10" fillId="4" borderId="37" xfId="0" applyFont="1" applyFill="1" applyBorder="1" applyAlignment="1" applyProtection="1"/>
    <xf numFmtId="0" fontId="10" fillId="4" borderId="32" xfId="0" applyFont="1" applyFill="1" applyBorder="1" applyAlignment="1" applyProtection="1"/>
    <xf numFmtId="37" fontId="3" fillId="4" borderId="19" xfId="1" applyNumberFormat="1" applyFont="1" applyFill="1" applyBorder="1" applyProtection="1"/>
    <xf numFmtId="0" fontId="0" fillId="3" borderId="28" xfId="0" applyFill="1" applyBorder="1" applyProtection="1">
      <protection locked="0"/>
    </xf>
    <xf numFmtId="0" fontId="5" fillId="3" borderId="0" xfId="0" applyFont="1" applyFill="1" applyBorder="1" applyProtection="1">
      <protection locked="0"/>
    </xf>
    <xf numFmtId="0" fontId="5" fillId="3" borderId="28" xfId="0" applyFont="1" applyFill="1" applyBorder="1" applyProtection="1">
      <protection locked="0"/>
    </xf>
    <xf numFmtId="0" fontId="0" fillId="3" borderId="7" xfId="0" applyFill="1" applyBorder="1" applyProtection="1">
      <protection locked="0"/>
    </xf>
    <xf numFmtId="3" fontId="12" fillId="3" borderId="0" xfId="0" applyNumberFormat="1" applyFont="1" applyFill="1" applyBorder="1" applyAlignment="1" applyProtection="1">
      <protection locked="0"/>
    </xf>
    <xf numFmtId="0" fontId="12" fillId="3" borderId="0" xfId="0" applyNumberFormat="1" applyFont="1" applyFill="1" applyBorder="1" applyProtection="1">
      <protection locked="0"/>
    </xf>
    <xf numFmtId="0" fontId="8" fillId="5" borderId="0" xfId="0" applyFont="1" applyFill="1" applyBorder="1" applyAlignment="1" applyProtection="1">
      <alignment horizontal="center" vertical="top" wrapText="1"/>
    </xf>
    <xf numFmtId="3" fontId="3" fillId="5" borderId="0" xfId="0" applyNumberFormat="1" applyFont="1" applyFill="1" applyBorder="1" applyAlignment="1" applyProtection="1">
      <alignment horizontal="right" wrapText="1"/>
    </xf>
    <xf numFmtId="3" fontId="7" fillId="0" borderId="0" xfId="0" applyNumberFormat="1" applyFont="1" applyFill="1" applyBorder="1" applyAlignment="1" applyProtection="1">
      <alignment horizontal="center" wrapText="1"/>
      <protection locked="0"/>
    </xf>
    <xf numFmtId="0" fontId="3" fillId="5" borderId="0" xfId="0" applyFont="1" applyFill="1" applyBorder="1" applyAlignment="1" applyProtection="1">
      <alignment horizontal="center"/>
      <protection locked="0"/>
    </xf>
    <xf numFmtId="0" fontId="16" fillId="4" borderId="2" xfId="0" applyFont="1" applyFill="1" applyBorder="1" applyProtection="1">
      <protection locked="0"/>
    </xf>
    <xf numFmtId="164" fontId="18" fillId="4" borderId="2" xfId="0" applyNumberFormat="1" applyFont="1" applyFill="1" applyBorder="1" applyProtection="1">
      <protection locked="0"/>
    </xf>
    <xf numFmtId="164" fontId="18" fillId="4" borderId="40" xfId="0" applyNumberFormat="1" applyFont="1" applyFill="1" applyBorder="1" applyProtection="1">
      <protection locked="0"/>
    </xf>
    <xf numFmtId="0" fontId="3" fillId="5" borderId="41" xfId="0" applyFont="1" applyFill="1" applyBorder="1" applyAlignment="1" applyProtection="1">
      <alignment horizontal="center"/>
      <protection locked="0"/>
    </xf>
    <xf numFmtId="37" fontId="3" fillId="4" borderId="39" xfId="1" applyNumberFormat="1" applyFont="1" applyFill="1" applyBorder="1" applyProtection="1"/>
    <xf numFmtId="0" fontId="8" fillId="5" borderId="0" xfId="0" applyFont="1" applyFill="1" applyBorder="1" applyAlignment="1" applyProtection="1">
      <alignment horizontal="center" wrapText="1"/>
    </xf>
    <xf numFmtId="3" fontId="3" fillId="5" borderId="0" xfId="0" applyNumberFormat="1" applyFont="1" applyFill="1" applyBorder="1" applyAlignment="1" applyProtection="1">
      <alignment horizontal="right"/>
    </xf>
    <xf numFmtId="3" fontId="8" fillId="3" borderId="0" xfId="0" applyNumberFormat="1" applyFont="1" applyFill="1" applyBorder="1" applyAlignment="1" applyProtection="1">
      <alignment horizontal="center" wrapText="1"/>
      <protection locked="0"/>
    </xf>
    <xf numFmtId="5" fontId="3" fillId="5" borderId="7" xfId="1" applyNumberFormat="1" applyFont="1" applyFill="1" applyBorder="1" applyProtection="1"/>
    <xf numFmtId="0" fontId="0" fillId="5" borderId="2" xfId="0" applyFill="1" applyBorder="1" applyProtection="1">
      <protection locked="0"/>
    </xf>
    <xf numFmtId="0" fontId="20" fillId="5" borderId="2" xfId="0" applyFont="1" applyFill="1" applyBorder="1" applyProtection="1">
      <protection locked="0"/>
    </xf>
    <xf numFmtId="0" fontId="19" fillId="5" borderId="2" xfId="0" applyFont="1" applyFill="1" applyBorder="1" applyProtection="1">
      <protection locked="0"/>
    </xf>
    <xf numFmtId="0" fontId="18" fillId="5" borderId="0" xfId="0" applyNumberFormat="1" applyFont="1" applyFill="1" applyBorder="1" applyProtection="1">
      <protection locked="0"/>
    </xf>
    <xf numFmtId="3" fontId="18" fillId="5" borderId="0" xfId="0" applyNumberFormat="1" applyFont="1" applyFill="1" applyBorder="1" applyAlignment="1" applyProtection="1">
      <protection locked="0"/>
    </xf>
    <xf numFmtId="0" fontId="20" fillId="5" borderId="40" xfId="0" applyFont="1" applyFill="1" applyBorder="1" applyProtection="1">
      <protection locked="0"/>
    </xf>
    <xf numFmtId="37" fontId="3" fillId="5" borderId="43" xfId="1" applyNumberFormat="1" applyFont="1" applyFill="1" applyBorder="1" applyProtection="1"/>
    <xf numFmtId="5" fontId="3" fillId="5" borderId="44" xfId="1" applyNumberFormat="1" applyFont="1" applyFill="1" applyBorder="1" applyProtection="1"/>
    <xf numFmtId="5" fontId="3" fillId="5" borderId="45" xfId="1" applyNumberFormat="1" applyFont="1" applyFill="1" applyBorder="1" applyProtection="1"/>
    <xf numFmtId="0" fontId="9" fillId="3" borderId="42" xfId="0" applyFont="1" applyFill="1" applyBorder="1" applyAlignment="1" applyProtection="1">
      <alignment horizontal="center" wrapText="1"/>
      <protection locked="0"/>
    </xf>
    <xf numFmtId="0" fontId="9" fillId="3" borderId="1" xfId="0" applyFont="1" applyFill="1" applyBorder="1" applyAlignment="1" applyProtection="1">
      <alignment horizontal="center" wrapText="1"/>
      <protection locked="0"/>
    </xf>
    <xf numFmtId="0" fontId="9" fillId="3" borderId="5" xfId="0" applyFont="1" applyFill="1" applyBorder="1" applyAlignment="1" applyProtection="1">
      <alignment horizontal="center" wrapText="1"/>
      <protection locked="0"/>
    </xf>
    <xf numFmtId="0" fontId="7" fillId="0" borderId="30" xfId="0" applyFont="1" applyFill="1" applyBorder="1" applyAlignment="1" applyProtection="1">
      <alignment horizontal="center" wrapText="1"/>
      <protection locked="0"/>
    </xf>
    <xf numFmtId="3" fontId="7" fillId="0" borderId="16" xfId="0" applyNumberFormat="1" applyFont="1" applyFill="1" applyBorder="1" applyAlignment="1" applyProtection="1">
      <alignment horizontal="center" wrapText="1"/>
      <protection locked="0"/>
    </xf>
    <xf numFmtId="0" fontId="22" fillId="3" borderId="12" xfId="0" applyFont="1" applyFill="1" applyBorder="1" applyAlignment="1" applyProtection="1">
      <alignment horizontal="center"/>
      <protection locked="0"/>
    </xf>
    <xf numFmtId="5" fontId="3" fillId="5" borderId="46" xfId="1" applyNumberFormat="1" applyFont="1" applyFill="1" applyBorder="1" applyProtection="1"/>
    <xf numFmtId="5" fontId="3" fillId="5" borderId="47" xfId="1" applyNumberFormat="1" applyFont="1" applyFill="1" applyBorder="1" applyProtection="1"/>
    <xf numFmtId="5" fontId="3" fillId="5" borderId="48" xfId="1" applyNumberFormat="1" applyFont="1" applyFill="1" applyBorder="1" applyProtection="1"/>
    <xf numFmtId="0" fontId="22" fillId="3" borderId="49" xfId="0" applyFont="1" applyFill="1" applyBorder="1" applyAlignment="1" applyProtection="1">
      <alignment horizontal="center"/>
      <protection locked="0"/>
    </xf>
    <xf numFmtId="0" fontId="9" fillId="3" borderId="50" xfId="0" applyFont="1" applyFill="1" applyBorder="1" applyAlignment="1" applyProtection="1">
      <alignment horizontal="center" wrapText="1"/>
      <protection locked="0"/>
    </xf>
    <xf numFmtId="0" fontId="9" fillId="3" borderId="51" xfId="0" applyFont="1" applyFill="1" applyBorder="1" applyAlignment="1" applyProtection="1">
      <alignment horizontal="center" wrapText="1"/>
      <protection locked="0"/>
    </xf>
    <xf numFmtId="5" fontId="3" fillId="4" borderId="46" xfId="1" applyNumberFormat="1" applyFont="1" applyFill="1" applyBorder="1" applyProtection="1"/>
    <xf numFmtId="5" fontId="3" fillId="4" borderId="47" xfId="1" applyNumberFormat="1" applyFont="1" applyFill="1" applyBorder="1" applyProtection="1"/>
    <xf numFmtId="0" fontId="10" fillId="4" borderId="16" xfId="0" applyFont="1" applyFill="1" applyBorder="1" applyAlignment="1" applyProtection="1"/>
    <xf numFmtId="0" fontId="10" fillId="4" borderId="34" xfId="0" applyFont="1" applyFill="1" applyBorder="1" applyAlignment="1" applyProtection="1"/>
    <xf numFmtId="5" fontId="3" fillId="4" borderId="25" xfId="1" applyNumberFormat="1" applyFont="1" applyFill="1" applyBorder="1" applyProtection="1"/>
    <xf numFmtId="5" fontId="3" fillId="4" borderId="48" xfId="1" applyNumberFormat="1" applyFont="1" applyFill="1" applyBorder="1" applyProtection="1"/>
    <xf numFmtId="0" fontId="9" fillId="3" borderId="38" xfId="0" applyFont="1" applyFill="1" applyBorder="1" applyProtection="1">
      <protection locked="0"/>
    </xf>
    <xf numFmtId="0" fontId="9" fillId="3" borderId="52" xfId="0" applyFont="1" applyFill="1" applyBorder="1" applyAlignment="1" applyProtection="1">
      <protection locked="0"/>
    </xf>
    <xf numFmtId="0" fontId="9" fillId="3" borderId="54" xfId="0" applyFont="1" applyFill="1" applyBorder="1" applyAlignment="1" applyProtection="1">
      <alignment horizontal="center" wrapText="1"/>
      <protection locked="0"/>
    </xf>
    <xf numFmtId="0" fontId="9" fillId="3" borderId="52" xfId="0" applyFont="1" applyFill="1" applyBorder="1" applyAlignment="1" applyProtection="1">
      <alignment horizontal="center" wrapText="1"/>
      <protection locked="0"/>
    </xf>
    <xf numFmtId="0" fontId="15" fillId="3" borderId="53" xfId="0" applyFont="1" applyFill="1" applyBorder="1" applyAlignment="1" applyProtection="1">
      <protection locked="0"/>
    </xf>
    <xf numFmtId="0" fontId="16" fillId="3" borderId="7" xfId="0" applyFont="1" applyFill="1" applyBorder="1" applyProtection="1">
      <protection locked="0"/>
    </xf>
    <xf numFmtId="0" fontId="12" fillId="3" borderId="17"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3" fontId="18" fillId="5" borderId="41" xfId="0" applyNumberFormat="1" applyFont="1" applyFill="1" applyBorder="1" applyAlignment="1" applyProtection="1">
      <protection locked="0"/>
    </xf>
    <xf numFmtId="0" fontId="18" fillId="5" borderId="41" xfId="0" applyNumberFormat="1" applyFont="1" applyFill="1" applyBorder="1" applyProtection="1">
      <protection locked="0"/>
    </xf>
    <xf numFmtId="0" fontId="16" fillId="0" borderId="0" xfId="0" applyFont="1" applyBorder="1" applyAlignment="1" applyProtection="1">
      <alignment wrapText="1"/>
      <protection locked="0"/>
    </xf>
    <xf numFmtId="0" fontId="17" fillId="7" borderId="0" xfId="0" applyFont="1" applyFill="1"/>
    <xf numFmtId="0" fontId="3" fillId="7" borderId="0" xfId="0" applyFont="1" applyFill="1"/>
    <xf numFmtId="168" fontId="15" fillId="6" borderId="0" xfId="0" applyNumberFormat="1" applyFont="1" applyFill="1" applyBorder="1" applyAlignment="1">
      <alignment horizontal="left" wrapText="1"/>
    </xf>
    <xf numFmtId="168" fontId="3" fillId="0" borderId="0" xfId="0" applyNumberFormat="1" applyFont="1" applyAlignment="1">
      <alignment horizontal="left"/>
    </xf>
    <xf numFmtId="168" fontId="3" fillId="0" borderId="0" xfId="0" applyNumberFormat="1" applyFont="1" applyFill="1" applyAlignment="1">
      <alignment horizontal="left"/>
    </xf>
    <xf numFmtId="169" fontId="15" fillId="6" borderId="0" xfId="0" applyNumberFormat="1" applyFont="1" applyFill="1" applyBorder="1" applyAlignment="1">
      <alignment horizontal="left" wrapText="1"/>
    </xf>
    <xf numFmtId="169" fontId="3" fillId="0" borderId="0" xfId="0" applyNumberFormat="1" applyFont="1" applyAlignment="1">
      <alignment horizontal="left"/>
    </xf>
    <xf numFmtId="169" fontId="3" fillId="0" borderId="0" xfId="0" applyNumberFormat="1" applyFont="1" applyFill="1" applyAlignment="1">
      <alignment horizontal="left"/>
    </xf>
    <xf numFmtId="168" fontId="15" fillId="6" borderId="0" xfId="0" applyNumberFormat="1" applyFont="1" applyFill="1" applyBorder="1" applyAlignment="1">
      <alignment wrapText="1"/>
    </xf>
    <xf numFmtId="169" fontId="15" fillId="6" borderId="0" xfId="0" applyNumberFormat="1" applyFont="1" applyFill="1" applyBorder="1" applyAlignment="1">
      <alignment wrapText="1"/>
    </xf>
    <xf numFmtId="37" fontId="15" fillId="6" borderId="0" xfId="1" applyNumberFormat="1" applyFont="1" applyFill="1" applyAlignment="1">
      <alignment wrapText="1"/>
    </xf>
    <xf numFmtId="0" fontId="0" fillId="0" borderId="0" xfId="0" applyFont="1" applyFill="1"/>
    <xf numFmtId="0" fontId="0" fillId="0" borderId="0" xfId="0" applyFill="1" applyBorder="1" applyProtection="1">
      <protection locked="0"/>
    </xf>
    <xf numFmtId="0" fontId="3" fillId="0" borderId="0" xfId="0" applyFont="1" applyFill="1" applyBorder="1" applyProtection="1">
      <protection locked="0"/>
    </xf>
  </cellXfs>
  <cellStyles count="3">
    <cellStyle name="Comma" xfId="1" builtinId="3"/>
    <cellStyle name="Normal" xfId="0" builtinId="0"/>
    <cellStyle name="Normal 2" xfId="2"/>
  </cellStyles>
  <dxfs count="99">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theme="0" tint="-0.24994659260841701"/>
        </left>
        <right style="thin">
          <color theme="0" tint="-0.24994659260841701"/>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0" hidden="0"/>
    </dxf>
    <dxf>
      <border outline="0">
        <right style="thick">
          <color auto="1"/>
        </right>
        <top style="thick">
          <color auto="1"/>
        </top>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outline="0">
        <left style="thin">
          <color indexed="64"/>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style="medium">
          <color indexed="64"/>
        </left>
        <right style="thin">
          <color indexed="64"/>
        </right>
        <top style="thin">
          <color theme="0" tint="-0.24994659260841701"/>
        </top>
        <bottom style="thin">
          <color theme="0" tint="-0.24994659260841701"/>
        </bottom>
      </border>
      <protection locked="0" hidden="0"/>
    </dxf>
    <dxf>
      <border outline="0">
        <left style="medium">
          <color indexed="64"/>
        </left>
        <right style="thick">
          <color auto="1"/>
        </right>
        <top style="thick">
          <color indexed="64"/>
        </top>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left style="thick">
          <color indexed="64"/>
        </left>
        <right style="thick">
          <color auto="1"/>
        </right>
        <top style="thick">
          <color indexed="64"/>
        </top>
        <bottom style="thick">
          <color indexed="64"/>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98"/>
      <tableStyleElement type="headerRow" dxfId="9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Tables'!$G$18</c:f>
          <c:strCache>
            <c:ptCount val="1"/>
            <c:pt idx="0">
              <c:v>Under 200,000 Population: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0BA1-4C71-B790-FEA6222182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0BA1-4C71-B790-FEA6222182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0BA1-4C71-B790-FEA6222182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0BA1-4C71-B790-FEA62221828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0BA1-4C71-B790-FEA62221828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0BA1-4C71-B790-FEA6222182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Tables'!$G$6:$L$6</c:f>
              <c:strCache>
                <c:ptCount val="6"/>
                <c:pt idx="0">
                  <c:v>Fares</c:v>
                </c:pt>
                <c:pt idx="1">
                  <c:v>Other Directly Generated</c:v>
                </c:pt>
                <c:pt idx="2">
                  <c:v>Taxes and Fees Levied by Transit Agency</c:v>
                </c:pt>
                <c:pt idx="3">
                  <c:v>Local</c:v>
                </c:pt>
                <c:pt idx="4">
                  <c:v>State</c:v>
                </c:pt>
                <c:pt idx="5">
                  <c:v>Federal</c:v>
                </c:pt>
              </c:strCache>
            </c:strRef>
          </c:cat>
          <c:val>
            <c:numRef>
              <c:f>'Summary Tables'!$G$17:$L$17</c:f>
              <c:numCache>
                <c:formatCode>#,##0.0</c:formatCode>
                <c:ptCount val="6"/>
                <c:pt idx="0">
                  <c:v>404706404</c:v>
                </c:pt>
                <c:pt idx="1">
                  <c:v>255787815</c:v>
                </c:pt>
                <c:pt idx="2">
                  <c:v>163310682</c:v>
                </c:pt>
                <c:pt idx="3">
                  <c:v>790667072</c:v>
                </c:pt>
                <c:pt idx="4">
                  <c:v>726820127</c:v>
                </c:pt>
                <c:pt idx="5">
                  <c:v>1198590766</c:v>
                </c:pt>
              </c:numCache>
            </c:numRef>
          </c:val>
          <c:extLst>
            <c:ext xmlns:c16="http://schemas.microsoft.com/office/drawing/2014/chart" uri="{C3380CC4-5D6E-409C-BE32-E72D297353CC}">
              <c16:uniqueId val="{00000006-0BA1-4C71-B790-FEA62221828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Tables'!$I$18</c:f>
          <c:strCache>
            <c:ptCount val="1"/>
            <c:pt idx="0">
              <c:v>National Total: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5F5-4108-9883-83D245F5F3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5F5-4108-9883-83D245F5F3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5F5-4108-9883-83D245F5F3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5F5-4108-9883-83D245F5F3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5F5-4108-9883-83D245F5F3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5F5-4108-9883-83D245F5F3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Tables'!$G$2:$L$2</c:f>
              <c:strCache>
                <c:ptCount val="6"/>
                <c:pt idx="0">
                  <c:v>Fares</c:v>
                </c:pt>
                <c:pt idx="1">
                  <c:v>Other Directly Generated</c:v>
                </c:pt>
                <c:pt idx="2">
                  <c:v>Taxes and Fees Levied by Transit Agency</c:v>
                </c:pt>
                <c:pt idx="3">
                  <c:v>Local</c:v>
                </c:pt>
                <c:pt idx="4">
                  <c:v>State</c:v>
                </c:pt>
                <c:pt idx="5">
                  <c:v>Federal</c:v>
                </c:pt>
              </c:strCache>
            </c:strRef>
          </c:cat>
          <c:val>
            <c:numRef>
              <c:f>'Summary Tables'!$G$3:$L$3</c:f>
              <c:numCache>
                <c:formatCode>"$"#,##0_);\("$"#,##0\)</c:formatCode>
                <c:ptCount val="6"/>
                <c:pt idx="0">
                  <c:v>15839169875</c:v>
                </c:pt>
                <c:pt idx="1">
                  <c:v>4249415259</c:v>
                </c:pt>
                <c:pt idx="2">
                  <c:v>6628275723</c:v>
                </c:pt>
                <c:pt idx="3">
                  <c:v>16266676182</c:v>
                </c:pt>
                <c:pt idx="4">
                  <c:v>13337702565</c:v>
                </c:pt>
                <c:pt idx="5">
                  <c:v>11314827621</c:v>
                </c:pt>
              </c:numCache>
            </c:numRef>
          </c:val>
          <c:extLst>
            <c:ext xmlns:c16="http://schemas.microsoft.com/office/drawing/2014/chart" uri="{C3380CC4-5D6E-409C-BE32-E72D297353CC}">
              <c16:uniqueId val="{00000006-C5F5-4108-9883-83D245F5F3CC}"/>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Tables'!$G$33</c:f>
          <c:strCache>
            <c:ptCount val="1"/>
            <c:pt idx="0">
              <c:v>Agency Size Under 10 vehicles: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6D2-45AC-8A40-4B6D9130AB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6D2-45AC-8A40-4B6D9130AB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6D2-45AC-8A40-4B6D9130AB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6D2-45AC-8A40-4B6D9130AB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6D2-45AC-8A40-4B6D9130AB6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6D2-45AC-8A40-4B6D9130AB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Tables'!$G$21:$L$21</c:f>
              <c:strCache>
                <c:ptCount val="6"/>
                <c:pt idx="0">
                  <c:v>Fares</c:v>
                </c:pt>
                <c:pt idx="1">
                  <c:v>Other Directly Generated</c:v>
                </c:pt>
                <c:pt idx="2">
                  <c:v>Taxes and Fees Levied by Transit Agency</c:v>
                </c:pt>
                <c:pt idx="3">
                  <c:v>Local</c:v>
                </c:pt>
                <c:pt idx="4">
                  <c:v>State</c:v>
                </c:pt>
                <c:pt idx="5">
                  <c:v>Federal</c:v>
                </c:pt>
              </c:strCache>
            </c:strRef>
          </c:cat>
          <c:val>
            <c:numRef>
              <c:f>'Summary Tables'!$G$32:$L$32</c:f>
              <c:numCache>
                <c:formatCode>General</c:formatCode>
                <c:ptCount val="6"/>
                <c:pt idx="0">
                  <c:v>68609975</c:v>
                </c:pt>
                <c:pt idx="1">
                  <c:v>72822392</c:v>
                </c:pt>
                <c:pt idx="2">
                  <c:v>585584467</c:v>
                </c:pt>
                <c:pt idx="3">
                  <c:v>268191614</c:v>
                </c:pt>
                <c:pt idx="4">
                  <c:v>79059203</c:v>
                </c:pt>
                <c:pt idx="5">
                  <c:v>266764945</c:v>
                </c:pt>
              </c:numCache>
            </c:numRef>
          </c:val>
          <c:extLst>
            <c:ext xmlns:c16="http://schemas.microsoft.com/office/drawing/2014/chart" uri="{C3380CC4-5D6E-409C-BE32-E72D297353CC}">
              <c16:uniqueId val="{00000006-C6D2-45AC-8A40-4B6D9130AB6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Tables'!$I$18</c:f>
          <c:strCache>
            <c:ptCount val="1"/>
            <c:pt idx="0">
              <c:v>National Total: Funds Earned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41-4A54-B67F-4C3D788990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41-4A54-B67F-4C3D788990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41-4A54-B67F-4C3D788990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41-4A54-B67F-4C3D788990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41-4A54-B67F-4C3D788990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441-4A54-B67F-4C3D78899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Tables'!$G$2:$L$2</c:f>
              <c:strCache>
                <c:ptCount val="6"/>
                <c:pt idx="0">
                  <c:v>Fares</c:v>
                </c:pt>
                <c:pt idx="1">
                  <c:v>Other Directly Generated</c:v>
                </c:pt>
                <c:pt idx="2">
                  <c:v>Taxes and Fees Levied by Transit Agency</c:v>
                </c:pt>
                <c:pt idx="3">
                  <c:v>Local</c:v>
                </c:pt>
                <c:pt idx="4">
                  <c:v>State</c:v>
                </c:pt>
                <c:pt idx="5">
                  <c:v>Federal</c:v>
                </c:pt>
              </c:strCache>
            </c:strRef>
          </c:cat>
          <c:val>
            <c:numRef>
              <c:f>'Summary Tables'!$G$3:$L$3</c:f>
              <c:numCache>
                <c:formatCode>"$"#,##0_);\("$"#,##0\)</c:formatCode>
                <c:ptCount val="6"/>
                <c:pt idx="0">
                  <c:v>15839169875</c:v>
                </c:pt>
                <c:pt idx="1">
                  <c:v>4249415259</c:v>
                </c:pt>
                <c:pt idx="2">
                  <c:v>6628275723</c:v>
                </c:pt>
                <c:pt idx="3">
                  <c:v>16266676182</c:v>
                </c:pt>
                <c:pt idx="4">
                  <c:v>13337702565</c:v>
                </c:pt>
                <c:pt idx="5">
                  <c:v>11314827621</c:v>
                </c:pt>
              </c:numCache>
            </c:numRef>
          </c:val>
          <c:extLst>
            <c:ext xmlns:c16="http://schemas.microsoft.com/office/drawing/2014/chart" uri="{C3380CC4-5D6E-409C-BE32-E72D297353CC}">
              <c16:uniqueId val="{0000000C-6441-4A54-B67F-4C3D788990E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15" dropStyle="combo" dx="31" fmlaLink="$AC$4" fmlaRange="$AC$2:$AC$3" sel="1" val="0"/>
</file>

<file path=xl/ctrlProps/ctrlProp2.xml><?xml version="1.0" encoding="utf-8"?>
<formControlPr xmlns="http://schemas.microsoft.com/office/spreadsheetml/2009/9/main" objectType="Drop" dropLines="115" dropStyle="combo" dx="31" fmlaLink="$AC$4" fmlaRange="$AC$2:$AC$3" sel="1" val="0"/>
</file>

<file path=xl/ctrlProps/ctrlProp3.xml><?xml version="1.0" encoding="utf-8"?>
<formControlPr xmlns="http://schemas.microsoft.com/office/spreadsheetml/2009/9/main" objectType="Drop" dropLines="115" dropStyle="combo" dx="31" fmlaLink="$AC$4" fmlaRange="$AC$2:$AC$3" sel="1" val="0"/>
</file>

<file path=xl/ctrlProps/ctrlProp4.xml><?xml version="1.0" encoding="utf-8"?>
<formControlPr xmlns="http://schemas.microsoft.com/office/spreadsheetml/2009/9/main" objectType="Drop" dropLines="115" dropStyle="combo" dx="31" fmlaLink="$AC$4" fmlaRange="$AC$2:$AC$3" sel="1" val="0"/>
</file>

<file path=xl/ctrlProps/ctrlProp5.xml><?xml version="1.0" encoding="utf-8"?>
<formControlPr xmlns="http://schemas.microsoft.com/office/spreadsheetml/2009/9/main" objectType="Drop" dropLines="115" dropStyle="combo" dx="31" fmlaLink="$AF$4" fmlaRange="$AF$2:$AF$3" sel="1" val="0"/>
</file>

<file path=xl/ctrlProps/ctrlProp6.xml><?xml version="1.0" encoding="utf-8"?>
<formControlPr xmlns="http://schemas.microsoft.com/office/spreadsheetml/2009/9/main" objectType="Drop" dropLines="115" dropStyle="combo" dx="31" fmlaLink="$AF$4" fmlaRange="$AF$2:$AF$3" sel="1" val="0"/>
</file>

<file path=xl/ctrlProps/ctrlProp7.xml><?xml version="1.0" encoding="utf-8"?>
<formControlPr xmlns="http://schemas.microsoft.com/office/spreadsheetml/2009/9/main" objectType="Drop" dropLines="115" dropStyle="combo" dx="31" fmlaLink="$AC$4" fmlaRange="$AC$2:$AC$3" sel="1" val="0"/>
</file>

<file path=xl/ctrlProps/ctrlProp8.xml><?xml version="1.0" encoding="utf-8"?>
<formControlPr xmlns="http://schemas.microsoft.com/office/spreadsheetml/2009/9/main" objectType="Drop" dropStyle="combo" dx="31" fmlaLink="$Q$4" fmlaRange="$Q$2:$Q$3" noThreeD="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31" fmlaLink="$Q$9" fmlaRange="$Q$6:$Q$8" noThreeD="1" sel="1" val="0"/>
</file>

<file path=xl/ctrlProps/ctrlProp12.xml><?xml version="1.0" encoding="utf-8"?>
<formControlPr xmlns="http://schemas.microsoft.com/office/spreadsheetml/2009/9/main" objectType="Radio" checked="Checked" firstButton="1" fmlaLink="$F$18" lockText="1" noThreeD="1"/>
</file>

<file path=xl/ctrlProps/ctrlProp13.xml><?xml version="1.0" encoding="utf-8"?>
<formControlPr xmlns="http://schemas.microsoft.com/office/spreadsheetml/2009/9/main" objectType="Radio" checked="Checked" firstButton="1" fmlaLink="$F$33" lockText="1"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146050</xdr:colOff>
      <xdr:row>0</xdr:row>
      <xdr:rowOff>44450</xdr:rowOff>
    </xdr:from>
    <xdr:to>
      <xdr:col>15</xdr:col>
      <xdr:colOff>450850</xdr:colOff>
      <xdr:row>15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6050" y="171450"/>
          <a:ext cx="954405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the bin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158750</xdr:colOff>
      <xdr:row>16</xdr:row>
      <xdr:rowOff>107950</xdr:rowOff>
    </xdr:from>
    <xdr:to>
      <xdr:col>15</xdr:col>
      <xdr:colOff>450850</xdr:colOff>
      <xdr:row>34</xdr:row>
      <xdr:rowOff>50800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58750" y="2197100"/>
          <a:ext cx="9531350" cy="222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To learn about NTD data definitions, please refer to the Data Dictionary.</a:t>
          </a:r>
        </a:p>
        <a:p>
          <a:pPr eaLnBrk="1" fontAlgn="auto" latinLnBrk="0" hangingPunct="1"/>
          <a:endParaRPr lang="en-US">
            <a:effectLst/>
          </a:endParaRPr>
        </a:p>
        <a:p>
          <a:r>
            <a:rPr lang="en-US" sz="1100">
              <a:solidFill>
                <a:schemeClr val="dk1"/>
              </a:solidFill>
              <a:effectLst/>
              <a:latin typeface="+mn-lt"/>
              <a:ea typeface="+mn-ea"/>
              <a:cs typeface="+mn-cs"/>
            </a:rPr>
            <a:t>Only Full Reporters report Taxes Levied by Agency. Other reporter types do not appear in that tab.</a:t>
          </a:r>
        </a:p>
        <a:p>
          <a:endParaRPr lang="en-US">
            <a:effectLst/>
          </a:endParaRPr>
        </a:p>
        <a:p>
          <a:r>
            <a:rPr lang="en-US" sz="1100" baseline="0">
              <a:solidFill>
                <a:schemeClr val="dk1"/>
              </a:solidFill>
              <a:effectLst/>
              <a:latin typeface="+mn-lt"/>
              <a:ea typeface="+mn-ea"/>
              <a:cs typeface="+mn-cs"/>
            </a:rPr>
            <a:t>In versions of the data tables from before 2014, you can find data on funding sources in the files called "Summary of Operating Funds Applied", "Directly Generated Sources for Transit Operating Funds Applied", "Federal Government Sources for Transit Operating Funds Applied", "State Taxes Dedicated at their Source for Transit Operating Funds Applied", "Local Taxes Dedicated at their Source for Transit Operating Funds Applied", "Directly Generated Taxes Dedicated at their Source for Transit Operating Funds Applied", "Transit Capital Funds Applied - Summary and Federal Sources", "State Taxes Dedicated at their Source for Transit Capital Funds Applied", "Local Taxes Dedicated at their Source for Transit Capital Funds Applied", "Directly Generated Taxes Dedicated at their Source for Transit Capital Funds Applied", "Funds Earned from State Taxes Dedicated at their Source to Transit", and "Funds Earned from Local Taxes Dedicated at their Source to Transit."</a:t>
          </a:r>
        </a:p>
        <a:p>
          <a:endParaRPr lang="en-US">
            <a:effectLst/>
          </a:endParaRPr>
        </a:p>
        <a:p>
          <a:pPr eaLnBrk="1" fontAlgn="auto" latinLnBrk="0" hangingPunct="1"/>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76200</xdr:colOff>
          <xdr:row>0</xdr:row>
          <xdr:rowOff>190500</xdr:rowOff>
        </xdr:from>
        <xdr:to>
          <xdr:col>25</xdr:col>
          <xdr:colOff>1295400</xdr:colOff>
          <xdr:row>0</xdr:row>
          <xdr:rowOff>409575</xdr:rowOff>
        </xdr:to>
        <xdr:sp macro="" textlink="">
          <xdr:nvSpPr>
            <xdr:cNvPr id="1048" name="Drop Down 24" descr="This drop-down menu shows or hides columns indicating the presence of &quot;questionable&quot; data."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142875</xdr:colOff>
          <xdr:row>0</xdr:row>
          <xdr:rowOff>361950</xdr:rowOff>
        </xdr:from>
        <xdr:to>
          <xdr:col>25</xdr:col>
          <xdr:colOff>1343025</xdr:colOff>
          <xdr:row>0</xdr:row>
          <xdr:rowOff>647700</xdr:rowOff>
        </xdr:to>
        <xdr:sp macro="" textlink="">
          <xdr:nvSpPr>
            <xdr:cNvPr id="2073" name="Drop Down 25" descr="This drop-down menu shows or hides columns indicating the presence of &quot;questionable&quot; data."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152400</xdr:colOff>
          <xdr:row>0</xdr:row>
          <xdr:rowOff>161925</xdr:rowOff>
        </xdr:from>
        <xdr:to>
          <xdr:col>25</xdr:col>
          <xdr:colOff>1400175</xdr:colOff>
          <xdr:row>0</xdr:row>
          <xdr:rowOff>390525</xdr:rowOff>
        </xdr:to>
        <xdr:sp macro="" textlink="">
          <xdr:nvSpPr>
            <xdr:cNvPr id="3095" name="Drop Down 23" descr="This drop-down menu shows or hides columns indicating the presence of &quot;questionable&quot; data."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123825</xdr:colOff>
          <xdr:row>0</xdr:row>
          <xdr:rowOff>152400</xdr:rowOff>
        </xdr:from>
        <xdr:to>
          <xdr:col>27</xdr:col>
          <xdr:colOff>1104900</xdr:colOff>
          <xdr:row>0</xdr:row>
          <xdr:rowOff>409575</xdr:rowOff>
        </xdr:to>
        <xdr:sp macro="" textlink="">
          <xdr:nvSpPr>
            <xdr:cNvPr id="9242" name="Drop Down 26" descr="This drop-down menu shows or hides columns indicating the presence of &quot;questionable&quot; data." hidden="1">
              <a:extLst>
                <a:ext uri="{63B3BB69-23CF-44E3-9099-C40C66FF867C}">
                  <a14:compatExt spid="_x0000_s9242"/>
                </a:ext>
                <a:ext uri="{FF2B5EF4-FFF2-40B4-BE49-F238E27FC236}">
                  <a16:creationId xmlns:a16="http://schemas.microsoft.com/office/drawing/2014/main" id="{00000000-0008-0000-05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66675</xdr:colOff>
          <xdr:row>0</xdr:row>
          <xdr:rowOff>142875</xdr:rowOff>
        </xdr:from>
        <xdr:to>
          <xdr:col>33</xdr:col>
          <xdr:colOff>419100</xdr:colOff>
          <xdr:row>0</xdr:row>
          <xdr:rowOff>409575</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219075</xdr:colOff>
          <xdr:row>0</xdr:row>
          <xdr:rowOff>142875</xdr:rowOff>
        </xdr:from>
        <xdr:to>
          <xdr:col>34</xdr:col>
          <xdr:colOff>28575</xdr:colOff>
          <xdr:row>0</xdr:row>
          <xdr:rowOff>409575</xdr:rowOff>
        </xdr:to>
        <xdr:sp macro="" textlink="">
          <xdr:nvSpPr>
            <xdr:cNvPr id="6146" name="Drop Down 2" descr="This drop-down menu shows or hides columns indicating the presence of &quot;questionable&quot; data."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180975</xdr:colOff>
          <xdr:row>0</xdr:row>
          <xdr:rowOff>371475</xdr:rowOff>
        </xdr:from>
        <xdr:to>
          <xdr:col>27</xdr:col>
          <xdr:colOff>47625</xdr:colOff>
          <xdr:row>0</xdr:row>
          <xdr:rowOff>638175</xdr:rowOff>
        </xdr:to>
        <xdr:sp macro="" textlink="">
          <xdr:nvSpPr>
            <xdr:cNvPr id="7192" name="Drop Down 24" descr="This drop-down menu shows or hides columns indicating the presence of &quot;questionable&quot; data." hidden="1">
              <a:extLst>
                <a:ext uri="{63B3BB69-23CF-44E3-9099-C40C66FF867C}">
                  <a14:compatExt spid="_x0000_s7192"/>
                </a:ext>
                <a:ext uri="{FF2B5EF4-FFF2-40B4-BE49-F238E27FC236}">
                  <a16:creationId xmlns:a16="http://schemas.microsoft.com/office/drawing/2014/main" id="{00000000-0008-0000-0800-00001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2</xdr:row>
          <xdr:rowOff>47625</xdr:rowOff>
        </xdr:from>
        <xdr:to>
          <xdr:col>3</xdr:col>
          <xdr:colOff>390525</xdr:colOff>
          <xdr:row>3</xdr:row>
          <xdr:rowOff>114300</xdr:rowOff>
        </xdr:to>
        <xdr:sp macro="" textlink="">
          <xdr:nvSpPr>
            <xdr:cNvPr id="12289" name="Drop Down 1" descr="This drop-down menu includes or excludes &quot;questionable&quot; data from the calculated totals."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17</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30</xdr:row>
          <xdr:rowOff>9525</xdr:rowOff>
        </xdr:from>
        <xdr:to>
          <xdr:col>4</xdr:col>
          <xdr:colOff>0</xdr:colOff>
          <xdr:row>32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xdr:row>
          <xdr:rowOff>28575</xdr:rowOff>
        </xdr:from>
        <xdr:to>
          <xdr:col>3</xdr:col>
          <xdr:colOff>371475</xdr:colOff>
          <xdr:row>1</xdr:row>
          <xdr:rowOff>238125</xdr:rowOff>
        </xdr:to>
        <xdr:sp macro="" textlink="">
          <xdr:nvSpPr>
            <xdr:cNvPr id="12292" name="Drop Down 4" descr="This drop-down menu selects either Funds Earned, Funds Spent on Operations, or Funds Spent on Capital to display throughout the sheet."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123825</xdr:colOff>
      <xdr:row>17</xdr:row>
      <xdr:rowOff>57150</xdr:rowOff>
    </xdr:from>
    <xdr:to>
      <xdr:col>7</xdr:col>
      <xdr:colOff>647700</xdr:colOff>
      <xdr:row>18</xdr:row>
      <xdr:rowOff>2657475</xdr:rowOff>
    </xdr:to>
    <xdr:graphicFrame macro="">
      <xdr:nvGraphicFramePr>
        <xdr:cNvPr id="12355" name="Chart 8" descr="Under 200,000 Population: Funds Earned&#10;Fares: 12%&#10;Other Directly Generated: 8%&#10;Taxes and Fees Levied by Transit Agency: 4%&#10;Local: 22%&#10;State: 21%&#10;Federal: 34%" title="This pie chart shows funding sources for one UZA size bin, from the table above called &quot;By Urbanized Area Size&quot;.">
          <a:extLst>
            <a:ext uri="{FF2B5EF4-FFF2-40B4-BE49-F238E27FC236}">
              <a16:creationId xmlns:a16="http://schemas.microsoft.com/office/drawing/2014/main" id="{00000000-0008-0000-0900-000043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917575</xdr:colOff>
      <xdr:row>17</xdr:row>
      <xdr:rowOff>88900</xdr:rowOff>
    </xdr:from>
    <xdr:to>
      <xdr:col>12</xdr:col>
      <xdr:colOff>1016000</xdr:colOff>
      <xdr:row>18</xdr:row>
      <xdr:rowOff>2689225</xdr:rowOff>
    </xdr:to>
    <xdr:graphicFrame macro="">
      <xdr:nvGraphicFramePr>
        <xdr:cNvPr id="12356" name="Chart 11" descr="Fares: 24%&#10;Other Directly Generated: 5%&#10;Taxes and Fees Levied by Transit Agency: 9%&#10;Local: 24%&#10;State: 20%&#10;Federal: 18%" title="Funding Sources: National Total">
          <a:extLst>
            <a:ext uri="{FF2B5EF4-FFF2-40B4-BE49-F238E27FC236}">
              <a16:creationId xmlns:a16="http://schemas.microsoft.com/office/drawing/2014/main" id="{00000000-0008-0000-0900-000044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323850</xdr:colOff>
          <xdr:row>5</xdr:row>
          <xdr:rowOff>361950</xdr:rowOff>
        </xdr:from>
        <xdr:to>
          <xdr:col>4</xdr:col>
          <xdr:colOff>714375</xdr:colOff>
          <xdr:row>7</xdr:row>
          <xdr:rowOff>28575</xdr:rowOff>
        </xdr:to>
        <xdr:sp macro="" textlink="">
          <xdr:nvSpPr>
            <xdr:cNvPr id="12304" name="Option Button 1" descr="This radio button displays a pie chart below for the data on the first row of the By Urbanized Area Size table." hidden="1">
              <a:extLst>
                <a:ext uri="{63B3BB69-23CF-44E3-9099-C40C66FF867C}">
                  <a14:compatExt spid="_x0000_s12304"/>
                </a:ext>
                <a:ext uri="{FF2B5EF4-FFF2-40B4-BE49-F238E27FC236}">
                  <a16:creationId xmlns:a16="http://schemas.microsoft.com/office/drawing/2014/main" id="{00000000-0008-0000-09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6</xdr:row>
          <xdr:rowOff>161925</xdr:rowOff>
        </xdr:from>
        <xdr:to>
          <xdr:col>4</xdr:col>
          <xdr:colOff>714375</xdr:colOff>
          <xdr:row>8</xdr:row>
          <xdr:rowOff>28575</xdr:rowOff>
        </xdr:to>
        <xdr:sp macro="" textlink="">
          <xdr:nvSpPr>
            <xdr:cNvPr id="12387" name="Option Button 2" descr="This radio button displays a pie chart below for the data on the second row of the By Urbanized Area Size table." hidden="1">
              <a:extLst>
                <a:ext uri="{63B3BB69-23CF-44E3-9099-C40C66FF867C}">
                  <a14:compatExt spid="_x0000_s12387"/>
                </a:ext>
                <a:ext uri="{FF2B5EF4-FFF2-40B4-BE49-F238E27FC236}">
                  <a16:creationId xmlns:a16="http://schemas.microsoft.com/office/drawing/2014/main" id="{00000000-0008-0000-0900-00006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7</xdr:row>
          <xdr:rowOff>190500</xdr:rowOff>
        </xdr:from>
        <xdr:to>
          <xdr:col>4</xdr:col>
          <xdr:colOff>714375</xdr:colOff>
          <xdr:row>9</xdr:row>
          <xdr:rowOff>38100</xdr:rowOff>
        </xdr:to>
        <xdr:sp macro="" textlink="">
          <xdr:nvSpPr>
            <xdr:cNvPr id="12388" name="Option Button 3" descr="This radio button displays a pie chart below for the data on the second row of the By Urbanized Area Size table." hidden="1">
              <a:extLst>
                <a:ext uri="{63B3BB69-23CF-44E3-9099-C40C66FF867C}">
                  <a14:compatExt spid="_x0000_s12388"/>
                </a:ext>
                <a:ext uri="{FF2B5EF4-FFF2-40B4-BE49-F238E27FC236}">
                  <a16:creationId xmlns:a16="http://schemas.microsoft.com/office/drawing/2014/main" id="{00000000-0008-0000-0900-00006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8</xdr:row>
          <xdr:rowOff>200025</xdr:rowOff>
        </xdr:from>
        <xdr:to>
          <xdr:col>4</xdr:col>
          <xdr:colOff>723900</xdr:colOff>
          <xdr:row>10</xdr:row>
          <xdr:rowOff>47625</xdr:rowOff>
        </xdr:to>
        <xdr:sp macro="" textlink="">
          <xdr:nvSpPr>
            <xdr:cNvPr id="12389" name="Option Button 4" descr="This radio button displays a pie chart below for the data on the second row of the By Urbanized Area Size table." hidden="1">
              <a:extLst>
                <a:ext uri="{63B3BB69-23CF-44E3-9099-C40C66FF867C}">
                  <a14:compatExt spid="_x0000_s12389"/>
                </a:ext>
                <a:ext uri="{FF2B5EF4-FFF2-40B4-BE49-F238E27FC236}">
                  <a16:creationId xmlns:a16="http://schemas.microsoft.com/office/drawing/2014/main" id="{00000000-0008-0000-0900-00006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9</xdr:row>
          <xdr:rowOff>190500</xdr:rowOff>
        </xdr:from>
        <xdr:to>
          <xdr:col>4</xdr:col>
          <xdr:colOff>723900</xdr:colOff>
          <xdr:row>11</xdr:row>
          <xdr:rowOff>38100</xdr:rowOff>
        </xdr:to>
        <xdr:sp macro="" textlink="">
          <xdr:nvSpPr>
            <xdr:cNvPr id="12390" name="Option Button 5" descr="This radio button displays a pie chart below for the data on the second row of the By Urbanized Area Size table." hidden="1">
              <a:extLst>
                <a:ext uri="{63B3BB69-23CF-44E3-9099-C40C66FF867C}">
                  <a14:compatExt spid="_x0000_s12390"/>
                </a:ext>
                <a:ext uri="{FF2B5EF4-FFF2-40B4-BE49-F238E27FC236}">
                  <a16:creationId xmlns:a16="http://schemas.microsoft.com/office/drawing/2014/main" id="{00000000-0008-0000-0900-00006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10</xdr:row>
          <xdr:rowOff>200025</xdr:rowOff>
        </xdr:from>
        <xdr:to>
          <xdr:col>4</xdr:col>
          <xdr:colOff>723900</xdr:colOff>
          <xdr:row>12</xdr:row>
          <xdr:rowOff>47625</xdr:rowOff>
        </xdr:to>
        <xdr:sp macro="" textlink="">
          <xdr:nvSpPr>
            <xdr:cNvPr id="12391" name="Option Button 6" descr="This radio button displays a pie chart below for the data on the second row of the By Urbanized Area Size table." hidden="1">
              <a:extLst>
                <a:ext uri="{63B3BB69-23CF-44E3-9099-C40C66FF867C}">
                  <a14:compatExt spid="_x0000_s12391"/>
                </a:ext>
                <a:ext uri="{FF2B5EF4-FFF2-40B4-BE49-F238E27FC236}">
                  <a16:creationId xmlns:a16="http://schemas.microsoft.com/office/drawing/2014/main" id="{00000000-0008-0000-0900-00006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11</xdr:row>
          <xdr:rowOff>200025</xdr:rowOff>
        </xdr:from>
        <xdr:to>
          <xdr:col>4</xdr:col>
          <xdr:colOff>723900</xdr:colOff>
          <xdr:row>13</xdr:row>
          <xdr:rowOff>47625</xdr:rowOff>
        </xdr:to>
        <xdr:sp macro="" textlink="">
          <xdr:nvSpPr>
            <xdr:cNvPr id="12392" name="Option Button 7" descr="This radio button displays a pie chart below for the data on the second row of the By Urbanized Area Size table." hidden="1">
              <a:extLst>
                <a:ext uri="{63B3BB69-23CF-44E3-9099-C40C66FF867C}">
                  <a14:compatExt spid="_x0000_s12392"/>
                </a:ext>
                <a:ext uri="{FF2B5EF4-FFF2-40B4-BE49-F238E27FC236}">
                  <a16:creationId xmlns:a16="http://schemas.microsoft.com/office/drawing/2014/main" id="{00000000-0008-0000-0900-00006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180975</xdr:rowOff>
        </xdr:from>
        <xdr:to>
          <xdr:col>4</xdr:col>
          <xdr:colOff>733425</xdr:colOff>
          <xdr:row>14</xdr:row>
          <xdr:rowOff>19050</xdr:rowOff>
        </xdr:to>
        <xdr:sp macro="" textlink="">
          <xdr:nvSpPr>
            <xdr:cNvPr id="12393" name="Option Button 8" descr="This radio button displays a pie chart below for the data on the second row of the By Urbanized Area Size table." hidden="1">
              <a:extLst>
                <a:ext uri="{63B3BB69-23CF-44E3-9099-C40C66FF867C}">
                  <a14:compatExt spid="_x0000_s12393"/>
                </a:ext>
                <a:ext uri="{FF2B5EF4-FFF2-40B4-BE49-F238E27FC236}">
                  <a16:creationId xmlns:a16="http://schemas.microsoft.com/office/drawing/2014/main" id="{00000000-0008-0000-0900-00006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733425</xdr:colOff>
          <xdr:row>15</xdr:row>
          <xdr:rowOff>38100</xdr:rowOff>
        </xdr:to>
        <xdr:sp macro="" textlink="">
          <xdr:nvSpPr>
            <xdr:cNvPr id="12396" name="Option Button 9" descr="This radio button displays a pie chart below for the data on the first row of the By Urbanized Area Size table." hidden="1">
              <a:extLst>
                <a:ext uri="{63B3BB69-23CF-44E3-9099-C40C66FF867C}">
                  <a14:compatExt spid="_x0000_s12396"/>
                </a:ext>
                <a:ext uri="{FF2B5EF4-FFF2-40B4-BE49-F238E27FC236}">
                  <a16:creationId xmlns:a16="http://schemas.microsoft.com/office/drawing/2014/main" id="{00000000-0008-0000-0900-00006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69850</xdr:colOff>
      <xdr:row>32</xdr:row>
      <xdr:rowOff>82550</xdr:rowOff>
    </xdr:from>
    <xdr:to>
      <xdr:col>7</xdr:col>
      <xdr:colOff>69850</xdr:colOff>
      <xdr:row>33</xdr:row>
      <xdr:rowOff>88900</xdr:rowOff>
    </xdr:to>
    <xdr:graphicFrame macro="">
      <xdr:nvGraphicFramePr>
        <xdr:cNvPr id="12357" name="Chart 12" descr="Agency Size Under 10 vehicles: Funds Earned&#10;Fares: 5%&#10;Other Directly Generated: 5%&#10;Taxes and Fees Levied by Transit Agency: 5%&#10;Local: 22%&#10;State: 9%&#10;Federal: 54%" title="This pie chart shows funding sources for one agency size bin, from the table above called &quot;By Agency Size (Vehicles)&quot;.">
          <a:extLst>
            <a:ext uri="{FF2B5EF4-FFF2-40B4-BE49-F238E27FC236}">
              <a16:creationId xmlns:a16="http://schemas.microsoft.com/office/drawing/2014/main" id="{00000000-0008-0000-0900-000045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647700</xdr:colOff>
          <xdr:row>4</xdr:row>
          <xdr:rowOff>142875</xdr:rowOff>
        </xdr:from>
        <xdr:to>
          <xdr:col>5</xdr:col>
          <xdr:colOff>200025</xdr:colOff>
          <xdr:row>16</xdr:row>
          <xdr:rowOff>28575</xdr:rowOff>
        </xdr:to>
        <xdr:sp macro="" textlink="">
          <xdr:nvSpPr>
            <xdr:cNvPr id="2" name="Group Box 67" hidden="1">
              <a:extLst>
                <a:ext uri="{63B3BB69-23CF-44E3-9099-C40C66FF867C}">
                  <a14:compatExt spid="_x0000_s12355"/>
                </a:ext>
                <a:ext uri="{FF2B5EF4-FFF2-40B4-BE49-F238E27FC236}">
                  <a16:creationId xmlns:a16="http://schemas.microsoft.com/office/drawing/2014/main" id="{00000000-0008-0000-0900-000002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67</a:t>
              </a:r>
            </a:p>
          </xdr:txBody>
        </xdr:sp>
        <xdr:clientData/>
      </xdr:twoCellAnchor>
    </mc:Choice>
    <mc:Fallback/>
  </mc:AlternateContent>
  <xdr:twoCellAnchor>
    <xdr:from>
      <xdr:col>7</xdr:col>
      <xdr:colOff>190500</xdr:colOff>
      <xdr:row>32</xdr:row>
      <xdr:rowOff>107950</xdr:rowOff>
    </xdr:from>
    <xdr:to>
      <xdr:col>12</xdr:col>
      <xdr:colOff>717550</xdr:colOff>
      <xdr:row>33</xdr:row>
      <xdr:rowOff>69850</xdr:rowOff>
    </xdr:to>
    <xdr:graphicFrame macro="">
      <xdr:nvGraphicFramePr>
        <xdr:cNvPr id="32" name="Chart 13" descr="Fares: 24%&#10;Other Directly Generated: 5%&#10;Taxes and Fees Levied by Transit Agency: 9%&#10;Local: 24%&#10;State: 20%&#10;Federal: 18%" title="Funding Sources: National Total">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133350</xdr:colOff>
          <xdr:row>21</xdr:row>
          <xdr:rowOff>0</xdr:rowOff>
        </xdr:from>
        <xdr:to>
          <xdr:col>4</xdr:col>
          <xdr:colOff>647700</xdr:colOff>
          <xdr:row>21</xdr:row>
          <xdr:rowOff>200025</xdr:rowOff>
        </xdr:to>
        <xdr:sp macro="" textlink="">
          <xdr:nvSpPr>
            <xdr:cNvPr id="12342" name="Option Button 10" descr="This radio button displays a pie chart below for the data on the first row of the By Agency Size (Vehicles) table." hidden="1">
              <a:extLst>
                <a:ext uri="{63B3BB69-23CF-44E3-9099-C40C66FF867C}">
                  <a14:compatExt spid="_x0000_s12342"/>
                </a:ext>
                <a:ext uri="{FF2B5EF4-FFF2-40B4-BE49-F238E27FC236}">
                  <a16:creationId xmlns:a16="http://schemas.microsoft.com/office/drawing/2014/main" id="{00000000-0008-0000-09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22</xdr:row>
          <xdr:rowOff>0</xdr:rowOff>
        </xdr:from>
        <xdr:to>
          <xdr:col>4</xdr:col>
          <xdr:colOff>647700</xdr:colOff>
          <xdr:row>22</xdr:row>
          <xdr:rowOff>200025</xdr:rowOff>
        </xdr:to>
        <xdr:sp macro="" textlink="">
          <xdr:nvSpPr>
            <xdr:cNvPr id="12373" name="Option Button 11" descr="This radio button displays a pie chart below for the data on the second row of the By Agency Size (Vehicles) table." hidden="1">
              <a:extLst>
                <a:ext uri="{63B3BB69-23CF-44E3-9099-C40C66FF867C}">
                  <a14:compatExt spid="_x0000_s12373"/>
                </a:ext>
                <a:ext uri="{FF2B5EF4-FFF2-40B4-BE49-F238E27FC236}">
                  <a16:creationId xmlns:a16="http://schemas.microsoft.com/office/drawing/2014/main" id="{00000000-0008-0000-0900-00005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23</xdr:row>
          <xdr:rowOff>0</xdr:rowOff>
        </xdr:from>
        <xdr:to>
          <xdr:col>4</xdr:col>
          <xdr:colOff>647700</xdr:colOff>
          <xdr:row>23</xdr:row>
          <xdr:rowOff>200025</xdr:rowOff>
        </xdr:to>
        <xdr:sp macro="" textlink="">
          <xdr:nvSpPr>
            <xdr:cNvPr id="12374" name="Option Button 12" descr="This radio button displays a pie chart below for the data on the third row of the By Agency Size (Vehicles) table." hidden="1">
              <a:extLst>
                <a:ext uri="{63B3BB69-23CF-44E3-9099-C40C66FF867C}">
                  <a14:compatExt spid="_x0000_s12374"/>
                </a:ext>
                <a:ext uri="{FF2B5EF4-FFF2-40B4-BE49-F238E27FC236}">
                  <a16:creationId xmlns:a16="http://schemas.microsoft.com/office/drawing/2014/main" id="{00000000-0008-0000-0900-00005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24</xdr:row>
          <xdr:rowOff>0</xdr:rowOff>
        </xdr:from>
        <xdr:to>
          <xdr:col>4</xdr:col>
          <xdr:colOff>647700</xdr:colOff>
          <xdr:row>24</xdr:row>
          <xdr:rowOff>200025</xdr:rowOff>
        </xdr:to>
        <xdr:sp macro="" textlink="">
          <xdr:nvSpPr>
            <xdr:cNvPr id="12375" name="Option Button 13" descr="This radio button displays a pie chart below for the data on the fourth row of the By Agency Size (Vehicles) table." hidden="1">
              <a:extLst>
                <a:ext uri="{63B3BB69-23CF-44E3-9099-C40C66FF867C}">
                  <a14:compatExt spid="_x0000_s12375"/>
                </a:ext>
                <a:ext uri="{FF2B5EF4-FFF2-40B4-BE49-F238E27FC236}">
                  <a16:creationId xmlns:a16="http://schemas.microsoft.com/office/drawing/2014/main" id="{00000000-0008-0000-0900-00005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25</xdr:row>
          <xdr:rowOff>0</xdr:rowOff>
        </xdr:from>
        <xdr:to>
          <xdr:col>4</xdr:col>
          <xdr:colOff>647700</xdr:colOff>
          <xdr:row>25</xdr:row>
          <xdr:rowOff>200025</xdr:rowOff>
        </xdr:to>
        <xdr:sp macro="" textlink="">
          <xdr:nvSpPr>
            <xdr:cNvPr id="12376" name="Option Button 14" descr="This radio button displays a pie chart below for the data on the fifth row of the By Agency Size (Vehicles) table." hidden="1">
              <a:extLst>
                <a:ext uri="{63B3BB69-23CF-44E3-9099-C40C66FF867C}">
                  <a14:compatExt spid="_x0000_s12376"/>
                </a:ext>
                <a:ext uri="{FF2B5EF4-FFF2-40B4-BE49-F238E27FC236}">
                  <a16:creationId xmlns:a16="http://schemas.microsoft.com/office/drawing/2014/main" id="{00000000-0008-0000-0900-00005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26</xdr:row>
          <xdr:rowOff>0</xdr:rowOff>
        </xdr:from>
        <xdr:to>
          <xdr:col>4</xdr:col>
          <xdr:colOff>647700</xdr:colOff>
          <xdr:row>26</xdr:row>
          <xdr:rowOff>200025</xdr:rowOff>
        </xdr:to>
        <xdr:sp macro="" textlink="">
          <xdr:nvSpPr>
            <xdr:cNvPr id="12377" name="Option Button 15" descr="This radio button displays a pie chart below for the data on the sixth row of the By Agency Size (Vehicles) table." hidden="1">
              <a:extLst>
                <a:ext uri="{63B3BB69-23CF-44E3-9099-C40C66FF867C}">
                  <a14:compatExt spid="_x0000_s12377"/>
                </a:ext>
                <a:ext uri="{FF2B5EF4-FFF2-40B4-BE49-F238E27FC236}">
                  <a16:creationId xmlns:a16="http://schemas.microsoft.com/office/drawing/2014/main" id="{00000000-0008-0000-0900-00005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27</xdr:row>
          <xdr:rowOff>0</xdr:rowOff>
        </xdr:from>
        <xdr:to>
          <xdr:col>4</xdr:col>
          <xdr:colOff>647700</xdr:colOff>
          <xdr:row>27</xdr:row>
          <xdr:rowOff>200025</xdr:rowOff>
        </xdr:to>
        <xdr:sp macro="" textlink="">
          <xdr:nvSpPr>
            <xdr:cNvPr id="12378" name="Option Button 16" descr="This radio button displays a pie chart below for the data on the seventh row of the By Agency Size (Vehicles) table." hidden="1">
              <a:extLst>
                <a:ext uri="{63B3BB69-23CF-44E3-9099-C40C66FF867C}">
                  <a14:compatExt spid="_x0000_s12378"/>
                </a:ext>
                <a:ext uri="{FF2B5EF4-FFF2-40B4-BE49-F238E27FC236}">
                  <a16:creationId xmlns:a16="http://schemas.microsoft.com/office/drawing/2014/main" id="{00000000-0008-0000-0900-00005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28</xdr:row>
          <xdr:rowOff>0</xdr:rowOff>
        </xdr:from>
        <xdr:to>
          <xdr:col>4</xdr:col>
          <xdr:colOff>647700</xdr:colOff>
          <xdr:row>28</xdr:row>
          <xdr:rowOff>200025</xdr:rowOff>
        </xdr:to>
        <xdr:sp macro="" textlink="">
          <xdr:nvSpPr>
            <xdr:cNvPr id="12379" name="Option Button 17" descr="This radio button displays a pie chart below for the data on the eighth row of the By Agency Size (Vehicles) table." hidden="1">
              <a:extLst>
                <a:ext uri="{63B3BB69-23CF-44E3-9099-C40C66FF867C}">
                  <a14:compatExt spid="_x0000_s12379"/>
                </a:ext>
                <a:ext uri="{FF2B5EF4-FFF2-40B4-BE49-F238E27FC236}">
                  <a16:creationId xmlns:a16="http://schemas.microsoft.com/office/drawing/2014/main" id="{00000000-0008-0000-0900-00005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29</xdr:row>
          <xdr:rowOff>0</xdr:rowOff>
        </xdr:from>
        <xdr:to>
          <xdr:col>4</xdr:col>
          <xdr:colOff>647700</xdr:colOff>
          <xdr:row>29</xdr:row>
          <xdr:rowOff>200025</xdr:rowOff>
        </xdr:to>
        <xdr:sp macro="" textlink="">
          <xdr:nvSpPr>
            <xdr:cNvPr id="12380" name="Option Button 18" descr="This radio button displays a pie chart below for the data on the ninth row of the By Agency Size (Vehicles) table." hidden="1">
              <a:extLst>
                <a:ext uri="{63B3BB69-23CF-44E3-9099-C40C66FF867C}">
                  <a14:compatExt spid="_x0000_s12380"/>
                </a:ext>
                <a:ext uri="{FF2B5EF4-FFF2-40B4-BE49-F238E27FC236}">
                  <a16:creationId xmlns:a16="http://schemas.microsoft.com/office/drawing/2014/main" id="{00000000-0008-0000-0900-00005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F2:M3" totalsRowShown="0" headerRowDxfId="48" dataDxfId="47" tableBorderDxfId="46" dataCellStyle="Comma">
  <autoFilter ref="F2:M3">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VOMS" dataDxfId="45" dataCellStyle="Comma"/>
    <tableColumn id="2" name="Fares" dataDxfId="44" dataCellStyle="Comma"/>
    <tableColumn id="3" name="Other Directly Generated" dataDxfId="43" dataCellStyle="Comma"/>
    <tableColumn id="4" name="Taxes and Fees Levied by Transit Agency" dataDxfId="42" dataCellStyle="Comma"/>
    <tableColumn id="5" name="Local" dataDxfId="41" dataCellStyle="Comma"/>
    <tableColumn id="6" name="State" dataDxfId="40" dataCellStyle="Comma"/>
    <tableColumn id="7" name="Federal" dataDxfId="39" dataCellStyle="Comma"/>
    <tableColumn id="8" name="Total" dataDxfId="38" dataCellStyle="Comma"/>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display funds earned, spent on operations, or spent on capital, and to include or exclude questionable data, using the accessible control panel."/>
    </ext>
  </extLst>
</table>
</file>

<file path=xl/tables/table2.xml><?xml version="1.0" encoding="utf-8"?>
<table xmlns="http://schemas.openxmlformats.org/spreadsheetml/2006/main" id="2" name="Table2" displayName="Table2" ref="E6:M15" totalsRowShown="0" headerRowDxfId="37" dataDxfId="36" tableBorderDxfId="35" dataCellStyle="Comma">
  <autoFilter ref="E6:M1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click to graph" dataDxfId="34">
      <calculatedColumnFormula>IFERROR(IF(A7="between",A7&amp;" "&amp;FIXED(B7,0,0)&amp;" "&amp;C7&amp;" "&amp;FIXED(D7,0,0),A7&amp;" "&amp;FIXED(B7,0,0)),"invalid bin")</calculatedColumnFormula>
    </tableColumn>
    <tableColumn id="2" name="VOMS" dataDxfId="33" dataCellStyle="Comma">
      <calculatedColumnFormula>IF($Q$1,IF($A7="","",IF($A7="between",SUMIFS('Overview - Operating'!I:I,'Overview - Operating'!$H:$H,"&gt;="&amp;$B7,'Overview - Operating'!$H:$H,"&lt;"&amp;$D7,'Overview - Operating'!$X:$X,"=No"),SUMIFS('Overview - Operating'!I:I,'Overview - Operating'!$H:$H,"&gt;="&amp;$B7,'Overview - Operating'!$X:$X,"=No"))),IF($A7="","",IF($A7="between",SUMIFS('Overview - Operating'!I:I,'Overview - Operating'!$H:$H,"&gt;="&amp;$B7,'Overview - Operating'!$H:$H,"&lt;"&amp;$D7),SUMIFS('Overview - Operating'!I:I,'Overview - Operating'!$H:$H,"&gt;="&amp;$B7))))</calculatedColumnFormula>
    </tableColumn>
    <tableColumn id="3" name="Fares" dataDxfId="32" dataCellStyle="Comma">
      <calculatedColumnFormula>IF($Q$9=1,IF($Q$1,IF($A7="","",IF($A7="between",SUMIFS('Directly Generated'!J:J,'Directly Generated'!$H:$H,"&gt;="&amp;$B7,'Directly Generated'!$H:$H,"&lt;"&amp;$D7,'Directly Generated'!$X:$X,"=No"),SUMIFS('Directly Generated'!J:J,'Directly Generated'!$H:$H,"&gt;="&amp;$B7,'Directly Generated'!$X:$X,"=No"))),IF($A7="","",IF($A7="between",SUMIFS('Directly Generated'!J:J,'Directly Generated'!$H:$H,"&gt;="&amp;$B7,'Directly Generated'!$H:$H,"&lt;"&amp;$D7),SUMIFS('Directly Generated'!J:J,'Directly Generated'!$H:$H,"&gt;="&amp;$B7)))),IF($Q$9=2,IF($Q$1,IF($A7="","",IF($A7="between",SUMIFS('Overview - Operating'!J:J,'Overview - Operating'!$H:$H,"&gt;="&amp;$B7,'Overview - Operating'!$H:$H,"&lt;"&amp;$D7,'Overview - Operating'!$X:$X,"=No"),SUMIFS('Overview - Operating'!J:J,'Overview - Operating'!$H:$H,"&gt;="&amp;$B7,'Overview - Operating'!$X:$X,"=No"))),IF($A7="","",IF($A7="between",SUMIFS('Overview - Operating'!J:J,'Overview - Operating'!$H:$H,"&gt;="&amp;$B7,'Overview - Operating'!$H:$H,"&lt;"&amp;$D7),SUMIFS('Overview - Operating'!J:J,'Overview - Operating'!$H:$H,"&gt;="&amp;$B7)))),IF($Q$1,IF($A7="","",IF($A7="between",SUMIFS('Overview - Capital'!J:J,'Overview - Capital'!$H:$H,"&gt;="&amp;$B7,'Overview - Capital'!$H:$H,"&lt;"&amp;$D7,'Overview - Capital'!$X:$X,"=No"),SUMIFS('Overview - Capital'!J:J,'Overview - Capital'!$H:$H,"&gt;="&amp;$B7,'Overview - Capital'!$X:$X,"=No"))),IF($A7="","",IF($A7="between",SUMIFS('Overview - Capital'!J:J,'Overview - Capital'!$H:$H,"&gt;="&amp;$B7,'Overview - Capital'!$H:$H,"&lt;"&amp;$D7),SUMIFS('Overview - Capital'!J:J,'Overview - Capital'!$H:$H,"&gt;="&amp;$B7))))))</calculatedColumnFormula>
    </tableColumn>
    <tableColumn id="4" name="Other Directly Generated" dataDxfId="31" dataCellStyle="Comma">
      <calculatedColumnFormula>IF($Q$9=1,IF($Q$1,IF($A7="","",IF($A7="between",SUMIFS('Directly Generated'!V:V,'Directly Generated'!$H:$H,"&gt;="&amp;$B7,'Directly Generated'!$H:$H,"&lt;"&amp;$D7,'Directly Generated'!$X:$X,"=No")-SUMIFS('Directly Generated'!J:J,'Directly Generated'!$H:$H,"&gt;="&amp;$B7,'Directly Generated'!$H:$H,"&lt;"&amp;$D7,'Directly Generated'!$X:$X,"=No"),SUMIFS('Directly Generated'!V:V,'Directly Generated'!$H:$H,"&gt;="&amp;$B7,'Directly Generated'!$X:$X,"=No")-SUMIFS('Directly Generated'!J:J,'Directly Generated'!$H:$H,"&gt;="&amp;$B7,'Directly Generated'!$X:$X,"=No"))),IF($A7="","",IF($A7="between",SUMIFS('Directly Generated'!V:V,'Directly Generated'!$H:$H,"&gt;="&amp;$B7,'Directly Generated'!$H:$H,"&lt;"&amp;$D7)-SUMIFS('Directly Generated'!J:J,'Directly Generated'!$H:$H,"&gt;="&amp;$B7,'Directly Generated'!$H:$H,"&lt;"&amp;$D7),SUMIFS('Directly Generated'!V:V,'Directly Generated'!$H:$H,"&gt;="&amp;$B7)-SUMIFS('Directly Generated'!J:J,'Directly Generated'!$H:$H,"&gt;="&amp;$B7)))),IF($Q$9=2,IF($Q$1,IF($A7="","",IF($A7="between",SUMIFS('Overview - Operating'!L:L,'Overview - Operating'!$H:$H,"&gt;="&amp;$B7,'Overview - Operating'!$H:$H,"&lt;"&amp;$D7,'Overview - Operating'!$X:$X,"=No"),SUMIFS('Overview - Operating'!L:L,'Overview - Operating'!$H:$H,"&gt;="&amp;$B7,'Overview - Operating'!$X:$X,"=No"))),IF($A7="","",IF($A7="between",SUMIFS('Overview - Operating'!L:L,'Overview - Operating'!$H:$H,"&gt;="&amp;$B7,'Overview - Operating'!$H:$H,"&lt;"&amp;$D7),SUMIFS('Overview - Operating'!L:L,'Overview - Operating'!$H:$H,"&gt;="&amp;$B7)))),IF($Q$1,IF($A7="","",IF($A7="between",SUMIFS('Overview - Capital'!L:L,'Overview - Capital'!$H:$H,"&gt;="&amp;$B7,'Overview - Capital'!$H:$H,"&lt;"&amp;$D7,'Overview - Capital'!$X:$X,"=No"),SUMIFS('Overview - Capital'!L:L,'Overview - Capital'!$H:$H,"&gt;="&amp;$B7,'Overview - Capital'!$X:$X,"=No"))),IF($A7="","",IF($A7="between",SUMIFS('Overview - Capital'!L:L,'Overview - Capital'!$H:$H,"&gt;="&amp;$B7,'Overview - Capital'!$H:$H,"&lt;"&amp;$D7),SUMIFS('Overview - Capital'!L:L,'Overview - Capital'!$H:$H,"&gt;="&amp;$B7))))))</calculatedColumnFormula>
    </tableColumn>
    <tableColumn id="5" name="Taxes and Fees Levied by Transit Agency" dataDxfId="30" dataCellStyle="Comma">
      <calculatedColumnFormula>IF($Q$9=1,IF($Q$1,IF($A7="","",IF($A7="between",SUMIFS('Taxes Levied by Agency'!X:X,'Taxes Levied by Agency'!$H:$H,"&gt;="&amp;$B7,'Taxes Levied by Agency'!$H:$H,"&lt;"&amp;$D7,'Taxes Levied by Agency'!$Z:$Z,"=No"),SUMIFS('Taxes Levied by Agency'!X:X,'Taxes Levied by Agency'!$H:$H,"&gt;="&amp;$B7,'Taxes Levied by Agency'!$Z:$Z,"=No"))),IF($A7="","",IF($A7="between",SUMIFS('Taxes Levied by Agency'!X:X,'Taxes Levied by Agency'!$H:$H,"&gt;="&amp;$B7,'Taxes Levied by Agency'!$H:$H,"&lt;"&amp;$D7),SUMIFS('Taxes Levied by Agency'!X:X,'Taxes Levied by Agency'!$H:$H,"&gt;="&amp;$B7)))),IF($Q$9=2,IF($Q$1,IF($A7="","",IF($A7="between",SUMIFS('Overview - Operating'!N:N,'Overview - Operating'!$H:$H,"&gt;="&amp;$B7,'Overview - Operating'!$H:$H,"&lt;"&amp;$D7,'Overview - Operating'!$X:$X,"=No"),SUMIFS('Overview - Operating'!N:N,'Overview - Operating'!$H:$H,"&gt;="&amp;$B7,'Overview - Operating'!$X:$X,"=No"))),IF($A7="","",IF($A7="between",SUMIFS('Overview - Operating'!N:N,'Overview - Operating'!$H:$H,"&gt;="&amp;$B7,'Overview - Operating'!$H:$H,"&lt;"&amp;$D7),SUMIFS('Overview - Operating'!N:N,'Overview - Operating'!$H:$H,"&gt;="&amp;$B7)))),IF($Q$1,IF($A7="","",IF($A7="between",SUMIFS('Overview - Capital'!N:N,'Overview - Capital'!$H:$H,"&gt;="&amp;$B7,'Overview - Capital'!$H:$H,"&lt;"&amp;$D7,'Overview - Capital'!$X:$X,"=No"),SUMIFS('Overview - Capital'!N:N,'Overview - Capital'!$H:$H,"&gt;="&amp;$B7,'Overview - Capital'!$X:$X,"=No"))),IF($A7="","",IF($A7="between",SUMIFS('Overview - Capital'!N:N,'Overview - Capital'!$H:$H,"&gt;="&amp;$B7,'Overview - Capital'!$H:$H,"&lt;"&amp;$D7),SUMIFS('Overview - Capital'!N:N,'Overview - Capital'!$H:$H,"&gt;="&amp;$B7))))))</calculatedColumnFormula>
    </tableColumn>
    <tableColumn id="6" name="Local" dataDxfId="29" dataCellStyle="Comma">
      <calculatedColumnFormula>IF($Q$9=1,IF($Q$1,IF($A7="","",IF($A7="between",SUMIFS(Local!AB:AB,Local!$H:$H,"&gt;="&amp;$B7,Local!$H:$H,"&lt;"&amp;$D7,Local!$AD:$AD,"=No"),SUMIFS(Local!AB:AB,Local!$H:$H,"&gt;="&amp;$B7,Local!$AD:$AD,"=No"))),IF($A7="","",IF($A7="between",SUMIFS(Local!AB:AB,Local!$H:$H,"&gt;="&amp;$B7,Local!$H:$H,"&lt;"&amp;$D7),SUMIFS(Local!AB:AB,Local!$H:$H,"&gt;="&amp;$B7)))),IF($Q$9=2,IF($Q$1,IF($A7="","",IF($A7="between",SUMIFS('Overview - Operating'!P:P,'Overview - Operating'!$H:$H,"&gt;="&amp;$B7,'Overview - Operating'!$H:$H,"&lt;"&amp;$D7,'Overview - Operating'!$X:$X,"=No"),SUMIFS('Overview - Operating'!P:P,'Overview - Operating'!$H:$H,"&gt;="&amp;$B7,'Overview - Operating'!$X:$X,"=No"))),IF($A7="","",IF($A7="between",SUMIFS('Overview - Operating'!P:P,'Overview - Operating'!$H:$H,"&gt;="&amp;$B7,'Overview - Operating'!$H:$H,"&lt;"&amp;$D7),SUMIFS('Overview - Operating'!P:P,'Overview - Operating'!$H:$H,"&gt;="&amp;$B7)))),IF($Q$1,IF($A7="","",IF($A7="between",SUMIFS('Overview - Capital'!P:P,'Overview - Capital'!$H:$H,"&gt;="&amp;$B7,'Overview - Capital'!$H:$H,"&lt;"&amp;$D7,'Overview - Capital'!$X:$X,"=No"),SUMIFS('Overview - Capital'!P:P,'Overview - Capital'!$H:$H,"&gt;="&amp;$B7,'Overview - Capital'!$X:$X,"=No"))),IF($A7="","",IF($A7="between",SUMIFS('Overview - Capital'!P:P,'Overview - Capital'!$H:$H,"&gt;="&amp;$B7,'Overview - Capital'!$H:$H,"&lt;"&amp;$D7),SUMIFS('Overview - Capital'!P:P,'Overview - Capital'!$H:$H,"&gt;="&amp;$B7))))))</calculatedColumnFormula>
    </tableColumn>
    <tableColumn id="7" name="State" dataDxfId="28" dataCellStyle="Comma">
      <calculatedColumnFormula>IF($Q$9=1,IF($Q$1,IF($A7="","",IF($A7="between",SUMIFS(State!AB:AB,State!$H:$H,"&gt;="&amp;$B7,State!$H:$H,"&lt;"&amp;$D7,State!$AD:$AD,"=No"),SUMIFS(State!AB:AB,State!$H:$H,"&gt;="&amp;$B7,State!$AD:$AD,"=No"))),IF($A7="","",IF($A7="between",SUMIFS(State!AB:AB,State!$H:$H,"&gt;="&amp;$B7,State!$H:$H,"&lt;"&amp;$D7),SUMIFS(State!AB:AB,State!$H:$H,"&gt;="&amp;$B7)))),IF($Q$9=2,IF($Q$1,IF($A7="","",IF($A7="between",SUMIFS('Overview - Operating'!R:R,'Overview - Operating'!$H:$H,"&gt;="&amp;$B7,'Overview - Operating'!$H:$H,"&lt;"&amp;$D7,'Overview - Operating'!$X:$X,"=No"),SUMIFS('Overview - Operating'!R:R,'Overview - Operating'!$H:$H,"&gt;="&amp;$B7,'Overview - Operating'!$X:$X,"=No"))),IF($A7="","",IF($A7="between",SUMIFS('Overview - Operating'!R:R,'Overview - Operating'!$H:$H,"&gt;="&amp;$B7,'Overview - Operating'!$H:$H,"&lt;"&amp;$D7),SUMIFS('Overview - Operating'!R:R,'Overview - Operating'!$H:$H,"&gt;="&amp;$B7)))),IF($Q$1,IF($A7="","",IF($A7="between",SUMIFS('Overview - Capital'!R:R,'Overview - Capital'!$H:$H,"&gt;="&amp;$B7,'Overview - Capital'!$H:$H,"&lt;"&amp;$D7,'Overview - Capital'!$X:$X,"=No"),SUMIFS('Overview - Capital'!R:R,'Overview - Capital'!$H:$H,"&gt;="&amp;$B7,'Overview - Capital'!$X:$X,"=No"))),IF($A7="","",IF($A7="between",SUMIFS('Overview - Capital'!R:R,'Overview - Capital'!$H:$H,"&gt;="&amp;$B7,'Overview - Capital'!$H:$H,"&lt;"&amp;$D7),SUMIFS('Overview - Capital'!R:R,'Overview - Capital'!$H:$H,"&gt;="&amp;$B7))))))</calculatedColumnFormula>
    </tableColumn>
    <tableColumn id="8" name="Federal" dataDxfId="27" dataCellStyle="Comma">
      <calculatedColumnFormula>IF($Q$9=1,IF($Q$1,IF($A7="","",IF($A7="between",SUMIFS(Federal!V:V,Federal!$H:$H,"&gt;="&amp;$B7,Federal!$H:$H,"&lt;"&amp;$D7,Federal!$X:$X,"=No"),SUMIFS(Federal!V:V,Federal!$H:$H,"&gt;="&amp;$B7,Federal!$X:$X,"=No"))),IF($A7="","",IF($A7="between",SUMIFS(Federal!V:V,Federal!$H:$H,"&gt;="&amp;$B7,Federal!$H:$H,"&lt;"&amp;$D7),SUMIFS(Federal!V:V,Federal!$H:$H,"&gt;="&amp;$B7)))),IF($Q$9=2,IF($Q$1,IF($A7="","",IF($A7="between",SUMIFS('Overview - Operating'!T:T,'Overview - Operating'!$H:$H,"&gt;="&amp;$B7,'Overview - Operating'!$H:$H,"&lt;"&amp;$D7,'Overview - Operating'!$X:$X,"=No"),SUMIFS('Overview - Operating'!T:T,'Overview - Operating'!$H:$H,"&gt;="&amp;$B7,'Overview - Operating'!$X:$X,"=No"))),IF($A7="","",IF($A7="between",SUMIFS('Overview - Operating'!T:T,'Overview - Operating'!$H:$H,"&gt;="&amp;$B7,'Overview - Operating'!$H:$H,"&lt;"&amp;$D7),SUMIFS('Overview - Operating'!T:T,'Overview - Operating'!$H:$H,"&gt;="&amp;$B7)))),IF($Q$1,IF($A7="","",IF($A7="between",SUMIFS('Overview - Capital'!T:T,'Overview - Capital'!$H:$H,"&gt;="&amp;$B7,'Overview - Capital'!$H:$H,"&lt;"&amp;$D7,'Overview - Capital'!$X:$X,"=No"),SUMIFS('Overview - Capital'!T:T,'Overview - Capital'!$H:$H,"&gt;="&amp;$B7,'Overview - Capital'!$X:$X,"=No"))),IF($A7="","",IF($A7="between",SUMIFS('Overview - Capital'!T:T,'Overview - Capital'!$H:$H,"&gt;="&amp;$B7,'Overview - Capital'!$H:$H,"&lt;"&amp;$D7),SUMIFS('Overview - Capital'!T:T,'Overview - Capital'!$H:$H,"&gt;="&amp;$B7))))))</calculatedColumnFormula>
    </tableColumn>
    <tableColumn id="9" name="Total" dataDxfId="26" dataCellStyle="Comma">
      <calculatedColumnFormula>IF($Q$9=1,IF(A7="","",SUM(G7:L7)),IF($Q$9=2,IF($Q$1,IF($A7="","",IF($A7="between",SUMIFS('Overview - Operating'!V:V,'Overview - Operating'!$H:$H,"&gt;="&amp;$B7,'Overview - Operating'!$H:$H,"&lt;"&amp;$D7,'Overview - Operating'!$X:$X,"=No"),SUMIFS('Overview - Operating'!V:V,'Overview - Operating'!$H:$H,"&gt;="&amp;$B7,'Overview - Operating'!$X:$X,"=No"))),IF($A7="","",IF($A7="between",SUMIFS('Overview - Operating'!V:V,'Overview - Operating'!$H:$H,"&gt;="&amp;$B7,'Overview - Operating'!$H:$H,"&lt;"&amp;$D7),SUMIFS('Overview - Operating'!V:V,'Overview - Operating'!$H:$H,"&gt;="&amp;$B7)))),IF($Q$1,IF($A7="","",IF($A7="between",SUMIFS('Overview - Capital'!V:V,'Overview - Capital'!$H:$H,"&gt;="&amp;$B7,'Overview - Capital'!$H:$H,"&lt;"&amp;$D7,'Overview - Capital'!$X:$X,"=No"),SUMIFS('Overview - Capital'!V:V,'Overview - Capital'!$H:$H,"&gt;="&amp;$B7,'Overview - Capital'!$X:$X,"=No"))),IF($A7="","",IF($A7="between",SUMIFS('Overview - Capital'!V:V,'Overview - Capital'!$H:$H,"&gt;="&amp;$B7,'Overview - Capital'!$H:$H,"&lt;"&amp;$D7),SUMIFS('Overview - Capital'!V:V,'Overview - Capital'!$H:$H,"&gt;="&amp;$B7))))))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display funds earned, spent on operations, or spent on capital, and to include or exclude questionable data, using the accessible control panel. You can edit the population size bins used to generate the table by entering new values in cells D7 to D15."/>
    </ext>
  </extLst>
</table>
</file>

<file path=xl/tables/table3.xml><?xml version="1.0" encoding="utf-8"?>
<table xmlns="http://schemas.openxmlformats.org/spreadsheetml/2006/main" id="3" name="Table3" displayName="Table3" ref="E21:M30" totalsRowShown="0" headerRowDxfId="25" dataDxfId="24" tableBorderDxfId="23" dataCellStyle="Comma">
  <autoFilter ref="E21:M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click to graph" dataDxfId="22">
      <calculatedColumnFormula>IFERROR(IF(A22="between",A22&amp;" "&amp;FIXED(B22,0,0)&amp;" "&amp;C22&amp;" "&amp;FIXED(D22,0,0),A22&amp;" "&amp;FIXED(B22,0,0)),"invalid bin")</calculatedColumnFormula>
    </tableColumn>
    <tableColumn id="2" name="VOMS" dataDxfId="21" dataCellStyle="Comma">
      <calculatedColumnFormula>IF($Q$1,IF($A22="","",IF($A22="between",SUMIFS('Overview - Operating'!I:I,'Overview - Operating'!$I:$I,"&gt;="&amp;$B22,'Overview - Operating'!$I:$I,"&lt;"&amp;$D22,'Overview - Operating'!$X:$X,"=No"),SUMIFS('Overview - Operating'!I:I,'Overview - Operating'!$I:$I,"&gt;="&amp;$B22,'Overview - Operating'!$X:$X,"=No"))),IF($A22="","",IF($A22="between",SUMIFS('Overview - Operating'!I:I,'Overview - Operating'!$I:$I,"&gt;="&amp;$B22,'Overview - Operating'!$I:$I,"&lt;"&amp;$D22),SUMIFS('Overview - Operating'!I:I,'Overview - Operating'!$I:$I,"&gt;="&amp;$B22))))</calculatedColumnFormula>
    </tableColumn>
    <tableColumn id="3" name="Fares" dataDxfId="20" dataCellStyle="Comma">
      <calculatedColumnFormula>IF($Q$9=1,IF($Q$1,IF($A22="","",IF($A22="between",SUMIFS('Directly Generated'!J:J,'Directly Generated'!$I:$I,"&gt;="&amp;$B22,'Directly Generated'!$I:$I,"&lt;"&amp;$D22,'Directly Generated'!$X:$X,"=No"),SUMIFS('Directly Generated'!J:J,'Directly Generated'!$I:$I,"&gt;="&amp;$B22,'Directly Generated'!$X:$X,"=No"))),IF($A22="","",IF($A22="between",SUMIFS('Directly Generated'!J:J,'Directly Generated'!$I:$I,"&gt;="&amp;$B22,'Directly Generated'!$I:$I,"&lt;"&amp;$D22),SUMIFS('Directly Generated'!J:J,'Directly Generated'!$I:$I,"&gt;="&amp;$B22)))),IF($Q$9=2,IF($Q$1,IF($A22="","",IF($A22="between",SUMIFS('Overview - Operating'!J:J,'Overview - Operating'!$I:$I,"&gt;="&amp;$B22,'Overview - Operating'!$I:$I,"&lt;"&amp;$D22,'Overview - Operating'!$X:$X,"=No"),SUMIFS('Overview - Operating'!J:J,'Overview - Operating'!$I:$I,"&gt;="&amp;$B22,'Overview - Operating'!$X:$X,"=No"))),IF($A22="","",IF($A22="between",SUMIFS('Overview - Operating'!J:J,'Overview - Operating'!$I:$I,"&gt;="&amp;$B22,'Overview - Operating'!$I:$I,"&lt;"&amp;$D22),SUMIFS('Overview - Operating'!J:J,'Overview - Operating'!$I:$I,"&gt;="&amp;$B22)))),IF($Q$1,IF($A22="","",IF($A22="between",SUMIFS('Overview - Capital'!J:J,'Overview - Capital'!$I:$I,"&gt;="&amp;$B22,'Overview - Capital'!$I:$I,"&lt;"&amp;$D22,'Overview - Capital'!$X:$X,"=No"),SUMIFS('Overview - Capital'!J:J,'Overview - Capital'!$I:$I,"&gt;="&amp;$B22,'Overview - Capital'!$X:$X,"=No"))),IF($A22="","",IF($A22="between",SUMIFS('Overview - Capital'!J:J,'Overview - Capital'!$I:$I,"&gt;="&amp;$B22,'Overview - Capital'!$I:$I,"&lt;"&amp;$D22),SUMIFS('Overview - Capital'!J:J,'Overview - Capital'!$I:$I,"&gt;="&amp;$B22))))))</calculatedColumnFormula>
    </tableColumn>
    <tableColumn id="4" name="Other Directly Generated" dataDxfId="19" dataCellStyle="Comma">
      <calculatedColumnFormula>IF($Q$9=1,IF($Q$1,IF($A22="","",IF($A22="between",SUMIFS('Directly Generated'!V:V,'Directly Generated'!$I:$I,"&gt;="&amp;$B22,'Directly Generated'!$I:$I,"&lt;"&amp;$D22,'Directly Generated'!$X:$X,"=No")-SUMIFS('Directly Generated'!J:J,'Directly Generated'!$I:$I,"&gt;="&amp;$B22,'Directly Generated'!$I:$I,"&lt;"&amp;$D22,'Directly Generated'!$X:$X,"=No"),SUMIFS('Directly Generated'!V:V,'Directly Generated'!$I:$I,"&gt;="&amp;$B22,'Directly Generated'!$X:$X,"=No")-SUMIFS('Directly Generated'!J:J,'Directly Generated'!$I:$I,"&gt;="&amp;$B22,'Directly Generated'!$X:$X,"=No"))),IF($A22="","",IF($A22="between",SUMIFS('Directly Generated'!V:V,'Directly Generated'!$I:$I,"&gt;="&amp;$B22,'Directly Generated'!$I:$I,"&lt;"&amp;$D22)-SUMIFS('Directly Generated'!J:J,'Directly Generated'!$I:$I,"&gt;="&amp;$B22,'Directly Generated'!$I:$I,"&lt;"&amp;$D22),SUMIFS('Directly Generated'!V:V,'Directly Generated'!$I:$I,"&gt;="&amp;$B22)-SUMIFS('Directly Generated'!J:J,'Directly Generated'!$I:$I,"&gt;="&amp;$B22)))),IF($Q$9=2,IF($Q$1,IF($A22="","",IF($A22="between",SUMIFS('Overview - Operating'!L:L,'Overview - Operating'!$I:$I,"&gt;="&amp;$B22,'Overview - Operating'!$I:$I,"&lt;"&amp;$D22,'Overview - Operating'!$X:$X,"=No"),SUMIFS('Overview - Operating'!L:L,'Overview - Operating'!$I:$I,"&gt;="&amp;$B22,'Overview - Operating'!$X:$X,"=No"))),IF($A22="","",IF($A22="between",SUMIFS('Overview - Operating'!L:L,'Overview - Operating'!$I:$I,"&gt;="&amp;$B22,'Overview - Operating'!$I:$I,"&lt;"&amp;$D22),SUMIFS('Overview - Operating'!L:L,'Overview - Operating'!$I:$I,"&gt;="&amp;$B22)))),IF($Q$1,IF($A22="","",IF($A22="between",SUMIFS('Overview - Capital'!L:L,'Overview - Capital'!$I:$I,"&gt;="&amp;$B22,'Overview - Capital'!$I:$I,"&lt;"&amp;$D22,'Overview - Capital'!$X:$X,"=No"),SUMIFS('Overview - Capital'!L:L,'Overview - Capital'!$I:$I,"&gt;="&amp;$B22,'Overview - Capital'!$X:$X,"=No"))),IF($A22="","",IF($A22="between",SUMIFS('Overview - Capital'!L:L,'Overview - Capital'!$I:$I,"&gt;="&amp;$B22,'Overview - Capital'!$I:$I,"&lt;"&amp;$D22),SUMIFS('Overview - Capital'!L:L,'Overview - Capital'!$I:$I,"&gt;="&amp;$B22))))))</calculatedColumnFormula>
    </tableColumn>
    <tableColumn id="5" name="Taxes and Fees Levied by Transit Agency" dataDxfId="18" dataCellStyle="Comma">
      <calculatedColumnFormula>IF($Q$9=1,IF($Q$1,IF($A22="","",IF($A22="between",SUMIFS('Taxes Levied by Agency'!X:X,'Taxes Levied by Agency'!$I:$I,"&gt;="&amp;$B22,'Taxes Levied by Agency'!$I:$I,"&lt;"&amp;$D22,'Taxes Levied by Agency'!$Z:$Z,"=No"),SUMIFS('Taxes Levied by Agency'!X:X,'Taxes Levied by Agency'!$I:$I,"&gt;="&amp;$B22,'Taxes Levied by Agency'!$Z:$Z,"=No"))),IF($A22="","",IF($A22="between",SUMIFS('Taxes Levied by Agency'!X:X,'Taxes Levied by Agency'!$I:$I,"&gt;="&amp;$B22,'Taxes Levied by Agency'!$I:$I,"&lt;"&amp;$D22),SUMIFS('Taxes Levied by Agency'!X:X,'Taxes Levied by Agency'!$I:$I,"&gt;="&amp;$B22)))),IF($Q$9=2,IF($Q$1,IF($A22="","",IF($A22="between",SUMIFS('Overview - Operating'!N:N,'Overview - Operating'!$I:$I,"&gt;="&amp;$B22,'Overview - Operating'!$I:$I,"&lt;"&amp;$D22,'Overview - Operating'!$X:$X,"=No"),SUMIFS('Overview - Operating'!N:N,'Overview - Operating'!$I:$I,"&gt;="&amp;$B22,'Overview - Operating'!$X:$X,"=No"))),IF($A22="","",IF($A22="between",SUMIFS('Overview - Operating'!N:N,'Overview - Operating'!$I:$I,"&gt;="&amp;$B22,'Overview - Operating'!$I:$I,"&lt;"&amp;$D22),SUMIFS('Overview - Operating'!N:N,'Overview - Operating'!$I:$I,"&gt;="&amp;$B22)))),IF($Q$1,IF($A22="","",IF($A22="between",SUMIFS('Overview - Capital'!N:N,'Overview - Capital'!$I:$I,"&gt;="&amp;$B22,'Overview - Capital'!$I:$I,"&lt;"&amp;$D22,'Overview - Capital'!$X:$X,"=No"),SUMIFS('Overview - Capital'!N:N,'Overview - Capital'!$I:$I,"&gt;="&amp;$B22,'Overview - Capital'!$X:$X,"=No"))),IF($A22="","",IF($A22="between",SUMIFS('Overview - Capital'!N:N,'Overview - Capital'!$I:$I,"&gt;="&amp;$B22,'Overview - Capital'!$I:$I,"&lt;"&amp;$D22),SUMIFS('Overview - Capital'!N:N,'Overview - Capital'!$I:$I,"&gt;="&amp;$B22))))))</calculatedColumnFormula>
    </tableColumn>
    <tableColumn id="6" name="Local" dataDxfId="17" dataCellStyle="Comma">
      <calculatedColumnFormula>IF($Q$9=1,IF($Q$1,IF($A22="","",IF($A22="between",SUMIFS(Local!AB:AB,Local!$I:$I,"&gt;="&amp;$B22,Local!$I:$I,"&lt;"&amp;$D22,Local!$AD:$AD,"=No"),SUMIFS(Local!AB:AB,Local!$I:$I,"&gt;="&amp;$B22,Local!$AD:$AD,"=No"))),IF($A22="","",IF($A22="between",SUMIFS(Local!AB:AB,Local!$I:$I,"&gt;="&amp;$B22,Local!$I:$I,"&lt;"&amp;$D22),SUMIFS(Local!AB:AB,Local!$I:$I,"&gt;="&amp;$B22)))),IF($Q$9=2,IF($Q$1,IF($A22="","",IF($A22="between",SUMIFS('Overview - Operating'!P:P,'Overview - Operating'!$I:$I,"&gt;="&amp;$B22,'Overview - Operating'!$I:$I,"&lt;"&amp;$D22,'Overview - Operating'!$X:$X,"=No"),SUMIFS('Overview - Operating'!P:P,'Overview - Operating'!$I:$I,"&gt;="&amp;$B22,'Overview - Operating'!$X:$X,"=No"))),IF($A22="","",IF($A22="between",SUMIFS('Overview - Operating'!P:P,'Overview - Operating'!$I:$I,"&gt;="&amp;$B22,'Overview - Operating'!$I:$I,"&lt;"&amp;$D22),SUMIFS('Overview - Operating'!P:P,'Overview - Operating'!$I:$I,"&gt;="&amp;$B22)))),IF($Q$1,IF($A22="","",IF($A22="between",SUMIFS('Overview - Capital'!P:P,'Overview - Capital'!$I:$I,"&gt;="&amp;$B22,'Overview - Capital'!$I:$I,"&lt;"&amp;$D22,'Overview - Capital'!$X:$X,"=No"),SUMIFS('Overview - Capital'!P:P,'Overview - Capital'!$I:$I,"&gt;="&amp;$B22,'Overview - Capital'!$X:$X,"=No"))),IF($A22="","",IF($A22="between",SUMIFS('Overview - Capital'!P:P,'Overview - Capital'!$I:$I,"&gt;="&amp;$B22,'Overview - Capital'!$I:$I,"&lt;"&amp;$D22),SUMIFS('Overview - Capital'!P:P,'Overview - Capital'!$I:$I,"&gt;="&amp;$B22))))))</calculatedColumnFormula>
    </tableColumn>
    <tableColumn id="7" name="State" dataDxfId="16" dataCellStyle="Comma">
      <calculatedColumnFormula>IF($Q$9=1,IF($Q$1,IF($A22="","",IF($A22="between",SUMIFS(State!AB:AB,State!$I:$I,"&gt;="&amp;$B22,State!$I:$I,"&lt;"&amp;$D22,State!$AD:$AD,"=No"),SUMIFS(State!AB:AB,State!$I:$I,"&gt;="&amp;$B22,State!$AD:$AD,"=No"))),IF($A22="","",IF($A22="between",SUMIFS(State!AB:AB,State!$I:$I,"&gt;="&amp;$B22,State!$I:$I,"&lt;"&amp;$D22),SUMIFS(State!AB:AB,State!$I:$I,"&gt;="&amp;$B22)))),IF($Q$9=2,IF($Q$1,IF($A22="","",IF($A22="between",SUMIFS('Overview - Operating'!R:R,'Overview - Operating'!$I:$I,"&gt;="&amp;$B22,'Overview - Operating'!$I:$I,"&lt;"&amp;$D22,'Overview - Operating'!$X:$X,"=No"),SUMIFS('Overview - Operating'!R:R,'Overview - Operating'!$I:$I,"&gt;="&amp;$B22,'Overview - Operating'!$X:$X,"=No"))),IF($A22="","",IF($A22="between",SUMIFS('Overview - Operating'!R:R,'Overview - Operating'!$I:$I,"&gt;="&amp;$B22,'Overview - Operating'!$I:$I,"&lt;"&amp;$D22),SUMIFS('Overview - Operating'!R:R,'Overview - Operating'!$I:$I,"&gt;="&amp;$B22)))),IF($Q$1,IF($A22="","",IF($A22="between",SUMIFS('Overview - Capital'!R:R,'Overview - Capital'!$I:$I,"&gt;="&amp;$B22,'Overview - Capital'!$I:$I,"&lt;"&amp;$D22,'Overview - Capital'!$X:$X,"=No"),SUMIFS('Overview - Capital'!R:R,'Overview - Capital'!$I:$I,"&gt;="&amp;$B22,'Overview - Capital'!$X:$X,"=No"))),IF($A22="","",IF($A22="between",SUMIFS('Overview - Capital'!R:R,'Overview - Capital'!$I:$I,"&gt;="&amp;$B22,'Overview - Capital'!$I:$I,"&lt;"&amp;$D22),SUMIFS('Overview - Capital'!R:R,'Overview - Capital'!$I:$I,"&gt;="&amp;$B22))))))</calculatedColumnFormula>
    </tableColumn>
    <tableColumn id="8" name="Federal" dataDxfId="15" dataCellStyle="Comma">
      <calculatedColumnFormula>IF($Q$9=1,IF($Q$1,IF($A22="","",IF($A22="between",SUMIFS(Federal!V:V,Federal!$I:$I,"&gt;="&amp;$B22,Federal!$I:$I,"&lt;"&amp;$D22,Federal!$X:$X,"=No"),SUMIFS(Federal!V:V,Federal!$I:$I,"&gt;="&amp;$B22,Federal!$X:$X,"=No"))),IF($A22="","",IF($A22="between",SUMIFS(Federal!V:V,Federal!$I:$I,"&gt;="&amp;$B22,Federal!$I:$I,"&lt;"&amp;$D22),SUMIFS(Federal!V:V,Federal!$I:$I,"&gt;="&amp;$B22)))),IF($Q$9=2,IF($Q$1,IF($A22="","",IF($A22="between",SUMIFS('Overview - Operating'!T:T,'Overview - Operating'!$I:$I,"&gt;="&amp;$B22,'Overview - Operating'!$I:$I,"&lt;"&amp;$D22,'Overview - Operating'!$X:$X,"=No"),SUMIFS('Overview - Operating'!T:T,'Overview - Operating'!$I:$I,"&gt;="&amp;$B22,'Overview - Operating'!$X:$X,"=No"))),IF($A22="","",IF($A22="between",SUMIFS('Overview - Operating'!T:T,'Overview - Operating'!$I:$I,"&gt;="&amp;$B22,'Overview - Operating'!$I:$I,"&lt;"&amp;$D22),SUMIFS('Overview - Operating'!T:T,'Overview - Operating'!$I:$I,"&gt;="&amp;$B22)))),IF($Q$1,IF($A22="","",IF($A22="between",SUMIFS('Overview - Capital'!T:T,'Overview - Capital'!$I:$I,"&gt;="&amp;$B22,'Overview - Capital'!$I:$I,"&lt;"&amp;$D22,'Overview - Capital'!$X:$X,"=No"),SUMIFS('Overview - Capital'!T:T,'Overview - Capital'!$I:$I,"&gt;="&amp;$B22,'Overview - Capital'!$X:$X,"=No"))),IF($A22="","",IF($A22="between",SUMIFS('Overview - Capital'!T:T,'Overview - Capital'!$I:$I,"&gt;="&amp;$B22,'Overview - Capital'!$I:$I,"&lt;"&amp;$D22),SUMIFS('Overview - Capital'!T:T,'Overview - Capital'!$I:$I,"&gt;="&amp;$B22))))))</calculatedColumnFormula>
    </tableColumn>
    <tableColumn id="9" name="Total" dataDxfId="14" dataCellStyle="Comma">
      <calculatedColumnFormula>IF($Q$9=1,IF(A22="","",SUM(G22:L22)),IF($Q$9=2,IF($Q$1,IF($A22="","",IF($A22="between",SUMIFS('Overview - Operating'!V:V,'Overview - Operating'!$I:$I,"&gt;="&amp;$B22,'Overview - Operating'!$I:$I,"&lt;"&amp;$D22,'Overview - Operating'!$X:$X,"=No"),SUMIFS('Overview - Operating'!V:V,'Overview - Operating'!$I:$I,"&gt;="&amp;$B22,'Overview - Operating'!$X:$X,"=No"))),IF($A22="","",IF($A22="between",SUMIFS('Overview - Operating'!V:V,'Overview - Operating'!$I:$I,"&gt;="&amp;$B22,'Overview - Operating'!$I:$I,"&lt;"&amp;$D22),SUMIFS('Overview - Operating'!V:V,'Overview - Operating'!$I:$I,"&gt;="&amp;$B22)))),IF($Q$1,IF($A22="","",IF($A22="between",SUMIFS('Overview - Capital'!V:V,'Overview - Capital'!$I:$I,"&gt;="&amp;$B22,'Overview - Capital'!$I:$I,"&lt;"&amp;$D22,'Overview - Capital'!$X:$X,"=No"),SUMIFS('Overview - Capital'!V:V,'Overview - Capital'!$I:$I,"&gt;="&amp;$B22,'Overview - Capital'!$X:$X,"=No"))),IF($A22="","",IF($A22="between",SUMIFS('Overview - Capital'!V:V,'Overview - Capital'!$I:$I,"&gt;="&amp;$B22,'Overview - Capital'!$I:$I,"&lt;"&amp;$D22),SUMIFS('Overview - Capital'!V:V,'Overview - Capital'!$I:$I,"&gt;="&amp;$B22))))))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display funds earned, spent on operations, or spent on capital, and to include or exclude questionable data, using the accessible control panel. You can edit the agency size bins used to generate the table by entering new values in cells D22 to D30."/>
    </ext>
  </extLst>
</table>
</file>

<file path=xl/tables/table4.xml><?xml version="1.0" encoding="utf-8"?>
<table xmlns="http://schemas.openxmlformats.org/spreadsheetml/2006/main" id="4" name="Table4" displayName="Table4" ref="D36:M92" totalsRowShown="0" headerRowDxfId="13" dataDxfId="11" headerRowBorderDxfId="12" tableBorderDxfId="10" dataCellStyle="Comma">
  <autoFilter ref="D36:M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State/Territory" dataDxfId="9"/>
    <tableColumn id="2" name="Column1" dataDxfId="8"/>
    <tableColumn id="3" name="VOMS" dataDxfId="7" dataCellStyle="Comma">
      <calculatedColumnFormula>IF($Q$1,SUMIFS('Overview - Operating'!I:I,'Overview - Operating'!$C:$C,"="&amp;$C37,'Overview - Operating'!$X:$X,"=No"),SUMIFS('Overview - Operating'!I:I,'Overview - Operating'!$C:$C,"="&amp;$C37))</calculatedColumnFormula>
    </tableColumn>
    <tableColumn id="4" name="Fares" dataDxfId="6" dataCellStyle="Comma">
      <calculatedColumnFormula>IF($Q$9=1,IF($Q$1,SUMIFS('Directly Generated'!J:J,'Directly Generated'!$C:$C,"="&amp;$C37,'Directly Generated'!$X:$X,"=No"),SUMIFS('Directly Generated'!J:J,'Directly Generated'!$C:$C,"="&amp;$C37)),IF($Q$9=2,IF($Q$1,SUMIFS('Overview - Operating'!J:J,'Overview - Operating'!$C:$C,"="&amp;$C37,'Overview - Operating'!$X:$X,"=No"),SUMIFS('Overview - Operating'!J:J,'Overview - Operating'!$C:$C,"="&amp;$C37)),IF($Q$1,SUMIFS('Overview - Capital'!J:J,'Overview - Capital'!$C:$C,"="&amp;$C37,'Overview - Capital'!$X:$X,"=No"),SUMIFS('Overview - Capital'!J:J,'Overview - Capital'!$C:$C,"="&amp;$C37))))</calculatedColumnFormula>
    </tableColumn>
    <tableColumn id="5" name="Other Directly Generated" dataDxfId="5" dataCellStyle="Comma">
      <calculatedColumnFormula>IF($Q$9=1,IF($Q$1,SUMIFS('Directly Generated'!V:V,'Directly Generated'!$C:$C,"="&amp;$C37,'Directly Generated'!$X:$X,"=No")-SUMIFS('Directly Generated'!J:J,'Directly Generated'!$C:$C,"="&amp;$C37,'Directly Generated'!$X:$X,"=No"),SUMIFS('Directly Generated'!V:V,'Directly Generated'!$C:$C,"="&amp;$C37)-SUMIFS('Directly Generated'!J:J,'Directly Generated'!$C:$C,"="&amp;$C37)),IF($Q$9=2,IF($Q$1,SUMIFS('Overview - Operating'!L:L,'Overview - Operating'!$C:$C,"="&amp;$C37,'Overview - Operating'!$X:$X,"=No"),SUMIFS('Overview - Operating'!L:L,'Overview - Operating'!$C:$C,"="&amp;$C37)),IF($Q$1,SUMIFS('Overview - Capital'!L:L,'Overview - Capital'!$C:$C,"="&amp;$C37,'Overview - Capital'!$X:$X,"=No"),SUMIFS('Overview - Capital'!L:L,'Overview - Capital'!$C:$C,"="&amp;$C37))))</calculatedColumnFormula>
    </tableColumn>
    <tableColumn id="6" name="Taxes and Fees Levied by Transit Agency" dataDxfId="4" dataCellStyle="Comma">
      <calculatedColumnFormula>IF($Q$9=1,IF($Q$1,SUMIFS('Taxes Levied by Agency'!X:X,'Taxes Levied by Agency'!$C:$C,"="&amp;$C37,'Taxes Levied by Agency'!$Z:$Z,"=No"),SUMIFS('Taxes Levied by Agency'!X:X,'Taxes Levied by Agency'!$C:$C,"="&amp;$C37)),IF($Q$9=2,IF($Q$1,SUMIFS('Overview - Operating'!N:N,'Overview - Operating'!$C:$C,"="&amp;$C37,'Overview - Operating'!$X:$X,"=No"),SUMIFS('Overview - Operating'!N:N,'Overview - Operating'!$C:$C,"="&amp;$C37)),IF($Q$1,SUMIFS('Overview - Capital'!N:N,'Overview - Capital'!$C:$C,"="&amp;$C37,'Overview - Capital'!$X:$X,"=No"),SUMIFS('Overview - Capital'!N:N,'Overview - Capital'!$C:$C,"="&amp;$C37))))</calculatedColumnFormula>
    </tableColumn>
    <tableColumn id="7" name="Local" dataDxfId="3" dataCellStyle="Comma">
      <calculatedColumnFormula>IF($Q$9=1,IF($Q$1,SUMIFS(Local!AB:AB,Local!$C:$C,"="&amp;$C37,Local!$AD:$AD,"=No"),SUMIFS(Local!AB:AB,Local!$C:$C,"="&amp;$C37)),IF($Q$9=2,IF($Q$1,SUMIFS('Overview - Operating'!P:P,'Overview - Operating'!$C:$C,"="&amp;$C37,'Overview - Operating'!$X:$X,"=No"),SUMIFS('Overview - Operating'!P:P,'Overview - Operating'!$C:$C,"="&amp;$C37)),IF($Q$1,SUMIFS('Overview - Capital'!P:P,'Overview - Capital'!$C:$C,"="&amp;$C37,'Overview - Capital'!$X:$X,"=No"),SUMIFS('Overview - Capital'!P:P,'Overview - Capital'!$C:$C,"="&amp;$C37))))</calculatedColumnFormula>
    </tableColumn>
    <tableColumn id="8" name="State" dataDxfId="2" dataCellStyle="Comma">
      <calculatedColumnFormula>IF($Q$9=1,IF($Q$1,SUMIFS(State!AB:AB,State!$C:$C,"="&amp;$C37,State!$AD:$AD,"=No"),SUMIFS(State!AB:AB,State!$C:$C,"="&amp;$C37)),IF($Q$9=2,IF($Q$1,SUMIFS('Overview - Operating'!R:R,'Overview - Operating'!$C:$C,"="&amp;$C37,'Overview - Operating'!$X:$X,"=No"),SUMIFS('Overview - Operating'!R:R,'Overview - Operating'!$C:$C,"="&amp;$C37)),IF($Q$1,SUMIFS('Overview - Capital'!R:R,'Overview - Capital'!$C:$C,"="&amp;$C37,'Overview - Capital'!$X:$X,"=No"),SUMIFS('Overview - Capital'!R:R,'Overview - Capital'!$C:$C,"="&amp;$C37))))</calculatedColumnFormula>
    </tableColumn>
    <tableColumn id="9" name="Federal" dataDxfId="1" dataCellStyle="Comma">
      <calculatedColumnFormula>IF($Q$9=1,IF($Q$1,SUMIFS(Federal!V:V,Federal!$C:$C,"="&amp;$C37,Federal!$X:$X,"=No"),SUMIFS(Federal!V:V,Federal!$C:$C,"="&amp;$C37)),IF($Q$9=2,IF($Q$1,SUMIFS('Overview - Operating'!T:T,'Overview - Operating'!$C:$C,"="&amp;$C37,'Overview - Operating'!$X:$X,"=No"),SUMIFS('Overview - Operating'!T:T,'Overview - Operating'!$C:$C,"="&amp;$C37)),IF($Q$1,SUMIFS('Overview - Capital'!T:T,'Overview - Capital'!$C:$C,"="&amp;$C37,'Overview - Capital'!$X:$X,"=No"),SUMIFS('Overview - Capital'!T:T,'Overview - Capital'!$C:$C,"="&amp;$C37))))</calculatedColumnFormula>
    </tableColumn>
    <tableColumn id="10" name="Total" dataDxfId="0" dataCellStyle="Comma">
      <calculatedColumnFormula>IF($Q$9=1,SUM(G37:L37),IF($Q$9=2,IF($Q$1,SUMIFS('Overview - Operating'!V:V,'Overview - Operating'!$C:$C,"="&amp;$C37,'Overview - Operating'!$X:$X,"=No"),SUMIFS('Overview - Operating'!V:V,'Overview - Operating'!$C:$C,"="&amp;$C37)),IF($Q$1,SUMIFS('Overview - Capital'!V:V,'Overview - Capital'!$C:$C,"="&amp;$C37,'Overview - Capital'!$X:$X,"=No"),SUMIFS('Overview - Capital'!V:V,'Overview - Capital'!$C:$C,"="&amp;$C37))))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display funds earned, funds spent on operations, or funds spent on capital, and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vmlDrawing" Target="../drawings/vmlDrawing8.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drawing" Target="../drawings/drawing9.xml"/><Relationship Id="rId16" Type="http://schemas.openxmlformats.org/officeDocument/2006/relationships/ctrlProp" Target="../ctrlProps/ctrlProp20.xml"/><Relationship Id="rId20" Type="http://schemas.openxmlformats.org/officeDocument/2006/relationships/ctrlProp" Target="../ctrlProps/ctrlProp24.xml"/><Relationship Id="rId29"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table" Target="../tables/table2.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38"/>
  <sheetViews>
    <sheetView tabSelected="1" workbookViewId="0"/>
  </sheetViews>
  <sheetFormatPr defaultColWidth="8.85546875" defaultRowHeight="11.25"/>
  <cols>
    <col min="1" max="16384" width="8.85546875" style="7"/>
  </cols>
  <sheetData>
    <row r="1" spans="1:17" ht="15">
      <c r="A1" s="182"/>
      <c r="B1" s="183"/>
      <c r="C1" s="183"/>
      <c r="D1" s="183"/>
      <c r="E1" s="183"/>
      <c r="F1" s="183"/>
      <c r="G1" s="183"/>
      <c r="H1" s="183"/>
      <c r="I1" s="183"/>
      <c r="J1" s="183"/>
      <c r="K1" s="183"/>
      <c r="L1" s="183"/>
      <c r="M1" s="183"/>
      <c r="N1" s="183"/>
      <c r="O1" s="183"/>
      <c r="P1" s="183"/>
      <c r="Q1" s="183"/>
    </row>
    <row r="2" spans="1:17">
      <c r="A2" s="183"/>
      <c r="B2" s="183"/>
      <c r="C2" s="183"/>
      <c r="D2" s="183"/>
      <c r="E2" s="183"/>
      <c r="F2" s="183"/>
      <c r="G2" s="183"/>
      <c r="H2" s="183"/>
      <c r="I2" s="183"/>
      <c r="J2" s="183"/>
      <c r="K2" s="183"/>
      <c r="L2" s="183"/>
      <c r="M2" s="183"/>
      <c r="N2" s="183"/>
      <c r="O2" s="183"/>
      <c r="P2" s="183"/>
      <c r="Q2" s="183"/>
    </row>
    <row r="3" spans="1:17">
      <c r="A3" s="183"/>
      <c r="B3" s="183"/>
      <c r="C3" s="183"/>
      <c r="D3" s="183"/>
      <c r="E3" s="183"/>
      <c r="F3" s="183"/>
      <c r="G3" s="183"/>
      <c r="H3" s="183"/>
      <c r="I3" s="183"/>
      <c r="J3" s="183"/>
      <c r="K3" s="183"/>
      <c r="L3" s="183"/>
      <c r="M3" s="183"/>
      <c r="N3" s="183"/>
      <c r="O3" s="183"/>
      <c r="P3" s="183"/>
      <c r="Q3" s="183"/>
    </row>
    <row r="4" spans="1:17">
      <c r="A4" s="183"/>
      <c r="B4" s="183"/>
      <c r="C4" s="183"/>
      <c r="D4" s="183"/>
      <c r="E4" s="183"/>
      <c r="F4" s="183"/>
      <c r="G4" s="183"/>
      <c r="H4" s="183"/>
      <c r="I4" s="183"/>
      <c r="J4" s="183"/>
      <c r="K4" s="183"/>
      <c r="L4" s="183"/>
      <c r="M4" s="183"/>
      <c r="N4" s="183"/>
      <c r="O4" s="183"/>
      <c r="P4" s="183"/>
      <c r="Q4" s="183"/>
    </row>
    <row r="5" spans="1:17">
      <c r="A5" s="183"/>
      <c r="B5" s="183"/>
      <c r="C5" s="183"/>
      <c r="D5" s="183"/>
      <c r="E5" s="183"/>
      <c r="F5" s="183"/>
      <c r="G5" s="183"/>
      <c r="H5" s="183"/>
      <c r="I5" s="183"/>
      <c r="J5" s="183"/>
      <c r="K5" s="183"/>
      <c r="L5" s="183"/>
      <c r="M5" s="183"/>
      <c r="N5" s="183"/>
      <c r="O5" s="183"/>
      <c r="P5" s="183"/>
      <c r="Q5" s="183"/>
    </row>
    <row r="6" spans="1:17">
      <c r="A6" s="183"/>
      <c r="B6" s="183"/>
      <c r="C6" s="183"/>
      <c r="D6" s="183"/>
      <c r="E6" s="183"/>
      <c r="F6" s="183"/>
      <c r="G6" s="183"/>
      <c r="H6" s="183"/>
      <c r="I6" s="183"/>
      <c r="J6" s="183"/>
      <c r="K6" s="183"/>
      <c r="L6" s="183"/>
      <c r="M6" s="183"/>
      <c r="N6" s="183"/>
      <c r="O6" s="183"/>
      <c r="P6" s="183"/>
      <c r="Q6" s="183"/>
    </row>
    <row r="7" spans="1:17">
      <c r="A7" s="183"/>
      <c r="B7" s="183"/>
      <c r="C7" s="183"/>
      <c r="D7" s="183"/>
      <c r="E7" s="183"/>
      <c r="F7" s="183"/>
      <c r="G7" s="183"/>
      <c r="H7" s="183"/>
      <c r="I7" s="183"/>
      <c r="J7" s="183"/>
      <c r="K7" s="183"/>
      <c r="L7" s="183"/>
      <c r="M7" s="183"/>
      <c r="N7" s="183"/>
      <c r="O7" s="183"/>
      <c r="P7" s="183"/>
      <c r="Q7" s="183"/>
    </row>
    <row r="8" spans="1:17">
      <c r="A8" s="183"/>
      <c r="B8" s="183"/>
      <c r="C8" s="183"/>
      <c r="D8" s="183"/>
      <c r="E8" s="183"/>
      <c r="F8" s="183"/>
      <c r="G8" s="183"/>
      <c r="H8" s="183"/>
      <c r="I8" s="183"/>
      <c r="J8" s="183"/>
      <c r="K8" s="183"/>
      <c r="L8" s="183"/>
      <c r="M8" s="183"/>
      <c r="N8" s="183"/>
      <c r="O8" s="183"/>
      <c r="P8" s="183"/>
      <c r="Q8" s="183"/>
    </row>
    <row r="9" spans="1:17">
      <c r="A9" s="183"/>
      <c r="B9" s="183"/>
      <c r="C9" s="183"/>
      <c r="D9" s="183"/>
      <c r="E9" s="183"/>
      <c r="F9" s="183"/>
      <c r="G9" s="183"/>
      <c r="H9" s="183"/>
      <c r="I9" s="183"/>
      <c r="J9" s="183"/>
      <c r="K9" s="183"/>
      <c r="L9" s="183"/>
      <c r="M9" s="183"/>
      <c r="N9" s="183"/>
      <c r="O9" s="183"/>
      <c r="P9" s="183"/>
      <c r="Q9" s="183"/>
    </row>
    <row r="10" spans="1:17">
      <c r="A10" s="183"/>
      <c r="B10" s="183"/>
      <c r="C10" s="183"/>
      <c r="D10" s="183"/>
      <c r="E10" s="183"/>
      <c r="F10" s="183"/>
      <c r="G10" s="183"/>
      <c r="H10" s="183"/>
      <c r="I10" s="183"/>
      <c r="J10" s="183"/>
      <c r="K10" s="183"/>
      <c r="L10" s="183"/>
      <c r="M10" s="183"/>
      <c r="N10" s="183"/>
      <c r="O10" s="183"/>
      <c r="P10" s="183"/>
      <c r="Q10" s="183"/>
    </row>
    <row r="11" spans="1:17">
      <c r="A11" s="183"/>
      <c r="B11" s="183"/>
      <c r="C11" s="183"/>
      <c r="D11" s="183"/>
      <c r="E11" s="183"/>
      <c r="F11" s="183"/>
      <c r="G11" s="183"/>
      <c r="H11" s="183"/>
      <c r="I11" s="183"/>
      <c r="J11" s="183"/>
      <c r="K11" s="183"/>
      <c r="L11" s="183"/>
      <c r="M11" s="183"/>
      <c r="N11" s="183"/>
      <c r="O11" s="183"/>
      <c r="P11" s="183"/>
      <c r="Q11" s="183"/>
    </row>
    <row r="12" spans="1:17">
      <c r="A12" s="183"/>
      <c r="B12" s="183"/>
      <c r="C12" s="183"/>
      <c r="D12" s="183"/>
      <c r="E12" s="183"/>
      <c r="F12" s="183"/>
      <c r="G12" s="183"/>
      <c r="H12" s="183"/>
      <c r="I12" s="183"/>
      <c r="J12" s="183"/>
      <c r="K12" s="183"/>
      <c r="L12" s="183"/>
      <c r="M12" s="183"/>
      <c r="N12" s="183"/>
      <c r="O12" s="183"/>
      <c r="P12" s="183"/>
      <c r="Q12" s="183"/>
    </row>
    <row r="13" spans="1:17">
      <c r="A13" s="183"/>
      <c r="B13" s="183"/>
      <c r="C13" s="183"/>
      <c r="D13" s="183"/>
      <c r="E13" s="183"/>
      <c r="F13" s="183"/>
      <c r="G13" s="183"/>
      <c r="H13" s="183"/>
      <c r="I13" s="183"/>
      <c r="J13" s="183"/>
      <c r="K13" s="183"/>
      <c r="L13" s="183"/>
      <c r="M13" s="183"/>
      <c r="N13" s="183"/>
      <c r="O13" s="183"/>
      <c r="P13" s="183"/>
      <c r="Q13" s="183"/>
    </row>
    <row r="14" spans="1:17">
      <c r="A14" s="183"/>
      <c r="B14" s="183"/>
      <c r="C14" s="183"/>
      <c r="D14" s="183"/>
      <c r="E14" s="183"/>
      <c r="F14" s="183"/>
      <c r="G14" s="183"/>
      <c r="H14" s="183"/>
      <c r="I14" s="183"/>
      <c r="J14" s="183"/>
      <c r="K14" s="183"/>
      <c r="L14" s="183"/>
      <c r="M14" s="183"/>
      <c r="N14" s="183"/>
      <c r="O14" s="183"/>
      <c r="P14" s="183"/>
      <c r="Q14" s="183"/>
    </row>
    <row r="15" spans="1:17">
      <c r="A15" s="183"/>
      <c r="B15" s="183"/>
      <c r="C15" s="183"/>
      <c r="D15" s="183"/>
      <c r="E15" s="183"/>
      <c r="F15" s="183"/>
      <c r="G15" s="183"/>
      <c r="H15" s="183"/>
      <c r="I15" s="183"/>
      <c r="J15" s="183"/>
      <c r="K15" s="183"/>
      <c r="L15" s="183"/>
      <c r="M15" s="183"/>
      <c r="N15" s="183"/>
      <c r="O15" s="183"/>
      <c r="P15" s="183"/>
      <c r="Q15" s="183"/>
    </row>
    <row r="16" spans="1:17">
      <c r="A16" s="183"/>
      <c r="B16" s="183"/>
      <c r="C16" s="183"/>
      <c r="D16" s="183"/>
      <c r="E16" s="183"/>
      <c r="F16" s="183"/>
      <c r="G16" s="183"/>
      <c r="H16" s="183"/>
      <c r="I16" s="183"/>
      <c r="J16" s="183"/>
      <c r="K16" s="183"/>
      <c r="L16" s="183"/>
      <c r="M16" s="183"/>
      <c r="N16" s="183"/>
      <c r="O16" s="183"/>
      <c r="P16" s="183"/>
      <c r="Q16" s="183"/>
    </row>
    <row r="17" spans="1:17">
      <c r="A17" s="183"/>
      <c r="B17" s="183"/>
      <c r="C17" s="183"/>
      <c r="D17" s="183"/>
      <c r="E17" s="183"/>
      <c r="F17" s="183"/>
      <c r="G17" s="183"/>
      <c r="H17" s="183"/>
      <c r="I17" s="183"/>
      <c r="J17" s="183"/>
      <c r="K17" s="183"/>
      <c r="L17" s="183"/>
      <c r="M17" s="183"/>
      <c r="N17" s="183"/>
      <c r="O17" s="183"/>
      <c r="P17" s="183"/>
      <c r="Q17" s="183"/>
    </row>
    <row r="18" spans="1:17">
      <c r="A18" s="183"/>
      <c r="B18" s="183"/>
      <c r="C18" s="183"/>
      <c r="D18" s="183"/>
      <c r="E18" s="183"/>
      <c r="F18" s="183"/>
      <c r="G18" s="183"/>
      <c r="H18" s="183"/>
      <c r="I18" s="183"/>
      <c r="J18" s="183"/>
      <c r="K18" s="183"/>
      <c r="L18" s="183"/>
      <c r="M18" s="183"/>
      <c r="N18" s="183"/>
      <c r="O18" s="183"/>
      <c r="P18" s="183"/>
      <c r="Q18" s="183"/>
    </row>
    <row r="19" spans="1:17">
      <c r="A19" s="183"/>
      <c r="B19" s="183"/>
      <c r="C19" s="183"/>
      <c r="D19" s="183"/>
      <c r="E19" s="183"/>
      <c r="F19" s="183"/>
      <c r="G19" s="183"/>
      <c r="H19" s="183"/>
      <c r="I19" s="183"/>
      <c r="J19" s="183"/>
      <c r="K19" s="183"/>
      <c r="L19" s="183"/>
      <c r="M19" s="183"/>
      <c r="N19" s="183"/>
      <c r="O19" s="183"/>
      <c r="P19" s="183"/>
      <c r="Q19" s="183"/>
    </row>
    <row r="20" spans="1:17">
      <c r="A20" s="183"/>
      <c r="B20" s="183"/>
      <c r="C20" s="183"/>
      <c r="D20" s="183"/>
      <c r="E20" s="183"/>
      <c r="F20" s="183"/>
      <c r="G20" s="183"/>
      <c r="H20" s="183"/>
      <c r="I20" s="183"/>
      <c r="J20" s="183"/>
      <c r="K20" s="183"/>
      <c r="L20" s="183"/>
      <c r="M20" s="183"/>
      <c r="N20" s="183"/>
      <c r="O20" s="183"/>
      <c r="P20" s="183"/>
      <c r="Q20" s="183"/>
    </row>
    <row r="21" spans="1:17">
      <c r="A21" s="183"/>
      <c r="B21" s="183"/>
      <c r="C21" s="183"/>
      <c r="D21" s="183"/>
      <c r="E21" s="183"/>
      <c r="F21" s="183"/>
      <c r="G21" s="183"/>
      <c r="H21" s="183"/>
      <c r="I21" s="183"/>
      <c r="J21" s="183"/>
      <c r="K21" s="183"/>
      <c r="L21" s="183"/>
      <c r="M21" s="183"/>
      <c r="N21" s="183"/>
      <c r="O21" s="183"/>
      <c r="P21" s="183"/>
      <c r="Q21" s="183"/>
    </row>
    <row r="22" spans="1:17">
      <c r="A22" s="183"/>
      <c r="B22" s="183"/>
      <c r="C22" s="183"/>
      <c r="D22" s="183"/>
      <c r="E22" s="183"/>
      <c r="F22" s="183"/>
      <c r="G22" s="183"/>
      <c r="H22" s="183"/>
      <c r="I22" s="183"/>
      <c r="J22" s="183"/>
      <c r="K22" s="183"/>
      <c r="L22" s="183"/>
      <c r="M22" s="183"/>
      <c r="N22" s="183"/>
      <c r="O22" s="183"/>
      <c r="P22" s="183"/>
      <c r="Q22" s="183"/>
    </row>
    <row r="23" spans="1:17">
      <c r="A23" s="183"/>
      <c r="B23" s="183"/>
      <c r="C23" s="183"/>
      <c r="D23" s="183"/>
      <c r="E23" s="183"/>
      <c r="F23" s="183"/>
      <c r="G23" s="183"/>
      <c r="H23" s="183"/>
      <c r="I23" s="183"/>
      <c r="J23" s="183"/>
      <c r="K23" s="183"/>
      <c r="L23" s="183"/>
      <c r="M23" s="183"/>
      <c r="N23" s="183"/>
      <c r="O23" s="183"/>
      <c r="P23" s="183"/>
      <c r="Q23" s="183"/>
    </row>
    <row r="24" spans="1:17">
      <c r="A24" s="183"/>
      <c r="B24" s="183"/>
      <c r="C24" s="183"/>
      <c r="D24" s="183"/>
      <c r="E24" s="183"/>
      <c r="F24" s="183"/>
      <c r="G24" s="183"/>
      <c r="H24" s="183"/>
      <c r="I24" s="183"/>
      <c r="J24" s="183"/>
      <c r="K24" s="183"/>
      <c r="L24" s="183"/>
      <c r="M24" s="183"/>
      <c r="N24" s="183"/>
      <c r="O24" s="183"/>
      <c r="P24" s="183"/>
      <c r="Q24" s="183"/>
    </row>
    <row r="25" spans="1:17">
      <c r="A25" s="183"/>
      <c r="B25" s="183"/>
      <c r="C25" s="183"/>
      <c r="D25" s="183"/>
      <c r="E25" s="183"/>
      <c r="F25" s="183"/>
      <c r="G25" s="183"/>
      <c r="H25" s="183"/>
      <c r="I25" s="183"/>
      <c r="J25" s="183"/>
      <c r="K25" s="183"/>
      <c r="L25" s="183"/>
      <c r="M25" s="183"/>
      <c r="N25" s="183"/>
      <c r="O25" s="183"/>
      <c r="P25" s="183"/>
      <c r="Q25" s="183"/>
    </row>
    <row r="26" spans="1:17">
      <c r="A26" s="183"/>
      <c r="B26" s="183"/>
      <c r="C26" s="183"/>
      <c r="D26" s="183"/>
      <c r="E26" s="183"/>
      <c r="F26" s="183"/>
      <c r="G26" s="183"/>
      <c r="H26" s="183"/>
      <c r="I26" s="183"/>
      <c r="J26" s="183"/>
      <c r="K26" s="183"/>
      <c r="L26" s="183"/>
      <c r="M26" s="183"/>
      <c r="N26" s="183"/>
      <c r="O26" s="183"/>
      <c r="P26" s="183"/>
      <c r="Q26" s="183"/>
    </row>
    <row r="27" spans="1:17">
      <c r="A27" s="183"/>
      <c r="B27" s="183"/>
      <c r="C27" s="183"/>
      <c r="D27" s="183"/>
      <c r="E27" s="183"/>
      <c r="F27" s="183"/>
      <c r="G27" s="183"/>
      <c r="H27" s="183"/>
      <c r="I27" s="183"/>
      <c r="J27" s="183"/>
      <c r="K27" s="183"/>
      <c r="L27" s="183"/>
      <c r="M27" s="183"/>
      <c r="N27" s="183"/>
      <c r="O27" s="183"/>
      <c r="P27" s="183"/>
      <c r="Q27" s="183"/>
    </row>
    <row r="28" spans="1:17">
      <c r="A28" s="183"/>
      <c r="B28" s="183"/>
      <c r="C28" s="183"/>
      <c r="D28" s="183"/>
      <c r="E28" s="183"/>
      <c r="F28" s="183"/>
      <c r="G28" s="183"/>
      <c r="H28" s="183"/>
      <c r="I28" s="183"/>
      <c r="J28" s="183"/>
      <c r="K28" s="183"/>
      <c r="L28" s="183"/>
      <c r="M28" s="183"/>
      <c r="N28" s="183"/>
      <c r="O28" s="183"/>
      <c r="P28" s="183"/>
      <c r="Q28" s="183"/>
    </row>
    <row r="29" spans="1:17">
      <c r="A29" s="183"/>
      <c r="B29" s="183"/>
      <c r="C29" s="183"/>
      <c r="D29" s="183"/>
      <c r="E29" s="183"/>
      <c r="F29" s="183"/>
      <c r="G29" s="183"/>
      <c r="H29" s="183"/>
      <c r="I29" s="183"/>
      <c r="J29" s="183"/>
      <c r="K29" s="183"/>
      <c r="L29" s="183"/>
      <c r="M29" s="183"/>
      <c r="N29" s="183"/>
      <c r="O29" s="183"/>
      <c r="P29" s="183"/>
      <c r="Q29" s="183"/>
    </row>
    <row r="30" spans="1:17">
      <c r="A30" s="183"/>
      <c r="B30" s="183"/>
      <c r="C30" s="183"/>
      <c r="D30" s="183"/>
      <c r="E30" s="183"/>
      <c r="F30" s="183"/>
      <c r="G30" s="183"/>
      <c r="H30" s="183"/>
      <c r="I30" s="183"/>
      <c r="J30" s="183"/>
      <c r="K30" s="183"/>
      <c r="L30" s="183"/>
      <c r="M30" s="183"/>
      <c r="N30" s="183"/>
      <c r="O30" s="183"/>
      <c r="P30" s="183"/>
      <c r="Q30" s="183"/>
    </row>
    <row r="31" spans="1:17">
      <c r="A31" s="183"/>
      <c r="B31" s="183"/>
      <c r="C31" s="183"/>
      <c r="D31" s="183"/>
      <c r="E31" s="183"/>
      <c r="F31" s="183"/>
      <c r="G31" s="183"/>
      <c r="H31" s="183"/>
      <c r="I31" s="183"/>
      <c r="J31" s="183"/>
      <c r="K31" s="183"/>
      <c r="L31" s="183"/>
      <c r="M31" s="183"/>
      <c r="N31" s="183"/>
      <c r="O31" s="183"/>
      <c r="P31" s="183"/>
      <c r="Q31" s="183"/>
    </row>
    <row r="32" spans="1:17">
      <c r="A32" s="183"/>
      <c r="B32" s="183"/>
      <c r="C32" s="183"/>
      <c r="D32" s="183"/>
      <c r="E32" s="183"/>
      <c r="F32" s="183"/>
      <c r="G32" s="183"/>
      <c r="H32" s="183"/>
      <c r="I32" s="183"/>
      <c r="J32" s="183"/>
      <c r="K32" s="183"/>
      <c r="L32" s="183"/>
      <c r="M32" s="183"/>
      <c r="N32" s="183"/>
      <c r="O32" s="183"/>
      <c r="P32" s="183"/>
      <c r="Q32" s="183"/>
    </row>
    <row r="33" spans="1:17">
      <c r="A33" s="183"/>
      <c r="B33" s="183"/>
      <c r="C33" s="183"/>
      <c r="D33" s="183"/>
      <c r="E33" s="183"/>
      <c r="F33" s="183"/>
      <c r="G33" s="183"/>
      <c r="H33" s="183"/>
      <c r="I33" s="183"/>
      <c r="J33" s="183"/>
      <c r="K33" s="183"/>
      <c r="L33" s="183"/>
      <c r="M33" s="183"/>
      <c r="N33" s="183"/>
      <c r="O33" s="183"/>
      <c r="P33" s="183"/>
      <c r="Q33" s="183"/>
    </row>
    <row r="34" spans="1:17">
      <c r="A34" s="183"/>
      <c r="B34" s="183"/>
      <c r="C34" s="183"/>
      <c r="D34" s="183"/>
      <c r="E34" s="183"/>
      <c r="F34" s="183"/>
      <c r="G34" s="183"/>
      <c r="H34" s="183"/>
      <c r="I34" s="183"/>
      <c r="J34" s="183"/>
      <c r="K34" s="183"/>
      <c r="L34" s="183"/>
      <c r="M34" s="183"/>
      <c r="N34" s="183"/>
      <c r="O34" s="183"/>
      <c r="P34" s="183"/>
      <c r="Q34" s="183"/>
    </row>
    <row r="35" spans="1:17">
      <c r="A35" s="183"/>
      <c r="B35" s="183"/>
      <c r="C35" s="183"/>
      <c r="D35" s="183"/>
      <c r="E35" s="183"/>
      <c r="F35" s="183"/>
      <c r="G35" s="183"/>
      <c r="H35" s="183"/>
      <c r="I35" s="183"/>
      <c r="J35" s="183"/>
      <c r="K35" s="183"/>
      <c r="L35" s="183"/>
      <c r="M35" s="183"/>
      <c r="N35" s="183"/>
      <c r="O35" s="183"/>
      <c r="P35" s="183"/>
      <c r="Q35" s="183"/>
    </row>
    <row r="36" spans="1:17">
      <c r="A36" s="183"/>
      <c r="B36" s="183"/>
      <c r="C36" s="183"/>
      <c r="D36" s="183"/>
      <c r="E36" s="183"/>
      <c r="F36" s="183"/>
      <c r="G36" s="183"/>
      <c r="H36" s="183"/>
      <c r="I36" s="183"/>
      <c r="J36" s="183"/>
      <c r="K36" s="183"/>
      <c r="L36" s="183"/>
      <c r="M36" s="183"/>
      <c r="N36" s="183"/>
      <c r="O36" s="183"/>
      <c r="P36" s="183"/>
      <c r="Q36" s="183"/>
    </row>
    <row r="37" spans="1:17">
      <c r="A37" s="183"/>
      <c r="B37" s="183"/>
      <c r="C37" s="183"/>
      <c r="D37" s="183"/>
      <c r="E37" s="183"/>
      <c r="F37" s="183"/>
      <c r="G37" s="183"/>
      <c r="H37" s="183"/>
      <c r="I37" s="183"/>
      <c r="J37" s="183"/>
      <c r="K37" s="183"/>
      <c r="L37" s="183"/>
      <c r="M37" s="183"/>
      <c r="N37" s="183"/>
      <c r="O37" s="183"/>
      <c r="P37" s="183"/>
      <c r="Q37" s="183"/>
    </row>
    <row r="38" spans="1:17">
      <c r="A38" s="183"/>
      <c r="B38" s="183"/>
      <c r="C38" s="183"/>
      <c r="D38" s="183"/>
      <c r="E38" s="183"/>
      <c r="F38" s="183"/>
      <c r="G38" s="183"/>
      <c r="H38" s="183"/>
      <c r="I38" s="183"/>
      <c r="J38" s="183"/>
      <c r="K38" s="183"/>
      <c r="L38" s="183"/>
      <c r="M38" s="183"/>
      <c r="N38" s="183"/>
      <c r="O38" s="183"/>
      <c r="P38" s="183"/>
      <c r="Q38" s="18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69"/>
  <sheetViews>
    <sheetView workbookViewId="0">
      <pane ySplit="1" topLeftCell="A2" activePane="bottomLeft" state="frozen"/>
      <selection pane="bottomLeft"/>
    </sheetView>
  </sheetViews>
  <sheetFormatPr defaultColWidth="8.85546875" defaultRowHeight="12.75"/>
  <cols>
    <col min="1" max="1" width="15.85546875" customWidth="1"/>
    <col min="2" max="2" width="29" customWidth="1"/>
    <col min="3" max="3" width="79.140625" customWidth="1"/>
  </cols>
  <sheetData>
    <row r="1" spans="1:3">
      <c r="A1" s="44" t="s">
        <v>5720</v>
      </c>
      <c r="B1" s="44" t="s">
        <v>5721</v>
      </c>
      <c r="C1" s="44" t="s">
        <v>5722</v>
      </c>
    </row>
    <row r="2" spans="1:3">
      <c r="A2" s="1" t="s">
        <v>5723</v>
      </c>
      <c r="B2" s="1" t="s">
        <v>5724</v>
      </c>
      <c r="C2" s="1" t="s">
        <v>5725</v>
      </c>
    </row>
    <row r="3" spans="1:3">
      <c r="A3" s="1" t="s">
        <v>5</v>
      </c>
      <c r="B3" s="1" t="s">
        <v>5724</v>
      </c>
      <c r="C3" s="1" t="s">
        <v>5726</v>
      </c>
    </row>
    <row r="4" spans="1:3">
      <c r="A4" s="1" t="s">
        <v>0</v>
      </c>
      <c r="B4" s="1" t="s">
        <v>5724</v>
      </c>
      <c r="C4" s="1" t="s">
        <v>5727</v>
      </c>
    </row>
    <row r="5" spans="1:3">
      <c r="A5" s="2" t="s">
        <v>6124</v>
      </c>
      <c r="B5" s="2" t="s">
        <v>5724</v>
      </c>
      <c r="C5" s="1" t="s">
        <v>5728</v>
      </c>
    </row>
    <row r="6" spans="1:3">
      <c r="A6" s="3" t="s">
        <v>6125</v>
      </c>
      <c r="B6" s="3" t="s">
        <v>5724</v>
      </c>
      <c r="C6" s="1" t="s">
        <v>5729</v>
      </c>
    </row>
    <row r="7" spans="1:3">
      <c r="A7" s="3" t="s">
        <v>7</v>
      </c>
      <c r="B7" s="3" t="s">
        <v>5724</v>
      </c>
      <c r="C7" s="1" t="s">
        <v>5730</v>
      </c>
    </row>
    <row r="8" spans="1:3">
      <c r="A8" s="1" t="s">
        <v>5731</v>
      </c>
      <c r="B8" s="1" t="s">
        <v>5724</v>
      </c>
      <c r="C8" s="1" t="s">
        <v>5732</v>
      </c>
    </row>
    <row r="9" spans="1:3" ht="33.75">
      <c r="A9" s="4" t="s">
        <v>5733</v>
      </c>
      <c r="B9" s="4" t="s">
        <v>5734</v>
      </c>
      <c r="C9" s="1" t="s">
        <v>5735</v>
      </c>
    </row>
    <row r="10" spans="1:3" ht="56.25">
      <c r="A10" s="4" t="s">
        <v>5736</v>
      </c>
      <c r="B10" s="4" t="s">
        <v>5737</v>
      </c>
      <c r="C10" s="1" t="s">
        <v>5738</v>
      </c>
    </row>
    <row r="11" spans="1:3" ht="33.75">
      <c r="A11" s="1" t="s">
        <v>5739</v>
      </c>
      <c r="B11" s="4" t="s">
        <v>5740</v>
      </c>
      <c r="C11" s="1" t="s">
        <v>5741</v>
      </c>
    </row>
    <row r="12" spans="1:3" ht="33.75">
      <c r="A12" s="1" t="s">
        <v>5742</v>
      </c>
      <c r="B12" s="4" t="s">
        <v>5740</v>
      </c>
      <c r="C12" s="1" t="s">
        <v>5743</v>
      </c>
    </row>
    <row r="13" spans="1:3" ht="56.25">
      <c r="A13" s="4" t="s">
        <v>5744</v>
      </c>
      <c r="B13" s="4" t="s">
        <v>5737</v>
      </c>
      <c r="C13" s="1" t="s">
        <v>5745</v>
      </c>
    </row>
    <row r="14" spans="1:3" ht="22.5">
      <c r="A14" s="4" t="s">
        <v>5746</v>
      </c>
      <c r="B14" s="4"/>
      <c r="C14" s="1" t="s">
        <v>5747</v>
      </c>
    </row>
    <row r="15" spans="1:3">
      <c r="A15" s="4" t="s">
        <v>5748</v>
      </c>
      <c r="B15" s="4"/>
      <c r="C15" s="1" t="s">
        <v>5749</v>
      </c>
    </row>
    <row r="16" spans="1:3">
      <c r="A16" s="4" t="s">
        <v>121</v>
      </c>
      <c r="B16" s="4"/>
      <c r="C16" s="1" t="s">
        <v>5750</v>
      </c>
    </row>
    <row r="17" spans="1:3">
      <c r="A17" s="4" t="s">
        <v>126</v>
      </c>
      <c r="B17" s="4"/>
      <c r="C17" s="1" t="s">
        <v>5751</v>
      </c>
    </row>
    <row r="18" spans="1:3" ht="22.5">
      <c r="A18" s="4" t="s">
        <v>1703</v>
      </c>
      <c r="B18" s="4"/>
      <c r="C18" s="1" t="s">
        <v>5752</v>
      </c>
    </row>
    <row r="19" spans="1:3">
      <c r="A19" s="4" t="s">
        <v>5753</v>
      </c>
      <c r="B19" s="4"/>
      <c r="C19" s="1" t="s">
        <v>5754</v>
      </c>
    </row>
    <row r="20" spans="1:3" ht="33.75">
      <c r="A20" s="4" t="s">
        <v>84</v>
      </c>
      <c r="B20" s="4"/>
      <c r="C20" s="1" t="s">
        <v>5755</v>
      </c>
    </row>
    <row r="21" spans="1:3" ht="33.75">
      <c r="A21" s="4" t="s">
        <v>5756</v>
      </c>
      <c r="B21" s="4"/>
      <c r="C21" s="1" t="s">
        <v>6130</v>
      </c>
    </row>
    <row r="22" spans="1:3" ht="67.5">
      <c r="A22" s="4" t="s">
        <v>5757</v>
      </c>
      <c r="B22" s="4"/>
      <c r="C22" s="1" t="s">
        <v>5758</v>
      </c>
    </row>
    <row r="23" spans="1:3" ht="22.5">
      <c r="A23" s="4" t="s">
        <v>5759</v>
      </c>
      <c r="B23" s="4"/>
      <c r="C23" s="1" t="s">
        <v>5760</v>
      </c>
    </row>
    <row r="24" spans="1:3" ht="67.5">
      <c r="A24" s="4" t="s">
        <v>5761</v>
      </c>
      <c r="B24" s="4"/>
      <c r="C24" s="1" t="s">
        <v>5762</v>
      </c>
    </row>
    <row r="25" spans="1:3" ht="112.5">
      <c r="A25" s="4" t="s">
        <v>5763</v>
      </c>
      <c r="B25" s="4"/>
      <c r="C25" s="1" t="s">
        <v>5764</v>
      </c>
    </row>
    <row r="26" spans="1:3" ht="33.75">
      <c r="A26" s="4" t="s">
        <v>5765</v>
      </c>
      <c r="B26" s="4"/>
      <c r="C26" s="1" t="s">
        <v>5766</v>
      </c>
    </row>
    <row r="27" spans="1:3" ht="45">
      <c r="A27" s="4" t="s">
        <v>5767</v>
      </c>
      <c r="B27" s="4"/>
      <c r="C27" s="1" t="s">
        <v>5768</v>
      </c>
    </row>
    <row r="28" spans="1:3" ht="202.5">
      <c r="A28" s="4" t="s">
        <v>5769</v>
      </c>
      <c r="B28" s="4"/>
      <c r="C28" s="1" t="s">
        <v>5770</v>
      </c>
    </row>
    <row r="29" spans="1:3" ht="157.5">
      <c r="A29" s="4" t="s">
        <v>5771</v>
      </c>
      <c r="B29" s="4"/>
      <c r="C29" s="1" t="s">
        <v>5772</v>
      </c>
    </row>
    <row r="30" spans="1:3" ht="33.75">
      <c r="A30" s="4" t="s">
        <v>5773</v>
      </c>
      <c r="B30" s="4"/>
      <c r="C30" s="1" t="s">
        <v>5774</v>
      </c>
    </row>
    <row r="31" spans="1:3" ht="78.75">
      <c r="A31" s="4" t="s">
        <v>5775</v>
      </c>
      <c r="B31" s="4"/>
      <c r="C31" s="1" t="s">
        <v>5776</v>
      </c>
    </row>
    <row r="32" spans="1:3" ht="56.25">
      <c r="A32" s="4" t="s">
        <v>5777</v>
      </c>
      <c r="B32" s="4"/>
      <c r="C32" s="1" t="s">
        <v>5778</v>
      </c>
    </row>
    <row r="33" spans="1:3" ht="45">
      <c r="A33" s="4" t="s">
        <v>5779</v>
      </c>
      <c r="B33" s="4"/>
      <c r="C33" s="1" t="s">
        <v>5780</v>
      </c>
    </row>
    <row r="34" spans="1:3" ht="45">
      <c r="A34" s="4" t="s">
        <v>5781</v>
      </c>
      <c r="B34" s="4"/>
      <c r="C34" s="1" t="s">
        <v>5782</v>
      </c>
    </row>
    <row r="35" spans="1:3" ht="67.5">
      <c r="A35" s="4" t="s">
        <v>5783</v>
      </c>
      <c r="B35" s="4"/>
      <c r="C35" s="1" t="s">
        <v>5784</v>
      </c>
    </row>
    <row r="36" spans="1:3" ht="22.5">
      <c r="A36" s="4" t="s">
        <v>5785</v>
      </c>
      <c r="B36" s="4"/>
      <c r="C36" s="1" t="s">
        <v>5786</v>
      </c>
    </row>
    <row r="37" spans="1:3" ht="22.5">
      <c r="A37" s="4" t="s">
        <v>5787</v>
      </c>
      <c r="B37" s="4"/>
      <c r="C37" s="1" t="s">
        <v>5788</v>
      </c>
    </row>
    <row r="38" spans="1:3" ht="33.75">
      <c r="A38" s="4" t="s">
        <v>5789</v>
      </c>
      <c r="B38" s="4"/>
      <c r="C38" s="1" t="s">
        <v>5790</v>
      </c>
    </row>
    <row r="39" spans="1:3" ht="33.75">
      <c r="A39" s="4" t="s">
        <v>5791</v>
      </c>
      <c r="B39" s="4"/>
      <c r="C39" s="1" t="s">
        <v>5792</v>
      </c>
    </row>
    <row r="40" spans="1:3" ht="22.5">
      <c r="A40" s="4" t="s">
        <v>5793</v>
      </c>
      <c r="B40" s="4"/>
      <c r="C40" s="1" t="s">
        <v>5794</v>
      </c>
    </row>
    <row r="41" spans="1:3" ht="33.75">
      <c r="A41" s="4" t="s">
        <v>5795</v>
      </c>
      <c r="B41" s="4"/>
      <c r="C41" s="1" t="s">
        <v>5796</v>
      </c>
    </row>
    <row r="42" spans="1:3" ht="67.5">
      <c r="A42" s="4" t="s">
        <v>5797</v>
      </c>
      <c r="B42" s="4"/>
      <c r="C42" s="1" t="s">
        <v>5914</v>
      </c>
    </row>
    <row r="43" spans="1:3" ht="22.5">
      <c r="A43" s="4" t="s">
        <v>5798</v>
      </c>
      <c r="B43" s="4"/>
      <c r="C43" s="1" t="s">
        <v>5799</v>
      </c>
    </row>
    <row r="44" spans="1:3" ht="22.5">
      <c r="A44" s="4" t="s">
        <v>5800</v>
      </c>
      <c r="B44" s="4"/>
      <c r="C44" s="1" t="s">
        <v>5801</v>
      </c>
    </row>
    <row r="45" spans="1:3" ht="67.5">
      <c r="A45" s="1" t="s">
        <v>10</v>
      </c>
      <c r="B45" s="1" t="s">
        <v>5802</v>
      </c>
      <c r="C45" s="1" t="s">
        <v>5805</v>
      </c>
    </row>
    <row r="46" spans="1:3" ht="67.5">
      <c r="A46" s="1" t="s">
        <v>11</v>
      </c>
      <c r="B46" s="1" t="s">
        <v>5802</v>
      </c>
      <c r="C46" s="1" t="s">
        <v>5806</v>
      </c>
    </row>
    <row r="47" spans="1:3" ht="33.75">
      <c r="A47" s="1" t="s">
        <v>12</v>
      </c>
      <c r="B47" s="1" t="s">
        <v>5803</v>
      </c>
      <c r="C47" s="1" t="s">
        <v>5807</v>
      </c>
    </row>
    <row r="48" spans="1:3" ht="22.5">
      <c r="A48" s="1" t="s">
        <v>13</v>
      </c>
      <c r="B48" s="1" t="s">
        <v>5802</v>
      </c>
      <c r="C48" s="1" t="s">
        <v>5826</v>
      </c>
    </row>
    <row r="49" spans="1:3" ht="22.5">
      <c r="A49" s="1" t="s">
        <v>0</v>
      </c>
      <c r="B49" s="1" t="s">
        <v>5802</v>
      </c>
      <c r="C49" s="1" t="s">
        <v>5827</v>
      </c>
    </row>
    <row r="50" spans="1:3" ht="22.5">
      <c r="A50" s="1" t="s">
        <v>14</v>
      </c>
      <c r="B50" s="1" t="s">
        <v>5724</v>
      </c>
      <c r="C50" s="1" t="s">
        <v>5828</v>
      </c>
    </row>
    <row r="51" spans="1:3" ht="33.75">
      <c r="A51" s="1" t="s">
        <v>15</v>
      </c>
      <c r="B51" s="1" t="s">
        <v>5804</v>
      </c>
      <c r="C51" s="1" t="s">
        <v>5808</v>
      </c>
    </row>
    <row r="52" spans="1:3" ht="33.75">
      <c r="A52" s="1" t="s">
        <v>16</v>
      </c>
      <c r="B52" s="1" t="s">
        <v>5804</v>
      </c>
      <c r="C52" s="1" t="s">
        <v>5809</v>
      </c>
    </row>
    <row r="53" spans="1:3" ht="33.75">
      <c r="A53" s="1" t="s">
        <v>17</v>
      </c>
      <c r="B53" s="1" t="s">
        <v>5804</v>
      </c>
      <c r="C53" s="1" t="s">
        <v>5810</v>
      </c>
    </row>
    <row r="54" spans="1:3" ht="146.25">
      <c r="A54" s="1" t="s">
        <v>6</v>
      </c>
      <c r="B54" s="1" t="s">
        <v>5802</v>
      </c>
      <c r="C54" s="1" t="s">
        <v>5811</v>
      </c>
    </row>
    <row r="55" spans="1:3" ht="22.5">
      <c r="A55" s="1" t="s">
        <v>18</v>
      </c>
      <c r="B55" s="1" t="s">
        <v>5802</v>
      </c>
      <c r="C55" s="1" t="s">
        <v>5812</v>
      </c>
    </row>
    <row r="56" spans="1:3" ht="33.75">
      <c r="A56" s="1" t="s">
        <v>19</v>
      </c>
      <c r="B56" s="1" t="s">
        <v>5804</v>
      </c>
      <c r="C56" s="1" t="s">
        <v>5813</v>
      </c>
    </row>
    <row r="57" spans="1:3" ht="33.75">
      <c r="A57" s="1" t="s">
        <v>20</v>
      </c>
      <c r="B57" s="1" t="s">
        <v>5804</v>
      </c>
      <c r="C57" s="1" t="s">
        <v>5814</v>
      </c>
    </row>
    <row r="58" spans="1:3" ht="33.75">
      <c r="A58" s="1" t="s">
        <v>21</v>
      </c>
      <c r="B58" s="1" t="s">
        <v>5804</v>
      </c>
      <c r="C58" s="1" t="s">
        <v>5815</v>
      </c>
    </row>
    <row r="59" spans="1:3" ht="33.75">
      <c r="A59" s="1" t="s">
        <v>22</v>
      </c>
      <c r="B59" s="1" t="s">
        <v>5804</v>
      </c>
      <c r="C59" s="1" t="s">
        <v>5816</v>
      </c>
    </row>
    <row r="60" spans="1:3" ht="123.75">
      <c r="A60" s="1" t="s">
        <v>23</v>
      </c>
      <c r="B60" s="1" t="s">
        <v>5804</v>
      </c>
      <c r="C60" s="1" t="s">
        <v>5829</v>
      </c>
    </row>
    <row r="61" spans="1:3" ht="33.75">
      <c r="A61" s="1" t="s">
        <v>24</v>
      </c>
      <c r="B61" s="1" t="s">
        <v>5804</v>
      </c>
      <c r="C61" s="1" t="s">
        <v>5817</v>
      </c>
    </row>
    <row r="62" spans="1:3" ht="45">
      <c r="A62" s="1" t="s">
        <v>25</v>
      </c>
      <c r="B62" s="1" t="s">
        <v>5804</v>
      </c>
      <c r="C62" s="1" t="s">
        <v>5818</v>
      </c>
    </row>
    <row r="63" spans="1:3" ht="33.75">
      <c r="A63" s="1" t="s">
        <v>26</v>
      </c>
      <c r="B63" s="1" t="s">
        <v>5804</v>
      </c>
      <c r="C63" s="1" t="s">
        <v>5819</v>
      </c>
    </row>
    <row r="64" spans="1:3" ht="45">
      <c r="A64" s="1" t="s">
        <v>27</v>
      </c>
      <c r="B64" s="1" t="s">
        <v>5802</v>
      </c>
      <c r="C64" s="1" t="s">
        <v>5820</v>
      </c>
    </row>
    <row r="65" spans="1:3" ht="78.75">
      <c r="A65" s="1" t="s">
        <v>28</v>
      </c>
      <c r="B65" s="1" t="s">
        <v>5802</v>
      </c>
      <c r="C65" s="1" t="s">
        <v>5821</v>
      </c>
    </row>
    <row r="66" spans="1:3" ht="33.75">
      <c r="A66" s="1" t="s">
        <v>29</v>
      </c>
      <c r="B66" s="1" t="s">
        <v>5724</v>
      </c>
      <c r="C66" s="1" t="s">
        <v>5822</v>
      </c>
    </row>
    <row r="67" spans="1:3" ht="78.75">
      <c r="A67" s="1" t="s">
        <v>30</v>
      </c>
      <c r="B67" s="1" t="s">
        <v>5802</v>
      </c>
      <c r="C67" s="1" t="s">
        <v>5823</v>
      </c>
    </row>
    <row r="68" spans="1:3" ht="22.5">
      <c r="A68" s="1" t="s">
        <v>31</v>
      </c>
      <c r="B68" s="1" t="s">
        <v>5802</v>
      </c>
      <c r="C68" s="1" t="s">
        <v>5824</v>
      </c>
    </row>
    <row r="69" spans="1:3" ht="22.5">
      <c r="A69" s="1" t="s">
        <v>3</v>
      </c>
      <c r="B69" s="1" t="s">
        <v>5802</v>
      </c>
      <c r="C69" s="1" t="s">
        <v>5825</v>
      </c>
    </row>
  </sheetData>
  <conditionalFormatting sqref="A2:C69">
    <cfRule type="expression" dxfId="96"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2277"/>
  <sheetViews>
    <sheetView zoomScaleNormal="100"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1.7109375" style="14" bestFit="1" customWidth="1"/>
    <col min="11" max="11" width="11.28515625" style="19" hidden="1" customWidth="1"/>
    <col min="12" max="12" width="12.28515625" style="14" customWidth="1"/>
    <col min="13" max="13" width="12.28515625" style="14" hidden="1" customWidth="1"/>
    <col min="14" max="14" width="19.85546875" style="14" bestFit="1" customWidth="1"/>
    <col min="15" max="15" width="11.28515625" style="14" hidden="1" customWidth="1"/>
    <col min="16" max="16" width="11.7109375" style="14" bestFit="1" customWidth="1"/>
    <col min="17" max="17" width="13.85546875" style="14" hidden="1" customWidth="1"/>
    <col min="18" max="18" width="11.7109375" style="14" bestFit="1" customWidth="1"/>
    <col min="19" max="19" width="11.85546875" style="14" hidden="1" customWidth="1"/>
    <col min="20" max="20" width="10.42578125" style="14" bestFit="1" customWidth="1"/>
    <col min="21" max="21" width="12.28515625" style="14" hidden="1" customWidth="1"/>
    <col min="22" max="22" width="12.5703125" style="15" bestFit="1" customWidth="1"/>
    <col min="23" max="23" width="11.5703125" style="14" hidden="1" customWidth="1"/>
    <col min="24" max="24" width="16" style="5" hidden="1" customWidth="1"/>
    <col min="25" max="25" width="10.140625" style="14" bestFit="1" customWidth="1"/>
    <col min="26" max="26" width="24.5703125" style="5" customWidth="1"/>
    <col min="27" max="27" width="10.42578125" style="14" bestFit="1" customWidth="1"/>
    <col min="28" max="28" width="12.7109375" style="5" customWidth="1"/>
    <col min="29" max="29" width="9.7109375" style="14" hidden="1" customWidth="1"/>
    <col min="30" max="30" width="14.5703125" style="5" customWidth="1"/>
    <col min="31" max="31" width="10.42578125" style="14" customWidth="1"/>
    <col min="32" max="32" width="14.140625" style="5" customWidth="1"/>
    <col min="33" max="33" width="7.85546875" style="193" customWidth="1"/>
    <col min="34" max="34" width="7.85546875" style="193"/>
    <col min="35" max="35" width="0" style="193" hidden="1" customWidth="1"/>
    <col min="36" max="16384" width="7.85546875" style="193"/>
  </cols>
  <sheetData>
    <row r="1" spans="1:35" s="56" customFormat="1" ht="67.5">
      <c r="A1" s="48" t="s">
        <v>1</v>
      </c>
      <c r="B1" s="48" t="s">
        <v>5</v>
      </c>
      <c r="C1" s="49" t="s">
        <v>0</v>
      </c>
      <c r="D1" s="190" t="s">
        <v>6124</v>
      </c>
      <c r="E1" s="191" t="s">
        <v>6125</v>
      </c>
      <c r="F1" s="49" t="s">
        <v>7</v>
      </c>
      <c r="G1" s="48" t="s">
        <v>8</v>
      </c>
      <c r="H1" s="50" t="s">
        <v>9</v>
      </c>
      <c r="I1" s="50" t="s">
        <v>2</v>
      </c>
      <c r="J1" s="51" t="s">
        <v>10</v>
      </c>
      <c r="K1" s="49" t="s">
        <v>5694</v>
      </c>
      <c r="L1" s="51" t="s">
        <v>11</v>
      </c>
      <c r="M1" s="51" t="s">
        <v>5695</v>
      </c>
      <c r="N1" s="51" t="s">
        <v>5906</v>
      </c>
      <c r="O1" s="51" t="s">
        <v>5905</v>
      </c>
      <c r="P1" s="51" t="s">
        <v>13</v>
      </c>
      <c r="Q1" s="51" t="s">
        <v>5697</v>
      </c>
      <c r="R1" s="51" t="s">
        <v>0</v>
      </c>
      <c r="S1" s="51" t="s">
        <v>5698</v>
      </c>
      <c r="T1" s="51" t="s">
        <v>14</v>
      </c>
      <c r="U1" s="51" t="s">
        <v>5699</v>
      </c>
      <c r="V1" s="51" t="s">
        <v>4</v>
      </c>
      <c r="W1" s="51" t="s">
        <v>5700</v>
      </c>
      <c r="X1" s="49" t="s">
        <v>5837</v>
      </c>
      <c r="Y1" s="51"/>
      <c r="Z1" s="49"/>
      <c r="AA1" s="51"/>
      <c r="AB1" s="49"/>
      <c r="AC1" s="47">
        <f>IF(AC4=1,1,0)</f>
        <v>1</v>
      </c>
      <c r="AD1" s="49"/>
      <c r="AE1" s="51"/>
      <c r="AF1" s="49"/>
      <c r="AG1" s="49"/>
      <c r="AI1" s="49"/>
    </row>
    <row r="2" spans="1:35" s="54" customFormat="1">
      <c r="A2" s="8" t="s">
        <v>96</v>
      </c>
      <c r="B2" s="8" t="s">
        <v>97</v>
      </c>
      <c r="C2" s="9" t="s">
        <v>42</v>
      </c>
      <c r="D2" s="185">
        <v>2008</v>
      </c>
      <c r="E2" s="188">
        <v>20008</v>
      </c>
      <c r="F2" s="9" t="s">
        <v>98</v>
      </c>
      <c r="G2" s="9" t="s">
        <v>84</v>
      </c>
      <c r="H2" s="10">
        <v>18351295</v>
      </c>
      <c r="I2" s="11">
        <v>10936</v>
      </c>
      <c r="J2" s="24">
        <v>4480374414</v>
      </c>
      <c r="K2" s="12"/>
      <c r="L2" s="14">
        <v>191302163</v>
      </c>
      <c r="M2" s="14"/>
      <c r="N2" s="14">
        <v>310367130</v>
      </c>
      <c r="O2" s="14"/>
      <c r="P2" s="14">
        <v>1049221548</v>
      </c>
      <c r="Q2" s="14"/>
      <c r="R2" s="14">
        <v>3008893591</v>
      </c>
      <c r="S2" s="14"/>
      <c r="T2" s="14">
        <v>0</v>
      </c>
      <c r="U2" s="14"/>
      <c r="V2" s="15">
        <v>9040158846</v>
      </c>
      <c r="W2" s="14"/>
      <c r="X2" s="5" t="str">
        <f>IF(W2&amp;U2&amp;S2&amp;Q2&amp;O2&amp;M2&amp;K2&lt;&gt;"","Yes","No")</f>
        <v>No</v>
      </c>
      <c r="Y2" s="14"/>
      <c r="Z2" s="5"/>
      <c r="AA2" s="14"/>
      <c r="AB2" s="5"/>
      <c r="AC2" s="27" t="s">
        <v>5907</v>
      </c>
      <c r="AD2" s="5"/>
      <c r="AE2" s="14"/>
      <c r="AF2" s="5"/>
      <c r="AG2" s="7"/>
    </row>
    <row r="3" spans="1:35" s="54" customFormat="1">
      <c r="A3" s="16" t="s">
        <v>4073</v>
      </c>
      <c r="B3" s="16" t="s">
        <v>3974</v>
      </c>
      <c r="C3" s="17" t="s">
        <v>82</v>
      </c>
      <c r="D3" s="186">
        <v>2080</v>
      </c>
      <c r="E3" s="189">
        <v>20080</v>
      </c>
      <c r="F3" s="17" t="s">
        <v>543</v>
      </c>
      <c r="G3" s="17" t="s">
        <v>84</v>
      </c>
      <c r="H3" s="18">
        <v>18351295</v>
      </c>
      <c r="I3" s="13">
        <v>4013</v>
      </c>
      <c r="J3" s="14">
        <v>994363255</v>
      </c>
      <c r="K3" s="19"/>
      <c r="L3" s="14">
        <v>111511321</v>
      </c>
      <c r="M3" s="14"/>
      <c r="N3" s="14">
        <v>0</v>
      </c>
      <c r="O3" s="14"/>
      <c r="P3" s="14">
        <v>252294115</v>
      </c>
      <c r="Q3" s="14"/>
      <c r="R3" s="14">
        <v>357711582</v>
      </c>
      <c r="S3" s="14"/>
      <c r="T3" s="14">
        <v>452962712</v>
      </c>
      <c r="U3" s="14"/>
      <c r="V3" s="15">
        <v>2168842985</v>
      </c>
      <c r="W3" s="14"/>
      <c r="X3" s="5" t="str">
        <f t="shared" ref="X3:X66" si="0">IF(W3&amp;U3&amp;S3&amp;Q3&amp;O3&amp;M3&amp;K3&lt;&gt;"","Yes","No")</f>
        <v>No</v>
      </c>
      <c r="Y3" s="14"/>
      <c r="Z3" s="5"/>
      <c r="AA3" s="14"/>
      <c r="AB3" s="5"/>
      <c r="AC3" s="27" t="s">
        <v>5908</v>
      </c>
      <c r="AD3" s="5"/>
      <c r="AE3" s="14"/>
      <c r="AF3" s="5"/>
      <c r="AG3" s="7"/>
    </row>
    <row r="4" spans="1:35" s="54" customFormat="1">
      <c r="A4" s="16" t="s">
        <v>4792</v>
      </c>
      <c r="B4" s="16" t="s">
        <v>1153</v>
      </c>
      <c r="C4" s="17" t="s">
        <v>91</v>
      </c>
      <c r="D4" s="186">
        <v>9154</v>
      </c>
      <c r="E4" s="189">
        <v>90154</v>
      </c>
      <c r="F4" s="17" t="s">
        <v>88</v>
      </c>
      <c r="G4" s="17" t="s">
        <v>84</v>
      </c>
      <c r="H4" s="18">
        <v>12150996</v>
      </c>
      <c r="I4" s="13">
        <v>3505</v>
      </c>
      <c r="J4" s="14">
        <v>334122144</v>
      </c>
      <c r="K4" s="19"/>
      <c r="L4" s="14">
        <v>45125923</v>
      </c>
      <c r="M4" s="14"/>
      <c r="N4" s="14">
        <v>71270326</v>
      </c>
      <c r="O4" s="14"/>
      <c r="P4" s="14">
        <v>1154289312</v>
      </c>
      <c r="Q4" s="14"/>
      <c r="R4" s="14">
        <v>54484526</v>
      </c>
      <c r="S4" s="14"/>
      <c r="T4" s="14">
        <v>249187539</v>
      </c>
      <c r="U4" s="14"/>
      <c r="V4" s="15">
        <v>1908479770</v>
      </c>
      <c r="W4" s="14"/>
      <c r="X4" s="5" t="str">
        <f t="shared" si="0"/>
        <v>No</v>
      </c>
      <c r="Y4" s="14"/>
      <c r="Z4" s="5"/>
      <c r="AA4" s="14"/>
      <c r="AB4" s="5"/>
      <c r="AC4" s="27">
        <v>1</v>
      </c>
      <c r="AD4" s="5"/>
      <c r="AE4" s="14"/>
      <c r="AF4" s="5"/>
      <c r="AG4" s="7"/>
    </row>
    <row r="5" spans="1:35" s="54" customFormat="1">
      <c r="A5" s="16" t="s">
        <v>6131</v>
      </c>
      <c r="B5" s="16" t="s">
        <v>416</v>
      </c>
      <c r="C5" s="17" t="s">
        <v>87</v>
      </c>
      <c r="D5" s="186">
        <v>1</v>
      </c>
      <c r="E5" s="189">
        <v>1</v>
      </c>
      <c r="F5" s="17" t="s">
        <v>83</v>
      </c>
      <c r="G5" s="17" t="s">
        <v>84</v>
      </c>
      <c r="H5" s="18">
        <v>3059393</v>
      </c>
      <c r="I5" s="13">
        <v>3154</v>
      </c>
      <c r="J5" s="14">
        <v>226154651</v>
      </c>
      <c r="K5" s="19"/>
      <c r="L5" s="14">
        <v>117219036</v>
      </c>
      <c r="M5" s="14"/>
      <c r="N5" s="14">
        <v>0</v>
      </c>
      <c r="O5" s="14"/>
      <c r="P5" s="14">
        <v>410238118</v>
      </c>
      <c r="Q5" s="14"/>
      <c r="R5" s="14">
        <v>9496565</v>
      </c>
      <c r="S5" s="14"/>
      <c r="T5" s="14">
        <v>26663769</v>
      </c>
      <c r="U5" s="14"/>
      <c r="V5" s="15">
        <v>789772139</v>
      </c>
      <c r="W5" s="14"/>
      <c r="X5" s="5" t="str">
        <f t="shared" si="0"/>
        <v>No</v>
      </c>
      <c r="Y5" s="14"/>
      <c r="Z5" s="5"/>
      <c r="AA5" s="14"/>
      <c r="AB5" s="5"/>
      <c r="AC5" s="27"/>
      <c r="AD5" s="5"/>
      <c r="AE5" s="14"/>
      <c r="AF5" s="5"/>
      <c r="AG5" s="7"/>
    </row>
    <row r="6" spans="1:35" s="54" customFormat="1">
      <c r="A6" s="16" t="s">
        <v>4174</v>
      </c>
      <c r="B6" s="16" t="s">
        <v>136</v>
      </c>
      <c r="C6" s="17" t="s">
        <v>137</v>
      </c>
      <c r="D6" s="186">
        <v>3030</v>
      </c>
      <c r="E6" s="189">
        <v>30030</v>
      </c>
      <c r="F6" s="17" t="s">
        <v>88</v>
      </c>
      <c r="G6" s="17" t="s">
        <v>84</v>
      </c>
      <c r="H6" s="18">
        <v>4586770</v>
      </c>
      <c r="I6" s="13">
        <v>3129</v>
      </c>
      <c r="J6" s="14">
        <v>660541529</v>
      </c>
      <c r="K6" s="19"/>
      <c r="L6" s="14">
        <v>122160611</v>
      </c>
      <c r="M6" s="14"/>
      <c r="N6" s="14">
        <v>0</v>
      </c>
      <c r="O6" s="14"/>
      <c r="P6" s="14">
        <v>473713176</v>
      </c>
      <c r="Q6" s="14"/>
      <c r="R6" s="14">
        <v>302865802</v>
      </c>
      <c r="S6" s="14"/>
      <c r="T6" s="14">
        <v>210331418</v>
      </c>
      <c r="U6" s="14"/>
      <c r="V6" s="15">
        <v>1769612536</v>
      </c>
      <c r="W6" s="14"/>
      <c r="X6" s="5" t="str">
        <f t="shared" si="0"/>
        <v>No</v>
      </c>
      <c r="Y6" s="14"/>
      <c r="Z6" s="5"/>
      <c r="AA6" s="14"/>
      <c r="AB6" s="5"/>
      <c r="AC6" s="27"/>
      <c r="AD6" s="5"/>
      <c r="AE6" s="14"/>
      <c r="AF6" s="5"/>
      <c r="AG6" s="7"/>
    </row>
    <row r="7" spans="1:35" s="54" customFormat="1">
      <c r="A7" s="16" t="s">
        <v>1016</v>
      </c>
      <c r="B7" s="16" t="s">
        <v>708</v>
      </c>
      <c r="C7" s="17" t="s">
        <v>555</v>
      </c>
      <c r="D7" s="186">
        <v>5066</v>
      </c>
      <c r="E7" s="189">
        <v>50066</v>
      </c>
      <c r="F7" s="17" t="s">
        <v>88</v>
      </c>
      <c r="G7" s="17" t="s">
        <v>84</v>
      </c>
      <c r="H7" s="18">
        <v>8608208</v>
      </c>
      <c r="I7" s="13">
        <v>2719</v>
      </c>
      <c r="J7" s="14">
        <v>564829047</v>
      </c>
      <c r="K7" s="19"/>
      <c r="L7" s="14">
        <v>72832849</v>
      </c>
      <c r="M7" s="14"/>
      <c r="N7" s="14">
        <v>0</v>
      </c>
      <c r="O7" s="14"/>
      <c r="P7" s="14">
        <v>490781353</v>
      </c>
      <c r="Q7" s="14"/>
      <c r="R7" s="14">
        <v>313461754</v>
      </c>
      <c r="S7" s="14"/>
      <c r="T7" s="14">
        <v>4133529</v>
      </c>
      <c r="U7" s="14"/>
      <c r="V7" s="15">
        <v>1446038532</v>
      </c>
      <c r="W7" s="14"/>
      <c r="X7" s="5" t="str">
        <f t="shared" si="0"/>
        <v>No</v>
      </c>
      <c r="Y7" s="14"/>
      <c r="Z7" s="5"/>
      <c r="AA7" s="14"/>
      <c r="AB7" s="5"/>
      <c r="AC7" s="27"/>
      <c r="AD7" s="5"/>
      <c r="AE7" s="14"/>
      <c r="AF7" s="5"/>
      <c r="AG7" s="7"/>
    </row>
    <row r="8" spans="1:35" s="54" customFormat="1">
      <c r="A8" s="16" t="s">
        <v>4168</v>
      </c>
      <c r="B8" s="16" t="s">
        <v>4169</v>
      </c>
      <c r="C8" s="17" t="s">
        <v>163</v>
      </c>
      <c r="D8" s="186">
        <v>1003</v>
      </c>
      <c r="E8" s="189">
        <v>10003</v>
      </c>
      <c r="F8" s="17" t="s">
        <v>88</v>
      </c>
      <c r="G8" s="17" t="s">
        <v>84</v>
      </c>
      <c r="H8" s="18">
        <v>4181019</v>
      </c>
      <c r="I8" s="13">
        <v>2453</v>
      </c>
      <c r="J8" s="14">
        <v>659480966</v>
      </c>
      <c r="K8" s="19"/>
      <c r="L8" s="14">
        <v>77581667</v>
      </c>
      <c r="M8" s="14"/>
      <c r="N8" s="14">
        <v>0</v>
      </c>
      <c r="O8" s="14"/>
      <c r="P8" s="14">
        <v>164023015</v>
      </c>
      <c r="Q8" s="14"/>
      <c r="R8" s="14">
        <v>974370140</v>
      </c>
      <c r="S8" s="14"/>
      <c r="T8" s="14">
        <v>5000000</v>
      </c>
      <c r="U8" s="14"/>
      <c r="V8" s="15">
        <v>1880455788</v>
      </c>
      <c r="W8" s="14"/>
      <c r="X8" s="5" t="str">
        <f t="shared" si="0"/>
        <v>No</v>
      </c>
      <c r="Y8" s="14"/>
      <c r="Z8" s="5"/>
      <c r="AA8" s="14"/>
      <c r="AB8" s="5"/>
      <c r="AC8" s="27"/>
      <c r="AD8" s="5"/>
      <c r="AE8" s="14"/>
      <c r="AF8" s="5"/>
      <c r="AG8" s="7"/>
    </row>
    <row r="9" spans="1:35" s="54" customFormat="1">
      <c r="A9" s="16" t="s">
        <v>1981</v>
      </c>
      <c r="B9" s="16" t="s">
        <v>1982</v>
      </c>
      <c r="C9" s="17" t="s">
        <v>288</v>
      </c>
      <c r="D9" s="186">
        <v>3019</v>
      </c>
      <c r="E9" s="189">
        <v>30019</v>
      </c>
      <c r="F9" s="17" t="s">
        <v>88</v>
      </c>
      <c r="G9" s="17" t="s">
        <v>84</v>
      </c>
      <c r="H9" s="18">
        <v>5441567</v>
      </c>
      <c r="I9" s="13">
        <v>2375</v>
      </c>
      <c r="J9" s="14">
        <v>446852737</v>
      </c>
      <c r="K9" s="19"/>
      <c r="L9" s="14">
        <v>35637566</v>
      </c>
      <c r="M9" s="14"/>
      <c r="N9" s="14">
        <v>0</v>
      </c>
      <c r="O9" s="14"/>
      <c r="P9" s="14">
        <v>96201975</v>
      </c>
      <c r="Q9" s="14"/>
      <c r="R9" s="14">
        <v>665875497</v>
      </c>
      <c r="S9" s="14"/>
      <c r="T9" s="14">
        <v>81441168</v>
      </c>
      <c r="U9" s="14"/>
      <c r="V9" s="15">
        <v>1326008943</v>
      </c>
      <c r="W9" s="14"/>
      <c r="X9" s="5" t="str">
        <f t="shared" si="0"/>
        <v>No</v>
      </c>
      <c r="Y9" s="14"/>
      <c r="Z9" s="5"/>
      <c r="AA9" s="14"/>
      <c r="AB9" s="5"/>
      <c r="AC9" s="27"/>
      <c r="AD9" s="5"/>
      <c r="AE9" s="14"/>
      <c r="AF9" s="5"/>
      <c r="AG9" s="7"/>
    </row>
    <row r="10" spans="1:35" s="54" customFormat="1">
      <c r="A10" s="16" t="s">
        <v>6507</v>
      </c>
      <c r="B10" s="16" t="s">
        <v>119</v>
      </c>
      <c r="C10" s="17" t="s">
        <v>120</v>
      </c>
      <c r="D10" s="186">
        <v>6008</v>
      </c>
      <c r="E10" s="189">
        <v>60008</v>
      </c>
      <c r="F10" s="17" t="s">
        <v>88</v>
      </c>
      <c r="G10" s="17" t="s">
        <v>84</v>
      </c>
      <c r="H10" s="18">
        <v>4944332</v>
      </c>
      <c r="I10" s="13">
        <v>2121</v>
      </c>
      <c r="J10" s="14">
        <v>67588521</v>
      </c>
      <c r="K10" s="19"/>
      <c r="L10" s="14">
        <v>7745410</v>
      </c>
      <c r="M10" s="14"/>
      <c r="N10" s="14">
        <v>444094905</v>
      </c>
      <c r="O10" s="14"/>
      <c r="P10" s="14">
        <v>9053635</v>
      </c>
      <c r="Q10" s="14"/>
      <c r="R10" s="14">
        <v>0</v>
      </c>
      <c r="S10" s="14"/>
      <c r="T10" s="14">
        <v>79404368</v>
      </c>
      <c r="U10" s="14"/>
      <c r="V10" s="15">
        <v>607886839</v>
      </c>
      <c r="W10" s="14"/>
      <c r="X10" s="5" t="str">
        <f t="shared" si="0"/>
        <v>No</v>
      </c>
      <c r="Y10" s="14"/>
      <c r="Z10" s="5"/>
      <c r="AA10" s="14"/>
      <c r="AB10" s="5"/>
      <c r="AC10" s="27"/>
      <c r="AD10" s="5"/>
      <c r="AE10" s="14"/>
      <c r="AF10" s="5"/>
      <c r="AG10" s="7"/>
    </row>
    <row r="11" spans="1:35" s="54" customFormat="1">
      <c r="A11" s="16" t="s">
        <v>6508</v>
      </c>
      <c r="B11" s="16" t="s">
        <v>444</v>
      </c>
      <c r="C11" s="17" t="s">
        <v>103</v>
      </c>
      <c r="D11" s="186">
        <v>4105</v>
      </c>
      <c r="E11" s="189">
        <v>40105</v>
      </c>
      <c r="F11" s="17" t="s">
        <v>138</v>
      </c>
      <c r="G11" s="17" t="s">
        <v>84</v>
      </c>
      <c r="H11" s="18">
        <v>2148346</v>
      </c>
      <c r="I11" s="13">
        <v>1726</v>
      </c>
      <c r="J11" s="14">
        <v>29217225</v>
      </c>
      <c r="K11" s="19"/>
      <c r="L11" s="14">
        <v>0</v>
      </c>
      <c r="M11" s="14"/>
      <c r="N11" s="14">
        <v>0</v>
      </c>
      <c r="O11" s="14"/>
      <c r="P11" s="14">
        <v>0</v>
      </c>
      <c r="Q11" s="14"/>
      <c r="R11" s="14">
        <v>185962</v>
      </c>
      <c r="S11" s="14"/>
      <c r="T11" s="14">
        <v>743847</v>
      </c>
      <c r="U11" s="14"/>
      <c r="V11" s="15">
        <v>30147034</v>
      </c>
      <c r="W11" s="14"/>
      <c r="X11" s="5" t="str">
        <f t="shared" si="0"/>
        <v>No</v>
      </c>
      <c r="Y11" s="14"/>
      <c r="Z11" s="5"/>
      <c r="AA11" s="14"/>
      <c r="AB11" s="5"/>
      <c r="AC11" s="27"/>
      <c r="AD11" s="5"/>
      <c r="AE11" s="14"/>
      <c r="AF11" s="5"/>
      <c r="AG11" s="7"/>
    </row>
    <row r="12" spans="1:35" s="54" customFormat="1">
      <c r="A12" s="16" t="s">
        <v>5456</v>
      </c>
      <c r="B12" s="16" t="s">
        <v>5457</v>
      </c>
      <c r="C12" s="17" t="s">
        <v>217</v>
      </c>
      <c r="D12" s="186">
        <v>3034</v>
      </c>
      <c r="E12" s="189">
        <v>30034</v>
      </c>
      <c r="F12" s="17" t="s">
        <v>138</v>
      </c>
      <c r="G12" s="17" t="s">
        <v>84</v>
      </c>
      <c r="H12" s="18">
        <v>2203663</v>
      </c>
      <c r="I12" s="13">
        <v>1680</v>
      </c>
      <c r="J12" s="14">
        <v>148528023</v>
      </c>
      <c r="K12" s="19"/>
      <c r="L12" s="14">
        <v>0</v>
      </c>
      <c r="M12" s="14"/>
      <c r="N12" s="14">
        <v>0</v>
      </c>
      <c r="O12" s="14"/>
      <c r="P12" s="14">
        <v>0</v>
      </c>
      <c r="Q12" s="14"/>
      <c r="R12" s="14">
        <v>566415203</v>
      </c>
      <c r="S12" s="14"/>
      <c r="T12" s="14">
        <v>38954267</v>
      </c>
      <c r="U12" s="14"/>
      <c r="V12" s="15">
        <v>753897493</v>
      </c>
      <c r="W12" s="14"/>
      <c r="X12" s="5" t="str">
        <f t="shared" si="0"/>
        <v>No</v>
      </c>
      <c r="Y12" s="14"/>
      <c r="Z12" s="5"/>
      <c r="AA12" s="14"/>
      <c r="AB12" s="5"/>
      <c r="AC12" s="27"/>
      <c r="AD12" s="5"/>
      <c r="AE12" s="14"/>
      <c r="AF12" s="5"/>
      <c r="AG12" s="7"/>
    </row>
    <row r="13" spans="1:35" s="54" customFormat="1">
      <c r="A13" s="16" t="s">
        <v>2001</v>
      </c>
      <c r="B13" s="16" t="s">
        <v>2000</v>
      </c>
      <c r="C13" s="17" t="s">
        <v>555</v>
      </c>
      <c r="D13" s="186">
        <v>5113</v>
      </c>
      <c r="E13" s="189">
        <v>50113</v>
      </c>
      <c r="F13" s="17" t="s">
        <v>88</v>
      </c>
      <c r="G13" s="17" t="s">
        <v>84</v>
      </c>
      <c r="H13" s="18">
        <v>8608208</v>
      </c>
      <c r="I13" s="13">
        <v>1582</v>
      </c>
      <c r="J13" s="14">
        <v>38732070</v>
      </c>
      <c r="K13" s="19"/>
      <c r="L13" s="14">
        <v>4123965</v>
      </c>
      <c r="M13" s="14"/>
      <c r="N13" s="14">
        <v>0</v>
      </c>
      <c r="O13" s="14"/>
      <c r="P13" s="14">
        <v>173269807</v>
      </c>
      <c r="Q13" s="14"/>
      <c r="R13" s="14">
        <v>1346001</v>
      </c>
      <c r="S13" s="14"/>
      <c r="T13" s="14">
        <v>8993669</v>
      </c>
      <c r="U13" s="14"/>
      <c r="V13" s="15">
        <v>226465512</v>
      </c>
      <c r="W13" s="14"/>
      <c r="X13" s="5" t="str">
        <f t="shared" si="0"/>
        <v>No</v>
      </c>
      <c r="Y13" s="14"/>
      <c r="Z13" s="5"/>
      <c r="AA13" s="14"/>
      <c r="AB13" s="5"/>
      <c r="AC13" s="27"/>
      <c r="AD13" s="5"/>
      <c r="AE13" s="14"/>
      <c r="AF13" s="5"/>
      <c r="AG13" s="7"/>
    </row>
    <row r="14" spans="1:35" s="54" customFormat="1">
      <c r="A14" s="16" t="s">
        <v>3978</v>
      </c>
      <c r="B14" s="16" t="s">
        <v>3979</v>
      </c>
      <c r="C14" s="17" t="s">
        <v>91</v>
      </c>
      <c r="D14" s="186">
        <v>9036</v>
      </c>
      <c r="E14" s="189">
        <v>90036</v>
      </c>
      <c r="F14" s="17" t="s">
        <v>88</v>
      </c>
      <c r="G14" s="17" t="s">
        <v>84</v>
      </c>
      <c r="H14" s="18">
        <v>12150996</v>
      </c>
      <c r="I14" s="13">
        <v>1501</v>
      </c>
      <c r="J14" s="14">
        <v>28906740</v>
      </c>
      <c r="K14" s="19"/>
      <c r="L14" s="14">
        <v>1802083</v>
      </c>
      <c r="M14" s="14"/>
      <c r="N14" s="14">
        <v>0</v>
      </c>
      <c r="O14" s="14"/>
      <c r="P14" s="14">
        <v>22134741</v>
      </c>
      <c r="Q14" s="14"/>
      <c r="R14" s="14">
        <v>150391504</v>
      </c>
      <c r="S14" s="14"/>
      <c r="T14" s="14">
        <v>72185128</v>
      </c>
      <c r="U14" s="14"/>
      <c r="V14" s="15">
        <v>275420196</v>
      </c>
      <c r="W14" s="14"/>
      <c r="X14" s="5" t="str">
        <f t="shared" si="0"/>
        <v>No</v>
      </c>
      <c r="Y14" s="14"/>
      <c r="Z14" s="5"/>
      <c r="AA14" s="14"/>
      <c r="AB14" s="5"/>
      <c r="AC14" s="27"/>
      <c r="AD14" s="5"/>
      <c r="AE14" s="14"/>
      <c r="AF14" s="5"/>
      <c r="AG14" s="7"/>
    </row>
    <row r="15" spans="1:35" s="54" customFormat="1">
      <c r="A15" s="16" t="s">
        <v>5459</v>
      </c>
      <c r="B15" s="16" t="s">
        <v>2370</v>
      </c>
      <c r="C15" s="17" t="s">
        <v>454</v>
      </c>
      <c r="D15" s="186">
        <v>8006</v>
      </c>
      <c r="E15" s="189">
        <v>80006</v>
      </c>
      <c r="F15" s="17" t="s">
        <v>88</v>
      </c>
      <c r="G15" s="17" t="s">
        <v>84</v>
      </c>
      <c r="H15" s="18">
        <v>2374203</v>
      </c>
      <c r="I15" s="13">
        <v>1480</v>
      </c>
      <c r="J15" s="14">
        <v>140695575</v>
      </c>
      <c r="K15" s="19"/>
      <c r="L15" s="14">
        <v>84363873</v>
      </c>
      <c r="M15" s="14"/>
      <c r="N15" s="14">
        <v>356549945</v>
      </c>
      <c r="O15" s="14"/>
      <c r="P15" s="14">
        <v>864896</v>
      </c>
      <c r="Q15" s="14"/>
      <c r="R15" s="14">
        <v>600699</v>
      </c>
      <c r="S15" s="14"/>
      <c r="T15" s="14">
        <v>79782686</v>
      </c>
      <c r="U15" s="14"/>
      <c r="V15" s="15">
        <v>662857674</v>
      </c>
      <c r="W15" s="14"/>
      <c r="X15" s="5" t="str">
        <f t="shared" si="0"/>
        <v>No</v>
      </c>
      <c r="Y15" s="14"/>
      <c r="Z15" s="5"/>
      <c r="AA15" s="14"/>
      <c r="AB15" s="5"/>
      <c r="AC15" s="27"/>
      <c r="AD15" s="5"/>
      <c r="AE15" s="14"/>
      <c r="AF15" s="5"/>
      <c r="AG15" s="7"/>
    </row>
    <row r="16" spans="1:35" s="54" customFormat="1">
      <c r="A16" s="16" t="s">
        <v>4597</v>
      </c>
      <c r="B16" s="16" t="s">
        <v>3987</v>
      </c>
      <c r="C16" s="17" t="s">
        <v>171</v>
      </c>
      <c r="D16" s="186">
        <v>4034</v>
      </c>
      <c r="E16" s="189">
        <v>40034</v>
      </c>
      <c r="F16" s="17" t="s">
        <v>83</v>
      </c>
      <c r="G16" s="17" t="s">
        <v>84</v>
      </c>
      <c r="H16" s="18">
        <v>5502379</v>
      </c>
      <c r="I16" s="13">
        <v>1221</v>
      </c>
      <c r="J16" s="14">
        <v>92764184</v>
      </c>
      <c r="K16" s="19"/>
      <c r="L16" s="14">
        <v>20433974</v>
      </c>
      <c r="M16" s="14"/>
      <c r="N16" s="14">
        <v>0</v>
      </c>
      <c r="O16" s="14"/>
      <c r="P16" s="14">
        <v>332009827</v>
      </c>
      <c r="Q16" s="14"/>
      <c r="R16" s="14">
        <v>32501135</v>
      </c>
      <c r="S16" s="14"/>
      <c r="T16" s="14">
        <v>106811676</v>
      </c>
      <c r="U16" s="14"/>
      <c r="V16" s="15">
        <v>584520796</v>
      </c>
      <c r="W16" s="14"/>
      <c r="X16" s="5" t="str">
        <f t="shared" si="0"/>
        <v>No</v>
      </c>
      <c r="Y16" s="14"/>
      <c r="Z16" s="5"/>
      <c r="AA16" s="14"/>
      <c r="AB16" s="5"/>
      <c r="AC16" s="27"/>
      <c r="AD16" s="5"/>
      <c r="AE16" s="14"/>
      <c r="AF16" s="5"/>
      <c r="AG16" s="7"/>
    </row>
    <row r="17" spans="1:33" s="54" customFormat="1">
      <c r="A17" s="16" t="s">
        <v>6509</v>
      </c>
      <c r="B17" s="16" t="s">
        <v>448</v>
      </c>
      <c r="C17" s="17" t="s">
        <v>91</v>
      </c>
      <c r="D17" s="186">
        <v>9157</v>
      </c>
      <c r="E17" s="189">
        <v>90157</v>
      </c>
      <c r="F17" s="17" t="s">
        <v>88</v>
      </c>
      <c r="G17" s="17" t="s">
        <v>84</v>
      </c>
      <c r="H17" s="18">
        <v>12150996</v>
      </c>
      <c r="I17" s="13">
        <v>1187</v>
      </c>
      <c r="J17" s="14">
        <v>9971134</v>
      </c>
      <c r="K17" s="19"/>
      <c r="L17" s="14">
        <v>679615</v>
      </c>
      <c r="M17" s="14"/>
      <c r="N17" s="14">
        <v>0</v>
      </c>
      <c r="O17" s="14"/>
      <c r="P17" s="14">
        <v>76620224</v>
      </c>
      <c r="Q17" s="14"/>
      <c r="R17" s="14">
        <v>0</v>
      </c>
      <c r="S17" s="14"/>
      <c r="T17" s="14">
        <v>64690198</v>
      </c>
      <c r="U17" s="14"/>
      <c r="V17" s="15">
        <v>151961171</v>
      </c>
      <c r="W17" s="14"/>
      <c r="X17" s="5" t="str">
        <f t="shared" si="0"/>
        <v>No</v>
      </c>
      <c r="Y17" s="14"/>
      <c r="Z17" s="5"/>
      <c r="AA17" s="14"/>
      <c r="AB17" s="5"/>
      <c r="AC17" s="27"/>
      <c r="AD17" s="5"/>
      <c r="AE17" s="14"/>
      <c r="AF17" s="5"/>
      <c r="AG17" s="7"/>
    </row>
    <row r="18" spans="1:33" s="54" customFormat="1">
      <c r="A18" s="16" t="s">
        <v>1925</v>
      </c>
      <c r="B18" s="16" t="s">
        <v>97</v>
      </c>
      <c r="C18" s="17" t="s">
        <v>42</v>
      </c>
      <c r="D18" s="186">
        <v>2078</v>
      </c>
      <c r="E18" s="189">
        <v>20078</v>
      </c>
      <c r="F18" s="17" t="s">
        <v>98</v>
      </c>
      <c r="G18" s="17" t="s">
        <v>84</v>
      </c>
      <c r="H18" s="18">
        <v>18351295</v>
      </c>
      <c r="I18" s="13">
        <v>1178</v>
      </c>
      <c r="J18" s="14">
        <v>738211021</v>
      </c>
      <c r="K18" s="19"/>
      <c r="L18" s="14">
        <v>54545483</v>
      </c>
      <c r="M18" s="14"/>
      <c r="N18" s="14">
        <v>0</v>
      </c>
      <c r="O18" s="14"/>
      <c r="P18" s="14">
        <v>102705387</v>
      </c>
      <c r="Q18" s="14"/>
      <c r="R18" s="14">
        <v>408183797</v>
      </c>
      <c r="S18" s="14"/>
      <c r="T18" s="14">
        <v>0</v>
      </c>
      <c r="U18" s="14"/>
      <c r="V18" s="15">
        <v>1303645688</v>
      </c>
      <c r="W18" s="14"/>
      <c r="X18" s="5" t="str">
        <f t="shared" si="0"/>
        <v>No</v>
      </c>
      <c r="Y18" s="14"/>
      <c r="Z18" s="5"/>
      <c r="AA18" s="14"/>
      <c r="AB18" s="5"/>
      <c r="AC18" s="27"/>
      <c r="AD18" s="5"/>
      <c r="AE18" s="14"/>
      <c r="AF18" s="5"/>
      <c r="AG18" s="7"/>
    </row>
    <row r="19" spans="1:33" s="54" customFormat="1">
      <c r="A19" s="16" t="s">
        <v>3536</v>
      </c>
      <c r="B19" s="16" t="s">
        <v>97</v>
      </c>
      <c r="C19" s="17" t="s">
        <v>42</v>
      </c>
      <c r="D19" s="186">
        <v>2188</v>
      </c>
      <c r="E19" s="189">
        <v>20188</v>
      </c>
      <c r="F19" s="17" t="s">
        <v>98</v>
      </c>
      <c r="G19" s="17" t="s">
        <v>84</v>
      </c>
      <c r="H19" s="18">
        <v>18351295</v>
      </c>
      <c r="I19" s="13">
        <v>1098</v>
      </c>
      <c r="J19" s="14">
        <v>211725970</v>
      </c>
      <c r="K19" s="19"/>
      <c r="L19" s="14">
        <v>5690978</v>
      </c>
      <c r="M19" s="14"/>
      <c r="N19" s="14">
        <v>0</v>
      </c>
      <c r="O19" s="14"/>
      <c r="P19" s="14">
        <v>498897330</v>
      </c>
      <c r="Q19" s="14"/>
      <c r="R19" s="14">
        <v>0</v>
      </c>
      <c r="S19" s="14"/>
      <c r="T19" s="14">
        <v>0</v>
      </c>
      <c r="U19" s="14"/>
      <c r="V19" s="15">
        <v>716314278</v>
      </c>
      <c r="W19" s="14"/>
      <c r="X19" s="5" t="str">
        <f t="shared" si="0"/>
        <v>No</v>
      </c>
      <c r="Y19" s="14"/>
      <c r="Z19" s="5"/>
      <c r="AA19" s="14"/>
      <c r="AB19" s="5"/>
      <c r="AC19" s="27"/>
      <c r="AD19" s="5"/>
      <c r="AE19" s="14"/>
      <c r="AF19" s="5"/>
      <c r="AG19" s="7"/>
    </row>
    <row r="20" spans="1:33" s="54" customFormat="1">
      <c r="A20" s="16" t="s">
        <v>1999</v>
      </c>
      <c r="B20" s="16" t="s">
        <v>2000</v>
      </c>
      <c r="C20" s="17" t="s">
        <v>555</v>
      </c>
      <c r="D20" s="186">
        <v>5182</v>
      </c>
      <c r="E20" s="189">
        <v>50182</v>
      </c>
      <c r="F20" s="17" t="s">
        <v>88</v>
      </c>
      <c r="G20" s="17" t="s">
        <v>84</v>
      </c>
      <c r="H20" s="18">
        <v>8608208</v>
      </c>
      <c r="I20" s="13">
        <v>1096</v>
      </c>
      <c r="J20" s="14">
        <v>10592955</v>
      </c>
      <c r="K20" s="19"/>
      <c r="L20" s="14">
        <v>66143</v>
      </c>
      <c r="M20" s="14"/>
      <c r="N20" s="14">
        <v>0</v>
      </c>
      <c r="O20" s="14"/>
      <c r="P20" s="14">
        <v>159468165</v>
      </c>
      <c r="Q20" s="14"/>
      <c r="R20" s="14">
        <v>3825000</v>
      </c>
      <c r="S20" s="14"/>
      <c r="T20" s="14">
        <v>0</v>
      </c>
      <c r="U20" s="14"/>
      <c r="V20" s="15">
        <v>173952263</v>
      </c>
      <c r="W20" s="14"/>
      <c r="X20" s="5" t="str">
        <f t="shared" si="0"/>
        <v>No</v>
      </c>
      <c r="Y20" s="14"/>
      <c r="Z20" s="5"/>
      <c r="AA20" s="14"/>
      <c r="AB20" s="5"/>
      <c r="AC20" s="27"/>
      <c r="AD20" s="5"/>
      <c r="AE20" s="14"/>
      <c r="AF20" s="5"/>
      <c r="AG20" s="7"/>
    </row>
    <row r="21" spans="1:33" s="54" customFormat="1">
      <c r="A21" s="16" t="s">
        <v>4170</v>
      </c>
      <c r="B21" s="16" t="s">
        <v>4171</v>
      </c>
      <c r="C21" s="17" t="s">
        <v>54</v>
      </c>
      <c r="D21" s="186">
        <v>8001</v>
      </c>
      <c r="E21" s="189">
        <v>80001</v>
      </c>
      <c r="F21" s="17" t="s">
        <v>88</v>
      </c>
      <c r="G21" s="17" t="s">
        <v>84</v>
      </c>
      <c r="H21" s="18">
        <v>1021243</v>
      </c>
      <c r="I21" s="13">
        <v>1086</v>
      </c>
      <c r="J21" s="14">
        <v>52159202</v>
      </c>
      <c r="K21" s="19"/>
      <c r="L21" s="14">
        <v>9195344</v>
      </c>
      <c r="M21" s="14"/>
      <c r="N21" s="14">
        <v>0</v>
      </c>
      <c r="O21" s="14"/>
      <c r="P21" s="14">
        <v>0</v>
      </c>
      <c r="Q21" s="14"/>
      <c r="R21" s="14">
        <v>270847394</v>
      </c>
      <c r="S21" s="14"/>
      <c r="T21" s="14">
        <v>42532677</v>
      </c>
      <c r="U21" s="14"/>
      <c r="V21" s="15">
        <v>374734617</v>
      </c>
      <c r="W21" s="14"/>
      <c r="X21" s="5" t="str">
        <f t="shared" si="0"/>
        <v>No</v>
      </c>
      <c r="Y21" s="14"/>
      <c r="Z21" s="5"/>
      <c r="AA21" s="14"/>
      <c r="AB21" s="5"/>
      <c r="AC21" s="27"/>
      <c r="AD21" s="5"/>
      <c r="AE21" s="14"/>
      <c r="AF21" s="5"/>
      <c r="AG21" s="7"/>
    </row>
    <row r="22" spans="1:33" s="54" customFormat="1">
      <c r="A22" s="16" t="s">
        <v>707</v>
      </c>
      <c r="B22" s="16" t="s">
        <v>708</v>
      </c>
      <c r="C22" s="17" t="s">
        <v>555</v>
      </c>
      <c r="D22" s="186">
        <v>5118</v>
      </c>
      <c r="E22" s="189">
        <v>50118</v>
      </c>
      <c r="F22" s="17" t="s">
        <v>88</v>
      </c>
      <c r="G22" s="17" t="s">
        <v>84</v>
      </c>
      <c r="H22" s="18">
        <v>8608208</v>
      </c>
      <c r="I22" s="13">
        <v>1064</v>
      </c>
      <c r="J22" s="14">
        <v>327825533</v>
      </c>
      <c r="K22" s="19"/>
      <c r="L22" s="14">
        <v>39881427</v>
      </c>
      <c r="M22" s="14"/>
      <c r="N22" s="14">
        <v>0</v>
      </c>
      <c r="O22" s="14"/>
      <c r="P22" s="14">
        <v>389984152</v>
      </c>
      <c r="Q22" s="14"/>
      <c r="R22" s="14">
        <v>1483367</v>
      </c>
      <c r="S22" s="14"/>
      <c r="T22" s="14">
        <v>2418428</v>
      </c>
      <c r="U22" s="14"/>
      <c r="V22" s="15">
        <v>761592907</v>
      </c>
      <c r="W22" s="14"/>
      <c r="X22" s="5" t="str">
        <f t="shared" si="0"/>
        <v>No</v>
      </c>
      <c r="Y22" s="14"/>
      <c r="Z22" s="5"/>
      <c r="AA22" s="14"/>
      <c r="AB22" s="5"/>
      <c r="AC22" s="27"/>
      <c r="AD22" s="5"/>
      <c r="AE22" s="14"/>
      <c r="AF22" s="5"/>
      <c r="AG22" s="7"/>
    </row>
    <row r="23" spans="1:33" s="54" customFormat="1">
      <c r="A23" s="16" t="s">
        <v>5290</v>
      </c>
      <c r="B23" s="16" t="s">
        <v>1000</v>
      </c>
      <c r="C23" s="17" t="s">
        <v>120</v>
      </c>
      <c r="D23" s="186">
        <v>6056</v>
      </c>
      <c r="E23" s="189">
        <v>60056</v>
      </c>
      <c r="F23" s="17" t="s">
        <v>88</v>
      </c>
      <c r="G23" s="17" t="s">
        <v>84</v>
      </c>
      <c r="H23" s="18">
        <v>5121892</v>
      </c>
      <c r="I23" s="13">
        <v>1061</v>
      </c>
      <c r="J23" s="14">
        <v>67855572</v>
      </c>
      <c r="K23" s="19"/>
      <c r="L23" s="14">
        <v>44374524</v>
      </c>
      <c r="M23" s="14"/>
      <c r="N23" s="14">
        <v>0</v>
      </c>
      <c r="O23" s="14"/>
      <c r="P23" s="14">
        <v>538882735</v>
      </c>
      <c r="Q23" s="14"/>
      <c r="R23" s="14">
        <v>0</v>
      </c>
      <c r="S23" s="14"/>
      <c r="T23" s="14">
        <v>21811339</v>
      </c>
      <c r="U23" s="14"/>
      <c r="V23" s="15">
        <v>672924170</v>
      </c>
      <c r="W23" s="14"/>
      <c r="X23" s="5" t="str">
        <f t="shared" si="0"/>
        <v>No</v>
      </c>
      <c r="Y23" s="14"/>
      <c r="Z23" s="5"/>
      <c r="AA23" s="14"/>
      <c r="AB23" s="5"/>
      <c r="AC23" s="27"/>
      <c r="AD23" s="5"/>
      <c r="AE23" s="14"/>
      <c r="AF23" s="5"/>
      <c r="AG23" s="7"/>
    </row>
    <row r="24" spans="1:33" s="54" customFormat="1">
      <c r="A24" s="16" t="s">
        <v>3120</v>
      </c>
      <c r="B24" s="16" t="s">
        <v>3121</v>
      </c>
      <c r="C24" s="17" t="s">
        <v>42</v>
      </c>
      <c r="D24" s="186">
        <v>2100</v>
      </c>
      <c r="E24" s="189">
        <v>20100</v>
      </c>
      <c r="F24" s="17" t="s">
        <v>98</v>
      </c>
      <c r="G24" s="17" t="s">
        <v>84</v>
      </c>
      <c r="H24" s="18">
        <v>18351295</v>
      </c>
      <c r="I24" s="13">
        <v>1036</v>
      </c>
      <c r="J24" s="14">
        <v>732987655</v>
      </c>
      <c r="K24" s="19"/>
      <c r="L24" s="14">
        <v>47628684</v>
      </c>
      <c r="M24" s="14"/>
      <c r="N24" s="14">
        <v>0</v>
      </c>
      <c r="O24" s="14"/>
      <c r="P24" s="14">
        <v>163513428</v>
      </c>
      <c r="Q24" s="14"/>
      <c r="R24" s="14">
        <v>486788874</v>
      </c>
      <c r="S24" s="14"/>
      <c r="T24" s="14">
        <v>0</v>
      </c>
      <c r="U24" s="14"/>
      <c r="V24" s="15">
        <v>1430918641</v>
      </c>
      <c r="W24" s="14"/>
      <c r="X24" s="5" t="str">
        <f t="shared" si="0"/>
        <v>No</v>
      </c>
      <c r="Y24" s="14"/>
      <c r="Z24" s="5"/>
      <c r="AA24" s="14"/>
      <c r="AB24" s="5"/>
      <c r="AC24" s="27"/>
      <c r="AD24" s="5"/>
      <c r="AE24" s="14"/>
      <c r="AF24" s="5"/>
      <c r="AG24" s="7"/>
    </row>
    <row r="25" spans="1:33" s="54" customFormat="1">
      <c r="A25" s="16" t="s">
        <v>5104</v>
      </c>
      <c r="B25" s="16" t="s">
        <v>1754</v>
      </c>
      <c r="C25" s="17" t="s">
        <v>91</v>
      </c>
      <c r="D25" s="186">
        <v>9015</v>
      </c>
      <c r="E25" s="189">
        <v>90015</v>
      </c>
      <c r="F25" s="17" t="s">
        <v>83</v>
      </c>
      <c r="G25" s="17" t="s">
        <v>84</v>
      </c>
      <c r="H25" s="18">
        <v>3281212</v>
      </c>
      <c r="I25" s="13">
        <v>988</v>
      </c>
      <c r="J25" s="14">
        <v>196978190</v>
      </c>
      <c r="K25" s="19"/>
      <c r="L25" s="14">
        <v>78930005</v>
      </c>
      <c r="M25" s="14"/>
      <c r="N25" s="14">
        <v>0</v>
      </c>
      <c r="O25" s="14"/>
      <c r="P25" s="14">
        <v>435860655</v>
      </c>
      <c r="Q25" s="14"/>
      <c r="R25" s="14">
        <v>126438352</v>
      </c>
      <c r="S25" s="14"/>
      <c r="T25" s="14">
        <v>9753270</v>
      </c>
      <c r="U25" s="14"/>
      <c r="V25" s="15">
        <v>847960472</v>
      </c>
      <c r="W25" s="14"/>
      <c r="X25" s="5" t="str">
        <f t="shared" si="0"/>
        <v>No</v>
      </c>
      <c r="Y25" s="14"/>
      <c r="Z25" s="5"/>
      <c r="AA25" s="14"/>
      <c r="AB25" s="5"/>
      <c r="AC25" s="27"/>
      <c r="AD25" s="5"/>
      <c r="AE25" s="14"/>
      <c r="AF25" s="5"/>
      <c r="AG25" s="7"/>
    </row>
    <row r="26" spans="1:33" s="54" customFormat="1">
      <c r="A26" s="16" t="s">
        <v>166</v>
      </c>
      <c r="B26" s="16" t="s">
        <v>167</v>
      </c>
      <c r="C26" s="17" t="s">
        <v>168</v>
      </c>
      <c r="D26" s="186">
        <v>8</v>
      </c>
      <c r="E26" s="189">
        <v>8</v>
      </c>
      <c r="F26" s="17" t="s">
        <v>88</v>
      </c>
      <c r="G26" s="17" t="s">
        <v>84</v>
      </c>
      <c r="H26" s="18">
        <v>1849898</v>
      </c>
      <c r="I26" s="13">
        <v>964</v>
      </c>
      <c r="J26" s="14">
        <v>125060994</v>
      </c>
      <c r="K26" s="19"/>
      <c r="L26" s="14">
        <v>19537973</v>
      </c>
      <c r="M26" s="14"/>
      <c r="N26" s="14">
        <v>254000591</v>
      </c>
      <c r="O26" s="14"/>
      <c r="P26" s="14">
        <v>3350034</v>
      </c>
      <c r="Q26" s="14"/>
      <c r="R26" s="14">
        <v>1075031</v>
      </c>
      <c r="S26" s="14"/>
      <c r="T26" s="14">
        <v>93623653</v>
      </c>
      <c r="U26" s="14"/>
      <c r="V26" s="15">
        <v>496648276</v>
      </c>
      <c r="W26" s="14"/>
      <c r="X26" s="5" t="str">
        <f t="shared" si="0"/>
        <v>No</v>
      </c>
      <c r="Y26" s="14"/>
      <c r="Z26" s="5"/>
      <c r="AA26" s="14"/>
      <c r="AB26" s="5"/>
      <c r="AC26" s="27"/>
      <c r="AD26" s="5"/>
      <c r="AE26" s="14"/>
      <c r="AF26" s="5"/>
      <c r="AG26" s="7"/>
    </row>
    <row r="27" spans="1:33" s="54" customFormat="1">
      <c r="A27" s="16" t="s">
        <v>735</v>
      </c>
      <c r="B27" s="16" t="s">
        <v>292</v>
      </c>
      <c r="C27" s="17" t="s">
        <v>288</v>
      </c>
      <c r="D27" s="186">
        <v>3022</v>
      </c>
      <c r="E27" s="189">
        <v>30022</v>
      </c>
      <c r="F27" s="17" t="s">
        <v>88</v>
      </c>
      <c r="G27" s="17" t="s">
        <v>84</v>
      </c>
      <c r="H27" s="18">
        <v>1733853</v>
      </c>
      <c r="I27" s="13">
        <v>939</v>
      </c>
      <c r="J27" s="14">
        <v>99845365</v>
      </c>
      <c r="K27" s="19"/>
      <c r="L27" s="14">
        <v>4254590</v>
      </c>
      <c r="M27" s="14"/>
      <c r="N27" s="14">
        <v>0</v>
      </c>
      <c r="O27" s="14"/>
      <c r="P27" s="14">
        <v>39516769</v>
      </c>
      <c r="Q27" s="14"/>
      <c r="R27" s="14">
        <v>228239300</v>
      </c>
      <c r="S27" s="14"/>
      <c r="T27" s="14">
        <v>33395946</v>
      </c>
      <c r="U27" s="14"/>
      <c r="V27" s="15">
        <v>405251970</v>
      </c>
      <c r="W27" s="14"/>
      <c r="X27" s="5" t="str">
        <f t="shared" si="0"/>
        <v>No</v>
      </c>
      <c r="Y27" s="14"/>
      <c r="Z27" s="5"/>
      <c r="AA27" s="14"/>
      <c r="AB27" s="5"/>
      <c r="AC27" s="27"/>
      <c r="AD27" s="5"/>
      <c r="AE27" s="14"/>
      <c r="AF27" s="5"/>
      <c r="AG27" s="7"/>
    </row>
    <row r="28" spans="1:33" s="54" customFormat="1">
      <c r="A28" s="16" t="s">
        <v>6510</v>
      </c>
      <c r="B28" s="16" t="s">
        <v>3859</v>
      </c>
      <c r="C28" s="17" t="s">
        <v>46</v>
      </c>
      <c r="D28" s="186">
        <v>5027</v>
      </c>
      <c r="E28" s="189">
        <v>50027</v>
      </c>
      <c r="F28" s="17" t="s">
        <v>98</v>
      </c>
      <c r="G28" s="17" t="s">
        <v>84</v>
      </c>
      <c r="H28" s="18">
        <v>2650890</v>
      </c>
      <c r="I28" s="13">
        <v>850</v>
      </c>
      <c r="J28" s="14">
        <v>92968307</v>
      </c>
      <c r="K28" s="19"/>
      <c r="L28" s="14">
        <v>6776360</v>
      </c>
      <c r="M28" s="14"/>
      <c r="N28" s="14">
        <v>0</v>
      </c>
      <c r="O28" s="14"/>
      <c r="P28" s="14">
        <v>28895959</v>
      </c>
      <c r="Q28" s="14"/>
      <c r="R28" s="14">
        <v>228679413</v>
      </c>
      <c r="S28" s="14"/>
      <c r="T28" s="14">
        <v>20761564</v>
      </c>
      <c r="U28" s="14"/>
      <c r="V28" s="15">
        <v>378081603</v>
      </c>
      <c r="W28" s="14"/>
      <c r="X28" s="5" t="str">
        <f t="shared" si="0"/>
        <v>No</v>
      </c>
      <c r="Y28" s="14"/>
      <c r="Z28" s="5"/>
      <c r="AA28" s="14"/>
      <c r="AB28" s="5"/>
      <c r="AC28" s="27"/>
      <c r="AD28" s="5"/>
      <c r="AE28" s="14"/>
      <c r="AF28" s="5"/>
      <c r="AG28" s="7"/>
    </row>
    <row r="29" spans="1:33" s="54" customFormat="1">
      <c r="A29" s="16" t="s">
        <v>4134</v>
      </c>
      <c r="B29" s="16" t="s">
        <v>128</v>
      </c>
      <c r="C29" s="17" t="s">
        <v>129</v>
      </c>
      <c r="D29" s="186">
        <v>4022</v>
      </c>
      <c r="E29" s="189">
        <v>40022</v>
      </c>
      <c r="F29" s="17" t="s">
        <v>88</v>
      </c>
      <c r="G29" s="17" t="s">
        <v>84</v>
      </c>
      <c r="H29" s="18">
        <v>4515419</v>
      </c>
      <c r="I29" s="13">
        <v>845</v>
      </c>
      <c r="J29" s="14">
        <v>134949316</v>
      </c>
      <c r="K29" s="19"/>
      <c r="L29" s="14">
        <v>55101351</v>
      </c>
      <c r="M29" s="14"/>
      <c r="N29" s="14">
        <v>264482582</v>
      </c>
      <c r="O29" s="14"/>
      <c r="P29" s="14">
        <v>30407111</v>
      </c>
      <c r="Q29" s="14"/>
      <c r="R29" s="14">
        <v>0</v>
      </c>
      <c r="S29" s="14"/>
      <c r="T29" s="14">
        <v>72792192</v>
      </c>
      <c r="U29" s="14"/>
      <c r="V29" s="15">
        <v>557732552</v>
      </c>
      <c r="W29" s="14"/>
      <c r="X29" s="5" t="str">
        <f t="shared" si="0"/>
        <v>No</v>
      </c>
      <c r="Y29" s="14"/>
      <c r="Z29" s="5"/>
      <c r="AA29" s="14"/>
      <c r="AB29" s="5"/>
      <c r="AC29" s="27"/>
      <c r="AD29" s="5"/>
      <c r="AE29" s="14"/>
      <c r="AF29" s="5"/>
      <c r="AG29" s="7"/>
    </row>
    <row r="30" spans="1:33" s="54" customFormat="1">
      <c r="A30" s="16" t="s">
        <v>3709</v>
      </c>
      <c r="B30" s="16" t="s">
        <v>3710</v>
      </c>
      <c r="C30" s="17" t="s">
        <v>120</v>
      </c>
      <c r="D30" s="186">
        <v>6011</v>
      </c>
      <c r="E30" s="189">
        <v>60011</v>
      </c>
      <c r="F30" s="17" t="s">
        <v>88</v>
      </c>
      <c r="G30" s="17" t="s">
        <v>84</v>
      </c>
      <c r="H30" s="18">
        <v>1758210</v>
      </c>
      <c r="I30" s="13">
        <v>814</v>
      </c>
      <c r="J30" s="14">
        <v>23583981</v>
      </c>
      <c r="K30" s="19"/>
      <c r="L30" s="14">
        <v>6026100</v>
      </c>
      <c r="M30" s="14"/>
      <c r="N30" s="14">
        <v>0</v>
      </c>
      <c r="O30" s="14"/>
      <c r="P30" s="14">
        <v>162758056</v>
      </c>
      <c r="Q30" s="14"/>
      <c r="R30" s="14">
        <v>0</v>
      </c>
      <c r="S30" s="14"/>
      <c r="T30" s="14">
        <v>28771105</v>
      </c>
      <c r="U30" s="14"/>
      <c r="V30" s="15">
        <v>221139242</v>
      </c>
      <c r="W30" s="14"/>
      <c r="X30" s="5" t="str">
        <f t="shared" si="0"/>
        <v>No</v>
      </c>
      <c r="Y30" s="14"/>
      <c r="Z30" s="5"/>
      <c r="AA30" s="14"/>
      <c r="AB30" s="5"/>
      <c r="AC30" s="27"/>
      <c r="AD30" s="5"/>
      <c r="AE30" s="14"/>
      <c r="AF30" s="5"/>
      <c r="AG30" s="7"/>
    </row>
    <row r="31" spans="1:33" s="54" customFormat="1">
      <c r="A31" s="16" t="s">
        <v>3377</v>
      </c>
      <c r="B31" s="16" t="s">
        <v>3378</v>
      </c>
      <c r="C31" s="17" t="s">
        <v>188</v>
      </c>
      <c r="D31" s="186">
        <v>9002</v>
      </c>
      <c r="E31" s="189">
        <v>90002</v>
      </c>
      <c r="F31" s="17" t="s">
        <v>83</v>
      </c>
      <c r="G31" s="17" t="s">
        <v>84</v>
      </c>
      <c r="H31" s="18">
        <v>802459</v>
      </c>
      <c r="I31" s="13">
        <v>794</v>
      </c>
      <c r="J31" s="14">
        <v>53505514</v>
      </c>
      <c r="K31" s="19"/>
      <c r="L31" s="14">
        <v>361573</v>
      </c>
      <c r="M31" s="14"/>
      <c r="N31" s="14">
        <v>0</v>
      </c>
      <c r="O31" s="14"/>
      <c r="P31" s="14">
        <v>171875396</v>
      </c>
      <c r="Q31" s="14"/>
      <c r="R31" s="14">
        <v>0</v>
      </c>
      <c r="S31" s="14"/>
      <c r="T31" s="14">
        <v>22318723</v>
      </c>
      <c r="U31" s="14"/>
      <c r="V31" s="15">
        <v>248061206</v>
      </c>
      <c r="W31" s="14"/>
      <c r="X31" s="5" t="str">
        <f t="shared" si="0"/>
        <v>No</v>
      </c>
      <c r="Y31" s="14"/>
      <c r="Z31" s="5"/>
      <c r="AA31" s="14"/>
      <c r="AB31" s="5"/>
      <c r="AC31" s="27"/>
      <c r="AD31" s="5"/>
      <c r="AE31" s="14"/>
      <c r="AF31" s="5"/>
      <c r="AG31" s="7"/>
    </row>
    <row r="32" spans="1:33" s="54" customFormat="1">
      <c r="A32" s="16" t="s">
        <v>6039</v>
      </c>
      <c r="B32" s="16" t="s">
        <v>418</v>
      </c>
      <c r="C32" s="17" t="s">
        <v>91</v>
      </c>
      <c r="D32" s="186">
        <v>9014</v>
      </c>
      <c r="E32" s="189">
        <v>90014</v>
      </c>
      <c r="F32" s="17" t="s">
        <v>88</v>
      </c>
      <c r="G32" s="17" t="s">
        <v>84</v>
      </c>
      <c r="H32" s="18">
        <v>3281212</v>
      </c>
      <c r="I32" s="13">
        <v>794</v>
      </c>
      <c r="J32" s="14">
        <v>77347663</v>
      </c>
      <c r="K32" s="19"/>
      <c r="L32" s="14">
        <v>5335279</v>
      </c>
      <c r="M32" s="14"/>
      <c r="N32" s="14">
        <v>124297389</v>
      </c>
      <c r="O32" s="14"/>
      <c r="P32" s="14">
        <v>150132394</v>
      </c>
      <c r="Q32" s="14"/>
      <c r="R32" s="14">
        <v>54792581</v>
      </c>
      <c r="S32" s="14"/>
      <c r="T32" s="14">
        <v>6543740</v>
      </c>
      <c r="U32" s="14"/>
      <c r="V32" s="15">
        <v>418449046</v>
      </c>
      <c r="W32" s="14"/>
      <c r="X32" s="5" t="str">
        <f t="shared" si="0"/>
        <v>No</v>
      </c>
      <c r="Y32" s="14"/>
      <c r="Z32" s="5"/>
      <c r="AA32" s="14"/>
      <c r="AB32" s="5"/>
      <c r="AC32" s="27"/>
      <c r="AD32" s="5"/>
      <c r="AE32" s="14"/>
      <c r="AF32" s="5"/>
      <c r="AG32" s="7"/>
    </row>
    <row r="33" spans="1:33" s="54" customFormat="1">
      <c r="A33" s="16" t="s">
        <v>4808</v>
      </c>
      <c r="B33" s="16" t="s">
        <v>1032</v>
      </c>
      <c r="C33" s="17" t="s">
        <v>91</v>
      </c>
      <c r="D33" s="186">
        <v>9026</v>
      </c>
      <c r="E33" s="189">
        <v>90026</v>
      </c>
      <c r="F33" s="17" t="s">
        <v>88</v>
      </c>
      <c r="G33" s="17" t="s">
        <v>84</v>
      </c>
      <c r="H33" s="18">
        <v>2956746</v>
      </c>
      <c r="I33" s="13">
        <v>783</v>
      </c>
      <c r="J33" s="14">
        <v>93279455</v>
      </c>
      <c r="K33" s="19"/>
      <c r="L33" s="14">
        <v>874371</v>
      </c>
      <c r="M33" s="14"/>
      <c r="N33" s="14">
        <v>0</v>
      </c>
      <c r="O33" s="14"/>
      <c r="P33" s="14">
        <v>38333658</v>
      </c>
      <c r="Q33" s="14"/>
      <c r="R33" s="14">
        <v>63237103</v>
      </c>
      <c r="S33" s="14"/>
      <c r="T33" s="14">
        <v>60663260</v>
      </c>
      <c r="U33" s="14"/>
      <c r="V33" s="15">
        <v>256387847</v>
      </c>
      <c r="W33" s="14"/>
      <c r="X33" s="5" t="str">
        <f t="shared" si="0"/>
        <v>No</v>
      </c>
      <c r="Y33" s="14"/>
      <c r="Z33" s="5"/>
      <c r="AA33" s="14"/>
      <c r="AB33" s="5"/>
      <c r="AC33" s="27"/>
      <c r="AD33" s="5"/>
      <c r="AE33" s="14"/>
      <c r="AF33" s="5"/>
      <c r="AG33" s="7"/>
    </row>
    <row r="34" spans="1:33" s="54" customFormat="1">
      <c r="A34" s="16" t="s">
        <v>5455</v>
      </c>
      <c r="B34" s="16" t="s">
        <v>228</v>
      </c>
      <c r="C34" s="17" t="s">
        <v>120</v>
      </c>
      <c r="D34" s="186">
        <v>6048</v>
      </c>
      <c r="E34" s="189">
        <v>60048</v>
      </c>
      <c r="F34" s="17" t="s">
        <v>88</v>
      </c>
      <c r="G34" s="17" t="s">
        <v>84</v>
      </c>
      <c r="H34" s="18">
        <v>1362416</v>
      </c>
      <c r="I34" s="13">
        <v>751</v>
      </c>
      <c r="J34" s="14">
        <v>23036605</v>
      </c>
      <c r="K34" s="19"/>
      <c r="L34" s="14">
        <v>8936473</v>
      </c>
      <c r="M34" s="14"/>
      <c r="N34" s="14">
        <v>174389760</v>
      </c>
      <c r="O34" s="14"/>
      <c r="P34" s="14">
        <v>378762</v>
      </c>
      <c r="Q34" s="14"/>
      <c r="R34" s="14">
        <v>0</v>
      </c>
      <c r="S34" s="14"/>
      <c r="T34" s="14">
        <v>29642695</v>
      </c>
      <c r="U34" s="14"/>
      <c r="V34" s="15">
        <v>236384295</v>
      </c>
      <c r="W34" s="14"/>
      <c r="X34" s="5" t="str">
        <f t="shared" si="0"/>
        <v>No</v>
      </c>
      <c r="Y34" s="14"/>
      <c r="Z34" s="5"/>
      <c r="AA34" s="14"/>
      <c r="AB34" s="5"/>
      <c r="AC34" s="27"/>
      <c r="AD34" s="5"/>
      <c r="AE34" s="14"/>
      <c r="AF34" s="5"/>
      <c r="AG34" s="7"/>
    </row>
    <row r="35" spans="1:33" s="54" customFormat="1">
      <c r="A35" s="16" t="s">
        <v>1031</v>
      </c>
      <c r="B35" s="16" t="s">
        <v>1032</v>
      </c>
      <c r="C35" s="17" t="s">
        <v>91</v>
      </c>
      <c r="D35" s="186">
        <v>9095</v>
      </c>
      <c r="E35" s="189">
        <v>90095</v>
      </c>
      <c r="F35" s="17" t="s">
        <v>125</v>
      </c>
      <c r="G35" s="17" t="s">
        <v>84</v>
      </c>
      <c r="H35" s="18">
        <v>2956746</v>
      </c>
      <c r="I35" s="13">
        <v>727</v>
      </c>
      <c r="J35" s="14">
        <v>5904826</v>
      </c>
      <c r="K35" s="19"/>
      <c r="L35" s="14">
        <v>0</v>
      </c>
      <c r="M35" s="14"/>
      <c r="N35" s="14">
        <v>0</v>
      </c>
      <c r="O35" s="14"/>
      <c r="P35" s="14">
        <v>0</v>
      </c>
      <c r="Q35" s="14"/>
      <c r="R35" s="14">
        <v>0</v>
      </c>
      <c r="S35" s="14"/>
      <c r="T35" s="14">
        <v>3820540</v>
      </c>
      <c r="U35" s="14"/>
      <c r="V35" s="15">
        <v>9725366</v>
      </c>
      <c r="W35" s="14"/>
      <c r="X35" s="5" t="str">
        <f t="shared" si="0"/>
        <v>No</v>
      </c>
      <c r="Y35" s="14"/>
      <c r="Z35" s="5"/>
      <c r="AA35" s="14"/>
      <c r="AB35" s="5"/>
      <c r="AC35" s="27"/>
      <c r="AD35" s="5"/>
      <c r="AE35" s="14"/>
      <c r="AF35" s="5"/>
      <c r="AG35" s="7"/>
    </row>
    <row r="36" spans="1:33" s="54" customFormat="1">
      <c r="A36" s="16" t="s">
        <v>2306</v>
      </c>
      <c r="B36" s="16" t="s">
        <v>1466</v>
      </c>
      <c r="C36" s="17" t="s">
        <v>106</v>
      </c>
      <c r="D36" s="186" t="s">
        <v>2307</v>
      </c>
      <c r="E36" s="189" t="s">
        <v>2308</v>
      </c>
      <c r="F36" s="17" t="s">
        <v>157</v>
      </c>
      <c r="G36" s="17" t="s">
        <v>147</v>
      </c>
      <c r="H36" s="18">
        <v>0</v>
      </c>
      <c r="I36" s="13">
        <v>715</v>
      </c>
      <c r="J36" s="14">
        <v>331014</v>
      </c>
      <c r="K36" s="19"/>
      <c r="L36" s="14">
        <v>13510720</v>
      </c>
      <c r="M36" s="14"/>
      <c r="N36" s="14">
        <v>0</v>
      </c>
      <c r="O36" s="14"/>
      <c r="P36" s="14">
        <v>4181227</v>
      </c>
      <c r="Q36" s="14"/>
      <c r="R36" s="14">
        <v>370511</v>
      </c>
      <c r="S36" s="14"/>
      <c r="T36" s="14">
        <v>9630355</v>
      </c>
      <c r="U36" s="14"/>
      <c r="V36" s="15">
        <v>28023827</v>
      </c>
      <c r="W36" s="14"/>
      <c r="X36" s="5" t="str">
        <f t="shared" si="0"/>
        <v>No</v>
      </c>
      <c r="Y36" s="14"/>
      <c r="Z36" s="5"/>
      <c r="AA36" s="14"/>
      <c r="AB36" s="5"/>
      <c r="AC36" s="27"/>
      <c r="AD36" s="5"/>
      <c r="AE36" s="14"/>
      <c r="AF36" s="5"/>
      <c r="AG36" s="7"/>
    </row>
    <row r="37" spans="1:33" s="54" customFormat="1">
      <c r="A37" s="16" t="s">
        <v>4769</v>
      </c>
      <c r="B37" s="16" t="s">
        <v>4770</v>
      </c>
      <c r="C37" s="17" t="s">
        <v>91</v>
      </c>
      <c r="D37" s="186">
        <v>9013</v>
      </c>
      <c r="E37" s="189">
        <v>90013</v>
      </c>
      <c r="F37" s="17" t="s">
        <v>88</v>
      </c>
      <c r="G37" s="17" t="s">
        <v>84</v>
      </c>
      <c r="H37" s="18">
        <v>1664496</v>
      </c>
      <c r="I37" s="13">
        <v>654</v>
      </c>
      <c r="J37" s="14">
        <v>35524503</v>
      </c>
      <c r="K37" s="19"/>
      <c r="L37" s="14">
        <v>9156897</v>
      </c>
      <c r="M37" s="14"/>
      <c r="N37" s="14">
        <v>1258072</v>
      </c>
      <c r="O37" s="14"/>
      <c r="P37" s="14">
        <v>267686923</v>
      </c>
      <c r="Q37" s="14"/>
      <c r="R37" s="14">
        <v>110958614</v>
      </c>
      <c r="S37" s="14"/>
      <c r="T37" s="14">
        <v>12984609</v>
      </c>
      <c r="U37" s="14"/>
      <c r="V37" s="15">
        <v>437569618</v>
      </c>
      <c r="W37" s="14"/>
      <c r="X37" s="5" t="str">
        <f t="shared" si="0"/>
        <v>No</v>
      </c>
      <c r="Y37" s="14"/>
      <c r="Z37" s="5"/>
      <c r="AA37" s="14"/>
      <c r="AB37" s="5"/>
      <c r="AC37" s="27"/>
      <c r="AD37" s="5"/>
      <c r="AE37" s="14"/>
      <c r="AF37" s="5"/>
      <c r="AG37" s="7"/>
    </row>
    <row r="38" spans="1:33" s="54" customFormat="1">
      <c r="A38" s="16" t="s">
        <v>85</v>
      </c>
      <c r="B38" s="16" t="s">
        <v>86</v>
      </c>
      <c r="C38" s="17" t="s">
        <v>87</v>
      </c>
      <c r="D38" s="186">
        <v>29</v>
      </c>
      <c r="E38" s="189">
        <v>29</v>
      </c>
      <c r="F38" s="17" t="s">
        <v>88</v>
      </c>
      <c r="G38" s="17" t="s">
        <v>84</v>
      </c>
      <c r="H38" s="18">
        <v>3059393</v>
      </c>
      <c r="I38" s="13">
        <v>621</v>
      </c>
      <c r="J38" s="14">
        <v>30837934</v>
      </c>
      <c r="K38" s="19"/>
      <c r="L38" s="14">
        <v>11391647</v>
      </c>
      <c r="M38" s="14"/>
      <c r="N38" s="14">
        <v>80458118</v>
      </c>
      <c r="O38" s="14"/>
      <c r="P38" s="14">
        <v>1884232</v>
      </c>
      <c r="Q38" s="14"/>
      <c r="R38" s="14">
        <v>815189</v>
      </c>
      <c r="S38" s="14"/>
      <c r="T38" s="14">
        <v>2361047</v>
      </c>
      <c r="U38" s="14"/>
      <c r="V38" s="15">
        <v>127748167</v>
      </c>
      <c r="W38" s="14"/>
      <c r="X38" s="5" t="str">
        <f t="shared" si="0"/>
        <v>No</v>
      </c>
      <c r="Y38" s="14"/>
      <c r="Z38" s="5"/>
      <c r="AA38" s="14"/>
      <c r="AB38" s="5"/>
      <c r="AC38" s="27"/>
      <c r="AD38" s="5"/>
      <c r="AE38" s="14"/>
      <c r="AF38" s="5"/>
      <c r="AG38" s="7"/>
    </row>
    <row r="39" spans="1:33" s="54" customFormat="1">
      <c r="A39" s="16" t="s">
        <v>4164</v>
      </c>
      <c r="B39" s="16" t="s">
        <v>4165</v>
      </c>
      <c r="C39" s="17" t="s">
        <v>171</v>
      </c>
      <c r="D39" s="186">
        <v>4035</v>
      </c>
      <c r="E39" s="189">
        <v>40035</v>
      </c>
      <c r="F39" s="17" t="s">
        <v>88</v>
      </c>
      <c r="G39" s="17" t="s">
        <v>84</v>
      </c>
      <c r="H39" s="18">
        <v>1510516</v>
      </c>
      <c r="I39" s="13">
        <v>610</v>
      </c>
      <c r="J39" s="14">
        <v>26760361</v>
      </c>
      <c r="K39" s="19"/>
      <c r="L39" s="14">
        <v>3338687</v>
      </c>
      <c r="M39" s="14"/>
      <c r="N39" s="14">
        <v>0</v>
      </c>
      <c r="O39" s="14"/>
      <c r="P39" s="14">
        <v>66441037</v>
      </c>
      <c r="Q39" s="14"/>
      <c r="R39" s="14">
        <v>15867900</v>
      </c>
      <c r="S39" s="14"/>
      <c r="T39" s="14">
        <v>14680396</v>
      </c>
      <c r="U39" s="14"/>
      <c r="V39" s="15">
        <v>127088381</v>
      </c>
      <c r="W39" s="14"/>
      <c r="X39" s="5" t="str">
        <f t="shared" si="0"/>
        <v>No</v>
      </c>
      <c r="Y39" s="14"/>
      <c r="Z39" s="5"/>
      <c r="AA39" s="14"/>
      <c r="AB39" s="5"/>
      <c r="AC39" s="27"/>
      <c r="AD39" s="5"/>
      <c r="AE39" s="14"/>
      <c r="AF39" s="5"/>
      <c r="AG39" s="7"/>
    </row>
    <row r="40" spans="1:33" s="54" customFormat="1">
      <c r="A40" s="16" t="s">
        <v>4802</v>
      </c>
      <c r="B40" s="16" t="s">
        <v>4803</v>
      </c>
      <c r="C40" s="17" t="s">
        <v>141</v>
      </c>
      <c r="D40" s="186">
        <v>3070</v>
      </c>
      <c r="E40" s="189">
        <v>30070</v>
      </c>
      <c r="F40" s="17" t="s">
        <v>88</v>
      </c>
      <c r="G40" s="17" t="s">
        <v>84</v>
      </c>
      <c r="H40" s="18">
        <v>4586770</v>
      </c>
      <c r="I40" s="13">
        <v>609</v>
      </c>
      <c r="J40" s="14">
        <v>21309173</v>
      </c>
      <c r="K40" s="19"/>
      <c r="L40" s="14">
        <v>222696</v>
      </c>
      <c r="M40" s="14"/>
      <c r="N40" s="14">
        <v>0</v>
      </c>
      <c r="O40" s="14"/>
      <c r="P40" s="14">
        <v>8077229</v>
      </c>
      <c r="Q40" s="14"/>
      <c r="R40" s="14">
        <v>8040964</v>
      </c>
      <c r="S40" s="14"/>
      <c r="T40" s="14">
        <v>4054918</v>
      </c>
      <c r="U40" s="14"/>
      <c r="V40" s="15">
        <v>41704980</v>
      </c>
      <c r="W40" s="14"/>
      <c r="X40" s="5" t="str">
        <f t="shared" si="0"/>
        <v>No</v>
      </c>
      <c r="Y40" s="14"/>
      <c r="Z40" s="5"/>
      <c r="AA40" s="14"/>
      <c r="AB40" s="5"/>
      <c r="AC40" s="27"/>
      <c r="AD40" s="5"/>
      <c r="AE40" s="14"/>
      <c r="AF40" s="5"/>
      <c r="AG40" s="7"/>
    </row>
    <row r="41" spans="1:33" s="54" customFormat="1">
      <c r="A41" s="16" t="s">
        <v>4144</v>
      </c>
      <c r="B41" s="16" t="s">
        <v>727</v>
      </c>
      <c r="C41" s="17" t="s">
        <v>39</v>
      </c>
      <c r="D41" s="186">
        <v>9032</v>
      </c>
      <c r="E41" s="189">
        <v>90032</v>
      </c>
      <c r="F41" s="17" t="s">
        <v>83</v>
      </c>
      <c r="G41" s="17" t="s">
        <v>84</v>
      </c>
      <c r="H41" s="18">
        <v>3629114</v>
      </c>
      <c r="I41" s="13">
        <v>562</v>
      </c>
      <c r="J41" s="14">
        <v>27896368</v>
      </c>
      <c r="K41" s="19"/>
      <c r="L41" s="14">
        <v>12777299</v>
      </c>
      <c r="M41" s="14"/>
      <c r="N41" s="14">
        <v>0</v>
      </c>
      <c r="O41" s="14"/>
      <c r="P41" s="14">
        <v>142363348</v>
      </c>
      <c r="Q41" s="14"/>
      <c r="R41" s="14">
        <v>4241846</v>
      </c>
      <c r="S41" s="14"/>
      <c r="T41" s="14">
        <v>7059842</v>
      </c>
      <c r="U41" s="14"/>
      <c r="V41" s="15">
        <v>194338703</v>
      </c>
      <c r="W41" s="14"/>
      <c r="X41" s="5" t="str">
        <f t="shared" si="0"/>
        <v>No</v>
      </c>
      <c r="Y41" s="14"/>
      <c r="Z41" s="5"/>
      <c r="AA41" s="14"/>
      <c r="AB41" s="5"/>
      <c r="AC41" s="27"/>
      <c r="AD41" s="5"/>
      <c r="AE41" s="14"/>
      <c r="AF41" s="5"/>
      <c r="AG41" s="7"/>
    </row>
    <row r="42" spans="1:33" s="54" customFormat="1">
      <c r="A42" s="16" t="s">
        <v>417</v>
      </c>
      <c r="B42" s="16" t="s">
        <v>418</v>
      </c>
      <c r="C42" s="17" t="s">
        <v>91</v>
      </c>
      <c r="D42" s="186">
        <v>9003</v>
      </c>
      <c r="E42" s="189">
        <v>90003</v>
      </c>
      <c r="F42" s="17" t="s">
        <v>88</v>
      </c>
      <c r="G42" s="17" t="s">
        <v>84</v>
      </c>
      <c r="H42" s="18">
        <v>3281212</v>
      </c>
      <c r="I42" s="13">
        <v>559</v>
      </c>
      <c r="J42" s="14">
        <v>477663117</v>
      </c>
      <c r="K42" s="19"/>
      <c r="L42" s="14">
        <v>59344231</v>
      </c>
      <c r="M42" s="14"/>
      <c r="N42" s="14">
        <v>161683977</v>
      </c>
      <c r="O42" s="14"/>
      <c r="P42" s="14">
        <v>6800187</v>
      </c>
      <c r="Q42" s="14"/>
      <c r="R42" s="14">
        <v>11693214</v>
      </c>
      <c r="S42" s="14"/>
      <c r="T42" s="14">
        <v>59221135</v>
      </c>
      <c r="U42" s="14"/>
      <c r="V42" s="15">
        <v>776405861</v>
      </c>
      <c r="W42" s="14"/>
      <c r="X42" s="5" t="str">
        <f t="shared" si="0"/>
        <v>No</v>
      </c>
      <c r="Y42" s="14"/>
      <c r="Z42" s="5"/>
      <c r="AA42" s="14"/>
      <c r="AB42" s="5"/>
      <c r="AC42" s="27"/>
      <c r="AD42" s="5"/>
      <c r="AE42" s="14"/>
      <c r="AF42" s="5"/>
      <c r="AG42" s="7"/>
    </row>
    <row r="43" spans="1:33" s="54" customFormat="1">
      <c r="A43" s="16" t="s">
        <v>2077</v>
      </c>
      <c r="B43" s="16" t="s">
        <v>372</v>
      </c>
      <c r="C43" s="17" t="s">
        <v>79</v>
      </c>
      <c r="D43" s="186">
        <v>9045</v>
      </c>
      <c r="E43" s="189">
        <v>90045</v>
      </c>
      <c r="F43" s="17" t="s">
        <v>88</v>
      </c>
      <c r="G43" s="17" t="s">
        <v>84</v>
      </c>
      <c r="H43" s="18">
        <v>1886011</v>
      </c>
      <c r="I43" s="13">
        <v>557</v>
      </c>
      <c r="J43" s="14">
        <v>69888759</v>
      </c>
      <c r="K43" s="19"/>
      <c r="L43" s="14">
        <v>4596361</v>
      </c>
      <c r="M43" s="14"/>
      <c r="N43" s="14">
        <v>0</v>
      </c>
      <c r="O43" s="14"/>
      <c r="P43" s="14">
        <v>0</v>
      </c>
      <c r="Q43" s="14"/>
      <c r="R43" s="14">
        <v>131494530</v>
      </c>
      <c r="S43" s="14"/>
      <c r="T43" s="14">
        <v>4259099</v>
      </c>
      <c r="U43" s="14"/>
      <c r="V43" s="15">
        <v>210238749</v>
      </c>
      <c r="W43" s="14"/>
      <c r="X43" s="5" t="str">
        <f t="shared" si="0"/>
        <v>No</v>
      </c>
      <c r="Y43" s="14"/>
      <c r="Z43" s="5"/>
      <c r="AA43" s="14"/>
      <c r="AB43" s="5"/>
      <c r="AC43" s="27"/>
      <c r="AD43" s="5"/>
      <c r="AE43" s="14"/>
      <c r="AF43" s="5"/>
      <c r="AG43" s="7"/>
    </row>
    <row r="44" spans="1:33" s="54" customFormat="1">
      <c r="A44" s="16" t="s">
        <v>449</v>
      </c>
      <c r="B44" s="16" t="s">
        <v>450</v>
      </c>
      <c r="C44" s="17" t="s">
        <v>91</v>
      </c>
      <c r="D44" s="186">
        <v>9230</v>
      </c>
      <c r="E44" s="189">
        <v>90230</v>
      </c>
      <c r="F44" s="17" t="s">
        <v>83</v>
      </c>
      <c r="G44" s="17" t="s">
        <v>84</v>
      </c>
      <c r="H44" s="18">
        <v>87941</v>
      </c>
      <c r="I44" s="13">
        <v>552</v>
      </c>
      <c r="J44" s="14">
        <v>8499496</v>
      </c>
      <c r="K44" s="19"/>
      <c r="L44" s="14">
        <v>273804</v>
      </c>
      <c r="M44" s="14"/>
      <c r="N44" s="14">
        <v>0</v>
      </c>
      <c r="O44" s="14"/>
      <c r="P44" s="14">
        <v>961582</v>
      </c>
      <c r="Q44" s="14"/>
      <c r="R44" s="14">
        <v>403290</v>
      </c>
      <c r="S44" s="14"/>
      <c r="T44" s="14">
        <v>16940</v>
      </c>
      <c r="U44" s="14"/>
      <c r="V44" s="15">
        <v>10155112</v>
      </c>
      <c r="W44" s="14"/>
      <c r="X44" s="5" t="str">
        <f t="shared" si="0"/>
        <v>No</v>
      </c>
      <c r="Y44" s="14"/>
      <c r="Z44" s="5"/>
      <c r="AA44" s="14"/>
      <c r="AB44" s="5"/>
      <c r="AC44" s="27"/>
      <c r="AD44" s="5"/>
      <c r="AE44" s="14"/>
      <c r="AF44" s="5"/>
      <c r="AG44" s="7"/>
    </row>
    <row r="45" spans="1:33" s="54" customFormat="1">
      <c r="A45" s="16" t="s">
        <v>2977</v>
      </c>
      <c r="B45" s="16" t="s">
        <v>2978</v>
      </c>
      <c r="C45" s="17" t="s">
        <v>87</v>
      </c>
      <c r="D45" s="186">
        <v>3</v>
      </c>
      <c r="E45" s="189">
        <v>3</v>
      </c>
      <c r="F45" s="17" t="s">
        <v>88</v>
      </c>
      <c r="G45" s="17" t="s">
        <v>84</v>
      </c>
      <c r="H45" s="18">
        <v>3059393</v>
      </c>
      <c r="I45" s="13">
        <v>533</v>
      </c>
      <c r="J45" s="14">
        <v>23303250</v>
      </c>
      <c r="K45" s="19"/>
      <c r="L45" s="14">
        <v>34238571</v>
      </c>
      <c r="M45" s="14"/>
      <c r="N45" s="14">
        <v>72662527</v>
      </c>
      <c r="O45" s="14"/>
      <c r="P45" s="14">
        <v>0</v>
      </c>
      <c r="Q45" s="14"/>
      <c r="R45" s="14">
        <v>3576307</v>
      </c>
      <c r="S45" s="14"/>
      <c r="T45" s="14">
        <v>1078722</v>
      </c>
      <c r="U45" s="14"/>
      <c r="V45" s="15">
        <v>134859377</v>
      </c>
      <c r="W45" s="14"/>
      <c r="X45" s="5" t="str">
        <f t="shared" si="0"/>
        <v>No</v>
      </c>
      <c r="Y45" s="14"/>
      <c r="Z45" s="5"/>
      <c r="AA45" s="14"/>
      <c r="AB45" s="5"/>
      <c r="AC45" s="27"/>
      <c r="AD45" s="5"/>
      <c r="AE45" s="14"/>
      <c r="AF45" s="5"/>
      <c r="AG45" s="7"/>
    </row>
    <row r="46" spans="1:33" s="54" customFormat="1">
      <c r="A46" s="16" t="s">
        <v>6511</v>
      </c>
      <c r="B46" s="16" t="s">
        <v>728</v>
      </c>
      <c r="C46" s="17" t="s">
        <v>178</v>
      </c>
      <c r="D46" s="186">
        <v>5193</v>
      </c>
      <c r="E46" s="189">
        <v>50193</v>
      </c>
      <c r="F46" s="17" t="s">
        <v>183</v>
      </c>
      <c r="G46" s="17" t="s">
        <v>84</v>
      </c>
      <c r="H46" s="18">
        <v>3734090</v>
      </c>
      <c r="I46" s="13">
        <v>523</v>
      </c>
      <c r="J46" s="14">
        <v>7117126</v>
      </c>
      <c r="K46" s="19"/>
      <c r="L46" s="14">
        <v>2202733</v>
      </c>
      <c r="M46" s="14"/>
      <c r="N46" s="14">
        <v>0</v>
      </c>
      <c r="O46" s="14"/>
      <c r="P46" s="14">
        <v>0</v>
      </c>
      <c r="Q46" s="14"/>
      <c r="R46" s="14">
        <v>0</v>
      </c>
      <c r="S46" s="14"/>
      <c r="T46" s="14">
        <v>0</v>
      </c>
      <c r="U46" s="14"/>
      <c r="V46" s="15">
        <v>9319859</v>
      </c>
      <c r="W46" s="14"/>
      <c r="X46" s="5" t="str">
        <f t="shared" si="0"/>
        <v>No</v>
      </c>
      <c r="Y46" s="14"/>
      <c r="Z46" s="5"/>
      <c r="AA46" s="14"/>
      <c r="AB46" s="5"/>
      <c r="AC46" s="27"/>
      <c r="AD46" s="5"/>
      <c r="AE46" s="14"/>
      <c r="AF46" s="5"/>
      <c r="AG46" s="7"/>
    </row>
    <row r="47" spans="1:33" s="54" customFormat="1">
      <c r="A47" s="16" t="s">
        <v>2844</v>
      </c>
      <c r="B47" s="16" t="s">
        <v>412</v>
      </c>
      <c r="C47" s="17" t="s">
        <v>178</v>
      </c>
      <c r="D47" s="186">
        <v>5119</v>
      </c>
      <c r="E47" s="189">
        <v>50119</v>
      </c>
      <c r="F47" s="17" t="s">
        <v>83</v>
      </c>
      <c r="G47" s="17" t="s">
        <v>84</v>
      </c>
      <c r="H47" s="18">
        <v>3734090</v>
      </c>
      <c r="I47" s="13">
        <v>519</v>
      </c>
      <c r="J47" s="14">
        <v>19229602</v>
      </c>
      <c r="K47" s="19"/>
      <c r="L47" s="14">
        <v>527185</v>
      </c>
      <c r="M47" s="14"/>
      <c r="N47" s="14">
        <v>0</v>
      </c>
      <c r="O47" s="14"/>
      <c r="P47" s="14">
        <v>50578113</v>
      </c>
      <c r="Q47" s="14"/>
      <c r="R47" s="14">
        <v>42739959</v>
      </c>
      <c r="S47" s="14"/>
      <c r="T47" s="14">
        <v>15684162</v>
      </c>
      <c r="U47" s="14"/>
      <c r="V47" s="15">
        <v>128759021</v>
      </c>
      <c r="W47" s="14"/>
      <c r="X47" s="5" t="str">
        <f t="shared" si="0"/>
        <v>No</v>
      </c>
      <c r="Y47" s="14"/>
      <c r="Z47" s="5"/>
      <c r="AA47" s="14"/>
      <c r="AB47" s="5"/>
      <c r="AC47" s="27"/>
      <c r="AD47" s="5"/>
      <c r="AE47" s="14"/>
      <c r="AF47" s="5"/>
      <c r="AG47" s="7"/>
    </row>
    <row r="48" spans="1:33" s="54" customFormat="1">
      <c r="A48" s="16" t="s">
        <v>2961</v>
      </c>
      <c r="B48" s="16" t="s">
        <v>100</v>
      </c>
      <c r="C48" s="17" t="s">
        <v>46</v>
      </c>
      <c r="D48" s="186">
        <v>5155</v>
      </c>
      <c r="E48" s="189">
        <v>50155</v>
      </c>
      <c r="F48" s="17" t="s">
        <v>98</v>
      </c>
      <c r="G48" s="17" t="s">
        <v>84</v>
      </c>
      <c r="H48" s="18">
        <v>2650890</v>
      </c>
      <c r="I48" s="13">
        <v>499</v>
      </c>
      <c r="J48" s="14">
        <v>5716719</v>
      </c>
      <c r="K48" s="19"/>
      <c r="L48" s="14">
        <v>267172</v>
      </c>
      <c r="M48" s="14"/>
      <c r="N48" s="14">
        <v>0</v>
      </c>
      <c r="O48" s="14"/>
      <c r="P48" s="14">
        <v>0</v>
      </c>
      <c r="Q48" s="14"/>
      <c r="R48" s="14">
        <v>59703880</v>
      </c>
      <c r="S48" s="14"/>
      <c r="T48" s="14">
        <v>0</v>
      </c>
      <c r="U48" s="14"/>
      <c r="V48" s="15">
        <v>65687771</v>
      </c>
      <c r="W48" s="14"/>
      <c r="X48" s="5" t="str">
        <f t="shared" si="0"/>
        <v>No</v>
      </c>
      <c r="Y48" s="14"/>
      <c r="Z48" s="5"/>
      <c r="AA48" s="14"/>
      <c r="AB48" s="5"/>
      <c r="AC48" s="27"/>
      <c r="AD48" s="5"/>
      <c r="AE48" s="14"/>
      <c r="AF48" s="5"/>
      <c r="AG48" s="7"/>
    </row>
    <row r="49" spans="1:33" s="54" customFormat="1">
      <c r="A49" s="16" t="s">
        <v>229</v>
      </c>
      <c r="B49" s="16" t="s">
        <v>230</v>
      </c>
      <c r="C49" s="17" t="s">
        <v>171</v>
      </c>
      <c r="D49" s="186">
        <v>4029</v>
      </c>
      <c r="E49" s="189">
        <v>40029</v>
      </c>
      <c r="F49" s="17" t="s">
        <v>83</v>
      </c>
      <c r="G49" s="17" t="s">
        <v>84</v>
      </c>
      <c r="H49" s="18">
        <v>5502379</v>
      </c>
      <c r="I49" s="13">
        <v>494</v>
      </c>
      <c r="J49" s="14">
        <v>33327891</v>
      </c>
      <c r="K49" s="19"/>
      <c r="L49" s="14">
        <v>4889334</v>
      </c>
      <c r="M49" s="14"/>
      <c r="N49" s="14">
        <v>0</v>
      </c>
      <c r="O49" s="14"/>
      <c r="P49" s="14">
        <v>79560963</v>
      </c>
      <c r="Q49" s="14"/>
      <c r="R49" s="14">
        <v>16543931</v>
      </c>
      <c r="S49" s="14"/>
      <c r="T49" s="14">
        <v>6414741</v>
      </c>
      <c r="U49" s="14"/>
      <c r="V49" s="15">
        <v>140736860</v>
      </c>
      <c r="W49" s="14"/>
      <c r="X49" s="5" t="str">
        <f t="shared" si="0"/>
        <v>No</v>
      </c>
      <c r="Y49" s="14"/>
      <c r="Z49" s="5"/>
      <c r="AA49" s="14"/>
      <c r="AB49" s="5"/>
      <c r="AC49" s="27"/>
      <c r="AD49" s="5"/>
      <c r="AE49" s="14"/>
      <c r="AF49" s="5"/>
      <c r="AG49" s="7"/>
    </row>
    <row r="50" spans="1:33" s="54" customFormat="1">
      <c r="A50" s="16" t="s">
        <v>5101</v>
      </c>
      <c r="B50" s="16" t="s">
        <v>2836</v>
      </c>
      <c r="C50" s="17" t="s">
        <v>466</v>
      </c>
      <c r="D50" s="186">
        <v>5015</v>
      </c>
      <c r="E50" s="189">
        <v>50015</v>
      </c>
      <c r="F50" s="17" t="s">
        <v>88</v>
      </c>
      <c r="G50" s="17" t="s">
        <v>84</v>
      </c>
      <c r="H50" s="18">
        <v>1780673</v>
      </c>
      <c r="I50" s="13">
        <v>487</v>
      </c>
      <c r="J50" s="14">
        <v>46794161</v>
      </c>
      <c r="K50" s="19"/>
      <c r="L50" s="14">
        <v>4589294</v>
      </c>
      <c r="M50" s="14"/>
      <c r="N50" s="14">
        <v>0</v>
      </c>
      <c r="O50" s="14"/>
      <c r="P50" s="14">
        <v>187703740</v>
      </c>
      <c r="Q50" s="14"/>
      <c r="R50" s="14">
        <v>1108464</v>
      </c>
      <c r="S50" s="14"/>
      <c r="T50" s="14">
        <v>20958136</v>
      </c>
      <c r="U50" s="14"/>
      <c r="V50" s="15">
        <v>261153795</v>
      </c>
      <c r="W50" s="14"/>
      <c r="X50" s="5" t="str">
        <f t="shared" si="0"/>
        <v>No</v>
      </c>
      <c r="Y50" s="14"/>
      <c r="Z50" s="5"/>
      <c r="AA50" s="14"/>
      <c r="AB50" s="5"/>
      <c r="AC50" s="27"/>
      <c r="AD50" s="5"/>
      <c r="AE50" s="14"/>
      <c r="AF50" s="5"/>
      <c r="AG50" s="7"/>
    </row>
    <row r="51" spans="1:33" s="54" customFormat="1">
      <c r="A51" s="16" t="s">
        <v>468</v>
      </c>
      <c r="B51" s="16" t="s">
        <v>469</v>
      </c>
      <c r="C51" s="17" t="s">
        <v>106</v>
      </c>
      <c r="D51" s="186">
        <v>7006</v>
      </c>
      <c r="E51" s="189">
        <v>70006</v>
      </c>
      <c r="F51" s="17" t="s">
        <v>88</v>
      </c>
      <c r="G51" s="17" t="s">
        <v>84</v>
      </c>
      <c r="H51" s="18">
        <v>2150706</v>
      </c>
      <c r="I51" s="13">
        <v>482</v>
      </c>
      <c r="J51" s="14">
        <v>44683078</v>
      </c>
      <c r="K51" s="19"/>
      <c r="L51" s="14">
        <v>7258191</v>
      </c>
      <c r="M51" s="14"/>
      <c r="N51" s="14">
        <v>0</v>
      </c>
      <c r="O51" s="14"/>
      <c r="P51" s="14">
        <v>204140518</v>
      </c>
      <c r="Q51" s="14"/>
      <c r="R51" s="14">
        <v>973644</v>
      </c>
      <c r="S51" s="14"/>
      <c r="T51" s="14">
        <v>19385170</v>
      </c>
      <c r="U51" s="14"/>
      <c r="V51" s="15">
        <v>276440601</v>
      </c>
      <c r="W51" s="14"/>
      <c r="X51" s="5" t="str">
        <f t="shared" si="0"/>
        <v>No</v>
      </c>
      <c r="Y51" s="14"/>
      <c r="Z51" s="5"/>
      <c r="AA51" s="14"/>
      <c r="AB51" s="5"/>
      <c r="AC51" s="27"/>
      <c r="AD51" s="5"/>
      <c r="AE51" s="14"/>
      <c r="AF51" s="5"/>
      <c r="AG51" s="7"/>
    </row>
    <row r="52" spans="1:33" s="54" customFormat="1">
      <c r="A52" s="16" t="s">
        <v>1799</v>
      </c>
      <c r="B52" s="16" t="s">
        <v>207</v>
      </c>
      <c r="C52" s="17" t="s">
        <v>1800</v>
      </c>
      <c r="D52" s="186">
        <v>3075</v>
      </c>
      <c r="E52" s="189">
        <v>30075</v>
      </c>
      <c r="F52" s="17" t="s">
        <v>88</v>
      </c>
      <c r="G52" s="17" t="s">
        <v>84</v>
      </c>
      <c r="H52" s="18">
        <v>5441567</v>
      </c>
      <c r="I52" s="13">
        <v>451</v>
      </c>
      <c r="J52" s="14">
        <v>15624282</v>
      </c>
      <c r="K52" s="19"/>
      <c r="L52" s="14">
        <v>3153984</v>
      </c>
      <c r="M52" s="14"/>
      <c r="N52" s="14">
        <v>0</v>
      </c>
      <c r="O52" s="14"/>
      <c r="P52" s="14">
        <v>0</v>
      </c>
      <c r="Q52" s="14"/>
      <c r="R52" s="14">
        <v>94903984</v>
      </c>
      <c r="S52" s="14"/>
      <c r="T52" s="14">
        <v>8093389</v>
      </c>
      <c r="U52" s="14"/>
      <c r="V52" s="15">
        <v>121775639</v>
      </c>
      <c r="W52" s="14"/>
      <c r="X52" s="5" t="str">
        <f t="shared" si="0"/>
        <v>No</v>
      </c>
      <c r="Y52" s="14"/>
      <c r="Z52" s="5"/>
      <c r="AA52" s="14"/>
      <c r="AB52" s="5"/>
      <c r="AC52" s="27"/>
      <c r="AD52" s="5"/>
      <c r="AE52" s="14"/>
      <c r="AF52" s="5"/>
      <c r="AG52" s="7"/>
    </row>
    <row r="53" spans="1:33" s="54" customFormat="1">
      <c r="A53" s="16" t="s">
        <v>6512</v>
      </c>
      <c r="B53" s="16" t="s">
        <v>727</v>
      </c>
      <c r="C53" s="17" t="s">
        <v>39</v>
      </c>
      <c r="D53" s="186">
        <v>9136</v>
      </c>
      <c r="E53" s="189">
        <v>90136</v>
      </c>
      <c r="F53" s="17" t="s">
        <v>88</v>
      </c>
      <c r="G53" s="17" t="s">
        <v>84</v>
      </c>
      <c r="H53" s="18">
        <v>3629114</v>
      </c>
      <c r="I53" s="13">
        <v>434</v>
      </c>
      <c r="J53" s="14">
        <v>16285751</v>
      </c>
      <c r="K53" s="19"/>
      <c r="L53" s="14">
        <v>0</v>
      </c>
      <c r="M53" s="14"/>
      <c r="N53" s="14">
        <v>0</v>
      </c>
      <c r="O53" s="14"/>
      <c r="P53" s="14">
        <v>122324020</v>
      </c>
      <c r="Q53" s="14"/>
      <c r="R53" s="14">
        <v>0</v>
      </c>
      <c r="S53" s="14"/>
      <c r="T53" s="14">
        <v>12589541</v>
      </c>
      <c r="U53" s="14"/>
      <c r="V53" s="15">
        <v>151199312</v>
      </c>
      <c r="W53" s="14"/>
      <c r="X53" s="5" t="str">
        <f t="shared" si="0"/>
        <v>No</v>
      </c>
      <c r="Y53" s="14"/>
      <c r="Z53" s="5"/>
      <c r="AA53" s="14"/>
      <c r="AB53" s="5"/>
      <c r="AC53" s="27"/>
      <c r="AD53" s="5"/>
      <c r="AE53" s="14"/>
      <c r="AF53" s="5"/>
      <c r="AG53" s="7"/>
    </row>
    <row r="54" spans="1:33" s="54" customFormat="1">
      <c r="A54" s="16" t="s">
        <v>4085</v>
      </c>
      <c r="B54" s="16" t="s">
        <v>4086</v>
      </c>
      <c r="C54" s="17" t="s">
        <v>87</v>
      </c>
      <c r="D54" s="186">
        <v>18</v>
      </c>
      <c r="E54" s="189">
        <v>18</v>
      </c>
      <c r="F54" s="17" t="s">
        <v>88</v>
      </c>
      <c r="G54" s="17" t="s">
        <v>84</v>
      </c>
      <c r="H54" s="18">
        <v>210975</v>
      </c>
      <c r="I54" s="13">
        <v>431</v>
      </c>
      <c r="J54" s="14">
        <v>3841261</v>
      </c>
      <c r="K54" s="19"/>
      <c r="L54" s="14">
        <v>609402</v>
      </c>
      <c r="M54" s="14"/>
      <c r="N54" s="14">
        <v>0</v>
      </c>
      <c r="O54" s="14"/>
      <c r="P54" s="14">
        <v>28226357</v>
      </c>
      <c r="Q54" s="14"/>
      <c r="R54" s="14">
        <v>2299064</v>
      </c>
      <c r="S54" s="14"/>
      <c r="T54" s="14">
        <v>0</v>
      </c>
      <c r="U54" s="14"/>
      <c r="V54" s="15">
        <v>34976084</v>
      </c>
      <c r="W54" s="14"/>
      <c r="X54" s="5" t="str">
        <f t="shared" si="0"/>
        <v>No</v>
      </c>
      <c r="Y54" s="14"/>
      <c r="Z54" s="5"/>
      <c r="AA54" s="14"/>
      <c r="AB54" s="5"/>
      <c r="AC54" s="27"/>
      <c r="AD54" s="5"/>
      <c r="AE54" s="14"/>
      <c r="AF54" s="5"/>
      <c r="AG54" s="7"/>
    </row>
    <row r="55" spans="1:33" s="54" customFormat="1">
      <c r="A55" s="16" t="s">
        <v>169</v>
      </c>
      <c r="B55" s="16" t="s">
        <v>170</v>
      </c>
      <c r="C55" s="17" t="s">
        <v>171</v>
      </c>
      <c r="D55" s="186">
        <v>4037</v>
      </c>
      <c r="E55" s="189">
        <v>40037</v>
      </c>
      <c r="F55" s="17" t="s">
        <v>83</v>
      </c>
      <c r="G55" s="17" t="s">
        <v>84</v>
      </c>
      <c r="H55" s="18">
        <v>5502379</v>
      </c>
      <c r="I55" s="13">
        <v>431</v>
      </c>
      <c r="J55" s="14">
        <v>11282740</v>
      </c>
      <c r="K55" s="19"/>
      <c r="L55" s="14">
        <v>1034846</v>
      </c>
      <c r="M55" s="14"/>
      <c r="N55" s="14">
        <v>0</v>
      </c>
      <c r="O55" s="14"/>
      <c r="P55" s="14">
        <v>59738850</v>
      </c>
      <c r="Q55" s="14"/>
      <c r="R55" s="14">
        <v>10080394</v>
      </c>
      <c r="S55" s="14"/>
      <c r="T55" s="14">
        <v>9919412</v>
      </c>
      <c r="U55" s="14"/>
      <c r="V55" s="15">
        <v>92056242</v>
      </c>
      <c r="W55" s="14"/>
      <c r="X55" s="5" t="str">
        <f t="shared" si="0"/>
        <v>No</v>
      </c>
      <c r="Y55" s="14"/>
      <c r="Z55" s="5"/>
      <c r="AA55" s="14"/>
      <c r="AB55" s="5"/>
      <c r="AC55" s="27"/>
      <c r="AD55" s="5"/>
      <c r="AE55" s="14"/>
      <c r="AF55" s="5"/>
      <c r="AG55" s="7"/>
    </row>
    <row r="56" spans="1:33" s="54" customFormat="1">
      <c r="A56" s="16" t="s">
        <v>3383</v>
      </c>
      <c r="B56" s="16" t="s">
        <v>3384</v>
      </c>
      <c r="C56" s="17" t="s">
        <v>58</v>
      </c>
      <c r="D56" s="186">
        <v>5008</v>
      </c>
      <c r="E56" s="189">
        <v>50008</v>
      </c>
      <c r="F56" s="17" t="s">
        <v>83</v>
      </c>
      <c r="G56" s="17" t="s">
        <v>84</v>
      </c>
      <c r="H56" s="18">
        <v>1376476</v>
      </c>
      <c r="I56" s="13">
        <v>422</v>
      </c>
      <c r="J56" s="14">
        <v>34148231</v>
      </c>
      <c r="K56" s="19"/>
      <c r="L56" s="14">
        <v>3188522</v>
      </c>
      <c r="M56" s="14"/>
      <c r="N56" s="14">
        <v>0</v>
      </c>
      <c r="O56" s="14"/>
      <c r="P56" s="14">
        <v>18089976</v>
      </c>
      <c r="Q56" s="14"/>
      <c r="R56" s="14">
        <v>72111311</v>
      </c>
      <c r="S56" s="14"/>
      <c r="T56" s="14">
        <v>19466347</v>
      </c>
      <c r="U56" s="14"/>
      <c r="V56" s="15">
        <v>147004387</v>
      </c>
      <c r="W56" s="14"/>
      <c r="X56" s="5" t="str">
        <f t="shared" si="0"/>
        <v>No</v>
      </c>
      <c r="Y56" s="14"/>
      <c r="Z56" s="5"/>
      <c r="AA56" s="14"/>
      <c r="AB56" s="5"/>
      <c r="AC56" s="27"/>
      <c r="AD56" s="5"/>
      <c r="AE56" s="14"/>
      <c r="AF56" s="5"/>
      <c r="AG56" s="7"/>
    </row>
    <row r="57" spans="1:33" s="54" customFormat="1">
      <c r="A57" s="16" t="s">
        <v>4797</v>
      </c>
      <c r="B57" s="16" t="s">
        <v>492</v>
      </c>
      <c r="C57" s="17" t="s">
        <v>235</v>
      </c>
      <c r="D57" s="186">
        <v>4008</v>
      </c>
      <c r="E57" s="189">
        <v>40008</v>
      </c>
      <c r="F57" s="17" t="s">
        <v>83</v>
      </c>
      <c r="G57" s="17" t="s">
        <v>84</v>
      </c>
      <c r="H57" s="18">
        <v>1249442</v>
      </c>
      <c r="I57" s="13">
        <v>419</v>
      </c>
      <c r="J57" s="14">
        <v>29733078</v>
      </c>
      <c r="K57" s="19"/>
      <c r="L57" s="14">
        <v>2777296</v>
      </c>
      <c r="M57" s="14"/>
      <c r="N57" s="14">
        <v>0</v>
      </c>
      <c r="O57" s="14"/>
      <c r="P57" s="14">
        <v>92174350</v>
      </c>
      <c r="Q57" s="14"/>
      <c r="R57" s="14">
        <v>11451036</v>
      </c>
      <c r="S57" s="14"/>
      <c r="T57" s="14">
        <v>20449912</v>
      </c>
      <c r="U57" s="14"/>
      <c r="V57" s="15">
        <v>156585672</v>
      </c>
      <c r="W57" s="14"/>
      <c r="X57" s="5" t="str">
        <f t="shared" si="0"/>
        <v>No</v>
      </c>
      <c r="Y57" s="14"/>
      <c r="Z57" s="5"/>
      <c r="AA57" s="14"/>
      <c r="AB57" s="5"/>
      <c r="AC57" s="27"/>
      <c r="AD57" s="5"/>
      <c r="AE57" s="14"/>
      <c r="AF57" s="5"/>
      <c r="AG57" s="7"/>
    </row>
    <row r="58" spans="1:33" s="54" customFormat="1">
      <c r="A58" s="16" t="s">
        <v>445</v>
      </c>
      <c r="B58" s="16" t="s">
        <v>430</v>
      </c>
      <c r="C58" s="17" t="s">
        <v>91</v>
      </c>
      <c r="D58" s="186">
        <v>9009</v>
      </c>
      <c r="E58" s="189">
        <v>90009</v>
      </c>
      <c r="F58" s="17" t="s">
        <v>88</v>
      </c>
      <c r="G58" s="17" t="s">
        <v>84</v>
      </c>
      <c r="H58" s="18">
        <v>3281212</v>
      </c>
      <c r="I58" s="13">
        <v>404</v>
      </c>
      <c r="J58" s="14">
        <v>17040333</v>
      </c>
      <c r="K58" s="19"/>
      <c r="L58" s="14">
        <v>9653009</v>
      </c>
      <c r="M58" s="14"/>
      <c r="N58" s="14">
        <v>56042662</v>
      </c>
      <c r="O58" s="14"/>
      <c r="P58" s="14">
        <v>56471020</v>
      </c>
      <c r="Q58" s="14"/>
      <c r="R58" s="14">
        <v>2063679</v>
      </c>
      <c r="S58" s="14"/>
      <c r="T58" s="14">
        <v>3554972</v>
      </c>
      <c r="U58" s="14"/>
      <c r="V58" s="15">
        <v>144825675</v>
      </c>
      <c r="W58" s="14"/>
      <c r="X58" s="5" t="str">
        <f t="shared" si="0"/>
        <v>No</v>
      </c>
      <c r="Y58" s="14"/>
      <c r="Z58" s="5"/>
      <c r="AA58" s="14"/>
      <c r="AB58" s="5"/>
      <c r="AC58" s="27"/>
      <c r="AD58" s="5"/>
      <c r="AE58" s="14"/>
      <c r="AF58" s="5"/>
      <c r="AG58" s="7"/>
    </row>
    <row r="59" spans="1:33" s="54" customFormat="1">
      <c r="A59" s="16" t="s">
        <v>726</v>
      </c>
      <c r="B59" s="16" t="s">
        <v>727</v>
      </c>
      <c r="C59" s="17" t="s">
        <v>39</v>
      </c>
      <c r="D59" s="186">
        <v>9169</v>
      </c>
      <c r="E59" s="189">
        <v>90169</v>
      </c>
      <c r="F59" s="17" t="s">
        <v>183</v>
      </c>
      <c r="G59" s="17" t="s">
        <v>84</v>
      </c>
      <c r="H59" s="18">
        <v>3629114</v>
      </c>
      <c r="I59" s="13">
        <v>398</v>
      </c>
      <c r="J59" s="14">
        <v>4082544</v>
      </c>
      <c r="K59" s="19"/>
      <c r="L59" s="14">
        <v>0</v>
      </c>
      <c r="M59" s="14"/>
      <c r="N59" s="14">
        <v>0</v>
      </c>
      <c r="O59" s="14"/>
      <c r="P59" s="14">
        <v>0</v>
      </c>
      <c r="Q59" s="14"/>
      <c r="R59" s="14">
        <v>0</v>
      </c>
      <c r="S59" s="14"/>
      <c r="T59" s="14">
        <v>0</v>
      </c>
      <c r="U59" s="14"/>
      <c r="V59" s="15">
        <v>4082544</v>
      </c>
      <c r="W59" s="14"/>
      <c r="X59" s="5" t="str">
        <f t="shared" si="0"/>
        <v>No</v>
      </c>
      <c r="Y59" s="14"/>
      <c r="Z59" s="5"/>
      <c r="AA59" s="14"/>
      <c r="AB59" s="5"/>
      <c r="AC59" s="27"/>
      <c r="AD59" s="5"/>
      <c r="AE59" s="14"/>
      <c r="AF59" s="5"/>
      <c r="AG59" s="7"/>
    </row>
    <row r="60" spans="1:33" s="54" customFormat="1">
      <c r="A60" s="16" t="s">
        <v>5180</v>
      </c>
      <c r="B60" s="16" t="s">
        <v>416</v>
      </c>
      <c r="C60" s="17" t="s">
        <v>87</v>
      </c>
      <c r="D60" s="186">
        <v>40</v>
      </c>
      <c r="E60" s="189">
        <v>40</v>
      </c>
      <c r="F60" s="17" t="s">
        <v>88</v>
      </c>
      <c r="G60" s="17" t="s">
        <v>84</v>
      </c>
      <c r="H60" s="18">
        <v>3059393</v>
      </c>
      <c r="I60" s="13">
        <v>378</v>
      </c>
      <c r="J60" s="14">
        <v>90326185</v>
      </c>
      <c r="K60" s="19"/>
      <c r="L60" s="14">
        <v>27635290</v>
      </c>
      <c r="M60" s="14"/>
      <c r="N60" s="14">
        <v>172679581</v>
      </c>
      <c r="O60" s="14"/>
      <c r="P60" s="14">
        <v>8221564</v>
      </c>
      <c r="Q60" s="14"/>
      <c r="R60" s="14">
        <v>0</v>
      </c>
      <c r="S60" s="14"/>
      <c r="T60" s="14">
        <v>11914385</v>
      </c>
      <c r="U60" s="14"/>
      <c r="V60" s="15">
        <v>310777005</v>
      </c>
      <c r="W60" s="14"/>
      <c r="X60" s="5" t="str">
        <f t="shared" si="0"/>
        <v>No</v>
      </c>
      <c r="Y60" s="14"/>
      <c r="Z60" s="5"/>
      <c r="AA60" s="14"/>
      <c r="AB60" s="5"/>
      <c r="AC60" s="27"/>
      <c r="AD60" s="5"/>
      <c r="AE60" s="14"/>
      <c r="AF60" s="5"/>
      <c r="AG60" s="7"/>
    </row>
    <row r="61" spans="1:33" s="54" customFormat="1">
      <c r="A61" s="16" t="s">
        <v>5102</v>
      </c>
      <c r="B61" s="16" t="s">
        <v>5103</v>
      </c>
      <c r="C61" s="17" t="s">
        <v>141</v>
      </c>
      <c r="D61" s="186">
        <v>3083</v>
      </c>
      <c r="E61" s="189">
        <v>30083</v>
      </c>
      <c r="F61" s="17" t="s">
        <v>88</v>
      </c>
      <c r="G61" s="17" t="s">
        <v>84</v>
      </c>
      <c r="H61" s="18">
        <v>1439666</v>
      </c>
      <c r="I61" s="13">
        <v>375</v>
      </c>
      <c r="J61" s="14">
        <v>15979300</v>
      </c>
      <c r="K61" s="19"/>
      <c r="L61" s="14">
        <v>988465</v>
      </c>
      <c r="M61" s="14"/>
      <c r="N61" s="14">
        <v>0</v>
      </c>
      <c r="O61" s="14"/>
      <c r="P61" s="14">
        <v>42492830</v>
      </c>
      <c r="Q61" s="14"/>
      <c r="R61" s="14">
        <v>18384909</v>
      </c>
      <c r="S61" s="14"/>
      <c r="T61" s="14">
        <v>25901257</v>
      </c>
      <c r="U61" s="14"/>
      <c r="V61" s="15">
        <v>103746761</v>
      </c>
      <c r="W61" s="14"/>
      <c r="X61" s="5" t="str">
        <f t="shared" si="0"/>
        <v>No</v>
      </c>
      <c r="Y61" s="14"/>
      <c r="Z61" s="5"/>
      <c r="AA61" s="14"/>
      <c r="AB61" s="5"/>
      <c r="AC61" s="27"/>
      <c r="AD61" s="5"/>
      <c r="AE61" s="14"/>
      <c r="AF61" s="5"/>
      <c r="AG61" s="7"/>
    </row>
    <row r="62" spans="1:33" s="54" customFormat="1">
      <c r="A62" s="16" t="s">
        <v>1949</v>
      </c>
      <c r="B62" s="16" t="s">
        <v>1932</v>
      </c>
      <c r="C62" s="17" t="s">
        <v>466</v>
      </c>
      <c r="D62" s="186">
        <v>5016</v>
      </c>
      <c r="E62" s="189">
        <v>50016</v>
      </c>
      <c r="F62" s="17" t="s">
        <v>88</v>
      </c>
      <c r="G62" s="17" t="s">
        <v>84</v>
      </c>
      <c r="H62" s="18">
        <v>1368035</v>
      </c>
      <c r="I62" s="13">
        <v>357</v>
      </c>
      <c r="J62" s="14">
        <v>19688255</v>
      </c>
      <c r="K62" s="19"/>
      <c r="L62" s="14">
        <v>2573027</v>
      </c>
      <c r="M62" s="14"/>
      <c r="N62" s="14">
        <v>119284890</v>
      </c>
      <c r="O62" s="14"/>
      <c r="P62" s="14">
        <v>0</v>
      </c>
      <c r="Q62" s="14"/>
      <c r="R62" s="14">
        <v>8007414</v>
      </c>
      <c r="S62" s="14"/>
      <c r="T62" s="14">
        <v>112616</v>
      </c>
      <c r="U62" s="14"/>
      <c r="V62" s="15">
        <v>149666202</v>
      </c>
      <c r="W62" s="14"/>
      <c r="X62" s="5" t="str">
        <f t="shared" si="0"/>
        <v>No</v>
      </c>
      <c r="Y62" s="14"/>
      <c r="Z62" s="5"/>
      <c r="AA62" s="14"/>
      <c r="AB62" s="5"/>
      <c r="AC62" s="27"/>
      <c r="AD62" s="5"/>
      <c r="AE62" s="14"/>
      <c r="AF62" s="5"/>
      <c r="AG62" s="7"/>
    </row>
    <row r="63" spans="1:33" s="54" customFormat="1">
      <c r="A63" s="16" t="s">
        <v>1152</v>
      </c>
      <c r="B63" s="16" t="s">
        <v>1153</v>
      </c>
      <c r="C63" s="17" t="s">
        <v>91</v>
      </c>
      <c r="D63" s="186">
        <v>9147</v>
      </c>
      <c r="E63" s="189">
        <v>90147</v>
      </c>
      <c r="F63" s="17" t="s">
        <v>83</v>
      </c>
      <c r="G63" s="17" t="s">
        <v>84</v>
      </c>
      <c r="H63" s="18">
        <v>12150996</v>
      </c>
      <c r="I63" s="13">
        <v>357</v>
      </c>
      <c r="J63" s="14">
        <v>11152117</v>
      </c>
      <c r="K63" s="19"/>
      <c r="L63" s="14">
        <v>985875</v>
      </c>
      <c r="M63" s="14"/>
      <c r="N63" s="14">
        <v>0</v>
      </c>
      <c r="O63" s="14"/>
      <c r="P63" s="14">
        <v>74467512</v>
      </c>
      <c r="Q63" s="14"/>
      <c r="R63" s="14">
        <v>0</v>
      </c>
      <c r="S63" s="14"/>
      <c r="T63" s="14">
        <v>0</v>
      </c>
      <c r="U63" s="14"/>
      <c r="V63" s="15">
        <v>86605504</v>
      </c>
      <c r="W63" s="14"/>
      <c r="X63" s="5" t="str">
        <f t="shared" si="0"/>
        <v>No</v>
      </c>
      <c r="Y63" s="14"/>
      <c r="Z63" s="5"/>
      <c r="AA63" s="14"/>
      <c r="AB63" s="5"/>
      <c r="AC63" s="27"/>
      <c r="AD63" s="5"/>
      <c r="AE63" s="14"/>
      <c r="AF63" s="5"/>
      <c r="AG63" s="7"/>
    </row>
    <row r="64" spans="1:33" s="54" customFormat="1">
      <c r="A64" s="16" t="s">
        <v>3395</v>
      </c>
      <c r="B64" s="16" t="s">
        <v>3396</v>
      </c>
      <c r="C64" s="17" t="s">
        <v>42</v>
      </c>
      <c r="D64" s="186">
        <v>2004</v>
      </c>
      <c r="E64" s="189">
        <v>20004</v>
      </c>
      <c r="F64" s="17" t="s">
        <v>88</v>
      </c>
      <c r="G64" s="17" t="s">
        <v>84</v>
      </c>
      <c r="H64" s="18">
        <v>935906</v>
      </c>
      <c r="I64" s="13">
        <v>356</v>
      </c>
      <c r="J64" s="14">
        <v>20231559</v>
      </c>
      <c r="K64" s="19"/>
      <c r="L64" s="14">
        <v>1393153</v>
      </c>
      <c r="M64" s="14"/>
      <c r="N64" s="14">
        <v>0</v>
      </c>
      <c r="O64" s="14"/>
      <c r="P64" s="14">
        <v>36803994</v>
      </c>
      <c r="Q64" s="14"/>
      <c r="R64" s="14">
        <v>53947035</v>
      </c>
      <c r="S64" s="14"/>
      <c r="T64" s="14">
        <v>22815974</v>
      </c>
      <c r="U64" s="14"/>
      <c r="V64" s="15">
        <v>135191715</v>
      </c>
      <c r="W64" s="14"/>
      <c r="X64" s="5" t="str">
        <f t="shared" si="0"/>
        <v>No</v>
      </c>
      <c r="Y64" s="14"/>
      <c r="Z64" s="5"/>
      <c r="AA64" s="14"/>
      <c r="AB64" s="5"/>
      <c r="AC64" s="27"/>
      <c r="AD64" s="5"/>
      <c r="AE64" s="14"/>
      <c r="AF64" s="5"/>
      <c r="AG64" s="7"/>
    </row>
    <row r="65" spans="1:33" s="54" customFormat="1">
      <c r="A65" s="16" t="s">
        <v>2959</v>
      </c>
      <c r="B65" s="16" t="s">
        <v>2960</v>
      </c>
      <c r="C65" s="17" t="s">
        <v>466</v>
      </c>
      <c r="D65" s="186">
        <v>5012</v>
      </c>
      <c r="E65" s="189">
        <v>50012</v>
      </c>
      <c r="F65" s="17" t="s">
        <v>83</v>
      </c>
      <c r="G65" s="17" t="s">
        <v>84</v>
      </c>
      <c r="H65" s="18">
        <v>1624827</v>
      </c>
      <c r="I65" s="13">
        <v>348</v>
      </c>
      <c r="J65" s="14">
        <v>28058723</v>
      </c>
      <c r="K65" s="19"/>
      <c r="L65" s="14">
        <v>6017389</v>
      </c>
      <c r="M65" s="14"/>
      <c r="N65" s="14">
        <v>0</v>
      </c>
      <c r="O65" s="14"/>
      <c r="P65" s="14">
        <v>48356813</v>
      </c>
      <c r="Q65" s="14"/>
      <c r="R65" s="14">
        <v>766646</v>
      </c>
      <c r="S65" s="14"/>
      <c r="T65" s="14">
        <v>15400842</v>
      </c>
      <c r="U65" s="14"/>
      <c r="V65" s="15">
        <v>98600413</v>
      </c>
      <c r="W65" s="14"/>
      <c r="X65" s="5" t="str">
        <f t="shared" si="0"/>
        <v>No</v>
      </c>
      <c r="Y65" s="14"/>
      <c r="Z65" s="5"/>
      <c r="AA65" s="14"/>
      <c r="AB65" s="5"/>
      <c r="AC65" s="27"/>
      <c r="AD65" s="5"/>
      <c r="AE65" s="14"/>
      <c r="AF65" s="5"/>
      <c r="AG65" s="7"/>
    </row>
    <row r="66" spans="1:33" s="54" customFormat="1">
      <c r="A66" s="16" t="s">
        <v>729</v>
      </c>
      <c r="B66" s="16" t="s">
        <v>730</v>
      </c>
      <c r="C66" s="17" t="s">
        <v>42</v>
      </c>
      <c r="D66" s="186">
        <v>2076</v>
      </c>
      <c r="E66" s="189">
        <v>20076</v>
      </c>
      <c r="F66" s="17" t="s">
        <v>83</v>
      </c>
      <c r="G66" s="17" t="s">
        <v>84</v>
      </c>
      <c r="H66" s="18">
        <v>18351295</v>
      </c>
      <c r="I66" s="13">
        <v>340</v>
      </c>
      <c r="J66" s="14">
        <v>49751764</v>
      </c>
      <c r="K66" s="19"/>
      <c r="L66" s="14">
        <v>1746476</v>
      </c>
      <c r="M66" s="14"/>
      <c r="N66" s="14">
        <v>0</v>
      </c>
      <c r="O66" s="14"/>
      <c r="P66" s="14">
        <v>23349452</v>
      </c>
      <c r="Q66" s="14"/>
      <c r="R66" s="14">
        <v>57758851</v>
      </c>
      <c r="S66" s="14"/>
      <c r="T66" s="14">
        <v>13749586</v>
      </c>
      <c r="U66" s="14"/>
      <c r="V66" s="15">
        <v>146356129</v>
      </c>
      <c r="W66" s="14"/>
      <c r="X66" s="5" t="str">
        <f t="shared" si="0"/>
        <v>No</v>
      </c>
      <c r="Y66" s="14"/>
      <c r="Z66" s="5"/>
      <c r="AA66" s="14"/>
      <c r="AB66" s="5"/>
      <c r="AC66" s="27"/>
      <c r="AD66" s="5"/>
      <c r="AE66" s="14"/>
      <c r="AF66" s="5"/>
      <c r="AG66" s="7"/>
    </row>
    <row r="67" spans="1:33" s="54" customFormat="1">
      <c r="A67" s="16" t="s">
        <v>674</v>
      </c>
      <c r="B67" s="16" t="s">
        <v>675</v>
      </c>
      <c r="C67" s="17" t="s">
        <v>42</v>
      </c>
      <c r="D67" s="186">
        <v>2206</v>
      </c>
      <c r="E67" s="189">
        <v>20206</v>
      </c>
      <c r="F67" s="17" t="s">
        <v>83</v>
      </c>
      <c r="G67" s="17" t="s">
        <v>84</v>
      </c>
      <c r="H67" s="18">
        <v>18351295</v>
      </c>
      <c r="I67" s="13">
        <v>338</v>
      </c>
      <c r="J67" s="14">
        <v>44324891</v>
      </c>
      <c r="K67" s="19"/>
      <c r="L67" s="14">
        <v>655000</v>
      </c>
      <c r="M67" s="14"/>
      <c r="N67" s="14">
        <v>0</v>
      </c>
      <c r="O67" s="14"/>
      <c r="P67" s="14">
        <v>4613888</v>
      </c>
      <c r="Q67" s="14"/>
      <c r="R67" s="14">
        <v>68685200</v>
      </c>
      <c r="S67" s="14"/>
      <c r="T67" s="14">
        <v>5600000</v>
      </c>
      <c r="U67" s="14"/>
      <c r="V67" s="15">
        <v>123878979</v>
      </c>
      <c r="W67" s="14"/>
      <c r="X67" s="5" t="str">
        <f t="shared" ref="X67:X130" si="1">IF(W67&amp;U67&amp;S67&amp;Q67&amp;O67&amp;M67&amp;K67&lt;&gt;"","Yes","No")</f>
        <v>No</v>
      </c>
      <c r="Y67" s="14"/>
      <c r="Z67" s="5"/>
      <c r="AA67" s="14"/>
      <c r="AB67" s="5"/>
      <c r="AC67" s="27"/>
      <c r="AD67" s="5"/>
      <c r="AE67" s="14"/>
      <c r="AF67" s="5"/>
      <c r="AG67" s="7"/>
    </row>
    <row r="68" spans="1:33" s="54" customFormat="1">
      <c r="A68" s="16" t="s">
        <v>6513</v>
      </c>
      <c r="B68" s="16" t="s">
        <v>3627</v>
      </c>
      <c r="C68" s="17" t="s">
        <v>39</v>
      </c>
      <c r="D68" s="186">
        <v>9033</v>
      </c>
      <c r="E68" s="189">
        <v>90033</v>
      </c>
      <c r="F68" s="17" t="s">
        <v>83</v>
      </c>
      <c r="G68" s="17" t="s">
        <v>84</v>
      </c>
      <c r="H68" s="18">
        <v>843168</v>
      </c>
      <c r="I68" s="13">
        <v>333</v>
      </c>
      <c r="J68" s="14">
        <v>12235157</v>
      </c>
      <c r="K68" s="19"/>
      <c r="L68" s="14">
        <v>1684967</v>
      </c>
      <c r="M68" s="14"/>
      <c r="N68" s="14">
        <v>0</v>
      </c>
      <c r="O68" s="14"/>
      <c r="P68" s="14">
        <v>44117246</v>
      </c>
      <c r="Q68" s="14"/>
      <c r="R68" s="14">
        <v>13524047</v>
      </c>
      <c r="S68" s="14"/>
      <c r="T68" s="14">
        <v>5748649</v>
      </c>
      <c r="U68" s="14"/>
      <c r="V68" s="15">
        <v>77310066</v>
      </c>
      <c r="W68" s="14"/>
      <c r="X68" s="5" t="str">
        <f t="shared" si="1"/>
        <v>No</v>
      </c>
      <c r="Y68" s="14"/>
      <c r="Z68" s="5"/>
      <c r="AA68" s="14"/>
      <c r="AB68" s="5"/>
      <c r="AC68" s="27"/>
      <c r="AD68" s="5"/>
      <c r="AE68" s="14"/>
      <c r="AF68" s="5"/>
      <c r="AG68" s="7"/>
    </row>
    <row r="69" spans="1:33" s="54" customFormat="1">
      <c r="A69" s="16" t="s">
        <v>4132</v>
      </c>
      <c r="B69" s="16" t="s">
        <v>4133</v>
      </c>
      <c r="C69" s="17" t="s">
        <v>91</v>
      </c>
      <c r="D69" s="186">
        <v>9146</v>
      </c>
      <c r="E69" s="189">
        <v>90146</v>
      </c>
      <c r="F69" s="17" t="s">
        <v>88</v>
      </c>
      <c r="G69" s="17" t="s">
        <v>84</v>
      </c>
      <c r="H69" s="18">
        <v>12150996</v>
      </c>
      <c r="I69" s="13">
        <v>329</v>
      </c>
      <c r="J69" s="14">
        <v>16082346</v>
      </c>
      <c r="K69" s="19"/>
      <c r="L69" s="14">
        <v>2124649</v>
      </c>
      <c r="M69" s="14"/>
      <c r="N69" s="14">
        <v>0</v>
      </c>
      <c r="O69" s="14"/>
      <c r="P69" s="14">
        <v>38720203</v>
      </c>
      <c r="Q69" s="14"/>
      <c r="R69" s="14">
        <v>30057761</v>
      </c>
      <c r="S69" s="14"/>
      <c r="T69" s="14">
        <v>0</v>
      </c>
      <c r="U69" s="14"/>
      <c r="V69" s="15">
        <v>86984959</v>
      </c>
      <c r="W69" s="14"/>
      <c r="X69" s="5" t="str">
        <f t="shared" si="1"/>
        <v>No</v>
      </c>
      <c r="Y69" s="14"/>
      <c r="Z69" s="5"/>
      <c r="AA69" s="14"/>
      <c r="AB69" s="5"/>
      <c r="AC69" s="27"/>
      <c r="AD69" s="5"/>
      <c r="AE69" s="14"/>
      <c r="AF69" s="5"/>
      <c r="AG69" s="7"/>
    </row>
    <row r="70" spans="1:33" s="54" customFormat="1">
      <c r="A70" s="16" t="s">
        <v>4581</v>
      </c>
      <c r="B70" s="16" t="s">
        <v>2299</v>
      </c>
      <c r="C70" s="17" t="s">
        <v>141</v>
      </c>
      <c r="D70" s="186">
        <v>3006</v>
      </c>
      <c r="E70" s="189">
        <v>30006</v>
      </c>
      <c r="F70" s="17" t="s">
        <v>543</v>
      </c>
      <c r="G70" s="17" t="s">
        <v>84</v>
      </c>
      <c r="H70" s="18">
        <v>953556</v>
      </c>
      <c r="I70" s="13">
        <v>327</v>
      </c>
      <c r="J70" s="14">
        <v>9671032</v>
      </c>
      <c r="K70" s="19"/>
      <c r="L70" s="14">
        <v>687837</v>
      </c>
      <c r="M70" s="14"/>
      <c r="N70" s="14">
        <v>0</v>
      </c>
      <c r="O70" s="14"/>
      <c r="P70" s="14">
        <v>19338036</v>
      </c>
      <c r="Q70" s="14"/>
      <c r="R70" s="14">
        <v>9922109</v>
      </c>
      <c r="S70" s="14"/>
      <c r="T70" s="14">
        <v>6646699</v>
      </c>
      <c r="U70" s="14"/>
      <c r="V70" s="15">
        <v>46265713</v>
      </c>
      <c r="W70" s="14"/>
      <c r="X70" s="5" t="str">
        <f t="shared" si="1"/>
        <v>No</v>
      </c>
      <c r="Y70" s="14"/>
      <c r="Z70" s="5"/>
      <c r="AA70" s="14"/>
      <c r="AB70" s="5"/>
      <c r="AC70" s="27"/>
      <c r="AD70" s="5"/>
      <c r="AE70" s="14"/>
      <c r="AF70" s="5"/>
      <c r="AG70" s="7"/>
    </row>
    <row r="71" spans="1:33" s="54" customFormat="1">
      <c r="A71" s="16" t="s">
        <v>1758</v>
      </c>
      <c r="B71" s="16" t="s">
        <v>1087</v>
      </c>
      <c r="C71" s="17" t="s">
        <v>106</v>
      </c>
      <c r="D71" s="186">
        <v>7005</v>
      </c>
      <c r="E71" s="189">
        <v>70005</v>
      </c>
      <c r="F71" s="17" t="s">
        <v>88</v>
      </c>
      <c r="G71" s="17" t="s">
        <v>84</v>
      </c>
      <c r="H71" s="18">
        <v>1519417</v>
      </c>
      <c r="I71" s="13">
        <v>325</v>
      </c>
      <c r="J71" s="14">
        <v>9402017</v>
      </c>
      <c r="K71" s="19"/>
      <c r="L71" s="14">
        <v>601208</v>
      </c>
      <c r="M71" s="14"/>
      <c r="N71" s="14">
        <v>0</v>
      </c>
      <c r="O71" s="14"/>
      <c r="P71" s="14">
        <v>70437937</v>
      </c>
      <c r="Q71" s="14"/>
      <c r="R71" s="14">
        <v>76588</v>
      </c>
      <c r="S71" s="14"/>
      <c r="T71" s="14">
        <v>11045126</v>
      </c>
      <c r="U71" s="14"/>
      <c r="V71" s="15">
        <v>91562876</v>
      </c>
      <c r="W71" s="14"/>
      <c r="X71" s="5" t="str">
        <f t="shared" si="1"/>
        <v>No</v>
      </c>
      <c r="Y71" s="14"/>
      <c r="Z71" s="5"/>
      <c r="AA71" s="14"/>
      <c r="AB71" s="5"/>
      <c r="AC71" s="27"/>
      <c r="AD71" s="5"/>
      <c r="AE71" s="14"/>
      <c r="AF71" s="5"/>
      <c r="AG71" s="7"/>
    </row>
    <row r="72" spans="1:33" s="54" customFormat="1">
      <c r="A72" s="16" t="s">
        <v>1462</v>
      </c>
      <c r="B72" s="16" t="s">
        <v>1463</v>
      </c>
      <c r="C72" s="17" t="s">
        <v>163</v>
      </c>
      <c r="D72" s="186">
        <v>1105</v>
      </c>
      <c r="E72" s="189">
        <v>10105</v>
      </c>
      <c r="F72" s="17" t="s">
        <v>88</v>
      </c>
      <c r="G72" s="17" t="s">
        <v>84</v>
      </c>
      <c r="H72" s="18">
        <v>246695</v>
      </c>
      <c r="I72" s="13">
        <v>323</v>
      </c>
      <c r="J72" s="14">
        <v>12617414</v>
      </c>
      <c r="K72" s="19"/>
      <c r="L72" s="14">
        <v>309938</v>
      </c>
      <c r="M72" s="14"/>
      <c r="N72" s="14">
        <v>0</v>
      </c>
      <c r="O72" s="14"/>
      <c r="P72" s="14">
        <v>1868730</v>
      </c>
      <c r="Q72" s="14"/>
      <c r="R72" s="14">
        <v>4440656</v>
      </c>
      <c r="S72" s="14"/>
      <c r="T72" s="14">
        <v>6548155</v>
      </c>
      <c r="U72" s="14"/>
      <c r="V72" s="15">
        <v>25784893</v>
      </c>
      <c r="W72" s="14"/>
      <c r="X72" s="5" t="str">
        <f t="shared" si="1"/>
        <v>No</v>
      </c>
      <c r="Y72" s="14"/>
      <c r="Z72" s="5"/>
      <c r="AA72" s="14"/>
      <c r="AB72" s="5"/>
      <c r="AC72" s="27"/>
      <c r="AD72" s="5"/>
      <c r="AE72" s="14"/>
      <c r="AF72" s="5"/>
      <c r="AG72" s="7"/>
    </row>
    <row r="73" spans="1:33" s="54" customFormat="1">
      <c r="A73" s="16" t="s">
        <v>1708</v>
      </c>
      <c r="B73" s="16" t="s">
        <v>240</v>
      </c>
      <c r="C73" s="17" t="s">
        <v>109</v>
      </c>
      <c r="D73" s="186">
        <v>4018</v>
      </c>
      <c r="E73" s="189">
        <v>40018</v>
      </c>
      <c r="F73" s="17" t="s">
        <v>88</v>
      </c>
      <c r="G73" s="17" t="s">
        <v>84</v>
      </c>
      <c r="H73" s="18">
        <v>972546</v>
      </c>
      <c r="I73" s="13">
        <v>320</v>
      </c>
      <c r="J73" s="14">
        <v>12256183</v>
      </c>
      <c r="K73" s="19"/>
      <c r="L73" s="14">
        <v>803995</v>
      </c>
      <c r="M73" s="14"/>
      <c r="N73" s="14">
        <v>0</v>
      </c>
      <c r="O73" s="14"/>
      <c r="P73" s="14">
        <v>54232929</v>
      </c>
      <c r="Q73" s="14"/>
      <c r="R73" s="14">
        <v>1520694</v>
      </c>
      <c r="S73" s="14"/>
      <c r="T73" s="14">
        <v>11596616</v>
      </c>
      <c r="U73" s="14"/>
      <c r="V73" s="15">
        <v>80410417</v>
      </c>
      <c r="W73" s="14"/>
      <c r="X73" s="5" t="str">
        <f t="shared" si="1"/>
        <v>No</v>
      </c>
      <c r="Y73" s="14"/>
      <c r="Z73" s="5"/>
      <c r="AA73" s="14"/>
      <c r="AB73" s="5"/>
      <c r="AC73" s="27"/>
      <c r="AD73" s="5"/>
      <c r="AE73" s="14"/>
      <c r="AF73" s="5"/>
      <c r="AG73" s="7"/>
    </row>
    <row r="74" spans="1:33" s="54" customFormat="1">
      <c r="A74" s="16" t="s">
        <v>4435</v>
      </c>
      <c r="B74" s="16" t="s">
        <v>4436</v>
      </c>
      <c r="C74" s="17" t="s">
        <v>82</v>
      </c>
      <c r="D74" s="186">
        <v>2098</v>
      </c>
      <c r="E74" s="189">
        <v>20098</v>
      </c>
      <c r="F74" s="17" t="s">
        <v>88</v>
      </c>
      <c r="G74" s="17" t="s">
        <v>84</v>
      </c>
      <c r="H74" s="18">
        <v>18351295</v>
      </c>
      <c r="I74" s="13">
        <v>313</v>
      </c>
      <c r="J74" s="14">
        <v>199279243</v>
      </c>
      <c r="K74" s="19"/>
      <c r="L74" s="14">
        <v>227855404</v>
      </c>
      <c r="M74" s="14"/>
      <c r="N74" s="14">
        <v>0</v>
      </c>
      <c r="O74" s="14"/>
      <c r="P74" s="14">
        <v>0</v>
      </c>
      <c r="Q74" s="14"/>
      <c r="R74" s="14">
        <v>0</v>
      </c>
      <c r="S74" s="14"/>
      <c r="T74" s="14">
        <v>4374812</v>
      </c>
      <c r="U74" s="14"/>
      <c r="V74" s="15">
        <v>431509459</v>
      </c>
      <c r="W74" s="14"/>
      <c r="X74" s="5" t="str">
        <f t="shared" si="1"/>
        <v>No</v>
      </c>
      <c r="Y74" s="14"/>
      <c r="Z74" s="5"/>
      <c r="AA74" s="14"/>
      <c r="AB74" s="5"/>
      <c r="AC74" s="27"/>
      <c r="AD74" s="5"/>
      <c r="AE74" s="14"/>
      <c r="AF74" s="5"/>
      <c r="AG74" s="7"/>
    </row>
    <row r="75" spans="1:33" s="54" customFormat="1">
      <c r="A75" s="16" t="s">
        <v>2375</v>
      </c>
      <c r="B75" s="16" t="s">
        <v>2376</v>
      </c>
      <c r="C75" s="17" t="s">
        <v>91</v>
      </c>
      <c r="D75" s="186">
        <v>9148</v>
      </c>
      <c r="E75" s="189">
        <v>90148</v>
      </c>
      <c r="F75" s="17" t="s">
        <v>88</v>
      </c>
      <c r="G75" s="17" t="s">
        <v>84</v>
      </c>
      <c r="H75" s="18">
        <v>328454</v>
      </c>
      <c r="I75" s="13">
        <v>304</v>
      </c>
      <c r="J75" s="14">
        <v>5273045</v>
      </c>
      <c r="K75" s="19"/>
      <c r="L75" s="14">
        <v>533015</v>
      </c>
      <c r="M75" s="14"/>
      <c r="N75" s="14">
        <v>0</v>
      </c>
      <c r="O75" s="14"/>
      <c r="P75" s="14">
        <v>1975721</v>
      </c>
      <c r="Q75" s="14"/>
      <c r="R75" s="14">
        <v>11879182</v>
      </c>
      <c r="S75" s="14"/>
      <c r="T75" s="14">
        <v>4031501</v>
      </c>
      <c r="U75" s="14"/>
      <c r="V75" s="15">
        <v>23692464</v>
      </c>
      <c r="W75" s="14"/>
      <c r="X75" s="5" t="str">
        <f t="shared" si="1"/>
        <v>No</v>
      </c>
      <c r="Y75" s="14"/>
      <c r="Z75" s="5"/>
      <c r="AA75" s="14"/>
      <c r="AB75" s="5"/>
      <c r="AC75" s="27"/>
      <c r="AD75" s="5"/>
      <c r="AE75" s="14"/>
      <c r="AF75" s="5"/>
      <c r="AG75" s="7"/>
    </row>
    <row r="76" spans="1:33" s="54" customFormat="1">
      <c r="A76" s="16" t="s">
        <v>5458</v>
      </c>
      <c r="B76" s="16" t="s">
        <v>412</v>
      </c>
      <c r="C76" s="17" t="s">
        <v>178</v>
      </c>
      <c r="D76" s="186">
        <v>5031</v>
      </c>
      <c r="E76" s="189">
        <v>50031</v>
      </c>
      <c r="F76" s="17" t="s">
        <v>88</v>
      </c>
      <c r="G76" s="17" t="s">
        <v>84</v>
      </c>
      <c r="H76" s="18">
        <v>3734090</v>
      </c>
      <c r="I76" s="13">
        <v>302</v>
      </c>
      <c r="J76" s="14">
        <v>12142622</v>
      </c>
      <c r="K76" s="19"/>
      <c r="L76" s="14">
        <v>872402</v>
      </c>
      <c r="M76" s="14"/>
      <c r="N76" s="14">
        <v>71496800</v>
      </c>
      <c r="O76" s="14"/>
      <c r="P76" s="14">
        <v>228770</v>
      </c>
      <c r="Q76" s="14"/>
      <c r="R76" s="14">
        <v>40190281</v>
      </c>
      <c r="S76" s="14"/>
      <c r="T76" s="14">
        <v>7068266</v>
      </c>
      <c r="U76" s="14"/>
      <c r="V76" s="15">
        <v>131999141</v>
      </c>
      <c r="W76" s="14"/>
      <c r="X76" s="5" t="str">
        <f t="shared" si="1"/>
        <v>No</v>
      </c>
      <c r="Y76" s="14"/>
      <c r="Z76" s="5"/>
      <c r="AA76" s="14"/>
      <c r="AB76" s="5"/>
      <c r="AC76" s="27"/>
      <c r="AD76" s="5"/>
      <c r="AE76" s="14"/>
      <c r="AF76" s="5"/>
      <c r="AG76" s="7"/>
    </row>
    <row r="77" spans="1:33" s="54" customFormat="1">
      <c r="A77" s="16" t="s">
        <v>1939</v>
      </c>
      <c r="B77" s="16" t="s">
        <v>1940</v>
      </c>
      <c r="C77" s="17" t="s">
        <v>87</v>
      </c>
      <c r="D77" s="186">
        <v>2</v>
      </c>
      <c r="E77" s="189">
        <v>2</v>
      </c>
      <c r="F77" s="17" t="s">
        <v>88</v>
      </c>
      <c r="G77" s="17" t="s">
        <v>84</v>
      </c>
      <c r="H77" s="18">
        <v>387847</v>
      </c>
      <c r="I77" s="13">
        <v>300</v>
      </c>
      <c r="J77" s="14">
        <v>9553029</v>
      </c>
      <c r="K77" s="19"/>
      <c r="L77" s="14">
        <v>1361978</v>
      </c>
      <c r="M77" s="14"/>
      <c r="N77" s="14">
        <v>43863734</v>
      </c>
      <c r="O77" s="14"/>
      <c r="P77" s="14">
        <v>0</v>
      </c>
      <c r="Q77" s="14"/>
      <c r="R77" s="14">
        <v>1282461</v>
      </c>
      <c r="S77" s="14"/>
      <c r="T77" s="14">
        <v>8111894</v>
      </c>
      <c r="U77" s="14"/>
      <c r="V77" s="15">
        <v>64173096</v>
      </c>
      <c r="W77" s="14"/>
      <c r="X77" s="5" t="str">
        <f t="shared" si="1"/>
        <v>No</v>
      </c>
      <c r="Y77" s="14"/>
      <c r="Z77" s="5"/>
      <c r="AA77" s="14"/>
      <c r="AB77" s="5"/>
      <c r="AC77" s="27"/>
      <c r="AD77" s="5"/>
      <c r="AE77" s="14"/>
      <c r="AF77" s="5"/>
      <c r="AG77" s="7"/>
    </row>
    <row r="78" spans="1:33" s="54" customFormat="1">
      <c r="A78" s="16" t="s">
        <v>1221</v>
      </c>
      <c r="B78" s="16" t="s">
        <v>1222</v>
      </c>
      <c r="C78" s="17" t="s">
        <v>42</v>
      </c>
      <c r="D78" s="186">
        <v>2072</v>
      </c>
      <c r="E78" s="189">
        <v>20072</v>
      </c>
      <c r="F78" s="17" t="s">
        <v>83</v>
      </c>
      <c r="G78" s="17" t="s">
        <v>84</v>
      </c>
      <c r="H78" s="18">
        <v>18351295</v>
      </c>
      <c r="I78" s="13">
        <v>291</v>
      </c>
      <c r="J78" s="14">
        <v>8806770</v>
      </c>
      <c r="K78" s="19"/>
      <c r="L78" s="14">
        <v>118357</v>
      </c>
      <c r="M78" s="14"/>
      <c r="N78" s="14">
        <v>0</v>
      </c>
      <c r="O78" s="14"/>
      <c r="P78" s="14">
        <v>40443493</v>
      </c>
      <c r="Q78" s="14"/>
      <c r="R78" s="14">
        <v>25867797</v>
      </c>
      <c r="S78" s="14"/>
      <c r="T78" s="14">
        <v>2513031</v>
      </c>
      <c r="U78" s="14"/>
      <c r="V78" s="15">
        <v>77749448</v>
      </c>
      <c r="W78" s="14"/>
      <c r="X78" s="5" t="str">
        <f t="shared" si="1"/>
        <v>No</v>
      </c>
      <c r="Y78" s="14"/>
      <c r="Z78" s="5"/>
      <c r="AA78" s="14"/>
      <c r="AB78" s="5"/>
      <c r="AC78" s="27"/>
      <c r="AD78" s="5"/>
      <c r="AE78" s="14"/>
      <c r="AF78" s="5"/>
      <c r="AG78" s="7"/>
    </row>
    <row r="79" spans="1:33" s="54" customFormat="1">
      <c r="A79" s="16" t="s">
        <v>2673</v>
      </c>
      <c r="B79" s="16" t="s">
        <v>2674</v>
      </c>
      <c r="C79" s="17" t="s">
        <v>2675</v>
      </c>
      <c r="D79" s="186">
        <v>1001</v>
      </c>
      <c r="E79" s="189">
        <v>10001</v>
      </c>
      <c r="F79" s="17" t="s">
        <v>88</v>
      </c>
      <c r="G79" s="17" t="s">
        <v>84</v>
      </c>
      <c r="H79" s="18">
        <v>1190956</v>
      </c>
      <c r="I79" s="13">
        <v>290</v>
      </c>
      <c r="J79" s="14">
        <v>19998897</v>
      </c>
      <c r="K79" s="19"/>
      <c r="L79" s="14">
        <v>1056490</v>
      </c>
      <c r="M79" s="14"/>
      <c r="N79" s="14">
        <v>50300678</v>
      </c>
      <c r="O79" s="14"/>
      <c r="P79" s="14">
        <v>5869834</v>
      </c>
      <c r="Q79" s="14"/>
      <c r="R79" s="14">
        <v>11178450</v>
      </c>
      <c r="S79" s="14"/>
      <c r="T79" s="14">
        <v>24699725</v>
      </c>
      <c r="U79" s="14"/>
      <c r="V79" s="15">
        <v>113104074</v>
      </c>
      <c r="W79" s="14"/>
      <c r="X79" s="5" t="str">
        <f t="shared" si="1"/>
        <v>No</v>
      </c>
      <c r="Y79" s="14"/>
      <c r="Z79" s="5"/>
      <c r="AA79" s="14"/>
      <c r="AB79" s="5"/>
      <c r="AC79" s="27"/>
      <c r="AD79" s="5"/>
      <c r="AE79" s="14"/>
      <c r="AF79" s="5"/>
      <c r="AG79" s="7"/>
    </row>
    <row r="80" spans="1:33" s="54" customFormat="1">
      <c r="A80" s="16" t="s">
        <v>643</v>
      </c>
      <c r="B80" s="16" t="s">
        <v>644</v>
      </c>
      <c r="C80" s="17" t="s">
        <v>235</v>
      </c>
      <c r="D80" s="186">
        <v>4007</v>
      </c>
      <c r="E80" s="189">
        <v>40007</v>
      </c>
      <c r="F80" s="17" t="s">
        <v>83</v>
      </c>
      <c r="G80" s="17" t="s">
        <v>84</v>
      </c>
      <c r="H80" s="18">
        <v>884891</v>
      </c>
      <c r="I80" s="13">
        <v>289</v>
      </c>
      <c r="J80" s="14">
        <v>4209958</v>
      </c>
      <c r="K80" s="19"/>
      <c r="L80" s="14">
        <v>2573890</v>
      </c>
      <c r="M80" s="14"/>
      <c r="N80" s="14">
        <v>0</v>
      </c>
      <c r="O80" s="14"/>
      <c r="P80" s="14">
        <v>16034599</v>
      </c>
      <c r="Q80" s="14"/>
      <c r="R80" s="14">
        <v>3376538</v>
      </c>
      <c r="S80" s="14"/>
      <c r="T80" s="14">
        <v>8749433</v>
      </c>
      <c r="U80" s="14"/>
      <c r="V80" s="15">
        <v>34944418</v>
      </c>
      <c r="W80" s="14"/>
      <c r="X80" s="5" t="str">
        <f t="shared" si="1"/>
        <v>No</v>
      </c>
      <c r="Y80" s="14"/>
      <c r="Z80" s="5"/>
      <c r="AA80" s="14"/>
      <c r="AB80" s="5"/>
      <c r="AC80" s="27"/>
      <c r="AD80" s="5"/>
      <c r="AE80" s="14"/>
      <c r="AF80" s="5"/>
      <c r="AG80" s="7"/>
    </row>
    <row r="81" spans="1:33" s="54" customFormat="1">
      <c r="A81" s="16" t="s">
        <v>2989</v>
      </c>
      <c r="B81" s="16" t="s">
        <v>665</v>
      </c>
      <c r="C81" s="17" t="s">
        <v>168</v>
      </c>
      <c r="D81" s="186">
        <v>25</v>
      </c>
      <c r="E81" s="189">
        <v>25</v>
      </c>
      <c r="F81" s="17" t="s">
        <v>88</v>
      </c>
      <c r="G81" s="17" t="s">
        <v>84</v>
      </c>
      <c r="H81" s="18">
        <v>236632</v>
      </c>
      <c r="I81" s="13">
        <v>288</v>
      </c>
      <c r="J81" s="14">
        <v>3346700</v>
      </c>
      <c r="K81" s="19"/>
      <c r="L81" s="14">
        <v>331110</v>
      </c>
      <c r="M81" s="14"/>
      <c r="N81" s="14">
        <v>0</v>
      </c>
      <c r="O81" s="14"/>
      <c r="P81" s="14">
        <v>11598241</v>
      </c>
      <c r="Q81" s="14"/>
      <c r="R81" s="14">
        <v>7256309</v>
      </c>
      <c r="S81" s="14"/>
      <c r="T81" s="14">
        <v>17896082</v>
      </c>
      <c r="U81" s="14"/>
      <c r="V81" s="15">
        <v>40428442</v>
      </c>
      <c r="W81" s="14"/>
      <c r="X81" s="5" t="str">
        <f t="shared" si="1"/>
        <v>No</v>
      </c>
      <c r="Y81" s="14"/>
      <c r="Z81" s="5"/>
      <c r="AA81" s="14"/>
      <c r="AB81" s="5"/>
      <c r="AC81" s="27"/>
      <c r="AD81" s="5"/>
      <c r="AE81" s="14"/>
      <c r="AF81" s="5"/>
      <c r="AG81" s="7"/>
    </row>
    <row r="82" spans="1:33" s="54" customFormat="1">
      <c r="A82" s="16" t="s">
        <v>463</v>
      </c>
      <c r="B82" s="16" t="s">
        <v>464</v>
      </c>
      <c r="C82" s="17" t="s">
        <v>217</v>
      </c>
      <c r="D82" s="186">
        <v>3051</v>
      </c>
      <c r="E82" s="189">
        <v>30051</v>
      </c>
      <c r="F82" s="17" t="s">
        <v>83</v>
      </c>
      <c r="G82" s="17" t="s">
        <v>84</v>
      </c>
      <c r="H82" s="18">
        <v>4586770</v>
      </c>
      <c r="I82" s="13">
        <v>287</v>
      </c>
      <c r="J82" s="14">
        <v>21168493</v>
      </c>
      <c r="K82" s="19"/>
      <c r="L82" s="14">
        <v>1092399</v>
      </c>
      <c r="M82" s="14"/>
      <c r="N82" s="14">
        <v>0</v>
      </c>
      <c r="O82" s="14"/>
      <c r="P82" s="14">
        <v>49095373</v>
      </c>
      <c r="Q82" s="14"/>
      <c r="R82" s="14">
        <v>30385903</v>
      </c>
      <c r="S82" s="14"/>
      <c r="T82" s="14">
        <v>12800098</v>
      </c>
      <c r="U82" s="14"/>
      <c r="V82" s="15">
        <v>114542266</v>
      </c>
      <c r="W82" s="14"/>
      <c r="X82" s="5" t="str">
        <f t="shared" si="1"/>
        <v>No</v>
      </c>
      <c r="Y82" s="14"/>
      <c r="Z82" s="5"/>
      <c r="AA82" s="14"/>
      <c r="AB82" s="5"/>
      <c r="AC82" s="27"/>
      <c r="AD82" s="5"/>
      <c r="AE82" s="14"/>
      <c r="AF82" s="5"/>
      <c r="AG82" s="7"/>
    </row>
    <row r="83" spans="1:33" s="54" customFormat="1">
      <c r="A83" s="16" t="s">
        <v>1349</v>
      </c>
      <c r="B83" s="16" t="s">
        <v>128</v>
      </c>
      <c r="C83" s="17" t="s">
        <v>129</v>
      </c>
      <c r="D83" s="186">
        <v>4153</v>
      </c>
      <c r="E83" s="189">
        <v>40153</v>
      </c>
      <c r="F83" s="17" t="s">
        <v>183</v>
      </c>
      <c r="G83" s="17" t="s">
        <v>84</v>
      </c>
      <c r="H83" s="18">
        <v>4515419</v>
      </c>
      <c r="I83" s="13">
        <v>287</v>
      </c>
      <c r="J83" s="14">
        <v>1347078</v>
      </c>
      <c r="K83" s="19"/>
      <c r="L83" s="14">
        <v>390891</v>
      </c>
      <c r="M83" s="14"/>
      <c r="N83" s="14">
        <v>0</v>
      </c>
      <c r="O83" s="14"/>
      <c r="P83" s="14">
        <v>0</v>
      </c>
      <c r="Q83" s="14"/>
      <c r="R83" s="14">
        <v>0</v>
      </c>
      <c r="S83" s="14"/>
      <c r="T83" s="14">
        <v>0</v>
      </c>
      <c r="U83" s="14"/>
      <c r="V83" s="15">
        <v>1737969</v>
      </c>
      <c r="W83" s="14"/>
      <c r="X83" s="5" t="str">
        <f t="shared" si="1"/>
        <v>No</v>
      </c>
      <c r="Y83" s="14"/>
      <c r="Z83" s="5"/>
      <c r="AA83" s="14"/>
      <c r="AB83" s="5"/>
      <c r="AC83" s="27"/>
      <c r="AD83" s="5"/>
      <c r="AE83" s="14"/>
      <c r="AF83" s="5"/>
      <c r="AG83" s="7"/>
    </row>
    <row r="84" spans="1:33" s="54" customFormat="1">
      <c r="A84" s="16" t="s">
        <v>2990</v>
      </c>
      <c r="B84" s="16" t="s">
        <v>2991</v>
      </c>
      <c r="C84" s="17" t="s">
        <v>168</v>
      </c>
      <c r="D84" s="186">
        <v>7</v>
      </c>
      <c r="E84" s="189">
        <v>7</v>
      </c>
      <c r="F84" s="17" t="s">
        <v>88</v>
      </c>
      <c r="G84" s="17" t="s">
        <v>84</v>
      </c>
      <c r="H84" s="18">
        <v>247421</v>
      </c>
      <c r="I84" s="13">
        <v>277</v>
      </c>
      <c r="J84" s="14">
        <v>8054468</v>
      </c>
      <c r="K84" s="19"/>
      <c r="L84" s="14">
        <v>1054522</v>
      </c>
      <c r="M84" s="14"/>
      <c r="N84" s="14">
        <v>38530448</v>
      </c>
      <c r="O84" s="14"/>
      <c r="P84" s="14">
        <v>52080</v>
      </c>
      <c r="Q84" s="14"/>
      <c r="R84" s="14">
        <v>1442769</v>
      </c>
      <c r="S84" s="14"/>
      <c r="T84" s="14">
        <v>10812013</v>
      </c>
      <c r="U84" s="14"/>
      <c r="V84" s="15">
        <v>59946300</v>
      </c>
      <c r="W84" s="14"/>
      <c r="X84" s="5" t="str">
        <f t="shared" si="1"/>
        <v>No</v>
      </c>
      <c r="Y84" s="14"/>
      <c r="Z84" s="5"/>
      <c r="AA84" s="14"/>
      <c r="AB84" s="5"/>
      <c r="AC84" s="27"/>
      <c r="AD84" s="5"/>
      <c r="AE84" s="14"/>
      <c r="AF84" s="5"/>
      <c r="AG84" s="7"/>
    </row>
    <row r="85" spans="1:33" s="54" customFormat="1">
      <c r="A85" s="16" t="s">
        <v>4598</v>
      </c>
      <c r="B85" s="16" t="s">
        <v>551</v>
      </c>
      <c r="C85" s="17" t="s">
        <v>42</v>
      </c>
      <c r="D85" s="186">
        <v>2002</v>
      </c>
      <c r="E85" s="189">
        <v>20002</v>
      </c>
      <c r="F85" s="17" t="s">
        <v>88</v>
      </c>
      <c r="G85" s="17" t="s">
        <v>84</v>
      </c>
      <c r="H85" s="18">
        <v>594962</v>
      </c>
      <c r="I85" s="13">
        <v>276</v>
      </c>
      <c r="J85" s="14">
        <v>19034631</v>
      </c>
      <c r="K85" s="19"/>
      <c r="L85" s="14">
        <v>1092592</v>
      </c>
      <c r="M85" s="14"/>
      <c r="N85" s="14">
        <v>0</v>
      </c>
      <c r="O85" s="14"/>
      <c r="P85" s="14">
        <v>22868298</v>
      </c>
      <c r="Q85" s="14"/>
      <c r="R85" s="14">
        <v>38268026</v>
      </c>
      <c r="S85" s="14"/>
      <c r="T85" s="14">
        <v>597036</v>
      </c>
      <c r="U85" s="14"/>
      <c r="V85" s="15">
        <v>81860583</v>
      </c>
      <c r="W85" s="14"/>
      <c r="X85" s="5" t="str">
        <f t="shared" si="1"/>
        <v>No</v>
      </c>
      <c r="Y85" s="14"/>
      <c r="Z85" s="5"/>
      <c r="AA85" s="14"/>
      <c r="AB85" s="5"/>
      <c r="AC85" s="27"/>
      <c r="AD85" s="5"/>
      <c r="AE85" s="14"/>
      <c r="AF85" s="5"/>
      <c r="AG85" s="7"/>
    </row>
    <row r="86" spans="1:33" s="54" customFormat="1">
      <c r="A86" s="16" t="s">
        <v>1794</v>
      </c>
      <c r="B86" s="16" t="s">
        <v>1795</v>
      </c>
      <c r="C86" s="17" t="s">
        <v>171</v>
      </c>
      <c r="D86" s="186">
        <v>4027</v>
      </c>
      <c r="E86" s="189">
        <v>40027</v>
      </c>
      <c r="F86" s="17" t="s">
        <v>88</v>
      </c>
      <c r="G86" s="17" t="s">
        <v>84</v>
      </c>
      <c r="H86" s="18">
        <v>2441770</v>
      </c>
      <c r="I86" s="13">
        <v>276</v>
      </c>
      <c r="J86" s="14">
        <v>14070106</v>
      </c>
      <c r="K86" s="19"/>
      <c r="L86" s="14">
        <v>912882</v>
      </c>
      <c r="M86" s="14"/>
      <c r="N86" s="14">
        <v>42238092</v>
      </c>
      <c r="O86" s="14"/>
      <c r="P86" s="14">
        <v>1174823</v>
      </c>
      <c r="Q86" s="14"/>
      <c r="R86" s="14">
        <v>8246523</v>
      </c>
      <c r="S86" s="14"/>
      <c r="T86" s="14">
        <v>5176848</v>
      </c>
      <c r="U86" s="14"/>
      <c r="V86" s="15">
        <v>71819274</v>
      </c>
      <c r="W86" s="14"/>
      <c r="X86" s="5" t="str">
        <f t="shared" si="1"/>
        <v>No</v>
      </c>
      <c r="Y86" s="14"/>
      <c r="Z86" s="5"/>
      <c r="AA86" s="14"/>
      <c r="AB86" s="5"/>
      <c r="AC86" s="27"/>
      <c r="AD86" s="5"/>
      <c r="AE86" s="14"/>
      <c r="AF86" s="5"/>
      <c r="AG86" s="7"/>
    </row>
    <row r="87" spans="1:33" s="54" customFormat="1">
      <c r="A87" s="16" t="s">
        <v>1985</v>
      </c>
      <c r="B87" s="16" t="s">
        <v>1986</v>
      </c>
      <c r="C87" s="17" t="s">
        <v>87</v>
      </c>
      <c r="D87" s="186">
        <v>19</v>
      </c>
      <c r="E87" s="189">
        <v>19</v>
      </c>
      <c r="F87" s="17" t="s">
        <v>88</v>
      </c>
      <c r="G87" s="17" t="s">
        <v>84</v>
      </c>
      <c r="H87" s="18">
        <v>176617</v>
      </c>
      <c r="I87" s="13">
        <v>276</v>
      </c>
      <c r="J87" s="14">
        <v>4276121</v>
      </c>
      <c r="K87" s="19"/>
      <c r="L87" s="14">
        <v>1055472</v>
      </c>
      <c r="M87" s="14"/>
      <c r="N87" s="14">
        <v>28036955</v>
      </c>
      <c r="O87" s="14"/>
      <c r="P87" s="14">
        <v>0</v>
      </c>
      <c r="Q87" s="14"/>
      <c r="R87" s="14">
        <v>1281725</v>
      </c>
      <c r="S87" s="14"/>
      <c r="T87" s="14">
        <v>3146289</v>
      </c>
      <c r="U87" s="14"/>
      <c r="V87" s="15">
        <v>37796562</v>
      </c>
      <c r="W87" s="14"/>
      <c r="X87" s="5" t="str">
        <f t="shared" si="1"/>
        <v>No</v>
      </c>
      <c r="Y87" s="14"/>
      <c r="Z87" s="5"/>
      <c r="AA87" s="14"/>
      <c r="AB87" s="5"/>
      <c r="AC87" s="27"/>
      <c r="AD87" s="5"/>
      <c r="AE87" s="14"/>
      <c r="AF87" s="5"/>
      <c r="AG87" s="7"/>
    </row>
    <row r="88" spans="1:33" s="54" customFormat="1">
      <c r="A88" s="16" t="s">
        <v>442</v>
      </c>
      <c r="B88" s="16" t="s">
        <v>410</v>
      </c>
      <c r="C88" s="17" t="s">
        <v>91</v>
      </c>
      <c r="D88" s="186">
        <v>9031</v>
      </c>
      <c r="E88" s="189">
        <v>90031</v>
      </c>
      <c r="F88" s="17" t="s">
        <v>88</v>
      </c>
      <c r="G88" s="17" t="s">
        <v>84</v>
      </c>
      <c r="H88" s="18">
        <v>1932666</v>
      </c>
      <c r="I88" s="13">
        <v>275</v>
      </c>
      <c r="J88" s="14">
        <v>10356848</v>
      </c>
      <c r="K88" s="19"/>
      <c r="L88" s="14">
        <v>1404545</v>
      </c>
      <c r="M88" s="14"/>
      <c r="N88" s="14">
        <v>0</v>
      </c>
      <c r="O88" s="14"/>
      <c r="P88" s="14">
        <v>44009007</v>
      </c>
      <c r="Q88" s="14"/>
      <c r="R88" s="14">
        <v>252291</v>
      </c>
      <c r="S88" s="14"/>
      <c r="T88" s="14">
        <v>15977147</v>
      </c>
      <c r="U88" s="14"/>
      <c r="V88" s="15">
        <v>71999838</v>
      </c>
      <c r="W88" s="14"/>
      <c r="X88" s="5" t="str">
        <f t="shared" si="1"/>
        <v>No</v>
      </c>
      <c r="Y88" s="14"/>
      <c r="Z88" s="5"/>
      <c r="AA88" s="14"/>
      <c r="AB88" s="5"/>
      <c r="AC88" s="27"/>
      <c r="AD88" s="5"/>
      <c r="AE88" s="14"/>
      <c r="AF88" s="5"/>
      <c r="AG88" s="7"/>
    </row>
    <row r="89" spans="1:33" s="54" customFormat="1">
      <c r="A89" s="16" t="s">
        <v>1464</v>
      </c>
      <c r="B89" s="16" t="s">
        <v>535</v>
      </c>
      <c r="C89" s="17" t="s">
        <v>163</v>
      </c>
      <c r="D89" s="186">
        <v>1008</v>
      </c>
      <c r="E89" s="189">
        <v>10008</v>
      </c>
      <c r="F89" s="17" t="s">
        <v>88</v>
      </c>
      <c r="G89" s="17" t="s">
        <v>84</v>
      </c>
      <c r="H89" s="18">
        <v>621300</v>
      </c>
      <c r="I89" s="13">
        <v>265</v>
      </c>
      <c r="J89" s="14">
        <v>7294330</v>
      </c>
      <c r="K89" s="19"/>
      <c r="L89" s="14">
        <v>390420</v>
      </c>
      <c r="M89" s="14"/>
      <c r="N89" s="14">
        <v>0</v>
      </c>
      <c r="O89" s="14"/>
      <c r="P89" s="14">
        <v>8634982</v>
      </c>
      <c r="Q89" s="14"/>
      <c r="R89" s="14">
        <v>23613497</v>
      </c>
      <c r="S89" s="14"/>
      <c r="T89" s="14">
        <v>5702070</v>
      </c>
      <c r="U89" s="14"/>
      <c r="V89" s="15">
        <v>45635299</v>
      </c>
      <c r="W89" s="14"/>
      <c r="X89" s="5" t="str">
        <f t="shared" si="1"/>
        <v>No</v>
      </c>
      <c r="Y89" s="14"/>
      <c r="Z89" s="5"/>
      <c r="AA89" s="14"/>
      <c r="AB89" s="5"/>
      <c r="AC89" s="27"/>
      <c r="AD89" s="5"/>
      <c r="AE89" s="14"/>
      <c r="AF89" s="5"/>
      <c r="AG89" s="7"/>
    </row>
    <row r="90" spans="1:33" s="54" customFormat="1">
      <c r="A90" s="16" t="s">
        <v>4805</v>
      </c>
      <c r="B90" s="16" t="s">
        <v>436</v>
      </c>
      <c r="C90" s="17" t="s">
        <v>274</v>
      </c>
      <c r="D90" s="186">
        <v>4004</v>
      </c>
      <c r="E90" s="189">
        <v>40004</v>
      </c>
      <c r="F90" s="17" t="s">
        <v>88</v>
      </c>
      <c r="G90" s="17" t="s">
        <v>84</v>
      </c>
      <c r="H90" s="18">
        <v>969587</v>
      </c>
      <c r="I90" s="13">
        <v>262</v>
      </c>
      <c r="J90" s="14">
        <v>11454341</v>
      </c>
      <c r="K90" s="19"/>
      <c r="L90" s="14">
        <v>5835661</v>
      </c>
      <c r="M90" s="14"/>
      <c r="N90" s="14">
        <v>0</v>
      </c>
      <c r="O90" s="14"/>
      <c r="P90" s="14">
        <v>43830666</v>
      </c>
      <c r="Q90" s="14"/>
      <c r="R90" s="14">
        <v>6194868</v>
      </c>
      <c r="S90" s="14"/>
      <c r="T90" s="14">
        <v>11333905</v>
      </c>
      <c r="U90" s="14"/>
      <c r="V90" s="15">
        <v>78649441</v>
      </c>
      <c r="W90" s="14"/>
      <c r="X90" s="5" t="str">
        <f t="shared" si="1"/>
        <v>No</v>
      </c>
      <c r="Y90" s="14"/>
      <c r="Z90" s="5"/>
      <c r="AA90" s="14"/>
      <c r="AB90" s="5"/>
      <c r="AC90" s="27"/>
      <c r="AD90" s="5"/>
      <c r="AE90" s="14"/>
      <c r="AF90" s="5"/>
      <c r="AG90" s="7"/>
    </row>
    <row r="91" spans="1:33" s="54" customFormat="1">
      <c r="A91" s="16" t="s">
        <v>4081</v>
      </c>
      <c r="B91" s="16" t="s">
        <v>4082</v>
      </c>
      <c r="C91" s="17" t="s">
        <v>87</v>
      </c>
      <c r="D91" s="186">
        <v>20</v>
      </c>
      <c r="E91" s="189">
        <v>20</v>
      </c>
      <c r="F91" s="17" t="s">
        <v>88</v>
      </c>
      <c r="G91" s="17" t="s">
        <v>84</v>
      </c>
      <c r="H91" s="18">
        <v>198979</v>
      </c>
      <c r="I91" s="13">
        <v>262</v>
      </c>
      <c r="J91" s="14">
        <v>5796142</v>
      </c>
      <c r="K91" s="19"/>
      <c r="L91" s="14">
        <v>1036746</v>
      </c>
      <c r="M91" s="14"/>
      <c r="N91" s="14">
        <v>32809499</v>
      </c>
      <c r="O91" s="14"/>
      <c r="P91" s="14">
        <v>0</v>
      </c>
      <c r="Q91" s="14"/>
      <c r="R91" s="14">
        <v>82735</v>
      </c>
      <c r="S91" s="14"/>
      <c r="T91" s="14">
        <v>0</v>
      </c>
      <c r="U91" s="14"/>
      <c r="V91" s="15">
        <v>39725122</v>
      </c>
      <c r="W91" s="14"/>
      <c r="X91" s="5" t="str">
        <f t="shared" si="1"/>
        <v>No</v>
      </c>
      <c r="Y91" s="14"/>
      <c r="Z91" s="5"/>
      <c r="AA91" s="14"/>
      <c r="AB91" s="5"/>
      <c r="AC91" s="27"/>
      <c r="AD91" s="5"/>
      <c r="AE91" s="14"/>
      <c r="AF91" s="5"/>
      <c r="AG91" s="7"/>
    </row>
    <row r="92" spans="1:33" s="54" customFormat="1">
      <c r="A92" s="16" t="s">
        <v>6132</v>
      </c>
      <c r="B92" s="16" t="s">
        <v>2071</v>
      </c>
      <c r="C92" s="17" t="s">
        <v>42</v>
      </c>
      <c r="D92" s="186">
        <v>2113</v>
      </c>
      <c r="E92" s="189">
        <v>20113</v>
      </c>
      <c r="F92" s="17" t="s">
        <v>88</v>
      </c>
      <c r="G92" s="17" t="s">
        <v>84</v>
      </c>
      <c r="H92" s="18">
        <v>720572</v>
      </c>
      <c r="I92" s="13">
        <v>258</v>
      </c>
      <c r="J92" s="14">
        <v>23178041</v>
      </c>
      <c r="K92" s="19"/>
      <c r="L92" s="14">
        <v>640960</v>
      </c>
      <c r="M92" s="14"/>
      <c r="N92" s="14">
        <v>0</v>
      </c>
      <c r="O92" s="14"/>
      <c r="P92" s="14">
        <v>7234498</v>
      </c>
      <c r="Q92" s="14"/>
      <c r="R92" s="14">
        <v>39972150</v>
      </c>
      <c r="S92" s="14"/>
      <c r="T92" s="14">
        <v>6073718</v>
      </c>
      <c r="U92" s="14"/>
      <c r="V92" s="15">
        <v>77099367</v>
      </c>
      <c r="W92" s="14"/>
      <c r="X92" s="5" t="str">
        <f t="shared" si="1"/>
        <v>No</v>
      </c>
      <c r="Y92" s="14"/>
      <c r="Z92" s="5"/>
      <c r="AA92" s="14"/>
      <c r="AB92" s="5"/>
      <c r="AC92" s="27"/>
      <c r="AD92" s="5"/>
      <c r="AE92" s="14"/>
      <c r="AF92" s="5"/>
      <c r="AG92" s="7"/>
    </row>
    <row r="93" spans="1:33" s="54" customFormat="1">
      <c r="A93" s="16" t="s">
        <v>3530</v>
      </c>
      <c r="B93" s="16" t="s">
        <v>893</v>
      </c>
      <c r="C93" s="17" t="s">
        <v>58</v>
      </c>
      <c r="D93" s="186">
        <v>5005</v>
      </c>
      <c r="E93" s="189">
        <v>50005</v>
      </c>
      <c r="F93" s="17" t="s">
        <v>83</v>
      </c>
      <c r="G93" s="17" t="s">
        <v>84</v>
      </c>
      <c r="H93" s="18">
        <v>401661</v>
      </c>
      <c r="I93" s="13">
        <v>254</v>
      </c>
      <c r="J93" s="14">
        <v>13161533</v>
      </c>
      <c r="K93" s="19"/>
      <c r="L93" s="14">
        <v>1037365</v>
      </c>
      <c r="M93" s="14"/>
      <c r="N93" s="14">
        <v>0</v>
      </c>
      <c r="O93" s="14"/>
      <c r="P93" s="14">
        <v>18674209</v>
      </c>
      <c r="Q93" s="14"/>
      <c r="R93" s="14">
        <v>17414239</v>
      </c>
      <c r="S93" s="14"/>
      <c r="T93" s="14">
        <v>6582042</v>
      </c>
      <c r="U93" s="14"/>
      <c r="V93" s="15">
        <v>56869388</v>
      </c>
      <c r="W93" s="14"/>
      <c r="X93" s="5" t="str">
        <f t="shared" si="1"/>
        <v>No</v>
      </c>
      <c r="Y93" s="14"/>
      <c r="Z93" s="5"/>
      <c r="AA93" s="14"/>
      <c r="AB93" s="5"/>
      <c r="AC93" s="27"/>
      <c r="AD93" s="5"/>
      <c r="AE93" s="14"/>
      <c r="AF93" s="5"/>
      <c r="AG93" s="7"/>
    </row>
    <row r="94" spans="1:33" s="54" customFormat="1">
      <c r="A94" s="16" t="s">
        <v>699</v>
      </c>
      <c r="B94" s="16" t="s">
        <v>700</v>
      </c>
      <c r="C94" s="17" t="s">
        <v>171</v>
      </c>
      <c r="D94" s="186">
        <v>4152</v>
      </c>
      <c r="E94" s="189">
        <v>40152</v>
      </c>
      <c r="F94" s="17" t="s">
        <v>183</v>
      </c>
      <c r="G94" s="17" t="s">
        <v>84</v>
      </c>
      <c r="H94" s="18">
        <v>5502379</v>
      </c>
      <c r="I94" s="13">
        <v>250</v>
      </c>
      <c r="J94" s="14">
        <v>2559865</v>
      </c>
      <c r="K94" s="19"/>
      <c r="L94" s="14">
        <v>853929</v>
      </c>
      <c r="M94" s="14"/>
      <c r="N94" s="14">
        <v>0</v>
      </c>
      <c r="O94" s="14"/>
      <c r="P94" s="14">
        <v>0</v>
      </c>
      <c r="Q94" s="14"/>
      <c r="R94" s="14">
        <v>0</v>
      </c>
      <c r="S94" s="14"/>
      <c r="T94" s="14">
        <v>0</v>
      </c>
      <c r="U94" s="14"/>
      <c r="V94" s="15">
        <v>3413794</v>
      </c>
      <c r="W94" s="14"/>
      <c r="X94" s="5" t="str">
        <f t="shared" si="1"/>
        <v>No</v>
      </c>
      <c r="Y94" s="14"/>
      <c r="Z94" s="5"/>
      <c r="AA94" s="14"/>
      <c r="AB94" s="5"/>
      <c r="AC94" s="27"/>
      <c r="AD94" s="5"/>
      <c r="AE94" s="14"/>
      <c r="AF94" s="5"/>
      <c r="AG94" s="7"/>
    </row>
    <row r="95" spans="1:33" s="54" customFormat="1">
      <c r="A95" s="16" t="s">
        <v>3696</v>
      </c>
      <c r="B95" s="16" t="s">
        <v>3697</v>
      </c>
      <c r="C95" s="17" t="s">
        <v>91</v>
      </c>
      <c r="D95" s="186">
        <v>9029</v>
      </c>
      <c r="E95" s="189">
        <v>90029</v>
      </c>
      <c r="F95" s="17" t="s">
        <v>88</v>
      </c>
      <c r="G95" s="17" t="s">
        <v>84</v>
      </c>
      <c r="H95" s="18">
        <v>1932666</v>
      </c>
      <c r="I95" s="13">
        <v>250</v>
      </c>
      <c r="J95" s="14">
        <v>13181770</v>
      </c>
      <c r="K95" s="19"/>
      <c r="L95" s="14">
        <v>743711</v>
      </c>
      <c r="M95" s="14"/>
      <c r="N95" s="14">
        <v>0</v>
      </c>
      <c r="O95" s="14"/>
      <c r="P95" s="14">
        <v>45774380</v>
      </c>
      <c r="Q95" s="14"/>
      <c r="R95" s="14">
        <v>4280678</v>
      </c>
      <c r="S95" s="14"/>
      <c r="T95" s="14">
        <v>15125387</v>
      </c>
      <c r="U95" s="14"/>
      <c r="V95" s="15">
        <v>79105926</v>
      </c>
      <c r="W95" s="14"/>
      <c r="X95" s="5" t="str">
        <f t="shared" si="1"/>
        <v>No</v>
      </c>
      <c r="Y95" s="14"/>
      <c r="Z95" s="5"/>
      <c r="AA95" s="14"/>
      <c r="AB95" s="5"/>
      <c r="AC95" s="27"/>
      <c r="AD95" s="5"/>
      <c r="AE95" s="14"/>
      <c r="AF95" s="5"/>
      <c r="AG95" s="7"/>
    </row>
    <row r="96" spans="1:33" s="54" customFormat="1">
      <c r="A96" s="16" t="s">
        <v>4420</v>
      </c>
      <c r="B96" s="16" t="s">
        <v>595</v>
      </c>
      <c r="C96" s="17" t="s">
        <v>171</v>
      </c>
      <c r="D96" s="186">
        <v>4040</v>
      </c>
      <c r="E96" s="189">
        <v>40040</v>
      </c>
      <c r="F96" s="17" t="s">
        <v>88</v>
      </c>
      <c r="G96" s="17" t="s">
        <v>84</v>
      </c>
      <c r="H96" s="18">
        <v>1065219</v>
      </c>
      <c r="I96" s="13">
        <v>248</v>
      </c>
      <c r="J96" s="14">
        <v>12704362</v>
      </c>
      <c r="K96" s="19"/>
      <c r="L96" s="14">
        <v>1120697</v>
      </c>
      <c r="M96" s="14"/>
      <c r="N96" s="14">
        <v>0</v>
      </c>
      <c r="O96" s="14"/>
      <c r="P96" s="14">
        <v>73194803</v>
      </c>
      <c r="Q96" s="14"/>
      <c r="R96" s="14">
        <v>4593397</v>
      </c>
      <c r="S96" s="14"/>
      <c r="T96" s="14">
        <v>6028223</v>
      </c>
      <c r="U96" s="14"/>
      <c r="V96" s="15">
        <v>97641482</v>
      </c>
      <c r="W96" s="14"/>
      <c r="X96" s="5" t="str">
        <f t="shared" si="1"/>
        <v>No</v>
      </c>
      <c r="Y96" s="14"/>
      <c r="Z96" s="5"/>
      <c r="AA96" s="14"/>
      <c r="AB96" s="5"/>
      <c r="AC96" s="27"/>
      <c r="AD96" s="5"/>
      <c r="AE96" s="14"/>
      <c r="AF96" s="5"/>
      <c r="AG96" s="7"/>
    </row>
    <row r="97" spans="1:33" s="54" customFormat="1">
      <c r="A97" s="16" t="s">
        <v>6514</v>
      </c>
      <c r="B97" s="16" t="s">
        <v>2262</v>
      </c>
      <c r="C97" s="17" t="s">
        <v>288</v>
      </c>
      <c r="D97" s="186">
        <v>3027</v>
      </c>
      <c r="E97" s="189">
        <v>30027</v>
      </c>
      <c r="F97" s="17" t="s">
        <v>88</v>
      </c>
      <c r="G97" s="17" t="s">
        <v>84</v>
      </c>
      <c r="H97" s="18">
        <v>232045</v>
      </c>
      <c r="I97" s="13">
        <v>246</v>
      </c>
      <c r="J97" s="14">
        <v>14427248</v>
      </c>
      <c r="K97" s="19"/>
      <c r="L97" s="14">
        <v>58422</v>
      </c>
      <c r="M97" s="14"/>
      <c r="N97" s="14">
        <v>0</v>
      </c>
      <c r="O97" s="14"/>
      <c r="P97" s="14">
        <v>535394</v>
      </c>
      <c r="Q97" s="14"/>
      <c r="R97" s="14">
        <v>5691593</v>
      </c>
      <c r="S97" s="14"/>
      <c r="T97" s="14">
        <v>2719745</v>
      </c>
      <c r="U97" s="14"/>
      <c r="V97" s="15">
        <v>23432402</v>
      </c>
      <c r="W97" s="14"/>
      <c r="X97" s="5" t="str">
        <f t="shared" si="1"/>
        <v>No</v>
      </c>
      <c r="Y97" s="14"/>
      <c r="Z97" s="5"/>
      <c r="AA97" s="14"/>
      <c r="AB97" s="5"/>
      <c r="AC97" s="27"/>
      <c r="AD97" s="5"/>
      <c r="AE97" s="14"/>
      <c r="AF97" s="5"/>
      <c r="AG97" s="7"/>
    </row>
    <row r="98" spans="1:33" s="54" customFormat="1">
      <c r="A98" s="16" t="s">
        <v>6515</v>
      </c>
      <c r="B98" s="16" t="s">
        <v>1819</v>
      </c>
      <c r="C98" s="17" t="s">
        <v>178</v>
      </c>
      <c r="D98" s="186">
        <v>5032</v>
      </c>
      <c r="E98" s="189">
        <v>50032</v>
      </c>
      <c r="F98" s="17" t="s">
        <v>88</v>
      </c>
      <c r="G98" s="17" t="s">
        <v>84</v>
      </c>
      <c r="H98" s="18">
        <v>356218</v>
      </c>
      <c r="I98" s="13">
        <v>237</v>
      </c>
      <c r="J98" s="14">
        <v>5965467</v>
      </c>
      <c r="K98" s="19"/>
      <c r="L98" s="14">
        <v>2434615</v>
      </c>
      <c r="M98" s="14"/>
      <c r="N98" s="14">
        <v>6544989</v>
      </c>
      <c r="O98" s="14"/>
      <c r="P98" s="14">
        <v>0</v>
      </c>
      <c r="Q98" s="14"/>
      <c r="R98" s="14">
        <v>11047895</v>
      </c>
      <c r="S98" s="14"/>
      <c r="T98" s="14">
        <v>6754649</v>
      </c>
      <c r="U98" s="14"/>
      <c r="V98" s="15">
        <v>32747615</v>
      </c>
      <c r="W98" s="14"/>
      <c r="X98" s="5" t="str">
        <f t="shared" si="1"/>
        <v>No</v>
      </c>
      <c r="Y98" s="14"/>
      <c r="Z98" s="5"/>
      <c r="AA98" s="14"/>
      <c r="AB98" s="5"/>
      <c r="AC98" s="27"/>
      <c r="AD98" s="5"/>
      <c r="AE98" s="14"/>
      <c r="AF98" s="5"/>
      <c r="AG98" s="7"/>
    </row>
    <row r="99" spans="1:33" s="54" customFormat="1">
      <c r="A99" s="16" t="s">
        <v>1257</v>
      </c>
      <c r="B99" s="16" t="s">
        <v>285</v>
      </c>
      <c r="C99" s="17" t="s">
        <v>141</v>
      </c>
      <c r="D99" s="186">
        <v>3068</v>
      </c>
      <c r="E99" s="189">
        <v>30068</v>
      </c>
      <c r="F99" s="17" t="s">
        <v>83</v>
      </c>
      <c r="G99" s="17" t="s">
        <v>84</v>
      </c>
      <c r="H99" s="18">
        <v>4586770</v>
      </c>
      <c r="I99" s="13">
        <v>235</v>
      </c>
      <c r="J99" s="14">
        <v>10452297</v>
      </c>
      <c r="K99" s="19"/>
      <c r="L99" s="14">
        <v>451193</v>
      </c>
      <c r="M99" s="14"/>
      <c r="N99" s="14">
        <v>0</v>
      </c>
      <c r="O99" s="14"/>
      <c r="P99" s="14">
        <v>59826871</v>
      </c>
      <c r="Q99" s="14"/>
      <c r="R99" s="14">
        <v>9886487</v>
      </c>
      <c r="S99" s="14"/>
      <c r="T99" s="14">
        <v>0</v>
      </c>
      <c r="U99" s="14"/>
      <c r="V99" s="15">
        <v>80616848</v>
      </c>
      <c r="W99" s="14"/>
      <c r="X99" s="5" t="str">
        <f t="shared" si="1"/>
        <v>No</v>
      </c>
      <c r="Y99" s="14"/>
      <c r="Z99" s="5"/>
      <c r="AA99" s="14"/>
      <c r="AB99" s="5"/>
      <c r="AC99" s="27"/>
      <c r="AD99" s="5"/>
      <c r="AE99" s="14"/>
      <c r="AF99" s="5"/>
      <c r="AG99" s="7"/>
    </row>
    <row r="100" spans="1:33" s="54" customFormat="1">
      <c r="A100" s="16" t="s">
        <v>1209</v>
      </c>
      <c r="B100" s="16" t="s">
        <v>1210</v>
      </c>
      <c r="C100" s="17" t="s">
        <v>178</v>
      </c>
      <c r="D100" s="186">
        <v>5033</v>
      </c>
      <c r="E100" s="189">
        <v>50033</v>
      </c>
      <c r="F100" s="17" t="s">
        <v>88</v>
      </c>
      <c r="G100" s="17" t="s">
        <v>84</v>
      </c>
      <c r="H100" s="18">
        <v>569935</v>
      </c>
      <c r="I100" s="13">
        <v>234</v>
      </c>
      <c r="J100" s="14">
        <v>10445764</v>
      </c>
      <c r="K100" s="19"/>
      <c r="L100" s="14">
        <v>376569</v>
      </c>
      <c r="M100" s="14"/>
      <c r="N100" s="14">
        <v>14528338</v>
      </c>
      <c r="O100" s="14"/>
      <c r="P100" s="14">
        <v>3228167</v>
      </c>
      <c r="Q100" s="14"/>
      <c r="R100" s="14">
        <v>13590708</v>
      </c>
      <c r="S100" s="14"/>
      <c r="T100" s="14">
        <v>1775944</v>
      </c>
      <c r="U100" s="14"/>
      <c r="V100" s="15">
        <v>43945490</v>
      </c>
      <c r="W100" s="14"/>
      <c r="X100" s="5" t="str">
        <f t="shared" si="1"/>
        <v>No</v>
      </c>
      <c r="Y100" s="14"/>
      <c r="Z100" s="5"/>
      <c r="AA100" s="14"/>
      <c r="AB100" s="5"/>
      <c r="AC100" s="27"/>
      <c r="AD100" s="5"/>
      <c r="AE100" s="14"/>
      <c r="AF100" s="5"/>
      <c r="AG100" s="7"/>
    </row>
    <row r="101" spans="1:33" s="54" customFormat="1">
      <c r="A101" s="16" t="s">
        <v>1373</v>
      </c>
      <c r="B101" s="16" t="s">
        <v>506</v>
      </c>
      <c r="C101" s="17" t="s">
        <v>238</v>
      </c>
      <c r="D101" s="186">
        <v>1048</v>
      </c>
      <c r="E101" s="189">
        <v>10048</v>
      </c>
      <c r="F101" s="17" t="s">
        <v>138</v>
      </c>
      <c r="G101" s="17" t="s">
        <v>84</v>
      </c>
      <c r="H101" s="18">
        <v>924859</v>
      </c>
      <c r="I101" s="13">
        <v>233</v>
      </c>
      <c r="J101" s="14">
        <v>16351839</v>
      </c>
      <c r="K101" s="19"/>
      <c r="L101" s="14">
        <v>3610821</v>
      </c>
      <c r="M101" s="14"/>
      <c r="N101" s="14">
        <v>0</v>
      </c>
      <c r="O101" s="14"/>
      <c r="P101" s="14">
        <v>0</v>
      </c>
      <c r="Q101" s="14"/>
      <c r="R101" s="14">
        <v>59418553</v>
      </c>
      <c r="S101" s="14"/>
      <c r="T101" s="14">
        <v>15593942</v>
      </c>
      <c r="U101" s="14"/>
      <c r="V101" s="15">
        <v>94975155</v>
      </c>
      <c r="W101" s="14"/>
      <c r="X101" s="5" t="str">
        <f t="shared" si="1"/>
        <v>No</v>
      </c>
      <c r="Y101" s="14"/>
      <c r="Z101" s="5"/>
      <c r="AA101" s="14"/>
      <c r="AB101" s="5"/>
      <c r="AC101" s="27"/>
      <c r="AD101" s="5"/>
      <c r="AE101" s="14"/>
      <c r="AF101" s="5"/>
      <c r="AG101" s="7"/>
    </row>
    <row r="102" spans="1:33" s="54" customFormat="1">
      <c r="A102" s="16" t="s">
        <v>2365</v>
      </c>
      <c r="B102" s="16" t="s">
        <v>1906</v>
      </c>
      <c r="C102" s="17" t="s">
        <v>265</v>
      </c>
      <c r="D102" s="186">
        <v>7010</v>
      </c>
      <c r="E102" s="189">
        <v>70010</v>
      </c>
      <c r="F102" s="17" t="s">
        <v>88</v>
      </c>
      <c r="G102" s="17" t="s">
        <v>84</v>
      </c>
      <c r="H102" s="18">
        <v>450070</v>
      </c>
      <c r="I102" s="13">
        <v>229</v>
      </c>
      <c r="J102" s="14">
        <v>6932799</v>
      </c>
      <c r="K102" s="19"/>
      <c r="L102" s="14">
        <v>301887</v>
      </c>
      <c r="M102" s="14"/>
      <c r="N102" s="14">
        <v>15376744</v>
      </c>
      <c r="O102" s="14"/>
      <c r="P102" s="14">
        <v>0</v>
      </c>
      <c r="Q102" s="14"/>
      <c r="R102" s="14">
        <v>1574642</v>
      </c>
      <c r="S102" s="14"/>
      <c r="T102" s="14">
        <v>4145135</v>
      </c>
      <c r="U102" s="14"/>
      <c r="V102" s="15">
        <v>28331207</v>
      </c>
      <c r="W102" s="14"/>
      <c r="X102" s="5" t="str">
        <f t="shared" si="1"/>
        <v>No</v>
      </c>
      <c r="Y102" s="14"/>
      <c r="Z102" s="5"/>
      <c r="AA102" s="14"/>
      <c r="AB102" s="5"/>
      <c r="AC102" s="27"/>
      <c r="AD102" s="5"/>
      <c r="AE102" s="14"/>
      <c r="AF102" s="5"/>
      <c r="AG102" s="7"/>
    </row>
    <row r="103" spans="1:33" s="54" customFormat="1">
      <c r="A103" s="16" t="s">
        <v>4765</v>
      </c>
      <c r="B103" s="16" t="s">
        <v>4766</v>
      </c>
      <c r="C103" s="17" t="s">
        <v>91</v>
      </c>
      <c r="D103" s="186">
        <v>9019</v>
      </c>
      <c r="E103" s="189">
        <v>90019</v>
      </c>
      <c r="F103" s="17" t="s">
        <v>88</v>
      </c>
      <c r="G103" s="17" t="s">
        <v>84</v>
      </c>
      <c r="H103" s="18">
        <v>1723634</v>
      </c>
      <c r="I103" s="13">
        <v>229</v>
      </c>
      <c r="J103" s="14">
        <v>31817102</v>
      </c>
      <c r="K103" s="19"/>
      <c r="L103" s="14">
        <v>8120830</v>
      </c>
      <c r="M103" s="14"/>
      <c r="N103" s="14">
        <v>0</v>
      </c>
      <c r="O103" s="14"/>
      <c r="P103" s="14">
        <v>84123480</v>
      </c>
      <c r="Q103" s="14"/>
      <c r="R103" s="14">
        <v>9195915</v>
      </c>
      <c r="S103" s="14"/>
      <c r="T103" s="14">
        <v>35613265</v>
      </c>
      <c r="U103" s="14"/>
      <c r="V103" s="15">
        <v>168870592</v>
      </c>
      <c r="W103" s="14"/>
      <c r="X103" s="5" t="str">
        <f t="shared" si="1"/>
        <v>No</v>
      </c>
      <c r="Y103" s="14"/>
      <c r="Z103" s="5"/>
      <c r="AA103" s="14"/>
      <c r="AB103" s="5"/>
      <c r="AC103" s="27"/>
      <c r="AD103" s="5"/>
      <c r="AE103" s="14"/>
      <c r="AF103" s="5"/>
      <c r="AG103" s="7"/>
    </row>
    <row r="104" spans="1:33" s="54" customFormat="1">
      <c r="A104" s="16" t="s">
        <v>5288</v>
      </c>
      <c r="B104" s="16" t="s">
        <v>5289</v>
      </c>
      <c r="C104" s="17" t="s">
        <v>91</v>
      </c>
      <c r="D104" s="186">
        <v>9030</v>
      </c>
      <c r="E104" s="189">
        <v>90030</v>
      </c>
      <c r="F104" s="17" t="s">
        <v>88</v>
      </c>
      <c r="G104" s="17" t="s">
        <v>84</v>
      </c>
      <c r="H104" s="18">
        <v>2956746</v>
      </c>
      <c r="I104" s="13">
        <v>229</v>
      </c>
      <c r="J104" s="14">
        <v>15816235</v>
      </c>
      <c r="K104" s="19"/>
      <c r="L104" s="14">
        <v>4334498</v>
      </c>
      <c r="M104" s="14"/>
      <c r="N104" s="14">
        <v>0</v>
      </c>
      <c r="O104" s="14"/>
      <c r="P104" s="14">
        <v>49399742</v>
      </c>
      <c r="Q104" s="14"/>
      <c r="R104" s="14">
        <v>4512332</v>
      </c>
      <c r="S104" s="14"/>
      <c r="T104" s="14">
        <v>20232628</v>
      </c>
      <c r="U104" s="14"/>
      <c r="V104" s="15">
        <v>94295435</v>
      </c>
      <c r="W104" s="14"/>
      <c r="X104" s="5" t="str">
        <f t="shared" si="1"/>
        <v>No</v>
      </c>
      <c r="Y104" s="14"/>
      <c r="Z104" s="5"/>
      <c r="AA104" s="14"/>
      <c r="AB104" s="5"/>
      <c r="AC104" s="27"/>
      <c r="AD104" s="5"/>
      <c r="AE104" s="14"/>
      <c r="AF104" s="5"/>
      <c r="AG104" s="7"/>
    </row>
    <row r="105" spans="1:33" s="54" customFormat="1">
      <c r="A105" s="16" t="s">
        <v>3975</v>
      </c>
      <c r="B105" s="16" t="s">
        <v>3976</v>
      </c>
      <c r="C105" s="17" t="s">
        <v>82</v>
      </c>
      <c r="D105" s="186">
        <v>2122</v>
      </c>
      <c r="E105" s="189">
        <v>20122</v>
      </c>
      <c r="F105" s="17" t="s">
        <v>113</v>
      </c>
      <c r="G105" s="17" t="s">
        <v>84</v>
      </c>
      <c r="H105" s="18">
        <v>18351295</v>
      </c>
      <c r="I105" s="13">
        <v>225</v>
      </c>
      <c r="J105" s="14">
        <v>37051456</v>
      </c>
      <c r="K105" s="19"/>
      <c r="L105" s="14">
        <v>5045774</v>
      </c>
      <c r="M105" s="14"/>
      <c r="N105" s="14">
        <v>0</v>
      </c>
      <c r="O105" s="14"/>
      <c r="P105" s="14">
        <v>0</v>
      </c>
      <c r="Q105" s="14"/>
      <c r="R105" s="14">
        <v>0</v>
      </c>
      <c r="S105" s="14"/>
      <c r="T105" s="14">
        <v>0</v>
      </c>
      <c r="U105" s="14"/>
      <c r="V105" s="15">
        <v>42097230</v>
      </c>
      <c r="W105" s="14"/>
      <c r="X105" s="5" t="str">
        <f t="shared" si="1"/>
        <v>No</v>
      </c>
      <c r="Y105" s="14"/>
      <c r="Z105" s="5"/>
      <c r="AA105" s="14"/>
      <c r="AB105" s="5"/>
      <c r="AC105" s="27"/>
      <c r="AD105" s="5"/>
      <c r="AE105" s="14"/>
      <c r="AF105" s="5"/>
      <c r="AG105" s="7"/>
    </row>
    <row r="106" spans="1:33" s="54" customFormat="1">
      <c r="A106" s="16" t="s">
        <v>99</v>
      </c>
      <c r="B106" s="16" t="s">
        <v>100</v>
      </c>
      <c r="C106" s="17" t="s">
        <v>46</v>
      </c>
      <c r="D106" s="186">
        <v>5154</v>
      </c>
      <c r="E106" s="189">
        <v>50154</v>
      </c>
      <c r="F106" s="17" t="s">
        <v>83</v>
      </c>
      <c r="G106" s="17" t="s">
        <v>84</v>
      </c>
      <c r="H106" s="18">
        <v>2650890</v>
      </c>
      <c r="I106" s="13">
        <v>220</v>
      </c>
      <c r="J106" s="14">
        <v>2637773</v>
      </c>
      <c r="K106" s="19"/>
      <c r="L106" s="14">
        <v>139314</v>
      </c>
      <c r="M106" s="14"/>
      <c r="N106" s="14">
        <v>0</v>
      </c>
      <c r="O106" s="14"/>
      <c r="P106" s="14">
        <v>2170646</v>
      </c>
      <c r="Q106" s="14"/>
      <c r="R106" s="14">
        <v>17431788</v>
      </c>
      <c r="S106" s="14"/>
      <c r="T106" s="14">
        <v>2585693</v>
      </c>
      <c r="U106" s="14"/>
      <c r="V106" s="15">
        <v>24965214</v>
      </c>
      <c r="W106" s="14"/>
      <c r="X106" s="5" t="str">
        <f t="shared" si="1"/>
        <v>No</v>
      </c>
      <c r="Y106" s="14"/>
      <c r="Z106" s="5"/>
      <c r="AA106" s="14"/>
      <c r="AB106" s="5"/>
      <c r="AC106" s="27"/>
      <c r="AD106" s="5"/>
      <c r="AE106" s="14"/>
      <c r="AF106" s="5"/>
      <c r="AG106" s="7"/>
    </row>
    <row r="107" spans="1:33" s="54" customFormat="1">
      <c r="A107" s="16" t="s">
        <v>2955</v>
      </c>
      <c r="B107" s="16" t="s">
        <v>2956</v>
      </c>
      <c r="C107" s="17" t="s">
        <v>79</v>
      </c>
      <c r="D107" s="186">
        <v>9001</v>
      </c>
      <c r="E107" s="189">
        <v>90001</v>
      </c>
      <c r="F107" s="17" t="s">
        <v>88</v>
      </c>
      <c r="G107" s="17" t="s">
        <v>84</v>
      </c>
      <c r="H107" s="18">
        <v>392141</v>
      </c>
      <c r="I107" s="13">
        <v>219</v>
      </c>
      <c r="J107" s="14">
        <v>7165138</v>
      </c>
      <c r="K107" s="19"/>
      <c r="L107" s="14">
        <v>831092</v>
      </c>
      <c r="M107" s="14"/>
      <c r="N107" s="14">
        <v>0</v>
      </c>
      <c r="O107" s="14"/>
      <c r="P107" s="14">
        <v>0</v>
      </c>
      <c r="Q107" s="14"/>
      <c r="R107" s="14">
        <v>13702470</v>
      </c>
      <c r="S107" s="14"/>
      <c r="T107" s="14">
        <v>12798916</v>
      </c>
      <c r="U107" s="14"/>
      <c r="V107" s="15">
        <v>34497616</v>
      </c>
      <c r="W107" s="14"/>
      <c r="X107" s="5" t="str">
        <f t="shared" si="1"/>
        <v>No</v>
      </c>
      <c r="Y107" s="14"/>
      <c r="Z107" s="5"/>
      <c r="AA107" s="14"/>
      <c r="AB107" s="5"/>
      <c r="AC107" s="27"/>
      <c r="AD107" s="5"/>
      <c r="AE107" s="14"/>
      <c r="AF107" s="5"/>
      <c r="AG107" s="7"/>
    </row>
    <row r="108" spans="1:33" s="54" customFormat="1">
      <c r="A108" s="16" t="s">
        <v>4795</v>
      </c>
      <c r="B108" s="16" t="s">
        <v>4796</v>
      </c>
      <c r="C108" s="17" t="s">
        <v>466</v>
      </c>
      <c r="D108" s="186">
        <v>5022</v>
      </c>
      <c r="E108" s="189">
        <v>50022</v>
      </c>
      <c r="F108" s="17" t="s">
        <v>88</v>
      </c>
      <c r="G108" s="17" t="s">
        <v>84</v>
      </c>
      <c r="H108" s="18">
        <v>507643</v>
      </c>
      <c r="I108" s="13">
        <v>214</v>
      </c>
      <c r="J108" s="14">
        <v>5374668</v>
      </c>
      <c r="K108" s="19"/>
      <c r="L108" s="14">
        <v>2164199</v>
      </c>
      <c r="M108" s="14"/>
      <c r="N108" s="14">
        <v>12444979</v>
      </c>
      <c r="O108" s="14"/>
      <c r="P108" s="14">
        <v>431838</v>
      </c>
      <c r="Q108" s="14"/>
      <c r="R108" s="14">
        <v>863155</v>
      </c>
      <c r="S108" s="14"/>
      <c r="T108" s="14">
        <v>7723023</v>
      </c>
      <c r="U108" s="14"/>
      <c r="V108" s="15">
        <v>29001862</v>
      </c>
      <c r="W108" s="14"/>
      <c r="X108" s="5" t="str">
        <f t="shared" si="1"/>
        <v>No</v>
      </c>
      <c r="Y108" s="14"/>
      <c r="Z108" s="5"/>
      <c r="AA108" s="14"/>
      <c r="AB108" s="5"/>
      <c r="AC108" s="27"/>
      <c r="AD108" s="5"/>
      <c r="AE108" s="14"/>
      <c r="AF108" s="5"/>
      <c r="AG108" s="7"/>
    </row>
    <row r="109" spans="1:33" s="54" customFormat="1">
      <c r="A109" s="16" t="s">
        <v>6133</v>
      </c>
      <c r="B109" s="16" t="s">
        <v>1697</v>
      </c>
      <c r="C109" s="17" t="s">
        <v>42</v>
      </c>
      <c r="D109" s="186">
        <v>2018</v>
      </c>
      <c r="E109" s="189">
        <v>20018</v>
      </c>
      <c r="F109" s="17" t="s">
        <v>88</v>
      </c>
      <c r="G109" s="17" t="s">
        <v>84</v>
      </c>
      <c r="H109" s="18">
        <v>412317</v>
      </c>
      <c r="I109" s="13">
        <v>213</v>
      </c>
      <c r="J109" s="14">
        <v>14856018</v>
      </c>
      <c r="K109" s="19"/>
      <c r="L109" s="14">
        <v>1467989</v>
      </c>
      <c r="M109" s="14"/>
      <c r="N109" s="14">
        <v>0</v>
      </c>
      <c r="O109" s="14"/>
      <c r="P109" s="14">
        <v>8887310</v>
      </c>
      <c r="Q109" s="14"/>
      <c r="R109" s="14">
        <v>35490465</v>
      </c>
      <c r="S109" s="14"/>
      <c r="T109" s="14">
        <v>6320772</v>
      </c>
      <c r="U109" s="14"/>
      <c r="V109" s="15">
        <v>67022554</v>
      </c>
      <c r="W109" s="14"/>
      <c r="X109" s="5" t="str">
        <f t="shared" si="1"/>
        <v>No</v>
      </c>
      <c r="Y109" s="14"/>
      <c r="Z109" s="5"/>
      <c r="AA109" s="14"/>
      <c r="AB109" s="5"/>
      <c r="AC109" s="27"/>
      <c r="AD109" s="5"/>
      <c r="AE109" s="14"/>
      <c r="AF109" s="5"/>
      <c r="AG109" s="7"/>
    </row>
    <row r="110" spans="1:33" s="54" customFormat="1">
      <c r="A110" s="16" t="s">
        <v>6516</v>
      </c>
      <c r="B110" s="16" t="s">
        <v>4113</v>
      </c>
      <c r="C110" s="17" t="s">
        <v>466</v>
      </c>
      <c r="D110" s="186">
        <v>5010</v>
      </c>
      <c r="E110" s="189">
        <v>50010</v>
      </c>
      <c r="F110" s="17" t="s">
        <v>88</v>
      </c>
      <c r="G110" s="17" t="s">
        <v>84</v>
      </c>
      <c r="H110" s="18">
        <v>569499</v>
      </c>
      <c r="I110" s="13">
        <v>212</v>
      </c>
      <c r="J110" s="14">
        <v>4142434</v>
      </c>
      <c r="K110" s="19"/>
      <c r="L110" s="14">
        <v>873441</v>
      </c>
      <c r="M110" s="14"/>
      <c r="N110" s="14">
        <v>40508512</v>
      </c>
      <c r="O110" s="14"/>
      <c r="P110" s="14">
        <v>1359021</v>
      </c>
      <c r="Q110" s="14"/>
      <c r="R110" s="14">
        <v>143170</v>
      </c>
      <c r="S110" s="14"/>
      <c r="T110" s="14">
        <v>3026278</v>
      </c>
      <c r="U110" s="14"/>
      <c r="V110" s="15">
        <v>50052856</v>
      </c>
      <c r="W110" s="14"/>
      <c r="X110" s="5" t="str">
        <f t="shared" si="1"/>
        <v>No</v>
      </c>
      <c r="Y110" s="14"/>
      <c r="Z110" s="5"/>
      <c r="AA110" s="14"/>
      <c r="AB110" s="5"/>
      <c r="AC110" s="27"/>
      <c r="AD110" s="5"/>
      <c r="AE110" s="14"/>
      <c r="AF110" s="5"/>
      <c r="AG110" s="7"/>
    </row>
    <row r="111" spans="1:33" s="54" customFormat="1">
      <c r="A111" s="16" t="s">
        <v>4586</v>
      </c>
      <c r="B111" s="16" t="s">
        <v>4587</v>
      </c>
      <c r="C111" s="17" t="s">
        <v>120</v>
      </c>
      <c r="D111" s="186">
        <v>6007</v>
      </c>
      <c r="E111" s="189">
        <v>60007</v>
      </c>
      <c r="F111" s="17" t="s">
        <v>88</v>
      </c>
      <c r="G111" s="17" t="s">
        <v>84</v>
      </c>
      <c r="H111" s="18">
        <v>5121892</v>
      </c>
      <c r="I111" s="13">
        <v>209</v>
      </c>
      <c r="J111" s="14">
        <v>7793244</v>
      </c>
      <c r="K111" s="19"/>
      <c r="L111" s="14">
        <v>5693854</v>
      </c>
      <c r="M111" s="14"/>
      <c r="N111" s="14">
        <v>21126305</v>
      </c>
      <c r="O111" s="14"/>
      <c r="P111" s="14">
        <v>13508315</v>
      </c>
      <c r="Q111" s="14"/>
      <c r="R111" s="14">
        <v>16556115</v>
      </c>
      <c r="S111" s="14"/>
      <c r="T111" s="14">
        <v>5812452</v>
      </c>
      <c r="U111" s="14"/>
      <c r="V111" s="15">
        <v>70490285</v>
      </c>
      <c r="W111" s="14"/>
      <c r="X111" s="5" t="str">
        <f t="shared" si="1"/>
        <v>No</v>
      </c>
      <c r="Y111" s="14"/>
      <c r="Z111" s="5"/>
      <c r="AA111" s="14"/>
      <c r="AB111" s="5"/>
      <c r="AC111" s="27"/>
      <c r="AD111" s="5"/>
      <c r="AE111" s="14"/>
      <c r="AF111" s="5"/>
      <c r="AG111" s="7"/>
    </row>
    <row r="112" spans="1:33" s="54" customFormat="1">
      <c r="A112" s="16" t="s">
        <v>2768</v>
      </c>
      <c r="B112" s="16" t="s">
        <v>2769</v>
      </c>
      <c r="C112" s="17" t="s">
        <v>132</v>
      </c>
      <c r="D112" s="186">
        <v>5050</v>
      </c>
      <c r="E112" s="189">
        <v>50050</v>
      </c>
      <c r="F112" s="17" t="s">
        <v>88</v>
      </c>
      <c r="G112" s="17" t="s">
        <v>84</v>
      </c>
      <c r="H112" s="18">
        <v>1487483</v>
      </c>
      <c r="I112" s="13">
        <v>209</v>
      </c>
      <c r="J112" s="14">
        <v>10057717</v>
      </c>
      <c r="K112" s="19"/>
      <c r="L112" s="14">
        <v>1309673</v>
      </c>
      <c r="M112" s="14"/>
      <c r="N112" s="14">
        <v>0</v>
      </c>
      <c r="O112" s="14"/>
      <c r="P112" s="14">
        <v>37440468</v>
      </c>
      <c r="Q112" s="14"/>
      <c r="R112" s="14">
        <v>10695383</v>
      </c>
      <c r="S112" s="14"/>
      <c r="T112" s="14">
        <v>10969792</v>
      </c>
      <c r="U112" s="14"/>
      <c r="V112" s="15">
        <v>70473033</v>
      </c>
      <c r="W112" s="14"/>
      <c r="X112" s="5" t="str">
        <f t="shared" si="1"/>
        <v>No</v>
      </c>
      <c r="Y112" s="14"/>
      <c r="Z112" s="5"/>
      <c r="AA112" s="14"/>
      <c r="AB112" s="5"/>
      <c r="AC112" s="27"/>
      <c r="AD112" s="5"/>
      <c r="AE112" s="14"/>
      <c r="AF112" s="5"/>
      <c r="AG112" s="7"/>
    </row>
    <row r="113" spans="1:33" s="54" customFormat="1">
      <c r="A113" s="16" t="s">
        <v>4093</v>
      </c>
      <c r="B113" s="16" t="s">
        <v>128</v>
      </c>
      <c r="C113" s="17" t="s">
        <v>129</v>
      </c>
      <c r="D113" s="186">
        <v>4203</v>
      </c>
      <c r="E113" s="189">
        <v>40203</v>
      </c>
      <c r="F113" s="17" t="s">
        <v>113</v>
      </c>
      <c r="G113" s="17" t="s">
        <v>84</v>
      </c>
      <c r="H113" s="18">
        <v>4515419</v>
      </c>
      <c r="I113" s="13">
        <v>205</v>
      </c>
      <c r="J113" s="14">
        <v>945706</v>
      </c>
      <c r="K113" s="19"/>
      <c r="L113" s="14">
        <v>0</v>
      </c>
      <c r="M113" s="14"/>
      <c r="N113" s="14">
        <v>0</v>
      </c>
      <c r="O113" s="14"/>
      <c r="P113" s="14">
        <v>10059</v>
      </c>
      <c r="Q113" s="14"/>
      <c r="R113" s="14">
        <v>0</v>
      </c>
      <c r="S113" s="14"/>
      <c r="T113" s="14">
        <v>353235</v>
      </c>
      <c r="U113" s="14"/>
      <c r="V113" s="15">
        <v>1309000</v>
      </c>
      <c r="W113" s="14"/>
      <c r="X113" s="5" t="str">
        <f t="shared" si="1"/>
        <v>No</v>
      </c>
      <c r="Y113" s="14"/>
      <c r="Z113" s="5"/>
      <c r="AA113" s="14"/>
      <c r="AB113" s="5"/>
      <c r="AC113" s="27"/>
      <c r="AD113" s="5"/>
      <c r="AE113" s="14"/>
      <c r="AF113" s="5"/>
      <c r="AG113" s="7"/>
    </row>
    <row r="114" spans="1:33" s="54" customFormat="1">
      <c r="A114" s="16" t="s">
        <v>736</v>
      </c>
      <c r="B114" s="16" t="s">
        <v>737</v>
      </c>
      <c r="C114" s="17" t="s">
        <v>178</v>
      </c>
      <c r="D114" s="186">
        <v>5148</v>
      </c>
      <c r="E114" s="189">
        <v>50148</v>
      </c>
      <c r="F114" s="17" t="s">
        <v>88</v>
      </c>
      <c r="G114" s="17" t="s">
        <v>84</v>
      </c>
      <c r="H114" s="18">
        <v>87106</v>
      </c>
      <c r="I114" s="13">
        <v>202</v>
      </c>
      <c r="J114" s="14">
        <v>3639616</v>
      </c>
      <c r="K114" s="19"/>
      <c r="L114" s="14">
        <v>291750</v>
      </c>
      <c r="M114" s="14"/>
      <c r="N114" s="14">
        <v>0</v>
      </c>
      <c r="O114" s="14"/>
      <c r="P114" s="14">
        <v>775952</v>
      </c>
      <c r="Q114" s="14"/>
      <c r="R114" s="14">
        <v>5482428</v>
      </c>
      <c r="S114" s="14"/>
      <c r="T114" s="14">
        <v>2343592</v>
      </c>
      <c r="U114" s="14"/>
      <c r="V114" s="15">
        <v>12533338</v>
      </c>
      <c r="W114" s="14"/>
      <c r="X114" s="5" t="str">
        <f t="shared" si="1"/>
        <v>No</v>
      </c>
      <c r="Y114" s="14"/>
      <c r="Z114" s="5"/>
      <c r="AA114" s="14"/>
      <c r="AB114" s="5"/>
      <c r="AC114" s="27"/>
      <c r="AD114" s="5"/>
      <c r="AE114" s="14"/>
      <c r="AF114" s="5"/>
      <c r="AG114" s="7"/>
    </row>
    <row r="115" spans="1:33" s="54" customFormat="1">
      <c r="A115" s="16" t="s">
        <v>3629</v>
      </c>
      <c r="B115" s="16" t="s">
        <v>684</v>
      </c>
      <c r="C115" s="17" t="s">
        <v>120</v>
      </c>
      <c r="D115" s="186">
        <v>6006</v>
      </c>
      <c r="E115" s="189">
        <v>60006</v>
      </c>
      <c r="F115" s="17" t="s">
        <v>83</v>
      </c>
      <c r="G115" s="17" t="s">
        <v>84</v>
      </c>
      <c r="H115" s="18">
        <v>803086</v>
      </c>
      <c r="I115" s="13">
        <v>202</v>
      </c>
      <c r="J115" s="14">
        <v>8316705</v>
      </c>
      <c r="K115" s="19"/>
      <c r="L115" s="14">
        <v>916738</v>
      </c>
      <c r="M115" s="14"/>
      <c r="N115" s="14">
        <v>0</v>
      </c>
      <c r="O115" s="14"/>
      <c r="P115" s="14">
        <v>43919201</v>
      </c>
      <c r="Q115" s="14"/>
      <c r="R115" s="14">
        <v>0</v>
      </c>
      <c r="S115" s="14"/>
      <c r="T115" s="14">
        <v>14341648</v>
      </c>
      <c r="U115" s="14"/>
      <c r="V115" s="15">
        <v>67494292</v>
      </c>
      <c r="W115" s="14"/>
      <c r="X115" s="5" t="str">
        <f t="shared" si="1"/>
        <v>No</v>
      </c>
      <c r="Y115" s="14"/>
      <c r="Z115" s="5"/>
      <c r="AA115" s="14"/>
      <c r="AB115" s="5"/>
      <c r="AC115" s="27"/>
      <c r="AD115" s="5"/>
      <c r="AE115" s="14"/>
      <c r="AF115" s="5"/>
      <c r="AG115" s="7"/>
    </row>
    <row r="116" spans="1:33" s="54" customFormat="1">
      <c r="A116" s="16" t="s">
        <v>2979</v>
      </c>
      <c r="B116" s="16" t="s">
        <v>502</v>
      </c>
      <c r="C116" s="17" t="s">
        <v>171</v>
      </c>
      <c r="D116" s="186">
        <v>4041</v>
      </c>
      <c r="E116" s="189">
        <v>40041</v>
      </c>
      <c r="F116" s="17" t="s">
        <v>88</v>
      </c>
      <c r="G116" s="17" t="s">
        <v>84</v>
      </c>
      <c r="H116" s="18">
        <v>2441770</v>
      </c>
      <c r="I116" s="13">
        <v>201</v>
      </c>
      <c r="J116" s="14">
        <v>13753255</v>
      </c>
      <c r="K116" s="19"/>
      <c r="L116" s="14">
        <v>1451197</v>
      </c>
      <c r="M116" s="14"/>
      <c r="N116" s="14">
        <v>750764</v>
      </c>
      <c r="O116" s="14"/>
      <c r="P116" s="14">
        <v>45919652</v>
      </c>
      <c r="Q116" s="14"/>
      <c r="R116" s="14">
        <v>5898596</v>
      </c>
      <c r="S116" s="14"/>
      <c r="T116" s="14">
        <v>14144839</v>
      </c>
      <c r="U116" s="14"/>
      <c r="V116" s="15">
        <v>81918303</v>
      </c>
      <c r="W116" s="14"/>
      <c r="X116" s="5" t="str">
        <f t="shared" si="1"/>
        <v>No</v>
      </c>
      <c r="Y116" s="14"/>
      <c r="Z116" s="5"/>
      <c r="AA116" s="14"/>
      <c r="AB116" s="5"/>
      <c r="AC116" s="27"/>
      <c r="AD116" s="5"/>
      <c r="AE116" s="14"/>
      <c r="AF116" s="5"/>
      <c r="AG116" s="7"/>
    </row>
    <row r="117" spans="1:33" s="54" customFormat="1">
      <c r="A117" s="16" t="s">
        <v>2962</v>
      </c>
      <c r="B117" s="16" t="s">
        <v>2963</v>
      </c>
      <c r="C117" s="17" t="s">
        <v>91</v>
      </c>
      <c r="D117" s="186">
        <v>9023</v>
      </c>
      <c r="E117" s="189">
        <v>90023</v>
      </c>
      <c r="F117" s="17" t="s">
        <v>543</v>
      </c>
      <c r="G117" s="17" t="s">
        <v>84</v>
      </c>
      <c r="H117" s="18">
        <v>12150996</v>
      </c>
      <c r="I117" s="13">
        <v>199</v>
      </c>
      <c r="J117" s="14">
        <v>15373438</v>
      </c>
      <c r="K117" s="19"/>
      <c r="L117" s="14">
        <v>2083569</v>
      </c>
      <c r="M117" s="14"/>
      <c r="N117" s="14">
        <v>0</v>
      </c>
      <c r="O117" s="14"/>
      <c r="P117" s="14">
        <v>35662662</v>
      </c>
      <c r="Q117" s="14"/>
      <c r="R117" s="14">
        <v>24114636</v>
      </c>
      <c r="S117" s="14"/>
      <c r="T117" s="14">
        <v>5811498</v>
      </c>
      <c r="U117" s="14"/>
      <c r="V117" s="15">
        <v>83045803</v>
      </c>
      <c r="W117" s="14"/>
      <c r="X117" s="5" t="str">
        <f t="shared" si="1"/>
        <v>No</v>
      </c>
      <c r="Y117" s="14"/>
      <c r="Z117" s="5"/>
      <c r="AA117" s="14"/>
      <c r="AB117" s="5"/>
      <c r="AC117" s="27"/>
      <c r="AD117" s="5"/>
      <c r="AE117" s="14"/>
      <c r="AF117" s="5"/>
      <c r="AG117" s="7"/>
    </row>
    <row r="118" spans="1:33" s="54" customFormat="1">
      <c r="A118" s="16" t="s">
        <v>4466</v>
      </c>
      <c r="B118" s="16" t="s">
        <v>1636</v>
      </c>
      <c r="C118" s="17" t="s">
        <v>160</v>
      </c>
      <c r="D118" s="186" t="s">
        <v>4467</v>
      </c>
      <c r="E118" s="189" t="s">
        <v>4468</v>
      </c>
      <c r="F118" s="17" t="s">
        <v>157</v>
      </c>
      <c r="G118" s="17" t="s">
        <v>147</v>
      </c>
      <c r="H118" s="18">
        <v>0</v>
      </c>
      <c r="I118" s="13">
        <v>195</v>
      </c>
      <c r="J118" s="14">
        <v>30270</v>
      </c>
      <c r="K118" s="19"/>
      <c r="L118" s="14">
        <v>469619</v>
      </c>
      <c r="M118" s="14"/>
      <c r="N118" s="14">
        <v>0</v>
      </c>
      <c r="O118" s="14"/>
      <c r="P118" s="14">
        <v>148026</v>
      </c>
      <c r="Q118" s="14"/>
      <c r="R118" s="14">
        <v>265835</v>
      </c>
      <c r="S118" s="14"/>
      <c r="T118" s="14">
        <v>13490042</v>
      </c>
      <c r="U118" s="14"/>
      <c r="V118" s="15">
        <v>14403792</v>
      </c>
      <c r="W118" s="14"/>
      <c r="X118" s="5" t="str">
        <f t="shared" si="1"/>
        <v>No</v>
      </c>
      <c r="Y118" s="14"/>
      <c r="Z118" s="5"/>
      <c r="AA118" s="14"/>
      <c r="AB118" s="5"/>
      <c r="AC118" s="27"/>
      <c r="AD118" s="5"/>
      <c r="AE118" s="14"/>
      <c r="AF118" s="5"/>
      <c r="AG118" s="7"/>
    </row>
    <row r="119" spans="1:33" s="54" customFormat="1">
      <c r="A119" s="16" t="s">
        <v>1471</v>
      </c>
      <c r="B119" s="16" t="s">
        <v>1153</v>
      </c>
      <c r="C119" s="17" t="s">
        <v>91</v>
      </c>
      <c r="D119" s="186">
        <v>9151</v>
      </c>
      <c r="E119" s="189">
        <v>90151</v>
      </c>
      <c r="F119" s="17" t="s">
        <v>88</v>
      </c>
      <c r="G119" s="17" t="s">
        <v>84</v>
      </c>
      <c r="H119" s="18">
        <v>12150996</v>
      </c>
      <c r="I119" s="13">
        <v>195</v>
      </c>
      <c r="J119" s="14">
        <v>83397682</v>
      </c>
      <c r="K119" s="19"/>
      <c r="L119" s="14">
        <v>14808920</v>
      </c>
      <c r="M119" s="14"/>
      <c r="N119" s="14">
        <v>0</v>
      </c>
      <c r="O119" s="14"/>
      <c r="P119" s="14">
        <v>126962763</v>
      </c>
      <c r="Q119" s="14"/>
      <c r="R119" s="14">
        <v>0</v>
      </c>
      <c r="S119" s="14"/>
      <c r="T119" s="14">
        <v>1786426</v>
      </c>
      <c r="U119" s="14"/>
      <c r="V119" s="15">
        <v>226955791</v>
      </c>
      <c r="W119" s="14"/>
      <c r="X119" s="5" t="str">
        <f t="shared" si="1"/>
        <v>No</v>
      </c>
      <c r="Y119" s="14"/>
      <c r="Z119" s="5"/>
      <c r="AA119" s="14"/>
      <c r="AB119" s="5"/>
      <c r="AC119" s="27"/>
      <c r="AD119" s="5"/>
      <c r="AE119" s="14"/>
      <c r="AF119" s="5"/>
      <c r="AG119" s="7"/>
    </row>
    <row r="120" spans="1:33" s="54" customFormat="1">
      <c r="A120" s="16" t="s">
        <v>1785</v>
      </c>
      <c r="B120" s="16" t="s">
        <v>1507</v>
      </c>
      <c r="C120" s="17" t="s">
        <v>274</v>
      </c>
      <c r="D120" s="186" t="s">
        <v>1786</v>
      </c>
      <c r="E120" s="189" t="s">
        <v>1787</v>
      </c>
      <c r="F120" s="17" t="s">
        <v>88</v>
      </c>
      <c r="G120" s="17" t="s">
        <v>147</v>
      </c>
      <c r="H120" s="18">
        <v>0</v>
      </c>
      <c r="I120" s="13">
        <v>194</v>
      </c>
      <c r="J120" s="14">
        <v>324156</v>
      </c>
      <c r="K120" s="19"/>
      <c r="L120" s="14">
        <v>2708978</v>
      </c>
      <c r="M120" s="14"/>
      <c r="N120" s="14">
        <v>0</v>
      </c>
      <c r="O120" s="14"/>
      <c r="P120" s="14">
        <v>0</v>
      </c>
      <c r="Q120" s="14"/>
      <c r="R120" s="14">
        <v>1524462</v>
      </c>
      <c r="S120" s="14"/>
      <c r="T120" s="14">
        <v>3213009</v>
      </c>
      <c r="U120" s="14"/>
      <c r="V120" s="15">
        <v>7770605</v>
      </c>
      <c r="W120" s="14"/>
      <c r="X120" s="5" t="str">
        <f t="shared" si="1"/>
        <v>No</v>
      </c>
      <c r="Y120" s="14"/>
      <c r="Z120" s="5"/>
      <c r="AA120" s="14"/>
      <c r="AB120" s="5"/>
      <c r="AC120" s="27"/>
      <c r="AD120" s="5"/>
      <c r="AE120" s="14"/>
      <c r="AF120" s="5"/>
      <c r="AG120" s="7"/>
    </row>
    <row r="121" spans="1:33" s="54" customFormat="1">
      <c r="A121" s="16" t="s">
        <v>1803</v>
      </c>
      <c r="B121" s="16" t="s">
        <v>1804</v>
      </c>
      <c r="C121" s="17" t="s">
        <v>73</v>
      </c>
      <c r="D121" s="186">
        <v>6019</v>
      </c>
      <c r="E121" s="189">
        <v>60019</v>
      </c>
      <c r="F121" s="17" t="s">
        <v>83</v>
      </c>
      <c r="G121" s="17" t="s">
        <v>84</v>
      </c>
      <c r="H121" s="18">
        <v>741318</v>
      </c>
      <c r="I121" s="13">
        <v>193</v>
      </c>
      <c r="J121" s="14">
        <v>3625090</v>
      </c>
      <c r="K121" s="19"/>
      <c r="L121" s="14">
        <v>494509</v>
      </c>
      <c r="M121" s="14"/>
      <c r="N121" s="14">
        <v>0</v>
      </c>
      <c r="O121" s="14"/>
      <c r="P121" s="14">
        <v>46445592</v>
      </c>
      <c r="Q121" s="14"/>
      <c r="R121" s="14">
        <v>0</v>
      </c>
      <c r="S121" s="14"/>
      <c r="T121" s="14">
        <v>1348924</v>
      </c>
      <c r="U121" s="14"/>
      <c r="V121" s="15">
        <v>51914115</v>
      </c>
      <c r="W121" s="14"/>
      <c r="X121" s="5" t="str">
        <f t="shared" si="1"/>
        <v>No</v>
      </c>
      <c r="Y121" s="14"/>
      <c r="Z121" s="5"/>
      <c r="AA121" s="14"/>
      <c r="AB121" s="5"/>
      <c r="AC121" s="27"/>
      <c r="AD121" s="5"/>
      <c r="AE121" s="14"/>
      <c r="AF121" s="5"/>
      <c r="AG121" s="7"/>
    </row>
    <row r="122" spans="1:33" s="54" customFormat="1">
      <c r="A122" s="16" t="s">
        <v>6517</v>
      </c>
      <c r="B122" s="16" t="s">
        <v>1217</v>
      </c>
      <c r="C122" s="17" t="s">
        <v>288</v>
      </c>
      <c r="D122" s="186"/>
      <c r="E122" s="189">
        <v>30202</v>
      </c>
      <c r="F122" s="17" t="s">
        <v>88</v>
      </c>
      <c r="G122" s="17" t="s">
        <v>84</v>
      </c>
      <c r="H122" s="18">
        <v>402004</v>
      </c>
      <c r="I122" s="13">
        <v>192</v>
      </c>
      <c r="J122" s="14">
        <v>5502802</v>
      </c>
      <c r="K122" s="19"/>
      <c r="L122" s="14">
        <v>918054</v>
      </c>
      <c r="M122" s="14"/>
      <c r="N122" s="14">
        <v>0</v>
      </c>
      <c r="O122" s="14"/>
      <c r="P122" s="14">
        <v>30850</v>
      </c>
      <c r="Q122" s="14"/>
      <c r="R122" s="14">
        <v>19610951</v>
      </c>
      <c r="S122" s="14"/>
      <c r="T122" s="14">
        <v>6328786</v>
      </c>
      <c r="U122" s="14"/>
      <c r="V122" s="15">
        <v>32391443</v>
      </c>
      <c r="W122" s="14"/>
      <c r="X122" s="5" t="str">
        <f t="shared" si="1"/>
        <v>No</v>
      </c>
      <c r="Y122" s="14"/>
      <c r="Z122" s="5"/>
      <c r="AA122" s="14"/>
      <c r="AB122" s="5"/>
      <c r="AC122" s="27"/>
      <c r="AD122" s="5"/>
      <c r="AE122" s="14"/>
      <c r="AF122" s="5"/>
      <c r="AG122" s="7"/>
    </row>
    <row r="123" spans="1:33" s="54" customFormat="1">
      <c r="A123" s="16" t="s">
        <v>311</v>
      </c>
      <c r="B123" s="16" t="s">
        <v>312</v>
      </c>
      <c r="C123" s="17" t="s">
        <v>213</v>
      </c>
      <c r="D123" s="186" t="s">
        <v>313</v>
      </c>
      <c r="E123" s="189" t="s">
        <v>314</v>
      </c>
      <c r="F123" s="17" t="s">
        <v>157</v>
      </c>
      <c r="G123" s="17" t="s">
        <v>147</v>
      </c>
      <c r="H123" s="18">
        <v>0</v>
      </c>
      <c r="I123" s="13">
        <v>185</v>
      </c>
      <c r="J123" s="14">
        <v>476243</v>
      </c>
      <c r="K123" s="19"/>
      <c r="L123" s="14">
        <v>820498</v>
      </c>
      <c r="M123" s="14"/>
      <c r="N123" s="14">
        <v>0</v>
      </c>
      <c r="O123" s="14"/>
      <c r="P123" s="14">
        <v>3039368</v>
      </c>
      <c r="Q123" s="14"/>
      <c r="R123" s="14">
        <v>176219</v>
      </c>
      <c r="S123" s="14"/>
      <c r="T123" s="14">
        <v>3740906</v>
      </c>
      <c r="U123" s="14"/>
      <c r="V123" s="15">
        <v>8253234</v>
      </c>
      <c r="W123" s="14"/>
      <c r="X123" s="5" t="str">
        <f t="shared" si="1"/>
        <v>No</v>
      </c>
      <c r="Y123" s="14"/>
      <c r="Z123" s="5"/>
      <c r="AA123" s="14"/>
      <c r="AB123" s="5"/>
      <c r="AC123" s="27"/>
      <c r="AD123" s="5"/>
      <c r="AE123" s="14"/>
      <c r="AF123" s="5"/>
      <c r="AG123" s="7"/>
    </row>
    <row r="124" spans="1:33" s="54" customFormat="1">
      <c r="A124" s="16" t="s">
        <v>1407</v>
      </c>
      <c r="B124" s="16" t="s">
        <v>1408</v>
      </c>
      <c r="C124" s="17" t="s">
        <v>150</v>
      </c>
      <c r="D124" s="186" t="s">
        <v>1409</v>
      </c>
      <c r="E124" s="189" t="s">
        <v>1410</v>
      </c>
      <c r="F124" s="17" t="s">
        <v>157</v>
      </c>
      <c r="G124" s="17" t="s">
        <v>147</v>
      </c>
      <c r="H124" s="18">
        <v>0</v>
      </c>
      <c r="I124" s="13">
        <v>185</v>
      </c>
      <c r="J124" s="14">
        <v>446634</v>
      </c>
      <c r="K124" s="19"/>
      <c r="L124" s="14">
        <v>2002942</v>
      </c>
      <c r="M124" s="14"/>
      <c r="N124" s="14">
        <v>0</v>
      </c>
      <c r="O124" s="14"/>
      <c r="P124" s="14">
        <v>234550</v>
      </c>
      <c r="Q124" s="14"/>
      <c r="R124" s="14">
        <v>1134379</v>
      </c>
      <c r="S124" s="14"/>
      <c r="T124" s="14">
        <v>4113015</v>
      </c>
      <c r="U124" s="14"/>
      <c r="V124" s="15">
        <v>7931520</v>
      </c>
      <c r="W124" s="14"/>
      <c r="X124" s="5" t="str">
        <f t="shared" si="1"/>
        <v>No</v>
      </c>
      <c r="Y124" s="14"/>
      <c r="Z124" s="5"/>
      <c r="AA124" s="14"/>
      <c r="AB124" s="5"/>
      <c r="AC124" s="27"/>
      <c r="AD124" s="5"/>
      <c r="AE124" s="14"/>
      <c r="AF124" s="5"/>
      <c r="AG124" s="7"/>
    </row>
    <row r="125" spans="1:33" s="54" customFormat="1">
      <c r="A125" s="16" t="s">
        <v>4781</v>
      </c>
      <c r="B125" s="16" t="s">
        <v>4782</v>
      </c>
      <c r="C125" s="17" t="s">
        <v>82</v>
      </c>
      <c r="D125" s="186">
        <v>2126</v>
      </c>
      <c r="E125" s="189">
        <v>20126</v>
      </c>
      <c r="F125" s="17" t="s">
        <v>113</v>
      </c>
      <c r="G125" s="17" t="s">
        <v>84</v>
      </c>
      <c r="H125" s="18">
        <v>18351295</v>
      </c>
      <c r="I125" s="13">
        <v>184</v>
      </c>
      <c r="J125" s="14">
        <v>52302339</v>
      </c>
      <c r="K125" s="19"/>
      <c r="L125" s="14">
        <v>0</v>
      </c>
      <c r="M125" s="14"/>
      <c r="N125" s="14">
        <v>0</v>
      </c>
      <c r="O125" s="14"/>
      <c r="P125" s="14">
        <v>10960834</v>
      </c>
      <c r="Q125" s="14"/>
      <c r="R125" s="14">
        <v>0</v>
      </c>
      <c r="S125" s="14"/>
      <c r="T125" s="14">
        <v>0</v>
      </c>
      <c r="U125" s="14"/>
      <c r="V125" s="15">
        <v>63263173</v>
      </c>
      <c r="W125" s="14"/>
      <c r="X125" s="5" t="str">
        <f t="shared" si="1"/>
        <v>No</v>
      </c>
      <c r="Y125" s="14"/>
      <c r="Z125" s="5"/>
      <c r="AA125" s="14"/>
      <c r="AB125" s="5"/>
      <c r="AC125" s="27"/>
      <c r="AD125" s="5"/>
      <c r="AE125" s="14"/>
      <c r="AF125" s="5"/>
      <c r="AG125" s="7"/>
    </row>
    <row r="126" spans="1:33" s="54" customFormat="1">
      <c r="A126" s="16" t="s">
        <v>4437</v>
      </c>
      <c r="B126" s="16" t="s">
        <v>4438</v>
      </c>
      <c r="C126" s="17" t="s">
        <v>87</v>
      </c>
      <c r="D126" s="186">
        <v>24</v>
      </c>
      <c r="E126" s="189">
        <v>24</v>
      </c>
      <c r="F126" s="17" t="s">
        <v>88</v>
      </c>
      <c r="G126" s="17" t="s">
        <v>84</v>
      </c>
      <c r="H126" s="18">
        <v>1849898</v>
      </c>
      <c r="I126" s="13">
        <v>181</v>
      </c>
      <c r="J126" s="14">
        <v>6857096</v>
      </c>
      <c r="K126" s="19"/>
      <c r="L126" s="14">
        <v>1045617</v>
      </c>
      <c r="M126" s="14"/>
      <c r="N126" s="14">
        <v>36690904</v>
      </c>
      <c r="O126" s="14"/>
      <c r="P126" s="14">
        <v>0</v>
      </c>
      <c r="Q126" s="14"/>
      <c r="R126" s="14">
        <v>1052363</v>
      </c>
      <c r="S126" s="14"/>
      <c r="T126" s="14">
        <v>5991416</v>
      </c>
      <c r="U126" s="14"/>
      <c r="V126" s="15">
        <v>51637396</v>
      </c>
      <c r="W126" s="14"/>
      <c r="X126" s="5" t="str">
        <f t="shared" si="1"/>
        <v>No</v>
      </c>
      <c r="Y126" s="14"/>
      <c r="Z126" s="5"/>
      <c r="AA126" s="14"/>
      <c r="AB126" s="5"/>
      <c r="AC126" s="27"/>
      <c r="AD126" s="5"/>
      <c r="AE126" s="14"/>
      <c r="AF126" s="5"/>
      <c r="AG126" s="7"/>
    </row>
    <row r="127" spans="1:33" s="54" customFormat="1">
      <c r="A127" s="16" t="s">
        <v>2686</v>
      </c>
      <c r="B127" s="16" t="s">
        <v>2687</v>
      </c>
      <c r="C127" s="17" t="s">
        <v>466</v>
      </c>
      <c r="D127" s="186">
        <v>5017</v>
      </c>
      <c r="E127" s="189">
        <v>50017</v>
      </c>
      <c r="F127" s="17" t="s">
        <v>88</v>
      </c>
      <c r="G127" s="17" t="s">
        <v>84</v>
      </c>
      <c r="H127" s="18">
        <v>724091</v>
      </c>
      <c r="I127" s="13">
        <v>179</v>
      </c>
      <c r="J127" s="14">
        <v>7702909</v>
      </c>
      <c r="K127" s="19"/>
      <c r="L127" s="14">
        <v>1469552</v>
      </c>
      <c r="M127" s="14"/>
      <c r="N127" s="14">
        <v>49358816</v>
      </c>
      <c r="O127" s="14"/>
      <c r="P127" s="14">
        <v>0</v>
      </c>
      <c r="Q127" s="14"/>
      <c r="R127" s="14">
        <v>0</v>
      </c>
      <c r="S127" s="14"/>
      <c r="T127" s="14">
        <v>15655930</v>
      </c>
      <c r="U127" s="14"/>
      <c r="V127" s="15">
        <v>74187207</v>
      </c>
      <c r="W127" s="14"/>
      <c r="X127" s="5" t="str">
        <f t="shared" si="1"/>
        <v>No</v>
      </c>
      <c r="Y127" s="14"/>
      <c r="Z127" s="5"/>
      <c r="AA127" s="14"/>
      <c r="AB127" s="5"/>
      <c r="AC127" s="27"/>
      <c r="AD127" s="5"/>
      <c r="AE127" s="14"/>
      <c r="AF127" s="5"/>
      <c r="AG127" s="7"/>
    </row>
    <row r="128" spans="1:33" s="54" customFormat="1">
      <c r="A128" s="16" t="s">
        <v>4149</v>
      </c>
      <c r="B128" s="16" t="s">
        <v>4150</v>
      </c>
      <c r="C128" s="17" t="s">
        <v>288</v>
      </c>
      <c r="D128" s="186">
        <v>3010</v>
      </c>
      <c r="E128" s="189">
        <v>30010</v>
      </c>
      <c r="F128" s="17" t="s">
        <v>88</v>
      </c>
      <c r="G128" s="17" t="s">
        <v>84</v>
      </c>
      <c r="H128" s="18">
        <v>664651</v>
      </c>
      <c r="I128" s="13">
        <v>178</v>
      </c>
      <c r="J128" s="14">
        <v>5675668</v>
      </c>
      <c r="K128" s="19"/>
      <c r="L128" s="14">
        <v>2067698</v>
      </c>
      <c r="M128" s="14"/>
      <c r="N128" s="14">
        <v>0</v>
      </c>
      <c r="O128" s="14"/>
      <c r="P128" s="14">
        <v>1092637</v>
      </c>
      <c r="Q128" s="14"/>
      <c r="R128" s="14">
        <v>19748730</v>
      </c>
      <c r="S128" s="14"/>
      <c r="T128" s="14">
        <v>6288319</v>
      </c>
      <c r="U128" s="14"/>
      <c r="V128" s="15">
        <v>34873052</v>
      </c>
      <c r="W128" s="14"/>
      <c r="X128" s="5" t="str">
        <f t="shared" si="1"/>
        <v>No</v>
      </c>
      <c r="Y128" s="14"/>
      <c r="Z128" s="5"/>
      <c r="AA128" s="14"/>
      <c r="AB128" s="5"/>
      <c r="AC128" s="27"/>
      <c r="AD128" s="5"/>
      <c r="AE128" s="14"/>
      <c r="AF128" s="5"/>
      <c r="AG128" s="7"/>
    </row>
    <row r="129" spans="1:33" s="54" customFormat="1">
      <c r="A129" s="16" t="s">
        <v>3609</v>
      </c>
      <c r="B129" s="16" t="s">
        <v>2284</v>
      </c>
      <c r="C129" s="17" t="s">
        <v>109</v>
      </c>
      <c r="D129" s="186" t="s">
        <v>3610</v>
      </c>
      <c r="E129" s="189" t="s">
        <v>3611</v>
      </c>
      <c r="F129" s="17" t="s">
        <v>157</v>
      </c>
      <c r="G129" s="17" t="s">
        <v>147</v>
      </c>
      <c r="H129" s="18">
        <v>0</v>
      </c>
      <c r="I129" s="13">
        <v>177</v>
      </c>
      <c r="J129" s="14">
        <v>232256</v>
      </c>
      <c r="K129" s="19"/>
      <c r="L129" s="14">
        <v>0</v>
      </c>
      <c r="M129" s="14"/>
      <c r="N129" s="14">
        <v>0</v>
      </c>
      <c r="O129" s="14"/>
      <c r="P129" s="14">
        <v>11075880</v>
      </c>
      <c r="Q129" s="14"/>
      <c r="R129" s="14">
        <v>0</v>
      </c>
      <c r="S129" s="14"/>
      <c r="T129" s="14">
        <v>0</v>
      </c>
      <c r="U129" s="14"/>
      <c r="V129" s="15">
        <v>11308136</v>
      </c>
      <c r="W129" s="14"/>
      <c r="X129" s="5" t="str">
        <f t="shared" si="1"/>
        <v>No</v>
      </c>
      <c r="Y129" s="14"/>
      <c r="Z129" s="5"/>
      <c r="AA129" s="14"/>
      <c r="AB129" s="5"/>
      <c r="AC129" s="27"/>
      <c r="AD129" s="5"/>
      <c r="AE129" s="14"/>
      <c r="AF129" s="5"/>
      <c r="AG129" s="7"/>
    </row>
    <row r="130" spans="1:33" s="54" customFormat="1">
      <c r="A130" s="16" t="s">
        <v>1073</v>
      </c>
      <c r="B130" s="16" t="s">
        <v>1074</v>
      </c>
      <c r="C130" s="17" t="s">
        <v>163</v>
      </c>
      <c r="D130" s="186">
        <v>1061</v>
      </c>
      <c r="E130" s="189">
        <v>10061</v>
      </c>
      <c r="F130" s="17" t="s">
        <v>88</v>
      </c>
      <c r="G130" s="17" t="s">
        <v>84</v>
      </c>
      <c r="H130" s="18">
        <v>116960</v>
      </c>
      <c r="I130" s="13">
        <v>176</v>
      </c>
      <c r="J130" s="14">
        <v>4492295</v>
      </c>
      <c r="K130" s="19"/>
      <c r="L130" s="14">
        <v>989432</v>
      </c>
      <c r="M130" s="14"/>
      <c r="N130" s="14">
        <v>0</v>
      </c>
      <c r="O130" s="14"/>
      <c r="P130" s="14">
        <v>2156683</v>
      </c>
      <c r="Q130" s="14"/>
      <c r="R130" s="14">
        <v>6152060</v>
      </c>
      <c r="S130" s="14"/>
      <c r="T130" s="14">
        <v>2468381</v>
      </c>
      <c r="U130" s="14"/>
      <c r="V130" s="15">
        <v>16258851</v>
      </c>
      <c r="W130" s="14"/>
      <c r="X130" s="5" t="str">
        <f t="shared" si="1"/>
        <v>No</v>
      </c>
      <c r="Y130" s="14"/>
      <c r="Z130" s="5"/>
      <c r="AA130" s="14"/>
      <c r="AB130" s="5"/>
      <c r="AC130" s="27"/>
      <c r="AD130" s="5"/>
      <c r="AE130" s="14"/>
      <c r="AF130" s="5"/>
      <c r="AG130" s="7"/>
    </row>
    <row r="131" spans="1:33" s="54" customFormat="1">
      <c r="A131" s="16" t="s">
        <v>3528</v>
      </c>
      <c r="B131" s="16" t="s">
        <v>3529</v>
      </c>
      <c r="C131" s="17" t="s">
        <v>178</v>
      </c>
      <c r="D131" s="186">
        <v>5036</v>
      </c>
      <c r="E131" s="189">
        <v>50036</v>
      </c>
      <c r="F131" s="17" t="s">
        <v>88</v>
      </c>
      <c r="G131" s="17" t="s">
        <v>84</v>
      </c>
      <c r="H131" s="18">
        <v>313532</v>
      </c>
      <c r="I131" s="13">
        <v>171</v>
      </c>
      <c r="J131" s="14">
        <v>6908620</v>
      </c>
      <c r="K131" s="19"/>
      <c r="L131" s="14">
        <v>4529914</v>
      </c>
      <c r="M131" s="14"/>
      <c r="N131" s="14">
        <v>0</v>
      </c>
      <c r="O131" s="14"/>
      <c r="P131" s="14">
        <v>20594081</v>
      </c>
      <c r="Q131" s="14"/>
      <c r="R131" s="14">
        <v>12809821</v>
      </c>
      <c r="S131" s="14"/>
      <c r="T131" s="14">
        <v>840968</v>
      </c>
      <c r="U131" s="14"/>
      <c r="V131" s="15">
        <v>45683404</v>
      </c>
      <c r="W131" s="14"/>
      <c r="X131" s="5" t="str">
        <f t="shared" ref="X131:X194" si="2">IF(W131&amp;U131&amp;S131&amp;Q131&amp;O131&amp;M131&amp;K131&lt;&gt;"","Yes","No")</f>
        <v>No</v>
      </c>
      <c r="Y131" s="14"/>
      <c r="Z131" s="5"/>
      <c r="AA131" s="14"/>
      <c r="AB131" s="5"/>
      <c r="AC131" s="27"/>
      <c r="AD131" s="5"/>
      <c r="AE131" s="14"/>
      <c r="AF131" s="5"/>
      <c r="AG131" s="7"/>
    </row>
    <row r="132" spans="1:33" s="54" customFormat="1">
      <c r="A132" s="16" t="s">
        <v>4033</v>
      </c>
      <c r="B132" s="16" t="s">
        <v>471</v>
      </c>
      <c r="C132" s="17" t="s">
        <v>65</v>
      </c>
      <c r="D132" s="186">
        <v>12</v>
      </c>
      <c r="E132" s="189">
        <v>12</v>
      </c>
      <c r="F132" s="17" t="s">
        <v>83</v>
      </c>
      <c r="G132" s="17" t="s">
        <v>84</v>
      </c>
      <c r="H132" s="18">
        <v>251243</v>
      </c>
      <c r="I132" s="13">
        <v>170</v>
      </c>
      <c r="J132" s="14">
        <v>4922412</v>
      </c>
      <c r="K132" s="19"/>
      <c r="L132" s="14">
        <v>447981</v>
      </c>
      <c r="M132" s="14"/>
      <c r="N132" s="14">
        <v>0</v>
      </c>
      <c r="O132" s="14"/>
      <c r="P132" s="14">
        <v>20535255</v>
      </c>
      <c r="Q132" s="14"/>
      <c r="R132" s="14">
        <v>0</v>
      </c>
      <c r="S132" s="14"/>
      <c r="T132" s="14">
        <v>4532443</v>
      </c>
      <c r="U132" s="14"/>
      <c r="V132" s="15">
        <v>30438091</v>
      </c>
      <c r="W132" s="14"/>
      <c r="X132" s="5" t="str">
        <f t="shared" si="2"/>
        <v>No</v>
      </c>
      <c r="Y132" s="14"/>
      <c r="Z132" s="5"/>
      <c r="AA132" s="14"/>
      <c r="AB132" s="5"/>
      <c r="AC132" s="27"/>
      <c r="AD132" s="5"/>
      <c r="AE132" s="14"/>
      <c r="AF132" s="5"/>
      <c r="AG132" s="7"/>
    </row>
    <row r="133" spans="1:33" s="54" customFormat="1">
      <c r="A133" s="16" t="s">
        <v>3630</v>
      </c>
      <c r="B133" s="16" t="s">
        <v>3631</v>
      </c>
      <c r="C133" s="17" t="s">
        <v>91</v>
      </c>
      <c r="D133" s="186">
        <v>9008</v>
      </c>
      <c r="E133" s="189">
        <v>90008</v>
      </c>
      <c r="F133" s="17" t="s">
        <v>83</v>
      </c>
      <c r="G133" s="17" t="s">
        <v>84</v>
      </c>
      <c r="H133" s="18">
        <v>12150996</v>
      </c>
      <c r="I133" s="13">
        <v>168</v>
      </c>
      <c r="J133" s="14">
        <v>11818352</v>
      </c>
      <c r="K133" s="19"/>
      <c r="L133" s="14">
        <v>5935991</v>
      </c>
      <c r="M133" s="14"/>
      <c r="N133" s="14">
        <v>0</v>
      </c>
      <c r="O133" s="14"/>
      <c r="P133" s="14">
        <v>27981188</v>
      </c>
      <c r="Q133" s="14"/>
      <c r="R133" s="14">
        <v>33070864</v>
      </c>
      <c r="S133" s="14"/>
      <c r="T133" s="14">
        <v>1406216</v>
      </c>
      <c r="U133" s="14"/>
      <c r="V133" s="15">
        <v>80212611</v>
      </c>
      <c r="W133" s="14"/>
      <c r="X133" s="5" t="str">
        <f t="shared" si="2"/>
        <v>No</v>
      </c>
      <c r="Y133" s="14"/>
      <c r="Z133" s="5"/>
      <c r="AA133" s="14"/>
      <c r="AB133" s="5"/>
      <c r="AC133" s="27"/>
      <c r="AD133" s="5"/>
      <c r="AE133" s="14"/>
      <c r="AF133" s="5"/>
      <c r="AG133" s="7"/>
    </row>
    <row r="134" spans="1:33" s="54" customFormat="1">
      <c r="A134" s="16" t="s">
        <v>3639</v>
      </c>
      <c r="B134" s="16" t="s">
        <v>3640</v>
      </c>
      <c r="C134" s="17" t="s">
        <v>454</v>
      </c>
      <c r="D134" s="186">
        <v>8005</v>
      </c>
      <c r="E134" s="189">
        <v>80005</v>
      </c>
      <c r="F134" s="17" t="s">
        <v>83</v>
      </c>
      <c r="G134" s="17" t="s">
        <v>84</v>
      </c>
      <c r="H134" s="18">
        <v>559409</v>
      </c>
      <c r="I134" s="13">
        <v>165</v>
      </c>
      <c r="J134" s="14">
        <v>3371907</v>
      </c>
      <c r="K134" s="19"/>
      <c r="L134" s="14">
        <v>776976</v>
      </c>
      <c r="M134" s="14"/>
      <c r="N134" s="14">
        <v>0</v>
      </c>
      <c r="O134" s="14"/>
      <c r="P134" s="14">
        <v>12879863</v>
      </c>
      <c r="Q134" s="14"/>
      <c r="R134" s="14">
        <v>16890</v>
      </c>
      <c r="S134" s="14"/>
      <c r="T134" s="14">
        <v>3901521</v>
      </c>
      <c r="U134" s="14"/>
      <c r="V134" s="15">
        <v>20947157</v>
      </c>
      <c r="W134" s="14"/>
      <c r="X134" s="5" t="str">
        <f t="shared" si="2"/>
        <v>No</v>
      </c>
      <c r="Y134" s="14"/>
      <c r="Z134" s="5"/>
      <c r="AA134" s="14"/>
      <c r="AB134" s="5"/>
      <c r="AC134" s="27"/>
      <c r="AD134" s="5"/>
      <c r="AE134" s="14"/>
      <c r="AF134" s="5"/>
      <c r="AG134" s="7"/>
    </row>
    <row r="135" spans="1:33" s="54" customFormat="1">
      <c r="A135" s="16" t="s">
        <v>5693</v>
      </c>
      <c r="B135" s="16" t="s">
        <v>406</v>
      </c>
      <c r="C135" s="17" t="s">
        <v>124</v>
      </c>
      <c r="D135" s="186">
        <v>6032</v>
      </c>
      <c r="E135" s="189">
        <v>60032</v>
      </c>
      <c r="F135" s="17" t="s">
        <v>88</v>
      </c>
      <c r="G135" s="17" t="s">
        <v>84</v>
      </c>
      <c r="H135" s="18">
        <v>899703</v>
      </c>
      <c r="I135" s="13">
        <v>165</v>
      </c>
      <c r="J135" s="14">
        <v>19869363</v>
      </c>
      <c r="K135" s="19"/>
      <c r="L135" s="14">
        <v>2435880</v>
      </c>
      <c r="M135" s="14"/>
      <c r="N135" s="14">
        <v>0</v>
      </c>
      <c r="O135" s="14"/>
      <c r="P135" s="14">
        <v>77604217</v>
      </c>
      <c r="Q135" s="14"/>
      <c r="R135" s="14">
        <v>7739534</v>
      </c>
      <c r="S135" s="14"/>
      <c r="T135" s="14">
        <v>14887428</v>
      </c>
      <c r="U135" s="14"/>
      <c r="V135" s="15">
        <v>122536422</v>
      </c>
      <c r="W135" s="14"/>
      <c r="X135" s="5" t="str">
        <f t="shared" si="2"/>
        <v>No</v>
      </c>
      <c r="Y135" s="14"/>
      <c r="Z135" s="5"/>
      <c r="AA135" s="14"/>
      <c r="AB135" s="5"/>
      <c r="AC135" s="27"/>
      <c r="AD135" s="5"/>
      <c r="AE135" s="14"/>
      <c r="AF135" s="5"/>
      <c r="AG135" s="7"/>
    </row>
    <row r="136" spans="1:33" s="54" customFormat="1">
      <c r="A136" s="16" t="s">
        <v>1377</v>
      </c>
      <c r="B136" s="16" t="s">
        <v>1378</v>
      </c>
      <c r="C136" s="17" t="s">
        <v>171</v>
      </c>
      <c r="D136" s="186">
        <v>4030</v>
      </c>
      <c r="E136" s="189">
        <v>40030</v>
      </c>
      <c r="F136" s="17" t="s">
        <v>83</v>
      </c>
      <c r="G136" s="17" t="s">
        <v>84</v>
      </c>
      <c r="H136" s="18">
        <v>187781</v>
      </c>
      <c r="I136" s="13">
        <v>158</v>
      </c>
      <c r="J136" s="14">
        <v>14817862</v>
      </c>
      <c r="K136" s="19"/>
      <c r="L136" s="14">
        <v>656862</v>
      </c>
      <c r="M136" s="14"/>
      <c r="N136" s="14">
        <v>0</v>
      </c>
      <c r="O136" s="14"/>
      <c r="P136" s="14">
        <v>4187140</v>
      </c>
      <c r="Q136" s="14"/>
      <c r="R136" s="14">
        <v>3599864</v>
      </c>
      <c r="S136" s="14"/>
      <c r="T136" s="14">
        <v>2798921</v>
      </c>
      <c r="U136" s="14"/>
      <c r="V136" s="15">
        <v>26060649</v>
      </c>
      <c r="W136" s="14"/>
      <c r="X136" s="5" t="str">
        <f t="shared" si="2"/>
        <v>No</v>
      </c>
      <c r="Y136" s="14"/>
      <c r="Z136" s="5"/>
      <c r="AA136" s="14"/>
      <c r="AB136" s="5"/>
      <c r="AC136" s="27"/>
      <c r="AD136" s="5"/>
      <c r="AE136" s="14"/>
      <c r="AF136" s="5"/>
      <c r="AG136" s="7"/>
    </row>
    <row r="137" spans="1:33" s="54" customFormat="1">
      <c r="A137" s="16" t="s">
        <v>2685</v>
      </c>
      <c r="B137" s="16" t="s">
        <v>426</v>
      </c>
      <c r="C137" s="17" t="s">
        <v>178</v>
      </c>
      <c r="D137" s="186">
        <v>5040</v>
      </c>
      <c r="E137" s="189">
        <v>50040</v>
      </c>
      <c r="F137" s="17" t="s">
        <v>88</v>
      </c>
      <c r="G137" s="17" t="s">
        <v>84</v>
      </c>
      <c r="H137" s="18">
        <v>306022</v>
      </c>
      <c r="I137" s="13">
        <v>153</v>
      </c>
      <c r="J137" s="14">
        <v>7798071</v>
      </c>
      <c r="K137" s="19"/>
      <c r="L137" s="14">
        <v>311606</v>
      </c>
      <c r="M137" s="14"/>
      <c r="N137" s="14">
        <v>12768498</v>
      </c>
      <c r="O137" s="14"/>
      <c r="P137" s="14">
        <v>2320516</v>
      </c>
      <c r="Q137" s="14"/>
      <c r="R137" s="14">
        <v>13795594</v>
      </c>
      <c r="S137" s="14"/>
      <c r="T137" s="14">
        <v>4007624</v>
      </c>
      <c r="U137" s="14"/>
      <c r="V137" s="15">
        <v>41001909</v>
      </c>
      <c r="W137" s="14"/>
      <c r="X137" s="5" t="str">
        <f t="shared" si="2"/>
        <v>No</v>
      </c>
      <c r="Y137" s="14"/>
      <c r="Z137" s="5"/>
      <c r="AA137" s="14"/>
      <c r="AB137" s="5"/>
      <c r="AC137" s="27"/>
      <c r="AD137" s="5"/>
      <c r="AE137" s="14"/>
      <c r="AF137" s="5"/>
      <c r="AG137" s="7"/>
    </row>
    <row r="138" spans="1:33" s="54" customFormat="1">
      <c r="A138" s="16" t="s">
        <v>2291</v>
      </c>
      <c r="B138" s="16" t="s">
        <v>1000</v>
      </c>
      <c r="C138" s="17" t="s">
        <v>120</v>
      </c>
      <c r="D138" s="186" t="s">
        <v>2292</v>
      </c>
      <c r="E138" s="189" t="s">
        <v>2293</v>
      </c>
      <c r="F138" s="17" t="s">
        <v>157</v>
      </c>
      <c r="G138" s="17" t="s">
        <v>147</v>
      </c>
      <c r="H138" s="18">
        <v>0</v>
      </c>
      <c r="I138" s="13">
        <v>146</v>
      </c>
      <c r="J138" s="14">
        <v>89662</v>
      </c>
      <c r="K138" s="19"/>
      <c r="L138" s="14">
        <v>1328477</v>
      </c>
      <c r="M138" s="14"/>
      <c r="N138" s="14">
        <v>0</v>
      </c>
      <c r="O138" s="14"/>
      <c r="P138" s="14">
        <v>142862</v>
      </c>
      <c r="Q138" s="14"/>
      <c r="R138" s="14">
        <v>2131230</v>
      </c>
      <c r="S138" s="14"/>
      <c r="T138" s="14">
        <v>2772105</v>
      </c>
      <c r="U138" s="14"/>
      <c r="V138" s="15">
        <v>6464336</v>
      </c>
      <c r="W138" s="14"/>
      <c r="X138" s="5" t="str">
        <f t="shared" si="2"/>
        <v>No</v>
      </c>
      <c r="Y138" s="14"/>
      <c r="Z138" s="5"/>
      <c r="AA138" s="14"/>
      <c r="AB138" s="5"/>
      <c r="AC138" s="27"/>
      <c r="AD138" s="5"/>
      <c r="AE138" s="14"/>
      <c r="AF138" s="5"/>
      <c r="AG138" s="7"/>
    </row>
    <row r="139" spans="1:33" s="54" customFormat="1">
      <c r="A139" s="16" t="s">
        <v>1753</v>
      </c>
      <c r="B139" s="16" t="s">
        <v>1754</v>
      </c>
      <c r="C139" s="17" t="s">
        <v>91</v>
      </c>
      <c r="D139" s="186">
        <v>9016</v>
      </c>
      <c r="E139" s="189">
        <v>90016</v>
      </c>
      <c r="F139" s="17" t="s">
        <v>88</v>
      </c>
      <c r="G139" s="17" t="s">
        <v>84</v>
      </c>
      <c r="H139" s="18">
        <v>3281212</v>
      </c>
      <c r="I139" s="13">
        <v>146</v>
      </c>
      <c r="J139" s="14">
        <v>35506436</v>
      </c>
      <c r="K139" s="19"/>
      <c r="L139" s="14">
        <v>1852227</v>
      </c>
      <c r="M139" s="14"/>
      <c r="N139" s="14">
        <v>50199035</v>
      </c>
      <c r="O139" s="14"/>
      <c r="P139" s="14">
        <v>2968488</v>
      </c>
      <c r="Q139" s="14"/>
      <c r="R139" s="14">
        <v>18737123</v>
      </c>
      <c r="S139" s="14"/>
      <c r="T139" s="14">
        <v>0</v>
      </c>
      <c r="U139" s="14"/>
      <c r="V139" s="15">
        <v>109263309</v>
      </c>
      <c r="W139" s="14"/>
      <c r="X139" s="5" t="str">
        <f t="shared" si="2"/>
        <v>No</v>
      </c>
      <c r="Y139" s="14"/>
      <c r="Z139" s="5"/>
      <c r="AA139" s="14"/>
      <c r="AB139" s="5"/>
      <c r="AC139" s="27"/>
      <c r="AD139" s="5"/>
      <c r="AE139" s="14"/>
      <c r="AF139" s="5"/>
      <c r="AG139" s="7"/>
    </row>
    <row r="140" spans="1:33" s="54" customFormat="1">
      <c r="A140" s="16" t="s">
        <v>3129</v>
      </c>
      <c r="B140" s="16" t="s">
        <v>3130</v>
      </c>
      <c r="C140" s="17" t="s">
        <v>235</v>
      </c>
      <c r="D140" s="186">
        <v>4108</v>
      </c>
      <c r="E140" s="189">
        <v>40108</v>
      </c>
      <c r="F140" s="17" t="s">
        <v>88</v>
      </c>
      <c r="G140" s="17" t="s">
        <v>84</v>
      </c>
      <c r="H140" s="18">
        <v>347602</v>
      </c>
      <c r="I140" s="13">
        <v>144</v>
      </c>
      <c r="J140" s="14">
        <v>2872027</v>
      </c>
      <c r="K140" s="19"/>
      <c r="L140" s="14">
        <v>9309442</v>
      </c>
      <c r="M140" s="14"/>
      <c r="N140" s="14">
        <v>0</v>
      </c>
      <c r="O140" s="14"/>
      <c r="P140" s="14">
        <v>9457833</v>
      </c>
      <c r="Q140" s="14"/>
      <c r="R140" s="14">
        <v>2640248</v>
      </c>
      <c r="S140" s="14"/>
      <c r="T140" s="14">
        <v>3031823</v>
      </c>
      <c r="U140" s="14"/>
      <c r="V140" s="15">
        <v>27311373</v>
      </c>
      <c r="W140" s="14"/>
      <c r="X140" s="5" t="str">
        <f t="shared" si="2"/>
        <v>No</v>
      </c>
      <c r="Y140" s="14"/>
      <c r="Z140" s="5"/>
      <c r="AA140" s="14"/>
      <c r="AB140" s="5"/>
      <c r="AC140" s="27"/>
      <c r="AD140" s="5"/>
      <c r="AE140" s="14"/>
      <c r="AF140" s="5"/>
      <c r="AG140" s="7"/>
    </row>
    <row r="141" spans="1:33" s="54" customFormat="1">
      <c r="A141" s="16" t="s">
        <v>1085</v>
      </c>
      <c r="B141" s="16" t="s">
        <v>506</v>
      </c>
      <c r="C141" s="17" t="s">
        <v>238</v>
      </c>
      <c r="D141" s="186">
        <v>1017</v>
      </c>
      <c r="E141" s="189">
        <v>10017</v>
      </c>
      <c r="F141" s="17" t="s">
        <v>88</v>
      </c>
      <c r="G141" s="17" t="s">
        <v>84</v>
      </c>
      <c r="H141" s="18">
        <v>924859</v>
      </c>
      <c r="I141" s="13">
        <v>144</v>
      </c>
      <c r="J141" s="14">
        <v>168476</v>
      </c>
      <c r="K141" s="19"/>
      <c r="L141" s="14">
        <v>88300</v>
      </c>
      <c r="M141" s="14"/>
      <c r="N141" s="14">
        <v>0</v>
      </c>
      <c r="O141" s="14"/>
      <c r="P141" s="14">
        <v>0</v>
      </c>
      <c r="Q141" s="14"/>
      <c r="R141" s="14">
        <v>16351275</v>
      </c>
      <c r="S141" s="14"/>
      <c r="T141" s="14">
        <v>14544</v>
      </c>
      <c r="U141" s="14"/>
      <c r="V141" s="15">
        <v>16622595</v>
      </c>
      <c r="W141" s="14"/>
      <c r="X141" s="5" t="str">
        <f t="shared" si="2"/>
        <v>No</v>
      </c>
      <c r="Y141" s="14"/>
      <c r="Z141" s="5"/>
      <c r="AA141" s="14"/>
      <c r="AB141" s="5"/>
      <c r="AC141" s="27"/>
      <c r="AD141" s="5"/>
      <c r="AE141" s="14"/>
      <c r="AF141" s="5"/>
      <c r="AG141" s="7"/>
    </row>
    <row r="142" spans="1:33" s="54" customFormat="1">
      <c r="A142" s="16" t="s">
        <v>1362</v>
      </c>
      <c r="B142" s="16" t="s">
        <v>1363</v>
      </c>
      <c r="C142" s="17" t="s">
        <v>555</v>
      </c>
      <c r="D142" s="186">
        <v>5146</v>
      </c>
      <c r="E142" s="189">
        <v>50146</v>
      </c>
      <c r="F142" s="17" t="s">
        <v>88</v>
      </c>
      <c r="G142" s="17" t="s">
        <v>84</v>
      </c>
      <c r="H142" s="18">
        <v>2150706</v>
      </c>
      <c r="I142" s="13">
        <v>144</v>
      </c>
      <c r="J142" s="14">
        <v>2832264</v>
      </c>
      <c r="K142" s="19"/>
      <c r="L142" s="14">
        <v>0</v>
      </c>
      <c r="M142" s="14"/>
      <c r="N142" s="14">
        <v>1303597</v>
      </c>
      <c r="O142" s="14"/>
      <c r="P142" s="14">
        <v>0</v>
      </c>
      <c r="Q142" s="14"/>
      <c r="R142" s="14">
        <v>18137692</v>
      </c>
      <c r="S142" s="14"/>
      <c r="T142" s="14">
        <v>2647167</v>
      </c>
      <c r="U142" s="14"/>
      <c r="V142" s="15">
        <v>24920720</v>
      </c>
      <c r="W142" s="14"/>
      <c r="X142" s="5" t="str">
        <f t="shared" si="2"/>
        <v>No</v>
      </c>
      <c r="Y142" s="14"/>
      <c r="Z142" s="5"/>
      <c r="AA142" s="14"/>
      <c r="AB142" s="5"/>
      <c r="AC142" s="27"/>
      <c r="AD142" s="5"/>
      <c r="AE142" s="14"/>
      <c r="AF142" s="5"/>
      <c r="AG142" s="7"/>
    </row>
    <row r="143" spans="1:33" s="54" customFormat="1">
      <c r="A143" s="16" t="s">
        <v>4818</v>
      </c>
      <c r="B143" s="16" t="s">
        <v>4819</v>
      </c>
      <c r="C143" s="17" t="s">
        <v>171</v>
      </c>
      <c r="D143" s="186">
        <v>4063</v>
      </c>
      <c r="E143" s="189">
        <v>40063</v>
      </c>
      <c r="F143" s="17" t="s">
        <v>83</v>
      </c>
      <c r="G143" s="17" t="s">
        <v>84</v>
      </c>
      <c r="H143" s="18">
        <v>452791</v>
      </c>
      <c r="I143" s="13">
        <v>142</v>
      </c>
      <c r="J143" s="14">
        <v>2380869</v>
      </c>
      <c r="K143" s="19"/>
      <c r="L143" s="14">
        <v>231873</v>
      </c>
      <c r="M143" s="14"/>
      <c r="N143" s="14">
        <v>0</v>
      </c>
      <c r="O143" s="14"/>
      <c r="P143" s="14">
        <v>1859453</v>
      </c>
      <c r="Q143" s="14"/>
      <c r="R143" s="14">
        <v>3921684</v>
      </c>
      <c r="S143" s="14"/>
      <c r="T143" s="14">
        <v>4458287</v>
      </c>
      <c r="U143" s="14"/>
      <c r="V143" s="15">
        <v>12852166</v>
      </c>
      <c r="W143" s="14"/>
      <c r="X143" s="5" t="str">
        <f t="shared" si="2"/>
        <v>No</v>
      </c>
      <c r="Y143" s="14"/>
      <c r="Z143" s="5"/>
      <c r="AA143" s="14"/>
      <c r="AB143" s="5"/>
      <c r="AC143" s="27"/>
      <c r="AD143" s="5"/>
      <c r="AE143" s="14"/>
      <c r="AF143" s="5"/>
      <c r="AG143" s="7"/>
    </row>
    <row r="144" spans="1:33" s="54" customFormat="1">
      <c r="A144" s="16" t="s">
        <v>429</v>
      </c>
      <c r="B144" s="16" t="s">
        <v>430</v>
      </c>
      <c r="C144" s="17" t="s">
        <v>91</v>
      </c>
      <c r="D144" s="186">
        <v>9134</v>
      </c>
      <c r="E144" s="189">
        <v>90134</v>
      </c>
      <c r="F144" s="17" t="s">
        <v>88</v>
      </c>
      <c r="G144" s="17" t="s">
        <v>84</v>
      </c>
      <c r="H144" s="18">
        <v>3281212</v>
      </c>
      <c r="I144" s="13">
        <v>140</v>
      </c>
      <c r="J144" s="14">
        <v>92428889</v>
      </c>
      <c r="K144" s="19"/>
      <c r="L144" s="14">
        <v>13995308</v>
      </c>
      <c r="M144" s="14"/>
      <c r="N144" s="14">
        <v>0</v>
      </c>
      <c r="O144" s="14"/>
      <c r="P144" s="14">
        <v>22014120</v>
      </c>
      <c r="Q144" s="14"/>
      <c r="R144" s="14">
        <v>5032781</v>
      </c>
      <c r="S144" s="14"/>
      <c r="T144" s="14">
        <v>8303</v>
      </c>
      <c r="U144" s="14"/>
      <c r="V144" s="15">
        <v>133479401</v>
      </c>
      <c r="W144" s="14"/>
      <c r="X144" s="5" t="str">
        <f t="shared" si="2"/>
        <v>No</v>
      </c>
      <c r="Y144" s="14"/>
      <c r="Z144" s="5"/>
      <c r="AA144" s="14"/>
      <c r="AB144" s="5"/>
      <c r="AC144" s="27"/>
      <c r="AD144" s="5"/>
      <c r="AE144" s="14"/>
      <c r="AF144" s="5"/>
      <c r="AG144" s="7"/>
    </row>
    <row r="145" spans="1:33" s="54" customFormat="1">
      <c r="A145" s="16" t="s">
        <v>2967</v>
      </c>
      <c r="B145" s="16" t="s">
        <v>2968</v>
      </c>
      <c r="C145" s="17" t="s">
        <v>91</v>
      </c>
      <c r="D145" s="186">
        <v>9027</v>
      </c>
      <c r="E145" s="189">
        <v>90027</v>
      </c>
      <c r="F145" s="17" t="s">
        <v>83</v>
      </c>
      <c r="G145" s="17" t="s">
        <v>84</v>
      </c>
      <c r="H145" s="18">
        <v>654628</v>
      </c>
      <c r="I145" s="13">
        <v>139</v>
      </c>
      <c r="J145" s="14">
        <v>7899676</v>
      </c>
      <c r="K145" s="19"/>
      <c r="L145" s="14">
        <v>716595</v>
      </c>
      <c r="M145" s="14"/>
      <c r="N145" s="14">
        <v>0</v>
      </c>
      <c r="O145" s="14"/>
      <c r="P145" s="14">
        <v>9368351</v>
      </c>
      <c r="Q145" s="14"/>
      <c r="R145" s="14">
        <v>19241568</v>
      </c>
      <c r="S145" s="14"/>
      <c r="T145" s="14">
        <v>7100815</v>
      </c>
      <c r="U145" s="14"/>
      <c r="V145" s="15">
        <v>44327005</v>
      </c>
      <c r="W145" s="14"/>
      <c r="X145" s="5" t="str">
        <f t="shared" si="2"/>
        <v>No</v>
      </c>
      <c r="Y145" s="14"/>
      <c r="Z145" s="5"/>
      <c r="AA145" s="14"/>
      <c r="AB145" s="5"/>
      <c r="AC145" s="27"/>
      <c r="AD145" s="5"/>
      <c r="AE145" s="14"/>
      <c r="AF145" s="5"/>
      <c r="AG145" s="7"/>
    </row>
    <row r="146" spans="1:33" s="54" customFormat="1">
      <c r="A146" s="16" t="s">
        <v>2506</v>
      </c>
      <c r="B146" s="16" t="s">
        <v>111</v>
      </c>
      <c r="C146" s="17" t="s">
        <v>91</v>
      </c>
      <c r="D146" s="186">
        <v>9078</v>
      </c>
      <c r="E146" s="189">
        <v>90078</v>
      </c>
      <c r="F146" s="17" t="s">
        <v>88</v>
      </c>
      <c r="G146" s="17" t="s">
        <v>84</v>
      </c>
      <c r="H146" s="18">
        <v>615968</v>
      </c>
      <c r="I146" s="13">
        <v>139</v>
      </c>
      <c r="J146" s="14">
        <v>4427206</v>
      </c>
      <c r="K146" s="19"/>
      <c r="L146" s="14">
        <v>688538</v>
      </c>
      <c r="M146" s="14"/>
      <c r="N146" s="14">
        <v>0</v>
      </c>
      <c r="O146" s="14"/>
      <c r="P146" s="14">
        <v>25816894</v>
      </c>
      <c r="Q146" s="14"/>
      <c r="R146" s="14">
        <v>2463919</v>
      </c>
      <c r="S146" s="14"/>
      <c r="T146" s="14">
        <v>1018614</v>
      </c>
      <c r="U146" s="14"/>
      <c r="V146" s="15">
        <v>34415171</v>
      </c>
      <c r="W146" s="14"/>
      <c r="X146" s="5" t="str">
        <f t="shared" si="2"/>
        <v>No</v>
      </c>
      <c r="Y146" s="14"/>
      <c r="Z146" s="5"/>
      <c r="AA146" s="14"/>
      <c r="AB146" s="5"/>
      <c r="AC146" s="27"/>
      <c r="AD146" s="5"/>
      <c r="AE146" s="14"/>
      <c r="AF146" s="5"/>
      <c r="AG146" s="7"/>
    </row>
    <row r="147" spans="1:33" s="54" customFormat="1">
      <c r="A147" s="16" t="s">
        <v>3236</v>
      </c>
      <c r="B147" s="16" t="s">
        <v>3237</v>
      </c>
      <c r="C147" s="17" t="s">
        <v>274</v>
      </c>
      <c r="D147" s="186">
        <v>4003</v>
      </c>
      <c r="E147" s="189">
        <v>40003</v>
      </c>
      <c r="F147" s="17" t="s">
        <v>83</v>
      </c>
      <c r="G147" s="17" t="s">
        <v>84</v>
      </c>
      <c r="H147" s="18">
        <v>1060061</v>
      </c>
      <c r="I147" s="13">
        <v>139</v>
      </c>
      <c r="J147" s="14">
        <v>7030476</v>
      </c>
      <c r="K147" s="19"/>
      <c r="L147" s="14">
        <v>1476537</v>
      </c>
      <c r="M147" s="14"/>
      <c r="N147" s="14">
        <v>0</v>
      </c>
      <c r="O147" s="14"/>
      <c r="P147" s="14">
        <v>26011275</v>
      </c>
      <c r="Q147" s="14"/>
      <c r="R147" s="14">
        <v>7640493</v>
      </c>
      <c r="S147" s="14"/>
      <c r="T147" s="14">
        <v>11290749</v>
      </c>
      <c r="U147" s="14"/>
      <c r="V147" s="15">
        <v>53449530</v>
      </c>
      <c r="W147" s="14"/>
      <c r="X147" s="5" t="str">
        <f t="shared" si="2"/>
        <v>No</v>
      </c>
      <c r="Y147" s="14"/>
      <c r="Z147" s="5"/>
      <c r="AA147" s="14"/>
      <c r="AB147" s="5"/>
      <c r="AC147" s="27"/>
      <c r="AD147" s="5"/>
      <c r="AE147" s="14"/>
      <c r="AF147" s="5"/>
      <c r="AG147" s="7"/>
    </row>
    <row r="148" spans="1:33" s="54" customFormat="1">
      <c r="A148" s="16" t="s">
        <v>4172</v>
      </c>
      <c r="B148" s="16" t="s">
        <v>4173</v>
      </c>
      <c r="C148" s="17" t="s">
        <v>171</v>
      </c>
      <c r="D148" s="186">
        <v>4032</v>
      </c>
      <c r="E148" s="189">
        <v>40032</v>
      </c>
      <c r="F148" s="17" t="s">
        <v>83</v>
      </c>
      <c r="G148" s="17" t="s">
        <v>84</v>
      </c>
      <c r="H148" s="18">
        <v>349064</v>
      </c>
      <c r="I148" s="13">
        <v>138</v>
      </c>
      <c r="J148" s="14">
        <v>3435652</v>
      </c>
      <c r="K148" s="19"/>
      <c r="L148" s="14">
        <v>463529</v>
      </c>
      <c r="M148" s="14"/>
      <c r="N148" s="14">
        <v>0</v>
      </c>
      <c r="O148" s="14"/>
      <c r="P148" s="14">
        <v>8565625</v>
      </c>
      <c r="Q148" s="14"/>
      <c r="R148" s="14">
        <v>4494597</v>
      </c>
      <c r="S148" s="14"/>
      <c r="T148" s="14">
        <v>5369447</v>
      </c>
      <c r="U148" s="14"/>
      <c r="V148" s="15">
        <v>22328850</v>
      </c>
      <c r="W148" s="14"/>
      <c r="X148" s="5" t="str">
        <f t="shared" si="2"/>
        <v>No</v>
      </c>
      <c r="Y148" s="14"/>
      <c r="Z148" s="5"/>
      <c r="AA148" s="14"/>
      <c r="AB148" s="5"/>
      <c r="AC148" s="27"/>
      <c r="AD148" s="5"/>
      <c r="AE148" s="14"/>
      <c r="AF148" s="5"/>
      <c r="AG148" s="7"/>
    </row>
    <row r="149" spans="1:33" s="54" customFormat="1">
      <c r="A149" s="16" t="s">
        <v>5285</v>
      </c>
      <c r="B149" s="16" t="s">
        <v>4766</v>
      </c>
      <c r="C149" s="17" t="s">
        <v>91</v>
      </c>
      <c r="D149" s="186">
        <v>9223</v>
      </c>
      <c r="E149" s="189">
        <v>90223</v>
      </c>
      <c r="F149" s="17" t="s">
        <v>88</v>
      </c>
      <c r="G149" s="17" t="s">
        <v>84</v>
      </c>
      <c r="H149" s="18">
        <v>1723634</v>
      </c>
      <c r="I149" s="13">
        <v>138</v>
      </c>
      <c r="J149" s="14">
        <v>1924468</v>
      </c>
      <c r="K149" s="19"/>
      <c r="L149" s="14">
        <v>15499356</v>
      </c>
      <c r="M149" s="14"/>
      <c r="N149" s="14">
        <v>0</v>
      </c>
      <c r="O149" s="14"/>
      <c r="P149" s="14">
        <v>3516257</v>
      </c>
      <c r="Q149" s="14"/>
      <c r="R149" s="14">
        <v>0</v>
      </c>
      <c r="S149" s="14"/>
      <c r="T149" s="14">
        <v>10848</v>
      </c>
      <c r="U149" s="14"/>
      <c r="V149" s="15">
        <v>20950929</v>
      </c>
      <c r="W149" s="14"/>
      <c r="X149" s="5" t="str">
        <f t="shared" si="2"/>
        <v>No</v>
      </c>
      <c r="Y149" s="14"/>
      <c r="Z149" s="5"/>
      <c r="AA149" s="14"/>
      <c r="AB149" s="5"/>
      <c r="AC149" s="27"/>
      <c r="AD149" s="5"/>
      <c r="AE149" s="14"/>
      <c r="AF149" s="5"/>
      <c r="AG149" s="7"/>
    </row>
    <row r="150" spans="1:33" s="54" customFormat="1">
      <c r="A150" s="16" t="s">
        <v>1738</v>
      </c>
      <c r="B150" s="16" t="s">
        <v>6134</v>
      </c>
      <c r="C150" s="17" t="s">
        <v>648</v>
      </c>
      <c r="D150" s="186" t="s">
        <v>1739</v>
      </c>
      <c r="E150" s="189" t="s">
        <v>1740</v>
      </c>
      <c r="F150" s="17" t="s">
        <v>157</v>
      </c>
      <c r="G150" s="17" t="s">
        <v>147</v>
      </c>
      <c r="H150" s="18">
        <v>0</v>
      </c>
      <c r="I150" s="13">
        <v>133</v>
      </c>
      <c r="J150" s="14">
        <v>0</v>
      </c>
      <c r="K150" s="19"/>
      <c r="L150" s="14">
        <v>461164</v>
      </c>
      <c r="M150" s="14"/>
      <c r="N150" s="14">
        <v>0</v>
      </c>
      <c r="O150" s="14"/>
      <c r="P150" s="14">
        <v>64790</v>
      </c>
      <c r="Q150" s="14"/>
      <c r="R150" s="14">
        <v>110000</v>
      </c>
      <c r="S150" s="14"/>
      <c r="T150" s="14">
        <v>4240103</v>
      </c>
      <c r="U150" s="14"/>
      <c r="V150" s="15">
        <v>4876057</v>
      </c>
      <c r="W150" s="14"/>
      <c r="X150" s="5" t="str">
        <f t="shared" si="2"/>
        <v>No</v>
      </c>
      <c r="Y150" s="14"/>
      <c r="Z150" s="5"/>
      <c r="AA150" s="14"/>
      <c r="AB150" s="5"/>
      <c r="AC150" s="27"/>
      <c r="AD150" s="5"/>
      <c r="AE150" s="14"/>
      <c r="AF150" s="5"/>
      <c r="AG150" s="7"/>
    </row>
    <row r="151" spans="1:33" s="54" customFormat="1">
      <c r="A151" s="16" t="s">
        <v>5983</v>
      </c>
      <c r="B151" s="16" t="s">
        <v>4314</v>
      </c>
      <c r="C151" s="17" t="s">
        <v>46</v>
      </c>
      <c r="D151" s="186">
        <v>5222</v>
      </c>
      <c r="E151" s="189">
        <v>50519</v>
      </c>
      <c r="F151" s="17" t="s">
        <v>88</v>
      </c>
      <c r="G151" s="17" t="s">
        <v>84</v>
      </c>
      <c r="H151" s="18">
        <v>2650890</v>
      </c>
      <c r="I151" s="13">
        <v>133</v>
      </c>
      <c r="J151" s="14">
        <v>5618259</v>
      </c>
      <c r="K151" s="19"/>
      <c r="L151" s="14">
        <v>2711231</v>
      </c>
      <c r="M151" s="14"/>
      <c r="N151" s="14">
        <v>2751352</v>
      </c>
      <c r="O151" s="14"/>
      <c r="P151" s="14">
        <v>683501</v>
      </c>
      <c r="Q151" s="14"/>
      <c r="R151" s="14">
        <v>16027261</v>
      </c>
      <c r="S151" s="14"/>
      <c r="T151" s="14">
        <v>766834</v>
      </c>
      <c r="U151" s="14"/>
      <c r="V151" s="15">
        <v>28558438</v>
      </c>
      <c r="W151" s="14"/>
      <c r="X151" s="5" t="str">
        <f t="shared" si="2"/>
        <v>No</v>
      </c>
      <c r="Y151" s="14"/>
      <c r="Z151" s="5"/>
      <c r="AA151" s="14"/>
      <c r="AB151" s="5"/>
      <c r="AC151" s="27"/>
      <c r="AD151" s="5"/>
      <c r="AE151" s="14"/>
      <c r="AF151" s="5"/>
      <c r="AG151" s="7"/>
    </row>
    <row r="152" spans="1:33" s="54" customFormat="1">
      <c r="A152" s="16" t="s">
        <v>3300</v>
      </c>
      <c r="B152" s="16" t="s">
        <v>3301</v>
      </c>
      <c r="C152" s="17" t="s">
        <v>555</v>
      </c>
      <c r="D152" s="186" t="s">
        <v>3302</v>
      </c>
      <c r="E152" s="189" t="s">
        <v>3303</v>
      </c>
      <c r="F152" s="17" t="s">
        <v>88</v>
      </c>
      <c r="G152" s="17" t="s">
        <v>147</v>
      </c>
      <c r="H152" s="18">
        <v>0</v>
      </c>
      <c r="I152" s="13">
        <v>132</v>
      </c>
      <c r="J152" s="14">
        <v>315623</v>
      </c>
      <c r="K152" s="19"/>
      <c r="L152" s="14">
        <v>1408974</v>
      </c>
      <c r="M152" s="14"/>
      <c r="N152" s="14">
        <v>0</v>
      </c>
      <c r="O152" s="14"/>
      <c r="P152" s="14">
        <v>178505</v>
      </c>
      <c r="Q152" s="14"/>
      <c r="R152" s="14">
        <v>5552720</v>
      </c>
      <c r="S152" s="14"/>
      <c r="T152" s="14">
        <v>926520</v>
      </c>
      <c r="U152" s="14"/>
      <c r="V152" s="15">
        <v>8382342</v>
      </c>
      <c r="W152" s="14"/>
      <c r="X152" s="5" t="str">
        <f t="shared" si="2"/>
        <v>No</v>
      </c>
      <c r="Y152" s="14"/>
      <c r="Z152" s="5"/>
      <c r="AA152" s="14"/>
      <c r="AB152" s="5"/>
      <c r="AC152" s="27"/>
      <c r="AD152" s="5"/>
      <c r="AE152" s="14"/>
      <c r="AF152" s="5"/>
      <c r="AG152" s="7"/>
    </row>
    <row r="153" spans="1:33" s="54" customFormat="1">
      <c r="A153" s="16" t="s">
        <v>435</v>
      </c>
      <c r="B153" s="16" t="s">
        <v>436</v>
      </c>
      <c r="C153" s="17" t="s">
        <v>274</v>
      </c>
      <c r="D153" s="186">
        <v>4204</v>
      </c>
      <c r="E153" s="189">
        <v>40204</v>
      </c>
      <c r="F153" s="17" t="s">
        <v>88</v>
      </c>
      <c r="G153" s="17" t="s">
        <v>5756</v>
      </c>
      <c r="H153" s="18">
        <v>133228</v>
      </c>
      <c r="I153" s="13">
        <v>129</v>
      </c>
      <c r="J153" s="14">
        <v>335500</v>
      </c>
      <c r="K153" s="19"/>
      <c r="L153" s="14">
        <v>3052440</v>
      </c>
      <c r="M153" s="14"/>
      <c r="N153" s="14">
        <v>0</v>
      </c>
      <c r="O153" s="14"/>
      <c r="P153" s="14">
        <v>0</v>
      </c>
      <c r="Q153" s="14"/>
      <c r="R153" s="14">
        <v>1236911</v>
      </c>
      <c r="S153" s="14"/>
      <c r="T153" s="14">
        <v>2704027</v>
      </c>
      <c r="U153" s="14"/>
      <c r="V153" s="15">
        <v>7328878</v>
      </c>
      <c r="W153" s="14"/>
      <c r="X153" s="5" t="str">
        <f t="shared" si="2"/>
        <v>No</v>
      </c>
      <c r="Y153" s="14"/>
      <c r="Z153" s="5"/>
      <c r="AA153" s="14"/>
      <c r="AB153" s="5"/>
      <c r="AC153" s="27"/>
      <c r="AD153" s="5"/>
      <c r="AE153" s="14"/>
      <c r="AF153" s="5"/>
      <c r="AG153" s="7"/>
    </row>
    <row r="154" spans="1:33" s="54" customFormat="1">
      <c r="A154" s="16" t="s">
        <v>3708</v>
      </c>
      <c r="B154" s="16" t="s">
        <v>444</v>
      </c>
      <c r="C154" s="17" t="s">
        <v>103</v>
      </c>
      <c r="D154" s="186">
        <v>4086</v>
      </c>
      <c r="E154" s="189">
        <v>40086</v>
      </c>
      <c r="F154" s="17" t="s">
        <v>88</v>
      </c>
      <c r="G154" s="17" t="s">
        <v>84</v>
      </c>
      <c r="H154" s="18">
        <v>2148346</v>
      </c>
      <c r="I154" s="13">
        <v>128</v>
      </c>
      <c r="J154" s="14">
        <v>1693935</v>
      </c>
      <c r="K154" s="19"/>
      <c r="L154" s="14">
        <v>786151</v>
      </c>
      <c r="M154" s="14"/>
      <c r="N154" s="14">
        <v>0</v>
      </c>
      <c r="O154" s="14"/>
      <c r="P154" s="14">
        <v>0</v>
      </c>
      <c r="Q154" s="14"/>
      <c r="R154" s="14">
        <v>45901438</v>
      </c>
      <c r="S154" s="14"/>
      <c r="T154" s="14">
        <v>10346845</v>
      </c>
      <c r="U154" s="14"/>
      <c r="V154" s="15">
        <v>58728369</v>
      </c>
      <c r="W154" s="14"/>
      <c r="X154" s="5" t="str">
        <f t="shared" si="2"/>
        <v>No</v>
      </c>
      <c r="Y154" s="14"/>
      <c r="Z154" s="5"/>
      <c r="AA154" s="14"/>
      <c r="AB154" s="5"/>
      <c r="AC154" s="27"/>
      <c r="AD154" s="5"/>
      <c r="AE154" s="14"/>
      <c r="AF154" s="5"/>
      <c r="AG154" s="7"/>
    </row>
    <row r="155" spans="1:33" s="54" customFormat="1">
      <c r="A155" s="16" t="s">
        <v>554</v>
      </c>
      <c r="B155" s="16" t="s">
        <v>424</v>
      </c>
      <c r="C155" s="17" t="s">
        <v>555</v>
      </c>
      <c r="D155" s="186">
        <v>5211</v>
      </c>
      <c r="E155" s="189">
        <v>50211</v>
      </c>
      <c r="F155" s="17" t="s">
        <v>88</v>
      </c>
      <c r="G155" s="17" t="s">
        <v>84</v>
      </c>
      <c r="H155" s="18">
        <v>67821</v>
      </c>
      <c r="I155" s="13">
        <v>126</v>
      </c>
      <c r="J155" s="14">
        <v>277161</v>
      </c>
      <c r="K155" s="19"/>
      <c r="L155" s="14">
        <v>46050</v>
      </c>
      <c r="M155" s="14"/>
      <c r="N155" s="14">
        <v>0</v>
      </c>
      <c r="O155" s="14"/>
      <c r="P155" s="14">
        <v>2049417</v>
      </c>
      <c r="Q155" s="14"/>
      <c r="R155" s="14">
        <v>8671336</v>
      </c>
      <c r="S155" s="14"/>
      <c r="T155" s="14">
        <v>2288496</v>
      </c>
      <c r="U155" s="14"/>
      <c r="V155" s="15">
        <v>13332460</v>
      </c>
      <c r="W155" s="14"/>
      <c r="X155" s="5" t="str">
        <f t="shared" si="2"/>
        <v>No</v>
      </c>
      <c r="Y155" s="14"/>
      <c r="Z155" s="5"/>
      <c r="AA155" s="14"/>
      <c r="AB155" s="5"/>
      <c r="AC155" s="27"/>
      <c r="AD155" s="5"/>
      <c r="AE155" s="14"/>
      <c r="AF155" s="5"/>
      <c r="AG155" s="7"/>
    </row>
    <row r="156" spans="1:33" s="54" customFormat="1">
      <c r="A156" s="16" t="s">
        <v>1370</v>
      </c>
      <c r="B156" s="16" t="s">
        <v>128</v>
      </c>
      <c r="C156" s="17" t="s">
        <v>129</v>
      </c>
      <c r="D156" s="186">
        <v>4135</v>
      </c>
      <c r="E156" s="189">
        <v>40135</v>
      </c>
      <c r="F156" s="17" t="s">
        <v>138</v>
      </c>
      <c r="G156" s="17" t="s">
        <v>84</v>
      </c>
      <c r="H156" s="18">
        <v>4515419</v>
      </c>
      <c r="I156" s="13">
        <v>125</v>
      </c>
      <c r="J156" s="14">
        <v>8217257</v>
      </c>
      <c r="K156" s="19"/>
      <c r="L156" s="14">
        <v>0</v>
      </c>
      <c r="M156" s="14"/>
      <c r="N156" s="14">
        <v>0</v>
      </c>
      <c r="O156" s="14"/>
      <c r="P156" s="14">
        <v>0</v>
      </c>
      <c r="Q156" s="14"/>
      <c r="R156" s="14">
        <v>14098462</v>
      </c>
      <c r="S156" s="14"/>
      <c r="T156" s="14">
        <v>6015476</v>
      </c>
      <c r="U156" s="14"/>
      <c r="V156" s="15">
        <v>28331195</v>
      </c>
      <c r="W156" s="14"/>
      <c r="X156" s="5" t="str">
        <f t="shared" si="2"/>
        <v>No</v>
      </c>
      <c r="Y156" s="14"/>
      <c r="Z156" s="5"/>
      <c r="AA156" s="14"/>
      <c r="AB156" s="5"/>
      <c r="AC156" s="27"/>
      <c r="AD156" s="5"/>
      <c r="AE156" s="14"/>
      <c r="AF156" s="5"/>
      <c r="AG156" s="7"/>
    </row>
    <row r="157" spans="1:33" s="54" customFormat="1">
      <c r="A157" s="16" t="s">
        <v>4123</v>
      </c>
      <c r="B157" s="16" t="s">
        <v>4124</v>
      </c>
      <c r="C157" s="17" t="s">
        <v>120</v>
      </c>
      <c r="D157" s="186">
        <v>6101</v>
      </c>
      <c r="E157" s="189">
        <v>60101</v>
      </c>
      <c r="F157" s="17" t="s">
        <v>88</v>
      </c>
      <c r="G157" s="17" t="s">
        <v>84</v>
      </c>
      <c r="H157" s="18">
        <v>366174</v>
      </c>
      <c r="I157" s="13">
        <v>123</v>
      </c>
      <c r="J157" s="14">
        <v>5296029</v>
      </c>
      <c r="K157" s="19"/>
      <c r="L157" s="14">
        <v>156664</v>
      </c>
      <c r="M157" s="14"/>
      <c r="N157" s="14">
        <v>19378221</v>
      </c>
      <c r="O157" s="14"/>
      <c r="P157" s="14">
        <v>0</v>
      </c>
      <c r="Q157" s="14"/>
      <c r="R157" s="14">
        <v>0</v>
      </c>
      <c r="S157" s="14"/>
      <c r="T157" s="14">
        <v>4902201</v>
      </c>
      <c r="U157" s="14"/>
      <c r="V157" s="15">
        <v>29733115</v>
      </c>
      <c r="W157" s="14"/>
      <c r="X157" s="5" t="str">
        <f t="shared" si="2"/>
        <v>No</v>
      </c>
      <c r="Y157" s="14"/>
      <c r="Z157" s="5"/>
      <c r="AA157" s="14"/>
      <c r="AB157" s="5"/>
      <c r="AC157" s="27"/>
      <c r="AD157" s="5"/>
      <c r="AE157" s="14"/>
      <c r="AF157" s="5"/>
      <c r="AG157" s="7"/>
    </row>
    <row r="158" spans="1:33" s="54" customFormat="1">
      <c r="A158" s="16" t="s">
        <v>1243</v>
      </c>
      <c r="B158" s="16" t="s">
        <v>1244</v>
      </c>
      <c r="C158" s="17" t="s">
        <v>288</v>
      </c>
      <c r="D158" s="186">
        <v>3013</v>
      </c>
      <c r="E158" s="189">
        <v>30013</v>
      </c>
      <c r="F158" s="17" t="s">
        <v>88</v>
      </c>
      <c r="G158" s="17" t="s">
        <v>84</v>
      </c>
      <c r="H158" s="18">
        <v>196611</v>
      </c>
      <c r="I158" s="13">
        <v>120</v>
      </c>
      <c r="J158" s="14">
        <v>6682279</v>
      </c>
      <c r="K158" s="19"/>
      <c r="L158" s="14">
        <v>366442</v>
      </c>
      <c r="M158" s="14"/>
      <c r="N158" s="14">
        <v>0</v>
      </c>
      <c r="O158" s="14"/>
      <c r="P158" s="14">
        <v>949306</v>
      </c>
      <c r="Q158" s="14"/>
      <c r="R158" s="14">
        <v>9187707</v>
      </c>
      <c r="S158" s="14"/>
      <c r="T158" s="14">
        <v>2292925</v>
      </c>
      <c r="U158" s="14"/>
      <c r="V158" s="15">
        <v>19478659</v>
      </c>
      <c r="W158" s="14"/>
      <c r="X158" s="5" t="str">
        <f t="shared" si="2"/>
        <v>No</v>
      </c>
      <c r="Y158" s="14"/>
      <c r="Z158" s="5"/>
      <c r="AA158" s="14"/>
      <c r="AB158" s="5"/>
      <c r="AC158" s="27"/>
      <c r="AD158" s="5"/>
      <c r="AE158" s="14"/>
      <c r="AF158" s="5"/>
      <c r="AG158" s="7"/>
    </row>
    <row r="159" spans="1:33" s="54" customFormat="1">
      <c r="A159" s="16" t="s">
        <v>2369</v>
      </c>
      <c r="B159" s="16" t="s">
        <v>2370</v>
      </c>
      <c r="C159" s="17" t="s">
        <v>454</v>
      </c>
      <c r="D159" s="186">
        <v>8109</v>
      </c>
      <c r="E159" s="189">
        <v>80109</v>
      </c>
      <c r="F159" s="17" t="s">
        <v>183</v>
      </c>
      <c r="G159" s="17" t="s">
        <v>84</v>
      </c>
      <c r="H159" s="18">
        <v>2374203</v>
      </c>
      <c r="I159" s="13">
        <v>119</v>
      </c>
      <c r="J159" s="14">
        <v>852356</v>
      </c>
      <c r="K159" s="19"/>
      <c r="L159" s="14">
        <v>725633</v>
      </c>
      <c r="M159" s="14"/>
      <c r="N159" s="14">
        <v>0</v>
      </c>
      <c r="O159" s="14"/>
      <c r="P159" s="14">
        <v>0</v>
      </c>
      <c r="Q159" s="14"/>
      <c r="R159" s="14">
        <v>0</v>
      </c>
      <c r="S159" s="14"/>
      <c r="T159" s="14">
        <v>0</v>
      </c>
      <c r="U159" s="14"/>
      <c r="V159" s="15">
        <v>1577989</v>
      </c>
      <c r="W159" s="14"/>
      <c r="X159" s="5" t="str">
        <f t="shared" si="2"/>
        <v>No</v>
      </c>
      <c r="Y159" s="14"/>
      <c r="Z159" s="5"/>
      <c r="AA159" s="14"/>
      <c r="AB159" s="5"/>
      <c r="AC159" s="27"/>
      <c r="AD159" s="5"/>
      <c r="AE159" s="14"/>
      <c r="AF159" s="5"/>
      <c r="AG159" s="7"/>
    </row>
    <row r="160" spans="1:33" s="54" customFormat="1">
      <c r="A160" s="16" t="s">
        <v>1919</v>
      </c>
      <c r="B160" s="16" t="s">
        <v>1920</v>
      </c>
      <c r="C160" s="17" t="s">
        <v>555</v>
      </c>
      <c r="D160" s="186">
        <v>5060</v>
      </c>
      <c r="E160" s="189">
        <v>50060</v>
      </c>
      <c r="F160" s="17" t="s">
        <v>88</v>
      </c>
      <c r="G160" s="17" t="s">
        <v>84</v>
      </c>
      <c r="H160" s="18">
        <v>145361</v>
      </c>
      <c r="I160" s="13">
        <v>119</v>
      </c>
      <c r="J160" s="14">
        <v>3038426</v>
      </c>
      <c r="K160" s="19"/>
      <c r="L160" s="14">
        <v>1422331</v>
      </c>
      <c r="M160" s="14"/>
      <c r="N160" s="14">
        <v>0</v>
      </c>
      <c r="O160" s="14"/>
      <c r="P160" s="14">
        <v>7971511</v>
      </c>
      <c r="Q160" s="14"/>
      <c r="R160" s="14">
        <v>20544494</v>
      </c>
      <c r="S160" s="14"/>
      <c r="T160" s="14">
        <v>0</v>
      </c>
      <c r="U160" s="14"/>
      <c r="V160" s="15">
        <v>32976762</v>
      </c>
      <c r="W160" s="14"/>
      <c r="X160" s="5" t="str">
        <f t="shared" si="2"/>
        <v>No</v>
      </c>
      <c r="Y160" s="14"/>
      <c r="Z160" s="5"/>
      <c r="AA160" s="14"/>
      <c r="AB160" s="5"/>
      <c r="AC160" s="27"/>
      <c r="AD160" s="5"/>
      <c r="AE160" s="14"/>
      <c r="AF160" s="5"/>
      <c r="AG160" s="7"/>
    </row>
    <row r="161" spans="1:33" s="54" customFormat="1">
      <c r="A161" s="16" t="s">
        <v>3634</v>
      </c>
      <c r="B161" s="16" t="s">
        <v>3635</v>
      </c>
      <c r="C161" s="17" t="s">
        <v>109</v>
      </c>
      <c r="D161" s="186">
        <v>4019</v>
      </c>
      <c r="E161" s="189">
        <v>40019</v>
      </c>
      <c r="F161" s="17" t="s">
        <v>88</v>
      </c>
      <c r="G161" s="17" t="s">
        <v>84</v>
      </c>
      <c r="H161" s="18">
        <v>1624827</v>
      </c>
      <c r="I161" s="13">
        <v>119</v>
      </c>
      <c r="J161" s="14">
        <v>4188325</v>
      </c>
      <c r="K161" s="19"/>
      <c r="L161" s="14">
        <v>577594</v>
      </c>
      <c r="M161" s="14"/>
      <c r="N161" s="14">
        <v>0</v>
      </c>
      <c r="O161" s="14"/>
      <c r="P161" s="14">
        <v>16504232</v>
      </c>
      <c r="Q161" s="14"/>
      <c r="R161" s="14">
        <v>145428</v>
      </c>
      <c r="S161" s="14"/>
      <c r="T161" s="14">
        <v>1540939</v>
      </c>
      <c r="U161" s="14"/>
      <c r="V161" s="15">
        <v>22956518</v>
      </c>
      <c r="W161" s="14"/>
      <c r="X161" s="5" t="str">
        <f t="shared" si="2"/>
        <v>No</v>
      </c>
      <c r="Y161" s="14"/>
      <c r="Z161" s="5"/>
      <c r="AA161" s="14"/>
      <c r="AB161" s="5"/>
      <c r="AC161" s="27"/>
      <c r="AD161" s="5"/>
      <c r="AE161" s="14"/>
      <c r="AF161" s="5"/>
      <c r="AG161" s="7"/>
    </row>
    <row r="162" spans="1:33" s="54" customFormat="1">
      <c r="A162" s="16" t="s">
        <v>5112</v>
      </c>
      <c r="B162" s="16" t="s">
        <v>5113</v>
      </c>
      <c r="C162" s="17" t="s">
        <v>217</v>
      </c>
      <c r="D162" s="186">
        <v>3085</v>
      </c>
      <c r="E162" s="189">
        <v>30085</v>
      </c>
      <c r="F162" s="17" t="s">
        <v>83</v>
      </c>
      <c r="G162" s="17" t="s">
        <v>84</v>
      </c>
      <c r="H162" s="18">
        <v>4586770</v>
      </c>
      <c r="I162" s="13">
        <v>116</v>
      </c>
      <c r="J162" s="14">
        <v>1647145</v>
      </c>
      <c r="K162" s="19"/>
      <c r="L162" s="14">
        <v>0</v>
      </c>
      <c r="M162" s="14"/>
      <c r="N162" s="14">
        <v>0</v>
      </c>
      <c r="O162" s="14"/>
      <c r="P162" s="14">
        <v>14865031</v>
      </c>
      <c r="Q162" s="14"/>
      <c r="R162" s="14">
        <v>11475994</v>
      </c>
      <c r="S162" s="14"/>
      <c r="T162" s="14">
        <v>2525381</v>
      </c>
      <c r="U162" s="14"/>
      <c r="V162" s="15">
        <v>30513551</v>
      </c>
      <c r="W162" s="14"/>
      <c r="X162" s="5" t="str">
        <f t="shared" si="2"/>
        <v>No</v>
      </c>
      <c r="Y162" s="14"/>
      <c r="Z162" s="5"/>
      <c r="AA162" s="14"/>
      <c r="AB162" s="5"/>
      <c r="AC162" s="27"/>
      <c r="AD162" s="5"/>
      <c r="AE162" s="14"/>
      <c r="AF162" s="5"/>
      <c r="AG162" s="7"/>
    </row>
    <row r="163" spans="1:33" s="54" customFormat="1">
      <c r="A163" s="16" t="s">
        <v>1075</v>
      </c>
      <c r="B163" s="16" t="s">
        <v>1076</v>
      </c>
      <c r="C163" s="17" t="s">
        <v>163</v>
      </c>
      <c r="D163" s="186">
        <v>1064</v>
      </c>
      <c r="E163" s="189">
        <v>10064</v>
      </c>
      <c r="F163" s="17" t="s">
        <v>88</v>
      </c>
      <c r="G163" s="17" t="s">
        <v>84</v>
      </c>
      <c r="H163" s="18">
        <v>1190956</v>
      </c>
      <c r="I163" s="13">
        <v>115</v>
      </c>
      <c r="J163" s="14">
        <v>893317</v>
      </c>
      <c r="K163" s="19"/>
      <c r="L163" s="14">
        <v>365683</v>
      </c>
      <c r="M163" s="14"/>
      <c r="N163" s="14">
        <v>0</v>
      </c>
      <c r="O163" s="14"/>
      <c r="P163" s="14">
        <v>4136582</v>
      </c>
      <c r="Q163" s="14"/>
      <c r="R163" s="14">
        <v>4290823</v>
      </c>
      <c r="S163" s="14"/>
      <c r="T163" s="14">
        <v>4963575</v>
      </c>
      <c r="U163" s="14"/>
      <c r="V163" s="15">
        <v>14649980</v>
      </c>
      <c r="W163" s="14"/>
      <c r="X163" s="5" t="str">
        <f t="shared" si="2"/>
        <v>No</v>
      </c>
      <c r="Y163" s="14"/>
      <c r="Z163" s="5"/>
      <c r="AA163" s="14"/>
      <c r="AB163" s="5"/>
      <c r="AC163" s="27"/>
      <c r="AD163" s="5"/>
      <c r="AE163" s="14"/>
      <c r="AF163" s="5"/>
      <c r="AG163" s="7"/>
    </row>
    <row r="164" spans="1:33" s="54" customFormat="1">
      <c r="A164" s="16" t="s">
        <v>1830</v>
      </c>
      <c r="B164" s="16" t="s">
        <v>1831</v>
      </c>
      <c r="C164" s="17" t="s">
        <v>87</v>
      </c>
      <c r="D164" s="186">
        <v>21</v>
      </c>
      <c r="E164" s="189">
        <v>21</v>
      </c>
      <c r="F164" s="17" t="s">
        <v>88</v>
      </c>
      <c r="G164" s="17" t="s">
        <v>84</v>
      </c>
      <c r="H164" s="18">
        <v>114473</v>
      </c>
      <c r="I164" s="13">
        <v>113</v>
      </c>
      <c r="J164" s="14">
        <v>2833875</v>
      </c>
      <c r="K164" s="19"/>
      <c r="L164" s="14">
        <v>589490</v>
      </c>
      <c r="M164" s="14"/>
      <c r="N164" s="14">
        <v>0</v>
      </c>
      <c r="O164" s="14"/>
      <c r="P164" s="14">
        <v>24093526</v>
      </c>
      <c r="Q164" s="14"/>
      <c r="R164" s="14">
        <v>1071271</v>
      </c>
      <c r="S164" s="14"/>
      <c r="T164" s="14">
        <v>16756</v>
      </c>
      <c r="U164" s="14"/>
      <c r="V164" s="15">
        <v>28604918</v>
      </c>
      <c r="W164" s="14"/>
      <c r="X164" s="5" t="str">
        <f t="shared" si="2"/>
        <v>No</v>
      </c>
      <c r="Y164" s="14"/>
      <c r="Z164" s="5"/>
      <c r="AA164" s="14"/>
      <c r="AB164" s="5"/>
      <c r="AC164" s="27"/>
      <c r="AD164" s="5"/>
      <c r="AE164" s="14"/>
      <c r="AF164" s="5"/>
      <c r="AG164" s="7"/>
    </row>
    <row r="165" spans="1:33" s="54" customFormat="1">
      <c r="A165" s="16" t="s">
        <v>1081</v>
      </c>
      <c r="B165" s="16" t="s">
        <v>1082</v>
      </c>
      <c r="C165" s="17" t="s">
        <v>91</v>
      </c>
      <c r="D165" s="186">
        <v>9006</v>
      </c>
      <c r="E165" s="189">
        <v>90006</v>
      </c>
      <c r="F165" s="17" t="s">
        <v>88</v>
      </c>
      <c r="G165" s="17" t="s">
        <v>84</v>
      </c>
      <c r="H165" s="18">
        <v>163703</v>
      </c>
      <c r="I165" s="13">
        <v>112</v>
      </c>
      <c r="J165" s="14">
        <v>9216906</v>
      </c>
      <c r="K165" s="19"/>
      <c r="L165" s="14">
        <v>608942</v>
      </c>
      <c r="M165" s="14"/>
      <c r="N165" s="14">
        <v>26286403</v>
      </c>
      <c r="O165" s="14"/>
      <c r="P165" s="14">
        <v>8980132</v>
      </c>
      <c r="Q165" s="14"/>
      <c r="R165" s="14">
        <v>0</v>
      </c>
      <c r="S165" s="14"/>
      <c r="T165" s="14">
        <v>6751545</v>
      </c>
      <c r="U165" s="14"/>
      <c r="V165" s="15">
        <v>51843928</v>
      </c>
      <c r="W165" s="14"/>
      <c r="X165" s="5" t="str">
        <f t="shared" si="2"/>
        <v>No</v>
      </c>
      <c r="Y165" s="14"/>
      <c r="Z165" s="5"/>
      <c r="AA165" s="14"/>
      <c r="AB165" s="5"/>
      <c r="AC165" s="27"/>
      <c r="AD165" s="5"/>
      <c r="AE165" s="14"/>
      <c r="AF165" s="5"/>
      <c r="AG165" s="7"/>
    </row>
    <row r="166" spans="1:33" s="54" customFormat="1">
      <c r="A166" s="16" t="s">
        <v>423</v>
      </c>
      <c r="B166" s="16" t="s">
        <v>424</v>
      </c>
      <c r="C166" s="17" t="s">
        <v>288</v>
      </c>
      <c r="D166" s="186">
        <v>3014</v>
      </c>
      <c r="E166" s="189">
        <v>30014</v>
      </c>
      <c r="F166" s="17" t="s">
        <v>88</v>
      </c>
      <c r="G166" s="17" t="s">
        <v>84</v>
      </c>
      <c r="H166" s="18">
        <v>444474</v>
      </c>
      <c r="I166" s="13">
        <v>112</v>
      </c>
      <c r="J166" s="14">
        <v>3049600</v>
      </c>
      <c r="K166" s="19"/>
      <c r="L166" s="14">
        <v>305657</v>
      </c>
      <c r="M166" s="14"/>
      <c r="N166" s="14">
        <v>0</v>
      </c>
      <c r="O166" s="14"/>
      <c r="P166" s="14">
        <v>904115</v>
      </c>
      <c r="Q166" s="14"/>
      <c r="R166" s="14">
        <v>10506947</v>
      </c>
      <c r="S166" s="14"/>
      <c r="T166" s="14">
        <v>5998339</v>
      </c>
      <c r="U166" s="14"/>
      <c r="V166" s="15">
        <v>20764658</v>
      </c>
      <c r="W166" s="14"/>
      <c r="X166" s="5" t="str">
        <f t="shared" si="2"/>
        <v>No</v>
      </c>
      <c r="Y166" s="14"/>
      <c r="Z166" s="5"/>
      <c r="AA166" s="14"/>
      <c r="AB166" s="5"/>
      <c r="AC166" s="27"/>
      <c r="AD166" s="5"/>
      <c r="AE166" s="14"/>
      <c r="AF166" s="5"/>
      <c r="AG166" s="7"/>
    </row>
    <row r="167" spans="1:33" s="54" customFormat="1">
      <c r="A167" s="16" t="s">
        <v>3576</v>
      </c>
      <c r="B167" s="16" t="s">
        <v>223</v>
      </c>
      <c r="C167" s="17" t="s">
        <v>109</v>
      </c>
      <c r="D167" s="186" t="s">
        <v>3577</v>
      </c>
      <c r="E167" s="189" t="s">
        <v>3578</v>
      </c>
      <c r="F167" s="17" t="s">
        <v>157</v>
      </c>
      <c r="G167" s="17" t="s">
        <v>147</v>
      </c>
      <c r="H167" s="18">
        <v>0</v>
      </c>
      <c r="I167" s="13">
        <v>112</v>
      </c>
      <c r="J167" s="14">
        <v>112060</v>
      </c>
      <c r="K167" s="19"/>
      <c r="L167" s="14">
        <v>0</v>
      </c>
      <c r="M167" s="14"/>
      <c r="N167" s="14">
        <v>0</v>
      </c>
      <c r="O167" s="14"/>
      <c r="P167" s="14">
        <v>2290624</v>
      </c>
      <c r="Q167" s="14"/>
      <c r="R167" s="14">
        <v>0</v>
      </c>
      <c r="S167" s="14"/>
      <c r="T167" s="14">
        <v>1560368</v>
      </c>
      <c r="U167" s="14"/>
      <c r="V167" s="15">
        <v>3963052</v>
      </c>
      <c r="W167" s="14"/>
      <c r="X167" s="5" t="str">
        <f t="shared" si="2"/>
        <v>No</v>
      </c>
      <c r="Y167" s="14"/>
      <c r="Z167" s="5"/>
      <c r="AA167" s="14"/>
      <c r="AB167" s="5"/>
      <c r="AC167" s="27"/>
      <c r="AD167" s="5"/>
      <c r="AE167" s="14"/>
      <c r="AF167" s="5"/>
      <c r="AG167" s="7"/>
    </row>
    <row r="168" spans="1:33" s="54" customFormat="1">
      <c r="A168" s="16" t="s">
        <v>1987</v>
      </c>
      <c r="B168" s="16" t="s">
        <v>1988</v>
      </c>
      <c r="C168" s="17" t="s">
        <v>275</v>
      </c>
      <c r="D168" s="186">
        <v>7002</v>
      </c>
      <c r="E168" s="189">
        <v>70002</v>
      </c>
      <c r="F168" s="17" t="s">
        <v>88</v>
      </c>
      <c r="G168" s="17" t="s">
        <v>84</v>
      </c>
      <c r="H168" s="18">
        <v>725008</v>
      </c>
      <c r="I168" s="13">
        <v>111</v>
      </c>
      <c r="J168" s="14">
        <v>4420347</v>
      </c>
      <c r="K168" s="19"/>
      <c r="L168" s="14">
        <v>415138</v>
      </c>
      <c r="M168" s="14"/>
      <c r="N168" s="14">
        <v>0</v>
      </c>
      <c r="O168" s="14"/>
      <c r="P168" s="14">
        <v>14539906</v>
      </c>
      <c r="Q168" s="14"/>
      <c r="R168" s="14">
        <v>2693830</v>
      </c>
      <c r="S168" s="14"/>
      <c r="T168" s="14">
        <v>5190403</v>
      </c>
      <c r="U168" s="14"/>
      <c r="V168" s="15">
        <v>27259624</v>
      </c>
      <c r="W168" s="14"/>
      <c r="X168" s="5" t="str">
        <f t="shared" si="2"/>
        <v>No</v>
      </c>
      <c r="Y168" s="14"/>
      <c r="Z168" s="5"/>
      <c r="AA168" s="14"/>
      <c r="AB168" s="5"/>
      <c r="AC168" s="27"/>
      <c r="AD168" s="5"/>
      <c r="AE168" s="14"/>
      <c r="AF168" s="5"/>
      <c r="AG168" s="7"/>
    </row>
    <row r="169" spans="1:33" s="54" customFormat="1">
      <c r="A169" s="16" t="s">
        <v>3691</v>
      </c>
      <c r="B169" s="16" t="s">
        <v>3692</v>
      </c>
      <c r="C169" s="17" t="s">
        <v>288</v>
      </c>
      <c r="D169" s="186">
        <v>3054</v>
      </c>
      <c r="E169" s="189">
        <v>30054</v>
      </c>
      <c r="F169" s="17" t="s">
        <v>88</v>
      </c>
      <c r="G169" s="17" t="s">
        <v>84</v>
      </c>
      <c r="H169" s="18">
        <v>87454</v>
      </c>
      <c r="I169" s="13">
        <v>110</v>
      </c>
      <c r="J169" s="14">
        <v>7503431</v>
      </c>
      <c r="K169" s="19"/>
      <c r="L169" s="14">
        <v>141173</v>
      </c>
      <c r="M169" s="14"/>
      <c r="N169" s="14">
        <v>0</v>
      </c>
      <c r="O169" s="14"/>
      <c r="P169" s="14">
        <v>553316</v>
      </c>
      <c r="Q169" s="14"/>
      <c r="R169" s="14">
        <v>6401427</v>
      </c>
      <c r="S169" s="14"/>
      <c r="T169" s="14">
        <v>1949511</v>
      </c>
      <c r="U169" s="14"/>
      <c r="V169" s="15">
        <v>16548858</v>
      </c>
      <c r="W169" s="14"/>
      <c r="X169" s="5" t="str">
        <f t="shared" si="2"/>
        <v>No</v>
      </c>
      <c r="Y169" s="14"/>
      <c r="Z169" s="5"/>
      <c r="AA169" s="14"/>
      <c r="AB169" s="5"/>
      <c r="AC169" s="27"/>
      <c r="AD169" s="5"/>
      <c r="AE169" s="14"/>
      <c r="AF169" s="5"/>
      <c r="AG169" s="7"/>
    </row>
    <row r="170" spans="1:33" s="54" customFormat="1">
      <c r="A170" s="16" t="s">
        <v>731</v>
      </c>
      <c r="B170" s="16" t="s">
        <v>732</v>
      </c>
      <c r="C170" s="17" t="s">
        <v>91</v>
      </c>
      <c r="D170" s="186">
        <v>9062</v>
      </c>
      <c r="E170" s="189">
        <v>90062</v>
      </c>
      <c r="F170" s="17" t="s">
        <v>88</v>
      </c>
      <c r="G170" s="17" t="s">
        <v>84</v>
      </c>
      <c r="H170" s="18">
        <v>114237</v>
      </c>
      <c r="I170" s="13">
        <v>110</v>
      </c>
      <c r="J170" s="14">
        <v>10370501</v>
      </c>
      <c r="K170" s="19"/>
      <c r="L170" s="14">
        <v>365681</v>
      </c>
      <c r="M170" s="14"/>
      <c r="N170" s="14">
        <v>0</v>
      </c>
      <c r="O170" s="14"/>
      <c r="P170" s="14">
        <v>19022873</v>
      </c>
      <c r="Q170" s="14"/>
      <c r="R170" s="14">
        <v>1994404</v>
      </c>
      <c r="S170" s="14"/>
      <c r="T170" s="14">
        <v>8726334</v>
      </c>
      <c r="U170" s="14"/>
      <c r="V170" s="15">
        <v>40479793</v>
      </c>
      <c r="W170" s="14"/>
      <c r="X170" s="5" t="str">
        <f t="shared" si="2"/>
        <v>No</v>
      </c>
      <c r="Y170" s="14"/>
      <c r="Z170" s="5"/>
      <c r="AA170" s="14"/>
      <c r="AB170" s="5"/>
      <c r="AC170" s="27"/>
      <c r="AD170" s="5"/>
      <c r="AE170" s="14"/>
      <c r="AF170" s="5"/>
      <c r="AG170" s="7"/>
    </row>
    <row r="171" spans="1:33" s="54" customFormat="1">
      <c r="A171" s="16" t="s">
        <v>3379</v>
      </c>
      <c r="B171" s="16" t="s">
        <v>3380</v>
      </c>
      <c r="C171" s="17" t="s">
        <v>171</v>
      </c>
      <c r="D171" s="186">
        <v>4028</v>
      </c>
      <c r="E171" s="189">
        <v>40028</v>
      </c>
      <c r="F171" s="17" t="s">
        <v>83</v>
      </c>
      <c r="G171" s="17" t="s">
        <v>84</v>
      </c>
      <c r="H171" s="18">
        <v>530290</v>
      </c>
      <c r="I171" s="13">
        <v>109</v>
      </c>
      <c r="J171" s="14">
        <v>3379832</v>
      </c>
      <c r="K171" s="19"/>
      <c r="L171" s="14">
        <v>727568</v>
      </c>
      <c r="M171" s="14"/>
      <c r="N171" s="14">
        <v>0</v>
      </c>
      <c r="O171" s="14"/>
      <c r="P171" s="14">
        <v>13171416</v>
      </c>
      <c r="Q171" s="14"/>
      <c r="R171" s="14">
        <v>3695980</v>
      </c>
      <c r="S171" s="14"/>
      <c r="T171" s="14">
        <v>2591865</v>
      </c>
      <c r="U171" s="14"/>
      <c r="V171" s="15">
        <v>23566661</v>
      </c>
      <c r="W171" s="14"/>
      <c r="X171" s="5" t="str">
        <f t="shared" si="2"/>
        <v>No</v>
      </c>
      <c r="Y171" s="14"/>
      <c r="Z171" s="5"/>
      <c r="AA171" s="14"/>
      <c r="AB171" s="5"/>
      <c r="AC171" s="27"/>
      <c r="AD171" s="5"/>
      <c r="AE171" s="14"/>
      <c r="AF171" s="5"/>
      <c r="AG171" s="7"/>
    </row>
    <row r="172" spans="1:33" s="54" customFormat="1">
      <c r="A172" s="16" t="s">
        <v>5279</v>
      </c>
      <c r="B172" s="16" t="s">
        <v>5280</v>
      </c>
      <c r="C172" s="17" t="s">
        <v>91</v>
      </c>
      <c r="D172" s="186">
        <v>9041</v>
      </c>
      <c r="E172" s="189">
        <v>90041</v>
      </c>
      <c r="F172" s="17" t="s">
        <v>83</v>
      </c>
      <c r="G172" s="17" t="s">
        <v>84</v>
      </c>
      <c r="H172" s="18">
        <v>12150996</v>
      </c>
      <c r="I172" s="13">
        <v>107</v>
      </c>
      <c r="J172" s="14">
        <v>4744970</v>
      </c>
      <c r="K172" s="19"/>
      <c r="L172" s="14">
        <v>95251</v>
      </c>
      <c r="M172" s="14"/>
      <c r="N172" s="14">
        <v>0</v>
      </c>
      <c r="O172" s="14"/>
      <c r="P172" s="14">
        <v>19147504</v>
      </c>
      <c r="Q172" s="14"/>
      <c r="R172" s="14">
        <v>619371</v>
      </c>
      <c r="S172" s="14"/>
      <c r="T172" s="14">
        <v>104007</v>
      </c>
      <c r="U172" s="14"/>
      <c r="V172" s="15">
        <v>24711103</v>
      </c>
      <c r="W172" s="14"/>
      <c r="X172" s="5" t="str">
        <f t="shared" si="2"/>
        <v>No</v>
      </c>
      <c r="Y172" s="14"/>
      <c r="Z172" s="5"/>
      <c r="AA172" s="14"/>
      <c r="AB172" s="5"/>
      <c r="AC172" s="27"/>
      <c r="AD172" s="5"/>
      <c r="AE172" s="14"/>
      <c r="AF172" s="5"/>
      <c r="AG172" s="7"/>
    </row>
    <row r="173" spans="1:33" s="54" customFormat="1">
      <c r="A173" s="16" t="s">
        <v>6518</v>
      </c>
      <c r="B173" s="16" t="s">
        <v>246</v>
      </c>
      <c r="C173" s="17" t="s">
        <v>141</v>
      </c>
      <c r="D173" s="186">
        <v>3071</v>
      </c>
      <c r="E173" s="189">
        <v>30071</v>
      </c>
      <c r="F173" s="17" t="s">
        <v>83</v>
      </c>
      <c r="G173" s="17" t="s">
        <v>84</v>
      </c>
      <c r="H173" s="18">
        <v>4586770</v>
      </c>
      <c r="I173" s="13">
        <v>105</v>
      </c>
      <c r="J173" s="14">
        <v>3666693</v>
      </c>
      <c r="K173" s="19"/>
      <c r="L173" s="14">
        <v>844410</v>
      </c>
      <c r="M173" s="14"/>
      <c r="N173" s="14">
        <v>0</v>
      </c>
      <c r="O173" s="14"/>
      <c r="P173" s="14">
        <v>13680764</v>
      </c>
      <c r="Q173" s="14"/>
      <c r="R173" s="14">
        <v>519495</v>
      </c>
      <c r="S173" s="14"/>
      <c r="T173" s="14">
        <v>0</v>
      </c>
      <c r="U173" s="14"/>
      <c r="V173" s="15">
        <v>18711362</v>
      </c>
      <c r="W173" s="14"/>
      <c r="X173" s="5" t="str">
        <f t="shared" si="2"/>
        <v>No</v>
      </c>
      <c r="Y173" s="14"/>
      <c r="Z173" s="5"/>
      <c r="AA173" s="14"/>
      <c r="AB173" s="5"/>
      <c r="AC173" s="27"/>
      <c r="AD173" s="5"/>
      <c r="AE173" s="14"/>
      <c r="AF173" s="5"/>
      <c r="AG173" s="7"/>
    </row>
    <row r="174" spans="1:33" s="54" customFormat="1">
      <c r="A174" s="16" t="s">
        <v>4142</v>
      </c>
      <c r="B174" s="16" t="s">
        <v>4143</v>
      </c>
      <c r="C174" s="17" t="s">
        <v>120</v>
      </c>
      <c r="D174" s="186">
        <v>6051</v>
      </c>
      <c r="E174" s="189">
        <v>60051</v>
      </c>
      <c r="F174" s="17" t="s">
        <v>88</v>
      </c>
      <c r="G174" s="17" t="s">
        <v>84</v>
      </c>
      <c r="H174" s="18">
        <v>320069</v>
      </c>
      <c r="I174" s="13">
        <v>105</v>
      </c>
      <c r="J174" s="14">
        <v>1696457</v>
      </c>
      <c r="K174" s="19"/>
      <c r="L174" s="14">
        <v>640464</v>
      </c>
      <c r="M174" s="14"/>
      <c r="N174" s="14">
        <v>0</v>
      </c>
      <c r="O174" s="14"/>
      <c r="P174" s="14">
        <v>24804635</v>
      </c>
      <c r="Q174" s="14"/>
      <c r="R174" s="14">
        <v>2897</v>
      </c>
      <c r="S174" s="14"/>
      <c r="T174" s="14">
        <v>4961290</v>
      </c>
      <c r="U174" s="14"/>
      <c r="V174" s="15">
        <v>32105743</v>
      </c>
      <c r="W174" s="14"/>
      <c r="X174" s="5" t="str">
        <f t="shared" si="2"/>
        <v>No</v>
      </c>
      <c r="Y174" s="14"/>
      <c r="Z174" s="5"/>
      <c r="AA174" s="14"/>
      <c r="AB174" s="5"/>
      <c r="AC174" s="27"/>
      <c r="AD174" s="5"/>
      <c r="AE174" s="14"/>
      <c r="AF174" s="5"/>
      <c r="AG174" s="7"/>
    </row>
    <row r="175" spans="1:33" s="54" customFormat="1">
      <c r="A175" s="16" t="s">
        <v>2984</v>
      </c>
      <c r="B175" s="16" t="s">
        <v>2723</v>
      </c>
      <c r="C175" s="17" t="s">
        <v>91</v>
      </c>
      <c r="D175" s="186">
        <v>9012</v>
      </c>
      <c r="E175" s="189">
        <v>90012</v>
      </c>
      <c r="F175" s="17" t="s">
        <v>88</v>
      </c>
      <c r="G175" s="17" t="s">
        <v>84</v>
      </c>
      <c r="H175" s="18">
        <v>370583</v>
      </c>
      <c r="I175" s="13">
        <v>104</v>
      </c>
      <c r="J175" s="14">
        <v>3687962</v>
      </c>
      <c r="K175" s="19"/>
      <c r="L175" s="14">
        <v>151910</v>
      </c>
      <c r="M175" s="14"/>
      <c r="N175" s="14">
        <v>0</v>
      </c>
      <c r="O175" s="14"/>
      <c r="P175" s="14">
        <v>9814555</v>
      </c>
      <c r="Q175" s="14"/>
      <c r="R175" s="14">
        <v>12567655</v>
      </c>
      <c r="S175" s="14"/>
      <c r="T175" s="14">
        <v>5762496</v>
      </c>
      <c r="U175" s="14"/>
      <c r="V175" s="15">
        <v>31984578</v>
      </c>
      <c r="W175" s="14"/>
      <c r="X175" s="5" t="str">
        <f t="shared" si="2"/>
        <v>No</v>
      </c>
      <c r="Y175" s="14"/>
      <c r="Z175" s="5"/>
      <c r="AA175" s="14"/>
      <c r="AB175" s="5"/>
      <c r="AC175" s="27"/>
      <c r="AD175" s="5"/>
      <c r="AE175" s="14"/>
      <c r="AF175" s="5"/>
      <c r="AG175" s="7"/>
    </row>
    <row r="176" spans="1:33" s="54" customFormat="1">
      <c r="A176" s="16" t="s">
        <v>4038</v>
      </c>
      <c r="B176" s="16" t="s">
        <v>3563</v>
      </c>
      <c r="C176" s="17" t="s">
        <v>109</v>
      </c>
      <c r="D176" s="186">
        <v>4017</v>
      </c>
      <c r="E176" s="189">
        <v>40017</v>
      </c>
      <c r="F176" s="17" t="s">
        <v>88</v>
      </c>
      <c r="G176" s="17" t="s">
        <v>84</v>
      </c>
      <c r="H176" s="18">
        <v>290263</v>
      </c>
      <c r="I176" s="13">
        <v>103</v>
      </c>
      <c r="J176" s="14">
        <v>3723333</v>
      </c>
      <c r="K176" s="19"/>
      <c r="L176" s="14">
        <v>303065</v>
      </c>
      <c r="M176" s="14"/>
      <c r="N176" s="14">
        <v>16477727</v>
      </c>
      <c r="O176" s="14"/>
      <c r="P176" s="14">
        <v>0</v>
      </c>
      <c r="Q176" s="14"/>
      <c r="R176" s="14">
        <v>630813</v>
      </c>
      <c r="S176" s="14"/>
      <c r="T176" s="14">
        <v>3324526</v>
      </c>
      <c r="U176" s="14"/>
      <c r="V176" s="15">
        <v>24459464</v>
      </c>
      <c r="W176" s="14"/>
      <c r="X176" s="5" t="str">
        <f t="shared" si="2"/>
        <v>No</v>
      </c>
      <c r="Y176" s="14"/>
      <c r="Z176" s="5"/>
      <c r="AA176" s="14"/>
      <c r="AB176" s="5"/>
      <c r="AC176" s="27"/>
      <c r="AD176" s="5"/>
      <c r="AE176" s="14"/>
      <c r="AF176" s="5"/>
      <c r="AG176" s="7"/>
    </row>
    <row r="177" spans="1:33" s="54" customFormat="1">
      <c r="A177" s="16" t="s">
        <v>1453</v>
      </c>
      <c r="B177" s="16" t="s">
        <v>697</v>
      </c>
      <c r="C177" s="17" t="s">
        <v>150</v>
      </c>
      <c r="D177" s="186" t="s">
        <v>1454</v>
      </c>
      <c r="E177" s="189" t="s">
        <v>1455</v>
      </c>
      <c r="F177" s="17" t="s">
        <v>157</v>
      </c>
      <c r="G177" s="17" t="s">
        <v>147</v>
      </c>
      <c r="H177" s="18">
        <v>0</v>
      </c>
      <c r="I177" s="13">
        <v>103</v>
      </c>
      <c r="J177" s="14">
        <v>146367</v>
      </c>
      <c r="K177" s="19"/>
      <c r="L177" s="14">
        <v>846744</v>
      </c>
      <c r="M177" s="14"/>
      <c r="N177" s="14">
        <v>0</v>
      </c>
      <c r="O177" s="14"/>
      <c r="P177" s="14">
        <v>0</v>
      </c>
      <c r="Q177" s="14"/>
      <c r="R177" s="14">
        <v>454774</v>
      </c>
      <c r="S177" s="14"/>
      <c r="T177" s="14">
        <v>1312002</v>
      </c>
      <c r="U177" s="14"/>
      <c r="V177" s="15">
        <v>2759887</v>
      </c>
      <c r="W177" s="14"/>
      <c r="X177" s="5" t="str">
        <f t="shared" si="2"/>
        <v>No</v>
      </c>
      <c r="Y177" s="14"/>
      <c r="Z177" s="5"/>
      <c r="AA177" s="14"/>
      <c r="AB177" s="5"/>
      <c r="AC177" s="27"/>
      <c r="AD177" s="5"/>
      <c r="AE177" s="14"/>
      <c r="AF177" s="5"/>
      <c r="AG177" s="7"/>
    </row>
    <row r="178" spans="1:33" s="54" customFormat="1">
      <c r="A178" s="16" t="s">
        <v>4180</v>
      </c>
      <c r="B178" s="16" t="s">
        <v>4181</v>
      </c>
      <c r="C178" s="17" t="s">
        <v>82</v>
      </c>
      <c r="D178" s="186">
        <v>2128</v>
      </c>
      <c r="E178" s="189">
        <v>20128</v>
      </c>
      <c r="F178" s="17" t="s">
        <v>113</v>
      </c>
      <c r="G178" s="17" t="s">
        <v>84</v>
      </c>
      <c r="H178" s="18">
        <v>18351295</v>
      </c>
      <c r="I178" s="13">
        <v>103</v>
      </c>
      <c r="J178" s="14">
        <v>27239992</v>
      </c>
      <c r="K178" s="19"/>
      <c r="L178" s="14">
        <v>6518051</v>
      </c>
      <c r="M178" s="14"/>
      <c r="N178" s="14">
        <v>0</v>
      </c>
      <c r="O178" s="14"/>
      <c r="P178" s="14">
        <v>0</v>
      </c>
      <c r="Q178" s="14"/>
      <c r="R178" s="14">
        <v>0</v>
      </c>
      <c r="S178" s="14"/>
      <c r="T178" s="14">
        <v>0</v>
      </c>
      <c r="U178" s="14"/>
      <c r="V178" s="15">
        <v>33758043</v>
      </c>
      <c r="W178" s="14"/>
      <c r="X178" s="5" t="str">
        <f t="shared" si="2"/>
        <v>No</v>
      </c>
      <c r="Y178" s="14"/>
      <c r="Z178" s="5"/>
      <c r="AA178" s="14"/>
      <c r="AB178" s="5"/>
      <c r="AC178" s="27"/>
      <c r="AD178" s="5"/>
      <c r="AE178" s="14"/>
      <c r="AF178" s="5"/>
      <c r="AG178" s="7"/>
    </row>
    <row r="179" spans="1:33" s="54" customFormat="1">
      <c r="A179" s="16" t="s">
        <v>4750</v>
      </c>
      <c r="B179" s="16" t="s">
        <v>2952</v>
      </c>
      <c r="C179" s="17" t="s">
        <v>163</v>
      </c>
      <c r="D179" s="186">
        <v>1014</v>
      </c>
      <c r="E179" s="189">
        <v>10014</v>
      </c>
      <c r="F179" s="17" t="s">
        <v>88</v>
      </c>
      <c r="G179" s="17" t="s">
        <v>84</v>
      </c>
      <c r="H179" s="18">
        <v>486514</v>
      </c>
      <c r="I179" s="13">
        <v>103</v>
      </c>
      <c r="J179" s="14">
        <v>3403547</v>
      </c>
      <c r="K179" s="19"/>
      <c r="L179" s="14">
        <v>166669</v>
      </c>
      <c r="M179" s="14"/>
      <c r="N179" s="14">
        <v>0</v>
      </c>
      <c r="O179" s="14"/>
      <c r="P179" s="14">
        <v>4761187</v>
      </c>
      <c r="Q179" s="14"/>
      <c r="R179" s="14">
        <v>11521422</v>
      </c>
      <c r="S179" s="14"/>
      <c r="T179" s="14">
        <v>5634808</v>
      </c>
      <c r="U179" s="14"/>
      <c r="V179" s="15">
        <v>25487633</v>
      </c>
      <c r="W179" s="14"/>
      <c r="X179" s="5" t="str">
        <f t="shared" si="2"/>
        <v>No</v>
      </c>
      <c r="Y179" s="14"/>
      <c r="Z179" s="5"/>
      <c r="AA179" s="14"/>
      <c r="AB179" s="5"/>
      <c r="AC179" s="27"/>
      <c r="AD179" s="5"/>
      <c r="AE179" s="14"/>
      <c r="AF179" s="5"/>
      <c r="AG179" s="7"/>
    </row>
    <row r="180" spans="1:33" s="54" customFormat="1">
      <c r="A180" s="16" t="s">
        <v>6135</v>
      </c>
      <c r="B180" s="16" t="s">
        <v>134</v>
      </c>
      <c r="C180" s="17" t="s">
        <v>129</v>
      </c>
      <c r="D180" s="186">
        <v>4078</v>
      </c>
      <c r="E180" s="189">
        <v>40078</v>
      </c>
      <c r="F180" s="17" t="s">
        <v>83</v>
      </c>
      <c r="G180" s="17" t="s">
        <v>84</v>
      </c>
      <c r="H180" s="18">
        <v>4515419</v>
      </c>
      <c r="I180" s="13">
        <v>102</v>
      </c>
      <c r="J180" s="14">
        <v>5216329</v>
      </c>
      <c r="K180" s="19"/>
      <c r="L180" s="14">
        <v>1057545</v>
      </c>
      <c r="M180" s="14"/>
      <c r="N180" s="14">
        <v>0</v>
      </c>
      <c r="O180" s="14"/>
      <c r="P180" s="14">
        <v>14831871</v>
      </c>
      <c r="Q180" s="14"/>
      <c r="R180" s="14">
        <v>0</v>
      </c>
      <c r="S180" s="14"/>
      <c r="T180" s="14">
        <v>1101674</v>
      </c>
      <c r="U180" s="14"/>
      <c r="V180" s="15">
        <v>22207419</v>
      </c>
      <c r="W180" s="14"/>
      <c r="X180" s="5" t="str">
        <f t="shared" si="2"/>
        <v>No</v>
      </c>
      <c r="Y180" s="14"/>
      <c r="Z180" s="5"/>
      <c r="AA180" s="14"/>
      <c r="AB180" s="5"/>
      <c r="AC180" s="27"/>
      <c r="AD180" s="5"/>
      <c r="AE180" s="14"/>
      <c r="AF180" s="5"/>
      <c r="AG180" s="7"/>
    </row>
    <row r="181" spans="1:33" s="54" customFormat="1">
      <c r="A181" s="16" t="s">
        <v>6519</v>
      </c>
      <c r="B181" s="16" t="s">
        <v>1759</v>
      </c>
      <c r="C181" s="17" t="s">
        <v>274</v>
      </c>
      <c r="D181" s="186" t="s">
        <v>1760</v>
      </c>
      <c r="E181" s="189" t="s">
        <v>1761</v>
      </c>
      <c r="F181" s="17" t="s">
        <v>88</v>
      </c>
      <c r="G181" s="17" t="s">
        <v>147</v>
      </c>
      <c r="H181" s="18">
        <v>0</v>
      </c>
      <c r="I181" s="13">
        <v>102</v>
      </c>
      <c r="J181" s="14">
        <v>105947</v>
      </c>
      <c r="K181" s="19"/>
      <c r="L181" s="14">
        <v>1423428</v>
      </c>
      <c r="M181" s="14"/>
      <c r="N181" s="14">
        <v>0</v>
      </c>
      <c r="O181" s="14"/>
      <c r="P181" s="14">
        <v>56338</v>
      </c>
      <c r="Q181" s="14"/>
      <c r="R181" s="14">
        <v>706161</v>
      </c>
      <c r="S181" s="14"/>
      <c r="T181" s="14">
        <v>1412321</v>
      </c>
      <c r="U181" s="14"/>
      <c r="V181" s="15">
        <v>3704195</v>
      </c>
      <c r="W181" s="14"/>
      <c r="X181" s="5" t="str">
        <f t="shared" si="2"/>
        <v>No</v>
      </c>
      <c r="Y181" s="14"/>
      <c r="Z181" s="5"/>
      <c r="AA181" s="14"/>
      <c r="AB181" s="5"/>
      <c r="AC181" s="27"/>
      <c r="AD181" s="5"/>
      <c r="AE181" s="14"/>
      <c r="AF181" s="5"/>
      <c r="AG181" s="7"/>
    </row>
    <row r="182" spans="1:33" s="54" customFormat="1">
      <c r="A182" s="16" t="s">
        <v>3131</v>
      </c>
      <c r="B182" s="16" t="s">
        <v>3132</v>
      </c>
      <c r="C182" s="17" t="s">
        <v>120</v>
      </c>
      <c r="D182" s="186">
        <v>6091</v>
      </c>
      <c r="E182" s="189">
        <v>60091</v>
      </c>
      <c r="F182" s="17" t="s">
        <v>88</v>
      </c>
      <c r="G182" s="17" t="s">
        <v>84</v>
      </c>
      <c r="H182" s="18">
        <v>217630</v>
      </c>
      <c r="I182" s="13">
        <v>102</v>
      </c>
      <c r="J182" s="14">
        <v>518808</v>
      </c>
      <c r="K182" s="19"/>
      <c r="L182" s="14">
        <v>5373</v>
      </c>
      <c r="M182" s="14"/>
      <c r="N182" s="14">
        <v>0</v>
      </c>
      <c r="O182" s="14"/>
      <c r="P182" s="14">
        <v>506736</v>
      </c>
      <c r="Q182" s="14"/>
      <c r="R182" s="14">
        <v>4938888</v>
      </c>
      <c r="S182" s="14"/>
      <c r="T182" s="14">
        <v>5644271</v>
      </c>
      <c r="U182" s="14"/>
      <c r="V182" s="15">
        <v>11614076</v>
      </c>
      <c r="W182" s="14"/>
      <c r="X182" s="5" t="str">
        <f t="shared" si="2"/>
        <v>No</v>
      </c>
      <c r="Y182" s="14"/>
      <c r="Z182" s="5"/>
      <c r="AA182" s="14"/>
      <c r="AB182" s="5"/>
      <c r="AC182" s="27"/>
      <c r="AD182" s="5"/>
      <c r="AE182" s="14"/>
      <c r="AF182" s="5"/>
      <c r="AG182" s="7"/>
    </row>
    <row r="183" spans="1:33" s="54" customFormat="1">
      <c r="A183" s="16" t="s">
        <v>1168</v>
      </c>
      <c r="B183" s="16" t="s">
        <v>1169</v>
      </c>
      <c r="C183" s="17" t="s">
        <v>278</v>
      </c>
      <c r="D183" s="186">
        <v>7035</v>
      </c>
      <c r="E183" s="189">
        <v>70035</v>
      </c>
      <c r="F183" s="17" t="s">
        <v>83</v>
      </c>
      <c r="G183" s="17" t="s">
        <v>84</v>
      </c>
      <c r="H183" s="18">
        <v>1519417</v>
      </c>
      <c r="I183" s="13">
        <v>101</v>
      </c>
      <c r="J183" s="14">
        <v>969829</v>
      </c>
      <c r="K183" s="19"/>
      <c r="L183" s="14">
        <v>118644</v>
      </c>
      <c r="M183" s="14"/>
      <c r="N183" s="14">
        <v>0</v>
      </c>
      <c r="O183" s="14"/>
      <c r="P183" s="14">
        <v>6421498</v>
      </c>
      <c r="Q183" s="14"/>
      <c r="R183" s="14">
        <v>1172819</v>
      </c>
      <c r="S183" s="14"/>
      <c r="T183" s="14">
        <v>1690954</v>
      </c>
      <c r="U183" s="14"/>
      <c r="V183" s="15">
        <v>10373744</v>
      </c>
      <c r="W183" s="14"/>
      <c r="X183" s="5" t="str">
        <f t="shared" si="2"/>
        <v>No</v>
      </c>
      <c r="Y183" s="14"/>
      <c r="Z183" s="5"/>
      <c r="AA183" s="14"/>
      <c r="AB183" s="5"/>
      <c r="AC183" s="27"/>
      <c r="AD183" s="5"/>
      <c r="AE183" s="14"/>
      <c r="AF183" s="5"/>
      <c r="AG183" s="7"/>
    </row>
    <row r="184" spans="1:33" s="54" customFormat="1">
      <c r="A184" s="16" t="s">
        <v>6520</v>
      </c>
      <c r="B184" s="16" t="s">
        <v>502</v>
      </c>
      <c r="C184" s="17" t="s">
        <v>171</v>
      </c>
      <c r="D184" s="186">
        <v>4200</v>
      </c>
      <c r="E184" s="189">
        <v>40200</v>
      </c>
      <c r="F184" s="17" t="s">
        <v>88</v>
      </c>
      <c r="G184" s="17" t="s">
        <v>84</v>
      </c>
      <c r="H184" s="18">
        <v>2441770</v>
      </c>
      <c r="I184" s="13">
        <v>101</v>
      </c>
      <c r="J184" s="14">
        <v>660926</v>
      </c>
      <c r="K184" s="19"/>
      <c r="L184" s="14">
        <v>0</v>
      </c>
      <c r="M184" s="14"/>
      <c r="N184" s="14">
        <v>0</v>
      </c>
      <c r="O184" s="14"/>
      <c r="P184" s="14">
        <v>0</v>
      </c>
      <c r="Q184" s="14"/>
      <c r="R184" s="14">
        <v>670114</v>
      </c>
      <c r="S184" s="14"/>
      <c r="T184" s="14">
        <v>379800</v>
      </c>
      <c r="U184" s="14"/>
      <c r="V184" s="15">
        <v>1710840</v>
      </c>
      <c r="W184" s="14"/>
      <c r="X184" s="5" t="str">
        <f t="shared" si="2"/>
        <v>No</v>
      </c>
      <c r="Y184" s="14"/>
      <c r="Z184" s="5"/>
      <c r="AA184" s="14"/>
      <c r="AB184" s="5"/>
      <c r="AC184" s="27"/>
      <c r="AD184" s="5"/>
      <c r="AE184" s="14"/>
      <c r="AF184" s="5"/>
      <c r="AG184" s="7"/>
    </row>
    <row r="185" spans="1:33" s="54" customFormat="1">
      <c r="A185" s="16" t="s">
        <v>6521</v>
      </c>
      <c r="B185" s="16" t="s">
        <v>6408</v>
      </c>
      <c r="C185" s="17" t="s">
        <v>120</v>
      </c>
      <c r="D185" s="186" t="s">
        <v>5171</v>
      </c>
      <c r="E185" s="189" t="s">
        <v>5172</v>
      </c>
      <c r="F185" s="17" t="s">
        <v>88</v>
      </c>
      <c r="G185" s="17" t="s">
        <v>147</v>
      </c>
      <c r="H185" s="18">
        <v>0</v>
      </c>
      <c r="I185" s="13">
        <v>100</v>
      </c>
      <c r="J185" s="14">
        <v>55364</v>
      </c>
      <c r="K185" s="19"/>
      <c r="L185" s="14">
        <v>0</v>
      </c>
      <c r="M185" s="14"/>
      <c r="N185" s="14">
        <v>0</v>
      </c>
      <c r="O185" s="14"/>
      <c r="P185" s="14">
        <v>824953</v>
      </c>
      <c r="Q185" s="14"/>
      <c r="R185" s="14">
        <v>785207</v>
      </c>
      <c r="S185" s="14"/>
      <c r="T185" s="14">
        <v>2628882</v>
      </c>
      <c r="U185" s="14"/>
      <c r="V185" s="15">
        <v>4294406</v>
      </c>
      <c r="W185" s="14"/>
      <c r="X185" s="5" t="str">
        <f t="shared" si="2"/>
        <v>No</v>
      </c>
      <c r="Y185" s="14"/>
      <c r="Z185" s="5"/>
      <c r="AA185" s="14"/>
      <c r="AB185" s="5"/>
      <c r="AC185" s="27"/>
      <c r="AD185" s="5"/>
      <c r="AE185" s="14"/>
      <c r="AF185" s="5"/>
      <c r="AG185" s="7"/>
    </row>
    <row r="186" spans="1:33" s="54" customFormat="1">
      <c r="A186" s="16" t="s">
        <v>2381</v>
      </c>
      <c r="B186" s="16" t="s">
        <v>2382</v>
      </c>
      <c r="C186" s="17" t="s">
        <v>46</v>
      </c>
      <c r="D186" s="186" t="s">
        <v>2383</v>
      </c>
      <c r="E186" s="189" t="s">
        <v>2384</v>
      </c>
      <c r="F186" s="17" t="s">
        <v>88</v>
      </c>
      <c r="G186" s="17" t="s">
        <v>147</v>
      </c>
      <c r="H186" s="18">
        <v>0</v>
      </c>
      <c r="I186" s="13">
        <v>100</v>
      </c>
      <c r="J186" s="14">
        <v>154746</v>
      </c>
      <c r="K186" s="19"/>
      <c r="L186" s="14">
        <v>1606676</v>
      </c>
      <c r="M186" s="14"/>
      <c r="N186" s="14">
        <v>0</v>
      </c>
      <c r="O186" s="14"/>
      <c r="P186" s="14">
        <v>75011</v>
      </c>
      <c r="Q186" s="14"/>
      <c r="R186" s="14">
        <v>5381270</v>
      </c>
      <c r="S186" s="14"/>
      <c r="T186" s="14">
        <v>783475</v>
      </c>
      <c r="U186" s="14"/>
      <c r="V186" s="15">
        <v>8001178</v>
      </c>
      <c r="W186" s="14"/>
      <c r="X186" s="5" t="str">
        <f t="shared" si="2"/>
        <v>No</v>
      </c>
      <c r="Y186" s="14"/>
      <c r="Z186" s="5"/>
      <c r="AA186" s="14"/>
      <c r="AB186" s="5"/>
      <c r="AC186" s="27"/>
      <c r="AD186" s="5"/>
      <c r="AE186" s="14"/>
      <c r="AF186" s="5"/>
      <c r="AG186" s="7"/>
    </row>
    <row r="187" spans="1:33" s="54" customFormat="1">
      <c r="A187" s="16" t="s">
        <v>4072</v>
      </c>
      <c r="B187" s="16" t="s">
        <v>1468</v>
      </c>
      <c r="C187" s="17" t="s">
        <v>50</v>
      </c>
      <c r="D187" s="186">
        <v>4042</v>
      </c>
      <c r="E187" s="189">
        <v>40042</v>
      </c>
      <c r="F187" s="17" t="s">
        <v>88</v>
      </c>
      <c r="G187" s="17" t="s">
        <v>84</v>
      </c>
      <c r="H187" s="18">
        <v>749495</v>
      </c>
      <c r="I187" s="13">
        <v>100</v>
      </c>
      <c r="J187" s="14">
        <v>2082753</v>
      </c>
      <c r="K187" s="19"/>
      <c r="L187" s="14">
        <v>205179</v>
      </c>
      <c r="M187" s="14"/>
      <c r="N187" s="14">
        <v>0</v>
      </c>
      <c r="O187" s="14"/>
      <c r="P187" s="14">
        <v>20429398</v>
      </c>
      <c r="Q187" s="14"/>
      <c r="R187" s="14">
        <v>0</v>
      </c>
      <c r="S187" s="14"/>
      <c r="T187" s="14">
        <v>12611324</v>
      </c>
      <c r="U187" s="14"/>
      <c r="V187" s="15">
        <v>35328654</v>
      </c>
      <c r="W187" s="14"/>
      <c r="X187" s="5" t="str">
        <f t="shared" si="2"/>
        <v>No</v>
      </c>
      <c r="Y187" s="14"/>
      <c r="Z187" s="5"/>
      <c r="AA187" s="14"/>
      <c r="AB187" s="5"/>
      <c r="AC187" s="27"/>
      <c r="AD187" s="5"/>
      <c r="AE187" s="14"/>
      <c r="AF187" s="5"/>
      <c r="AG187" s="7"/>
    </row>
    <row r="188" spans="1:33" s="54" customFormat="1">
      <c r="A188" s="16" t="s">
        <v>5999</v>
      </c>
      <c r="B188" s="16" t="s">
        <v>140</v>
      </c>
      <c r="C188" s="17" t="s">
        <v>120</v>
      </c>
      <c r="D188" s="186">
        <v>6084</v>
      </c>
      <c r="E188" s="189">
        <v>60084</v>
      </c>
      <c r="F188" s="17" t="s">
        <v>183</v>
      </c>
      <c r="G188" s="17" t="s">
        <v>84</v>
      </c>
      <c r="H188" s="18">
        <v>5121892</v>
      </c>
      <c r="I188" s="13">
        <v>99</v>
      </c>
      <c r="J188" s="14">
        <v>1378545</v>
      </c>
      <c r="K188" s="19"/>
      <c r="L188" s="14">
        <v>0</v>
      </c>
      <c r="M188" s="14"/>
      <c r="N188" s="14">
        <v>0</v>
      </c>
      <c r="O188" s="14"/>
      <c r="P188" s="14">
        <v>0</v>
      </c>
      <c r="Q188" s="14"/>
      <c r="R188" s="14">
        <v>0</v>
      </c>
      <c r="S188" s="14"/>
      <c r="T188" s="14">
        <v>0</v>
      </c>
      <c r="U188" s="14"/>
      <c r="V188" s="15">
        <v>1378545</v>
      </c>
      <c r="W188" s="14"/>
      <c r="X188" s="5" t="str">
        <f t="shared" si="2"/>
        <v>No</v>
      </c>
      <c r="Y188" s="14"/>
      <c r="Z188" s="5"/>
      <c r="AA188" s="14"/>
      <c r="AB188" s="5"/>
      <c r="AC188" s="27"/>
      <c r="AD188" s="5"/>
      <c r="AE188" s="14"/>
      <c r="AF188" s="5"/>
      <c r="AG188" s="7"/>
    </row>
    <row r="189" spans="1:33" s="54" customFormat="1">
      <c r="A189" s="16" t="s">
        <v>646</v>
      </c>
      <c r="B189" s="16" t="s">
        <v>506</v>
      </c>
      <c r="C189" s="17" t="s">
        <v>238</v>
      </c>
      <c r="D189" s="186">
        <v>1055</v>
      </c>
      <c r="E189" s="189">
        <v>10055</v>
      </c>
      <c r="F189" s="17" t="s">
        <v>138</v>
      </c>
      <c r="G189" s="17" t="s">
        <v>84</v>
      </c>
      <c r="H189" s="18">
        <v>562839</v>
      </c>
      <c r="I189" s="13">
        <v>98</v>
      </c>
      <c r="J189" s="14">
        <v>7475531</v>
      </c>
      <c r="K189" s="19"/>
      <c r="L189" s="14">
        <v>356598</v>
      </c>
      <c r="M189" s="14"/>
      <c r="N189" s="14">
        <v>0</v>
      </c>
      <c r="O189" s="14"/>
      <c r="P189" s="14">
        <v>0</v>
      </c>
      <c r="Q189" s="14"/>
      <c r="R189" s="14">
        <v>40601933</v>
      </c>
      <c r="S189" s="14"/>
      <c r="T189" s="14">
        <v>0</v>
      </c>
      <c r="U189" s="14"/>
      <c r="V189" s="15">
        <v>48434062</v>
      </c>
      <c r="W189" s="14"/>
      <c r="X189" s="5" t="str">
        <f t="shared" si="2"/>
        <v>No</v>
      </c>
      <c r="Y189" s="14"/>
      <c r="Z189" s="5"/>
      <c r="AA189" s="14"/>
      <c r="AB189" s="5"/>
      <c r="AC189" s="27"/>
      <c r="AD189" s="5"/>
      <c r="AE189" s="14"/>
      <c r="AF189" s="5"/>
      <c r="AG189" s="7"/>
    </row>
    <row r="190" spans="1:33" s="54" customFormat="1">
      <c r="A190" s="16" t="s">
        <v>491</v>
      </c>
      <c r="B190" s="16" t="s">
        <v>492</v>
      </c>
      <c r="C190" s="17" t="s">
        <v>235</v>
      </c>
      <c r="D190" s="186">
        <v>4228</v>
      </c>
      <c r="E190" s="189">
        <v>40228</v>
      </c>
      <c r="F190" s="17" t="s">
        <v>83</v>
      </c>
      <c r="G190" s="17" t="s">
        <v>84</v>
      </c>
      <c r="H190" s="18">
        <v>1249442</v>
      </c>
      <c r="I190" s="13">
        <v>98</v>
      </c>
      <c r="J190" s="14">
        <v>101299</v>
      </c>
      <c r="K190" s="19"/>
      <c r="L190" s="14">
        <v>29398</v>
      </c>
      <c r="M190" s="14"/>
      <c r="N190" s="14">
        <v>0</v>
      </c>
      <c r="O190" s="14"/>
      <c r="P190" s="14">
        <v>2561078</v>
      </c>
      <c r="Q190" s="14"/>
      <c r="R190" s="14">
        <v>4107187</v>
      </c>
      <c r="S190" s="14"/>
      <c r="T190" s="14">
        <v>2851440</v>
      </c>
      <c r="U190" s="14"/>
      <c r="V190" s="15">
        <v>9650402</v>
      </c>
      <c r="W190" s="14"/>
      <c r="X190" s="5" t="str">
        <f t="shared" si="2"/>
        <v>No</v>
      </c>
      <c r="Y190" s="14"/>
      <c r="Z190" s="5"/>
      <c r="AA190" s="14"/>
      <c r="AB190" s="5"/>
      <c r="AC190" s="27"/>
      <c r="AD190" s="5"/>
      <c r="AE190" s="14"/>
      <c r="AF190" s="5"/>
      <c r="AG190" s="7"/>
    </row>
    <row r="191" spans="1:33" s="54" customFormat="1">
      <c r="A191" s="16" t="s">
        <v>245</v>
      </c>
      <c r="B191" s="16" t="s">
        <v>246</v>
      </c>
      <c r="C191" s="17" t="s">
        <v>141</v>
      </c>
      <c r="D191" s="186">
        <v>3073</v>
      </c>
      <c r="E191" s="189">
        <v>30073</v>
      </c>
      <c r="F191" s="17" t="s">
        <v>88</v>
      </c>
      <c r="G191" s="17" t="s">
        <v>84</v>
      </c>
      <c r="H191" s="18">
        <v>4586770</v>
      </c>
      <c r="I191" s="13">
        <v>97</v>
      </c>
      <c r="J191" s="14">
        <v>42280669</v>
      </c>
      <c r="K191" s="19"/>
      <c r="L191" s="14">
        <v>689578</v>
      </c>
      <c r="M191" s="14"/>
      <c r="N191" s="14">
        <v>0</v>
      </c>
      <c r="O191" s="14"/>
      <c r="P191" s="14">
        <v>8868246</v>
      </c>
      <c r="Q191" s="14"/>
      <c r="R191" s="14">
        <v>14840355</v>
      </c>
      <c r="S191" s="14"/>
      <c r="T191" s="14">
        <v>10518568</v>
      </c>
      <c r="U191" s="14"/>
      <c r="V191" s="15">
        <v>77197416</v>
      </c>
      <c r="W191" s="14"/>
      <c r="X191" s="5" t="str">
        <f t="shared" si="2"/>
        <v>No</v>
      </c>
      <c r="Y191" s="14"/>
      <c r="Z191" s="5"/>
      <c r="AA191" s="14"/>
      <c r="AB191" s="5"/>
      <c r="AC191" s="27"/>
      <c r="AD191" s="5"/>
      <c r="AE191" s="14"/>
      <c r="AF191" s="5"/>
      <c r="AG191" s="7"/>
    </row>
    <row r="192" spans="1:33" s="54" customFormat="1">
      <c r="A192" s="16" t="s">
        <v>4564</v>
      </c>
      <c r="B192" s="16" t="s">
        <v>4486</v>
      </c>
      <c r="C192" s="17" t="s">
        <v>454</v>
      </c>
      <c r="D192" s="186" t="s">
        <v>4565</v>
      </c>
      <c r="E192" s="189" t="s">
        <v>4566</v>
      </c>
      <c r="F192" s="17" t="s">
        <v>88</v>
      </c>
      <c r="G192" s="17" t="s">
        <v>147</v>
      </c>
      <c r="H192" s="18">
        <v>0</v>
      </c>
      <c r="I192" s="13">
        <v>96</v>
      </c>
      <c r="J192" s="14">
        <v>4810310</v>
      </c>
      <c r="K192" s="19"/>
      <c r="L192" s="14">
        <v>9212868</v>
      </c>
      <c r="M192" s="14"/>
      <c r="N192" s="14">
        <v>0</v>
      </c>
      <c r="O192" s="14"/>
      <c r="P192" s="14">
        <v>15864488</v>
      </c>
      <c r="Q192" s="14"/>
      <c r="R192" s="14">
        <v>200000</v>
      </c>
      <c r="S192" s="14"/>
      <c r="T192" s="14">
        <v>1014550</v>
      </c>
      <c r="U192" s="14"/>
      <c r="V192" s="15">
        <v>31102216</v>
      </c>
      <c r="W192" s="14"/>
      <c r="X192" s="5" t="str">
        <f t="shared" si="2"/>
        <v>No</v>
      </c>
      <c r="Y192" s="14"/>
      <c r="Z192" s="5"/>
      <c r="AA192" s="14"/>
      <c r="AB192" s="5"/>
      <c r="AC192" s="27"/>
      <c r="AD192" s="5"/>
      <c r="AE192" s="14"/>
      <c r="AF192" s="5"/>
      <c r="AG192" s="7"/>
    </row>
    <row r="193" spans="1:33" s="54" customFormat="1">
      <c r="A193" s="16" t="s">
        <v>1010</v>
      </c>
      <c r="B193" s="16" t="s">
        <v>1011</v>
      </c>
      <c r="C193" s="17" t="s">
        <v>466</v>
      </c>
      <c r="D193" s="186">
        <v>5117</v>
      </c>
      <c r="E193" s="189">
        <v>50117</v>
      </c>
      <c r="F193" s="17" t="s">
        <v>88</v>
      </c>
      <c r="G193" s="17" t="s">
        <v>84</v>
      </c>
      <c r="H193" s="18">
        <v>1780673</v>
      </c>
      <c r="I193" s="13">
        <v>96</v>
      </c>
      <c r="J193" s="14">
        <v>1358619</v>
      </c>
      <c r="K193" s="19"/>
      <c r="L193" s="14">
        <v>205644</v>
      </c>
      <c r="M193" s="14"/>
      <c r="N193" s="14">
        <v>0</v>
      </c>
      <c r="O193" s="14"/>
      <c r="P193" s="14">
        <v>9121741</v>
      </c>
      <c r="Q193" s="14"/>
      <c r="R193" s="14">
        <v>629494</v>
      </c>
      <c r="S193" s="14"/>
      <c r="T193" s="14">
        <v>2300712</v>
      </c>
      <c r="U193" s="14"/>
      <c r="V193" s="15">
        <v>13616210</v>
      </c>
      <c r="W193" s="14"/>
      <c r="X193" s="5" t="str">
        <f t="shared" si="2"/>
        <v>No</v>
      </c>
      <c r="Y193" s="14"/>
      <c r="Z193" s="5"/>
      <c r="AA193" s="14"/>
      <c r="AB193" s="5"/>
      <c r="AC193" s="27"/>
      <c r="AD193" s="5"/>
      <c r="AE193" s="14"/>
      <c r="AF193" s="5"/>
      <c r="AG193" s="7"/>
    </row>
    <row r="194" spans="1:33" s="54" customFormat="1">
      <c r="A194" s="16" t="s">
        <v>3657</v>
      </c>
      <c r="B194" s="16" t="s">
        <v>3658</v>
      </c>
      <c r="C194" s="17" t="s">
        <v>141</v>
      </c>
      <c r="D194" s="186">
        <v>3081</v>
      </c>
      <c r="E194" s="189">
        <v>30081</v>
      </c>
      <c r="F194" s="17" t="s">
        <v>83</v>
      </c>
      <c r="G194" s="17" t="s">
        <v>84</v>
      </c>
      <c r="H194" s="18">
        <v>4586770</v>
      </c>
      <c r="I194" s="13">
        <v>96</v>
      </c>
      <c r="J194" s="14">
        <v>9583435</v>
      </c>
      <c r="K194" s="19"/>
      <c r="L194" s="14">
        <v>149424</v>
      </c>
      <c r="M194" s="14"/>
      <c r="N194" s="14">
        <v>0</v>
      </c>
      <c r="O194" s="14"/>
      <c r="P194" s="14">
        <v>704991</v>
      </c>
      <c r="Q194" s="14"/>
      <c r="R194" s="14">
        <v>9811698</v>
      </c>
      <c r="S194" s="14"/>
      <c r="T194" s="14">
        <v>0</v>
      </c>
      <c r="U194" s="14"/>
      <c r="V194" s="15">
        <v>20249548</v>
      </c>
      <c r="W194" s="14"/>
      <c r="X194" s="5" t="str">
        <f t="shared" si="2"/>
        <v>No</v>
      </c>
      <c r="Y194" s="14"/>
      <c r="Z194" s="5"/>
      <c r="AA194" s="14"/>
      <c r="AB194" s="5"/>
      <c r="AC194" s="27"/>
      <c r="AD194" s="5"/>
      <c r="AE194" s="14"/>
      <c r="AF194" s="5"/>
      <c r="AG194" s="7"/>
    </row>
    <row r="195" spans="1:33" s="54" customFormat="1">
      <c r="A195" s="16" t="s">
        <v>6136</v>
      </c>
      <c r="B195" s="16" t="s">
        <v>136</v>
      </c>
      <c r="C195" s="17" t="s">
        <v>132</v>
      </c>
      <c r="D195" s="186" t="s">
        <v>5564</v>
      </c>
      <c r="E195" s="189" t="s">
        <v>5565</v>
      </c>
      <c r="F195" s="17" t="s">
        <v>125</v>
      </c>
      <c r="G195" s="17" t="s">
        <v>147</v>
      </c>
      <c r="H195" s="18">
        <v>0</v>
      </c>
      <c r="I195" s="13">
        <v>95</v>
      </c>
      <c r="J195" s="14">
        <v>252959</v>
      </c>
      <c r="K195" s="19"/>
      <c r="L195" s="14">
        <v>0</v>
      </c>
      <c r="M195" s="14"/>
      <c r="N195" s="14">
        <v>0</v>
      </c>
      <c r="O195" s="14"/>
      <c r="P195" s="14">
        <v>922499</v>
      </c>
      <c r="Q195" s="14"/>
      <c r="R195" s="14">
        <v>764895</v>
      </c>
      <c r="S195" s="14"/>
      <c r="T195" s="14">
        <v>1356738</v>
      </c>
      <c r="U195" s="14"/>
      <c r="V195" s="15">
        <v>3297091</v>
      </c>
      <c r="W195" s="14"/>
      <c r="X195" s="5" t="str">
        <f t="shared" ref="X195:X258" si="3">IF(W195&amp;U195&amp;S195&amp;Q195&amp;O195&amp;M195&amp;K195&lt;&gt;"","Yes","No")</f>
        <v>No</v>
      </c>
      <c r="Y195" s="14"/>
      <c r="Z195" s="5"/>
      <c r="AA195" s="14"/>
      <c r="AB195" s="5"/>
      <c r="AC195" s="27"/>
      <c r="AD195" s="5"/>
      <c r="AE195" s="14"/>
      <c r="AF195" s="5"/>
      <c r="AG195" s="7"/>
    </row>
    <row r="196" spans="1:33" s="54" customFormat="1">
      <c r="A196" s="16" t="s">
        <v>3123</v>
      </c>
      <c r="B196" s="16" t="s">
        <v>3124</v>
      </c>
      <c r="C196" s="17" t="s">
        <v>163</v>
      </c>
      <c r="D196" s="186">
        <v>1118</v>
      </c>
      <c r="E196" s="189">
        <v>10118</v>
      </c>
      <c r="F196" s="17" t="s">
        <v>88</v>
      </c>
      <c r="G196" s="17" t="s">
        <v>84</v>
      </c>
      <c r="H196" s="18">
        <v>4181019</v>
      </c>
      <c r="I196" s="13">
        <v>95</v>
      </c>
      <c r="J196" s="14">
        <v>622656</v>
      </c>
      <c r="K196" s="19"/>
      <c r="L196" s="14">
        <v>377223</v>
      </c>
      <c r="M196" s="14"/>
      <c r="N196" s="14">
        <v>0</v>
      </c>
      <c r="O196" s="14"/>
      <c r="P196" s="14">
        <v>3351903</v>
      </c>
      <c r="Q196" s="14"/>
      <c r="R196" s="14">
        <v>3210270</v>
      </c>
      <c r="S196" s="14"/>
      <c r="T196" s="14">
        <v>2266915</v>
      </c>
      <c r="U196" s="14"/>
      <c r="V196" s="15">
        <v>9828967</v>
      </c>
      <c r="W196" s="14"/>
      <c r="X196" s="5" t="str">
        <f t="shared" si="3"/>
        <v>No</v>
      </c>
      <c r="Y196" s="14"/>
      <c r="Z196" s="5"/>
      <c r="AA196" s="14"/>
      <c r="AB196" s="5"/>
      <c r="AC196" s="27"/>
      <c r="AD196" s="5"/>
      <c r="AE196" s="14"/>
      <c r="AF196" s="5"/>
      <c r="AG196" s="7"/>
    </row>
    <row r="197" spans="1:33" s="54" customFormat="1">
      <c r="A197" s="16" t="s">
        <v>1778</v>
      </c>
      <c r="B197" s="16" t="s">
        <v>1779</v>
      </c>
      <c r="C197" s="17" t="s">
        <v>274</v>
      </c>
      <c r="D197" s="186" t="s">
        <v>1780</v>
      </c>
      <c r="E197" s="189" t="s">
        <v>1781</v>
      </c>
      <c r="F197" s="17" t="s">
        <v>88</v>
      </c>
      <c r="G197" s="17" t="s">
        <v>147</v>
      </c>
      <c r="H197" s="18">
        <v>0</v>
      </c>
      <c r="I197" s="13">
        <v>95</v>
      </c>
      <c r="J197" s="14">
        <v>143456</v>
      </c>
      <c r="K197" s="19"/>
      <c r="L197" s="14">
        <v>879218</v>
      </c>
      <c r="M197" s="14"/>
      <c r="N197" s="14">
        <v>0</v>
      </c>
      <c r="O197" s="14"/>
      <c r="P197" s="14">
        <v>0</v>
      </c>
      <c r="Q197" s="14"/>
      <c r="R197" s="14">
        <v>861128</v>
      </c>
      <c r="S197" s="14"/>
      <c r="T197" s="14">
        <v>1798053</v>
      </c>
      <c r="U197" s="14"/>
      <c r="V197" s="15">
        <v>3681855</v>
      </c>
      <c r="W197" s="14"/>
      <c r="X197" s="5" t="str">
        <f t="shared" si="3"/>
        <v>No</v>
      </c>
      <c r="Y197" s="14"/>
      <c r="Z197" s="5"/>
      <c r="AA197" s="14"/>
      <c r="AB197" s="5"/>
      <c r="AC197" s="27"/>
      <c r="AD197" s="5"/>
      <c r="AE197" s="14"/>
      <c r="AF197" s="5"/>
      <c r="AG197" s="7"/>
    </row>
    <row r="198" spans="1:33" s="54" customFormat="1">
      <c r="A198" s="16" t="s">
        <v>3602</v>
      </c>
      <c r="B198" s="16" t="s">
        <v>3603</v>
      </c>
      <c r="C198" s="17" t="s">
        <v>109</v>
      </c>
      <c r="D198" s="186" t="s">
        <v>3604</v>
      </c>
      <c r="E198" s="189" t="s">
        <v>3605</v>
      </c>
      <c r="F198" s="17" t="s">
        <v>157</v>
      </c>
      <c r="G198" s="17" t="s">
        <v>147</v>
      </c>
      <c r="H198" s="18">
        <v>0</v>
      </c>
      <c r="I198" s="13">
        <v>94</v>
      </c>
      <c r="J198" s="14">
        <v>156411</v>
      </c>
      <c r="K198" s="19"/>
      <c r="L198" s="14">
        <v>0</v>
      </c>
      <c r="M198" s="14"/>
      <c r="N198" s="14">
        <v>0</v>
      </c>
      <c r="O198" s="14"/>
      <c r="P198" s="14">
        <v>3467934</v>
      </c>
      <c r="Q198" s="14"/>
      <c r="R198" s="14">
        <v>0</v>
      </c>
      <c r="S198" s="14"/>
      <c r="T198" s="14">
        <v>560933</v>
      </c>
      <c r="U198" s="14"/>
      <c r="V198" s="15">
        <v>4185278</v>
      </c>
      <c r="W198" s="14"/>
      <c r="X198" s="5" t="str">
        <f t="shared" si="3"/>
        <v>No</v>
      </c>
      <c r="Y198" s="14"/>
      <c r="Z198" s="5"/>
      <c r="AA198" s="14"/>
      <c r="AB198" s="5"/>
      <c r="AC198" s="27"/>
      <c r="AD198" s="5"/>
      <c r="AE198" s="14"/>
      <c r="AF198" s="5"/>
      <c r="AG198" s="7"/>
    </row>
    <row r="199" spans="1:33" s="54" customFormat="1">
      <c r="A199" s="16" t="s">
        <v>4416</v>
      </c>
      <c r="B199" s="16" t="s">
        <v>644</v>
      </c>
      <c r="C199" s="17" t="s">
        <v>235</v>
      </c>
      <c r="D199" s="186" t="s">
        <v>4417</v>
      </c>
      <c r="E199" s="189">
        <v>40222</v>
      </c>
      <c r="F199" s="17" t="s">
        <v>83</v>
      </c>
      <c r="G199" s="17" t="s">
        <v>84</v>
      </c>
      <c r="H199" s="18">
        <v>884891</v>
      </c>
      <c r="I199" s="13">
        <v>94</v>
      </c>
      <c r="J199" s="14">
        <v>194627</v>
      </c>
      <c r="K199" s="19"/>
      <c r="L199" s="14">
        <v>0</v>
      </c>
      <c r="M199" s="14"/>
      <c r="N199" s="14">
        <v>0</v>
      </c>
      <c r="O199" s="14"/>
      <c r="P199" s="14">
        <v>4108393</v>
      </c>
      <c r="Q199" s="14"/>
      <c r="R199" s="14">
        <v>621936</v>
      </c>
      <c r="S199" s="14"/>
      <c r="T199" s="14">
        <v>478019</v>
      </c>
      <c r="U199" s="14"/>
      <c r="V199" s="15">
        <v>5402975</v>
      </c>
      <c r="W199" s="14"/>
      <c r="X199" s="5" t="str">
        <f t="shared" si="3"/>
        <v>No</v>
      </c>
      <c r="Y199" s="14"/>
      <c r="Z199" s="5"/>
      <c r="AA199" s="14"/>
      <c r="AB199" s="5"/>
      <c r="AC199" s="27"/>
      <c r="AD199" s="5"/>
      <c r="AE199" s="14"/>
      <c r="AF199" s="5"/>
      <c r="AG199" s="7"/>
    </row>
    <row r="200" spans="1:33" s="54" customFormat="1">
      <c r="A200" s="16" t="s">
        <v>3484</v>
      </c>
      <c r="B200" s="16" t="s">
        <v>3485</v>
      </c>
      <c r="C200" s="17" t="s">
        <v>82</v>
      </c>
      <c r="D200" s="186">
        <v>2149</v>
      </c>
      <c r="E200" s="189">
        <v>20149</v>
      </c>
      <c r="F200" s="17" t="s">
        <v>113</v>
      </c>
      <c r="G200" s="17" t="s">
        <v>84</v>
      </c>
      <c r="H200" s="18">
        <v>18351295</v>
      </c>
      <c r="I200" s="13">
        <v>94</v>
      </c>
      <c r="J200" s="14">
        <v>15767200</v>
      </c>
      <c r="K200" s="19"/>
      <c r="L200" s="14">
        <v>341077</v>
      </c>
      <c r="M200" s="14"/>
      <c r="N200" s="14">
        <v>0</v>
      </c>
      <c r="O200" s="14"/>
      <c r="P200" s="14">
        <v>0</v>
      </c>
      <c r="Q200" s="14"/>
      <c r="R200" s="14">
        <v>4415221</v>
      </c>
      <c r="S200" s="14"/>
      <c r="T200" s="14">
        <v>0</v>
      </c>
      <c r="U200" s="14"/>
      <c r="V200" s="15">
        <v>20523498</v>
      </c>
      <c r="W200" s="14"/>
      <c r="X200" s="5" t="str">
        <f t="shared" si="3"/>
        <v>No</v>
      </c>
      <c r="Y200" s="14"/>
      <c r="Z200" s="5"/>
      <c r="AA200" s="14"/>
      <c r="AB200" s="5"/>
      <c r="AC200" s="27"/>
      <c r="AD200" s="5"/>
      <c r="AE200" s="14"/>
      <c r="AF200" s="5"/>
      <c r="AG200" s="7"/>
    </row>
    <row r="201" spans="1:33" s="54" customFormat="1">
      <c r="A201" s="16" t="s">
        <v>687</v>
      </c>
      <c r="B201" s="16" t="s">
        <v>4888</v>
      </c>
      <c r="C201" s="17" t="s">
        <v>87</v>
      </c>
      <c r="D201" s="186" t="s">
        <v>4889</v>
      </c>
      <c r="E201" s="189" t="s">
        <v>4890</v>
      </c>
      <c r="F201" s="17" t="s">
        <v>88</v>
      </c>
      <c r="G201" s="17" t="s">
        <v>147</v>
      </c>
      <c r="H201" s="18">
        <v>0</v>
      </c>
      <c r="I201" s="13">
        <v>94</v>
      </c>
      <c r="J201" s="14">
        <v>463677</v>
      </c>
      <c r="K201" s="19"/>
      <c r="L201" s="14">
        <v>188263</v>
      </c>
      <c r="M201" s="14"/>
      <c r="N201" s="14">
        <v>0</v>
      </c>
      <c r="O201" s="14"/>
      <c r="P201" s="14">
        <v>6517689</v>
      </c>
      <c r="Q201" s="14"/>
      <c r="R201" s="14">
        <v>3450215</v>
      </c>
      <c r="S201" s="14"/>
      <c r="T201" s="14">
        <v>243143</v>
      </c>
      <c r="U201" s="14"/>
      <c r="V201" s="15">
        <v>10862987</v>
      </c>
      <c r="W201" s="14"/>
      <c r="X201" s="5" t="str">
        <f t="shared" si="3"/>
        <v>No</v>
      </c>
      <c r="Y201" s="14"/>
      <c r="Z201" s="5"/>
      <c r="AA201" s="14"/>
      <c r="AB201" s="5"/>
      <c r="AC201" s="27"/>
      <c r="AD201" s="5"/>
      <c r="AE201" s="14"/>
      <c r="AF201" s="5"/>
      <c r="AG201" s="7"/>
    </row>
    <row r="202" spans="1:33" s="54" customFormat="1">
      <c r="A202" s="16" t="s">
        <v>2770</v>
      </c>
      <c r="B202" s="16" t="s">
        <v>2771</v>
      </c>
      <c r="C202" s="17" t="s">
        <v>150</v>
      </c>
      <c r="D202" s="186">
        <v>6018</v>
      </c>
      <c r="E202" s="189">
        <v>60018</v>
      </c>
      <c r="F202" s="17" t="s">
        <v>83</v>
      </c>
      <c r="G202" s="17" t="s">
        <v>84</v>
      </c>
      <c r="H202" s="18">
        <v>655479</v>
      </c>
      <c r="I202" s="13">
        <v>93</v>
      </c>
      <c r="J202" s="14">
        <v>2906314</v>
      </c>
      <c r="K202" s="19"/>
      <c r="L202" s="14">
        <v>1470011</v>
      </c>
      <c r="M202" s="14"/>
      <c r="N202" s="14">
        <v>0</v>
      </c>
      <c r="O202" s="14"/>
      <c r="P202" s="14">
        <v>7444000</v>
      </c>
      <c r="Q202" s="14"/>
      <c r="R202" s="14">
        <v>1092500</v>
      </c>
      <c r="S202" s="14"/>
      <c r="T202" s="14">
        <v>6182827</v>
      </c>
      <c r="U202" s="14"/>
      <c r="V202" s="15">
        <v>19095652</v>
      </c>
      <c r="W202" s="14"/>
      <c r="X202" s="5" t="str">
        <f t="shared" si="3"/>
        <v>No</v>
      </c>
      <c r="Y202" s="14"/>
      <c r="Z202" s="5"/>
      <c r="AA202" s="14"/>
      <c r="AB202" s="5"/>
      <c r="AC202" s="27"/>
      <c r="AD202" s="5"/>
      <c r="AE202" s="14"/>
      <c r="AF202" s="5"/>
      <c r="AG202" s="7"/>
    </row>
    <row r="203" spans="1:33" s="54" customFormat="1">
      <c r="A203" s="16" t="s">
        <v>1917</v>
      </c>
      <c r="B203" s="16" t="s">
        <v>1918</v>
      </c>
      <c r="C203" s="17" t="s">
        <v>91</v>
      </c>
      <c r="D203" s="186">
        <v>9079</v>
      </c>
      <c r="E203" s="189">
        <v>90079</v>
      </c>
      <c r="F203" s="17" t="s">
        <v>88</v>
      </c>
      <c r="G203" s="17" t="s">
        <v>84</v>
      </c>
      <c r="H203" s="18">
        <v>345580</v>
      </c>
      <c r="I203" s="13">
        <v>93</v>
      </c>
      <c r="J203" s="14">
        <v>3055022</v>
      </c>
      <c r="K203" s="19"/>
      <c r="L203" s="14">
        <v>1987778</v>
      </c>
      <c r="M203" s="14"/>
      <c r="N203" s="14">
        <v>0</v>
      </c>
      <c r="O203" s="14"/>
      <c r="P203" s="14">
        <v>0</v>
      </c>
      <c r="Q203" s="14"/>
      <c r="R203" s="14">
        <v>26363064</v>
      </c>
      <c r="S203" s="14"/>
      <c r="T203" s="14">
        <v>1729660</v>
      </c>
      <c r="U203" s="14"/>
      <c r="V203" s="15">
        <v>33135524</v>
      </c>
      <c r="W203" s="14"/>
      <c r="X203" s="5" t="str">
        <f t="shared" si="3"/>
        <v>No</v>
      </c>
      <c r="Y203" s="14"/>
      <c r="Z203" s="5"/>
      <c r="AA203" s="14"/>
      <c r="AB203" s="5"/>
      <c r="AC203" s="27"/>
      <c r="AD203" s="5"/>
      <c r="AE203" s="14"/>
      <c r="AF203" s="5"/>
      <c r="AG203" s="7"/>
    </row>
    <row r="204" spans="1:33" s="54" customFormat="1">
      <c r="A204" s="16" t="s">
        <v>2367</v>
      </c>
      <c r="B204" s="16" t="s">
        <v>2368</v>
      </c>
      <c r="C204" s="17" t="s">
        <v>171</v>
      </c>
      <c r="D204" s="186">
        <v>4046</v>
      </c>
      <c r="E204" s="189">
        <v>40046</v>
      </c>
      <c r="F204" s="17" t="s">
        <v>83</v>
      </c>
      <c r="G204" s="17" t="s">
        <v>84</v>
      </c>
      <c r="H204" s="18">
        <v>643260</v>
      </c>
      <c r="I204" s="13">
        <v>92</v>
      </c>
      <c r="J204" s="14">
        <v>2167314</v>
      </c>
      <c r="K204" s="19"/>
      <c r="L204" s="14">
        <v>190833</v>
      </c>
      <c r="M204" s="14"/>
      <c r="N204" s="14">
        <v>0</v>
      </c>
      <c r="O204" s="14"/>
      <c r="P204" s="14">
        <v>20191884</v>
      </c>
      <c r="Q204" s="14"/>
      <c r="R204" s="14">
        <v>2840497</v>
      </c>
      <c r="S204" s="14"/>
      <c r="T204" s="14">
        <v>1695556</v>
      </c>
      <c r="U204" s="14"/>
      <c r="V204" s="15">
        <v>27086084</v>
      </c>
      <c r="W204" s="14"/>
      <c r="X204" s="5" t="str">
        <f t="shared" si="3"/>
        <v>No</v>
      </c>
      <c r="Y204" s="14"/>
      <c r="Z204" s="5"/>
      <c r="AA204" s="14"/>
      <c r="AB204" s="5"/>
      <c r="AC204" s="27"/>
      <c r="AD204" s="5"/>
      <c r="AE204" s="14"/>
      <c r="AF204" s="5"/>
      <c r="AG204" s="7"/>
    </row>
    <row r="205" spans="1:33" s="54" customFormat="1">
      <c r="A205" s="16" t="s">
        <v>1381</v>
      </c>
      <c r="B205" s="16" t="s">
        <v>1382</v>
      </c>
      <c r="C205" s="17" t="s">
        <v>288</v>
      </c>
      <c r="D205" s="186">
        <v>3044</v>
      </c>
      <c r="E205" s="189">
        <v>30044</v>
      </c>
      <c r="F205" s="17" t="s">
        <v>83</v>
      </c>
      <c r="G205" s="17" t="s">
        <v>84</v>
      </c>
      <c r="H205" s="18">
        <v>1733853</v>
      </c>
      <c r="I205" s="13">
        <v>92</v>
      </c>
      <c r="J205" s="14">
        <v>6155488</v>
      </c>
      <c r="K205" s="19"/>
      <c r="L205" s="14">
        <v>255073</v>
      </c>
      <c r="M205" s="14"/>
      <c r="N205" s="14">
        <v>0</v>
      </c>
      <c r="O205" s="14"/>
      <c r="P205" s="14">
        <v>330509</v>
      </c>
      <c r="Q205" s="14"/>
      <c r="R205" s="14">
        <v>2718645</v>
      </c>
      <c r="S205" s="14"/>
      <c r="T205" s="14">
        <v>1040315</v>
      </c>
      <c r="U205" s="14"/>
      <c r="V205" s="15">
        <v>10500030</v>
      </c>
      <c r="W205" s="14"/>
      <c r="X205" s="5" t="str">
        <f t="shared" si="3"/>
        <v>No</v>
      </c>
      <c r="Y205" s="14"/>
      <c r="Z205" s="5"/>
      <c r="AA205" s="14"/>
      <c r="AB205" s="5"/>
      <c r="AC205" s="27"/>
      <c r="AD205" s="5"/>
      <c r="AE205" s="14"/>
      <c r="AF205" s="5"/>
      <c r="AG205" s="7"/>
    </row>
    <row r="206" spans="1:33" s="54" customFormat="1">
      <c r="A206" s="16" t="s">
        <v>1749</v>
      </c>
      <c r="B206" s="16" t="s">
        <v>1750</v>
      </c>
      <c r="C206" s="17" t="s">
        <v>648</v>
      </c>
      <c r="D206" s="186" t="s">
        <v>1751</v>
      </c>
      <c r="E206" s="189" t="s">
        <v>1752</v>
      </c>
      <c r="F206" s="17" t="s">
        <v>157</v>
      </c>
      <c r="G206" s="17" t="s">
        <v>147</v>
      </c>
      <c r="H206" s="18">
        <v>0</v>
      </c>
      <c r="I206" s="13">
        <v>91</v>
      </c>
      <c r="J206" s="14">
        <v>140417</v>
      </c>
      <c r="K206" s="19"/>
      <c r="L206" s="14">
        <v>123538</v>
      </c>
      <c r="M206" s="14"/>
      <c r="N206" s="14">
        <v>0</v>
      </c>
      <c r="O206" s="14"/>
      <c r="P206" s="14">
        <v>103485</v>
      </c>
      <c r="Q206" s="14"/>
      <c r="R206" s="14">
        <v>1590231</v>
      </c>
      <c r="S206" s="14"/>
      <c r="T206" s="14">
        <v>3024900</v>
      </c>
      <c r="U206" s="14"/>
      <c r="V206" s="15">
        <v>4982571</v>
      </c>
      <c r="W206" s="14"/>
      <c r="X206" s="5" t="str">
        <f t="shared" si="3"/>
        <v>No</v>
      </c>
      <c r="Y206" s="14"/>
      <c r="Z206" s="5"/>
      <c r="AA206" s="14"/>
      <c r="AB206" s="5"/>
      <c r="AC206" s="27"/>
      <c r="AD206" s="5"/>
      <c r="AE206" s="14"/>
      <c r="AF206" s="5"/>
      <c r="AG206" s="7"/>
    </row>
    <row r="207" spans="1:33" s="54" customFormat="1">
      <c r="A207" s="16" t="s">
        <v>5176</v>
      </c>
      <c r="B207" s="16" t="s">
        <v>228</v>
      </c>
      <c r="C207" s="17" t="s">
        <v>120</v>
      </c>
      <c r="D207" s="186"/>
      <c r="E207" s="189" t="s">
        <v>5177</v>
      </c>
      <c r="F207" s="17" t="s">
        <v>88</v>
      </c>
      <c r="G207" s="17" t="s">
        <v>147</v>
      </c>
      <c r="H207" s="18">
        <v>0</v>
      </c>
      <c r="I207" s="13">
        <v>91</v>
      </c>
      <c r="J207" s="14">
        <v>226668</v>
      </c>
      <c r="K207" s="19"/>
      <c r="L207" s="14">
        <v>3381245</v>
      </c>
      <c r="M207" s="14"/>
      <c r="N207" s="14">
        <v>0</v>
      </c>
      <c r="O207" s="14"/>
      <c r="P207" s="14">
        <v>108216</v>
      </c>
      <c r="Q207" s="14"/>
      <c r="R207" s="14">
        <v>637999</v>
      </c>
      <c r="S207" s="14"/>
      <c r="T207" s="14">
        <v>2879684</v>
      </c>
      <c r="U207" s="14"/>
      <c r="V207" s="15">
        <v>7233812</v>
      </c>
      <c r="W207" s="14"/>
      <c r="X207" s="5" t="str">
        <f t="shared" si="3"/>
        <v>No</v>
      </c>
      <c r="Y207" s="14"/>
      <c r="Z207" s="5"/>
      <c r="AA207" s="14"/>
      <c r="AB207" s="5"/>
      <c r="AC207" s="27"/>
      <c r="AD207" s="5"/>
      <c r="AE207" s="14"/>
      <c r="AF207" s="5"/>
      <c r="AG207" s="7"/>
    </row>
    <row r="208" spans="1:33" s="54" customFormat="1">
      <c r="A208" s="16" t="s">
        <v>500</v>
      </c>
      <c r="B208" s="16" t="s">
        <v>501</v>
      </c>
      <c r="C208" s="17" t="s">
        <v>91</v>
      </c>
      <c r="D208" s="186">
        <v>9171</v>
      </c>
      <c r="E208" s="189">
        <v>90171</v>
      </c>
      <c r="F208" s="17" t="s">
        <v>83</v>
      </c>
      <c r="G208" s="17" t="s">
        <v>84</v>
      </c>
      <c r="H208" s="18">
        <v>258653</v>
      </c>
      <c r="I208" s="13">
        <v>90</v>
      </c>
      <c r="J208" s="14">
        <v>3448211</v>
      </c>
      <c r="K208" s="19"/>
      <c r="L208" s="14">
        <v>1200699</v>
      </c>
      <c r="M208" s="14"/>
      <c r="N208" s="14">
        <v>0</v>
      </c>
      <c r="O208" s="14"/>
      <c r="P208" s="14">
        <v>17742838</v>
      </c>
      <c r="Q208" s="14"/>
      <c r="R208" s="14">
        <v>0</v>
      </c>
      <c r="S208" s="14"/>
      <c r="T208" s="14">
        <v>457986</v>
      </c>
      <c r="U208" s="14"/>
      <c r="V208" s="15">
        <v>22849734</v>
      </c>
      <c r="W208" s="14"/>
      <c r="X208" s="5" t="str">
        <f t="shared" si="3"/>
        <v>No</v>
      </c>
      <c r="Y208" s="14"/>
      <c r="Z208" s="5"/>
      <c r="AA208" s="14"/>
      <c r="AB208" s="5"/>
      <c r="AC208" s="27"/>
      <c r="AD208" s="5"/>
      <c r="AE208" s="14"/>
      <c r="AF208" s="5"/>
      <c r="AG208" s="7"/>
    </row>
    <row r="209" spans="1:33" s="54" customFormat="1">
      <c r="A209" s="16" t="s">
        <v>3672</v>
      </c>
      <c r="B209" s="16" t="s">
        <v>1702</v>
      </c>
      <c r="C209" s="17" t="s">
        <v>235</v>
      </c>
      <c r="D209" s="186">
        <v>4087</v>
      </c>
      <c r="E209" s="189">
        <v>40087</v>
      </c>
      <c r="F209" s="17" t="s">
        <v>83</v>
      </c>
      <c r="G209" s="17" t="s">
        <v>84</v>
      </c>
      <c r="H209" s="18">
        <v>347602</v>
      </c>
      <c r="I209" s="13">
        <v>90</v>
      </c>
      <c r="J209" s="14">
        <v>2838871</v>
      </c>
      <c r="K209" s="19"/>
      <c r="L209" s="14">
        <v>132711</v>
      </c>
      <c r="M209" s="14"/>
      <c r="N209" s="14">
        <v>0</v>
      </c>
      <c r="O209" s="14"/>
      <c r="P209" s="14">
        <v>15103260</v>
      </c>
      <c r="Q209" s="14"/>
      <c r="R209" s="14">
        <v>3016649</v>
      </c>
      <c r="S209" s="14"/>
      <c r="T209" s="14">
        <v>4423242</v>
      </c>
      <c r="U209" s="14"/>
      <c r="V209" s="15">
        <v>25514733</v>
      </c>
      <c r="W209" s="14"/>
      <c r="X209" s="5" t="str">
        <f t="shared" si="3"/>
        <v>No</v>
      </c>
      <c r="Y209" s="14"/>
      <c r="Z209" s="5"/>
      <c r="AA209" s="14"/>
      <c r="AB209" s="5"/>
      <c r="AC209" s="27"/>
      <c r="AD209" s="5"/>
      <c r="AE209" s="14"/>
      <c r="AF209" s="5"/>
      <c r="AG209" s="7"/>
    </row>
    <row r="210" spans="1:33" s="54" customFormat="1">
      <c r="A210" s="16" t="s">
        <v>431</v>
      </c>
      <c r="B210" s="16" t="s">
        <v>432</v>
      </c>
      <c r="C210" s="17" t="s">
        <v>120</v>
      </c>
      <c r="D210" s="186">
        <v>6010</v>
      </c>
      <c r="E210" s="189">
        <v>60010</v>
      </c>
      <c r="F210" s="17" t="s">
        <v>83</v>
      </c>
      <c r="G210" s="17" t="s">
        <v>84</v>
      </c>
      <c r="H210" s="18">
        <v>237356</v>
      </c>
      <c r="I210" s="13">
        <v>89</v>
      </c>
      <c r="J210" s="14">
        <v>4556119</v>
      </c>
      <c r="K210" s="19"/>
      <c r="L210" s="14">
        <v>667626</v>
      </c>
      <c r="M210" s="14"/>
      <c r="N210" s="14">
        <v>0</v>
      </c>
      <c r="O210" s="14"/>
      <c r="P210" s="14">
        <v>2514931</v>
      </c>
      <c r="Q210" s="14"/>
      <c r="R210" s="14">
        <v>620972</v>
      </c>
      <c r="S210" s="14"/>
      <c r="T210" s="14">
        <v>3620668</v>
      </c>
      <c r="U210" s="14"/>
      <c r="V210" s="15">
        <v>11980316</v>
      </c>
      <c r="W210" s="14"/>
      <c r="X210" s="5" t="str">
        <f t="shared" si="3"/>
        <v>No</v>
      </c>
      <c r="Y210" s="14"/>
      <c r="Z210" s="5"/>
      <c r="AA210" s="14"/>
      <c r="AB210" s="5"/>
      <c r="AC210" s="27"/>
      <c r="AD210" s="5"/>
      <c r="AE210" s="14"/>
      <c r="AF210" s="5"/>
      <c r="AG210" s="7"/>
    </row>
    <row r="211" spans="1:33" s="54" customFormat="1">
      <c r="A211" s="16" t="s">
        <v>4584</v>
      </c>
      <c r="B211" s="16" t="s">
        <v>4585</v>
      </c>
      <c r="C211" s="17" t="s">
        <v>235</v>
      </c>
      <c r="D211" s="186">
        <v>4051</v>
      </c>
      <c r="E211" s="189">
        <v>40051</v>
      </c>
      <c r="F211" s="17" t="s">
        <v>83</v>
      </c>
      <c r="G211" s="17" t="s">
        <v>84</v>
      </c>
      <c r="H211" s="18">
        <v>347602</v>
      </c>
      <c r="I211" s="13">
        <v>88</v>
      </c>
      <c r="J211" s="14">
        <v>7525274</v>
      </c>
      <c r="K211" s="19"/>
      <c r="L211" s="14">
        <v>521651</v>
      </c>
      <c r="M211" s="14"/>
      <c r="N211" s="14">
        <v>0</v>
      </c>
      <c r="O211" s="14"/>
      <c r="P211" s="14">
        <v>3113702</v>
      </c>
      <c r="Q211" s="14"/>
      <c r="R211" s="14">
        <v>3647071</v>
      </c>
      <c r="S211" s="14"/>
      <c r="T211" s="14">
        <v>3873434</v>
      </c>
      <c r="U211" s="14"/>
      <c r="V211" s="15">
        <v>18681132</v>
      </c>
      <c r="W211" s="14"/>
      <c r="X211" s="5" t="str">
        <f t="shared" si="3"/>
        <v>No</v>
      </c>
      <c r="Y211" s="14"/>
      <c r="Z211" s="5"/>
      <c r="AA211" s="14"/>
      <c r="AB211" s="5"/>
      <c r="AC211" s="27"/>
      <c r="AD211" s="5"/>
      <c r="AE211" s="14"/>
      <c r="AF211" s="5"/>
      <c r="AG211" s="7"/>
    </row>
    <row r="212" spans="1:33" s="54" customFormat="1">
      <c r="A212" s="16" t="s">
        <v>4578</v>
      </c>
      <c r="B212" s="16" t="s">
        <v>3074</v>
      </c>
      <c r="C212" s="17" t="s">
        <v>171</v>
      </c>
      <c r="D212" s="186">
        <v>4036</v>
      </c>
      <c r="E212" s="189">
        <v>40036</v>
      </c>
      <c r="F212" s="17" t="s">
        <v>83</v>
      </c>
      <c r="G212" s="17" t="s">
        <v>84</v>
      </c>
      <c r="H212" s="18">
        <v>240223</v>
      </c>
      <c r="I212" s="13">
        <v>87</v>
      </c>
      <c r="J212" s="14">
        <v>4713509</v>
      </c>
      <c r="K212" s="19"/>
      <c r="L212" s="14">
        <v>0</v>
      </c>
      <c r="M212" s="14"/>
      <c r="N212" s="14">
        <v>0</v>
      </c>
      <c r="O212" s="14"/>
      <c r="P212" s="14">
        <v>10493490</v>
      </c>
      <c r="Q212" s="14"/>
      <c r="R212" s="14">
        <v>1017865</v>
      </c>
      <c r="S212" s="14"/>
      <c r="T212" s="14">
        <v>1981753</v>
      </c>
      <c r="U212" s="14"/>
      <c r="V212" s="15">
        <v>18206617</v>
      </c>
      <c r="W212" s="14"/>
      <c r="X212" s="5" t="str">
        <f t="shared" si="3"/>
        <v>No</v>
      </c>
      <c r="Y212" s="14"/>
      <c r="Z212" s="5"/>
      <c r="AA212" s="14"/>
      <c r="AB212" s="5"/>
      <c r="AC212" s="27"/>
      <c r="AD212" s="5"/>
      <c r="AE212" s="14"/>
      <c r="AF212" s="5"/>
      <c r="AG212" s="7"/>
    </row>
    <row r="213" spans="1:33" s="54" customFormat="1">
      <c r="A213" s="16" t="s">
        <v>247</v>
      </c>
      <c r="B213" s="16" t="s">
        <v>248</v>
      </c>
      <c r="C213" s="17" t="s">
        <v>91</v>
      </c>
      <c r="D213" s="186">
        <v>9020</v>
      </c>
      <c r="E213" s="189">
        <v>90020</v>
      </c>
      <c r="F213" s="17" t="s">
        <v>88</v>
      </c>
      <c r="G213" s="17" t="s">
        <v>84</v>
      </c>
      <c r="H213" s="18">
        <v>195861</v>
      </c>
      <c r="I213" s="13">
        <v>87</v>
      </c>
      <c r="J213" s="14">
        <v>7205297</v>
      </c>
      <c r="K213" s="19"/>
      <c r="L213" s="14">
        <v>727322</v>
      </c>
      <c r="M213" s="14"/>
      <c r="N213" s="14">
        <v>0</v>
      </c>
      <c r="O213" s="14"/>
      <c r="P213" s="14">
        <v>3208424</v>
      </c>
      <c r="Q213" s="14"/>
      <c r="R213" s="14">
        <v>8595818</v>
      </c>
      <c r="S213" s="14"/>
      <c r="T213" s="14">
        <v>5065847</v>
      </c>
      <c r="U213" s="14"/>
      <c r="V213" s="15">
        <v>24802708</v>
      </c>
      <c r="W213" s="14"/>
      <c r="X213" s="5" t="str">
        <f t="shared" si="3"/>
        <v>No</v>
      </c>
      <c r="Y213" s="14"/>
      <c r="Z213" s="5"/>
      <c r="AA213" s="14"/>
      <c r="AB213" s="5"/>
      <c r="AC213" s="27"/>
      <c r="AD213" s="5"/>
      <c r="AE213" s="14"/>
      <c r="AF213" s="5"/>
      <c r="AG213" s="7"/>
    </row>
    <row r="214" spans="1:33" s="54" customFormat="1">
      <c r="A214" s="16" t="s">
        <v>2695</v>
      </c>
      <c r="B214" s="16" t="s">
        <v>140</v>
      </c>
      <c r="C214" s="17" t="s">
        <v>141</v>
      </c>
      <c r="D214" s="186">
        <v>3080</v>
      </c>
      <c r="E214" s="189">
        <v>30080</v>
      </c>
      <c r="F214" s="17" t="s">
        <v>83</v>
      </c>
      <c r="G214" s="17" t="s">
        <v>84</v>
      </c>
      <c r="H214" s="18">
        <v>4586770</v>
      </c>
      <c r="I214" s="13">
        <v>87</v>
      </c>
      <c r="J214" s="14">
        <v>4550234</v>
      </c>
      <c r="K214" s="19"/>
      <c r="L214" s="14">
        <v>0</v>
      </c>
      <c r="M214" s="14"/>
      <c r="N214" s="14">
        <v>0</v>
      </c>
      <c r="O214" s="14"/>
      <c r="P214" s="14">
        <v>8678595</v>
      </c>
      <c r="Q214" s="14"/>
      <c r="R214" s="14">
        <v>4151903</v>
      </c>
      <c r="S214" s="14"/>
      <c r="T214" s="14">
        <v>0</v>
      </c>
      <c r="U214" s="14"/>
      <c r="V214" s="15">
        <v>17380732</v>
      </c>
      <c r="W214" s="14"/>
      <c r="X214" s="5" t="str">
        <f t="shared" si="3"/>
        <v>No</v>
      </c>
      <c r="Y214" s="14"/>
      <c r="Z214" s="5"/>
      <c r="AA214" s="14"/>
      <c r="AB214" s="5"/>
      <c r="AC214" s="27"/>
      <c r="AD214" s="5"/>
      <c r="AE214" s="14"/>
      <c r="AF214" s="5"/>
      <c r="AG214" s="7"/>
    </row>
    <row r="215" spans="1:33" s="54" customFormat="1">
      <c r="A215" s="16" t="s">
        <v>1946</v>
      </c>
      <c r="B215" s="16" t="s">
        <v>1947</v>
      </c>
      <c r="C215" s="17" t="s">
        <v>163</v>
      </c>
      <c r="D215" s="186">
        <v>1004</v>
      </c>
      <c r="E215" s="189">
        <v>10004</v>
      </c>
      <c r="F215" s="17" t="s">
        <v>88</v>
      </c>
      <c r="G215" s="17" t="s">
        <v>84</v>
      </c>
      <c r="H215" s="18">
        <v>4181019</v>
      </c>
      <c r="I215" s="13">
        <v>87</v>
      </c>
      <c r="J215" s="14">
        <v>3644548</v>
      </c>
      <c r="K215" s="19"/>
      <c r="L215" s="14">
        <v>314026</v>
      </c>
      <c r="M215" s="14"/>
      <c r="N215" s="14">
        <v>0</v>
      </c>
      <c r="O215" s="14"/>
      <c r="P215" s="14">
        <v>2920589</v>
      </c>
      <c r="Q215" s="14"/>
      <c r="R215" s="14">
        <v>6983107</v>
      </c>
      <c r="S215" s="14"/>
      <c r="T215" s="14">
        <v>1397184</v>
      </c>
      <c r="U215" s="14"/>
      <c r="V215" s="15">
        <v>15259454</v>
      </c>
      <c r="W215" s="14"/>
      <c r="X215" s="5" t="str">
        <f t="shared" si="3"/>
        <v>No</v>
      </c>
      <c r="Y215" s="14"/>
      <c r="Z215" s="5"/>
      <c r="AA215" s="14"/>
      <c r="AB215" s="5"/>
      <c r="AC215" s="27"/>
      <c r="AD215" s="5"/>
      <c r="AE215" s="14"/>
      <c r="AF215" s="5"/>
      <c r="AG215" s="7"/>
    </row>
    <row r="216" spans="1:33" s="54" customFormat="1">
      <c r="A216" s="16" t="s">
        <v>5050</v>
      </c>
      <c r="B216" s="16" t="s">
        <v>2968</v>
      </c>
      <c r="C216" s="17" t="s">
        <v>91</v>
      </c>
      <c r="D216" s="186" t="s">
        <v>5051</v>
      </c>
      <c r="E216" s="189" t="s">
        <v>5052</v>
      </c>
      <c r="F216" s="17" t="s">
        <v>88</v>
      </c>
      <c r="G216" s="17" t="s">
        <v>147</v>
      </c>
      <c r="H216" s="18">
        <v>0</v>
      </c>
      <c r="I216" s="13">
        <v>86</v>
      </c>
      <c r="J216" s="14">
        <v>572675</v>
      </c>
      <c r="K216" s="19"/>
      <c r="L216" s="14">
        <v>157851</v>
      </c>
      <c r="M216" s="14"/>
      <c r="N216" s="14">
        <v>0</v>
      </c>
      <c r="O216" s="14"/>
      <c r="P216" s="14">
        <v>1570983</v>
      </c>
      <c r="Q216" s="14"/>
      <c r="R216" s="14">
        <v>974722</v>
      </c>
      <c r="S216" s="14"/>
      <c r="T216" s="14">
        <v>1624783</v>
      </c>
      <c r="U216" s="14"/>
      <c r="V216" s="15">
        <v>4901014</v>
      </c>
      <c r="W216" s="14"/>
      <c r="X216" s="5" t="str">
        <f t="shared" si="3"/>
        <v>No</v>
      </c>
      <c r="Y216" s="14"/>
      <c r="Z216" s="5"/>
      <c r="AA216" s="14"/>
      <c r="AB216" s="5"/>
      <c r="AC216" s="27"/>
      <c r="AD216" s="5"/>
      <c r="AE216" s="14"/>
      <c r="AF216" s="5"/>
      <c r="AG216" s="7"/>
    </row>
    <row r="217" spans="1:33" s="54" customFormat="1">
      <c r="A217" s="16" t="s">
        <v>3636</v>
      </c>
      <c r="B217" s="16" t="s">
        <v>3637</v>
      </c>
      <c r="C217" s="17" t="s">
        <v>129</v>
      </c>
      <c r="D217" s="186">
        <v>4025</v>
      </c>
      <c r="E217" s="189">
        <v>40025</v>
      </c>
      <c r="F217" s="17" t="s">
        <v>88</v>
      </c>
      <c r="G217" s="17" t="s">
        <v>84</v>
      </c>
      <c r="H217" s="18">
        <v>260677</v>
      </c>
      <c r="I217" s="13">
        <v>86</v>
      </c>
      <c r="J217" s="14">
        <v>3621540</v>
      </c>
      <c r="K217" s="19"/>
      <c r="L217" s="14">
        <v>105360</v>
      </c>
      <c r="M217" s="14"/>
      <c r="N217" s="14">
        <v>0</v>
      </c>
      <c r="O217" s="14"/>
      <c r="P217" s="14">
        <v>14459502</v>
      </c>
      <c r="Q217" s="14"/>
      <c r="R217" s="14">
        <v>0</v>
      </c>
      <c r="S217" s="14"/>
      <c r="T217" s="14">
        <v>3806443</v>
      </c>
      <c r="U217" s="14"/>
      <c r="V217" s="15">
        <v>21992845</v>
      </c>
      <c r="W217" s="14"/>
      <c r="X217" s="5" t="str">
        <f t="shared" si="3"/>
        <v>No</v>
      </c>
      <c r="Y217" s="14"/>
      <c r="Z217" s="5"/>
      <c r="AA217" s="14"/>
      <c r="AB217" s="5"/>
      <c r="AC217" s="27"/>
      <c r="AD217" s="5"/>
      <c r="AE217" s="14"/>
      <c r="AF217" s="5"/>
      <c r="AG217" s="7"/>
    </row>
    <row r="218" spans="1:33" s="54" customFormat="1">
      <c r="A218" s="16" t="s">
        <v>6522</v>
      </c>
      <c r="B218" s="16" t="s">
        <v>5156</v>
      </c>
      <c r="C218" s="17" t="s">
        <v>120</v>
      </c>
      <c r="D218" s="186" t="s">
        <v>5157</v>
      </c>
      <c r="E218" s="189" t="s">
        <v>5158</v>
      </c>
      <c r="F218" s="17" t="s">
        <v>83</v>
      </c>
      <c r="G218" s="17" t="s">
        <v>147</v>
      </c>
      <c r="H218" s="18">
        <v>0</v>
      </c>
      <c r="I218" s="13">
        <v>85</v>
      </c>
      <c r="J218" s="14">
        <v>674396</v>
      </c>
      <c r="K218" s="19"/>
      <c r="L218" s="14">
        <v>0</v>
      </c>
      <c r="M218" s="14"/>
      <c r="N218" s="14">
        <v>0</v>
      </c>
      <c r="O218" s="14"/>
      <c r="P218" s="14">
        <v>840731</v>
      </c>
      <c r="Q218" s="14"/>
      <c r="R218" s="14">
        <v>407287</v>
      </c>
      <c r="S218" s="14"/>
      <c r="T218" s="14">
        <v>1635413</v>
      </c>
      <c r="U218" s="14"/>
      <c r="V218" s="15">
        <v>3557827</v>
      </c>
      <c r="W218" s="14"/>
      <c r="X218" s="5" t="str">
        <f t="shared" si="3"/>
        <v>No</v>
      </c>
      <c r="Y218" s="14"/>
      <c r="Z218" s="5"/>
      <c r="AA218" s="14"/>
      <c r="AB218" s="5"/>
      <c r="AC218" s="27"/>
      <c r="AD218" s="5"/>
      <c r="AE218" s="14"/>
      <c r="AF218" s="5"/>
      <c r="AG218" s="7"/>
    </row>
    <row r="219" spans="1:33" s="54" customFormat="1">
      <c r="A219" s="16" t="s">
        <v>1980</v>
      </c>
      <c r="B219" s="16" t="s">
        <v>561</v>
      </c>
      <c r="C219" s="17" t="s">
        <v>87</v>
      </c>
      <c r="D219" s="186">
        <v>44</v>
      </c>
      <c r="E219" s="189">
        <v>44</v>
      </c>
      <c r="F219" s="17" t="s">
        <v>88</v>
      </c>
      <c r="G219" s="17" t="s">
        <v>84</v>
      </c>
      <c r="H219" s="18">
        <v>62966</v>
      </c>
      <c r="I219" s="13">
        <v>85</v>
      </c>
      <c r="J219" s="14">
        <v>864584</v>
      </c>
      <c r="K219" s="19"/>
      <c r="L219" s="14">
        <v>154043</v>
      </c>
      <c r="M219" s="14"/>
      <c r="N219" s="14">
        <v>9469304</v>
      </c>
      <c r="O219" s="14"/>
      <c r="P219" s="14">
        <v>0</v>
      </c>
      <c r="Q219" s="14"/>
      <c r="R219" s="14">
        <v>443024</v>
      </c>
      <c r="S219" s="14"/>
      <c r="T219" s="14">
        <v>1777321</v>
      </c>
      <c r="U219" s="14"/>
      <c r="V219" s="15">
        <v>12708276</v>
      </c>
      <c r="W219" s="14"/>
      <c r="X219" s="5" t="str">
        <f t="shared" si="3"/>
        <v>No</v>
      </c>
      <c r="Y219" s="14"/>
      <c r="Z219" s="5"/>
      <c r="AA219" s="14"/>
      <c r="AB219" s="5"/>
      <c r="AC219" s="27"/>
      <c r="AD219" s="5"/>
      <c r="AE219" s="14"/>
      <c r="AF219" s="5"/>
      <c r="AG219" s="7"/>
    </row>
    <row r="220" spans="1:33" s="54" customFormat="1">
      <c r="A220" s="16" t="s">
        <v>6523</v>
      </c>
      <c r="B220" s="16" t="s">
        <v>1782</v>
      </c>
      <c r="C220" s="17" t="s">
        <v>274</v>
      </c>
      <c r="D220" s="186" t="s">
        <v>1783</v>
      </c>
      <c r="E220" s="189" t="s">
        <v>1784</v>
      </c>
      <c r="F220" s="17" t="s">
        <v>88</v>
      </c>
      <c r="G220" s="17" t="s">
        <v>147</v>
      </c>
      <c r="H220" s="18">
        <v>0</v>
      </c>
      <c r="I220" s="13">
        <v>85</v>
      </c>
      <c r="J220" s="14">
        <v>154703</v>
      </c>
      <c r="K220" s="19"/>
      <c r="L220" s="14">
        <v>1382983</v>
      </c>
      <c r="M220" s="14"/>
      <c r="N220" s="14">
        <v>0</v>
      </c>
      <c r="O220" s="14"/>
      <c r="P220" s="14">
        <v>0</v>
      </c>
      <c r="Q220" s="14"/>
      <c r="R220" s="14">
        <v>1312020</v>
      </c>
      <c r="S220" s="14"/>
      <c r="T220" s="14">
        <v>2671865</v>
      </c>
      <c r="U220" s="14"/>
      <c r="V220" s="15">
        <v>5521571</v>
      </c>
      <c r="W220" s="14"/>
      <c r="X220" s="5" t="str">
        <f t="shared" si="3"/>
        <v>No</v>
      </c>
      <c r="Y220" s="14"/>
      <c r="Z220" s="5"/>
      <c r="AA220" s="14"/>
      <c r="AB220" s="5"/>
      <c r="AC220" s="27"/>
      <c r="AD220" s="5"/>
      <c r="AE220" s="14"/>
      <c r="AF220" s="5"/>
      <c r="AG220" s="7"/>
    </row>
    <row r="221" spans="1:33" s="54" customFormat="1">
      <c r="A221" s="16" t="s">
        <v>2973</v>
      </c>
      <c r="B221" s="16" t="s">
        <v>2974</v>
      </c>
      <c r="C221" s="17" t="s">
        <v>91</v>
      </c>
      <c r="D221" s="186">
        <v>9004</v>
      </c>
      <c r="E221" s="189">
        <v>90004</v>
      </c>
      <c r="F221" s="17" t="s">
        <v>88</v>
      </c>
      <c r="G221" s="17" t="s">
        <v>84</v>
      </c>
      <c r="H221" s="18">
        <v>523994</v>
      </c>
      <c r="I221" s="13">
        <v>85</v>
      </c>
      <c r="J221" s="14">
        <v>4494391</v>
      </c>
      <c r="K221" s="19"/>
      <c r="L221" s="14">
        <v>619992</v>
      </c>
      <c r="M221" s="14"/>
      <c r="N221" s="14">
        <v>17058456</v>
      </c>
      <c r="O221" s="14"/>
      <c r="P221" s="14">
        <v>0</v>
      </c>
      <c r="Q221" s="14"/>
      <c r="R221" s="14">
        <v>69240</v>
      </c>
      <c r="S221" s="14"/>
      <c r="T221" s="14">
        <v>5846829</v>
      </c>
      <c r="U221" s="14"/>
      <c r="V221" s="15">
        <v>28088908</v>
      </c>
      <c r="W221" s="14"/>
      <c r="X221" s="5" t="str">
        <f t="shared" si="3"/>
        <v>No</v>
      </c>
      <c r="Y221" s="14"/>
      <c r="Z221" s="5"/>
      <c r="AA221" s="14"/>
      <c r="AB221" s="5"/>
      <c r="AC221" s="27"/>
      <c r="AD221" s="5"/>
      <c r="AE221" s="14"/>
      <c r="AF221" s="5"/>
      <c r="AG221" s="7"/>
    </row>
    <row r="222" spans="1:33" s="54" customFormat="1">
      <c r="A222" s="16" t="s">
        <v>6524</v>
      </c>
      <c r="B222" s="16" t="s">
        <v>296</v>
      </c>
      <c r="C222" s="17" t="s">
        <v>213</v>
      </c>
      <c r="D222" s="186" t="s">
        <v>297</v>
      </c>
      <c r="E222" s="189" t="s">
        <v>298</v>
      </c>
      <c r="F222" s="17" t="s">
        <v>1320</v>
      </c>
      <c r="G222" s="17" t="s">
        <v>147</v>
      </c>
      <c r="H222" s="18">
        <v>0</v>
      </c>
      <c r="I222" s="13">
        <v>85</v>
      </c>
      <c r="J222" s="14">
        <v>216292</v>
      </c>
      <c r="K222" s="19"/>
      <c r="L222" s="14">
        <v>670000</v>
      </c>
      <c r="M222" s="14"/>
      <c r="N222" s="14">
        <v>0</v>
      </c>
      <c r="O222" s="14"/>
      <c r="P222" s="14">
        <v>1995654</v>
      </c>
      <c r="Q222" s="14"/>
      <c r="R222" s="14">
        <v>158727</v>
      </c>
      <c r="S222" s="14"/>
      <c r="T222" s="14">
        <v>2453524</v>
      </c>
      <c r="U222" s="14"/>
      <c r="V222" s="15">
        <v>5494197</v>
      </c>
      <c r="W222" s="14"/>
      <c r="X222" s="5" t="str">
        <f t="shared" si="3"/>
        <v>No</v>
      </c>
      <c r="Y222" s="14"/>
      <c r="Z222" s="5"/>
      <c r="AA222" s="14"/>
      <c r="AB222" s="5"/>
      <c r="AC222" s="27"/>
      <c r="AD222" s="5"/>
      <c r="AE222" s="14"/>
      <c r="AF222" s="5"/>
      <c r="AG222" s="7"/>
    </row>
    <row r="223" spans="1:33" s="54" customFormat="1">
      <c r="A223" s="16" t="s">
        <v>1249</v>
      </c>
      <c r="B223" s="16" t="s">
        <v>1250</v>
      </c>
      <c r="C223" s="17" t="s">
        <v>171</v>
      </c>
      <c r="D223" s="186">
        <v>4074</v>
      </c>
      <c r="E223" s="189">
        <v>40074</v>
      </c>
      <c r="F223" s="17" t="s">
        <v>83</v>
      </c>
      <c r="G223" s="17" t="s">
        <v>84</v>
      </c>
      <c r="H223" s="18">
        <v>2441770</v>
      </c>
      <c r="I223" s="13">
        <v>84</v>
      </c>
      <c r="J223" s="14">
        <v>808664</v>
      </c>
      <c r="K223" s="19"/>
      <c r="L223" s="14">
        <v>221446</v>
      </c>
      <c r="M223" s="14"/>
      <c r="N223" s="14">
        <v>0</v>
      </c>
      <c r="O223" s="14"/>
      <c r="P223" s="14">
        <v>2406387</v>
      </c>
      <c r="Q223" s="14"/>
      <c r="R223" s="14">
        <v>2633456</v>
      </c>
      <c r="S223" s="14"/>
      <c r="T223" s="14">
        <v>1655654</v>
      </c>
      <c r="U223" s="14"/>
      <c r="V223" s="15">
        <v>7725607</v>
      </c>
      <c r="W223" s="14"/>
      <c r="X223" s="5" t="str">
        <f t="shared" si="3"/>
        <v>No</v>
      </c>
      <c r="Y223" s="14"/>
      <c r="Z223" s="5"/>
      <c r="AA223" s="14"/>
      <c r="AB223" s="5"/>
      <c r="AC223" s="27"/>
      <c r="AD223" s="5"/>
      <c r="AE223" s="14"/>
      <c r="AF223" s="5"/>
      <c r="AG223" s="7"/>
    </row>
    <row r="224" spans="1:33" s="54" customFormat="1">
      <c r="A224" s="16" t="s">
        <v>3615</v>
      </c>
      <c r="B224" s="16" t="s">
        <v>3616</v>
      </c>
      <c r="C224" s="17" t="s">
        <v>91</v>
      </c>
      <c r="D224" s="186">
        <v>9010</v>
      </c>
      <c r="E224" s="189">
        <v>90010</v>
      </c>
      <c r="F224" s="17" t="s">
        <v>83</v>
      </c>
      <c r="G224" s="17" t="s">
        <v>84</v>
      </c>
      <c r="H224" s="18">
        <v>12150996</v>
      </c>
      <c r="I224" s="13">
        <v>84</v>
      </c>
      <c r="J224" s="14">
        <v>2643500</v>
      </c>
      <c r="K224" s="19"/>
      <c r="L224" s="14">
        <v>367477</v>
      </c>
      <c r="M224" s="14"/>
      <c r="N224" s="14">
        <v>0</v>
      </c>
      <c r="O224" s="14"/>
      <c r="P224" s="14">
        <v>10815287</v>
      </c>
      <c r="Q224" s="14"/>
      <c r="R224" s="14">
        <v>6684165</v>
      </c>
      <c r="S224" s="14"/>
      <c r="T224" s="14">
        <v>2445261</v>
      </c>
      <c r="U224" s="14"/>
      <c r="V224" s="15">
        <v>22955690</v>
      </c>
      <c r="W224" s="14"/>
      <c r="X224" s="5" t="str">
        <f t="shared" si="3"/>
        <v>No</v>
      </c>
      <c r="Y224" s="14"/>
      <c r="Z224" s="5"/>
      <c r="AA224" s="14"/>
      <c r="AB224" s="5"/>
      <c r="AC224" s="27"/>
      <c r="AD224" s="5"/>
      <c r="AE224" s="14"/>
      <c r="AF224" s="5"/>
      <c r="AG224" s="7"/>
    </row>
    <row r="225" spans="1:33" s="54" customFormat="1">
      <c r="A225" s="16" t="s">
        <v>1012</v>
      </c>
      <c r="B225" s="16" t="s">
        <v>1013</v>
      </c>
      <c r="C225" s="17" t="s">
        <v>265</v>
      </c>
      <c r="D225" s="186">
        <v>7041</v>
      </c>
      <c r="E225" s="189">
        <v>70041</v>
      </c>
      <c r="F225" s="17" t="s">
        <v>83</v>
      </c>
      <c r="G225" s="17" t="s">
        <v>84</v>
      </c>
      <c r="H225" s="18">
        <v>60438</v>
      </c>
      <c r="I225" s="13">
        <v>84</v>
      </c>
      <c r="J225" s="14">
        <v>4687256</v>
      </c>
      <c r="K225" s="19"/>
      <c r="L225" s="14">
        <v>532643</v>
      </c>
      <c r="M225" s="14"/>
      <c r="N225" s="14">
        <v>0</v>
      </c>
      <c r="O225" s="14"/>
      <c r="P225" s="14">
        <v>1453129</v>
      </c>
      <c r="Q225" s="14"/>
      <c r="R225" s="14">
        <v>1424564</v>
      </c>
      <c r="S225" s="14"/>
      <c r="T225" s="14">
        <v>2336931</v>
      </c>
      <c r="U225" s="14"/>
      <c r="V225" s="15">
        <v>10434523</v>
      </c>
      <c r="W225" s="14"/>
      <c r="X225" s="5" t="str">
        <f t="shared" si="3"/>
        <v>No</v>
      </c>
      <c r="Y225" s="14"/>
      <c r="Z225" s="5"/>
      <c r="AA225" s="14"/>
      <c r="AB225" s="5"/>
      <c r="AC225" s="27"/>
      <c r="AD225" s="5"/>
      <c r="AE225" s="14"/>
      <c r="AF225" s="5"/>
      <c r="AG225" s="7"/>
    </row>
    <row r="226" spans="1:33" s="54" customFormat="1">
      <c r="A226" s="16" t="s">
        <v>542</v>
      </c>
      <c r="B226" s="16" t="s">
        <v>441</v>
      </c>
      <c r="C226" s="17" t="s">
        <v>274</v>
      </c>
      <c r="D226" s="186">
        <v>4190</v>
      </c>
      <c r="E226" s="189">
        <v>40190</v>
      </c>
      <c r="F226" s="17" t="s">
        <v>543</v>
      </c>
      <c r="G226" s="17" t="s">
        <v>5756</v>
      </c>
      <c r="H226" s="18">
        <v>59036</v>
      </c>
      <c r="I226" s="13">
        <v>84</v>
      </c>
      <c r="J226" s="14">
        <v>788551</v>
      </c>
      <c r="K226" s="19"/>
      <c r="L226" s="14">
        <v>2614356</v>
      </c>
      <c r="M226" s="14"/>
      <c r="N226" s="14">
        <v>0</v>
      </c>
      <c r="O226" s="14"/>
      <c r="P226" s="14">
        <v>0</v>
      </c>
      <c r="Q226" s="14"/>
      <c r="R226" s="14">
        <v>2224276</v>
      </c>
      <c r="S226" s="14"/>
      <c r="T226" s="14">
        <v>3669466</v>
      </c>
      <c r="U226" s="14"/>
      <c r="V226" s="15">
        <v>9296649</v>
      </c>
      <c r="W226" s="14"/>
      <c r="X226" s="5" t="str">
        <f t="shared" si="3"/>
        <v>No</v>
      </c>
      <c r="Y226" s="14"/>
      <c r="Z226" s="5"/>
      <c r="AA226" s="14"/>
      <c r="AB226" s="5"/>
      <c r="AC226" s="27"/>
      <c r="AD226" s="5"/>
      <c r="AE226" s="14"/>
      <c r="AF226" s="5"/>
      <c r="AG226" s="7"/>
    </row>
    <row r="227" spans="1:33" s="54" customFormat="1">
      <c r="A227" s="16" t="s">
        <v>3659</v>
      </c>
      <c r="B227" s="16" t="s">
        <v>3660</v>
      </c>
      <c r="C227" s="17" t="s">
        <v>42</v>
      </c>
      <c r="D227" s="186">
        <v>2217</v>
      </c>
      <c r="E227" s="189">
        <v>20217</v>
      </c>
      <c r="F227" s="17" t="s">
        <v>113</v>
      </c>
      <c r="G227" s="17" t="s">
        <v>84</v>
      </c>
      <c r="H227" s="18">
        <v>18351295</v>
      </c>
      <c r="I227" s="13">
        <v>83</v>
      </c>
      <c r="J227" s="14">
        <v>23037611</v>
      </c>
      <c r="K227" s="19"/>
      <c r="L227" s="14">
        <v>0</v>
      </c>
      <c r="M227" s="14"/>
      <c r="N227" s="14">
        <v>0</v>
      </c>
      <c r="O227" s="14"/>
      <c r="P227" s="14">
        <v>0</v>
      </c>
      <c r="Q227" s="14"/>
      <c r="R227" s="14">
        <v>0</v>
      </c>
      <c r="S227" s="14"/>
      <c r="T227" s="14">
        <v>0</v>
      </c>
      <c r="U227" s="14"/>
      <c r="V227" s="15">
        <v>23037611</v>
      </c>
      <c r="W227" s="14"/>
      <c r="X227" s="5" t="str">
        <f t="shared" si="3"/>
        <v>No</v>
      </c>
      <c r="Y227" s="14"/>
      <c r="Z227" s="5"/>
      <c r="AA227" s="14"/>
      <c r="AB227" s="5"/>
      <c r="AC227" s="27"/>
      <c r="AD227" s="5"/>
      <c r="AE227" s="14"/>
      <c r="AF227" s="5"/>
      <c r="AG227" s="7"/>
    </row>
    <row r="228" spans="1:33" s="54" customFormat="1">
      <c r="A228" s="16" t="s">
        <v>584</v>
      </c>
      <c r="B228" s="16" t="s">
        <v>281</v>
      </c>
      <c r="C228" s="17" t="s">
        <v>235</v>
      </c>
      <c r="D228" s="186">
        <v>4093</v>
      </c>
      <c r="E228" s="189">
        <v>40093</v>
      </c>
      <c r="F228" s="17" t="s">
        <v>83</v>
      </c>
      <c r="G228" s="17" t="s">
        <v>84</v>
      </c>
      <c r="H228" s="18">
        <v>311810</v>
      </c>
      <c r="I228" s="13">
        <v>83</v>
      </c>
      <c r="J228" s="14">
        <v>3119028</v>
      </c>
      <c r="K228" s="19"/>
      <c r="L228" s="14">
        <v>470945</v>
      </c>
      <c r="M228" s="14"/>
      <c r="N228" s="14">
        <v>0</v>
      </c>
      <c r="O228" s="14"/>
      <c r="P228" s="14">
        <v>11499558</v>
      </c>
      <c r="Q228" s="14"/>
      <c r="R228" s="14">
        <v>1884660</v>
      </c>
      <c r="S228" s="14"/>
      <c r="T228" s="14">
        <v>4600476</v>
      </c>
      <c r="U228" s="14"/>
      <c r="V228" s="15">
        <v>21574667</v>
      </c>
      <c r="W228" s="14"/>
      <c r="X228" s="5" t="str">
        <f t="shared" si="3"/>
        <v>No</v>
      </c>
      <c r="Y228" s="14"/>
      <c r="Z228" s="5"/>
      <c r="AA228" s="14"/>
      <c r="AB228" s="5"/>
      <c r="AC228" s="27"/>
      <c r="AD228" s="5"/>
      <c r="AE228" s="14"/>
      <c r="AF228" s="5"/>
      <c r="AG228" s="7"/>
    </row>
    <row r="229" spans="1:33" s="54" customFormat="1">
      <c r="A229" s="16" t="s">
        <v>6525</v>
      </c>
      <c r="B229" s="16" t="s">
        <v>6526</v>
      </c>
      <c r="C229" s="17" t="s">
        <v>420</v>
      </c>
      <c r="D229" s="186"/>
      <c r="E229" s="189">
        <v>415</v>
      </c>
      <c r="F229" s="17" t="s">
        <v>83</v>
      </c>
      <c r="G229" s="17" t="s">
        <v>84</v>
      </c>
      <c r="H229" s="18">
        <v>349684</v>
      </c>
      <c r="I229" s="13">
        <v>83</v>
      </c>
      <c r="J229" s="14">
        <v>979279</v>
      </c>
      <c r="K229" s="19"/>
      <c r="L229" s="14">
        <v>0</v>
      </c>
      <c r="M229" s="14"/>
      <c r="N229" s="14">
        <v>0</v>
      </c>
      <c r="O229" s="14"/>
      <c r="P229" s="14">
        <v>0</v>
      </c>
      <c r="Q229" s="14"/>
      <c r="R229" s="14">
        <v>0</v>
      </c>
      <c r="S229" s="14"/>
      <c r="T229" s="14">
        <v>0</v>
      </c>
      <c r="U229" s="14"/>
      <c r="V229" s="15">
        <v>979279</v>
      </c>
      <c r="W229" s="14"/>
      <c r="X229" s="5" t="str">
        <f t="shared" si="3"/>
        <v>No</v>
      </c>
      <c r="Y229" s="14"/>
      <c r="Z229" s="5"/>
      <c r="AA229" s="14"/>
      <c r="AB229" s="5"/>
      <c r="AC229" s="27"/>
      <c r="AD229" s="5"/>
      <c r="AE229" s="14"/>
      <c r="AF229" s="5"/>
      <c r="AG229" s="7"/>
    </row>
    <row r="230" spans="1:33" s="54" customFormat="1">
      <c r="A230" s="16" t="s">
        <v>5096</v>
      </c>
      <c r="B230" s="16" t="s">
        <v>1217</v>
      </c>
      <c r="C230" s="17" t="s">
        <v>91</v>
      </c>
      <c r="D230" s="186">
        <v>9121</v>
      </c>
      <c r="E230" s="189">
        <v>90121</v>
      </c>
      <c r="F230" s="17" t="s">
        <v>88</v>
      </c>
      <c r="G230" s="17" t="s">
        <v>84</v>
      </c>
      <c r="H230" s="18">
        <v>341219</v>
      </c>
      <c r="I230" s="13">
        <v>82</v>
      </c>
      <c r="J230" s="14">
        <v>5041398</v>
      </c>
      <c r="K230" s="19"/>
      <c r="L230" s="14">
        <v>370145</v>
      </c>
      <c r="M230" s="14"/>
      <c r="N230" s="14">
        <v>0</v>
      </c>
      <c r="O230" s="14"/>
      <c r="P230" s="14">
        <v>9724800</v>
      </c>
      <c r="Q230" s="14"/>
      <c r="R230" s="14">
        <v>109662</v>
      </c>
      <c r="S230" s="14"/>
      <c r="T230" s="14">
        <v>7365170</v>
      </c>
      <c r="U230" s="14"/>
      <c r="V230" s="15">
        <v>22611175</v>
      </c>
      <c r="W230" s="14"/>
      <c r="X230" s="5" t="str">
        <f t="shared" si="3"/>
        <v>No</v>
      </c>
      <c r="Y230" s="14"/>
      <c r="Z230" s="5"/>
      <c r="AA230" s="14"/>
      <c r="AB230" s="5"/>
      <c r="AC230" s="27"/>
      <c r="AD230" s="5"/>
      <c r="AE230" s="14"/>
      <c r="AF230" s="5"/>
      <c r="AG230" s="7"/>
    </row>
    <row r="231" spans="1:33" s="54" customFormat="1">
      <c r="A231" s="16" t="s">
        <v>715</v>
      </c>
      <c r="B231" s="16" t="s">
        <v>716</v>
      </c>
      <c r="C231" s="17" t="s">
        <v>238</v>
      </c>
      <c r="D231" s="186">
        <v>1057</v>
      </c>
      <c r="E231" s="189">
        <v>10057</v>
      </c>
      <c r="F231" s="17" t="s">
        <v>88</v>
      </c>
      <c r="G231" s="17" t="s">
        <v>84</v>
      </c>
      <c r="H231" s="18">
        <v>923311</v>
      </c>
      <c r="I231" s="13">
        <v>82</v>
      </c>
      <c r="J231" s="14">
        <v>1905591</v>
      </c>
      <c r="K231" s="19"/>
      <c r="L231" s="14">
        <v>27827</v>
      </c>
      <c r="M231" s="14"/>
      <c r="N231" s="14">
        <v>0</v>
      </c>
      <c r="O231" s="14"/>
      <c r="P231" s="14">
        <v>872997</v>
      </c>
      <c r="Q231" s="14"/>
      <c r="R231" s="14">
        <v>11856755</v>
      </c>
      <c r="S231" s="14"/>
      <c r="T231" s="14">
        <v>0</v>
      </c>
      <c r="U231" s="14"/>
      <c r="V231" s="15">
        <v>14663170</v>
      </c>
      <c r="W231" s="14"/>
      <c r="X231" s="5" t="str">
        <f t="shared" si="3"/>
        <v>No</v>
      </c>
      <c r="Y231" s="14"/>
      <c r="Z231" s="5"/>
      <c r="AA231" s="14"/>
      <c r="AB231" s="5"/>
      <c r="AC231" s="27"/>
      <c r="AD231" s="5"/>
      <c r="AE231" s="14"/>
      <c r="AF231" s="5"/>
      <c r="AG231" s="7"/>
    </row>
    <row r="232" spans="1:33" s="54" customFormat="1">
      <c r="A232" s="16" t="s">
        <v>2765</v>
      </c>
      <c r="B232" s="16" t="s">
        <v>2766</v>
      </c>
      <c r="C232" s="17" t="s">
        <v>555</v>
      </c>
      <c r="D232" s="186">
        <v>5056</v>
      </c>
      <c r="E232" s="189">
        <v>50056</v>
      </c>
      <c r="F232" s="17" t="s">
        <v>88</v>
      </c>
      <c r="G232" s="17" t="s">
        <v>84</v>
      </c>
      <c r="H232" s="18">
        <v>266921</v>
      </c>
      <c r="I232" s="13">
        <v>82</v>
      </c>
      <c r="J232" s="14">
        <v>1866225</v>
      </c>
      <c r="K232" s="19"/>
      <c r="L232" s="14">
        <v>286134</v>
      </c>
      <c r="M232" s="14"/>
      <c r="N232" s="14">
        <v>1230942</v>
      </c>
      <c r="O232" s="14"/>
      <c r="P232" s="14">
        <v>4445092</v>
      </c>
      <c r="Q232" s="14"/>
      <c r="R232" s="14">
        <v>16596667</v>
      </c>
      <c r="S232" s="14"/>
      <c r="T232" s="14">
        <v>1879289</v>
      </c>
      <c r="U232" s="14"/>
      <c r="V232" s="15">
        <v>26304349</v>
      </c>
      <c r="W232" s="14"/>
      <c r="X232" s="5" t="str">
        <f t="shared" si="3"/>
        <v>No</v>
      </c>
      <c r="Y232" s="14"/>
      <c r="Z232" s="5"/>
      <c r="AA232" s="14"/>
      <c r="AB232" s="5"/>
      <c r="AC232" s="27"/>
      <c r="AD232" s="5"/>
      <c r="AE232" s="14"/>
      <c r="AF232" s="5"/>
      <c r="AG232" s="7"/>
    </row>
    <row r="233" spans="1:33" s="54" customFormat="1">
      <c r="A233" s="16" t="s">
        <v>1766</v>
      </c>
      <c r="B233" s="16" t="s">
        <v>1767</v>
      </c>
      <c r="C233" s="17" t="s">
        <v>274</v>
      </c>
      <c r="D233" s="186" t="s">
        <v>1768</v>
      </c>
      <c r="E233" s="189" t="s">
        <v>1769</v>
      </c>
      <c r="F233" s="17" t="s">
        <v>88</v>
      </c>
      <c r="G233" s="17" t="s">
        <v>147</v>
      </c>
      <c r="H233" s="18">
        <v>0</v>
      </c>
      <c r="I233" s="13">
        <v>82</v>
      </c>
      <c r="J233" s="14">
        <v>159169</v>
      </c>
      <c r="K233" s="19"/>
      <c r="L233" s="14">
        <v>1630072</v>
      </c>
      <c r="M233" s="14"/>
      <c r="N233" s="14">
        <v>0</v>
      </c>
      <c r="O233" s="14"/>
      <c r="P233" s="14">
        <v>0</v>
      </c>
      <c r="Q233" s="14"/>
      <c r="R233" s="14">
        <v>791944</v>
      </c>
      <c r="S233" s="14"/>
      <c r="T233" s="14">
        <v>1590985</v>
      </c>
      <c r="U233" s="14"/>
      <c r="V233" s="15">
        <v>4172170</v>
      </c>
      <c r="W233" s="14"/>
      <c r="X233" s="5" t="str">
        <f t="shared" si="3"/>
        <v>No</v>
      </c>
      <c r="Y233" s="14"/>
      <c r="Z233" s="5"/>
      <c r="AA233" s="14"/>
      <c r="AB233" s="5"/>
      <c r="AC233" s="27"/>
      <c r="AD233" s="5"/>
      <c r="AE233" s="14"/>
      <c r="AF233" s="5"/>
      <c r="AG233" s="7"/>
    </row>
    <row r="234" spans="1:33" s="54" customFormat="1">
      <c r="A234" s="16" t="s">
        <v>2975</v>
      </c>
      <c r="B234" s="16" t="s">
        <v>2976</v>
      </c>
      <c r="C234" s="17" t="s">
        <v>91</v>
      </c>
      <c r="D234" s="186">
        <v>9234</v>
      </c>
      <c r="E234" s="189">
        <v>90234</v>
      </c>
      <c r="F234" s="17" t="s">
        <v>88</v>
      </c>
      <c r="G234" s="17" t="s">
        <v>84</v>
      </c>
      <c r="H234" s="18">
        <v>3281212</v>
      </c>
      <c r="I234" s="13">
        <v>81</v>
      </c>
      <c r="J234" s="14">
        <v>3469466</v>
      </c>
      <c r="K234" s="19"/>
      <c r="L234" s="14">
        <v>3069129</v>
      </c>
      <c r="M234" s="14"/>
      <c r="N234" s="14">
        <v>0</v>
      </c>
      <c r="O234" s="14"/>
      <c r="P234" s="14">
        <v>12896864</v>
      </c>
      <c r="Q234" s="14"/>
      <c r="R234" s="14">
        <v>6036160</v>
      </c>
      <c r="S234" s="14"/>
      <c r="T234" s="14">
        <v>1092241</v>
      </c>
      <c r="U234" s="14"/>
      <c r="V234" s="15">
        <v>26563860</v>
      </c>
      <c r="W234" s="14"/>
      <c r="X234" s="5" t="str">
        <f t="shared" si="3"/>
        <v>No</v>
      </c>
      <c r="Y234" s="14"/>
      <c r="Z234" s="5"/>
      <c r="AA234" s="14"/>
      <c r="AB234" s="5"/>
      <c r="AC234" s="27"/>
      <c r="AD234" s="5"/>
      <c r="AE234" s="14"/>
      <c r="AF234" s="5"/>
      <c r="AG234" s="7"/>
    </row>
    <row r="235" spans="1:33" s="54" customFormat="1">
      <c r="A235" s="16" t="s">
        <v>5264</v>
      </c>
      <c r="B235" s="16" t="s">
        <v>167</v>
      </c>
      <c r="C235" s="17" t="s">
        <v>168</v>
      </c>
      <c r="D235" s="186" t="s">
        <v>5265</v>
      </c>
      <c r="E235" s="189">
        <v>376</v>
      </c>
      <c r="F235" s="17" t="s">
        <v>157</v>
      </c>
      <c r="G235" s="17" t="s">
        <v>84</v>
      </c>
      <c r="H235" s="18">
        <v>1849898</v>
      </c>
      <c r="I235" s="13">
        <v>80</v>
      </c>
      <c r="J235" s="14">
        <v>0</v>
      </c>
      <c r="K235" s="19"/>
      <c r="L235" s="14">
        <v>0</v>
      </c>
      <c r="M235" s="14"/>
      <c r="N235" s="14">
        <v>0</v>
      </c>
      <c r="O235" s="14"/>
      <c r="P235" s="14">
        <v>1513594</v>
      </c>
      <c r="Q235" s="14"/>
      <c r="R235" s="14">
        <v>2730793</v>
      </c>
      <c r="S235" s="14"/>
      <c r="T235" s="14">
        <v>2915969</v>
      </c>
      <c r="U235" s="14"/>
      <c r="V235" s="15">
        <v>7160356</v>
      </c>
      <c r="W235" s="14"/>
      <c r="X235" s="5" t="str">
        <f t="shared" si="3"/>
        <v>No</v>
      </c>
      <c r="Y235" s="14"/>
      <c r="Z235" s="5"/>
      <c r="AA235" s="14"/>
      <c r="AB235" s="5"/>
      <c r="AC235" s="27"/>
      <c r="AD235" s="5"/>
      <c r="AE235" s="14"/>
      <c r="AF235" s="5"/>
      <c r="AG235" s="7"/>
    </row>
    <row r="236" spans="1:33" s="54" customFormat="1">
      <c r="A236" s="16" t="s">
        <v>3369</v>
      </c>
      <c r="B236" s="16" t="s">
        <v>3370</v>
      </c>
      <c r="C236" s="17" t="s">
        <v>238</v>
      </c>
      <c r="D236" s="186">
        <v>1049</v>
      </c>
      <c r="E236" s="189">
        <v>10049</v>
      </c>
      <c r="F236" s="17" t="s">
        <v>88</v>
      </c>
      <c r="G236" s="17" t="s">
        <v>84</v>
      </c>
      <c r="H236" s="18">
        <v>562839</v>
      </c>
      <c r="I236" s="13">
        <v>80</v>
      </c>
      <c r="J236" s="14">
        <v>216179</v>
      </c>
      <c r="K236" s="19"/>
      <c r="L236" s="14">
        <v>8242</v>
      </c>
      <c r="M236" s="14"/>
      <c r="N236" s="14">
        <v>0</v>
      </c>
      <c r="O236" s="14"/>
      <c r="P236" s="14">
        <v>649392</v>
      </c>
      <c r="Q236" s="14"/>
      <c r="R236" s="14">
        <v>9570418</v>
      </c>
      <c r="S236" s="14"/>
      <c r="T236" s="14">
        <v>0</v>
      </c>
      <c r="U236" s="14"/>
      <c r="V236" s="15">
        <v>10444231</v>
      </c>
      <c r="W236" s="14"/>
      <c r="X236" s="5" t="str">
        <f t="shared" si="3"/>
        <v>No</v>
      </c>
      <c r="Y236" s="14"/>
      <c r="Z236" s="5"/>
      <c r="AA236" s="14"/>
      <c r="AB236" s="5"/>
      <c r="AC236" s="27"/>
      <c r="AD236" s="5"/>
      <c r="AE236" s="14"/>
      <c r="AF236" s="5"/>
      <c r="AG236" s="7"/>
    </row>
    <row r="237" spans="1:33" s="54" customFormat="1">
      <c r="A237" s="16" t="s">
        <v>3122</v>
      </c>
      <c r="B237" s="16" t="s">
        <v>1804</v>
      </c>
      <c r="C237" s="17" t="s">
        <v>73</v>
      </c>
      <c r="D237" s="186">
        <v>6111</v>
      </c>
      <c r="E237" s="189">
        <v>60111</v>
      </c>
      <c r="F237" s="17" t="s">
        <v>88</v>
      </c>
      <c r="G237" s="17" t="s">
        <v>84</v>
      </c>
      <c r="H237" s="18">
        <v>741318</v>
      </c>
      <c r="I237" s="13">
        <v>80</v>
      </c>
      <c r="J237" s="14">
        <v>2249854</v>
      </c>
      <c r="K237" s="19"/>
      <c r="L237" s="14">
        <v>2504761</v>
      </c>
      <c r="M237" s="14"/>
      <c r="N237" s="14">
        <v>0</v>
      </c>
      <c r="O237" s="14"/>
      <c r="P237" s="14">
        <v>20742621</v>
      </c>
      <c r="Q237" s="14"/>
      <c r="R237" s="14">
        <v>0</v>
      </c>
      <c r="S237" s="14"/>
      <c r="T237" s="14">
        <v>11336205</v>
      </c>
      <c r="U237" s="14"/>
      <c r="V237" s="15">
        <v>36833441</v>
      </c>
      <c r="W237" s="14"/>
      <c r="X237" s="5" t="str">
        <f t="shared" si="3"/>
        <v>No</v>
      </c>
      <c r="Y237" s="14"/>
      <c r="Z237" s="5"/>
      <c r="AA237" s="14"/>
      <c r="AB237" s="5"/>
      <c r="AC237" s="27"/>
      <c r="AD237" s="5"/>
      <c r="AE237" s="14"/>
      <c r="AF237" s="5"/>
      <c r="AG237" s="7"/>
    </row>
    <row r="238" spans="1:33" s="54" customFormat="1">
      <c r="A238" s="16" t="s">
        <v>1810</v>
      </c>
      <c r="B238" s="16" t="s">
        <v>1811</v>
      </c>
      <c r="C238" s="17" t="s">
        <v>274</v>
      </c>
      <c r="D238" s="186">
        <v>4001</v>
      </c>
      <c r="E238" s="189">
        <v>40001</v>
      </c>
      <c r="F238" s="17" t="s">
        <v>83</v>
      </c>
      <c r="G238" s="17" t="s">
        <v>84</v>
      </c>
      <c r="H238" s="18">
        <v>381112</v>
      </c>
      <c r="I238" s="13">
        <v>80</v>
      </c>
      <c r="J238" s="14">
        <v>5099118</v>
      </c>
      <c r="K238" s="19"/>
      <c r="L238" s="14">
        <v>7032067</v>
      </c>
      <c r="M238" s="14"/>
      <c r="N238" s="14">
        <v>0</v>
      </c>
      <c r="O238" s="14"/>
      <c r="P238" s="14">
        <v>5230011</v>
      </c>
      <c r="Q238" s="14"/>
      <c r="R238" s="14">
        <v>2619443</v>
      </c>
      <c r="S238" s="14"/>
      <c r="T238" s="14">
        <v>3503947</v>
      </c>
      <c r="U238" s="14"/>
      <c r="V238" s="15">
        <v>23484586</v>
      </c>
      <c r="W238" s="14"/>
      <c r="X238" s="5" t="str">
        <f t="shared" si="3"/>
        <v>No</v>
      </c>
      <c r="Y238" s="14"/>
      <c r="Z238" s="5"/>
      <c r="AA238" s="14"/>
      <c r="AB238" s="5"/>
      <c r="AC238" s="27"/>
      <c r="AD238" s="5"/>
      <c r="AE238" s="14"/>
      <c r="AF238" s="5"/>
      <c r="AG238" s="7"/>
    </row>
    <row r="239" spans="1:33" s="54" customFormat="1">
      <c r="A239" s="16" t="s">
        <v>1872</v>
      </c>
      <c r="B239" s="16" t="s">
        <v>1835</v>
      </c>
      <c r="C239" s="17" t="s">
        <v>265</v>
      </c>
      <c r="D239" s="186" t="s">
        <v>1873</v>
      </c>
      <c r="E239" s="189" t="s">
        <v>1874</v>
      </c>
      <c r="F239" s="17" t="s">
        <v>88</v>
      </c>
      <c r="G239" s="17" t="s">
        <v>147</v>
      </c>
      <c r="H239" s="18">
        <v>0</v>
      </c>
      <c r="I239" s="13">
        <v>80</v>
      </c>
      <c r="J239" s="14">
        <v>174969</v>
      </c>
      <c r="K239" s="19"/>
      <c r="L239" s="14">
        <v>1205645</v>
      </c>
      <c r="M239" s="14"/>
      <c r="N239" s="14">
        <v>0</v>
      </c>
      <c r="O239" s="14"/>
      <c r="P239" s="14">
        <v>22515</v>
      </c>
      <c r="Q239" s="14"/>
      <c r="R239" s="14">
        <v>508158</v>
      </c>
      <c r="S239" s="14"/>
      <c r="T239" s="14">
        <v>893186</v>
      </c>
      <c r="U239" s="14"/>
      <c r="V239" s="15">
        <v>2804473</v>
      </c>
      <c r="W239" s="14"/>
      <c r="X239" s="5" t="str">
        <f t="shared" si="3"/>
        <v>No</v>
      </c>
      <c r="Y239" s="14"/>
      <c r="Z239" s="5"/>
      <c r="AA239" s="14"/>
      <c r="AB239" s="5"/>
      <c r="AC239" s="27"/>
      <c r="AD239" s="5"/>
      <c r="AE239" s="14"/>
      <c r="AF239" s="5"/>
      <c r="AG239" s="7"/>
    </row>
    <row r="240" spans="1:33" s="54" customFormat="1">
      <c r="A240" s="16" t="s">
        <v>3676</v>
      </c>
      <c r="B240" s="16" t="s">
        <v>3677</v>
      </c>
      <c r="C240" s="17" t="s">
        <v>150</v>
      </c>
      <c r="D240" s="186">
        <v>6017</v>
      </c>
      <c r="E240" s="189">
        <v>60017</v>
      </c>
      <c r="F240" s="17" t="s">
        <v>83</v>
      </c>
      <c r="G240" s="17" t="s">
        <v>84</v>
      </c>
      <c r="H240" s="18">
        <v>861505</v>
      </c>
      <c r="I240" s="13">
        <v>80</v>
      </c>
      <c r="J240" s="14">
        <v>2765075</v>
      </c>
      <c r="K240" s="19"/>
      <c r="L240" s="14">
        <v>442199</v>
      </c>
      <c r="M240" s="14"/>
      <c r="N240" s="14">
        <v>0</v>
      </c>
      <c r="O240" s="14"/>
      <c r="P240" s="14">
        <v>14148164</v>
      </c>
      <c r="Q240" s="14"/>
      <c r="R240" s="14">
        <v>747881</v>
      </c>
      <c r="S240" s="14"/>
      <c r="T240" s="14">
        <v>6713954</v>
      </c>
      <c r="U240" s="14"/>
      <c r="V240" s="15">
        <v>24817273</v>
      </c>
      <c r="W240" s="14"/>
      <c r="X240" s="5" t="str">
        <f t="shared" si="3"/>
        <v>No</v>
      </c>
      <c r="Y240" s="14"/>
      <c r="Z240" s="5"/>
      <c r="AA240" s="14"/>
      <c r="AB240" s="5"/>
      <c r="AC240" s="27"/>
      <c r="AD240" s="5"/>
      <c r="AE240" s="14"/>
      <c r="AF240" s="5"/>
      <c r="AG240" s="7"/>
    </row>
    <row r="241" spans="1:33" s="54" customFormat="1">
      <c r="A241" s="16" t="s">
        <v>161</v>
      </c>
      <c r="B241" s="16" t="s">
        <v>162</v>
      </c>
      <c r="C241" s="17" t="s">
        <v>163</v>
      </c>
      <c r="D241" s="186">
        <v>1005</v>
      </c>
      <c r="E241" s="189">
        <v>10005</v>
      </c>
      <c r="F241" s="17" t="s">
        <v>88</v>
      </c>
      <c r="G241" s="17" t="s">
        <v>84</v>
      </c>
      <c r="H241" s="18">
        <v>4181019</v>
      </c>
      <c r="I241" s="13">
        <v>79</v>
      </c>
      <c r="J241" s="14">
        <v>1301349</v>
      </c>
      <c r="K241" s="19"/>
      <c r="L241" s="14">
        <v>1478612</v>
      </c>
      <c r="M241" s="14"/>
      <c r="N241" s="14">
        <v>0</v>
      </c>
      <c r="O241" s="14"/>
      <c r="P241" s="14">
        <v>2778960</v>
      </c>
      <c r="Q241" s="14"/>
      <c r="R241" s="14">
        <v>3608306</v>
      </c>
      <c r="S241" s="14"/>
      <c r="T241" s="14">
        <v>2441536</v>
      </c>
      <c r="U241" s="14"/>
      <c r="V241" s="15">
        <v>11608763</v>
      </c>
      <c r="W241" s="14"/>
      <c r="X241" s="5" t="str">
        <f t="shared" si="3"/>
        <v>No</v>
      </c>
      <c r="Y241" s="14"/>
      <c r="Z241" s="5"/>
      <c r="AA241" s="14"/>
      <c r="AB241" s="5"/>
      <c r="AC241" s="27"/>
      <c r="AD241" s="5"/>
      <c r="AE241" s="14"/>
      <c r="AF241" s="5"/>
      <c r="AG241" s="7"/>
    </row>
    <row r="242" spans="1:33" s="54" customFormat="1">
      <c r="A242" s="16" t="s">
        <v>992</v>
      </c>
      <c r="B242" s="16" t="s">
        <v>943</v>
      </c>
      <c r="C242" s="17" t="s">
        <v>129</v>
      </c>
      <c r="D242" s="186" t="s">
        <v>993</v>
      </c>
      <c r="E242" s="189" t="s">
        <v>994</v>
      </c>
      <c r="F242" s="17" t="s">
        <v>83</v>
      </c>
      <c r="G242" s="17" t="s">
        <v>147</v>
      </c>
      <c r="H242" s="18">
        <v>0</v>
      </c>
      <c r="I242" s="13">
        <v>79</v>
      </c>
      <c r="J242" s="14">
        <v>149470</v>
      </c>
      <c r="K242" s="19"/>
      <c r="L242" s="14">
        <v>1087214</v>
      </c>
      <c r="M242" s="14"/>
      <c r="N242" s="14">
        <v>0</v>
      </c>
      <c r="O242" s="14"/>
      <c r="P242" s="14">
        <v>1644949</v>
      </c>
      <c r="Q242" s="14"/>
      <c r="R242" s="14">
        <v>0</v>
      </c>
      <c r="S242" s="14"/>
      <c r="T242" s="14">
        <v>2604408</v>
      </c>
      <c r="U242" s="14"/>
      <c r="V242" s="15">
        <v>5486041</v>
      </c>
      <c r="W242" s="14"/>
      <c r="X242" s="5" t="str">
        <f t="shared" si="3"/>
        <v>No</v>
      </c>
      <c r="Y242" s="14"/>
      <c r="Z242" s="5"/>
      <c r="AA242" s="14"/>
      <c r="AB242" s="5"/>
      <c r="AC242" s="27"/>
      <c r="AD242" s="5"/>
      <c r="AE242" s="14"/>
      <c r="AF242" s="5"/>
      <c r="AG242" s="7"/>
    </row>
    <row r="243" spans="1:33" s="54" customFormat="1">
      <c r="A243" s="16" t="s">
        <v>1256</v>
      </c>
      <c r="B243" s="16" t="s">
        <v>281</v>
      </c>
      <c r="C243" s="17" t="s">
        <v>235</v>
      </c>
      <c r="D243" s="186">
        <v>4173</v>
      </c>
      <c r="E243" s="189">
        <v>40173</v>
      </c>
      <c r="F243" s="17" t="s">
        <v>88</v>
      </c>
      <c r="G243" s="17" t="s">
        <v>84</v>
      </c>
      <c r="H243" s="18">
        <v>311810</v>
      </c>
      <c r="I243" s="13">
        <v>79</v>
      </c>
      <c r="J243" s="14">
        <v>1045993</v>
      </c>
      <c r="K243" s="19"/>
      <c r="L243" s="14">
        <v>133449</v>
      </c>
      <c r="M243" s="14"/>
      <c r="N243" s="14">
        <v>2872328</v>
      </c>
      <c r="O243" s="14"/>
      <c r="P243" s="14">
        <v>220001</v>
      </c>
      <c r="Q243" s="14"/>
      <c r="R243" s="14">
        <v>891307</v>
      </c>
      <c r="S243" s="14"/>
      <c r="T243" s="14">
        <v>1179682</v>
      </c>
      <c r="U243" s="14"/>
      <c r="V243" s="15">
        <v>6342760</v>
      </c>
      <c r="W243" s="14"/>
      <c r="X243" s="5" t="str">
        <f t="shared" si="3"/>
        <v>No</v>
      </c>
      <c r="Y243" s="14"/>
      <c r="Z243" s="5"/>
      <c r="AA243" s="14"/>
      <c r="AB243" s="5"/>
      <c r="AC243" s="27"/>
      <c r="AD243" s="5"/>
      <c r="AE243" s="14"/>
      <c r="AF243" s="5"/>
      <c r="AG243" s="7"/>
    </row>
    <row r="244" spans="1:33" s="54" customFormat="1">
      <c r="A244" s="16" t="s">
        <v>2839</v>
      </c>
      <c r="B244" s="16" t="s">
        <v>2840</v>
      </c>
      <c r="C244" s="17" t="s">
        <v>188</v>
      </c>
      <c r="D244" s="186">
        <v>9241</v>
      </c>
      <c r="E244" s="189">
        <v>90241</v>
      </c>
      <c r="F244" s="17" t="s">
        <v>83</v>
      </c>
      <c r="G244" s="17" t="s">
        <v>84</v>
      </c>
      <c r="H244" s="18">
        <v>55934</v>
      </c>
      <c r="I244" s="13">
        <v>78</v>
      </c>
      <c r="J244" s="14">
        <v>2539866</v>
      </c>
      <c r="K244" s="19"/>
      <c r="L244" s="14">
        <v>0</v>
      </c>
      <c r="M244" s="14"/>
      <c r="N244" s="14">
        <v>0</v>
      </c>
      <c r="O244" s="14"/>
      <c r="P244" s="14">
        <v>14222282</v>
      </c>
      <c r="Q244" s="14"/>
      <c r="R244" s="14">
        <v>0</v>
      </c>
      <c r="S244" s="14"/>
      <c r="T244" s="14">
        <v>540000</v>
      </c>
      <c r="U244" s="14"/>
      <c r="V244" s="15">
        <v>17302148</v>
      </c>
      <c r="W244" s="14"/>
      <c r="X244" s="5" t="str">
        <f t="shared" si="3"/>
        <v>No</v>
      </c>
      <c r="Y244" s="14"/>
      <c r="Z244" s="5"/>
      <c r="AA244" s="14"/>
      <c r="AB244" s="5"/>
      <c r="AC244" s="27"/>
      <c r="AD244" s="5"/>
      <c r="AE244" s="14"/>
      <c r="AF244" s="5"/>
      <c r="AG244" s="7"/>
    </row>
    <row r="245" spans="1:33" s="54" customFormat="1">
      <c r="A245" s="16" t="s">
        <v>513</v>
      </c>
      <c r="B245" s="16" t="s">
        <v>514</v>
      </c>
      <c r="C245" s="17" t="s">
        <v>82</v>
      </c>
      <c r="D245" s="186">
        <v>2075</v>
      </c>
      <c r="E245" s="189">
        <v>20075</v>
      </c>
      <c r="F245" s="17" t="s">
        <v>88</v>
      </c>
      <c r="G245" s="17" t="s">
        <v>84</v>
      </c>
      <c r="H245" s="18">
        <v>5441567</v>
      </c>
      <c r="I245" s="13">
        <v>78</v>
      </c>
      <c r="J245" s="14">
        <v>26667567</v>
      </c>
      <c r="K245" s="19"/>
      <c r="L245" s="14">
        <v>1879266</v>
      </c>
      <c r="M245" s="14"/>
      <c r="N245" s="14">
        <v>21270158</v>
      </c>
      <c r="O245" s="14"/>
      <c r="P245" s="14">
        <v>0</v>
      </c>
      <c r="Q245" s="14"/>
      <c r="R245" s="14">
        <v>0</v>
      </c>
      <c r="S245" s="14"/>
      <c r="T245" s="14">
        <v>1734087</v>
      </c>
      <c r="U245" s="14"/>
      <c r="V245" s="15">
        <v>51551078</v>
      </c>
      <c r="W245" s="14"/>
      <c r="X245" s="5" t="str">
        <f t="shared" si="3"/>
        <v>No</v>
      </c>
      <c r="Y245" s="14"/>
      <c r="Z245" s="5"/>
      <c r="AA245" s="14"/>
      <c r="AB245" s="5"/>
      <c r="AC245" s="27"/>
      <c r="AD245" s="5"/>
      <c r="AE245" s="14"/>
      <c r="AF245" s="5"/>
      <c r="AG245" s="7"/>
    </row>
    <row r="246" spans="1:33" s="54" customFormat="1">
      <c r="A246" s="16" t="s">
        <v>2072</v>
      </c>
      <c r="B246" s="16" t="s">
        <v>2073</v>
      </c>
      <c r="C246" s="17" t="s">
        <v>91</v>
      </c>
      <c r="D246" s="186">
        <v>9162</v>
      </c>
      <c r="E246" s="189">
        <v>90162</v>
      </c>
      <c r="F246" s="17" t="s">
        <v>88</v>
      </c>
      <c r="G246" s="17" t="s">
        <v>84</v>
      </c>
      <c r="H246" s="18">
        <v>277634</v>
      </c>
      <c r="I246" s="13">
        <v>78</v>
      </c>
      <c r="J246" s="14">
        <v>3023214</v>
      </c>
      <c r="K246" s="19"/>
      <c r="L246" s="14">
        <v>101317</v>
      </c>
      <c r="M246" s="14"/>
      <c r="N246" s="14">
        <v>0</v>
      </c>
      <c r="O246" s="14"/>
      <c r="P246" s="14">
        <v>2019642</v>
      </c>
      <c r="Q246" s="14"/>
      <c r="R246" s="14">
        <v>13909260</v>
      </c>
      <c r="S246" s="14"/>
      <c r="T246" s="14">
        <v>1182076</v>
      </c>
      <c r="U246" s="14"/>
      <c r="V246" s="15">
        <v>20235509</v>
      </c>
      <c r="W246" s="14"/>
      <c r="X246" s="5" t="str">
        <f t="shared" si="3"/>
        <v>No</v>
      </c>
      <c r="Y246" s="14"/>
      <c r="Z246" s="5"/>
      <c r="AA246" s="14"/>
      <c r="AB246" s="5"/>
      <c r="AC246" s="27"/>
      <c r="AD246" s="5"/>
      <c r="AE246" s="14"/>
      <c r="AF246" s="5"/>
      <c r="AG246" s="7"/>
    </row>
    <row r="247" spans="1:33" s="54" customFormat="1">
      <c r="A247" s="16" t="s">
        <v>719</v>
      </c>
      <c r="B247" s="16" t="s">
        <v>191</v>
      </c>
      <c r="C247" s="17" t="s">
        <v>275</v>
      </c>
      <c r="D247" s="186">
        <v>7001</v>
      </c>
      <c r="E247" s="189">
        <v>70001</v>
      </c>
      <c r="F247" s="17" t="s">
        <v>83</v>
      </c>
      <c r="G247" s="17" t="s">
        <v>84</v>
      </c>
      <c r="H247" s="18">
        <v>258719</v>
      </c>
      <c r="I247" s="13">
        <v>78</v>
      </c>
      <c r="J247" s="14">
        <v>2637990</v>
      </c>
      <c r="K247" s="19"/>
      <c r="L247" s="14">
        <v>312027</v>
      </c>
      <c r="M247" s="14"/>
      <c r="N247" s="14">
        <v>0</v>
      </c>
      <c r="O247" s="14"/>
      <c r="P247" s="14">
        <v>6568628</v>
      </c>
      <c r="Q247" s="14"/>
      <c r="R247" s="14">
        <v>1375321</v>
      </c>
      <c r="S247" s="14"/>
      <c r="T247" s="14">
        <v>2014737</v>
      </c>
      <c r="U247" s="14"/>
      <c r="V247" s="15">
        <v>12908703</v>
      </c>
      <c r="W247" s="14"/>
      <c r="X247" s="5" t="str">
        <f t="shared" si="3"/>
        <v>No</v>
      </c>
      <c r="Y247" s="14"/>
      <c r="Z247" s="5"/>
      <c r="AA247" s="14"/>
      <c r="AB247" s="5"/>
      <c r="AC247" s="27"/>
      <c r="AD247" s="5"/>
      <c r="AE247" s="14"/>
      <c r="AF247" s="5"/>
      <c r="AG247" s="7"/>
    </row>
    <row r="248" spans="1:33" s="54" customFormat="1">
      <c r="A248" s="16" t="s">
        <v>1905</v>
      </c>
      <c r="B248" s="16" t="s">
        <v>1906</v>
      </c>
      <c r="C248" s="17" t="s">
        <v>265</v>
      </c>
      <c r="D248" s="186" t="s">
        <v>1907</v>
      </c>
      <c r="E248" s="189" t="s">
        <v>1908</v>
      </c>
      <c r="F248" s="17" t="s">
        <v>88</v>
      </c>
      <c r="G248" s="17" t="s">
        <v>147</v>
      </c>
      <c r="H248" s="18">
        <v>0</v>
      </c>
      <c r="I248" s="13">
        <v>77</v>
      </c>
      <c r="J248" s="14">
        <v>225294</v>
      </c>
      <c r="K248" s="19"/>
      <c r="L248" s="14">
        <v>2442301</v>
      </c>
      <c r="M248" s="14"/>
      <c r="N248" s="14">
        <v>0</v>
      </c>
      <c r="O248" s="14"/>
      <c r="P248" s="14">
        <v>325785</v>
      </c>
      <c r="Q248" s="14"/>
      <c r="R248" s="14">
        <v>631945</v>
      </c>
      <c r="S248" s="14"/>
      <c r="T248" s="14">
        <v>923024</v>
      </c>
      <c r="U248" s="14"/>
      <c r="V248" s="15">
        <v>4548349</v>
      </c>
      <c r="W248" s="14"/>
      <c r="X248" s="5" t="str">
        <f t="shared" si="3"/>
        <v>No</v>
      </c>
      <c r="Y248" s="14"/>
      <c r="Z248" s="5"/>
      <c r="AA248" s="14"/>
      <c r="AB248" s="5"/>
      <c r="AC248" s="27"/>
      <c r="AD248" s="5"/>
      <c r="AE248" s="14"/>
      <c r="AF248" s="5"/>
      <c r="AG248" s="7"/>
    </row>
    <row r="249" spans="1:33" s="54" customFormat="1">
      <c r="A249" s="16" t="s">
        <v>239</v>
      </c>
      <c r="B249" s="16" t="s">
        <v>240</v>
      </c>
      <c r="C249" s="17" t="s">
        <v>109</v>
      </c>
      <c r="D249" s="186">
        <v>4196</v>
      </c>
      <c r="E249" s="189">
        <v>40196</v>
      </c>
      <c r="F249" s="17" t="s">
        <v>125</v>
      </c>
      <c r="G249" s="17" t="s">
        <v>84</v>
      </c>
      <c r="H249" s="18">
        <v>972546</v>
      </c>
      <c r="I249" s="13">
        <v>77</v>
      </c>
      <c r="J249" s="14">
        <v>465787</v>
      </c>
      <c r="K249" s="19"/>
      <c r="L249" s="14">
        <v>0</v>
      </c>
      <c r="M249" s="14"/>
      <c r="N249" s="14">
        <v>0</v>
      </c>
      <c r="O249" s="14"/>
      <c r="P249" s="14">
        <v>0</v>
      </c>
      <c r="Q249" s="14"/>
      <c r="R249" s="14">
        <v>0</v>
      </c>
      <c r="S249" s="14"/>
      <c r="T249" s="14">
        <v>637718</v>
      </c>
      <c r="U249" s="14"/>
      <c r="V249" s="15">
        <v>1103505</v>
      </c>
      <c r="W249" s="14"/>
      <c r="X249" s="5" t="str">
        <f t="shared" si="3"/>
        <v>No</v>
      </c>
      <c r="Y249" s="14"/>
      <c r="Z249" s="5"/>
      <c r="AA249" s="14"/>
      <c r="AB249" s="5"/>
      <c r="AC249" s="27"/>
      <c r="AD249" s="5"/>
      <c r="AE249" s="14"/>
      <c r="AF249" s="5"/>
      <c r="AG249" s="7"/>
    </row>
    <row r="250" spans="1:33" s="54" customFormat="1">
      <c r="A250" s="16" t="s">
        <v>1696</v>
      </c>
      <c r="B250" s="16" t="s">
        <v>557</v>
      </c>
      <c r="C250" s="17" t="s">
        <v>154</v>
      </c>
      <c r="D250" s="186">
        <v>4110</v>
      </c>
      <c r="E250" s="189">
        <v>40110</v>
      </c>
      <c r="F250" s="17" t="s">
        <v>88</v>
      </c>
      <c r="G250" s="17" t="s">
        <v>84</v>
      </c>
      <c r="H250" s="18">
        <v>548404</v>
      </c>
      <c r="I250" s="13">
        <v>77</v>
      </c>
      <c r="J250" s="14">
        <v>4626786</v>
      </c>
      <c r="K250" s="19"/>
      <c r="L250" s="14">
        <v>898743</v>
      </c>
      <c r="M250" s="14"/>
      <c r="N250" s="14">
        <v>0</v>
      </c>
      <c r="O250" s="14"/>
      <c r="P250" s="14">
        <v>3376733</v>
      </c>
      <c r="Q250" s="14"/>
      <c r="R250" s="14">
        <v>617440</v>
      </c>
      <c r="S250" s="14"/>
      <c r="T250" s="14">
        <v>5887595</v>
      </c>
      <c r="U250" s="14"/>
      <c r="V250" s="15">
        <v>15407297</v>
      </c>
      <c r="W250" s="14"/>
      <c r="X250" s="5" t="str">
        <f t="shared" si="3"/>
        <v>No</v>
      </c>
      <c r="Y250" s="14"/>
      <c r="Z250" s="5"/>
      <c r="AA250" s="14"/>
      <c r="AB250" s="5"/>
      <c r="AC250" s="27"/>
      <c r="AD250" s="5"/>
      <c r="AE250" s="14"/>
      <c r="AF250" s="5"/>
      <c r="AG250" s="7"/>
    </row>
    <row r="251" spans="1:33" s="54" customFormat="1">
      <c r="A251" s="16" t="s">
        <v>1788</v>
      </c>
      <c r="B251" s="16" t="s">
        <v>273</v>
      </c>
      <c r="C251" s="17" t="s">
        <v>274</v>
      </c>
      <c r="D251" s="186" t="s">
        <v>1789</v>
      </c>
      <c r="E251" s="189">
        <v>40950</v>
      </c>
      <c r="F251" s="17" t="s">
        <v>88</v>
      </c>
      <c r="G251" s="17" t="s">
        <v>5756</v>
      </c>
      <c r="H251" s="18">
        <v>120415</v>
      </c>
      <c r="I251" s="13">
        <v>77</v>
      </c>
      <c r="J251" s="14">
        <v>266541</v>
      </c>
      <c r="K251" s="19"/>
      <c r="L251" s="14">
        <v>798582</v>
      </c>
      <c r="M251" s="14"/>
      <c r="N251" s="14">
        <v>0</v>
      </c>
      <c r="O251" s="14"/>
      <c r="P251" s="14">
        <v>134040</v>
      </c>
      <c r="Q251" s="14"/>
      <c r="R251" s="14">
        <v>915390</v>
      </c>
      <c r="S251" s="14"/>
      <c r="T251" s="14">
        <v>2473505</v>
      </c>
      <c r="U251" s="14"/>
      <c r="V251" s="15">
        <v>4588058</v>
      </c>
      <c r="W251" s="14"/>
      <c r="X251" s="5" t="str">
        <f t="shared" si="3"/>
        <v>No</v>
      </c>
      <c r="Y251" s="14"/>
      <c r="Z251" s="5"/>
      <c r="AA251" s="14"/>
      <c r="AB251" s="5"/>
      <c r="AC251" s="27"/>
      <c r="AD251" s="5"/>
      <c r="AE251" s="14"/>
      <c r="AF251" s="5"/>
      <c r="AG251" s="7"/>
    </row>
    <row r="252" spans="1:33" s="54" customFormat="1">
      <c r="A252" s="16" t="s">
        <v>3606</v>
      </c>
      <c r="B252" s="16" t="s">
        <v>3546</v>
      </c>
      <c r="C252" s="17" t="s">
        <v>109</v>
      </c>
      <c r="D252" s="186" t="s">
        <v>3607</v>
      </c>
      <c r="E252" s="189" t="s">
        <v>3608</v>
      </c>
      <c r="F252" s="17" t="s">
        <v>157</v>
      </c>
      <c r="G252" s="17" t="s">
        <v>147</v>
      </c>
      <c r="H252" s="18">
        <v>0</v>
      </c>
      <c r="I252" s="13">
        <v>77</v>
      </c>
      <c r="J252" s="14">
        <v>91463</v>
      </c>
      <c r="K252" s="19"/>
      <c r="L252" s="14">
        <v>0</v>
      </c>
      <c r="M252" s="14"/>
      <c r="N252" s="14">
        <v>0</v>
      </c>
      <c r="O252" s="14"/>
      <c r="P252" s="14">
        <v>5095677</v>
      </c>
      <c r="Q252" s="14"/>
      <c r="R252" s="14">
        <v>0</v>
      </c>
      <c r="S252" s="14"/>
      <c r="T252" s="14">
        <v>900955</v>
      </c>
      <c r="U252" s="14"/>
      <c r="V252" s="15">
        <v>6088095</v>
      </c>
      <c r="W252" s="14"/>
      <c r="X252" s="5" t="str">
        <f t="shared" si="3"/>
        <v>No</v>
      </c>
      <c r="Y252" s="14"/>
      <c r="Z252" s="5"/>
      <c r="AA252" s="14"/>
      <c r="AB252" s="5"/>
      <c r="AC252" s="27"/>
      <c r="AD252" s="5"/>
      <c r="AE252" s="14"/>
      <c r="AF252" s="5"/>
      <c r="AG252" s="7"/>
    </row>
    <row r="253" spans="1:33" s="54" customFormat="1">
      <c r="A253" s="16" t="s">
        <v>4793</v>
      </c>
      <c r="B253" s="16" t="s">
        <v>4794</v>
      </c>
      <c r="C253" s="17" t="s">
        <v>58</v>
      </c>
      <c r="D253" s="186">
        <v>5001</v>
      </c>
      <c r="E253" s="189">
        <v>50001</v>
      </c>
      <c r="F253" s="17" t="s">
        <v>83</v>
      </c>
      <c r="G253" s="17" t="s">
        <v>84</v>
      </c>
      <c r="H253" s="18">
        <v>216154</v>
      </c>
      <c r="I253" s="13">
        <v>76</v>
      </c>
      <c r="J253" s="14">
        <v>1570136</v>
      </c>
      <c r="K253" s="19"/>
      <c r="L253" s="14">
        <v>169055</v>
      </c>
      <c r="M253" s="14"/>
      <c r="N253" s="14">
        <v>0</v>
      </c>
      <c r="O253" s="14"/>
      <c r="P253" s="14">
        <v>1794275</v>
      </c>
      <c r="Q253" s="14"/>
      <c r="R253" s="14">
        <v>2627353</v>
      </c>
      <c r="S253" s="14"/>
      <c r="T253" s="14">
        <v>2497413</v>
      </c>
      <c r="U253" s="14"/>
      <c r="V253" s="15">
        <v>8658232</v>
      </c>
      <c r="W253" s="14"/>
      <c r="X253" s="5" t="str">
        <f t="shared" si="3"/>
        <v>No</v>
      </c>
      <c r="Y253" s="14"/>
      <c r="Z253" s="5"/>
      <c r="AA253" s="14"/>
      <c r="AB253" s="5"/>
      <c r="AC253" s="27"/>
      <c r="AD253" s="5"/>
      <c r="AE253" s="14"/>
      <c r="AF253" s="5"/>
      <c r="AG253" s="7"/>
    </row>
    <row r="254" spans="1:33" s="54" customFormat="1">
      <c r="A254" s="16" t="s">
        <v>647</v>
      </c>
      <c r="B254" s="16" t="s">
        <v>561</v>
      </c>
      <c r="C254" s="17" t="s">
        <v>648</v>
      </c>
      <c r="D254" s="186">
        <v>1066</v>
      </c>
      <c r="E254" s="189">
        <v>10066</v>
      </c>
      <c r="F254" s="17" t="s">
        <v>88</v>
      </c>
      <c r="G254" s="17" t="s">
        <v>84</v>
      </c>
      <c r="H254" s="18">
        <v>108740</v>
      </c>
      <c r="I254" s="13">
        <v>75</v>
      </c>
      <c r="J254" s="14">
        <v>2317953</v>
      </c>
      <c r="K254" s="19"/>
      <c r="L254" s="14">
        <v>202898</v>
      </c>
      <c r="M254" s="14"/>
      <c r="N254" s="14">
        <v>0</v>
      </c>
      <c r="O254" s="14"/>
      <c r="P254" s="14">
        <v>2559480</v>
      </c>
      <c r="Q254" s="14"/>
      <c r="R254" s="14">
        <v>2463349</v>
      </c>
      <c r="S254" s="14"/>
      <c r="T254" s="14">
        <v>5589820</v>
      </c>
      <c r="U254" s="14"/>
      <c r="V254" s="15">
        <v>13133500</v>
      </c>
      <c r="W254" s="14"/>
      <c r="X254" s="5" t="str">
        <f t="shared" si="3"/>
        <v>No</v>
      </c>
      <c r="Y254" s="14"/>
      <c r="Z254" s="5"/>
      <c r="AA254" s="14"/>
      <c r="AB254" s="5"/>
      <c r="AC254" s="27"/>
      <c r="AD254" s="5"/>
      <c r="AE254" s="14"/>
      <c r="AF254" s="5"/>
      <c r="AG254" s="7"/>
    </row>
    <row r="255" spans="1:33" s="54" customFormat="1">
      <c r="A255" s="16" t="s">
        <v>710</v>
      </c>
      <c r="B255" s="16" t="s">
        <v>441</v>
      </c>
      <c r="C255" s="17" t="s">
        <v>274</v>
      </c>
      <c r="D255" s="186">
        <v>4002</v>
      </c>
      <c r="E255" s="189">
        <v>40002</v>
      </c>
      <c r="F255" s="17" t="s">
        <v>83</v>
      </c>
      <c r="G255" s="17" t="s">
        <v>84</v>
      </c>
      <c r="H255" s="18">
        <v>558696</v>
      </c>
      <c r="I255" s="13">
        <v>75</v>
      </c>
      <c r="J255" s="14">
        <v>1870713</v>
      </c>
      <c r="K255" s="19"/>
      <c r="L255" s="14">
        <v>43075</v>
      </c>
      <c r="M255" s="14"/>
      <c r="N255" s="14">
        <v>0</v>
      </c>
      <c r="O255" s="14"/>
      <c r="P255" s="14">
        <v>10002083</v>
      </c>
      <c r="Q255" s="14"/>
      <c r="R255" s="14">
        <v>3766845</v>
      </c>
      <c r="S255" s="14"/>
      <c r="T255" s="14">
        <v>3872995</v>
      </c>
      <c r="U255" s="14"/>
      <c r="V255" s="15">
        <v>19555711</v>
      </c>
      <c r="W255" s="14"/>
      <c r="X255" s="5" t="str">
        <f t="shared" si="3"/>
        <v>No</v>
      </c>
      <c r="Y255" s="14"/>
      <c r="Z255" s="5"/>
      <c r="AA255" s="14"/>
      <c r="AB255" s="5"/>
      <c r="AC255" s="27"/>
      <c r="AD255" s="5"/>
      <c r="AE255" s="14"/>
      <c r="AF255" s="5"/>
      <c r="AG255" s="7"/>
    </row>
    <row r="256" spans="1:33" s="54" customFormat="1">
      <c r="A256" s="16" t="s">
        <v>1358</v>
      </c>
      <c r="B256" s="16" t="s">
        <v>1359</v>
      </c>
      <c r="C256" s="17" t="s">
        <v>120</v>
      </c>
      <c r="D256" s="186">
        <v>6059</v>
      </c>
      <c r="E256" s="189">
        <v>60059</v>
      </c>
      <c r="F256" s="17" t="s">
        <v>88</v>
      </c>
      <c r="G256" s="17" t="s">
        <v>84</v>
      </c>
      <c r="H256" s="18">
        <v>171345</v>
      </c>
      <c r="I256" s="13">
        <v>75</v>
      </c>
      <c r="J256" s="14">
        <v>358434</v>
      </c>
      <c r="K256" s="19"/>
      <c r="L256" s="14">
        <v>758446</v>
      </c>
      <c r="M256" s="14"/>
      <c r="N256" s="14">
        <v>0</v>
      </c>
      <c r="O256" s="14"/>
      <c r="P256" s="14">
        <v>1129138</v>
      </c>
      <c r="Q256" s="14"/>
      <c r="R256" s="14">
        <v>1983172</v>
      </c>
      <c r="S256" s="14"/>
      <c r="T256" s="14">
        <v>3547660</v>
      </c>
      <c r="U256" s="14"/>
      <c r="V256" s="15">
        <v>7776850</v>
      </c>
      <c r="W256" s="14"/>
      <c r="X256" s="5" t="str">
        <f t="shared" si="3"/>
        <v>No</v>
      </c>
      <c r="Y256" s="14"/>
      <c r="Z256" s="5"/>
      <c r="AA256" s="14"/>
      <c r="AB256" s="5"/>
      <c r="AC256" s="27"/>
      <c r="AD256" s="5"/>
      <c r="AE256" s="14"/>
      <c r="AF256" s="5"/>
      <c r="AG256" s="7"/>
    </row>
    <row r="257" spans="1:33" s="54" customFormat="1">
      <c r="A257" s="16" t="s">
        <v>6527</v>
      </c>
      <c r="B257" s="16" t="s">
        <v>5163</v>
      </c>
      <c r="C257" s="17" t="s">
        <v>120</v>
      </c>
      <c r="D257" s="186" t="s">
        <v>5164</v>
      </c>
      <c r="E257" s="189" t="s">
        <v>5165</v>
      </c>
      <c r="F257" s="17" t="s">
        <v>88</v>
      </c>
      <c r="G257" s="17" t="s">
        <v>147</v>
      </c>
      <c r="H257" s="18">
        <v>0</v>
      </c>
      <c r="I257" s="13">
        <v>74</v>
      </c>
      <c r="J257" s="14">
        <v>137220</v>
      </c>
      <c r="K257" s="19"/>
      <c r="L257" s="14">
        <v>610841</v>
      </c>
      <c r="M257" s="14"/>
      <c r="N257" s="14">
        <v>0</v>
      </c>
      <c r="O257" s="14"/>
      <c r="P257" s="14">
        <v>0</v>
      </c>
      <c r="Q257" s="14"/>
      <c r="R257" s="14">
        <v>867485</v>
      </c>
      <c r="S257" s="14"/>
      <c r="T257" s="14">
        <v>1401023</v>
      </c>
      <c r="U257" s="14"/>
      <c r="V257" s="15">
        <v>3016569</v>
      </c>
      <c r="W257" s="14"/>
      <c r="X257" s="5" t="str">
        <f t="shared" si="3"/>
        <v>No</v>
      </c>
      <c r="Y257" s="14"/>
      <c r="Z257" s="5"/>
      <c r="AA257" s="14"/>
      <c r="AB257" s="5"/>
      <c r="AC257" s="27"/>
      <c r="AD257" s="5"/>
      <c r="AE257" s="14"/>
      <c r="AF257" s="5"/>
      <c r="AG257" s="7"/>
    </row>
    <row r="258" spans="1:33" s="54" customFormat="1">
      <c r="A258" s="16" t="s">
        <v>2669</v>
      </c>
      <c r="B258" s="16" t="s">
        <v>2670</v>
      </c>
      <c r="C258" s="17" t="s">
        <v>120</v>
      </c>
      <c r="D258" s="186">
        <v>6114</v>
      </c>
      <c r="E258" s="189">
        <v>60114</v>
      </c>
      <c r="F258" s="17" t="s">
        <v>83</v>
      </c>
      <c r="G258" s="17" t="s">
        <v>84</v>
      </c>
      <c r="H258" s="18">
        <v>5121892</v>
      </c>
      <c r="I258" s="13">
        <v>74</v>
      </c>
      <c r="J258" s="14">
        <v>144442</v>
      </c>
      <c r="K258" s="19"/>
      <c r="L258" s="14">
        <v>1442940</v>
      </c>
      <c r="M258" s="14"/>
      <c r="N258" s="14">
        <v>0</v>
      </c>
      <c r="O258" s="14"/>
      <c r="P258" s="14">
        <v>621042</v>
      </c>
      <c r="Q258" s="14"/>
      <c r="R258" s="14">
        <v>334826</v>
      </c>
      <c r="S258" s="14"/>
      <c r="T258" s="14">
        <v>2957201</v>
      </c>
      <c r="U258" s="14"/>
      <c r="V258" s="15">
        <v>5500451</v>
      </c>
      <c r="W258" s="14"/>
      <c r="X258" s="5" t="str">
        <f t="shared" si="3"/>
        <v>No</v>
      </c>
      <c r="Y258" s="14"/>
      <c r="Z258" s="5"/>
      <c r="AA258" s="14"/>
      <c r="AB258" s="5"/>
      <c r="AC258" s="27"/>
      <c r="AD258" s="5"/>
      <c r="AE258" s="14"/>
      <c r="AF258" s="5"/>
      <c r="AG258" s="7"/>
    </row>
    <row r="259" spans="1:33" s="54" customFormat="1">
      <c r="A259" s="16" t="s">
        <v>4031</v>
      </c>
      <c r="B259" s="16" t="s">
        <v>4032</v>
      </c>
      <c r="C259" s="17" t="s">
        <v>163</v>
      </c>
      <c r="D259" s="186">
        <v>1006</v>
      </c>
      <c r="E259" s="189">
        <v>10006</v>
      </c>
      <c r="F259" s="17" t="s">
        <v>88</v>
      </c>
      <c r="G259" s="17" t="s">
        <v>84</v>
      </c>
      <c r="H259" s="18">
        <v>149443</v>
      </c>
      <c r="I259" s="13">
        <v>74</v>
      </c>
      <c r="J259" s="14">
        <v>2414218</v>
      </c>
      <c r="K259" s="19"/>
      <c r="L259" s="14">
        <v>144567</v>
      </c>
      <c r="M259" s="14"/>
      <c r="N259" s="14">
        <v>0</v>
      </c>
      <c r="O259" s="14"/>
      <c r="P259" s="14">
        <v>3129871</v>
      </c>
      <c r="Q259" s="14"/>
      <c r="R259" s="14">
        <v>5766018</v>
      </c>
      <c r="S259" s="14"/>
      <c r="T259" s="14">
        <v>5705948</v>
      </c>
      <c r="U259" s="14"/>
      <c r="V259" s="15">
        <v>17160622</v>
      </c>
      <c r="W259" s="14"/>
      <c r="X259" s="5" t="str">
        <f t="shared" ref="X259:X322" si="4">IF(W259&amp;U259&amp;S259&amp;Q259&amp;O259&amp;M259&amp;K259&lt;&gt;"","Yes","No")</f>
        <v>No</v>
      </c>
      <c r="Y259" s="14"/>
      <c r="Z259" s="5"/>
      <c r="AA259" s="14"/>
      <c r="AB259" s="5"/>
      <c r="AC259" s="27"/>
      <c r="AD259" s="5"/>
      <c r="AE259" s="14"/>
      <c r="AF259" s="5"/>
      <c r="AG259" s="7"/>
    </row>
    <row r="260" spans="1:33" s="54" customFormat="1">
      <c r="A260" s="16" t="s">
        <v>3549</v>
      </c>
      <c r="B260" s="16" t="s">
        <v>3550</v>
      </c>
      <c r="C260" s="17" t="s">
        <v>109</v>
      </c>
      <c r="D260" s="186" t="s">
        <v>3551</v>
      </c>
      <c r="E260" s="189">
        <v>41105</v>
      </c>
      <c r="F260" s="17" t="s">
        <v>157</v>
      </c>
      <c r="G260" s="17" t="s">
        <v>84</v>
      </c>
      <c r="H260" s="18">
        <v>70543</v>
      </c>
      <c r="I260" s="13">
        <v>74</v>
      </c>
      <c r="J260" s="14">
        <v>142054</v>
      </c>
      <c r="K260" s="19"/>
      <c r="L260" s="14">
        <v>151356</v>
      </c>
      <c r="M260" s="14"/>
      <c r="N260" s="14">
        <v>0</v>
      </c>
      <c r="O260" s="14"/>
      <c r="P260" s="14">
        <v>90000</v>
      </c>
      <c r="Q260" s="14"/>
      <c r="R260" s="14">
        <v>0</v>
      </c>
      <c r="S260" s="14"/>
      <c r="T260" s="14">
        <v>4756297</v>
      </c>
      <c r="U260" s="14"/>
      <c r="V260" s="15">
        <v>5139707</v>
      </c>
      <c r="W260" s="14"/>
      <c r="X260" s="5" t="str">
        <f t="shared" si="4"/>
        <v>No</v>
      </c>
      <c r="Y260" s="14"/>
      <c r="Z260" s="5"/>
      <c r="AA260" s="14"/>
      <c r="AB260" s="5"/>
      <c r="AC260" s="27"/>
      <c r="AD260" s="5"/>
      <c r="AE260" s="14"/>
      <c r="AF260" s="5"/>
      <c r="AG260" s="7"/>
    </row>
    <row r="261" spans="1:33" s="54" customFormat="1">
      <c r="A261" s="16" t="s">
        <v>1964</v>
      </c>
      <c r="B261" s="16" t="s">
        <v>1965</v>
      </c>
      <c r="C261" s="17" t="s">
        <v>124</v>
      </c>
      <c r="D261" s="186">
        <v>6022</v>
      </c>
      <c r="E261" s="189">
        <v>60022</v>
      </c>
      <c r="F261" s="17" t="s">
        <v>88</v>
      </c>
      <c r="G261" s="17" t="s">
        <v>84</v>
      </c>
      <c r="H261" s="18">
        <v>594309</v>
      </c>
      <c r="I261" s="13">
        <v>74</v>
      </c>
      <c r="J261" s="14">
        <v>1944090</v>
      </c>
      <c r="K261" s="19"/>
      <c r="L261" s="14">
        <v>917198</v>
      </c>
      <c r="M261" s="14"/>
      <c r="N261" s="14">
        <v>0</v>
      </c>
      <c r="O261" s="14"/>
      <c r="P261" s="14">
        <v>18517352</v>
      </c>
      <c r="Q261" s="14"/>
      <c r="R261" s="14">
        <v>0</v>
      </c>
      <c r="S261" s="14"/>
      <c r="T261" s="14">
        <v>5858034</v>
      </c>
      <c r="U261" s="14"/>
      <c r="V261" s="15">
        <v>27236674</v>
      </c>
      <c r="W261" s="14"/>
      <c r="X261" s="5" t="str">
        <f t="shared" si="4"/>
        <v>No</v>
      </c>
      <c r="Y261" s="14"/>
      <c r="Z261" s="5"/>
      <c r="AA261" s="14"/>
      <c r="AB261" s="5"/>
      <c r="AC261" s="27"/>
      <c r="AD261" s="5"/>
      <c r="AE261" s="14"/>
      <c r="AF261" s="5"/>
      <c r="AG261" s="7"/>
    </row>
    <row r="262" spans="1:33" s="54" customFormat="1">
      <c r="A262" s="16" t="s">
        <v>529</v>
      </c>
      <c r="B262" s="16" t="s">
        <v>530</v>
      </c>
      <c r="C262" s="17" t="s">
        <v>213</v>
      </c>
      <c r="D262" s="186">
        <v>6033</v>
      </c>
      <c r="E262" s="189">
        <v>60033</v>
      </c>
      <c r="F262" s="17" t="s">
        <v>88</v>
      </c>
      <c r="G262" s="17" t="s">
        <v>84</v>
      </c>
      <c r="H262" s="18">
        <v>431388</v>
      </c>
      <c r="I262" s="13">
        <v>73</v>
      </c>
      <c r="J262" s="14">
        <v>2025573</v>
      </c>
      <c r="K262" s="19"/>
      <c r="L262" s="14">
        <v>249393</v>
      </c>
      <c r="M262" s="14"/>
      <c r="N262" s="14">
        <v>0</v>
      </c>
      <c r="O262" s="14"/>
      <c r="P262" s="14">
        <v>12102292</v>
      </c>
      <c r="Q262" s="14"/>
      <c r="R262" s="14">
        <v>310000</v>
      </c>
      <c r="S262" s="14"/>
      <c r="T262" s="14">
        <v>1951959</v>
      </c>
      <c r="U262" s="14"/>
      <c r="V262" s="15">
        <v>16639217</v>
      </c>
      <c r="W262" s="14"/>
      <c r="X262" s="5" t="str">
        <f t="shared" si="4"/>
        <v>No</v>
      </c>
      <c r="Y262" s="14"/>
      <c r="Z262" s="5"/>
      <c r="AA262" s="14"/>
      <c r="AB262" s="5"/>
      <c r="AC262" s="27"/>
      <c r="AD262" s="5"/>
      <c r="AE262" s="14"/>
      <c r="AF262" s="5"/>
      <c r="AG262" s="7"/>
    </row>
    <row r="263" spans="1:33" s="54" customFormat="1">
      <c r="A263" s="16" t="s">
        <v>1727</v>
      </c>
      <c r="B263" s="16" t="s">
        <v>561</v>
      </c>
      <c r="C263" s="17" t="s">
        <v>648</v>
      </c>
      <c r="D263" s="186" t="s">
        <v>1728</v>
      </c>
      <c r="E263" s="189" t="s">
        <v>1729</v>
      </c>
      <c r="F263" s="17" t="s">
        <v>88</v>
      </c>
      <c r="G263" s="17" t="s">
        <v>147</v>
      </c>
      <c r="H263" s="18">
        <v>0</v>
      </c>
      <c r="I263" s="13">
        <v>73</v>
      </c>
      <c r="J263" s="14">
        <v>122221</v>
      </c>
      <c r="K263" s="19"/>
      <c r="L263" s="14">
        <v>237397</v>
      </c>
      <c r="M263" s="14"/>
      <c r="N263" s="14">
        <v>0</v>
      </c>
      <c r="O263" s="14"/>
      <c r="P263" s="14">
        <v>797872</v>
      </c>
      <c r="Q263" s="14"/>
      <c r="R263" s="14">
        <v>1001949</v>
      </c>
      <c r="S263" s="14"/>
      <c r="T263" s="14">
        <v>4380466</v>
      </c>
      <c r="U263" s="14"/>
      <c r="V263" s="15">
        <v>6539905</v>
      </c>
      <c r="W263" s="14"/>
      <c r="X263" s="5" t="str">
        <f t="shared" si="4"/>
        <v>No</v>
      </c>
      <c r="Y263" s="14"/>
      <c r="Z263" s="5"/>
      <c r="AA263" s="14"/>
      <c r="AB263" s="5"/>
      <c r="AC263" s="27"/>
      <c r="AD263" s="5"/>
      <c r="AE263" s="14"/>
      <c r="AF263" s="5"/>
      <c r="AG263" s="7"/>
    </row>
    <row r="264" spans="1:33" s="54" customFormat="1">
      <c r="A264" s="16" t="s">
        <v>6528</v>
      </c>
      <c r="B264" s="16" t="s">
        <v>1020</v>
      </c>
      <c r="C264" s="17" t="s">
        <v>178</v>
      </c>
      <c r="D264" s="186">
        <v>5035</v>
      </c>
      <c r="E264" s="189">
        <v>50035</v>
      </c>
      <c r="F264" s="17" t="s">
        <v>88</v>
      </c>
      <c r="G264" s="17" t="s">
        <v>84</v>
      </c>
      <c r="H264" s="18">
        <v>209703</v>
      </c>
      <c r="I264" s="13">
        <v>73</v>
      </c>
      <c r="J264" s="14">
        <v>1803620</v>
      </c>
      <c r="K264" s="19"/>
      <c r="L264" s="14">
        <v>298283</v>
      </c>
      <c r="M264" s="14"/>
      <c r="N264" s="14">
        <v>0</v>
      </c>
      <c r="O264" s="14"/>
      <c r="P264" s="14">
        <v>6713052</v>
      </c>
      <c r="Q264" s="14"/>
      <c r="R264" s="14">
        <v>5498339</v>
      </c>
      <c r="S264" s="14"/>
      <c r="T264" s="14">
        <v>1398643</v>
      </c>
      <c r="U264" s="14"/>
      <c r="V264" s="15">
        <v>15711937</v>
      </c>
      <c r="W264" s="14"/>
      <c r="X264" s="5" t="str">
        <f t="shared" si="4"/>
        <v>No</v>
      </c>
      <c r="Y264" s="14"/>
      <c r="Z264" s="5"/>
      <c r="AA264" s="14"/>
      <c r="AB264" s="5"/>
      <c r="AC264" s="27"/>
      <c r="AD264" s="5"/>
      <c r="AE264" s="14"/>
      <c r="AF264" s="5"/>
      <c r="AG264" s="7"/>
    </row>
    <row r="265" spans="1:33" s="54" customFormat="1">
      <c r="A265" s="16" t="s">
        <v>4100</v>
      </c>
      <c r="B265" s="16" t="s">
        <v>1080</v>
      </c>
      <c r="C265" s="17" t="s">
        <v>288</v>
      </c>
      <c r="D265" s="186">
        <v>3015</v>
      </c>
      <c r="E265" s="189">
        <v>30015</v>
      </c>
      <c r="F265" s="17" t="s">
        <v>88</v>
      </c>
      <c r="G265" s="17" t="s">
        <v>84</v>
      </c>
      <c r="H265" s="18">
        <v>381502</v>
      </c>
      <c r="I265" s="13">
        <v>73</v>
      </c>
      <c r="J265" s="14">
        <v>1924987</v>
      </c>
      <c r="K265" s="19"/>
      <c r="L265" s="14">
        <v>55864</v>
      </c>
      <c r="M265" s="14"/>
      <c r="N265" s="14">
        <v>0</v>
      </c>
      <c r="O265" s="14"/>
      <c r="P265" s="14">
        <v>564562</v>
      </c>
      <c r="Q265" s="14"/>
      <c r="R265" s="14">
        <v>8875587</v>
      </c>
      <c r="S265" s="14"/>
      <c r="T265" s="14">
        <v>2283486</v>
      </c>
      <c r="U265" s="14"/>
      <c r="V265" s="15">
        <v>13704486</v>
      </c>
      <c r="W265" s="14"/>
      <c r="X265" s="5" t="str">
        <f t="shared" si="4"/>
        <v>No</v>
      </c>
      <c r="Y265" s="14"/>
      <c r="Z265" s="5"/>
      <c r="AA265" s="14"/>
      <c r="AB265" s="5"/>
      <c r="AC265" s="27"/>
      <c r="AD265" s="5"/>
      <c r="AE265" s="14"/>
      <c r="AF265" s="5"/>
      <c r="AG265" s="7"/>
    </row>
    <row r="266" spans="1:33" s="54" customFormat="1">
      <c r="A266" s="16" t="s">
        <v>6137</v>
      </c>
      <c r="B266" s="16" t="s">
        <v>1720</v>
      </c>
      <c r="C266" s="17" t="s">
        <v>648</v>
      </c>
      <c r="D266" s="186" t="s">
        <v>1721</v>
      </c>
      <c r="E266" s="189" t="s">
        <v>1722</v>
      </c>
      <c r="F266" s="17" t="s">
        <v>157</v>
      </c>
      <c r="G266" s="17" t="s">
        <v>147</v>
      </c>
      <c r="H266" s="18">
        <v>0</v>
      </c>
      <c r="I266" s="13">
        <v>72</v>
      </c>
      <c r="J266" s="14">
        <v>0</v>
      </c>
      <c r="K266" s="19"/>
      <c r="L266" s="14">
        <v>0</v>
      </c>
      <c r="M266" s="14"/>
      <c r="N266" s="14">
        <v>0</v>
      </c>
      <c r="O266" s="14"/>
      <c r="P266" s="14">
        <v>34802</v>
      </c>
      <c r="Q266" s="14"/>
      <c r="R266" s="14">
        <v>0</v>
      </c>
      <c r="S266" s="14"/>
      <c r="T266" s="14">
        <v>139207</v>
      </c>
      <c r="U266" s="14"/>
      <c r="V266" s="15">
        <v>174009</v>
      </c>
      <c r="W266" s="14"/>
      <c r="X266" s="5" t="str">
        <f t="shared" si="4"/>
        <v>No</v>
      </c>
      <c r="Y266" s="14"/>
      <c r="Z266" s="5"/>
      <c r="AA266" s="14"/>
      <c r="AB266" s="5"/>
      <c r="AC266" s="27"/>
      <c r="AD266" s="5"/>
      <c r="AE266" s="14"/>
      <c r="AF266" s="5"/>
      <c r="AG266" s="7"/>
    </row>
    <row r="267" spans="1:33" s="54" customFormat="1">
      <c r="A267" s="16" t="s">
        <v>1838</v>
      </c>
      <c r="B267" s="16" t="s">
        <v>1839</v>
      </c>
      <c r="C267" s="17" t="s">
        <v>265</v>
      </c>
      <c r="D267" s="186" t="s">
        <v>1840</v>
      </c>
      <c r="E267" s="189" t="s">
        <v>1841</v>
      </c>
      <c r="F267" s="17" t="s">
        <v>88</v>
      </c>
      <c r="G267" s="17" t="s">
        <v>147</v>
      </c>
      <c r="H267" s="18">
        <v>0</v>
      </c>
      <c r="I267" s="13">
        <v>72</v>
      </c>
      <c r="J267" s="14">
        <v>262011</v>
      </c>
      <c r="K267" s="19"/>
      <c r="L267" s="14">
        <v>1569111</v>
      </c>
      <c r="M267" s="14"/>
      <c r="N267" s="14">
        <v>0</v>
      </c>
      <c r="O267" s="14"/>
      <c r="P267" s="14">
        <v>76000</v>
      </c>
      <c r="Q267" s="14"/>
      <c r="R267" s="14">
        <v>443860</v>
      </c>
      <c r="S267" s="14"/>
      <c r="T267" s="14">
        <v>970359</v>
      </c>
      <c r="U267" s="14"/>
      <c r="V267" s="15">
        <v>3321341</v>
      </c>
      <c r="W267" s="14"/>
      <c r="X267" s="5" t="str">
        <f t="shared" si="4"/>
        <v>No</v>
      </c>
      <c r="Y267" s="14"/>
      <c r="Z267" s="5"/>
      <c r="AA267" s="14"/>
      <c r="AB267" s="5"/>
      <c r="AC267" s="27"/>
      <c r="AD267" s="5"/>
      <c r="AE267" s="14"/>
      <c r="AF267" s="5"/>
      <c r="AG267" s="7"/>
    </row>
    <row r="268" spans="1:33" s="54" customFormat="1">
      <c r="A268" s="16" t="s">
        <v>4542</v>
      </c>
      <c r="B268" s="16" t="s">
        <v>4543</v>
      </c>
      <c r="C268" s="17" t="s">
        <v>454</v>
      </c>
      <c r="D268" s="186" t="s">
        <v>4544</v>
      </c>
      <c r="E268" s="189" t="s">
        <v>4545</v>
      </c>
      <c r="F268" s="17" t="s">
        <v>83</v>
      </c>
      <c r="G268" s="17" t="s">
        <v>147</v>
      </c>
      <c r="H268" s="18">
        <v>0</v>
      </c>
      <c r="I268" s="13">
        <v>72</v>
      </c>
      <c r="J268" s="14">
        <v>27879</v>
      </c>
      <c r="K268" s="19"/>
      <c r="L268" s="14">
        <v>236823</v>
      </c>
      <c r="M268" s="14"/>
      <c r="N268" s="14">
        <v>0</v>
      </c>
      <c r="O268" s="14"/>
      <c r="P268" s="14">
        <v>3080954</v>
      </c>
      <c r="Q268" s="14"/>
      <c r="R268" s="14">
        <v>0</v>
      </c>
      <c r="S268" s="14"/>
      <c r="T268" s="14">
        <v>149982</v>
      </c>
      <c r="U268" s="14"/>
      <c r="V268" s="15">
        <v>3495638</v>
      </c>
      <c r="W268" s="14"/>
      <c r="X268" s="5" t="str">
        <f t="shared" si="4"/>
        <v>No</v>
      </c>
      <c r="Y268" s="14"/>
      <c r="Z268" s="5"/>
      <c r="AA268" s="14"/>
      <c r="AB268" s="5"/>
      <c r="AC268" s="27"/>
      <c r="AD268" s="5"/>
      <c r="AE268" s="14"/>
      <c r="AF268" s="5"/>
      <c r="AG268" s="7"/>
    </row>
    <row r="269" spans="1:33" s="54" customFormat="1">
      <c r="A269" s="16" t="s">
        <v>186</v>
      </c>
      <c r="B269" s="16" t="s">
        <v>187</v>
      </c>
      <c r="C269" s="17" t="s">
        <v>188</v>
      </c>
      <c r="D269" s="186" t="s">
        <v>189</v>
      </c>
      <c r="E269" s="189" t="s">
        <v>190</v>
      </c>
      <c r="F269" s="17" t="s">
        <v>83</v>
      </c>
      <c r="G269" s="17" t="s">
        <v>147</v>
      </c>
      <c r="H269" s="18">
        <v>0</v>
      </c>
      <c r="I269" s="13">
        <v>72</v>
      </c>
      <c r="J269" s="14">
        <v>1205720</v>
      </c>
      <c r="K269" s="19"/>
      <c r="L269" s="14">
        <v>0</v>
      </c>
      <c r="M269" s="14"/>
      <c r="N269" s="14">
        <v>0</v>
      </c>
      <c r="O269" s="14"/>
      <c r="P269" s="14">
        <v>7260205</v>
      </c>
      <c r="Q269" s="14"/>
      <c r="R269" s="14">
        <v>0</v>
      </c>
      <c r="S269" s="14"/>
      <c r="T269" s="14">
        <v>0</v>
      </c>
      <c r="U269" s="14"/>
      <c r="V269" s="15">
        <v>8465925</v>
      </c>
      <c r="W269" s="14"/>
      <c r="X269" s="5" t="str">
        <f t="shared" si="4"/>
        <v>No</v>
      </c>
      <c r="Y269" s="14"/>
      <c r="Z269" s="5"/>
      <c r="AA269" s="14"/>
      <c r="AB269" s="5"/>
      <c r="AC269" s="27"/>
      <c r="AD269" s="5"/>
      <c r="AE269" s="14"/>
      <c r="AF269" s="5"/>
      <c r="AG269" s="7"/>
    </row>
    <row r="270" spans="1:33" s="54" customFormat="1">
      <c r="A270" s="16" t="s">
        <v>539</v>
      </c>
      <c r="B270" s="16" t="s">
        <v>540</v>
      </c>
      <c r="C270" s="17" t="s">
        <v>210</v>
      </c>
      <c r="D270" s="186">
        <v>4014</v>
      </c>
      <c r="E270" s="189">
        <v>40014</v>
      </c>
      <c r="F270" s="17" t="s">
        <v>88</v>
      </c>
      <c r="G270" s="17" t="s">
        <v>84</v>
      </c>
      <c r="H270" s="18">
        <v>208948</v>
      </c>
      <c r="I270" s="13">
        <v>71</v>
      </c>
      <c r="J270" s="14">
        <v>1345470</v>
      </c>
      <c r="K270" s="19"/>
      <c r="L270" s="14">
        <v>226084</v>
      </c>
      <c r="M270" s="14"/>
      <c r="N270" s="14">
        <v>0</v>
      </c>
      <c r="O270" s="14"/>
      <c r="P270" s="14">
        <v>1469666</v>
      </c>
      <c r="Q270" s="14"/>
      <c r="R270" s="14">
        <v>0</v>
      </c>
      <c r="S270" s="14"/>
      <c r="T270" s="14">
        <v>3504136</v>
      </c>
      <c r="U270" s="14"/>
      <c r="V270" s="15">
        <v>6545356</v>
      </c>
      <c r="W270" s="14"/>
      <c r="X270" s="5" t="str">
        <f t="shared" si="4"/>
        <v>No</v>
      </c>
      <c r="Y270" s="14"/>
      <c r="Z270" s="5"/>
      <c r="AA270" s="14"/>
      <c r="AB270" s="5"/>
      <c r="AC270" s="27"/>
      <c r="AD270" s="5"/>
      <c r="AE270" s="14"/>
      <c r="AF270" s="5"/>
      <c r="AG270" s="7"/>
    </row>
    <row r="271" spans="1:33" s="54" customFormat="1">
      <c r="A271" s="16" t="s">
        <v>2693</v>
      </c>
      <c r="B271" s="16" t="s">
        <v>2694</v>
      </c>
      <c r="C271" s="17" t="s">
        <v>163</v>
      </c>
      <c r="D271" s="186">
        <v>1013</v>
      </c>
      <c r="E271" s="189">
        <v>10013</v>
      </c>
      <c r="F271" s="17" t="s">
        <v>88</v>
      </c>
      <c r="G271" s="17" t="s">
        <v>84</v>
      </c>
      <c r="H271" s="18">
        <v>4181019</v>
      </c>
      <c r="I271" s="13">
        <v>71</v>
      </c>
      <c r="J271" s="14">
        <v>1792098</v>
      </c>
      <c r="K271" s="19"/>
      <c r="L271" s="14">
        <v>955637</v>
      </c>
      <c r="M271" s="14"/>
      <c r="N271" s="14">
        <v>0</v>
      </c>
      <c r="O271" s="14"/>
      <c r="P271" s="14">
        <v>3384908</v>
      </c>
      <c r="Q271" s="14"/>
      <c r="R271" s="14">
        <v>6836168</v>
      </c>
      <c r="S271" s="14"/>
      <c r="T271" s="14">
        <v>3827283</v>
      </c>
      <c r="U271" s="14"/>
      <c r="V271" s="15">
        <v>16796094</v>
      </c>
      <c r="W271" s="14"/>
      <c r="X271" s="5" t="str">
        <f t="shared" si="4"/>
        <v>No</v>
      </c>
      <c r="Y271" s="14"/>
      <c r="Z271" s="5"/>
      <c r="AA271" s="14"/>
      <c r="AB271" s="5"/>
      <c r="AC271" s="27"/>
      <c r="AD271" s="5"/>
      <c r="AE271" s="14"/>
      <c r="AF271" s="5"/>
      <c r="AG271" s="7"/>
    </row>
    <row r="272" spans="1:33" s="54" customFormat="1">
      <c r="A272" s="16" t="s">
        <v>4771</v>
      </c>
      <c r="B272" s="16" t="s">
        <v>4772</v>
      </c>
      <c r="C272" s="17" t="s">
        <v>82</v>
      </c>
      <c r="D272" s="186">
        <v>2190</v>
      </c>
      <c r="E272" s="189">
        <v>20190</v>
      </c>
      <c r="F272" s="17" t="s">
        <v>113</v>
      </c>
      <c r="G272" s="17" t="s">
        <v>84</v>
      </c>
      <c r="H272" s="18">
        <v>18351295</v>
      </c>
      <c r="I272" s="13">
        <v>71</v>
      </c>
      <c r="J272" s="14">
        <v>39141346</v>
      </c>
      <c r="K272" s="19"/>
      <c r="L272" s="14">
        <v>0</v>
      </c>
      <c r="M272" s="14"/>
      <c r="N272" s="14">
        <v>0</v>
      </c>
      <c r="O272" s="14"/>
      <c r="P272" s="14">
        <v>0</v>
      </c>
      <c r="Q272" s="14"/>
      <c r="R272" s="14">
        <v>0</v>
      </c>
      <c r="S272" s="14"/>
      <c r="T272" s="14">
        <v>0</v>
      </c>
      <c r="U272" s="14"/>
      <c r="V272" s="15">
        <v>39141346</v>
      </c>
      <c r="W272" s="14"/>
      <c r="X272" s="5" t="str">
        <f t="shared" si="4"/>
        <v>No</v>
      </c>
      <c r="Y272" s="14"/>
      <c r="Z272" s="5"/>
      <c r="AA272" s="14"/>
      <c r="AB272" s="5"/>
      <c r="AC272" s="27"/>
      <c r="AD272" s="5"/>
      <c r="AE272" s="14"/>
      <c r="AF272" s="5"/>
      <c r="AG272" s="7"/>
    </row>
    <row r="273" spans="1:33" s="54" customFormat="1">
      <c r="A273" s="16" t="s">
        <v>1801</v>
      </c>
      <c r="B273" s="16" t="s">
        <v>1802</v>
      </c>
      <c r="C273" s="17" t="s">
        <v>42</v>
      </c>
      <c r="D273" s="186">
        <v>2084</v>
      </c>
      <c r="E273" s="189">
        <v>20084</v>
      </c>
      <c r="F273" s="17" t="s">
        <v>83</v>
      </c>
      <c r="G273" s="17" t="s">
        <v>84</v>
      </c>
      <c r="H273" s="18">
        <v>18351295</v>
      </c>
      <c r="I273" s="13">
        <v>71</v>
      </c>
      <c r="J273" s="14">
        <v>3577713</v>
      </c>
      <c r="K273" s="19"/>
      <c r="L273" s="14">
        <v>0</v>
      </c>
      <c r="M273" s="14"/>
      <c r="N273" s="14">
        <v>0</v>
      </c>
      <c r="O273" s="14"/>
      <c r="P273" s="14">
        <v>6276061</v>
      </c>
      <c r="Q273" s="14"/>
      <c r="R273" s="14">
        <v>6158630</v>
      </c>
      <c r="S273" s="14"/>
      <c r="T273" s="14">
        <v>3022658</v>
      </c>
      <c r="U273" s="14"/>
      <c r="V273" s="15">
        <v>19035062</v>
      </c>
      <c r="W273" s="14"/>
      <c r="X273" s="5" t="str">
        <f t="shared" si="4"/>
        <v>No</v>
      </c>
      <c r="Y273" s="14"/>
      <c r="Z273" s="5"/>
      <c r="AA273" s="14"/>
      <c r="AB273" s="5"/>
      <c r="AC273" s="27"/>
      <c r="AD273" s="5"/>
      <c r="AE273" s="14"/>
      <c r="AF273" s="5"/>
      <c r="AG273" s="7"/>
    </row>
    <row r="274" spans="1:33" s="54" customFormat="1">
      <c r="A274" s="16" t="s">
        <v>1150</v>
      </c>
      <c r="B274" s="16" t="s">
        <v>221</v>
      </c>
      <c r="C274" s="17" t="s">
        <v>141</v>
      </c>
      <c r="D274" s="186">
        <v>3045</v>
      </c>
      <c r="E274" s="189">
        <v>30045</v>
      </c>
      <c r="F274" s="17" t="s">
        <v>543</v>
      </c>
      <c r="G274" s="17" t="s">
        <v>84</v>
      </c>
      <c r="H274" s="18">
        <v>92359</v>
      </c>
      <c r="I274" s="13">
        <v>71</v>
      </c>
      <c r="J274" s="14">
        <v>974355</v>
      </c>
      <c r="K274" s="19"/>
      <c r="L274" s="14">
        <v>45574</v>
      </c>
      <c r="M274" s="14"/>
      <c r="N274" s="14">
        <v>0</v>
      </c>
      <c r="O274" s="14"/>
      <c r="P274" s="14">
        <v>2999848</v>
      </c>
      <c r="Q274" s="14"/>
      <c r="R274" s="14">
        <v>1049238</v>
      </c>
      <c r="S274" s="14"/>
      <c r="T274" s="14">
        <v>1546916</v>
      </c>
      <c r="U274" s="14"/>
      <c r="V274" s="15">
        <v>6615931</v>
      </c>
      <c r="W274" s="14"/>
      <c r="X274" s="5" t="str">
        <f t="shared" si="4"/>
        <v>No</v>
      </c>
      <c r="Y274" s="14"/>
      <c r="Z274" s="5"/>
      <c r="AA274" s="14"/>
      <c r="AB274" s="5"/>
      <c r="AC274" s="27"/>
      <c r="AD274" s="5"/>
      <c r="AE274" s="14"/>
      <c r="AF274" s="5"/>
      <c r="AG274" s="7"/>
    </row>
    <row r="275" spans="1:33" s="54" customFormat="1">
      <c r="A275" s="16" t="s">
        <v>3583</v>
      </c>
      <c r="B275" s="16" t="s">
        <v>3584</v>
      </c>
      <c r="C275" s="17" t="s">
        <v>109</v>
      </c>
      <c r="D275" s="186" t="s">
        <v>3585</v>
      </c>
      <c r="E275" s="189" t="s">
        <v>3586</v>
      </c>
      <c r="F275" s="17" t="s">
        <v>157</v>
      </c>
      <c r="G275" s="17" t="s">
        <v>147</v>
      </c>
      <c r="H275" s="18">
        <v>0</v>
      </c>
      <c r="I275" s="13">
        <v>70</v>
      </c>
      <c r="J275" s="14">
        <v>60705</v>
      </c>
      <c r="K275" s="19"/>
      <c r="L275" s="14">
        <v>0</v>
      </c>
      <c r="M275" s="14"/>
      <c r="N275" s="14">
        <v>0</v>
      </c>
      <c r="O275" s="14"/>
      <c r="P275" s="14">
        <v>3337065</v>
      </c>
      <c r="Q275" s="14"/>
      <c r="R275" s="14">
        <v>0</v>
      </c>
      <c r="S275" s="14"/>
      <c r="T275" s="14">
        <v>1471309</v>
      </c>
      <c r="U275" s="14"/>
      <c r="V275" s="15">
        <v>4869079</v>
      </c>
      <c r="W275" s="14"/>
      <c r="X275" s="5" t="str">
        <f t="shared" si="4"/>
        <v>No</v>
      </c>
      <c r="Y275" s="14"/>
      <c r="Z275" s="5"/>
      <c r="AA275" s="14"/>
      <c r="AB275" s="5"/>
      <c r="AC275" s="27"/>
      <c r="AD275" s="5"/>
      <c r="AE275" s="14"/>
      <c r="AF275" s="5"/>
      <c r="AG275" s="7"/>
    </row>
    <row r="276" spans="1:33" s="54" customFormat="1">
      <c r="A276" s="16" t="s">
        <v>1334</v>
      </c>
      <c r="B276" s="16" t="s">
        <v>1335</v>
      </c>
      <c r="C276" s="17" t="s">
        <v>132</v>
      </c>
      <c r="D276" s="186">
        <v>5104</v>
      </c>
      <c r="E276" s="189">
        <v>50104</v>
      </c>
      <c r="F276" s="17" t="s">
        <v>88</v>
      </c>
      <c r="G276" s="17" t="s">
        <v>84</v>
      </c>
      <c r="H276" s="18">
        <v>8608208</v>
      </c>
      <c r="I276" s="13">
        <v>70</v>
      </c>
      <c r="J276" s="14">
        <v>22178092</v>
      </c>
      <c r="K276" s="19"/>
      <c r="L276" s="14">
        <v>1831446</v>
      </c>
      <c r="M276" s="14"/>
      <c r="N276" s="14">
        <v>0</v>
      </c>
      <c r="O276" s="14"/>
      <c r="P276" s="14">
        <v>3700000</v>
      </c>
      <c r="Q276" s="14"/>
      <c r="R276" s="14">
        <v>15744924</v>
      </c>
      <c r="S276" s="14"/>
      <c r="T276" s="14">
        <v>5201418</v>
      </c>
      <c r="U276" s="14"/>
      <c r="V276" s="15">
        <v>48655880</v>
      </c>
      <c r="W276" s="14"/>
      <c r="X276" s="5" t="str">
        <f t="shared" si="4"/>
        <v>No</v>
      </c>
      <c r="Y276" s="14"/>
      <c r="Z276" s="5"/>
      <c r="AA276" s="14"/>
      <c r="AB276" s="5"/>
      <c r="AC276" s="27"/>
      <c r="AD276" s="5"/>
      <c r="AE276" s="14"/>
      <c r="AF276" s="5"/>
      <c r="AG276" s="7"/>
    </row>
    <row r="277" spans="1:33" s="54" customFormat="1">
      <c r="A277" s="16" t="s">
        <v>5959</v>
      </c>
      <c r="B277" s="16" t="s">
        <v>136</v>
      </c>
      <c r="C277" s="17" t="s">
        <v>288</v>
      </c>
      <c r="D277" s="186">
        <v>3111</v>
      </c>
      <c r="E277" s="189">
        <v>30111</v>
      </c>
      <c r="F277" s="17" t="s">
        <v>88</v>
      </c>
      <c r="G277" s="17" t="s">
        <v>84</v>
      </c>
      <c r="H277" s="18">
        <v>1733853</v>
      </c>
      <c r="I277" s="13">
        <v>70</v>
      </c>
      <c r="J277" s="14">
        <v>336598</v>
      </c>
      <c r="K277" s="19"/>
      <c r="L277" s="14">
        <v>34650</v>
      </c>
      <c r="M277" s="14"/>
      <c r="N277" s="14">
        <v>0</v>
      </c>
      <c r="O277" s="14"/>
      <c r="P277" s="14">
        <v>207466</v>
      </c>
      <c r="Q277" s="14"/>
      <c r="R277" s="14">
        <v>4686380</v>
      </c>
      <c r="S277" s="14"/>
      <c r="T277" s="14">
        <v>1108907</v>
      </c>
      <c r="U277" s="14"/>
      <c r="V277" s="15">
        <v>6374001</v>
      </c>
      <c r="W277" s="14"/>
      <c r="X277" s="5" t="str">
        <f t="shared" si="4"/>
        <v>No</v>
      </c>
      <c r="Y277" s="14"/>
      <c r="Z277" s="5"/>
      <c r="AA277" s="14"/>
      <c r="AB277" s="5"/>
      <c r="AC277" s="27"/>
      <c r="AD277" s="5"/>
      <c r="AE277" s="14"/>
      <c r="AF277" s="5"/>
      <c r="AG277" s="7"/>
    </row>
    <row r="278" spans="1:33" s="54" customFormat="1">
      <c r="A278" s="16" t="s">
        <v>255</v>
      </c>
      <c r="B278" s="16" t="s">
        <v>256</v>
      </c>
      <c r="C278" s="17" t="s">
        <v>91</v>
      </c>
      <c r="D278" s="186">
        <v>9035</v>
      </c>
      <c r="E278" s="189">
        <v>90035</v>
      </c>
      <c r="F278" s="17" t="s">
        <v>88</v>
      </c>
      <c r="G278" s="17" t="s">
        <v>84</v>
      </c>
      <c r="H278" s="18">
        <v>367260</v>
      </c>
      <c r="I278" s="13">
        <v>70</v>
      </c>
      <c r="J278" s="14">
        <v>3204858</v>
      </c>
      <c r="K278" s="19"/>
      <c r="L278" s="14">
        <v>551709</v>
      </c>
      <c r="M278" s="14"/>
      <c r="N278" s="14">
        <v>0</v>
      </c>
      <c r="O278" s="14"/>
      <c r="P278" s="14">
        <v>13615421</v>
      </c>
      <c r="Q278" s="14"/>
      <c r="R278" s="14">
        <v>153095</v>
      </c>
      <c r="S278" s="14"/>
      <c r="T278" s="14">
        <v>4580359</v>
      </c>
      <c r="U278" s="14"/>
      <c r="V278" s="15">
        <v>22105442</v>
      </c>
      <c r="W278" s="14"/>
      <c r="X278" s="5" t="str">
        <f t="shared" si="4"/>
        <v>No</v>
      </c>
      <c r="Y278" s="14"/>
      <c r="Z278" s="5"/>
      <c r="AA278" s="14"/>
      <c r="AB278" s="5"/>
      <c r="AC278" s="27"/>
      <c r="AD278" s="5"/>
      <c r="AE278" s="14"/>
      <c r="AF278" s="5"/>
      <c r="AG278" s="7"/>
    </row>
    <row r="279" spans="1:33" s="54" customFormat="1">
      <c r="A279" s="16" t="s">
        <v>2379</v>
      </c>
      <c r="B279" s="16" t="s">
        <v>2380</v>
      </c>
      <c r="C279" s="17" t="s">
        <v>238</v>
      </c>
      <c r="D279" s="186">
        <v>1128</v>
      </c>
      <c r="E279" s="189">
        <v>10128</v>
      </c>
      <c r="F279" s="17" t="s">
        <v>98</v>
      </c>
      <c r="G279" s="17" t="s">
        <v>84</v>
      </c>
      <c r="H279" s="18">
        <v>194535</v>
      </c>
      <c r="I279" s="13">
        <v>70</v>
      </c>
      <c r="J279" s="14">
        <v>2060622</v>
      </c>
      <c r="K279" s="19"/>
      <c r="L279" s="14">
        <v>411754</v>
      </c>
      <c r="M279" s="14"/>
      <c r="N279" s="14">
        <v>0</v>
      </c>
      <c r="O279" s="14"/>
      <c r="P279" s="14">
        <v>282421</v>
      </c>
      <c r="Q279" s="14"/>
      <c r="R279" s="14">
        <v>12593178</v>
      </c>
      <c r="S279" s="14"/>
      <c r="T279" s="14">
        <v>0</v>
      </c>
      <c r="U279" s="14"/>
      <c r="V279" s="15">
        <v>15347975</v>
      </c>
      <c r="W279" s="14"/>
      <c r="X279" s="5" t="str">
        <f t="shared" si="4"/>
        <v>No</v>
      </c>
      <c r="Y279" s="14"/>
      <c r="Z279" s="5"/>
      <c r="AA279" s="14"/>
      <c r="AB279" s="5"/>
      <c r="AC279" s="27"/>
      <c r="AD279" s="5"/>
      <c r="AE279" s="14"/>
      <c r="AF279" s="5"/>
      <c r="AG279" s="7"/>
    </row>
    <row r="280" spans="1:33" s="54" customFormat="1">
      <c r="A280" s="16" t="s">
        <v>1879</v>
      </c>
      <c r="B280" s="16" t="s">
        <v>1880</v>
      </c>
      <c r="C280" s="17" t="s">
        <v>265</v>
      </c>
      <c r="D280" s="186" t="s">
        <v>1881</v>
      </c>
      <c r="E280" s="189" t="s">
        <v>1882</v>
      </c>
      <c r="F280" s="17" t="s">
        <v>88</v>
      </c>
      <c r="G280" s="17" t="s">
        <v>147</v>
      </c>
      <c r="H280" s="18">
        <v>0</v>
      </c>
      <c r="I280" s="13">
        <v>69</v>
      </c>
      <c r="J280" s="14">
        <v>553277</v>
      </c>
      <c r="K280" s="19"/>
      <c r="L280" s="14">
        <v>1934296</v>
      </c>
      <c r="M280" s="14"/>
      <c r="N280" s="14">
        <v>0</v>
      </c>
      <c r="O280" s="14"/>
      <c r="P280" s="14">
        <v>1319053</v>
      </c>
      <c r="Q280" s="14"/>
      <c r="R280" s="14">
        <v>473941</v>
      </c>
      <c r="S280" s="14"/>
      <c r="T280" s="14">
        <v>660057</v>
      </c>
      <c r="U280" s="14"/>
      <c r="V280" s="15">
        <v>4940624</v>
      </c>
      <c r="W280" s="14"/>
      <c r="X280" s="5" t="str">
        <f t="shared" si="4"/>
        <v>No</v>
      </c>
      <c r="Y280" s="14"/>
      <c r="Z280" s="5"/>
      <c r="AA280" s="14"/>
      <c r="AB280" s="5"/>
      <c r="AC280" s="27"/>
      <c r="AD280" s="5"/>
      <c r="AE280" s="14"/>
      <c r="AF280" s="5"/>
      <c r="AG280" s="7"/>
    </row>
    <row r="281" spans="1:33" s="54" customFormat="1">
      <c r="A281" s="16" t="s">
        <v>5942</v>
      </c>
      <c r="B281" s="16" t="s">
        <v>6101</v>
      </c>
      <c r="C281" s="17" t="s">
        <v>82</v>
      </c>
      <c r="D281" s="186">
        <v>2209</v>
      </c>
      <c r="E281" s="189">
        <v>20209</v>
      </c>
      <c r="F281" s="17" t="s">
        <v>83</v>
      </c>
      <c r="G281" s="17" t="s">
        <v>84</v>
      </c>
      <c r="H281" s="18">
        <v>18351295</v>
      </c>
      <c r="I281" s="13">
        <v>68</v>
      </c>
      <c r="J281" s="14">
        <v>902376</v>
      </c>
      <c r="K281" s="19"/>
      <c r="L281" s="14">
        <v>0</v>
      </c>
      <c r="M281" s="14"/>
      <c r="N281" s="14">
        <v>0</v>
      </c>
      <c r="O281" s="14"/>
      <c r="P281" s="14">
        <v>5223344</v>
      </c>
      <c r="Q281" s="14"/>
      <c r="R281" s="14">
        <v>703328</v>
      </c>
      <c r="S281" s="14"/>
      <c r="T281" s="14">
        <v>210314</v>
      </c>
      <c r="U281" s="14"/>
      <c r="V281" s="15">
        <v>7039362</v>
      </c>
      <c r="W281" s="14"/>
      <c r="X281" s="5" t="str">
        <f t="shared" si="4"/>
        <v>No</v>
      </c>
      <c r="Y281" s="14"/>
      <c r="Z281" s="5"/>
      <c r="AA281" s="14"/>
      <c r="AB281" s="5"/>
      <c r="AC281" s="27"/>
      <c r="AD281" s="5"/>
      <c r="AE281" s="14"/>
      <c r="AF281" s="5"/>
      <c r="AG281" s="7"/>
    </row>
    <row r="282" spans="1:33" s="54" customFormat="1">
      <c r="A282" s="16" t="s">
        <v>4114</v>
      </c>
      <c r="B282" s="16" t="s">
        <v>1138</v>
      </c>
      <c r="C282" s="17" t="s">
        <v>82</v>
      </c>
      <c r="D282" s="186">
        <v>2192</v>
      </c>
      <c r="E282" s="189">
        <v>20192</v>
      </c>
      <c r="F282" s="17" t="s">
        <v>83</v>
      </c>
      <c r="G282" s="17" t="s">
        <v>84</v>
      </c>
      <c r="H282" s="18">
        <v>18351295</v>
      </c>
      <c r="I282" s="13">
        <v>68</v>
      </c>
      <c r="J282" s="14">
        <v>0</v>
      </c>
      <c r="K282" s="19"/>
      <c r="L282" s="14">
        <v>0</v>
      </c>
      <c r="M282" s="14"/>
      <c r="N282" s="14">
        <v>0</v>
      </c>
      <c r="O282" s="14"/>
      <c r="P282" s="14">
        <v>3770057</v>
      </c>
      <c r="Q282" s="14"/>
      <c r="R282" s="14">
        <v>2059990</v>
      </c>
      <c r="S282" s="14"/>
      <c r="T282" s="14">
        <v>200000</v>
      </c>
      <c r="U282" s="14"/>
      <c r="V282" s="15">
        <v>6030047</v>
      </c>
      <c r="W282" s="14"/>
      <c r="X282" s="5" t="str">
        <f t="shared" si="4"/>
        <v>No</v>
      </c>
      <c r="Y282" s="14"/>
      <c r="Z282" s="5"/>
      <c r="AA282" s="14"/>
      <c r="AB282" s="5"/>
      <c r="AC282" s="27"/>
      <c r="AD282" s="5"/>
      <c r="AE282" s="14"/>
      <c r="AF282" s="5"/>
      <c r="AG282" s="7"/>
    </row>
    <row r="283" spans="1:33" s="54" customFormat="1">
      <c r="A283" s="16" t="s">
        <v>5286</v>
      </c>
      <c r="B283" s="16" t="s">
        <v>5287</v>
      </c>
      <c r="C283" s="17" t="s">
        <v>58</v>
      </c>
      <c r="D283" s="186">
        <v>5003</v>
      </c>
      <c r="E283" s="189">
        <v>50003</v>
      </c>
      <c r="F283" s="17" t="s">
        <v>83</v>
      </c>
      <c r="G283" s="17" t="s">
        <v>84</v>
      </c>
      <c r="H283" s="18">
        <v>124064</v>
      </c>
      <c r="I283" s="13">
        <v>68</v>
      </c>
      <c r="J283" s="14">
        <v>816477</v>
      </c>
      <c r="K283" s="19"/>
      <c r="L283" s="14">
        <v>88223</v>
      </c>
      <c r="M283" s="14"/>
      <c r="N283" s="14">
        <v>0</v>
      </c>
      <c r="O283" s="14"/>
      <c r="P283" s="14">
        <v>2040930</v>
      </c>
      <c r="Q283" s="14"/>
      <c r="R283" s="14">
        <v>1704815</v>
      </c>
      <c r="S283" s="14"/>
      <c r="T283" s="14">
        <v>2560062</v>
      </c>
      <c r="U283" s="14"/>
      <c r="V283" s="15">
        <v>7210507</v>
      </c>
      <c r="W283" s="14"/>
      <c r="X283" s="5" t="str">
        <f t="shared" si="4"/>
        <v>No</v>
      </c>
      <c r="Y283" s="14"/>
      <c r="Z283" s="5"/>
      <c r="AA283" s="14"/>
      <c r="AB283" s="5"/>
      <c r="AC283" s="27"/>
      <c r="AD283" s="5"/>
      <c r="AE283" s="14"/>
      <c r="AF283" s="5"/>
      <c r="AG283" s="7"/>
    </row>
    <row r="284" spans="1:33" s="54" customFormat="1">
      <c r="A284" s="16" t="s">
        <v>6529</v>
      </c>
      <c r="B284" s="16" t="s">
        <v>3368</v>
      </c>
      <c r="C284" s="17" t="s">
        <v>171</v>
      </c>
      <c r="D284" s="186">
        <v>4031</v>
      </c>
      <c r="E284" s="189">
        <v>40031</v>
      </c>
      <c r="F284" s="17" t="s">
        <v>88</v>
      </c>
      <c r="G284" s="17" t="s">
        <v>84</v>
      </c>
      <c r="H284" s="18">
        <v>262596</v>
      </c>
      <c r="I284" s="13">
        <v>68</v>
      </c>
      <c r="J284" s="14">
        <v>2085770</v>
      </c>
      <c r="K284" s="19"/>
      <c r="L284" s="14">
        <v>334665</v>
      </c>
      <c r="M284" s="14"/>
      <c r="N284" s="14">
        <v>0</v>
      </c>
      <c r="O284" s="14"/>
      <c r="P284" s="14">
        <v>5036370</v>
      </c>
      <c r="Q284" s="14"/>
      <c r="R284" s="14">
        <v>3214737</v>
      </c>
      <c r="S284" s="14"/>
      <c r="T284" s="14">
        <v>5328382</v>
      </c>
      <c r="U284" s="14"/>
      <c r="V284" s="15">
        <v>15999924</v>
      </c>
      <c r="W284" s="14"/>
      <c r="X284" s="5" t="str">
        <f t="shared" si="4"/>
        <v>No</v>
      </c>
      <c r="Y284" s="14"/>
      <c r="Z284" s="5"/>
      <c r="AA284" s="14"/>
      <c r="AB284" s="5"/>
      <c r="AC284" s="27"/>
      <c r="AD284" s="5"/>
      <c r="AE284" s="14"/>
      <c r="AF284" s="5"/>
      <c r="AG284" s="7"/>
    </row>
    <row r="285" spans="1:33" s="54" customFormat="1">
      <c r="A285" s="16" t="s">
        <v>3560</v>
      </c>
      <c r="B285" s="16" t="s">
        <v>240</v>
      </c>
      <c r="C285" s="17" t="s">
        <v>109</v>
      </c>
      <c r="D285" s="186" t="s">
        <v>3561</v>
      </c>
      <c r="E285" s="189" t="s">
        <v>3562</v>
      </c>
      <c r="F285" s="17" t="s">
        <v>157</v>
      </c>
      <c r="G285" s="17" t="s">
        <v>147</v>
      </c>
      <c r="H285" s="18">
        <v>0</v>
      </c>
      <c r="I285" s="13">
        <v>67</v>
      </c>
      <c r="J285" s="14">
        <v>3439</v>
      </c>
      <c r="K285" s="19"/>
      <c r="L285" s="14">
        <v>0</v>
      </c>
      <c r="M285" s="14"/>
      <c r="N285" s="14">
        <v>0</v>
      </c>
      <c r="O285" s="14"/>
      <c r="P285" s="14">
        <v>1455414</v>
      </c>
      <c r="Q285" s="14"/>
      <c r="R285" s="14">
        <v>0</v>
      </c>
      <c r="S285" s="14"/>
      <c r="T285" s="14">
        <v>1141703</v>
      </c>
      <c r="U285" s="14"/>
      <c r="V285" s="15">
        <v>2600556</v>
      </c>
      <c r="W285" s="14"/>
      <c r="X285" s="5" t="str">
        <f t="shared" si="4"/>
        <v>No</v>
      </c>
      <c r="Y285" s="14"/>
      <c r="Z285" s="5"/>
      <c r="AA285" s="14"/>
      <c r="AB285" s="5"/>
      <c r="AC285" s="27"/>
      <c r="AD285" s="5"/>
      <c r="AE285" s="14"/>
      <c r="AF285" s="5"/>
      <c r="AG285" s="7"/>
    </row>
    <row r="286" spans="1:33" s="54" customFormat="1">
      <c r="A286" s="16" t="s">
        <v>3073</v>
      </c>
      <c r="B286" s="16" t="s">
        <v>3074</v>
      </c>
      <c r="C286" s="17" t="s">
        <v>171</v>
      </c>
      <c r="D286" s="186" t="s">
        <v>3075</v>
      </c>
      <c r="E286" s="189" t="s">
        <v>3076</v>
      </c>
      <c r="F286" s="17" t="s">
        <v>157</v>
      </c>
      <c r="G286" s="17" t="s">
        <v>147</v>
      </c>
      <c r="H286" s="18">
        <v>0</v>
      </c>
      <c r="I286" s="13">
        <v>67</v>
      </c>
      <c r="J286" s="14">
        <v>322013</v>
      </c>
      <c r="K286" s="19"/>
      <c r="L286" s="14">
        <v>4958</v>
      </c>
      <c r="M286" s="14"/>
      <c r="N286" s="14">
        <v>0</v>
      </c>
      <c r="O286" s="14"/>
      <c r="P286" s="14">
        <v>195783</v>
      </c>
      <c r="Q286" s="14"/>
      <c r="R286" s="14">
        <v>2201019</v>
      </c>
      <c r="S286" s="14"/>
      <c r="T286" s="14">
        <v>1793947</v>
      </c>
      <c r="U286" s="14"/>
      <c r="V286" s="15">
        <v>4517720</v>
      </c>
      <c r="W286" s="14"/>
      <c r="X286" s="5" t="str">
        <f t="shared" si="4"/>
        <v>No</v>
      </c>
      <c r="Y286" s="14"/>
      <c r="Z286" s="5"/>
      <c r="AA286" s="14"/>
      <c r="AB286" s="5"/>
      <c r="AC286" s="27"/>
      <c r="AD286" s="5"/>
      <c r="AE286" s="14"/>
      <c r="AF286" s="5"/>
      <c r="AG286" s="7"/>
    </row>
    <row r="287" spans="1:33" s="54" customFormat="1">
      <c r="A287" s="16" t="s">
        <v>2400</v>
      </c>
      <c r="B287" s="16" t="s">
        <v>1500</v>
      </c>
      <c r="C287" s="17" t="s">
        <v>46</v>
      </c>
      <c r="D287" s="186" t="s">
        <v>2401</v>
      </c>
      <c r="E287" s="189" t="s">
        <v>2402</v>
      </c>
      <c r="F287" s="17" t="s">
        <v>88</v>
      </c>
      <c r="G287" s="17" t="s">
        <v>147</v>
      </c>
      <c r="H287" s="18">
        <v>0</v>
      </c>
      <c r="I287" s="13">
        <v>67</v>
      </c>
      <c r="J287" s="14">
        <v>167275</v>
      </c>
      <c r="K287" s="19"/>
      <c r="L287" s="14">
        <v>151934</v>
      </c>
      <c r="M287" s="14"/>
      <c r="N287" s="14">
        <v>0</v>
      </c>
      <c r="O287" s="14"/>
      <c r="P287" s="14">
        <v>38331</v>
      </c>
      <c r="Q287" s="14"/>
      <c r="R287" s="14">
        <v>1193400</v>
      </c>
      <c r="S287" s="14"/>
      <c r="T287" s="14">
        <v>0</v>
      </c>
      <c r="U287" s="14"/>
      <c r="V287" s="15">
        <v>1550940</v>
      </c>
      <c r="W287" s="14"/>
      <c r="X287" s="5" t="str">
        <f t="shared" si="4"/>
        <v>No</v>
      </c>
      <c r="Y287" s="14"/>
      <c r="Z287" s="5"/>
      <c r="AA287" s="14"/>
      <c r="AB287" s="5"/>
      <c r="AC287" s="27"/>
      <c r="AD287" s="5"/>
      <c r="AE287" s="14"/>
      <c r="AF287" s="5"/>
      <c r="AG287" s="7"/>
    </row>
    <row r="288" spans="1:33" s="54" customFormat="1">
      <c r="A288" s="16" t="s">
        <v>6530</v>
      </c>
      <c r="B288" s="16" t="s">
        <v>1500</v>
      </c>
      <c r="C288" s="17" t="s">
        <v>46</v>
      </c>
      <c r="D288" s="186"/>
      <c r="E288" s="189" t="s">
        <v>6531</v>
      </c>
      <c r="F288" s="17" t="s">
        <v>88</v>
      </c>
      <c r="G288" s="17" t="s">
        <v>147</v>
      </c>
      <c r="H288" s="18">
        <v>0</v>
      </c>
      <c r="I288" s="13">
        <v>67</v>
      </c>
      <c r="J288" s="14">
        <v>201138</v>
      </c>
      <c r="K288" s="19"/>
      <c r="L288" s="14">
        <v>173519</v>
      </c>
      <c r="M288" s="14"/>
      <c r="N288" s="14">
        <v>0</v>
      </c>
      <c r="O288" s="14"/>
      <c r="P288" s="14">
        <v>0</v>
      </c>
      <c r="Q288" s="14"/>
      <c r="R288" s="14">
        <v>857269</v>
      </c>
      <c r="S288" s="14"/>
      <c r="T288" s="14">
        <v>461606</v>
      </c>
      <c r="U288" s="14"/>
      <c r="V288" s="15">
        <v>1693532</v>
      </c>
      <c r="W288" s="14"/>
      <c r="X288" s="5" t="str">
        <f t="shared" si="4"/>
        <v>No</v>
      </c>
      <c r="Y288" s="14"/>
      <c r="Z288" s="5"/>
      <c r="AA288" s="14"/>
      <c r="AB288" s="5"/>
      <c r="AC288" s="27"/>
      <c r="AD288" s="5"/>
      <c r="AE288" s="14"/>
      <c r="AF288" s="5"/>
      <c r="AG288" s="7"/>
    </row>
    <row r="289" spans="1:33" s="54" customFormat="1">
      <c r="A289" s="16" t="s">
        <v>4591</v>
      </c>
      <c r="B289" s="16" t="s">
        <v>4592</v>
      </c>
      <c r="C289" s="17" t="s">
        <v>235</v>
      </c>
      <c r="D289" s="186">
        <v>4012</v>
      </c>
      <c r="E289" s="189">
        <v>40012</v>
      </c>
      <c r="F289" s="17" t="s">
        <v>88</v>
      </c>
      <c r="G289" s="17" t="s">
        <v>84</v>
      </c>
      <c r="H289" s="18">
        <v>391024</v>
      </c>
      <c r="I289" s="13">
        <v>66</v>
      </c>
      <c r="J289" s="14">
        <v>1899917</v>
      </c>
      <c r="K289" s="19"/>
      <c r="L289" s="14">
        <v>178013</v>
      </c>
      <c r="M289" s="14"/>
      <c r="N289" s="14">
        <v>0</v>
      </c>
      <c r="O289" s="14"/>
      <c r="P289" s="14">
        <v>8917017</v>
      </c>
      <c r="Q289" s="14"/>
      <c r="R289" s="14">
        <v>1512637</v>
      </c>
      <c r="S289" s="14"/>
      <c r="T289" s="14">
        <v>2914315</v>
      </c>
      <c r="U289" s="14"/>
      <c r="V289" s="15">
        <v>15421899</v>
      </c>
      <c r="W289" s="14"/>
      <c r="X289" s="5" t="str">
        <f t="shared" si="4"/>
        <v>No</v>
      </c>
      <c r="Y289" s="14"/>
      <c r="Z289" s="5"/>
      <c r="AA289" s="14"/>
      <c r="AB289" s="5"/>
      <c r="AC289" s="27"/>
      <c r="AD289" s="5"/>
      <c r="AE289" s="14"/>
      <c r="AF289" s="5"/>
      <c r="AG289" s="7"/>
    </row>
    <row r="290" spans="1:33" s="54" customFormat="1">
      <c r="A290" s="16" t="s">
        <v>1950</v>
      </c>
      <c r="B290" s="16" t="s">
        <v>1951</v>
      </c>
      <c r="C290" s="17" t="s">
        <v>466</v>
      </c>
      <c r="D290" s="186">
        <v>5011</v>
      </c>
      <c r="E290" s="189">
        <v>50011</v>
      </c>
      <c r="F290" s="17" t="s">
        <v>88</v>
      </c>
      <c r="G290" s="17" t="s">
        <v>84</v>
      </c>
      <c r="H290" s="18">
        <v>279245</v>
      </c>
      <c r="I290" s="13">
        <v>66</v>
      </c>
      <c r="J290" s="14">
        <v>2126857</v>
      </c>
      <c r="K290" s="19"/>
      <c r="L290" s="14">
        <v>277414</v>
      </c>
      <c r="M290" s="14"/>
      <c r="N290" s="14">
        <v>13139367</v>
      </c>
      <c r="O290" s="14"/>
      <c r="P290" s="14">
        <v>0</v>
      </c>
      <c r="Q290" s="14"/>
      <c r="R290" s="14">
        <v>0</v>
      </c>
      <c r="S290" s="14"/>
      <c r="T290" s="14">
        <v>4520967</v>
      </c>
      <c r="U290" s="14"/>
      <c r="V290" s="15">
        <v>20064605</v>
      </c>
      <c r="W290" s="14"/>
      <c r="X290" s="5" t="str">
        <f t="shared" si="4"/>
        <v>No</v>
      </c>
      <c r="Y290" s="14"/>
      <c r="Z290" s="5"/>
      <c r="AA290" s="14"/>
      <c r="AB290" s="5"/>
      <c r="AC290" s="27"/>
      <c r="AD290" s="5"/>
      <c r="AE290" s="14"/>
      <c r="AF290" s="5"/>
      <c r="AG290" s="7"/>
    </row>
    <row r="291" spans="1:33" s="54" customFormat="1">
      <c r="A291" s="16" t="s">
        <v>1983</v>
      </c>
      <c r="B291" s="16" t="s">
        <v>1984</v>
      </c>
      <c r="C291" s="17" t="s">
        <v>171</v>
      </c>
      <c r="D291" s="186">
        <v>4077</v>
      </c>
      <c r="E291" s="189">
        <v>40077</v>
      </c>
      <c r="F291" s="17" t="s">
        <v>88</v>
      </c>
      <c r="G291" s="17" t="s">
        <v>84</v>
      </c>
      <c r="H291" s="18">
        <v>5502379</v>
      </c>
      <c r="I291" s="13">
        <v>66</v>
      </c>
      <c r="J291" s="14">
        <v>12785301</v>
      </c>
      <c r="K291" s="19"/>
      <c r="L291" s="14">
        <v>857227</v>
      </c>
      <c r="M291" s="14"/>
      <c r="N291" s="14">
        <v>0</v>
      </c>
      <c r="O291" s="14"/>
      <c r="P291" s="14">
        <v>11042461</v>
      </c>
      <c r="Q291" s="14"/>
      <c r="R291" s="14">
        <v>55224939</v>
      </c>
      <c r="S291" s="14"/>
      <c r="T291" s="14">
        <v>22253630</v>
      </c>
      <c r="U291" s="14"/>
      <c r="V291" s="15">
        <v>102163558</v>
      </c>
      <c r="W291" s="14"/>
      <c r="X291" s="5" t="str">
        <f t="shared" si="4"/>
        <v>No</v>
      </c>
      <c r="Y291" s="14"/>
      <c r="Z291" s="5"/>
      <c r="AA291" s="14"/>
      <c r="AB291" s="5"/>
      <c r="AC291" s="27"/>
      <c r="AD291" s="5"/>
      <c r="AE291" s="14"/>
      <c r="AF291" s="5"/>
      <c r="AG291" s="7"/>
    </row>
    <row r="292" spans="1:33" s="54" customFormat="1">
      <c r="A292" s="16" t="s">
        <v>717</v>
      </c>
      <c r="B292" s="16" t="s">
        <v>718</v>
      </c>
      <c r="C292" s="17" t="s">
        <v>278</v>
      </c>
      <c r="D292" s="186">
        <v>7015</v>
      </c>
      <c r="E292" s="189">
        <v>70015</v>
      </c>
      <c r="F292" s="17" t="s">
        <v>83</v>
      </c>
      <c r="G292" s="17" t="s">
        <v>84</v>
      </c>
      <c r="H292" s="18">
        <v>472870</v>
      </c>
      <c r="I292" s="13">
        <v>66</v>
      </c>
      <c r="J292" s="14">
        <v>1706452</v>
      </c>
      <c r="K292" s="19"/>
      <c r="L292" s="14">
        <v>227149</v>
      </c>
      <c r="M292" s="14"/>
      <c r="N292" s="14">
        <v>0</v>
      </c>
      <c r="O292" s="14"/>
      <c r="P292" s="14">
        <v>4200798</v>
      </c>
      <c r="Q292" s="14"/>
      <c r="R292" s="14">
        <v>1609035</v>
      </c>
      <c r="S292" s="14"/>
      <c r="T292" s="14">
        <v>4867730</v>
      </c>
      <c r="U292" s="14"/>
      <c r="V292" s="15">
        <v>12611164</v>
      </c>
      <c r="W292" s="14"/>
      <c r="X292" s="5" t="str">
        <f t="shared" si="4"/>
        <v>No</v>
      </c>
      <c r="Y292" s="14"/>
      <c r="Z292" s="5"/>
      <c r="AA292" s="14"/>
      <c r="AB292" s="5"/>
      <c r="AC292" s="27"/>
      <c r="AD292" s="5"/>
      <c r="AE292" s="14"/>
      <c r="AF292" s="5"/>
      <c r="AG292" s="7"/>
    </row>
    <row r="293" spans="1:33" s="54" customFormat="1">
      <c r="A293" s="16" t="s">
        <v>5118</v>
      </c>
      <c r="B293" s="16" t="s">
        <v>6410</v>
      </c>
      <c r="C293" s="17" t="s">
        <v>120</v>
      </c>
      <c r="D293" s="186" t="s">
        <v>5119</v>
      </c>
      <c r="E293" s="189" t="s">
        <v>5120</v>
      </c>
      <c r="F293" s="17" t="s">
        <v>88</v>
      </c>
      <c r="G293" s="17" t="s">
        <v>147</v>
      </c>
      <c r="H293" s="18">
        <v>0</v>
      </c>
      <c r="I293" s="13">
        <v>66</v>
      </c>
      <c r="J293" s="14">
        <v>113949</v>
      </c>
      <c r="K293" s="19"/>
      <c r="L293" s="14">
        <v>193386</v>
      </c>
      <c r="M293" s="14"/>
      <c r="N293" s="14">
        <v>0</v>
      </c>
      <c r="O293" s="14"/>
      <c r="P293" s="14">
        <v>302623</v>
      </c>
      <c r="Q293" s="14"/>
      <c r="R293" s="14">
        <v>612627</v>
      </c>
      <c r="S293" s="14"/>
      <c r="T293" s="14">
        <v>2682436</v>
      </c>
      <c r="U293" s="14"/>
      <c r="V293" s="15">
        <v>3905021</v>
      </c>
      <c r="W293" s="14"/>
      <c r="X293" s="5" t="str">
        <f t="shared" si="4"/>
        <v>No</v>
      </c>
      <c r="Y293" s="14"/>
      <c r="Z293" s="5"/>
      <c r="AA293" s="14"/>
      <c r="AB293" s="5"/>
      <c r="AC293" s="27"/>
      <c r="AD293" s="5"/>
      <c r="AE293" s="14"/>
      <c r="AF293" s="5"/>
      <c r="AG293" s="7"/>
    </row>
    <row r="294" spans="1:33" s="54" customFormat="1">
      <c r="A294" s="16" t="s">
        <v>5691</v>
      </c>
      <c r="B294" s="16" t="s">
        <v>4181</v>
      </c>
      <c r="C294" s="17" t="s">
        <v>82</v>
      </c>
      <c r="D294" s="186">
        <v>2196</v>
      </c>
      <c r="E294" s="189">
        <v>20196</v>
      </c>
      <c r="F294" s="17" t="s">
        <v>83</v>
      </c>
      <c r="G294" s="17" t="s">
        <v>84</v>
      </c>
      <c r="H294" s="18">
        <v>18351295</v>
      </c>
      <c r="I294" s="13">
        <v>66</v>
      </c>
      <c r="J294" s="14">
        <v>201001</v>
      </c>
      <c r="K294" s="19"/>
      <c r="L294" s="14">
        <v>4707</v>
      </c>
      <c r="M294" s="14"/>
      <c r="N294" s="14">
        <v>0</v>
      </c>
      <c r="O294" s="14"/>
      <c r="P294" s="14">
        <v>3533745</v>
      </c>
      <c r="Q294" s="14"/>
      <c r="R294" s="14">
        <v>1548278</v>
      </c>
      <c r="S294" s="14"/>
      <c r="T294" s="14">
        <v>182422</v>
      </c>
      <c r="U294" s="14"/>
      <c r="V294" s="15">
        <v>5470153</v>
      </c>
      <c r="W294" s="14"/>
      <c r="X294" s="5" t="str">
        <f t="shared" si="4"/>
        <v>No</v>
      </c>
      <c r="Y294" s="14"/>
      <c r="Z294" s="5"/>
      <c r="AA294" s="14"/>
      <c r="AB294" s="5"/>
      <c r="AC294" s="27"/>
      <c r="AD294" s="5"/>
      <c r="AE294" s="14"/>
      <c r="AF294" s="5"/>
      <c r="AG294" s="7"/>
    </row>
    <row r="295" spans="1:33" s="54" customFormat="1">
      <c r="A295" s="16" t="s">
        <v>5982</v>
      </c>
      <c r="B295" s="16" t="s">
        <v>6116</v>
      </c>
      <c r="C295" s="17" t="s">
        <v>46</v>
      </c>
      <c r="D295" s="186">
        <v>5221</v>
      </c>
      <c r="E295" s="189">
        <v>50518</v>
      </c>
      <c r="F295" s="17" t="s">
        <v>88</v>
      </c>
      <c r="G295" s="17" t="s">
        <v>84</v>
      </c>
      <c r="H295" s="18">
        <v>2650890</v>
      </c>
      <c r="I295" s="13">
        <v>65</v>
      </c>
      <c r="J295" s="14">
        <v>2882098</v>
      </c>
      <c r="K295" s="19"/>
      <c r="L295" s="14">
        <v>251174</v>
      </c>
      <c r="M295" s="14"/>
      <c r="N295" s="14">
        <v>0</v>
      </c>
      <c r="O295" s="14"/>
      <c r="P295" s="14">
        <v>570253</v>
      </c>
      <c r="Q295" s="14"/>
      <c r="R295" s="14">
        <v>7176004</v>
      </c>
      <c r="S295" s="14"/>
      <c r="T295" s="14">
        <v>0</v>
      </c>
      <c r="U295" s="14"/>
      <c r="V295" s="15">
        <v>10879529</v>
      </c>
      <c r="W295" s="14"/>
      <c r="X295" s="5" t="str">
        <f t="shared" si="4"/>
        <v>No</v>
      </c>
      <c r="Y295" s="14"/>
      <c r="Z295" s="5"/>
      <c r="AA295" s="14"/>
      <c r="AB295" s="5"/>
      <c r="AC295" s="27"/>
      <c r="AD295" s="5"/>
      <c r="AE295" s="14"/>
      <c r="AF295" s="5"/>
      <c r="AG295" s="7"/>
    </row>
    <row r="296" spans="1:33" s="54" customFormat="1">
      <c r="A296" s="16" t="s">
        <v>1354</v>
      </c>
      <c r="B296" s="16" t="s">
        <v>1355</v>
      </c>
      <c r="C296" s="17" t="s">
        <v>91</v>
      </c>
      <c r="D296" s="186">
        <v>9089</v>
      </c>
      <c r="E296" s="189">
        <v>90089</v>
      </c>
      <c r="F296" s="17" t="s">
        <v>83</v>
      </c>
      <c r="G296" s="17" t="s">
        <v>84</v>
      </c>
      <c r="H296" s="18">
        <v>308231</v>
      </c>
      <c r="I296" s="13">
        <v>65</v>
      </c>
      <c r="J296" s="14">
        <v>1802136</v>
      </c>
      <c r="K296" s="19"/>
      <c r="L296" s="14">
        <v>437077</v>
      </c>
      <c r="M296" s="14"/>
      <c r="N296" s="14">
        <v>0</v>
      </c>
      <c r="O296" s="14"/>
      <c r="P296" s="14">
        <v>10679422</v>
      </c>
      <c r="Q296" s="14"/>
      <c r="R296" s="14">
        <v>1142717</v>
      </c>
      <c r="S296" s="14"/>
      <c r="T296" s="14">
        <v>1399126</v>
      </c>
      <c r="U296" s="14"/>
      <c r="V296" s="15">
        <v>15460478</v>
      </c>
      <c r="W296" s="14"/>
      <c r="X296" s="5" t="str">
        <f t="shared" si="4"/>
        <v>No</v>
      </c>
      <c r="Y296" s="14"/>
      <c r="Z296" s="5"/>
      <c r="AA296" s="14"/>
      <c r="AB296" s="5"/>
      <c r="AC296" s="27"/>
      <c r="AD296" s="5"/>
      <c r="AE296" s="14"/>
      <c r="AF296" s="5"/>
      <c r="AG296" s="7"/>
    </row>
    <row r="297" spans="1:33" s="54" customFormat="1">
      <c r="A297" s="16" t="s">
        <v>4147</v>
      </c>
      <c r="B297" s="16" t="s">
        <v>4148</v>
      </c>
      <c r="C297" s="17" t="s">
        <v>129</v>
      </c>
      <c r="D297" s="186">
        <v>4138</v>
      </c>
      <c r="E297" s="189">
        <v>40138</v>
      </c>
      <c r="F297" s="17" t="s">
        <v>83</v>
      </c>
      <c r="G297" s="17" t="s">
        <v>84</v>
      </c>
      <c r="H297" s="18">
        <v>4515419</v>
      </c>
      <c r="I297" s="13">
        <v>65</v>
      </c>
      <c r="J297" s="14">
        <v>2948167</v>
      </c>
      <c r="K297" s="19"/>
      <c r="L297" s="14">
        <v>74556</v>
      </c>
      <c r="M297" s="14"/>
      <c r="N297" s="14">
        <v>0</v>
      </c>
      <c r="O297" s="14"/>
      <c r="P297" s="14">
        <v>8205714</v>
      </c>
      <c r="Q297" s="14"/>
      <c r="R297" s="14">
        <v>0</v>
      </c>
      <c r="S297" s="14"/>
      <c r="T297" s="14">
        <v>7257097</v>
      </c>
      <c r="U297" s="14"/>
      <c r="V297" s="15">
        <v>18485534</v>
      </c>
      <c r="W297" s="14"/>
      <c r="X297" s="5" t="str">
        <f t="shared" si="4"/>
        <v>No</v>
      </c>
      <c r="Y297" s="14"/>
      <c r="Z297" s="5"/>
      <c r="AA297" s="14"/>
      <c r="AB297" s="5"/>
      <c r="AC297" s="27"/>
      <c r="AD297" s="5"/>
      <c r="AE297" s="14"/>
      <c r="AF297" s="5"/>
      <c r="AG297" s="7"/>
    </row>
    <row r="298" spans="1:33" s="54" customFormat="1">
      <c r="A298" s="16" t="s">
        <v>4599</v>
      </c>
      <c r="B298" s="16" t="s">
        <v>4600</v>
      </c>
      <c r="C298" s="17" t="s">
        <v>42</v>
      </c>
      <c r="D298" s="186">
        <v>2145</v>
      </c>
      <c r="E298" s="189">
        <v>20145</v>
      </c>
      <c r="F298" s="17" t="s">
        <v>157</v>
      </c>
      <c r="G298" s="17" t="s">
        <v>84</v>
      </c>
      <c r="H298" s="18">
        <v>53661</v>
      </c>
      <c r="I298" s="13">
        <v>64</v>
      </c>
      <c r="J298" s="14">
        <v>4213747</v>
      </c>
      <c r="K298" s="19"/>
      <c r="L298" s="14">
        <v>853001</v>
      </c>
      <c r="M298" s="14"/>
      <c r="N298" s="14">
        <v>0</v>
      </c>
      <c r="O298" s="14"/>
      <c r="P298" s="14">
        <v>1953805</v>
      </c>
      <c r="Q298" s="14"/>
      <c r="R298" s="14">
        <v>5503508</v>
      </c>
      <c r="S298" s="14"/>
      <c r="T298" s="14">
        <v>1548073</v>
      </c>
      <c r="U298" s="14"/>
      <c r="V298" s="15">
        <v>14072134</v>
      </c>
      <c r="W298" s="14"/>
      <c r="X298" s="5" t="str">
        <f t="shared" si="4"/>
        <v>No</v>
      </c>
      <c r="Y298" s="14"/>
      <c r="Z298" s="5"/>
      <c r="AA298" s="14"/>
      <c r="AB298" s="5"/>
      <c r="AC298" s="27"/>
      <c r="AD298" s="5"/>
      <c r="AE298" s="14"/>
      <c r="AF298" s="5"/>
      <c r="AG298" s="7"/>
    </row>
    <row r="299" spans="1:33" s="54" customFormat="1">
      <c r="A299" s="16" t="s">
        <v>2640</v>
      </c>
      <c r="B299" s="16" t="s">
        <v>2641</v>
      </c>
      <c r="C299" s="17" t="s">
        <v>288</v>
      </c>
      <c r="D299" s="186" t="s">
        <v>2642</v>
      </c>
      <c r="E299" s="189" t="s">
        <v>2643</v>
      </c>
      <c r="F299" s="17" t="s">
        <v>88</v>
      </c>
      <c r="G299" s="17" t="s">
        <v>147</v>
      </c>
      <c r="H299" s="18">
        <v>0</v>
      </c>
      <c r="I299" s="13">
        <v>64</v>
      </c>
      <c r="J299" s="14">
        <v>545731</v>
      </c>
      <c r="K299" s="19"/>
      <c r="L299" s="14">
        <v>30511</v>
      </c>
      <c r="M299" s="14"/>
      <c r="N299" s="14">
        <v>0</v>
      </c>
      <c r="O299" s="14"/>
      <c r="P299" s="14">
        <v>350501</v>
      </c>
      <c r="Q299" s="14"/>
      <c r="R299" s="14">
        <v>4372871</v>
      </c>
      <c r="S299" s="14"/>
      <c r="T299" s="14">
        <v>2071815</v>
      </c>
      <c r="U299" s="14"/>
      <c r="V299" s="15">
        <v>7371429</v>
      </c>
      <c r="W299" s="14"/>
      <c r="X299" s="5" t="str">
        <f t="shared" si="4"/>
        <v>No</v>
      </c>
      <c r="Y299" s="14"/>
      <c r="Z299" s="5"/>
      <c r="AA299" s="14"/>
      <c r="AB299" s="5"/>
      <c r="AC299" s="27"/>
      <c r="AD299" s="5"/>
      <c r="AE299" s="14"/>
      <c r="AF299" s="5"/>
      <c r="AG299" s="7"/>
    </row>
    <row r="300" spans="1:33" s="54" customFormat="1">
      <c r="A300" s="16" t="s">
        <v>4101</v>
      </c>
      <c r="B300" s="16" t="s">
        <v>4102</v>
      </c>
      <c r="C300" s="17" t="s">
        <v>46</v>
      </c>
      <c r="D300" s="186">
        <v>5025</v>
      </c>
      <c r="E300" s="189">
        <v>50025</v>
      </c>
      <c r="F300" s="17" t="s">
        <v>88</v>
      </c>
      <c r="G300" s="17" t="s">
        <v>84</v>
      </c>
      <c r="H300" s="18">
        <v>120378</v>
      </c>
      <c r="I300" s="13">
        <v>64</v>
      </c>
      <c r="J300" s="14">
        <v>2500871</v>
      </c>
      <c r="K300" s="19"/>
      <c r="L300" s="14">
        <v>1689342</v>
      </c>
      <c r="M300" s="14"/>
      <c r="N300" s="14">
        <v>0</v>
      </c>
      <c r="O300" s="14"/>
      <c r="P300" s="14">
        <v>318078</v>
      </c>
      <c r="Q300" s="14"/>
      <c r="R300" s="14">
        <v>11919685</v>
      </c>
      <c r="S300" s="14"/>
      <c r="T300" s="14">
        <v>177050</v>
      </c>
      <c r="U300" s="14"/>
      <c r="V300" s="15">
        <v>16605026</v>
      </c>
      <c r="W300" s="14"/>
      <c r="X300" s="5" t="str">
        <f t="shared" si="4"/>
        <v>No</v>
      </c>
      <c r="Y300" s="14"/>
      <c r="Z300" s="5"/>
      <c r="AA300" s="14"/>
      <c r="AB300" s="5"/>
      <c r="AC300" s="27"/>
      <c r="AD300" s="5"/>
      <c r="AE300" s="14"/>
      <c r="AF300" s="5"/>
      <c r="AG300" s="7"/>
    </row>
    <row r="301" spans="1:33" s="54" customFormat="1">
      <c r="A301" s="16" t="s">
        <v>520</v>
      </c>
      <c r="B301" s="16" t="s">
        <v>521</v>
      </c>
      <c r="C301" s="17" t="s">
        <v>238</v>
      </c>
      <c r="D301" s="186">
        <v>1050</v>
      </c>
      <c r="E301" s="189">
        <v>10050</v>
      </c>
      <c r="F301" s="17" t="s">
        <v>88</v>
      </c>
      <c r="G301" s="17" t="s">
        <v>84</v>
      </c>
      <c r="H301" s="18">
        <v>923311</v>
      </c>
      <c r="I301" s="13">
        <v>64</v>
      </c>
      <c r="J301" s="14">
        <v>5836863</v>
      </c>
      <c r="K301" s="19"/>
      <c r="L301" s="14">
        <v>0</v>
      </c>
      <c r="M301" s="14"/>
      <c r="N301" s="14">
        <v>0</v>
      </c>
      <c r="O301" s="14"/>
      <c r="P301" s="14">
        <v>128130</v>
      </c>
      <c r="Q301" s="14"/>
      <c r="R301" s="14">
        <v>14834793</v>
      </c>
      <c r="S301" s="14"/>
      <c r="T301" s="14">
        <v>0</v>
      </c>
      <c r="U301" s="14"/>
      <c r="V301" s="15">
        <v>20799786</v>
      </c>
      <c r="W301" s="14"/>
      <c r="X301" s="5" t="str">
        <f t="shared" si="4"/>
        <v>No</v>
      </c>
      <c r="Y301" s="14"/>
      <c r="Z301" s="5"/>
      <c r="AA301" s="14"/>
      <c r="AB301" s="5"/>
      <c r="AC301" s="27"/>
      <c r="AD301" s="5"/>
      <c r="AE301" s="14"/>
      <c r="AF301" s="5"/>
      <c r="AG301" s="7"/>
    </row>
    <row r="302" spans="1:33" s="54" customFormat="1">
      <c r="A302" s="16" t="s">
        <v>3010</v>
      </c>
      <c r="B302" s="16" t="s">
        <v>3011</v>
      </c>
      <c r="C302" s="17" t="s">
        <v>217</v>
      </c>
      <c r="D302" s="186" t="s">
        <v>3012</v>
      </c>
      <c r="E302" s="189" t="s">
        <v>3013</v>
      </c>
      <c r="F302" s="17" t="s">
        <v>83</v>
      </c>
      <c r="G302" s="17" t="s">
        <v>147</v>
      </c>
      <c r="H302" s="18">
        <v>0</v>
      </c>
      <c r="I302" s="13">
        <v>64</v>
      </c>
      <c r="J302" s="14">
        <v>2867364</v>
      </c>
      <c r="K302" s="19"/>
      <c r="L302" s="14">
        <v>296632</v>
      </c>
      <c r="M302" s="14"/>
      <c r="N302" s="14">
        <v>0</v>
      </c>
      <c r="O302" s="14"/>
      <c r="P302" s="14">
        <v>1347231</v>
      </c>
      <c r="Q302" s="14"/>
      <c r="R302" s="14">
        <v>215584</v>
      </c>
      <c r="S302" s="14"/>
      <c r="T302" s="14">
        <v>1280332</v>
      </c>
      <c r="U302" s="14"/>
      <c r="V302" s="15">
        <v>6007143</v>
      </c>
      <c r="W302" s="14"/>
      <c r="X302" s="5" t="str">
        <f t="shared" si="4"/>
        <v>No</v>
      </c>
      <c r="Y302" s="14"/>
      <c r="Z302" s="5"/>
      <c r="AA302" s="14"/>
      <c r="AB302" s="5"/>
      <c r="AC302" s="27"/>
      <c r="AD302" s="5"/>
      <c r="AE302" s="14"/>
      <c r="AF302" s="5"/>
      <c r="AG302" s="7"/>
    </row>
    <row r="303" spans="1:33" s="54" customFormat="1">
      <c r="A303" s="16" t="s">
        <v>3450</v>
      </c>
      <c r="B303" s="16" t="s">
        <v>3451</v>
      </c>
      <c r="C303" s="17" t="s">
        <v>34</v>
      </c>
      <c r="D303" s="186" t="s">
        <v>3452</v>
      </c>
      <c r="E303" s="189" t="s">
        <v>3453</v>
      </c>
      <c r="F303" s="17" t="s">
        <v>157</v>
      </c>
      <c r="G303" s="17" t="s">
        <v>147</v>
      </c>
      <c r="H303" s="18">
        <v>0</v>
      </c>
      <c r="I303" s="13">
        <v>64</v>
      </c>
      <c r="J303" s="14">
        <v>391488</v>
      </c>
      <c r="K303" s="19"/>
      <c r="L303" s="14">
        <v>668099</v>
      </c>
      <c r="M303" s="14"/>
      <c r="N303" s="14">
        <v>0</v>
      </c>
      <c r="O303" s="14"/>
      <c r="P303" s="14">
        <v>391336</v>
      </c>
      <c r="Q303" s="14"/>
      <c r="R303" s="14">
        <v>99929</v>
      </c>
      <c r="S303" s="14"/>
      <c r="T303" s="14">
        <v>2119679</v>
      </c>
      <c r="U303" s="14"/>
      <c r="V303" s="15">
        <v>3670531</v>
      </c>
      <c r="W303" s="14"/>
      <c r="X303" s="5" t="str">
        <f t="shared" si="4"/>
        <v>No</v>
      </c>
      <c r="Y303" s="14"/>
      <c r="Z303" s="5"/>
      <c r="AA303" s="14"/>
      <c r="AB303" s="5"/>
      <c r="AC303" s="27"/>
      <c r="AD303" s="5"/>
      <c r="AE303" s="14"/>
      <c r="AF303" s="5"/>
      <c r="AG303" s="7"/>
    </row>
    <row r="304" spans="1:33" s="54" customFormat="1">
      <c r="A304" s="16" t="s">
        <v>3628</v>
      </c>
      <c r="B304" s="16" t="s">
        <v>3119</v>
      </c>
      <c r="C304" s="17" t="s">
        <v>171</v>
      </c>
      <c r="D304" s="186">
        <v>4038</v>
      </c>
      <c r="E304" s="189">
        <v>40038</v>
      </c>
      <c r="F304" s="17" t="s">
        <v>83</v>
      </c>
      <c r="G304" s="17" t="s">
        <v>84</v>
      </c>
      <c r="H304" s="18">
        <v>340067</v>
      </c>
      <c r="I304" s="13">
        <v>64</v>
      </c>
      <c r="J304" s="14">
        <v>1344678</v>
      </c>
      <c r="K304" s="19"/>
      <c r="L304" s="14">
        <v>1425160</v>
      </c>
      <c r="M304" s="14"/>
      <c r="N304" s="14">
        <v>0</v>
      </c>
      <c r="O304" s="14"/>
      <c r="P304" s="14">
        <v>4802872</v>
      </c>
      <c r="Q304" s="14"/>
      <c r="R304" s="14">
        <v>3838405</v>
      </c>
      <c r="S304" s="14"/>
      <c r="T304" s="14">
        <v>3491211</v>
      </c>
      <c r="U304" s="14"/>
      <c r="V304" s="15">
        <v>14902326</v>
      </c>
      <c r="W304" s="14"/>
      <c r="X304" s="5" t="str">
        <f t="shared" si="4"/>
        <v>No</v>
      </c>
      <c r="Y304" s="14"/>
      <c r="Z304" s="5"/>
      <c r="AA304" s="14"/>
      <c r="AB304" s="5"/>
      <c r="AC304" s="27"/>
      <c r="AD304" s="5"/>
      <c r="AE304" s="14"/>
      <c r="AF304" s="5"/>
      <c r="AG304" s="7"/>
    </row>
    <row r="305" spans="1:33" s="54" customFormat="1">
      <c r="A305" s="16" t="s">
        <v>2987</v>
      </c>
      <c r="B305" s="16" t="s">
        <v>2988</v>
      </c>
      <c r="C305" s="17" t="s">
        <v>91</v>
      </c>
      <c r="D305" s="186">
        <v>9211</v>
      </c>
      <c r="E305" s="189">
        <v>90211</v>
      </c>
      <c r="F305" s="17" t="s">
        <v>157</v>
      </c>
      <c r="G305" s="17" t="s">
        <v>84</v>
      </c>
      <c r="H305" s="18">
        <v>12150996</v>
      </c>
      <c r="I305" s="13">
        <v>63</v>
      </c>
      <c r="J305" s="14">
        <v>5824927</v>
      </c>
      <c r="K305" s="19"/>
      <c r="L305" s="14">
        <v>958649</v>
      </c>
      <c r="M305" s="14"/>
      <c r="N305" s="14">
        <v>0</v>
      </c>
      <c r="O305" s="14"/>
      <c r="P305" s="14">
        <v>8359858</v>
      </c>
      <c r="Q305" s="14"/>
      <c r="R305" s="14">
        <v>87456</v>
      </c>
      <c r="S305" s="14"/>
      <c r="T305" s="14">
        <v>245337</v>
      </c>
      <c r="U305" s="14"/>
      <c r="V305" s="15">
        <v>15476227</v>
      </c>
      <c r="W305" s="14"/>
      <c r="X305" s="5" t="str">
        <f t="shared" si="4"/>
        <v>No</v>
      </c>
      <c r="Y305" s="14"/>
      <c r="Z305" s="5"/>
      <c r="AA305" s="14"/>
      <c r="AB305" s="5"/>
      <c r="AC305" s="27"/>
      <c r="AD305" s="5"/>
      <c r="AE305" s="14"/>
      <c r="AF305" s="5"/>
      <c r="AG305" s="7"/>
    </row>
    <row r="306" spans="1:33" s="54" customFormat="1">
      <c r="A306" s="16" t="s">
        <v>2983</v>
      </c>
      <c r="B306" s="16" t="s">
        <v>185</v>
      </c>
      <c r="C306" s="17" t="s">
        <v>91</v>
      </c>
      <c r="D306" s="186">
        <v>9007</v>
      </c>
      <c r="E306" s="189">
        <v>90007</v>
      </c>
      <c r="F306" s="17" t="s">
        <v>83</v>
      </c>
      <c r="G306" s="17" t="s">
        <v>84</v>
      </c>
      <c r="H306" s="18">
        <v>358172</v>
      </c>
      <c r="I306" s="13">
        <v>63</v>
      </c>
      <c r="J306" s="14">
        <v>2777226</v>
      </c>
      <c r="K306" s="19"/>
      <c r="L306" s="14">
        <v>590276</v>
      </c>
      <c r="M306" s="14"/>
      <c r="N306" s="14">
        <v>0</v>
      </c>
      <c r="O306" s="14"/>
      <c r="P306" s="14">
        <v>0</v>
      </c>
      <c r="Q306" s="14"/>
      <c r="R306" s="14">
        <v>9842409</v>
      </c>
      <c r="S306" s="14"/>
      <c r="T306" s="14">
        <v>3906674</v>
      </c>
      <c r="U306" s="14"/>
      <c r="V306" s="15">
        <v>17116585</v>
      </c>
      <c r="W306" s="14"/>
      <c r="X306" s="5" t="str">
        <f t="shared" si="4"/>
        <v>No</v>
      </c>
      <c r="Y306" s="14"/>
      <c r="Z306" s="5"/>
      <c r="AA306" s="14"/>
      <c r="AB306" s="5"/>
      <c r="AC306" s="27"/>
      <c r="AD306" s="5"/>
      <c r="AE306" s="14"/>
      <c r="AF306" s="5"/>
      <c r="AG306" s="7"/>
    </row>
    <row r="307" spans="1:33" s="54" customFormat="1">
      <c r="A307" s="16" t="s">
        <v>4604</v>
      </c>
      <c r="B307" s="16" t="s">
        <v>4605</v>
      </c>
      <c r="C307" s="17" t="s">
        <v>420</v>
      </c>
      <c r="D307" s="186">
        <v>11</v>
      </c>
      <c r="E307" s="189">
        <v>11</v>
      </c>
      <c r="F307" s="17" t="s">
        <v>88</v>
      </c>
      <c r="G307" s="17" t="s">
        <v>84</v>
      </c>
      <c r="H307" s="18">
        <v>349684</v>
      </c>
      <c r="I307" s="13">
        <v>63</v>
      </c>
      <c r="J307" s="14">
        <v>937458</v>
      </c>
      <c r="K307" s="19"/>
      <c r="L307" s="14">
        <v>273349</v>
      </c>
      <c r="M307" s="14"/>
      <c r="N307" s="14">
        <v>0</v>
      </c>
      <c r="O307" s="14"/>
      <c r="P307" s="14">
        <v>6739303</v>
      </c>
      <c r="Q307" s="14"/>
      <c r="R307" s="14">
        <v>0</v>
      </c>
      <c r="S307" s="14"/>
      <c r="T307" s="14">
        <v>4955718</v>
      </c>
      <c r="U307" s="14"/>
      <c r="V307" s="15">
        <v>12905828</v>
      </c>
      <c r="W307" s="14"/>
      <c r="X307" s="5" t="str">
        <f t="shared" si="4"/>
        <v>No</v>
      </c>
      <c r="Y307" s="14"/>
      <c r="Z307" s="5"/>
      <c r="AA307" s="14"/>
      <c r="AB307" s="5"/>
      <c r="AC307" s="27"/>
      <c r="AD307" s="5"/>
      <c r="AE307" s="14"/>
      <c r="AF307" s="5"/>
      <c r="AG307" s="7"/>
    </row>
    <row r="308" spans="1:33" s="54" customFormat="1">
      <c r="A308" s="16" t="s">
        <v>1614</v>
      </c>
      <c r="B308" s="16" t="s">
        <v>6138</v>
      </c>
      <c r="C308" s="17" t="s">
        <v>178</v>
      </c>
      <c r="D308" s="186" t="s">
        <v>1615</v>
      </c>
      <c r="E308" s="189" t="s">
        <v>1616</v>
      </c>
      <c r="F308" s="17" t="s">
        <v>88</v>
      </c>
      <c r="G308" s="17" t="s">
        <v>147</v>
      </c>
      <c r="H308" s="18">
        <v>0</v>
      </c>
      <c r="I308" s="13">
        <v>62</v>
      </c>
      <c r="J308" s="14">
        <v>490866</v>
      </c>
      <c r="K308" s="19"/>
      <c r="L308" s="14">
        <v>0</v>
      </c>
      <c r="M308" s="14"/>
      <c r="N308" s="14">
        <v>0</v>
      </c>
      <c r="O308" s="14"/>
      <c r="P308" s="14">
        <v>2447990</v>
      </c>
      <c r="Q308" s="14"/>
      <c r="R308" s="14">
        <v>2720360</v>
      </c>
      <c r="S308" s="14"/>
      <c r="T308" s="14">
        <v>1317347</v>
      </c>
      <c r="U308" s="14"/>
      <c r="V308" s="15">
        <v>6976563</v>
      </c>
      <c r="W308" s="14"/>
      <c r="X308" s="5" t="str">
        <f t="shared" si="4"/>
        <v>No</v>
      </c>
      <c r="Y308" s="14"/>
      <c r="Z308" s="5"/>
      <c r="AA308" s="14"/>
      <c r="AB308" s="5"/>
      <c r="AC308" s="27"/>
      <c r="AD308" s="5"/>
      <c r="AE308" s="14"/>
      <c r="AF308" s="5"/>
      <c r="AG308" s="7"/>
    </row>
    <row r="309" spans="1:33" s="54" customFormat="1">
      <c r="A309" s="16" t="s">
        <v>3304</v>
      </c>
      <c r="B309" s="16" t="s">
        <v>763</v>
      </c>
      <c r="C309" s="17" t="s">
        <v>555</v>
      </c>
      <c r="D309" s="186" t="s">
        <v>3305</v>
      </c>
      <c r="E309" s="189" t="s">
        <v>3306</v>
      </c>
      <c r="F309" s="17" t="s">
        <v>88</v>
      </c>
      <c r="G309" s="17" t="s">
        <v>147</v>
      </c>
      <c r="H309" s="18">
        <v>0</v>
      </c>
      <c r="I309" s="13">
        <v>62</v>
      </c>
      <c r="J309" s="14">
        <v>162948</v>
      </c>
      <c r="K309" s="19"/>
      <c r="L309" s="14">
        <v>780720</v>
      </c>
      <c r="M309" s="14"/>
      <c r="N309" s="14">
        <v>0</v>
      </c>
      <c r="O309" s="14"/>
      <c r="P309" s="14">
        <v>0</v>
      </c>
      <c r="Q309" s="14"/>
      <c r="R309" s="14">
        <v>2432284</v>
      </c>
      <c r="S309" s="14"/>
      <c r="T309" s="14">
        <v>366026</v>
      </c>
      <c r="U309" s="14"/>
      <c r="V309" s="15">
        <v>3741978</v>
      </c>
      <c r="W309" s="14"/>
      <c r="X309" s="5" t="str">
        <f t="shared" si="4"/>
        <v>No</v>
      </c>
      <c r="Y309" s="14"/>
      <c r="Z309" s="5"/>
      <c r="AA309" s="14"/>
      <c r="AB309" s="5"/>
      <c r="AC309" s="27"/>
      <c r="AD309" s="5"/>
      <c r="AE309" s="14"/>
      <c r="AF309" s="5"/>
      <c r="AG309" s="7"/>
    </row>
    <row r="310" spans="1:33" s="54" customFormat="1">
      <c r="A310" s="16" t="s">
        <v>457</v>
      </c>
      <c r="B310" s="16" t="s">
        <v>458</v>
      </c>
      <c r="C310" s="17" t="s">
        <v>288</v>
      </c>
      <c r="D310" s="186">
        <v>3025</v>
      </c>
      <c r="E310" s="189">
        <v>30025</v>
      </c>
      <c r="F310" s="17" t="s">
        <v>88</v>
      </c>
      <c r="G310" s="17" t="s">
        <v>84</v>
      </c>
      <c r="H310" s="18">
        <v>381502</v>
      </c>
      <c r="I310" s="13">
        <v>62</v>
      </c>
      <c r="J310" s="14">
        <v>1254049</v>
      </c>
      <c r="K310" s="19"/>
      <c r="L310" s="14">
        <v>39445</v>
      </c>
      <c r="M310" s="14"/>
      <c r="N310" s="14">
        <v>0</v>
      </c>
      <c r="O310" s="14"/>
      <c r="P310" s="14">
        <v>655721</v>
      </c>
      <c r="Q310" s="14"/>
      <c r="R310" s="14">
        <v>9173650</v>
      </c>
      <c r="S310" s="14"/>
      <c r="T310" s="14">
        <v>520743</v>
      </c>
      <c r="U310" s="14"/>
      <c r="V310" s="15">
        <v>11643608</v>
      </c>
      <c r="W310" s="14"/>
      <c r="X310" s="5" t="str">
        <f t="shared" si="4"/>
        <v>No</v>
      </c>
      <c r="Y310" s="14"/>
      <c r="Z310" s="5"/>
      <c r="AA310" s="14"/>
      <c r="AB310" s="5"/>
      <c r="AC310" s="27"/>
      <c r="AD310" s="5"/>
      <c r="AE310" s="14"/>
      <c r="AF310" s="5"/>
      <c r="AG310" s="7"/>
    </row>
    <row r="311" spans="1:33" s="54" customFormat="1">
      <c r="A311" s="16" t="s">
        <v>4421</v>
      </c>
      <c r="B311" s="16" t="s">
        <v>4422</v>
      </c>
      <c r="C311" s="17" t="s">
        <v>555</v>
      </c>
      <c r="D311" s="186">
        <v>5057</v>
      </c>
      <c r="E311" s="189">
        <v>50057</v>
      </c>
      <c r="F311" s="17" t="s">
        <v>88</v>
      </c>
      <c r="G311" s="17" t="s">
        <v>84</v>
      </c>
      <c r="H311" s="18">
        <v>280051</v>
      </c>
      <c r="I311" s="13">
        <v>62</v>
      </c>
      <c r="J311" s="14">
        <v>1233397</v>
      </c>
      <c r="K311" s="19"/>
      <c r="L311" s="14">
        <v>465928</v>
      </c>
      <c r="M311" s="14"/>
      <c r="N311" s="14">
        <v>0</v>
      </c>
      <c r="O311" s="14"/>
      <c r="P311" s="14">
        <v>1249351</v>
      </c>
      <c r="Q311" s="14"/>
      <c r="R311" s="14">
        <v>12475153</v>
      </c>
      <c r="S311" s="14"/>
      <c r="T311" s="14">
        <v>3007142</v>
      </c>
      <c r="U311" s="14"/>
      <c r="V311" s="15">
        <v>18430971</v>
      </c>
      <c r="W311" s="14"/>
      <c r="X311" s="5" t="str">
        <f t="shared" si="4"/>
        <v>No</v>
      </c>
      <c r="Y311" s="14"/>
      <c r="Z311" s="5"/>
      <c r="AA311" s="14"/>
      <c r="AB311" s="5"/>
      <c r="AC311" s="27"/>
      <c r="AD311" s="5"/>
      <c r="AE311" s="14"/>
      <c r="AF311" s="5"/>
      <c r="AG311" s="7"/>
    </row>
    <row r="312" spans="1:33" s="54" customFormat="1">
      <c r="A312" s="16" t="s">
        <v>4135</v>
      </c>
      <c r="B312" s="16" t="s">
        <v>4136</v>
      </c>
      <c r="C312" s="17" t="s">
        <v>82</v>
      </c>
      <c r="D312" s="186">
        <v>2204</v>
      </c>
      <c r="E312" s="189">
        <v>20204</v>
      </c>
      <c r="F312" s="17" t="s">
        <v>157</v>
      </c>
      <c r="G312" s="17" t="s">
        <v>84</v>
      </c>
      <c r="H312" s="18">
        <v>5441567</v>
      </c>
      <c r="I312" s="13">
        <v>61</v>
      </c>
      <c r="J312" s="14">
        <v>11094</v>
      </c>
      <c r="K312" s="19"/>
      <c r="L312" s="14">
        <v>1251888</v>
      </c>
      <c r="M312" s="14"/>
      <c r="N312" s="14">
        <v>0</v>
      </c>
      <c r="O312" s="14"/>
      <c r="P312" s="14">
        <v>727132</v>
      </c>
      <c r="Q312" s="14"/>
      <c r="R312" s="14">
        <v>1596832</v>
      </c>
      <c r="S312" s="14"/>
      <c r="T312" s="14">
        <v>179128</v>
      </c>
      <c r="U312" s="14"/>
      <c r="V312" s="15">
        <v>3766074</v>
      </c>
      <c r="W312" s="14"/>
      <c r="X312" s="5" t="str">
        <f t="shared" si="4"/>
        <v>No</v>
      </c>
      <c r="Y312" s="14"/>
      <c r="Z312" s="5"/>
      <c r="AA312" s="14"/>
      <c r="AB312" s="5"/>
      <c r="AC312" s="27"/>
      <c r="AD312" s="5"/>
      <c r="AE312" s="14"/>
      <c r="AF312" s="5"/>
      <c r="AG312" s="7"/>
    </row>
    <row r="313" spans="1:33" s="54" customFormat="1">
      <c r="A313" s="16" t="s">
        <v>4881</v>
      </c>
      <c r="B313" s="16" t="s">
        <v>4594</v>
      </c>
      <c r="C313" s="17" t="s">
        <v>87</v>
      </c>
      <c r="D313" s="186" t="s">
        <v>4882</v>
      </c>
      <c r="E313" s="189" t="s">
        <v>4883</v>
      </c>
      <c r="F313" s="17" t="s">
        <v>88</v>
      </c>
      <c r="G313" s="17" t="s">
        <v>147</v>
      </c>
      <c r="H313" s="18">
        <v>0</v>
      </c>
      <c r="I313" s="13">
        <v>61</v>
      </c>
      <c r="J313" s="14">
        <v>1046889</v>
      </c>
      <c r="K313" s="19"/>
      <c r="L313" s="14">
        <v>14565</v>
      </c>
      <c r="M313" s="14"/>
      <c r="N313" s="14">
        <v>0</v>
      </c>
      <c r="O313" s="14"/>
      <c r="P313" s="14">
        <v>6739552</v>
      </c>
      <c r="Q313" s="14"/>
      <c r="R313" s="14">
        <v>46660</v>
      </c>
      <c r="S313" s="14"/>
      <c r="T313" s="14">
        <v>739993</v>
      </c>
      <c r="U313" s="14"/>
      <c r="V313" s="15">
        <v>8587659</v>
      </c>
      <c r="W313" s="14"/>
      <c r="X313" s="5" t="str">
        <f t="shared" si="4"/>
        <v>No</v>
      </c>
      <c r="Y313" s="14"/>
      <c r="Z313" s="5"/>
      <c r="AA313" s="14"/>
      <c r="AB313" s="5"/>
      <c r="AC313" s="27"/>
      <c r="AD313" s="5"/>
      <c r="AE313" s="14"/>
      <c r="AF313" s="5"/>
      <c r="AG313" s="7"/>
    </row>
    <row r="314" spans="1:33" s="54" customFormat="1">
      <c r="A314" s="16" t="s">
        <v>4121</v>
      </c>
      <c r="B314" s="16" t="s">
        <v>4122</v>
      </c>
      <c r="C314" s="17" t="s">
        <v>87</v>
      </c>
      <c r="D314" s="186">
        <v>6</v>
      </c>
      <c r="E314" s="189">
        <v>6</v>
      </c>
      <c r="F314" s="17" t="s">
        <v>83</v>
      </c>
      <c r="G314" s="17" t="s">
        <v>84</v>
      </c>
      <c r="H314" s="18">
        <v>129534</v>
      </c>
      <c r="I314" s="13">
        <v>61</v>
      </c>
      <c r="J314" s="14">
        <v>1317543</v>
      </c>
      <c r="K314" s="19"/>
      <c r="L314" s="14">
        <v>14187</v>
      </c>
      <c r="M314" s="14"/>
      <c r="N314" s="14">
        <v>0</v>
      </c>
      <c r="O314" s="14"/>
      <c r="P314" s="14">
        <v>4326660</v>
      </c>
      <c r="Q314" s="14"/>
      <c r="R314" s="14">
        <v>0</v>
      </c>
      <c r="S314" s="14"/>
      <c r="T314" s="14">
        <v>2515210</v>
      </c>
      <c r="U314" s="14"/>
      <c r="V314" s="15">
        <v>8173600</v>
      </c>
      <c r="W314" s="14"/>
      <c r="X314" s="5" t="str">
        <f t="shared" si="4"/>
        <v>No</v>
      </c>
      <c r="Y314" s="14"/>
      <c r="Z314" s="5"/>
      <c r="AA314" s="14"/>
      <c r="AB314" s="5"/>
      <c r="AC314" s="27"/>
      <c r="AD314" s="5"/>
      <c r="AE314" s="14"/>
      <c r="AF314" s="5"/>
      <c r="AG314" s="7"/>
    </row>
    <row r="315" spans="1:33" s="54" customFormat="1">
      <c r="A315" s="16" t="s">
        <v>476</v>
      </c>
      <c r="B315" s="16" t="s">
        <v>477</v>
      </c>
      <c r="C315" s="17" t="s">
        <v>132</v>
      </c>
      <c r="D315" s="186">
        <v>5051</v>
      </c>
      <c r="E315" s="189">
        <v>50051</v>
      </c>
      <c r="F315" s="17" t="s">
        <v>88</v>
      </c>
      <c r="G315" s="17" t="s">
        <v>84</v>
      </c>
      <c r="H315" s="18">
        <v>147725</v>
      </c>
      <c r="I315" s="13">
        <v>61</v>
      </c>
      <c r="J315" s="14">
        <v>3116155</v>
      </c>
      <c r="K315" s="19"/>
      <c r="L315" s="14">
        <v>348865</v>
      </c>
      <c r="M315" s="14"/>
      <c r="N315" s="14">
        <v>0</v>
      </c>
      <c r="O315" s="14"/>
      <c r="P315" s="14">
        <v>2122296</v>
      </c>
      <c r="Q315" s="14"/>
      <c r="R315" s="14">
        <v>4122009</v>
      </c>
      <c r="S315" s="14"/>
      <c r="T315" s="14">
        <v>1906214</v>
      </c>
      <c r="U315" s="14"/>
      <c r="V315" s="15">
        <v>11615539</v>
      </c>
      <c r="W315" s="14"/>
      <c r="X315" s="5" t="str">
        <f t="shared" si="4"/>
        <v>No</v>
      </c>
      <c r="Y315" s="14"/>
      <c r="Z315" s="5"/>
      <c r="AA315" s="14"/>
      <c r="AB315" s="5"/>
      <c r="AC315" s="27"/>
      <c r="AD315" s="5"/>
      <c r="AE315" s="14"/>
      <c r="AF315" s="5"/>
      <c r="AG315" s="7"/>
    </row>
    <row r="316" spans="1:33" s="54" customFormat="1">
      <c r="A316" s="16" t="s">
        <v>6532</v>
      </c>
      <c r="B316" s="16" t="s">
        <v>5150</v>
      </c>
      <c r="C316" s="17" t="s">
        <v>120</v>
      </c>
      <c r="D316" s="186" t="s">
        <v>5151</v>
      </c>
      <c r="E316" s="189" t="s">
        <v>5152</v>
      </c>
      <c r="F316" s="17" t="s">
        <v>157</v>
      </c>
      <c r="G316" s="17" t="s">
        <v>147</v>
      </c>
      <c r="H316" s="18">
        <v>0</v>
      </c>
      <c r="I316" s="13">
        <v>60</v>
      </c>
      <c r="J316" s="14">
        <v>98080</v>
      </c>
      <c r="K316" s="19"/>
      <c r="L316" s="14">
        <v>75520</v>
      </c>
      <c r="M316" s="14"/>
      <c r="N316" s="14">
        <v>0</v>
      </c>
      <c r="O316" s="14"/>
      <c r="P316" s="14">
        <v>57790</v>
      </c>
      <c r="Q316" s="14"/>
      <c r="R316" s="14">
        <v>878353</v>
      </c>
      <c r="S316" s="14"/>
      <c r="T316" s="14">
        <v>1543805</v>
      </c>
      <c r="U316" s="14"/>
      <c r="V316" s="15">
        <v>2653548</v>
      </c>
      <c r="W316" s="14"/>
      <c r="X316" s="5" t="str">
        <f t="shared" si="4"/>
        <v>No</v>
      </c>
      <c r="Y316" s="14"/>
      <c r="Z316" s="5"/>
      <c r="AA316" s="14"/>
      <c r="AB316" s="5"/>
      <c r="AC316" s="27"/>
      <c r="AD316" s="5"/>
      <c r="AE316" s="14"/>
      <c r="AF316" s="5"/>
      <c r="AG316" s="7"/>
    </row>
    <row r="317" spans="1:33" s="54" customFormat="1">
      <c r="A317" s="16" t="s">
        <v>4526</v>
      </c>
      <c r="B317" s="16" t="s">
        <v>4527</v>
      </c>
      <c r="C317" s="17" t="s">
        <v>454</v>
      </c>
      <c r="D317" s="186" t="s">
        <v>4528</v>
      </c>
      <c r="E317" s="189" t="s">
        <v>4529</v>
      </c>
      <c r="F317" s="17" t="s">
        <v>125</v>
      </c>
      <c r="G317" s="17" t="s">
        <v>147</v>
      </c>
      <c r="H317" s="18">
        <v>0</v>
      </c>
      <c r="I317" s="13">
        <v>60</v>
      </c>
      <c r="J317" s="14">
        <v>111996</v>
      </c>
      <c r="K317" s="19"/>
      <c r="L317" s="14">
        <v>322198</v>
      </c>
      <c r="M317" s="14"/>
      <c r="N317" s="14">
        <v>0</v>
      </c>
      <c r="O317" s="14"/>
      <c r="P317" s="14">
        <v>224254</v>
      </c>
      <c r="Q317" s="14"/>
      <c r="R317" s="14">
        <v>0</v>
      </c>
      <c r="S317" s="14"/>
      <c r="T317" s="14">
        <v>930580</v>
      </c>
      <c r="U317" s="14"/>
      <c r="V317" s="15">
        <v>1589028</v>
      </c>
      <c r="W317" s="14"/>
      <c r="X317" s="5" t="str">
        <f t="shared" si="4"/>
        <v>No</v>
      </c>
      <c r="Y317" s="14"/>
      <c r="Z317" s="5"/>
      <c r="AA317" s="14"/>
      <c r="AB317" s="5"/>
      <c r="AC317" s="27"/>
      <c r="AD317" s="5"/>
      <c r="AE317" s="14"/>
      <c r="AF317" s="5"/>
      <c r="AG317" s="7"/>
    </row>
    <row r="318" spans="1:33" s="54" customFormat="1">
      <c r="A318" s="16" t="s">
        <v>4573</v>
      </c>
      <c r="B318" s="16" t="s">
        <v>3698</v>
      </c>
      <c r="C318" s="17" t="s">
        <v>454</v>
      </c>
      <c r="D318" s="186">
        <v>8106</v>
      </c>
      <c r="E318" s="189">
        <v>80106</v>
      </c>
      <c r="F318" s="17" t="s">
        <v>125</v>
      </c>
      <c r="G318" s="17" t="s">
        <v>84</v>
      </c>
      <c r="H318" s="18">
        <v>264465</v>
      </c>
      <c r="I318" s="13">
        <v>60</v>
      </c>
      <c r="J318" s="14">
        <v>590151</v>
      </c>
      <c r="K318" s="19"/>
      <c r="L318" s="14">
        <v>105151</v>
      </c>
      <c r="M318" s="14"/>
      <c r="N318" s="14">
        <v>0</v>
      </c>
      <c r="O318" s="14"/>
      <c r="P318" s="14">
        <v>100440</v>
      </c>
      <c r="Q318" s="14"/>
      <c r="R318" s="14">
        <v>0</v>
      </c>
      <c r="S318" s="14"/>
      <c r="T318" s="14">
        <v>0</v>
      </c>
      <c r="U318" s="14"/>
      <c r="V318" s="15">
        <v>795742</v>
      </c>
      <c r="W318" s="14"/>
      <c r="X318" s="5" t="str">
        <f t="shared" si="4"/>
        <v>No</v>
      </c>
      <c r="Y318" s="14"/>
      <c r="Z318" s="5"/>
      <c r="AA318" s="14"/>
      <c r="AB318" s="5"/>
      <c r="AC318" s="27"/>
      <c r="AD318" s="5"/>
      <c r="AE318" s="14"/>
      <c r="AF318" s="5"/>
      <c r="AG318" s="7"/>
    </row>
    <row r="319" spans="1:33" s="54" customFormat="1">
      <c r="A319" s="16" t="s">
        <v>4784</v>
      </c>
      <c r="B319" s="16" t="s">
        <v>436</v>
      </c>
      <c r="C319" s="17" t="s">
        <v>274</v>
      </c>
      <c r="D319" s="186">
        <v>4159</v>
      </c>
      <c r="E319" s="189">
        <v>40159</v>
      </c>
      <c r="F319" s="17" t="s">
        <v>88</v>
      </c>
      <c r="G319" s="17" t="s">
        <v>84</v>
      </c>
      <c r="H319" s="18">
        <v>969587</v>
      </c>
      <c r="I319" s="13">
        <v>59</v>
      </c>
      <c r="J319" s="14">
        <v>2210524</v>
      </c>
      <c r="K319" s="19"/>
      <c r="L319" s="14">
        <v>681361</v>
      </c>
      <c r="M319" s="14"/>
      <c r="N319" s="14">
        <v>0</v>
      </c>
      <c r="O319" s="14"/>
      <c r="P319" s="14">
        <v>2817523</v>
      </c>
      <c r="Q319" s="14"/>
      <c r="R319" s="14">
        <v>1260825</v>
      </c>
      <c r="S319" s="14"/>
      <c r="T319" s="14">
        <v>2701583</v>
      </c>
      <c r="U319" s="14"/>
      <c r="V319" s="15">
        <v>9671816</v>
      </c>
      <c r="W319" s="14"/>
      <c r="X319" s="5" t="str">
        <f t="shared" si="4"/>
        <v>No</v>
      </c>
      <c r="Y319" s="14"/>
      <c r="Z319" s="5"/>
      <c r="AA319" s="14"/>
      <c r="AB319" s="5"/>
      <c r="AC319" s="27"/>
      <c r="AD319" s="5"/>
      <c r="AE319" s="14"/>
      <c r="AF319" s="5"/>
      <c r="AG319" s="7"/>
    </row>
    <row r="320" spans="1:33" s="54" customFormat="1">
      <c r="A320" s="16" t="s">
        <v>4103</v>
      </c>
      <c r="B320" s="16" t="s">
        <v>4104</v>
      </c>
      <c r="C320" s="17" t="s">
        <v>91</v>
      </c>
      <c r="D320" s="186">
        <v>9144</v>
      </c>
      <c r="E320" s="189">
        <v>90144</v>
      </c>
      <c r="F320" s="17" t="s">
        <v>88</v>
      </c>
      <c r="G320" s="17" t="s">
        <v>84</v>
      </c>
      <c r="H320" s="18">
        <v>615968</v>
      </c>
      <c r="I320" s="13">
        <v>59</v>
      </c>
      <c r="J320" s="14">
        <v>2100641</v>
      </c>
      <c r="K320" s="19"/>
      <c r="L320" s="14">
        <v>336888</v>
      </c>
      <c r="M320" s="14"/>
      <c r="N320" s="14">
        <v>7634932</v>
      </c>
      <c r="O320" s="14"/>
      <c r="P320" s="14">
        <v>2773678</v>
      </c>
      <c r="Q320" s="14"/>
      <c r="R320" s="14">
        <v>1697975</v>
      </c>
      <c r="S320" s="14"/>
      <c r="T320" s="14">
        <v>928742</v>
      </c>
      <c r="U320" s="14"/>
      <c r="V320" s="15">
        <v>15472856</v>
      </c>
      <c r="W320" s="14"/>
      <c r="X320" s="5" t="str">
        <f t="shared" si="4"/>
        <v>No</v>
      </c>
      <c r="Y320" s="14"/>
      <c r="Z320" s="5"/>
      <c r="AA320" s="14"/>
      <c r="AB320" s="5"/>
      <c r="AC320" s="27"/>
      <c r="AD320" s="5"/>
      <c r="AE320" s="14"/>
      <c r="AF320" s="5"/>
      <c r="AG320" s="7"/>
    </row>
    <row r="321" spans="1:33" s="54" customFormat="1">
      <c r="A321" s="16" t="s">
        <v>3579</v>
      </c>
      <c r="B321" s="16" t="s">
        <v>3580</v>
      </c>
      <c r="C321" s="17" t="s">
        <v>109</v>
      </c>
      <c r="D321" s="186" t="s">
        <v>3581</v>
      </c>
      <c r="E321" s="189" t="s">
        <v>3582</v>
      </c>
      <c r="F321" s="17" t="s">
        <v>88</v>
      </c>
      <c r="G321" s="17" t="s">
        <v>147</v>
      </c>
      <c r="H321" s="18">
        <v>0</v>
      </c>
      <c r="I321" s="13">
        <v>59</v>
      </c>
      <c r="J321" s="14">
        <v>376321</v>
      </c>
      <c r="K321" s="19"/>
      <c r="L321" s="14">
        <v>0</v>
      </c>
      <c r="M321" s="14"/>
      <c r="N321" s="14">
        <v>0</v>
      </c>
      <c r="O321" s="14"/>
      <c r="P321" s="14">
        <v>1661166</v>
      </c>
      <c r="Q321" s="14"/>
      <c r="R321" s="14">
        <v>0</v>
      </c>
      <c r="S321" s="14"/>
      <c r="T321" s="14">
        <v>1868012</v>
      </c>
      <c r="U321" s="14"/>
      <c r="V321" s="15">
        <v>3905499</v>
      </c>
      <c r="W321" s="14"/>
      <c r="X321" s="5" t="str">
        <f t="shared" si="4"/>
        <v>No</v>
      </c>
      <c r="Y321" s="14"/>
      <c r="Z321" s="5"/>
      <c r="AA321" s="14"/>
      <c r="AB321" s="5"/>
      <c r="AC321" s="27"/>
      <c r="AD321" s="5"/>
      <c r="AE321" s="14"/>
      <c r="AF321" s="5"/>
      <c r="AG321" s="7"/>
    </row>
    <row r="322" spans="1:33" s="54" customFormat="1">
      <c r="A322" s="16" t="s">
        <v>3055</v>
      </c>
      <c r="B322" s="16" t="s">
        <v>6409</v>
      </c>
      <c r="C322" s="17" t="s">
        <v>171</v>
      </c>
      <c r="D322" s="186" t="s">
        <v>3056</v>
      </c>
      <c r="E322" s="189" t="s">
        <v>3057</v>
      </c>
      <c r="F322" s="17" t="s">
        <v>157</v>
      </c>
      <c r="G322" s="17" t="s">
        <v>147</v>
      </c>
      <c r="H322" s="18">
        <v>0</v>
      </c>
      <c r="I322" s="13">
        <v>59</v>
      </c>
      <c r="J322" s="14">
        <v>42103</v>
      </c>
      <c r="K322" s="19"/>
      <c r="L322" s="14">
        <v>925717</v>
      </c>
      <c r="M322" s="14"/>
      <c r="N322" s="14">
        <v>0</v>
      </c>
      <c r="O322" s="14"/>
      <c r="P322" s="14">
        <v>339384</v>
      </c>
      <c r="Q322" s="14"/>
      <c r="R322" s="14">
        <v>2795770</v>
      </c>
      <c r="S322" s="14"/>
      <c r="T322" s="14">
        <v>1288589</v>
      </c>
      <c r="U322" s="14"/>
      <c r="V322" s="15">
        <v>5391563</v>
      </c>
      <c r="W322" s="14"/>
      <c r="X322" s="5" t="str">
        <f t="shared" si="4"/>
        <v>No</v>
      </c>
      <c r="Y322" s="14"/>
      <c r="Z322" s="5"/>
      <c r="AA322" s="14"/>
      <c r="AB322" s="5"/>
      <c r="AC322" s="27"/>
      <c r="AD322" s="5"/>
      <c r="AE322" s="14"/>
      <c r="AF322" s="5"/>
      <c r="AG322" s="7"/>
    </row>
    <row r="323" spans="1:33" s="54" customFormat="1">
      <c r="A323" s="16" t="s">
        <v>591</v>
      </c>
      <c r="B323" s="16" t="s">
        <v>535</v>
      </c>
      <c r="C323" s="17" t="s">
        <v>555</v>
      </c>
      <c r="D323" s="186">
        <v>5059</v>
      </c>
      <c r="E323" s="189">
        <v>50059</v>
      </c>
      <c r="F323" s="17" t="s">
        <v>88</v>
      </c>
      <c r="G323" s="17" t="s">
        <v>84</v>
      </c>
      <c r="H323" s="18">
        <v>161316</v>
      </c>
      <c r="I323" s="13">
        <v>58</v>
      </c>
      <c r="J323" s="14">
        <v>1145233</v>
      </c>
      <c r="K323" s="19"/>
      <c r="L323" s="14">
        <v>166274</v>
      </c>
      <c r="M323" s="14"/>
      <c r="N323" s="14">
        <v>2500332</v>
      </c>
      <c r="O323" s="14"/>
      <c r="P323" s="14">
        <v>0</v>
      </c>
      <c r="Q323" s="14"/>
      <c r="R323" s="14">
        <v>9013068</v>
      </c>
      <c r="S323" s="14"/>
      <c r="T323" s="14">
        <v>1339931</v>
      </c>
      <c r="U323" s="14"/>
      <c r="V323" s="15">
        <v>14164838</v>
      </c>
      <c r="W323" s="14"/>
      <c r="X323" s="5" t="str">
        <f t="shared" ref="X323:X386" si="5">IF(W323&amp;U323&amp;S323&amp;Q323&amp;O323&amp;M323&amp;K323&lt;&gt;"","Yes","No")</f>
        <v>No</v>
      </c>
      <c r="Y323" s="14"/>
      <c r="Z323" s="5"/>
      <c r="AA323" s="14"/>
      <c r="AB323" s="5"/>
      <c r="AC323" s="27"/>
      <c r="AD323" s="5"/>
      <c r="AE323" s="14"/>
      <c r="AF323" s="5"/>
      <c r="AG323" s="7"/>
    </row>
    <row r="324" spans="1:33" s="54" customFormat="1">
      <c r="A324" s="16" t="s">
        <v>1429</v>
      </c>
      <c r="B324" s="16" t="s">
        <v>1430</v>
      </c>
      <c r="C324" s="17" t="s">
        <v>150</v>
      </c>
      <c r="D324" s="186" t="s">
        <v>1431</v>
      </c>
      <c r="E324" s="189" t="s">
        <v>1432</v>
      </c>
      <c r="F324" s="17" t="s">
        <v>157</v>
      </c>
      <c r="G324" s="17" t="s">
        <v>147</v>
      </c>
      <c r="H324" s="18">
        <v>0</v>
      </c>
      <c r="I324" s="13">
        <v>58</v>
      </c>
      <c r="J324" s="14">
        <v>110365</v>
      </c>
      <c r="K324" s="19"/>
      <c r="L324" s="14">
        <v>1064405</v>
      </c>
      <c r="M324" s="14"/>
      <c r="N324" s="14">
        <v>0</v>
      </c>
      <c r="O324" s="14"/>
      <c r="P324" s="14">
        <v>77000</v>
      </c>
      <c r="Q324" s="14"/>
      <c r="R324" s="14">
        <v>283925</v>
      </c>
      <c r="S324" s="14"/>
      <c r="T324" s="14">
        <v>607186</v>
      </c>
      <c r="U324" s="14"/>
      <c r="V324" s="15">
        <v>2142881</v>
      </c>
      <c r="W324" s="14"/>
      <c r="X324" s="5" t="str">
        <f t="shared" si="5"/>
        <v>No</v>
      </c>
      <c r="Y324" s="14"/>
      <c r="Z324" s="5"/>
      <c r="AA324" s="14"/>
      <c r="AB324" s="5"/>
      <c r="AC324" s="27"/>
      <c r="AD324" s="5"/>
      <c r="AE324" s="14"/>
      <c r="AF324" s="5"/>
      <c r="AG324" s="7"/>
    </row>
    <row r="325" spans="1:33" s="54" customFormat="1">
      <c r="A325" s="16" t="s">
        <v>303</v>
      </c>
      <c r="B325" s="16" t="s">
        <v>304</v>
      </c>
      <c r="C325" s="17" t="s">
        <v>213</v>
      </c>
      <c r="D325" s="186" t="s">
        <v>305</v>
      </c>
      <c r="E325" s="189" t="s">
        <v>306</v>
      </c>
      <c r="F325" s="17" t="s">
        <v>157</v>
      </c>
      <c r="G325" s="17" t="s">
        <v>147</v>
      </c>
      <c r="H325" s="18">
        <v>0</v>
      </c>
      <c r="I325" s="13">
        <v>58</v>
      </c>
      <c r="J325" s="14">
        <v>82569</v>
      </c>
      <c r="K325" s="19"/>
      <c r="L325" s="14">
        <v>0</v>
      </c>
      <c r="M325" s="14"/>
      <c r="N325" s="14">
        <v>0</v>
      </c>
      <c r="O325" s="14"/>
      <c r="P325" s="14">
        <v>487787</v>
      </c>
      <c r="Q325" s="14"/>
      <c r="R325" s="14">
        <v>97957</v>
      </c>
      <c r="S325" s="14"/>
      <c r="T325" s="14">
        <v>855770</v>
      </c>
      <c r="U325" s="14"/>
      <c r="V325" s="15">
        <v>1524083</v>
      </c>
      <c r="W325" s="14"/>
      <c r="X325" s="5" t="str">
        <f t="shared" si="5"/>
        <v>No</v>
      </c>
      <c r="Y325" s="14"/>
      <c r="Z325" s="5"/>
      <c r="AA325" s="14"/>
      <c r="AB325" s="5"/>
      <c r="AC325" s="27"/>
      <c r="AD325" s="5"/>
      <c r="AE325" s="14"/>
      <c r="AF325" s="5"/>
      <c r="AG325" s="7"/>
    </row>
    <row r="326" spans="1:33" s="54" customFormat="1">
      <c r="A326" s="16" t="s">
        <v>5128</v>
      </c>
      <c r="B326" s="16" t="s">
        <v>5129</v>
      </c>
      <c r="C326" s="17" t="s">
        <v>120</v>
      </c>
      <c r="D326" s="186" t="s">
        <v>5130</v>
      </c>
      <c r="E326" s="189" t="s">
        <v>5131</v>
      </c>
      <c r="F326" s="17" t="s">
        <v>543</v>
      </c>
      <c r="G326" s="17" t="s">
        <v>147</v>
      </c>
      <c r="H326" s="18">
        <v>0</v>
      </c>
      <c r="I326" s="13">
        <v>58</v>
      </c>
      <c r="J326" s="14">
        <v>30530</v>
      </c>
      <c r="K326" s="19"/>
      <c r="L326" s="14">
        <v>90968</v>
      </c>
      <c r="M326" s="14"/>
      <c r="N326" s="14">
        <v>0</v>
      </c>
      <c r="O326" s="14"/>
      <c r="P326" s="14">
        <v>0</v>
      </c>
      <c r="Q326" s="14"/>
      <c r="R326" s="14">
        <v>385258</v>
      </c>
      <c r="S326" s="14"/>
      <c r="T326" s="14">
        <v>1225620</v>
      </c>
      <c r="U326" s="14"/>
      <c r="V326" s="15">
        <v>1732376</v>
      </c>
      <c r="W326" s="14"/>
      <c r="X326" s="5" t="str">
        <f t="shared" si="5"/>
        <v>No</v>
      </c>
      <c r="Y326" s="14"/>
      <c r="Z326" s="5"/>
      <c r="AA326" s="14"/>
      <c r="AB326" s="5"/>
      <c r="AC326" s="27"/>
      <c r="AD326" s="5"/>
      <c r="AE326" s="14"/>
      <c r="AF326" s="5"/>
      <c r="AG326" s="7"/>
    </row>
    <row r="327" spans="1:33" s="54" customFormat="1">
      <c r="A327" s="16" t="s">
        <v>2772</v>
      </c>
      <c r="B327" s="16" t="s">
        <v>1132</v>
      </c>
      <c r="C327" s="17" t="s">
        <v>129</v>
      </c>
      <c r="D327" s="186">
        <v>4180</v>
      </c>
      <c r="E327" s="189">
        <v>40180</v>
      </c>
      <c r="F327" s="17" t="s">
        <v>214</v>
      </c>
      <c r="G327" s="17" t="s">
        <v>84</v>
      </c>
      <c r="H327" s="18">
        <v>128754</v>
      </c>
      <c r="I327" s="13">
        <v>58</v>
      </c>
      <c r="J327" s="14">
        <v>6326332</v>
      </c>
      <c r="K327" s="19"/>
      <c r="L327" s="14">
        <v>852341</v>
      </c>
      <c r="M327" s="14"/>
      <c r="N327" s="14">
        <v>0</v>
      </c>
      <c r="O327" s="14"/>
      <c r="P327" s="14">
        <v>0</v>
      </c>
      <c r="Q327" s="14"/>
      <c r="R327" s="14">
        <v>0</v>
      </c>
      <c r="S327" s="14"/>
      <c r="T327" s="14">
        <v>0</v>
      </c>
      <c r="U327" s="14"/>
      <c r="V327" s="15">
        <v>7178673</v>
      </c>
      <c r="W327" s="14"/>
      <c r="X327" s="5" t="str">
        <f t="shared" si="5"/>
        <v>No</v>
      </c>
      <c r="Y327" s="14"/>
      <c r="Z327" s="5"/>
      <c r="AA327" s="14"/>
      <c r="AB327" s="5"/>
      <c r="AC327" s="27"/>
      <c r="AD327" s="5"/>
      <c r="AE327" s="14"/>
      <c r="AF327" s="5"/>
      <c r="AG327" s="7"/>
    </row>
    <row r="328" spans="1:33" s="54" customFormat="1">
      <c r="A328" s="16" t="s">
        <v>3673</v>
      </c>
      <c r="B328" s="16" t="s">
        <v>444</v>
      </c>
      <c r="C328" s="17" t="s">
        <v>103</v>
      </c>
      <c r="D328" s="186">
        <v>4094</v>
      </c>
      <c r="E328" s="189">
        <v>40094</v>
      </c>
      <c r="F328" s="17" t="s">
        <v>138</v>
      </c>
      <c r="G328" s="17" t="s">
        <v>84</v>
      </c>
      <c r="H328" s="18">
        <v>2148346</v>
      </c>
      <c r="I328" s="13">
        <v>58</v>
      </c>
      <c r="J328" s="14">
        <v>10462822</v>
      </c>
      <c r="K328" s="19"/>
      <c r="L328" s="14">
        <v>558968</v>
      </c>
      <c r="M328" s="14"/>
      <c r="N328" s="14">
        <v>0</v>
      </c>
      <c r="O328" s="14"/>
      <c r="P328" s="14">
        <v>0</v>
      </c>
      <c r="Q328" s="14"/>
      <c r="R328" s="14">
        <v>53317288</v>
      </c>
      <c r="S328" s="14"/>
      <c r="T328" s="14">
        <v>12982209</v>
      </c>
      <c r="U328" s="14"/>
      <c r="V328" s="15">
        <v>77321287</v>
      </c>
      <c r="W328" s="14"/>
      <c r="X328" s="5" t="str">
        <f t="shared" si="5"/>
        <v>No</v>
      </c>
      <c r="Y328" s="14"/>
      <c r="Z328" s="5"/>
      <c r="AA328" s="14"/>
      <c r="AB328" s="5"/>
      <c r="AC328" s="27"/>
      <c r="AD328" s="5"/>
      <c r="AE328" s="14"/>
      <c r="AF328" s="5"/>
      <c r="AG328" s="7"/>
    </row>
    <row r="329" spans="1:33" s="54" customFormat="1">
      <c r="A329" s="16" t="s">
        <v>2773</v>
      </c>
      <c r="B329" s="16" t="s">
        <v>2774</v>
      </c>
      <c r="C329" s="17" t="s">
        <v>124</v>
      </c>
      <c r="D329" s="186">
        <v>6024</v>
      </c>
      <c r="E329" s="189">
        <v>60024</v>
      </c>
      <c r="F329" s="17" t="s">
        <v>83</v>
      </c>
      <c r="G329" s="17" t="s">
        <v>84</v>
      </c>
      <c r="H329" s="18">
        <v>298317</v>
      </c>
      <c r="I329" s="13">
        <v>58</v>
      </c>
      <c r="J329" s="14">
        <v>2061378</v>
      </c>
      <c r="K329" s="19"/>
      <c r="L329" s="14">
        <v>183005</v>
      </c>
      <c r="M329" s="14"/>
      <c r="N329" s="14">
        <v>0</v>
      </c>
      <c r="O329" s="14"/>
      <c r="P329" s="14">
        <v>6641937</v>
      </c>
      <c r="Q329" s="14"/>
      <c r="R329" s="14">
        <v>494281</v>
      </c>
      <c r="S329" s="14"/>
      <c r="T329" s="14">
        <v>3339735</v>
      </c>
      <c r="U329" s="14"/>
      <c r="V329" s="15">
        <v>12720336</v>
      </c>
      <c r="W329" s="14"/>
      <c r="X329" s="5" t="str">
        <f t="shared" si="5"/>
        <v>No</v>
      </c>
      <c r="Y329" s="14"/>
      <c r="Z329" s="5"/>
      <c r="AA329" s="14"/>
      <c r="AB329" s="5"/>
      <c r="AC329" s="27"/>
      <c r="AD329" s="5"/>
      <c r="AE329" s="14"/>
      <c r="AF329" s="5"/>
      <c r="AG329" s="7"/>
    </row>
    <row r="330" spans="1:33" s="54" customFormat="1">
      <c r="A330" s="16" t="s">
        <v>4761</v>
      </c>
      <c r="B330" s="16" t="s">
        <v>4762</v>
      </c>
      <c r="C330" s="17" t="s">
        <v>82</v>
      </c>
      <c r="D330" s="186">
        <v>2161</v>
      </c>
      <c r="E330" s="189">
        <v>20161</v>
      </c>
      <c r="F330" s="17" t="s">
        <v>113</v>
      </c>
      <c r="G330" s="17" t="s">
        <v>84</v>
      </c>
      <c r="H330" s="18">
        <v>18351295</v>
      </c>
      <c r="I330" s="13">
        <v>57</v>
      </c>
      <c r="J330" s="14">
        <v>13758566</v>
      </c>
      <c r="K330" s="19"/>
      <c r="L330" s="14">
        <v>3634966</v>
      </c>
      <c r="M330" s="14"/>
      <c r="N330" s="14">
        <v>0</v>
      </c>
      <c r="O330" s="14"/>
      <c r="P330" s="14">
        <v>0</v>
      </c>
      <c r="Q330" s="14"/>
      <c r="R330" s="14">
        <v>0</v>
      </c>
      <c r="S330" s="14"/>
      <c r="T330" s="14">
        <v>0</v>
      </c>
      <c r="U330" s="14"/>
      <c r="V330" s="15">
        <v>17393532</v>
      </c>
      <c r="W330" s="14"/>
      <c r="X330" s="5" t="str">
        <f t="shared" si="5"/>
        <v>No</v>
      </c>
      <c r="Y330" s="14"/>
      <c r="Z330" s="5"/>
      <c r="AA330" s="14"/>
      <c r="AB330" s="5"/>
      <c r="AC330" s="27"/>
      <c r="AD330" s="5"/>
      <c r="AE330" s="14"/>
      <c r="AF330" s="5"/>
      <c r="AG330" s="7"/>
    </row>
    <row r="331" spans="1:33" s="54" customFormat="1">
      <c r="A331" s="16" t="s">
        <v>4099</v>
      </c>
      <c r="B331" s="16" t="s">
        <v>86</v>
      </c>
      <c r="C331" s="17" t="s">
        <v>87</v>
      </c>
      <c r="D331" s="186">
        <v>5</v>
      </c>
      <c r="E331" s="189">
        <v>5</v>
      </c>
      <c r="F331" s="17" t="s">
        <v>83</v>
      </c>
      <c r="G331" s="17" t="s">
        <v>84</v>
      </c>
      <c r="H331" s="18">
        <v>3059393</v>
      </c>
      <c r="I331" s="13">
        <v>57</v>
      </c>
      <c r="J331" s="14">
        <v>1309711</v>
      </c>
      <c r="K331" s="19"/>
      <c r="L331" s="14">
        <v>1409016</v>
      </c>
      <c r="M331" s="14"/>
      <c r="N331" s="14">
        <v>0</v>
      </c>
      <c r="O331" s="14"/>
      <c r="P331" s="14">
        <v>17288828</v>
      </c>
      <c r="Q331" s="14"/>
      <c r="R331" s="14">
        <v>766300</v>
      </c>
      <c r="S331" s="14"/>
      <c r="T331" s="14">
        <v>1220892</v>
      </c>
      <c r="U331" s="14"/>
      <c r="V331" s="15">
        <v>21994747</v>
      </c>
      <c r="W331" s="14"/>
      <c r="X331" s="5" t="str">
        <f t="shared" si="5"/>
        <v>No</v>
      </c>
      <c r="Y331" s="14"/>
      <c r="Z331" s="5"/>
      <c r="AA331" s="14"/>
      <c r="AB331" s="5"/>
      <c r="AC331" s="27"/>
      <c r="AD331" s="5"/>
      <c r="AE331" s="14"/>
      <c r="AF331" s="5"/>
      <c r="AG331" s="7"/>
    </row>
    <row r="332" spans="1:33" s="54" customFormat="1">
      <c r="A332" s="16" t="s">
        <v>2835</v>
      </c>
      <c r="B332" s="16" t="s">
        <v>2836</v>
      </c>
      <c r="C332" s="17" t="s">
        <v>210</v>
      </c>
      <c r="D332" s="186" t="s">
        <v>2837</v>
      </c>
      <c r="E332" s="189" t="s">
        <v>2838</v>
      </c>
      <c r="F332" s="17" t="s">
        <v>157</v>
      </c>
      <c r="G332" s="17" t="s">
        <v>147</v>
      </c>
      <c r="H332" s="18">
        <v>0</v>
      </c>
      <c r="I332" s="13">
        <v>57</v>
      </c>
      <c r="J332" s="14">
        <v>49580</v>
      </c>
      <c r="K332" s="19"/>
      <c r="L332" s="14">
        <v>189253</v>
      </c>
      <c r="M332" s="14"/>
      <c r="N332" s="14">
        <v>0</v>
      </c>
      <c r="O332" s="14"/>
      <c r="P332" s="14">
        <v>6500</v>
      </c>
      <c r="Q332" s="14"/>
      <c r="R332" s="14">
        <v>66809</v>
      </c>
      <c r="S332" s="14"/>
      <c r="T332" s="14">
        <v>1366800</v>
      </c>
      <c r="U332" s="14"/>
      <c r="V332" s="15">
        <v>1678942</v>
      </c>
      <c r="W332" s="14"/>
      <c r="X332" s="5" t="str">
        <f t="shared" si="5"/>
        <v>No</v>
      </c>
      <c r="Y332" s="14"/>
      <c r="Z332" s="5"/>
      <c r="AA332" s="14"/>
      <c r="AB332" s="5"/>
      <c r="AC332" s="27"/>
      <c r="AD332" s="5"/>
      <c r="AE332" s="14"/>
      <c r="AF332" s="5"/>
      <c r="AG332" s="7"/>
    </row>
    <row r="333" spans="1:33" s="54" customFormat="1">
      <c r="A333" s="16" t="s">
        <v>291</v>
      </c>
      <c r="B333" s="16" t="s">
        <v>292</v>
      </c>
      <c r="C333" s="17" t="s">
        <v>288</v>
      </c>
      <c r="D333" s="186">
        <v>3078</v>
      </c>
      <c r="E333" s="189">
        <v>30078</v>
      </c>
      <c r="F333" s="17" t="s">
        <v>125</v>
      </c>
      <c r="G333" s="17" t="s">
        <v>84</v>
      </c>
      <c r="H333" s="18">
        <v>1733853</v>
      </c>
      <c r="I333" s="13">
        <v>57</v>
      </c>
      <c r="J333" s="14">
        <v>481556</v>
      </c>
      <c r="K333" s="19"/>
      <c r="L333" s="14">
        <v>94255</v>
      </c>
      <c r="M333" s="14"/>
      <c r="N333" s="14">
        <v>0</v>
      </c>
      <c r="O333" s="14"/>
      <c r="P333" s="14">
        <v>0</v>
      </c>
      <c r="Q333" s="14"/>
      <c r="R333" s="14">
        <v>0</v>
      </c>
      <c r="S333" s="14"/>
      <c r="T333" s="14">
        <v>383521</v>
      </c>
      <c r="U333" s="14"/>
      <c r="V333" s="15">
        <v>959332</v>
      </c>
      <c r="W333" s="14"/>
      <c r="X333" s="5" t="str">
        <f t="shared" si="5"/>
        <v>No</v>
      </c>
      <c r="Y333" s="14"/>
      <c r="Z333" s="5"/>
      <c r="AA333" s="14"/>
      <c r="AB333" s="5"/>
      <c r="AC333" s="27"/>
      <c r="AD333" s="5"/>
      <c r="AE333" s="14"/>
      <c r="AF333" s="5"/>
      <c r="AG333" s="7"/>
    </row>
    <row r="334" spans="1:33" s="54" customFormat="1">
      <c r="A334" s="16" t="s">
        <v>3542</v>
      </c>
      <c r="B334" s="16" t="s">
        <v>287</v>
      </c>
      <c r="C334" s="17" t="s">
        <v>109</v>
      </c>
      <c r="D334" s="186" t="s">
        <v>3543</v>
      </c>
      <c r="E334" s="189" t="s">
        <v>3544</v>
      </c>
      <c r="F334" s="17" t="s">
        <v>157</v>
      </c>
      <c r="G334" s="17" t="s">
        <v>147</v>
      </c>
      <c r="H334" s="18">
        <v>0</v>
      </c>
      <c r="I334" s="13">
        <v>56</v>
      </c>
      <c r="J334" s="14">
        <v>112196</v>
      </c>
      <c r="K334" s="19"/>
      <c r="L334" s="14">
        <v>0</v>
      </c>
      <c r="M334" s="14"/>
      <c r="N334" s="14">
        <v>0</v>
      </c>
      <c r="O334" s="14"/>
      <c r="P334" s="14">
        <v>1790776</v>
      </c>
      <c r="Q334" s="14"/>
      <c r="R334" s="14">
        <v>0</v>
      </c>
      <c r="S334" s="14"/>
      <c r="T334" s="14">
        <v>838000</v>
      </c>
      <c r="U334" s="14"/>
      <c r="V334" s="15">
        <v>2740972</v>
      </c>
      <c r="W334" s="14"/>
      <c r="X334" s="5" t="str">
        <f t="shared" si="5"/>
        <v>No</v>
      </c>
      <c r="Y334" s="14"/>
      <c r="Z334" s="5"/>
      <c r="AA334" s="14"/>
      <c r="AB334" s="5"/>
      <c r="AC334" s="27"/>
      <c r="AD334" s="5"/>
      <c r="AE334" s="14"/>
      <c r="AF334" s="5"/>
      <c r="AG334" s="7"/>
    </row>
    <row r="335" spans="1:33" s="54" customFormat="1">
      <c r="A335" s="16" t="s">
        <v>724</v>
      </c>
      <c r="B335" s="16" t="s">
        <v>725</v>
      </c>
      <c r="C335" s="17" t="s">
        <v>265</v>
      </c>
      <c r="D335" s="186">
        <v>7049</v>
      </c>
      <c r="E335" s="189">
        <v>70049</v>
      </c>
      <c r="F335" s="17" t="s">
        <v>157</v>
      </c>
      <c r="G335" s="17" t="s">
        <v>84</v>
      </c>
      <c r="H335" s="18">
        <v>280051</v>
      </c>
      <c r="I335" s="13">
        <v>56</v>
      </c>
      <c r="J335" s="14">
        <v>799798</v>
      </c>
      <c r="K335" s="19"/>
      <c r="L335" s="14">
        <v>1434580</v>
      </c>
      <c r="M335" s="14"/>
      <c r="N335" s="14">
        <v>0</v>
      </c>
      <c r="O335" s="14"/>
      <c r="P335" s="14">
        <v>51863</v>
      </c>
      <c r="Q335" s="14"/>
      <c r="R335" s="14">
        <v>324760</v>
      </c>
      <c r="S335" s="14"/>
      <c r="T335" s="14">
        <v>289468</v>
      </c>
      <c r="U335" s="14"/>
      <c r="V335" s="15">
        <v>2900469</v>
      </c>
      <c r="W335" s="14"/>
      <c r="X335" s="5" t="str">
        <f t="shared" si="5"/>
        <v>No</v>
      </c>
      <c r="Y335" s="14"/>
      <c r="Z335" s="5"/>
      <c r="AA335" s="14"/>
      <c r="AB335" s="5"/>
      <c r="AC335" s="27"/>
      <c r="AD335" s="5"/>
      <c r="AE335" s="14"/>
      <c r="AF335" s="5"/>
      <c r="AG335" s="7"/>
    </row>
    <row r="336" spans="1:33" s="54" customFormat="1">
      <c r="A336" s="16" t="s">
        <v>1807</v>
      </c>
      <c r="B336" s="16" t="s">
        <v>1808</v>
      </c>
      <c r="C336" s="17" t="s">
        <v>91</v>
      </c>
      <c r="D336" s="186">
        <v>9173</v>
      </c>
      <c r="E336" s="189">
        <v>90173</v>
      </c>
      <c r="F336" s="17" t="s">
        <v>88</v>
      </c>
      <c r="G336" s="17" t="s">
        <v>84</v>
      </c>
      <c r="H336" s="18">
        <v>136969</v>
      </c>
      <c r="I336" s="13">
        <v>56</v>
      </c>
      <c r="J336" s="14">
        <v>1381105</v>
      </c>
      <c r="K336" s="19"/>
      <c r="L336" s="14">
        <v>240550</v>
      </c>
      <c r="M336" s="14"/>
      <c r="N336" s="14">
        <v>0</v>
      </c>
      <c r="O336" s="14"/>
      <c r="P336" s="14">
        <v>0</v>
      </c>
      <c r="Q336" s="14"/>
      <c r="R336" s="14">
        <v>3509651</v>
      </c>
      <c r="S336" s="14"/>
      <c r="T336" s="14">
        <v>4796687</v>
      </c>
      <c r="U336" s="14"/>
      <c r="V336" s="15">
        <v>9927993</v>
      </c>
      <c r="W336" s="14"/>
      <c r="X336" s="5" t="str">
        <f t="shared" si="5"/>
        <v>No</v>
      </c>
      <c r="Y336" s="14"/>
      <c r="Z336" s="5"/>
      <c r="AA336" s="14"/>
      <c r="AB336" s="5"/>
      <c r="AC336" s="27"/>
      <c r="AD336" s="5"/>
      <c r="AE336" s="14"/>
      <c r="AF336" s="5"/>
      <c r="AG336" s="7"/>
    </row>
    <row r="337" spans="1:33" s="54" customFormat="1">
      <c r="A337" s="16" t="s">
        <v>2074</v>
      </c>
      <c r="B337" s="16" t="s">
        <v>1329</v>
      </c>
      <c r="C337" s="17" t="s">
        <v>39</v>
      </c>
      <c r="D337" s="186">
        <v>9233</v>
      </c>
      <c r="E337" s="189">
        <v>90233</v>
      </c>
      <c r="F337" s="17" t="s">
        <v>88</v>
      </c>
      <c r="G337" s="17" t="s">
        <v>84</v>
      </c>
      <c r="H337" s="18">
        <v>135267</v>
      </c>
      <c r="I337" s="13">
        <v>55</v>
      </c>
      <c r="J337" s="14">
        <v>763961</v>
      </c>
      <c r="K337" s="19"/>
      <c r="L337" s="14">
        <v>65355</v>
      </c>
      <c r="M337" s="14"/>
      <c r="N337" s="14">
        <v>0</v>
      </c>
      <c r="O337" s="14"/>
      <c r="P337" s="14">
        <v>1448493</v>
      </c>
      <c r="Q337" s="14"/>
      <c r="R337" s="14">
        <v>0</v>
      </c>
      <c r="S337" s="14"/>
      <c r="T337" s="14">
        <v>2364207</v>
      </c>
      <c r="U337" s="14"/>
      <c r="V337" s="15">
        <v>4642016</v>
      </c>
      <c r="W337" s="14"/>
      <c r="X337" s="5" t="str">
        <f t="shared" si="5"/>
        <v>No</v>
      </c>
      <c r="Y337" s="14"/>
      <c r="Z337" s="5"/>
      <c r="AA337" s="14"/>
      <c r="AB337" s="5"/>
      <c r="AC337" s="27"/>
      <c r="AD337" s="5"/>
      <c r="AE337" s="14"/>
      <c r="AF337" s="5"/>
      <c r="AG337" s="7"/>
    </row>
    <row r="338" spans="1:33" s="54" customFormat="1">
      <c r="A338" s="16" t="s">
        <v>1850</v>
      </c>
      <c r="B338" s="16" t="s">
        <v>1851</v>
      </c>
      <c r="C338" s="17" t="s">
        <v>265</v>
      </c>
      <c r="D338" s="186" t="s">
        <v>1852</v>
      </c>
      <c r="E338" s="189" t="s">
        <v>1853</v>
      </c>
      <c r="F338" s="17" t="s">
        <v>157</v>
      </c>
      <c r="G338" s="17" t="s">
        <v>147</v>
      </c>
      <c r="H338" s="18">
        <v>0</v>
      </c>
      <c r="I338" s="13">
        <v>55</v>
      </c>
      <c r="J338" s="14">
        <v>590757</v>
      </c>
      <c r="K338" s="19"/>
      <c r="L338" s="14">
        <v>1238305</v>
      </c>
      <c r="M338" s="14"/>
      <c r="N338" s="14">
        <v>0</v>
      </c>
      <c r="O338" s="14"/>
      <c r="P338" s="14">
        <v>0</v>
      </c>
      <c r="Q338" s="14"/>
      <c r="R338" s="14">
        <v>447311</v>
      </c>
      <c r="S338" s="14"/>
      <c r="T338" s="14">
        <v>692524</v>
      </c>
      <c r="U338" s="14"/>
      <c r="V338" s="15">
        <v>2968897</v>
      </c>
      <c r="W338" s="14"/>
      <c r="X338" s="5" t="str">
        <f t="shared" si="5"/>
        <v>No</v>
      </c>
      <c r="Y338" s="14"/>
      <c r="Z338" s="5"/>
      <c r="AA338" s="14"/>
      <c r="AB338" s="5"/>
      <c r="AC338" s="27"/>
      <c r="AD338" s="5"/>
      <c r="AE338" s="14"/>
      <c r="AF338" s="5"/>
      <c r="AG338" s="7"/>
    </row>
    <row r="339" spans="1:33" s="54" customFormat="1">
      <c r="A339" s="16" t="s">
        <v>4813</v>
      </c>
      <c r="B339" s="16" t="s">
        <v>4814</v>
      </c>
      <c r="C339" s="17" t="s">
        <v>42</v>
      </c>
      <c r="D339" s="186">
        <v>2003</v>
      </c>
      <c r="E339" s="189">
        <v>20003</v>
      </c>
      <c r="F339" s="17" t="s">
        <v>83</v>
      </c>
      <c r="G339" s="17" t="s">
        <v>84</v>
      </c>
      <c r="H339" s="18">
        <v>158084</v>
      </c>
      <c r="I339" s="13">
        <v>55</v>
      </c>
      <c r="J339" s="14">
        <v>2747318</v>
      </c>
      <c r="K339" s="19"/>
      <c r="L339" s="14">
        <v>320802</v>
      </c>
      <c r="M339" s="14"/>
      <c r="N339" s="14">
        <v>0</v>
      </c>
      <c r="O339" s="14"/>
      <c r="P339" s="14">
        <v>1208591</v>
      </c>
      <c r="Q339" s="14"/>
      <c r="R339" s="14">
        <v>3774669</v>
      </c>
      <c r="S339" s="14"/>
      <c r="T339" s="14">
        <v>3499473</v>
      </c>
      <c r="U339" s="14"/>
      <c r="V339" s="15">
        <v>11550853</v>
      </c>
      <c r="W339" s="14"/>
      <c r="X339" s="5" t="str">
        <f t="shared" si="5"/>
        <v>No</v>
      </c>
      <c r="Y339" s="14"/>
      <c r="Z339" s="5"/>
      <c r="AA339" s="14"/>
      <c r="AB339" s="5"/>
      <c r="AC339" s="27"/>
      <c r="AD339" s="5"/>
      <c r="AE339" s="14"/>
      <c r="AF339" s="5"/>
      <c r="AG339" s="7"/>
    </row>
    <row r="340" spans="1:33" s="54" customFormat="1">
      <c r="A340" s="16" t="s">
        <v>1456</v>
      </c>
      <c r="B340" s="16" t="s">
        <v>1457</v>
      </c>
      <c r="C340" s="17" t="s">
        <v>150</v>
      </c>
      <c r="D340" s="186" t="s">
        <v>1458</v>
      </c>
      <c r="E340" s="189" t="s">
        <v>1459</v>
      </c>
      <c r="F340" s="17" t="s">
        <v>157</v>
      </c>
      <c r="G340" s="17" t="s">
        <v>147</v>
      </c>
      <c r="H340" s="18">
        <v>0</v>
      </c>
      <c r="I340" s="13">
        <v>55</v>
      </c>
      <c r="J340" s="14">
        <v>102945</v>
      </c>
      <c r="K340" s="19"/>
      <c r="L340" s="14">
        <v>747382</v>
      </c>
      <c r="M340" s="14"/>
      <c r="N340" s="14">
        <v>0</v>
      </c>
      <c r="O340" s="14"/>
      <c r="P340" s="14">
        <v>0</v>
      </c>
      <c r="Q340" s="14"/>
      <c r="R340" s="14">
        <v>190975</v>
      </c>
      <c r="S340" s="14"/>
      <c r="T340" s="14">
        <v>890151</v>
      </c>
      <c r="U340" s="14"/>
      <c r="V340" s="15">
        <v>1931453</v>
      </c>
      <c r="W340" s="14"/>
      <c r="X340" s="5" t="str">
        <f t="shared" si="5"/>
        <v>No</v>
      </c>
      <c r="Y340" s="14"/>
      <c r="Z340" s="5"/>
      <c r="AA340" s="14"/>
      <c r="AB340" s="5"/>
      <c r="AC340" s="27"/>
      <c r="AD340" s="5"/>
      <c r="AE340" s="14"/>
      <c r="AF340" s="5"/>
      <c r="AG340" s="7"/>
    </row>
    <row r="341" spans="1:33" s="54" customFormat="1">
      <c r="A341" s="16" t="s">
        <v>4763</v>
      </c>
      <c r="B341" s="16" t="s">
        <v>207</v>
      </c>
      <c r="C341" s="17" t="s">
        <v>82</v>
      </c>
      <c r="D341" s="186">
        <v>2163</v>
      </c>
      <c r="E341" s="189">
        <v>20163</v>
      </c>
      <c r="F341" s="17" t="s">
        <v>113</v>
      </c>
      <c r="G341" s="17" t="s">
        <v>84</v>
      </c>
      <c r="H341" s="18">
        <v>18351295</v>
      </c>
      <c r="I341" s="13">
        <v>54</v>
      </c>
      <c r="J341" s="14">
        <v>16451076</v>
      </c>
      <c r="K341" s="19"/>
      <c r="L341" s="14">
        <v>3295738</v>
      </c>
      <c r="M341" s="14"/>
      <c r="N341" s="14">
        <v>0</v>
      </c>
      <c r="O341" s="14"/>
      <c r="P341" s="14">
        <v>0</v>
      </c>
      <c r="Q341" s="14"/>
      <c r="R341" s="14">
        <v>0</v>
      </c>
      <c r="S341" s="14"/>
      <c r="T341" s="14">
        <v>0</v>
      </c>
      <c r="U341" s="14"/>
      <c r="V341" s="15">
        <v>19746814</v>
      </c>
      <c r="W341" s="14"/>
      <c r="X341" s="5" t="str">
        <f t="shared" si="5"/>
        <v>No</v>
      </c>
      <c r="Y341" s="14"/>
      <c r="Z341" s="5"/>
      <c r="AA341" s="14"/>
      <c r="AB341" s="5"/>
      <c r="AC341" s="27"/>
      <c r="AD341" s="5"/>
      <c r="AE341" s="14"/>
      <c r="AF341" s="5"/>
      <c r="AG341" s="7"/>
    </row>
    <row r="342" spans="1:33" s="54" customFormat="1">
      <c r="A342" s="16" t="s">
        <v>1854</v>
      </c>
      <c r="B342" s="16" t="s">
        <v>1855</v>
      </c>
      <c r="C342" s="17" t="s">
        <v>265</v>
      </c>
      <c r="D342" s="186" t="s">
        <v>1856</v>
      </c>
      <c r="E342" s="189" t="s">
        <v>1857</v>
      </c>
      <c r="F342" s="17" t="s">
        <v>88</v>
      </c>
      <c r="G342" s="17" t="s">
        <v>147</v>
      </c>
      <c r="H342" s="18">
        <v>0</v>
      </c>
      <c r="I342" s="13">
        <v>54</v>
      </c>
      <c r="J342" s="14">
        <v>209217</v>
      </c>
      <c r="K342" s="19"/>
      <c r="L342" s="14">
        <v>976553</v>
      </c>
      <c r="M342" s="14"/>
      <c r="N342" s="14">
        <v>0</v>
      </c>
      <c r="O342" s="14"/>
      <c r="P342" s="14">
        <v>64591</v>
      </c>
      <c r="Q342" s="14"/>
      <c r="R342" s="14">
        <v>404857</v>
      </c>
      <c r="S342" s="14"/>
      <c r="T342" s="14">
        <v>606163</v>
      </c>
      <c r="U342" s="14"/>
      <c r="V342" s="15">
        <v>2261381</v>
      </c>
      <c r="W342" s="14"/>
      <c r="X342" s="5" t="str">
        <f t="shared" si="5"/>
        <v>No</v>
      </c>
      <c r="Y342" s="14"/>
      <c r="Z342" s="5"/>
      <c r="AA342" s="14"/>
      <c r="AB342" s="5"/>
      <c r="AC342" s="27"/>
      <c r="AD342" s="5"/>
      <c r="AE342" s="14"/>
      <c r="AF342" s="5"/>
      <c r="AG342" s="7"/>
    </row>
    <row r="343" spans="1:33" s="54" customFormat="1">
      <c r="A343" s="16" t="s">
        <v>4753</v>
      </c>
      <c r="B343" s="16" t="s">
        <v>4301</v>
      </c>
      <c r="C343" s="17" t="s">
        <v>109</v>
      </c>
      <c r="D343" s="186">
        <v>4191</v>
      </c>
      <c r="E343" s="189">
        <v>40191</v>
      </c>
      <c r="F343" s="17" t="s">
        <v>88</v>
      </c>
      <c r="G343" s="17" t="s">
        <v>84</v>
      </c>
      <c r="H343" s="18">
        <v>73467</v>
      </c>
      <c r="I343" s="13">
        <v>54</v>
      </c>
      <c r="J343" s="14">
        <v>2603724</v>
      </c>
      <c r="K343" s="19"/>
      <c r="L343" s="14">
        <v>34532</v>
      </c>
      <c r="M343" s="14"/>
      <c r="N343" s="14">
        <v>0</v>
      </c>
      <c r="O343" s="14"/>
      <c r="P343" s="14">
        <v>5000</v>
      </c>
      <c r="Q343" s="14"/>
      <c r="R343" s="14">
        <v>0</v>
      </c>
      <c r="S343" s="14"/>
      <c r="T343" s="14">
        <v>1000000</v>
      </c>
      <c r="U343" s="14"/>
      <c r="V343" s="15">
        <v>3643256</v>
      </c>
      <c r="W343" s="14"/>
      <c r="X343" s="5" t="str">
        <f t="shared" si="5"/>
        <v>No</v>
      </c>
      <c r="Y343" s="14"/>
      <c r="Z343" s="5"/>
      <c r="AA343" s="14"/>
      <c r="AB343" s="5"/>
      <c r="AC343" s="27"/>
      <c r="AD343" s="5"/>
      <c r="AE343" s="14"/>
      <c r="AF343" s="5"/>
      <c r="AG343" s="7"/>
    </row>
    <row r="344" spans="1:33" s="54" customFormat="1">
      <c r="A344" s="16" t="s">
        <v>1465</v>
      </c>
      <c r="B344" s="16" t="s">
        <v>1466</v>
      </c>
      <c r="C344" s="17" t="s">
        <v>154</v>
      </c>
      <c r="D344" s="186">
        <v>4141</v>
      </c>
      <c r="E344" s="189">
        <v>40141</v>
      </c>
      <c r="F344" s="17" t="s">
        <v>88</v>
      </c>
      <c r="G344" s="17" t="s">
        <v>84</v>
      </c>
      <c r="H344" s="18">
        <v>549777</v>
      </c>
      <c r="I344" s="13">
        <v>54</v>
      </c>
      <c r="J344" s="14">
        <v>2147353</v>
      </c>
      <c r="K344" s="19"/>
      <c r="L344" s="14">
        <v>133795</v>
      </c>
      <c r="M344" s="14"/>
      <c r="N344" s="14">
        <v>0</v>
      </c>
      <c r="O344" s="14"/>
      <c r="P344" s="14">
        <v>16589620</v>
      </c>
      <c r="Q344" s="14"/>
      <c r="R344" s="14">
        <v>529286</v>
      </c>
      <c r="S344" s="14"/>
      <c r="T344" s="14">
        <v>3282329</v>
      </c>
      <c r="U344" s="14"/>
      <c r="V344" s="15">
        <v>22682383</v>
      </c>
      <c r="W344" s="14"/>
      <c r="X344" s="5" t="str">
        <f t="shared" si="5"/>
        <v>No</v>
      </c>
      <c r="Y344" s="14"/>
      <c r="Z344" s="5"/>
      <c r="AA344" s="14"/>
      <c r="AB344" s="5"/>
      <c r="AC344" s="27"/>
      <c r="AD344" s="5"/>
      <c r="AE344" s="14"/>
      <c r="AF344" s="5"/>
      <c r="AG344" s="7"/>
    </row>
    <row r="345" spans="1:33" s="54" customFormat="1">
      <c r="A345" s="16" t="s">
        <v>922</v>
      </c>
      <c r="B345" s="16" t="s">
        <v>923</v>
      </c>
      <c r="C345" s="17" t="s">
        <v>129</v>
      </c>
      <c r="D345" s="186" t="s">
        <v>924</v>
      </c>
      <c r="E345" s="189" t="s">
        <v>925</v>
      </c>
      <c r="F345" s="17" t="s">
        <v>83</v>
      </c>
      <c r="G345" s="17" t="s">
        <v>147</v>
      </c>
      <c r="H345" s="18">
        <v>0</v>
      </c>
      <c r="I345" s="13">
        <v>54</v>
      </c>
      <c r="J345" s="14">
        <v>275638</v>
      </c>
      <c r="K345" s="19"/>
      <c r="L345" s="14">
        <v>0</v>
      </c>
      <c r="M345" s="14"/>
      <c r="N345" s="14">
        <v>0</v>
      </c>
      <c r="O345" s="14"/>
      <c r="P345" s="14">
        <v>1763292</v>
      </c>
      <c r="Q345" s="14"/>
      <c r="R345" s="14">
        <v>0</v>
      </c>
      <c r="S345" s="14"/>
      <c r="T345" s="14">
        <v>1976805</v>
      </c>
      <c r="U345" s="14"/>
      <c r="V345" s="15">
        <v>4015735</v>
      </c>
      <c r="W345" s="14"/>
      <c r="X345" s="5" t="str">
        <f t="shared" si="5"/>
        <v>No</v>
      </c>
      <c r="Y345" s="14"/>
      <c r="Z345" s="5"/>
      <c r="AA345" s="14"/>
      <c r="AB345" s="5"/>
      <c r="AC345" s="27"/>
      <c r="AD345" s="5"/>
      <c r="AE345" s="14"/>
      <c r="AF345" s="5"/>
      <c r="AG345" s="7"/>
    </row>
    <row r="346" spans="1:33" s="54" customFormat="1">
      <c r="A346" s="16" t="s">
        <v>1974</v>
      </c>
      <c r="B346" s="16" t="s">
        <v>1975</v>
      </c>
      <c r="C346" s="17" t="s">
        <v>91</v>
      </c>
      <c r="D346" s="186">
        <v>9205</v>
      </c>
      <c r="E346" s="189">
        <v>90205</v>
      </c>
      <c r="F346" s="17" t="s">
        <v>83</v>
      </c>
      <c r="G346" s="17" t="s">
        <v>84</v>
      </c>
      <c r="H346" s="18">
        <v>1723634</v>
      </c>
      <c r="I346" s="13">
        <v>54</v>
      </c>
      <c r="J346" s="14">
        <v>1430071</v>
      </c>
      <c r="K346" s="19"/>
      <c r="L346" s="14">
        <v>70</v>
      </c>
      <c r="M346" s="14"/>
      <c r="N346" s="14">
        <v>0</v>
      </c>
      <c r="O346" s="14"/>
      <c r="P346" s="14">
        <v>6537787</v>
      </c>
      <c r="Q346" s="14"/>
      <c r="R346" s="14">
        <v>885250</v>
      </c>
      <c r="S346" s="14"/>
      <c r="T346" s="14">
        <v>1140079</v>
      </c>
      <c r="U346" s="14"/>
      <c r="V346" s="15">
        <v>9993257</v>
      </c>
      <c r="W346" s="14"/>
      <c r="X346" s="5" t="str">
        <f t="shared" si="5"/>
        <v>No</v>
      </c>
      <c r="Y346" s="14"/>
      <c r="Z346" s="5"/>
      <c r="AA346" s="14"/>
      <c r="AB346" s="5"/>
      <c r="AC346" s="27"/>
      <c r="AD346" s="5"/>
      <c r="AE346" s="14"/>
      <c r="AF346" s="5"/>
      <c r="AG346" s="7"/>
    </row>
    <row r="347" spans="1:33" s="54" customFormat="1">
      <c r="A347" s="16" t="s">
        <v>459</v>
      </c>
      <c r="B347" s="16" t="s">
        <v>460</v>
      </c>
      <c r="C347" s="17" t="s">
        <v>288</v>
      </c>
      <c r="D347" s="186">
        <v>3012</v>
      </c>
      <c r="E347" s="189">
        <v>30012</v>
      </c>
      <c r="F347" s="17" t="s">
        <v>88</v>
      </c>
      <c r="G347" s="17" t="s">
        <v>84</v>
      </c>
      <c r="H347" s="18">
        <v>69014</v>
      </c>
      <c r="I347" s="13">
        <v>53</v>
      </c>
      <c r="J347" s="14">
        <v>2017198</v>
      </c>
      <c r="K347" s="19"/>
      <c r="L347" s="14">
        <v>186356</v>
      </c>
      <c r="M347" s="14"/>
      <c r="N347" s="14">
        <v>0</v>
      </c>
      <c r="O347" s="14"/>
      <c r="P347" s="14">
        <v>744002</v>
      </c>
      <c r="Q347" s="14"/>
      <c r="R347" s="14">
        <v>6991408</v>
      </c>
      <c r="S347" s="14"/>
      <c r="T347" s="14">
        <v>500000</v>
      </c>
      <c r="U347" s="14"/>
      <c r="V347" s="15">
        <v>10438964</v>
      </c>
      <c r="W347" s="14"/>
      <c r="X347" s="5" t="str">
        <f t="shared" si="5"/>
        <v>No</v>
      </c>
      <c r="Y347" s="14"/>
      <c r="Z347" s="5"/>
      <c r="AA347" s="14"/>
      <c r="AB347" s="5"/>
      <c r="AC347" s="27"/>
      <c r="AD347" s="5"/>
      <c r="AE347" s="14"/>
      <c r="AF347" s="5"/>
      <c r="AG347" s="7"/>
    </row>
    <row r="348" spans="1:33" s="54" customFormat="1">
      <c r="A348" s="16" t="s">
        <v>3366</v>
      </c>
      <c r="B348" s="16" t="s">
        <v>3367</v>
      </c>
      <c r="C348" s="17" t="s">
        <v>46</v>
      </c>
      <c r="D348" s="186">
        <v>5028</v>
      </c>
      <c r="E348" s="189">
        <v>50028</v>
      </c>
      <c r="F348" s="17" t="s">
        <v>88</v>
      </c>
      <c r="G348" s="17" t="s">
        <v>84</v>
      </c>
      <c r="H348" s="18">
        <v>110621</v>
      </c>
      <c r="I348" s="13">
        <v>53</v>
      </c>
      <c r="J348" s="14">
        <v>1540412</v>
      </c>
      <c r="K348" s="19"/>
      <c r="L348" s="14">
        <v>292508</v>
      </c>
      <c r="M348" s="14"/>
      <c r="N348" s="14">
        <v>1262274</v>
      </c>
      <c r="O348" s="14"/>
      <c r="P348" s="14">
        <v>137704</v>
      </c>
      <c r="Q348" s="14"/>
      <c r="R348" s="14">
        <v>9033615</v>
      </c>
      <c r="S348" s="14"/>
      <c r="T348" s="14">
        <v>0</v>
      </c>
      <c r="U348" s="14"/>
      <c r="V348" s="15">
        <v>12266513</v>
      </c>
      <c r="W348" s="14"/>
      <c r="X348" s="5" t="str">
        <f t="shared" si="5"/>
        <v>No</v>
      </c>
      <c r="Y348" s="14"/>
      <c r="Z348" s="5"/>
      <c r="AA348" s="14"/>
      <c r="AB348" s="5"/>
      <c r="AC348" s="27"/>
      <c r="AD348" s="5"/>
      <c r="AE348" s="14"/>
      <c r="AF348" s="5"/>
      <c r="AG348" s="7"/>
    </row>
    <row r="349" spans="1:33" s="54" customFormat="1">
      <c r="A349" s="16" t="s">
        <v>5295</v>
      </c>
      <c r="B349" s="16" t="s">
        <v>1266</v>
      </c>
      <c r="C349" s="17" t="s">
        <v>141</v>
      </c>
      <c r="D349" s="186">
        <v>3007</v>
      </c>
      <c r="E349" s="189">
        <v>30007</v>
      </c>
      <c r="F349" s="17" t="s">
        <v>543</v>
      </c>
      <c r="G349" s="17" t="s">
        <v>84</v>
      </c>
      <c r="H349" s="18">
        <v>210111</v>
      </c>
      <c r="I349" s="13">
        <v>53</v>
      </c>
      <c r="J349" s="14">
        <v>2043570</v>
      </c>
      <c r="K349" s="19"/>
      <c r="L349" s="14">
        <v>315583</v>
      </c>
      <c r="M349" s="14"/>
      <c r="N349" s="14">
        <v>0</v>
      </c>
      <c r="O349" s="14"/>
      <c r="P349" s="14">
        <v>1791128</v>
      </c>
      <c r="Q349" s="14"/>
      <c r="R349" s="14">
        <v>2184637</v>
      </c>
      <c r="S349" s="14"/>
      <c r="T349" s="14">
        <v>2963963</v>
      </c>
      <c r="U349" s="14"/>
      <c r="V349" s="15">
        <v>9298881</v>
      </c>
      <c r="W349" s="14"/>
      <c r="X349" s="5" t="str">
        <f t="shared" si="5"/>
        <v>No</v>
      </c>
      <c r="Y349" s="14"/>
      <c r="Z349" s="5"/>
      <c r="AA349" s="14"/>
      <c r="AB349" s="5"/>
      <c r="AC349" s="27"/>
      <c r="AD349" s="5"/>
      <c r="AE349" s="14"/>
      <c r="AF349" s="5"/>
      <c r="AG349" s="7"/>
    </row>
    <row r="350" spans="1:33" s="54" customFormat="1">
      <c r="A350" s="16" t="s">
        <v>4869</v>
      </c>
      <c r="B350" s="16" t="s">
        <v>4870</v>
      </c>
      <c r="C350" s="17" t="s">
        <v>87</v>
      </c>
      <c r="D350" s="186" t="s">
        <v>4871</v>
      </c>
      <c r="E350" s="189" t="s">
        <v>4872</v>
      </c>
      <c r="F350" s="17" t="s">
        <v>83</v>
      </c>
      <c r="G350" s="17" t="s">
        <v>147</v>
      </c>
      <c r="H350" s="18">
        <v>0</v>
      </c>
      <c r="I350" s="13">
        <v>53</v>
      </c>
      <c r="J350" s="14">
        <v>519605</v>
      </c>
      <c r="K350" s="19"/>
      <c r="L350" s="14">
        <v>93343</v>
      </c>
      <c r="M350" s="14"/>
      <c r="N350" s="14">
        <v>0</v>
      </c>
      <c r="O350" s="14"/>
      <c r="P350" s="14">
        <v>5441553</v>
      </c>
      <c r="Q350" s="14"/>
      <c r="R350" s="14">
        <v>1647978</v>
      </c>
      <c r="S350" s="14"/>
      <c r="T350" s="14">
        <v>479525</v>
      </c>
      <c r="U350" s="14"/>
      <c r="V350" s="15">
        <v>8182004</v>
      </c>
      <c r="W350" s="14"/>
      <c r="X350" s="5" t="str">
        <f t="shared" si="5"/>
        <v>No</v>
      </c>
      <c r="Y350" s="14"/>
      <c r="Z350" s="5"/>
      <c r="AA350" s="14"/>
      <c r="AB350" s="5"/>
      <c r="AC350" s="27"/>
      <c r="AD350" s="5"/>
      <c r="AE350" s="14"/>
      <c r="AF350" s="5"/>
      <c r="AG350" s="7"/>
    </row>
    <row r="351" spans="1:33" s="54" customFormat="1">
      <c r="A351" s="16" t="s">
        <v>135</v>
      </c>
      <c r="B351" s="16" t="s">
        <v>136</v>
      </c>
      <c r="C351" s="17" t="s">
        <v>137</v>
      </c>
      <c r="D351" s="186">
        <v>3112</v>
      </c>
      <c r="E351" s="189">
        <v>30112</v>
      </c>
      <c r="F351" s="17" t="s">
        <v>138</v>
      </c>
      <c r="G351" s="17" t="s">
        <v>84</v>
      </c>
      <c r="H351" s="18">
        <v>4586770</v>
      </c>
      <c r="I351" s="13">
        <v>53</v>
      </c>
      <c r="J351" s="14">
        <v>2254863</v>
      </c>
      <c r="K351" s="19"/>
      <c r="L351" s="14">
        <v>0</v>
      </c>
      <c r="M351" s="14"/>
      <c r="N351" s="14">
        <v>0</v>
      </c>
      <c r="O351" s="14"/>
      <c r="P351" s="14">
        <v>0</v>
      </c>
      <c r="Q351" s="14"/>
      <c r="R351" s="14">
        <v>32855790</v>
      </c>
      <c r="S351" s="14"/>
      <c r="T351" s="14">
        <v>0</v>
      </c>
      <c r="U351" s="14"/>
      <c r="V351" s="15">
        <v>35110653</v>
      </c>
      <c r="W351" s="14"/>
      <c r="X351" s="5" t="str">
        <f t="shared" si="5"/>
        <v>No</v>
      </c>
      <c r="Y351" s="14"/>
      <c r="Z351" s="5"/>
      <c r="AA351" s="14"/>
      <c r="AB351" s="5"/>
      <c r="AC351" s="27"/>
      <c r="AD351" s="5"/>
      <c r="AE351" s="14"/>
      <c r="AF351" s="5"/>
      <c r="AG351" s="7"/>
    </row>
    <row r="352" spans="1:33" s="54" customFormat="1">
      <c r="A352" s="16" t="s">
        <v>4809</v>
      </c>
      <c r="B352" s="16" t="s">
        <v>4810</v>
      </c>
      <c r="C352" s="17" t="s">
        <v>120</v>
      </c>
      <c r="D352" s="186">
        <v>6102</v>
      </c>
      <c r="E352" s="189">
        <v>60102</v>
      </c>
      <c r="F352" s="17" t="s">
        <v>88</v>
      </c>
      <c r="G352" s="17" t="s">
        <v>84</v>
      </c>
      <c r="H352" s="18">
        <v>92984</v>
      </c>
      <c r="I352" s="13">
        <v>53</v>
      </c>
      <c r="J352" s="14">
        <v>156626</v>
      </c>
      <c r="K352" s="19"/>
      <c r="L352" s="14">
        <v>19400</v>
      </c>
      <c r="M352" s="14"/>
      <c r="N352" s="14">
        <v>0</v>
      </c>
      <c r="O352" s="14"/>
      <c r="P352" s="14">
        <v>1085243</v>
      </c>
      <c r="Q352" s="14"/>
      <c r="R352" s="14">
        <v>608997</v>
      </c>
      <c r="S352" s="14"/>
      <c r="T352" s="14">
        <v>2069331</v>
      </c>
      <c r="U352" s="14"/>
      <c r="V352" s="15">
        <v>3939597</v>
      </c>
      <c r="W352" s="14"/>
      <c r="X352" s="5" t="str">
        <f t="shared" si="5"/>
        <v>No</v>
      </c>
      <c r="Y352" s="14"/>
      <c r="Z352" s="5"/>
      <c r="AA352" s="14"/>
      <c r="AB352" s="5"/>
      <c r="AC352" s="27"/>
      <c r="AD352" s="5"/>
      <c r="AE352" s="14"/>
      <c r="AF352" s="5"/>
      <c r="AG352" s="7"/>
    </row>
    <row r="353" spans="1:33" s="54" customFormat="1">
      <c r="A353" s="16" t="s">
        <v>6533</v>
      </c>
      <c r="B353" s="16" t="s">
        <v>3977</v>
      </c>
      <c r="C353" s="17" t="s">
        <v>288</v>
      </c>
      <c r="D353" s="186">
        <v>2169</v>
      </c>
      <c r="E353" s="189">
        <v>20169</v>
      </c>
      <c r="F353" s="17" t="s">
        <v>113</v>
      </c>
      <c r="G353" s="17" t="s">
        <v>84</v>
      </c>
      <c r="H353" s="18">
        <v>18351295</v>
      </c>
      <c r="I353" s="13">
        <v>52</v>
      </c>
      <c r="J353" s="14">
        <v>18589219</v>
      </c>
      <c r="K353" s="19"/>
      <c r="L353" s="14">
        <v>0</v>
      </c>
      <c r="M353" s="14"/>
      <c r="N353" s="14">
        <v>0</v>
      </c>
      <c r="O353" s="14"/>
      <c r="P353" s="14">
        <v>0</v>
      </c>
      <c r="Q353" s="14"/>
      <c r="R353" s="14">
        <v>0</v>
      </c>
      <c r="S353" s="14"/>
      <c r="T353" s="14">
        <v>0</v>
      </c>
      <c r="U353" s="14"/>
      <c r="V353" s="15">
        <v>18589219</v>
      </c>
      <c r="W353" s="14"/>
      <c r="X353" s="5" t="str">
        <f t="shared" si="5"/>
        <v>No</v>
      </c>
      <c r="Y353" s="14"/>
      <c r="Z353" s="5"/>
      <c r="AA353" s="14"/>
      <c r="AB353" s="5"/>
      <c r="AC353" s="27"/>
      <c r="AD353" s="5"/>
      <c r="AE353" s="14"/>
      <c r="AF353" s="5"/>
      <c r="AG353" s="7"/>
    </row>
    <row r="354" spans="1:33" s="54" customFormat="1">
      <c r="A354" s="16" t="s">
        <v>3533</v>
      </c>
      <c r="B354" s="16" t="s">
        <v>1532</v>
      </c>
      <c r="C354" s="17" t="s">
        <v>178</v>
      </c>
      <c r="D354" s="186">
        <v>5029</v>
      </c>
      <c r="E354" s="189">
        <v>50029</v>
      </c>
      <c r="F354" s="17" t="s">
        <v>88</v>
      </c>
      <c r="G354" s="17" t="s">
        <v>84</v>
      </c>
      <c r="H354" s="18">
        <v>70585</v>
      </c>
      <c r="I354" s="13">
        <v>52</v>
      </c>
      <c r="J354" s="14">
        <v>715958</v>
      </c>
      <c r="K354" s="19"/>
      <c r="L354" s="14">
        <v>56193</v>
      </c>
      <c r="M354" s="14"/>
      <c r="N354" s="14">
        <v>2613268</v>
      </c>
      <c r="O354" s="14"/>
      <c r="P354" s="14">
        <v>0</v>
      </c>
      <c r="Q354" s="14"/>
      <c r="R354" s="14">
        <v>2956052</v>
      </c>
      <c r="S354" s="14"/>
      <c r="T354" s="14">
        <v>1952043</v>
      </c>
      <c r="U354" s="14"/>
      <c r="V354" s="15">
        <v>8293514</v>
      </c>
      <c r="W354" s="14"/>
      <c r="X354" s="5" t="str">
        <f t="shared" si="5"/>
        <v>No</v>
      </c>
      <c r="Y354" s="14"/>
      <c r="Z354" s="5"/>
      <c r="AA354" s="14"/>
      <c r="AB354" s="5"/>
      <c r="AC354" s="27"/>
      <c r="AD354" s="5"/>
      <c r="AE354" s="14"/>
      <c r="AF354" s="5"/>
      <c r="AG354" s="7"/>
    </row>
    <row r="355" spans="1:33" s="54" customFormat="1">
      <c r="A355" s="16" t="s">
        <v>1390</v>
      </c>
      <c r="B355" s="16" t="s">
        <v>6411</v>
      </c>
      <c r="C355" s="17" t="s">
        <v>150</v>
      </c>
      <c r="D355" s="186" t="s">
        <v>1391</v>
      </c>
      <c r="E355" s="189" t="s">
        <v>1392</v>
      </c>
      <c r="F355" s="17" t="s">
        <v>157</v>
      </c>
      <c r="G355" s="17" t="s">
        <v>147</v>
      </c>
      <c r="H355" s="18">
        <v>0</v>
      </c>
      <c r="I355" s="13">
        <v>52</v>
      </c>
      <c r="J355" s="14">
        <v>57498</v>
      </c>
      <c r="K355" s="19"/>
      <c r="L355" s="14">
        <v>496377</v>
      </c>
      <c r="M355" s="14"/>
      <c r="N355" s="14">
        <v>0</v>
      </c>
      <c r="O355" s="14"/>
      <c r="P355" s="14">
        <v>0</v>
      </c>
      <c r="Q355" s="14"/>
      <c r="R355" s="14">
        <v>171820</v>
      </c>
      <c r="S355" s="14"/>
      <c r="T355" s="14">
        <v>627470</v>
      </c>
      <c r="U355" s="14"/>
      <c r="V355" s="15">
        <v>1353165</v>
      </c>
      <c r="W355" s="14"/>
      <c r="X355" s="5" t="str">
        <f t="shared" si="5"/>
        <v>No</v>
      </c>
      <c r="Y355" s="14"/>
      <c r="Z355" s="5"/>
      <c r="AA355" s="14"/>
      <c r="AB355" s="5"/>
      <c r="AC355" s="27"/>
      <c r="AD355" s="5"/>
      <c r="AE355" s="14"/>
      <c r="AF355" s="5"/>
      <c r="AG355" s="7"/>
    </row>
    <row r="356" spans="1:33" s="54" customFormat="1">
      <c r="A356" s="16" t="s">
        <v>1133</v>
      </c>
      <c r="B356" s="16" t="s">
        <v>1134</v>
      </c>
      <c r="C356" s="17" t="s">
        <v>120</v>
      </c>
      <c r="D356" s="186">
        <v>6009</v>
      </c>
      <c r="E356" s="189">
        <v>60009</v>
      </c>
      <c r="F356" s="17" t="s">
        <v>83</v>
      </c>
      <c r="G356" s="17" t="s">
        <v>84</v>
      </c>
      <c r="H356" s="18">
        <v>235730</v>
      </c>
      <c r="I356" s="13">
        <v>52</v>
      </c>
      <c r="J356" s="14">
        <v>3157576</v>
      </c>
      <c r="K356" s="19"/>
      <c r="L356" s="14">
        <v>701284</v>
      </c>
      <c r="M356" s="14"/>
      <c r="N356" s="14">
        <v>0</v>
      </c>
      <c r="O356" s="14"/>
      <c r="P356" s="14">
        <v>6802816</v>
      </c>
      <c r="Q356" s="14"/>
      <c r="R356" s="14">
        <v>576518</v>
      </c>
      <c r="S356" s="14"/>
      <c r="T356" s="14">
        <v>3317200</v>
      </c>
      <c r="U356" s="14"/>
      <c r="V356" s="15">
        <v>14555394</v>
      </c>
      <c r="W356" s="14"/>
      <c r="X356" s="5" t="str">
        <f t="shared" si="5"/>
        <v>No</v>
      </c>
      <c r="Y356" s="14"/>
      <c r="Z356" s="5"/>
      <c r="AA356" s="14"/>
      <c r="AB356" s="5"/>
      <c r="AC356" s="27"/>
      <c r="AD356" s="5"/>
      <c r="AE356" s="14"/>
      <c r="AF356" s="5"/>
      <c r="AG356" s="7"/>
    </row>
    <row r="357" spans="1:33" s="54" customFormat="1">
      <c r="A357" s="16" t="s">
        <v>3534</v>
      </c>
      <c r="B357" s="16" t="s">
        <v>3535</v>
      </c>
      <c r="C357" s="17" t="s">
        <v>129</v>
      </c>
      <c r="D357" s="186">
        <v>4082</v>
      </c>
      <c r="E357" s="189">
        <v>40082</v>
      </c>
      <c r="F357" s="17" t="s">
        <v>83</v>
      </c>
      <c r="G357" s="17" t="s">
        <v>84</v>
      </c>
      <c r="H357" s="18">
        <v>4515419</v>
      </c>
      <c r="I357" s="13">
        <v>51</v>
      </c>
      <c r="J357" s="14">
        <v>229233</v>
      </c>
      <c r="K357" s="19"/>
      <c r="L357" s="14">
        <v>0</v>
      </c>
      <c r="M357" s="14"/>
      <c r="N357" s="14">
        <v>0</v>
      </c>
      <c r="O357" s="14"/>
      <c r="P357" s="14">
        <v>763797</v>
      </c>
      <c r="Q357" s="14"/>
      <c r="R357" s="14">
        <v>0</v>
      </c>
      <c r="S357" s="14"/>
      <c r="T357" s="14">
        <v>0</v>
      </c>
      <c r="U357" s="14"/>
      <c r="V357" s="15">
        <v>993030</v>
      </c>
      <c r="W357" s="14"/>
      <c r="X357" s="5" t="str">
        <f t="shared" si="5"/>
        <v>No</v>
      </c>
      <c r="Y357" s="14"/>
      <c r="Z357" s="5"/>
      <c r="AA357" s="14"/>
      <c r="AB357" s="5"/>
      <c r="AC357" s="27"/>
      <c r="AD357" s="5"/>
      <c r="AE357" s="14"/>
      <c r="AF357" s="5"/>
      <c r="AG357" s="7"/>
    </row>
    <row r="358" spans="1:33" s="54" customFormat="1">
      <c r="A358" s="16" t="s">
        <v>1745</v>
      </c>
      <c r="B358" s="16" t="s">
        <v>1746</v>
      </c>
      <c r="C358" s="17" t="s">
        <v>648</v>
      </c>
      <c r="D358" s="186" t="s">
        <v>1747</v>
      </c>
      <c r="E358" s="189" t="s">
        <v>1748</v>
      </c>
      <c r="F358" s="17" t="s">
        <v>157</v>
      </c>
      <c r="G358" s="17" t="s">
        <v>147</v>
      </c>
      <c r="H358" s="18">
        <v>0</v>
      </c>
      <c r="I358" s="13">
        <v>51</v>
      </c>
      <c r="J358" s="14">
        <v>45062</v>
      </c>
      <c r="K358" s="19"/>
      <c r="L358" s="14">
        <v>445609</v>
      </c>
      <c r="M358" s="14"/>
      <c r="N358" s="14">
        <v>0</v>
      </c>
      <c r="O358" s="14"/>
      <c r="P358" s="14">
        <v>112857</v>
      </c>
      <c r="Q358" s="14"/>
      <c r="R358" s="14">
        <v>623680</v>
      </c>
      <c r="S358" s="14"/>
      <c r="T358" s="14">
        <v>1708413</v>
      </c>
      <c r="U358" s="14"/>
      <c r="V358" s="15">
        <v>2935621</v>
      </c>
      <c r="W358" s="14"/>
      <c r="X358" s="5" t="str">
        <f t="shared" si="5"/>
        <v>No</v>
      </c>
      <c r="Y358" s="14"/>
      <c r="Z358" s="5"/>
      <c r="AA358" s="14"/>
      <c r="AB358" s="5"/>
      <c r="AC358" s="27"/>
      <c r="AD358" s="5"/>
      <c r="AE358" s="14"/>
      <c r="AF358" s="5"/>
      <c r="AG358" s="7"/>
    </row>
    <row r="359" spans="1:33" s="54" customFormat="1">
      <c r="A359" s="16" t="s">
        <v>4036</v>
      </c>
      <c r="B359" s="16" t="s">
        <v>4037</v>
      </c>
      <c r="C359" s="17" t="s">
        <v>555</v>
      </c>
      <c r="D359" s="186">
        <v>5058</v>
      </c>
      <c r="E359" s="189">
        <v>50058</v>
      </c>
      <c r="F359" s="17" t="s">
        <v>88</v>
      </c>
      <c r="G359" s="17" t="s">
        <v>84</v>
      </c>
      <c r="H359" s="18">
        <v>296863</v>
      </c>
      <c r="I359" s="13">
        <v>51</v>
      </c>
      <c r="J359" s="14">
        <v>1301165</v>
      </c>
      <c r="K359" s="19"/>
      <c r="L359" s="14">
        <v>812025</v>
      </c>
      <c r="M359" s="14"/>
      <c r="N359" s="14">
        <v>0</v>
      </c>
      <c r="O359" s="14"/>
      <c r="P359" s="14">
        <v>2063560</v>
      </c>
      <c r="Q359" s="14"/>
      <c r="R359" s="14">
        <v>9858089</v>
      </c>
      <c r="S359" s="14"/>
      <c r="T359" s="14">
        <v>1587153</v>
      </c>
      <c r="U359" s="14"/>
      <c r="V359" s="15">
        <v>15621992</v>
      </c>
      <c r="W359" s="14"/>
      <c r="X359" s="5" t="str">
        <f t="shared" si="5"/>
        <v>No</v>
      </c>
      <c r="Y359" s="14"/>
      <c r="Z359" s="5"/>
      <c r="AA359" s="14"/>
      <c r="AB359" s="5"/>
      <c r="AC359" s="27"/>
      <c r="AD359" s="5"/>
      <c r="AE359" s="14"/>
      <c r="AF359" s="5"/>
      <c r="AG359" s="7"/>
    </row>
    <row r="360" spans="1:33" s="54" customFormat="1">
      <c r="A360" s="16" t="s">
        <v>1826</v>
      </c>
      <c r="B360" s="16" t="s">
        <v>1827</v>
      </c>
      <c r="C360" s="17" t="s">
        <v>154</v>
      </c>
      <c r="D360" s="186">
        <v>4100</v>
      </c>
      <c r="E360" s="189">
        <v>40100</v>
      </c>
      <c r="F360" s="17" t="s">
        <v>88</v>
      </c>
      <c r="G360" s="17" t="s">
        <v>84</v>
      </c>
      <c r="H360" s="18">
        <v>73107</v>
      </c>
      <c r="I360" s="13">
        <v>50</v>
      </c>
      <c r="J360" s="14">
        <v>264779</v>
      </c>
      <c r="K360" s="19"/>
      <c r="L360" s="14">
        <v>481202</v>
      </c>
      <c r="M360" s="14"/>
      <c r="N360" s="14">
        <v>0</v>
      </c>
      <c r="O360" s="14"/>
      <c r="P360" s="14">
        <v>393313</v>
      </c>
      <c r="Q360" s="14"/>
      <c r="R360" s="14">
        <v>407736</v>
      </c>
      <c r="S360" s="14"/>
      <c r="T360" s="14">
        <v>1099468</v>
      </c>
      <c r="U360" s="14"/>
      <c r="V360" s="15">
        <v>2646498</v>
      </c>
      <c r="W360" s="14"/>
      <c r="X360" s="5" t="str">
        <f t="shared" si="5"/>
        <v>No</v>
      </c>
      <c r="Y360" s="14"/>
      <c r="Z360" s="5"/>
      <c r="AA360" s="14"/>
      <c r="AB360" s="5"/>
      <c r="AC360" s="27"/>
      <c r="AD360" s="5"/>
      <c r="AE360" s="14"/>
      <c r="AF360" s="5"/>
      <c r="AG360" s="7"/>
    </row>
    <row r="361" spans="1:33" s="54" customFormat="1">
      <c r="A361" s="16" t="s">
        <v>1711</v>
      </c>
      <c r="B361" s="16" t="s">
        <v>1712</v>
      </c>
      <c r="C361" s="17" t="s">
        <v>58</v>
      </c>
      <c r="D361" s="186">
        <v>5099</v>
      </c>
      <c r="E361" s="189">
        <v>50099</v>
      </c>
      <c r="F361" s="17" t="s">
        <v>83</v>
      </c>
      <c r="G361" s="17" t="s">
        <v>84</v>
      </c>
      <c r="H361" s="18">
        <v>102852</v>
      </c>
      <c r="I361" s="13">
        <v>50</v>
      </c>
      <c r="J361" s="14">
        <v>1097119</v>
      </c>
      <c r="K361" s="19"/>
      <c r="L361" s="14">
        <v>106263</v>
      </c>
      <c r="M361" s="14"/>
      <c r="N361" s="14">
        <v>0</v>
      </c>
      <c r="O361" s="14"/>
      <c r="P361" s="14">
        <v>1095293</v>
      </c>
      <c r="Q361" s="14"/>
      <c r="R361" s="14">
        <v>1465577</v>
      </c>
      <c r="S361" s="14"/>
      <c r="T361" s="14">
        <v>1737921</v>
      </c>
      <c r="U361" s="14"/>
      <c r="V361" s="15">
        <v>5502173</v>
      </c>
      <c r="W361" s="14"/>
      <c r="X361" s="5" t="str">
        <f t="shared" si="5"/>
        <v>No</v>
      </c>
      <c r="Y361" s="14"/>
      <c r="Z361" s="5"/>
      <c r="AA361" s="14"/>
      <c r="AB361" s="5"/>
      <c r="AC361" s="27"/>
      <c r="AD361" s="5"/>
      <c r="AE361" s="14"/>
      <c r="AF361" s="5"/>
      <c r="AG361" s="7"/>
    </row>
    <row r="362" spans="1:33" s="54" customFormat="1">
      <c r="A362" s="16" t="s">
        <v>4811</v>
      </c>
      <c r="B362" s="16" t="s">
        <v>4812</v>
      </c>
      <c r="C362" s="17" t="s">
        <v>120</v>
      </c>
      <c r="D362" s="186">
        <v>6090</v>
      </c>
      <c r="E362" s="189">
        <v>60090</v>
      </c>
      <c r="F362" s="17" t="s">
        <v>125</v>
      </c>
      <c r="G362" s="17" t="s">
        <v>84</v>
      </c>
      <c r="H362" s="18">
        <v>728825</v>
      </c>
      <c r="I362" s="13">
        <v>50</v>
      </c>
      <c r="J362" s="14">
        <v>37938</v>
      </c>
      <c r="K362" s="19"/>
      <c r="L362" s="14">
        <v>21859</v>
      </c>
      <c r="M362" s="14"/>
      <c r="N362" s="14">
        <v>0</v>
      </c>
      <c r="O362" s="14"/>
      <c r="P362" s="14">
        <v>1737145</v>
      </c>
      <c r="Q362" s="14"/>
      <c r="R362" s="14">
        <v>1117338</v>
      </c>
      <c r="S362" s="14"/>
      <c r="T362" s="14">
        <v>3707301</v>
      </c>
      <c r="U362" s="14"/>
      <c r="V362" s="15">
        <v>6621581</v>
      </c>
      <c r="W362" s="14"/>
      <c r="X362" s="5" t="str">
        <f t="shared" si="5"/>
        <v>No</v>
      </c>
      <c r="Y362" s="14"/>
      <c r="Z362" s="5"/>
      <c r="AA362" s="14"/>
      <c r="AB362" s="5"/>
      <c r="AC362" s="27"/>
      <c r="AD362" s="5"/>
      <c r="AE362" s="14"/>
      <c r="AF362" s="5"/>
      <c r="AG362" s="7"/>
    </row>
    <row r="363" spans="1:33" s="54" customFormat="1">
      <c r="A363" s="16" t="s">
        <v>2371</v>
      </c>
      <c r="B363" s="16" t="s">
        <v>2372</v>
      </c>
      <c r="C363" s="17" t="s">
        <v>91</v>
      </c>
      <c r="D363" s="186">
        <v>9159</v>
      </c>
      <c r="E363" s="189">
        <v>90159</v>
      </c>
      <c r="F363" s="17" t="s">
        <v>88</v>
      </c>
      <c r="G363" s="17" t="s">
        <v>84</v>
      </c>
      <c r="H363" s="18">
        <v>3281212</v>
      </c>
      <c r="I363" s="13">
        <v>50</v>
      </c>
      <c r="J363" s="14">
        <v>2212012</v>
      </c>
      <c r="K363" s="19"/>
      <c r="L363" s="14">
        <v>63752</v>
      </c>
      <c r="M363" s="14"/>
      <c r="N363" s="14">
        <v>0</v>
      </c>
      <c r="O363" s="14"/>
      <c r="P363" s="14">
        <v>4463133</v>
      </c>
      <c r="Q363" s="14"/>
      <c r="R363" s="14">
        <v>2741895</v>
      </c>
      <c r="S363" s="14"/>
      <c r="T363" s="14">
        <v>278192</v>
      </c>
      <c r="U363" s="14"/>
      <c r="V363" s="15">
        <v>9758984</v>
      </c>
      <c r="W363" s="14"/>
      <c r="X363" s="5" t="str">
        <f t="shared" si="5"/>
        <v>No</v>
      </c>
      <c r="Y363" s="14"/>
      <c r="Z363" s="5"/>
      <c r="AA363" s="14"/>
      <c r="AB363" s="5"/>
      <c r="AC363" s="27"/>
      <c r="AD363" s="5"/>
      <c r="AE363" s="14"/>
      <c r="AF363" s="5"/>
      <c r="AG363" s="7"/>
    </row>
    <row r="364" spans="1:33" s="54" customFormat="1">
      <c r="A364" s="16" t="s">
        <v>6534</v>
      </c>
      <c r="B364" s="16" t="s">
        <v>3698</v>
      </c>
      <c r="C364" s="17" t="s">
        <v>454</v>
      </c>
      <c r="D364" s="186">
        <v>8011</v>
      </c>
      <c r="E364" s="189">
        <v>80011</v>
      </c>
      <c r="F364" s="17" t="s">
        <v>83</v>
      </c>
      <c r="G364" s="17" t="s">
        <v>84</v>
      </c>
      <c r="H364" s="18">
        <v>264465</v>
      </c>
      <c r="I364" s="13">
        <v>50</v>
      </c>
      <c r="J364" s="14">
        <v>2503379</v>
      </c>
      <c r="K364" s="19"/>
      <c r="L364" s="14">
        <v>269954</v>
      </c>
      <c r="M364" s="14"/>
      <c r="N364" s="14">
        <v>0</v>
      </c>
      <c r="O364" s="14"/>
      <c r="P364" s="14">
        <v>8971705</v>
      </c>
      <c r="Q364" s="14"/>
      <c r="R364" s="14">
        <v>200000</v>
      </c>
      <c r="S364" s="14"/>
      <c r="T364" s="14">
        <v>3960383</v>
      </c>
      <c r="U364" s="14"/>
      <c r="V364" s="15">
        <v>15905421</v>
      </c>
      <c r="W364" s="14"/>
      <c r="X364" s="5" t="str">
        <f t="shared" si="5"/>
        <v>No</v>
      </c>
      <c r="Y364" s="14"/>
      <c r="Z364" s="5"/>
      <c r="AA364" s="14"/>
      <c r="AB364" s="5"/>
      <c r="AC364" s="27"/>
      <c r="AD364" s="5"/>
      <c r="AE364" s="14"/>
      <c r="AF364" s="5"/>
      <c r="AG364" s="7"/>
    </row>
    <row r="365" spans="1:33" s="54" customFormat="1">
      <c r="A365" s="16" t="s">
        <v>1792</v>
      </c>
      <c r="B365" s="16" t="s">
        <v>1793</v>
      </c>
      <c r="C365" s="17" t="s">
        <v>466</v>
      </c>
      <c r="D365" s="186">
        <v>5024</v>
      </c>
      <c r="E365" s="189">
        <v>50024</v>
      </c>
      <c r="F365" s="17" t="s">
        <v>88</v>
      </c>
      <c r="G365" s="17" t="s">
        <v>84</v>
      </c>
      <c r="H365" s="18">
        <v>387550</v>
      </c>
      <c r="I365" s="13">
        <v>50</v>
      </c>
      <c r="J365" s="14">
        <v>985678</v>
      </c>
      <c r="K365" s="19"/>
      <c r="L365" s="14">
        <v>353812</v>
      </c>
      <c r="M365" s="14"/>
      <c r="N365" s="14">
        <v>7142504</v>
      </c>
      <c r="O365" s="14"/>
      <c r="P365" s="14">
        <v>0</v>
      </c>
      <c r="Q365" s="14"/>
      <c r="R365" s="14">
        <v>86734</v>
      </c>
      <c r="S365" s="14"/>
      <c r="T365" s="14">
        <v>2009964</v>
      </c>
      <c r="U365" s="14"/>
      <c r="V365" s="15">
        <v>10578692</v>
      </c>
      <c r="W365" s="14"/>
      <c r="X365" s="5" t="str">
        <f t="shared" si="5"/>
        <v>No</v>
      </c>
      <c r="Y365" s="14"/>
      <c r="Z365" s="5"/>
      <c r="AA365" s="14"/>
      <c r="AB365" s="5"/>
      <c r="AC365" s="27"/>
      <c r="AD365" s="5"/>
      <c r="AE365" s="14"/>
      <c r="AF365" s="5"/>
      <c r="AG365" s="7"/>
    </row>
    <row r="366" spans="1:33" s="54" customFormat="1">
      <c r="A366" s="16" t="s">
        <v>4371</v>
      </c>
      <c r="B366" s="16" t="s">
        <v>1759</v>
      </c>
      <c r="C366" s="17" t="s">
        <v>235</v>
      </c>
      <c r="D366" s="186" t="s">
        <v>4372</v>
      </c>
      <c r="E366" s="189" t="s">
        <v>4373</v>
      </c>
      <c r="F366" s="17" t="s">
        <v>88</v>
      </c>
      <c r="G366" s="17" t="s">
        <v>147</v>
      </c>
      <c r="H366" s="18">
        <v>0</v>
      </c>
      <c r="I366" s="13">
        <v>49</v>
      </c>
      <c r="J366" s="14">
        <v>201372</v>
      </c>
      <c r="K366" s="19"/>
      <c r="L366" s="14">
        <v>1784300</v>
      </c>
      <c r="M366" s="14"/>
      <c r="N366" s="14">
        <v>0</v>
      </c>
      <c r="O366" s="14"/>
      <c r="P366" s="14">
        <v>184108</v>
      </c>
      <c r="Q366" s="14"/>
      <c r="R366" s="14">
        <v>370645</v>
      </c>
      <c r="S366" s="14"/>
      <c r="T366" s="14">
        <v>624926</v>
      </c>
      <c r="U366" s="14"/>
      <c r="V366" s="15">
        <v>3165351</v>
      </c>
      <c r="W366" s="14"/>
      <c r="X366" s="5" t="str">
        <f t="shared" si="5"/>
        <v>No</v>
      </c>
      <c r="Y366" s="14"/>
      <c r="Z366" s="5"/>
      <c r="AA366" s="14"/>
      <c r="AB366" s="5"/>
      <c r="AC366" s="27"/>
      <c r="AD366" s="5"/>
      <c r="AE366" s="14"/>
      <c r="AF366" s="5"/>
      <c r="AG366" s="7"/>
    </row>
    <row r="367" spans="1:33" s="54" customFormat="1">
      <c r="A367" s="16" t="s">
        <v>2690</v>
      </c>
      <c r="B367" s="16" t="s">
        <v>2691</v>
      </c>
      <c r="C367" s="17" t="s">
        <v>466</v>
      </c>
      <c r="D367" s="186">
        <v>5021</v>
      </c>
      <c r="E367" s="189">
        <v>50021</v>
      </c>
      <c r="F367" s="17" t="s">
        <v>88</v>
      </c>
      <c r="G367" s="17" t="s">
        <v>84</v>
      </c>
      <c r="H367" s="18">
        <v>569499</v>
      </c>
      <c r="I367" s="13">
        <v>49</v>
      </c>
      <c r="J367" s="14">
        <v>2684699</v>
      </c>
      <c r="K367" s="19"/>
      <c r="L367" s="14">
        <v>176782</v>
      </c>
      <c r="M367" s="14"/>
      <c r="N367" s="14">
        <v>4978417</v>
      </c>
      <c r="O367" s="14"/>
      <c r="P367" s="14">
        <v>0</v>
      </c>
      <c r="Q367" s="14"/>
      <c r="R367" s="14">
        <v>185879</v>
      </c>
      <c r="S367" s="14"/>
      <c r="T367" s="14">
        <v>788626</v>
      </c>
      <c r="U367" s="14"/>
      <c r="V367" s="15">
        <v>8814403</v>
      </c>
      <c r="W367" s="14"/>
      <c r="X367" s="5" t="str">
        <f t="shared" si="5"/>
        <v>No</v>
      </c>
      <c r="Y367" s="14"/>
      <c r="Z367" s="5"/>
      <c r="AA367" s="14"/>
      <c r="AB367" s="5"/>
      <c r="AC367" s="27"/>
      <c r="AD367" s="5"/>
      <c r="AE367" s="14"/>
      <c r="AF367" s="5"/>
      <c r="AG367" s="7"/>
    </row>
    <row r="368" spans="1:33" s="54" customFormat="1">
      <c r="A368" s="16" t="s">
        <v>461</v>
      </c>
      <c r="B368" s="16" t="s">
        <v>462</v>
      </c>
      <c r="C368" s="17" t="s">
        <v>91</v>
      </c>
      <c r="D368" s="186">
        <v>9039</v>
      </c>
      <c r="E368" s="189">
        <v>90039</v>
      </c>
      <c r="F368" s="17" t="s">
        <v>83</v>
      </c>
      <c r="G368" s="17" t="s">
        <v>84</v>
      </c>
      <c r="H368" s="18">
        <v>12150996</v>
      </c>
      <c r="I368" s="13">
        <v>49</v>
      </c>
      <c r="J368" s="14">
        <v>3192576</v>
      </c>
      <c r="K368" s="19"/>
      <c r="L368" s="14">
        <v>498102</v>
      </c>
      <c r="M368" s="14"/>
      <c r="N368" s="14">
        <v>0</v>
      </c>
      <c r="O368" s="14"/>
      <c r="P368" s="14">
        <v>8659395</v>
      </c>
      <c r="Q368" s="14"/>
      <c r="R368" s="14">
        <v>6605152</v>
      </c>
      <c r="S368" s="14"/>
      <c r="T368" s="14">
        <v>2589609</v>
      </c>
      <c r="U368" s="14"/>
      <c r="V368" s="15">
        <v>21544834</v>
      </c>
      <c r="W368" s="14"/>
      <c r="X368" s="5" t="str">
        <f t="shared" si="5"/>
        <v>No</v>
      </c>
      <c r="Y368" s="14"/>
      <c r="Z368" s="5"/>
      <c r="AA368" s="14"/>
      <c r="AB368" s="5"/>
      <c r="AC368" s="27"/>
      <c r="AD368" s="5"/>
      <c r="AE368" s="14"/>
      <c r="AF368" s="5"/>
      <c r="AG368" s="7"/>
    </row>
    <row r="369" spans="1:33" s="54" customFormat="1">
      <c r="A369" s="16" t="s">
        <v>503</v>
      </c>
      <c r="B369" s="16" t="s">
        <v>504</v>
      </c>
      <c r="C369" s="17" t="s">
        <v>50</v>
      </c>
      <c r="D369" s="186">
        <v>4068</v>
      </c>
      <c r="E369" s="189">
        <v>40068</v>
      </c>
      <c r="F369" s="17" t="s">
        <v>125</v>
      </c>
      <c r="G369" s="17" t="s">
        <v>84</v>
      </c>
      <c r="H369" s="18">
        <v>77074</v>
      </c>
      <c r="I369" s="13">
        <v>49</v>
      </c>
      <c r="J369" s="14">
        <v>100025</v>
      </c>
      <c r="K369" s="19"/>
      <c r="L369" s="14">
        <v>362197</v>
      </c>
      <c r="M369" s="14"/>
      <c r="N369" s="14">
        <v>0</v>
      </c>
      <c r="O369" s="14"/>
      <c r="P369" s="14">
        <v>57892</v>
      </c>
      <c r="Q369" s="14"/>
      <c r="R369" s="14">
        <v>64295</v>
      </c>
      <c r="S369" s="14"/>
      <c r="T369" s="14">
        <v>584218</v>
      </c>
      <c r="U369" s="14"/>
      <c r="V369" s="15">
        <v>1168627</v>
      </c>
      <c r="W369" s="14"/>
      <c r="X369" s="5" t="str">
        <f t="shared" si="5"/>
        <v>No</v>
      </c>
      <c r="Y369" s="14"/>
      <c r="Z369" s="5"/>
      <c r="AA369" s="14"/>
      <c r="AB369" s="5"/>
      <c r="AC369" s="27"/>
      <c r="AD369" s="5"/>
      <c r="AE369" s="14"/>
      <c r="AF369" s="5"/>
      <c r="AG369" s="7"/>
    </row>
    <row r="370" spans="1:33" s="54" customFormat="1">
      <c r="A370" s="16" t="s">
        <v>6536</v>
      </c>
      <c r="B370" s="16" t="s">
        <v>1337</v>
      </c>
      <c r="C370" s="17" t="s">
        <v>42</v>
      </c>
      <c r="D370" s="186">
        <v>2010</v>
      </c>
      <c r="E370" s="189">
        <v>20010</v>
      </c>
      <c r="F370" s="17" t="s">
        <v>83</v>
      </c>
      <c r="G370" s="17" t="s">
        <v>84</v>
      </c>
      <c r="H370" s="18">
        <v>423566</v>
      </c>
      <c r="I370" s="13">
        <v>49</v>
      </c>
      <c r="J370" s="14">
        <v>757301</v>
      </c>
      <c r="K370" s="19"/>
      <c r="L370" s="14">
        <v>481730</v>
      </c>
      <c r="M370" s="14"/>
      <c r="N370" s="14">
        <v>0</v>
      </c>
      <c r="O370" s="14"/>
      <c r="P370" s="14">
        <v>2255710</v>
      </c>
      <c r="Q370" s="14"/>
      <c r="R370" s="14">
        <v>2701362</v>
      </c>
      <c r="S370" s="14"/>
      <c r="T370" s="14">
        <v>2516506</v>
      </c>
      <c r="U370" s="14"/>
      <c r="V370" s="15">
        <v>8712609</v>
      </c>
      <c r="W370" s="14"/>
      <c r="X370" s="5" t="str">
        <f t="shared" si="5"/>
        <v>No</v>
      </c>
      <c r="Y370" s="14"/>
      <c r="Z370" s="5"/>
      <c r="AA370" s="14"/>
      <c r="AB370" s="5"/>
      <c r="AC370" s="27"/>
      <c r="AD370" s="5"/>
      <c r="AE370" s="14"/>
      <c r="AF370" s="5"/>
      <c r="AG370" s="7"/>
    </row>
    <row r="371" spans="1:33" s="54" customFormat="1">
      <c r="A371" s="16" t="s">
        <v>2957</v>
      </c>
      <c r="B371" s="16" t="s">
        <v>2958</v>
      </c>
      <c r="C371" s="17" t="s">
        <v>91</v>
      </c>
      <c r="D371" s="186">
        <v>9042</v>
      </c>
      <c r="E371" s="189">
        <v>90042</v>
      </c>
      <c r="F371" s="17" t="s">
        <v>83</v>
      </c>
      <c r="G371" s="17" t="s">
        <v>84</v>
      </c>
      <c r="H371" s="18">
        <v>12150996</v>
      </c>
      <c r="I371" s="13">
        <v>49</v>
      </c>
      <c r="J371" s="14">
        <v>2377830</v>
      </c>
      <c r="K371" s="19"/>
      <c r="L371" s="14">
        <v>197991</v>
      </c>
      <c r="M371" s="14"/>
      <c r="N371" s="14">
        <v>0</v>
      </c>
      <c r="O371" s="14"/>
      <c r="P371" s="14">
        <v>10550840</v>
      </c>
      <c r="Q371" s="14"/>
      <c r="R371" s="14">
        <v>5538413</v>
      </c>
      <c r="S371" s="14"/>
      <c r="T371" s="14">
        <v>2697519</v>
      </c>
      <c r="U371" s="14"/>
      <c r="V371" s="15">
        <v>21362593</v>
      </c>
      <c r="W371" s="14"/>
      <c r="X371" s="5" t="str">
        <f t="shared" si="5"/>
        <v>No</v>
      </c>
      <c r="Y371" s="14"/>
      <c r="Z371" s="5"/>
      <c r="AA371" s="14"/>
      <c r="AB371" s="5"/>
      <c r="AC371" s="27"/>
      <c r="AD371" s="5"/>
      <c r="AE371" s="14"/>
      <c r="AF371" s="5"/>
      <c r="AG371" s="7"/>
    </row>
    <row r="372" spans="1:33" s="54" customFormat="1">
      <c r="A372" s="16" t="s">
        <v>6535</v>
      </c>
      <c r="B372" s="16" t="s">
        <v>2764</v>
      </c>
      <c r="C372" s="17" t="s">
        <v>235</v>
      </c>
      <c r="D372" s="186">
        <v>4172</v>
      </c>
      <c r="E372" s="189">
        <v>40172</v>
      </c>
      <c r="F372" s="17" t="s">
        <v>88</v>
      </c>
      <c r="G372" s="17" t="s">
        <v>84</v>
      </c>
      <c r="H372" s="18">
        <v>212195</v>
      </c>
      <c r="I372" s="13">
        <v>49</v>
      </c>
      <c r="J372" s="14">
        <v>15085</v>
      </c>
      <c r="K372" s="19"/>
      <c r="L372" s="14">
        <v>0</v>
      </c>
      <c r="M372" s="14"/>
      <c r="N372" s="14">
        <v>0</v>
      </c>
      <c r="O372" s="14"/>
      <c r="P372" s="14">
        <v>1166286</v>
      </c>
      <c r="Q372" s="14"/>
      <c r="R372" s="14">
        <v>923655</v>
      </c>
      <c r="S372" s="14"/>
      <c r="T372" s="14">
        <v>2195656</v>
      </c>
      <c r="U372" s="14"/>
      <c r="V372" s="15">
        <v>4300682</v>
      </c>
      <c r="W372" s="14"/>
      <c r="X372" s="5" t="str">
        <f t="shared" si="5"/>
        <v>No</v>
      </c>
      <c r="Y372" s="14"/>
      <c r="Z372" s="5"/>
      <c r="AA372" s="14"/>
      <c r="AB372" s="5"/>
      <c r="AC372" s="27"/>
      <c r="AD372" s="5"/>
      <c r="AE372" s="14"/>
      <c r="AF372" s="5"/>
      <c r="AG372" s="7"/>
    </row>
    <row r="373" spans="1:33" s="54" customFormat="1">
      <c r="A373" s="16" t="s">
        <v>1705</v>
      </c>
      <c r="B373" s="16" t="s">
        <v>1706</v>
      </c>
      <c r="C373" s="17" t="s">
        <v>91</v>
      </c>
      <c r="D373" s="186">
        <v>9090</v>
      </c>
      <c r="E373" s="189">
        <v>90090</v>
      </c>
      <c r="F373" s="17" t="s">
        <v>88</v>
      </c>
      <c r="G373" s="17" t="s">
        <v>84</v>
      </c>
      <c r="H373" s="18">
        <v>1723634</v>
      </c>
      <c r="I373" s="13">
        <v>48</v>
      </c>
      <c r="J373" s="14">
        <v>2384046</v>
      </c>
      <c r="K373" s="19"/>
      <c r="L373" s="14">
        <v>2127918</v>
      </c>
      <c r="M373" s="14"/>
      <c r="N373" s="14">
        <v>0</v>
      </c>
      <c r="O373" s="14"/>
      <c r="P373" s="14">
        <v>0</v>
      </c>
      <c r="Q373" s="14"/>
      <c r="R373" s="14">
        <v>6222225</v>
      </c>
      <c r="S373" s="14"/>
      <c r="T373" s="14">
        <v>2082275</v>
      </c>
      <c r="U373" s="14"/>
      <c r="V373" s="15">
        <v>12816464</v>
      </c>
      <c r="W373" s="14"/>
      <c r="X373" s="5" t="str">
        <f t="shared" si="5"/>
        <v>No</v>
      </c>
      <c r="Y373" s="14"/>
      <c r="Z373" s="5"/>
      <c r="AA373" s="14"/>
      <c r="AB373" s="5"/>
      <c r="AC373" s="27"/>
      <c r="AD373" s="5"/>
      <c r="AE373" s="14"/>
      <c r="AF373" s="5"/>
      <c r="AG373" s="7"/>
    </row>
    <row r="374" spans="1:33" s="54" customFormat="1">
      <c r="A374" s="16" t="s">
        <v>3531</v>
      </c>
      <c r="B374" s="16" t="s">
        <v>3532</v>
      </c>
      <c r="C374" s="17" t="s">
        <v>132</v>
      </c>
      <c r="D374" s="186">
        <v>5052</v>
      </c>
      <c r="E374" s="189">
        <v>50052</v>
      </c>
      <c r="F374" s="17" t="s">
        <v>88</v>
      </c>
      <c r="G374" s="17" t="s">
        <v>84</v>
      </c>
      <c r="H374" s="18">
        <v>278165</v>
      </c>
      <c r="I374" s="13">
        <v>48</v>
      </c>
      <c r="J374" s="14">
        <v>1341274</v>
      </c>
      <c r="K374" s="19"/>
      <c r="L374" s="14">
        <v>318839</v>
      </c>
      <c r="M374" s="14"/>
      <c r="N374" s="14">
        <v>0</v>
      </c>
      <c r="O374" s="14"/>
      <c r="P374" s="14">
        <v>3722111</v>
      </c>
      <c r="Q374" s="14"/>
      <c r="R374" s="14">
        <v>1981382</v>
      </c>
      <c r="S374" s="14"/>
      <c r="T374" s="14">
        <v>2298219</v>
      </c>
      <c r="U374" s="14"/>
      <c r="V374" s="15">
        <v>9661825</v>
      </c>
      <c r="W374" s="14"/>
      <c r="X374" s="5" t="str">
        <f t="shared" si="5"/>
        <v>No</v>
      </c>
      <c r="Y374" s="14"/>
      <c r="Z374" s="5"/>
      <c r="AA374" s="14"/>
      <c r="AB374" s="5"/>
      <c r="AC374" s="27"/>
      <c r="AD374" s="5"/>
      <c r="AE374" s="14"/>
      <c r="AF374" s="5"/>
      <c r="AG374" s="7"/>
    </row>
    <row r="375" spans="1:33" s="54" customFormat="1">
      <c r="A375" s="16" t="s">
        <v>1433</v>
      </c>
      <c r="B375" s="16" t="s">
        <v>1434</v>
      </c>
      <c r="C375" s="17" t="s">
        <v>150</v>
      </c>
      <c r="D375" s="186" t="s">
        <v>1435</v>
      </c>
      <c r="E375" s="189" t="s">
        <v>1436</v>
      </c>
      <c r="F375" s="17" t="s">
        <v>125</v>
      </c>
      <c r="G375" s="17" t="s">
        <v>147</v>
      </c>
      <c r="H375" s="18">
        <v>0</v>
      </c>
      <c r="I375" s="13">
        <v>48</v>
      </c>
      <c r="J375" s="14">
        <v>94454</v>
      </c>
      <c r="K375" s="19"/>
      <c r="L375" s="14">
        <v>358108</v>
      </c>
      <c r="M375" s="14"/>
      <c r="N375" s="14">
        <v>0</v>
      </c>
      <c r="O375" s="14"/>
      <c r="P375" s="14">
        <v>0</v>
      </c>
      <c r="Q375" s="14"/>
      <c r="R375" s="14">
        <v>206733</v>
      </c>
      <c r="S375" s="14"/>
      <c r="T375" s="14">
        <v>418702</v>
      </c>
      <c r="U375" s="14"/>
      <c r="V375" s="15">
        <v>1077997</v>
      </c>
      <c r="W375" s="14"/>
      <c r="X375" s="5" t="str">
        <f t="shared" si="5"/>
        <v>No</v>
      </c>
      <c r="Y375" s="14"/>
      <c r="Z375" s="5"/>
      <c r="AA375" s="14"/>
      <c r="AB375" s="5"/>
      <c r="AC375" s="27"/>
      <c r="AD375" s="5"/>
      <c r="AE375" s="14"/>
      <c r="AF375" s="5"/>
      <c r="AG375" s="7"/>
    </row>
    <row r="376" spans="1:33" s="54" customFormat="1">
      <c r="A376" s="16" t="s">
        <v>4162</v>
      </c>
      <c r="B376" s="16" t="s">
        <v>4163</v>
      </c>
      <c r="C376" s="17" t="s">
        <v>91</v>
      </c>
      <c r="D376" s="186">
        <v>9206</v>
      </c>
      <c r="E376" s="189">
        <v>90206</v>
      </c>
      <c r="F376" s="17" t="s">
        <v>88</v>
      </c>
      <c r="G376" s="17" t="s">
        <v>84</v>
      </c>
      <c r="H376" s="18">
        <v>59219</v>
      </c>
      <c r="I376" s="13">
        <v>47</v>
      </c>
      <c r="J376" s="14">
        <v>1637489</v>
      </c>
      <c r="K376" s="19"/>
      <c r="L376" s="14">
        <v>34051</v>
      </c>
      <c r="M376" s="14"/>
      <c r="N376" s="14">
        <v>0</v>
      </c>
      <c r="O376" s="14"/>
      <c r="P376" s="14">
        <v>0</v>
      </c>
      <c r="Q376" s="14"/>
      <c r="R376" s="14">
        <v>5551795</v>
      </c>
      <c r="S376" s="14"/>
      <c r="T376" s="14">
        <v>3337741</v>
      </c>
      <c r="U376" s="14"/>
      <c r="V376" s="15">
        <v>10561076</v>
      </c>
      <c r="W376" s="14"/>
      <c r="X376" s="5" t="str">
        <f t="shared" si="5"/>
        <v>No</v>
      </c>
      <c r="Y376" s="14"/>
      <c r="Z376" s="5"/>
      <c r="AA376" s="14"/>
      <c r="AB376" s="5"/>
      <c r="AC376" s="27"/>
      <c r="AD376" s="5"/>
      <c r="AE376" s="14"/>
      <c r="AF376" s="5"/>
      <c r="AG376" s="7"/>
    </row>
    <row r="377" spans="1:33" s="54" customFormat="1">
      <c r="A377" s="16" t="s">
        <v>1356</v>
      </c>
      <c r="B377" s="16" t="s">
        <v>1357</v>
      </c>
      <c r="C377" s="17" t="s">
        <v>91</v>
      </c>
      <c r="D377" s="186">
        <v>9208</v>
      </c>
      <c r="E377" s="189">
        <v>90208</v>
      </c>
      <c r="F377" s="17" t="s">
        <v>125</v>
      </c>
      <c r="G377" s="17" t="s">
        <v>84</v>
      </c>
      <c r="H377" s="18">
        <v>98176</v>
      </c>
      <c r="I377" s="13">
        <v>47</v>
      </c>
      <c r="J377" s="14">
        <v>1613545</v>
      </c>
      <c r="K377" s="19"/>
      <c r="L377" s="14">
        <v>57823</v>
      </c>
      <c r="M377" s="14"/>
      <c r="N377" s="14">
        <v>0</v>
      </c>
      <c r="O377" s="14"/>
      <c r="P377" s="14">
        <v>0</v>
      </c>
      <c r="Q377" s="14"/>
      <c r="R377" s="14">
        <v>4653651</v>
      </c>
      <c r="S377" s="14"/>
      <c r="T377" s="14">
        <v>3308621</v>
      </c>
      <c r="U377" s="14"/>
      <c r="V377" s="15">
        <v>9633640</v>
      </c>
      <c r="W377" s="14"/>
      <c r="X377" s="5" t="str">
        <f t="shared" si="5"/>
        <v>No</v>
      </c>
      <c r="Y377" s="14"/>
      <c r="Z377" s="5"/>
      <c r="AA377" s="14"/>
      <c r="AB377" s="5"/>
      <c r="AC377" s="27"/>
      <c r="AD377" s="5"/>
      <c r="AE377" s="14"/>
      <c r="AF377" s="5"/>
      <c r="AG377" s="7"/>
    </row>
    <row r="378" spans="1:33" s="54" customFormat="1">
      <c r="A378" s="16" t="s">
        <v>1287</v>
      </c>
      <c r="B378" s="16" t="s">
        <v>1288</v>
      </c>
      <c r="C378" s="17" t="s">
        <v>141</v>
      </c>
      <c r="D378" s="186" t="s">
        <v>1289</v>
      </c>
      <c r="E378" s="189" t="s">
        <v>1290</v>
      </c>
      <c r="F378" s="17" t="s">
        <v>157</v>
      </c>
      <c r="G378" s="17" t="s">
        <v>147</v>
      </c>
      <c r="H378" s="18">
        <v>0</v>
      </c>
      <c r="I378" s="13">
        <v>47</v>
      </c>
      <c r="J378" s="14">
        <v>48383</v>
      </c>
      <c r="K378" s="19"/>
      <c r="L378" s="14">
        <v>115846</v>
      </c>
      <c r="M378" s="14"/>
      <c r="N378" s="14">
        <v>0</v>
      </c>
      <c r="O378" s="14"/>
      <c r="P378" s="14">
        <v>384997</v>
      </c>
      <c r="Q378" s="14"/>
      <c r="R378" s="14">
        <v>327539</v>
      </c>
      <c r="S378" s="14"/>
      <c r="T378" s="14">
        <v>827846</v>
      </c>
      <c r="U378" s="14"/>
      <c r="V378" s="15">
        <v>1704611</v>
      </c>
      <c r="W378" s="14"/>
      <c r="X378" s="5" t="str">
        <f t="shared" si="5"/>
        <v>No</v>
      </c>
      <c r="Y378" s="14"/>
      <c r="Z378" s="5"/>
      <c r="AA378" s="14"/>
      <c r="AB378" s="5"/>
      <c r="AC378" s="27"/>
      <c r="AD378" s="5"/>
      <c r="AE378" s="14"/>
      <c r="AF378" s="5"/>
      <c r="AG378" s="7"/>
    </row>
    <row r="379" spans="1:33" s="54" customFormat="1">
      <c r="A379" s="16" t="s">
        <v>556</v>
      </c>
      <c r="B379" s="16" t="s">
        <v>557</v>
      </c>
      <c r="C379" s="17" t="s">
        <v>233</v>
      </c>
      <c r="D379" s="186">
        <v>3001</v>
      </c>
      <c r="E379" s="189">
        <v>30001</v>
      </c>
      <c r="F379" s="17" t="s">
        <v>88</v>
      </c>
      <c r="G379" s="17" t="s">
        <v>84</v>
      </c>
      <c r="H379" s="18">
        <v>153199</v>
      </c>
      <c r="I379" s="13">
        <v>47</v>
      </c>
      <c r="J379" s="14">
        <v>1901247</v>
      </c>
      <c r="K379" s="19"/>
      <c r="L379" s="14">
        <v>275367</v>
      </c>
      <c r="M379" s="14"/>
      <c r="N379" s="14">
        <v>8204268</v>
      </c>
      <c r="O379" s="14"/>
      <c r="P379" s="14">
        <v>0</v>
      </c>
      <c r="Q379" s="14"/>
      <c r="R379" s="14">
        <v>4140</v>
      </c>
      <c r="S379" s="14"/>
      <c r="T379" s="14">
        <v>1750000</v>
      </c>
      <c r="U379" s="14"/>
      <c r="V379" s="15">
        <v>12135022</v>
      </c>
      <c r="W379" s="14"/>
      <c r="X379" s="5" t="str">
        <f t="shared" si="5"/>
        <v>No</v>
      </c>
      <c r="Y379" s="14"/>
      <c r="Z379" s="5"/>
      <c r="AA379" s="14"/>
      <c r="AB379" s="5"/>
      <c r="AC379" s="27"/>
      <c r="AD379" s="5"/>
      <c r="AE379" s="14"/>
      <c r="AF379" s="5"/>
      <c r="AG379" s="7"/>
    </row>
    <row r="380" spans="1:33" s="54" customFormat="1">
      <c r="A380" s="16" t="s">
        <v>4595</v>
      </c>
      <c r="B380" s="16" t="s">
        <v>4596</v>
      </c>
      <c r="C380" s="17" t="s">
        <v>171</v>
      </c>
      <c r="D380" s="186">
        <v>4140</v>
      </c>
      <c r="E380" s="189">
        <v>40140</v>
      </c>
      <c r="F380" s="17" t="s">
        <v>83</v>
      </c>
      <c r="G380" s="17" t="s">
        <v>84</v>
      </c>
      <c r="H380" s="18">
        <v>310298</v>
      </c>
      <c r="I380" s="13">
        <v>46</v>
      </c>
      <c r="J380" s="14">
        <v>1110326</v>
      </c>
      <c r="K380" s="19"/>
      <c r="L380" s="14">
        <v>69848</v>
      </c>
      <c r="M380" s="14"/>
      <c r="N380" s="14">
        <v>0</v>
      </c>
      <c r="O380" s="14"/>
      <c r="P380" s="14">
        <v>4578018</v>
      </c>
      <c r="Q380" s="14"/>
      <c r="R380" s="14">
        <v>1767211</v>
      </c>
      <c r="S380" s="14"/>
      <c r="T380" s="14">
        <v>1820576</v>
      </c>
      <c r="U380" s="14"/>
      <c r="V380" s="15">
        <v>9345979</v>
      </c>
      <c r="W380" s="14"/>
      <c r="X380" s="5" t="str">
        <f t="shared" si="5"/>
        <v>No</v>
      </c>
      <c r="Y380" s="14"/>
      <c r="Z380" s="5"/>
      <c r="AA380" s="14"/>
      <c r="AB380" s="5"/>
      <c r="AC380" s="27"/>
      <c r="AD380" s="5"/>
      <c r="AE380" s="14"/>
      <c r="AF380" s="5"/>
      <c r="AG380" s="7"/>
    </row>
    <row r="381" spans="1:33" s="54" customFormat="1">
      <c r="A381" s="16" t="s">
        <v>5114</v>
      </c>
      <c r="B381" s="16" t="s">
        <v>5115</v>
      </c>
      <c r="C381" s="17" t="s">
        <v>120</v>
      </c>
      <c r="D381" s="186">
        <v>6130</v>
      </c>
      <c r="E381" s="189">
        <v>60130</v>
      </c>
      <c r="F381" s="17" t="s">
        <v>125</v>
      </c>
      <c r="G381" s="17" t="s">
        <v>84</v>
      </c>
      <c r="H381" s="18">
        <v>1758210</v>
      </c>
      <c r="I381" s="13">
        <v>46</v>
      </c>
      <c r="J381" s="14">
        <v>206689</v>
      </c>
      <c r="K381" s="19"/>
      <c r="L381" s="14">
        <v>16111</v>
      </c>
      <c r="M381" s="14"/>
      <c r="N381" s="14">
        <v>0</v>
      </c>
      <c r="O381" s="14"/>
      <c r="P381" s="14">
        <v>961942</v>
      </c>
      <c r="Q381" s="14"/>
      <c r="R381" s="14">
        <v>886573</v>
      </c>
      <c r="S381" s="14"/>
      <c r="T381" s="14">
        <v>2181322</v>
      </c>
      <c r="U381" s="14"/>
      <c r="V381" s="15">
        <v>4252637</v>
      </c>
      <c r="W381" s="14"/>
      <c r="X381" s="5" t="str">
        <f t="shared" si="5"/>
        <v>No</v>
      </c>
      <c r="Y381" s="14"/>
      <c r="Z381" s="5"/>
      <c r="AA381" s="14"/>
      <c r="AB381" s="5"/>
      <c r="AC381" s="27"/>
      <c r="AD381" s="5"/>
      <c r="AE381" s="14"/>
      <c r="AF381" s="5"/>
      <c r="AG381" s="7"/>
    </row>
    <row r="382" spans="1:33" s="54" customFormat="1">
      <c r="A382" s="16" t="s">
        <v>478</v>
      </c>
      <c r="B382" s="16" t="s">
        <v>479</v>
      </c>
      <c r="C382" s="17" t="s">
        <v>50</v>
      </c>
      <c r="D382" s="186">
        <v>4043</v>
      </c>
      <c r="E382" s="189">
        <v>40043</v>
      </c>
      <c r="F382" s="17" t="s">
        <v>83</v>
      </c>
      <c r="G382" s="17" t="s">
        <v>84</v>
      </c>
      <c r="H382" s="18">
        <v>326183</v>
      </c>
      <c r="I382" s="13">
        <v>46</v>
      </c>
      <c r="J382" s="14">
        <v>837693</v>
      </c>
      <c r="K382" s="19"/>
      <c r="L382" s="14">
        <v>178327</v>
      </c>
      <c r="M382" s="14"/>
      <c r="N382" s="14">
        <v>0</v>
      </c>
      <c r="O382" s="14"/>
      <c r="P382" s="14">
        <v>7274055</v>
      </c>
      <c r="Q382" s="14"/>
      <c r="R382" s="14">
        <v>0</v>
      </c>
      <c r="S382" s="14"/>
      <c r="T382" s="14">
        <v>1757750</v>
      </c>
      <c r="U382" s="14"/>
      <c r="V382" s="15">
        <v>10047825</v>
      </c>
      <c r="W382" s="14"/>
      <c r="X382" s="5" t="str">
        <f t="shared" si="5"/>
        <v>No</v>
      </c>
      <c r="Y382" s="14"/>
      <c r="Z382" s="5"/>
      <c r="AA382" s="14"/>
      <c r="AB382" s="5"/>
      <c r="AC382" s="27"/>
      <c r="AD382" s="5"/>
      <c r="AE382" s="14"/>
      <c r="AF382" s="5"/>
      <c r="AG382" s="7"/>
    </row>
    <row r="383" spans="1:33" s="54" customFormat="1">
      <c r="A383" s="16" t="s">
        <v>2677</v>
      </c>
      <c r="B383" s="16" t="s">
        <v>2678</v>
      </c>
      <c r="C383" s="17" t="s">
        <v>238</v>
      </c>
      <c r="D383" s="186">
        <v>1102</v>
      </c>
      <c r="E383" s="189">
        <v>10102</v>
      </c>
      <c r="F383" s="17" t="s">
        <v>138</v>
      </c>
      <c r="G383" s="17" t="s">
        <v>84</v>
      </c>
      <c r="H383" s="18">
        <v>924859</v>
      </c>
      <c r="I383" s="13">
        <v>46</v>
      </c>
      <c r="J383" s="14">
        <v>3139481</v>
      </c>
      <c r="K383" s="19"/>
      <c r="L383" s="14">
        <v>0</v>
      </c>
      <c r="M383" s="14"/>
      <c r="N383" s="14">
        <v>0</v>
      </c>
      <c r="O383" s="14"/>
      <c r="P383" s="14">
        <v>0</v>
      </c>
      <c r="Q383" s="14"/>
      <c r="R383" s="14">
        <v>30226912</v>
      </c>
      <c r="S383" s="14"/>
      <c r="T383" s="14">
        <v>0</v>
      </c>
      <c r="U383" s="14"/>
      <c r="V383" s="15">
        <v>33366393</v>
      </c>
      <c r="W383" s="14"/>
      <c r="X383" s="5" t="str">
        <f t="shared" si="5"/>
        <v>No</v>
      </c>
      <c r="Y383" s="14"/>
      <c r="Z383" s="5"/>
      <c r="AA383" s="14"/>
      <c r="AB383" s="5"/>
      <c r="AC383" s="27"/>
      <c r="AD383" s="5"/>
      <c r="AE383" s="14"/>
      <c r="AF383" s="5"/>
      <c r="AG383" s="7"/>
    </row>
    <row r="384" spans="1:33" s="54" customFormat="1">
      <c r="A384" s="16" t="s">
        <v>4758</v>
      </c>
      <c r="B384" s="16" t="s">
        <v>4759</v>
      </c>
      <c r="C384" s="17" t="s">
        <v>82</v>
      </c>
      <c r="D384" s="186">
        <v>2166</v>
      </c>
      <c r="E384" s="189">
        <v>20166</v>
      </c>
      <c r="F384" s="17" t="s">
        <v>113</v>
      </c>
      <c r="G384" s="17" t="s">
        <v>84</v>
      </c>
      <c r="H384" s="18">
        <v>18351295</v>
      </c>
      <c r="I384" s="13">
        <v>46</v>
      </c>
      <c r="J384" s="14">
        <v>16571660</v>
      </c>
      <c r="K384" s="19"/>
      <c r="L384" s="14">
        <v>106248</v>
      </c>
      <c r="M384" s="14"/>
      <c r="N384" s="14">
        <v>0</v>
      </c>
      <c r="O384" s="14"/>
      <c r="P384" s="14">
        <v>0</v>
      </c>
      <c r="Q384" s="14"/>
      <c r="R384" s="14">
        <v>0</v>
      </c>
      <c r="S384" s="14"/>
      <c r="T384" s="14">
        <v>0</v>
      </c>
      <c r="U384" s="14"/>
      <c r="V384" s="15">
        <v>16677908</v>
      </c>
      <c r="W384" s="14"/>
      <c r="X384" s="5" t="str">
        <f t="shared" si="5"/>
        <v>No</v>
      </c>
      <c r="Y384" s="14"/>
      <c r="Z384" s="5"/>
      <c r="AA384" s="14"/>
      <c r="AB384" s="5"/>
      <c r="AC384" s="27"/>
      <c r="AD384" s="5"/>
      <c r="AE384" s="14"/>
      <c r="AF384" s="5"/>
      <c r="AG384" s="7"/>
    </row>
    <row r="385" spans="1:33" s="54" customFormat="1">
      <c r="A385" s="16" t="s">
        <v>5617</v>
      </c>
      <c r="B385" s="16" t="s">
        <v>5618</v>
      </c>
      <c r="C385" s="17" t="s">
        <v>254</v>
      </c>
      <c r="D385" s="186" t="s">
        <v>5619</v>
      </c>
      <c r="E385" s="189" t="s">
        <v>5620</v>
      </c>
      <c r="F385" s="17" t="s">
        <v>1320</v>
      </c>
      <c r="G385" s="17" t="s">
        <v>147</v>
      </c>
      <c r="H385" s="18">
        <v>0</v>
      </c>
      <c r="I385" s="13">
        <v>46</v>
      </c>
      <c r="J385" s="14">
        <v>43680</v>
      </c>
      <c r="K385" s="19" t="s">
        <v>5830</v>
      </c>
      <c r="L385" s="14">
        <v>0</v>
      </c>
      <c r="M385" s="14"/>
      <c r="N385" s="14">
        <v>0</v>
      </c>
      <c r="O385" s="14"/>
      <c r="P385" s="14">
        <v>543835</v>
      </c>
      <c r="Q385" s="14"/>
      <c r="R385" s="14">
        <v>0</v>
      </c>
      <c r="S385" s="14"/>
      <c r="T385" s="14">
        <v>617445</v>
      </c>
      <c r="U385" s="14"/>
      <c r="V385" s="15">
        <v>1204960</v>
      </c>
      <c r="W385" s="14"/>
      <c r="X385" s="5" t="str">
        <f t="shared" si="5"/>
        <v>Yes</v>
      </c>
      <c r="Y385" s="14"/>
      <c r="Z385" s="5"/>
      <c r="AA385" s="14"/>
      <c r="AB385" s="5"/>
      <c r="AC385" s="27"/>
      <c r="AD385" s="5"/>
      <c r="AE385" s="14"/>
      <c r="AF385" s="5"/>
      <c r="AG385" s="7"/>
    </row>
    <row r="386" spans="1:33" s="54" customFormat="1">
      <c r="A386" s="16" t="s">
        <v>6538</v>
      </c>
      <c r="B386" s="16" t="s">
        <v>1034</v>
      </c>
      <c r="C386" s="17" t="s">
        <v>120</v>
      </c>
      <c r="D386" s="186" t="s">
        <v>5132</v>
      </c>
      <c r="E386" s="189" t="s">
        <v>5133</v>
      </c>
      <c r="F386" s="17" t="s">
        <v>125</v>
      </c>
      <c r="G386" s="17" t="s">
        <v>147</v>
      </c>
      <c r="H386" s="18">
        <v>0</v>
      </c>
      <c r="I386" s="13">
        <v>45</v>
      </c>
      <c r="J386" s="14">
        <v>73439</v>
      </c>
      <c r="K386" s="19"/>
      <c r="L386" s="14">
        <v>132713</v>
      </c>
      <c r="M386" s="14"/>
      <c r="N386" s="14">
        <v>0</v>
      </c>
      <c r="O386" s="14"/>
      <c r="P386" s="14">
        <v>608812</v>
      </c>
      <c r="Q386" s="14"/>
      <c r="R386" s="14">
        <v>592667</v>
      </c>
      <c r="S386" s="14"/>
      <c r="T386" s="14">
        <v>1775907</v>
      </c>
      <c r="U386" s="14"/>
      <c r="V386" s="15">
        <v>3183538</v>
      </c>
      <c r="W386" s="14"/>
      <c r="X386" s="5" t="str">
        <f t="shared" si="5"/>
        <v>No</v>
      </c>
      <c r="Y386" s="14"/>
      <c r="Z386" s="5"/>
      <c r="AA386" s="14"/>
      <c r="AB386" s="5"/>
      <c r="AC386" s="27"/>
      <c r="AD386" s="5"/>
      <c r="AE386" s="14"/>
      <c r="AF386" s="5"/>
      <c r="AG386" s="7"/>
    </row>
    <row r="387" spans="1:33" s="54" customFormat="1">
      <c r="A387" s="16" t="s">
        <v>4975</v>
      </c>
      <c r="B387" s="16" t="s">
        <v>2974</v>
      </c>
      <c r="C387" s="17" t="s">
        <v>91</v>
      </c>
      <c r="D387" s="186" t="s">
        <v>4976</v>
      </c>
      <c r="E387" s="189" t="s">
        <v>4977</v>
      </c>
      <c r="F387" s="17" t="s">
        <v>83</v>
      </c>
      <c r="G387" s="17" t="s">
        <v>147</v>
      </c>
      <c r="H387" s="18">
        <v>0</v>
      </c>
      <c r="I387" s="13">
        <v>45</v>
      </c>
      <c r="J387" s="14">
        <v>965550</v>
      </c>
      <c r="K387" s="19"/>
      <c r="L387" s="14">
        <v>253183</v>
      </c>
      <c r="M387" s="14"/>
      <c r="N387" s="14">
        <v>0</v>
      </c>
      <c r="O387" s="14"/>
      <c r="P387" s="14">
        <v>6268233</v>
      </c>
      <c r="Q387" s="14"/>
      <c r="R387" s="14">
        <v>1472346</v>
      </c>
      <c r="S387" s="14"/>
      <c r="T387" s="14">
        <v>1582134</v>
      </c>
      <c r="U387" s="14"/>
      <c r="V387" s="15">
        <v>10541446</v>
      </c>
      <c r="W387" s="14"/>
      <c r="X387" s="5" t="str">
        <f t="shared" ref="X387:X450" si="6">IF(W387&amp;U387&amp;S387&amp;Q387&amp;O387&amp;M387&amp;K387&lt;&gt;"","Yes","No")</f>
        <v>No</v>
      </c>
      <c r="Y387" s="14"/>
      <c r="Z387" s="5"/>
      <c r="AA387" s="14"/>
      <c r="AB387" s="5"/>
      <c r="AC387" s="27"/>
      <c r="AD387" s="5"/>
      <c r="AE387" s="14"/>
      <c r="AF387" s="5"/>
      <c r="AG387" s="7"/>
    </row>
    <row r="388" spans="1:33" s="54" customFormat="1">
      <c r="A388" s="16" t="s">
        <v>1027</v>
      </c>
      <c r="B388" s="16" t="s">
        <v>1028</v>
      </c>
      <c r="C388" s="17" t="s">
        <v>91</v>
      </c>
      <c r="D388" s="186">
        <v>9164</v>
      </c>
      <c r="E388" s="189">
        <v>90164</v>
      </c>
      <c r="F388" s="17" t="s">
        <v>88</v>
      </c>
      <c r="G388" s="17" t="s">
        <v>84</v>
      </c>
      <c r="H388" s="18">
        <v>367260</v>
      </c>
      <c r="I388" s="13">
        <v>45</v>
      </c>
      <c r="J388" s="14">
        <v>1261768</v>
      </c>
      <c r="K388" s="19"/>
      <c r="L388" s="14">
        <v>457</v>
      </c>
      <c r="M388" s="14"/>
      <c r="N388" s="14">
        <v>0</v>
      </c>
      <c r="O388" s="14"/>
      <c r="P388" s="14">
        <v>1936204</v>
      </c>
      <c r="Q388" s="14"/>
      <c r="R388" s="14">
        <v>3955045</v>
      </c>
      <c r="S388" s="14"/>
      <c r="T388" s="14">
        <v>3595894</v>
      </c>
      <c r="U388" s="14"/>
      <c r="V388" s="15">
        <v>10749368</v>
      </c>
      <c r="W388" s="14"/>
      <c r="X388" s="5" t="str">
        <f t="shared" si="6"/>
        <v>No</v>
      </c>
      <c r="Y388" s="14"/>
      <c r="Z388" s="5"/>
      <c r="AA388" s="14"/>
      <c r="AB388" s="5"/>
      <c r="AC388" s="27"/>
      <c r="AD388" s="5"/>
      <c r="AE388" s="14"/>
      <c r="AF388" s="5"/>
      <c r="AG388" s="7"/>
    </row>
    <row r="389" spans="1:33" s="54" customFormat="1">
      <c r="A389" s="16" t="s">
        <v>4320</v>
      </c>
      <c r="B389" s="16" t="s">
        <v>4321</v>
      </c>
      <c r="C389" s="17" t="s">
        <v>235</v>
      </c>
      <c r="D389" s="186" t="s">
        <v>4322</v>
      </c>
      <c r="E389" s="189" t="s">
        <v>4323</v>
      </c>
      <c r="F389" s="17" t="s">
        <v>157</v>
      </c>
      <c r="G389" s="17" t="s">
        <v>147</v>
      </c>
      <c r="H389" s="18">
        <v>0</v>
      </c>
      <c r="I389" s="13">
        <v>45</v>
      </c>
      <c r="J389" s="14">
        <v>48366</v>
      </c>
      <c r="K389" s="19"/>
      <c r="L389" s="14">
        <v>2868279</v>
      </c>
      <c r="M389" s="14"/>
      <c r="N389" s="14">
        <v>0</v>
      </c>
      <c r="O389" s="14"/>
      <c r="P389" s="14">
        <v>335914</v>
      </c>
      <c r="Q389" s="14"/>
      <c r="R389" s="14">
        <v>749788</v>
      </c>
      <c r="S389" s="14"/>
      <c r="T389" s="14">
        <v>421584</v>
      </c>
      <c r="U389" s="14"/>
      <c r="V389" s="15">
        <v>4423931</v>
      </c>
      <c r="W389" s="14"/>
      <c r="X389" s="5" t="str">
        <f t="shared" si="6"/>
        <v>No</v>
      </c>
      <c r="Y389" s="14"/>
      <c r="Z389" s="5"/>
      <c r="AA389" s="14"/>
      <c r="AB389" s="5"/>
      <c r="AC389" s="27"/>
      <c r="AD389" s="5"/>
      <c r="AE389" s="14"/>
      <c r="AF389" s="5"/>
      <c r="AG389" s="7"/>
    </row>
    <row r="390" spans="1:33" s="54" customFormat="1">
      <c r="A390" s="16" t="s">
        <v>3477</v>
      </c>
      <c r="B390" s="16" t="s">
        <v>3478</v>
      </c>
      <c r="C390" s="17" t="s">
        <v>171</v>
      </c>
      <c r="D390" s="186">
        <v>4128</v>
      </c>
      <c r="E390" s="189">
        <v>40128</v>
      </c>
      <c r="F390" s="17" t="s">
        <v>83</v>
      </c>
      <c r="G390" s="17" t="s">
        <v>84</v>
      </c>
      <c r="H390" s="18">
        <v>191917</v>
      </c>
      <c r="I390" s="13">
        <v>45</v>
      </c>
      <c r="J390" s="14">
        <v>199705</v>
      </c>
      <c r="K390" s="19"/>
      <c r="L390" s="14">
        <v>0</v>
      </c>
      <c r="M390" s="14"/>
      <c r="N390" s="14">
        <v>0</v>
      </c>
      <c r="O390" s="14"/>
      <c r="P390" s="14">
        <v>673856</v>
      </c>
      <c r="Q390" s="14"/>
      <c r="R390" s="14">
        <v>1154881</v>
      </c>
      <c r="S390" s="14"/>
      <c r="T390" s="14">
        <v>1483121</v>
      </c>
      <c r="U390" s="14"/>
      <c r="V390" s="15">
        <v>3511563</v>
      </c>
      <c r="W390" s="14"/>
      <c r="X390" s="5" t="str">
        <f t="shared" si="6"/>
        <v>No</v>
      </c>
      <c r="Y390" s="14"/>
      <c r="Z390" s="5"/>
      <c r="AA390" s="14"/>
      <c r="AB390" s="5"/>
      <c r="AC390" s="27"/>
      <c r="AD390" s="5"/>
      <c r="AE390" s="14"/>
      <c r="AF390" s="5"/>
      <c r="AG390" s="7"/>
    </row>
    <row r="391" spans="1:33" s="54" customFormat="1">
      <c r="A391" s="16" t="s">
        <v>1048</v>
      </c>
      <c r="B391" s="16" t="s">
        <v>1049</v>
      </c>
      <c r="C391" s="17" t="s">
        <v>171</v>
      </c>
      <c r="D391" s="186">
        <v>4026</v>
      </c>
      <c r="E391" s="189">
        <v>40026</v>
      </c>
      <c r="F391" s="17" t="s">
        <v>83</v>
      </c>
      <c r="G391" s="17" t="s">
        <v>84</v>
      </c>
      <c r="H391" s="18">
        <v>643260</v>
      </c>
      <c r="I391" s="13">
        <v>45</v>
      </c>
      <c r="J391" s="14">
        <v>1174639</v>
      </c>
      <c r="K391" s="19"/>
      <c r="L391" s="14">
        <v>105156</v>
      </c>
      <c r="M391" s="14"/>
      <c r="N391" s="14">
        <v>0</v>
      </c>
      <c r="O391" s="14"/>
      <c r="P391" s="14">
        <v>5934719</v>
      </c>
      <c r="Q391" s="14"/>
      <c r="R391" s="14">
        <v>1891504</v>
      </c>
      <c r="S391" s="14"/>
      <c r="T391" s="14">
        <v>3537548</v>
      </c>
      <c r="U391" s="14"/>
      <c r="V391" s="15">
        <v>12643566</v>
      </c>
      <c r="W391" s="14"/>
      <c r="X391" s="5" t="str">
        <f t="shared" si="6"/>
        <v>No</v>
      </c>
      <c r="Y391" s="14"/>
      <c r="Z391" s="5"/>
      <c r="AA391" s="14"/>
      <c r="AB391" s="5"/>
      <c r="AC391" s="27"/>
      <c r="AD391" s="5"/>
      <c r="AE391" s="14"/>
      <c r="AF391" s="5"/>
      <c r="AG391" s="7"/>
    </row>
    <row r="392" spans="1:33" s="54" customFormat="1">
      <c r="A392" s="16" t="s">
        <v>6537</v>
      </c>
      <c r="B392" s="16" t="s">
        <v>3069</v>
      </c>
      <c r="C392" s="17" t="s">
        <v>171</v>
      </c>
      <c r="D392" s="186"/>
      <c r="E392" s="189">
        <v>40245</v>
      </c>
      <c r="F392" s="17" t="s">
        <v>157</v>
      </c>
      <c r="G392" s="17" t="s">
        <v>84</v>
      </c>
      <c r="H392" s="18">
        <v>1065219</v>
      </c>
      <c r="I392" s="13">
        <v>45</v>
      </c>
      <c r="J392" s="14">
        <v>55764</v>
      </c>
      <c r="K392" s="19"/>
      <c r="L392" s="14">
        <v>618595</v>
      </c>
      <c r="M392" s="14"/>
      <c r="N392" s="14">
        <v>0</v>
      </c>
      <c r="O392" s="14"/>
      <c r="P392" s="14">
        <v>466090</v>
      </c>
      <c r="Q392" s="14"/>
      <c r="R392" s="14">
        <v>331067</v>
      </c>
      <c r="S392" s="14"/>
      <c r="T392" s="14">
        <v>823533</v>
      </c>
      <c r="U392" s="14"/>
      <c r="V392" s="15">
        <v>2295049</v>
      </c>
      <c r="W392" s="14"/>
      <c r="X392" s="5" t="str">
        <f t="shared" si="6"/>
        <v>No</v>
      </c>
      <c r="Y392" s="14"/>
      <c r="Z392" s="5"/>
      <c r="AA392" s="14"/>
      <c r="AB392" s="5"/>
      <c r="AC392" s="27"/>
      <c r="AD392" s="5"/>
      <c r="AE392" s="14"/>
      <c r="AF392" s="5"/>
      <c r="AG392" s="7"/>
    </row>
    <row r="393" spans="1:33" s="54" customFormat="1">
      <c r="A393" s="16" t="s">
        <v>5143</v>
      </c>
      <c r="B393" s="16" t="s">
        <v>5144</v>
      </c>
      <c r="C393" s="17" t="s">
        <v>120</v>
      </c>
      <c r="D393" s="186" t="s">
        <v>5145</v>
      </c>
      <c r="E393" s="189" t="s">
        <v>5146</v>
      </c>
      <c r="F393" s="17" t="s">
        <v>83</v>
      </c>
      <c r="G393" s="17" t="s">
        <v>147</v>
      </c>
      <c r="H393" s="18">
        <v>0</v>
      </c>
      <c r="I393" s="13">
        <v>45</v>
      </c>
      <c r="J393" s="14">
        <v>184569</v>
      </c>
      <c r="K393" s="19"/>
      <c r="L393" s="14">
        <v>112560</v>
      </c>
      <c r="M393" s="14"/>
      <c r="N393" s="14">
        <v>0</v>
      </c>
      <c r="O393" s="14"/>
      <c r="P393" s="14">
        <v>0</v>
      </c>
      <c r="Q393" s="14"/>
      <c r="R393" s="14">
        <v>827211</v>
      </c>
      <c r="S393" s="14"/>
      <c r="T393" s="14">
        <v>1838496</v>
      </c>
      <c r="U393" s="14"/>
      <c r="V393" s="15">
        <v>2962836</v>
      </c>
      <c r="W393" s="14"/>
      <c r="X393" s="5" t="str">
        <f t="shared" si="6"/>
        <v>No</v>
      </c>
      <c r="Y393" s="14"/>
      <c r="Z393" s="5"/>
      <c r="AA393" s="14"/>
      <c r="AB393" s="5"/>
      <c r="AC393" s="27"/>
      <c r="AD393" s="5"/>
      <c r="AE393" s="14"/>
      <c r="AF393" s="5"/>
      <c r="AG393" s="7"/>
    </row>
    <row r="394" spans="1:33" s="54" customFormat="1">
      <c r="A394" s="16" t="s">
        <v>293</v>
      </c>
      <c r="B394" s="16" t="s">
        <v>6412</v>
      </c>
      <c r="C394" s="17" t="s">
        <v>213</v>
      </c>
      <c r="D394" s="186" t="s">
        <v>294</v>
      </c>
      <c r="E394" s="189" t="s">
        <v>295</v>
      </c>
      <c r="F394" s="17" t="s">
        <v>157</v>
      </c>
      <c r="G394" s="17" t="s">
        <v>147</v>
      </c>
      <c r="H394" s="18">
        <v>0</v>
      </c>
      <c r="I394" s="13">
        <v>45</v>
      </c>
      <c r="J394" s="14">
        <v>48066</v>
      </c>
      <c r="K394" s="19"/>
      <c r="L394" s="14">
        <v>25432</v>
      </c>
      <c r="M394" s="14"/>
      <c r="N394" s="14">
        <v>0</v>
      </c>
      <c r="O394" s="14"/>
      <c r="P394" s="14">
        <v>668598</v>
      </c>
      <c r="Q394" s="14"/>
      <c r="R394" s="14">
        <v>11564</v>
      </c>
      <c r="S394" s="14"/>
      <c r="T394" s="14">
        <v>1018686</v>
      </c>
      <c r="U394" s="14"/>
      <c r="V394" s="15">
        <v>1772346</v>
      </c>
      <c r="W394" s="14"/>
      <c r="X394" s="5" t="str">
        <f t="shared" si="6"/>
        <v>No</v>
      </c>
      <c r="Y394" s="14"/>
      <c r="Z394" s="5"/>
      <c r="AA394" s="14"/>
      <c r="AB394" s="5"/>
      <c r="AC394" s="27"/>
      <c r="AD394" s="5"/>
      <c r="AE394" s="14"/>
      <c r="AF394" s="5"/>
      <c r="AG394" s="7"/>
    </row>
    <row r="395" spans="1:33" s="54" customFormat="1">
      <c r="A395" s="16" t="s">
        <v>3598</v>
      </c>
      <c r="B395" s="16" t="s">
        <v>3599</v>
      </c>
      <c r="C395" s="17" t="s">
        <v>109</v>
      </c>
      <c r="D395" s="186" t="s">
        <v>3600</v>
      </c>
      <c r="E395" s="189" t="s">
        <v>3601</v>
      </c>
      <c r="F395" s="17" t="s">
        <v>157</v>
      </c>
      <c r="G395" s="17" t="s">
        <v>147</v>
      </c>
      <c r="H395" s="18">
        <v>0</v>
      </c>
      <c r="I395" s="13">
        <v>45</v>
      </c>
      <c r="J395" s="14">
        <v>34114</v>
      </c>
      <c r="K395" s="19"/>
      <c r="L395" s="14">
        <v>0</v>
      </c>
      <c r="M395" s="14"/>
      <c r="N395" s="14">
        <v>0</v>
      </c>
      <c r="O395" s="14"/>
      <c r="P395" s="14">
        <v>993389</v>
      </c>
      <c r="Q395" s="14"/>
      <c r="R395" s="14">
        <v>0</v>
      </c>
      <c r="S395" s="14"/>
      <c r="T395" s="14">
        <v>174108</v>
      </c>
      <c r="U395" s="14"/>
      <c r="V395" s="15">
        <v>1201611</v>
      </c>
      <c r="W395" s="14"/>
      <c r="X395" s="5" t="str">
        <f t="shared" si="6"/>
        <v>No</v>
      </c>
      <c r="Y395" s="14"/>
      <c r="Z395" s="5"/>
      <c r="AA395" s="14"/>
      <c r="AB395" s="5"/>
      <c r="AC395" s="27"/>
      <c r="AD395" s="5"/>
      <c r="AE395" s="14"/>
      <c r="AF395" s="5"/>
      <c r="AG395" s="7"/>
    </row>
    <row r="396" spans="1:33" s="54" customFormat="1">
      <c r="A396" s="16" t="s">
        <v>1868</v>
      </c>
      <c r="B396" s="16" t="s">
        <v>1869</v>
      </c>
      <c r="C396" s="17" t="s">
        <v>265</v>
      </c>
      <c r="D396" s="186" t="s">
        <v>1870</v>
      </c>
      <c r="E396" s="189" t="s">
        <v>1871</v>
      </c>
      <c r="F396" s="17" t="s">
        <v>157</v>
      </c>
      <c r="G396" s="17" t="s">
        <v>147</v>
      </c>
      <c r="H396" s="18">
        <v>0</v>
      </c>
      <c r="I396" s="13">
        <v>45</v>
      </c>
      <c r="J396" s="14">
        <v>528802</v>
      </c>
      <c r="K396" s="19"/>
      <c r="L396" s="14">
        <v>1681498</v>
      </c>
      <c r="M396" s="14"/>
      <c r="N396" s="14">
        <v>0</v>
      </c>
      <c r="O396" s="14"/>
      <c r="P396" s="14">
        <v>0</v>
      </c>
      <c r="Q396" s="14"/>
      <c r="R396" s="14">
        <v>447587</v>
      </c>
      <c r="S396" s="14"/>
      <c r="T396" s="14">
        <v>747911</v>
      </c>
      <c r="U396" s="14"/>
      <c r="V396" s="15">
        <v>3405798</v>
      </c>
      <c r="W396" s="14"/>
      <c r="X396" s="5" t="str">
        <f t="shared" si="6"/>
        <v>No</v>
      </c>
      <c r="Y396" s="14"/>
      <c r="Z396" s="5"/>
      <c r="AA396" s="14"/>
      <c r="AB396" s="5"/>
      <c r="AC396" s="27"/>
      <c r="AD396" s="5"/>
      <c r="AE396" s="14"/>
      <c r="AF396" s="5"/>
      <c r="AG396" s="7"/>
    </row>
    <row r="397" spans="1:33" s="54" customFormat="1">
      <c r="A397" s="16" t="s">
        <v>4866</v>
      </c>
      <c r="B397" s="16" t="s">
        <v>3679</v>
      </c>
      <c r="C397" s="17" t="s">
        <v>87</v>
      </c>
      <c r="D397" s="186" t="s">
        <v>4867</v>
      </c>
      <c r="E397" s="189" t="s">
        <v>4868</v>
      </c>
      <c r="F397" s="17" t="s">
        <v>88</v>
      </c>
      <c r="G397" s="17" t="s">
        <v>147</v>
      </c>
      <c r="H397" s="18">
        <v>0</v>
      </c>
      <c r="I397" s="13">
        <v>44</v>
      </c>
      <c r="J397" s="14">
        <v>363353</v>
      </c>
      <c r="K397" s="19"/>
      <c r="L397" s="14">
        <v>2798</v>
      </c>
      <c r="M397" s="14"/>
      <c r="N397" s="14">
        <v>0</v>
      </c>
      <c r="O397" s="14"/>
      <c r="P397" s="14">
        <v>3388786</v>
      </c>
      <c r="Q397" s="14"/>
      <c r="R397" s="14">
        <v>2135898</v>
      </c>
      <c r="S397" s="14"/>
      <c r="T397" s="14">
        <v>1000907</v>
      </c>
      <c r="U397" s="14"/>
      <c r="V397" s="15">
        <v>6891742</v>
      </c>
      <c r="W397" s="14"/>
      <c r="X397" s="5" t="str">
        <f t="shared" si="6"/>
        <v>No</v>
      </c>
      <c r="Y397" s="14"/>
      <c r="Z397" s="5"/>
      <c r="AA397" s="14"/>
      <c r="AB397" s="5"/>
      <c r="AC397" s="27"/>
      <c r="AD397" s="5"/>
      <c r="AE397" s="14"/>
      <c r="AF397" s="5"/>
      <c r="AG397" s="7"/>
    </row>
    <row r="398" spans="1:33" s="54" customFormat="1">
      <c r="A398" s="16" t="s">
        <v>2667</v>
      </c>
      <c r="B398" s="16" t="s">
        <v>2668</v>
      </c>
      <c r="C398" s="17" t="s">
        <v>120</v>
      </c>
      <c r="D398" s="186">
        <v>6103</v>
      </c>
      <c r="E398" s="189">
        <v>60103</v>
      </c>
      <c r="F398" s="17" t="s">
        <v>83</v>
      </c>
      <c r="G398" s="17" t="s">
        <v>84</v>
      </c>
      <c r="H398" s="18">
        <v>4944332</v>
      </c>
      <c r="I398" s="13">
        <v>44</v>
      </c>
      <c r="J398" s="14">
        <v>703355</v>
      </c>
      <c r="K398" s="19"/>
      <c r="L398" s="14">
        <v>0</v>
      </c>
      <c r="M398" s="14"/>
      <c r="N398" s="14">
        <v>0</v>
      </c>
      <c r="O398" s="14"/>
      <c r="P398" s="14">
        <v>1136311</v>
      </c>
      <c r="Q398" s="14"/>
      <c r="R398" s="14">
        <v>291911</v>
      </c>
      <c r="S398" s="14"/>
      <c r="T398" s="14">
        <v>5466979</v>
      </c>
      <c r="U398" s="14"/>
      <c r="V398" s="15">
        <v>7598556</v>
      </c>
      <c r="W398" s="14"/>
      <c r="X398" s="5" t="str">
        <f t="shared" si="6"/>
        <v>No</v>
      </c>
      <c r="Y398" s="14"/>
      <c r="Z398" s="5"/>
      <c r="AA398" s="14"/>
      <c r="AB398" s="5"/>
      <c r="AC398" s="27"/>
      <c r="AD398" s="5"/>
      <c r="AE398" s="14"/>
      <c r="AF398" s="5"/>
      <c r="AG398" s="7"/>
    </row>
    <row r="399" spans="1:33" s="54" customFormat="1">
      <c r="A399" s="16" t="s">
        <v>1038</v>
      </c>
      <c r="B399" s="16" t="s">
        <v>1039</v>
      </c>
      <c r="C399" s="17" t="s">
        <v>555</v>
      </c>
      <c r="D399" s="186">
        <v>5047</v>
      </c>
      <c r="E399" s="189">
        <v>50047</v>
      </c>
      <c r="F399" s="17" t="s">
        <v>88</v>
      </c>
      <c r="G399" s="17" t="s">
        <v>84</v>
      </c>
      <c r="H399" s="18">
        <v>132600</v>
      </c>
      <c r="I399" s="13">
        <v>44</v>
      </c>
      <c r="J399" s="14">
        <v>1251585</v>
      </c>
      <c r="K399" s="19"/>
      <c r="L399" s="14">
        <v>115986</v>
      </c>
      <c r="M399" s="14"/>
      <c r="N399" s="14">
        <v>0</v>
      </c>
      <c r="O399" s="14"/>
      <c r="P399" s="14">
        <v>1046195</v>
      </c>
      <c r="Q399" s="14"/>
      <c r="R399" s="14">
        <v>7681950</v>
      </c>
      <c r="S399" s="14"/>
      <c r="T399" s="14">
        <v>1739100</v>
      </c>
      <c r="U399" s="14"/>
      <c r="V399" s="15">
        <v>11834816</v>
      </c>
      <c r="W399" s="14"/>
      <c r="X399" s="5" t="str">
        <f t="shared" si="6"/>
        <v>No</v>
      </c>
      <c r="Y399" s="14"/>
      <c r="Z399" s="5"/>
      <c r="AA399" s="14"/>
      <c r="AB399" s="5"/>
      <c r="AC399" s="27"/>
      <c r="AD399" s="5"/>
      <c r="AE399" s="14"/>
      <c r="AF399" s="5"/>
      <c r="AG399" s="7"/>
    </row>
    <row r="400" spans="1:33" s="54" customFormat="1">
      <c r="A400" s="16" t="s">
        <v>4972</v>
      </c>
      <c r="B400" s="16" t="s">
        <v>1083</v>
      </c>
      <c r="C400" s="17" t="s">
        <v>91</v>
      </c>
      <c r="D400" s="186" t="s">
        <v>4973</v>
      </c>
      <c r="E400" s="189" t="s">
        <v>4974</v>
      </c>
      <c r="F400" s="17" t="s">
        <v>88</v>
      </c>
      <c r="G400" s="17" t="s">
        <v>147</v>
      </c>
      <c r="H400" s="18">
        <v>0</v>
      </c>
      <c r="I400" s="13">
        <v>44</v>
      </c>
      <c r="J400" s="14">
        <v>944040</v>
      </c>
      <c r="K400" s="19"/>
      <c r="L400" s="14">
        <v>1760535</v>
      </c>
      <c r="M400" s="14"/>
      <c r="N400" s="14">
        <v>0</v>
      </c>
      <c r="O400" s="14"/>
      <c r="P400" s="14">
        <v>0</v>
      </c>
      <c r="Q400" s="14"/>
      <c r="R400" s="14">
        <v>1526063</v>
      </c>
      <c r="S400" s="14"/>
      <c r="T400" s="14">
        <v>415002</v>
      </c>
      <c r="U400" s="14"/>
      <c r="V400" s="15">
        <v>4645640</v>
      </c>
      <c r="W400" s="14"/>
      <c r="X400" s="5" t="str">
        <f t="shared" si="6"/>
        <v>No</v>
      </c>
      <c r="Y400" s="14"/>
      <c r="Z400" s="5"/>
      <c r="AA400" s="14"/>
      <c r="AB400" s="5"/>
      <c r="AC400" s="27"/>
      <c r="AD400" s="5"/>
      <c r="AE400" s="14"/>
      <c r="AF400" s="5"/>
      <c r="AG400" s="7"/>
    </row>
    <row r="401" spans="1:33" s="54" customFormat="1">
      <c r="A401" s="16" t="s">
        <v>2716</v>
      </c>
      <c r="B401" s="16" t="s">
        <v>2717</v>
      </c>
      <c r="C401" s="17" t="s">
        <v>42</v>
      </c>
      <c r="D401" s="186">
        <v>2099</v>
      </c>
      <c r="E401" s="189">
        <v>20099</v>
      </c>
      <c r="F401" s="17" t="s">
        <v>88</v>
      </c>
      <c r="G401" s="17" t="s">
        <v>84</v>
      </c>
      <c r="H401" s="18">
        <v>18351295</v>
      </c>
      <c r="I401" s="13">
        <v>44</v>
      </c>
      <c r="J401" s="14">
        <v>8766939</v>
      </c>
      <c r="K401" s="19"/>
      <c r="L401" s="14">
        <v>713448</v>
      </c>
      <c r="M401" s="14"/>
      <c r="N401" s="14">
        <v>0</v>
      </c>
      <c r="O401" s="14"/>
      <c r="P401" s="14">
        <v>64705313</v>
      </c>
      <c r="Q401" s="14"/>
      <c r="R401" s="14">
        <v>4618573</v>
      </c>
      <c r="S401" s="14"/>
      <c r="T401" s="14">
        <v>0</v>
      </c>
      <c r="U401" s="14"/>
      <c r="V401" s="15">
        <v>78804273</v>
      </c>
      <c r="W401" s="14"/>
      <c r="X401" s="5" t="str">
        <f t="shared" si="6"/>
        <v>No</v>
      </c>
      <c r="Y401" s="14"/>
      <c r="Z401" s="5"/>
      <c r="AA401" s="14"/>
      <c r="AB401" s="5"/>
      <c r="AC401" s="27"/>
      <c r="AD401" s="5"/>
      <c r="AE401" s="14"/>
      <c r="AF401" s="5"/>
      <c r="AG401" s="7"/>
    </row>
    <row r="402" spans="1:33" s="54" customFormat="1">
      <c r="A402" s="16" t="s">
        <v>2070</v>
      </c>
      <c r="B402" s="16" t="s">
        <v>2071</v>
      </c>
      <c r="C402" s="17" t="s">
        <v>46</v>
      </c>
      <c r="D402" s="186">
        <v>5092</v>
      </c>
      <c r="E402" s="189">
        <v>50092</v>
      </c>
      <c r="F402" s="17" t="s">
        <v>83</v>
      </c>
      <c r="G402" s="17" t="s">
        <v>84</v>
      </c>
      <c r="H402" s="18">
        <v>107677</v>
      </c>
      <c r="I402" s="13">
        <v>44</v>
      </c>
      <c r="J402" s="14">
        <v>1741198</v>
      </c>
      <c r="K402" s="19"/>
      <c r="L402" s="14">
        <v>95911</v>
      </c>
      <c r="M402" s="14"/>
      <c r="N402" s="14">
        <v>0</v>
      </c>
      <c r="O402" s="14"/>
      <c r="P402" s="14">
        <v>0</v>
      </c>
      <c r="Q402" s="14"/>
      <c r="R402" s="14">
        <v>6464384</v>
      </c>
      <c r="S402" s="14"/>
      <c r="T402" s="14">
        <v>250474</v>
      </c>
      <c r="U402" s="14"/>
      <c r="V402" s="15">
        <v>8551967</v>
      </c>
      <c r="W402" s="14"/>
      <c r="X402" s="5" t="str">
        <f t="shared" si="6"/>
        <v>No</v>
      </c>
      <c r="Y402" s="14"/>
      <c r="Z402" s="5"/>
      <c r="AA402" s="14"/>
      <c r="AB402" s="5"/>
      <c r="AC402" s="27"/>
      <c r="AD402" s="5"/>
      <c r="AE402" s="14"/>
      <c r="AF402" s="5"/>
      <c r="AG402" s="7"/>
    </row>
    <row r="403" spans="1:33" s="54" customFormat="1">
      <c r="A403" s="16" t="s">
        <v>3617</v>
      </c>
      <c r="B403" s="16" t="s">
        <v>3618</v>
      </c>
      <c r="C403" s="17" t="s">
        <v>466</v>
      </c>
      <c r="D403" s="186">
        <v>5166</v>
      </c>
      <c r="E403" s="189">
        <v>50166</v>
      </c>
      <c r="F403" s="17" t="s">
        <v>83</v>
      </c>
      <c r="G403" s="17" t="s">
        <v>84</v>
      </c>
      <c r="H403" s="18">
        <v>1624827</v>
      </c>
      <c r="I403" s="13">
        <v>44</v>
      </c>
      <c r="J403" s="14">
        <v>287385</v>
      </c>
      <c r="K403" s="19"/>
      <c r="L403" s="14">
        <v>17034</v>
      </c>
      <c r="M403" s="14"/>
      <c r="N403" s="14">
        <v>0</v>
      </c>
      <c r="O403" s="14"/>
      <c r="P403" s="14">
        <v>2203652</v>
      </c>
      <c r="Q403" s="14"/>
      <c r="R403" s="14">
        <v>219120</v>
      </c>
      <c r="S403" s="14"/>
      <c r="T403" s="14">
        <v>367890</v>
      </c>
      <c r="U403" s="14"/>
      <c r="V403" s="15">
        <v>3095081</v>
      </c>
      <c r="W403" s="14"/>
      <c r="X403" s="5" t="str">
        <f t="shared" si="6"/>
        <v>No</v>
      </c>
      <c r="Y403" s="14"/>
      <c r="Z403" s="5"/>
      <c r="AA403" s="14"/>
      <c r="AB403" s="5"/>
      <c r="AC403" s="27"/>
      <c r="AD403" s="5"/>
      <c r="AE403" s="14"/>
      <c r="AF403" s="5"/>
      <c r="AG403" s="7"/>
    </row>
    <row r="404" spans="1:33" s="54" customFormat="1">
      <c r="A404" s="16" t="s">
        <v>4115</v>
      </c>
      <c r="B404" s="16" t="s">
        <v>4116</v>
      </c>
      <c r="C404" s="17" t="s">
        <v>124</v>
      </c>
      <c r="D404" s="186">
        <v>6088</v>
      </c>
      <c r="E404" s="189">
        <v>60088</v>
      </c>
      <c r="F404" s="17" t="s">
        <v>83</v>
      </c>
      <c r="G404" s="17" t="s">
        <v>84</v>
      </c>
      <c r="H404" s="18">
        <v>899703</v>
      </c>
      <c r="I404" s="13">
        <v>44</v>
      </c>
      <c r="J404" s="14">
        <v>3126257</v>
      </c>
      <c r="K404" s="19"/>
      <c r="L404" s="14">
        <v>472669</v>
      </c>
      <c r="M404" s="14"/>
      <c r="N404" s="14">
        <v>0</v>
      </c>
      <c r="O404" s="14"/>
      <c r="P404" s="14">
        <v>6454432</v>
      </c>
      <c r="Q404" s="14"/>
      <c r="R404" s="14">
        <v>409652</v>
      </c>
      <c r="S404" s="14"/>
      <c r="T404" s="14">
        <v>4027929</v>
      </c>
      <c r="U404" s="14"/>
      <c r="V404" s="15">
        <v>14490939</v>
      </c>
      <c r="W404" s="14"/>
      <c r="X404" s="5" t="str">
        <f t="shared" si="6"/>
        <v>No</v>
      </c>
      <c r="Y404" s="14"/>
      <c r="Z404" s="5"/>
      <c r="AA404" s="14"/>
      <c r="AB404" s="5"/>
      <c r="AC404" s="27"/>
      <c r="AD404" s="5"/>
      <c r="AE404" s="14"/>
      <c r="AF404" s="5"/>
      <c r="AG404" s="7"/>
    </row>
    <row r="405" spans="1:33" s="54" customFormat="1">
      <c r="A405" s="16" t="s">
        <v>489</v>
      </c>
      <c r="B405" s="16" t="s">
        <v>490</v>
      </c>
      <c r="C405" s="17" t="s">
        <v>168</v>
      </c>
      <c r="D405" s="186">
        <v>57</v>
      </c>
      <c r="E405" s="189">
        <v>57</v>
      </c>
      <c r="F405" s="17" t="s">
        <v>125</v>
      </c>
      <c r="G405" s="17" t="s">
        <v>84</v>
      </c>
      <c r="H405" s="18">
        <v>83794</v>
      </c>
      <c r="I405" s="13">
        <v>44</v>
      </c>
      <c r="J405" s="14">
        <v>739239</v>
      </c>
      <c r="K405" s="19"/>
      <c r="L405" s="14">
        <v>207879</v>
      </c>
      <c r="M405" s="14"/>
      <c r="N405" s="14">
        <v>0</v>
      </c>
      <c r="O405" s="14"/>
      <c r="P405" s="14">
        <v>1693346</v>
      </c>
      <c r="Q405" s="14"/>
      <c r="R405" s="14">
        <v>829713</v>
      </c>
      <c r="S405" s="14"/>
      <c r="T405" s="14">
        <v>2778454</v>
      </c>
      <c r="U405" s="14"/>
      <c r="V405" s="15">
        <v>6248631</v>
      </c>
      <c r="W405" s="14"/>
      <c r="X405" s="5" t="str">
        <f t="shared" si="6"/>
        <v>No</v>
      </c>
      <c r="Y405" s="14"/>
      <c r="Z405" s="5"/>
      <c r="AA405" s="14"/>
      <c r="AB405" s="5"/>
      <c r="AC405" s="27"/>
      <c r="AD405" s="5"/>
      <c r="AE405" s="14"/>
      <c r="AF405" s="5"/>
      <c r="AG405" s="7"/>
    </row>
    <row r="406" spans="1:33" s="54" customFormat="1">
      <c r="A406" s="16" t="s">
        <v>6040</v>
      </c>
      <c r="B406" s="16" t="s">
        <v>4817</v>
      </c>
      <c r="C406" s="17" t="s">
        <v>91</v>
      </c>
      <c r="D406" s="186">
        <v>9088</v>
      </c>
      <c r="E406" s="189">
        <v>90088</v>
      </c>
      <c r="F406" s="17" t="s">
        <v>88</v>
      </c>
      <c r="G406" s="17" t="s">
        <v>84</v>
      </c>
      <c r="H406" s="18">
        <v>83913</v>
      </c>
      <c r="I406" s="13">
        <v>43</v>
      </c>
      <c r="J406" s="14">
        <v>1138694</v>
      </c>
      <c r="K406" s="19"/>
      <c r="L406" s="14">
        <v>66563</v>
      </c>
      <c r="M406" s="14"/>
      <c r="N406" s="14">
        <v>0</v>
      </c>
      <c r="O406" s="14"/>
      <c r="P406" s="14">
        <v>446400</v>
      </c>
      <c r="Q406" s="14"/>
      <c r="R406" s="14">
        <v>5266688</v>
      </c>
      <c r="S406" s="14"/>
      <c r="T406" s="14">
        <v>3044818</v>
      </c>
      <c r="U406" s="14"/>
      <c r="V406" s="15">
        <v>9963163</v>
      </c>
      <c r="W406" s="14"/>
      <c r="X406" s="5" t="str">
        <f t="shared" si="6"/>
        <v>No</v>
      </c>
      <c r="Y406" s="14"/>
      <c r="Z406" s="5"/>
      <c r="AA406" s="14"/>
      <c r="AB406" s="5"/>
      <c r="AC406" s="27"/>
      <c r="AD406" s="5"/>
      <c r="AE406" s="14"/>
      <c r="AF406" s="5"/>
      <c r="AG406" s="7"/>
    </row>
    <row r="407" spans="1:33" s="54" customFormat="1">
      <c r="A407" s="16" t="s">
        <v>1179</v>
      </c>
      <c r="B407" s="16" t="s">
        <v>1180</v>
      </c>
      <c r="C407" s="17" t="s">
        <v>132</v>
      </c>
      <c r="D407" s="186">
        <v>5044</v>
      </c>
      <c r="E407" s="189">
        <v>50044</v>
      </c>
      <c r="F407" s="17" t="s">
        <v>88</v>
      </c>
      <c r="G407" s="17" t="s">
        <v>84</v>
      </c>
      <c r="H407" s="18">
        <v>313492</v>
      </c>
      <c r="I407" s="13">
        <v>43</v>
      </c>
      <c r="J407" s="14">
        <v>1707869</v>
      </c>
      <c r="K407" s="19"/>
      <c r="L407" s="14">
        <v>296939</v>
      </c>
      <c r="M407" s="14"/>
      <c r="N407" s="14">
        <v>4731536</v>
      </c>
      <c r="O407" s="14"/>
      <c r="P407" s="14">
        <v>1257588</v>
      </c>
      <c r="Q407" s="14"/>
      <c r="R407" s="14">
        <v>2048372</v>
      </c>
      <c r="S407" s="14"/>
      <c r="T407" s="14">
        <v>2611309</v>
      </c>
      <c r="U407" s="14"/>
      <c r="V407" s="15">
        <v>12653613</v>
      </c>
      <c r="W407" s="14"/>
      <c r="X407" s="5" t="str">
        <f t="shared" si="6"/>
        <v>No</v>
      </c>
      <c r="Y407" s="14"/>
      <c r="Z407" s="5"/>
      <c r="AA407" s="14"/>
      <c r="AB407" s="5"/>
      <c r="AC407" s="27"/>
      <c r="AD407" s="5"/>
      <c r="AE407" s="14"/>
      <c r="AF407" s="5"/>
      <c r="AG407" s="7"/>
    </row>
    <row r="408" spans="1:33" s="54" customFormat="1">
      <c r="A408" s="16" t="s">
        <v>5094</v>
      </c>
      <c r="B408" s="16" t="s">
        <v>5095</v>
      </c>
      <c r="C408" s="17" t="s">
        <v>141</v>
      </c>
      <c r="D408" s="186">
        <v>3008</v>
      </c>
      <c r="E408" s="189">
        <v>30008</v>
      </c>
      <c r="F408" s="17" t="s">
        <v>88</v>
      </c>
      <c r="G408" s="17" t="s">
        <v>84</v>
      </c>
      <c r="H408" s="18">
        <v>116636</v>
      </c>
      <c r="I408" s="13">
        <v>43</v>
      </c>
      <c r="J408" s="14">
        <v>3077550</v>
      </c>
      <c r="K408" s="19"/>
      <c r="L408" s="14">
        <v>107168</v>
      </c>
      <c r="M408" s="14"/>
      <c r="N408" s="14">
        <v>0</v>
      </c>
      <c r="O408" s="14"/>
      <c r="P408" s="14">
        <v>1782970</v>
      </c>
      <c r="Q408" s="14"/>
      <c r="R408" s="14">
        <v>951481</v>
      </c>
      <c r="S408" s="14"/>
      <c r="T408" s="14">
        <v>2115666</v>
      </c>
      <c r="U408" s="14"/>
      <c r="V408" s="15">
        <v>8034835</v>
      </c>
      <c r="W408" s="14"/>
      <c r="X408" s="5" t="str">
        <f t="shared" si="6"/>
        <v>No</v>
      </c>
      <c r="Y408" s="14"/>
      <c r="Z408" s="5"/>
      <c r="AA408" s="14"/>
      <c r="AB408" s="5"/>
      <c r="AC408" s="27"/>
      <c r="AD408" s="5"/>
      <c r="AE408" s="14"/>
      <c r="AF408" s="5"/>
      <c r="AG408" s="7"/>
    </row>
    <row r="409" spans="1:33" s="54" customFormat="1">
      <c r="A409" s="16" t="s">
        <v>1091</v>
      </c>
      <c r="B409" s="16" t="s">
        <v>1092</v>
      </c>
      <c r="C409" s="17" t="s">
        <v>87</v>
      </c>
      <c r="D409" s="186">
        <v>43</v>
      </c>
      <c r="E409" s="189">
        <v>43</v>
      </c>
      <c r="F409" s="17" t="s">
        <v>88</v>
      </c>
      <c r="G409" s="17" t="s">
        <v>84</v>
      </c>
      <c r="H409" s="18">
        <v>67227</v>
      </c>
      <c r="I409" s="13">
        <v>43</v>
      </c>
      <c r="J409" s="14">
        <v>635163</v>
      </c>
      <c r="K409" s="19"/>
      <c r="L409" s="14">
        <v>227436</v>
      </c>
      <c r="M409" s="14"/>
      <c r="N409" s="14">
        <v>8081205</v>
      </c>
      <c r="O409" s="14"/>
      <c r="P409" s="14">
        <v>0</v>
      </c>
      <c r="Q409" s="14"/>
      <c r="R409" s="14">
        <v>952706</v>
      </c>
      <c r="S409" s="14"/>
      <c r="T409" s="14">
        <v>2695701</v>
      </c>
      <c r="U409" s="14"/>
      <c r="V409" s="15">
        <v>12592211</v>
      </c>
      <c r="W409" s="14"/>
      <c r="X409" s="5" t="str">
        <f t="shared" si="6"/>
        <v>No</v>
      </c>
      <c r="Y409" s="14"/>
      <c r="Z409" s="5"/>
      <c r="AA409" s="14"/>
      <c r="AB409" s="5"/>
      <c r="AC409" s="27"/>
      <c r="AD409" s="5"/>
      <c r="AE409" s="14"/>
      <c r="AF409" s="5"/>
      <c r="AG409" s="7"/>
    </row>
    <row r="410" spans="1:33" s="54" customFormat="1">
      <c r="A410" s="16" t="s">
        <v>4178</v>
      </c>
      <c r="B410" s="16" t="s">
        <v>4179</v>
      </c>
      <c r="C410" s="17" t="s">
        <v>91</v>
      </c>
      <c r="D410" s="186">
        <v>9092</v>
      </c>
      <c r="E410" s="189">
        <v>90092</v>
      </c>
      <c r="F410" s="17" t="s">
        <v>83</v>
      </c>
      <c r="G410" s="17" t="s">
        <v>84</v>
      </c>
      <c r="H410" s="18">
        <v>133683</v>
      </c>
      <c r="I410" s="13">
        <v>43</v>
      </c>
      <c r="J410" s="14">
        <v>2318115</v>
      </c>
      <c r="K410" s="19"/>
      <c r="L410" s="14">
        <v>66030</v>
      </c>
      <c r="M410" s="14"/>
      <c r="N410" s="14">
        <v>0</v>
      </c>
      <c r="O410" s="14"/>
      <c r="P410" s="14">
        <v>5293386</v>
      </c>
      <c r="Q410" s="14"/>
      <c r="R410" s="14">
        <v>118540</v>
      </c>
      <c r="S410" s="14"/>
      <c r="T410" s="14">
        <v>2662741</v>
      </c>
      <c r="U410" s="14"/>
      <c r="V410" s="15">
        <v>10458812</v>
      </c>
      <c r="W410" s="14"/>
      <c r="X410" s="5" t="str">
        <f t="shared" si="6"/>
        <v>No</v>
      </c>
      <c r="Y410" s="14"/>
      <c r="Z410" s="5"/>
      <c r="AA410" s="14"/>
      <c r="AB410" s="5"/>
      <c r="AC410" s="27"/>
      <c r="AD410" s="5"/>
      <c r="AE410" s="14"/>
      <c r="AF410" s="5"/>
      <c r="AG410" s="7"/>
    </row>
    <row r="411" spans="1:33" s="54" customFormat="1">
      <c r="A411" s="16" t="s">
        <v>1147</v>
      </c>
      <c r="B411" s="16" t="s">
        <v>1148</v>
      </c>
      <c r="C411" s="17" t="s">
        <v>58</v>
      </c>
      <c r="D411" s="186" t="s">
        <v>1149</v>
      </c>
      <c r="E411" s="189">
        <v>55228</v>
      </c>
      <c r="F411" s="17" t="s">
        <v>36</v>
      </c>
      <c r="G411" s="17" t="s">
        <v>5756</v>
      </c>
      <c r="H411" s="18">
        <v>0</v>
      </c>
      <c r="I411" s="13">
        <v>42</v>
      </c>
      <c r="J411" s="14">
        <v>102615</v>
      </c>
      <c r="K411" s="19"/>
      <c r="L411" s="14">
        <v>1183075</v>
      </c>
      <c r="M411" s="14"/>
      <c r="N411" s="14">
        <v>0</v>
      </c>
      <c r="O411" s="14"/>
      <c r="P411" s="14">
        <v>154602</v>
      </c>
      <c r="Q411" s="14"/>
      <c r="R411" s="14">
        <v>389240</v>
      </c>
      <c r="S411" s="14"/>
      <c r="T411" s="14">
        <v>3297966</v>
      </c>
      <c r="U411" s="14"/>
      <c r="V411" s="15">
        <v>5127498</v>
      </c>
      <c r="W411" s="14"/>
      <c r="X411" s="5" t="str">
        <f t="shared" si="6"/>
        <v>No</v>
      </c>
      <c r="Y411" s="14"/>
      <c r="Z411" s="5"/>
      <c r="AA411" s="14"/>
      <c r="AB411" s="5"/>
      <c r="AC411" s="27"/>
      <c r="AD411" s="5"/>
      <c r="AE411" s="14"/>
      <c r="AF411" s="5"/>
      <c r="AG411" s="7"/>
    </row>
    <row r="412" spans="1:33" s="54" customFormat="1">
      <c r="A412" s="16" t="s">
        <v>3261</v>
      </c>
      <c r="B412" s="16" t="s">
        <v>595</v>
      </c>
      <c r="C412" s="17" t="s">
        <v>555</v>
      </c>
      <c r="D412" s="186" t="s">
        <v>3262</v>
      </c>
      <c r="E412" s="189" t="s">
        <v>3263</v>
      </c>
      <c r="F412" s="17" t="s">
        <v>88</v>
      </c>
      <c r="G412" s="17" t="s">
        <v>147</v>
      </c>
      <c r="H412" s="18">
        <v>0</v>
      </c>
      <c r="I412" s="13">
        <v>42</v>
      </c>
      <c r="J412" s="14">
        <v>104404</v>
      </c>
      <c r="K412" s="19" t="s">
        <v>5830</v>
      </c>
      <c r="L412" s="14">
        <v>285446</v>
      </c>
      <c r="M412" s="14"/>
      <c r="N412" s="14">
        <v>0</v>
      </c>
      <c r="O412" s="14"/>
      <c r="P412" s="14">
        <v>95860</v>
      </c>
      <c r="Q412" s="14"/>
      <c r="R412" s="14">
        <v>907385</v>
      </c>
      <c r="S412" s="14"/>
      <c r="T412" s="14">
        <v>246739</v>
      </c>
      <c r="U412" s="14"/>
      <c r="V412" s="15">
        <v>1639834</v>
      </c>
      <c r="W412" s="14"/>
      <c r="X412" s="5" t="str">
        <f t="shared" si="6"/>
        <v>Yes</v>
      </c>
      <c r="Y412" s="14"/>
      <c r="Z412" s="5"/>
      <c r="AA412" s="14"/>
      <c r="AB412" s="5"/>
      <c r="AC412" s="27"/>
      <c r="AD412" s="5"/>
      <c r="AE412" s="14"/>
      <c r="AF412" s="5"/>
      <c r="AG412" s="7"/>
    </row>
    <row r="413" spans="1:33" s="54" customFormat="1">
      <c r="A413" s="16" t="s">
        <v>3591</v>
      </c>
      <c r="B413" s="16" t="s">
        <v>2299</v>
      </c>
      <c r="C413" s="17" t="s">
        <v>109</v>
      </c>
      <c r="D413" s="186" t="s">
        <v>3592</v>
      </c>
      <c r="E413" s="189" t="s">
        <v>3593</v>
      </c>
      <c r="F413" s="17" t="s">
        <v>157</v>
      </c>
      <c r="G413" s="17" t="s">
        <v>147</v>
      </c>
      <c r="H413" s="18">
        <v>0</v>
      </c>
      <c r="I413" s="13">
        <v>42</v>
      </c>
      <c r="J413" s="14">
        <v>62416</v>
      </c>
      <c r="K413" s="19"/>
      <c r="L413" s="14">
        <v>0</v>
      </c>
      <c r="M413" s="14"/>
      <c r="N413" s="14">
        <v>0</v>
      </c>
      <c r="O413" s="14"/>
      <c r="P413" s="14">
        <v>864251</v>
      </c>
      <c r="Q413" s="14"/>
      <c r="R413" s="14">
        <v>0</v>
      </c>
      <c r="S413" s="14"/>
      <c r="T413" s="14">
        <v>944184</v>
      </c>
      <c r="U413" s="14"/>
      <c r="V413" s="15">
        <v>1870851</v>
      </c>
      <c r="W413" s="14"/>
      <c r="X413" s="5" t="str">
        <f t="shared" si="6"/>
        <v>No</v>
      </c>
      <c r="Y413" s="14"/>
      <c r="Z413" s="5"/>
      <c r="AA413" s="14"/>
      <c r="AB413" s="5"/>
      <c r="AC413" s="27"/>
      <c r="AD413" s="5"/>
      <c r="AE413" s="14"/>
      <c r="AF413" s="5"/>
      <c r="AG413" s="7"/>
    </row>
    <row r="414" spans="1:33" s="54" customFormat="1">
      <c r="A414" s="16" t="s">
        <v>4127</v>
      </c>
      <c r="B414" s="16" t="s">
        <v>4128</v>
      </c>
      <c r="C414" s="17" t="s">
        <v>217</v>
      </c>
      <c r="D414" s="186">
        <v>3048</v>
      </c>
      <c r="E414" s="189">
        <v>30048</v>
      </c>
      <c r="F414" s="17" t="s">
        <v>83</v>
      </c>
      <c r="G414" s="17" t="s">
        <v>84</v>
      </c>
      <c r="H414" s="18">
        <v>2203663</v>
      </c>
      <c r="I414" s="13">
        <v>42</v>
      </c>
      <c r="J414" s="14">
        <v>901390</v>
      </c>
      <c r="K414" s="19"/>
      <c r="L414" s="14">
        <v>118676</v>
      </c>
      <c r="M414" s="14"/>
      <c r="N414" s="14">
        <v>0</v>
      </c>
      <c r="O414" s="14"/>
      <c r="P414" s="14">
        <v>5708074</v>
      </c>
      <c r="Q414" s="14"/>
      <c r="R414" s="14">
        <v>2215943</v>
      </c>
      <c r="S414" s="14"/>
      <c r="T414" s="14">
        <v>0</v>
      </c>
      <c r="U414" s="14"/>
      <c r="V414" s="15">
        <v>8944083</v>
      </c>
      <c r="W414" s="14"/>
      <c r="X414" s="5" t="str">
        <f t="shared" si="6"/>
        <v>No</v>
      </c>
      <c r="Y414" s="14"/>
      <c r="Z414" s="5"/>
      <c r="AA414" s="14"/>
      <c r="AB414" s="5"/>
      <c r="AC414" s="27"/>
      <c r="AD414" s="5"/>
      <c r="AE414" s="14"/>
      <c r="AF414" s="5"/>
      <c r="AG414" s="7"/>
    </row>
    <row r="415" spans="1:33" s="54" customFormat="1">
      <c r="A415" s="16" t="s">
        <v>1104</v>
      </c>
      <c r="B415" s="16" t="s">
        <v>232</v>
      </c>
      <c r="C415" s="17" t="s">
        <v>233</v>
      </c>
      <c r="D415" s="186">
        <v>3107</v>
      </c>
      <c r="E415" s="189">
        <v>30107</v>
      </c>
      <c r="F415" s="17" t="s">
        <v>214</v>
      </c>
      <c r="G415" s="17" t="s">
        <v>84</v>
      </c>
      <c r="H415" s="18">
        <v>70350</v>
      </c>
      <c r="I415" s="13">
        <v>42</v>
      </c>
      <c r="J415" s="14">
        <v>3039058</v>
      </c>
      <c r="K415" s="19"/>
      <c r="L415" s="14">
        <v>0</v>
      </c>
      <c r="M415" s="14"/>
      <c r="N415" s="14">
        <v>0</v>
      </c>
      <c r="O415" s="14"/>
      <c r="P415" s="14">
        <v>0</v>
      </c>
      <c r="Q415" s="14"/>
      <c r="R415" s="14">
        <v>6160383</v>
      </c>
      <c r="S415" s="14"/>
      <c r="T415" s="14">
        <v>0</v>
      </c>
      <c r="U415" s="14"/>
      <c r="V415" s="15">
        <v>9199441</v>
      </c>
      <c r="W415" s="14"/>
      <c r="X415" s="5" t="str">
        <f t="shared" si="6"/>
        <v>No</v>
      </c>
      <c r="Y415" s="14"/>
      <c r="Z415" s="5"/>
      <c r="AA415" s="14"/>
      <c r="AB415" s="5"/>
      <c r="AC415" s="27"/>
      <c r="AD415" s="5"/>
      <c r="AE415" s="14"/>
      <c r="AF415" s="5"/>
      <c r="AG415" s="7"/>
    </row>
    <row r="416" spans="1:33" s="54" customFormat="1">
      <c r="A416" s="16" t="s">
        <v>5173</v>
      </c>
      <c r="B416" s="16" t="s">
        <v>6413</v>
      </c>
      <c r="C416" s="17" t="s">
        <v>120</v>
      </c>
      <c r="D416" s="186" t="s">
        <v>5174</v>
      </c>
      <c r="E416" s="189" t="s">
        <v>5175</v>
      </c>
      <c r="F416" s="17" t="s">
        <v>88</v>
      </c>
      <c r="G416" s="17" t="s">
        <v>147</v>
      </c>
      <c r="H416" s="18">
        <v>0</v>
      </c>
      <c r="I416" s="13">
        <v>42</v>
      </c>
      <c r="J416" s="14">
        <v>186073</v>
      </c>
      <c r="K416" s="19"/>
      <c r="L416" s="14">
        <v>88081</v>
      </c>
      <c r="M416" s="14"/>
      <c r="N416" s="14">
        <v>0</v>
      </c>
      <c r="O416" s="14"/>
      <c r="P416" s="14">
        <v>145496</v>
      </c>
      <c r="Q416" s="14"/>
      <c r="R416" s="14">
        <v>488354</v>
      </c>
      <c r="S416" s="14"/>
      <c r="T416" s="14">
        <v>1537583</v>
      </c>
      <c r="U416" s="14"/>
      <c r="V416" s="15">
        <v>2445587</v>
      </c>
      <c r="W416" s="14"/>
      <c r="X416" s="5" t="str">
        <f t="shared" si="6"/>
        <v>No</v>
      </c>
      <c r="Y416" s="14"/>
      <c r="Z416" s="5"/>
      <c r="AA416" s="14"/>
      <c r="AB416" s="5"/>
      <c r="AC416" s="27"/>
      <c r="AD416" s="5"/>
      <c r="AE416" s="14"/>
      <c r="AF416" s="5"/>
      <c r="AG416" s="7"/>
    </row>
    <row r="417" spans="1:33" s="54" customFormat="1">
      <c r="A417" s="16" t="s">
        <v>6540</v>
      </c>
      <c r="B417" s="16" t="s">
        <v>6414</v>
      </c>
      <c r="C417" s="17" t="s">
        <v>120</v>
      </c>
      <c r="D417" s="186" t="s">
        <v>5161</v>
      </c>
      <c r="E417" s="189" t="s">
        <v>5162</v>
      </c>
      <c r="F417" s="17" t="s">
        <v>125</v>
      </c>
      <c r="G417" s="17" t="s">
        <v>147</v>
      </c>
      <c r="H417" s="18">
        <v>0</v>
      </c>
      <c r="I417" s="13">
        <v>42</v>
      </c>
      <c r="J417" s="14">
        <v>173682</v>
      </c>
      <c r="K417" s="19"/>
      <c r="L417" s="14">
        <v>23406</v>
      </c>
      <c r="M417" s="14"/>
      <c r="N417" s="14">
        <v>0</v>
      </c>
      <c r="O417" s="14"/>
      <c r="P417" s="14">
        <v>0</v>
      </c>
      <c r="Q417" s="14"/>
      <c r="R417" s="14">
        <v>1131736</v>
      </c>
      <c r="S417" s="14"/>
      <c r="T417" s="14">
        <v>1931033</v>
      </c>
      <c r="U417" s="14"/>
      <c r="V417" s="15">
        <v>3259857</v>
      </c>
      <c r="W417" s="14"/>
      <c r="X417" s="5" t="str">
        <f t="shared" si="6"/>
        <v>No</v>
      </c>
      <c r="Y417" s="14"/>
      <c r="Z417" s="5"/>
      <c r="AA417" s="14"/>
      <c r="AB417" s="5"/>
      <c r="AC417" s="27"/>
      <c r="AD417" s="5"/>
      <c r="AE417" s="14"/>
      <c r="AF417" s="5"/>
      <c r="AG417" s="7"/>
    </row>
    <row r="418" spans="1:33" s="54" customFormat="1">
      <c r="A418" s="16" t="s">
        <v>4159</v>
      </c>
      <c r="B418" s="16" t="s">
        <v>4160</v>
      </c>
      <c r="C418" s="17" t="s">
        <v>34</v>
      </c>
      <c r="D418" s="186">
        <v>8002</v>
      </c>
      <c r="E418" s="189">
        <v>80002</v>
      </c>
      <c r="F418" s="17" t="s">
        <v>183</v>
      </c>
      <c r="G418" s="17" t="s">
        <v>84</v>
      </c>
      <c r="H418" s="18">
        <v>156777</v>
      </c>
      <c r="I418" s="13">
        <v>42</v>
      </c>
      <c r="J418" s="14">
        <v>691262</v>
      </c>
      <c r="K418" s="19"/>
      <c r="L418" s="14">
        <v>131543</v>
      </c>
      <c r="M418" s="14"/>
      <c r="N418" s="14">
        <v>0</v>
      </c>
      <c r="O418" s="14"/>
      <c r="P418" s="14">
        <v>4531365</v>
      </c>
      <c r="Q418" s="14"/>
      <c r="R418" s="14">
        <v>62156</v>
      </c>
      <c r="S418" s="14"/>
      <c r="T418" s="14">
        <v>2759345</v>
      </c>
      <c r="U418" s="14"/>
      <c r="V418" s="15">
        <v>8175671</v>
      </c>
      <c r="W418" s="14"/>
      <c r="X418" s="5" t="str">
        <f t="shared" si="6"/>
        <v>No</v>
      </c>
      <c r="Y418" s="14"/>
      <c r="Z418" s="5"/>
      <c r="AA418" s="14"/>
      <c r="AB418" s="5"/>
      <c r="AC418" s="27"/>
      <c r="AD418" s="5"/>
      <c r="AE418" s="14"/>
      <c r="AF418" s="5"/>
      <c r="AG418" s="7"/>
    </row>
    <row r="419" spans="1:33" s="54" customFormat="1">
      <c r="A419" s="16" t="s">
        <v>6539</v>
      </c>
      <c r="B419" s="16" t="s">
        <v>541</v>
      </c>
      <c r="C419" s="17" t="s">
        <v>238</v>
      </c>
      <c r="D419" s="186">
        <v>1051</v>
      </c>
      <c r="E419" s="189">
        <v>10051</v>
      </c>
      <c r="F419" s="17" t="s">
        <v>88</v>
      </c>
      <c r="G419" s="17" t="s">
        <v>84</v>
      </c>
      <c r="H419" s="18">
        <v>168136</v>
      </c>
      <c r="I419" s="13">
        <v>42</v>
      </c>
      <c r="J419" s="14">
        <v>860161</v>
      </c>
      <c r="K419" s="19"/>
      <c r="L419" s="14">
        <v>34050</v>
      </c>
      <c r="M419" s="14"/>
      <c r="N419" s="14">
        <v>0</v>
      </c>
      <c r="O419" s="14"/>
      <c r="P419" s="14">
        <v>1243799</v>
      </c>
      <c r="Q419" s="14"/>
      <c r="R419" s="14">
        <v>4564128</v>
      </c>
      <c r="S419" s="14"/>
      <c r="T419" s="14">
        <v>483923</v>
      </c>
      <c r="U419" s="14"/>
      <c r="V419" s="15">
        <v>7186061</v>
      </c>
      <c r="W419" s="14"/>
      <c r="X419" s="5" t="str">
        <f t="shared" si="6"/>
        <v>No</v>
      </c>
      <c r="Y419" s="14"/>
      <c r="Z419" s="5"/>
      <c r="AA419" s="14"/>
      <c r="AB419" s="5"/>
      <c r="AC419" s="27"/>
      <c r="AD419" s="5"/>
      <c r="AE419" s="14"/>
      <c r="AF419" s="5"/>
      <c r="AG419" s="7"/>
    </row>
    <row r="420" spans="1:33" s="54" customFormat="1">
      <c r="A420" s="16" t="s">
        <v>698</v>
      </c>
      <c r="B420" s="16" t="s">
        <v>506</v>
      </c>
      <c r="C420" s="17" t="s">
        <v>238</v>
      </c>
      <c r="D420" s="186">
        <v>1056</v>
      </c>
      <c r="E420" s="189">
        <v>10056</v>
      </c>
      <c r="F420" s="17" t="s">
        <v>138</v>
      </c>
      <c r="G420" s="17" t="s">
        <v>84</v>
      </c>
      <c r="H420" s="18">
        <v>923311</v>
      </c>
      <c r="I420" s="13">
        <v>42</v>
      </c>
      <c r="J420" s="14">
        <v>3836150</v>
      </c>
      <c r="K420" s="19"/>
      <c r="L420" s="14">
        <v>94309</v>
      </c>
      <c r="M420" s="14"/>
      <c r="N420" s="14">
        <v>0</v>
      </c>
      <c r="O420" s="14"/>
      <c r="P420" s="14">
        <v>0</v>
      </c>
      <c r="Q420" s="14"/>
      <c r="R420" s="14">
        <v>13005422</v>
      </c>
      <c r="S420" s="14"/>
      <c r="T420" s="14">
        <v>0</v>
      </c>
      <c r="U420" s="14"/>
      <c r="V420" s="15">
        <v>16935881</v>
      </c>
      <c r="W420" s="14"/>
      <c r="X420" s="5" t="str">
        <f t="shared" si="6"/>
        <v>No</v>
      </c>
      <c r="Y420" s="14"/>
      <c r="Z420" s="5"/>
      <c r="AA420" s="14"/>
      <c r="AB420" s="5"/>
      <c r="AC420" s="27"/>
      <c r="AD420" s="5"/>
      <c r="AE420" s="14"/>
      <c r="AF420" s="5"/>
      <c r="AG420" s="7"/>
    </row>
    <row r="421" spans="1:33" s="54" customFormat="1">
      <c r="A421" s="16" t="s">
        <v>3862</v>
      </c>
      <c r="B421" s="16" t="s">
        <v>3863</v>
      </c>
      <c r="C421" s="17" t="s">
        <v>278</v>
      </c>
      <c r="D421" s="186" t="s">
        <v>3864</v>
      </c>
      <c r="E421" s="189" t="s">
        <v>3865</v>
      </c>
      <c r="F421" s="17" t="s">
        <v>157</v>
      </c>
      <c r="G421" s="17" t="s">
        <v>147</v>
      </c>
      <c r="H421" s="18">
        <v>0</v>
      </c>
      <c r="I421" s="13">
        <v>42</v>
      </c>
      <c r="J421" s="14">
        <v>221066</v>
      </c>
      <c r="K421" s="19"/>
      <c r="L421" s="14">
        <v>166929</v>
      </c>
      <c r="M421" s="14"/>
      <c r="N421" s="14">
        <v>0</v>
      </c>
      <c r="O421" s="14"/>
      <c r="P421" s="14">
        <v>587763</v>
      </c>
      <c r="Q421" s="14"/>
      <c r="R421" s="14">
        <v>367632</v>
      </c>
      <c r="S421" s="14"/>
      <c r="T421" s="14">
        <v>1064344</v>
      </c>
      <c r="U421" s="14"/>
      <c r="V421" s="15">
        <v>2407734</v>
      </c>
      <c r="W421" s="14"/>
      <c r="X421" s="5" t="str">
        <f t="shared" si="6"/>
        <v>No</v>
      </c>
      <c r="Y421" s="14"/>
      <c r="Z421" s="5"/>
      <c r="AA421" s="14"/>
      <c r="AB421" s="5"/>
      <c r="AC421" s="27"/>
      <c r="AD421" s="5"/>
      <c r="AE421" s="14"/>
      <c r="AF421" s="5"/>
      <c r="AG421" s="7"/>
    </row>
    <row r="422" spans="1:33" s="54" customFormat="1">
      <c r="A422" s="16" t="s">
        <v>2980</v>
      </c>
      <c r="B422" s="16" t="s">
        <v>2981</v>
      </c>
      <c r="C422" s="17" t="s">
        <v>466</v>
      </c>
      <c r="D422" s="186">
        <v>5157</v>
      </c>
      <c r="E422" s="189">
        <v>50157</v>
      </c>
      <c r="F422" s="17" t="s">
        <v>88</v>
      </c>
      <c r="G422" s="17" t="s">
        <v>84</v>
      </c>
      <c r="H422" s="18">
        <v>1624827</v>
      </c>
      <c r="I422" s="13">
        <v>42</v>
      </c>
      <c r="J422" s="14">
        <v>793796</v>
      </c>
      <c r="K422" s="19"/>
      <c r="L422" s="14">
        <v>15539</v>
      </c>
      <c r="M422" s="14"/>
      <c r="N422" s="14">
        <v>0</v>
      </c>
      <c r="O422" s="14"/>
      <c r="P422" s="14">
        <v>3927862</v>
      </c>
      <c r="Q422" s="14"/>
      <c r="R422" s="14">
        <v>125303</v>
      </c>
      <c r="S422" s="14"/>
      <c r="T422" s="14">
        <v>1261306</v>
      </c>
      <c r="U422" s="14"/>
      <c r="V422" s="15">
        <v>6123806</v>
      </c>
      <c r="W422" s="14"/>
      <c r="X422" s="5" t="str">
        <f t="shared" si="6"/>
        <v>No</v>
      </c>
      <c r="Y422" s="14"/>
      <c r="Z422" s="5"/>
      <c r="AA422" s="14"/>
      <c r="AB422" s="5"/>
      <c r="AC422" s="27"/>
      <c r="AD422" s="5"/>
      <c r="AE422" s="14"/>
      <c r="AF422" s="5"/>
      <c r="AG422" s="7"/>
    </row>
    <row r="423" spans="1:33" s="54" customFormat="1">
      <c r="A423" s="16" t="s">
        <v>4777</v>
      </c>
      <c r="B423" s="16" t="s">
        <v>2599</v>
      </c>
      <c r="C423" s="17" t="s">
        <v>235</v>
      </c>
      <c r="D423" s="186">
        <v>4006</v>
      </c>
      <c r="E423" s="189">
        <v>40006</v>
      </c>
      <c r="F423" s="17" t="s">
        <v>88</v>
      </c>
      <c r="G423" s="17" t="s">
        <v>84</v>
      </c>
      <c r="H423" s="18">
        <v>219957</v>
      </c>
      <c r="I423" s="13">
        <v>42</v>
      </c>
      <c r="J423" s="14">
        <v>2343395</v>
      </c>
      <c r="K423" s="19"/>
      <c r="L423" s="14">
        <v>163023</v>
      </c>
      <c r="M423" s="14"/>
      <c r="N423" s="14">
        <v>0</v>
      </c>
      <c r="O423" s="14"/>
      <c r="P423" s="14">
        <v>1459940</v>
      </c>
      <c r="Q423" s="14"/>
      <c r="R423" s="14">
        <v>766461</v>
      </c>
      <c r="S423" s="14"/>
      <c r="T423" s="14">
        <v>3173269</v>
      </c>
      <c r="U423" s="14"/>
      <c r="V423" s="15">
        <v>7906088</v>
      </c>
      <c r="W423" s="14"/>
      <c r="X423" s="5" t="str">
        <f t="shared" si="6"/>
        <v>No</v>
      </c>
      <c r="Y423" s="14"/>
      <c r="Z423" s="5"/>
      <c r="AA423" s="14"/>
      <c r="AB423" s="5"/>
      <c r="AC423" s="27"/>
      <c r="AD423" s="5"/>
      <c r="AE423" s="14"/>
      <c r="AF423" s="5"/>
      <c r="AG423" s="7"/>
    </row>
    <row r="424" spans="1:33" s="54" customFormat="1">
      <c r="A424" s="16" t="s">
        <v>3139</v>
      </c>
      <c r="B424" s="16" t="s">
        <v>3140</v>
      </c>
      <c r="C424" s="17" t="s">
        <v>50</v>
      </c>
      <c r="D424" s="186">
        <v>4103</v>
      </c>
      <c r="E424" s="189">
        <v>40103</v>
      </c>
      <c r="F424" s="17" t="s">
        <v>125</v>
      </c>
      <c r="G424" s="17" t="s">
        <v>84</v>
      </c>
      <c r="H424" s="18">
        <v>68781</v>
      </c>
      <c r="I424" s="13">
        <v>41</v>
      </c>
      <c r="J424" s="14">
        <v>58479</v>
      </c>
      <c r="K424" s="19"/>
      <c r="L424" s="14">
        <v>121108</v>
      </c>
      <c r="M424" s="14"/>
      <c r="N424" s="14">
        <v>0</v>
      </c>
      <c r="O424" s="14"/>
      <c r="P424" s="14">
        <v>764466</v>
      </c>
      <c r="Q424" s="14"/>
      <c r="R424" s="14">
        <v>0</v>
      </c>
      <c r="S424" s="14"/>
      <c r="T424" s="14">
        <v>1453687</v>
      </c>
      <c r="U424" s="14"/>
      <c r="V424" s="15">
        <v>2397740</v>
      </c>
      <c r="W424" s="14"/>
      <c r="X424" s="5" t="str">
        <f t="shared" si="6"/>
        <v>No</v>
      </c>
      <c r="Y424" s="14"/>
      <c r="Z424" s="5"/>
      <c r="AA424" s="14"/>
      <c r="AB424" s="5"/>
      <c r="AC424" s="27"/>
      <c r="AD424" s="5"/>
      <c r="AE424" s="14"/>
      <c r="AF424" s="5"/>
      <c r="AG424" s="7"/>
    </row>
    <row r="425" spans="1:33" s="54" customFormat="1">
      <c r="A425" s="16" t="s">
        <v>1506</v>
      </c>
      <c r="B425" s="16" t="s">
        <v>1507</v>
      </c>
      <c r="C425" s="17" t="s">
        <v>178</v>
      </c>
      <c r="D425" s="186" t="s">
        <v>1508</v>
      </c>
      <c r="E425" s="189" t="s">
        <v>1509</v>
      </c>
      <c r="F425" s="17" t="s">
        <v>88</v>
      </c>
      <c r="G425" s="17" t="s">
        <v>147</v>
      </c>
      <c r="H425" s="18">
        <v>0</v>
      </c>
      <c r="I425" s="13">
        <v>41</v>
      </c>
      <c r="J425" s="14">
        <v>404484</v>
      </c>
      <c r="K425" s="19"/>
      <c r="L425" s="14">
        <v>59257</v>
      </c>
      <c r="M425" s="14"/>
      <c r="N425" s="14">
        <v>0</v>
      </c>
      <c r="O425" s="14"/>
      <c r="P425" s="14">
        <v>1913771</v>
      </c>
      <c r="Q425" s="14"/>
      <c r="R425" s="14">
        <v>2217372</v>
      </c>
      <c r="S425" s="14"/>
      <c r="T425" s="14">
        <v>1077929</v>
      </c>
      <c r="U425" s="14"/>
      <c r="V425" s="15">
        <v>5672813</v>
      </c>
      <c r="W425" s="14"/>
      <c r="X425" s="5" t="str">
        <f t="shared" si="6"/>
        <v>No</v>
      </c>
      <c r="Y425" s="14"/>
      <c r="Z425" s="5"/>
      <c r="AA425" s="14"/>
      <c r="AB425" s="5"/>
      <c r="AC425" s="27"/>
      <c r="AD425" s="5"/>
      <c r="AE425" s="14"/>
      <c r="AF425" s="5"/>
      <c r="AG425" s="7"/>
    </row>
    <row r="426" spans="1:33" s="54" customFormat="1">
      <c r="A426" s="16" t="s">
        <v>5996</v>
      </c>
      <c r="B426" s="16" t="s">
        <v>6097</v>
      </c>
      <c r="C426" s="17" t="s">
        <v>46</v>
      </c>
      <c r="D426" s="186"/>
      <c r="E426" s="189" t="s">
        <v>5997</v>
      </c>
      <c r="F426" s="17" t="s">
        <v>88</v>
      </c>
      <c r="G426" s="17" t="s">
        <v>147</v>
      </c>
      <c r="H426" s="18">
        <v>0</v>
      </c>
      <c r="I426" s="13">
        <v>41</v>
      </c>
      <c r="J426" s="14">
        <v>508427</v>
      </c>
      <c r="K426" s="19"/>
      <c r="L426" s="14">
        <v>44837</v>
      </c>
      <c r="M426" s="14"/>
      <c r="N426" s="14">
        <v>0</v>
      </c>
      <c r="O426" s="14"/>
      <c r="P426" s="14">
        <v>0</v>
      </c>
      <c r="Q426" s="14"/>
      <c r="R426" s="14">
        <v>1798024</v>
      </c>
      <c r="S426" s="14"/>
      <c r="T426" s="14">
        <v>355765</v>
      </c>
      <c r="U426" s="14"/>
      <c r="V426" s="15">
        <v>2707053</v>
      </c>
      <c r="W426" s="14"/>
      <c r="X426" s="5" t="str">
        <f t="shared" si="6"/>
        <v>No</v>
      </c>
      <c r="Y426" s="14"/>
      <c r="Z426" s="5"/>
      <c r="AA426" s="14"/>
      <c r="AB426" s="5"/>
      <c r="AC426" s="27"/>
      <c r="AD426" s="5"/>
      <c r="AE426" s="14"/>
      <c r="AF426" s="5"/>
      <c r="AG426" s="7"/>
    </row>
    <row r="427" spans="1:33" s="54" customFormat="1">
      <c r="A427" s="16" t="s">
        <v>1069</v>
      </c>
      <c r="B427" s="16" t="s">
        <v>1070</v>
      </c>
      <c r="C427" s="17" t="s">
        <v>466</v>
      </c>
      <c r="D427" s="186">
        <v>5165</v>
      </c>
      <c r="E427" s="189">
        <v>50165</v>
      </c>
      <c r="F427" s="17" t="s">
        <v>83</v>
      </c>
      <c r="G427" s="17" t="s">
        <v>84</v>
      </c>
      <c r="H427" s="18">
        <v>724091</v>
      </c>
      <c r="I427" s="13">
        <v>41</v>
      </c>
      <c r="J427" s="14">
        <v>1171790</v>
      </c>
      <c r="K427" s="19"/>
      <c r="L427" s="14">
        <v>76415</v>
      </c>
      <c r="M427" s="14"/>
      <c r="N427" s="14">
        <v>0</v>
      </c>
      <c r="O427" s="14"/>
      <c r="P427" s="14">
        <v>0</v>
      </c>
      <c r="Q427" s="14"/>
      <c r="R427" s="14">
        <v>1187433</v>
      </c>
      <c r="S427" s="14"/>
      <c r="T427" s="14">
        <v>1549584</v>
      </c>
      <c r="U427" s="14"/>
      <c r="V427" s="15">
        <v>3985222</v>
      </c>
      <c r="W427" s="14"/>
      <c r="X427" s="5" t="str">
        <f t="shared" si="6"/>
        <v>No</v>
      </c>
      <c r="Y427" s="14"/>
      <c r="Z427" s="5"/>
      <c r="AA427" s="14"/>
      <c r="AB427" s="5"/>
      <c r="AC427" s="27"/>
      <c r="AD427" s="5"/>
      <c r="AE427" s="14"/>
      <c r="AF427" s="5"/>
      <c r="AG427" s="7"/>
    </row>
    <row r="428" spans="1:33" s="54" customFormat="1">
      <c r="A428" s="16" t="s">
        <v>6541</v>
      </c>
      <c r="B428" s="16" t="s">
        <v>4434</v>
      </c>
      <c r="C428" s="17" t="s">
        <v>171</v>
      </c>
      <c r="D428" s="186" t="s">
        <v>6542</v>
      </c>
      <c r="E428" s="189" t="s">
        <v>6543</v>
      </c>
      <c r="F428" s="17" t="s">
        <v>157</v>
      </c>
      <c r="G428" s="17" t="s">
        <v>147</v>
      </c>
      <c r="H428" s="18">
        <v>0</v>
      </c>
      <c r="I428" s="13">
        <v>41</v>
      </c>
      <c r="J428" s="14">
        <v>79606</v>
      </c>
      <c r="K428" s="19"/>
      <c r="L428" s="14">
        <v>557238</v>
      </c>
      <c r="M428" s="14"/>
      <c r="N428" s="14">
        <v>0</v>
      </c>
      <c r="O428" s="14"/>
      <c r="P428" s="14">
        <v>252084</v>
      </c>
      <c r="Q428" s="14"/>
      <c r="R428" s="14">
        <v>849125</v>
      </c>
      <c r="S428" s="14"/>
      <c r="T428" s="14">
        <v>915463</v>
      </c>
      <c r="U428" s="14"/>
      <c r="V428" s="15">
        <v>2653516</v>
      </c>
      <c r="W428" s="14"/>
      <c r="X428" s="5" t="str">
        <f t="shared" si="6"/>
        <v>No</v>
      </c>
      <c r="Y428" s="14"/>
      <c r="Z428" s="5"/>
      <c r="AA428" s="14"/>
      <c r="AB428" s="5"/>
      <c r="AC428" s="27"/>
      <c r="AD428" s="5"/>
      <c r="AE428" s="14"/>
      <c r="AF428" s="5"/>
      <c r="AG428" s="7"/>
    </row>
    <row r="429" spans="1:33" s="54" customFormat="1">
      <c r="A429" s="16" t="s">
        <v>1025</v>
      </c>
      <c r="B429" s="16" t="s">
        <v>1026</v>
      </c>
      <c r="C429" s="17" t="s">
        <v>58</v>
      </c>
      <c r="D429" s="186">
        <v>5096</v>
      </c>
      <c r="E429" s="189">
        <v>50096</v>
      </c>
      <c r="F429" s="17" t="s">
        <v>83</v>
      </c>
      <c r="G429" s="17" t="s">
        <v>84</v>
      </c>
      <c r="H429" s="18">
        <v>1376476</v>
      </c>
      <c r="I429" s="13">
        <v>41</v>
      </c>
      <c r="J429" s="14">
        <v>1272193</v>
      </c>
      <c r="K429" s="19"/>
      <c r="L429" s="14">
        <v>69686</v>
      </c>
      <c r="M429" s="14"/>
      <c r="N429" s="14">
        <v>0</v>
      </c>
      <c r="O429" s="14"/>
      <c r="P429" s="14">
        <v>2165354</v>
      </c>
      <c r="Q429" s="14"/>
      <c r="R429" s="14">
        <v>4286773</v>
      </c>
      <c r="S429" s="14"/>
      <c r="T429" s="14">
        <v>1039825</v>
      </c>
      <c r="U429" s="14"/>
      <c r="V429" s="15">
        <v>8833831</v>
      </c>
      <c r="W429" s="14"/>
      <c r="X429" s="5" t="str">
        <f t="shared" si="6"/>
        <v>No</v>
      </c>
      <c r="Y429" s="14"/>
      <c r="Z429" s="5"/>
      <c r="AA429" s="14"/>
      <c r="AB429" s="5"/>
      <c r="AC429" s="27"/>
      <c r="AD429" s="5"/>
      <c r="AE429" s="14"/>
      <c r="AF429" s="5"/>
      <c r="AG429" s="7"/>
    </row>
    <row r="430" spans="1:33" s="54" customFormat="1">
      <c r="A430" s="16" t="s">
        <v>3980</v>
      </c>
      <c r="B430" s="16" t="s">
        <v>3981</v>
      </c>
      <c r="C430" s="17" t="s">
        <v>91</v>
      </c>
      <c r="D430" s="186">
        <v>9232</v>
      </c>
      <c r="E430" s="189">
        <v>90232</v>
      </c>
      <c r="F430" s="17" t="s">
        <v>88</v>
      </c>
      <c r="G430" s="17" t="s">
        <v>84</v>
      </c>
      <c r="H430" s="18">
        <v>165074</v>
      </c>
      <c r="I430" s="13">
        <v>41</v>
      </c>
      <c r="J430" s="14">
        <v>3531034</v>
      </c>
      <c r="K430" s="19"/>
      <c r="L430" s="14">
        <v>510692</v>
      </c>
      <c r="M430" s="14"/>
      <c r="N430" s="14">
        <v>0</v>
      </c>
      <c r="O430" s="14"/>
      <c r="P430" s="14">
        <v>5006092</v>
      </c>
      <c r="Q430" s="14"/>
      <c r="R430" s="14">
        <v>787799</v>
      </c>
      <c r="S430" s="14"/>
      <c r="T430" s="14">
        <v>3905075</v>
      </c>
      <c r="U430" s="14"/>
      <c r="V430" s="15">
        <v>13740692</v>
      </c>
      <c r="W430" s="14"/>
      <c r="X430" s="5" t="str">
        <f t="shared" si="6"/>
        <v>No</v>
      </c>
      <c r="Y430" s="14"/>
      <c r="Z430" s="5"/>
      <c r="AA430" s="14"/>
      <c r="AB430" s="5"/>
      <c r="AC430" s="27"/>
      <c r="AD430" s="5"/>
      <c r="AE430" s="14"/>
      <c r="AF430" s="5"/>
      <c r="AG430" s="7"/>
    </row>
    <row r="431" spans="1:33" s="54" customFormat="1">
      <c r="A431" s="16" t="s">
        <v>645</v>
      </c>
      <c r="B431" s="16" t="s">
        <v>212</v>
      </c>
      <c r="C431" s="17" t="s">
        <v>235</v>
      </c>
      <c r="D431" s="186">
        <v>4009</v>
      </c>
      <c r="E431" s="189">
        <v>40009</v>
      </c>
      <c r="F431" s="17" t="s">
        <v>83</v>
      </c>
      <c r="G431" s="17" t="s">
        <v>84</v>
      </c>
      <c r="H431" s="18">
        <v>310282</v>
      </c>
      <c r="I431" s="13">
        <v>40</v>
      </c>
      <c r="J431" s="14">
        <v>1279096</v>
      </c>
      <c r="K431" s="19"/>
      <c r="L431" s="14">
        <v>98330</v>
      </c>
      <c r="M431" s="14"/>
      <c r="N431" s="14">
        <v>0</v>
      </c>
      <c r="O431" s="14"/>
      <c r="P431" s="14">
        <v>3935771</v>
      </c>
      <c r="Q431" s="14"/>
      <c r="R431" s="14">
        <v>850177</v>
      </c>
      <c r="S431" s="14"/>
      <c r="T431" s="14">
        <v>2493743</v>
      </c>
      <c r="U431" s="14"/>
      <c r="V431" s="15">
        <v>8657117</v>
      </c>
      <c r="W431" s="14"/>
      <c r="X431" s="5" t="str">
        <f t="shared" si="6"/>
        <v>No</v>
      </c>
      <c r="Y431" s="14"/>
      <c r="Z431" s="5"/>
      <c r="AA431" s="14"/>
      <c r="AB431" s="5"/>
      <c r="AC431" s="27"/>
      <c r="AD431" s="5"/>
      <c r="AE431" s="14"/>
      <c r="AF431" s="5"/>
      <c r="AG431" s="7"/>
    </row>
    <row r="432" spans="1:33" s="54" customFormat="1">
      <c r="A432" s="16" t="s">
        <v>4574</v>
      </c>
      <c r="B432" s="16" t="s">
        <v>4575</v>
      </c>
      <c r="C432" s="17" t="s">
        <v>168</v>
      </c>
      <c r="D432" s="186">
        <v>34</v>
      </c>
      <c r="E432" s="189">
        <v>34</v>
      </c>
      <c r="F432" s="17" t="s">
        <v>88</v>
      </c>
      <c r="G432" s="17" t="s">
        <v>84</v>
      </c>
      <c r="H432" s="18">
        <v>154081</v>
      </c>
      <c r="I432" s="13">
        <v>40</v>
      </c>
      <c r="J432" s="14">
        <v>653678</v>
      </c>
      <c r="K432" s="19"/>
      <c r="L432" s="14">
        <v>83496</v>
      </c>
      <c r="M432" s="14"/>
      <c r="N432" s="14">
        <v>0</v>
      </c>
      <c r="O432" s="14"/>
      <c r="P432" s="14">
        <v>2331936</v>
      </c>
      <c r="Q432" s="14"/>
      <c r="R432" s="14">
        <v>1724561</v>
      </c>
      <c r="S432" s="14"/>
      <c r="T432" s="14">
        <v>4956472</v>
      </c>
      <c r="U432" s="14"/>
      <c r="V432" s="15">
        <v>9750143</v>
      </c>
      <c r="W432" s="14"/>
      <c r="X432" s="5" t="str">
        <f t="shared" si="6"/>
        <v>No</v>
      </c>
      <c r="Y432" s="14"/>
      <c r="Z432" s="5"/>
      <c r="AA432" s="14"/>
      <c r="AB432" s="5"/>
      <c r="AC432" s="27"/>
      <c r="AD432" s="5"/>
      <c r="AE432" s="14"/>
      <c r="AF432" s="5"/>
      <c r="AG432" s="7"/>
    </row>
    <row r="433" spans="1:33" s="54" customFormat="1">
      <c r="A433" s="16" t="s">
        <v>4161</v>
      </c>
      <c r="B433" s="16" t="s">
        <v>424</v>
      </c>
      <c r="C433" s="17" t="s">
        <v>288</v>
      </c>
      <c r="D433" s="186">
        <v>3057</v>
      </c>
      <c r="E433" s="189">
        <v>30057</v>
      </c>
      <c r="F433" s="17" t="s">
        <v>138</v>
      </c>
      <c r="G433" s="17" t="s">
        <v>84</v>
      </c>
      <c r="H433" s="18">
        <v>5441567</v>
      </c>
      <c r="I433" s="13">
        <v>40</v>
      </c>
      <c r="J433" s="14">
        <v>44023986</v>
      </c>
      <c r="K433" s="19"/>
      <c r="L433" s="14">
        <v>0</v>
      </c>
      <c r="M433" s="14"/>
      <c r="N433" s="14">
        <v>0</v>
      </c>
      <c r="O433" s="14"/>
      <c r="P433" s="14">
        <v>0</v>
      </c>
      <c r="Q433" s="14"/>
      <c r="R433" s="14">
        <v>7220575</v>
      </c>
      <c r="S433" s="14"/>
      <c r="T433" s="14">
        <v>0</v>
      </c>
      <c r="U433" s="14"/>
      <c r="V433" s="15">
        <v>51244561</v>
      </c>
      <c r="W433" s="14"/>
      <c r="X433" s="5" t="str">
        <f t="shared" si="6"/>
        <v>No</v>
      </c>
      <c r="Y433" s="14"/>
      <c r="Z433" s="5"/>
      <c r="AA433" s="14"/>
      <c r="AB433" s="5"/>
      <c r="AC433" s="27"/>
      <c r="AD433" s="5"/>
      <c r="AE433" s="14"/>
      <c r="AF433" s="5"/>
      <c r="AG433" s="7"/>
    </row>
    <row r="434" spans="1:33" s="54" customFormat="1">
      <c r="A434" s="16" t="s">
        <v>470</v>
      </c>
      <c r="B434" s="16" t="s">
        <v>471</v>
      </c>
      <c r="C434" s="17" t="s">
        <v>65</v>
      </c>
      <c r="D434" s="186">
        <v>41</v>
      </c>
      <c r="E434" s="189">
        <v>41</v>
      </c>
      <c r="F434" s="17" t="s">
        <v>138</v>
      </c>
      <c r="G434" s="17" t="s">
        <v>84</v>
      </c>
      <c r="H434" s="18">
        <v>251243</v>
      </c>
      <c r="I434" s="13">
        <v>40</v>
      </c>
      <c r="J434" s="14">
        <v>23264241</v>
      </c>
      <c r="K434" s="19"/>
      <c r="L434" s="14">
        <v>1586483</v>
      </c>
      <c r="M434" s="14"/>
      <c r="N434" s="14">
        <v>0</v>
      </c>
      <c r="O434" s="14"/>
      <c r="P434" s="14">
        <v>0</v>
      </c>
      <c r="Q434" s="14"/>
      <c r="R434" s="14">
        <v>0</v>
      </c>
      <c r="S434" s="14"/>
      <c r="T434" s="14">
        <v>22634960</v>
      </c>
      <c r="U434" s="14"/>
      <c r="V434" s="15">
        <v>47485684</v>
      </c>
      <c r="W434" s="14"/>
      <c r="X434" s="5" t="str">
        <f t="shared" si="6"/>
        <v>No</v>
      </c>
      <c r="Y434" s="14"/>
      <c r="Z434" s="5"/>
      <c r="AA434" s="14"/>
      <c r="AB434" s="5"/>
      <c r="AC434" s="27"/>
      <c r="AD434" s="5"/>
      <c r="AE434" s="14"/>
      <c r="AF434" s="5"/>
      <c r="AG434" s="7"/>
    </row>
    <row r="435" spans="1:33" s="54" customFormat="1">
      <c r="A435" s="16" t="s">
        <v>1317</v>
      </c>
      <c r="B435" s="16" t="s">
        <v>6417</v>
      </c>
      <c r="C435" s="17" t="s">
        <v>141</v>
      </c>
      <c r="D435" s="186" t="s">
        <v>1318</v>
      </c>
      <c r="E435" s="189" t="s">
        <v>1319</v>
      </c>
      <c r="F435" s="17" t="s">
        <v>157</v>
      </c>
      <c r="G435" s="17" t="s">
        <v>147</v>
      </c>
      <c r="H435" s="18">
        <v>0</v>
      </c>
      <c r="I435" s="13">
        <v>40</v>
      </c>
      <c r="J435" s="14">
        <v>16892</v>
      </c>
      <c r="K435" s="19"/>
      <c r="L435" s="14">
        <v>0</v>
      </c>
      <c r="M435" s="14"/>
      <c r="N435" s="14">
        <v>0</v>
      </c>
      <c r="O435" s="14"/>
      <c r="P435" s="14">
        <v>443975</v>
      </c>
      <c r="Q435" s="14"/>
      <c r="R435" s="14">
        <v>335992</v>
      </c>
      <c r="S435" s="14"/>
      <c r="T435" s="14">
        <v>779977</v>
      </c>
      <c r="U435" s="14"/>
      <c r="V435" s="15">
        <v>1576836</v>
      </c>
      <c r="W435" s="14"/>
      <c r="X435" s="5" t="str">
        <f t="shared" si="6"/>
        <v>No</v>
      </c>
      <c r="Y435" s="14"/>
      <c r="Z435" s="5"/>
      <c r="AA435" s="14"/>
      <c r="AB435" s="5"/>
      <c r="AC435" s="27"/>
      <c r="AD435" s="5"/>
      <c r="AE435" s="14"/>
      <c r="AF435" s="5"/>
      <c r="AG435" s="7"/>
    </row>
    <row r="436" spans="1:33" s="54" customFormat="1">
      <c r="A436" s="16" t="s">
        <v>1828</v>
      </c>
      <c r="B436" s="16" t="s">
        <v>1829</v>
      </c>
      <c r="C436" s="17" t="s">
        <v>141</v>
      </c>
      <c r="D436" s="186">
        <v>3091</v>
      </c>
      <c r="E436" s="189">
        <v>30091</v>
      </c>
      <c r="F436" s="17" t="s">
        <v>83</v>
      </c>
      <c r="G436" s="17" t="s">
        <v>84</v>
      </c>
      <c r="H436" s="18">
        <v>88542</v>
      </c>
      <c r="I436" s="13">
        <v>40</v>
      </c>
      <c r="J436" s="14">
        <v>1939551</v>
      </c>
      <c r="K436" s="19"/>
      <c r="L436" s="14">
        <v>1990255</v>
      </c>
      <c r="M436" s="14"/>
      <c r="N436" s="14">
        <v>0</v>
      </c>
      <c r="O436" s="14"/>
      <c r="P436" s="14">
        <v>259378</v>
      </c>
      <c r="Q436" s="14"/>
      <c r="R436" s="14">
        <v>1875963</v>
      </c>
      <c r="S436" s="14"/>
      <c r="T436" s="14">
        <v>1829269</v>
      </c>
      <c r="U436" s="14"/>
      <c r="V436" s="15">
        <v>7894416</v>
      </c>
      <c r="W436" s="14"/>
      <c r="X436" s="5" t="str">
        <f t="shared" si="6"/>
        <v>No</v>
      </c>
      <c r="Y436" s="14"/>
      <c r="Z436" s="5"/>
      <c r="AA436" s="14"/>
      <c r="AB436" s="5"/>
      <c r="AC436" s="27"/>
      <c r="AD436" s="5"/>
      <c r="AE436" s="14"/>
      <c r="AF436" s="5"/>
      <c r="AG436" s="7"/>
    </row>
    <row r="437" spans="1:33" s="54" customFormat="1">
      <c r="A437" s="16" t="s">
        <v>2466</v>
      </c>
      <c r="B437" s="16" t="s">
        <v>2467</v>
      </c>
      <c r="C437" s="17" t="s">
        <v>46</v>
      </c>
      <c r="D437" s="186" t="s">
        <v>2468</v>
      </c>
      <c r="E437" s="189" t="s">
        <v>2469</v>
      </c>
      <c r="F437" s="17" t="s">
        <v>88</v>
      </c>
      <c r="G437" s="17" t="s">
        <v>147</v>
      </c>
      <c r="H437" s="18">
        <v>0</v>
      </c>
      <c r="I437" s="13">
        <v>40</v>
      </c>
      <c r="J437" s="14">
        <v>186278</v>
      </c>
      <c r="K437" s="19"/>
      <c r="L437" s="14">
        <v>217751</v>
      </c>
      <c r="M437" s="14"/>
      <c r="N437" s="14">
        <v>0</v>
      </c>
      <c r="O437" s="14"/>
      <c r="P437" s="14">
        <v>0</v>
      </c>
      <c r="Q437" s="14"/>
      <c r="R437" s="14">
        <v>1408934</v>
      </c>
      <c r="S437" s="14"/>
      <c r="T437" s="14">
        <v>286663</v>
      </c>
      <c r="U437" s="14"/>
      <c r="V437" s="15">
        <v>2099626</v>
      </c>
      <c r="W437" s="14"/>
      <c r="X437" s="5" t="str">
        <f t="shared" si="6"/>
        <v>No</v>
      </c>
      <c r="Y437" s="14"/>
      <c r="Z437" s="5"/>
      <c r="AA437" s="14"/>
      <c r="AB437" s="5"/>
      <c r="AC437" s="27"/>
      <c r="AD437" s="5"/>
      <c r="AE437" s="14"/>
      <c r="AF437" s="5"/>
      <c r="AG437" s="7"/>
    </row>
    <row r="438" spans="1:33" s="54" customFormat="1">
      <c r="A438" s="16" t="s">
        <v>3141</v>
      </c>
      <c r="B438" s="16" t="s">
        <v>3142</v>
      </c>
      <c r="C438" s="17" t="s">
        <v>50</v>
      </c>
      <c r="D438" s="186"/>
      <c r="E438" s="189" t="s">
        <v>3143</v>
      </c>
      <c r="F438" s="17" t="s">
        <v>157</v>
      </c>
      <c r="G438" s="17" t="s">
        <v>147</v>
      </c>
      <c r="H438" s="18">
        <v>0</v>
      </c>
      <c r="I438" s="13">
        <v>40</v>
      </c>
      <c r="J438" s="14">
        <v>193440</v>
      </c>
      <c r="K438" s="19"/>
      <c r="L438" s="14">
        <v>629980</v>
      </c>
      <c r="M438" s="14"/>
      <c r="N438" s="14">
        <v>0</v>
      </c>
      <c r="O438" s="14"/>
      <c r="P438" s="14">
        <v>295796</v>
      </c>
      <c r="Q438" s="14"/>
      <c r="R438" s="14">
        <v>0</v>
      </c>
      <c r="S438" s="14"/>
      <c r="T438" s="14">
        <v>1119216</v>
      </c>
      <c r="U438" s="14"/>
      <c r="V438" s="15">
        <v>2238432</v>
      </c>
      <c r="W438" s="14"/>
      <c r="X438" s="5" t="str">
        <f t="shared" si="6"/>
        <v>No</v>
      </c>
      <c r="Y438" s="14"/>
      <c r="Z438" s="5"/>
      <c r="AA438" s="14"/>
      <c r="AB438" s="5"/>
      <c r="AC438" s="27"/>
      <c r="AD438" s="5"/>
      <c r="AE438" s="14"/>
      <c r="AF438" s="5"/>
      <c r="AG438" s="7"/>
    </row>
    <row r="439" spans="1:33" s="54" customFormat="1">
      <c r="A439" s="16" t="s">
        <v>4601</v>
      </c>
      <c r="B439" s="16" t="s">
        <v>1694</v>
      </c>
      <c r="C439" s="17" t="s">
        <v>73</v>
      </c>
      <c r="D439" s="186">
        <v>6077</v>
      </c>
      <c r="E439" s="189">
        <v>60077</v>
      </c>
      <c r="F439" s="17" t="s">
        <v>83</v>
      </c>
      <c r="G439" s="17" t="s">
        <v>84</v>
      </c>
      <c r="H439" s="18">
        <v>89284</v>
      </c>
      <c r="I439" s="13">
        <v>40</v>
      </c>
      <c r="J439" s="14">
        <v>376895</v>
      </c>
      <c r="K439" s="19"/>
      <c r="L439" s="14">
        <v>124292</v>
      </c>
      <c r="M439" s="14"/>
      <c r="N439" s="14">
        <v>0</v>
      </c>
      <c r="O439" s="14"/>
      <c r="P439" s="14">
        <v>6880990</v>
      </c>
      <c r="Q439" s="14"/>
      <c r="R439" s="14">
        <v>0</v>
      </c>
      <c r="S439" s="14"/>
      <c r="T439" s="14">
        <v>1603609</v>
      </c>
      <c r="U439" s="14"/>
      <c r="V439" s="15">
        <v>8985786</v>
      </c>
      <c r="W439" s="14"/>
      <c r="X439" s="5" t="str">
        <f t="shared" si="6"/>
        <v>No</v>
      </c>
      <c r="Y439" s="14"/>
      <c r="Z439" s="5"/>
      <c r="AA439" s="14"/>
      <c r="AB439" s="5"/>
      <c r="AC439" s="27"/>
      <c r="AD439" s="5"/>
      <c r="AE439" s="14"/>
      <c r="AF439" s="5"/>
      <c r="AG439" s="7"/>
    </row>
    <row r="440" spans="1:33" s="54" customFormat="1">
      <c r="A440" s="16" t="s">
        <v>2655</v>
      </c>
      <c r="B440" s="16" t="s">
        <v>1132</v>
      </c>
      <c r="C440" s="17" t="s">
        <v>288</v>
      </c>
      <c r="D440" s="186" t="s">
        <v>2656</v>
      </c>
      <c r="E440" s="189" t="s">
        <v>2657</v>
      </c>
      <c r="F440" s="17" t="s">
        <v>88</v>
      </c>
      <c r="G440" s="17" t="s">
        <v>147</v>
      </c>
      <c r="H440" s="18">
        <v>0</v>
      </c>
      <c r="I440" s="13">
        <v>40</v>
      </c>
      <c r="J440" s="14">
        <v>218102</v>
      </c>
      <c r="K440" s="19"/>
      <c r="L440" s="14">
        <v>3854</v>
      </c>
      <c r="M440" s="14"/>
      <c r="N440" s="14">
        <v>0</v>
      </c>
      <c r="O440" s="14"/>
      <c r="P440" s="14">
        <v>247330</v>
      </c>
      <c r="Q440" s="14"/>
      <c r="R440" s="14">
        <v>3269806</v>
      </c>
      <c r="S440" s="14"/>
      <c r="T440" s="14">
        <v>605506</v>
      </c>
      <c r="U440" s="14"/>
      <c r="V440" s="15">
        <v>4344598</v>
      </c>
      <c r="W440" s="14"/>
      <c r="X440" s="5" t="str">
        <f t="shared" si="6"/>
        <v>No</v>
      </c>
      <c r="Y440" s="14"/>
      <c r="Z440" s="5"/>
      <c r="AA440" s="14"/>
      <c r="AB440" s="5"/>
      <c r="AC440" s="27"/>
      <c r="AD440" s="5"/>
      <c r="AE440" s="14"/>
      <c r="AF440" s="5"/>
      <c r="AG440" s="7"/>
    </row>
    <row r="441" spans="1:33" s="54" customFormat="1">
      <c r="A441" s="16" t="s">
        <v>6544</v>
      </c>
      <c r="B441" s="16" t="s">
        <v>5293</v>
      </c>
      <c r="C441" s="17" t="s">
        <v>288</v>
      </c>
      <c r="D441" s="186" t="s">
        <v>5294</v>
      </c>
      <c r="E441" s="189">
        <v>30137</v>
      </c>
      <c r="F441" s="17" t="s">
        <v>88</v>
      </c>
      <c r="G441" s="17" t="s">
        <v>84</v>
      </c>
      <c r="H441" s="18">
        <v>54316</v>
      </c>
      <c r="I441" s="13">
        <v>40</v>
      </c>
      <c r="J441" s="14">
        <v>435277</v>
      </c>
      <c r="K441" s="19"/>
      <c r="L441" s="14">
        <v>30922</v>
      </c>
      <c r="M441" s="14"/>
      <c r="N441" s="14">
        <v>0</v>
      </c>
      <c r="O441" s="14"/>
      <c r="P441" s="14">
        <v>155399</v>
      </c>
      <c r="Q441" s="14"/>
      <c r="R441" s="14">
        <v>3290591</v>
      </c>
      <c r="S441" s="14"/>
      <c r="T441" s="14">
        <v>1524341</v>
      </c>
      <c r="U441" s="14"/>
      <c r="V441" s="15">
        <v>5436530</v>
      </c>
      <c r="W441" s="14"/>
      <c r="X441" s="5" t="str">
        <f t="shared" si="6"/>
        <v>No</v>
      </c>
      <c r="Y441" s="14"/>
      <c r="Z441" s="5"/>
      <c r="AA441" s="14"/>
      <c r="AB441" s="5"/>
      <c r="AC441" s="27"/>
      <c r="AD441" s="5"/>
      <c r="AE441" s="14"/>
      <c r="AF441" s="5"/>
      <c r="AG441" s="7"/>
    </row>
    <row r="442" spans="1:33" s="54" customFormat="1">
      <c r="A442" s="16" t="s">
        <v>4217</v>
      </c>
      <c r="B442" s="16" t="s">
        <v>4218</v>
      </c>
      <c r="C442" s="17" t="s">
        <v>154</v>
      </c>
      <c r="D442" s="186" t="s">
        <v>4219</v>
      </c>
      <c r="E442" s="189" t="s">
        <v>4220</v>
      </c>
      <c r="F442" s="17" t="s">
        <v>83</v>
      </c>
      <c r="G442" s="17" t="s">
        <v>147</v>
      </c>
      <c r="H442" s="18">
        <v>0</v>
      </c>
      <c r="I442" s="13">
        <v>40</v>
      </c>
      <c r="J442" s="14">
        <v>237084</v>
      </c>
      <c r="K442" s="19"/>
      <c r="L442" s="14">
        <v>233045</v>
      </c>
      <c r="M442" s="14"/>
      <c r="N442" s="14">
        <v>0</v>
      </c>
      <c r="O442" s="14"/>
      <c r="P442" s="14">
        <v>0</v>
      </c>
      <c r="Q442" s="14"/>
      <c r="R442" s="14">
        <v>366792</v>
      </c>
      <c r="S442" s="14"/>
      <c r="T442" s="14">
        <v>1111227</v>
      </c>
      <c r="U442" s="14"/>
      <c r="V442" s="15">
        <v>1948148</v>
      </c>
      <c r="W442" s="14"/>
      <c r="X442" s="5" t="str">
        <f t="shared" si="6"/>
        <v>No</v>
      </c>
      <c r="Y442" s="14"/>
      <c r="Z442" s="5"/>
      <c r="AA442" s="14"/>
      <c r="AB442" s="5"/>
      <c r="AC442" s="27"/>
      <c r="AD442" s="5"/>
      <c r="AE442" s="14"/>
      <c r="AF442" s="5"/>
      <c r="AG442" s="7"/>
    </row>
    <row r="443" spans="1:33" s="54" customFormat="1">
      <c r="A443" s="16" t="s">
        <v>5969</v>
      </c>
      <c r="B443" s="16" t="s">
        <v>1228</v>
      </c>
      <c r="C443" s="17" t="s">
        <v>154</v>
      </c>
      <c r="D443" s="186"/>
      <c r="E443" s="189">
        <v>40244</v>
      </c>
      <c r="F443" s="17" t="s">
        <v>138</v>
      </c>
      <c r="G443" s="17" t="s">
        <v>84</v>
      </c>
      <c r="H443" s="18">
        <v>180786</v>
      </c>
      <c r="I443" s="13">
        <v>40</v>
      </c>
      <c r="J443" s="14">
        <v>509535</v>
      </c>
      <c r="K443" s="19"/>
      <c r="L443" s="14">
        <v>0</v>
      </c>
      <c r="M443" s="14"/>
      <c r="N443" s="14">
        <v>0</v>
      </c>
      <c r="O443" s="14"/>
      <c r="P443" s="14">
        <v>550378</v>
      </c>
      <c r="Q443" s="14"/>
      <c r="R443" s="14">
        <v>317117</v>
      </c>
      <c r="S443" s="14"/>
      <c r="T443" s="14">
        <v>2493280</v>
      </c>
      <c r="U443" s="14"/>
      <c r="V443" s="15">
        <v>3870310</v>
      </c>
      <c r="W443" s="14"/>
      <c r="X443" s="5" t="str">
        <f t="shared" si="6"/>
        <v>No</v>
      </c>
      <c r="Y443" s="14"/>
      <c r="Z443" s="5"/>
      <c r="AA443" s="14"/>
      <c r="AB443" s="5"/>
      <c r="AC443" s="27"/>
      <c r="AD443" s="5"/>
      <c r="AE443" s="14"/>
      <c r="AF443" s="5"/>
      <c r="AG443" s="7"/>
    </row>
    <row r="444" spans="1:33" s="54" customFormat="1">
      <c r="A444" s="16" t="s">
        <v>1730</v>
      </c>
      <c r="B444" s="16" t="s">
        <v>1731</v>
      </c>
      <c r="C444" s="17" t="s">
        <v>648</v>
      </c>
      <c r="D444" s="186" t="s">
        <v>1732</v>
      </c>
      <c r="E444" s="189" t="s">
        <v>1733</v>
      </c>
      <c r="F444" s="17" t="s">
        <v>83</v>
      </c>
      <c r="G444" s="17" t="s">
        <v>147</v>
      </c>
      <c r="H444" s="18">
        <v>0</v>
      </c>
      <c r="I444" s="13">
        <v>39</v>
      </c>
      <c r="J444" s="14">
        <v>191366</v>
      </c>
      <c r="K444" s="19"/>
      <c r="L444" s="14">
        <v>590848</v>
      </c>
      <c r="M444" s="14"/>
      <c r="N444" s="14">
        <v>0</v>
      </c>
      <c r="O444" s="14"/>
      <c r="P444" s="14">
        <v>0</v>
      </c>
      <c r="Q444" s="14"/>
      <c r="R444" s="14">
        <v>1510938</v>
      </c>
      <c r="S444" s="14"/>
      <c r="T444" s="14">
        <v>3076909</v>
      </c>
      <c r="U444" s="14"/>
      <c r="V444" s="15">
        <v>5370061</v>
      </c>
      <c r="W444" s="14"/>
      <c r="X444" s="5" t="str">
        <f t="shared" si="6"/>
        <v>No</v>
      </c>
      <c r="Y444" s="14"/>
      <c r="Z444" s="5"/>
      <c r="AA444" s="14"/>
      <c r="AB444" s="5"/>
      <c r="AC444" s="27"/>
      <c r="AD444" s="5"/>
      <c r="AE444" s="14"/>
      <c r="AF444" s="5"/>
      <c r="AG444" s="7"/>
    </row>
    <row r="445" spans="1:33" s="54" customFormat="1">
      <c r="A445" s="16" t="s">
        <v>4877</v>
      </c>
      <c r="B445" s="16" t="s">
        <v>4878</v>
      </c>
      <c r="C445" s="17" t="s">
        <v>87</v>
      </c>
      <c r="D445" s="186" t="s">
        <v>4879</v>
      </c>
      <c r="E445" s="189" t="s">
        <v>4880</v>
      </c>
      <c r="F445" s="17" t="s">
        <v>88</v>
      </c>
      <c r="G445" s="17" t="s">
        <v>147</v>
      </c>
      <c r="H445" s="18">
        <v>0</v>
      </c>
      <c r="I445" s="13">
        <v>39</v>
      </c>
      <c r="J445" s="14">
        <v>264594</v>
      </c>
      <c r="K445" s="19"/>
      <c r="L445" s="14">
        <v>2500</v>
      </c>
      <c r="M445" s="14"/>
      <c r="N445" s="14">
        <v>0</v>
      </c>
      <c r="O445" s="14"/>
      <c r="P445" s="14">
        <v>4129899</v>
      </c>
      <c r="Q445" s="14"/>
      <c r="R445" s="14">
        <v>260608</v>
      </c>
      <c r="S445" s="14"/>
      <c r="T445" s="14">
        <v>99104</v>
      </c>
      <c r="U445" s="14"/>
      <c r="V445" s="15">
        <v>4756705</v>
      </c>
      <c r="W445" s="14"/>
      <c r="X445" s="5" t="str">
        <f t="shared" si="6"/>
        <v>No</v>
      </c>
      <c r="Y445" s="14"/>
      <c r="Z445" s="5"/>
      <c r="AA445" s="14"/>
      <c r="AB445" s="5"/>
      <c r="AC445" s="27"/>
      <c r="AD445" s="5"/>
      <c r="AE445" s="14"/>
      <c r="AF445" s="5"/>
      <c r="AG445" s="7"/>
    </row>
    <row r="446" spans="1:33" s="54" customFormat="1">
      <c r="A446" s="16" t="s">
        <v>3552</v>
      </c>
      <c r="B446" s="16" t="s">
        <v>3553</v>
      </c>
      <c r="C446" s="17" t="s">
        <v>109</v>
      </c>
      <c r="D446" s="186" t="s">
        <v>3554</v>
      </c>
      <c r="E446" s="189" t="s">
        <v>3555</v>
      </c>
      <c r="F446" s="17" t="s">
        <v>157</v>
      </c>
      <c r="G446" s="17" t="s">
        <v>147</v>
      </c>
      <c r="H446" s="18">
        <v>0</v>
      </c>
      <c r="I446" s="13">
        <v>39</v>
      </c>
      <c r="J446" s="14">
        <v>37215</v>
      </c>
      <c r="K446" s="19"/>
      <c r="L446" s="14">
        <v>0</v>
      </c>
      <c r="M446" s="14"/>
      <c r="N446" s="14">
        <v>0</v>
      </c>
      <c r="O446" s="14"/>
      <c r="P446" s="14">
        <v>722857</v>
      </c>
      <c r="Q446" s="14"/>
      <c r="R446" s="14">
        <v>0</v>
      </c>
      <c r="S446" s="14"/>
      <c r="T446" s="14">
        <v>437201</v>
      </c>
      <c r="U446" s="14"/>
      <c r="V446" s="15">
        <v>1197273</v>
      </c>
      <c r="W446" s="14"/>
      <c r="X446" s="5" t="str">
        <f t="shared" si="6"/>
        <v>No</v>
      </c>
      <c r="Y446" s="14"/>
      <c r="Z446" s="5"/>
      <c r="AA446" s="14"/>
      <c r="AB446" s="5"/>
      <c r="AC446" s="27"/>
      <c r="AD446" s="5"/>
      <c r="AE446" s="14"/>
      <c r="AF446" s="5"/>
      <c r="AG446" s="7"/>
    </row>
    <row r="447" spans="1:33" s="54" customFormat="1">
      <c r="A447" s="16" t="s">
        <v>1102</v>
      </c>
      <c r="B447" s="16" t="s">
        <v>1103</v>
      </c>
      <c r="C447" s="17" t="s">
        <v>141</v>
      </c>
      <c r="D447" s="186">
        <v>3094</v>
      </c>
      <c r="E447" s="189">
        <v>30094</v>
      </c>
      <c r="F447" s="17" t="s">
        <v>83</v>
      </c>
      <c r="G447" s="17" t="s">
        <v>84</v>
      </c>
      <c r="H447" s="18">
        <v>66784</v>
      </c>
      <c r="I447" s="13">
        <v>39</v>
      </c>
      <c r="J447" s="14">
        <v>1820130</v>
      </c>
      <c r="K447" s="19"/>
      <c r="L447" s="14">
        <v>89058</v>
      </c>
      <c r="M447" s="14"/>
      <c r="N447" s="14">
        <v>0</v>
      </c>
      <c r="O447" s="14"/>
      <c r="P447" s="14">
        <v>30805</v>
      </c>
      <c r="Q447" s="14"/>
      <c r="R447" s="14">
        <v>1411116</v>
      </c>
      <c r="S447" s="14"/>
      <c r="T447" s="14">
        <v>1113563</v>
      </c>
      <c r="U447" s="14"/>
      <c r="V447" s="15">
        <v>4464672</v>
      </c>
      <c r="W447" s="14"/>
      <c r="X447" s="5" t="str">
        <f t="shared" si="6"/>
        <v>No</v>
      </c>
      <c r="Y447" s="14"/>
      <c r="Z447" s="5"/>
      <c r="AA447" s="14"/>
      <c r="AB447" s="5"/>
      <c r="AC447" s="27"/>
      <c r="AD447" s="5"/>
      <c r="AE447" s="14"/>
      <c r="AF447" s="5"/>
      <c r="AG447" s="7"/>
    </row>
    <row r="448" spans="1:33" s="54" customFormat="1">
      <c r="A448" s="16" t="s">
        <v>1926</v>
      </c>
      <c r="B448" s="16" t="s">
        <v>1927</v>
      </c>
      <c r="C448" s="17" t="s">
        <v>91</v>
      </c>
      <c r="D448" s="186">
        <v>9091</v>
      </c>
      <c r="E448" s="189">
        <v>90091</v>
      </c>
      <c r="F448" s="17" t="s">
        <v>83</v>
      </c>
      <c r="G448" s="17" t="s">
        <v>84</v>
      </c>
      <c r="H448" s="18">
        <v>219454</v>
      </c>
      <c r="I448" s="13">
        <v>39</v>
      </c>
      <c r="J448" s="14">
        <v>1551699</v>
      </c>
      <c r="K448" s="19"/>
      <c r="L448" s="14">
        <v>711722</v>
      </c>
      <c r="M448" s="14"/>
      <c r="N448" s="14">
        <v>0</v>
      </c>
      <c r="O448" s="14"/>
      <c r="P448" s="14">
        <v>826899</v>
      </c>
      <c r="Q448" s="14"/>
      <c r="R448" s="14">
        <v>2147186</v>
      </c>
      <c r="S448" s="14"/>
      <c r="T448" s="14">
        <v>3786115</v>
      </c>
      <c r="U448" s="14"/>
      <c r="V448" s="15">
        <v>9023621</v>
      </c>
      <c r="W448" s="14"/>
      <c r="X448" s="5" t="str">
        <f t="shared" si="6"/>
        <v>No</v>
      </c>
      <c r="Y448" s="14"/>
      <c r="Z448" s="5"/>
      <c r="AA448" s="14"/>
      <c r="AB448" s="5"/>
      <c r="AC448" s="27"/>
      <c r="AD448" s="5"/>
      <c r="AE448" s="14"/>
      <c r="AF448" s="5"/>
      <c r="AG448" s="7"/>
    </row>
    <row r="449" spans="1:33" s="54" customFormat="1">
      <c r="A449" s="16" t="s">
        <v>2647</v>
      </c>
      <c r="B449" s="16" t="s">
        <v>2648</v>
      </c>
      <c r="C449" s="17" t="s">
        <v>288</v>
      </c>
      <c r="D449" s="186" t="s">
        <v>2649</v>
      </c>
      <c r="E449" s="189" t="s">
        <v>2650</v>
      </c>
      <c r="F449" s="17" t="s">
        <v>88</v>
      </c>
      <c r="G449" s="17" t="s">
        <v>147</v>
      </c>
      <c r="H449" s="18">
        <v>0</v>
      </c>
      <c r="I449" s="13">
        <v>39</v>
      </c>
      <c r="J449" s="14">
        <v>294049</v>
      </c>
      <c r="K449" s="19"/>
      <c r="L449" s="14">
        <v>639019</v>
      </c>
      <c r="M449" s="14"/>
      <c r="N449" s="14">
        <v>0</v>
      </c>
      <c r="O449" s="14"/>
      <c r="P449" s="14">
        <v>399529</v>
      </c>
      <c r="Q449" s="14"/>
      <c r="R449" s="14">
        <v>2271548</v>
      </c>
      <c r="S449" s="14"/>
      <c r="T449" s="14">
        <v>275000</v>
      </c>
      <c r="U449" s="14"/>
      <c r="V449" s="15">
        <v>3879145</v>
      </c>
      <c r="W449" s="14"/>
      <c r="X449" s="5" t="str">
        <f t="shared" si="6"/>
        <v>No</v>
      </c>
      <c r="Y449" s="14"/>
      <c r="Z449" s="5"/>
      <c r="AA449" s="14"/>
      <c r="AB449" s="5"/>
      <c r="AC449" s="27"/>
      <c r="AD449" s="5"/>
      <c r="AE449" s="14"/>
      <c r="AF449" s="5"/>
      <c r="AG449" s="7"/>
    </row>
    <row r="450" spans="1:33" s="54" customFormat="1">
      <c r="A450" s="16" t="s">
        <v>6548</v>
      </c>
      <c r="B450" s="16" t="s">
        <v>3849</v>
      </c>
      <c r="C450" s="17" t="s">
        <v>160</v>
      </c>
      <c r="D450" s="186" t="s">
        <v>4443</v>
      </c>
      <c r="E450" s="189" t="s">
        <v>4444</v>
      </c>
      <c r="F450" s="17" t="s">
        <v>157</v>
      </c>
      <c r="G450" s="17" t="s">
        <v>147</v>
      </c>
      <c r="H450" s="18">
        <v>0</v>
      </c>
      <c r="I450" s="13">
        <v>39</v>
      </c>
      <c r="J450" s="14">
        <v>166225</v>
      </c>
      <c r="K450" s="19"/>
      <c r="L450" s="14">
        <v>45155</v>
      </c>
      <c r="M450" s="14"/>
      <c r="N450" s="14">
        <v>0</v>
      </c>
      <c r="O450" s="14"/>
      <c r="P450" s="14">
        <v>1724717</v>
      </c>
      <c r="Q450" s="14"/>
      <c r="R450" s="14">
        <v>32992</v>
      </c>
      <c r="S450" s="14"/>
      <c r="T450" s="14">
        <v>551393</v>
      </c>
      <c r="U450" s="14"/>
      <c r="V450" s="15">
        <v>2520482</v>
      </c>
      <c r="W450" s="14"/>
      <c r="X450" s="5" t="str">
        <f t="shared" si="6"/>
        <v>No</v>
      </c>
      <c r="Y450" s="14"/>
      <c r="Z450" s="5"/>
      <c r="AA450" s="14"/>
      <c r="AB450" s="5"/>
      <c r="AC450" s="27"/>
      <c r="AD450" s="5"/>
      <c r="AE450" s="14"/>
      <c r="AF450" s="5"/>
      <c r="AG450" s="7"/>
    </row>
    <row r="451" spans="1:33" s="54" customFormat="1">
      <c r="A451" s="16" t="s">
        <v>3156</v>
      </c>
      <c r="B451" s="16" t="s">
        <v>6545</v>
      </c>
      <c r="C451" s="17" t="s">
        <v>50</v>
      </c>
      <c r="D451" s="186" t="s">
        <v>3157</v>
      </c>
      <c r="E451" s="189">
        <v>40928</v>
      </c>
      <c r="F451" s="17" t="s">
        <v>83</v>
      </c>
      <c r="G451" s="17" t="s">
        <v>84</v>
      </c>
      <c r="H451" s="18">
        <v>57383</v>
      </c>
      <c r="I451" s="13">
        <v>39</v>
      </c>
      <c r="J451" s="14">
        <v>425967</v>
      </c>
      <c r="K451" s="19"/>
      <c r="L451" s="14">
        <v>440762</v>
      </c>
      <c r="M451" s="14"/>
      <c r="N451" s="14">
        <v>0</v>
      </c>
      <c r="O451" s="14"/>
      <c r="P451" s="14">
        <v>587227</v>
      </c>
      <c r="Q451" s="14"/>
      <c r="R451" s="14">
        <v>0</v>
      </c>
      <c r="S451" s="14"/>
      <c r="T451" s="14">
        <v>1385464</v>
      </c>
      <c r="U451" s="14"/>
      <c r="V451" s="15">
        <v>2839420</v>
      </c>
      <c r="W451" s="14"/>
      <c r="X451" s="5" t="str">
        <f t="shared" ref="X451:X514" si="7">IF(W451&amp;U451&amp;S451&amp;Q451&amp;O451&amp;M451&amp;K451&lt;&gt;"","Yes","No")</f>
        <v>No</v>
      </c>
      <c r="Y451" s="14"/>
      <c r="Z451" s="5"/>
      <c r="AA451" s="14"/>
      <c r="AB451" s="5"/>
      <c r="AC451" s="27"/>
      <c r="AD451" s="5"/>
      <c r="AE451" s="14"/>
      <c r="AF451" s="5"/>
      <c r="AG451" s="7"/>
    </row>
    <row r="452" spans="1:33" s="54" customFormat="1">
      <c r="A452" s="16" t="s">
        <v>516</v>
      </c>
      <c r="B452" s="16" t="s">
        <v>517</v>
      </c>
      <c r="C452" s="17" t="s">
        <v>82</v>
      </c>
      <c r="D452" s="186">
        <v>2199</v>
      </c>
      <c r="E452" s="189">
        <v>20199</v>
      </c>
      <c r="F452" s="17" t="s">
        <v>83</v>
      </c>
      <c r="G452" s="17" t="s">
        <v>84</v>
      </c>
      <c r="H452" s="18">
        <v>248402</v>
      </c>
      <c r="I452" s="13">
        <v>39</v>
      </c>
      <c r="J452" s="14">
        <v>0</v>
      </c>
      <c r="K452" s="19"/>
      <c r="L452" s="14">
        <v>0</v>
      </c>
      <c r="M452" s="14"/>
      <c r="N452" s="14">
        <v>0</v>
      </c>
      <c r="O452" s="14"/>
      <c r="P452" s="14">
        <v>2577199</v>
      </c>
      <c r="Q452" s="14"/>
      <c r="R452" s="14">
        <v>566775</v>
      </c>
      <c r="S452" s="14"/>
      <c r="T452" s="14">
        <v>437651</v>
      </c>
      <c r="U452" s="14"/>
      <c r="V452" s="15">
        <v>3581625</v>
      </c>
      <c r="W452" s="14"/>
      <c r="X452" s="5" t="str">
        <f t="shared" si="7"/>
        <v>No</v>
      </c>
      <c r="Y452" s="14"/>
      <c r="Z452" s="5"/>
      <c r="AA452" s="14"/>
      <c r="AB452" s="5"/>
      <c r="AC452" s="27"/>
      <c r="AD452" s="5"/>
      <c r="AE452" s="14"/>
      <c r="AF452" s="5"/>
      <c r="AG452" s="7"/>
    </row>
    <row r="453" spans="1:33" s="54" customFormat="1">
      <c r="A453" s="16" t="s">
        <v>1240</v>
      </c>
      <c r="B453" s="16" t="s">
        <v>635</v>
      </c>
      <c r="C453" s="17" t="s">
        <v>160</v>
      </c>
      <c r="D453" s="186">
        <v>1098</v>
      </c>
      <c r="E453" s="189">
        <v>10098</v>
      </c>
      <c r="F453" s="17" t="s">
        <v>157</v>
      </c>
      <c r="G453" s="17" t="s">
        <v>84</v>
      </c>
      <c r="H453" s="18">
        <v>59397</v>
      </c>
      <c r="I453" s="13">
        <v>39</v>
      </c>
      <c r="J453" s="14">
        <v>296535</v>
      </c>
      <c r="K453" s="19"/>
      <c r="L453" s="14">
        <v>1760405</v>
      </c>
      <c r="M453" s="14"/>
      <c r="N453" s="14">
        <v>0</v>
      </c>
      <c r="O453" s="14"/>
      <c r="P453" s="14">
        <v>0</v>
      </c>
      <c r="Q453" s="14"/>
      <c r="R453" s="14">
        <v>147820</v>
      </c>
      <c r="S453" s="14"/>
      <c r="T453" s="14">
        <v>1465447</v>
      </c>
      <c r="U453" s="14"/>
      <c r="V453" s="15">
        <v>3670207</v>
      </c>
      <c r="W453" s="14"/>
      <c r="X453" s="5" t="str">
        <f t="shared" si="7"/>
        <v>No</v>
      </c>
      <c r="Y453" s="14"/>
      <c r="Z453" s="5"/>
      <c r="AA453" s="14"/>
      <c r="AB453" s="5"/>
      <c r="AC453" s="27"/>
      <c r="AD453" s="5"/>
      <c r="AE453" s="14"/>
      <c r="AF453" s="5"/>
      <c r="AG453" s="7"/>
    </row>
    <row r="454" spans="1:33" s="54" customFormat="1">
      <c r="A454" s="16" t="s">
        <v>5971</v>
      </c>
      <c r="B454" s="16" t="s">
        <v>6415</v>
      </c>
      <c r="C454" s="17" t="s">
        <v>171</v>
      </c>
      <c r="D454" s="186" t="s">
        <v>5972</v>
      </c>
      <c r="E454" s="189" t="s">
        <v>5973</v>
      </c>
      <c r="F454" s="17" t="s">
        <v>157</v>
      </c>
      <c r="G454" s="17" t="s">
        <v>147</v>
      </c>
      <c r="H454" s="18">
        <v>0</v>
      </c>
      <c r="I454" s="13">
        <v>39</v>
      </c>
      <c r="J454" s="14">
        <v>96210</v>
      </c>
      <c r="K454" s="19"/>
      <c r="L454" s="14">
        <v>0</v>
      </c>
      <c r="M454" s="14"/>
      <c r="N454" s="14">
        <v>0</v>
      </c>
      <c r="O454" s="14"/>
      <c r="P454" s="14">
        <v>26505</v>
      </c>
      <c r="Q454" s="14"/>
      <c r="R454" s="14">
        <v>1801582</v>
      </c>
      <c r="S454" s="14"/>
      <c r="T454" s="14">
        <v>1064908</v>
      </c>
      <c r="U454" s="14"/>
      <c r="V454" s="15">
        <v>2989205</v>
      </c>
      <c r="W454" s="14"/>
      <c r="X454" s="5" t="str">
        <f t="shared" si="7"/>
        <v>No</v>
      </c>
      <c r="Y454" s="14"/>
      <c r="Z454" s="5"/>
      <c r="AA454" s="14"/>
      <c r="AB454" s="5"/>
      <c r="AC454" s="27"/>
      <c r="AD454" s="5"/>
      <c r="AE454" s="14"/>
      <c r="AF454" s="5"/>
      <c r="AG454" s="7"/>
    </row>
    <row r="455" spans="1:33" s="54" customFormat="1">
      <c r="A455" s="16" t="s">
        <v>6041</v>
      </c>
      <c r="B455" s="16" t="s">
        <v>635</v>
      </c>
      <c r="C455" s="17" t="s">
        <v>91</v>
      </c>
      <c r="D455" s="186">
        <v>9196</v>
      </c>
      <c r="E455" s="189">
        <v>90196</v>
      </c>
      <c r="F455" s="17" t="s">
        <v>83</v>
      </c>
      <c r="G455" s="17" t="s">
        <v>84</v>
      </c>
      <c r="H455" s="18">
        <v>1723634</v>
      </c>
      <c r="I455" s="13">
        <v>39</v>
      </c>
      <c r="J455" s="14">
        <v>1124545</v>
      </c>
      <c r="K455" s="19"/>
      <c r="L455" s="14">
        <v>0</v>
      </c>
      <c r="M455" s="14"/>
      <c r="N455" s="14">
        <v>0</v>
      </c>
      <c r="O455" s="14"/>
      <c r="P455" s="14">
        <v>3899393</v>
      </c>
      <c r="Q455" s="14"/>
      <c r="R455" s="14">
        <v>4122794</v>
      </c>
      <c r="S455" s="14"/>
      <c r="T455" s="14">
        <v>2339060</v>
      </c>
      <c r="U455" s="14"/>
      <c r="V455" s="15">
        <v>11485792</v>
      </c>
      <c r="W455" s="14"/>
      <c r="X455" s="5" t="str">
        <f t="shared" si="7"/>
        <v>No</v>
      </c>
      <c r="Y455" s="14"/>
      <c r="Z455" s="5"/>
      <c r="AA455" s="14"/>
      <c r="AB455" s="5"/>
      <c r="AC455" s="27"/>
      <c r="AD455" s="5"/>
      <c r="AE455" s="14"/>
      <c r="AF455" s="5"/>
      <c r="AG455" s="7"/>
    </row>
    <row r="456" spans="1:33" s="54" customFormat="1">
      <c r="A456" s="16" t="s">
        <v>1723</v>
      </c>
      <c r="B456" s="16" t="s">
        <v>1724</v>
      </c>
      <c r="C456" s="17" t="s">
        <v>648</v>
      </c>
      <c r="D456" s="186" t="s">
        <v>1725</v>
      </c>
      <c r="E456" s="189" t="s">
        <v>1726</v>
      </c>
      <c r="F456" s="17" t="s">
        <v>157</v>
      </c>
      <c r="G456" s="17" t="s">
        <v>147</v>
      </c>
      <c r="H456" s="18">
        <v>0</v>
      </c>
      <c r="I456" s="13">
        <v>39</v>
      </c>
      <c r="J456" s="14">
        <v>49536</v>
      </c>
      <c r="K456" s="19"/>
      <c r="L456" s="14">
        <v>162845</v>
      </c>
      <c r="M456" s="14"/>
      <c r="N456" s="14">
        <v>0</v>
      </c>
      <c r="O456" s="14"/>
      <c r="P456" s="14">
        <v>20596</v>
      </c>
      <c r="Q456" s="14"/>
      <c r="R456" s="14">
        <v>536407</v>
      </c>
      <c r="S456" s="14"/>
      <c r="T456" s="14">
        <v>1581536</v>
      </c>
      <c r="U456" s="14"/>
      <c r="V456" s="15">
        <v>2350920</v>
      </c>
      <c r="W456" s="14"/>
      <c r="X456" s="5" t="str">
        <f t="shared" si="7"/>
        <v>No</v>
      </c>
      <c r="Y456" s="14"/>
      <c r="Z456" s="5"/>
      <c r="AA456" s="14"/>
      <c r="AB456" s="5"/>
      <c r="AC456" s="27"/>
      <c r="AD456" s="5"/>
      <c r="AE456" s="14"/>
      <c r="AF456" s="5"/>
      <c r="AG456" s="7"/>
    </row>
    <row r="457" spans="1:33" s="54" customFormat="1">
      <c r="A457" s="16" t="s">
        <v>3687</v>
      </c>
      <c r="B457" s="16" t="s">
        <v>3688</v>
      </c>
      <c r="C457" s="17" t="s">
        <v>171</v>
      </c>
      <c r="D457" s="186">
        <v>4158</v>
      </c>
      <c r="E457" s="189">
        <v>40158</v>
      </c>
      <c r="F457" s="17" t="s">
        <v>83</v>
      </c>
      <c r="G457" s="17" t="s">
        <v>84</v>
      </c>
      <c r="H457" s="18">
        <v>131337</v>
      </c>
      <c r="I457" s="13">
        <v>39</v>
      </c>
      <c r="J457" s="14">
        <v>251545</v>
      </c>
      <c r="K457" s="19"/>
      <c r="L457" s="14">
        <v>0</v>
      </c>
      <c r="M457" s="14"/>
      <c r="N457" s="14">
        <v>0</v>
      </c>
      <c r="O457" s="14"/>
      <c r="P457" s="14">
        <v>1339921</v>
      </c>
      <c r="Q457" s="14"/>
      <c r="R457" s="14">
        <v>2162484</v>
      </c>
      <c r="S457" s="14"/>
      <c r="T457" s="14">
        <v>2788878</v>
      </c>
      <c r="U457" s="14"/>
      <c r="V457" s="15">
        <v>6542828</v>
      </c>
      <c r="W457" s="14"/>
      <c r="X457" s="5" t="str">
        <f t="shared" si="7"/>
        <v>No</v>
      </c>
      <c r="Y457" s="14"/>
      <c r="Z457" s="5"/>
      <c r="AA457" s="14"/>
      <c r="AB457" s="5"/>
      <c r="AC457" s="27"/>
      <c r="AD457" s="5"/>
      <c r="AE457" s="14"/>
      <c r="AF457" s="5"/>
      <c r="AG457" s="7"/>
    </row>
    <row r="458" spans="1:33" s="54" customFormat="1">
      <c r="A458" s="16" t="s">
        <v>6546</v>
      </c>
      <c r="B458" s="16" t="s">
        <v>6547</v>
      </c>
      <c r="C458" s="17" t="s">
        <v>120</v>
      </c>
      <c r="D458" s="186"/>
      <c r="E458" s="189">
        <v>60269</v>
      </c>
      <c r="F458" s="17" t="s">
        <v>214</v>
      </c>
      <c r="G458" s="17" t="s">
        <v>84</v>
      </c>
      <c r="H458" s="18">
        <v>52826</v>
      </c>
      <c r="I458" s="13">
        <v>39</v>
      </c>
      <c r="J458" s="14">
        <v>6601722</v>
      </c>
      <c r="K458" s="19"/>
      <c r="L458" s="14">
        <v>0</v>
      </c>
      <c r="M458" s="14"/>
      <c r="N458" s="14">
        <v>0</v>
      </c>
      <c r="O458" s="14"/>
      <c r="P458" s="14">
        <v>0</v>
      </c>
      <c r="Q458" s="14"/>
      <c r="R458" s="14">
        <v>0</v>
      </c>
      <c r="S458" s="14"/>
      <c r="T458" s="14">
        <v>0</v>
      </c>
      <c r="U458" s="14"/>
      <c r="V458" s="15">
        <v>6601722</v>
      </c>
      <c r="W458" s="14"/>
      <c r="X458" s="5" t="str">
        <f t="shared" si="7"/>
        <v>No</v>
      </c>
      <c r="Y458" s="14"/>
      <c r="Z458" s="5"/>
      <c r="AA458" s="14"/>
      <c r="AB458" s="5"/>
      <c r="AC458" s="27"/>
      <c r="AD458" s="5"/>
      <c r="AE458" s="14"/>
      <c r="AF458" s="5"/>
      <c r="AG458" s="7"/>
    </row>
    <row r="459" spans="1:33" s="54" customFormat="1">
      <c r="A459" s="16" t="s">
        <v>4815</v>
      </c>
      <c r="B459" s="16" t="s">
        <v>4816</v>
      </c>
      <c r="C459" s="17" t="s">
        <v>178</v>
      </c>
      <c r="D459" s="186">
        <v>5039</v>
      </c>
      <c r="E459" s="189">
        <v>50039</v>
      </c>
      <c r="F459" s="17" t="s">
        <v>88</v>
      </c>
      <c r="G459" s="17" t="s">
        <v>84</v>
      </c>
      <c r="H459" s="18">
        <v>126265</v>
      </c>
      <c r="I459" s="13">
        <v>39</v>
      </c>
      <c r="J459" s="14">
        <v>719325</v>
      </c>
      <c r="K459" s="19"/>
      <c r="L459" s="14">
        <v>131039</v>
      </c>
      <c r="M459" s="14"/>
      <c r="N459" s="14">
        <v>1361789</v>
      </c>
      <c r="O459" s="14"/>
      <c r="P459" s="14">
        <v>0</v>
      </c>
      <c r="Q459" s="14"/>
      <c r="R459" s="14">
        <v>2061709</v>
      </c>
      <c r="S459" s="14"/>
      <c r="T459" s="14">
        <v>1936538</v>
      </c>
      <c r="U459" s="14"/>
      <c r="V459" s="15">
        <v>6210400</v>
      </c>
      <c r="W459" s="14"/>
      <c r="X459" s="5" t="str">
        <f t="shared" si="7"/>
        <v>No</v>
      </c>
      <c r="Y459" s="14"/>
      <c r="Z459" s="5"/>
      <c r="AA459" s="14"/>
      <c r="AB459" s="5"/>
      <c r="AC459" s="27"/>
      <c r="AD459" s="5"/>
      <c r="AE459" s="14"/>
      <c r="AF459" s="5"/>
      <c r="AG459" s="7"/>
    </row>
    <row r="460" spans="1:33" s="54" customFormat="1">
      <c r="A460" s="16" t="s">
        <v>3392</v>
      </c>
      <c r="B460" s="16" t="s">
        <v>3393</v>
      </c>
      <c r="C460" s="17" t="s">
        <v>58</v>
      </c>
      <c r="D460" s="186">
        <v>5006</v>
      </c>
      <c r="E460" s="189">
        <v>50006</v>
      </c>
      <c r="F460" s="17" t="s">
        <v>83</v>
      </c>
      <c r="G460" s="17" t="s">
        <v>84</v>
      </c>
      <c r="H460" s="18">
        <v>133700</v>
      </c>
      <c r="I460" s="13">
        <v>39</v>
      </c>
      <c r="J460" s="14">
        <v>1278246</v>
      </c>
      <c r="K460" s="19"/>
      <c r="L460" s="14">
        <v>54768</v>
      </c>
      <c r="M460" s="14"/>
      <c r="N460" s="14">
        <v>0</v>
      </c>
      <c r="O460" s="14"/>
      <c r="P460" s="14">
        <v>2238225</v>
      </c>
      <c r="Q460" s="14"/>
      <c r="R460" s="14">
        <v>2154721</v>
      </c>
      <c r="S460" s="14"/>
      <c r="T460" s="14">
        <v>2635528</v>
      </c>
      <c r="U460" s="14"/>
      <c r="V460" s="15">
        <v>8361488</v>
      </c>
      <c r="W460" s="14"/>
      <c r="X460" s="5" t="str">
        <f t="shared" si="7"/>
        <v>No</v>
      </c>
      <c r="Y460" s="14"/>
      <c r="Z460" s="5"/>
      <c r="AA460" s="14"/>
      <c r="AB460" s="5"/>
      <c r="AC460" s="27"/>
      <c r="AD460" s="5"/>
      <c r="AE460" s="14"/>
      <c r="AF460" s="5"/>
      <c r="AG460" s="7"/>
    </row>
    <row r="461" spans="1:33" s="54" customFormat="1">
      <c r="A461" s="16" t="s">
        <v>5831</v>
      </c>
      <c r="B461" s="16" t="s">
        <v>6416</v>
      </c>
      <c r="C461" s="17" t="s">
        <v>141</v>
      </c>
      <c r="D461" s="186" t="s">
        <v>1315</v>
      </c>
      <c r="E461" s="189" t="s">
        <v>1316</v>
      </c>
      <c r="F461" s="17" t="s">
        <v>157</v>
      </c>
      <c r="G461" s="17" t="s">
        <v>147</v>
      </c>
      <c r="H461" s="18">
        <v>0</v>
      </c>
      <c r="I461" s="13">
        <v>39</v>
      </c>
      <c r="J461" s="14">
        <v>155057</v>
      </c>
      <c r="K461" s="19"/>
      <c r="L461" s="14">
        <v>79387</v>
      </c>
      <c r="M461" s="14"/>
      <c r="N461" s="14">
        <v>0</v>
      </c>
      <c r="O461" s="14"/>
      <c r="P461" s="14">
        <v>865070</v>
      </c>
      <c r="Q461" s="14"/>
      <c r="R461" s="14">
        <v>536363</v>
      </c>
      <c r="S461" s="14"/>
      <c r="T461" s="14">
        <v>1443223</v>
      </c>
      <c r="U461" s="14"/>
      <c r="V461" s="15">
        <v>3079100</v>
      </c>
      <c r="W461" s="14"/>
      <c r="X461" s="5" t="str">
        <f t="shared" si="7"/>
        <v>No</v>
      </c>
      <c r="Y461" s="14"/>
      <c r="Z461" s="5"/>
      <c r="AA461" s="14"/>
      <c r="AB461" s="5"/>
      <c r="AC461" s="27"/>
      <c r="AD461" s="5"/>
      <c r="AE461" s="14"/>
      <c r="AF461" s="5"/>
      <c r="AG461" s="7"/>
    </row>
    <row r="462" spans="1:33" s="54" customFormat="1">
      <c r="A462" s="16" t="s">
        <v>6141</v>
      </c>
      <c r="B462" s="16" t="s">
        <v>4561</v>
      </c>
      <c r="C462" s="17" t="s">
        <v>454</v>
      </c>
      <c r="D462" s="186" t="s">
        <v>4562</v>
      </c>
      <c r="E462" s="189" t="s">
        <v>4563</v>
      </c>
      <c r="F462" s="17" t="s">
        <v>157</v>
      </c>
      <c r="G462" s="17" t="s">
        <v>147</v>
      </c>
      <c r="H462" s="18">
        <v>0</v>
      </c>
      <c r="I462" s="13">
        <v>39</v>
      </c>
      <c r="J462" s="14">
        <v>161149</v>
      </c>
      <c r="K462" s="19"/>
      <c r="L462" s="14">
        <v>2174005</v>
      </c>
      <c r="M462" s="14"/>
      <c r="N462" s="14">
        <v>0</v>
      </c>
      <c r="O462" s="14"/>
      <c r="P462" s="14">
        <v>1098251</v>
      </c>
      <c r="Q462" s="14"/>
      <c r="R462" s="14">
        <v>0</v>
      </c>
      <c r="S462" s="14"/>
      <c r="T462" s="14">
        <v>1131032</v>
      </c>
      <c r="U462" s="14"/>
      <c r="V462" s="15">
        <v>4564437</v>
      </c>
      <c r="W462" s="14"/>
      <c r="X462" s="5" t="str">
        <f t="shared" si="7"/>
        <v>No</v>
      </c>
      <c r="Y462" s="14"/>
      <c r="Z462" s="5"/>
      <c r="AA462" s="14"/>
      <c r="AB462" s="5"/>
      <c r="AC462" s="27"/>
      <c r="AD462" s="5"/>
      <c r="AE462" s="14"/>
      <c r="AF462" s="5"/>
      <c r="AG462" s="7"/>
    </row>
    <row r="463" spans="1:33" s="54" customFormat="1">
      <c r="A463" s="16" t="s">
        <v>1886</v>
      </c>
      <c r="B463" s="16" t="s">
        <v>1009</v>
      </c>
      <c r="C463" s="17" t="s">
        <v>265</v>
      </c>
      <c r="D463" s="186" t="s">
        <v>1887</v>
      </c>
      <c r="E463" s="189" t="s">
        <v>1888</v>
      </c>
      <c r="F463" s="17" t="s">
        <v>125</v>
      </c>
      <c r="G463" s="17" t="s">
        <v>147</v>
      </c>
      <c r="H463" s="18">
        <v>0</v>
      </c>
      <c r="I463" s="13">
        <v>38</v>
      </c>
      <c r="J463" s="14">
        <v>163428</v>
      </c>
      <c r="K463" s="19"/>
      <c r="L463" s="14">
        <v>2212922</v>
      </c>
      <c r="M463" s="14"/>
      <c r="N463" s="14">
        <v>0</v>
      </c>
      <c r="O463" s="14"/>
      <c r="P463" s="14">
        <v>173017</v>
      </c>
      <c r="Q463" s="14"/>
      <c r="R463" s="14">
        <v>387710</v>
      </c>
      <c r="S463" s="14"/>
      <c r="T463" s="14">
        <v>498158</v>
      </c>
      <c r="U463" s="14"/>
      <c r="V463" s="15">
        <v>3435235</v>
      </c>
      <c r="W463" s="14"/>
      <c r="X463" s="5" t="str">
        <f t="shared" si="7"/>
        <v>No</v>
      </c>
      <c r="Y463" s="14"/>
      <c r="Z463" s="5"/>
      <c r="AA463" s="14"/>
      <c r="AB463" s="5"/>
      <c r="AC463" s="27"/>
      <c r="AD463" s="5"/>
      <c r="AE463" s="14"/>
      <c r="AF463" s="5"/>
      <c r="AG463" s="7"/>
    </row>
    <row r="464" spans="1:33" s="54" customFormat="1">
      <c r="A464" s="16" t="s">
        <v>4111</v>
      </c>
      <c r="B464" s="16" t="s">
        <v>2689</v>
      </c>
      <c r="C464" s="17" t="s">
        <v>217</v>
      </c>
      <c r="D464" s="186">
        <v>3096</v>
      </c>
      <c r="E464" s="189">
        <v>30096</v>
      </c>
      <c r="F464" s="17" t="s">
        <v>88</v>
      </c>
      <c r="G464" s="17" t="s">
        <v>84</v>
      </c>
      <c r="H464" s="18">
        <v>98081</v>
      </c>
      <c r="I464" s="13">
        <v>38</v>
      </c>
      <c r="J464" s="14">
        <v>654771</v>
      </c>
      <c r="K464" s="19"/>
      <c r="L464" s="14">
        <v>155879</v>
      </c>
      <c r="M464" s="14"/>
      <c r="N464" s="14">
        <v>0</v>
      </c>
      <c r="O464" s="14"/>
      <c r="P464" s="14">
        <v>2460698</v>
      </c>
      <c r="Q464" s="14"/>
      <c r="R464" s="14">
        <v>1015649</v>
      </c>
      <c r="S464" s="14"/>
      <c r="T464" s="14">
        <v>1954488</v>
      </c>
      <c r="U464" s="14"/>
      <c r="V464" s="15">
        <v>6241485</v>
      </c>
      <c r="W464" s="14"/>
      <c r="X464" s="5" t="str">
        <f t="shared" si="7"/>
        <v>No</v>
      </c>
      <c r="Y464" s="14"/>
      <c r="Z464" s="5"/>
      <c r="AA464" s="14"/>
      <c r="AB464" s="5"/>
      <c r="AC464" s="27"/>
      <c r="AD464" s="5"/>
      <c r="AE464" s="14"/>
      <c r="AF464" s="5"/>
      <c r="AG464" s="7"/>
    </row>
    <row r="465" spans="1:33" s="54" customFormat="1">
      <c r="A465" s="16" t="s">
        <v>6145</v>
      </c>
      <c r="B465" s="16" t="s">
        <v>1401</v>
      </c>
      <c r="C465" s="17" t="s">
        <v>150</v>
      </c>
      <c r="D465" s="186" t="s">
        <v>1402</v>
      </c>
      <c r="E465" s="189" t="s">
        <v>1403</v>
      </c>
      <c r="F465" s="17" t="s">
        <v>157</v>
      </c>
      <c r="G465" s="17" t="s">
        <v>147</v>
      </c>
      <c r="H465" s="18">
        <v>0</v>
      </c>
      <c r="I465" s="13">
        <v>38</v>
      </c>
      <c r="J465" s="14">
        <v>242932</v>
      </c>
      <c r="K465" s="19"/>
      <c r="L465" s="14">
        <v>602493</v>
      </c>
      <c r="M465" s="14"/>
      <c r="N465" s="14">
        <v>0</v>
      </c>
      <c r="O465" s="14"/>
      <c r="P465" s="14">
        <v>0</v>
      </c>
      <c r="Q465" s="14"/>
      <c r="R465" s="14">
        <v>256149</v>
      </c>
      <c r="S465" s="14"/>
      <c r="T465" s="14">
        <v>794932</v>
      </c>
      <c r="U465" s="14"/>
      <c r="V465" s="15">
        <v>1896506</v>
      </c>
      <c r="W465" s="14"/>
      <c r="X465" s="5" t="str">
        <f t="shared" si="7"/>
        <v>No</v>
      </c>
      <c r="Y465" s="14"/>
      <c r="Z465" s="5"/>
      <c r="AA465" s="14"/>
      <c r="AB465" s="5"/>
      <c r="AC465" s="27"/>
      <c r="AD465" s="5"/>
      <c r="AE465" s="14"/>
      <c r="AF465" s="5"/>
      <c r="AG465" s="7"/>
    </row>
    <row r="466" spans="1:33" s="54" customFormat="1">
      <c r="A466" s="16" t="s">
        <v>425</v>
      </c>
      <c r="B466" s="16" t="s">
        <v>426</v>
      </c>
      <c r="C466" s="17" t="s">
        <v>178</v>
      </c>
      <c r="D466" s="186">
        <v>5158</v>
      </c>
      <c r="E466" s="189">
        <v>50158</v>
      </c>
      <c r="F466" s="17" t="s">
        <v>214</v>
      </c>
      <c r="G466" s="17" t="s">
        <v>84</v>
      </c>
      <c r="H466" s="18">
        <v>306022</v>
      </c>
      <c r="I466" s="13">
        <v>38</v>
      </c>
      <c r="J466" s="14">
        <v>0</v>
      </c>
      <c r="K466" s="19"/>
      <c r="L466" s="14">
        <v>3242500</v>
      </c>
      <c r="M466" s="14"/>
      <c r="N466" s="14">
        <v>0</v>
      </c>
      <c r="O466" s="14"/>
      <c r="P466" s="14">
        <v>0</v>
      </c>
      <c r="Q466" s="14"/>
      <c r="R466" s="14">
        <v>4745390</v>
      </c>
      <c r="S466" s="14"/>
      <c r="T466" s="14">
        <v>0</v>
      </c>
      <c r="U466" s="14"/>
      <c r="V466" s="15">
        <v>7987890</v>
      </c>
      <c r="W466" s="14"/>
      <c r="X466" s="5" t="str">
        <f t="shared" si="7"/>
        <v>No</v>
      </c>
      <c r="Y466" s="14"/>
      <c r="Z466" s="5"/>
      <c r="AA466" s="14"/>
      <c r="AB466" s="5"/>
      <c r="AC466" s="27"/>
      <c r="AD466" s="5"/>
      <c r="AE466" s="14"/>
      <c r="AF466" s="5"/>
      <c r="AG466" s="7"/>
    </row>
    <row r="467" spans="1:33" s="54" customFormat="1">
      <c r="A467" s="16" t="s">
        <v>544</v>
      </c>
      <c r="B467" s="16" t="s">
        <v>545</v>
      </c>
      <c r="C467" s="17" t="s">
        <v>233</v>
      </c>
      <c r="D467" s="186">
        <v>3002</v>
      </c>
      <c r="E467" s="189">
        <v>30002</v>
      </c>
      <c r="F467" s="17" t="s">
        <v>88</v>
      </c>
      <c r="G467" s="17" t="s">
        <v>84</v>
      </c>
      <c r="H467" s="18">
        <v>202637</v>
      </c>
      <c r="I467" s="13">
        <v>38</v>
      </c>
      <c r="J467" s="14">
        <v>1106354</v>
      </c>
      <c r="K467" s="19"/>
      <c r="L467" s="14">
        <v>1230611</v>
      </c>
      <c r="M467" s="14"/>
      <c r="N467" s="14">
        <v>0</v>
      </c>
      <c r="O467" s="14"/>
      <c r="P467" s="14">
        <v>2714969</v>
      </c>
      <c r="Q467" s="14"/>
      <c r="R467" s="14">
        <v>13825</v>
      </c>
      <c r="S467" s="14"/>
      <c r="T467" s="14">
        <v>1393552</v>
      </c>
      <c r="U467" s="14"/>
      <c r="V467" s="15">
        <v>6459311</v>
      </c>
      <c r="W467" s="14"/>
      <c r="X467" s="5" t="str">
        <f t="shared" si="7"/>
        <v>No</v>
      </c>
      <c r="Y467" s="14"/>
      <c r="Z467" s="5"/>
      <c r="AA467" s="14"/>
      <c r="AB467" s="5"/>
      <c r="AC467" s="27"/>
      <c r="AD467" s="5"/>
      <c r="AE467" s="14"/>
      <c r="AF467" s="5"/>
      <c r="AG467" s="7"/>
    </row>
    <row r="468" spans="1:33" s="54" customFormat="1">
      <c r="A468" s="16" t="s">
        <v>1067</v>
      </c>
      <c r="B468" s="16" t="s">
        <v>1068</v>
      </c>
      <c r="C468" s="17" t="s">
        <v>278</v>
      </c>
      <c r="D468" s="186">
        <v>7014</v>
      </c>
      <c r="E468" s="189">
        <v>70014</v>
      </c>
      <c r="F468" s="17" t="s">
        <v>88</v>
      </c>
      <c r="G468" s="17" t="s">
        <v>84</v>
      </c>
      <c r="H468" s="18">
        <v>150003</v>
      </c>
      <c r="I468" s="13">
        <v>38</v>
      </c>
      <c r="J468" s="14">
        <v>1137467</v>
      </c>
      <c r="K468" s="19"/>
      <c r="L468" s="14">
        <v>220982</v>
      </c>
      <c r="M468" s="14"/>
      <c r="N468" s="14">
        <v>0</v>
      </c>
      <c r="O468" s="14"/>
      <c r="P468" s="14">
        <v>3433557</v>
      </c>
      <c r="Q468" s="14"/>
      <c r="R468" s="14">
        <v>728074</v>
      </c>
      <c r="S468" s="14"/>
      <c r="T468" s="14">
        <v>2215488</v>
      </c>
      <c r="U468" s="14"/>
      <c r="V468" s="15">
        <v>7735568</v>
      </c>
      <c r="W468" s="14"/>
      <c r="X468" s="5" t="str">
        <f t="shared" si="7"/>
        <v>No</v>
      </c>
      <c r="Y468" s="14"/>
      <c r="Z468" s="5"/>
      <c r="AA468" s="14"/>
      <c r="AB468" s="5"/>
      <c r="AC468" s="27"/>
      <c r="AD468" s="5"/>
      <c r="AE468" s="14"/>
      <c r="AF468" s="5"/>
      <c r="AG468" s="7"/>
    </row>
    <row r="469" spans="1:33" s="54" customFormat="1">
      <c r="A469" s="16" t="s">
        <v>3482</v>
      </c>
      <c r="B469" s="16" t="s">
        <v>3483</v>
      </c>
      <c r="C469" s="17" t="s">
        <v>235</v>
      </c>
      <c r="D469" s="186">
        <v>4224</v>
      </c>
      <c r="E469" s="189">
        <v>40224</v>
      </c>
      <c r="F469" s="17" t="s">
        <v>83</v>
      </c>
      <c r="G469" s="17" t="s">
        <v>84</v>
      </c>
      <c r="H469" s="18">
        <v>280648</v>
      </c>
      <c r="I469" s="13">
        <v>38</v>
      </c>
      <c r="J469" s="14">
        <v>981941</v>
      </c>
      <c r="K469" s="19"/>
      <c r="L469" s="14">
        <v>7282</v>
      </c>
      <c r="M469" s="14"/>
      <c r="N469" s="14">
        <v>0</v>
      </c>
      <c r="O469" s="14"/>
      <c r="P469" s="14">
        <v>1618807</v>
      </c>
      <c r="Q469" s="14"/>
      <c r="R469" s="14">
        <v>392224</v>
      </c>
      <c r="S469" s="14"/>
      <c r="T469" s="14">
        <v>321224</v>
      </c>
      <c r="U469" s="14"/>
      <c r="V469" s="15">
        <v>3321478</v>
      </c>
      <c r="W469" s="14"/>
      <c r="X469" s="5" t="str">
        <f t="shared" si="7"/>
        <v>No</v>
      </c>
      <c r="Y469" s="14"/>
      <c r="Z469" s="5"/>
      <c r="AA469" s="14"/>
      <c r="AB469" s="5"/>
      <c r="AC469" s="27"/>
      <c r="AD469" s="5"/>
      <c r="AE469" s="14"/>
      <c r="AF469" s="5"/>
      <c r="AG469" s="7"/>
    </row>
    <row r="470" spans="1:33" s="54" customFormat="1">
      <c r="A470" s="16" t="s">
        <v>1371</v>
      </c>
      <c r="B470" s="16" t="s">
        <v>1372</v>
      </c>
      <c r="C470" s="17" t="s">
        <v>278</v>
      </c>
      <c r="D470" s="186">
        <v>7048</v>
      </c>
      <c r="E470" s="189">
        <v>70048</v>
      </c>
      <c r="F470" s="17" t="s">
        <v>83</v>
      </c>
      <c r="G470" s="17" t="s">
        <v>84</v>
      </c>
      <c r="H470" s="18">
        <v>88053</v>
      </c>
      <c r="I470" s="13">
        <v>38</v>
      </c>
      <c r="J470" s="14">
        <v>427665</v>
      </c>
      <c r="K470" s="19"/>
      <c r="L470" s="14">
        <v>0</v>
      </c>
      <c r="M470" s="14"/>
      <c r="N470" s="14">
        <v>0</v>
      </c>
      <c r="O470" s="14"/>
      <c r="P470" s="14">
        <v>2949602</v>
      </c>
      <c r="Q470" s="14"/>
      <c r="R470" s="14">
        <v>1222972</v>
      </c>
      <c r="S470" s="14"/>
      <c r="T470" s="14">
        <v>2022702</v>
      </c>
      <c r="U470" s="14"/>
      <c r="V470" s="15">
        <v>6622941</v>
      </c>
      <c r="W470" s="14"/>
      <c r="X470" s="5" t="str">
        <f t="shared" si="7"/>
        <v>No</v>
      </c>
      <c r="Y470" s="14"/>
      <c r="Z470" s="5"/>
      <c r="AA470" s="14"/>
      <c r="AB470" s="5"/>
      <c r="AC470" s="27"/>
      <c r="AD470" s="5"/>
      <c r="AE470" s="14"/>
      <c r="AF470" s="5"/>
      <c r="AG470" s="7"/>
    </row>
    <row r="471" spans="1:33" s="54" customFormat="1">
      <c r="A471" s="16" t="s">
        <v>1858</v>
      </c>
      <c r="B471" s="16" t="s">
        <v>1859</v>
      </c>
      <c r="C471" s="17" t="s">
        <v>265</v>
      </c>
      <c r="D471" s="186" t="s">
        <v>1860</v>
      </c>
      <c r="E471" s="189" t="s">
        <v>1861</v>
      </c>
      <c r="F471" s="17" t="s">
        <v>157</v>
      </c>
      <c r="G471" s="17" t="s">
        <v>147</v>
      </c>
      <c r="H471" s="18">
        <v>0</v>
      </c>
      <c r="I471" s="13">
        <v>38</v>
      </c>
      <c r="J471" s="14">
        <v>237071</v>
      </c>
      <c r="K471" s="19"/>
      <c r="L471" s="14">
        <v>423315</v>
      </c>
      <c r="M471" s="14"/>
      <c r="N471" s="14">
        <v>0</v>
      </c>
      <c r="O471" s="14"/>
      <c r="P471" s="14">
        <v>60681</v>
      </c>
      <c r="Q471" s="14"/>
      <c r="R471" s="14">
        <v>311579</v>
      </c>
      <c r="S471" s="14"/>
      <c r="T471" s="14">
        <v>331965</v>
      </c>
      <c r="U471" s="14"/>
      <c r="V471" s="15">
        <v>1364611</v>
      </c>
      <c r="W471" s="14"/>
      <c r="X471" s="5" t="str">
        <f t="shared" si="7"/>
        <v>No</v>
      </c>
      <c r="Y471" s="14"/>
      <c r="Z471" s="5"/>
      <c r="AA471" s="14"/>
      <c r="AB471" s="5"/>
      <c r="AC471" s="27"/>
      <c r="AD471" s="5"/>
      <c r="AE471" s="14"/>
      <c r="AF471" s="5"/>
      <c r="AG471" s="7"/>
    </row>
    <row r="472" spans="1:33" s="54" customFormat="1">
      <c r="A472" s="16" t="s">
        <v>1156</v>
      </c>
      <c r="B472" s="16" t="s">
        <v>727</v>
      </c>
      <c r="C472" s="17" t="s">
        <v>39</v>
      </c>
      <c r="D472" s="186">
        <v>9209</v>
      </c>
      <c r="E472" s="189">
        <v>90209</v>
      </c>
      <c r="F472" s="17" t="s">
        <v>543</v>
      </c>
      <c r="G472" s="17" t="s">
        <v>84</v>
      </c>
      <c r="H472" s="18">
        <v>3629114</v>
      </c>
      <c r="I472" s="13">
        <v>38</v>
      </c>
      <c r="J472" s="14">
        <v>13363158</v>
      </c>
      <c r="K472" s="19"/>
      <c r="L472" s="14">
        <v>1143935</v>
      </c>
      <c r="M472" s="14"/>
      <c r="N472" s="14">
        <v>0</v>
      </c>
      <c r="O472" s="14"/>
      <c r="P472" s="14">
        <v>25673545</v>
      </c>
      <c r="Q472" s="14"/>
      <c r="R472" s="14">
        <v>0</v>
      </c>
      <c r="S472" s="14"/>
      <c r="T472" s="14">
        <v>1306449</v>
      </c>
      <c r="U472" s="14"/>
      <c r="V472" s="15">
        <v>41487087</v>
      </c>
      <c r="W472" s="14"/>
      <c r="X472" s="5" t="str">
        <f t="shared" si="7"/>
        <v>No</v>
      </c>
      <c r="Y472" s="14"/>
      <c r="Z472" s="5"/>
      <c r="AA472" s="14"/>
      <c r="AB472" s="5"/>
      <c r="AC472" s="27"/>
      <c r="AD472" s="5"/>
      <c r="AE472" s="14"/>
      <c r="AF472" s="5"/>
      <c r="AG472" s="7"/>
    </row>
    <row r="473" spans="1:33" s="54" customFormat="1">
      <c r="A473" s="16" t="s">
        <v>6144</v>
      </c>
      <c r="B473" s="16" t="s">
        <v>6140</v>
      </c>
      <c r="C473" s="17" t="s">
        <v>91</v>
      </c>
      <c r="D473" s="186"/>
      <c r="E473" s="189">
        <v>99425</v>
      </c>
      <c r="F473" s="17" t="s">
        <v>88</v>
      </c>
      <c r="G473" s="17" t="s">
        <v>84</v>
      </c>
      <c r="H473" s="18">
        <v>12150996</v>
      </c>
      <c r="I473" s="13">
        <v>38</v>
      </c>
      <c r="J473" s="14">
        <v>197061</v>
      </c>
      <c r="K473" s="19"/>
      <c r="L473" s="14">
        <v>0</v>
      </c>
      <c r="M473" s="14"/>
      <c r="N473" s="14">
        <v>0</v>
      </c>
      <c r="O473" s="14"/>
      <c r="P473" s="14">
        <v>2988872</v>
      </c>
      <c r="Q473" s="14"/>
      <c r="R473" s="14">
        <v>0</v>
      </c>
      <c r="S473" s="14"/>
      <c r="T473" s="14">
        <v>134649</v>
      </c>
      <c r="U473" s="14"/>
      <c r="V473" s="15">
        <v>3320582</v>
      </c>
      <c r="W473" s="14"/>
      <c r="X473" s="5" t="str">
        <f t="shared" si="7"/>
        <v>No</v>
      </c>
      <c r="Y473" s="14"/>
      <c r="Z473" s="5"/>
      <c r="AA473" s="14"/>
      <c r="AB473" s="5"/>
      <c r="AC473" s="27"/>
      <c r="AD473" s="5"/>
      <c r="AE473" s="14"/>
      <c r="AF473" s="5"/>
      <c r="AG473" s="7"/>
    </row>
    <row r="474" spans="1:33" s="54" customFormat="1">
      <c r="A474" s="16" t="s">
        <v>4708</v>
      </c>
      <c r="B474" s="16" t="s">
        <v>3783</v>
      </c>
      <c r="C474" s="17" t="s">
        <v>42</v>
      </c>
      <c r="D474" s="186" t="s">
        <v>4709</v>
      </c>
      <c r="E474" s="189" t="s">
        <v>4710</v>
      </c>
      <c r="F474" s="17" t="s">
        <v>88</v>
      </c>
      <c r="G474" s="17" t="s">
        <v>147</v>
      </c>
      <c r="H474" s="18">
        <v>0</v>
      </c>
      <c r="I474" s="13">
        <v>38</v>
      </c>
      <c r="J474" s="14">
        <v>37893</v>
      </c>
      <c r="K474" s="19"/>
      <c r="L474" s="14">
        <v>1858009</v>
      </c>
      <c r="M474" s="14"/>
      <c r="N474" s="14">
        <v>0</v>
      </c>
      <c r="O474" s="14"/>
      <c r="P474" s="14">
        <v>37897</v>
      </c>
      <c r="Q474" s="14"/>
      <c r="R474" s="14">
        <v>37897</v>
      </c>
      <c r="S474" s="14"/>
      <c r="T474" s="14">
        <v>236000</v>
      </c>
      <c r="U474" s="14"/>
      <c r="V474" s="15">
        <v>2207696</v>
      </c>
      <c r="W474" s="14"/>
      <c r="X474" s="5" t="str">
        <f t="shared" si="7"/>
        <v>No</v>
      </c>
      <c r="Y474" s="14"/>
      <c r="Z474" s="5"/>
      <c r="AA474" s="14"/>
      <c r="AB474" s="5"/>
      <c r="AC474" s="27"/>
      <c r="AD474" s="5"/>
      <c r="AE474" s="14"/>
      <c r="AF474" s="5"/>
      <c r="AG474" s="7"/>
    </row>
    <row r="475" spans="1:33" s="54" customFormat="1">
      <c r="A475" s="16" t="s">
        <v>585</v>
      </c>
      <c r="B475" s="16" t="s">
        <v>586</v>
      </c>
      <c r="C475" s="17" t="s">
        <v>132</v>
      </c>
      <c r="D475" s="186">
        <v>5110</v>
      </c>
      <c r="E475" s="189">
        <v>50110</v>
      </c>
      <c r="F475" s="17" t="s">
        <v>88</v>
      </c>
      <c r="G475" s="17" t="s">
        <v>84</v>
      </c>
      <c r="H475" s="18">
        <v>108657</v>
      </c>
      <c r="I475" s="13">
        <v>37</v>
      </c>
      <c r="J475" s="14">
        <v>314091</v>
      </c>
      <c r="K475" s="19"/>
      <c r="L475" s="14">
        <v>372777</v>
      </c>
      <c r="M475" s="14"/>
      <c r="N475" s="14">
        <v>0</v>
      </c>
      <c r="O475" s="14"/>
      <c r="P475" s="14">
        <v>1753434</v>
      </c>
      <c r="Q475" s="14"/>
      <c r="R475" s="14">
        <v>2459467</v>
      </c>
      <c r="S475" s="14"/>
      <c r="T475" s="14">
        <v>2363599</v>
      </c>
      <c r="U475" s="14"/>
      <c r="V475" s="15">
        <v>7263368</v>
      </c>
      <c r="W475" s="14"/>
      <c r="X475" s="5" t="str">
        <f t="shared" si="7"/>
        <v>No</v>
      </c>
      <c r="Y475" s="14"/>
      <c r="Z475" s="5"/>
      <c r="AA475" s="14"/>
      <c r="AB475" s="5"/>
      <c r="AC475" s="27"/>
      <c r="AD475" s="5"/>
      <c r="AE475" s="14"/>
      <c r="AF475" s="5"/>
      <c r="AG475" s="7"/>
    </row>
    <row r="476" spans="1:33" s="54" customFormat="1">
      <c r="A476" s="16" t="s">
        <v>6549</v>
      </c>
      <c r="B476" s="16" t="s">
        <v>1054</v>
      </c>
      <c r="C476" s="17" t="s">
        <v>69</v>
      </c>
      <c r="D476" s="186">
        <v>8003</v>
      </c>
      <c r="E476" s="189">
        <v>80003</v>
      </c>
      <c r="F476" s="17" t="s">
        <v>83</v>
      </c>
      <c r="G476" s="17" t="s">
        <v>84</v>
      </c>
      <c r="H476" s="18">
        <v>176676</v>
      </c>
      <c r="I476" s="13">
        <v>37</v>
      </c>
      <c r="J476" s="14">
        <v>708316</v>
      </c>
      <c r="K476" s="19"/>
      <c r="L476" s="14">
        <v>634511</v>
      </c>
      <c r="M476" s="14"/>
      <c r="N476" s="14">
        <v>0</v>
      </c>
      <c r="O476" s="14"/>
      <c r="P476" s="14">
        <v>3115919</v>
      </c>
      <c r="Q476" s="14"/>
      <c r="R476" s="14">
        <v>440295</v>
      </c>
      <c r="S476" s="14"/>
      <c r="T476" s="14">
        <v>2397121</v>
      </c>
      <c r="U476" s="14"/>
      <c r="V476" s="15">
        <v>7296162</v>
      </c>
      <c r="W476" s="14"/>
      <c r="X476" s="5" t="str">
        <f t="shared" si="7"/>
        <v>No</v>
      </c>
      <c r="Y476" s="14"/>
      <c r="Z476" s="5"/>
      <c r="AA476" s="14"/>
      <c r="AB476" s="5"/>
      <c r="AC476" s="27"/>
      <c r="AD476" s="5"/>
      <c r="AE476" s="14"/>
      <c r="AF476" s="5"/>
      <c r="AG476" s="7"/>
    </row>
    <row r="477" spans="1:33" s="54" customFormat="1">
      <c r="A477" s="16" t="s">
        <v>326</v>
      </c>
      <c r="B477" s="16" t="s">
        <v>327</v>
      </c>
      <c r="C477" s="17" t="s">
        <v>188</v>
      </c>
      <c r="D477" s="186" t="s">
        <v>328</v>
      </c>
      <c r="E477" s="189" t="s">
        <v>329</v>
      </c>
      <c r="F477" s="17" t="s">
        <v>83</v>
      </c>
      <c r="G477" s="17" t="s">
        <v>147</v>
      </c>
      <c r="H477" s="18">
        <v>0</v>
      </c>
      <c r="I477" s="13">
        <v>37</v>
      </c>
      <c r="J477" s="14">
        <v>713447</v>
      </c>
      <c r="K477" s="19"/>
      <c r="L477" s="14">
        <v>229641</v>
      </c>
      <c r="M477" s="14"/>
      <c r="N477" s="14">
        <v>0</v>
      </c>
      <c r="O477" s="14"/>
      <c r="P477" s="14">
        <v>5682529</v>
      </c>
      <c r="Q477" s="14"/>
      <c r="R477" s="14">
        <v>0</v>
      </c>
      <c r="S477" s="14"/>
      <c r="T477" s="14">
        <v>1037359</v>
      </c>
      <c r="U477" s="14"/>
      <c r="V477" s="15">
        <v>7662976</v>
      </c>
      <c r="W477" s="14"/>
      <c r="X477" s="5" t="str">
        <f t="shared" si="7"/>
        <v>No</v>
      </c>
      <c r="Y477" s="14"/>
      <c r="Z477" s="5"/>
      <c r="AA477" s="14"/>
      <c r="AB477" s="5"/>
      <c r="AC477" s="27"/>
      <c r="AD477" s="5"/>
      <c r="AE477" s="14"/>
      <c r="AF477" s="5"/>
      <c r="AG477" s="7"/>
    </row>
    <row r="478" spans="1:33" s="54" customFormat="1">
      <c r="A478" s="16" t="s">
        <v>440</v>
      </c>
      <c r="B478" s="16" t="s">
        <v>441</v>
      </c>
      <c r="C478" s="17" t="s">
        <v>274</v>
      </c>
      <c r="D478" s="186">
        <v>4171</v>
      </c>
      <c r="E478" s="189">
        <v>40171</v>
      </c>
      <c r="F478" s="17" t="s">
        <v>83</v>
      </c>
      <c r="G478" s="17" t="s">
        <v>84</v>
      </c>
      <c r="H478" s="18">
        <v>558696</v>
      </c>
      <c r="I478" s="13">
        <v>37</v>
      </c>
      <c r="J478" s="14">
        <v>1633942</v>
      </c>
      <c r="K478" s="19"/>
      <c r="L478" s="14">
        <v>0</v>
      </c>
      <c r="M478" s="14"/>
      <c r="N478" s="14">
        <v>0</v>
      </c>
      <c r="O478" s="14"/>
      <c r="P478" s="14">
        <v>324706</v>
      </c>
      <c r="Q478" s="14"/>
      <c r="R478" s="14">
        <v>250000</v>
      </c>
      <c r="S478" s="14"/>
      <c r="T478" s="14">
        <v>757569</v>
      </c>
      <c r="U478" s="14"/>
      <c r="V478" s="15">
        <v>2966217</v>
      </c>
      <c r="W478" s="14"/>
      <c r="X478" s="5" t="str">
        <f t="shared" si="7"/>
        <v>No</v>
      </c>
      <c r="Y478" s="14"/>
      <c r="Z478" s="5"/>
      <c r="AA478" s="14"/>
      <c r="AB478" s="5"/>
      <c r="AC478" s="27"/>
      <c r="AD478" s="5"/>
      <c r="AE478" s="14"/>
      <c r="AF478" s="5"/>
      <c r="AG478" s="7"/>
    </row>
    <row r="479" spans="1:33" s="54" customFormat="1">
      <c r="A479" s="16" t="s">
        <v>5980</v>
      </c>
      <c r="B479" s="16" t="s">
        <v>5980</v>
      </c>
      <c r="C479" s="17" t="s">
        <v>46</v>
      </c>
      <c r="D479" s="186">
        <v>5219</v>
      </c>
      <c r="E479" s="189">
        <v>50516</v>
      </c>
      <c r="F479" s="17" t="s">
        <v>83</v>
      </c>
      <c r="G479" s="17" t="s">
        <v>84</v>
      </c>
      <c r="H479" s="18">
        <v>2650890</v>
      </c>
      <c r="I479" s="13">
        <v>37</v>
      </c>
      <c r="J479" s="14">
        <v>1054673</v>
      </c>
      <c r="K479" s="19"/>
      <c r="L479" s="14">
        <v>110398</v>
      </c>
      <c r="M479" s="14"/>
      <c r="N479" s="14">
        <v>0</v>
      </c>
      <c r="O479" s="14"/>
      <c r="P479" s="14">
        <v>0</v>
      </c>
      <c r="Q479" s="14"/>
      <c r="R479" s="14">
        <v>3532535</v>
      </c>
      <c r="S479" s="14"/>
      <c r="T479" s="14">
        <v>0</v>
      </c>
      <c r="U479" s="14"/>
      <c r="V479" s="15">
        <v>4697606</v>
      </c>
      <c r="W479" s="14"/>
      <c r="X479" s="5" t="str">
        <f t="shared" si="7"/>
        <v>No</v>
      </c>
      <c r="Y479" s="14"/>
      <c r="Z479" s="5"/>
      <c r="AA479" s="14"/>
      <c r="AB479" s="5"/>
      <c r="AC479" s="27"/>
      <c r="AD479" s="5"/>
      <c r="AE479" s="14"/>
      <c r="AF479" s="5"/>
      <c r="AG479" s="7"/>
    </row>
    <row r="480" spans="1:33" s="54" customFormat="1">
      <c r="A480" s="16" t="s">
        <v>1846</v>
      </c>
      <c r="B480" s="16" t="s">
        <v>1847</v>
      </c>
      <c r="C480" s="17" t="s">
        <v>265</v>
      </c>
      <c r="D480" s="186" t="s">
        <v>1848</v>
      </c>
      <c r="E480" s="189" t="s">
        <v>1849</v>
      </c>
      <c r="F480" s="17" t="s">
        <v>88</v>
      </c>
      <c r="G480" s="17" t="s">
        <v>147</v>
      </c>
      <c r="H480" s="18">
        <v>0</v>
      </c>
      <c r="I480" s="13">
        <v>37</v>
      </c>
      <c r="J480" s="14">
        <v>94866</v>
      </c>
      <c r="K480" s="19"/>
      <c r="L480" s="14">
        <v>1384100</v>
      </c>
      <c r="M480" s="14"/>
      <c r="N480" s="14">
        <v>0</v>
      </c>
      <c r="O480" s="14"/>
      <c r="P480" s="14">
        <v>25000</v>
      </c>
      <c r="Q480" s="14"/>
      <c r="R480" s="14">
        <v>371159</v>
      </c>
      <c r="S480" s="14"/>
      <c r="T480" s="14">
        <v>517214</v>
      </c>
      <c r="U480" s="14"/>
      <c r="V480" s="15">
        <v>2392339</v>
      </c>
      <c r="W480" s="14"/>
      <c r="X480" s="5" t="str">
        <f t="shared" si="7"/>
        <v>No</v>
      </c>
      <c r="Y480" s="14"/>
      <c r="Z480" s="5"/>
      <c r="AA480" s="14"/>
      <c r="AB480" s="5"/>
      <c r="AC480" s="27"/>
      <c r="AD480" s="5"/>
      <c r="AE480" s="14"/>
      <c r="AF480" s="5"/>
      <c r="AG480" s="7"/>
    </row>
    <row r="481" spans="1:33" s="54" customFormat="1">
      <c r="A481" s="16" t="s">
        <v>4783</v>
      </c>
      <c r="B481" s="16" t="s">
        <v>2071</v>
      </c>
      <c r="C481" s="17" t="s">
        <v>288</v>
      </c>
      <c r="D481" s="186">
        <v>3023</v>
      </c>
      <c r="E481" s="189">
        <v>30023</v>
      </c>
      <c r="F481" s="17" t="s">
        <v>88</v>
      </c>
      <c r="G481" s="17" t="s">
        <v>84</v>
      </c>
      <c r="H481" s="18">
        <v>1733853</v>
      </c>
      <c r="I481" s="13">
        <v>37</v>
      </c>
      <c r="J481" s="14">
        <v>2287007</v>
      </c>
      <c r="K481" s="19"/>
      <c r="L481" s="14">
        <v>1811</v>
      </c>
      <c r="M481" s="14"/>
      <c r="N481" s="14">
        <v>0</v>
      </c>
      <c r="O481" s="14"/>
      <c r="P481" s="14">
        <v>628579</v>
      </c>
      <c r="Q481" s="14"/>
      <c r="R481" s="14">
        <v>4182625</v>
      </c>
      <c r="S481" s="14"/>
      <c r="T481" s="14">
        <v>183357</v>
      </c>
      <c r="U481" s="14"/>
      <c r="V481" s="15">
        <v>7283379</v>
      </c>
      <c r="W481" s="14"/>
      <c r="X481" s="5" t="str">
        <f t="shared" si="7"/>
        <v>No</v>
      </c>
      <c r="Y481" s="14"/>
      <c r="Z481" s="5"/>
      <c r="AA481" s="14"/>
      <c r="AB481" s="5"/>
      <c r="AC481" s="27"/>
      <c r="AD481" s="5"/>
      <c r="AE481" s="14"/>
      <c r="AF481" s="5"/>
      <c r="AG481" s="7"/>
    </row>
    <row r="482" spans="1:33" s="54" customFormat="1">
      <c r="A482" s="16" t="s">
        <v>3703</v>
      </c>
      <c r="B482" s="16" t="s">
        <v>3704</v>
      </c>
      <c r="C482" s="17" t="s">
        <v>129</v>
      </c>
      <c r="D482" s="186">
        <v>4058</v>
      </c>
      <c r="E482" s="189">
        <v>40058</v>
      </c>
      <c r="F482" s="17" t="s">
        <v>83</v>
      </c>
      <c r="G482" s="17" t="s">
        <v>84</v>
      </c>
      <c r="H482" s="18">
        <v>60851</v>
      </c>
      <c r="I482" s="13">
        <v>37</v>
      </c>
      <c r="J482" s="14">
        <v>720312</v>
      </c>
      <c r="K482" s="19"/>
      <c r="L482" s="14">
        <v>105912</v>
      </c>
      <c r="M482" s="14"/>
      <c r="N482" s="14">
        <v>0</v>
      </c>
      <c r="O482" s="14"/>
      <c r="P482" s="14">
        <v>1338069</v>
      </c>
      <c r="Q482" s="14"/>
      <c r="R482" s="14">
        <v>5280</v>
      </c>
      <c r="S482" s="14"/>
      <c r="T482" s="14">
        <v>1140832</v>
      </c>
      <c r="U482" s="14"/>
      <c r="V482" s="15">
        <v>3310405</v>
      </c>
      <c r="W482" s="14"/>
      <c r="X482" s="5" t="str">
        <f t="shared" si="7"/>
        <v>No</v>
      </c>
      <c r="Y482" s="14"/>
      <c r="Z482" s="5"/>
      <c r="AA482" s="14"/>
      <c r="AB482" s="5"/>
      <c r="AC482" s="27"/>
      <c r="AD482" s="5"/>
      <c r="AE482" s="14"/>
      <c r="AF482" s="5"/>
      <c r="AG482" s="7"/>
    </row>
    <row r="483" spans="1:33" s="54" customFormat="1">
      <c r="A483" s="16" t="s">
        <v>3653</v>
      </c>
      <c r="B483" s="16" t="s">
        <v>3654</v>
      </c>
      <c r="C483" s="17" t="s">
        <v>54</v>
      </c>
      <c r="D483" s="186" t="s">
        <v>3655</v>
      </c>
      <c r="E483" s="189" t="s">
        <v>3656</v>
      </c>
      <c r="F483" s="17" t="s">
        <v>83</v>
      </c>
      <c r="G483" s="17" t="s">
        <v>147</v>
      </c>
      <c r="H483" s="18">
        <v>0</v>
      </c>
      <c r="I483" s="13">
        <v>37</v>
      </c>
      <c r="J483" s="14">
        <v>29735</v>
      </c>
      <c r="K483" s="19"/>
      <c r="L483" s="14">
        <v>51358</v>
      </c>
      <c r="M483" s="14"/>
      <c r="N483" s="14">
        <v>0</v>
      </c>
      <c r="O483" s="14"/>
      <c r="P483" s="14">
        <v>7233051</v>
      </c>
      <c r="Q483" s="14"/>
      <c r="R483" s="14">
        <v>0</v>
      </c>
      <c r="S483" s="14"/>
      <c r="T483" s="14">
        <v>2813864</v>
      </c>
      <c r="U483" s="14"/>
      <c r="V483" s="15">
        <v>10128008</v>
      </c>
      <c r="W483" s="14"/>
      <c r="X483" s="5" t="str">
        <f t="shared" si="7"/>
        <v>No</v>
      </c>
      <c r="Y483" s="14"/>
      <c r="Z483" s="5"/>
      <c r="AA483" s="14"/>
      <c r="AB483" s="5"/>
      <c r="AC483" s="27"/>
      <c r="AD483" s="5"/>
      <c r="AE483" s="14"/>
      <c r="AF483" s="5"/>
      <c r="AG483" s="7"/>
    </row>
    <row r="484" spans="1:33" s="54" customFormat="1">
      <c r="A484" s="16" t="s">
        <v>4441</v>
      </c>
      <c r="B484" s="16" t="s">
        <v>3974</v>
      </c>
      <c r="C484" s="17" t="s">
        <v>466</v>
      </c>
      <c r="D484" s="186">
        <v>5163</v>
      </c>
      <c r="E484" s="189">
        <v>50163</v>
      </c>
      <c r="F484" s="17" t="s">
        <v>83</v>
      </c>
      <c r="G484" s="17" t="s">
        <v>84</v>
      </c>
      <c r="H484" s="18">
        <v>76068</v>
      </c>
      <c r="I484" s="13">
        <v>36</v>
      </c>
      <c r="J484" s="14">
        <v>760865</v>
      </c>
      <c r="K484" s="19"/>
      <c r="L484" s="14">
        <v>0</v>
      </c>
      <c r="M484" s="14"/>
      <c r="N484" s="14">
        <v>0</v>
      </c>
      <c r="O484" s="14"/>
      <c r="P484" s="14">
        <v>887528</v>
      </c>
      <c r="Q484" s="14"/>
      <c r="R484" s="14">
        <v>201947</v>
      </c>
      <c r="S484" s="14"/>
      <c r="T484" s="14">
        <v>1781892</v>
      </c>
      <c r="U484" s="14"/>
      <c r="V484" s="15">
        <v>3632232</v>
      </c>
      <c r="W484" s="14"/>
      <c r="X484" s="5" t="str">
        <f t="shared" si="7"/>
        <v>No</v>
      </c>
      <c r="Y484" s="14"/>
      <c r="Z484" s="5"/>
      <c r="AA484" s="14"/>
      <c r="AB484" s="5"/>
      <c r="AC484" s="27"/>
      <c r="AD484" s="5"/>
      <c r="AE484" s="14"/>
      <c r="AF484" s="5"/>
      <c r="AG484" s="7"/>
    </row>
    <row r="485" spans="1:33" s="54" customFormat="1">
      <c r="A485" s="16" t="s">
        <v>1916</v>
      </c>
      <c r="B485" s="16" t="s">
        <v>1466</v>
      </c>
      <c r="C485" s="17" t="s">
        <v>106</v>
      </c>
      <c r="D485" s="186">
        <v>7016</v>
      </c>
      <c r="E485" s="189">
        <v>70016</v>
      </c>
      <c r="F485" s="17" t="s">
        <v>83</v>
      </c>
      <c r="G485" s="17" t="s">
        <v>84</v>
      </c>
      <c r="H485" s="18">
        <v>124748</v>
      </c>
      <c r="I485" s="13">
        <v>36</v>
      </c>
      <c r="J485" s="14">
        <v>1667972</v>
      </c>
      <c r="K485" s="19"/>
      <c r="L485" s="14">
        <v>209824</v>
      </c>
      <c r="M485" s="14"/>
      <c r="N485" s="14">
        <v>0</v>
      </c>
      <c r="O485" s="14"/>
      <c r="P485" s="14">
        <v>3227652</v>
      </c>
      <c r="Q485" s="14"/>
      <c r="R485" s="14">
        <v>112289</v>
      </c>
      <c r="S485" s="14"/>
      <c r="T485" s="14">
        <v>2337358</v>
      </c>
      <c r="U485" s="14"/>
      <c r="V485" s="15">
        <v>7555095</v>
      </c>
      <c r="W485" s="14"/>
      <c r="X485" s="5" t="str">
        <f t="shared" si="7"/>
        <v>No</v>
      </c>
      <c r="Y485" s="14"/>
      <c r="Z485" s="5"/>
      <c r="AA485" s="14"/>
      <c r="AB485" s="5"/>
      <c r="AC485" s="27"/>
      <c r="AD485" s="5"/>
      <c r="AE485" s="14"/>
      <c r="AF485" s="5"/>
      <c r="AG485" s="7"/>
    </row>
    <row r="486" spans="1:33" s="54" customFormat="1">
      <c r="A486" s="16" t="s">
        <v>1755</v>
      </c>
      <c r="B486" s="16" t="s">
        <v>1756</v>
      </c>
      <c r="C486" s="17" t="s">
        <v>132</v>
      </c>
      <c r="D486" s="186">
        <v>5043</v>
      </c>
      <c r="E486" s="189">
        <v>50043</v>
      </c>
      <c r="F486" s="17" t="s">
        <v>83</v>
      </c>
      <c r="G486" s="17" t="s">
        <v>84</v>
      </c>
      <c r="H486" s="18">
        <v>229351</v>
      </c>
      <c r="I486" s="13">
        <v>36</v>
      </c>
      <c r="J486" s="14">
        <v>1746823</v>
      </c>
      <c r="K486" s="19"/>
      <c r="L486" s="14">
        <v>254261</v>
      </c>
      <c r="M486" s="14"/>
      <c r="N486" s="14">
        <v>0</v>
      </c>
      <c r="O486" s="14"/>
      <c r="P486" s="14">
        <v>1842914</v>
      </c>
      <c r="Q486" s="14"/>
      <c r="R486" s="14">
        <v>2289299</v>
      </c>
      <c r="S486" s="14"/>
      <c r="T486" s="14">
        <v>2077114</v>
      </c>
      <c r="U486" s="14"/>
      <c r="V486" s="15">
        <v>8210411</v>
      </c>
      <c r="W486" s="14"/>
      <c r="X486" s="5" t="str">
        <f t="shared" si="7"/>
        <v>No</v>
      </c>
      <c r="Y486" s="14"/>
      <c r="Z486" s="5"/>
      <c r="AA486" s="14"/>
      <c r="AB486" s="5"/>
      <c r="AC486" s="27"/>
      <c r="AD486" s="5"/>
      <c r="AE486" s="14"/>
      <c r="AF486" s="5"/>
      <c r="AG486" s="7"/>
    </row>
    <row r="487" spans="1:33" s="54" customFormat="1">
      <c r="A487" s="16" t="s">
        <v>2807</v>
      </c>
      <c r="B487" s="16" t="s">
        <v>2808</v>
      </c>
      <c r="C487" s="17" t="s">
        <v>210</v>
      </c>
      <c r="D487" s="186" t="s">
        <v>2809</v>
      </c>
      <c r="E487" s="189" t="s">
        <v>2810</v>
      </c>
      <c r="F487" s="17" t="s">
        <v>157</v>
      </c>
      <c r="G487" s="17" t="s">
        <v>147</v>
      </c>
      <c r="H487" s="18">
        <v>0</v>
      </c>
      <c r="I487" s="13">
        <v>36</v>
      </c>
      <c r="J487" s="14">
        <v>35924</v>
      </c>
      <c r="K487" s="19"/>
      <c r="L487" s="14">
        <v>223200</v>
      </c>
      <c r="M487" s="14"/>
      <c r="N487" s="14">
        <v>0</v>
      </c>
      <c r="O487" s="14"/>
      <c r="P487" s="14">
        <v>80796</v>
      </c>
      <c r="Q487" s="14"/>
      <c r="R487" s="14">
        <v>32236</v>
      </c>
      <c r="S487" s="14"/>
      <c r="T487" s="14">
        <v>525520</v>
      </c>
      <c r="U487" s="14"/>
      <c r="V487" s="15">
        <v>897676</v>
      </c>
      <c r="W487" s="14"/>
      <c r="X487" s="5" t="str">
        <f t="shared" si="7"/>
        <v>No</v>
      </c>
      <c r="Y487" s="14"/>
      <c r="Z487" s="5"/>
      <c r="AA487" s="14"/>
      <c r="AB487" s="5"/>
      <c r="AC487" s="27"/>
      <c r="AD487" s="5"/>
      <c r="AE487" s="14"/>
      <c r="AF487" s="5"/>
      <c r="AG487" s="7"/>
    </row>
    <row r="488" spans="1:33" s="54" customFormat="1">
      <c r="A488" s="16" t="s">
        <v>6550</v>
      </c>
      <c r="B488" s="16" t="s">
        <v>1264</v>
      </c>
      <c r="C488" s="17" t="s">
        <v>50</v>
      </c>
      <c r="D488" s="186"/>
      <c r="E488" s="189">
        <v>40265</v>
      </c>
      <c r="F488" s="17" t="s">
        <v>125</v>
      </c>
      <c r="G488" s="17" t="s">
        <v>84</v>
      </c>
      <c r="H488" s="18">
        <v>70436</v>
      </c>
      <c r="I488" s="13">
        <v>36</v>
      </c>
      <c r="J488" s="14">
        <v>145852</v>
      </c>
      <c r="K488" s="19"/>
      <c r="L488" s="14">
        <v>27392</v>
      </c>
      <c r="M488" s="14"/>
      <c r="N488" s="14">
        <v>0</v>
      </c>
      <c r="O488" s="14"/>
      <c r="P488" s="14">
        <v>604958</v>
      </c>
      <c r="Q488" s="14"/>
      <c r="R488" s="14">
        <v>0</v>
      </c>
      <c r="S488" s="14"/>
      <c r="T488" s="14">
        <v>723012</v>
      </c>
      <c r="U488" s="14"/>
      <c r="V488" s="15">
        <v>1501214</v>
      </c>
      <c r="W488" s="14"/>
      <c r="X488" s="5" t="str">
        <f t="shared" si="7"/>
        <v>No</v>
      </c>
      <c r="Y488" s="14"/>
      <c r="Z488" s="5"/>
      <c r="AA488" s="14"/>
      <c r="AB488" s="5"/>
      <c r="AC488" s="27"/>
      <c r="AD488" s="5"/>
      <c r="AE488" s="14"/>
      <c r="AF488" s="5"/>
      <c r="AG488" s="7"/>
    </row>
    <row r="489" spans="1:33" s="54" customFormat="1">
      <c r="A489" s="16" t="s">
        <v>2208</v>
      </c>
      <c r="B489" s="16" t="s">
        <v>2209</v>
      </c>
      <c r="C489" s="17" t="s">
        <v>275</v>
      </c>
      <c r="D489" s="186" t="s">
        <v>2210</v>
      </c>
      <c r="E489" s="189" t="s">
        <v>2211</v>
      </c>
      <c r="F489" s="17" t="s">
        <v>157</v>
      </c>
      <c r="G489" s="17" t="s">
        <v>147</v>
      </c>
      <c r="H489" s="18">
        <v>0</v>
      </c>
      <c r="I489" s="13">
        <v>36</v>
      </c>
      <c r="J489" s="14">
        <v>100946</v>
      </c>
      <c r="K489" s="19"/>
      <c r="L489" s="14">
        <v>0</v>
      </c>
      <c r="M489" s="14"/>
      <c r="N489" s="14">
        <v>0</v>
      </c>
      <c r="O489" s="14"/>
      <c r="P489" s="14">
        <v>309023</v>
      </c>
      <c r="Q489" s="14"/>
      <c r="R489" s="14">
        <v>309023</v>
      </c>
      <c r="S489" s="14"/>
      <c r="T489" s="14">
        <v>959543</v>
      </c>
      <c r="U489" s="14"/>
      <c r="V489" s="15">
        <v>1678535</v>
      </c>
      <c r="W489" s="14"/>
      <c r="X489" s="5" t="str">
        <f t="shared" si="7"/>
        <v>No</v>
      </c>
      <c r="Y489" s="14"/>
      <c r="Z489" s="5"/>
      <c r="AA489" s="14"/>
      <c r="AB489" s="5"/>
      <c r="AC489" s="27"/>
      <c r="AD489" s="5"/>
      <c r="AE489" s="14"/>
      <c r="AF489" s="5"/>
      <c r="AG489" s="7"/>
    </row>
    <row r="490" spans="1:33" s="54" customFormat="1">
      <c r="A490" s="16" t="s">
        <v>1107</v>
      </c>
      <c r="B490" s="16" t="s">
        <v>1108</v>
      </c>
      <c r="C490" s="17" t="s">
        <v>58</v>
      </c>
      <c r="D490" s="186">
        <v>5002</v>
      </c>
      <c r="E490" s="189">
        <v>50002</v>
      </c>
      <c r="F490" s="17" t="s">
        <v>83</v>
      </c>
      <c r="G490" s="17" t="s">
        <v>84</v>
      </c>
      <c r="H490" s="18">
        <v>206520</v>
      </c>
      <c r="I490" s="13">
        <v>36</v>
      </c>
      <c r="J490" s="14">
        <v>839836</v>
      </c>
      <c r="K490" s="19"/>
      <c r="L490" s="14">
        <v>783468</v>
      </c>
      <c r="M490" s="14"/>
      <c r="N490" s="14">
        <v>0</v>
      </c>
      <c r="O490" s="14"/>
      <c r="P490" s="14">
        <v>1365035</v>
      </c>
      <c r="Q490" s="14"/>
      <c r="R490" s="14">
        <v>2548875</v>
      </c>
      <c r="S490" s="14"/>
      <c r="T490" s="14">
        <v>1814918</v>
      </c>
      <c r="U490" s="14"/>
      <c r="V490" s="15">
        <v>7352132</v>
      </c>
      <c r="W490" s="14"/>
      <c r="X490" s="5" t="str">
        <f t="shared" si="7"/>
        <v>No</v>
      </c>
      <c r="Y490" s="14"/>
      <c r="Z490" s="5"/>
      <c r="AA490" s="14"/>
      <c r="AB490" s="5"/>
      <c r="AC490" s="27"/>
      <c r="AD490" s="5"/>
      <c r="AE490" s="14"/>
      <c r="AF490" s="5"/>
      <c r="AG490" s="7"/>
    </row>
    <row r="491" spans="1:33" s="54" customFormat="1">
      <c r="A491" s="16" t="s">
        <v>696</v>
      </c>
      <c r="B491" s="16" t="s">
        <v>697</v>
      </c>
      <c r="C491" s="17" t="s">
        <v>217</v>
      </c>
      <c r="D491" s="186">
        <v>3072</v>
      </c>
      <c r="E491" s="189">
        <v>30072</v>
      </c>
      <c r="F491" s="17" t="s">
        <v>83</v>
      </c>
      <c r="G491" s="17" t="s">
        <v>84</v>
      </c>
      <c r="H491" s="18">
        <v>141576</v>
      </c>
      <c r="I491" s="13">
        <v>36</v>
      </c>
      <c r="J491" s="14">
        <v>1008991</v>
      </c>
      <c r="K491" s="19"/>
      <c r="L491" s="14">
        <v>0</v>
      </c>
      <c r="M491" s="14"/>
      <c r="N491" s="14">
        <v>0</v>
      </c>
      <c r="O491" s="14"/>
      <c r="P491" s="14">
        <v>1499063</v>
      </c>
      <c r="Q491" s="14"/>
      <c r="R491" s="14">
        <v>1291419</v>
      </c>
      <c r="S491" s="14"/>
      <c r="T491" s="14">
        <v>2698503</v>
      </c>
      <c r="U491" s="14"/>
      <c r="V491" s="15">
        <v>6497976</v>
      </c>
      <c r="W491" s="14"/>
      <c r="X491" s="5" t="str">
        <f t="shared" si="7"/>
        <v>No</v>
      </c>
      <c r="Y491" s="14"/>
      <c r="Z491" s="5"/>
      <c r="AA491" s="14"/>
      <c r="AB491" s="5"/>
      <c r="AC491" s="27"/>
      <c r="AD491" s="5"/>
      <c r="AE491" s="14"/>
      <c r="AF491" s="5"/>
      <c r="AG491" s="7"/>
    </row>
    <row r="492" spans="1:33" s="54" customFormat="1">
      <c r="A492" s="16" t="s">
        <v>2724</v>
      </c>
      <c r="B492" s="16" t="s">
        <v>2725</v>
      </c>
      <c r="C492" s="17" t="s">
        <v>132</v>
      </c>
      <c r="D492" s="186">
        <v>5054</v>
      </c>
      <c r="E492" s="189">
        <v>50054</v>
      </c>
      <c r="F492" s="17" t="s">
        <v>83</v>
      </c>
      <c r="G492" s="17" t="s">
        <v>84</v>
      </c>
      <c r="H492" s="18">
        <v>90580</v>
      </c>
      <c r="I492" s="13">
        <v>36</v>
      </c>
      <c r="J492" s="14">
        <v>228834</v>
      </c>
      <c r="K492" s="19"/>
      <c r="L492" s="14">
        <v>64671</v>
      </c>
      <c r="M492" s="14"/>
      <c r="N492" s="14">
        <v>0</v>
      </c>
      <c r="O492" s="14"/>
      <c r="P492" s="14">
        <v>3468917</v>
      </c>
      <c r="Q492" s="14"/>
      <c r="R492" s="14">
        <v>1446784</v>
      </c>
      <c r="S492" s="14"/>
      <c r="T492" s="14">
        <v>1970325</v>
      </c>
      <c r="U492" s="14"/>
      <c r="V492" s="15">
        <v>7179531</v>
      </c>
      <c r="W492" s="14"/>
      <c r="X492" s="5" t="str">
        <f t="shared" si="7"/>
        <v>No</v>
      </c>
      <c r="Y492" s="14"/>
      <c r="Z492" s="5"/>
      <c r="AA492" s="14"/>
      <c r="AB492" s="5"/>
      <c r="AC492" s="27"/>
      <c r="AD492" s="5"/>
      <c r="AE492" s="14"/>
      <c r="AF492" s="5"/>
      <c r="AG492" s="7"/>
    </row>
    <row r="493" spans="1:33" s="54" customFormat="1">
      <c r="A493" s="16" t="s">
        <v>1762</v>
      </c>
      <c r="B493" s="16" t="s">
        <v>1763</v>
      </c>
      <c r="C493" s="17" t="s">
        <v>274</v>
      </c>
      <c r="D493" s="186" t="s">
        <v>1764</v>
      </c>
      <c r="E493" s="189" t="s">
        <v>1765</v>
      </c>
      <c r="F493" s="17" t="s">
        <v>83</v>
      </c>
      <c r="G493" s="17" t="s">
        <v>147</v>
      </c>
      <c r="H493" s="18">
        <v>0</v>
      </c>
      <c r="I493" s="13">
        <v>35</v>
      </c>
      <c r="J493" s="14">
        <v>435844</v>
      </c>
      <c r="K493" s="19"/>
      <c r="L493" s="14">
        <v>0</v>
      </c>
      <c r="M493" s="14"/>
      <c r="N493" s="14">
        <v>0</v>
      </c>
      <c r="O493" s="14"/>
      <c r="P493" s="14">
        <v>1528436</v>
      </c>
      <c r="Q493" s="14"/>
      <c r="R493" s="14">
        <v>615200</v>
      </c>
      <c r="S493" s="14"/>
      <c r="T493" s="14">
        <v>0</v>
      </c>
      <c r="U493" s="14"/>
      <c r="V493" s="15">
        <v>2579480</v>
      </c>
      <c r="W493" s="14"/>
      <c r="X493" s="5" t="str">
        <f t="shared" si="7"/>
        <v>No</v>
      </c>
      <c r="Y493" s="14"/>
      <c r="Z493" s="5"/>
      <c r="AA493" s="14"/>
      <c r="AB493" s="5"/>
      <c r="AC493" s="27"/>
      <c r="AD493" s="5"/>
      <c r="AE493" s="14"/>
      <c r="AF493" s="5"/>
      <c r="AG493" s="7"/>
    </row>
    <row r="494" spans="1:33" s="54" customFormat="1">
      <c r="A494" s="16" t="s">
        <v>3083</v>
      </c>
      <c r="B494" s="16" t="s">
        <v>3084</v>
      </c>
      <c r="C494" s="17" t="s">
        <v>171</v>
      </c>
      <c r="D494" s="186" t="s">
        <v>3085</v>
      </c>
      <c r="E494" s="189" t="s">
        <v>3086</v>
      </c>
      <c r="F494" s="17" t="s">
        <v>113</v>
      </c>
      <c r="G494" s="17" t="s">
        <v>147</v>
      </c>
      <c r="H494" s="18">
        <v>0</v>
      </c>
      <c r="I494" s="13">
        <v>35</v>
      </c>
      <c r="J494" s="14">
        <v>314967</v>
      </c>
      <c r="K494" s="19"/>
      <c r="L494" s="14">
        <v>82376</v>
      </c>
      <c r="M494" s="14"/>
      <c r="N494" s="14">
        <v>0</v>
      </c>
      <c r="O494" s="14"/>
      <c r="P494" s="14">
        <v>0</v>
      </c>
      <c r="Q494" s="14"/>
      <c r="R494" s="14">
        <v>0</v>
      </c>
      <c r="S494" s="14"/>
      <c r="T494" s="14">
        <v>0</v>
      </c>
      <c r="U494" s="14"/>
      <c r="V494" s="15">
        <v>397343</v>
      </c>
      <c r="W494" s="14"/>
      <c r="X494" s="5" t="str">
        <f t="shared" si="7"/>
        <v>No</v>
      </c>
      <c r="Y494" s="14"/>
      <c r="Z494" s="5"/>
      <c r="AA494" s="14"/>
      <c r="AB494" s="5"/>
      <c r="AC494" s="27"/>
      <c r="AD494" s="5"/>
      <c r="AE494" s="14"/>
      <c r="AF494" s="5"/>
      <c r="AG494" s="7"/>
    </row>
    <row r="495" spans="1:33" s="54" customFormat="1">
      <c r="A495" s="16" t="s">
        <v>1796</v>
      </c>
      <c r="B495" s="16" t="s">
        <v>1797</v>
      </c>
      <c r="C495" s="17" t="s">
        <v>141</v>
      </c>
      <c r="D495" s="186">
        <v>3076</v>
      </c>
      <c r="E495" s="189">
        <v>30076</v>
      </c>
      <c r="F495" s="17" t="s">
        <v>88</v>
      </c>
      <c r="G495" s="17" t="s">
        <v>84</v>
      </c>
      <c r="H495" s="18">
        <v>75689</v>
      </c>
      <c r="I495" s="13">
        <v>35</v>
      </c>
      <c r="J495" s="14">
        <v>895284</v>
      </c>
      <c r="K495" s="19"/>
      <c r="L495" s="14">
        <v>1338853</v>
      </c>
      <c r="M495" s="14"/>
      <c r="N495" s="14">
        <v>0</v>
      </c>
      <c r="O495" s="14"/>
      <c r="P495" s="14">
        <v>978377</v>
      </c>
      <c r="Q495" s="14"/>
      <c r="R495" s="14">
        <v>1901085</v>
      </c>
      <c r="S495" s="14"/>
      <c r="T495" s="14">
        <v>2002568</v>
      </c>
      <c r="U495" s="14"/>
      <c r="V495" s="15">
        <v>7116167</v>
      </c>
      <c r="W495" s="14"/>
      <c r="X495" s="5" t="str">
        <f t="shared" si="7"/>
        <v>No</v>
      </c>
      <c r="Y495" s="14"/>
      <c r="Z495" s="5"/>
      <c r="AA495" s="14"/>
      <c r="AB495" s="5"/>
      <c r="AC495" s="27"/>
      <c r="AD495" s="5"/>
      <c r="AE495" s="14"/>
      <c r="AF495" s="5"/>
      <c r="AG495" s="7"/>
    </row>
    <row r="496" spans="1:33" s="54" customFormat="1">
      <c r="A496" s="16" t="s">
        <v>1327</v>
      </c>
      <c r="B496" s="16" t="s">
        <v>644</v>
      </c>
      <c r="C496" s="17" t="s">
        <v>235</v>
      </c>
      <c r="D496" s="186">
        <v>4147</v>
      </c>
      <c r="E496" s="189">
        <v>40147</v>
      </c>
      <c r="F496" s="17" t="s">
        <v>214</v>
      </c>
      <c r="G496" s="17" t="s">
        <v>84</v>
      </c>
      <c r="H496" s="18">
        <v>884891</v>
      </c>
      <c r="I496" s="13">
        <v>35</v>
      </c>
      <c r="J496" s="14">
        <v>5350953</v>
      </c>
      <c r="K496" s="19"/>
      <c r="L496" s="14">
        <v>777446</v>
      </c>
      <c r="M496" s="14"/>
      <c r="N496" s="14">
        <v>0</v>
      </c>
      <c r="O496" s="14"/>
      <c r="P496" s="14">
        <v>0</v>
      </c>
      <c r="Q496" s="14"/>
      <c r="R496" s="14">
        <v>0</v>
      </c>
      <c r="S496" s="14"/>
      <c r="T496" s="14">
        <v>0</v>
      </c>
      <c r="U496" s="14"/>
      <c r="V496" s="15">
        <v>6128399</v>
      </c>
      <c r="W496" s="14"/>
      <c r="X496" s="5" t="str">
        <f t="shared" si="7"/>
        <v>No</v>
      </c>
      <c r="Y496" s="14"/>
      <c r="Z496" s="5"/>
      <c r="AA496" s="14"/>
      <c r="AB496" s="5"/>
      <c r="AC496" s="27"/>
      <c r="AD496" s="5"/>
      <c r="AE496" s="14"/>
      <c r="AF496" s="5"/>
      <c r="AG496" s="7"/>
    </row>
    <row r="497" spans="1:33" s="54" customFormat="1">
      <c r="A497" s="16" t="s">
        <v>2767</v>
      </c>
      <c r="B497" s="16" t="s">
        <v>1880</v>
      </c>
      <c r="C497" s="17" t="s">
        <v>265</v>
      </c>
      <c r="D497" s="186">
        <v>7008</v>
      </c>
      <c r="E497" s="189">
        <v>70008</v>
      </c>
      <c r="F497" s="17" t="s">
        <v>83</v>
      </c>
      <c r="G497" s="17" t="s">
        <v>84</v>
      </c>
      <c r="H497" s="18">
        <v>177844</v>
      </c>
      <c r="I497" s="13">
        <v>35</v>
      </c>
      <c r="J497" s="14">
        <v>1186133</v>
      </c>
      <c r="K497" s="19"/>
      <c r="L497" s="14">
        <v>213301</v>
      </c>
      <c r="M497" s="14"/>
      <c r="N497" s="14">
        <v>0</v>
      </c>
      <c r="O497" s="14"/>
      <c r="P497" s="14">
        <v>4020885</v>
      </c>
      <c r="Q497" s="14"/>
      <c r="R497" s="14">
        <v>843605</v>
      </c>
      <c r="S497" s="14"/>
      <c r="T497" s="14">
        <v>2863658</v>
      </c>
      <c r="U497" s="14"/>
      <c r="V497" s="15">
        <v>9127582</v>
      </c>
      <c r="W497" s="14"/>
      <c r="X497" s="5" t="str">
        <f t="shared" si="7"/>
        <v>No</v>
      </c>
      <c r="Y497" s="14"/>
      <c r="Z497" s="5"/>
      <c r="AA497" s="14"/>
      <c r="AB497" s="5"/>
      <c r="AC497" s="27"/>
      <c r="AD497" s="5"/>
      <c r="AE497" s="14"/>
      <c r="AF497" s="5"/>
      <c r="AG497" s="7"/>
    </row>
    <row r="498" spans="1:33" s="54" customFormat="1">
      <c r="A498" s="16" t="s">
        <v>1647</v>
      </c>
      <c r="B498" s="16" t="s">
        <v>1648</v>
      </c>
      <c r="C498" s="17" t="s">
        <v>178</v>
      </c>
      <c r="D498" s="186" t="s">
        <v>1649</v>
      </c>
      <c r="E498" s="189" t="s">
        <v>1650</v>
      </c>
      <c r="F498" s="17" t="s">
        <v>83</v>
      </c>
      <c r="G498" s="17" t="s">
        <v>147</v>
      </c>
      <c r="H498" s="18">
        <v>0</v>
      </c>
      <c r="I498" s="13">
        <v>35</v>
      </c>
      <c r="J498" s="14">
        <v>1027346</v>
      </c>
      <c r="K498" s="19"/>
      <c r="L498" s="14">
        <v>0</v>
      </c>
      <c r="M498" s="14"/>
      <c r="N498" s="14">
        <v>0</v>
      </c>
      <c r="O498" s="14"/>
      <c r="P498" s="14">
        <v>398618</v>
      </c>
      <c r="Q498" s="14"/>
      <c r="R498" s="14">
        <v>1372815</v>
      </c>
      <c r="S498" s="14"/>
      <c r="T498" s="14">
        <v>708210</v>
      </c>
      <c r="U498" s="14"/>
      <c r="V498" s="15">
        <v>3506989</v>
      </c>
      <c r="W498" s="14"/>
      <c r="X498" s="5" t="str">
        <f t="shared" si="7"/>
        <v>No</v>
      </c>
      <c r="Y498" s="14"/>
      <c r="Z498" s="5"/>
      <c r="AA498" s="14"/>
      <c r="AB498" s="5"/>
      <c r="AC498" s="27"/>
      <c r="AD498" s="5"/>
      <c r="AE498" s="14"/>
      <c r="AF498" s="5"/>
      <c r="AG498" s="7"/>
    </row>
    <row r="499" spans="1:33" s="54" customFormat="1">
      <c r="A499" s="16" t="s">
        <v>2626</v>
      </c>
      <c r="B499" s="16" t="s">
        <v>6108</v>
      </c>
      <c r="C499" s="17" t="s">
        <v>288</v>
      </c>
      <c r="D499" s="186" t="s">
        <v>2627</v>
      </c>
      <c r="E499" s="189" t="s">
        <v>2628</v>
      </c>
      <c r="F499" s="17" t="s">
        <v>88</v>
      </c>
      <c r="G499" s="17" t="s">
        <v>147</v>
      </c>
      <c r="H499" s="18">
        <v>0</v>
      </c>
      <c r="I499" s="13">
        <v>35</v>
      </c>
      <c r="J499" s="14">
        <v>352140</v>
      </c>
      <c r="K499" s="19"/>
      <c r="L499" s="14">
        <v>388937</v>
      </c>
      <c r="M499" s="14"/>
      <c r="N499" s="14">
        <v>0</v>
      </c>
      <c r="O499" s="14"/>
      <c r="P499" s="14">
        <v>129161</v>
      </c>
      <c r="Q499" s="14"/>
      <c r="R499" s="14">
        <v>2623472</v>
      </c>
      <c r="S499" s="14"/>
      <c r="T499" s="14">
        <v>537340</v>
      </c>
      <c r="U499" s="14"/>
      <c r="V499" s="15">
        <v>4031050</v>
      </c>
      <c r="W499" s="14"/>
      <c r="X499" s="5" t="str">
        <f t="shared" si="7"/>
        <v>No</v>
      </c>
      <c r="Y499" s="14"/>
      <c r="Z499" s="5"/>
      <c r="AA499" s="14"/>
      <c r="AB499" s="5"/>
      <c r="AC499" s="27"/>
      <c r="AD499" s="5"/>
      <c r="AE499" s="14"/>
      <c r="AF499" s="5"/>
      <c r="AG499" s="7"/>
    </row>
    <row r="500" spans="1:33" s="54" customFormat="1">
      <c r="A500" s="16" t="s">
        <v>3382</v>
      </c>
      <c r="B500" s="16" t="s">
        <v>1355</v>
      </c>
      <c r="C500" s="17" t="s">
        <v>91</v>
      </c>
      <c r="D500" s="186">
        <v>9017</v>
      </c>
      <c r="E500" s="189">
        <v>90017</v>
      </c>
      <c r="F500" s="17" t="s">
        <v>83</v>
      </c>
      <c r="G500" s="17" t="s">
        <v>84</v>
      </c>
      <c r="H500" s="18">
        <v>308231</v>
      </c>
      <c r="I500" s="13">
        <v>35</v>
      </c>
      <c r="J500" s="14">
        <v>1746966</v>
      </c>
      <c r="K500" s="19"/>
      <c r="L500" s="14">
        <v>10409</v>
      </c>
      <c r="M500" s="14"/>
      <c r="N500" s="14">
        <v>0</v>
      </c>
      <c r="O500" s="14"/>
      <c r="P500" s="14">
        <v>811756</v>
      </c>
      <c r="Q500" s="14"/>
      <c r="R500" s="14">
        <v>8275453</v>
      </c>
      <c r="S500" s="14"/>
      <c r="T500" s="14">
        <v>2228910</v>
      </c>
      <c r="U500" s="14"/>
      <c r="V500" s="15">
        <v>13073494</v>
      </c>
      <c r="W500" s="14"/>
      <c r="X500" s="5" t="str">
        <f t="shared" si="7"/>
        <v>No</v>
      </c>
      <c r="Y500" s="14"/>
      <c r="Z500" s="5"/>
      <c r="AA500" s="14"/>
      <c r="AB500" s="5"/>
      <c r="AC500" s="27"/>
      <c r="AD500" s="5"/>
      <c r="AE500" s="14"/>
      <c r="AF500" s="5"/>
      <c r="AG500" s="7"/>
    </row>
    <row r="501" spans="1:33" s="54" customFormat="1">
      <c r="A501" s="16" t="s">
        <v>1997</v>
      </c>
      <c r="B501" s="16" t="s">
        <v>1998</v>
      </c>
      <c r="C501" s="17" t="s">
        <v>39</v>
      </c>
      <c r="D501" s="186">
        <v>9219</v>
      </c>
      <c r="E501" s="189">
        <v>90219</v>
      </c>
      <c r="F501" s="17" t="s">
        <v>88</v>
      </c>
      <c r="G501" s="17" t="s">
        <v>84</v>
      </c>
      <c r="H501" s="18">
        <v>71957</v>
      </c>
      <c r="I501" s="13">
        <v>35</v>
      </c>
      <c r="J501" s="14">
        <v>1416087</v>
      </c>
      <c r="K501" s="19"/>
      <c r="L501" s="14">
        <v>24801</v>
      </c>
      <c r="M501" s="14"/>
      <c r="N501" s="14">
        <v>0</v>
      </c>
      <c r="O501" s="14"/>
      <c r="P501" s="14">
        <v>3513021</v>
      </c>
      <c r="Q501" s="14"/>
      <c r="R501" s="14">
        <v>0</v>
      </c>
      <c r="S501" s="14"/>
      <c r="T501" s="14">
        <v>2392384</v>
      </c>
      <c r="U501" s="14"/>
      <c r="V501" s="15">
        <v>7346293</v>
      </c>
      <c r="W501" s="14"/>
      <c r="X501" s="5" t="str">
        <f t="shared" si="7"/>
        <v>No</v>
      </c>
      <c r="Y501" s="14"/>
      <c r="Z501" s="5"/>
      <c r="AA501" s="14"/>
      <c r="AB501" s="5"/>
      <c r="AC501" s="27"/>
      <c r="AD501" s="5"/>
      <c r="AE501" s="14"/>
      <c r="AF501" s="5"/>
      <c r="AG501" s="7"/>
    </row>
    <row r="502" spans="1:33" s="54" customFormat="1">
      <c r="A502" s="16" t="s">
        <v>5932</v>
      </c>
      <c r="B502" s="16" t="s">
        <v>6077</v>
      </c>
      <c r="C502" s="17" t="s">
        <v>163</v>
      </c>
      <c r="D502" s="186"/>
      <c r="E502" s="189">
        <v>10183</v>
      </c>
      <c r="F502" s="17" t="s">
        <v>88</v>
      </c>
      <c r="G502" s="17" t="s">
        <v>84</v>
      </c>
      <c r="H502" s="18">
        <v>246695</v>
      </c>
      <c r="I502" s="13">
        <v>35</v>
      </c>
      <c r="J502" s="14">
        <v>13142582</v>
      </c>
      <c r="K502" s="19"/>
      <c r="L502" s="14">
        <v>71384452</v>
      </c>
      <c r="M502" s="14"/>
      <c r="N502" s="14">
        <v>0</v>
      </c>
      <c r="O502" s="14"/>
      <c r="P502" s="14">
        <v>0</v>
      </c>
      <c r="Q502" s="14"/>
      <c r="R502" s="14">
        <v>0</v>
      </c>
      <c r="S502" s="14"/>
      <c r="T502" s="14">
        <v>205835</v>
      </c>
      <c r="U502" s="14"/>
      <c r="V502" s="15">
        <v>84732869</v>
      </c>
      <c r="W502" s="14"/>
      <c r="X502" s="5" t="str">
        <f t="shared" si="7"/>
        <v>No</v>
      </c>
      <c r="Y502" s="14"/>
      <c r="Z502" s="5"/>
      <c r="AA502" s="14"/>
      <c r="AB502" s="5"/>
      <c r="AC502" s="27"/>
      <c r="AD502" s="5"/>
      <c r="AE502" s="14"/>
      <c r="AF502" s="5"/>
      <c r="AG502" s="7"/>
    </row>
    <row r="503" spans="1:33" s="54" customFormat="1">
      <c r="A503" s="16" t="s">
        <v>1348</v>
      </c>
      <c r="B503" s="16" t="s">
        <v>588</v>
      </c>
      <c r="C503" s="17" t="s">
        <v>91</v>
      </c>
      <c r="D503" s="186">
        <v>9142</v>
      </c>
      <c r="E503" s="189">
        <v>90142</v>
      </c>
      <c r="F503" s="17" t="s">
        <v>214</v>
      </c>
      <c r="G503" s="17" t="s">
        <v>84</v>
      </c>
      <c r="H503" s="18">
        <v>72794</v>
      </c>
      <c r="I503" s="13">
        <v>35</v>
      </c>
      <c r="J503" s="14">
        <v>2873013</v>
      </c>
      <c r="K503" s="19"/>
      <c r="L503" s="14">
        <v>80955</v>
      </c>
      <c r="M503" s="14"/>
      <c r="N503" s="14">
        <v>0</v>
      </c>
      <c r="O503" s="14"/>
      <c r="P503" s="14">
        <v>735467</v>
      </c>
      <c r="Q503" s="14"/>
      <c r="R503" s="14">
        <v>2581</v>
      </c>
      <c r="S503" s="14"/>
      <c r="T503" s="14">
        <v>1460240</v>
      </c>
      <c r="U503" s="14"/>
      <c r="V503" s="15">
        <v>5152256</v>
      </c>
      <c r="W503" s="14"/>
      <c r="X503" s="5" t="str">
        <f t="shared" si="7"/>
        <v>No</v>
      </c>
      <c r="Y503" s="14"/>
      <c r="Z503" s="5"/>
      <c r="AA503" s="14"/>
      <c r="AB503" s="5"/>
      <c r="AC503" s="27"/>
      <c r="AD503" s="5"/>
      <c r="AE503" s="14"/>
      <c r="AF503" s="5"/>
      <c r="AG503" s="7"/>
    </row>
    <row r="504" spans="1:33" s="54" customFormat="1">
      <c r="A504" s="16" t="s">
        <v>1774</v>
      </c>
      <c r="B504" s="16" t="s">
        <v>1775</v>
      </c>
      <c r="C504" s="17" t="s">
        <v>274</v>
      </c>
      <c r="D504" s="186" t="s">
        <v>1776</v>
      </c>
      <c r="E504" s="189" t="s">
        <v>1777</v>
      </c>
      <c r="F504" s="17" t="s">
        <v>88</v>
      </c>
      <c r="G504" s="17" t="s">
        <v>147</v>
      </c>
      <c r="H504" s="18">
        <v>0</v>
      </c>
      <c r="I504" s="13">
        <v>35</v>
      </c>
      <c r="J504" s="14">
        <v>65436</v>
      </c>
      <c r="K504" s="19"/>
      <c r="L504" s="14">
        <v>557821</v>
      </c>
      <c r="M504" s="14"/>
      <c r="N504" s="14">
        <v>0</v>
      </c>
      <c r="O504" s="14"/>
      <c r="P504" s="14">
        <v>51224</v>
      </c>
      <c r="Q504" s="14"/>
      <c r="R504" s="14">
        <v>469011</v>
      </c>
      <c r="S504" s="14"/>
      <c r="T504" s="14">
        <v>938407</v>
      </c>
      <c r="U504" s="14"/>
      <c r="V504" s="15">
        <v>2081899</v>
      </c>
      <c r="W504" s="14"/>
      <c r="X504" s="5" t="str">
        <f t="shared" si="7"/>
        <v>No</v>
      </c>
      <c r="Y504" s="14"/>
      <c r="Z504" s="5"/>
      <c r="AA504" s="14"/>
      <c r="AB504" s="5"/>
      <c r="AC504" s="27"/>
      <c r="AD504" s="5"/>
      <c r="AE504" s="14"/>
      <c r="AF504" s="5"/>
      <c r="AG504" s="7"/>
    </row>
    <row r="505" spans="1:33" s="54" customFormat="1">
      <c r="A505" s="16" t="s">
        <v>1046</v>
      </c>
      <c r="B505" s="16" t="s">
        <v>1047</v>
      </c>
      <c r="C505" s="17" t="s">
        <v>91</v>
      </c>
      <c r="D505" s="186">
        <v>9061</v>
      </c>
      <c r="E505" s="189">
        <v>90061</v>
      </c>
      <c r="F505" s="17" t="s">
        <v>88</v>
      </c>
      <c r="G505" s="17" t="s">
        <v>84</v>
      </c>
      <c r="H505" s="18">
        <v>116719</v>
      </c>
      <c r="I505" s="13">
        <v>34</v>
      </c>
      <c r="J505" s="14">
        <v>1278648</v>
      </c>
      <c r="K505" s="19"/>
      <c r="L505" s="14">
        <v>106480</v>
      </c>
      <c r="M505" s="14"/>
      <c r="N505" s="14">
        <v>0</v>
      </c>
      <c r="O505" s="14"/>
      <c r="P505" s="14">
        <v>27738</v>
      </c>
      <c r="Q505" s="14"/>
      <c r="R505" s="14">
        <v>3039072</v>
      </c>
      <c r="S505" s="14"/>
      <c r="T505" s="14">
        <v>2267330</v>
      </c>
      <c r="U505" s="14"/>
      <c r="V505" s="15">
        <v>6719268</v>
      </c>
      <c r="W505" s="14"/>
      <c r="X505" s="5" t="str">
        <f t="shared" si="7"/>
        <v>No</v>
      </c>
      <c r="Y505" s="14"/>
      <c r="Z505" s="5"/>
      <c r="AA505" s="14"/>
      <c r="AB505" s="5"/>
      <c r="AC505" s="27"/>
      <c r="AD505" s="5"/>
      <c r="AE505" s="14"/>
      <c r="AF505" s="5"/>
      <c r="AG505" s="7"/>
    </row>
    <row r="506" spans="1:33" s="54" customFormat="1">
      <c r="A506" s="16" t="s">
        <v>6142</v>
      </c>
      <c r="B506" s="16" t="s">
        <v>1191</v>
      </c>
      <c r="C506" s="17" t="s">
        <v>217</v>
      </c>
      <c r="D506" s="186" t="s">
        <v>6143</v>
      </c>
      <c r="E506" s="189">
        <v>30129</v>
      </c>
      <c r="F506" s="17" t="s">
        <v>83</v>
      </c>
      <c r="G506" s="17" t="s">
        <v>84</v>
      </c>
      <c r="H506" s="18">
        <v>2203663</v>
      </c>
      <c r="I506" s="13">
        <v>34</v>
      </c>
      <c r="J506" s="14">
        <v>211786</v>
      </c>
      <c r="K506" s="19"/>
      <c r="L506" s="14">
        <v>0</v>
      </c>
      <c r="M506" s="14"/>
      <c r="N506" s="14">
        <v>0</v>
      </c>
      <c r="O506" s="14"/>
      <c r="P506" s="14">
        <v>3172618</v>
      </c>
      <c r="Q506" s="14"/>
      <c r="R506" s="14">
        <v>1053822</v>
      </c>
      <c r="S506" s="14"/>
      <c r="T506" s="14">
        <v>0</v>
      </c>
      <c r="U506" s="14"/>
      <c r="V506" s="15">
        <v>4438226</v>
      </c>
      <c r="W506" s="14"/>
      <c r="X506" s="5" t="str">
        <f t="shared" si="7"/>
        <v>No</v>
      </c>
      <c r="Y506" s="14"/>
      <c r="Z506" s="5"/>
      <c r="AA506" s="14"/>
      <c r="AB506" s="5"/>
      <c r="AC506" s="27"/>
      <c r="AD506" s="5"/>
      <c r="AE506" s="14"/>
      <c r="AF506" s="5"/>
      <c r="AG506" s="7"/>
    </row>
    <row r="507" spans="1:33" s="54" customFormat="1">
      <c r="A507" s="16" t="s">
        <v>3539</v>
      </c>
      <c r="B507" s="16" t="s">
        <v>2356</v>
      </c>
      <c r="C507" s="17" t="s">
        <v>109</v>
      </c>
      <c r="D507" s="186" t="s">
        <v>3540</v>
      </c>
      <c r="E507" s="189" t="s">
        <v>3541</v>
      </c>
      <c r="F507" s="17" t="s">
        <v>83</v>
      </c>
      <c r="G507" s="17" t="s">
        <v>147</v>
      </c>
      <c r="H507" s="18">
        <v>0</v>
      </c>
      <c r="I507" s="13">
        <v>34</v>
      </c>
      <c r="J507" s="14">
        <v>253008</v>
      </c>
      <c r="K507" s="19"/>
      <c r="L507" s="14">
        <v>0</v>
      </c>
      <c r="M507" s="14"/>
      <c r="N507" s="14">
        <v>0</v>
      </c>
      <c r="O507" s="14"/>
      <c r="P507" s="14">
        <v>1399454</v>
      </c>
      <c r="Q507" s="14"/>
      <c r="R507" s="14">
        <v>0</v>
      </c>
      <c r="S507" s="14"/>
      <c r="T507" s="14">
        <v>669336</v>
      </c>
      <c r="U507" s="14"/>
      <c r="V507" s="15">
        <v>2321798</v>
      </c>
      <c r="W507" s="14"/>
      <c r="X507" s="5" t="str">
        <f t="shared" si="7"/>
        <v>No</v>
      </c>
      <c r="Y507" s="14"/>
      <c r="Z507" s="5"/>
      <c r="AA507" s="14"/>
      <c r="AB507" s="5"/>
      <c r="AC507" s="27"/>
      <c r="AD507" s="5"/>
      <c r="AE507" s="14"/>
      <c r="AF507" s="5"/>
      <c r="AG507" s="7"/>
    </row>
    <row r="508" spans="1:33" s="54" customFormat="1">
      <c r="A508" s="16" t="s">
        <v>6149</v>
      </c>
      <c r="B508" s="16" t="s">
        <v>2986</v>
      </c>
      <c r="C508" s="17" t="s">
        <v>91</v>
      </c>
      <c r="D508" s="186"/>
      <c r="E508" s="189">
        <v>99423</v>
      </c>
      <c r="F508" s="17" t="s">
        <v>83</v>
      </c>
      <c r="G508" s="17" t="s">
        <v>84</v>
      </c>
      <c r="H508" s="18">
        <v>12150996</v>
      </c>
      <c r="I508" s="13">
        <v>34</v>
      </c>
      <c r="J508" s="14">
        <v>1098589</v>
      </c>
      <c r="K508" s="19"/>
      <c r="L508" s="14">
        <v>128805</v>
      </c>
      <c r="M508" s="14"/>
      <c r="N508" s="14">
        <v>0</v>
      </c>
      <c r="O508" s="14"/>
      <c r="P508" s="14">
        <v>6665561</v>
      </c>
      <c r="Q508" s="14"/>
      <c r="R508" s="14">
        <v>0</v>
      </c>
      <c r="S508" s="14"/>
      <c r="T508" s="14">
        <v>0</v>
      </c>
      <c r="U508" s="14"/>
      <c r="V508" s="15">
        <v>7892955</v>
      </c>
      <c r="W508" s="14"/>
      <c r="X508" s="5" t="str">
        <f t="shared" si="7"/>
        <v>No</v>
      </c>
      <c r="Y508" s="14"/>
      <c r="Z508" s="5"/>
      <c r="AA508" s="14"/>
      <c r="AB508" s="5"/>
      <c r="AC508" s="27"/>
      <c r="AD508" s="5"/>
      <c r="AE508" s="14"/>
      <c r="AF508" s="5"/>
      <c r="AG508" s="7"/>
    </row>
    <row r="509" spans="1:33" s="54" customFormat="1">
      <c r="A509" s="16" t="s">
        <v>5531</v>
      </c>
      <c r="B509" s="16" t="s">
        <v>1969</v>
      </c>
      <c r="C509" s="17" t="s">
        <v>132</v>
      </c>
      <c r="D509" s="186" t="s">
        <v>5532</v>
      </c>
      <c r="E509" s="189" t="s">
        <v>5533</v>
      </c>
      <c r="F509" s="17" t="s">
        <v>157</v>
      </c>
      <c r="G509" s="17" t="s">
        <v>147</v>
      </c>
      <c r="H509" s="18">
        <v>0</v>
      </c>
      <c r="I509" s="13">
        <v>34</v>
      </c>
      <c r="J509" s="14">
        <v>72257</v>
      </c>
      <c r="K509" s="19"/>
      <c r="L509" s="14">
        <v>0</v>
      </c>
      <c r="M509" s="14"/>
      <c r="N509" s="14">
        <v>0</v>
      </c>
      <c r="O509" s="14"/>
      <c r="P509" s="14">
        <v>270886</v>
      </c>
      <c r="Q509" s="14"/>
      <c r="R509" s="14">
        <v>292445</v>
      </c>
      <c r="S509" s="14"/>
      <c r="T509" s="14">
        <v>563330</v>
      </c>
      <c r="U509" s="14"/>
      <c r="V509" s="15">
        <v>1198918</v>
      </c>
      <c r="W509" s="14"/>
      <c r="X509" s="5" t="str">
        <f t="shared" si="7"/>
        <v>No</v>
      </c>
      <c r="Y509" s="14"/>
      <c r="Z509" s="5"/>
      <c r="AA509" s="14"/>
      <c r="AB509" s="5"/>
      <c r="AC509" s="27"/>
      <c r="AD509" s="5"/>
      <c r="AE509" s="14"/>
      <c r="AF509" s="5"/>
      <c r="AG509" s="7"/>
    </row>
    <row r="510" spans="1:33" s="54" customFormat="1">
      <c r="A510" s="16" t="s">
        <v>1523</v>
      </c>
      <c r="B510" s="16" t="s">
        <v>1524</v>
      </c>
      <c r="C510" s="17" t="s">
        <v>178</v>
      </c>
      <c r="D510" s="186" t="s">
        <v>1525</v>
      </c>
      <c r="E510" s="189" t="s">
        <v>1526</v>
      </c>
      <c r="F510" s="17" t="s">
        <v>88</v>
      </c>
      <c r="G510" s="17" t="s">
        <v>147</v>
      </c>
      <c r="H510" s="18">
        <v>0</v>
      </c>
      <c r="I510" s="13">
        <v>34</v>
      </c>
      <c r="J510" s="14">
        <v>126308</v>
      </c>
      <c r="K510" s="19"/>
      <c r="L510" s="14">
        <v>6177</v>
      </c>
      <c r="M510" s="14"/>
      <c r="N510" s="14">
        <v>0</v>
      </c>
      <c r="O510" s="14"/>
      <c r="P510" s="14">
        <v>954200</v>
      </c>
      <c r="Q510" s="14"/>
      <c r="R510" s="14">
        <v>996973</v>
      </c>
      <c r="S510" s="14"/>
      <c r="T510" s="14">
        <v>476013</v>
      </c>
      <c r="U510" s="14"/>
      <c r="V510" s="15">
        <v>2559671</v>
      </c>
      <c r="W510" s="14"/>
      <c r="X510" s="5" t="str">
        <f t="shared" si="7"/>
        <v>No</v>
      </c>
      <c r="Y510" s="14"/>
      <c r="Z510" s="5"/>
      <c r="AA510" s="14"/>
      <c r="AB510" s="5"/>
      <c r="AC510" s="27"/>
      <c r="AD510" s="5"/>
      <c r="AE510" s="14"/>
      <c r="AF510" s="5"/>
      <c r="AG510" s="7"/>
    </row>
    <row r="511" spans="1:33" s="54" customFormat="1">
      <c r="A511" s="16" t="s">
        <v>4145</v>
      </c>
      <c r="B511" s="16" t="s">
        <v>4146</v>
      </c>
      <c r="C511" s="17" t="s">
        <v>171</v>
      </c>
      <c r="D511" s="186">
        <v>4104</v>
      </c>
      <c r="E511" s="189">
        <v>40104</v>
      </c>
      <c r="F511" s="17" t="s">
        <v>83</v>
      </c>
      <c r="G511" s="17" t="s">
        <v>84</v>
      </c>
      <c r="H511" s="18">
        <v>149422</v>
      </c>
      <c r="I511" s="13">
        <v>34</v>
      </c>
      <c r="J511" s="14">
        <v>11222</v>
      </c>
      <c r="K511" s="19"/>
      <c r="L511" s="14">
        <v>4952</v>
      </c>
      <c r="M511" s="14"/>
      <c r="N511" s="14">
        <v>0</v>
      </c>
      <c r="O511" s="14"/>
      <c r="P511" s="14">
        <v>932430</v>
      </c>
      <c r="Q511" s="14"/>
      <c r="R511" s="14">
        <v>1166375</v>
      </c>
      <c r="S511" s="14"/>
      <c r="T511" s="14">
        <v>2559518</v>
      </c>
      <c r="U511" s="14"/>
      <c r="V511" s="15">
        <v>4674497</v>
      </c>
      <c r="W511" s="14"/>
      <c r="X511" s="5" t="str">
        <f t="shared" si="7"/>
        <v>No</v>
      </c>
      <c r="Y511" s="14"/>
      <c r="Z511" s="5"/>
      <c r="AA511" s="14"/>
      <c r="AB511" s="5"/>
      <c r="AC511" s="27"/>
      <c r="AD511" s="5"/>
      <c r="AE511" s="14"/>
      <c r="AF511" s="5"/>
      <c r="AG511" s="7"/>
    </row>
    <row r="512" spans="1:33" s="54" customFormat="1">
      <c r="A512" s="16" t="s">
        <v>3670</v>
      </c>
      <c r="B512" s="16" t="s">
        <v>3671</v>
      </c>
      <c r="C512" s="17" t="s">
        <v>288</v>
      </c>
      <c r="D512" s="186">
        <v>3011</v>
      </c>
      <c r="E512" s="189">
        <v>30011</v>
      </c>
      <c r="F512" s="17" t="s">
        <v>88</v>
      </c>
      <c r="G512" s="17" t="s">
        <v>84</v>
      </c>
      <c r="H512" s="18">
        <v>79930</v>
      </c>
      <c r="I512" s="13">
        <v>34</v>
      </c>
      <c r="J512" s="14">
        <v>722993</v>
      </c>
      <c r="K512" s="19"/>
      <c r="L512" s="14">
        <v>81722</v>
      </c>
      <c r="M512" s="14"/>
      <c r="N512" s="14">
        <v>0</v>
      </c>
      <c r="O512" s="14"/>
      <c r="P512" s="14">
        <v>157502</v>
      </c>
      <c r="Q512" s="14"/>
      <c r="R512" s="14">
        <v>2456205</v>
      </c>
      <c r="S512" s="14"/>
      <c r="T512" s="14">
        <v>1235149</v>
      </c>
      <c r="U512" s="14"/>
      <c r="V512" s="15">
        <v>4653571</v>
      </c>
      <c r="W512" s="14"/>
      <c r="X512" s="5" t="str">
        <f t="shared" si="7"/>
        <v>No</v>
      </c>
      <c r="Y512" s="14"/>
      <c r="Z512" s="5"/>
      <c r="AA512" s="14"/>
      <c r="AB512" s="5"/>
      <c r="AC512" s="27"/>
      <c r="AD512" s="5"/>
      <c r="AE512" s="14"/>
      <c r="AF512" s="5"/>
      <c r="AG512" s="7"/>
    </row>
    <row r="513" spans="1:33" s="54" customFormat="1">
      <c r="A513" s="16" t="s">
        <v>6005</v>
      </c>
      <c r="B513" s="16" t="s">
        <v>6420</v>
      </c>
      <c r="C513" s="17" t="s">
        <v>150</v>
      </c>
      <c r="D513" s="186"/>
      <c r="E513" s="189" t="s">
        <v>6006</v>
      </c>
      <c r="F513" s="17" t="s">
        <v>157</v>
      </c>
      <c r="G513" s="17" t="s">
        <v>147</v>
      </c>
      <c r="H513" s="18">
        <v>0</v>
      </c>
      <c r="I513" s="13">
        <v>33</v>
      </c>
      <c r="J513" s="14">
        <v>65490</v>
      </c>
      <c r="K513" s="19"/>
      <c r="L513" s="14">
        <v>692813</v>
      </c>
      <c r="M513" s="14"/>
      <c r="N513" s="14">
        <v>0</v>
      </c>
      <c r="O513" s="14"/>
      <c r="P513" s="14">
        <v>0</v>
      </c>
      <c r="Q513" s="14"/>
      <c r="R513" s="14">
        <v>0</v>
      </c>
      <c r="S513" s="14"/>
      <c r="T513" s="14">
        <v>129871</v>
      </c>
      <c r="U513" s="14"/>
      <c r="V513" s="15">
        <v>888174</v>
      </c>
      <c r="W513" s="14"/>
      <c r="X513" s="5" t="str">
        <f t="shared" si="7"/>
        <v>No</v>
      </c>
      <c r="Y513" s="14"/>
      <c r="Z513" s="5"/>
      <c r="AA513" s="14"/>
      <c r="AB513" s="5"/>
      <c r="AC513" s="27"/>
      <c r="AD513" s="5"/>
      <c r="AE513" s="14"/>
      <c r="AF513" s="5"/>
      <c r="AG513" s="7"/>
    </row>
    <row r="514" spans="1:33" s="54" customFormat="1">
      <c r="A514" s="16" t="s">
        <v>333</v>
      </c>
      <c r="B514" s="16" t="s">
        <v>334</v>
      </c>
      <c r="C514" s="17" t="s">
        <v>73</v>
      </c>
      <c r="D514" s="186" t="s">
        <v>335</v>
      </c>
      <c r="E514" s="189" t="s">
        <v>336</v>
      </c>
      <c r="F514" s="17" t="s">
        <v>88</v>
      </c>
      <c r="G514" s="17" t="s">
        <v>147</v>
      </c>
      <c r="H514" s="18">
        <v>0</v>
      </c>
      <c r="I514" s="13">
        <v>33</v>
      </c>
      <c r="J514" s="14">
        <v>47543</v>
      </c>
      <c r="K514" s="19"/>
      <c r="L514" s="14">
        <v>654794</v>
      </c>
      <c r="M514" s="14"/>
      <c r="N514" s="14">
        <v>0</v>
      </c>
      <c r="O514" s="14"/>
      <c r="P514" s="14">
        <v>6991179</v>
      </c>
      <c r="Q514" s="14"/>
      <c r="R514" s="14">
        <v>0</v>
      </c>
      <c r="S514" s="14"/>
      <c r="T514" s="14">
        <v>2369144</v>
      </c>
      <c r="U514" s="14"/>
      <c r="V514" s="15">
        <v>10062660</v>
      </c>
      <c r="W514" s="14"/>
      <c r="X514" s="5" t="str">
        <f t="shared" si="7"/>
        <v>No</v>
      </c>
      <c r="Y514" s="14"/>
      <c r="Z514" s="5"/>
      <c r="AA514" s="14"/>
      <c r="AB514" s="5"/>
      <c r="AC514" s="27"/>
      <c r="AD514" s="5"/>
      <c r="AE514" s="14"/>
      <c r="AF514" s="5"/>
      <c r="AG514" s="7"/>
    </row>
    <row r="515" spans="1:33" s="54" customFormat="1">
      <c r="A515" s="16" t="s">
        <v>392</v>
      </c>
      <c r="B515" s="16" t="s">
        <v>393</v>
      </c>
      <c r="C515" s="17" t="s">
        <v>163</v>
      </c>
      <c r="D515" s="186" t="s">
        <v>394</v>
      </c>
      <c r="E515" s="189" t="s">
        <v>395</v>
      </c>
      <c r="F515" s="17" t="s">
        <v>88</v>
      </c>
      <c r="G515" s="17" t="s">
        <v>147</v>
      </c>
      <c r="H515" s="18">
        <v>0</v>
      </c>
      <c r="I515" s="13">
        <v>33</v>
      </c>
      <c r="J515" s="14">
        <v>1814539</v>
      </c>
      <c r="K515" s="19"/>
      <c r="L515" s="14">
        <v>109079</v>
      </c>
      <c r="M515" s="14"/>
      <c r="N515" s="14">
        <v>0</v>
      </c>
      <c r="O515" s="14"/>
      <c r="P515" s="14">
        <v>891674</v>
      </c>
      <c r="Q515" s="14"/>
      <c r="R515" s="14">
        <v>1585533</v>
      </c>
      <c r="S515" s="14"/>
      <c r="T515" s="14">
        <v>860624</v>
      </c>
      <c r="U515" s="14"/>
      <c r="V515" s="15">
        <v>5261449</v>
      </c>
      <c r="W515" s="14"/>
      <c r="X515" s="5" t="str">
        <f t="shared" ref="X515:X578" si="8">IF(W515&amp;U515&amp;S515&amp;Q515&amp;O515&amp;M515&amp;K515&lt;&gt;"","Yes","No")</f>
        <v>No</v>
      </c>
      <c r="Y515" s="14"/>
      <c r="Z515" s="5"/>
      <c r="AA515" s="14"/>
      <c r="AB515" s="5"/>
      <c r="AC515" s="27"/>
      <c r="AD515" s="5"/>
      <c r="AE515" s="14"/>
      <c r="AF515" s="5"/>
      <c r="AG515" s="7"/>
    </row>
    <row r="516" spans="1:33" s="54" customFormat="1">
      <c r="A516" s="16" t="s">
        <v>1139</v>
      </c>
      <c r="B516" s="16" t="s">
        <v>1140</v>
      </c>
      <c r="C516" s="17" t="s">
        <v>91</v>
      </c>
      <c r="D516" s="186">
        <v>9229</v>
      </c>
      <c r="E516" s="189">
        <v>90229</v>
      </c>
      <c r="F516" s="17" t="s">
        <v>88</v>
      </c>
      <c r="G516" s="17" t="s">
        <v>84</v>
      </c>
      <c r="H516" s="18">
        <v>1723634</v>
      </c>
      <c r="I516" s="13">
        <v>33</v>
      </c>
      <c r="J516" s="14">
        <v>1578065</v>
      </c>
      <c r="K516" s="19"/>
      <c r="L516" s="14">
        <v>46492</v>
      </c>
      <c r="M516" s="14"/>
      <c r="N516" s="14">
        <v>0</v>
      </c>
      <c r="O516" s="14"/>
      <c r="P516" s="14">
        <v>4731144</v>
      </c>
      <c r="Q516" s="14"/>
      <c r="R516" s="14">
        <v>855740</v>
      </c>
      <c r="S516" s="14"/>
      <c r="T516" s="14">
        <v>479675</v>
      </c>
      <c r="U516" s="14"/>
      <c r="V516" s="15">
        <v>7691116</v>
      </c>
      <c r="W516" s="14"/>
      <c r="X516" s="5" t="str">
        <f t="shared" si="8"/>
        <v>No</v>
      </c>
      <c r="Y516" s="14"/>
      <c r="Z516" s="5"/>
      <c r="AA516" s="14"/>
      <c r="AB516" s="5"/>
      <c r="AC516" s="27"/>
      <c r="AD516" s="5"/>
      <c r="AE516" s="14"/>
      <c r="AF516" s="5"/>
      <c r="AG516" s="7"/>
    </row>
    <row r="517" spans="1:33" s="54" customFormat="1">
      <c r="A517" s="16" t="s">
        <v>252</v>
      </c>
      <c r="B517" s="16" t="s">
        <v>253</v>
      </c>
      <c r="C517" s="17" t="s">
        <v>254</v>
      </c>
      <c r="D517" s="186">
        <v>8009</v>
      </c>
      <c r="E517" s="189">
        <v>80009</v>
      </c>
      <c r="F517" s="17" t="s">
        <v>88</v>
      </c>
      <c r="G517" s="17" t="s">
        <v>84</v>
      </c>
      <c r="H517" s="18">
        <v>82157</v>
      </c>
      <c r="I517" s="13">
        <v>33</v>
      </c>
      <c r="J517" s="14">
        <v>0</v>
      </c>
      <c r="K517" s="19"/>
      <c r="L517" s="14">
        <v>363610</v>
      </c>
      <c r="M517" s="14"/>
      <c r="N517" s="14">
        <v>0</v>
      </c>
      <c r="O517" s="14"/>
      <c r="P517" s="14">
        <v>3255677</v>
      </c>
      <c r="Q517" s="14"/>
      <c r="R517" s="14">
        <v>27347</v>
      </c>
      <c r="S517" s="14"/>
      <c r="T517" s="14">
        <v>2230436</v>
      </c>
      <c r="U517" s="14"/>
      <c r="V517" s="15">
        <v>5877070</v>
      </c>
      <c r="W517" s="14"/>
      <c r="X517" s="5" t="str">
        <f t="shared" si="8"/>
        <v>No</v>
      </c>
      <c r="Y517" s="14"/>
      <c r="Z517" s="5"/>
      <c r="AA517" s="14"/>
      <c r="AB517" s="5"/>
      <c r="AC517" s="27"/>
      <c r="AD517" s="5"/>
      <c r="AE517" s="14"/>
      <c r="AF517" s="5"/>
      <c r="AG517" s="7"/>
    </row>
    <row r="518" spans="1:33" s="54" customFormat="1">
      <c r="A518" s="16" t="s">
        <v>3335</v>
      </c>
      <c r="B518" s="16" t="s">
        <v>3336</v>
      </c>
      <c r="C518" s="17" t="s">
        <v>555</v>
      </c>
      <c r="D518" s="186" t="s">
        <v>3337</v>
      </c>
      <c r="E518" s="189" t="s">
        <v>3338</v>
      </c>
      <c r="F518" s="17" t="s">
        <v>83</v>
      </c>
      <c r="G518" s="17" t="s">
        <v>147</v>
      </c>
      <c r="H518" s="18">
        <v>0</v>
      </c>
      <c r="I518" s="13">
        <v>33</v>
      </c>
      <c r="J518" s="14">
        <v>60317</v>
      </c>
      <c r="K518" s="19"/>
      <c r="L518" s="14">
        <v>229397</v>
      </c>
      <c r="M518" s="14"/>
      <c r="N518" s="14">
        <v>0</v>
      </c>
      <c r="O518" s="14"/>
      <c r="P518" s="14">
        <v>223015</v>
      </c>
      <c r="Q518" s="14"/>
      <c r="R518" s="14">
        <v>483100</v>
      </c>
      <c r="S518" s="14"/>
      <c r="T518" s="14">
        <v>135211</v>
      </c>
      <c r="U518" s="14"/>
      <c r="V518" s="15">
        <v>1131040</v>
      </c>
      <c r="W518" s="14"/>
      <c r="X518" s="5" t="str">
        <f t="shared" si="8"/>
        <v>No</v>
      </c>
      <c r="Y518" s="14"/>
      <c r="Z518" s="5"/>
      <c r="AA518" s="14"/>
      <c r="AB518" s="5"/>
      <c r="AC518" s="27"/>
      <c r="AD518" s="5"/>
      <c r="AE518" s="14"/>
      <c r="AF518" s="5"/>
      <c r="AG518" s="7"/>
    </row>
    <row r="519" spans="1:33" s="54" customFormat="1">
      <c r="A519" s="16" t="s">
        <v>6551</v>
      </c>
      <c r="B519" s="16" t="s">
        <v>2521</v>
      </c>
      <c r="C519" s="17" t="s">
        <v>466</v>
      </c>
      <c r="D519" s="186" t="s">
        <v>2522</v>
      </c>
      <c r="E519" s="189" t="s">
        <v>2523</v>
      </c>
      <c r="F519" s="17" t="s">
        <v>157</v>
      </c>
      <c r="G519" s="17" t="s">
        <v>147</v>
      </c>
      <c r="H519" s="18">
        <v>0</v>
      </c>
      <c r="I519" s="13">
        <v>33</v>
      </c>
      <c r="J519" s="14">
        <v>79745</v>
      </c>
      <c r="K519" s="19"/>
      <c r="L519" s="14">
        <v>1221707</v>
      </c>
      <c r="M519" s="14"/>
      <c r="N519" s="14">
        <v>0</v>
      </c>
      <c r="O519" s="14"/>
      <c r="P519" s="14">
        <v>434301</v>
      </c>
      <c r="Q519" s="14"/>
      <c r="R519" s="14">
        <v>19241</v>
      </c>
      <c r="S519" s="14"/>
      <c r="T519" s="14">
        <v>917663</v>
      </c>
      <c r="U519" s="14"/>
      <c r="V519" s="15">
        <v>2672657</v>
      </c>
      <c r="W519" s="14"/>
      <c r="X519" s="5" t="str">
        <f t="shared" si="8"/>
        <v>No</v>
      </c>
      <c r="Y519" s="14"/>
      <c r="Z519" s="5"/>
      <c r="AA519" s="14"/>
      <c r="AB519" s="5"/>
      <c r="AC519" s="27"/>
      <c r="AD519" s="5"/>
      <c r="AE519" s="14"/>
      <c r="AF519" s="5"/>
      <c r="AG519" s="7"/>
    </row>
    <row r="520" spans="1:33" s="54" customFormat="1">
      <c r="A520" s="16" t="s">
        <v>2443</v>
      </c>
      <c r="B520" s="16" t="s">
        <v>1672</v>
      </c>
      <c r="C520" s="17" t="s">
        <v>46</v>
      </c>
      <c r="D520" s="186" t="s">
        <v>2444</v>
      </c>
      <c r="E520" s="189" t="s">
        <v>2445</v>
      </c>
      <c r="F520" s="17" t="s">
        <v>88</v>
      </c>
      <c r="G520" s="17" t="s">
        <v>147</v>
      </c>
      <c r="H520" s="18">
        <v>0</v>
      </c>
      <c r="I520" s="13">
        <v>33</v>
      </c>
      <c r="J520" s="14">
        <v>176481</v>
      </c>
      <c r="K520" s="19"/>
      <c r="L520" s="14">
        <v>536146</v>
      </c>
      <c r="M520" s="14"/>
      <c r="N520" s="14">
        <v>0</v>
      </c>
      <c r="O520" s="14"/>
      <c r="P520" s="14">
        <v>416066</v>
      </c>
      <c r="Q520" s="14"/>
      <c r="R520" s="14">
        <v>2687359</v>
      </c>
      <c r="S520" s="14"/>
      <c r="T520" s="14">
        <v>553758</v>
      </c>
      <c r="U520" s="14"/>
      <c r="V520" s="15">
        <v>4369810</v>
      </c>
      <c r="W520" s="14"/>
      <c r="X520" s="5" t="str">
        <f t="shared" si="8"/>
        <v>No</v>
      </c>
      <c r="Y520" s="14"/>
      <c r="Z520" s="5"/>
      <c r="AA520" s="14"/>
      <c r="AB520" s="5"/>
      <c r="AC520" s="27"/>
      <c r="AD520" s="5"/>
      <c r="AE520" s="14"/>
      <c r="AF520" s="5"/>
      <c r="AG520" s="7"/>
    </row>
    <row r="521" spans="1:33" s="54" customFormat="1">
      <c r="A521" s="16" t="s">
        <v>4687</v>
      </c>
      <c r="B521" s="16" t="s">
        <v>4634</v>
      </c>
      <c r="C521" s="17" t="s">
        <v>42</v>
      </c>
      <c r="D521" s="186" t="s">
        <v>4688</v>
      </c>
      <c r="E521" s="189" t="s">
        <v>4689</v>
      </c>
      <c r="F521" s="17" t="s">
        <v>88</v>
      </c>
      <c r="G521" s="17" t="s">
        <v>147</v>
      </c>
      <c r="H521" s="18">
        <v>0</v>
      </c>
      <c r="I521" s="13">
        <v>33</v>
      </c>
      <c r="J521" s="14">
        <v>473463</v>
      </c>
      <c r="K521" s="19"/>
      <c r="L521" s="14">
        <v>0</v>
      </c>
      <c r="M521" s="14"/>
      <c r="N521" s="14">
        <v>0</v>
      </c>
      <c r="O521" s="14"/>
      <c r="P521" s="14">
        <v>2566718</v>
      </c>
      <c r="Q521" s="14"/>
      <c r="R521" s="14">
        <v>194890</v>
      </c>
      <c r="S521" s="14"/>
      <c r="T521" s="14">
        <v>366000</v>
      </c>
      <c r="U521" s="14"/>
      <c r="V521" s="15">
        <v>3601071</v>
      </c>
      <c r="W521" s="14"/>
      <c r="X521" s="5" t="str">
        <f t="shared" si="8"/>
        <v>No</v>
      </c>
      <c r="Y521" s="14"/>
      <c r="Z521" s="5"/>
      <c r="AA521" s="14"/>
      <c r="AB521" s="5"/>
      <c r="AC521" s="27"/>
      <c r="AD521" s="5"/>
      <c r="AE521" s="14"/>
      <c r="AF521" s="5"/>
      <c r="AG521" s="7"/>
    </row>
    <row r="522" spans="1:33" s="54" customFormat="1">
      <c r="A522" s="16" t="s">
        <v>5939</v>
      </c>
      <c r="B522" s="16" t="s">
        <v>4451</v>
      </c>
      <c r="C522" s="17" t="s">
        <v>160</v>
      </c>
      <c r="D522" s="186" t="s">
        <v>4452</v>
      </c>
      <c r="E522" s="189" t="s">
        <v>4453</v>
      </c>
      <c r="F522" s="17" t="s">
        <v>157</v>
      </c>
      <c r="G522" s="17" t="s">
        <v>147</v>
      </c>
      <c r="H522" s="18">
        <v>0</v>
      </c>
      <c r="I522" s="13">
        <v>33</v>
      </c>
      <c r="J522" s="14">
        <v>93219</v>
      </c>
      <c r="K522" s="19"/>
      <c r="L522" s="14">
        <v>2060274</v>
      </c>
      <c r="M522" s="14"/>
      <c r="N522" s="14">
        <v>0</v>
      </c>
      <c r="O522" s="14"/>
      <c r="P522" s="14">
        <v>190243</v>
      </c>
      <c r="Q522" s="14"/>
      <c r="R522" s="14">
        <v>87520</v>
      </c>
      <c r="S522" s="14"/>
      <c r="T522" s="14">
        <v>511944</v>
      </c>
      <c r="U522" s="14"/>
      <c r="V522" s="15">
        <v>2943200</v>
      </c>
      <c r="W522" s="14"/>
      <c r="X522" s="5" t="str">
        <f t="shared" si="8"/>
        <v>No</v>
      </c>
      <c r="Y522" s="14"/>
      <c r="Z522" s="5"/>
      <c r="AA522" s="14"/>
      <c r="AB522" s="5"/>
      <c r="AC522" s="27"/>
      <c r="AD522" s="5"/>
      <c r="AE522" s="14"/>
      <c r="AF522" s="5"/>
      <c r="AG522" s="7"/>
    </row>
    <row r="523" spans="1:33" s="54" customFormat="1">
      <c r="A523" s="16" t="s">
        <v>2396</v>
      </c>
      <c r="B523" s="16" t="s">
        <v>2397</v>
      </c>
      <c r="C523" s="17" t="s">
        <v>46</v>
      </c>
      <c r="D523" s="186" t="s">
        <v>2398</v>
      </c>
      <c r="E523" s="189" t="s">
        <v>2399</v>
      </c>
      <c r="F523" s="17" t="s">
        <v>88</v>
      </c>
      <c r="G523" s="17" t="s">
        <v>147</v>
      </c>
      <c r="H523" s="18">
        <v>0</v>
      </c>
      <c r="I523" s="13">
        <v>33</v>
      </c>
      <c r="J523" s="14">
        <v>90470</v>
      </c>
      <c r="K523" s="19"/>
      <c r="L523" s="14">
        <v>186508</v>
      </c>
      <c r="M523" s="14"/>
      <c r="N523" s="14">
        <v>0</v>
      </c>
      <c r="O523" s="14"/>
      <c r="P523" s="14">
        <v>41408</v>
      </c>
      <c r="Q523" s="14"/>
      <c r="R523" s="14">
        <v>942721</v>
      </c>
      <c r="S523" s="14"/>
      <c r="T523" s="14">
        <v>180323</v>
      </c>
      <c r="U523" s="14"/>
      <c r="V523" s="15">
        <v>1441430</v>
      </c>
      <c r="W523" s="14"/>
      <c r="X523" s="5" t="str">
        <f t="shared" si="8"/>
        <v>No</v>
      </c>
      <c r="Y523" s="14"/>
      <c r="Z523" s="5"/>
      <c r="AA523" s="14"/>
      <c r="AB523" s="5"/>
      <c r="AC523" s="27"/>
      <c r="AD523" s="5"/>
      <c r="AE523" s="14"/>
      <c r="AF523" s="5"/>
      <c r="AG523" s="7"/>
    </row>
    <row r="524" spans="1:33" s="54" customFormat="1">
      <c r="A524" s="16" t="s">
        <v>6000</v>
      </c>
      <c r="B524" s="16" t="s">
        <v>6064</v>
      </c>
      <c r="C524" s="17" t="s">
        <v>120</v>
      </c>
      <c r="D524" s="186">
        <v>6134</v>
      </c>
      <c r="E524" s="189">
        <v>60134</v>
      </c>
      <c r="F524" s="17" t="s">
        <v>83</v>
      </c>
      <c r="G524" s="17" t="s">
        <v>84</v>
      </c>
      <c r="H524" s="18">
        <v>239938</v>
      </c>
      <c r="I524" s="13">
        <v>33</v>
      </c>
      <c r="J524" s="14">
        <v>3586546</v>
      </c>
      <c r="K524" s="19"/>
      <c r="L524" s="14">
        <v>0</v>
      </c>
      <c r="M524" s="14"/>
      <c r="N524" s="14">
        <v>0</v>
      </c>
      <c r="O524" s="14"/>
      <c r="P524" s="14">
        <v>837065</v>
      </c>
      <c r="Q524" s="14"/>
      <c r="R524" s="14">
        <v>0</v>
      </c>
      <c r="S524" s="14"/>
      <c r="T524" s="14">
        <v>2213854</v>
      </c>
      <c r="U524" s="14"/>
      <c r="V524" s="15">
        <v>6637465</v>
      </c>
      <c r="W524" s="14"/>
      <c r="X524" s="5" t="str">
        <f t="shared" si="8"/>
        <v>No</v>
      </c>
      <c r="Y524" s="14"/>
      <c r="Z524" s="5"/>
      <c r="AA524" s="14"/>
      <c r="AB524" s="5"/>
      <c r="AC524" s="27"/>
      <c r="AD524" s="5"/>
      <c r="AE524" s="14"/>
      <c r="AF524" s="5"/>
      <c r="AG524" s="7"/>
    </row>
    <row r="525" spans="1:33" s="54" customFormat="1">
      <c r="A525" s="16" t="s">
        <v>1181</v>
      </c>
      <c r="B525" s="16" t="s">
        <v>1182</v>
      </c>
      <c r="C525" s="17" t="s">
        <v>171</v>
      </c>
      <c r="D525" s="186">
        <v>4097</v>
      </c>
      <c r="E525" s="189">
        <v>40097</v>
      </c>
      <c r="F525" s="17" t="s">
        <v>183</v>
      </c>
      <c r="G525" s="17" t="s">
        <v>84</v>
      </c>
      <c r="H525" s="18">
        <v>376047</v>
      </c>
      <c r="I525" s="13">
        <v>33</v>
      </c>
      <c r="J525" s="14">
        <v>273038</v>
      </c>
      <c r="K525" s="19"/>
      <c r="L525" s="14">
        <v>60374</v>
      </c>
      <c r="M525" s="14"/>
      <c r="N525" s="14">
        <v>0</v>
      </c>
      <c r="O525" s="14"/>
      <c r="P525" s="14">
        <v>2079989</v>
      </c>
      <c r="Q525" s="14"/>
      <c r="R525" s="14">
        <v>1411699</v>
      </c>
      <c r="S525" s="14"/>
      <c r="T525" s="14">
        <v>1662069</v>
      </c>
      <c r="U525" s="14"/>
      <c r="V525" s="15">
        <v>5487169</v>
      </c>
      <c r="W525" s="14"/>
      <c r="X525" s="5" t="str">
        <f t="shared" si="8"/>
        <v>No</v>
      </c>
      <c r="Y525" s="14"/>
      <c r="Z525" s="5"/>
      <c r="AA525" s="14"/>
      <c r="AB525" s="5"/>
      <c r="AC525" s="27"/>
      <c r="AD525" s="5"/>
      <c r="AE525" s="14"/>
      <c r="AF525" s="5"/>
      <c r="AG525" s="7"/>
    </row>
    <row r="526" spans="1:33" s="54" customFormat="1">
      <c r="A526" s="16" t="s">
        <v>6552</v>
      </c>
      <c r="B526" s="16" t="s">
        <v>3244</v>
      </c>
      <c r="C526" s="17" t="s">
        <v>555</v>
      </c>
      <c r="D526" s="186" t="s">
        <v>3245</v>
      </c>
      <c r="E526" s="189" t="s">
        <v>3246</v>
      </c>
      <c r="F526" s="17" t="s">
        <v>83</v>
      </c>
      <c r="G526" s="17" t="s">
        <v>147</v>
      </c>
      <c r="H526" s="18">
        <v>0</v>
      </c>
      <c r="I526" s="13">
        <v>33</v>
      </c>
      <c r="J526" s="14">
        <v>29321</v>
      </c>
      <c r="K526" s="19"/>
      <c r="L526" s="14">
        <v>79925</v>
      </c>
      <c r="M526" s="14"/>
      <c r="N526" s="14">
        <v>0</v>
      </c>
      <c r="O526" s="14"/>
      <c r="P526" s="14">
        <v>18073</v>
      </c>
      <c r="Q526" s="14"/>
      <c r="R526" s="14">
        <v>1080907</v>
      </c>
      <c r="S526" s="14"/>
      <c r="T526" s="14">
        <v>393033</v>
      </c>
      <c r="U526" s="14"/>
      <c r="V526" s="15">
        <v>1601259</v>
      </c>
      <c r="W526" s="14"/>
      <c r="X526" s="5" t="str">
        <f t="shared" si="8"/>
        <v>No</v>
      </c>
      <c r="Y526" s="14"/>
      <c r="Z526" s="5"/>
      <c r="AA526" s="14"/>
      <c r="AB526" s="5"/>
      <c r="AC526" s="27"/>
      <c r="AD526" s="5"/>
      <c r="AE526" s="14"/>
      <c r="AF526" s="5"/>
      <c r="AG526" s="7"/>
    </row>
    <row r="527" spans="1:33" s="54" customFormat="1">
      <c r="A527" s="16" t="s">
        <v>1467</v>
      </c>
      <c r="B527" s="16" t="s">
        <v>1468</v>
      </c>
      <c r="C527" s="17" t="s">
        <v>50</v>
      </c>
      <c r="D527" s="186">
        <v>4169</v>
      </c>
      <c r="E527" s="189">
        <v>40169</v>
      </c>
      <c r="F527" s="17" t="s">
        <v>125</v>
      </c>
      <c r="G527" s="17" t="s">
        <v>84</v>
      </c>
      <c r="H527" s="18">
        <v>749495</v>
      </c>
      <c r="I527" s="13">
        <v>33</v>
      </c>
      <c r="J527" s="14">
        <v>317015</v>
      </c>
      <c r="K527" s="19"/>
      <c r="L527" s="14">
        <v>0</v>
      </c>
      <c r="M527" s="14"/>
      <c r="N527" s="14">
        <v>0</v>
      </c>
      <c r="O527" s="14"/>
      <c r="P527" s="14">
        <v>0</v>
      </c>
      <c r="Q527" s="14"/>
      <c r="R527" s="14">
        <v>0</v>
      </c>
      <c r="S527" s="14"/>
      <c r="T527" s="14">
        <v>228723</v>
      </c>
      <c r="U527" s="14"/>
      <c r="V527" s="15">
        <v>545738</v>
      </c>
      <c r="W527" s="14"/>
      <c r="X527" s="5" t="str">
        <f t="shared" si="8"/>
        <v>No</v>
      </c>
      <c r="Y527" s="14"/>
      <c r="Z527" s="5"/>
      <c r="AA527" s="14"/>
      <c r="AB527" s="5"/>
      <c r="AC527" s="27"/>
      <c r="AD527" s="5"/>
      <c r="AE527" s="14"/>
      <c r="AF527" s="5"/>
      <c r="AG527" s="7"/>
    </row>
    <row r="528" spans="1:33" s="54" customFormat="1">
      <c r="A528" s="16" t="s">
        <v>3351</v>
      </c>
      <c r="B528" s="16" t="s">
        <v>3352</v>
      </c>
      <c r="C528" s="17" t="s">
        <v>555</v>
      </c>
      <c r="D528" s="186" t="s">
        <v>3353</v>
      </c>
      <c r="E528" s="189" t="s">
        <v>3354</v>
      </c>
      <c r="F528" s="17" t="s">
        <v>83</v>
      </c>
      <c r="G528" s="17" t="s">
        <v>147</v>
      </c>
      <c r="H528" s="18">
        <v>0</v>
      </c>
      <c r="I528" s="13">
        <v>33</v>
      </c>
      <c r="J528" s="14">
        <v>10259</v>
      </c>
      <c r="K528" s="19"/>
      <c r="L528" s="14">
        <v>0</v>
      </c>
      <c r="M528" s="14"/>
      <c r="N528" s="14">
        <v>0</v>
      </c>
      <c r="O528" s="14"/>
      <c r="P528" s="14">
        <v>400205</v>
      </c>
      <c r="Q528" s="14"/>
      <c r="R528" s="14">
        <v>1530209</v>
      </c>
      <c r="S528" s="14"/>
      <c r="T528" s="14">
        <v>414200</v>
      </c>
      <c r="U528" s="14"/>
      <c r="V528" s="15">
        <v>2354873</v>
      </c>
      <c r="W528" s="14"/>
      <c r="X528" s="5" t="str">
        <f t="shared" si="8"/>
        <v>No</v>
      </c>
      <c r="Y528" s="14"/>
      <c r="Z528" s="5"/>
      <c r="AA528" s="14"/>
      <c r="AB528" s="5"/>
      <c r="AC528" s="27"/>
      <c r="AD528" s="5"/>
      <c r="AE528" s="14"/>
      <c r="AF528" s="5"/>
      <c r="AG528" s="7"/>
    </row>
    <row r="529" spans="1:33" s="54" customFormat="1">
      <c r="A529" s="16" t="s">
        <v>215</v>
      </c>
      <c r="B529" s="16" t="s">
        <v>510</v>
      </c>
      <c r="C529" s="17" t="s">
        <v>58</v>
      </c>
      <c r="D529" s="186">
        <v>5160</v>
      </c>
      <c r="E529" s="189">
        <v>50160</v>
      </c>
      <c r="F529" s="17" t="s">
        <v>83</v>
      </c>
      <c r="G529" s="17" t="s">
        <v>84</v>
      </c>
      <c r="H529" s="18">
        <v>1376476</v>
      </c>
      <c r="I529" s="13">
        <v>33</v>
      </c>
      <c r="J529" s="14">
        <v>637509</v>
      </c>
      <c r="K529" s="19"/>
      <c r="L529" s="14">
        <v>35874</v>
      </c>
      <c r="M529" s="14"/>
      <c r="N529" s="14">
        <v>0</v>
      </c>
      <c r="O529" s="14"/>
      <c r="P529" s="14">
        <v>457902</v>
      </c>
      <c r="Q529" s="14"/>
      <c r="R529" s="14">
        <v>1286419</v>
      </c>
      <c r="S529" s="14"/>
      <c r="T529" s="14">
        <v>1000712</v>
      </c>
      <c r="U529" s="14"/>
      <c r="V529" s="15">
        <v>3418416</v>
      </c>
      <c r="W529" s="14"/>
      <c r="X529" s="5" t="str">
        <f t="shared" si="8"/>
        <v>No</v>
      </c>
      <c r="Y529" s="14"/>
      <c r="Z529" s="5"/>
      <c r="AA529" s="14"/>
      <c r="AB529" s="5"/>
      <c r="AC529" s="27"/>
      <c r="AD529" s="5"/>
      <c r="AE529" s="14"/>
      <c r="AF529" s="5"/>
      <c r="AG529" s="7"/>
    </row>
    <row r="530" spans="1:33" s="54" customFormat="1">
      <c r="A530" s="16" t="s">
        <v>3007</v>
      </c>
      <c r="B530" s="16" t="s">
        <v>2104</v>
      </c>
      <c r="C530" s="17" t="s">
        <v>217</v>
      </c>
      <c r="D530" s="186" t="s">
        <v>3008</v>
      </c>
      <c r="E530" s="189" t="s">
        <v>3009</v>
      </c>
      <c r="F530" s="17" t="s">
        <v>83</v>
      </c>
      <c r="G530" s="17" t="s">
        <v>147</v>
      </c>
      <c r="H530" s="18">
        <v>0</v>
      </c>
      <c r="I530" s="13">
        <v>32</v>
      </c>
      <c r="J530" s="14">
        <v>119151</v>
      </c>
      <c r="K530" s="19"/>
      <c r="L530" s="14">
        <v>60658</v>
      </c>
      <c r="M530" s="14"/>
      <c r="N530" s="14">
        <v>0</v>
      </c>
      <c r="O530" s="14"/>
      <c r="P530" s="14">
        <v>113015</v>
      </c>
      <c r="Q530" s="14"/>
      <c r="R530" s="14">
        <v>416677</v>
      </c>
      <c r="S530" s="14"/>
      <c r="T530" s="14">
        <v>322411</v>
      </c>
      <c r="U530" s="14"/>
      <c r="V530" s="15">
        <v>1031912</v>
      </c>
      <c r="W530" s="14"/>
      <c r="X530" s="5" t="str">
        <f t="shared" si="8"/>
        <v>No</v>
      </c>
      <c r="Y530" s="14"/>
      <c r="Z530" s="5"/>
      <c r="AA530" s="14"/>
      <c r="AB530" s="5"/>
      <c r="AC530" s="27"/>
      <c r="AD530" s="5"/>
      <c r="AE530" s="14"/>
      <c r="AF530" s="5"/>
      <c r="AG530" s="7"/>
    </row>
    <row r="531" spans="1:33" s="54" customFormat="1">
      <c r="A531" s="16" t="s">
        <v>3401</v>
      </c>
      <c r="B531" s="16" t="s">
        <v>1791</v>
      </c>
      <c r="C531" s="17" t="s">
        <v>42</v>
      </c>
      <c r="D531" s="186">
        <v>2135</v>
      </c>
      <c r="E531" s="189">
        <v>20135</v>
      </c>
      <c r="F531" s="17" t="s">
        <v>113</v>
      </c>
      <c r="G531" s="17" t="s">
        <v>84</v>
      </c>
      <c r="H531" s="18">
        <v>18351295</v>
      </c>
      <c r="I531" s="13">
        <v>32</v>
      </c>
      <c r="J531" s="14">
        <v>3786433</v>
      </c>
      <c r="K531" s="19"/>
      <c r="L531" s="14">
        <v>0</v>
      </c>
      <c r="M531" s="14"/>
      <c r="N531" s="14">
        <v>0</v>
      </c>
      <c r="O531" s="14"/>
      <c r="P531" s="14">
        <v>0</v>
      </c>
      <c r="Q531" s="14"/>
      <c r="R531" s="14">
        <v>1681279</v>
      </c>
      <c r="S531" s="14"/>
      <c r="T531" s="14">
        <v>0</v>
      </c>
      <c r="U531" s="14"/>
      <c r="V531" s="15">
        <v>5467712</v>
      </c>
      <c r="W531" s="14"/>
      <c r="X531" s="5" t="str">
        <f t="shared" si="8"/>
        <v>No</v>
      </c>
      <c r="Y531" s="14"/>
      <c r="Z531" s="5"/>
      <c r="AA531" s="14"/>
      <c r="AB531" s="5"/>
      <c r="AC531" s="27"/>
      <c r="AD531" s="5"/>
      <c r="AE531" s="14"/>
      <c r="AF531" s="5"/>
      <c r="AG531" s="7"/>
    </row>
    <row r="532" spans="1:33" s="54" customFormat="1">
      <c r="A532" s="16" t="s">
        <v>1842</v>
      </c>
      <c r="B532" s="16" t="s">
        <v>1843</v>
      </c>
      <c r="C532" s="17" t="s">
        <v>265</v>
      </c>
      <c r="D532" s="186" t="s">
        <v>1844</v>
      </c>
      <c r="E532" s="189" t="s">
        <v>1845</v>
      </c>
      <c r="F532" s="17" t="s">
        <v>88</v>
      </c>
      <c r="G532" s="17" t="s">
        <v>147</v>
      </c>
      <c r="H532" s="18">
        <v>0</v>
      </c>
      <c r="I532" s="13">
        <v>32</v>
      </c>
      <c r="J532" s="14">
        <v>127122</v>
      </c>
      <c r="K532" s="19"/>
      <c r="L532" s="14">
        <v>356047</v>
      </c>
      <c r="M532" s="14"/>
      <c r="N532" s="14">
        <v>0</v>
      </c>
      <c r="O532" s="14"/>
      <c r="P532" s="14">
        <v>52663</v>
      </c>
      <c r="Q532" s="14"/>
      <c r="R532" s="14">
        <v>308924</v>
      </c>
      <c r="S532" s="14"/>
      <c r="T532" s="14">
        <v>348722</v>
      </c>
      <c r="U532" s="14"/>
      <c r="V532" s="15">
        <v>1193478</v>
      </c>
      <c r="W532" s="14"/>
      <c r="X532" s="5" t="str">
        <f t="shared" si="8"/>
        <v>No</v>
      </c>
      <c r="Y532" s="14"/>
      <c r="Z532" s="5"/>
      <c r="AA532" s="14"/>
      <c r="AB532" s="5"/>
      <c r="AC532" s="27"/>
      <c r="AD532" s="5"/>
      <c r="AE532" s="14"/>
      <c r="AF532" s="5"/>
      <c r="AG532" s="7"/>
    </row>
    <row r="533" spans="1:33" s="54" customFormat="1">
      <c r="A533" s="16" t="s">
        <v>5950</v>
      </c>
      <c r="B533" s="16" t="s">
        <v>6121</v>
      </c>
      <c r="C533" s="17" t="s">
        <v>42</v>
      </c>
      <c r="D533" s="186" t="s">
        <v>4651</v>
      </c>
      <c r="E533" s="189" t="s">
        <v>4652</v>
      </c>
      <c r="F533" s="17" t="s">
        <v>83</v>
      </c>
      <c r="G533" s="17" t="s">
        <v>147</v>
      </c>
      <c r="H533" s="18">
        <v>0</v>
      </c>
      <c r="I533" s="13">
        <v>32</v>
      </c>
      <c r="J533" s="14">
        <v>38377</v>
      </c>
      <c r="K533" s="19"/>
      <c r="L533" s="14">
        <v>1684892</v>
      </c>
      <c r="M533" s="14"/>
      <c r="N533" s="14">
        <v>0</v>
      </c>
      <c r="O533" s="14"/>
      <c r="P533" s="14">
        <v>78564</v>
      </c>
      <c r="Q533" s="14"/>
      <c r="R533" s="14">
        <v>1605797</v>
      </c>
      <c r="S533" s="14"/>
      <c r="T533" s="14">
        <v>75000</v>
      </c>
      <c r="U533" s="14"/>
      <c r="V533" s="15">
        <v>3482630</v>
      </c>
      <c r="W533" s="14"/>
      <c r="X533" s="5" t="str">
        <f t="shared" si="8"/>
        <v>No</v>
      </c>
      <c r="Y533" s="14"/>
      <c r="Z533" s="5"/>
      <c r="AA533" s="14"/>
      <c r="AB533" s="5"/>
      <c r="AC533" s="27"/>
      <c r="AD533" s="5"/>
      <c r="AE533" s="14"/>
      <c r="AF533" s="5"/>
      <c r="AG533" s="7"/>
    </row>
    <row r="534" spans="1:33" s="54" customFormat="1">
      <c r="A534" s="16" t="s">
        <v>1154</v>
      </c>
      <c r="B534" s="16" t="s">
        <v>1155</v>
      </c>
      <c r="C534" s="17" t="s">
        <v>171</v>
      </c>
      <c r="D534" s="186">
        <v>4185</v>
      </c>
      <c r="E534" s="189">
        <v>40185</v>
      </c>
      <c r="F534" s="17" t="s">
        <v>125</v>
      </c>
      <c r="G534" s="17" t="s">
        <v>84</v>
      </c>
      <c r="H534" s="18">
        <v>143280</v>
      </c>
      <c r="I534" s="13">
        <v>32</v>
      </c>
      <c r="J534" s="14">
        <v>649686</v>
      </c>
      <c r="K534" s="19"/>
      <c r="L534" s="14">
        <v>53853</v>
      </c>
      <c r="M534" s="14"/>
      <c r="N534" s="14">
        <v>0</v>
      </c>
      <c r="O534" s="14"/>
      <c r="P534" s="14">
        <v>138851</v>
      </c>
      <c r="Q534" s="14"/>
      <c r="R534" s="14">
        <v>1203905</v>
      </c>
      <c r="S534" s="14"/>
      <c r="T534" s="14">
        <v>1862421</v>
      </c>
      <c r="U534" s="14"/>
      <c r="V534" s="15">
        <v>3908716</v>
      </c>
      <c r="W534" s="14"/>
      <c r="X534" s="5" t="str">
        <f t="shared" si="8"/>
        <v>No</v>
      </c>
      <c r="Y534" s="14"/>
      <c r="Z534" s="5"/>
      <c r="AA534" s="14"/>
      <c r="AB534" s="5"/>
      <c r="AC534" s="27"/>
      <c r="AD534" s="5"/>
      <c r="AE534" s="14"/>
      <c r="AF534" s="5"/>
      <c r="AG534" s="7"/>
    </row>
    <row r="535" spans="1:33" s="54" customFormat="1">
      <c r="A535" s="16" t="s">
        <v>5937</v>
      </c>
      <c r="B535" s="16" t="s">
        <v>3849</v>
      </c>
      <c r="C535" s="17" t="s">
        <v>160</v>
      </c>
      <c r="D535" s="186" t="s">
        <v>4461</v>
      </c>
      <c r="E535" s="189" t="s">
        <v>4462</v>
      </c>
      <c r="F535" s="17" t="s">
        <v>157</v>
      </c>
      <c r="G535" s="17" t="s">
        <v>147</v>
      </c>
      <c r="H535" s="18">
        <v>0</v>
      </c>
      <c r="I535" s="13">
        <v>32</v>
      </c>
      <c r="J535" s="14">
        <v>987</v>
      </c>
      <c r="K535" s="19"/>
      <c r="L535" s="14">
        <v>2441393</v>
      </c>
      <c r="M535" s="14"/>
      <c r="N535" s="14">
        <v>0</v>
      </c>
      <c r="O535" s="14"/>
      <c r="P535" s="14">
        <v>65829</v>
      </c>
      <c r="Q535" s="14"/>
      <c r="R535" s="14">
        <v>25941</v>
      </c>
      <c r="S535" s="14"/>
      <c r="T535" s="14">
        <v>136211</v>
      </c>
      <c r="U535" s="14"/>
      <c r="V535" s="15">
        <v>2670361</v>
      </c>
      <c r="W535" s="14"/>
      <c r="X535" s="5" t="str">
        <f t="shared" si="8"/>
        <v>No</v>
      </c>
      <c r="Y535" s="14"/>
      <c r="Z535" s="5"/>
      <c r="AA535" s="14"/>
      <c r="AB535" s="5"/>
      <c r="AC535" s="27"/>
      <c r="AD535" s="5"/>
      <c r="AE535" s="14"/>
      <c r="AF535" s="5"/>
      <c r="AG535" s="7"/>
    </row>
    <row r="536" spans="1:33" s="54" customFormat="1">
      <c r="A536" s="16" t="s">
        <v>3390</v>
      </c>
      <c r="B536" s="16" t="s">
        <v>1442</v>
      </c>
      <c r="C536" s="17" t="s">
        <v>150</v>
      </c>
      <c r="D536" s="186" t="s">
        <v>3391</v>
      </c>
      <c r="E536" s="189">
        <v>60002</v>
      </c>
      <c r="F536" s="17" t="s">
        <v>36</v>
      </c>
      <c r="G536" s="17" t="s">
        <v>5756</v>
      </c>
      <c r="H536" s="18">
        <v>0</v>
      </c>
      <c r="I536" s="13">
        <v>32</v>
      </c>
      <c r="J536" s="14">
        <v>2960</v>
      </c>
      <c r="K536" s="19"/>
      <c r="L536" s="14">
        <v>0</v>
      </c>
      <c r="M536" s="14"/>
      <c r="N536" s="14">
        <v>0</v>
      </c>
      <c r="O536" s="14"/>
      <c r="P536" s="14">
        <v>2045234</v>
      </c>
      <c r="Q536" s="14"/>
      <c r="R536" s="14">
        <v>0</v>
      </c>
      <c r="S536" s="14"/>
      <c r="T536" s="14">
        <v>1216677</v>
      </c>
      <c r="U536" s="14"/>
      <c r="V536" s="15">
        <v>3264871</v>
      </c>
      <c r="W536" s="14"/>
      <c r="X536" s="5" t="str">
        <f t="shared" si="8"/>
        <v>No</v>
      </c>
      <c r="Y536" s="14"/>
      <c r="Z536" s="5"/>
      <c r="AA536" s="14"/>
      <c r="AB536" s="5"/>
      <c r="AC536" s="27"/>
      <c r="AD536" s="5"/>
      <c r="AE536" s="14"/>
      <c r="AF536" s="5"/>
      <c r="AG536" s="7"/>
    </row>
    <row r="537" spans="1:33" s="54" customFormat="1">
      <c r="A537" s="16" t="s">
        <v>4065</v>
      </c>
      <c r="B537" s="16" t="s">
        <v>3162</v>
      </c>
      <c r="C537" s="17" t="s">
        <v>50</v>
      </c>
      <c r="D537" s="186">
        <v>4071</v>
      </c>
      <c r="E537" s="189">
        <v>40071</v>
      </c>
      <c r="F537" s="17" t="s">
        <v>83</v>
      </c>
      <c r="G537" s="17" t="s">
        <v>84</v>
      </c>
      <c r="H537" s="18">
        <v>286692</v>
      </c>
      <c r="I537" s="13">
        <v>32</v>
      </c>
      <c r="J537" s="14">
        <v>489571</v>
      </c>
      <c r="K537" s="19"/>
      <c r="L537" s="14">
        <v>273767</v>
      </c>
      <c r="M537" s="14"/>
      <c r="N537" s="14">
        <v>0</v>
      </c>
      <c r="O537" s="14"/>
      <c r="P537" s="14">
        <v>1495949</v>
      </c>
      <c r="Q537" s="14"/>
      <c r="R537" s="14">
        <v>0</v>
      </c>
      <c r="S537" s="14"/>
      <c r="T537" s="14">
        <v>1748914</v>
      </c>
      <c r="U537" s="14"/>
      <c r="V537" s="15">
        <v>4008201</v>
      </c>
      <c r="W537" s="14"/>
      <c r="X537" s="5" t="str">
        <f t="shared" si="8"/>
        <v>No</v>
      </c>
      <c r="Y537" s="14"/>
      <c r="Z537" s="5"/>
      <c r="AA537" s="14"/>
      <c r="AB537" s="5"/>
      <c r="AC537" s="27"/>
      <c r="AD537" s="5"/>
      <c r="AE537" s="14"/>
      <c r="AF537" s="5"/>
      <c r="AG537" s="7"/>
    </row>
    <row r="538" spans="1:33" s="54" customFormat="1">
      <c r="A538" s="16" t="s">
        <v>1909</v>
      </c>
      <c r="B538" s="16" t="s">
        <v>549</v>
      </c>
      <c r="C538" s="17" t="s">
        <v>265</v>
      </c>
      <c r="D538" s="186" t="s">
        <v>1910</v>
      </c>
      <c r="E538" s="189" t="s">
        <v>1911</v>
      </c>
      <c r="F538" s="17" t="s">
        <v>88</v>
      </c>
      <c r="G538" s="17" t="s">
        <v>147</v>
      </c>
      <c r="H538" s="18">
        <v>0</v>
      </c>
      <c r="I538" s="13">
        <v>31</v>
      </c>
      <c r="J538" s="14">
        <v>59711</v>
      </c>
      <c r="K538" s="19"/>
      <c r="L538" s="14">
        <v>1166410</v>
      </c>
      <c r="M538" s="14"/>
      <c r="N538" s="14">
        <v>0</v>
      </c>
      <c r="O538" s="14"/>
      <c r="P538" s="14">
        <v>12374</v>
      </c>
      <c r="Q538" s="14"/>
      <c r="R538" s="14">
        <v>359488</v>
      </c>
      <c r="S538" s="14"/>
      <c r="T538" s="14">
        <v>359526</v>
      </c>
      <c r="U538" s="14"/>
      <c r="V538" s="15">
        <v>1957509</v>
      </c>
      <c r="W538" s="14"/>
      <c r="X538" s="5" t="str">
        <f t="shared" si="8"/>
        <v>No</v>
      </c>
      <c r="Y538" s="14"/>
      <c r="Z538" s="5"/>
      <c r="AA538" s="14"/>
      <c r="AB538" s="5"/>
      <c r="AC538" s="27"/>
      <c r="AD538" s="5"/>
      <c r="AE538" s="14"/>
      <c r="AF538" s="5"/>
      <c r="AG538" s="7"/>
    </row>
    <row r="539" spans="1:33" s="54" customFormat="1">
      <c r="A539" s="16" t="s">
        <v>4332</v>
      </c>
      <c r="B539" s="16" t="s">
        <v>4333</v>
      </c>
      <c r="C539" s="17" t="s">
        <v>235</v>
      </c>
      <c r="D539" s="186" t="s">
        <v>4334</v>
      </c>
      <c r="E539" s="189" t="s">
        <v>4335</v>
      </c>
      <c r="F539" s="17" t="s">
        <v>88</v>
      </c>
      <c r="G539" s="17" t="s">
        <v>147</v>
      </c>
      <c r="H539" s="18">
        <v>0</v>
      </c>
      <c r="I539" s="13">
        <v>31</v>
      </c>
      <c r="J539" s="14">
        <v>11595</v>
      </c>
      <c r="K539" s="19"/>
      <c r="L539" s="14">
        <v>356981</v>
      </c>
      <c r="M539" s="14"/>
      <c r="N539" s="14">
        <v>0</v>
      </c>
      <c r="O539" s="14"/>
      <c r="P539" s="14">
        <v>837936</v>
      </c>
      <c r="Q539" s="14"/>
      <c r="R539" s="14">
        <v>1007670</v>
      </c>
      <c r="S539" s="14"/>
      <c r="T539" s="14">
        <v>1033150</v>
      </c>
      <c r="U539" s="14"/>
      <c r="V539" s="15">
        <v>3247332</v>
      </c>
      <c r="W539" s="14"/>
      <c r="X539" s="5" t="str">
        <f t="shared" si="8"/>
        <v>No</v>
      </c>
      <c r="Y539" s="14"/>
      <c r="Z539" s="5"/>
      <c r="AA539" s="14"/>
      <c r="AB539" s="5"/>
      <c r="AC539" s="27"/>
      <c r="AD539" s="5"/>
      <c r="AE539" s="14"/>
      <c r="AF539" s="5"/>
      <c r="AG539" s="7"/>
    </row>
    <row r="540" spans="1:33" s="54" customFormat="1">
      <c r="A540" s="16" t="s">
        <v>3115</v>
      </c>
      <c r="B540" s="16" t="s">
        <v>3116</v>
      </c>
      <c r="C540" s="17" t="s">
        <v>171</v>
      </c>
      <c r="D540" s="186" t="s">
        <v>3117</v>
      </c>
      <c r="E540" s="189" t="s">
        <v>3118</v>
      </c>
      <c r="F540" s="17" t="s">
        <v>157</v>
      </c>
      <c r="G540" s="17" t="s">
        <v>147</v>
      </c>
      <c r="H540" s="18">
        <v>0</v>
      </c>
      <c r="I540" s="13">
        <v>31</v>
      </c>
      <c r="J540" s="14">
        <v>87733</v>
      </c>
      <c r="K540" s="19"/>
      <c r="L540" s="14">
        <v>2830</v>
      </c>
      <c r="M540" s="14"/>
      <c r="N540" s="14">
        <v>0</v>
      </c>
      <c r="O540" s="14"/>
      <c r="P540" s="14">
        <v>44400</v>
      </c>
      <c r="Q540" s="14"/>
      <c r="R540" s="14">
        <v>769835</v>
      </c>
      <c r="S540" s="14"/>
      <c r="T540" s="14">
        <v>1183144</v>
      </c>
      <c r="U540" s="14"/>
      <c r="V540" s="15">
        <v>2087942</v>
      </c>
      <c r="W540" s="14"/>
      <c r="X540" s="5" t="str">
        <f t="shared" si="8"/>
        <v>No</v>
      </c>
      <c r="Y540" s="14"/>
      <c r="Z540" s="5"/>
      <c r="AA540" s="14"/>
      <c r="AB540" s="5"/>
      <c r="AC540" s="27"/>
      <c r="AD540" s="5"/>
      <c r="AE540" s="14"/>
      <c r="AF540" s="5"/>
      <c r="AG540" s="7"/>
    </row>
    <row r="541" spans="1:33" s="54" customFormat="1">
      <c r="A541" s="16" t="s">
        <v>5261</v>
      </c>
      <c r="B541" s="16" t="s">
        <v>6418</v>
      </c>
      <c r="C541" s="17" t="s">
        <v>168</v>
      </c>
      <c r="D541" s="186" t="s">
        <v>5262</v>
      </c>
      <c r="E541" s="189" t="s">
        <v>5263</v>
      </c>
      <c r="F541" s="17" t="s">
        <v>83</v>
      </c>
      <c r="G541" s="17" t="s">
        <v>147</v>
      </c>
      <c r="H541" s="18">
        <v>0</v>
      </c>
      <c r="I541" s="13">
        <v>31</v>
      </c>
      <c r="J541" s="14">
        <v>361580</v>
      </c>
      <c r="K541" s="19"/>
      <c r="L541" s="14">
        <v>141375</v>
      </c>
      <c r="M541" s="14"/>
      <c r="N541" s="14">
        <v>0</v>
      </c>
      <c r="O541" s="14"/>
      <c r="P541" s="14">
        <v>424629</v>
      </c>
      <c r="Q541" s="14"/>
      <c r="R541" s="14">
        <v>184721</v>
      </c>
      <c r="S541" s="14"/>
      <c r="T541" s="14">
        <v>766489</v>
      </c>
      <c r="U541" s="14"/>
      <c r="V541" s="15">
        <v>1878794</v>
      </c>
      <c r="W541" s="14"/>
      <c r="X541" s="5" t="str">
        <f t="shared" si="8"/>
        <v>No</v>
      </c>
      <c r="Y541" s="14"/>
      <c r="Z541" s="5"/>
      <c r="AA541" s="14"/>
      <c r="AB541" s="5"/>
      <c r="AC541" s="27"/>
      <c r="AD541" s="5"/>
      <c r="AE541" s="14"/>
      <c r="AF541" s="5"/>
      <c r="AG541" s="7"/>
    </row>
    <row r="542" spans="1:33" s="54" customFormat="1">
      <c r="A542" s="16" t="s">
        <v>2500</v>
      </c>
      <c r="B542" s="16" t="s">
        <v>2501</v>
      </c>
      <c r="C542" s="17" t="s">
        <v>46</v>
      </c>
      <c r="D542" s="186" t="s">
        <v>2502</v>
      </c>
      <c r="E542" s="189" t="s">
        <v>2503</v>
      </c>
      <c r="F542" s="17" t="s">
        <v>88</v>
      </c>
      <c r="G542" s="17" t="s">
        <v>147</v>
      </c>
      <c r="H542" s="18">
        <v>0</v>
      </c>
      <c r="I542" s="13">
        <v>31</v>
      </c>
      <c r="J542" s="14">
        <v>256641</v>
      </c>
      <c r="K542" s="19"/>
      <c r="L542" s="14">
        <v>267316</v>
      </c>
      <c r="M542" s="14"/>
      <c r="N542" s="14">
        <v>0</v>
      </c>
      <c r="O542" s="14"/>
      <c r="P542" s="14">
        <v>0</v>
      </c>
      <c r="Q542" s="14"/>
      <c r="R542" s="14">
        <v>1649621</v>
      </c>
      <c r="S542" s="14"/>
      <c r="T542" s="14">
        <v>375209</v>
      </c>
      <c r="U542" s="14"/>
      <c r="V542" s="15">
        <v>2548787</v>
      </c>
      <c r="W542" s="14"/>
      <c r="X542" s="5" t="str">
        <f t="shared" si="8"/>
        <v>No</v>
      </c>
      <c r="Y542" s="14"/>
      <c r="Z542" s="5"/>
      <c r="AA542" s="14"/>
      <c r="AB542" s="5"/>
      <c r="AC542" s="27"/>
      <c r="AD542" s="5"/>
      <c r="AE542" s="14"/>
      <c r="AF542" s="5"/>
      <c r="AG542" s="7"/>
    </row>
    <row r="543" spans="1:33" s="54" customFormat="1">
      <c r="A543" s="16" t="s">
        <v>1006</v>
      </c>
      <c r="B543" s="16" t="s">
        <v>1007</v>
      </c>
      <c r="C543" s="17" t="s">
        <v>58</v>
      </c>
      <c r="D543" s="186">
        <v>5161</v>
      </c>
      <c r="E543" s="189">
        <v>50161</v>
      </c>
      <c r="F543" s="17" t="s">
        <v>83</v>
      </c>
      <c r="G543" s="17" t="s">
        <v>84</v>
      </c>
      <c r="H543" s="18">
        <v>1376476</v>
      </c>
      <c r="I543" s="13">
        <v>31</v>
      </c>
      <c r="J543" s="14">
        <v>830104</v>
      </c>
      <c r="K543" s="19"/>
      <c r="L543" s="14">
        <v>8433</v>
      </c>
      <c r="M543" s="14"/>
      <c r="N543" s="14">
        <v>0</v>
      </c>
      <c r="O543" s="14"/>
      <c r="P543" s="14">
        <v>639296</v>
      </c>
      <c r="Q543" s="14"/>
      <c r="R543" s="14">
        <v>1146789</v>
      </c>
      <c r="S543" s="14"/>
      <c r="T543" s="14">
        <v>574177</v>
      </c>
      <c r="U543" s="14"/>
      <c r="V543" s="15">
        <v>3198799</v>
      </c>
      <c r="W543" s="14"/>
      <c r="X543" s="5" t="str">
        <f t="shared" si="8"/>
        <v>No</v>
      </c>
      <c r="Y543" s="14"/>
      <c r="Z543" s="5"/>
      <c r="AA543" s="14"/>
      <c r="AB543" s="5"/>
      <c r="AC543" s="27"/>
      <c r="AD543" s="5"/>
      <c r="AE543" s="14"/>
      <c r="AF543" s="5"/>
      <c r="AG543" s="7"/>
    </row>
    <row r="544" spans="1:33" s="54" customFormat="1">
      <c r="A544" s="16" t="s">
        <v>536</v>
      </c>
      <c r="B544" s="16" t="s">
        <v>537</v>
      </c>
      <c r="C544" s="17" t="s">
        <v>210</v>
      </c>
      <c r="D544" s="186" t="s">
        <v>538</v>
      </c>
      <c r="E544" s="189">
        <v>44925</v>
      </c>
      <c r="F544" s="17" t="s">
        <v>36</v>
      </c>
      <c r="G544" s="17" t="s">
        <v>5756</v>
      </c>
      <c r="H544" s="18">
        <v>0</v>
      </c>
      <c r="I544" s="13">
        <v>31</v>
      </c>
      <c r="J544" s="14">
        <v>45440</v>
      </c>
      <c r="K544" s="19"/>
      <c r="L544" s="14">
        <v>107671</v>
      </c>
      <c r="M544" s="14"/>
      <c r="N544" s="14">
        <v>0</v>
      </c>
      <c r="O544" s="14"/>
      <c r="P544" s="14">
        <v>1003991</v>
      </c>
      <c r="Q544" s="14"/>
      <c r="R544" s="14">
        <v>0</v>
      </c>
      <c r="S544" s="14"/>
      <c r="T544" s="14">
        <v>1961110</v>
      </c>
      <c r="U544" s="14"/>
      <c r="V544" s="15">
        <v>3118212</v>
      </c>
      <c r="W544" s="14"/>
      <c r="X544" s="5" t="str">
        <f t="shared" si="8"/>
        <v>No</v>
      </c>
      <c r="Y544" s="14"/>
      <c r="Z544" s="5"/>
      <c r="AA544" s="14"/>
      <c r="AB544" s="5"/>
      <c r="AC544" s="27"/>
      <c r="AD544" s="5"/>
      <c r="AE544" s="14"/>
      <c r="AF544" s="5"/>
      <c r="AG544" s="7"/>
    </row>
    <row r="545" spans="1:33" s="54" customFormat="1">
      <c r="A545" s="16" t="s">
        <v>2661</v>
      </c>
      <c r="B545" s="16" t="s">
        <v>2662</v>
      </c>
      <c r="C545" s="17" t="s">
        <v>288</v>
      </c>
      <c r="D545" s="186" t="s">
        <v>2663</v>
      </c>
      <c r="E545" s="189" t="s">
        <v>2664</v>
      </c>
      <c r="F545" s="17" t="s">
        <v>88</v>
      </c>
      <c r="G545" s="17" t="s">
        <v>147</v>
      </c>
      <c r="H545" s="18">
        <v>0</v>
      </c>
      <c r="I545" s="13">
        <v>31</v>
      </c>
      <c r="J545" s="14">
        <v>706977</v>
      </c>
      <c r="K545" s="19"/>
      <c r="L545" s="14">
        <v>83747</v>
      </c>
      <c r="M545" s="14"/>
      <c r="N545" s="14">
        <v>0</v>
      </c>
      <c r="O545" s="14"/>
      <c r="P545" s="14">
        <v>210945</v>
      </c>
      <c r="Q545" s="14"/>
      <c r="R545" s="14">
        <v>3321605</v>
      </c>
      <c r="S545" s="14"/>
      <c r="T545" s="14">
        <v>1638779</v>
      </c>
      <c r="U545" s="14"/>
      <c r="V545" s="15">
        <v>5962053</v>
      </c>
      <c r="W545" s="14"/>
      <c r="X545" s="5" t="str">
        <f t="shared" si="8"/>
        <v>No</v>
      </c>
      <c r="Y545" s="14"/>
      <c r="Z545" s="5"/>
      <c r="AA545" s="14"/>
      <c r="AB545" s="5"/>
      <c r="AC545" s="27"/>
      <c r="AD545" s="5"/>
      <c r="AE545" s="14"/>
      <c r="AF545" s="5"/>
      <c r="AG545" s="7"/>
    </row>
    <row r="546" spans="1:33" s="54" customFormat="1">
      <c r="A546" s="16" t="s">
        <v>4117</v>
      </c>
      <c r="B546" s="16" t="s">
        <v>4118</v>
      </c>
      <c r="C546" s="17" t="s">
        <v>91</v>
      </c>
      <c r="D546" s="186" t="s">
        <v>4119</v>
      </c>
      <c r="E546" s="189" t="s">
        <v>4120</v>
      </c>
      <c r="F546" s="17" t="s">
        <v>88</v>
      </c>
      <c r="G546" s="17" t="s">
        <v>147</v>
      </c>
      <c r="H546" s="18">
        <v>0</v>
      </c>
      <c r="I546" s="13">
        <v>31</v>
      </c>
      <c r="J546" s="14">
        <v>405199</v>
      </c>
      <c r="K546" s="19"/>
      <c r="L546" s="14">
        <v>15785</v>
      </c>
      <c r="M546" s="14"/>
      <c r="N546" s="14">
        <v>0</v>
      </c>
      <c r="O546" s="14"/>
      <c r="P546" s="14">
        <v>2079963</v>
      </c>
      <c r="Q546" s="14"/>
      <c r="R546" s="14">
        <v>0</v>
      </c>
      <c r="S546" s="14"/>
      <c r="T546" s="14">
        <v>375378</v>
      </c>
      <c r="U546" s="14"/>
      <c r="V546" s="15">
        <v>2876325</v>
      </c>
      <c r="W546" s="14"/>
      <c r="X546" s="5" t="str">
        <f t="shared" si="8"/>
        <v>No</v>
      </c>
      <c r="Y546" s="14"/>
      <c r="Z546" s="5"/>
      <c r="AA546" s="14"/>
      <c r="AB546" s="5"/>
      <c r="AC546" s="27"/>
      <c r="AD546" s="5"/>
      <c r="AE546" s="14"/>
      <c r="AF546" s="5"/>
      <c r="AG546" s="7"/>
    </row>
    <row r="547" spans="1:33" s="54" customFormat="1">
      <c r="A547" s="16" t="s">
        <v>4439</v>
      </c>
      <c r="B547" s="16" t="s">
        <v>4440</v>
      </c>
      <c r="C547" s="17" t="s">
        <v>171</v>
      </c>
      <c r="D547" s="186">
        <v>4129</v>
      </c>
      <c r="E547" s="189">
        <v>40129</v>
      </c>
      <c r="F547" s="17" t="s">
        <v>83</v>
      </c>
      <c r="G547" s="17" t="s">
        <v>84</v>
      </c>
      <c r="H547" s="18">
        <v>169541</v>
      </c>
      <c r="I547" s="13">
        <v>31</v>
      </c>
      <c r="J547" s="14">
        <v>183213</v>
      </c>
      <c r="K547" s="19"/>
      <c r="L547" s="14">
        <v>1250</v>
      </c>
      <c r="M547" s="14"/>
      <c r="N547" s="14">
        <v>0</v>
      </c>
      <c r="O547" s="14"/>
      <c r="P547" s="14">
        <v>1148083</v>
      </c>
      <c r="Q547" s="14"/>
      <c r="R547" s="14">
        <v>658016</v>
      </c>
      <c r="S547" s="14"/>
      <c r="T547" s="14">
        <v>1466861</v>
      </c>
      <c r="U547" s="14"/>
      <c r="V547" s="15">
        <v>3457423</v>
      </c>
      <c r="W547" s="14"/>
      <c r="X547" s="5" t="str">
        <f t="shared" si="8"/>
        <v>No</v>
      </c>
      <c r="Y547" s="14"/>
      <c r="Z547" s="5"/>
      <c r="AA547" s="14"/>
      <c r="AB547" s="5"/>
      <c r="AC547" s="27"/>
      <c r="AD547" s="5"/>
      <c r="AE547" s="14"/>
      <c r="AF547" s="5"/>
      <c r="AG547" s="7"/>
    </row>
    <row r="548" spans="1:33" s="54" customFormat="1">
      <c r="A548" s="16" t="s">
        <v>6150</v>
      </c>
      <c r="B548" s="16" t="s">
        <v>6151</v>
      </c>
      <c r="C548" s="17" t="s">
        <v>91</v>
      </c>
      <c r="D548" s="186"/>
      <c r="E548" s="189">
        <v>99424</v>
      </c>
      <c r="F548" s="17" t="s">
        <v>83</v>
      </c>
      <c r="G548" s="17" t="s">
        <v>5756</v>
      </c>
      <c r="H548" s="18">
        <v>12150996</v>
      </c>
      <c r="I548" s="13">
        <v>31</v>
      </c>
      <c r="J548" s="14">
        <v>850210</v>
      </c>
      <c r="K548" s="19"/>
      <c r="L548" s="14">
        <v>0</v>
      </c>
      <c r="M548" s="14"/>
      <c r="N548" s="14">
        <v>0</v>
      </c>
      <c r="O548" s="14"/>
      <c r="P548" s="14">
        <v>5349476</v>
      </c>
      <c r="Q548" s="14"/>
      <c r="R548" s="14">
        <v>0</v>
      </c>
      <c r="S548" s="14"/>
      <c r="T548" s="14">
        <v>381771</v>
      </c>
      <c r="U548" s="14"/>
      <c r="V548" s="15">
        <v>6581457</v>
      </c>
      <c r="W548" s="14"/>
      <c r="X548" s="5" t="str">
        <f t="shared" si="8"/>
        <v>No</v>
      </c>
      <c r="Y548" s="14"/>
      <c r="Z548" s="5"/>
      <c r="AA548" s="14"/>
      <c r="AB548" s="5"/>
      <c r="AC548" s="27"/>
      <c r="AD548" s="5"/>
      <c r="AE548" s="14"/>
      <c r="AF548" s="5"/>
      <c r="AG548" s="7"/>
    </row>
    <row r="549" spans="1:33" s="54" customFormat="1">
      <c r="A549" s="16" t="s">
        <v>487</v>
      </c>
      <c r="B549" s="16" t="s">
        <v>488</v>
      </c>
      <c r="C549" s="17" t="s">
        <v>254</v>
      </c>
      <c r="D549" s="186">
        <v>8004</v>
      </c>
      <c r="E549" s="189">
        <v>80004</v>
      </c>
      <c r="F549" s="17" t="s">
        <v>83</v>
      </c>
      <c r="G549" s="17" t="s">
        <v>84</v>
      </c>
      <c r="H549" s="18">
        <v>114773</v>
      </c>
      <c r="I549" s="13">
        <v>31</v>
      </c>
      <c r="J549" s="14">
        <v>565923</v>
      </c>
      <c r="K549" s="19"/>
      <c r="L549" s="14">
        <v>152981</v>
      </c>
      <c r="M549" s="14"/>
      <c r="N549" s="14">
        <v>0</v>
      </c>
      <c r="O549" s="14"/>
      <c r="P549" s="14">
        <v>1875074</v>
      </c>
      <c r="Q549" s="14"/>
      <c r="R549" s="14">
        <v>12038</v>
      </c>
      <c r="S549" s="14"/>
      <c r="T549" s="14">
        <v>2202644</v>
      </c>
      <c r="U549" s="14"/>
      <c r="V549" s="15">
        <v>4808660</v>
      </c>
      <c r="W549" s="14"/>
      <c r="X549" s="5" t="str">
        <f t="shared" si="8"/>
        <v>No</v>
      </c>
      <c r="Y549" s="14"/>
      <c r="Z549" s="5"/>
      <c r="AA549" s="14"/>
      <c r="AB549" s="5"/>
      <c r="AC549" s="27"/>
      <c r="AD549" s="5"/>
      <c r="AE549" s="14"/>
      <c r="AF549" s="5"/>
      <c r="AG549" s="7"/>
    </row>
    <row r="550" spans="1:33" s="54" customFormat="1">
      <c r="A550" s="16" t="s">
        <v>5609</v>
      </c>
      <c r="B550" s="16" t="s">
        <v>5610</v>
      </c>
      <c r="C550" s="17" t="s">
        <v>254</v>
      </c>
      <c r="D550" s="186" t="s">
        <v>5611</v>
      </c>
      <c r="E550" s="189" t="s">
        <v>5612</v>
      </c>
      <c r="F550" s="17" t="s">
        <v>157</v>
      </c>
      <c r="G550" s="17" t="s">
        <v>147</v>
      </c>
      <c r="H550" s="18">
        <v>0</v>
      </c>
      <c r="I550" s="13">
        <v>31</v>
      </c>
      <c r="J550" s="14">
        <v>16148</v>
      </c>
      <c r="K550" s="19"/>
      <c r="L550" s="14">
        <v>0</v>
      </c>
      <c r="M550" s="14"/>
      <c r="N550" s="14">
        <v>0</v>
      </c>
      <c r="O550" s="14"/>
      <c r="P550" s="14">
        <v>668398</v>
      </c>
      <c r="Q550" s="14"/>
      <c r="R550" s="14">
        <v>0</v>
      </c>
      <c r="S550" s="14"/>
      <c r="T550" s="14">
        <v>1165169</v>
      </c>
      <c r="U550" s="14"/>
      <c r="V550" s="15">
        <v>1849715</v>
      </c>
      <c r="W550" s="14"/>
      <c r="X550" s="5" t="str">
        <f t="shared" si="8"/>
        <v>No</v>
      </c>
      <c r="Y550" s="14"/>
      <c r="Z550" s="5"/>
      <c r="AA550" s="14"/>
      <c r="AB550" s="5"/>
      <c r="AC550" s="27"/>
      <c r="AD550" s="5"/>
      <c r="AE550" s="14"/>
      <c r="AF550" s="5"/>
      <c r="AG550" s="7"/>
    </row>
    <row r="551" spans="1:33" s="54" customFormat="1">
      <c r="A551" s="16" t="s">
        <v>1422</v>
      </c>
      <c r="B551" s="16" t="s">
        <v>149</v>
      </c>
      <c r="C551" s="17" t="s">
        <v>150</v>
      </c>
      <c r="D551" s="186" t="s">
        <v>1423</v>
      </c>
      <c r="E551" s="189" t="s">
        <v>1424</v>
      </c>
      <c r="F551" s="17" t="s">
        <v>125</v>
      </c>
      <c r="G551" s="17" t="s">
        <v>147</v>
      </c>
      <c r="H551" s="18">
        <v>0</v>
      </c>
      <c r="I551" s="13">
        <v>31</v>
      </c>
      <c r="J551" s="14">
        <v>125714</v>
      </c>
      <c r="K551" s="19"/>
      <c r="L551" s="14">
        <v>0</v>
      </c>
      <c r="M551" s="14"/>
      <c r="N551" s="14">
        <v>0</v>
      </c>
      <c r="O551" s="14"/>
      <c r="P551" s="14">
        <v>656478</v>
      </c>
      <c r="Q551" s="14"/>
      <c r="R551" s="14">
        <v>206314</v>
      </c>
      <c r="S551" s="14"/>
      <c r="T551" s="14">
        <v>1529322</v>
      </c>
      <c r="U551" s="14"/>
      <c r="V551" s="15">
        <v>2517828</v>
      </c>
      <c r="W551" s="14"/>
      <c r="X551" s="5" t="str">
        <f t="shared" si="8"/>
        <v>No</v>
      </c>
      <c r="Y551" s="14"/>
      <c r="Z551" s="5"/>
      <c r="AA551" s="14"/>
      <c r="AB551" s="5"/>
      <c r="AC551" s="27"/>
      <c r="AD551" s="5"/>
      <c r="AE551" s="14"/>
      <c r="AF551" s="5"/>
      <c r="AG551" s="7"/>
    </row>
    <row r="552" spans="1:33" s="54" customFormat="1">
      <c r="A552" s="16" t="s">
        <v>6553</v>
      </c>
      <c r="B552" s="16" t="s">
        <v>626</v>
      </c>
      <c r="C552" s="17" t="s">
        <v>210</v>
      </c>
      <c r="D552" s="186">
        <v>4015</v>
      </c>
      <c r="E552" s="189">
        <v>40015</v>
      </c>
      <c r="F552" s="17" t="s">
        <v>83</v>
      </c>
      <c r="G552" s="17" t="s">
        <v>84</v>
      </c>
      <c r="H552" s="18">
        <v>351478</v>
      </c>
      <c r="I552" s="13">
        <v>31</v>
      </c>
      <c r="J552" s="14">
        <v>425540</v>
      </c>
      <c r="K552" s="19"/>
      <c r="L552" s="14">
        <v>0</v>
      </c>
      <c r="M552" s="14"/>
      <c r="N552" s="14">
        <v>0</v>
      </c>
      <c r="O552" s="14"/>
      <c r="P552" s="14">
        <v>3093038</v>
      </c>
      <c r="Q552" s="14"/>
      <c r="R552" s="14">
        <v>480000</v>
      </c>
      <c r="S552" s="14"/>
      <c r="T552" s="14">
        <v>3244134</v>
      </c>
      <c r="U552" s="14"/>
      <c r="V552" s="15">
        <v>7242712</v>
      </c>
      <c r="W552" s="14"/>
      <c r="X552" s="5" t="str">
        <f t="shared" si="8"/>
        <v>No</v>
      </c>
      <c r="Y552" s="14"/>
      <c r="Z552" s="5"/>
      <c r="AA552" s="14"/>
      <c r="AB552" s="5"/>
      <c r="AC552" s="27"/>
      <c r="AD552" s="5"/>
      <c r="AE552" s="14"/>
      <c r="AF552" s="5"/>
      <c r="AG552" s="7"/>
    </row>
    <row r="553" spans="1:33" s="54" customFormat="1">
      <c r="A553" s="16" t="s">
        <v>3137</v>
      </c>
      <c r="B553" s="16" t="s">
        <v>3138</v>
      </c>
      <c r="C553" s="17" t="s">
        <v>288</v>
      </c>
      <c r="D553" s="186">
        <v>3087</v>
      </c>
      <c r="E553" s="189">
        <v>30087</v>
      </c>
      <c r="F553" s="17" t="s">
        <v>83</v>
      </c>
      <c r="G553" s="17" t="s">
        <v>84</v>
      </c>
      <c r="H553" s="18">
        <v>51370</v>
      </c>
      <c r="I553" s="13">
        <v>31</v>
      </c>
      <c r="J553" s="14">
        <v>307656</v>
      </c>
      <c r="K553" s="19"/>
      <c r="L553" s="14">
        <v>13138</v>
      </c>
      <c r="M553" s="14"/>
      <c r="N553" s="14">
        <v>0</v>
      </c>
      <c r="O553" s="14"/>
      <c r="P553" s="14">
        <v>158119</v>
      </c>
      <c r="Q553" s="14"/>
      <c r="R553" s="14">
        <v>2841359</v>
      </c>
      <c r="S553" s="14"/>
      <c r="T553" s="14">
        <v>749089</v>
      </c>
      <c r="U553" s="14"/>
      <c r="V553" s="15">
        <v>4069361</v>
      </c>
      <c r="W553" s="14"/>
      <c r="X553" s="5" t="str">
        <f t="shared" si="8"/>
        <v>No</v>
      </c>
      <c r="Y553" s="14"/>
      <c r="Z553" s="5"/>
      <c r="AA553" s="14"/>
      <c r="AB553" s="5"/>
      <c r="AC553" s="27"/>
      <c r="AD553" s="5"/>
      <c r="AE553" s="14"/>
      <c r="AF553" s="5"/>
      <c r="AG553" s="7"/>
    </row>
    <row r="554" spans="1:33" s="54" customFormat="1">
      <c r="A554" s="16" t="s">
        <v>1263</v>
      </c>
      <c r="B554" s="16" t="s">
        <v>1264</v>
      </c>
      <c r="C554" s="17" t="s">
        <v>555</v>
      </c>
      <c r="D554" s="186">
        <v>5061</v>
      </c>
      <c r="E554" s="189">
        <v>50061</v>
      </c>
      <c r="F554" s="17" t="s">
        <v>83</v>
      </c>
      <c r="G554" s="17" t="s">
        <v>84</v>
      </c>
      <c r="H554" s="18">
        <v>93863</v>
      </c>
      <c r="I554" s="13">
        <v>31</v>
      </c>
      <c r="J554" s="14">
        <v>533100</v>
      </c>
      <c r="K554" s="19"/>
      <c r="L554" s="14">
        <v>43720</v>
      </c>
      <c r="M554" s="14"/>
      <c r="N554" s="14">
        <v>0</v>
      </c>
      <c r="O554" s="14"/>
      <c r="P554" s="14">
        <v>159981</v>
      </c>
      <c r="Q554" s="14"/>
      <c r="R554" s="14">
        <v>4616001</v>
      </c>
      <c r="S554" s="14"/>
      <c r="T554" s="14">
        <v>1660363</v>
      </c>
      <c r="U554" s="14"/>
      <c r="V554" s="15">
        <v>7013165</v>
      </c>
      <c r="W554" s="14"/>
      <c r="X554" s="5" t="str">
        <f t="shared" si="8"/>
        <v>No</v>
      </c>
      <c r="Y554" s="14"/>
      <c r="Z554" s="5"/>
      <c r="AA554" s="14"/>
      <c r="AB554" s="5"/>
      <c r="AC554" s="27"/>
      <c r="AD554" s="5"/>
      <c r="AE554" s="14"/>
      <c r="AF554" s="5"/>
      <c r="AG554" s="7"/>
    </row>
    <row r="555" spans="1:33" s="54" customFormat="1">
      <c r="A555" s="16" t="s">
        <v>6554</v>
      </c>
      <c r="B555" s="16" t="s">
        <v>1798</v>
      </c>
      <c r="C555" s="17" t="s">
        <v>112</v>
      </c>
      <c r="D555" s="186">
        <v>1122</v>
      </c>
      <c r="E555" s="189">
        <v>10122</v>
      </c>
      <c r="F555" s="17" t="s">
        <v>113</v>
      </c>
      <c r="G555" s="17" t="s">
        <v>5756</v>
      </c>
      <c r="H555" s="18">
        <v>88200</v>
      </c>
      <c r="I555" s="13">
        <v>30</v>
      </c>
      <c r="J555" s="14">
        <v>13845622</v>
      </c>
      <c r="K555" s="19"/>
      <c r="L555" s="14">
        <v>0</v>
      </c>
      <c r="M555" s="14"/>
      <c r="N555" s="14">
        <v>0</v>
      </c>
      <c r="O555" s="14"/>
      <c r="P555" s="14">
        <v>0</v>
      </c>
      <c r="Q555" s="14"/>
      <c r="R555" s="14">
        <v>0</v>
      </c>
      <c r="S555" s="14"/>
      <c r="T555" s="14">
        <v>0</v>
      </c>
      <c r="U555" s="14"/>
      <c r="V555" s="15">
        <v>13845622</v>
      </c>
      <c r="W555" s="14"/>
      <c r="X555" s="5" t="str">
        <f t="shared" si="8"/>
        <v>No</v>
      </c>
      <c r="Y555" s="14"/>
      <c r="Z555" s="5"/>
      <c r="AA555" s="14"/>
      <c r="AB555" s="5"/>
      <c r="AC555" s="27"/>
      <c r="AD555" s="5"/>
      <c r="AE555" s="14"/>
      <c r="AF555" s="5"/>
      <c r="AG555" s="7"/>
    </row>
    <row r="556" spans="1:33" s="54" customFormat="1">
      <c r="A556" s="16" t="s">
        <v>4788</v>
      </c>
      <c r="B556" s="16" t="s">
        <v>4789</v>
      </c>
      <c r="C556" s="17" t="s">
        <v>58</v>
      </c>
      <c r="D556" s="186">
        <v>5004</v>
      </c>
      <c r="E556" s="189">
        <v>50004</v>
      </c>
      <c r="F556" s="17" t="s">
        <v>83</v>
      </c>
      <c r="G556" s="17" t="s">
        <v>84</v>
      </c>
      <c r="H556" s="18">
        <v>100868</v>
      </c>
      <c r="I556" s="13">
        <v>30</v>
      </c>
      <c r="J556" s="14">
        <v>905639</v>
      </c>
      <c r="K556" s="19"/>
      <c r="L556" s="14">
        <v>158736</v>
      </c>
      <c r="M556" s="14"/>
      <c r="N556" s="14">
        <v>0</v>
      </c>
      <c r="O556" s="14"/>
      <c r="P556" s="14">
        <v>1005938</v>
      </c>
      <c r="Q556" s="14"/>
      <c r="R556" s="14">
        <v>1570105</v>
      </c>
      <c r="S556" s="14"/>
      <c r="T556" s="14">
        <v>2120877</v>
      </c>
      <c r="U556" s="14"/>
      <c r="V556" s="15">
        <v>5761295</v>
      </c>
      <c r="W556" s="14"/>
      <c r="X556" s="5" t="str">
        <f t="shared" si="8"/>
        <v>No</v>
      </c>
      <c r="Y556" s="14"/>
      <c r="Z556" s="5"/>
      <c r="AA556" s="14"/>
      <c r="AB556" s="5"/>
      <c r="AC556" s="27"/>
      <c r="AD556" s="5"/>
      <c r="AE556" s="14"/>
      <c r="AF556" s="5"/>
      <c r="AG556" s="7"/>
    </row>
    <row r="557" spans="1:33" s="54" customFormat="1">
      <c r="A557" s="16" t="s">
        <v>2982</v>
      </c>
      <c r="B557" s="16" t="s">
        <v>1932</v>
      </c>
      <c r="C557" s="17" t="s">
        <v>466</v>
      </c>
      <c r="D557" s="186">
        <v>5191</v>
      </c>
      <c r="E557" s="189">
        <v>50191</v>
      </c>
      <c r="F557" s="17" t="s">
        <v>125</v>
      </c>
      <c r="G557" s="17" t="s">
        <v>84</v>
      </c>
      <c r="H557" s="18">
        <v>1368035</v>
      </c>
      <c r="I557" s="13">
        <v>30</v>
      </c>
      <c r="J557" s="14">
        <v>363715</v>
      </c>
      <c r="K557" s="19"/>
      <c r="L557" s="14">
        <v>0</v>
      </c>
      <c r="M557" s="14"/>
      <c r="N557" s="14">
        <v>0</v>
      </c>
      <c r="O557" s="14"/>
      <c r="P557" s="14">
        <v>0</v>
      </c>
      <c r="Q557" s="14"/>
      <c r="R557" s="14">
        <v>0</v>
      </c>
      <c r="S557" s="14"/>
      <c r="T557" s="14">
        <v>247528</v>
      </c>
      <c r="U557" s="14"/>
      <c r="V557" s="15">
        <v>611243</v>
      </c>
      <c r="W557" s="14"/>
      <c r="X557" s="5" t="str">
        <f t="shared" si="8"/>
        <v>No</v>
      </c>
      <c r="Y557" s="14"/>
      <c r="Z557" s="5"/>
      <c r="AA557" s="14"/>
      <c r="AB557" s="5"/>
      <c r="AC557" s="27"/>
      <c r="AD557" s="5"/>
      <c r="AE557" s="14"/>
      <c r="AF557" s="5"/>
      <c r="AG557" s="7"/>
    </row>
    <row r="558" spans="1:33" s="54" customFormat="1">
      <c r="A558" s="16" t="s">
        <v>5941</v>
      </c>
      <c r="B558" s="16" t="s">
        <v>4445</v>
      </c>
      <c r="C558" s="17" t="s">
        <v>160</v>
      </c>
      <c r="D558" s="186" t="s">
        <v>4446</v>
      </c>
      <c r="E558" s="189" t="s">
        <v>4447</v>
      </c>
      <c r="F558" s="17" t="s">
        <v>157</v>
      </c>
      <c r="G558" s="17" t="s">
        <v>147</v>
      </c>
      <c r="H558" s="18">
        <v>0</v>
      </c>
      <c r="I558" s="13">
        <v>30</v>
      </c>
      <c r="J558" s="14">
        <v>51506</v>
      </c>
      <c r="K558" s="19"/>
      <c r="L558" s="14">
        <v>1424515</v>
      </c>
      <c r="M558" s="14"/>
      <c r="N558" s="14">
        <v>0</v>
      </c>
      <c r="O558" s="14"/>
      <c r="P558" s="14">
        <v>20000</v>
      </c>
      <c r="Q558" s="14"/>
      <c r="R558" s="14">
        <v>50574</v>
      </c>
      <c r="S558" s="14"/>
      <c r="T558" s="14">
        <v>333520</v>
      </c>
      <c r="U558" s="14"/>
      <c r="V558" s="15">
        <v>1880115</v>
      </c>
      <c r="W558" s="14"/>
      <c r="X558" s="5" t="str">
        <f t="shared" si="8"/>
        <v>No</v>
      </c>
      <c r="Y558" s="14"/>
      <c r="Z558" s="5"/>
      <c r="AA558" s="14"/>
      <c r="AB558" s="5"/>
      <c r="AC558" s="27"/>
      <c r="AD558" s="5"/>
      <c r="AE558" s="14"/>
      <c r="AF558" s="5"/>
      <c r="AG558" s="7"/>
    </row>
    <row r="559" spans="1:33" s="54" customFormat="1">
      <c r="A559" s="16" t="s">
        <v>3165</v>
      </c>
      <c r="B559" s="16" t="s">
        <v>3166</v>
      </c>
      <c r="C559" s="17" t="s">
        <v>50</v>
      </c>
      <c r="D559" s="186" t="s">
        <v>3167</v>
      </c>
      <c r="E559" s="189" t="s">
        <v>3168</v>
      </c>
      <c r="F559" s="17" t="s">
        <v>83</v>
      </c>
      <c r="G559" s="17" t="s">
        <v>147</v>
      </c>
      <c r="H559" s="18">
        <v>0</v>
      </c>
      <c r="I559" s="13">
        <v>30</v>
      </c>
      <c r="J559" s="14">
        <v>51762</v>
      </c>
      <c r="K559" s="19"/>
      <c r="L559" s="14">
        <v>331907</v>
      </c>
      <c r="M559" s="14"/>
      <c r="N559" s="14">
        <v>0</v>
      </c>
      <c r="O559" s="14"/>
      <c r="P559" s="14">
        <v>405665</v>
      </c>
      <c r="Q559" s="14"/>
      <c r="R559" s="14">
        <v>0</v>
      </c>
      <c r="S559" s="14"/>
      <c r="T559" s="14">
        <v>789334</v>
      </c>
      <c r="U559" s="14"/>
      <c r="V559" s="15">
        <v>1578668</v>
      </c>
      <c r="W559" s="14"/>
      <c r="X559" s="5" t="str">
        <f t="shared" si="8"/>
        <v>No</v>
      </c>
      <c r="Y559" s="14"/>
      <c r="Z559" s="5"/>
      <c r="AA559" s="14"/>
      <c r="AB559" s="5"/>
      <c r="AC559" s="27"/>
      <c r="AD559" s="5"/>
      <c r="AE559" s="14"/>
      <c r="AF559" s="5"/>
      <c r="AG559" s="7"/>
    </row>
    <row r="560" spans="1:33" s="54" customFormat="1">
      <c r="A560" s="16" t="s">
        <v>3446</v>
      </c>
      <c r="B560" s="16" t="s">
        <v>3447</v>
      </c>
      <c r="C560" s="17" t="s">
        <v>34</v>
      </c>
      <c r="D560" s="186" t="s">
        <v>3448</v>
      </c>
      <c r="E560" s="189" t="s">
        <v>3449</v>
      </c>
      <c r="F560" s="17" t="s">
        <v>157</v>
      </c>
      <c r="G560" s="17" t="s">
        <v>147</v>
      </c>
      <c r="H560" s="18">
        <v>0</v>
      </c>
      <c r="I560" s="13">
        <v>30</v>
      </c>
      <c r="J560" s="14">
        <v>116899</v>
      </c>
      <c r="K560" s="19"/>
      <c r="L560" s="14">
        <v>56143</v>
      </c>
      <c r="M560" s="14"/>
      <c r="N560" s="14">
        <v>0</v>
      </c>
      <c r="O560" s="14"/>
      <c r="P560" s="14">
        <v>236926</v>
      </c>
      <c r="Q560" s="14"/>
      <c r="R560" s="14">
        <v>83411</v>
      </c>
      <c r="S560" s="14"/>
      <c r="T560" s="14">
        <v>526351</v>
      </c>
      <c r="U560" s="14"/>
      <c r="V560" s="15">
        <v>1019730</v>
      </c>
      <c r="W560" s="14"/>
      <c r="X560" s="5" t="str">
        <f t="shared" si="8"/>
        <v>No</v>
      </c>
      <c r="Y560" s="14"/>
      <c r="Z560" s="5"/>
      <c r="AA560" s="14"/>
      <c r="AB560" s="5"/>
      <c r="AC560" s="27"/>
      <c r="AD560" s="5"/>
      <c r="AE560" s="14"/>
      <c r="AF560" s="5"/>
      <c r="AG560" s="7"/>
    </row>
    <row r="561" spans="1:33" s="54" customFormat="1">
      <c r="A561" s="16" t="s">
        <v>3424</v>
      </c>
      <c r="B561" s="16" t="s">
        <v>3425</v>
      </c>
      <c r="C561" s="17" t="s">
        <v>34</v>
      </c>
      <c r="D561" s="186" t="s">
        <v>3426</v>
      </c>
      <c r="E561" s="189" t="s">
        <v>3427</v>
      </c>
      <c r="F561" s="17" t="s">
        <v>157</v>
      </c>
      <c r="G561" s="17" t="s">
        <v>147</v>
      </c>
      <c r="H561" s="18">
        <v>0</v>
      </c>
      <c r="I561" s="13">
        <v>30</v>
      </c>
      <c r="J561" s="14">
        <v>80824</v>
      </c>
      <c r="K561" s="19"/>
      <c r="L561" s="14">
        <v>401296</v>
      </c>
      <c r="M561" s="14"/>
      <c r="N561" s="14">
        <v>0</v>
      </c>
      <c r="O561" s="14"/>
      <c r="P561" s="14">
        <v>1963</v>
      </c>
      <c r="Q561" s="14"/>
      <c r="R561" s="14">
        <v>86931</v>
      </c>
      <c r="S561" s="14"/>
      <c r="T561" s="14">
        <v>746392</v>
      </c>
      <c r="U561" s="14"/>
      <c r="V561" s="15">
        <v>1317406</v>
      </c>
      <c r="W561" s="14"/>
      <c r="X561" s="5" t="str">
        <f t="shared" si="8"/>
        <v>No</v>
      </c>
      <c r="Y561" s="14"/>
      <c r="Z561" s="5"/>
      <c r="AA561" s="14"/>
      <c r="AB561" s="5"/>
      <c r="AC561" s="27"/>
      <c r="AD561" s="5"/>
      <c r="AE561" s="14"/>
      <c r="AF561" s="5"/>
      <c r="AG561" s="7"/>
    </row>
    <row r="562" spans="1:33" s="54" customFormat="1">
      <c r="A562" s="16" t="s">
        <v>2532</v>
      </c>
      <c r="B562" s="16" t="s">
        <v>2533</v>
      </c>
      <c r="C562" s="17" t="s">
        <v>466</v>
      </c>
      <c r="D562" s="186" t="s">
        <v>2534</v>
      </c>
      <c r="E562" s="189" t="s">
        <v>2535</v>
      </c>
      <c r="F562" s="17" t="s">
        <v>157</v>
      </c>
      <c r="G562" s="17" t="s">
        <v>147</v>
      </c>
      <c r="H562" s="18">
        <v>0</v>
      </c>
      <c r="I562" s="13">
        <v>30</v>
      </c>
      <c r="J562" s="14">
        <v>94597</v>
      </c>
      <c r="K562" s="19"/>
      <c r="L562" s="14">
        <v>316417</v>
      </c>
      <c r="M562" s="14"/>
      <c r="N562" s="14">
        <v>0</v>
      </c>
      <c r="O562" s="14"/>
      <c r="P562" s="14">
        <v>232947</v>
      </c>
      <c r="Q562" s="14"/>
      <c r="R562" s="14">
        <v>168000</v>
      </c>
      <c r="S562" s="14"/>
      <c r="T562" s="14">
        <v>700346</v>
      </c>
      <c r="U562" s="14"/>
      <c r="V562" s="15">
        <v>1512307</v>
      </c>
      <c r="W562" s="14"/>
      <c r="X562" s="5" t="str">
        <f t="shared" si="8"/>
        <v>No</v>
      </c>
      <c r="Y562" s="14"/>
      <c r="Z562" s="5"/>
      <c r="AA562" s="14"/>
      <c r="AB562" s="5"/>
      <c r="AC562" s="27"/>
      <c r="AD562" s="5"/>
      <c r="AE562" s="14"/>
      <c r="AF562" s="5"/>
      <c r="AG562" s="7"/>
    </row>
    <row r="563" spans="1:33" s="54" customFormat="1">
      <c r="A563" s="16" t="s">
        <v>3221</v>
      </c>
      <c r="B563" s="16" t="s">
        <v>2378</v>
      </c>
      <c r="C563" s="17" t="s">
        <v>235</v>
      </c>
      <c r="D563" s="186">
        <v>4221</v>
      </c>
      <c r="E563" s="189">
        <v>40221</v>
      </c>
      <c r="F563" s="17" t="s">
        <v>83</v>
      </c>
      <c r="G563" s="17" t="s">
        <v>5756</v>
      </c>
      <c r="H563" s="18">
        <v>169495</v>
      </c>
      <c r="I563" s="13">
        <v>30</v>
      </c>
      <c r="J563" s="14">
        <v>1211626</v>
      </c>
      <c r="K563" s="19"/>
      <c r="L563" s="14">
        <v>0</v>
      </c>
      <c r="M563" s="14"/>
      <c r="N563" s="14">
        <v>0</v>
      </c>
      <c r="O563" s="14"/>
      <c r="P563" s="14">
        <v>434233</v>
      </c>
      <c r="Q563" s="14"/>
      <c r="R563" s="14">
        <v>331024</v>
      </c>
      <c r="S563" s="14"/>
      <c r="T563" s="14">
        <v>125744</v>
      </c>
      <c r="U563" s="14"/>
      <c r="V563" s="15">
        <v>2102627</v>
      </c>
      <c r="W563" s="14"/>
      <c r="X563" s="5" t="str">
        <f t="shared" si="8"/>
        <v>No</v>
      </c>
      <c r="Y563" s="14"/>
      <c r="Z563" s="5"/>
      <c r="AA563" s="14"/>
      <c r="AB563" s="5"/>
      <c r="AC563" s="27"/>
      <c r="AD563" s="5"/>
      <c r="AE563" s="14"/>
      <c r="AF563" s="5"/>
      <c r="AG563" s="7"/>
    </row>
    <row r="564" spans="1:33" s="54" customFormat="1">
      <c r="A564" s="16" t="s">
        <v>6154</v>
      </c>
      <c r="B564" s="16" t="s">
        <v>3237</v>
      </c>
      <c r="C564" s="17" t="s">
        <v>274</v>
      </c>
      <c r="D564" s="186"/>
      <c r="E564" s="189">
        <v>40247</v>
      </c>
      <c r="F564" s="17" t="s">
        <v>83</v>
      </c>
      <c r="G564" s="17" t="s">
        <v>5756</v>
      </c>
      <c r="H564" s="18">
        <v>1060061</v>
      </c>
      <c r="I564" s="13">
        <v>30</v>
      </c>
      <c r="J564" s="14">
        <v>212182</v>
      </c>
      <c r="K564" s="19"/>
      <c r="L564" s="14">
        <v>0</v>
      </c>
      <c r="M564" s="14"/>
      <c r="N564" s="14">
        <v>0</v>
      </c>
      <c r="O564" s="14"/>
      <c r="P564" s="14">
        <v>30499</v>
      </c>
      <c r="Q564" s="14"/>
      <c r="R564" s="14">
        <v>0</v>
      </c>
      <c r="S564" s="14"/>
      <c r="T564" s="14">
        <v>134767</v>
      </c>
      <c r="U564" s="14"/>
      <c r="V564" s="15">
        <v>377448</v>
      </c>
      <c r="W564" s="14"/>
      <c r="X564" s="5" t="str">
        <f t="shared" si="8"/>
        <v>No</v>
      </c>
      <c r="Y564" s="14"/>
      <c r="Z564" s="5"/>
      <c r="AA564" s="14"/>
      <c r="AB564" s="5"/>
      <c r="AC564" s="27"/>
      <c r="AD564" s="5"/>
      <c r="AE564" s="14"/>
      <c r="AF564" s="5"/>
      <c r="AG564" s="7"/>
    </row>
    <row r="565" spans="1:33" s="54" customFormat="1">
      <c r="A565" s="16" t="s">
        <v>5958</v>
      </c>
      <c r="B565" s="16" t="s">
        <v>4472</v>
      </c>
      <c r="C565" s="17" t="s">
        <v>217</v>
      </c>
      <c r="D565" s="186">
        <v>3092</v>
      </c>
      <c r="E565" s="189">
        <v>30092</v>
      </c>
      <c r="F565" s="17" t="s">
        <v>83</v>
      </c>
      <c r="G565" s="17" t="s">
        <v>5756</v>
      </c>
      <c r="H565" s="18">
        <v>72714</v>
      </c>
      <c r="I565" s="13">
        <v>30</v>
      </c>
      <c r="J565" s="14">
        <v>207237</v>
      </c>
      <c r="K565" s="19"/>
      <c r="L565" s="14">
        <v>479540</v>
      </c>
      <c r="M565" s="14"/>
      <c r="N565" s="14">
        <v>0</v>
      </c>
      <c r="O565" s="14"/>
      <c r="P565" s="14">
        <v>993826</v>
      </c>
      <c r="Q565" s="14"/>
      <c r="R565" s="14">
        <v>393250</v>
      </c>
      <c r="S565" s="14"/>
      <c r="T565" s="14">
        <v>396741</v>
      </c>
      <c r="U565" s="14"/>
      <c r="V565" s="15">
        <v>2470594</v>
      </c>
      <c r="W565" s="14"/>
      <c r="X565" s="5" t="str">
        <f t="shared" si="8"/>
        <v>No</v>
      </c>
      <c r="Y565" s="14"/>
      <c r="Z565" s="5"/>
      <c r="AA565" s="14"/>
      <c r="AB565" s="5"/>
      <c r="AC565" s="27"/>
      <c r="AD565" s="5"/>
      <c r="AE565" s="14"/>
      <c r="AF565" s="5"/>
      <c r="AG565" s="7"/>
    </row>
    <row r="566" spans="1:33" s="54" customFormat="1">
      <c r="A566" s="16" t="s">
        <v>4798</v>
      </c>
      <c r="B566" s="16" t="s">
        <v>4799</v>
      </c>
      <c r="C566" s="17" t="s">
        <v>120</v>
      </c>
      <c r="D566" s="186">
        <v>6014</v>
      </c>
      <c r="E566" s="189">
        <v>60014</v>
      </c>
      <c r="F566" s="17" t="s">
        <v>83</v>
      </c>
      <c r="G566" s="17" t="s">
        <v>84</v>
      </c>
      <c r="H566" s="18">
        <v>217585</v>
      </c>
      <c r="I566" s="13">
        <v>30</v>
      </c>
      <c r="J566" s="14">
        <v>1123296</v>
      </c>
      <c r="K566" s="19"/>
      <c r="L566" s="14">
        <v>917751</v>
      </c>
      <c r="M566" s="14"/>
      <c r="N566" s="14">
        <v>0</v>
      </c>
      <c r="O566" s="14"/>
      <c r="P566" s="14">
        <v>2245204</v>
      </c>
      <c r="Q566" s="14"/>
      <c r="R566" s="14">
        <v>518763</v>
      </c>
      <c r="S566" s="14"/>
      <c r="T566" s="14">
        <v>2700155</v>
      </c>
      <c r="U566" s="14"/>
      <c r="V566" s="15">
        <v>7505169</v>
      </c>
      <c r="W566" s="14"/>
      <c r="X566" s="5" t="str">
        <f t="shared" si="8"/>
        <v>No</v>
      </c>
      <c r="Y566" s="14"/>
      <c r="Z566" s="5"/>
      <c r="AA566" s="14"/>
      <c r="AB566" s="5"/>
      <c r="AC566" s="27"/>
      <c r="AD566" s="5"/>
      <c r="AE566" s="14"/>
      <c r="AF566" s="5"/>
      <c r="AG566" s="7"/>
    </row>
    <row r="567" spans="1:33" s="54" customFormat="1">
      <c r="A567" s="16" t="s">
        <v>5587</v>
      </c>
      <c r="B567" s="16" t="s">
        <v>5588</v>
      </c>
      <c r="C567" s="17" t="s">
        <v>120</v>
      </c>
      <c r="D567" s="186">
        <v>6095</v>
      </c>
      <c r="E567" s="189">
        <v>60095</v>
      </c>
      <c r="F567" s="17" t="s">
        <v>125</v>
      </c>
      <c r="G567" s="17" t="s">
        <v>5756</v>
      </c>
      <c r="H567" s="18">
        <v>63683</v>
      </c>
      <c r="I567" s="13">
        <v>30</v>
      </c>
      <c r="J567" s="14">
        <v>152956</v>
      </c>
      <c r="K567" s="19"/>
      <c r="L567" s="14">
        <v>1091092</v>
      </c>
      <c r="M567" s="14"/>
      <c r="N567" s="14">
        <v>0</v>
      </c>
      <c r="O567" s="14"/>
      <c r="P567" s="14">
        <v>244603</v>
      </c>
      <c r="Q567" s="14"/>
      <c r="R567" s="14">
        <v>569411</v>
      </c>
      <c r="S567" s="14"/>
      <c r="T567" s="14">
        <v>1908235</v>
      </c>
      <c r="U567" s="14"/>
      <c r="V567" s="15">
        <v>3966297</v>
      </c>
      <c r="W567" s="14"/>
      <c r="X567" s="5" t="str">
        <f t="shared" si="8"/>
        <v>No</v>
      </c>
      <c r="Y567" s="14"/>
      <c r="Z567" s="5"/>
      <c r="AA567" s="14"/>
      <c r="AB567" s="5"/>
      <c r="AC567" s="27"/>
      <c r="AD567" s="5"/>
      <c r="AE567" s="14"/>
      <c r="AF567" s="5"/>
      <c r="AG567" s="7"/>
    </row>
    <row r="568" spans="1:33" s="54" customFormat="1">
      <c r="A568" s="16" t="s">
        <v>427</v>
      </c>
      <c r="B568" s="16" t="s">
        <v>428</v>
      </c>
      <c r="C568" s="17" t="s">
        <v>58</v>
      </c>
      <c r="D568" s="186">
        <v>5009</v>
      </c>
      <c r="E568" s="189">
        <v>50009</v>
      </c>
      <c r="F568" s="17" t="s">
        <v>83</v>
      </c>
      <c r="G568" s="17" t="s">
        <v>84</v>
      </c>
      <c r="H568" s="18">
        <v>74495</v>
      </c>
      <c r="I568" s="13">
        <v>30</v>
      </c>
      <c r="J568" s="14">
        <v>881164</v>
      </c>
      <c r="K568" s="19"/>
      <c r="L568" s="14">
        <v>27488</v>
      </c>
      <c r="M568" s="14"/>
      <c r="N568" s="14">
        <v>0</v>
      </c>
      <c r="O568" s="14"/>
      <c r="P568" s="14">
        <v>1042530</v>
      </c>
      <c r="Q568" s="14"/>
      <c r="R568" s="14">
        <v>1234918</v>
      </c>
      <c r="S568" s="14"/>
      <c r="T568" s="14">
        <v>1500009</v>
      </c>
      <c r="U568" s="14"/>
      <c r="V568" s="15">
        <v>4686109</v>
      </c>
      <c r="W568" s="14"/>
      <c r="X568" s="5" t="str">
        <f t="shared" si="8"/>
        <v>No</v>
      </c>
      <c r="Y568" s="14"/>
      <c r="Z568" s="5"/>
      <c r="AA568" s="14"/>
      <c r="AB568" s="5"/>
      <c r="AC568" s="27"/>
      <c r="AD568" s="5"/>
      <c r="AE568" s="14"/>
      <c r="AF568" s="5"/>
      <c r="AG568" s="7"/>
    </row>
    <row r="569" spans="1:33" s="54" customFormat="1">
      <c r="A569" s="16" t="s">
        <v>443</v>
      </c>
      <c r="B569" s="16" t="s">
        <v>444</v>
      </c>
      <c r="C569" s="17" t="s">
        <v>103</v>
      </c>
      <c r="D569" s="186">
        <v>4112</v>
      </c>
      <c r="E569" s="189">
        <v>40112</v>
      </c>
      <c r="F569" s="17" t="s">
        <v>83</v>
      </c>
      <c r="G569" s="17" t="s">
        <v>5756</v>
      </c>
      <c r="H569" s="18">
        <v>2148346</v>
      </c>
      <c r="I569" s="13">
        <v>30</v>
      </c>
      <c r="J569" s="14">
        <v>0</v>
      </c>
      <c r="K569" s="19"/>
      <c r="L569" s="14">
        <v>0</v>
      </c>
      <c r="M569" s="14"/>
      <c r="N569" s="14">
        <v>0</v>
      </c>
      <c r="O569" s="14"/>
      <c r="P569" s="14">
        <v>1721848</v>
      </c>
      <c r="Q569" s="14"/>
      <c r="R569" s="14">
        <v>0</v>
      </c>
      <c r="S569" s="14"/>
      <c r="T569" s="14">
        <v>230791</v>
      </c>
      <c r="U569" s="14"/>
      <c r="V569" s="15">
        <v>1952639</v>
      </c>
      <c r="W569" s="14"/>
      <c r="X569" s="5" t="str">
        <f t="shared" si="8"/>
        <v>No</v>
      </c>
      <c r="Y569" s="14"/>
      <c r="Z569" s="5"/>
      <c r="AA569" s="14"/>
      <c r="AB569" s="5"/>
      <c r="AC569" s="27"/>
      <c r="AD569" s="5"/>
      <c r="AE569" s="14"/>
      <c r="AF569" s="5"/>
      <c r="AG569" s="7"/>
    </row>
    <row r="570" spans="1:33" s="54" customFormat="1">
      <c r="A570" s="16" t="s">
        <v>4898</v>
      </c>
      <c r="B570" s="16" t="s">
        <v>4878</v>
      </c>
      <c r="C570" s="17" t="s">
        <v>87</v>
      </c>
      <c r="D570" s="186" t="s">
        <v>4899</v>
      </c>
      <c r="E570" s="189" t="s">
        <v>4900</v>
      </c>
      <c r="F570" s="17" t="s">
        <v>157</v>
      </c>
      <c r="G570" s="17" t="s">
        <v>147</v>
      </c>
      <c r="H570" s="18">
        <v>0</v>
      </c>
      <c r="I570" s="13">
        <v>30</v>
      </c>
      <c r="J570" s="14">
        <v>0</v>
      </c>
      <c r="K570" s="19"/>
      <c r="L570" s="14">
        <v>304852</v>
      </c>
      <c r="M570" s="14"/>
      <c r="N570" s="14">
        <v>0</v>
      </c>
      <c r="O570" s="14"/>
      <c r="P570" s="14">
        <v>0</v>
      </c>
      <c r="Q570" s="14"/>
      <c r="R570" s="14">
        <v>542581</v>
      </c>
      <c r="S570" s="14"/>
      <c r="T570" s="14">
        <v>557817</v>
      </c>
      <c r="U570" s="14"/>
      <c r="V570" s="15">
        <v>1405250</v>
      </c>
      <c r="W570" s="14"/>
      <c r="X570" s="5" t="str">
        <f t="shared" si="8"/>
        <v>No</v>
      </c>
      <c r="Y570" s="14"/>
      <c r="Z570" s="5"/>
      <c r="AA570" s="14"/>
      <c r="AB570" s="5"/>
      <c r="AC570" s="27"/>
      <c r="AD570" s="5"/>
      <c r="AE570" s="14"/>
      <c r="AF570" s="5"/>
      <c r="AG570" s="7"/>
    </row>
    <row r="571" spans="1:33" s="54" customFormat="1">
      <c r="A571" s="16" t="s">
        <v>3407</v>
      </c>
      <c r="B571" s="16" t="s">
        <v>3408</v>
      </c>
      <c r="C571" s="17" t="s">
        <v>50</v>
      </c>
      <c r="D571" s="186">
        <v>4073</v>
      </c>
      <c r="E571" s="189">
        <v>40073</v>
      </c>
      <c r="F571" s="17" t="s">
        <v>125</v>
      </c>
      <c r="G571" s="17" t="s">
        <v>5756</v>
      </c>
      <c r="H571" s="18">
        <v>74741</v>
      </c>
      <c r="I571" s="13">
        <v>30</v>
      </c>
      <c r="J571" s="14">
        <v>79456</v>
      </c>
      <c r="K571" s="19"/>
      <c r="L571" s="14">
        <v>428188</v>
      </c>
      <c r="M571" s="14"/>
      <c r="N571" s="14">
        <v>0</v>
      </c>
      <c r="O571" s="14"/>
      <c r="P571" s="14">
        <v>447544</v>
      </c>
      <c r="Q571" s="14"/>
      <c r="R571" s="14">
        <v>0</v>
      </c>
      <c r="S571" s="14"/>
      <c r="T571" s="14">
        <v>1030963</v>
      </c>
      <c r="U571" s="14"/>
      <c r="V571" s="15">
        <v>1986151</v>
      </c>
      <c r="W571" s="14"/>
      <c r="X571" s="5" t="str">
        <f t="shared" si="8"/>
        <v>No</v>
      </c>
      <c r="Y571" s="14"/>
      <c r="Z571" s="5"/>
      <c r="AA571" s="14"/>
      <c r="AB571" s="5"/>
      <c r="AC571" s="27"/>
      <c r="AD571" s="5"/>
      <c r="AE571" s="14"/>
      <c r="AF571" s="5"/>
      <c r="AG571" s="7"/>
    </row>
    <row r="572" spans="1:33" s="54" customFormat="1">
      <c r="A572" s="16" t="s">
        <v>2016</v>
      </c>
      <c r="B572" s="16" t="s">
        <v>2017</v>
      </c>
      <c r="C572" s="17" t="s">
        <v>69</v>
      </c>
      <c r="D572" s="186" t="s">
        <v>2018</v>
      </c>
      <c r="E572" s="189" t="s">
        <v>2019</v>
      </c>
      <c r="F572" s="17" t="s">
        <v>157</v>
      </c>
      <c r="G572" s="17" t="s">
        <v>147</v>
      </c>
      <c r="H572" s="18">
        <v>0</v>
      </c>
      <c r="I572" s="13">
        <v>30</v>
      </c>
      <c r="J572" s="14">
        <v>104663</v>
      </c>
      <c r="K572" s="19" t="s">
        <v>6126</v>
      </c>
      <c r="L572" s="14">
        <v>39767</v>
      </c>
      <c r="M572" s="14"/>
      <c r="N572" s="14">
        <v>0</v>
      </c>
      <c r="O572" s="14"/>
      <c r="P572" s="14">
        <v>290590</v>
      </c>
      <c r="Q572" s="14"/>
      <c r="R572" s="14">
        <v>338089</v>
      </c>
      <c r="S572" s="14"/>
      <c r="T572" s="14">
        <v>633551</v>
      </c>
      <c r="U572" s="14"/>
      <c r="V572" s="15">
        <v>1406660</v>
      </c>
      <c r="W572" s="14"/>
      <c r="X572" s="5" t="str">
        <f t="shared" si="8"/>
        <v>Yes</v>
      </c>
      <c r="Y572" s="14"/>
      <c r="Z572" s="5"/>
      <c r="AA572" s="14"/>
      <c r="AB572" s="5"/>
      <c r="AC572" s="27"/>
      <c r="AD572" s="5"/>
      <c r="AE572" s="14"/>
      <c r="AF572" s="5"/>
      <c r="AG572" s="7"/>
    </row>
    <row r="573" spans="1:33" s="54" customFormat="1">
      <c r="A573" s="16" t="s">
        <v>687</v>
      </c>
      <c r="B573" s="16" t="s">
        <v>688</v>
      </c>
      <c r="C573" s="17" t="s">
        <v>120</v>
      </c>
      <c r="D573" s="186">
        <v>6015</v>
      </c>
      <c r="E573" s="189">
        <v>60015</v>
      </c>
      <c r="F573" s="17" t="s">
        <v>83</v>
      </c>
      <c r="G573" s="17" t="s">
        <v>5756</v>
      </c>
      <c r="H573" s="18">
        <v>0</v>
      </c>
      <c r="I573" s="13">
        <v>29</v>
      </c>
      <c r="J573" s="14">
        <v>253609</v>
      </c>
      <c r="K573" s="19" t="s">
        <v>5830</v>
      </c>
      <c r="L573" s="14">
        <v>0</v>
      </c>
      <c r="M573" s="14"/>
      <c r="N573" s="14">
        <v>0</v>
      </c>
      <c r="O573" s="14"/>
      <c r="P573" s="14">
        <v>2257722</v>
      </c>
      <c r="Q573" s="14"/>
      <c r="R573" s="14">
        <v>690460</v>
      </c>
      <c r="S573" s="14"/>
      <c r="T573" s="14">
        <v>1330988</v>
      </c>
      <c r="U573" s="14"/>
      <c r="V573" s="15">
        <v>4532779</v>
      </c>
      <c r="W573" s="14"/>
      <c r="X573" s="5" t="str">
        <f t="shared" si="8"/>
        <v>Yes</v>
      </c>
      <c r="Y573" s="14"/>
      <c r="Z573" s="5"/>
      <c r="AA573" s="14"/>
      <c r="AB573" s="5"/>
      <c r="AC573" s="27"/>
      <c r="AD573" s="5"/>
      <c r="AE573" s="14"/>
      <c r="AF573" s="5"/>
      <c r="AG573" s="7"/>
    </row>
    <row r="574" spans="1:33" s="54" customFormat="1">
      <c r="A574" s="16" t="s">
        <v>3397</v>
      </c>
      <c r="B574" s="16" t="s">
        <v>167</v>
      </c>
      <c r="C574" s="17" t="s">
        <v>160</v>
      </c>
      <c r="D574" s="186">
        <v>1016</v>
      </c>
      <c r="E574" s="189">
        <v>10016</v>
      </c>
      <c r="F574" s="17" t="s">
        <v>88</v>
      </c>
      <c r="G574" s="17" t="s">
        <v>84</v>
      </c>
      <c r="H574" s="18">
        <v>203914</v>
      </c>
      <c r="I574" s="13">
        <v>29</v>
      </c>
      <c r="J574" s="14">
        <v>1942610</v>
      </c>
      <c r="K574" s="19"/>
      <c r="L574" s="14">
        <v>282942</v>
      </c>
      <c r="M574" s="14"/>
      <c r="N574" s="14">
        <v>0</v>
      </c>
      <c r="O574" s="14"/>
      <c r="P574" s="14">
        <v>3277851</v>
      </c>
      <c r="Q574" s="14"/>
      <c r="R574" s="14">
        <v>172246</v>
      </c>
      <c r="S574" s="14"/>
      <c r="T574" s="14">
        <v>2997322</v>
      </c>
      <c r="U574" s="14"/>
      <c r="V574" s="15">
        <v>8672971</v>
      </c>
      <c r="W574" s="14"/>
      <c r="X574" s="5" t="str">
        <f t="shared" si="8"/>
        <v>No</v>
      </c>
      <c r="Y574" s="14"/>
      <c r="Z574" s="5"/>
      <c r="AA574" s="14"/>
      <c r="AB574" s="5"/>
      <c r="AC574" s="27"/>
      <c r="AD574" s="5"/>
      <c r="AE574" s="14"/>
      <c r="AF574" s="5"/>
      <c r="AG574" s="7"/>
    </row>
    <row r="575" spans="1:33" s="54" customFormat="1">
      <c r="A575" s="16" t="s">
        <v>524</v>
      </c>
      <c r="B575" s="16" t="s">
        <v>525</v>
      </c>
      <c r="C575" s="17" t="s">
        <v>120</v>
      </c>
      <c r="D575" s="186">
        <v>6089</v>
      </c>
      <c r="E575" s="189">
        <v>60089</v>
      </c>
      <c r="F575" s="17" t="s">
        <v>83</v>
      </c>
      <c r="G575" s="17" t="s">
        <v>5756</v>
      </c>
      <c r="H575" s="18">
        <v>130247</v>
      </c>
      <c r="I575" s="13">
        <v>29</v>
      </c>
      <c r="J575" s="14">
        <v>167258</v>
      </c>
      <c r="K575" s="19"/>
      <c r="L575" s="14">
        <v>3004</v>
      </c>
      <c r="M575" s="14"/>
      <c r="N575" s="14">
        <v>0</v>
      </c>
      <c r="O575" s="14"/>
      <c r="P575" s="14">
        <v>590060</v>
      </c>
      <c r="Q575" s="14"/>
      <c r="R575" s="14">
        <v>546672</v>
      </c>
      <c r="S575" s="14"/>
      <c r="T575" s="14">
        <v>1338191</v>
      </c>
      <c r="U575" s="14"/>
      <c r="V575" s="15">
        <v>2645185</v>
      </c>
      <c r="W575" s="14"/>
      <c r="X575" s="5" t="str">
        <f t="shared" si="8"/>
        <v>No</v>
      </c>
      <c r="Y575" s="14"/>
      <c r="Z575" s="5"/>
      <c r="AA575" s="14"/>
      <c r="AB575" s="5"/>
      <c r="AC575" s="27"/>
      <c r="AD575" s="5"/>
      <c r="AE575" s="14"/>
      <c r="AF575" s="5"/>
      <c r="AG575" s="7"/>
    </row>
    <row r="576" spans="1:33" s="54" customFormat="1">
      <c r="A576" s="16" t="s">
        <v>1050</v>
      </c>
      <c r="B576" s="16" t="s">
        <v>1051</v>
      </c>
      <c r="C576" s="17" t="s">
        <v>91</v>
      </c>
      <c r="D576" s="186">
        <v>9093</v>
      </c>
      <c r="E576" s="189">
        <v>90093</v>
      </c>
      <c r="F576" s="17" t="s">
        <v>88</v>
      </c>
      <c r="G576" s="17" t="s">
        <v>84</v>
      </c>
      <c r="H576" s="18">
        <v>117731</v>
      </c>
      <c r="I576" s="13">
        <v>29</v>
      </c>
      <c r="J576" s="14">
        <v>873442</v>
      </c>
      <c r="K576" s="19"/>
      <c r="L576" s="14">
        <v>270459</v>
      </c>
      <c r="M576" s="14"/>
      <c r="N576" s="14">
        <v>0</v>
      </c>
      <c r="O576" s="14"/>
      <c r="P576" s="14">
        <v>0</v>
      </c>
      <c r="Q576" s="14"/>
      <c r="R576" s="14">
        <v>3241649</v>
      </c>
      <c r="S576" s="14"/>
      <c r="T576" s="14">
        <v>1245414</v>
      </c>
      <c r="U576" s="14"/>
      <c r="V576" s="15">
        <v>5630964</v>
      </c>
      <c r="W576" s="14"/>
      <c r="X576" s="5" t="str">
        <f t="shared" si="8"/>
        <v>No</v>
      </c>
      <c r="Y576" s="14"/>
      <c r="Z576" s="5"/>
      <c r="AA576" s="14"/>
      <c r="AB576" s="5"/>
      <c r="AC576" s="27"/>
      <c r="AD576" s="5"/>
      <c r="AE576" s="14"/>
      <c r="AF576" s="5"/>
      <c r="AG576" s="7"/>
    </row>
    <row r="577" spans="1:33" s="54" customFormat="1">
      <c r="A577" s="16" t="s">
        <v>4080</v>
      </c>
      <c r="B577" s="16" t="s">
        <v>3563</v>
      </c>
      <c r="C577" s="17" t="s">
        <v>235</v>
      </c>
      <c r="D577" s="186">
        <v>4131</v>
      </c>
      <c r="E577" s="189">
        <v>40131</v>
      </c>
      <c r="F577" s="17" t="s">
        <v>83</v>
      </c>
      <c r="G577" s="17" t="s">
        <v>5756</v>
      </c>
      <c r="H577" s="18">
        <v>166485</v>
      </c>
      <c r="I577" s="13">
        <v>29</v>
      </c>
      <c r="J577" s="14">
        <v>0</v>
      </c>
      <c r="K577" s="19"/>
      <c r="L577" s="14">
        <v>202956</v>
      </c>
      <c r="M577" s="14"/>
      <c r="N577" s="14">
        <v>0</v>
      </c>
      <c r="O577" s="14"/>
      <c r="P577" s="14">
        <v>158290</v>
      </c>
      <c r="Q577" s="14"/>
      <c r="R577" s="14">
        <v>205250</v>
      </c>
      <c r="S577" s="14"/>
      <c r="T577" s="14">
        <v>255947</v>
      </c>
      <c r="U577" s="14"/>
      <c r="V577" s="15">
        <v>822443</v>
      </c>
      <c r="W577" s="14"/>
      <c r="X577" s="5" t="str">
        <f t="shared" si="8"/>
        <v>No</v>
      </c>
      <c r="Y577" s="14"/>
      <c r="Z577" s="5"/>
      <c r="AA577" s="14"/>
      <c r="AB577" s="5"/>
      <c r="AC577" s="27"/>
      <c r="AD577" s="5"/>
      <c r="AE577" s="14"/>
      <c r="AF577" s="5"/>
      <c r="AG577" s="7"/>
    </row>
    <row r="578" spans="1:33" s="54" customFormat="1">
      <c r="A578" s="16" t="s">
        <v>2831</v>
      </c>
      <c r="B578" s="16" t="s">
        <v>2832</v>
      </c>
      <c r="C578" s="17" t="s">
        <v>210</v>
      </c>
      <c r="D578" s="186" t="s">
        <v>2833</v>
      </c>
      <c r="E578" s="189" t="s">
        <v>2834</v>
      </c>
      <c r="F578" s="17" t="s">
        <v>157</v>
      </c>
      <c r="G578" s="17" t="s">
        <v>147</v>
      </c>
      <c r="H578" s="18">
        <v>0</v>
      </c>
      <c r="I578" s="13">
        <v>29</v>
      </c>
      <c r="J578" s="14">
        <v>137658</v>
      </c>
      <c r="K578" s="19"/>
      <c r="L578" s="14">
        <v>154775</v>
      </c>
      <c r="M578" s="14"/>
      <c r="N578" s="14">
        <v>0</v>
      </c>
      <c r="O578" s="14"/>
      <c r="P578" s="14">
        <v>16150</v>
      </c>
      <c r="Q578" s="14"/>
      <c r="R578" s="14">
        <v>46707</v>
      </c>
      <c r="S578" s="14"/>
      <c r="T578" s="14">
        <v>1277419</v>
      </c>
      <c r="U578" s="14"/>
      <c r="V578" s="15">
        <v>1632709</v>
      </c>
      <c r="W578" s="14"/>
      <c r="X578" s="5" t="str">
        <f t="shared" si="8"/>
        <v>No</v>
      </c>
      <c r="Y578" s="14"/>
      <c r="Z578" s="5"/>
      <c r="AA578" s="14"/>
      <c r="AB578" s="5"/>
      <c r="AC578" s="27"/>
      <c r="AD578" s="5"/>
      <c r="AE578" s="14"/>
      <c r="AF578" s="5"/>
      <c r="AG578" s="7"/>
    </row>
    <row r="579" spans="1:33" s="54" customFormat="1">
      <c r="A579" s="16" t="s">
        <v>3289</v>
      </c>
      <c r="B579" s="16" t="s">
        <v>586</v>
      </c>
      <c r="C579" s="17" t="s">
        <v>555</v>
      </c>
      <c r="D579" s="186" t="s">
        <v>3290</v>
      </c>
      <c r="E579" s="189" t="s">
        <v>3291</v>
      </c>
      <c r="F579" s="17" t="s">
        <v>83</v>
      </c>
      <c r="G579" s="17" t="s">
        <v>147</v>
      </c>
      <c r="H579" s="18">
        <v>0</v>
      </c>
      <c r="I579" s="13">
        <v>29</v>
      </c>
      <c r="J579" s="14">
        <v>35944</v>
      </c>
      <c r="K579" s="19"/>
      <c r="L579" s="14">
        <v>167047</v>
      </c>
      <c r="M579" s="14"/>
      <c r="N579" s="14">
        <v>0</v>
      </c>
      <c r="O579" s="14"/>
      <c r="P579" s="14">
        <v>104367</v>
      </c>
      <c r="Q579" s="14"/>
      <c r="R579" s="14">
        <v>1494064</v>
      </c>
      <c r="S579" s="14"/>
      <c r="T579" s="14">
        <v>497138</v>
      </c>
      <c r="U579" s="14"/>
      <c r="V579" s="15">
        <v>2298560</v>
      </c>
      <c r="W579" s="14"/>
      <c r="X579" s="5" t="str">
        <f t="shared" ref="X579:X642" si="9">IF(W579&amp;U579&amp;S579&amp;Q579&amp;O579&amp;M579&amp;K579&lt;&gt;"","Yes","No")</f>
        <v>No</v>
      </c>
      <c r="Y579" s="14"/>
      <c r="Z579" s="5"/>
      <c r="AA579" s="14"/>
      <c r="AB579" s="5"/>
      <c r="AC579" s="27"/>
      <c r="AD579" s="5"/>
      <c r="AE579" s="14"/>
      <c r="AF579" s="5"/>
      <c r="AG579" s="7"/>
    </row>
    <row r="580" spans="1:33" s="54" customFormat="1">
      <c r="A580" s="16" t="s">
        <v>2602</v>
      </c>
      <c r="B580" s="16" t="s">
        <v>2603</v>
      </c>
      <c r="C580" s="17" t="s">
        <v>466</v>
      </c>
      <c r="D580" s="186" t="s">
        <v>2604</v>
      </c>
      <c r="E580" s="189" t="s">
        <v>2605</v>
      </c>
      <c r="F580" s="17" t="s">
        <v>83</v>
      </c>
      <c r="G580" s="17" t="s">
        <v>147</v>
      </c>
      <c r="H580" s="18">
        <v>0</v>
      </c>
      <c r="I580" s="13">
        <v>29</v>
      </c>
      <c r="J580" s="14">
        <v>73063</v>
      </c>
      <c r="K580" s="19"/>
      <c r="L580" s="14">
        <v>954297</v>
      </c>
      <c r="M580" s="14"/>
      <c r="N580" s="14">
        <v>0</v>
      </c>
      <c r="O580" s="14"/>
      <c r="P580" s="14">
        <v>135650</v>
      </c>
      <c r="Q580" s="14"/>
      <c r="R580" s="14">
        <v>91948</v>
      </c>
      <c r="S580" s="14"/>
      <c r="T580" s="14">
        <v>1105000</v>
      </c>
      <c r="U580" s="14"/>
      <c r="V580" s="15">
        <v>2359958</v>
      </c>
      <c r="W580" s="14"/>
      <c r="X580" s="5" t="str">
        <f t="shared" si="9"/>
        <v>No</v>
      </c>
      <c r="Y580" s="14"/>
      <c r="Z580" s="5"/>
      <c r="AA580" s="14"/>
      <c r="AB580" s="5"/>
      <c r="AC580" s="27"/>
      <c r="AD580" s="5"/>
      <c r="AE580" s="14"/>
      <c r="AF580" s="5"/>
      <c r="AG580" s="7"/>
    </row>
    <row r="581" spans="1:33" s="54" customFormat="1">
      <c r="A581" s="16" t="s">
        <v>3479</v>
      </c>
      <c r="B581" s="16" t="s">
        <v>3480</v>
      </c>
      <c r="C581" s="17" t="s">
        <v>3481</v>
      </c>
      <c r="D581" s="186">
        <v>4188</v>
      </c>
      <c r="E581" s="189">
        <v>40188</v>
      </c>
      <c r="F581" s="17" t="s">
        <v>138</v>
      </c>
      <c r="G581" s="17" t="s">
        <v>5756</v>
      </c>
      <c r="H581" s="18">
        <v>106405</v>
      </c>
      <c r="I581" s="13">
        <v>29</v>
      </c>
      <c r="J581" s="14">
        <v>405251</v>
      </c>
      <c r="K581" s="19"/>
      <c r="L581" s="14">
        <v>0</v>
      </c>
      <c r="M581" s="14"/>
      <c r="N581" s="14">
        <v>0</v>
      </c>
      <c r="O581" s="14"/>
      <c r="P581" s="14">
        <v>4274817</v>
      </c>
      <c r="Q581" s="14"/>
      <c r="R581" s="14">
        <v>0</v>
      </c>
      <c r="S581" s="14"/>
      <c r="T581" s="14">
        <v>0</v>
      </c>
      <c r="U581" s="14"/>
      <c r="V581" s="15">
        <v>4680068</v>
      </c>
      <c r="W581" s="14"/>
      <c r="X581" s="5" t="str">
        <f t="shared" si="9"/>
        <v>No</v>
      </c>
      <c r="Y581" s="14"/>
      <c r="Z581" s="5"/>
      <c r="AA581" s="14"/>
      <c r="AB581" s="5"/>
      <c r="AC581" s="27"/>
      <c r="AD581" s="5"/>
      <c r="AE581" s="14"/>
      <c r="AF581" s="5"/>
      <c r="AG581" s="7"/>
    </row>
    <row r="582" spans="1:33" s="54" customFormat="1">
      <c r="A582" s="16" t="s">
        <v>1941</v>
      </c>
      <c r="B582" s="16" t="s">
        <v>1201</v>
      </c>
      <c r="C582" s="17" t="s">
        <v>39</v>
      </c>
      <c r="D582" s="186">
        <v>9222</v>
      </c>
      <c r="E582" s="189">
        <v>90222</v>
      </c>
      <c r="F582" s="17" t="s">
        <v>125</v>
      </c>
      <c r="G582" s="17" t="s">
        <v>84</v>
      </c>
      <c r="H582" s="18">
        <v>843168</v>
      </c>
      <c r="I582" s="13">
        <v>29</v>
      </c>
      <c r="J582" s="14">
        <v>489351</v>
      </c>
      <c r="K582" s="19"/>
      <c r="L582" s="14">
        <v>0</v>
      </c>
      <c r="M582" s="14"/>
      <c r="N582" s="14">
        <v>0</v>
      </c>
      <c r="O582" s="14"/>
      <c r="P582" s="14">
        <v>0</v>
      </c>
      <c r="Q582" s="14"/>
      <c r="R582" s="14">
        <v>9934</v>
      </c>
      <c r="S582" s="14"/>
      <c r="T582" s="14">
        <v>24380</v>
      </c>
      <c r="U582" s="14"/>
      <c r="V582" s="15">
        <v>523665</v>
      </c>
      <c r="W582" s="14"/>
      <c r="X582" s="5" t="str">
        <f t="shared" si="9"/>
        <v>No</v>
      </c>
      <c r="Y582" s="14"/>
      <c r="Z582" s="5"/>
      <c r="AA582" s="14"/>
      <c r="AB582" s="5"/>
      <c r="AC582" s="27"/>
      <c r="AD582" s="5"/>
      <c r="AE582" s="14"/>
      <c r="AF582" s="5"/>
      <c r="AG582" s="7"/>
    </row>
    <row r="583" spans="1:33" s="54" customFormat="1">
      <c r="A583" s="16" t="s">
        <v>200</v>
      </c>
      <c r="B583" s="16" t="s">
        <v>201</v>
      </c>
      <c r="C583" s="17" t="s">
        <v>106</v>
      </c>
      <c r="D583" s="186">
        <v>7051</v>
      </c>
      <c r="E583" s="189">
        <v>70051</v>
      </c>
      <c r="F583" s="17" t="s">
        <v>88</v>
      </c>
      <c r="G583" s="17" t="s">
        <v>5756</v>
      </c>
      <c r="H583" s="18">
        <v>52900</v>
      </c>
      <c r="I583" s="13">
        <v>29</v>
      </c>
      <c r="J583" s="14">
        <v>637522</v>
      </c>
      <c r="K583" s="19"/>
      <c r="L583" s="14">
        <v>315311</v>
      </c>
      <c r="M583" s="14"/>
      <c r="N583" s="14">
        <v>0</v>
      </c>
      <c r="O583" s="14"/>
      <c r="P583" s="14">
        <v>366818</v>
      </c>
      <c r="Q583" s="14"/>
      <c r="R583" s="14">
        <v>19721</v>
      </c>
      <c r="S583" s="14"/>
      <c r="T583" s="14">
        <v>819500</v>
      </c>
      <c r="U583" s="14"/>
      <c r="V583" s="15">
        <v>2158872</v>
      </c>
      <c r="W583" s="14"/>
      <c r="X583" s="5" t="str">
        <f t="shared" si="9"/>
        <v>No</v>
      </c>
      <c r="Y583" s="14"/>
      <c r="Z583" s="5"/>
      <c r="AA583" s="14"/>
      <c r="AB583" s="5"/>
      <c r="AC583" s="27"/>
      <c r="AD583" s="5"/>
      <c r="AE583" s="14"/>
      <c r="AF583" s="5"/>
      <c r="AG583" s="7"/>
    </row>
    <row r="584" spans="1:33" s="54" customFormat="1">
      <c r="A584" s="16" t="s">
        <v>4579</v>
      </c>
      <c r="B584" s="16" t="s">
        <v>4580</v>
      </c>
      <c r="C584" s="17" t="s">
        <v>132</v>
      </c>
      <c r="D584" s="186">
        <v>5145</v>
      </c>
      <c r="E584" s="189">
        <v>50145</v>
      </c>
      <c r="F584" s="17" t="s">
        <v>83</v>
      </c>
      <c r="G584" s="17" t="s">
        <v>84</v>
      </c>
      <c r="H584" s="18">
        <v>62182</v>
      </c>
      <c r="I584" s="13">
        <v>29</v>
      </c>
      <c r="J584" s="14">
        <v>3632</v>
      </c>
      <c r="K584" s="19"/>
      <c r="L584" s="14">
        <v>0</v>
      </c>
      <c r="M584" s="14"/>
      <c r="N584" s="14">
        <v>0</v>
      </c>
      <c r="O584" s="14"/>
      <c r="P584" s="14">
        <v>612704</v>
      </c>
      <c r="Q584" s="14"/>
      <c r="R584" s="14">
        <v>621463</v>
      </c>
      <c r="S584" s="14"/>
      <c r="T584" s="14">
        <v>632084</v>
      </c>
      <c r="U584" s="14"/>
      <c r="V584" s="15">
        <v>1869883</v>
      </c>
      <c r="W584" s="14"/>
      <c r="X584" s="5" t="str">
        <f t="shared" si="9"/>
        <v>No</v>
      </c>
      <c r="Y584" s="14"/>
      <c r="Z584" s="5"/>
      <c r="AA584" s="14"/>
      <c r="AB584" s="5"/>
      <c r="AC584" s="27"/>
      <c r="AD584" s="5"/>
      <c r="AE584" s="14"/>
      <c r="AF584" s="5"/>
      <c r="AG584" s="7"/>
    </row>
    <row r="585" spans="1:33" s="54" customFormat="1">
      <c r="A585" s="16" t="s">
        <v>5688</v>
      </c>
      <c r="B585" s="16" t="s">
        <v>97</v>
      </c>
      <c r="C585" s="17" t="s">
        <v>42</v>
      </c>
      <c r="D585" s="186">
        <v>2082</v>
      </c>
      <c r="E585" s="189">
        <v>20082</v>
      </c>
      <c r="F585" s="17" t="s">
        <v>83</v>
      </c>
      <c r="G585" s="17" t="s">
        <v>84</v>
      </c>
      <c r="H585" s="18">
        <v>18351295</v>
      </c>
      <c r="I585" s="13">
        <v>29</v>
      </c>
      <c r="J585" s="14">
        <v>2901948</v>
      </c>
      <c r="K585" s="19"/>
      <c r="L585" s="14">
        <v>4170236</v>
      </c>
      <c r="M585" s="14"/>
      <c r="N585" s="14">
        <v>0</v>
      </c>
      <c r="O585" s="14"/>
      <c r="P585" s="14">
        <v>96209644</v>
      </c>
      <c r="Q585" s="14"/>
      <c r="R585" s="14">
        <v>25740287</v>
      </c>
      <c r="S585" s="14"/>
      <c r="T585" s="14">
        <v>4786215</v>
      </c>
      <c r="U585" s="14"/>
      <c r="V585" s="15">
        <v>133808330</v>
      </c>
      <c r="W585" s="14"/>
      <c r="X585" s="5" t="str">
        <f t="shared" si="9"/>
        <v>No</v>
      </c>
      <c r="Y585" s="14"/>
      <c r="Z585" s="5"/>
      <c r="AA585" s="14"/>
      <c r="AB585" s="5"/>
      <c r="AC585" s="27"/>
      <c r="AD585" s="5"/>
      <c r="AE585" s="14"/>
      <c r="AF585" s="5"/>
      <c r="AG585" s="7"/>
    </row>
    <row r="586" spans="1:33" s="54" customFormat="1">
      <c r="A586" s="16" t="s">
        <v>6555</v>
      </c>
      <c r="B586" s="16" t="s">
        <v>5569</v>
      </c>
      <c r="C586" s="17" t="s">
        <v>132</v>
      </c>
      <c r="D586" s="186" t="s">
        <v>5570</v>
      </c>
      <c r="E586" s="189" t="s">
        <v>5571</v>
      </c>
      <c r="F586" s="17" t="s">
        <v>157</v>
      </c>
      <c r="G586" s="17" t="s">
        <v>147</v>
      </c>
      <c r="H586" s="18">
        <v>0</v>
      </c>
      <c r="I586" s="13">
        <v>29</v>
      </c>
      <c r="J586" s="14">
        <v>105934</v>
      </c>
      <c r="K586" s="19"/>
      <c r="L586" s="14">
        <v>535913</v>
      </c>
      <c r="M586" s="14"/>
      <c r="N586" s="14">
        <v>0</v>
      </c>
      <c r="O586" s="14"/>
      <c r="P586" s="14">
        <v>263723</v>
      </c>
      <c r="Q586" s="14"/>
      <c r="R586" s="14">
        <v>312485</v>
      </c>
      <c r="S586" s="14"/>
      <c r="T586" s="14">
        <v>784242</v>
      </c>
      <c r="U586" s="14"/>
      <c r="V586" s="15">
        <v>2002297</v>
      </c>
      <c r="W586" s="14"/>
      <c r="X586" s="5" t="str">
        <f t="shared" si="9"/>
        <v>No</v>
      </c>
      <c r="Y586" s="14"/>
      <c r="Z586" s="5"/>
      <c r="AA586" s="14"/>
      <c r="AB586" s="5"/>
      <c r="AC586" s="27"/>
      <c r="AD586" s="5"/>
      <c r="AE586" s="14"/>
      <c r="AF586" s="5"/>
      <c r="AG586" s="7"/>
    </row>
    <row r="587" spans="1:33" s="54" customFormat="1">
      <c r="A587" s="16" t="s">
        <v>1607</v>
      </c>
      <c r="B587" s="16" t="s">
        <v>1608</v>
      </c>
      <c r="C587" s="17" t="s">
        <v>178</v>
      </c>
      <c r="D587" s="186" t="s">
        <v>1609</v>
      </c>
      <c r="E587" s="189" t="s">
        <v>1610</v>
      </c>
      <c r="F587" s="17" t="s">
        <v>88</v>
      </c>
      <c r="G587" s="17" t="s">
        <v>147</v>
      </c>
      <c r="H587" s="18">
        <v>0</v>
      </c>
      <c r="I587" s="13">
        <v>29</v>
      </c>
      <c r="J587" s="14">
        <v>226706</v>
      </c>
      <c r="K587" s="19"/>
      <c r="L587" s="14">
        <v>0</v>
      </c>
      <c r="M587" s="14"/>
      <c r="N587" s="14">
        <v>0</v>
      </c>
      <c r="O587" s="14"/>
      <c r="P587" s="14">
        <v>894669</v>
      </c>
      <c r="Q587" s="14"/>
      <c r="R587" s="14">
        <v>1051461</v>
      </c>
      <c r="S587" s="14"/>
      <c r="T587" s="14">
        <v>515238</v>
      </c>
      <c r="U587" s="14"/>
      <c r="V587" s="15">
        <v>2688074</v>
      </c>
      <c r="W587" s="14"/>
      <c r="X587" s="5" t="str">
        <f t="shared" si="9"/>
        <v>No</v>
      </c>
      <c r="Y587" s="14"/>
      <c r="Z587" s="5"/>
      <c r="AA587" s="14"/>
      <c r="AB587" s="5"/>
      <c r="AC587" s="27"/>
      <c r="AD587" s="5"/>
      <c r="AE587" s="14"/>
      <c r="AF587" s="5"/>
      <c r="AG587" s="7"/>
    </row>
    <row r="588" spans="1:33" s="54" customFormat="1">
      <c r="A588" s="16" t="s">
        <v>4091</v>
      </c>
      <c r="B588" s="16" t="s">
        <v>4092</v>
      </c>
      <c r="C588" s="17" t="s">
        <v>132</v>
      </c>
      <c r="D588" s="186">
        <v>5103</v>
      </c>
      <c r="E588" s="189">
        <v>50103</v>
      </c>
      <c r="F588" s="17" t="s">
        <v>83</v>
      </c>
      <c r="G588" s="17" t="s">
        <v>84</v>
      </c>
      <c r="H588" s="18">
        <v>8608208</v>
      </c>
      <c r="I588" s="13">
        <v>29</v>
      </c>
      <c r="J588" s="14">
        <v>0</v>
      </c>
      <c r="K588" s="19"/>
      <c r="L588" s="14">
        <v>15361</v>
      </c>
      <c r="M588" s="14"/>
      <c r="N588" s="14">
        <v>0</v>
      </c>
      <c r="O588" s="14"/>
      <c r="P588" s="14">
        <v>277129</v>
      </c>
      <c r="Q588" s="14"/>
      <c r="R588" s="14">
        <v>79560</v>
      </c>
      <c r="S588" s="14"/>
      <c r="T588" s="14">
        <v>589455</v>
      </c>
      <c r="U588" s="14"/>
      <c r="V588" s="15">
        <v>961505</v>
      </c>
      <c r="W588" s="14"/>
      <c r="X588" s="5" t="str">
        <f t="shared" si="9"/>
        <v>No</v>
      </c>
      <c r="Y588" s="14"/>
      <c r="Z588" s="5"/>
      <c r="AA588" s="14"/>
      <c r="AB588" s="5"/>
      <c r="AC588" s="27"/>
      <c r="AD588" s="5"/>
      <c r="AE588" s="14"/>
      <c r="AF588" s="5"/>
      <c r="AG588" s="7"/>
    </row>
    <row r="589" spans="1:33" s="54" customFormat="1">
      <c r="A589" s="16" t="s">
        <v>2964</v>
      </c>
      <c r="B589" s="16" t="s">
        <v>716</v>
      </c>
      <c r="C589" s="17" t="s">
        <v>91</v>
      </c>
      <c r="D589" s="186">
        <v>9022</v>
      </c>
      <c r="E589" s="189">
        <v>90022</v>
      </c>
      <c r="F589" s="17" t="s">
        <v>83</v>
      </c>
      <c r="G589" s="17" t="s">
        <v>84</v>
      </c>
      <c r="H589" s="18">
        <v>12150996</v>
      </c>
      <c r="I589" s="13">
        <v>29</v>
      </c>
      <c r="J589" s="14">
        <v>1383815</v>
      </c>
      <c r="K589" s="19"/>
      <c r="L589" s="14">
        <v>61235</v>
      </c>
      <c r="M589" s="14"/>
      <c r="N589" s="14">
        <v>0</v>
      </c>
      <c r="O589" s="14"/>
      <c r="P589" s="14">
        <v>6185227</v>
      </c>
      <c r="Q589" s="14"/>
      <c r="R589" s="14">
        <v>3418524</v>
      </c>
      <c r="S589" s="14"/>
      <c r="T589" s="14">
        <v>1351591</v>
      </c>
      <c r="U589" s="14"/>
      <c r="V589" s="15">
        <v>12400392</v>
      </c>
      <c r="W589" s="14"/>
      <c r="X589" s="5" t="str">
        <f t="shared" si="9"/>
        <v>No</v>
      </c>
      <c r="Y589" s="14"/>
      <c r="Z589" s="5"/>
      <c r="AA589" s="14"/>
      <c r="AB589" s="5"/>
      <c r="AC589" s="27"/>
      <c r="AD589" s="5"/>
      <c r="AE589" s="14"/>
      <c r="AF589" s="5"/>
      <c r="AG589" s="7"/>
    </row>
    <row r="590" spans="1:33" s="54" customFormat="1">
      <c r="A590" s="16" t="s">
        <v>526</v>
      </c>
      <c r="B590" s="16" t="s">
        <v>140</v>
      </c>
      <c r="C590" s="17" t="s">
        <v>120</v>
      </c>
      <c r="D590" s="186">
        <v>6041</v>
      </c>
      <c r="E590" s="189">
        <v>60041</v>
      </c>
      <c r="F590" s="17" t="s">
        <v>83</v>
      </c>
      <c r="G590" s="17" t="s">
        <v>84</v>
      </c>
      <c r="H590" s="18">
        <v>5121892</v>
      </c>
      <c r="I590" s="13">
        <v>29</v>
      </c>
      <c r="J590" s="14">
        <v>218027</v>
      </c>
      <c r="K590" s="19"/>
      <c r="L590" s="14">
        <v>23432</v>
      </c>
      <c r="M590" s="14"/>
      <c r="N590" s="14">
        <v>0</v>
      </c>
      <c r="O590" s="14"/>
      <c r="P590" s="14">
        <v>1144796</v>
      </c>
      <c r="Q590" s="14"/>
      <c r="R590" s="14">
        <v>381123</v>
      </c>
      <c r="S590" s="14"/>
      <c r="T590" s="14">
        <v>1759768</v>
      </c>
      <c r="U590" s="14"/>
      <c r="V590" s="15">
        <v>3527146</v>
      </c>
      <c r="W590" s="14"/>
      <c r="X590" s="5" t="str">
        <f t="shared" si="9"/>
        <v>No</v>
      </c>
      <c r="Y590" s="14"/>
      <c r="Z590" s="5"/>
      <c r="AA590" s="14"/>
      <c r="AB590" s="5"/>
      <c r="AC590" s="27"/>
      <c r="AD590" s="5"/>
      <c r="AE590" s="14"/>
      <c r="AF590" s="5"/>
      <c r="AG590" s="7"/>
    </row>
    <row r="591" spans="1:33" s="54" customFormat="1">
      <c r="A591" s="16" t="s">
        <v>282</v>
      </c>
      <c r="B591" s="16" t="s">
        <v>283</v>
      </c>
      <c r="C591" s="17" t="s">
        <v>120</v>
      </c>
      <c r="D591" s="186">
        <v>6116</v>
      </c>
      <c r="E591" s="189">
        <v>60116</v>
      </c>
      <c r="F591" s="17" t="s">
        <v>83</v>
      </c>
      <c r="G591" s="17" t="s">
        <v>5756</v>
      </c>
      <c r="H591" s="18">
        <v>366174</v>
      </c>
      <c r="I591" s="13">
        <v>29</v>
      </c>
      <c r="J591" s="14">
        <v>78682</v>
      </c>
      <c r="K591" s="19"/>
      <c r="L591" s="14">
        <v>368278</v>
      </c>
      <c r="M591" s="14"/>
      <c r="N591" s="14">
        <v>0</v>
      </c>
      <c r="O591" s="14"/>
      <c r="P591" s="14">
        <v>74000</v>
      </c>
      <c r="Q591" s="14"/>
      <c r="R591" s="14">
        <v>330125</v>
      </c>
      <c r="S591" s="14"/>
      <c r="T591" s="14">
        <v>1035100</v>
      </c>
      <c r="U591" s="14"/>
      <c r="V591" s="15">
        <v>1886185</v>
      </c>
      <c r="W591" s="14"/>
      <c r="X591" s="5" t="str">
        <f t="shared" si="9"/>
        <v>No</v>
      </c>
      <c r="Y591" s="14"/>
      <c r="Z591" s="5"/>
      <c r="AA591" s="14"/>
      <c r="AB591" s="5"/>
      <c r="AC591" s="27"/>
      <c r="AD591" s="5"/>
      <c r="AE591" s="14"/>
      <c r="AF591" s="5"/>
      <c r="AG591" s="7"/>
    </row>
    <row r="592" spans="1:33" s="54" customFormat="1">
      <c r="A592" s="16" t="s">
        <v>2681</v>
      </c>
      <c r="B592" s="16" t="s">
        <v>2682</v>
      </c>
      <c r="C592" s="17" t="s">
        <v>154</v>
      </c>
      <c r="D592" s="186">
        <v>4206</v>
      </c>
      <c r="E592" s="189">
        <v>40206</v>
      </c>
      <c r="F592" s="17" t="s">
        <v>88</v>
      </c>
      <c r="G592" s="17" t="s">
        <v>5756</v>
      </c>
      <c r="H592" s="18">
        <v>548404</v>
      </c>
      <c r="I592" s="13">
        <v>29</v>
      </c>
      <c r="J592" s="14">
        <v>158076</v>
      </c>
      <c r="K592" s="19"/>
      <c r="L592" s="14">
        <v>192980</v>
      </c>
      <c r="M592" s="14"/>
      <c r="N592" s="14">
        <v>0</v>
      </c>
      <c r="O592" s="14"/>
      <c r="P592" s="14">
        <v>644699</v>
      </c>
      <c r="Q592" s="14"/>
      <c r="R592" s="14">
        <v>356386</v>
      </c>
      <c r="S592" s="14"/>
      <c r="T592" s="14">
        <v>1227459</v>
      </c>
      <c r="U592" s="14"/>
      <c r="V592" s="15">
        <v>2579600</v>
      </c>
      <c r="W592" s="14"/>
      <c r="X592" s="5" t="str">
        <f t="shared" si="9"/>
        <v>No</v>
      </c>
      <c r="Y592" s="14"/>
      <c r="Z592" s="5"/>
      <c r="AA592" s="14"/>
      <c r="AB592" s="5"/>
      <c r="AC592" s="27"/>
      <c r="AD592" s="5"/>
      <c r="AE592" s="14"/>
      <c r="AF592" s="5"/>
      <c r="AG592" s="7"/>
    </row>
    <row r="593" spans="1:33" s="54" customFormat="1">
      <c r="A593" s="16" t="s">
        <v>2671</v>
      </c>
      <c r="B593" s="16" t="s">
        <v>2672</v>
      </c>
      <c r="C593" s="17" t="s">
        <v>50</v>
      </c>
      <c r="D593" s="186">
        <v>4064</v>
      </c>
      <c r="E593" s="189">
        <v>40064</v>
      </c>
      <c r="F593" s="17" t="s">
        <v>125</v>
      </c>
      <c r="G593" s="17" t="s">
        <v>5756</v>
      </c>
      <c r="H593" s="18">
        <v>79796</v>
      </c>
      <c r="I593" s="13">
        <v>29</v>
      </c>
      <c r="J593" s="14">
        <v>224530</v>
      </c>
      <c r="K593" s="19"/>
      <c r="L593" s="14">
        <v>0</v>
      </c>
      <c r="M593" s="14"/>
      <c r="N593" s="14">
        <v>0</v>
      </c>
      <c r="O593" s="14"/>
      <c r="P593" s="14">
        <v>813827</v>
      </c>
      <c r="Q593" s="14"/>
      <c r="R593" s="14">
        <v>0</v>
      </c>
      <c r="S593" s="14"/>
      <c r="T593" s="14">
        <v>863234</v>
      </c>
      <c r="U593" s="14"/>
      <c r="V593" s="15">
        <v>1901591</v>
      </c>
      <c r="W593" s="14"/>
      <c r="X593" s="5" t="str">
        <f t="shared" si="9"/>
        <v>No</v>
      </c>
      <c r="Y593" s="14"/>
      <c r="Z593" s="5"/>
      <c r="AA593" s="14"/>
      <c r="AB593" s="5"/>
      <c r="AC593" s="27"/>
      <c r="AD593" s="5"/>
      <c r="AE593" s="14"/>
      <c r="AF593" s="5"/>
      <c r="AG593" s="7"/>
    </row>
    <row r="594" spans="1:33" s="54" customFormat="1">
      <c r="A594" s="16" t="s">
        <v>3398</v>
      </c>
      <c r="B594" s="16" t="s">
        <v>3399</v>
      </c>
      <c r="C594" s="17" t="s">
        <v>82</v>
      </c>
      <c r="D594" s="186">
        <v>2203</v>
      </c>
      <c r="E594" s="189">
        <v>20203</v>
      </c>
      <c r="F594" s="17" t="s">
        <v>83</v>
      </c>
      <c r="G594" s="17" t="s">
        <v>5756</v>
      </c>
      <c r="H594" s="18">
        <v>51291</v>
      </c>
      <c r="I594" s="13">
        <v>28</v>
      </c>
      <c r="J594" s="14">
        <v>0</v>
      </c>
      <c r="K594" s="19"/>
      <c r="L594" s="14">
        <v>0</v>
      </c>
      <c r="M594" s="14"/>
      <c r="N594" s="14">
        <v>0</v>
      </c>
      <c r="O594" s="14"/>
      <c r="P594" s="14">
        <v>2793470</v>
      </c>
      <c r="Q594" s="14"/>
      <c r="R594" s="14">
        <v>340176</v>
      </c>
      <c r="S594" s="14"/>
      <c r="T594" s="14">
        <v>458865</v>
      </c>
      <c r="U594" s="14"/>
      <c r="V594" s="15">
        <v>3592511</v>
      </c>
      <c r="W594" s="14"/>
      <c r="X594" s="5" t="str">
        <f t="shared" si="9"/>
        <v>No</v>
      </c>
      <c r="Y594" s="14"/>
      <c r="Z594" s="5"/>
      <c r="AA594" s="14"/>
      <c r="AB594" s="5"/>
      <c r="AC594" s="27"/>
      <c r="AD594" s="5"/>
      <c r="AE594" s="14"/>
      <c r="AF594" s="5"/>
      <c r="AG594" s="7"/>
    </row>
    <row r="595" spans="1:33" s="54" customFormat="1">
      <c r="A595" s="16" t="s">
        <v>184</v>
      </c>
      <c r="B595" s="16" t="s">
        <v>185</v>
      </c>
      <c r="C595" s="17" t="s">
        <v>91</v>
      </c>
      <c r="D595" s="186">
        <v>9236</v>
      </c>
      <c r="E595" s="189">
        <v>90236</v>
      </c>
      <c r="F595" s="17" t="s">
        <v>83</v>
      </c>
      <c r="G595" s="17" t="s">
        <v>5756</v>
      </c>
      <c r="H595" s="18">
        <v>358172</v>
      </c>
      <c r="I595" s="13">
        <v>28</v>
      </c>
      <c r="J595" s="14">
        <v>559236</v>
      </c>
      <c r="K595" s="19"/>
      <c r="L595" s="14">
        <v>0</v>
      </c>
      <c r="M595" s="14"/>
      <c r="N595" s="14">
        <v>0</v>
      </c>
      <c r="O595" s="14"/>
      <c r="P595" s="14">
        <v>4849075</v>
      </c>
      <c r="Q595" s="14"/>
      <c r="R595" s="14">
        <v>13747</v>
      </c>
      <c r="S595" s="14"/>
      <c r="T595" s="14">
        <v>837509</v>
      </c>
      <c r="U595" s="14"/>
      <c r="V595" s="15">
        <v>6259567</v>
      </c>
      <c r="W595" s="14"/>
      <c r="X595" s="5" t="str">
        <f t="shared" si="9"/>
        <v>No</v>
      </c>
      <c r="Y595" s="14"/>
      <c r="Z595" s="5"/>
      <c r="AA595" s="14"/>
      <c r="AB595" s="5"/>
      <c r="AC595" s="27"/>
      <c r="AD595" s="5"/>
      <c r="AE595" s="14"/>
      <c r="AF595" s="5"/>
      <c r="AG595" s="7"/>
    </row>
    <row r="596" spans="1:33" s="54" customFormat="1">
      <c r="A596" s="16" t="s">
        <v>1474</v>
      </c>
      <c r="B596" s="16" t="s">
        <v>1475</v>
      </c>
      <c r="C596" s="17" t="s">
        <v>213</v>
      </c>
      <c r="D596" s="186">
        <v>6072</v>
      </c>
      <c r="E596" s="189">
        <v>60072</v>
      </c>
      <c r="F596" s="17" t="s">
        <v>88</v>
      </c>
      <c r="G596" s="17" t="s">
        <v>84</v>
      </c>
      <c r="H596" s="18">
        <v>295083</v>
      </c>
      <c r="I596" s="13">
        <v>28</v>
      </c>
      <c r="J596" s="14">
        <v>108307</v>
      </c>
      <c r="K596" s="19"/>
      <c r="L596" s="14">
        <v>1177301</v>
      </c>
      <c r="M596" s="14"/>
      <c r="N596" s="14">
        <v>0</v>
      </c>
      <c r="O596" s="14"/>
      <c r="P596" s="14">
        <v>1037511</v>
      </c>
      <c r="Q596" s="14"/>
      <c r="R596" s="14">
        <v>200747</v>
      </c>
      <c r="S596" s="14"/>
      <c r="T596" s="14">
        <v>1663977</v>
      </c>
      <c r="U596" s="14"/>
      <c r="V596" s="15">
        <v>4187843</v>
      </c>
      <c r="W596" s="14"/>
      <c r="X596" s="5" t="str">
        <f t="shared" si="9"/>
        <v>No</v>
      </c>
      <c r="Y596" s="14"/>
      <c r="Z596" s="5"/>
      <c r="AA596" s="14"/>
      <c r="AB596" s="5"/>
      <c r="AC596" s="27"/>
      <c r="AD596" s="5"/>
      <c r="AE596" s="14"/>
      <c r="AF596" s="5"/>
      <c r="AG596" s="7"/>
    </row>
    <row r="597" spans="1:33" s="54" customFormat="1">
      <c r="A597" s="16" t="s">
        <v>1229</v>
      </c>
      <c r="B597" s="16" t="s">
        <v>1230</v>
      </c>
      <c r="C597" s="17" t="s">
        <v>91</v>
      </c>
      <c r="D597" s="186">
        <v>9165</v>
      </c>
      <c r="E597" s="189">
        <v>90165</v>
      </c>
      <c r="F597" s="17" t="s">
        <v>83</v>
      </c>
      <c r="G597" s="17" t="s">
        <v>5756</v>
      </c>
      <c r="H597" s="18">
        <v>214811</v>
      </c>
      <c r="I597" s="13">
        <v>28</v>
      </c>
      <c r="J597" s="14">
        <v>390868</v>
      </c>
      <c r="K597" s="19"/>
      <c r="L597" s="14">
        <v>1812117</v>
      </c>
      <c r="M597" s="14"/>
      <c r="N597" s="14">
        <v>0</v>
      </c>
      <c r="O597" s="14"/>
      <c r="P597" s="14">
        <v>3551292</v>
      </c>
      <c r="Q597" s="14"/>
      <c r="R597" s="14">
        <v>0</v>
      </c>
      <c r="S597" s="14"/>
      <c r="T597" s="14">
        <v>915575</v>
      </c>
      <c r="U597" s="14"/>
      <c r="V597" s="15">
        <v>6669852</v>
      </c>
      <c r="W597" s="14"/>
      <c r="X597" s="5" t="str">
        <f t="shared" si="9"/>
        <v>No</v>
      </c>
      <c r="Y597" s="14"/>
      <c r="Z597" s="5"/>
      <c r="AA597" s="14"/>
      <c r="AB597" s="5"/>
      <c r="AC597" s="27"/>
      <c r="AD597" s="5"/>
      <c r="AE597" s="14"/>
      <c r="AF597" s="5"/>
      <c r="AG597" s="7"/>
    </row>
    <row r="598" spans="1:33" s="54" customFormat="1">
      <c r="A598" s="16" t="s">
        <v>1931</v>
      </c>
      <c r="B598" s="16" t="s">
        <v>1932</v>
      </c>
      <c r="C598" s="17" t="s">
        <v>129</v>
      </c>
      <c r="D598" s="186">
        <v>4024</v>
      </c>
      <c r="E598" s="189">
        <v>40024</v>
      </c>
      <c r="F598" s="17" t="s">
        <v>83</v>
      </c>
      <c r="G598" s="17" t="s">
        <v>5756</v>
      </c>
      <c r="H598" s="18">
        <v>253602</v>
      </c>
      <c r="I598" s="13">
        <v>28</v>
      </c>
      <c r="J598" s="14">
        <v>1034355</v>
      </c>
      <c r="K598" s="19"/>
      <c r="L598" s="14">
        <v>55132</v>
      </c>
      <c r="M598" s="14"/>
      <c r="N598" s="14">
        <v>0</v>
      </c>
      <c r="O598" s="14"/>
      <c r="P598" s="14">
        <v>3343324</v>
      </c>
      <c r="Q598" s="14"/>
      <c r="R598" s="14">
        <v>0</v>
      </c>
      <c r="S598" s="14"/>
      <c r="T598" s="14">
        <v>0</v>
      </c>
      <c r="U598" s="14"/>
      <c r="V598" s="15">
        <v>4432811</v>
      </c>
      <c r="W598" s="14"/>
      <c r="X598" s="5" t="str">
        <f t="shared" si="9"/>
        <v>No</v>
      </c>
      <c r="Y598" s="14"/>
      <c r="Z598" s="5"/>
      <c r="AA598" s="14"/>
      <c r="AB598" s="5"/>
      <c r="AC598" s="27"/>
      <c r="AD598" s="5"/>
      <c r="AE598" s="14"/>
      <c r="AF598" s="5"/>
      <c r="AG598" s="7"/>
    </row>
    <row r="599" spans="1:33" s="54" customFormat="1">
      <c r="A599" s="16" t="s">
        <v>5944</v>
      </c>
      <c r="B599" s="16" t="s">
        <v>4436</v>
      </c>
      <c r="C599" s="17" t="s">
        <v>82</v>
      </c>
      <c r="D599" s="186">
        <v>2219</v>
      </c>
      <c r="E599" s="189">
        <v>20219</v>
      </c>
      <c r="F599" s="17" t="s">
        <v>113</v>
      </c>
      <c r="G599" s="17" t="s">
        <v>5756</v>
      </c>
      <c r="H599" s="18">
        <v>18351295</v>
      </c>
      <c r="I599" s="13">
        <v>28</v>
      </c>
      <c r="J599" s="14">
        <v>6131889</v>
      </c>
      <c r="K599" s="19"/>
      <c r="L599" s="14">
        <v>40315</v>
      </c>
      <c r="M599" s="14"/>
      <c r="N599" s="14">
        <v>0</v>
      </c>
      <c r="O599" s="14"/>
      <c r="P599" s="14">
        <v>0</v>
      </c>
      <c r="Q599" s="14"/>
      <c r="R599" s="14">
        <v>0</v>
      </c>
      <c r="S599" s="14"/>
      <c r="T599" s="14">
        <v>0</v>
      </c>
      <c r="U599" s="14"/>
      <c r="V599" s="15">
        <v>6172204</v>
      </c>
      <c r="W599" s="14"/>
      <c r="X599" s="5" t="str">
        <f t="shared" si="9"/>
        <v>No</v>
      </c>
      <c r="Y599" s="14"/>
      <c r="Z599" s="5"/>
      <c r="AA599" s="14"/>
      <c r="AB599" s="5"/>
      <c r="AC599" s="27"/>
      <c r="AD599" s="5"/>
      <c r="AE599" s="14"/>
      <c r="AF599" s="5"/>
      <c r="AG599" s="7"/>
    </row>
    <row r="600" spans="1:33" s="54" customFormat="1">
      <c r="A600" s="16" t="s">
        <v>1912</v>
      </c>
      <c r="B600" s="16" t="s">
        <v>1913</v>
      </c>
      <c r="C600" s="17" t="s">
        <v>235</v>
      </c>
      <c r="D600" s="186">
        <v>4205</v>
      </c>
      <c r="E600" s="189">
        <v>40205</v>
      </c>
      <c r="F600" s="17" t="s">
        <v>83</v>
      </c>
      <c r="G600" s="17" t="s">
        <v>5756</v>
      </c>
      <c r="H600" s="18">
        <v>1249442</v>
      </c>
      <c r="I600" s="13">
        <v>28</v>
      </c>
      <c r="J600" s="14">
        <v>30155</v>
      </c>
      <c r="K600" s="19"/>
      <c r="L600" s="14">
        <v>880728</v>
      </c>
      <c r="M600" s="14"/>
      <c r="N600" s="14">
        <v>0</v>
      </c>
      <c r="O600" s="14"/>
      <c r="P600" s="14">
        <v>0</v>
      </c>
      <c r="Q600" s="14"/>
      <c r="R600" s="14">
        <v>240742</v>
      </c>
      <c r="S600" s="14"/>
      <c r="T600" s="14">
        <v>437350</v>
      </c>
      <c r="U600" s="14"/>
      <c r="V600" s="15">
        <v>1588975</v>
      </c>
      <c r="W600" s="14"/>
      <c r="X600" s="5" t="str">
        <f t="shared" si="9"/>
        <v>No</v>
      </c>
      <c r="Y600" s="14"/>
      <c r="Z600" s="5"/>
      <c r="AA600" s="14"/>
      <c r="AB600" s="5"/>
      <c r="AC600" s="27"/>
      <c r="AD600" s="5"/>
      <c r="AE600" s="14"/>
      <c r="AF600" s="5"/>
      <c r="AG600" s="7"/>
    </row>
    <row r="601" spans="1:33" s="54" customFormat="1">
      <c r="A601" s="16" t="s">
        <v>5915</v>
      </c>
      <c r="B601" s="16" t="s">
        <v>419</v>
      </c>
      <c r="C601" s="17" t="s">
        <v>420</v>
      </c>
      <c r="D601" s="186">
        <v>22</v>
      </c>
      <c r="E601" s="189">
        <v>22</v>
      </c>
      <c r="F601" s="17" t="s">
        <v>83</v>
      </c>
      <c r="G601" s="17" t="s">
        <v>5756</v>
      </c>
      <c r="H601" s="18">
        <v>69809</v>
      </c>
      <c r="I601" s="13">
        <v>28</v>
      </c>
      <c r="J601" s="14">
        <v>132498</v>
      </c>
      <c r="K601" s="19"/>
      <c r="L601" s="14">
        <v>491027</v>
      </c>
      <c r="M601" s="14"/>
      <c r="N601" s="14">
        <v>0</v>
      </c>
      <c r="O601" s="14"/>
      <c r="P601" s="14">
        <v>415896</v>
      </c>
      <c r="Q601" s="14"/>
      <c r="R601" s="14">
        <v>0</v>
      </c>
      <c r="S601" s="14"/>
      <c r="T601" s="14">
        <v>1837678</v>
      </c>
      <c r="U601" s="14"/>
      <c r="V601" s="15">
        <v>2877099</v>
      </c>
      <c r="W601" s="14"/>
      <c r="X601" s="5" t="str">
        <f t="shared" si="9"/>
        <v>No</v>
      </c>
      <c r="Y601" s="14"/>
      <c r="Z601" s="5"/>
      <c r="AA601" s="14"/>
      <c r="AB601" s="5"/>
      <c r="AC601" s="27"/>
      <c r="AD601" s="5"/>
      <c r="AE601" s="14"/>
      <c r="AF601" s="5"/>
      <c r="AG601" s="7"/>
    </row>
    <row r="602" spans="1:33" s="54" customFormat="1">
      <c r="A602" s="16" t="s">
        <v>4477</v>
      </c>
      <c r="B602" s="16" t="s">
        <v>4478</v>
      </c>
      <c r="C602" s="17" t="s">
        <v>454</v>
      </c>
      <c r="D602" s="186"/>
      <c r="E602" s="189" t="s">
        <v>4479</v>
      </c>
      <c r="F602" s="17" t="s">
        <v>157</v>
      </c>
      <c r="G602" s="17" t="s">
        <v>147</v>
      </c>
      <c r="H602" s="18">
        <v>0</v>
      </c>
      <c r="I602" s="13">
        <v>28</v>
      </c>
      <c r="J602" s="14">
        <v>49665</v>
      </c>
      <c r="K602" s="19"/>
      <c r="L602" s="14">
        <v>736828</v>
      </c>
      <c r="M602" s="14"/>
      <c r="N602" s="14">
        <v>0</v>
      </c>
      <c r="O602" s="14"/>
      <c r="P602" s="14">
        <v>30418</v>
      </c>
      <c r="Q602" s="14"/>
      <c r="R602" s="14">
        <v>175750</v>
      </c>
      <c r="S602" s="14"/>
      <c r="T602" s="14">
        <v>290000</v>
      </c>
      <c r="U602" s="14"/>
      <c r="V602" s="15">
        <v>1282661</v>
      </c>
      <c r="W602" s="14"/>
      <c r="X602" s="5" t="str">
        <f t="shared" si="9"/>
        <v>No</v>
      </c>
      <c r="Y602" s="14"/>
      <c r="Z602" s="5"/>
      <c r="AA602" s="14"/>
      <c r="AB602" s="5"/>
      <c r="AC602" s="27"/>
      <c r="AD602" s="5"/>
      <c r="AE602" s="14"/>
      <c r="AF602" s="5"/>
      <c r="AG602" s="7"/>
    </row>
    <row r="603" spans="1:33" s="54" customFormat="1">
      <c r="A603" s="16" t="s">
        <v>5977</v>
      </c>
      <c r="B603" s="16" t="s">
        <v>3394</v>
      </c>
      <c r="C603" s="17" t="s">
        <v>171</v>
      </c>
      <c r="D603" s="186"/>
      <c r="E603" s="189" t="s">
        <v>5978</v>
      </c>
      <c r="F603" s="17" t="s">
        <v>125</v>
      </c>
      <c r="G603" s="17" t="s">
        <v>147</v>
      </c>
      <c r="H603" s="18">
        <v>0</v>
      </c>
      <c r="I603" s="13">
        <v>28</v>
      </c>
      <c r="J603" s="14">
        <v>40102</v>
      </c>
      <c r="K603" s="19"/>
      <c r="L603" s="14">
        <v>52788</v>
      </c>
      <c r="M603" s="14"/>
      <c r="N603" s="14">
        <v>0</v>
      </c>
      <c r="O603" s="14"/>
      <c r="P603" s="14">
        <v>96405</v>
      </c>
      <c r="Q603" s="14"/>
      <c r="R603" s="14">
        <v>1123037</v>
      </c>
      <c r="S603" s="14"/>
      <c r="T603" s="14">
        <v>1045169</v>
      </c>
      <c r="U603" s="14"/>
      <c r="V603" s="15">
        <v>2357501</v>
      </c>
      <c r="W603" s="14"/>
      <c r="X603" s="5" t="str">
        <f t="shared" si="9"/>
        <v>No</v>
      </c>
      <c r="Y603" s="14"/>
      <c r="Z603" s="5"/>
      <c r="AA603" s="14"/>
      <c r="AB603" s="5"/>
      <c r="AC603" s="27"/>
      <c r="AD603" s="5"/>
      <c r="AE603" s="14"/>
      <c r="AF603" s="5"/>
      <c r="AG603" s="7"/>
    </row>
    <row r="604" spans="1:33" s="54" customFormat="1">
      <c r="A604" s="16" t="s">
        <v>1008</v>
      </c>
      <c r="B604" s="16" t="s">
        <v>1009</v>
      </c>
      <c r="C604" s="17" t="s">
        <v>265</v>
      </c>
      <c r="D604" s="186">
        <v>7012</v>
      </c>
      <c r="E604" s="189">
        <v>70012</v>
      </c>
      <c r="F604" s="17" t="s">
        <v>83</v>
      </c>
      <c r="G604" s="17" t="s">
        <v>84</v>
      </c>
      <c r="H604" s="18">
        <v>106494</v>
      </c>
      <c r="I604" s="13">
        <v>28</v>
      </c>
      <c r="J604" s="14">
        <v>788961</v>
      </c>
      <c r="K604" s="19"/>
      <c r="L604" s="14">
        <v>114834</v>
      </c>
      <c r="M604" s="14"/>
      <c r="N604" s="14">
        <v>0</v>
      </c>
      <c r="O604" s="14"/>
      <c r="P604" s="14">
        <v>1760601</v>
      </c>
      <c r="Q604" s="14"/>
      <c r="R604" s="14">
        <v>359771</v>
      </c>
      <c r="S604" s="14"/>
      <c r="T604" s="14">
        <v>1593526</v>
      </c>
      <c r="U604" s="14"/>
      <c r="V604" s="15">
        <v>4617693</v>
      </c>
      <c r="W604" s="14"/>
      <c r="X604" s="5" t="str">
        <f t="shared" si="9"/>
        <v>No</v>
      </c>
      <c r="Y604" s="14"/>
      <c r="Z604" s="5"/>
      <c r="AA604" s="14"/>
      <c r="AB604" s="5"/>
      <c r="AC604" s="27"/>
      <c r="AD604" s="5"/>
      <c r="AE604" s="14"/>
      <c r="AF604" s="5"/>
      <c r="AG604" s="7"/>
    </row>
    <row r="605" spans="1:33" s="54" customFormat="1">
      <c r="A605" s="16" t="s">
        <v>1914</v>
      </c>
      <c r="B605" s="16" t="s">
        <v>264</v>
      </c>
      <c r="C605" s="17" t="s">
        <v>265</v>
      </c>
      <c r="D605" s="186">
        <v>7019</v>
      </c>
      <c r="E605" s="189">
        <v>70019</v>
      </c>
      <c r="F605" s="17" t="s">
        <v>214</v>
      </c>
      <c r="G605" s="17" t="s">
        <v>84</v>
      </c>
      <c r="H605" s="18">
        <v>106621</v>
      </c>
      <c r="I605" s="13">
        <v>28</v>
      </c>
      <c r="J605" s="14">
        <v>1603787</v>
      </c>
      <c r="K605" s="19"/>
      <c r="L605" s="14">
        <v>472050</v>
      </c>
      <c r="M605" s="14"/>
      <c r="N605" s="14">
        <v>0</v>
      </c>
      <c r="O605" s="14"/>
      <c r="P605" s="14">
        <v>0</v>
      </c>
      <c r="Q605" s="14"/>
      <c r="R605" s="14">
        <v>807091</v>
      </c>
      <c r="S605" s="14"/>
      <c r="T605" s="14">
        <v>595225</v>
      </c>
      <c r="U605" s="14"/>
      <c r="V605" s="15">
        <v>3478153</v>
      </c>
      <c r="W605" s="14"/>
      <c r="X605" s="5" t="str">
        <f t="shared" si="9"/>
        <v>No</v>
      </c>
      <c r="Y605" s="14"/>
      <c r="Z605" s="5"/>
      <c r="AA605" s="14"/>
      <c r="AB605" s="5"/>
      <c r="AC605" s="27"/>
      <c r="AD605" s="5"/>
      <c r="AE605" s="14"/>
      <c r="AF605" s="5"/>
      <c r="AG605" s="7"/>
    </row>
    <row r="606" spans="1:33" s="54" customFormat="1">
      <c r="A606" s="16" t="s">
        <v>455</v>
      </c>
      <c r="B606" s="16" t="s">
        <v>456</v>
      </c>
      <c r="C606" s="17" t="s">
        <v>58</v>
      </c>
      <c r="D606" s="186">
        <v>5171</v>
      </c>
      <c r="E606" s="189">
        <v>50171</v>
      </c>
      <c r="F606" s="17" t="s">
        <v>83</v>
      </c>
      <c r="G606" s="17" t="s">
        <v>5756</v>
      </c>
      <c r="H606" s="18">
        <v>54901</v>
      </c>
      <c r="I606" s="13">
        <v>28</v>
      </c>
      <c r="J606" s="14">
        <v>498426</v>
      </c>
      <c r="K606" s="19"/>
      <c r="L606" s="14">
        <v>39485</v>
      </c>
      <c r="M606" s="14"/>
      <c r="N606" s="14">
        <v>0</v>
      </c>
      <c r="O606" s="14"/>
      <c r="P606" s="14">
        <v>254796</v>
      </c>
      <c r="Q606" s="14"/>
      <c r="R606" s="14">
        <v>467313</v>
      </c>
      <c r="S606" s="14"/>
      <c r="T606" s="14">
        <v>548522</v>
      </c>
      <c r="U606" s="14"/>
      <c r="V606" s="15">
        <v>1808542</v>
      </c>
      <c r="W606" s="14"/>
      <c r="X606" s="5" t="str">
        <f t="shared" si="9"/>
        <v>No</v>
      </c>
      <c r="Y606" s="14"/>
      <c r="Z606" s="5"/>
      <c r="AA606" s="14"/>
      <c r="AB606" s="5"/>
      <c r="AC606" s="27"/>
      <c r="AD606" s="5"/>
      <c r="AE606" s="14"/>
      <c r="AF606" s="5"/>
      <c r="AG606" s="7"/>
    </row>
    <row r="607" spans="1:33" s="54" customFormat="1">
      <c r="A607" s="16" t="s">
        <v>1241</v>
      </c>
      <c r="B607" s="16" t="s">
        <v>1242</v>
      </c>
      <c r="C607" s="17" t="s">
        <v>120</v>
      </c>
      <c r="D607" s="186">
        <v>6082</v>
      </c>
      <c r="E607" s="189">
        <v>60082</v>
      </c>
      <c r="F607" s="17" t="s">
        <v>88</v>
      </c>
      <c r="G607" s="17" t="s">
        <v>84</v>
      </c>
      <c r="H607" s="18">
        <v>106383</v>
      </c>
      <c r="I607" s="13">
        <v>28</v>
      </c>
      <c r="J607" s="14">
        <v>192269</v>
      </c>
      <c r="K607" s="19"/>
      <c r="L607" s="14">
        <v>0</v>
      </c>
      <c r="M607" s="14"/>
      <c r="N607" s="14">
        <v>0</v>
      </c>
      <c r="O607" s="14"/>
      <c r="P607" s="14">
        <v>950771</v>
      </c>
      <c r="Q607" s="14"/>
      <c r="R607" s="14">
        <v>842794</v>
      </c>
      <c r="S607" s="14"/>
      <c r="T607" s="14">
        <v>3081147</v>
      </c>
      <c r="U607" s="14"/>
      <c r="V607" s="15">
        <v>5066981</v>
      </c>
      <c r="W607" s="14"/>
      <c r="X607" s="5" t="str">
        <f t="shared" si="9"/>
        <v>No</v>
      </c>
      <c r="Y607" s="14"/>
      <c r="Z607" s="5"/>
      <c r="AA607" s="14"/>
      <c r="AB607" s="5"/>
      <c r="AC607" s="27"/>
      <c r="AD607" s="5"/>
      <c r="AE607" s="14"/>
      <c r="AF607" s="5"/>
      <c r="AG607" s="7"/>
    </row>
    <row r="608" spans="1:33" s="54" customFormat="1">
      <c r="A608" s="16" t="s">
        <v>6139</v>
      </c>
      <c r="B608" s="16" t="s">
        <v>6140</v>
      </c>
      <c r="C608" s="17" t="s">
        <v>91</v>
      </c>
      <c r="D608" s="186">
        <v>9296</v>
      </c>
      <c r="E608" s="189">
        <v>90296</v>
      </c>
      <c r="F608" s="17" t="s">
        <v>83</v>
      </c>
      <c r="G608" s="17" t="s">
        <v>5756</v>
      </c>
      <c r="H608" s="18">
        <v>12150996</v>
      </c>
      <c r="I608" s="13">
        <v>28</v>
      </c>
      <c r="J608" s="14">
        <v>53877</v>
      </c>
      <c r="K608" s="19"/>
      <c r="L608" s="14">
        <v>0</v>
      </c>
      <c r="M608" s="14"/>
      <c r="N608" s="14">
        <v>0</v>
      </c>
      <c r="O608" s="14"/>
      <c r="P608" s="14">
        <v>481109</v>
      </c>
      <c r="Q608" s="14"/>
      <c r="R608" s="14">
        <v>0</v>
      </c>
      <c r="S608" s="14"/>
      <c r="T608" s="14">
        <v>0</v>
      </c>
      <c r="U608" s="14"/>
      <c r="V608" s="15">
        <v>534986</v>
      </c>
      <c r="W608" s="14"/>
      <c r="X608" s="5" t="str">
        <f t="shared" si="9"/>
        <v>No</v>
      </c>
      <c r="Y608" s="14"/>
      <c r="Z608" s="5"/>
      <c r="AA608" s="14"/>
      <c r="AB608" s="5"/>
      <c r="AC608" s="27"/>
      <c r="AD608" s="5"/>
      <c r="AE608" s="14"/>
      <c r="AF608" s="5"/>
      <c r="AG608" s="7"/>
    </row>
    <row r="609" spans="1:33" s="54" customFormat="1">
      <c r="A609" s="16" t="s">
        <v>548</v>
      </c>
      <c r="B609" s="16" t="s">
        <v>549</v>
      </c>
      <c r="C609" s="17" t="s">
        <v>265</v>
      </c>
      <c r="D609" s="186">
        <v>7013</v>
      </c>
      <c r="E609" s="189">
        <v>70013</v>
      </c>
      <c r="F609" s="17" t="s">
        <v>88</v>
      </c>
      <c r="G609" s="17" t="s">
        <v>5756</v>
      </c>
      <c r="H609" s="18">
        <v>113418</v>
      </c>
      <c r="I609" s="13">
        <v>27</v>
      </c>
      <c r="J609" s="14">
        <v>1201012</v>
      </c>
      <c r="K609" s="19"/>
      <c r="L609" s="14">
        <v>310485</v>
      </c>
      <c r="M609" s="14"/>
      <c r="N609" s="14">
        <v>0</v>
      </c>
      <c r="O609" s="14"/>
      <c r="P609" s="14">
        <v>1820211</v>
      </c>
      <c r="Q609" s="14"/>
      <c r="R609" s="14">
        <v>320616</v>
      </c>
      <c r="S609" s="14"/>
      <c r="T609" s="14">
        <v>1709537</v>
      </c>
      <c r="U609" s="14"/>
      <c r="V609" s="15">
        <v>5361861</v>
      </c>
      <c r="W609" s="14"/>
      <c r="X609" s="5" t="str">
        <f t="shared" si="9"/>
        <v>No</v>
      </c>
      <c r="Y609" s="14"/>
      <c r="Z609" s="5"/>
      <c r="AA609" s="14"/>
      <c r="AB609" s="5"/>
      <c r="AC609" s="27"/>
      <c r="AD609" s="5"/>
      <c r="AE609" s="14"/>
      <c r="AF609" s="5"/>
      <c r="AG609" s="7"/>
    </row>
    <row r="610" spans="1:33" s="54" customFormat="1">
      <c r="A610" s="16" t="s">
        <v>3405</v>
      </c>
      <c r="B610" s="16" t="s">
        <v>3406</v>
      </c>
      <c r="C610" s="17" t="s">
        <v>555</v>
      </c>
      <c r="D610" s="186">
        <v>5215</v>
      </c>
      <c r="E610" s="189">
        <v>50215</v>
      </c>
      <c r="F610" s="17" t="s">
        <v>157</v>
      </c>
      <c r="G610" s="17" t="s">
        <v>5756</v>
      </c>
      <c r="H610" s="18">
        <v>68545</v>
      </c>
      <c r="I610" s="13">
        <v>27</v>
      </c>
      <c r="J610" s="14">
        <v>80396</v>
      </c>
      <c r="K610" s="19"/>
      <c r="L610" s="14">
        <v>2762891</v>
      </c>
      <c r="M610" s="14"/>
      <c r="N610" s="14">
        <v>0</v>
      </c>
      <c r="O610" s="14"/>
      <c r="P610" s="14">
        <v>0</v>
      </c>
      <c r="Q610" s="14"/>
      <c r="R610" s="14">
        <v>259624</v>
      </c>
      <c r="S610" s="14"/>
      <c r="T610" s="14">
        <v>372475</v>
      </c>
      <c r="U610" s="14"/>
      <c r="V610" s="15">
        <v>3475386</v>
      </c>
      <c r="W610" s="14"/>
      <c r="X610" s="5" t="str">
        <f t="shared" si="9"/>
        <v>No</v>
      </c>
      <c r="Y610" s="14"/>
      <c r="Z610" s="5"/>
      <c r="AA610" s="14"/>
      <c r="AB610" s="5"/>
      <c r="AC610" s="27"/>
      <c r="AD610" s="5"/>
      <c r="AE610" s="14"/>
      <c r="AF610" s="5"/>
      <c r="AG610" s="7"/>
    </row>
    <row r="611" spans="1:33" s="54" customFormat="1">
      <c r="A611" s="16" t="s">
        <v>518</v>
      </c>
      <c r="B611" s="16" t="s">
        <v>519</v>
      </c>
      <c r="C611" s="17" t="s">
        <v>82</v>
      </c>
      <c r="D611" s="186">
        <v>2211</v>
      </c>
      <c r="E611" s="189">
        <v>20211</v>
      </c>
      <c r="F611" s="17" t="s">
        <v>83</v>
      </c>
      <c r="G611" s="17" t="s">
        <v>5756</v>
      </c>
      <c r="H611" s="18">
        <v>296668</v>
      </c>
      <c r="I611" s="13">
        <v>27</v>
      </c>
      <c r="J611" s="14">
        <v>0</v>
      </c>
      <c r="K611" s="19"/>
      <c r="L611" s="14">
        <v>3110</v>
      </c>
      <c r="M611" s="14"/>
      <c r="N611" s="14">
        <v>0</v>
      </c>
      <c r="O611" s="14"/>
      <c r="P611" s="14">
        <v>1779988</v>
      </c>
      <c r="Q611" s="14"/>
      <c r="R611" s="14">
        <v>881101</v>
      </c>
      <c r="S611" s="14"/>
      <c r="T611" s="14">
        <v>86492</v>
      </c>
      <c r="U611" s="14"/>
      <c r="V611" s="15">
        <v>2750691</v>
      </c>
      <c r="W611" s="14"/>
      <c r="X611" s="5" t="str">
        <f t="shared" si="9"/>
        <v>No</v>
      </c>
      <c r="Y611" s="14"/>
      <c r="Z611" s="5"/>
      <c r="AA611" s="14"/>
      <c r="AB611" s="5"/>
      <c r="AC611" s="27"/>
      <c r="AD611" s="5"/>
      <c r="AE611" s="14"/>
      <c r="AF611" s="5"/>
      <c r="AG611" s="7"/>
    </row>
    <row r="612" spans="1:33" s="54" customFormat="1">
      <c r="A612" s="16" t="s">
        <v>202</v>
      </c>
      <c r="B612" s="16" t="s">
        <v>203</v>
      </c>
      <c r="C612" s="17" t="s">
        <v>150</v>
      </c>
      <c r="D612" s="186">
        <v>6096</v>
      </c>
      <c r="E612" s="189">
        <v>60096</v>
      </c>
      <c r="F612" s="17" t="s">
        <v>83</v>
      </c>
      <c r="G612" s="17" t="s">
        <v>5756</v>
      </c>
      <c r="H612" s="18">
        <v>103898</v>
      </c>
      <c r="I612" s="13">
        <v>27</v>
      </c>
      <c r="J612" s="14">
        <v>1946948</v>
      </c>
      <c r="K612" s="19"/>
      <c r="L612" s="14">
        <v>241513</v>
      </c>
      <c r="M612" s="14"/>
      <c r="N612" s="14">
        <v>0</v>
      </c>
      <c r="O612" s="14"/>
      <c r="P612" s="14">
        <v>625000</v>
      </c>
      <c r="Q612" s="14"/>
      <c r="R612" s="14">
        <v>155668</v>
      </c>
      <c r="S612" s="14"/>
      <c r="T612" s="14">
        <v>1309914</v>
      </c>
      <c r="U612" s="14"/>
      <c r="V612" s="15">
        <v>4279043</v>
      </c>
      <c r="W612" s="14"/>
      <c r="X612" s="5" t="str">
        <f t="shared" si="9"/>
        <v>No</v>
      </c>
      <c r="Y612" s="14"/>
      <c r="Z612" s="5"/>
      <c r="AA612" s="14"/>
      <c r="AB612" s="5"/>
      <c r="AC612" s="27"/>
      <c r="AD612" s="5"/>
      <c r="AE612" s="14"/>
      <c r="AF612" s="5"/>
      <c r="AG612" s="7"/>
    </row>
    <row r="613" spans="1:33" s="54" customFormat="1">
      <c r="A613" s="16" t="s">
        <v>272</v>
      </c>
      <c r="B613" s="16" t="s">
        <v>273</v>
      </c>
      <c r="C613" s="17" t="s">
        <v>274</v>
      </c>
      <c r="D613" s="186">
        <v>4054</v>
      </c>
      <c r="E613" s="189">
        <v>40054</v>
      </c>
      <c r="F613" s="17" t="s">
        <v>83</v>
      </c>
      <c r="G613" s="17" t="s">
        <v>5756</v>
      </c>
      <c r="H613" s="18">
        <v>120415</v>
      </c>
      <c r="I613" s="13">
        <v>27</v>
      </c>
      <c r="J613" s="14">
        <v>500331</v>
      </c>
      <c r="K613" s="19"/>
      <c r="L613" s="14">
        <v>23880</v>
      </c>
      <c r="M613" s="14"/>
      <c r="N613" s="14">
        <v>0</v>
      </c>
      <c r="O613" s="14"/>
      <c r="P613" s="14">
        <v>536304</v>
      </c>
      <c r="Q613" s="14"/>
      <c r="R613" s="14">
        <v>780314</v>
      </c>
      <c r="S613" s="14"/>
      <c r="T613" s="14">
        <v>1763782</v>
      </c>
      <c r="U613" s="14"/>
      <c r="V613" s="15">
        <v>3604611</v>
      </c>
      <c r="W613" s="14"/>
      <c r="X613" s="5" t="str">
        <f t="shared" si="9"/>
        <v>No</v>
      </c>
      <c r="Y613" s="14"/>
      <c r="Z613" s="5"/>
      <c r="AA613" s="14"/>
      <c r="AB613" s="5"/>
      <c r="AC613" s="27"/>
      <c r="AD613" s="5"/>
      <c r="AE613" s="14"/>
      <c r="AF613" s="5"/>
      <c r="AG613" s="7"/>
    </row>
    <row r="614" spans="1:33" s="54" customFormat="1">
      <c r="A614" s="16" t="s">
        <v>5955</v>
      </c>
      <c r="B614" s="16" t="s">
        <v>117</v>
      </c>
      <c r="C614" s="17" t="s">
        <v>42</v>
      </c>
      <c r="D614" s="186" t="s">
        <v>4677</v>
      </c>
      <c r="E614" s="189" t="s">
        <v>4678</v>
      </c>
      <c r="F614" s="17" t="s">
        <v>83</v>
      </c>
      <c r="G614" s="17" t="s">
        <v>147</v>
      </c>
      <c r="H614" s="18">
        <v>0</v>
      </c>
      <c r="I614" s="13">
        <v>27</v>
      </c>
      <c r="J614" s="14">
        <v>321373</v>
      </c>
      <c r="K614" s="19"/>
      <c r="L614" s="14">
        <v>749538</v>
      </c>
      <c r="M614" s="14"/>
      <c r="N614" s="14">
        <v>0</v>
      </c>
      <c r="O614" s="14"/>
      <c r="P614" s="14">
        <v>346846</v>
      </c>
      <c r="Q614" s="14"/>
      <c r="R614" s="14">
        <v>1261353</v>
      </c>
      <c r="S614" s="14"/>
      <c r="T614" s="14">
        <v>402156</v>
      </c>
      <c r="U614" s="14"/>
      <c r="V614" s="15">
        <v>3081266</v>
      </c>
      <c r="W614" s="14"/>
      <c r="X614" s="5" t="str">
        <f t="shared" si="9"/>
        <v>No</v>
      </c>
      <c r="Y614" s="14"/>
      <c r="Z614" s="5"/>
      <c r="AA614" s="14"/>
      <c r="AB614" s="5"/>
      <c r="AC614" s="27"/>
      <c r="AD614" s="5"/>
      <c r="AE614" s="14"/>
      <c r="AF614" s="5"/>
      <c r="AG614" s="7"/>
    </row>
    <row r="615" spans="1:33" s="54" customFormat="1">
      <c r="A615" s="16" t="s">
        <v>633</v>
      </c>
      <c r="B615" s="16" t="s">
        <v>6557</v>
      </c>
      <c r="C615" s="17" t="s">
        <v>217</v>
      </c>
      <c r="D615" s="186">
        <v>3088</v>
      </c>
      <c r="E615" s="189">
        <v>30088</v>
      </c>
      <c r="F615" s="17" t="s">
        <v>83</v>
      </c>
      <c r="G615" s="17" t="s">
        <v>84</v>
      </c>
      <c r="H615" s="18">
        <v>109919</v>
      </c>
      <c r="I615" s="13">
        <v>27</v>
      </c>
      <c r="J615" s="14">
        <v>382317</v>
      </c>
      <c r="K615" s="19"/>
      <c r="L615" s="14">
        <v>13550</v>
      </c>
      <c r="M615" s="14"/>
      <c r="N615" s="14">
        <v>0</v>
      </c>
      <c r="O615" s="14"/>
      <c r="P615" s="14">
        <v>3042885</v>
      </c>
      <c r="Q615" s="14"/>
      <c r="R615" s="14">
        <v>471218</v>
      </c>
      <c r="S615" s="14"/>
      <c r="T615" s="14">
        <v>2691486</v>
      </c>
      <c r="U615" s="14"/>
      <c r="V615" s="15">
        <v>6601456</v>
      </c>
      <c r="W615" s="14"/>
      <c r="X615" s="5" t="str">
        <f t="shared" si="9"/>
        <v>No</v>
      </c>
      <c r="Y615" s="14"/>
      <c r="Z615" s="5"/>
      <c r="AA615" s="14"/>
      <c r="AB615" s="5"/>
      <c r="AC615" s="27"/>
      <c r="AD615" s="5"/>
      <c r="AE615" s="14"/>
      <c r="AF615" s="5"/>
      <c r="AG615" s="7"/>
    </row>
    <row r="616" spans="1:33" s="54" customFormat="1">
      <c r="A616" s="16" t="s">
        <v>2819</v>
      </c>
      <c r="B616" s="16" t="s">
        <v>2820</v>
      </c>
      <c r="C616" s="17" t="s">
        <v>210</v>
      </c>
      <c r="D616" s="186" t="s">
        <v>2821</v>
      </c>
      <c r="E616" s="189" t="s">
        <v>2822</v>
      </c>
      <c r="F616" s="17" t="s">
        <v>83</v>
      </c>
      <c r="G616" s="17" t="s">
        <v>147</v>
      </c>
      <c r="H616" s="18">
        <v>0</v>
      </c>
      <c r="I616" s="13">
        <v>27</v>
      </c>
      <c r="J616" s="14">
        <v>21737</v>
      </c>
      <c r="K616" s="19"/>
      <c r="L616" s="14">
        <v>0</v>
      </c>
      <c r="M616" s="14"/>
      <c r="N616" s="14">
        <v>0</v>
      </c>
      <c r="O616" s="14"/>
      <c r="P616" s="14">
        <v>747362</v>
      </c>
      <c r="Q616" s="14"/>
      <c r="R616" s="14">
        <v>124887</v>
      </c>
      <c r="S616" s="14"/>
      <c r="T616" s="14">
        <v>1589392</v>
      </c>
      <c r="U616" s="14"/>
      <c r="V616" s="15">
        <v>2483378</v>
      </c>
      <c r="W616" s="14"/>
      <c r="X616" s="5" t="str">
        <f t="shared" si="9"/>
        <v>No</v>
      </c>
      <c r="Y616" s="14"/>
      <c r="Z616" s="5"/>
      <c r="AA616" s="14"/>
      <c r="AB616" s="5"/>
      <c r="AC616" s="27"/>
      <c r="AD616" s="5"/>
      <c r="AE616" s="14"/>
      <c r="AF616" s="5"/>
      <c r="AG616" s="7"/>
    </row>
    <row r="617" spans="1:33" s="54" customFormat="1">
      <c r="A617" s="16" t="s">
        <v>6558</v>
      </c>
      <c r="B617" s="16" t="s">
        <v>467</v>
      </c>
      <c r="C617" s="17" t="s">
        <v>82</v>
      </c>
      <c r="D617" s="186">
        <v>2197</v>
      </c>
      <c r="E617" s="189">
        <v>20197</v>
      </c>
      <c r="F617" s="17" t="s">
        <v>157</v>
      </c>
      <c r="G617" s="17" t="s">
        <v>5756</v>
      </c>
      <c r="H617" s="18">
        <v>18351295</v>
      </c>
      <c r="I617" s="13">
        <v>27</v>
      </c>
      <c r="J617" s="14">
        <v>194603</v>
      </c>
      <c r="K617" s="19"/>
      <c r="L617" s="14">
        <v>2118202</v>
      </c>
      <c r="M617" s="14"/>
      <c r="N617" s="14">
        <v>0</v>
      </c>
      <c r="O617" s="14"/>
      <c r="P617" s="14">
        <v>0</v>
      </c>
      <c r="Q617" s="14"/>
      <c r="R617" s="14">
        <v>0</v>
      </c>
      <c r="S617" s="14"/>
      <c r="T617" s="14">
        <v>875767</v>
      </c>
      <c r="U617" s="14"/>
      <c r="V617" s="15">
        <v>3188572</v>
      </c>
      <c r="W617" s="14"/>
      <c r="X617" s="5" t="str">
        <f t="shared" si="9"/>
        <v>No</v>
      </c>
      <c r="Y617" s="14"/>
      <c r="Z617" s="5"/>
      <c r="AA617" s="14"/>
      <c r="AB617" s="5"/>
      <c r="AC617" s="27"/>
      <c r="AD617" s="5"/>
      <c r="AE617" s="14"/>
      <c r="AF617" s="5"/>
      <c r="AG617" s="7"/>
    </row>
    <row r="618" spans="1:33" s="54" customFormat="1">
      <c r="A618" s="16" t="s">
        <v>6556</v>
      </c>
      <c r="B618" s="16" t="s">
        <v>2769</v>
      </c>
      <c r="C618" s="17" t="s">
        <v>132</v>
      </c>
      <c r="D618" s="186">
        <v>5209</v>
      </c>
      <c r="E618" s="189">
        <v>50209</v>
      </c>
      <c r="F618" s="17" t="s">
        <v>88</v>
      </c>
      <c r="G618" s="17" t="s">
        <v>5756</v>
      </c>
      <c r="H618" s="18">
        <v>1487483</v>
      </c>
      <c r="I618" s="13">
        <v>27</v>
      </c>
      <c r="J618" s="14">
        <v>308732</v>
      </c>
      <c r="K618" s="19"/>
      <c r="L618" s="14">
        <v>0</v>
      </c>
      <c r="M618" s="14"/>
      <c r="N618" s="14">
        <v>0</v>
      </c>
      <c r="O618" s="14"/>
      <c r="P618" s="14">
        <v>158955</v>
      </c>
      <c r="Q618" s="14"/>
      <c r="R618" s="14">
        <v>29218</v>
      </c>
      <c r="S618" s="14"/>
      <c r="T618" s="14">
        <v>724178</v>
      </c>
      <c r="U618" s="14"/>
      <c r="V618" s="15">
        <v>1221083</v>
      </c>
      <c r="W618" s="14"/>
      <c r="X618" s="5" t="str">
        <f t="shared" si="9"/>
        <v>No</v>
      </c>
      <c r="Y618" s="14"/>
      <c r="Z618" s="5"/>
      <c r="AA618" s="14"/>
      <c r="AB618" s="5"/>
      <c r="AC618" s="27"/>
      <c r="AD618" s="5"/>
      <c r="AE618" s="14"/>
      <c r="AF618" s="5"/>
      <c r="AG618" s="7"/>
    </row>
    <row r="619" spans="1:33" s="54" customFormat="1">
      <c r="A619" s="16" t="s">
        <v>2419</v>
      </c>
      <c r="B619" s="16" t="s">
        <v>2420</v>
      </c>
      <c r="C619" s="17" t="s">
        <v>46</v>
      </c>
      <c r="D619" s="186" t="s">
        <v>2421</v>
      </c>
      <c r="E619" s="189" t="s">
        <v>2422</v>
      </c>
      <c r="F619" s="17" t="s">
        <v>88</v>
      </c>
      <c r="G619" s="17" t="s">
        <v>147</v>
      </c>
      <c r="H619" s="18">
        <v>0</v>
      </c>
      <c r="I619" s="13">
        <v>27</v>
      </c>
      <c r="J619" s="14">
        <v>278737</v>
      </c>
      <c r="K619" s="19"/>
      <c r="L619" s="14">
        <v>183418</v>
      </c>
      <c r="M619" s="14"/>
      <c r="N619" s="14">
        <v>0</v>
      </c>
      <c r="O619" s="14"/>
      <c r="P619" s="14">
        <v>378722</v>
      </c>
      <c r="Q619" s="14"/>
      <c r="R619" s="14">
        <v>1439615</v>
      </c>
      <c r="S619" s="14"/>
      <c r="T619" s="14">
        <v>212132</v>
      </c>
      <c r="U619" s="14"/>
      <c r="V619" s="15">
        <v>2492624</v>
      </c>
      <c r="W619" s="14"/>
      <c r="X619" s="5" t="str">
        <f t="shared" si="9"/>
        <v>No</v>
      </c>
      <c r="Y619" s="14"/>
      <c r="Z619" s="5"/>
      <c r="AA619" s="14"/>
      <c r="AB619" s="5"/>
      <c r="AC619" s="27"/>
      <c r="AD619" s="5"/>
      <c r="AE619" s="14"/>
      <c r="AF619" s="5"/>
      <c r="AG619" s="7"/>
    </row>
    <row r="620" spans="1:33" s="54" customFormat="1">
      <c r="A620" s="16" t="s">
        <v>604</v>
      </c>
      <c r="B620" s="16" t="s">
        <v>6419</v>
      </c>
      <c r="C620" s="17" t="s">
        <v>420</v>
      </c>
      <c r="D620" s="186" t="s">
        <v>605</v>
      </c>
      <c r="E620" s="189" t="s">
        <v>606</v>
      </c>
      <c r="F620" s="17" t="s">
        <v>88</v>
      </c>
      <c r="G620" s="17" t="s">
        <v>147</v>
      </c>
      <c r="H620" s="18">
        <v>0</v>
      </c>
      <c r="I620" s="13">
        <v>27</v>
      </c>
      <c r="J620" s="14">
        <v>356039</v>
      </c>
      <c r="K620" s="19"/>
      <c r="L620" s="14">
        <v>0</v>
      </c>
      <c r="M620" s="14"/>
      <c r="N620" s="14">
        <v>0</v>
      </c>
      <c r="O620" s="14"/>
      <c r="P620" s="14">
        <v>754246</v>
      </c>
      <c r="Q620" s="14"/>
      <c r="R620" s="14">
        <v>723</v>
      </c>
      <c r="S620" s="14"/>
      <c r="T620" s="14">
        <v>1192451</v>
      </c>
      <c r="U620" s="14"/>
      <c r="V620" s="15">
        <v>2303459</v>
      </c>
      <c r="W620" s="14"/>
      <c r="X620" s="5" t="str">
        <f t="shared" si="9"/>
        <v>No</v>
      </c>
      <c r="Y620" s="14"/>
      <c r="Z620" s="5"/>
      <c r="AA620" s="14"/>
      <c r="AB620" s="5"/>
      <c r="AC620" s="27"/>
      <c r="AD620" s="5"/>
      <c r="AE620" s="14"/>
      <c r="AF620" s="5"/>
      <c r="AG620" s="7"/>
    </row>
    <row r="621" spans="1:33" s="54" customFormat="1">
      <c r="A621" s="16" t="s">
        <v>576</v>
      </c>
      <c r="B621" s="16" t="s">
        <v>577</v>
      </c>
      <c r="C621" s="17" t="s">
        <v>73</v>
      </c>
      <c r="D621" s="186">
        <v>6049</v>
      </c>
      <c r="E621" s="189">
        <v>60049</v>
      </c>
      <c r="F621" s="17" t="s">
        <v>83</v>
      </c>
      <c r="G621" s="17" t="s">
        <v>5756</v>
      </c>
      <c r="H621" s="18">
        <v>128600</v>
      </c>
      <c r="I621" s="13">
        <v>27</v>
      </c>
      <c r="J621" s="14">
        <v>809559</v>
      </c>
      <c r="K621" s="19"/>
      <c r="L621" s="14">
        <v>57270</v>
      </c>
      <c r="M621" s="14"/>
      <c r="N621" s="14">
        <v>0</v>
      </c>
      <c r="O621" s="14"/>
      <c r="P621" s="14">
        <v>1764195</v>
      </c>
      <c r="Q621" s="14"/>
      <c r="R621" s="14">
        <v>0</v>
      </c>
      <c r="S621" s="14"/>
      <c r="T621" s="14">
        <v>1562932</v>
      </c>
      <c r="U621" s="14"/>
      <c r="V621" s="15">
        <v>4193956</v>
      </c>
      <c r="W621" s="14"/>
      <c r="X621" s="5" t="str">
        <f t="shared" si="9"/>
        <v>No</v>
      </c>
      <c r="Y621" s="14"/>
      <c r="Z621" s="5"/>
      <c r="AA621" s="14"/>
      <c r="AB621" s="5"/>
      <c r="AC621" s="27"/>
      <c r="AD621" s="5"/>
      <c r="AE621" s="14"/>
      <c r="AF621" s="5"/>
      <c r="AG621" s="7"/>
    </row>
    <row r="622" spans="1:33" s="54" customFormat="1">
      <c r="A622" s="16" t="s">
        <v>2704</v>
      </c>
      <c r="B622" s="16" t="s">
        <v>2705</v>
      </c>
      <c r="C622" s="17" t="s">
        <v>235</v>
      </c>
      <c r="D622" s="186">
        <v>4214</v>
      </c>
      <c r="E622" s="189">
        <v>40214</v>
      </c>
      <c r="F622" s="17" t="s">
        <v>83</v>
      </c>
      <c r="G622" s="17" t="s">
        <v>5756</v>
      </c>
      <c r="H622" s="18">
        <v>214881</v>
      </c>
      <c r="I622" s="13">
        <v>27</v>
      </c>
      <c r="J622" s="14">
        <v>16234</v>
      </c>
      <c r="K622" s="19"/>
      <c r="L622" s="14">
        <v>1102</v>
      </c>
      <c r="M622" s="14"/>
      <c r="N622" s="14">
        <v>0</v>
      </c>
      <c r="O622" s="14"/>
      <c r="P622" s="14">
        <v>1041628</v>
      </c>
      <c r="Q622" s="14"/>
      <c r="R622" s="14">
        <v>197290</v>
      </c>
      <c r="S622" s="14"/>
      <c r="T622" s="14">
        <v>176678</v>
      </c>
      <c r="U622" s="14"/>
      <c r="V622" s="15">
        <v>1432932</v>
      </c>
      <c r="W622" s="14"/>
      <c r="X622" s="5" t="str">
        <f t="shared" si="9"/>
        <v>No</v>
      </c>
      <c r="Y622" s="14"/>
      <c r="Z622" s="5"/>
      <c r="AA622" s="14"/>
      <c r="AB622" s="5"/>
      <c r="AC622" s="27"/>
      <c r="AD622" s="5"/>
      <c r="AE622" s="14"/>
      <c r="AF622" s="5"/>
      <c r="AG622" s="7"/>
    </row>
    <row r="623" spans="1:33" s="54" customFormat="1">
      <c r="A623" s="16" t="s">
        <v>569</v>
      </c>
      <c r="B623" s="16" t="s">
        <v>570</v>
      </c>
      <c r="C623" s="17" t="s">
        <v>50</v>
      </c>
      <c r="D623" s="186">
        <v>4044</v>
      </c>
      <c r="E623" s="189">
        <v>40044</v>
      </c>
      <c r="F623" s="17" t="s">
        <v>83</v>
      </c>
      <c r="G623" s="17" t="s">
        <v>84</v>
      </c>
      <c r="H623" s="18">
        <v>263907</v>
      </c>
      <c r="I623" s="13">
        <v>27</v>
      </c>
      <c r="J623" s="14">
        <v>711918</v>
      </c>
      <c r="K623" s="19"/>
      <c r="L623" s="14">
        <v>396050</v>
      </c>
      <c r="M623" s="14"/>
      <c r="N623" s="14">
        <v>0</v>
      </c>
      <c r="O623" s="14"/>
      <c r="P623" s="14">
        <v>3741204</v>
      </c>
      <c r="Q623" s="14"/>
      <c r="R623" s="14">
        <v>0</v>
      </c>
      <c r="S623" s="14"/>
      <c r="T623" s="14">
        <v>2585019</v>
      </c>
      <c r="U623" s="14"/>
      <c r="V623" s="15">
        <v>7434191</v>
      </c>
      <c r="W623" s="14"/>
      <c r="X623" s="5" t="str">
        <f t="shared" si="9"/>
        <v>No</v>
      </c>
      <c r="Y623" s="14"/>
      <c r="Z623" s="5"/>
      <c r="AA623" s="14"/>
      <c r="AB623" s="5"/>
      <c r="AC623" s="27"/>
      <c r="AD623" s="5"/>
      <c r="AE623" s="14"/>
      <c r="AF623" s="5"/>
      <c r="AG623" s="7"/>
    </row>
    <row r="624" spans="1:33" s="54" customFormat="1">
      <c r="A624" s="16" t="s">
        <v>4714</v>
      </c>
      <c r="B624" s="16" t="s">
        <v>4715</v>
      </c>
      <c r="C624" s="17" t="s">
        <v>79</v>
      </c>
      <c r="D624" s="186" t="s">
        <v>4716</v>
      </c>
      <c r="E624" s="189">
        <v>91092</v>
      </c>
      <c r="F624" s="17" t="s">
        <v>88</v>
      </c>
      <c r="G624" s="17" t="s">
        <v>84</v>
      </c>
      <c r="H624" s="18">
        <v>210000</v>
      </c>
      <c r="I624" s="13">
        <v>27</v>
      </c>
      <c r="J624" s="14">
        <v>578048</v>
      </c>
      <c r="K624" s="19"/>
      <c r="L624" s="14">
        <v>620424</v>
      </c>
      <c r="M624" s="14"/>
      <c r="N624" s="14">
        <v>0</v>
      </c>
      <c r="O624" s="14"/>
      <c r="P624" s="14">
        <v>102370</v>
      </c>
      <c r="Q624" s="14"/>
      <c r="R624" s="14">
        <v>1257553</v>
      </c>
      <c r="S624" s="14"/>
      <c r="T624" s="14">
        <v>3129573</v>
      </c>
      <c r="U624" s="14"/>
      <c r="V624" s="15">
        <v>5687968</v>
      </c>
      <c r="W624" s="14"/>
      <c r="X624" s="5" t="str">
        <f t="shared" si="9"/>
        <v>No</v>
      </c>
      <c r="Y624" s="14"/>
      <c r="Z624" s="5"/>
      <c r="AA624" s="14"/>
      <c r="AB624" s="5"/>
      <c r="AC624" s="27"/>
      <c r="AD624" s="5"/>
      <c r="AE624" s="14"/>
      <c r="AF624" s="5"/>
      <c r="AG624" s="7"/>
    </row>
    <row r="625" spans="1:33" s="54" customFormat="1">
      <c r="A625" s="16" t="s">
        <v>5109</v>
      </c>
      <c r="B625" s="16" t="s">
        <v>5110</v>
      </c>
      <c r="C625" s="17" t="s">
        <v>288</v>
      </c>
      <c r="D625" s="186">
        <v>3055</v>
      </c>
      <c r="E625" s="189">
        <v>30055</v>
      </c>
      <c r="F625" s="17" t="s">
        <v>83</v>
      </c>
      <c r="G625" s="17" t="s">
        <v>5756</v>
      </c>
      <c r="H625" s="18">
        <v>387550</v>
      </c>
      <c r="I625" s="13">
        <v>27</v>
      </c>
      <c r="J625" s="14">
        <v>307022</v>
      </c>
      <c r="K625" s="19"/>
      <c r="L625" s="14">
        <v>0</v>
      </c>
      <c r="M625" s="14"/>
      <c r="N625" s="14">
        <v>0</v>
      </c>
      <c r="O625" s="14"/>
      <c r="P625" s="14">
        <v>58841</v>
      </c>
      <c r="Q625" s="14"/>
      <c r="R625" s="14">
        <v>2071945</v>
      </c>
      <c r="S625" s="14"/>
      <c r="T625" s="14">
        <v>62543</v>
      </c>
      <c r="U625" s="14"/>
      <c r="V625" s="15">
        <v>2500351</v>
      </c>
      <c r="W625" s="14"/>
      <c r="X625" s="5" t="str">
        <f t="shared" si="9"/>
        <v>No</v>
      </c>
      <c r="Y625" s="14"/>
      <c r="Z625" s="5"/>
      <c r="AA625" s="14"/>
      <c r="AB625" s="5"/>
      <c r="AC625" s="27"/>
      <c r="AD625" s="5"/>
      <c r="AE625" s="14"/>
      <c r="AF625" s="5"/>
      <c r="AG625" s="7"/>
    </row>
    <row r="626" spans="1:33" s="54" customFormat="1">
      <c r="A626" s="16" t="s">
        <v>560</v>
      </c>
      <c r="B626" s="16" t="s">
        <v>561</v>
      </c>
      <c r="C626" s="17" t="s">
        <v>235</v>
      </c>
      <c r="D626" s="186">
        <v>4225</v>
      </c>
      <c r="E626" s="189">
        <v>40225</v>
      </c>
      <c r="F626" s="17" t="s">
        <v>88</v>
      </c>
      <c r="G626" s="17" t="s">
        <v>5756</v>
      </c>
      <c r="H626" s="18">
        <v>119911</v>
      </c>
      <c r="I626" s="13">
        <v>27</v>
      </c>
      <c r="J626" s="14">
        <v>106038</v>
      </c>
      <c r="K626" s="19"/>
      <c r="L626" s="14">
        <v>358</v>
      </c>
      <c r="M626" s="14"/>
      <c r="N626" s="14">
        <v>0</v>
      </c>
      <c r="O626" s="14"/>
      <c r="P626" s="14">
        <v>429589</v>
      </c>
      <c r="Q626" s="14"/>
      <c r="R626" s="14">
        <v>352540</v>
      </c>
      <c r="S626" s="14"/>
      <c r="T626" s="14">
        <v>812385</v>
      </c>
      <c r="U626" s="14"/>
      <c r="V626" s="15">
        <v>1700910</v>
      </c>
      <c r="W626" s="14"/>
      <c r="X626" s="5" t="str">
        <f t="shared" si="9"/>
        <v>No</v>
      </c>
      <c r="Y626" s="14"/>
      <c r="Z626" s="5"/>
      <c r="AA626" s="14"/>
      <c r="AB626" s="5"/>
      <c r="AC626" s="27"/>
      <c r="AD626" s="5"/>
      <c r="AE626" s="14"/>
      <c r="AF626" s="5"/>
      <c r="AG626" s="7"/>
    </row>
    <row r="627" spans="1:33" s="54" customFormat="1">
      <c r="A627" s="16" t="s">
        <v>627</v>
      </c>
      <c r="B627" s="16" t="s">
        <v>628</v>
      </c>
      <c r="C627" s="17" t="s">
        <v>91</v>
      </c>
      <c r="D627" s="186">
        <v>9119</v>
      </c>
      <c r="E627" s="189">
        <v>90119</v>
      </c>
      <c r="F627" s="17" t="s">
        <v>83</v>
      </c>
      <c r="G627" s="17" t="s">
        <v>84</v>
      </c>
      <c r="H627" s="18">
        <v>583681</v>
      </c>
      <c r="I627" s="13">
        <v>27</v>
      </c>
      <c r="J627" s="14">
        <v>39678</v>
      </c>
      <c r="K627" s="19"/>
      <c r="L627" s="14">
        <v>163839</v>
      </c>
      <c r="M627" s="14"/>
      <c r="N627" s="14">
        <v>0</v>
      </c>
      <c r="O627" s="14"/>
      <c r="P627" s="14">
        <v>1350486</v>
      </c>
      <c r="Q627" s="14"/>
      <c r="R627" s="14">
        <v>1104053</v>
      </c>
      <c r="S627" s="14"/>
      <c r="T627" s="14">
        <v>205560</v>
      </c>
      <c r="U627" s="14"/>
      <c r="V627" s="15">
        <v>2863616</v>
      </c>
      <c r="W627" s="14"/>
      <c r="X627" s="5" t="str">
        <f t="shared" si="9"/>
        <v>No</v>
      </c>
      <c r="Y627" s="14"/>
      <c r="Z627" s="5"/>
      <c r="AA627" s="14"/>
      <c r="AB627" s="5"/>
      <c r="AC627" s="27"/>
      <c r="AD627" s="5"/>
      <c r="AE627" s="14"/>
      <c r="AF627" s="5"/>
      <c r="AG627" s="7"/>
    </row>
    <row r="628" spans="1:33" s="54" customFormat="1">
      <c r="A628" s="16" t="s">
        <v>2586</v>
      </c>
      <c r="B628" s="16" t="s">
        <v>2587</v>
      </c>
      <c r="C628" s="17" t="s">
        <v>466</v>
      </c>
      <c r="D628" s="186" t="s">
        <v>2588</v>
      </c>
      <c r="E628" s="189" t="s">
        <v>2589</v>
      </c>
      <c r="F628" s="17" t="s">
        <v>83</v>
      </c>
      <c r="G628" s="17" t="s">
        <v>147</v>
      </c>
      <c r="H628" s="18">
        <v>0</v>
      </c>
      <c r="I628" s="13">
        <v>27</v>
      </c>
      <c r="J628" s="14">
        <v>82561</v>
      </c>
      <c r="K628" s="19"/>
      <c r="L628" s="14">
        <v>1026432</v>
      </c>
      <c r="M628" s="14"/>
      <c r="N628" s="14">
        <v>0</v>
      </c>
      <c r="O628" s="14"/>
      <c r="P628" s="14">
        <v>8161</v>
      </c>
      <c r="Q628" s="14"/>
      <c r="R628" s="14">
        <v>71244</v>
      </c>
      <c r="S628" s="14"/>
      <c r="T628" s="14">
        <v>576370</v>
      </c>
      <c r="U628" s="14"/>
      <c r="V628" s="15">
        <v>1764768</v>
      </c>
      <c r="W628" s="14"/>
      <c r="X628" s="5" t="str">
        <f t="shared" si="9"/>
        <v>No</v>
      </c>
      <c r="Y628" s="14"/>
      <c r="Z628" s="5"/>
      <c r="AA628" s="14"/>
      <c r="AB628" s="5"/>
      <c r="AC628" s="27"/>
      <c r="AD628" s="5"/>
      <c r="AE628" s="14"/>
      <c r="AF628" s="5"/>
      <c r="AG628" s="7"/>
    </row>
    <row r="629" spans="1:33" s="54" customFormat="1">
      <c r="A629" s="16" t="s">
        <v>6152</v>
      </c>
      <c r="B629" s="16" t="s">
        <v>6153</v>
      </c>
      <c r="C629" s="17" t="s">
        <v>91</v>
      </c>
      <c r="D629" s="186"/>
      <c r="E629" s="189">
        <v>90287</v>
      </c>
      <c r="F629" s="17" t="s">
        <v>88</v>
      </c>
      <c r="G629" s="17" t="s">
        <v>5756</v>
      </c>
      <c r="H629" s="18">
        <v>12150996</v>
      </c>
      <c r="I629" s="13">
        <v>27</v>
      </c>
      <c r="J629" s="14">
        <v>294590</v>
      </c>
      <c r="K629" s="19"/>
      <c r="L629" s="14">
        <v>19440</v>
      </c>
      <c r="M629" s="14"/>
      <c r="N629" s="14">
        <v>0</v>
      </c>
      <c r="O629" s="14"/>
      <c r="P629" s="14">
        <v>1648788</v>
      </c>
      <c r="Q629" s="14"/>
      <c r="R629" s="14">
        <v>0</v>
      </c>
      <c r="S629" s="14"/>
      <c r="T629" s="14">
        <v>0</v>
      </c>
      <c r="U629" s="14"/>
      <c r="V629" s="15">
        <v>1962818</v>
      </c>
      <c r="W629" s="14"/>
      <c r="X629" s="5" t="str">
        <f t="shared" si="9"/>
        <v>No</v>
      </c>
      <c r="Y629" s="14"/>
      <c r="Z629" s="5"/>
      <c r="AA629" s="14"/>
      <c r="AB629" s="5"/>
      <c r="AC629" s="27"/>
      <c r="AD629" s="5"/>
      <c r="AE629" s="14"/>
      <c r="AF629" s="5"/>
      <c r="AG629" s="7"/>
    </row>
    <row r="630" spans="1:33" s="54" customFormat="1">
      <c r="A630" s="16" t="s">
        <v>1347</v>
      </c>
      <c r="B630" s="16" t="s">
        <v>167</v>
      </c>
      <c r="C630" s="17" t="s">
        <v>160</v>
      </c>
      <c r="D630" s="186">
        <v>1069</v>
      </c>
      <c r="E630" s="189">
        <v>10069</v>
      </c>
      <c r="F630" s="17" t="s">
        <v>157</v>
      </c>
      <c r="G630" s="17" t="s">
        <v>5756</v>
      </c>
      <c r="H630" s="18">
        <v>203914</v>
      </c>
      <c r="I630" s="13">
        <v>27</v>
      </c>
      <c r="J630" s="14">
        <v>111029</v>
      </c>
      <c r="K630" s="19"/>
      <c r="L630" s="14">
        <v>1665720</v>
      </c>
      <c r="M630" s="14"/>
      <c r="N630" s="14">
        <v>0</v>
      </c>
      <c r="O630" s="14"/>
      <c r="P630" s="14">
        <v>50276</v>
      </c>
      <c r="Q630" s="14"/>
      <c r="R630" s="14">
        <v>76282</v>
      </c>
      <c r="S630" s="14"/>
      <c r="T630" s="14">
        <v>368108</v>
      </c>
      <c r="U630" s="14"/>
      <c r="V630" s="15">
        <v>2271415</v>
      </c>
      <c r="W630" s="14"/>
      <c r="X630" s="5" t="str">
        <f t="shared" si="9"/>
        <v>No</v>
      </c>
      <c r="Y630" s="14"/>
      <c r="Z630" s="5"/>
      <c r="AA630" s="14"/>
      <c r="AB630" s="5"/>
      <c r="AC630" s="27"/>
      <c r="AD630" s="5"/>
      <c r="AE630" s="14"/>
      <c r="AF630" s="5"/>
      <c r="AG630" s="7"/>
    </row>
    <row r="631" spans="1:33" s="54" customFormat="1">
      <c r="A631" s="16" t="s">
        <v>1741</v>
      </c>
      <c r="B631" s="16" t="s">
        <v>1742</v>
      </c>
      <c r="C631" s="17" t="s">
        <v>648</v>
      </c>
      <c r="D631" s="186" t="s">
        <v>1743</v>
      </c>
      <c r="E631" s="189" t="s">
        <v>1744</v>
      </c>
      <c r="F631" s="17" t="s">
        <v>157</v>
      </c>
      <c r="G631" s="17" t="s">
        <v>147</v>
      </c>
      <c r="H631" s="18">
        <v>0</v>
      </c>
      <c r="I631" s="13">
        <v>27</v>
      </c>
      <c r="J631" s="14">
        <v>0</v>
      </c>
      <c r="K631" s="19"/>
      <c r="L631" s="14">
        <v>178418</v>
      </c>
      <c r="M631" s="14"/>
      <c r="N631" s="14">
        <v>0</v>
      </c>
      <c r="O631" s="14"/>
      <c r="P631" s="14">
        <v>252254</v>
      </c>
      <c r="Q631" s="14"/>
      <c r="R631" s="14">
        <v>401351</v>
      </c>
      <c r="S631" s="14"/>
      <c r="T631" s="14">
        <v>900822</v>
      </c>
      <c r="U631" s="14"/>
      <c r="V631" s="15">
        <v>1732845</v>
      </c>
      <c r="W631" s="14"/>
      <c r="X631" s="5" t="str">
        <f t="shared" si="9"/>
        <v>No</v>
      </c>
      <c r="Y631" s="14"/>
      <c r="Z631" s="5"/>
      <c r="AA631" s="14"/>
      <c r="AB631" s="5"/>
      <c r="AC631" s="27"/>
      <c r="AD631" s="5"/>
      <c r="AE631" s="14"/>
      <c r="AF631" s="5"/>
      <c r="AG631" s="7"/>
    </row>
    <row r="632" spans="1:33" s="54" customFormat="1">
      <c r="A632" s="16" t="s">
        <v>1603</v>
      </c>
      <c r="B632" s="16" t="s">
        <v>1604</v>
      </c>
      <c r="C632" s="17" t="s">
        <v>178</v>
      </c>
      <c r="D632" s="186" t="s">
        <v>1605</v>
      </c>
      <c r="E632" s="189" t="s">
        <v>1606</v>
      </c>
      <c r="F632" s="17" t="s">
        <v>88</v>
      </c>
      <c r="G632" s="17" t="s">
        <v>147</v>
      </c>
      <c r="H632" s="18">
        <v>0</v>
      </c>
      <c r="I632" s="13">
        <v>26</v>
      </c>
      <c r="J632" s="14">
        <v>280572</v>
      </c>
      <c r="K632" s="19"/>
      <c r="L632" s="14">
        <v>0</v>
      </c>
      <c r="M632" s="14"/>
      <c r="N632" s="14">
        <v>0</v>
      </c>
      <c r="O632" s="14"/>
      <c r="P632" s="14">
        <v>453374</v>
      </c>
      <c r="Q632" s="14"/>
      <c r="R632" s="14">
        <v>706290</v>
      </c>
      <c r="S632" s="14"/>
      <c r="T632" s="14">
        <v>366609</v>
      </c>
      <c r="U632" s="14"/>
      <c r="V632" s="15">
        <v>1806845</v>
      </c>
      <c r="W632" s="14"/>
      <c r="X632" s="5" t="str">
        <f t="shared" si="9"/>
        <v>No</v>
      </c>
      <c r="Y632" s="14"/>
      <c r="Z632" s="5"/>
      <c r="AA632" s="14"/>
      <c r="AB632" s="5"/>
      <c r="AC632" s="27"/>
      <c r="AD632" s="5"/>
      <c r="AE632" s="14"/>
      <c r="AF632" s="5"/>
      <c r="AG632" s="7"/>
    </row>
    <row r="633" spans="1:33" s="54" customFormat="1">
      <c r="A633" s="16" t="s">
        <v>5557</v>
      </c>
      <c r="B633" s="16" t="s">
        <v>5558</v>
      </c>
      <c r="C633" s="17" t="s">
        <v>132</v>
      </c>
      <c r="D633" s="186" t="s">
        <v>5559</v>
      </c>
      <c r="E633" s="189" t="s">
        <v>5560</v>
      </c>
      <c r="F633" s="17" t="s">
        <v>157</v>
      </c>
      <c r="G633" s="17" t="s">
        <v>147</v>
      </c>
      <c r="H633" s="18">
        <v>0</v>
      </c>
      <c r="I633" s="13">
        <v>26</v>
      </c>
      <c r="J633" s="14">
        <v>133368</v>
      </c>
      <c r="K633" s="19"/>
      <c r="L633" s="14">
        <v>0</v>
      </c>
      <c r="M633" s="14"/>
      <c r="N633" s="14">
        <v>0</v>
      </c>
      <c r="O633" s="14"/>
      <c r="P633" s="14">
        <v>360775</v>
      </c>
      <c r="Q633" s="14"/>
      <c r="R633" s="14">
        <v>407389</v>
      </c>
      <c r="S633" s="14"/>
      <c r="T633" s="14">
        <v>519946</v>
      </c>
      <c r="U633" s="14"/>
      <c r="V633" s="15">
        <v>1421478</v>
      </c>
      <c r="W633" s="14"/>
      <c r="X633" s="5" t="str">
        <f t="shared" si="9"/>
        <v>No</v>
      </c>
      <c r="Y633" s="14"/>
      <c r="Z633" s="5"/>
      <c r="AA633" s="14"/>
      <c r="AB633" s="5"/>
      <c r="AC633" s="27"/>
      <c r="AD633" s="5"/>
      <c r="AE633" s="14"/>
      <c r="AF633" s="5"/>
      <c r="AG633" s="7"/>
    </row>
    <row r="634" spans="1:33" s="54" customFormat="1">
      <c r="A634" s="16" t="s">
        <v>692</v>
      </c>
      <c r="B634" s="16" t="s">
        <v>693</v>
      </c>
      <c r="C634" s="17" t="s">
        <v>274</v>
      </c>
      <c r="D634" s="186">
        <v>4092</v>
      </c>
      <c r="E634" s="189">
        <v>40092</v>
      </c>
      <c r="F634" s="17" t="s">
        <v>83</v>
      </c>
      <c r="G634" s="17" t="s">
        <v>5756</v>
      </c>
      <c r="H634" s="18">
        <v>158655</v>
      </c>
      <c r="I634" s="13">
        <v>26</v>
      </c>
      <c r="J634" s="14">
        <v>714355</v>
      </c>
      <c r="K634" s="19"/>
      <c r="L634" s="14">
        <v>301493</v>
      </c>
      <c r="M634" s="14"/>
      <c r="N634" s="14">
        <v>0</v>
      </c>
      <c r="O634" s="14"/>
      <c r="P634" s="14">
        <v>1382553</v>
      </c>
      <c r="Q634" s="14"/>
      <c r="R634" s="14">
        <v>997624</v>
      </c>
      <c r="S634" s="14"/>
      <c r="T634" s="14">
        <v>2486687</v>
      </c>
      <c r="U634" s="14"/>
      <c r="V634" s="15">
        <v>5882712</v>
      </c>
      <c r="W634" s="14"/>
      <c r="X634" s="5" t="str">
        <f t="shared" si="9"/>
        <v>No</v>
      </c>
      <c r="Y634" s="14"/>
      <c r="Z634" s="5"/>
      <c r="AA634" s="14"/>
      <c r="AB634" s="5"/>
      <c r="AC634" s="27"/>
      <c r="AD634" s="5"/>
      <c r="AE634" s="14"/>
      <c r="AF634" s="5"/>
      <c r="AG634" s="7"/>
    </row>
    <row r="635" spans="1:33" s="54" customFormat="1">
      <c r="A635" s="16" t="s">
        <v>2696</v>
      </c>
      <c r="B635" s="16" t="s">
        <v>2697</v>
      </c>
      <c r="C635" s="17" t="s">
        <v>42</v>
      </c>
      <c r="D635" s="186">
        <v>2177</v>
      </c>
      <c r="E635" s="189">
        <v>20177</v>
      </c>
      <c r="F635" s="17" t="s">
        <v>113</v>
      </c>
      <c r="G635" s="17" t="s">
        <v>84</v>
      </c>
      <c r="H635" s="18">
        <v>18351295</v>
      </c>
      <c r="I635" s="13">
        <v>26</v>
      </c>
      <c r="J635" s="14">
        <v>12489292</v>
      </c>
      <c r="K635" s="19"/>
      <c r="L635" s="14">
        <v>389651</v>
      </c>
      <c r="M635" s="14"/>
      <c r="N635" s="14">
        <v>0</v>
      </c>
      <c r="O635" s="14"/>
      <c r="P635" s="14">
        <v>0</v>
      </c>
      <c r="Q635" s="14"/>
      <c r="R635" s="14">
        <v>3155945</v>
      </c>
      <c r="S635" s="14"/>
      <c r="T635" s="14">
        <v>2553208</v>
      </c>
      <c r="U635" s="14"/>
      <c r="V635" s="15">
        <v>18588096</v>
      </c>
      <c r="W635" s="14"/>
      <c r="X635" s="5" t="str">
        <f t="shared" si="9"/>
        <v>No</v>
      </c>
      <c r="Y635" s="14"/>
      <c r="Z635" s="5"/>
      <c r="AA635" s="14"/>
      <c r="AB635" s="5"/>
      <c r="AC635" s="27"/>
      <c r="AD635" s="5"/>
      <c r="AE635" s="14"/>
      <c r="AF635" s="5"/>
      <c r="AG635" s="7"/>
    </row>
    <row r="636" spans="1:33" s="54" customFormat="1">
      <c r="A636" s="16" t="s">
        <v>2619</v>
      </c>
      <c r="B636" s="16" t="s">
        <v>2284</v>
      </c>
      <c r="C636" s="17" t="s">
        <v>466</v>
      </c>
      <c r="D636" s="186" t="s">
        <v>2620</v>
      </c>
      <c r="E636" s="189" t="s">
        <v>2621</v>
      </c>
      <c r="F636" s="17" t="s">
        <v>83</v>
      </c>
      <c r="G636" s="17" t="s">
        <v>147</v>
      </c>
      <c r="H636" s="18">
        <v>0</v>
      </c>
      <c r="I636" s="13">
        <v>26</v>
      </c>
      <c r="J636" s="14">
        <v>145503</v>
      </c>
      <c r="K636" s="19"/>
      <c r="L636" s="14">
        <v>362634</v>
      </c>
      <c r="M636" s="14"/>
      <c r="N636" s="14">
        <v>0</v>
      </c>
      <c r="O636" s="14"/>
      <c r="P636" s="14">
        <v>264526</v>
      </c>
      <c r="Q636" s="14"/>
      <c r="R636" s="14">
        <v>262547</v>
      </c>
      <c r="S636" s="14"/>
      <c r="T636" s="14">
        <v>635000</v>
      </c>
      <c r="U636" s="14"/>
      <c r="V636" s="15">
        <v>1670210</v>
      </c>
      <c r="W636" s="14"/>
      <c r="X636" s="5" t="str">
        <f t="shared" si="9"/>
        <v>No</v>
      </c>
      <c r="Y636" s="14"/>
      <c r="Z636" s="5"/>
      <c r="AA636" s="14"/>
      <c r="AB636" s="5"/>
      <c r="AC636" s="27"/>
      <c r="AD636" s="5"/>
      <c r="AE636" s="14"/>
      <c r="AF636" s="5"/>
      <c r="AG636" s="7"/>
    </row>
    <row r="637" spans="1:33" s="54" customFormat="1">
      <c r="A637" s="16" t="s">
        <v>399</v>
      </c>
      <c r="B637" s="16" t="s">
        <v>400</v>
      </c>
      <c r="C637" s="17" t="s">
        <v>163</v>
      </c>
      <c r="D637" s="186" t="s">
        <v>401</v>
      </c>
      <c r="E637" s="189" t="s">
        <v>402</v>
      </c>
      <c r="F637" s="17" t="s">
        <v>88</v>
      </c>
      <c r="G637" s="17" t="s">
        <v>147</v>
      </c>
      <c r="H637" s="18">
        <v>0</v>
      </c>
      <c r="I637" s="13">
        <v>26</v>
      </c>
      <c r="J637" s="14">
        <v>258665</v>
      </c>
      <c r="K637" s="19"/>
      <c r="L637" s="14">
        <v>133672</v>
      </c>
      <c r="M637" s="14"/>
      <c r="N637" s="14">
        <v>0</v>
      </c>
      <c r="O637" s="14"/>
      <c r="P637" s="14">
        <v>404271</v>
      </c>
      <c r="Q637" s="14"/>
      <c r="R637" s="14">
        <v>1039647</v>
      </c>
      <c r="S637" s="14"/>
      <c r="T637" s="14">
        <v>1184219</v>
      </c>
      <c r="U637" s="14"/>
      <c r="V637" s="15">
        <v>3020474</v>
      </c>
      <c r="W637" s="14"/>
      <c r="X637" s="5" t="str">
        <f t="shared" si="9"/>
        <v>No</v>
      </c>
      <c r="Y637" s="14"/>
      <c r="Z637" s="5"/>
      <c r="AA637" s="14"/>
      <c r="AB637" s="5"/>
      <c r="AC637" s="27"/>
      <c r="AD637" s="5"/>
      <c r="AE637" s="14"/>
      <c r="AF637" s="5"/>
      <c r="AG637" s="7"/>
    </row>
    <row r="638" spans="1:33" s="54" customFormat="1">
      <c r="A638" s="16" t="s">
        <v>5283</v>
      </c>
      <c r="B638" s="16" t="s">
        <v>5284</v>
      </c>
      <c r="C638" s="17" t="s">
        <v>235</v>
      </c>
      <c r="D638" s="186">
        <v>4096</v>
      </c>
      <c r="E638" s="189">
        <v>40096</v>
      </c>
      <c r="F638" s="17" t="s">
        <v>83</v>
      </c>
      <c r="G638" s="17" t="s">
        <v>5756</v>
      </c>
      <c r="H638" s="18">
        <v>68243</v>
      </c>
      <c r="I638" s="13">
        <v>26</v>
      </c>
      <c r="J638" s="14">
        <v>259909</v>
      </c>
      <c r="K638" s="19"/>
      <c r="L638" s="14">
        <v>1840229</v>
      </c>
      <c r="M638" s="14"/>
      <c r="N638" s="14">
        <v>0</v>
      </c>
      <c r="O638" s="14"/>
      <c r="P638" s="14">
        <v>200675</v>
      </c>
      <c r="Q638" s="14"/>
      <c r="R638" s="14">
        <v>552229</v>
      </c>
      <c r="S638" s="14"/>
      <c r="T638" s="14">
        <v>807552</v>
      </c>
      <c r="U638" s="14"/>
      <c r="V638" s="15">
        <v>3660594</v>
      </c>
      <c r="W638" s="14"/>
      <c r="X638" s="5" t="str">
        <f t="shared" si="9"/>
        <v>No</v>
      </c>
      <c r="Y638" s="14"/>
      <c r="Z638" s="5"/>
      <c r="AA638" s="14"/>
      <c r="AB638" s="5"/>
      <c r="AC638" s="27"/>
      <c r="AD638" s="5"/>
      <c r="AE638" s="14"/>
      <c r="AF638" s="5"/>
      <c r="AG638" s="7"/>
    </row>
    <row r="639" spans="1:33" s="54" customFormat="1">
      <c r="A639" s="16" t="s">
        <v>263</v>
      </c>
      <c r="B639" s="16" t="s">
        <v>264</v>
      </c>
      <c r="C639" s="17" t="s">
        <v>265</v>
      </c>
      <c r="D639" s="186">
        <v>7045</v>
      </c>
      <c r="E639" s="189">
        <v>70045</v>
      </c>
      <c r="F639" s="17" t="s">
        <v>83</v>
      </c>
      <c r="G639" s="17" t="s">
        <v>84</v>
      </c>
      <c r="H639" s="18">
        <v>106621</v>
      </c>
      <c r="I639" s="13">
        <v>26</v>
      </c>
      <c r="J639" s="14">
        <v>213872</v>
      </c>
      <c r="K639" s="19"/>
      <c r="L639" s="14">
        <v>1563449</v>
      </c>
      <c r="M639" s="14"/>
      <c r="N639" s="14">
        <v>0</v>
      </c>
      <c r="O639" s="14"/>
      <c r="P639" s="14">
        <v>605246</v>
      </c>
      <c r="Q639" s="14"/>
      <c r="R639" s="14">
        <v>353417</v>
      </c>
      <c r="S639" s="14"/>
      <c r="T639" s="14">
        <v>0</v>
      </c>
      <c r="U639" s="14"/>
      <c r="V639" s="15">
        <v>2735984</v>
      </c>
      <c r="W639" s="14"/>
      <c r="X639" s="5" t="str">
        <f t="shared" si="9"/>
        <v>No</v>
      </c>
      <c r="Y639" s="14"/>
      <c r="Z639" s="5"/>
      <c r="AA639" s="14"/>
      <c r="AB639" s="5"/>
      <c r="AC639" s="27"/>
      <c r="AD639" s="5"/>
      <c r="AE639" s="14"/>
      <c r="AF639" s="5"/>
      <c r="AG639" s="7"/>
    </row>
    <row r="640" spans="1:33" s="54" customFormat="1">
      <c r="A640" s="16" t="s">
        <v>1374</v>
      </c>
      <c r="B640" s="16" t="s">
        <v>119</v>
      </c>
      <c r="C640" s="17" t="s">
        <v>120</v>
      </c>
      <c r="D640" s="186">
        <v>6108</v>
      </c>
      <c r="E640" s="189">
        <v>60108</v>
      </c>
      <c r="F640" s="17" t="s">
        <v>83</v>
      </c>
      <c r="G640" s="17" t="s">
        <v>5756</v>
      </c>
      <c r="H640" s="18">
        <v>4944332</v>
      </c>
      <c r="I640" s="13">
        <v>26</v>
      </c>
      <c r="J640" s="14">
        <v>247338</v>
      </c>
      <c r="K640" s="19"/>
      <c r="L640" s="14">
        <v>0</v>
      </c>
      <c r="M640" s="14"/>
      <c r="N640" s="14">
        <v>0</v>
      </c>
      <c r="O640" s="14"/>
      <c r="P640" s="14">
        <v>924140</v>
      </c>
      <c r="Q640" s="14"/>
      <c r="R640" s="14">
        <v>0</v>
      </c>
      <c r="S640" s="14"/>
      <c r="T640" s="14">
        <v>3292918</v>
      </c>
      <c r="U640" s="14"/>
      <c r="V640" s="15">
        <v>4464396</v>
      </c>
      <c r="W640" s="14"/>
      <c r="X640" s="5" t="str">
        <f t="shared" si="9"/>
        <v>No</v>
      </c>
      <c r="Y640" s="14"/>
      <c r="Z640" s="5"/>
      <c r="AA640" s="14"/>
      <c r="AB640" s="5"/>
      <c r="AC640" s="27"/>
      <c r="AD640" s="5"/>
      <c r="AE640" s="14"/>
      <c r="AF640" s="5"/>
      <c r="AG640" s="7"/>
    </row>
    <row r="641" spans="1:33" s="54" customFormat="1">
      <c r="A641" s="16" t="s">
        <v>261</v>
      </c>
      <c r="B641" s="16" t="s">
        <v>262</v>
      </c>
      <c r="C641" s="17" t="s">
        <v>91</v>
      </c>
      <c r="D641" s="186">
        <v>9226</v>
      </c>
      <c r="E641" s="189">
        <v>90226</v>
      </c>
      <c r="F641" s="17" t="s">
        <v>88</v>
      </c>
      <c r="G641" s="17" t="s">
        <v>84</v>
      </c>
      <c r="H641" s="18">
        <v>107672</v>
      </c>
      <c r="I641" s="13">
        <v>26</v>
      </c>
      <c r="J641" s="14">
        <v>715493</v>
      </c>
      <c r="K641" s="19"/>
      <c r="L641" s="14">
        <v>0</v>
      </c>
      <c r="M641" s="14"/>
      <c r="N641" s="14">
        <v>0</v>
      </c>
      <c r="O641" s="14"/>
      <c r="P641" s="14">
        <v>0</v>
      </c>
      <c r="Q641" s="14"/>
      <c r="R641" s="14">
        <v>2754573</v>
      </c>
      <c r="S641" s="14"/>
      <c r="T641" s="14">
        <v>2890102</v>
      </c>
      <c r="U641" s="14"/>
      <c r="V641" s="15">
        <v>6360168</v>
      </c>
      <c r="W641" s="14"/>
      <c r="X641" s="5" t="str">
        <f t="shared" si="9"/>
        <v>No</v>
      </c>
      <c r="Y641" s="14"/>
      <c r="Z641" s="5"/>
      <c r="AA641" s="14"/>
      <c r="AB641" s="5"/>
      <c r="AC641" s="27"/>
      <c r="AD641" s="5"/>
      <c r="AE641" s="14"/>
      <c r="AF641" s="5"/>
      <c r="AG641" s="7"/>
    </row>
    <row r="642" spans="1:33" s="54" customFormat="1">
      <c r="A642" s="16" t="s">
        <v>567</v>
      </c>
      <c r="B642" s="16" t="s">
        <v>568</v>
      </c>
      <c r="C642" s="17" t="s">
        <v>288</v>
      </c>
      <c r="D642" s="186">
        <v>3026</v>
      </c>
      <c r="E642" s="189">
        <v>30026</v>
      </c>
      <c r="F642" s="17" t="s">
        <v>83</v>
      </c>
      <c r="G642" s="17" t="s">
        <v>84</v>
      </c>
      <c r="H642" s="18">
        <v>56142</v>
      </c>
      <c r="I642" s="13">
        <v>26</v>
      </c>
      <c r="J642" s="14">
        <v>798235</v>
      </c>
      <c r="K642" s="19"/>
      <c r="L642" s="14">
        <v>272234</v>
      </c>
      <c r="M642" s="14"/>
      <c r="N642" s="14">
        <v>0</v>
      </c>
      <c r="O642" s="14"/>
      <c r="P642" s="14">
        <v>350639</v>
      </c>
      <c r="Q642" s="14"/>
      <c r="R642" s="14">
        <v>4045240</v>
      </c>
      <c r="S642" s="14"/>
      <c r="T642" s="14">
        <v>1600000</v>
      </c>
      <c r="U642" s="14"/>
      <c r="V642" s="15">
        <v>7066348</v>
      </c>
      <c r="W642" s="14"/>
      <c r="X642" s="5" t="str">
        <f t="shared" si="9"/>
        <v>No</v>
      </c>
      <c r="Y642" s="14"/>
      <c r="Z642" s="5"/>
      <c r="AA642" s="14"/>
      <c r="AB642" s="5"/>
      <c r="AC642" s="27"/>
      <c r="AD642" s="5"/>
      <c r="AE642" s="14"/>
      <c r="AF642" s="5"/>
      <c r="AG642" s="7"/>
    </row>
    <row r="643" spans="1:33" s="54" customFormat="1">
      <c r="A643" s="16" t="s">
        <v>1418</v>
      </c>
      <c r="B643" s="16" t="s">
        <v>1419</v>
      </c>
      <c r="C643" s="17" t="s">
        <v>150</v>
      </c>
      <c r="D643" s="186" t="s">
        <v>1420</v>
      </c>
      <c r="E643" s="189" t="s">
        <v>1421</v>
      </c>
      <c r="F643" s="17" t="s">
        <v>157</v>
      </c>
      <c r="G643" s="17" t="s">
        <v>147</v>
      </c>
      <c r="H643" s="18">
        <v>0</v>
      </c>
      <c r="I643" s="13">
        <v>26</v>
      </c>
      <c r="J643" s="14">
        <v>24447</v>
      </c>
      <c r="K643" s="19"/>
      <c r="L643" s="14">
        <v>460127</v>
      </c>
      <c r="M643" s="14"/>
      <c r="N643" s="14">
        <v>0</v>
      </c>
      <c r="O643" s="14"/>
      <c r="P643" s="14">
        <v>0</v>
      </c>
      <c r="Q643" s="14"/>
      <c r="R643" s="14">
        <v>129586</v>
      </c>
      <c r="S643" s="14"/>
      <c r="T643" s="14">
        <v>406724</v>
      </c>
      <c r="U643" s="14"/>
      <c r="V643" s="15">
        <v>1020884</v>
      </c>
      <c r="W643" s="14"/>
      <c r="X643" s="5" t="str">
        <f t="shared" ref="X643:X706" si="10">IF(W643&amp;U643&amp;S643&amp;Q643&amp;O643&amp;M643&amp;K643&lt;&gt;"","Yes","No")</f>
        <v>No</v>
      </c>
      <c r="Y643" s="14"/>
      <c r="Z643" s="5"/>
      <c r="AA643" s="14"/>
      <c r="AB643" s="5"/>
      <c r="AC643" s="27"/>
      <c r="AD643" s="5"/>
      <c r="AE643" s="14"/>
      <c r="AF643" s="5"/>
      <c r="AG643" s="7"/>
    </row>
    <row r="644" spans="1:33" s="54" customFormat="1">
      <c r="A644" s="16" t="s">
        <v>2002</v>
      </c>
      <c r="B644" s="16" t="s">
        <v>2003</v>
      </c>
      <c r="C644" s="17" t="s">
        <v>69</v>
      </c>
      <c r="D644" s="186" t="s">
        <v>2004</v>
      </c>
      <c r="E644" s="189" t="s">
        <v>2005</v>
      </c>
      <c r="F644" s="17" t="s">
        <v>157</v>
      </c>
      <c r="G644" s="17" t="s">
        <v>147</v>
      </c>
      <c r="H644" s="18">
        <v>0</v>
      </c>
      <c r="I644" s="13">
        <v>26</v>
      </c>
      <c r="J644" s="14">
        <v>172088</v>
      </c>
      <c r="K644" s="19"/>
      <c r="L644" s="14">
        <v>0</v>
      </c>
      <c r="M644" s="14"/>
      <c r="N644" s="14">
        <v>0</v>
      </c>
      <c r="O644" s="14"/>
      <c r="P644" s="14">
        <v>363436</v>
      </c>
      <c r="Q644" s="14"/>
      <c r="R644" s="14">
        <v>442398</v>
      </c>
      <c r="S644" s="14"/>
      <c r="T644" s="14">
        <v>645583</v>
      </c>
      <c r="U644" s="14"/>
      <c r="V644" s="15">
        <v>1623505</v>
      </c>
      <c r="W644" s="14"/>
      <c r="X644" s="5" t="str">
        <f t="shared" si="10"/>
        <v>No</v>
      </c>
      <c r="Y644" s="14"/>
      <c r="Z644" s="5"/>
      <c r="AA644" s="14"/>
      <c r="AB644" s="5"/>
      <c r="AC644" s="27"/>
      <c r="AD644" s="5"/>
      <c r="AE644" s="14"/>
      <c r="AF644" s="5"/>
      <c r="AG644" s="7"/>
    </row>
    <row r="645" spans="1:33" s="54" customFormat="1">
      <c r="A645" s="16" t="s">
        <v>4166</v>
      </c>
      <c r="B645" s="16" t="s">
        <v>4167</v>
      </c>
      <c r="C645" s="17" t="s">
        <v>103</v>
      </c>
      <c r="D645" s="186">
        <v>4125</v>
      </c>
      <c r="E645" s="189">
        <v>40125</v>
      </c>
      <c r="F645" s="17" t="s">
        <v>83</v>
      </c>
      <c r="G645" s="17" t="s">
        <v>5756</v>
      </c>
      <c r="H645" s="18">
        <v>2148346</v>
      </c>
      <c r="I645" s="13">
        <v>26</v>
      </c>
      <c r="J645" s="14">
        <v>0</v>
      </c>
      <c r="K645" s="19"/>
      <c r="L645" s="14">
        <v>0</v>
      </c>
      <c r="M645" s="14"/>
      <c r="N645" s="14">
        <v>0</v>
      </c>
      <c r="O645" s="14"/>
      <c r="P645" s="14">
        <v>1966723</v>
      </c>
      <c r="Q645" s="14"/>
      <c r="R645" s="14">
        <v>0</v>
      </c>
      <c r="S645" s="14"/>
      <c r="T645" s="14">
        <v>354184</v>
      </c>
      <c r="U645" s="14"/>
      <c r="V645" s="15">
        <v>2320907</v>
      </c>
      <c r="W645" s="14"/>
      <c r="X645" s="5" t="str">
        <f t="shared" si="10"/>
        <v>No</v>
      </c>
      <c r="Y645" s="14"/>
      <c r="Z645" s="5"/>
      <c r="AA645" s="14"/>
      <c r="AB645" s="5"/>
      <c r="AC645" s="27"/>
      <c r="AD645" s="5"/>
      <c r="AE645" s="14"/>
      <c r="AF645" s="5"/>
      <c r="AG645" s="7"/>
    </row>
    <row r="646" spans="1:33" s="54" customFormat="1">
      <c r="A646" s="16" t="s">
        <v>5629</v>
      </c>
      <c r="B646" s="16" t="s">
        <v>253</v>
      </c>
      <c r="C646" s="17" t="s">
        <v>254</v>
      </c>
      <c r="D646" s="186" t="s">
        <v>5630</v>
      </c>
      <c r="E646" s="189" t="s">
        <v>5631</v>
      </c>
      <c r="F646" s="17" t="s">
        <v>157</v>
      </c>
      <c r="G646" s="17" t="s">
        <v>147</v>
      </c>
      <c r="H646" s="18">
        <v>0</v>
      </c>
      <c r="I646" s="13">
        <v>26</v>
      </c>
      <c r="J646" s="14">
        <v>44194</v>
      </c>
      <c r="K646" s="19"/>
      <c r="L646" s="14">
        <v>0</v>
      </c>
      <c r="M646" s="14"/>
      <c r="N646" s="14">
        <v>0</v>
      </c>
      <c r="O646" s="14"/>
      <c r="P646" s="14">
        <v>71864</v>
      </c>
      <c r="Q646" s="14"/>
      <c r="R646" s="14">
        <v>0</v>
      </c>
      <c r="S646" s="14"/>
      <c r="T646" s="14">
        <v>204777</v>
      </c>
      <c r="U646" s="14"/>
      <c r="V646" s="15">
        <v>320835</v>
      </c>
      <c r="W646" s="14"/>
      <c r="X646" s="5" t="str">
        <f t="shared" si="10"/>
        <v>No</v>
      </c>
      <c r="Y646" s="14"/>
      <c r="Z646" s="5"/>
      <c r="AA646" s="14"/>
      <c r="AB646" s="5"/>
      <c r="AC646" s="27"/>
      <c r="AD646" s="5"/>
      <c r="AE646" s="14"/>
      <c r="AF646" s="5"/>
      <c r="AG646" s="7"/>
    </row>
    <row r="647" spans="1:33" s="54" customFormat="1">
      <c r="A647" s="16" t="s">
        <v>2803</v>
      </c>
      <c r="B647" s="16" t="s">
        <v>2804</v>
      </c>
      <c r="C647" s="17" t="s">
        <v>210</v>
      </c>
      <c r="D647" s="186" t="s">
        <v>2805</v>
      </c>
      <c r="E647" s="189" t="s">
        <v>2806</v>
      </c>
      <c r="F647" s="17" t="s">
        <v>214</v>
      </c>
      <c r="G647" s="17" t="s">
        <v>147</v>
      </c>
      <c r="H647" s="18">
        <v>0</v>
      </c>
      <c r="I647" s="13">
        <v>26</v>
      </c>
      <c r="J647" s="14">
        <v>0</v>
      </c>
      <c r="K647" s="19"/>
      <c r="L647" s="14">
        <v>0</v>
      </c>
      <c r="M647" s="14"/>
      <c r="N647" s="14">
        <v>0</v>
      </c>
      <c r="O647" s="14"/>
      <c r="P647" s="14">
        <v>828304</v>
      </c>
      <c r="Q647" s="14"/>
      <c r="R647" s="14">
        <v>4273</v>
      </c>
      <c r="S647" s="14"/>
      <c r="T647" s="14">
        <v>1012464</v>
      </c>
      <c r="U647" s="14"/>
      <c r="V647" s="15">
        <v>1845041</v>
      </c>
      <c r="W647" s="14"/>
      <c r="X647" s="5" t="str">
        <f t="shared" si="10"/>
        <v>No</v>
      </c>
      <c r="Y647" s="14"/>
      <c r="Z647" s="5"/>
      <c r="AA647" s="14"/>
      <c r="AB647" s="5"/>
      <c r="AC647" s="27"/>
      <c r="AD647" s="5"/>
      <c r="AE647" s="14"/>
      <c r="AF647" s="5"/>
      <c r="AG647" s="7"/>
    </row>
    <row r="648" spans="1:33" s="54" customFormat="1">
      <c r="A648" s="16" t="s">
        <v>1437</v>
      </c>
      <c r="B648" s="16" t="s">
        <v>1438</v>
      </c>
      <c r="C648" s="17" t="s">
        <v>150</v>
      </c>
      <c r="D648" s="186" t="s">
        <v>1439</v>
      </c>
      <c r="E648" s="189" t="s">
        <v>1440</v>
      </c>
      <c r="F648" s="17" t="s">
        <v>157</v>
      </c>
      <c r="G648" s="17" t="s">
        <v>147</v>
      </c>
      <c r="H648" s="18">
        <v>0</v>
      </c>
      <c r="I648" s="13">
        <v>26</v>
      </c>
      <c r="J648" s="14">
        <v>40868</v>
      </c>
      <c r="K648" s="19"/>
      <c r="L648" s="14">
        <v>448216</v>
      </c>
      <c r="M648" s="14"/>
      <c r="N648" s="14">
        <v>0</v>
      </c>
      <c r="O648" s="14"/>
      <c r="P648" s="14">
        <v>178206</v>
      </c>
      <c r="Q648" s="14"/>
      <c r="R648" s="14">
        <v>136931</v>
      </c>
      <c r="S648" s="14"/>
      <c r="T648" s="14">
        <v>691415</v>
      </c>
      <c r="U648" s="14"/>
      <c r="V648" s="15">
        <v>1495636</v>
      </c>
      <c r="W648" s="14"/>
      <c r="X648" s="5" t="str">
        <f t="shared" si="10"/>
        <v>No</v>
      </c>
      <c r="Y648" s="14"/>
      <c r="Z648" s="5"/>
      <c r="AA648" s="14"/>
      <c r="AB648" s="5"/>
      <c r="AC648" s="27"/>
      <c r="AD648" s="5"/>
      <c r="AE648" s="14"/>
      <c r="AF648" s="5"/>
      <c r="AG648" s="7"/>
    </row>
    <row r="649" spans="1:33" s="54" customFormat="1">
      <c r="A649" s="16" t="s">
        <v>1199</v>
      </c>
      <c r="B649" s="16" t="s">
        <v>1200</v>
      </c>
      <c r="C649" s="17" t="s">
        <v>39</v>
      </c>
      <c r="D649" s="186">
        <v>9191</v>
      </c>
      <c r="E649" s="189">
        <v>90191</v>
      </c>
      <c r="F649" s="17" t="s">
        <v>83</v>
      </c>
      <c r="G649" s="17" t="s">
        <v>5756</v>
      </c>
      <c r="H649" s="18">
        <v>843168</v>
      </c>
      <c r="I649" s="13">
        <v>26</v>
      </c>
      <c r="J649" s="14">
        <v>100052</v>
      </c>
      <c r="K649" s="19"/>
      <c r="L649" s="14">
        <v>0</v>
      </c>
      <c r="M649" s="14"/>
      <c r="N649" s="14">
        <v>0</v>
      </c>
      <c r="O649" s="14"/>
      <c r="P649" s="14">
        <v>1324180</v>
      </c>
      <c r="Q649" s="14"/>
      <c r="R649" s="14">
        <v>0</v>
      </c>
      <c r="S649" s="14"/>
      <c r="T649" s="14">
        <v>0</v>
      </c>
      <c r="U649" s="14"/>
      <c r="V649" s="15">
        <v>1424232</v>
      </c>
      <c r="W649" s="14"/>
      <c r="X649" s="5" t="str">
        <f t="shared" si="10"/>
        <v>No</v>
      </c>
      <c r="Y649" s="14"/>
      <c r="Z649" s="5"/>
      <c r="AA649" s="14"/>
      <c r="AB649" s="5"/>
      <c r="AC649" s="27"/>
      <c r="AD649" s="5"/>
      <c r="AE649" s="14"/>
      <c r="AF649" s="5"/>
      <c r="AG649" s="7"/>
    </row>
    <row r="650" spans="1:33" s="54" customFormat="1">
      <c r="A650" s="16" t="s">
        <v>5097</v>
      </c>
      <c r="B650" s="16" t="s">
        <v>3188</v>
      </c>
      <c r="C650" s="17" t="s">
        <v>82</v>
      </c>
      <c r="D650" s="186">
        <v>2200</v>
      </c>
      <c r="E650" s="189">
        <v>20200</v>
      </c>
      <c r="F650" s="17" t="s">
        <v>88</v>
      </c>
      <c r="G650" s="17" t="s">
        <v>5756</v>
      </c>
      <c r="H650" s="18">
        <v>248402</v>
      </c>
      <c r="I650" s="13">
        <v>26</v>
      </c>
      <c r="J650" s="14">
        <v>35048</v>
      </c>
      <c r="K650" s="19"/>
      <c r="L650" s="14">
        <v>567766</v>
      </c>
      <c r="M650" s="14"/>
      <c r="N650" s="14">
        <v>0</v>
      </c>
      <c r="O650" s="14"/>
      <c r="P650" s="14">
        <v>150000</v>
      </c>
      <c r="Q650" s="14"/>
      <c r="R650" s="14">
        <v>1179665</v>
      </c>
      <c r="S650" s="14"/>
      <c r="T650" s="14">
        <v>46567</v>
      </c>
      <c r="U650" s="14"/>
      <c r="V650" s="15">
        <v>1979046</v>
      </c>
      <c r="W650" s="14"/>
      <c r="X650" s="5" t="str">
        <f t="shared" si="10"/>
        <v>No</v>
      </c>
      <c r="Y650" s="14"/>
      <c r="Z650" s="5"/>
      <c r="AA650" s="14"/>
      <c r="AB650" s="5"/>
      <c r="AC650" s="27"/>
      <c r="AD650" s="5"/>
      <c r="AE650" s="14"/>
      <c r="AF650" s="5"/>
      <c r="AG650" s="7"/>
    </row>
    <row r="651" spans="1:33" s="54" customFormat="1">
      <c r="A651" s="16" t="s">
        <v>3621</v>
      </c>
      <c r="B651" s="16" t="s">
        <v>3622</v>
      </c>
      <c r="C651" s="17" t="s">
        <v>120</v>
      </c>
      <c r="D651" s="186">
        <v>6012</v>
      </c>
      <c r="E651" s="189">
        <v>60012</v>
      </c>
      <c r="F651" s="17" t="s">
        <v>83</v>
      </c>
      <c r="G651" s="17" t="s">
        <v>84</v>
      </c>
      <c r="H651" s="18">
        <v>172378</v>
      </c>
      <c r="I651" s="13">
        <v>26</v>
      </c>
      <c r="J651" s="14">
        <v>1351883</v>
      </c>
      <c r="K651" s="19"/>
      <c r="L651" s="14">
        <v>795598</v>
      </c>
      <c r="M651" s="14"/>
      <c r="N651" s="14">
        <v>0</v>
      </c>
      <c r="O651" s="14"/>
      <c r="P651" s="14">
        <v>525236</v>
      </c>
      <c r="Q651" s="14"/>
      <c r="R651" s="14">
        <v>426298</v>
      </c>
      <c r="S651" s="14"/>
      <c r="T651" s="14">
        <v>3145814</v>
      </c>
      <c r="U651" s="14"/>
      <c r="V651" s="15">
        <v>6244829</v>
      </c>
      <c r="W651" s="14"/>
      <c r="X651" s="5" t="str">
        <f t="shared" si="10"/>
        <v>No</v>
      </c>
      <c r="Y651" s="14"/>
      <c r="Z651" s="5"/>
      <c r="AA651" s="14"/>
      <c r="AB651" s="5"/>
      <c r="AC651" s="27"/>
      <c r="AD651" s="5"/>
      <c r="AE651" s="14"/>
      <c r="AF651" s="5"/>
      <c r="AG651" s="7"/>
    </row>
    <row r="652" spans="1:33" s="54" customFormat="1">
      <c r="A652" s="16" t="s">
        <v>6559</v>
      </c>
      <c r="B652" s="16" t="s">
        <v>485</v>
      </c>
      <c r="C652" s="17" t="s">
        <v>235</v>
      </c>
      <c r="D652" s="186">
        <v>4215</v>
      </c>
      <c r="E652" s="189">
        <v>40215</v>
      </c>
      <c r="F652" s="17" t="s">
        <v>83</v>
      </c>
      <c r="G652" s="17" t="s">
        <v>5756</v>
      </c>
      <c r="H652" s="18">
        <v>1249442</v>
      </c>
      <c r="I652" s="13">
        <v>25</v>
      </c>
      <c r="J652" s="14">
        <v>23929</v>
      </c>
      <c r="K652" s="19"/>
      <c r="L652" s="14">
        <v>288896</v>
      </c>
      <c r="M652" s="14"/>
      <c r="N652" s="14">
        <v>0</v>
      </c>
      <c r="O652" s="14"/>
      <c r="P652" s="14">
        <v>761681</v>
      </c>
      <c r="Q652" s="14"/>
      <c r="R652" s="14">
        <v>308820</v>
      </c>
      <c r="S652" s="14"/>
      <c r="T652" s="14">
        <v>238954</v>
      </c>
      <c r="U652" s="14"/>
      <c r="V652" s="15">
        <v>1622280</v>
      </c>
      <c r="W652" s="14"/>
      <c r="X652" s="5" t="str">
        <f t="shared" si="10"/>
        <v>No</v>
      </c>
      <c r="Y652" s="14"/>
      <c r="Z652" s="5"/>
      <c r="AA652" s="14"/>
      <c r="AB652" s="5"/>
      <c r="AC652" s="27"/>
      <c r="AD652" s="5"/>
      <c r="AE652" s="14"/>
      <c r="AF652" s="5"/>
      <c r="AG652" s="7"/>
    </row>
    <row r="653" spans="1:33" s="54" customFormat="1">
      <c r="A653" s="16" t="s">
        <v>4986</v>
      </c>
      <c r="B653" s="16" t="s">
        <v>1927</v>
      </c>
      <c r="C653" s="17" t="s">
        <v>91</v>
      </c>
      <c r="D653" s="186" t="s">
        <v>4987</v>
      </c>
      <c r="E653" s="189" t="s">
        <v>4988</v>
      </c>
      <c r="F653" s="17" t="s">
        <v>83</v>
      </c>
      <c r="G653" s="17" t="s">
        <v>147</v>
      </c>
      <c r="H653" s="18">
        <v>0</v>
      </c>
      <c r="I653" s="13">
        <v>25</v>
      </c>
      <c r="J653" s="14">
        <v>298537</v>
      </c>
      <c r="K653" s="19"/>
      <c r="L653" s="14">
        <v>290069</v>
      </c>
      <c r="M653" s="14"/>
      <c r="N653" s="14">
        <v>0</v>
      </c>
      <c r="O653" s="14"/>
      <c r="P653" s="14">
        <v>541406</v>
      </c>
      <c r="Q653" s="14"/>
      <c r="R653" s="14">
        <v>1986014</v>
      </c>
      <c r="S653" s="14"/>
      <c r="T653" s="14">
        <v>220000</v>
      </c>
      <c r="U653" s="14"/>
      <c r="V653" s="15">
        <v>3336026</v>
      </c>
      <c r="W653" s="14"/>
      <c r="X653" s="5" t="str">
        <f t="shared" si="10"/>
        <v>No</v>
      </c>
      <c r="Y653" s="14"/>
      <c r="Z653" s="5"/>
      <c r="AA653" s="14"/>
      <c r="AB653" s="5"/>
      <c r="AC653" s="27"/>
      <c r="AD653" s="5"/>
      <c r="AE653" s="14"/>
      <c r="AF653" s="5"/>
      <c r="AG653" s="7"/>
    </row>
    <row r="654" spans="1:33" s="54" customFormat="1">
      <c r="A654" s="16" t="s">
        <v>2458</v>
      </c>
      <c r="B654" s="16" t="s">
        <v>2459</v>
      </c>
      <c r="C654" s="17" t="s">
        <v>46</v>
      </c>
      <c r="D654" s="186" t="s">
        <v>2460</v>
      </c>
      <c r="E654" s="189" t="s">
        <v>2461</v>
      </c>
      <c r="F654" s="17" t="s">
        <v>88</v>
      </c>
      <c r="G654" s="17" t="s">
        <v>147</v>
      </c>
      <c r="H654" s="18">
        <v>0</v>
      </c>
      <c r="I654" s="13">
        <v>25</v>
      </c>
      <c r="J654" s="14">
        <v>121685</v>
      </c>
      <c r="K654" s="19"/>
      <c r="L654" s="14">
        <v>293510</v>
      </c>
      <c r="M654" s="14"/>
      <c r="N654" s="14">
        <v>0</v>
      </c>
      <c r="O654" s="14"/>
      <c r="P654" s="14">
        <v>46070</v>
      </c>
      <c r="Q654" s="14"/>
      <c r="R654" s="14">
        <v>1515764</v>
      </c>
      <c r="S654" s="14"/>
      <c r="T654" s="14">
        <v>311817</v>
      </c>
      <c r="U654" s="14"/>
      <c r="V654" s="15">
        <v>2288846</v>
      </c>
      <c r="W654" s="14"/>
      <c r="X654" s="5" t="str">
        <f t="shared" si="10"/>
        <v>No</v>
      </c>
      <c r="Y654" s="14"/>
      <c r="Z654" s="5"/>
      <c r="AA654" s="14"/>
      <c r="AB654" s="5"/>
      <c r="AC654" s="27"/>
      <c r="AD654" s="5"/>
      <c r="AE654" s="14"/>
      <c r="AF654" s="5"/>
      <c r="AG654" s="7"/>
    </row>
    <row r="655" spans="1:33" s="54" customFormat="1">
      <c r="A655" s="16" t="s">
        <v>1053</v>
      </c>
      <c r="B655" s="16" t="s">
        <v>1054</v>
      </c>
      <c r="C655" s="17" t="s">
        <v>69</v>
      </c>
      <c r="D655" s="186">
        <v>8110</v>
      </c>
      <c r="E655" s="189">
        <v>80110</v>
      </c>
      <c r="F655" s="17" t="s">
        <v>83</v>
      </c>
      <c r="G655" s="17" t="s">
        <v>5756</v>
      </c>
      <c r="H655" s="18">
        <v>176676</v>
      </c>
      <c r="I655" s="13">
        <v>25</v>
      </c>
      <c r="J655" s="14">
        <v>159235</v>
      </c>
      <c r="K655" s="19"/>
      <c r="L655" s="14">
        <v>99631</v>
      </c>
      <c r="M655" s="14"/>
      <c r="N655" s="14">
        <v>0</v>
      </c>
      <c r="O655" s="14"/>
      <c r="P655" s="14">
        <v>126188</v>
      </c>
      <c r="Q655" s="14"/>
      <c r="R655" s="14">
        <v>424030</v>
      </c>
      <c r="S655" s="14"/>
      <c r="T655" s="14">
        <v>182771</v>
      </c>
      <c r="U655" s="14"/>
      <c r="V655" s="15">
        <v>991855</v>
      </c>
      <c r="W655" s="14"/>
      <c r="X655" s="5" t="str">
        <f t="shared" si="10"/>
        <v>No</v>
      </c>
      <c r="Y655" s="14"/>
      <c r="Z655" s="5"/>
      <c r="AA655" s="14"/>
      <c r="AB655" s="5"/>
      <c r="AC655" s="27"/>
      <c r="AD655" s="5"/>
      <c r="AE655" s="14"/>
      <c r="AF655" s="5"/>
      <c r="AG655" s="7"/>
    </row>
    <row r="656" spans="1:33" s="54" customFormat="1">
      <c r="A656" s="16" t="s">
        <v>2679</v>
      </c>
      <c r="B656" s="16" t="s">
        <v>2680</v>
      </c>
      <c r="C656" s="17" t="s">
        <v>91</v>
      </c>
      <c r="D656" s="186">
        <v>9087</v>
      </c>
      <c r="E656" s="189">
        <v>90087</v>
      </c>
      <c r="F656" s="17" t="s">
        <v>83</v>
      </c>
      <c r="G656" s="17" t="s">
        <v>84</v>
      </c>
      <c r="H656" s="18">
        <v>130447</v>
      </c>
      <c r="I656" s="13">
        <v>25</v>
      </c>
      <c r="J656" s="14">
        <v>728089</v>
      </c>
      <c r="K656" s="19"/>
      <c r="L656" s="14">
        <v>55503</v>
      </c>
      <c r="M656" s="14"/>
      <c r="N656" s="14">
        <v>0</v>
      </c>
      <c r="O656" s="14"/>
      <c r="P656" s="14">
        <v>0</v>
      </c>
      <c r="Q656" s="14"/>
      <c r="R656" s="14">
        <v>1840744</v>
      </c>
      <c r="S656" s="14"/>
      <c r="T656" s="14">
        <v>1277723</v>
      </c>
      <c r="U656" s="14"/>
      <c r="V656" s="15">
        <v>3902059</v>
      </c>
      <c r="W656" s="14"/>
      <c r="X656" s="5" t="str">
        <f t="shared" si="10"/>
        <v>No</v>
      </c>
      <c r="Y656" s="14"/>
      <c r="Z656" s="5"/>
      <c r="AA656" s="14"/>
      <c r="AB656" s="5"/>
      <c r="AC656" s="27"/>
      <c r="AD656" s="5"/>
      <c r="AE656" s="14"/>
      <c r="AF656" s="5"/>
      <c r="AG656" s="7"/>
    </row>
    <row r="657" spans="1:33" s="54" customFormat="1">
      <c r="A657" s="16" t="s">
        <v>6561</v>
      </c>
      <c r="B657" s="16" t="s">
        <v>485</v>
      </c>
      <c r="C657" s="17" t="s">
        <v>178</v>
      </c>
      <c r="D657" s="186"/>
      <c r="E657" s="189">
        <v>50522</v>
      </c>
      <c r="F657" s="17" t="s">
        <v>83</v>
      </c>
      <c r="G657" s="17" t="s">
        <v>84</v>
      </c>
      <c r="H657" s="18">
        <v>3734090</v>
      </c>
      <c r="I657" s="13">
        <v>25</v>
      </c>
      <c r="J657" s="14">
        <v>305205</v>
      </c>
      <c r="K657" s="19"/>
      <c r="L657" s="14">
        <v>4041984</v>
      </c>
      <c r="M657" s="14"/>
      <c r="N657" s="14">
        <v>0</v>
      </c>
      <c r="O657" s="14"/>
      <c r="P657" s="14">
        <v>0</v>
      </c>
      <c r="Q657" s="14"/>
      <c r="R657" s="14">
        <v>0</v>
      </c>
      <c r="S657" s="14"/>
      <c r="T657" s="14">
        <v>0</v>
      </c>
      <c r="U657" s="14"/>
      <c r="V657" s="15">
        <v>4347189</v>
      </c>
      <c r="W657" s="14"/>
      <c r="X657" s="5" t="str">
        <f t="shared" si="10"/>
        <v>No</v>
      </c>
      <c r="Y657" s="14"/>
      <c r="Z657" s="5"/>
      <c r="AA657" s="14"/>
      <c r="AB657" s="5"/>
      <c r="AC657" s="27"/>
      <c r="AD657" s="5"/>
      <c r="AE657" s="14"/>
      <c r="AF657" s="5"/>
      <c r="AG657" s="7"/>
    </row>
    <row r="658" spans="1:33" s="54" customFormat="1">
      <c r="A658" s="16" t="s">
        <v>1100</v>
      </c>
      <c r="B658" s="16" t="s">
        <v>1101</v>
      </c>
      <c r="C658" s="17" t="s">
        <v>217</v>
      </c>
      <c r="D658" s="186">
        <v>3074</v>
      </c>
      <c r="E658" s="189">
        <v>30074</v>
      </c>
      <c r="F658" s="17" t="s">
        <v>83</v>
      </c>
      <c r="G658" s="17" t="s">
        <v>5756</v>
      </c>
      <c r="H658" s="18">
        <v>213751</v>
      </c>
      <c r="I658" s="13">
        <v>25</v>
      </c>
      <c r="J658" s="14">
        <v>298395</v>
      </c>
      <c r="K658" s="19"/>
      <c r="L658" s="14">
        <v>0</v>
      </c>
      <c r="M658" s="14"/>
      <c r="N658" s="14">
        <v>0</v>
      </c>
      <c r="O658" s="14"/>
      <c r="P658" s="14">
        <v>1841122</v>
      </c>
      <c r="Q658" s="14"/>
      <c r="R658" s="14">
        <v>496774</v>
      </c>
      <c r="S658" s="14"/>
      <c r="T658" s="14">
        <v>1025608</v>
      </c>
      <c r="U658" s="14"/>
      <c r="V658" s="15">
        <v>3661899</v>
      </c>
      <c r="W658" s="14"/>
      <c r="X658" s="5" t="str">
        <f t="shared" si="10"/>
        <v>No</v>
      </c>
      <c r="Y658" s="14"/>
      <c r="Z658" s="5"/>
      <c r="AA658" s="14"/>
      <c r="AB658" s="5"/>
      <c r="AC658" s="27"/>
      <c r="AD658" s="5"/>
      <c r="AE658" s="14"/>
      <c r="AF658" s="5"/>
      <c r="AG658" s="7"/>
    </row>
    <row r="659" spans="1:33" s="54" customFormat="1">
      <c r="A659" s="16" t="s">
        <v>711</v>
      </c>
      <c r="B659" s="16" t="s">
        <v>712</v>
      </c>
      <c r="C659" s="17" t="s">
        <v>178</v>
      </c>
      <c r="D659" s="186">
        <v>5132</v>
      </c>
      <c r="E659" s="189">
        <v>50132</v>
      </c>
      <c r="F659" s="17" t="s">
        <v>88</v>
      </c>
      <c r="G659" s="17" t="s">
        <v>5756</v>
      </c>
      <c r="H659" s="18">
        <v>61022</v>
      </c>
      <c r="I659" s="13">
        <v>25</v>
      </c>
      <c r="J659" s="14">
        <v>250056</v>
      </c>
      <c r="K659" s="19"/>
      <c r="L659" s="14">
        <v>19383</v>
      </c>
      <c r="M659" s="14"/>
      <c r="N659" s="14">
        <v>0</v>
      </c>
      <c r="O659" s="14"/>
      <c r="P659" s="14">
        <v>95206</v>
      </c>
      <c r="Q659" s="14"/>
      <c r="R659" s="14">
        <v>1107640</v>
      </c>
      <c r="S659" s="14"/>
      <c r="T659" s="14">
        <v>834531</v>
      </c>
      <c r="U659" s="14"/>
      <c r="V659" s="15">
        <v>2306816</v>
      </c>
      <c r="W659" s="14"/>
      <c r="X659" s="5" t="str">
        <f t="shared" si="10"/>
        <v>No</v>
      </c>
      <c r="Y659" s="14"/>
      <c r="Z659" s="5"/>
      <c r="AA659" s="14"/>
      <c r="AB659" s="5"/>
      <c r="AC659" s="27"/>
      <c r="AD659" s="5"/>
      <c r="AE659" s="14"/>
      <c r="AF659" s="5"/>
      <c r="AG659" s="7"/>
    </row>
    <row r="660" spans="1:33" s="54" customFormat="1">
      <c r="A660" s="16" t="s">
        <v>6560</v>
      </c>
      <c r="B660" s="16" t="s">
        <v>3475</v>
      </c>
      <c r="C660" s="17" t="s">
        <v>278</v>
      </c>
      <c r="D660" s="186">
        <v>7053</v>
      </c>
      <c r="E660" s="189">
        <v>70053</v>
      </c>
      <c r="F660" s="17" t="s">
        <v>157</v>
      </c>
      <c r="G660" s="17" t="s">
        <v>5756</v>
      </c>
      <c r="H660" s="18">
        <v>54622</v>
      </c>
      <c r="I660" s="13">
        <v>25</v>
      </c>
      <c r="J660" s="14">
        <v>133493</v>
      </c>
      <c r="K660" s="19"/>
      <c r="L660" s="14">
        <v>784797</v>
      </c>
      <c r="M660" s="14"/>
      <c r="N660" s="14">
        <v>0</v>
      </c>
      <c r="O660" s="14"/>
      <c r="P660" s="14">
        <v>427934</v>
      </c>
      <c r="Q660" s="14"/>
      <c r="R660" s="14">
        <v>296511</v>
      </c>
      <c r="S660" s="14"/>
      <c r="T660" s="14">
        <v>348994</v>
      </c>
      <c r="U660" s="14"/>
      <c r="V660" s="15">
        <v>1991729</v>
      </c>
      <c r="W660" s="14"/>
      <c r="X660" s="5" t="str">
        <f t="shared" si="10"/>
        <v>No</v>
      </c>
      <c r="Y660" s="14"/>
      <c r="Z660" s="5"/>
      <c r="AA660" s="14"/>
      <c r="AB660" s="5"/>
      <c r="AC660" s="27"/>
      <c r="AD660" s="5"/>
      <c r="AE660" s="14"/>
      <c r="AF660" s="5"/>
      <c r="AG660" s="7"/>
    </row>
    <row r="661" spans="1:33" s="54" customFormat="1">
      <c r="A661" s="16" t="s">
        <v>451</v>
      </c>
      <c r="B661" s="16" t="s">
        <v>410</v>
      </c>
      <c r="C661" s="17" t="s">
        <v>91</v>
      </c>
      <c r="D661" s="186">
        <v>9086</v>
      </c>
      <c r="E661" s="189">
        <v>90086</v>
      </c>
      <c r="F661" s="17" t="s">
        <v>83</v>
      </c>
      <c r="G661" s="17" t="s">
        <v>84</v>
      </c>
      <c r="H661" s="18">
        <v>1932666</v>
      </c>
      <c r="I661" s="13">
        <v>25</v>
      </c>
      <c r="J661" s="14">
        <v>341595</v>
      </c>
      <c r="K661" s="19"/>
      <c r="L661" s="14">
        <v>0</v>
      </c>
      <c r="M661" s="14"/>
      <c r="N661" s="14">
        <v>0</v>
      </c>
      <c r="O661" s="14"/>
      <c r="P661" s="14">
        <v>3159963</v>
      </c>
      <c r="Q661" s="14"/>
      <c r="R661" s="14">
        <v>0</v>
      </c>
      <c r="S661" s="14"/>
      <c r="T661" s="14">
        <v>273040</v>
      </c>
      <c r="U661" s="14"/>
      <c r="V661" s="15">
        <v>3774598</v>
      </c>
      <c r="W661" s="14"/>
      <c r="X661" s="5" t="str">
        <f t="shared" si="10"/>
        <v>No</v>
      </c>
      <c r="Y661" s="14"/>
      <c r="Z661" s="5"/>
      <c r="AA661" s="14"/>
      <c r="AB661" s="5"/>
      <c r="AC661" s="27"/>
      <c r="AD661" s="5"/>
      <c r="AE661" s="14"/>
      <c r="AF661" s="5"/>
      <c r="AG661" s="7"/>
    </row>
    <row r="662" spans="1:33" s="54" customFormat="1">
      <c r="A662" s="16" t="s">
        <v>3100</v>
      </c>
      <c r="B662" s="16" t="s">
        <v>3101</v>
      </c>
      <c r="C662" s="17" t="s">
        <v>171</v>
      </c>
      <c r="D662" s="186" t="s">
        <v>3102</v>
      </c>
      <c r="E662" s="189" t="s">
        <v>3103</v>
      </c>
      <c r="F662" s="17" t="s">
        <v>157</v>
      </c>
      <c r="G662" s="17" t="s">
        <v>147</v>
      </c>
      <c r="H662" s="18">
        <v>0</v>
      </c>
      <c r="I662" s="13">
        <v>25</v>
      </c>
      <c r="J662" s="14">
        <v>0</v>
      </c>
      <c r="K662" s="19"/>
      <c r="L662" s="14">
        <v>0</v>
      </c>
      <c r="M662" s="14"/>
      <c r="N662" s="14">
        <v>0</v>
      </c>
      <c r="O662" s="14"/>
      <c r="P662" s="14">
        <v>89115</v>
      </c>
      <c r="Q662" s="14"/>
      <c r="R662" s="14">
        <v>893998</v>
      </c>
      <c r="S662" s="14"/>
      <c r="T662" s="14">
        <v>667951</v>
      </c>
      <c r="U662" s="14"/>
      <c r="V662" s="15">
        <v>1651064</v>
      </c>
      <c r="W662" s="14"/>
      <c r="X662" s="5" t="str">
        <f t="shared" si="10"/>
        <v>No</v>
      </c>
      <c r="Y662" s="14"/>
      <c r="Z662" s="5"/>
      <c r="AA662" s="14"/>
      <c r="AB662" s="5"/>
      <c r="AC662" s="27"/>
      <c r="AD662" s="5"/>
      <c r="AE662" s="14"/>
      <c r="AF662" s="5"/>
      <c r="AG662" s="7"/>
    </row>
    <row r="663" spans="1:33" s="54" customFormat="1">
      <c r="A663" s="16" t="s">
        <v>5111</v>
      </c>
      <c r="B663" s="16" t="s">
        <v>173</v>
      </c>
      <c r="C663" s="17" t="s">
        <v>87</v>
      </c>
      <c r="D663" s="186">
        <v>16</v>
      </c>
      <c r="E663" s="189">
        <v>16</v>
      </c>
      <c r="F663" s="17" t="s">
        <v>83</v>
      </c>
      <c r="G663" s="17" t="s">
        <v>84</v>
      </c>
      <c r="H663" s="18">
        <v>63952</v>
      </c>
      <c r="I663" s="13">
        <v>25</v>
      </c>
      <c r="J663" s="14">
        <v>188903</v>
      </c>
      <c r="K663" s="19"/>
      <c r="L663" s="14">
        <v>56087</v>
      </c>
      <c r="M663" s="14"/>
      <c r="N663" s="14">
        <v>0</v>
      </c>
      <c r="O663" s="14"/>
      <c r="P663" s="14">
        <v>3956268</v>
      </c>
      <c r="Q663" s="14"/>
      <c r="R663" s="14">
        <v>135678</v>
      </c>
      <c r="S663" s="14"/>
      <c r="T663" s="14">
        <v>299858</v>
      </c>
      <c r="U663" s="14"/>
      <c r="V663" s="15">
        <v>4636794</v>
      </c>
      <c r="W663" s="14"/>
      <c r="X663" s="5" t="str">
        <f t="shared" si="10"/>
        <v>No</v>
      </c>
      <c r="Y663" s="14"/>
      <c r="Z663" s="5"/>
      <c r="AA663" s="14"/>
      <c r="AB663" s="5"/>
      <c r="AC663" s="27"/>
      <c r="AD663" s="5"/>
      <c r="AE663" s="14"/>
      <c r="AF663" s="5"/>
      <c r="AG663" s="7"/>
    </row>
    <row r="664" spans="1:33" s="54" customFormat="1">
      <c r="A664" s="16" t="s">
        <v>676</v>
      </c>
      <c r="B664" s="16" t="s">
        <v>677</v>
      </c>
      <c r="C664" s="17" t="s">
        <v>120</v>
      </c>
      <c r="D664" s="186">
        <v>6040</v>
      </c>
      <c r="E664" s="189">
        <v>60040</v>
      </c>
      <c r="F664" s="17" t="s">
        <v>83</v>
      </c>
      <c r="G664" s="17" t="s">
        <v>5756</v>
      </c>
      <c r="H664" s="18">
        <v>110421</v>
      </c>
      <c r="I664" s="13">
        <v>25</v>
      </c>
      <c r="J664" s="14">
        <v>424068</v>
      </c>
      <c r="K664" s="19"/>
      <c r="L664" s="14">
        <v>156255</v>
      </c>
      <c r="M664" s="14"/>
      <c r="N664" s="14">
        <v>0</v>
      </c>
      <c r="O664" s="14"/>
      <c r="P664" s="14">
        <v>1403974</v>
      </c>
      <c r="Q664" s="14"/>
      <c r="R664" s="14">
        <v>329416</v>
      </c>
      <c r="S664" s="14"/>
      <c r="T664" s="14">
        <v>1417411</v>
      </c>
      <c r="U664" s="14"/>
      <c r="V664" s="15">
        <v>3731124</v>
      </c>
      <c r="W664" s="14"/>
      <c r="X664" s="5" t="str">
        <f t="shared" si="10"/>
        <v>No</v>
      </c>
      <c r="Y664" s="14"/>
      <c r="Z664" s="5"/>
      <c r="AA664" s="14"/>
      <c r="AB664" s="5"/>
      <c r="AC664" s="27"/>
      <c r="AD664" s="5"/>
      <c r="AE664" s="14"/>
      <c r="AF664" s="5"/>
      <c r="AG664" s="7"/>
    </row>
    <row r="665" spans="1:33" s="54" customFormat="1">
      <c r="A665" s="16" t="s">
        <v>1393</v>
      </c>
      <c r="B665" s="16" t="s">
        <v>1394</v>
      </c>
      <c r="C665" s="17" t="s">
        <v>150</v>
      </c>
      <c r="D665" s="186" t="s">
        <v>1395</v>
      </c>
      <c r="E665" s="189" t="s">
        <v>1396</v>
      </c>
      <c r="F665" s="17" t="s">
        <v>88</v>
      </c>
      <c r="G665" s="17" t="s">
        <v>147</v>
      </c>
      <c r="H665" s="18">
        <v>0</v>
      </c>
      <c r="I665" s="13">
        <v>25</v>
      </c>
      <c r="J665" s="14">
        <v>34854</v>
      </c>
      <c r="K665" s="19"/>
      <c r="L665" s="14">
        <v>394229</v>
      </c>
      <c r="M665" s="14"/>
      <c r="N665" s="14">
        <v>0</v>
      </c>
      <c r="O665" s="14"/>
      <c r="P665" s="14">
        <v>197885</v>
      </c>
      <c r="Q665" s="14"/>
      <c r="R665" s="14">
        <v>159773</v>
      </c>
      <c r="S665" s="14"/>
      <c r="T665" s="14">
        <v>547159</v>
      </c>
      <c r="U665" s="14"/>
      <c r="V665" s="15">
        <v>1333900</v>
      </c>
      <c r="W665" s="14"/>
      <c r="X665" s="5" t="str">
        <f t="shared" si="10"/>
        <v>No</v>
      </c>
      <c r="Y665" s="14"/>
      <c r="Z665" s="5"/>
      <c r="AA665" s="14"/>
      <c r="AB665" s="5"/>
      <c r="AC665" s="27"/>
      <c r="AD665" s="5"/>
      <c r="AE665" s="14"/>
      <c r="AF665" s="5"/>
      <c r="AG665" s="7"/>
    </row>
    <row r="666" spans="1:33" s="54" customFormat="1">
      <c r="A666" s="16" t="s">
        <v>2722</v>
      </c>
      <c r="B666" s="16" t="s">
        <v>2723</v>
      </c>
      <c r="C666" s="17" t="s">
        <v>91</v>
      </c>
      <c r="D666" s="186">
        <v>9182</v>
      </c>
      <c r="E666" s="189">
        <v>90182</v>
      </c>
      <c r="F666" s="17" t="s">
        <v>88</v>
      </c>
      <c r="G666" s="17" t="s">
        <v>84</v>
      </c>
      <c r="H666" s="18">
        <v>370583</v>
      </c>
      <c r="I666" s="13">
        <v>25</v>
      </c>
      <c r="J666" s="14">
        <v>8899220</v>
      </c>
      <c r="K666" s="19"/>
      <c r="L666" s="14">
        <v>179260</v>
      </c>
      <c r="M666" s="14"/>
      <c r="N666" s="14">
        <v>0</v>
      </c>
      <c r="O666" s="14"/>
      <c r="P666" s="14">
        <v>10912407</v>
      </c>
      <c r="Q666" s="14"/>
      <c r="R666" s="14">
        <v>2455328</v>
      </c>
      <c r="S666" s="14"/>
      <c r="T666" s="14">
        <v>4906483</v>
      </c>
      <c r="U666" s="14"/>
      <c r="V666" s="15">
        <v>27352698</v>
      </c>
      <c r="W666" s="14"/>
      <c r="X666" s="5" t="str">
        <f t="shared" si="10"/>
        <v>No</v>
      </c>
      <c r="Y666" s="14"/>
      <c r="Z666" s="5"/>
      <c r="AA666" s="14"/>
      <c r="AB666" s="5"/>
      <c r="AC666" s="27"/>
      <c r="AD666" s="5"/>
      <c r="AE666" s="14"/>
      <c r="AF666" s="5"/>
      <c r="AG666" s="7"/>
    </row>
    <row r="667" spans="1:33" s="54" customFormat="1">
      <c r="A667" s="16" t="s">
        <v>1131</v>
      </c>
      <c r="B667" s="16" t="s">
        <v>1132</v>
      </c>
      <c r="C667" s="17" t="s">
        <v>129</v>
      </c>
      <c r="D667" s="186">
        <v>4047</v>
      </c>
      <c r="E667" s="189">
        <v>40047</v>
      </c>
      <c r="F667" s="17" t="s">
        <v>83</v>
      </c>
      <c r="G667" s="17" t="s">
        <v>84</v>
      </c>
      <c r="H667" s="18">
        <v>128754</v>
      </c>
      <c r="I667" s="13">
        <v>25</v>
      </c>
      <c r="J667" s="14">
        <v>1743321</v>
      </c>
      <c r="K667" s="19"/>
      <c r="L667" s="14">
        <v>109930</v>
      </c>
      <c r="M667" s="14"/>
      <c r="N667" s="14">
        <v>0</v>
      </c>
      <c r="O667" s="14"/>
      <c r="P667" s="14">
        <v>1754109</v>
      </c>
      <c r="Q667" s="14"/>
      <c r="R667" s="14">
        <v>50312</v>
      </c>
      <c r="S667" s="14"/>
      <c r="T667" s="14">
        <v>2501493</v>
      </c>
      <c r="U667" s="14"/>
      <c r="V667" s="15">
        <v>6159165</v>
      </c>
      <c r="W667" s="14"/>
      <c r="X667" s="5" t="str">
        <f t="shared" si="10"/>
        <v>No</v>
      </c>
      <c r="Y667" s="14"/>
      <c r="Z667" s="5"/>
      <c r="AA667" s="14"/>
      <c r="AB667" s="5"/>
      <c r="AC667" s="27"/>
      <c r="AD667" s="5"/>
      <c r="AE667" s="14"/>
      <c r="AF667" s="5"/>
      <c r="AG667" s="7"/>
    </row>
    <row r="668" spans="1:33" s="54" customFormat="1">
      <c r="A668" s="16" t="s">
        <v>3400</v>
      </c>
      <c r="B668" s="16" t="s">
        <v>1111</v>
      </c>
      <c r="C668" s="17" t="s">
        <v>163</v>
      </c>
      <c r="D668" s="186">
        <v>1007</v>
      </c>
      <c r="E668" s="189">
        <v>10007</v>
      </c>
      <c r="F668" s="17" t="s">
        <v>98</v>
      </c>
      <c r="G668" s="17" t="s">
        <v>84</v>
      </c>
      <c r="H668" s="18">
        <v>59124</v>
      </c>
      <c r="I668" s="13">
        <v>25</v>
      </c>
      <c r="J668" s="14">
        <v>832570</v>
      </c>
      <c r="K668" s="19"/>
      <c r="L668" s="14">
        <v>107834</v>
      </c>
      <c r="M668" s="14"/>
      <c r="N668" s="14">
        <v>0</v>
      </c>
      <c r="O668" s="14"/>
      <c r="P668" s="14">
        <v>562718</v>
      </c>
      <c r="Q668" s="14"/>
      <c r="R668" s="14">
        <v>2565847</v>
      </c>
      <c r="S668" s="14"/>
      <c r="T668" s="14">
        <v>1871414</v>
      </c>
      <c r="U668" s="14"/>
      <c r="V668" s="15">
        <v>5940383</v>
      </c>
      <c r="W668" s="14"/>
      <c r="X668" s="5" t="str">
        <f t="shared" si="10"/>
        <v>No</v>
      </c>
      <c r="Y668" s="14"/>
      <c r="Z668" s="5"/>
      <c r="AA668" s="14"/>
      <c r="AB668" s="5"/>
      <c r="AC668" s="27"/>
      <c r="AD668" s="5"/>
      <c r="AE668" s="14"/>
      <c r="AF668" s="5"/>
      <c r="AG668" s="7"/>
    </row>
    <row r="669" spans="1:33" s="54" customFormat="1">
      <c r="A669" s="16" t="s">
        <v>4778</v>
      </c>
      <c r="B669" s="16" t="s">
        <v>4779</v>
      </c>
      <c r="C669" s="17" t="s">
        <v>82</v>
      </c>
      <c r="D669" s="186">
        <v>2210</v>
      </c>
      <c r="E669" s="189">
        <v>20210</v>
      </c>
      <c r="F669" s="17" t="s">
        <v>83</v>
      </c>
      <c r="G669" s="17" t="s">
        <v>5756</v>
      </c>
      <c r="H669" s="18">
        <v>18351295</v>
      </c>
      <c r="I669" s="13">
        <v>25</v>
      </c>
      <c r="J669" s="14">
        <v>0</v>
      </c>
      <c r="K669" s="19"/>
      <c r="L669" s="14">
        <v>27704</v>
      </c>
      <c r="M669" s="14"/>
      <c r="N669" s="14">
        <v>0</v>
      </c>
      <c r="O669" s="14"/>
      <c r="P669" s="14">
        <v>409541</v>
      </c>
      <c r="Q669" s="14"/>
      <c r="R669" s="14">
        <v>935473</v>
      </c>
      <c r="S669" s="14"/>
      <c r="T669" s="14">
        <v>209895</v>
      </c>
      <c r="U669" s="14"/>
      <c r="V669" s="15">
        <v>1582613</v>
      </c>
      <c r="W669" s="14"/>
      <c r="X669" s="5" t="str">
        <f t="shared" si="10"/>
        <v>No</v>
      </c>
      <c r="Y669" s="14"/>
      <c r="Z669" s="5"/>
      <c r="AA669" s="14"/>
      <c r="AB669" s="5"/>
      <c r="AC669" s="27"/>
      <c r="AD669" s="5"/>
      <c r="AE669" s="14"/>
      <c r="AF669" s="5"/>
      <c r="AG669" s="7"/>
    </row>
    <row r="670" spans="1:33" s="54" customFormat="1">
      <c r="A670" s="16" t="s">
        <v>1701</v>
      </c>
      <c r="B670" s="16" t="s">
        <v>1702</v>
      </c>
      <c r="C670" s="17" t="s">
        <v>112</v>
      </c>
      <c r="D670" s="186">
        <v>1119</v>
      </c>
      <c r="E670" s="189">
        <v>10119</v>
      </c>
      <c r="F670" s="17" t="s">
        <v>214</v>
      </c>
      <c r="G670" s="17" t="s">
        <v>5756</v>
      </c>
      <c r="H670" s="18">
        <v>88087</v>
      </c>
      <c r="I670" s="13">
        <v>25</v>
      </c>
      <c r="J670" s="14">
        <v>1880370</v>
      </c>
      <c r="K670" s="19"/>
      <c r="L670" s="14">
        <v>461032</v>
      </c>
      <c r="M670" s="14"/>
      <c r="N670" s="14">
        <v>0</v>
      </c>
      <c r="O670" s="14"/>
      <c r="P670" s="14">
        <v>230873</v>
      </c>
      <c r="Q670" s="14"/>
      <c r="R670" s="14">
        <v>186417</v>
      </c>
      <c r="S670" s="14"/>
      <c r="T670" s="14">
        <v>128789</v>
      </c>
      <c r="U670" s="14"/>
      <c r="V670" s="15">
        <v>2887481</v>
      </c>
      <c r="W670" s="14"/>
      <c r="X670" s="5" t="str">
        <f t="shared" si="10"/>
        <v>No</v>
      </c>
      <c r="Y670" s="14"/>
      <c r="Z670" s="5"/>
      <c r="AA670" s="14"/>
      <c r="AB670" s="5"/>
      <c r="AC670" s="27"/>
      <c r="AD670" s="5"/>
      <c r="AE670" s="14"/>
      <c r="AF670" s="5"/>
      <c r="AG670" s="7"/>
    </row>
    <row r="671" spans="1:33" s="54" customFormat="1">
      <c r="A671" s="16" t="s">
        <v>1280</v>
      </c>
      <c r="B671" s="16" t="s">
        <v>1281</v>
      </c>
      <c r="C671" s="17" t="s">
        <v>141</v>
      </c>
      <c r="D671" s="186" t="s">
        <v>1282</v>
      </c>
      <c r="E671" s="189" t="s">
        <v>1283</v>
      </c>
      <c r="F671" s="17" t="s">
        <v>88</v>
      </c>
      <c r="G671" s="17" t="s">
        <v>147</v>
      </c>
      <c r="H671" s="18">
        <v>0</v>
      </c>
      <c r="I671" s="13">
        <v>25</v>
      </c>
      <c r="J671" s="14">
        <v>63313</v>
      </c>
      <c r="K671" s="19"/>
      <c r="L671" s="14">
        <v>139466</v>
      </c>
      <c r="M671" s="14"/>
      <c r="N671" s="14">
        <v>0</v>
      </c>
      <c r="O671" s="14"/>
      <c r="P671" s="14">
        <v>470072</v>
      </c>
      <c r="Q671" s="14"/>
      <c r="R671" s="14">
        <v>366721</v>
      </c>
      <c r="S671" s="14"/>
      <c r="T671" s="14">
        <v>960276</v>
      </c>
      <c r="U671" s="14"/>
      <c r="V671" s="15">
        <v>1999848</v>
      </c>
      <c r="W671" s="14"/>
      <c r="X671" s="5" t="str">
        <f t="shared" si="10"/>
        <v>No</v>
      </c>
      <c r="Y671" s="14"/>
      <c r="Z671" s="5"/>
      <c r="AA671" s="14"/>
      <c r="AB671" s="5"/>
      <c r="AC671" s="27"/>
      <c r="AD671" s="5"/>
      <c r="AE671" s="14"/>
      <c r="AF671" s="5"/>
      <c r="AG671" s="7"/>
    </row>
    <row r="672" spans="1:33" s="54" customFormat="1">
      <c r="A672" s="16" t="s">
        <v>110</v>
      </c>
      <c r="B672" s="16" t="s">
        <v>111</v>
      </c>
      <c r="C672" s="17" t="s">
        <v>112</v>
      </c>
      <c r="D672" s="186">
        <v>1133</v>
      </c>
      <c r="E672" s="189">
        <v>10133</v>
      </c>
      <c r="F672" s="17" t="s">
        <v>113</v>
      </c>
      <c r="G672" s="17" t="s">
        <v>5756</v>
      </c>
      <c r="H672" s="18">
        <v>4181019</v>
      </c>
      <c r="I672" s="13">
        <v>25</v>
      </c>
      <c r="J672" s="14">
        <v>6336248</v>
      </c>
      <c r="K672" s="19"/>
      <c r="L672" s="14">
        <v>148177</v>
      </c>
      <c r="M672" s="14"/>
      <c r="N672" s="14">
        <v>0</v>
      </c>
      <c r="O672" s="14"/>
      <c r="P672" s="14">
        <v>0</v>
      </c>
      <c r="Q672" s="14"/>
      <c r="R672" s="14">
        <v>0</v>
      </c>
      <c r="S672" s="14"/>
      <c r="T672" s="14">
        <v>582123</v>
      </c>
      <c r="U672" s="14"/>
      <c r="V672" s="15">
        <v>7066548</v>
      </c>
      <c r="W672" s="14"/>
      <c r="X672" s="5" t="str">
        <f t="shared" si="10"/>
        <v>No</v>
      </c>
      <c r="Y672" s="14"/>
      <c r="Z672" s="5"/>
      <c r="AA672" s="14"/>
      <c r="AB672" s="5"/>
      <c r="AC672" s="27"/>
      <c r="AD672" s="5"/>
      <c r="AE672" s="14"/>
      <c r="AF672" s="5"/>
      <c r="AG672" s="7"/>
    </row>
    <row r="673" spans="1:33" s="54" customFormat="1">
      <c r="A673" s="16" t="s">
        <v>155</v>
      </c>
      <c r="B673" s="16" t="s">
        <v>156</v>
      </c>
      <c r="C673" s="17" t="s">
        <v>91</v>
      </c>
      <c r="D673" s="186">
        <v>9243</v>
      </c>
      <c r="E673" s="189">
        <v>90243</v>
      </c>
      <c r="F673" s="17" t="s">
        <v>157</v>
      </c>
      <c r="G673" s="17" t="s">
        <v>5756</v>
      </c>
      <c r="H673" s="18">
        <v>195861</v>
      </c>
      <c r="I673" s="13">
        <v>25</v>
      </c>
      <c r="J673" s="14">
        <v>1037533</v>
      </c>
      <c r="K673" s="19"/>
      <c r="L673" s="14">
        <v>302023</v>
      </c>
      <c r="M673" s="14"/>
      <c r="N673" s="14">
        <v>0</v>
      </c>
      <c r="O673" s="14"/>
      <c r="P673" s="14">
        <v>941592</v>
      </c>
      <c r="Q673" s="14"/>
      <c r="R673" s="14">
        <v>42595</v>
      </c>
      <c r="S673" s="14"/>
      <c r="T673" s="14">
        <v>64781</v>
      </c>
      <c r="U673" s="14"/>
      <c r="V673" s="15">
        <v>2388524</v>
      </c>
      <c r="W673" s="14"/>
      <c r="X673" s="5" t="str">
        <f t="shared" si="10"/>
        <v>No</v>
      </c>
      <c r="Y673" s="14"/>
      <c r="Z673" s="5"/>
      <c r="AA673" s="14"/>
      <c r="AB673" s="5"/>
      <c r="AC673" s="27"/>
      <c r="AD673" s="5"/>
      <c r="AE673" s="14"/>
      <c r="AF673" s="5"/>
      <c r="AG673" s="7"/>
    </row>
    <row r="674" spans="1:33" s="54" customFormat="1">
      <c r="A674" s="16" t="s">
        <v>1196</v>
      </c>
      <c r="B674" s="16" t="s">
        <v>1197</v>
      </c>
      <c r="C674" s="17" t="s">
        <v>129</v>
      </c>
      <c r="D674" s="186">
        <v>4130</v>
      </c>
      <c r="E674" s="189">
        <v>40130</v>
      </c>
      <c r="F674" s="17" t="s">
        <v>88</v>
      </c>
      <c r="G674" s="17" t="s">
        <v>5756</v>
      </c>
      <c r="H674" s="18">
        <v>137570</v>
      </c>
      <c r="I674" s="13">
        <v>25</v>
      </c>
      <c r="J674" s="14">
        <v>804994</v>
      </c>
      <c r="K674" s="19"/>
      <c r="L674" s="14">
        <v>875950</v>
      </c>
      <c r="M674" s="14"/>
      <c r="N674" s="14">
        <v>0</v>
      </c>
      <c r="O674" s="14"/>
      <c r="P674" s="14">
        <v>2872078</v>
      </c>
      <c r="Q674" s="14"/>
      <c r="R674" s="14">
        <v>0</v>
      </c>
      <c r="S674" s="14"/>
      <c r="T674" s="14">
        <v>2113008</v>
      </c>
      <c r="U674" s="14"/>
      <c r="V674" s="15">
        <v>6666030</v>
      </c>
      <c r="W674" s="14"/>
      <c r="X674" s="5" t="str">
        <f t="shared" si="10"/>
        <v>No</v>
      </c>
      <c r="Y674" s="14"/>
      <c r="Z674" s="5"/>
      <c r="AA674" s="14"/>
      <c r="AB674" s="5"/>
      <c r="AC674" s="27"/>
      <c r="AD674" s="5"/>
      <c r="AE674" s="14"/>
      <c r="AF674" s="5"/>
      <c r="AG674" s="7"/>
    </row>
    <row r="675" spans="1:33" s="54" customFormat="1">
      <c r="A675" s="16" t="s">
        <v>3786</v>
      </c>
      <c r="B675" s="16" t="s">
        <v>1146</v>
      </c>
      <c r="C675" s="17" t="s">
        <v>278</v>
      </c>
      <c r="D675" s="186" t="s">
        <v>3787</v>
      </c>
      <c r="E675" s="189" t="s">
        <v>3788</v>
      </c>
      <c r="F675" s="17" t="s">
        <v>157</v>
      </c>
      <c r="G675" s="17" t="s">
        <v>147</v>
      </c>
      <c r="H675" s="18">
        <v>0</v>
      </c>
      <c r="I675" s="13">
        <v>25</v>
      </c>
      <c r="J675" s="14">
        <v>32246</v>
      </c>
      <c r="K675" s="19"/>
      <c r="L675" s="14">
        <v>351802</v>
      </c>
      <c r="M675" s="14"/>
      <c r="N675" s="14">
        <v>0</v>
      </c>
      <c r="O675" s="14"/>
      <c r="P675" s="14">
        <v>241809</v>
      </c>
      <c r="Q675" s="14"/>
      <c r="R675" s="14">
        <v>149911</v>
      </c>
      <c r="S675" s="14"/>
      <c r="T675" s="14">
        <v>442546</v>
      </c>
      <c r="U675" s="14"/>
      <c r="V675" s="15">
        <v>1218314</v>
      </c>
      <c r="W675" s="14"/>
      <c r="X675" s="5" t="str">
        <f t="shared" si="10"/>
        <v>No</v>
      </c>
      <c r="Y675" s="14"/>
      <c r="Z675" s="5"/>
      <c r="AA675" s="14"/>
      <c r="AB675" s="5"/>
      <c r="AC675" s="27"/>
      <c r="AD675" s="5"/>
      <c r="AE675" s="14"/>
      <c r="AF675" s="5"/>
      <c r="AG675" s="7"/>
    </row>
    <row r="676" spans="1:33" s="54" customFormat="1">
      <c r="A676" s="16" t="s">
        <v>689</v>
      </c>
      <c r="B676" s="16" t="s">
        <v>690</v>
      </c>
      <c r="C676" s="17" t="s">
        <v>124</v>
      </c>
      <c r="D676" s="186">
        <v>6109</v>
      </c>
      <c r="E676" s="189">
        <v>60109</v>
      </c>
      <c r="F676" s="17" t="s">
        <v>83</v>
      </c>
      <c r="G676" s="17" t="s">
        <v>5756</v>
      </c>
      <c r="H676" s="18">
        <v>91151</v>
      </c>
      <c r="I676" s="13">
        <v>25</v>
      </c>
      <c r="J676" s="14">
        <v>175229</v>
      </c>
      <c r="K676" s="19"/>
      <c r="L676" s="14">
        <v>0</v>
      </c>
      <c r="M676" s="14"/>
      <c r="N676" s="14">
        <v>0</v>
      </c>
      <c r="O676" s="14"/>
      <c r="P676" s="14">
        <v>802609</v>
      </c>
      <c r="Q676" s="14"/>
      <c r="R676" s="14">
        <v>89710</v>
      </c>
      <c r="S676" s="14"/>
      <c r="T676" s="14">
        <v>1555639</v>
      </c>
      <c r="U676" s="14"/>
      <c r="V676" s="15">
        <v>2623187</v>
      </c>
      <c r="W676" s="14"/>
      <c r="X676" s="5" t="str">
        <f t="shared" si="10"/>
        <v>No</v>
      </c>
      <c r="Y676" s="14"/>
      <c r="Z676" s="5"/>
      <c r="AA676" s="14"/>
      <c r="AB676" s="5"/>
      <c r="AC676" s="27"/>
      <c r="AD676" s="5"/>
      <c r="AE676" s="14"/>
      <c r="AF676" s="5"/>
      <c r="AG676" s="7"/>
    </row>
    <row r="677" spans="1:33" s="54" customFormat="1">
      <c r="A677" s="16" t="s">
        <v>2750</v>
      </c>
      <c r="B677" s="16" t="s">
        <v>2751</v>
      </c>
      <c r="C677" s="17" t="s">
        <v>65</v>
      </c>
      <c r="D677" s="186" t="s">
        <v>2752</v>
      </c>
      <c r="E677" s="189" t="s">
        <v>2753</v>
      </c>
      <c r="F677" s="17" t="s">
        <v>157</v>
      </c>
      <c r="G677" s="17" t="s">
        <v>147</v>
      </c>
      <c r="H677" s="18">
        <v>0</v>
      </c>
      <c r="I677" s="13">
        <v>25</v>
      </c>
      <c r="J677" s="14">
        <v>105922</v>
      </c>
      <c r="K677" s="19"/>
      <c r="L677" s="14">
        <v>49270</v>
      </c>
      <c r="M677" s="14"/>
      <c r="N677" s="14">
        <v>0</v>
      </c>
      <c r="O677" s="14"/>
      <c r="P677" s="14">
        <v>0</v>
      </c>
      <c r="Q677" s="14"/>
      <c r="R677" s="14">
        <v>107598</v>
      </c>
      <c r="S677" s="14"/>
      <c r="T677" s="14">
        <v>592859</v>
      </c>
      <c r="U677" s="14"/>
      <c r="V677" s="15">
        <v>855649</v>
      </c>
      <c r="W677" s="14"/>
      <c r="X677" s="5" t="str">
        <f t="shared" si="10"/>
        <v>No</v>
      </c>
      <c r="Y677" s="14"/>
      <c r="Z677" s="5"/>
      <c r="AA677" s="14"/>
      <c r="AB677" s="5"/>
      <c r="AC677" s="27"/>
      <c r="AD677" s="5"/>
      <c r="AE677" s="14"/>
      <c r="AF677" s="5"/>
      <c r="AG677" s="7"/>
    </row>
    <row r="678" spans="1:33" s="54" customFormat="1">
      <c r="A678" s="16" t="s">
        <v>1954</v>
      </c>
      <c r="B678" s="16" t="s">
        <v>1955</v>
      </c>
      <c r="C678" s="17" t="s">
        <v>466</v>
      </c>
      <c r="D678" s="186">
        <v>5093</v>
      </c>
      <c r="E678" s="189">
        <v>50093</v>
      </c>
      <c r="F678" s="17" t="s">
        <v>88</v>
      </c>
      <c r="G678" s="17" t="s">
        <v>5756</v>
      </c>
      <c r="H678" s="18">
        <v>72852</v>
      </c>
      <c r="I678" s="13">
        <v>24</v>
      </c>
      <c r="J678" s="14">
        <v>202083</v>
      </c>
      <c r="K678" s="19"/>
      <c r="L678" s="14">
        <v>769228</v>
      </c>
      <c r="M678" s="14"/>
      <c r="N678" s="14">
        <v>0</v>
      </c>
      <c r="O678" s="14"/>
      <c r="P678" s="14">
        <v>95000</v>
      </c>
      <c r="Q678" s="14"/>
      <c r="R678" s="14">
        <v>298449</v>
      </c>
      <c r="S678" s="14"/>
      <c r="T678" s="14">
        <v>1966245</v>
      </c>
      <c r="U678" s="14"/>
      <c r="V678" s="15">
        <v>3331005</v>
      </c>
      <c r="W678" s="14"/>
      <c r="X678" s="5" t="str">
        <f t="shared" si="10"/>
        <v>No</v>
      </c>
      <c r="Y678" s="14"/>
      <c r="Z678" s="5"/>
      <c r="AA678" s="14"/>
      <c r="AB678" s="5"/>
      <c r="AC678" s="27"/>
      <c r="AD678" s="5"/>
      <c r="AE678" s="14"/>
      <c r="AF678" s="5"/>
      <c r="AG678" s="7"/>
    </row>
    <row r="679" spans="1:33" s="54" customFormat="1">
      <c r="A679" s="16" t="s">
        <v>6562</v>
      </c>
      <c r="B679" s="16" t="s">
        <v>304</v>
      </c>
      <c r="C679" s="17" t="s">
        <v>178</v>
      </c>
      <c r="D679" s="186" t="s">
        <v>1593</v>
      </c>
      <c r="E679" s="189" t="s">
        <v>1594</v>
      </c>
      <c r="F679" s="17" t="s">
        <v>83</v>
      </c>
      <c r="G679" s="17" t="s">
        <v>147</v>
      </c>
      <c r="H679" s="18">
        <v>0</v>
      </c>
      <c r="I679" s="13">
        <v>24</v>
      </c>
      <c r="J679" s="14">
        <v>116472</v>
      </c>
      <c r="K679" s="19"/>
      <c r="L679" s="14">
        <v>33219</v>
      </c>
      <c r="M679" s="14"/>
      <c r="N679" s="14">
        <v>0</v>
      </c>
      <c r="O679" s="14"/>
      <c r="P679" s="14">
        <v>513382</v>
      </c>
      <c r="Q679" s="14"/>
      <c r="R679" s="14">
        <v>640176</v>
      </c>
      <c r="S679" s="14"/>
      <c r="T679" s="14">
        <v>326656</v>
      </c>
      <c r="U679" s="14"/>
      <c r="V679" s="15">
        <v>1629905</v>
      </c>
      <c r="W679" s="14"/>
      <c r="X679" s="5" t="str">
        <f t="shared" si="10"/>
        <v>No</v>
      </c>
      <c r="Y679" s="14"/>
      <c r="Z679" s="5"/>
      <c r="AA679" s="14"/>
      <c r="AB679" s="5"/>
      <c r="AC679" s="27"/>
      <c r="AD679" s="5"/>
      <c r="AE679" s="14"/>
      <c r="AF679" s="5"/>
      <c r="AG679" s="7"/>
    </row>
    <row r="680" spans="1:33" s="54" customFormat="1">
      <c r="A680" s="16" t="s">
        <v>1040</v>
      </c>
      <c r="B680" s="16" t="s">
        <v>1041</v>
      </c>
      <c r="C680" s="17" t="s">
        <v>91</v>
      </c>
      <c r="D680" s="186">
        <v>9168</v>
      </c>
      <c r="E680" s="189">
        <v>90168</v>
      </c>
      <c r="F680" s="17" t="s">
        <v>83</v>
      </c>
      <c r="G680" s="17" t="s">
        <v>5756</v>
      </c>
      <c r="H680" s="18">
        <v>1723634</v>
      </c>
      <c r="I680" s="13">
        <v>24</v>
      </c>
      <c r="J680" s="14">
        <v>922627</v>
      </c>
      <c r="K680" s="19"/>
      <c r="L680" s="14">
        <v>230112</v>
      </c>
      <c r="M680" s="14"/>
      <c r="N680" s="14">
        <v>0</v>
      </c>
      <c r="O680" s="14"/>
      <c r="P680" s="14">
        <v>3929179</v>
      </c>
      <c r="Q680" s="14"/>
      <c r="R680" s="14">
        <v>348287</v>
      </c>
      <c r="S680" s="14"/>
      <c r="T680" s="14">
        <v>0</v>
      </c>
      <c r="U680" s="14"/>
      <c r="V680" s="15">
        <v>5430205</v>
      </c>
      <c r="W680" s="14"/>
      <c r="X680" s="5" t="str">
        <f t="shared" si="10"/>
        <v>No</v>
      </c>
      <c r="Y680" s="14"/>
      <c r="Z680" s="5"/>
      <c r="AA680" s="14"/>
      <c r="AB680" s="5"/>
      <c r="AC680" s="27"/>
      <c r="AD680" s="5"/>
      <c r="AE680" s="14"/>
      <c r="AF680" s="5"/>
      <c r="AG680" s="7"/>
    </row>
    <row r="681" spans="1:33" s="54" customFormat="1">
      <c r="A681" s="16" t="s">
        <v>5832</v>
      </c>
      <c r="B681" s="16" t="s">
        <v>5833</v>
      </c>
      <c r="C681" s="17" t="s">
        <v>265</v>
      </c>
      <c r="D681" s="186" t="s">
        <v>1866</v>
      </c>
      <c r="E681" s="189" t="s">
        <v>1867</v>
      </c>
      <c r="F681" s="17" t="s">
        <v>157</v>
      </c>
      <c r="G681" s="17" t="s">
        <v>147</v>
      </c>
      <c r="H681" s="18">
        <v>0</v>
      </c>
      <c r="I681" s="13">
        <v>24</v>
      </c>
      <c r="J681" s="14">
        <v>45001</v>
      </c>
      <c r="K681" s="19"/>
      <c r="L681" s="14">
        <v>544225</v>
      </c>
      <c r="M681" s="14"/>
      <c r="N681" s="14">
        <v>0</v>
      </c>
      <c r="O681" s="14"/>
      <c r="P681" s="14">
        <v>0</v>
      </c>
      <c r="Q681" s="14"/>
      <c r="R681" s="14">
        <v>300889</v>
      </c>
      <c r="S681" s="14"/>
      <c r="T681" s="14">
        <v>295829</v>
      </c>
      <c r="U681" s="14"/>
      <c r="V681" s="15">
        <v>1185944</v>
      </c>
      <c r="W681" s="14"/>
      <c r="X681" s="5" t="str">
        <f t="shared" si="10"/>
        <v>No</v>
      </c>
      <c r="Y681" s="14"/>
      <c r="Z681" s="5"/>
      <c r="AA681" s="14"/>
      <c r="AB681" s="5"/>
      <c r="AC681" s="27"/>
      <c r="AD681" s="5"/>
      <c r="AE681" s="14"/>
      <c r="AF681" s="5"/>
      <c r="AG681" s="7"/>
    </row>
    <row r="682" spans="1:33" s="54" customFormat="1">
      <c r="A682" s="16" t="s">
        <v>2651</v>
      </c>
      <c r="B682" s="16" t="s">
        <v>2652</v>
      </c>
      <c r="C682" s="17" t="s">
        <v>288</v>
      </c>
      <c r="D682" s="186" t="s">
        <v>2653</v>
      </c>
      <c r="E682" s="189" t="s">
        <v>2654</v>
      </c>
      <c r="F682" s="17" t="s">
        <v>88</v>
      </c>
      <c r="G682" s="17" t="s">
        <v>147</v>
      </c>
      <c r="H682" s="18">
        <v>0</v>
      </c>
      <c r="I682" s="13">
        <v>24</v>
      </c>
      <c r="J682" s="14">
        <v>690692</v>
      </c>
      <c r="K682" s="19"/>
      <c r="L682" s="14">
        <v>16319</v>
      </c>
      <c r="M682" s="14"/>
      <c r="N682" s="14">
        <v>0</v>
      </c>
      <c r="O682" s="14"/>
      <c r="P682" s="14">
        <v>108085</v>
      </c>
      <c r="Q682" s="14"/>
      <c r="R682" s="14">
        <v>1967751</v>
      </c>
      <c r="S682" s="14"/>
      <c r="T682" s="14">
        <v>208086</v>
      </c>
      <c r="U682" s="14"/>
      <c r="V682" s="15">
        <v>2990933</v>
      </c>
      <c r="W682" s="14"/>
      <c r="X682" s="5" t="str">
        <f t="shared" si="10"/>
        <v>No</v>
      </c>
      <c r="Y682" s="14"/>
      <c r="Z682" s="5"/>
      <c r="AA682" s="14"/>
      <c r="AB682" s="5"/>
      <c r="AC682" s="27"/>
      <c r="AD682" s="5"/>
      <c r="AE682" s="14"/>
      <c r="AF682" s="5"/>
      <c r="AG682" s="7"/>
    </row>
    <row r="683" spans="1:33" s="54" customFormat="1">
      <c r="A683" s="16" t="s">
        <v>5240</v>
      </c>
      <c r="B683" s="16" t="s">
        <v>5241</v>
      </c>
      <c r="C683" s="17" t="s">
        <v>168</v>
      </c>
      <c r="D683" s="186" t="s">
        <v>5242</v>
      </c>
      <c r="E683" s="189" t="s">
        <v>5243</v>
      </c>
      <c r="F683" s="17" t="s">
        <v>83</v>
      </c>
      <c r="G683" s="17" t="s">
        <v>147</v>
      </c>
      <c r="H683" s="18">
        <v>0</v>
      </c>
      <c r="I683" s="13">
        <v>24</v>
      </c>
      <c r="J683" s="14">
        <v>130465</v>
      </c>
      <c r="K683" s="19"/>
      <c r="L683" s="14">
        <v>26858</v>
      </c>
      <c r="M683" s="14"/>
      <c r="N683" s="14">
        <v>0</v>
      </c>
      <c r="O683" s="14"/>
      <c r="P683" s="14">
        <v>99692</v>
      </c>
      <c r="Q683" s="14"/>
      <c r="R683" s="14">
        <v>380587</v>
      </c>
      <c r="S683" s="14"/>
      <c r="T683" s="14">
        <v>829617</v>
      </c>
      <c r="U683" s="14"/>
      <c r="V683" s="15">
        <v>1467219</v>
      </c>
      <c r="W683" s="14"/>
      <c r="X683" s="5" t="str">
        <f t="shared" si="10"/>
        <v>No</v>
      </c>
      <c r="Y683" s="14"/>
      <c r="Z683" s="5"/>
      <c r="AA683" s="14"/>
      <c r="AB683" s="5"/>
      <c r="AC683" s="27"/>
      <c r="AD683" s="5"/>
      <c r="AE683" s="14"/>
      <c r="AF683" s="5"/>
      <c r="AG683" s="7"/>
    </row>
    <row r="684" spans="1:33" s="54" customFormat="1">
      <c r="A684" s="16" t="s">
        <v>6155</v>
      </c>
      <c r="B684" s="16" t="s">
        <v>1372</v>
      </c>
      <c r="C684" s="17" t="s">
        <v>278</v>
      </c>
      <c r="D684" s="186"/>
      <c r="E684" s="189">
        <v>70044</v>
      </c>
      <c r="F684" s="17" t="s">
        <v>214</v>
      </c>
      <c r="G684" s="17" t="s">
        <v>84</v>
      </c>
      <c r="H684" s="18">
        <v>88053</v>
      </c>
      <c r="I684" s="13">
        <v>24</v>
      </c>
      <c r="J684" s="14">
        <v>2322115</v>
      </c>
      <c r="K684" s="19"/>
      <c r="L684" s="14">
        <v>539468</v>
      </c>
      <c r="M684" s="14"/>
      <c r="N684" s="14">
        <v>0</v>
      </c>
      <c r="O684" s="14"/>
      <c r="P684" s="14">
        <v>0</v>
      </c>
      <c r="Q684" s="14"/>
      <c r="R684" s="14">
        <v>776043</v>
      </c>
      <c r="S684" s="14"/>
      <c r="T684" s="14">
        <v>0</v>
      </c>
      <c r="U684" s="14"/>
      <c r="V684" s="15">
        <v>3637626</v>
      </c>
      <c r="W684" s="14"/>
      <c r="X684" s="5" t="str">
        <f t="shared" si="10"/>
        <v>No</v>
      </c>
      <c r="Y684" s="14"/>
      <c r="Z684" s="5"/>
      <c r="AA684" s="14"/>
      <c r="AB684" s="5"/>
      <c r="AC684" s="27"/>
      <c r="AD684" s="5"/>
      <c r="AE684" s="14"/>
      <c r="AF684" s="5"/>
      <c r="AG684" s="7"/>
    </row>
    <row r="685" spans="1:33" s="54" customFormat="1">
      <c r="A685" s="16" t="s">
        <v>3049</v>
      </c>
      <c r="B685" s="16" t="s">
        <v>1308</v>
      </c>
      <c r="C685" s="17" t="s">
        <v>233</v>
      </c>
      <c r="D685" s="186" t="s">
        <v>3050</v>
      </c>
      <c r="E685" s="189" t="s">
        <v>3051</v>
      </c>
      <c r="F685" s="17" t="s">
        <v>83</v>
      </c>
      <c r="G685" s="17" t="s">
        <v>147</v>
      </c>
      <c r="H685" s="18">
        <v>0</v>
      </c>
      <c r="I685" s="13">
        <v>24</v>
      </c>
      <c r="J685" s="14">
        <v>179585</v>
      </c>
      <c r="K685" s="19"/>
      <c r="L685" s="14">
        <v>32728</v>
      </c>
      <c r="M685" s="14"/>
      <c r="N685" s="14">
        <v>0</v>
      </c>
      <c r="O685" s="14"/>
      <c r="P685" s="14">
        <v>41121</v>
      </c>
      <c r="Q685" s="14"/>
      <c r="R685" s="14">
        <v>320104</v>
      </c>
      <c r="S685" s="14"/>
      <c r="T685" s="14">
        <v>857325</v>
      </c>
      <c r="U685" s="14"/>
      <c r="V685" s="15">
        <v>1430863</v>
      </c>
      <c r="W685" s="14"/>
      <c r="X685" s="5" t="str">
        <f t="shared" si="10"/>
        <v>No</v>
      </c>
      <c r="Y685" s="14"/>
      <c r="Z685" s="5"/>
      <c r="AA685" s="14"/>
      <c r="AB685" s="5"/>
      <c r="AC685" s="27"/>
      <c r="AD685" s="5"/>
      <c r="AE685" s="14"/>
      <c r="AF685" s="5"/>
      <c r="AG685" s="7"/>
    </row>
    <row r="686" spans="1:33" s="54" customFormat="1">
      <c r="A686" s="16" t="s">
        <v>3317</v>
      </c>
      <c r="B686" s="16" t="s">
        <v>659</v>
      </c>
      <c r="C686" s="17" t="s">
        <v>82</v>
      </c>
      <c r="D686" s="186" t="s">
        <v>660</v>
      </c>
      <c r="E686" s="189" t="s">
        <v>661</v>
      </c>
      <c r="F686" s="17" t="s">
        <v>83</v>
      </c>
      <c r="G686" s="17" t="s">
        <v>147</v>
      </c>
      <c r="H686" s="18">
        <v>0</v>
      </c>
      <c r="I686" s="13">
        <v>24</v>
      </c>
      <c r="J686" s="14">
        <v>6001</v>
      </c>
      <c r="K686" s="19"/>
      <c r="L686" s="14">
        <v>165324</v>
      </c>
      <c r="M686" s="14"/>
      <c r="N686" s="14">
        <v>0</v>
      </c>
      <c r="O686" s="14"/>
      <c r="P686" s="14">
        <v>351753</v>
      </c>
      <c r="Q686" s="14"/>
      <c r="R686" s="14">
        <v>845327</v>
      </c>
      <c r="S686" s="14"/>
      <c r="T686" s="14">
        <v>434332</v>
      </c>
      <c r="U686" s="14"/>
      <c r="V686" s="15">
        <v>1802737</v>
      </c>
      <c r="W686" s="14"/>
      <c r="X686" s="5" t="str">
        <f t="shared" si="10"/>
        <v>No</v>
      </c>
      <c r="Y686" s="14"/>
      <c r="Z686" s="5"/>
      <c r="AA686" s="14"/>
      <c r="AB686" s="5"/>
      <c r="AC686" s="27"/>
      <c r="AD686" s="5"/>
      <c r="AE686" s="14"/>
      <c r="AF686" s="5"/>
      <c r="AG686" s="7"/>
    </row>
    <row r="687" spans="1:33" s="54" customFormat="1">
      <c r="A687" s="16" t="s">
        <v>3948</v>
      </c>
      <c r="B687" s="16" t="s">
        <v>3949</v>
      </c>
      <c r="C687" s="17" t="s">
        <v>278</v>
      </c>
      <c r="D687" s="186" t="s">
        <v>3950</v>
      </c>
      <c r="E687" s="189" t="s">
        <v>3951</v>
      </c>
      <c r="F687" s="17" t="s">
        <v>157</v>
      </c>
      <c r="G687" s="17" t="s">
        <v>147</v>
      </c>
      <c r="H687" s="18">
        <v>0</v>
      </c>
      <c r="I687" s="13">
        <v>24</v>
      </c>
      <c r="J687" s="14">
        <v>1302</v>
      </c>
      <c r="K687" s="19"/>
      <c r="L687" s="14">
        <v>0</v>
      </c>
      <c r="M687" s="14"/>
      <c r="N687" s="14">
        <v>0</v>
      </c>
      <c r="O687" s="14"/>
      <c r="P687" s="14">
        <v>149567</v>
      </c>
      <c r="Q687" s="14"/>
      <c r="R687" s="14">
        <v>96465</v>
      </c>
      <c r="S687" s="14"/>
      <c r="T687" s="14">
        <v>260637</v>
      </c>
      <c r="U687" s="14"/>
      <c r="V687" s="15">
        <v>507971</v>
      </c>
      <c r="W687" s="14"/>
      <c r="X687" s="5" t="str">
        <f t="shared" si="10"/>
        <v>No</v>
      </c>
      <c r="Y687" s="14"/>
      <c r="Z687" s="5"/>
      <c r="AA687" s="14"/>
      <c r="AB687" s="5"/>
      <c r="AC687" s="27"/>
      <c r="AD687" s="5"/>
      <c r="AE687" s="14"/>
      <c r="AF687" s="5"/>
      <c r="AG687" s="7"/>
    </row>
    <row r="688" spans="1:33" s="54" customFormat="1">
      <c r="A688" s="16" t="s">
        <v>3017</v>
      </c>
      <c r="B688" s="16" t="s">
        <v>6428</v>
      </c>
      <c r="C688" s="17" t="s">
        <v>217</v>
      </c>
      <c r="D688" s="186" t="s">
        <v>3018</v>
      </c>
      <c r="E688" s="189" t="s">
        <v>3019</v>
      </c>
      <c r="F688" s="17" t="s">
        <v>83</v>
      </c>
      <c r="G688" s="17" t="s">
        <v>147</v>
      </c>
      <c r="H688" s="18">
        <v>0</v>
      </c>
      <c r="I688" s="13">
        <v>24</v>
      </c>
      <c r="J688" s="14">
        <v>56274</v>
      </c>
      <c r="K688" s="19"/>
      <c r="L688" s="14">
        <v>0</v>
      </c>
      <c r="M688" s="14"/>
      <c r="N688" s="14">
        <v>0</v>
      </c>
      <c r="O688" s="14"/>
      <c r="P688" s="14">
        <v>470910</v>
      </c>
      <c r="Q688" s="14"/>
      <c r="R688" s="14">
        <v>416595</v>
      </c>
      <c r="S688" s="14"/>
      <c r="T688" s="14">
        <v>111371</v>
      </c>
      <c r="U688" s="14"/>
      <c r="V688" s="15">
        <v>1055150</v>
      </c>
      <c r="W688" s="14"/>
      <c r="X688" s="5" t="str">
        <f t="shared" si="10"/>
        <v>No</v>
      </c>
      <c r="Y688" s="14"/>
      <c r="Z688" s="5"/>
      <c r="AA688" s="14"/>
      <c r="AB688" s="5"/>
      <c r="AC688" s="27"/>
      <c r="AD688" s="5"/>
      <c r="AE688" s="14"/>
      <c r="AF688" s="5"/>
      <c r="AG688" s="7"/>
    </row>
    <row r="689" spans="1:33" s="54" customFormat="1">
      <c r="A689" s="16" t="s">
        <v>5979</v>
      </c>
      <c r="B689" s="16" t="s">
        <v>3859</v>
      </c>
      <c r="C689" s="17" t="s">
        <v>46</v>
      </c>
      <c r="D689" s="186">
        <v>5218</v>
      </c>
      <c r="E689" s="189">
        <v>50515</v>
      </c>
      <c r="F689" s="17" t="s">
        <v>214</v>
      </c>
      <c r="G689" s="17" t="s">
        <v>84</v>
      </c>
      <c r="H689" s="18">
        <v>2650890</v>
      </c>
      <c r="I689" s="13">
        <v>24</v>
      </c>
      <c r="J689" s="14">
        <v>0</v>
      </c>
      <c r="K689" s="19"/>
      <c r="L689" s="14">
        <v>6227048</v>
      </c>
      <c r="M689" s="14"/>
      <c r="N689" s="14">
        <v>0</v>
      </c>
      <c r="O689" s="14"/>
      <c r="P689" s="14">
        <v>0</v>
      </c>
      <c r="Q689" s="14"/>
      <c r="R689" s="14">
        <v>0</v>
      </c>
      <c r="S689" s="14"/>
      <c r="T689" s="14">
        <v>0</v>
      </c>
      <c r="U689" s="14"/>
      <c r="V689" s="15">
        <v>6227048</v>
      </c>
      <c r="W689" s="14"/>
      <c r="X689" s="5" t="str">
        <f t="shared" si="10"/>
        <v>No</v>
      </c>
      <c r="Y689" s="14"/>
      <c r="Z689" s="5"/>
      <c r="AA689" s="14"/>
      <c r="AB689" s="5"/>
      <c r="AC689" s="27"/>
      <c r="AD689" s="5"/>
      <c r="AE689" s="14"/>
      <c r="AF689" s="5"/>
      <c r="AG689" s="7"/>
    </row>
    <row r="690" spans="1:33" s="54" customFormat="1">
      <c r="A690" s="16" t="s">
        <v>1163</v>
      </c>
      <c r="B690" s="16" t="s">
        <v>1164</v>
      </c>
      <c r="C690" s="17" t="s">
        <v>42</v>
      </c>
      <c r="D690" s="186">
        <v>2005</v>
      </c>
      <c r="E690" s="189">
        <v>20005</v>
      </c>
      <c r="F690" s="17" t="s">
        <v>83</v>
      </c>
      <c r="G690" s="17" t="s">
        <v>5756</v>
      </c>
      <c r="H690" s="18">
        <v>67983</v>
      </c>
      <c r="I690" s="13">
        <v>24</v>
      </c>
      <c r="J690" s="14">
        <v>1016058</v>
      </c>
      <c r="K690" s="19"/>
      <c r="L690" s="14">
        <v>0</v>
      </c>
      <c r="M690" s="14"/>
      <c r="N690" s="14">
        <v>0</v>
      </c>
      <c r="O690" s="14"/>
      <c r="P690" s="14">
        <v>1797050</v>
      </c>
      <c r="Q690" s="14"/>
      <c r="R690" s="14">
        <v>1420100</v>
      </c>
      <c r="S690" s="14"/>
      <c r="T690" s="14">
        <v>1381426</v>
      </c>
      <c r="U690" s="14"/>
      <c r="V690" s="15">
        <v>5614634</v>
      </c>
      <c r="W690" s="14"/>
      <c r="X690" s="5" t="str">
        <f t="shared" si="10"/>
        <v>No</v>
      </c>
      <c r="Y690" s="14"/>
      <c r="Z690" s="5"/>
      <c r="AA690" s="14"/>
      <c r="AB690" s="5"/>
      <c r="AC690" s="27"/>
      <c r="AD690" s="5"/>
      <c r="AE690" s="14"/>
      <c r="AF690" s="5"/>
      <c r="AG690" s="7"/>
    </row>
    <row r="691" spans="1:33" s="54" customFormat="1">
      <c r="A691" s="16" t="s">
        <v>3638</v>
      </c>
      <c r="B691" s="16" t="s">
        <v>372</v>
      </c>
      <c r="C691" s="17" t="s">
        <v>79</v>
      </c>
      <c r="D691" s="186">
        <v>9242</v>
      </c>
      <c r="E691" s="189">
        <v>90242</v>
      </c>
      <c r="F691" s="17" t="s">
        <v>157</v>
      </c>
      <c r="G691" s="17" t="s">
        <v>84</v>
      </c>
      <c r="H691" s="18">
        <v>1886011</v>
      </c>
      <c r="I691" s="13">
        <v>24</v>
      </c>
      <c r="J691" s="14">
        <v>19705493</v>
      </c>
      <c r="K691" s="19"/>
      <c r="L691" s="14">
        <v>818734</v>
      </c>
      <c r="M691" s="14"/>
      <c r="N691" s="14">
        <v>0</v>
      </c>
      <c r="O691" s="14"/>
      <c r="P691" s="14">
        <v>0</v>
      </c>
      <c r="Q691" s="14"/>
      <c r="R691" s="14">
        <v>0</v>
      </c>
      <c r="S691" s="14"/>
      <c r="T691" s="14">
        <v>0</v>
      </c>
      <c r="U691" s="14"/>
      <c r="V691" s="15">
        <v>20524227</v>
      </c>
      <c r="W691" s="14"/>
      <c r="X691" s="5" t="str">
        <f t="shared" si="10"/>
        <v>No</v>
      </c>
      <c r="Y691" s="14"/>
      <c r="Z691" s="5"/>
      <c r="AA691" s="14"/>
      <c r="AB691" s="5"/>
      <c r="AC691" s="27"/>
      <c r="AD691" s="5"/>
      <c r="AE691" s="14"/>
      <c r="AF691" s="5"/>
      <c r="AG691" s="7"/>
    </row>
    <row r="692" spans="1:33" s="54" customFormat="1">
      <c r="A692" s="16" t="s">
        <v>5278</v>
      </c>
      <c r="B692" s="16" t="s">
        <v>4555</v>
      </c>
      <c r="C692" s="17" t="s">
        <v>454</v>
      </c>
      <c r="D692" s="186">
        <v>8007</v>
      </c>
      <c r="E692" s="189">
        <v>80007</v>
      </c>
      <c r="F692" s="17" t="s">
        <v>83</v>
      </c>
      <c r="G692" s="17" t="s">
        <v>84</v>
      </c>
      <c r="H692" s="18">
        <v>136550</v>
      </c>
      <c r="I692" s="13">
        <v>24</v>
      </c>
      <c r="J692" s="14">
        <v>873568</v>
      </c>
      <c r="K692" s="19"/>
      <c r="L692" s="14">
        <v>114611</v>
      </c>
      <c r="M692" s="14"/>
      <c r="N692" s="14">
        <v>0</v>
      </c>
      <c r="O692" s="14"/>
      <c r="P692" s="14">
        <v>3774073</v>
      </c>
      <c r="Q692" s="14"/>
      <c r="R692" s="14">
        <v>0</v>
      </c>
      <c r="S692" s="14"/>
      <c r="T692" s="14">
        <v>62892</v>
      </c>
      <c r="U692" s="14"/>
      <c r="V692" s="15">
        <v>4825144</v>
      </c>
      <c r="W692" s="14"/>
      <c r="X692" s="5" t="str">
        <f t="shared" si="10"/>
        <v>No</v>
      </c>
      <c r="Y692" s="14"/>
      <c r="Z692" s="5"/>
      <c r="AA692" s="14"/>
      <c r="AB692" s="5"/>
      <c r="AC692" s="27"/>
      <c r="AD692" s="5"/>
      <c r="AE692" s="14"/>
      <c r="AF692" s="5"/>
      <c r="AG692" s="7"/>
    </row>
    <row r="693" spans="1:33" s="54" customFormat="1">
      <c r="A693" s="16" t="s">
        <v>1321</v>
      </c>
      <c r="B693" s="16" t="s">
        <v>1266</v>
      </c>
      <c r="C693" s="17" t="s">
        <v>141</v>
      </c>
      <c r="D693" s="186" t="s">
        <v>1322</v>
      </c>
      <c r="E693" s="189" t="s">
        <v>1323</v>
      </c>
      <c r="F693" s="17" t="s">
        <v>157</v>
      </c>
      <c r="G693" s="17" t="s">
        <v>147</v>
      </c>
      <c r="H693" s="18">
        <v>0</v>
      </c>
      <c r="I693" s="13">
        <v>24</v>
      </c>
      <c r="J693" s="14">
        <v>42292</v>
      </c>
      <c r="K693" s="19"/>
      <c r="L693" s="14">
        <v>0</v>
      </c>
      <c r="M693" s="14"/>
      <c r="N693" s="14">
        <v>0</v>
      </c>
      <c r="O693" s="14"/>
      <c r="P693" s="14">
        <v>318026</v>
      </c>
      <c r="Q693" s="14"/>
      <c r="R693" s="14">
        <v>183694</v>
      </c>
      <c r="S693" s="14"/>
      <c r="T693" s="14">
        <v>501722</v>
      </c>
      <c r="U693" s="14"/>
      <c r="V693" s="15">
        <v>1045734</v>
      </c>
      <c r="W693" s="14"/>
      <c r="X693" s="5" t="str">
        <f t="shared" si="10"/>
        <v>No</v>
      </c>
      <c r="Y693" s="14"/>
      <c r="Z693" s="5"/>
      <c r="AA693" s="14"/>
      <c r="AB693" s="5"/>
      <c r="AC693" s="27"/>
      <c r="AD693" s="5"/>
      <c r="AE693" s="14"/>
      <c r="AF693" s="5"/>
      <c r="AG693" s="7"/>
    </row>
    <row r="694" spans="1:33" s="54" customFormat="1">
      <c r="A694" s="16" t="s">
        <v>231</v>
      </c>
      <c r="B694" s="16" t="s">
        <v>232</v>
      </c>
      <c r="C694" s="17" t="s">
        <v>233</v>
      </c>
      <c r="D694" s="186">
        <v>3089</v>
      </c>
      <c r="E694" s="189">
        <v>30089</v>
      </c>
      <c r="F694" s="17" t="s">
        <v>88</v>
      </c>
      <c r="G694" s="17" t="s">
        <v>5756</v>
      </c>
      <c r="H694" s="18">
        <v>70350</v>
      </c>
      <c r="I694" s="13">
        <v>24</v>
      </c>
      <c r="J694" s="14">
        <v>590706</v>
      </c>
      <c r="K694" s="19"/>
      <c r="L694" s="14">
        <v>116952</v>
      </c>
      <c r="M694" s="14"/>
      <c r="N694" s="14">
        <v>0</v>
      </c>
      <c r="O694" s="14"/>
      <c r="P694" s="14">
        <v>1784276</v>
      </c>
      <c r="Q694" s="14"/>
      <c r="R694" s="14">
        <v>0</v>
      </c>
      <c r="S694" s="14"/>
      <c r="T694" s="14">
        <v>2043869</v>
      </c>
      <c r="U694" s="14"/>
      <c r="V694" s="15">
        <v>4535803</v>
      </c>
      <c r="W694" s="14"/>
      <c r="X694" s="5" t="str">
        <f t="shared" si="10"/>
        <v>No</v>
      </c>
      <c r="Y694" s="14"/>
      <c r="Z694" s="5"/>
      <c r="AA694" s="14"/>
      <c r="AB694" s="5"/>
      <c r="AC694" s="27"/>
      <c r="AD694" s="5"/>
      <c r="AE694" s="14"/>
      <c r="AF694" s="5"/>
      <c r="AG694" s="7"/>
    </row>
    <row r="695" spans="1:33" s="54" customFormat="1">
      <c r="A695" s="16" t="s">
        <v>2823</v>
      </c>
      <c r="B695" s="16" t="s">
        <v>2824</v>
      </c>
      <c r="C695" s="17" t="s">
        <v>210</v>
      </c>
      <c r="D695" s="186" t="s">
        <v>2825</v>
      </c>
      <c r="E695" s="189" t="s">
        <v>2826</v>
      </c>
      <c r="F695" s="17" t="s">
        <v>157</v>
      </c>
      <c r="G695" s="17" t="s">
        <v>147</v>
      </c>
      <c r="H695" s="18">
        <v>0</v>
      </c>
      <c r="I695" s="13">
        <v>24</v>
      </c>
      <c r="J695" s="14">
        <v>56047</v>
      </c>
      <c r="K695" s="19"/>
      <c r="L695" s="14">
        <v>25085</v>
      </c>
      <c r="M695" s="14"/>
      <c r="N695" s="14">
        <v>0</v>
      </c>
      <c r="O695" s="14"/>
      <c r="P695" s="14">
        <v>525369</v>
      </c>
      <c r="Q695" s="14"/>
      <c r="R695" s="14">
        <v>18400</v>
      </c>
      <c r="S695" s="14"/>
      <c r="T695" s="14">
        <v>1011563</v>
      </c>
      <c r="U695" s="14"/>
      <c r="V695" s="15">
        <v>1636464</v>
      </c>
      <c r="W695" s="14"/>
      <c r="X695" s="5" t="str">
        <f t="shared" si="10"/>
        <v>No</v>
      </c>
      <c r="Y695" s="14"/>
      <c r="Z695" s="5"/>
      <c r="AA695" s="14"/>
      <c r="AB695" s="5"/>
      <c r="AC695" s="27"/>
      <c r="AD695" s="5"/>
      <c r="AE695" s="14"/>
      <c r="AF695" s="5"/>
      <c r="AG695" s="7"/>
    </row>
    <row r="696" spans="1:33" s="54" customFormat="1">
      <c r="A696" s="16" t="s">
        <v>286</v>
      </c>
      <c r="B696" s="16" t="s">
        <v>287</v>
      </c>
      <c r="C696" s="17" t="s">
        <v>288</v>
      </c>
      <c r="D696" s="186">
        <v>3095</v>
      </c>
      <c r="E696" s="189">
        <v>30095</v>
      </c>
      <c r="F696" s="17" t="s">
        <v>88</v>
      </c>
      <c r="G696" s="17" t="s">
        <v>84</v>
      </c>
      <c r="H696" s="18">
        <v>77086</v>
      </c>
      <c r="I696" s="13">
        <v>24</v>
      </c>
      <c r="J696" s="14">
        <v>1356942</v>
      </c>
      <c r="K696" s="19"/>
      <c r="L696" s="14">
        <v>12375</v>
      </c>
      <c r="M696" s="14"/>
      <c r="N696" s="14">
        <v>0</v>
      </c>
      <c r="O696" s="14"/>
      <c r="P696" s="14">
        <v>101935</v>
      </c>
      <c r="Q696" s="14"/>
      <c r="R696" s="14">
        <v>2331434</v>
      </c>
      <c r="S696" s="14"/>
      <c r="T696" s="14">
        <v>99826</v>
      </c>
      <c r="U696" s="14"/>
      <c r="V696" s="15">
        <v>3902512</v>
      </c>
      <c r="W696" s="14"/>
      <c r="X696" s="5" t="str">
        <f t="shared" si="10"/>
        <v>No</v>
      </c>
      <c r="Y696" s="14"/>
      <c r="Z696" s="5"/>
      <c r="AA696" s="14"/>
      <c r="AB696" s="5"/>
      <c r="AC696" s="27"/>
      <c r="AD696" s="5"/>
      <c r="AE696" s="14"/>
      <c r="AF696" s="5"/>
      <c r="AG696" s="7"/>
    </row>
    <row r="697" spans="1:33" s="54" customFormat="1">
      <c r="A697" s="16" t="s">
        <v>722</v>
      </c>
      <c r="B697" s="16" t="s">
        <v>723</v>
      </c>
      <c r="C697" s="17" t="s">
        <v>69</v>
      </c>
      <c r="D697" s="186">
        <v>8019</v>
      </c>
      <c r="E697" s="189">
        <v>80019</v>
      </c>
      <c r="F697" s="17" t="s">
        <v>88</v>
      </c>
      <c r="G697" s="17" t="s">
        <v>5756</v>
      </c>
      <c r="H697" s="18">
        <v>81955</v>
      </c>
      <c r="I697" s="13">
        <v>24</v>
      </c>
      <c r="J697" s="14">
        <v>510388</v>
      </c>
      <c r="K697" s="19"/>
      <c r="L697" s="14">
        <v>149527</v>
      </c>
      <c r="M697" s="14"/>
      <c r="N697" s="14">
        <v>0</v>
      </c>
      <c r="O697" s="14"/>
      <c r="P697" s="14">
        <v>1524670</v>
      </c>
      <c r="Q697" s="14"/>
      <c r="R697" s="14">
        <v>378253</v>
      </c>
      <c r="S697" s="14"/>
      <c r="T697" s="14">
        <v>1199598</v>
      </c>
      <c r="U697" s="14"/>
      <c r="V697" s="15">
        <v>3762436</v>
      </c>
      <c r="W697" s="14"/>
      <c r="X697" s="5" t="str">
        <f t="shared" si="10"/>
        <v>No</v>
      </c>
      <c r="Y697" s="14"/>
      <c r="Z697" s="5"/>
      <c r="AA697" s="14"/>
      <c r="AB697" s="5"/>
      <c r="AC697" s="27"/>
      <c r="AD697" s="5"/>
      <c r="AE697" s="14"/>
      <c r="AF697" s="5"/>
      <c r="AG697" s="7"/>
    </row>
    <row r="698" spans="1:33" s="54" customFormat="1">
      <c r="A698" s="16" t="s">
        <v>5584</v>
      </c>
      <c r="B698" s="16" t="s">
        <v>6421</v>
      </c>
      <c r="C698" s="17" t="s">
        <v>132</v>
      </c>
      <c r="D698" s="186" t="s">
        <v>5585</v>
      </c>
      <c r="E698" s="189" t="s">
        <v>5586</v>
      </c>
      <c r="F698" s="17" t="s">
        <v>125</v>
      </c>
      <c r="G698" s="17" t="s">
        <v>147</v>
      </c>
      <c r="H698" s="18">
        <v>0</v>
      </c>
      <c r="I698" s="13">
        <v>24</v>
      </c>
      <c r="J698" s="14">
        <v>56659</v>
      </c>
      <c r="K698" s="19"/>
      <c r="L698" s="14">
        <v>0</v>
      </c>
      <c r="M698" s="14"/>
      <c r="N698" s="14">
        <v>0</v>
      </c>
      <c r="O698" s="14"/>
      <c r="P698" s="14">
        <v>252787</v>
      </c>
      <c r="Q698" s="14"/>
      <c r="R698" s="14">
        <v>237720</v>
      </c>
      <c r="S698" s="14"/>
      <c r="T698" s="14">
        <v>482657</v>
      </c>
      <c r="U698" s="14"/>
      <c r="V698" s="15">
        <v>1029823</v>
      </c>
      <c r="W698" s="14"/>
      <c r="X698" s="5" t="str">
        <f t="shared" si="10"/>
        <v>No</v>
      </c>
      <c r="Y698" s="14"/>
      <c r="Z698" s="5"/>
      <c r="AA698" s="14"/>
      <c r="AB698" s="5"/>
      <c r="AC698" s="27"/>
      <c r="AD698" s="5"/>
      <c r="AE698" s="14"/>
      <c r="AF698" s="5"/>
      <c r="AG698" s="7"/>
    </row>
    <row r="699" spans="1:33" s="54" customFormat="1">
      <c r="A699" s="16" t="s">
        <v>1585</v>
      </c>
      <c r="B699" s="16" t="s">
        <v>1586</v>
      </c>
      <c r="C699" s="17" t="s">
        <v>178</v>
      </c>
      <c r="D699" s="186" t="s">
        <v>1587</v>
      </c>
      <c r="E699" s="189" t="s">
        <v>1588</v>
      </c>
      <c r="F699" s="17" t="s">
        <v>83</v>
      </c>
      <c r="G699" s="17" t="s">
        <v>147</v>
      </c>
      <c r="H699" s="18">
        <v>0</v>
      </c>
      <c r="I699" s="13">
        <v>24</v>
      </c>
      <c r="J699" s="14">
        <v>91113</v>
      </c>
      <c r="K699" s="19"/>
      <c r="L699" s="14">
        <v>0</v>
      </c>
      <c r="M699" s="14"/>
      <c r="N699" s="14">
        <v>0</v>
      </c>
      <c r="O699" s="14"/>
      <c r="P699" s="14">
        <v>444906</v>
      </c>
      <c r="Q699" s="14"/>
      <c r="R699" s="14">
        <v>536573</v>
      </c>
      <c r="S699" s="14"/>
      <c r="T699" s="14">
        <v>285941</v>
      </c>
      <c r="U699" s="14"/>
      <c r="V699" s="15">
        <v>1358533</v>
      </c>
      <c r="W699" s="14"/>
      <c r="X699" s="5" t="str">
        <f t="shared" si="10"/>
        <v>No</v>
      </c>
      <c r="Y699" s="14"/>
      <c r="Z699" s="5"/>
      <c r="AA699" s="14"/>
      <c r="AB699" s="5"/>
      <c r="AC699" s="27"/>
      <c r="AD699" s="5"/>
      <c r="AE699" s="14"/>
      <c r="AF699" s="5"/>
      <c r="AG699" s="7"/>
    </row>
    <row r="700" spans="1:33" s="54" customFormat="1">
      <c r="A700" s="16" t="s">
        <v>1972</v>
      </c>
      <c r="B700" s="16" t="s">
        <v>1457</v>
      </c>
      <c r="C700" s="17" t="s">
        <v>150</v>
      </c>
      <c r="D700" s="186" t="s">
        <v>1973</v>
      </c>
      <c r="E700" s="189">
        <v>60003</v>
      </c>
      <c r="F700" s="17" t="s">
        <v>36</v>
      </c>
      <c r="G700" s="17" t="s">
        <v>5756</v>
      </c>
      <c r="H700" s="18">
        <v>0</v>
      </c>
      <c r="I700" s="13">
        <v>24</v>
      </c>
      <c r="J700" s="14">
        <v>0</v>
      </c>
      <c r="K700" s="19"/>
      <c r="L700" s="14">
        <v>0</v>
      </c>
      <c r="M700" s="14"/>
      <c r="N700" s="14">
        <v>0</v>
      </c>
      <c r="O700" s="14"/>
      <c r="P700" s="14">
        <v>825537</v>
      </c>
      <c r="Q700" s="14"/>
      <c r="R700" s="14">
        <v>0</v>
      </c>
      <c r="S700" s="14"/>
      <c r="T700" s="14">
        <v>943448</v>
      </c>
      <c r="U700" s="14"/>
      <c r="V700" s="15">
        <v>1768985</v>
      </c>
      <c r="W700" s="14"/>
      <c r="X700" s="5" t="str">
        <f t="shared" si="10"/>
        <v>No</v>
      </c>
      <c r="Y700" s="14"/>
      <c r="Z700" s="5"/>
      <c r="AA700" s="14"/>
      <c r="AB700" s="5"/>
      <c r="AC700" s="27"/>
      <c r="AD700" s="5"/>
      <c r="AE700" s="14"/>
      <c r="AF700" s="5"/>
      <c r="AG700" s="7"/>
    </row>
    <row r="701" spans="1:33" s="54" customFormat="1">
      <c r="A701" s="16" t="s">
        <v>5178</v>
      </c>
      <c r="B701" s="16" t="s">
        <v>5179</v>
      </c>
      <c r="C701" s="17" t="s">
        <v>235</v>
      </c>
      <c r="D701" s="186">
        <v>4143</v>
      </c>
      <c r="E701" s="189">
        <v>40143</v>
      </c>
      <c r="F701" s="17" t="s">
        <v>83</v>
      </c>
      <c r="G701" s="17" t="s">
        <v>5756</v>
      </c>
      <c r="H701" s="18">
        <v>884891</v>
      </c>
      <c r="I701" s="13">
        <v>24</v>
      </c>
      <c r="J701" s="14">
        <v>290303</v>
      </c>
      <c r="K701" s="19"/>
      <c r="L701" s="14">
        <v>37942</v>
      </c>
      <c r="M701" s="14"/>
      <c r="N701" s="14">
        <v>0</v>
      </c>
      <c r="O701" s="14"/>
      <c r="P701" s="14">
        <v>2056813</v>
      </c>
      <c r="Q701" s="14"/>
      <c r="R701" s="14">
        <v>310146</v>
      </c>
      <c r="S701" s="14"/>
      <c r="T701" s="14">
        <v>1513313</v>
      </c>
      <c r="U701" s="14"/>
      <c r="V701" s="15">
        <v>4208517</v>
      </c>
      <c r="W701" s="14"/>
      <c r="X701" s="5" t="str">
        <f t="shared" si="10"/>
        <v>No</v>
      </c>
      <c r="Y701" s="14"/>
      <c r="Z701" s="5"/>
      <c r="AA701" s="14"/>
      <c r="AB701" s="5"/>
      <c r="AC701" s="27"/>
      <c r="AD701" s="5"/>
      <c r="AE701" s="14"/>
      <c r="AF701" s="5"/>
      <c r="AG701" s="7"/>
    </row>
    <row r="702" spans="1:33" s="54" customFormat="1">
      <c r="A702" s="16" t="s">
        <v>1480</v>
      </c>
      <c r="B702" s="16" t="s">
        <v>6423</v>
      </c>
      <c r="C702" s="17" t="s">
        <v>178</v>
      </c>
      <c r="D702" s="186" t="s">
        <v>1481</v>
      </c>
      <c r="E702" s="189" t="s">
        <v>1482</v>
      </c>
      <c r="F702" s="17" t="s">
        <v>88</v>
      </c>
      <c r="G702" s="17" t="s">
        <v>147</v>
      </c>
      <c r="H702" s="18">
        <v>0</v>
      </c>
      <c r="I702" s="13">
        <v>24</v>
      </c>
      <c r="J702" s="14">
        <v>95759</v>
      </c>
      <c r="K702" s="19"/>
      <c r="L702" s="14">
        <v>0</v>
      </c>
      <c r="M702" s="14"/>
      <c r="N702" s="14">
        <v>0</v>
      </c>
      <c r="O702" s="14"/>
      <c r="P702" s="14">
        <v>453214</v>
      </c>
      <c r="Q702" s="14"/>
      <c r="R702" s="14">
        <v>478531</v>
      </c>
      <c r="S702" s="14"/>
      <c r="T702" s="14">
        <v>292431</v>
      </c>
      <c r="U702" s="14"/>
      <c r="V702" s="15">
        <v>1319935</v>
      </c>
      <c r="W702" s="14"/>
      <c r="X702" s="5" t="str">
        <f t="shared" si="10"/>
        <v>No</v>
      </c>
      <c r="Y702" s="14"/>
      <c r="Z702" s="5"/>
      <c r="AA702" s="14"/>
      <c r="AB702" s="5"/>
      <c r="AC702" s="27"/>
      <c r="AD702" s="5"/>
      <c r="AE702" s="14"/>
      <c r="AF702" s="5"/>
      <c r="AG702" s="7"/>
    </row>
    <row r="703" spans="1:33" s="54" customFormat="1">
      <c r="A703" s="16" t="s">
        <v>3386</v>
      </c>
      <c r="B703" s="16" t="s">
        <v>3387</v>
      </c>
      <c r="C703" s="17" t="s">
        <v>233</v>
      </c>
      <c r="D703" s="186">
        <v>3090</v>
      </c>
      <c r="E703" s="189">
        <v>30090</v>
      </c>
      <c r="F703" s="17" t="s">
        <v>88</v>
      </c>
      <c r="G703" s="17" t="s">
        <v>5756</v>
      </c>
      <c r="H703" s="18">
        <v>182696</v>
      </c>
      <c r="I703" s="13">
        <v>24</v>
      </c>
      <c r="J703" s="14">
        <v>320827</v>
      </c>
      <c r="K703" s="19"/>
      <c r="L703" s="14">
        <v>45742</v>
      </c>
      <c r="M703" s="14"/>
      <c r="N703" s="14">
        <v>0</v>
      </c>
      <c r="O703" s="14"/>
      <c r="P703" s="14">
        <v>665727</v>
      </c>
      <c r="Q703" s="14"/>
      <c r="R703" s="14">
        <v>0</v>
      </c>
      <c r="S703" s="14"/>
      <c r="T703" s="14">
        <v>1026020</v>
      </c>
      <c r="U703" s="14"/>
      <c r="V703" s="15">
        <v>2058316</v>
      </c>
      <c r="W703" s="14"/>
      <c r="X703" s="5" t="str">
        <f t="shared" si="10"/>
        <v>No</v>
      </c>
      <c r="Y703" s="14"/>
      <c r="Z703" s="5"/>
      <c r="AA703" s="14"/>
      <c r="AB703" s="5"/>
      <c r="AC703" s="27"/>
      <c r="AD703" s="5"/>
      <c r="AE703" s="14"/>
      <c r="AF703" s="5"/>
      <c r="AG703" s="7"/>
    </row>
    <row r="704" spans="1:33" s="54" customFormat="1">
      <c r="A704" s="16" t="s">
        <v>1135</v>
      </c>
      <c r="B704" s="16" t="s">
        <v>1136</v>
      </c>
      <c r="C704" s="17" t="s">
        <v>235</v>
      </c>
      <c r="D704" s="186">
        <v>4210</v>
      </c>
      <c r="E704" s="189">
        <v>40210</v>
      </c>
      <c r="F704" s="17" t="s">
        <v>83</v>
      </c>
      <c r="G704" s="17" t="s">
        <v>5756</v>
      </c>
      <c r="H704" s="18">
        <v>50503</v>
      </c>
      <c r="I704" s="13">
        <v>24</v>
      </c>
      <c r="J704" s="14">
        <v>43807</v>
      </c>
      <c r="K704" s="19"/>
      <c r="L704" s="14">
        <v>305408</v>
      </c>
      <c r="M704" s="14"/>
      <c r="N704" s="14">
        <v>0</v>
      </c>
      <c r="O704" s="14"/>
      <c r="P704" s="14">
        <v>48445</v>
      </c>
      <c r="Q704" s="14"/>
      <c r="R704" s="14">
        <v>230593</v>
      </c>
      <c r="S704" s="14"/>
      <c r="T704" s="14">
        <v>517834</v>
      </c>
      <c r="U704" s="14"/>
      <c r="V704" s="15">
        <v>1146087</v>
      </c>
      <c r="W704" s="14"/>
      <c r="X704" s="5" t="str">
        <f t="shared" si="10"/>
        <v>No</v>
      </c>
      <c r="Y704" s="14"/>
      <c r="Z704" s="5"/>
      <c r="AA704" s="14"/>
      <c r="AB704" s="5"/>
      <c r="AC704" s="27"/>
      <c r="AD704" s="5"/>
      <c r="AE704" s="14"/>
      <c r="AF704" s="5"/>
      <c r="AG704" s="7"/>
    </row>
    <row r="705" spans="1:33" s="54" customFormat="1">
      <c r="A705" s="16" t="s">
        <v>498</v>
      </c>
      <c r="B705" s="16" t="s">
        <v>499</v>
      </c>
      <c r="C705" s="17" t="s">
        <v>178</v>
      </c>
      <c r="D705" s="186">
        <v>5037</v>
      </c>
      <c r="E705" s="189">
        <v>50037</v>
      </c>
      <c r="F705" s="17" t="s">
        <v>83</v>
      </c>
      <c r="G705" s="17" t="s">
        <v>5756</v>
      </c>
      <c r="H705" s="18">
        <v>161280</v>
      </c>
      <c r="I705" s="13">
        <v>23</v>
      </c>
      <c r="J705" s="14">
        <v>395157</v>
      </c>
      <c r="K705" s="19"/>
      <c r="L705" s="14">
        <v>75911</v>
      </c>
      <c r="M705" s="14"/>
      <c r="N705" s="14">
        <v>0</v>
      </c>
      <c r="O705" s="14"/>
      <c r="P705" s="14">
        <v>242833</v>
      </c>
      <c r="Q705" s="14"/>
      <c r="R705" s="14">
        <v>1464689</v>
      </c>
      <c r="S705" s="14"/>
      <c r="T705" s="14">
        <v>2563515</v>
      </c>
      <c r="U705" s="14"/>
      <c r="V705" s="15">
        <v>4742105</v>
      </c>
      <c r="W705" s="14"/>
      <c r="X705" s="5" t="str">
        <f t="shared" si="10"/>
        <v>No</v>
      </c>
      <c r="Y705" s="14"/>
      <c r="Z705" s="5"/>
      <c r="AA705" s="14"/>
      <c r="AB705" s="5"/>
      <c r="AC705" s="27"/>
      <c r="AD705" s="5"/>
      <c r="AE705" s="14"/>
      <c r="AF705" s="5"/>
      <c r="AG705" s="7"/>
    </row>
    <row r="706" spans="1:33" s="54" customFormat="1">
      <c r="A706" s="16" t="s">
        <v>1639</v>
      </c>
      <c r="B706" s="16" t="s">
        <v>1640</v>
      </c>
      <c r="C706" s="17" t="s">
        <v>178</v>
      </c>
      <c r="D706" s="186" t="s">
        <v>1641</v>
      </c>
      <c r="E706" s="189" t="s">
        <v>1642</v>
      </c>
      <c r="F706" s="17" t="s">
        <v>88</v>
      </c>
      <c r="G706" s="17" t="s">
        <v>147</v>
      </c>
      <c r="H706" s="18">
        <v>0</v>
      </c>
      <c r="I706" s="13">
        <v>23</v>
      </c>
      <c r="J706" s="14">
        <v>117512</v>
      </c>
      <c r="K706" s="19"/>
      <c r="L706" s="14">
        <v>0</v>
      </c>
      <c r="M706" s="14"/>
      <c r="N706" s="14">
        <v>0</v>
      </c>
      <c r="O706" s="14"/>
      <c r="P706" s="14">
        <v>798222</v>
      </c>
      <c r="Q706" s="14"/>
      <c r="R706" s="14">
        <v>916965</v>
      </c>
      <c r="S706" s="14"/>
      <c r="T706" s="14">
        <v>481549</v>
      </c>
      <c r="U706" s="14"/>
      <c r="V706" s="15">
        <v>2314248</v>
      </c>
      <c r="W706" s="14"/>
      <c r="X706" s="5" t="str">
        <f t="shared" si="10"/>
        <v>No</v>
      </c>
      <c r="Y706" s="14"/>
      <c r="Z706" s="5"/>
      <c r="AA706" s="14"/>
      <c r="AB706" s="5"/>
      <c r="AC706" s="27"/>
      <c r="AD706" s="5"/>
      <c r="AE706" s="14"/>
      <c r="AF706" s="5"/>
      <c r="AG706" s="7"/>
    </row>
    <row r="707" spans="1:33" s="54" customFormat="1">
      <c r="A707" s="16" t="s">
        <v>6565</v>
      </c>
      <c r="B707" s="16" t="s">
        <v>4764</v>
      </c>
      <c r="C707" s="17" t="s">
        <v>82</v>
      </c>
      <c r="D707" s="186">
        <v>2160</v>
      </c>
      <c r="E707" s="189">
        <v>20160</v>
      </c>
      <c r="F707" s="17" t="s">
        <v>113</v>
      </c>
      <c r="G707" s="17" t="s">
        <v>5756</v>
      </c>
      <c r="H707" s="18">
        <v>18351295</v>
      </c>
      <c r="I707" s="13">
        <v>23</v>
      </c>
      <c r="J707" s="14">
        <v>4393762</v>
      </c>
      <c r="K707" s="19"/>
      <c r="L707" s="14">
        <v>0</v>
      </c>
      <c r="M707" s="14"/>
      <c r="N707" s="14">
        <v>0</v>
      </c>
      <c r="O707" s="14"/>
      <c r="P707" s="14">
        <v>0</v>
      </c>
      <c r="Q707" s="14"/>
      <c r="R707" s="14">
        <v>0</v>
      </c>
      <c r="S707" s="14"/>
      <c r="T707" s="14">
        <v>0</v>
      </c>
      <c r="U707" s="14"/>
      <c r="V707" s="15">
        <v>4393762</v>
      </c>
      <c r="W707" s="14"/>
      <c r="X707" s="5" t="str">
        <f t="shared" ref="X707:X770" si="11">IF(W707&amp;U707&amp;S707&amp;Q707&amp;O707&amp;M707&amp;K707&lt;&gt;"","Yes","No")</f>
        <v>No</v>
      </c>
      <c r="Y707" s="14"/>
      <c r="Z707" s="5"/>
      <c r="AA707" s="14"/>
      <c r="AB707" s="5"/>
      <c r="AC707" s="27"/>
      <c r="AD707" s="5"/>
      <c r="AE707" s="14"/>
      <c r="AF707" s="5"/>
      <c r="AG707" s="7"/>
    </row>
    <row r="708" spans="1:33" s="54" customFormat="1">
      <c r="A708" s="16" t="s">
        <v>3388</v>
      </c>
      <c r="B708" s="16" t="s">
        <v>3389</v>
      </c>
      <c r="C708" s="17" t="s">
        <v>178</v>
      </c>
      <c r="D708" s="186">
        <v>5180</v>
      </c>
      <c r="E708" s="189">
        <v>50180</v>
      </c>
      <c r="F708" s="17" t="s">
        <v>83</v>
      </c>
      <c r="G708" s="17" t="s">
        <v>5756</v>
      </c>
      <c r="H708" s="18">
        <v>119509</v>
      </c>
      <c r="I708" s="13">
        <v>23</v>
      </c>
      <c r="J708" s="14">
        <v>313045</v>
      </c>
      <c r="K708" s="19"/>
      <c r="L708" s="14">
        <v>0</v>
      </c>
      <c r="M708" s="14"/>
      <c r="N708" s="14">
        <v>0</v>
      </c>
      <c r="O708" s="14"/>
      <c r="P708" s="14">
        <v>35478</v>
      </c>
      <c r="Q708" s="14"/>
      <c r="R708" s="14">
        <v>1046621</v>
      </c>
      <c r="S708" s="14"/>
      <c r="T708" s="14">
        <v>977312</v>
      </c>
      <c r="U708" s="14"/>
      <c r="V708" s="15">
        <v>2372456</v>
      </c>
      <c r="W708" s="14"/>
      <c r="X708" s="5" t="str">
        <f t="shared" si="11"/>
        <v>No</v>
      </c>
      <c r="Y708" s="14"/>
      <c r="Z708" s="5"/>
      <c r="AA708" s="14"/>
      <c r="AB708" s="5"/>
      <c r="AC708" s="27"/>
      <c r="AD708" s="5"/>
      <c r="AE708" s="14"/>
      <c r="AF708" s="5"/>
      <c r="AG708" s="7"/>
    </row>
    <row r="709" spans="1:33" s="54" customFormat="1">
      <c r="A709" s="16" t="s">
        <v>5121</v>
      </c>
      <c r="B709" s="16" t="s">
        <v>5122</v>
      </c>
      <c r="C709" s="17" t="s">
        <v>120</v>
      </c>
      <c r="D709" s="186" t="s">
        <v>5123</v>
      </c>
      <c r="E709" s="189" t="s">
        <v>5124</v>
      </c>
      <c r="F709" s="17" t="s">
        <v>543</v>
      </c>
      <c r="G709" s="17" t="s">
        <v>147</v>
      </c>
      <c r="H709" s="18">
        <v>0</v>
      </c>
      <c r="I709" s="13">
        <v>23</v>
      </c>
      <c r="J709" s="14">
        <v>45713</v>
      </c>
      <c r="K709" s="19"/>
      <c r="L709" s="14">
        <v>16793</v>
      </c>
      <c r="M709" s="14"/>
      <c r="N709" s="14">
        <v>0</v>
      </c>
      <c r="O709" s="14"/>
      <c r="P709" s="14">
        <v>101998</v>
      </c>
      <c r="Q709" s="14"/>
      <c r="R709" s="14">
        <v>237857</v>
      </c>
      <c r="S709" s="14"/>
      <c r="T709" s="14">
        <v>553040</v>
      </c>
      <c r="U709" s="14"/>
      <c r="V709" s="15">
        <v>955401</v>
      </c>
      <c r="W709" s="14"/>
      <c r="X709" s="5" t="str">
        <f t="shared" si="11"/>
        <v>No</v>
      </c>
      <c r="Y709" s="14"/>
      <c r="Z709" s="5"/>
      <c r="AA709" s="14"/>
      <c r="AB709" s="5"/>
      <c r="AC709" s="27"/>
      <c r="AD709" s="5"/>
      <c r="AE709" s="14"/>
      <c r="AF709" s="5"/>
      <c r="AG709" s="7"/>
    </row>
    <row r="710" spans="1:33" s="54" customFormat="1">
      <c r="A710" s="16" t="s">
        <v>1071</v>
      </c>
      <c r="B710" s="16" t="s">
        <v>1072</v>
      </c>
      <c r="C710" s="17" t="s">
        <v>154</v>
      </c>
      <c r="D710" s="186">
        <v>4056</v>
      </c>
      <c r="E710" s="189">
        <v>40056</v>
      </c>
      <c r="F710" s="17" t="s">
        <v>88</v>
      </c>
      <c r="G710" s="17" t="s">
        <v>5756</v>
      </c>
      <c r="H710" s="18">
        <v>89557</v>
      </c>
      <c r="I710" s="13">
        <v>23</v>
      </c>
      <c r="J710" s="14">
        <v>355855</v>
      </c>
      <c r="K710" s="19"/>
      <c r="L710" s="14">
        <v>43646</v>
      </c>
      <c r="M710" s="14"/>
      <c r="N710" s="14">
        <v>0</v>
      </c>
      <c r="O710" s="14"/>
      <c r="P710" s="14">
        <v>500243</v>
      </c>
      <c r="Q710" s="14"/>
      <c r="R710" s="14">
        <v>334967</v>
      </c>
      <c r="S710" s="14"/>
      <c r="T710" s="14">
        <v>1357391</v>
      </c>
      <c r="U710" s="14"/>
      <c r="V710" s="15">
        <v>2592102</v>
      </c>
      <c r="W710" s="14"/>
      <c r="X710" s="5" t="str">
        <f t="shared" si="11"/>
        <v>No</v>
      </c>
      <c r="Y710" s="14"/>
      <c r="Z710" s="5"/>
      <c r="AA710" s="14"/>
      <c r="AB710" s="5"/>
      <c r="AC710" s="27"/>
      <c r="AD710" s="5"/>
      <c r="AE710" s="14"/>
      <c r="AF710" s="5"/>
      <c r="AG710" s="7"/>
    </row>
    <row r="711" spans="1:33" s="54" customFormat="1">
      <c r="A711" s="16" t="s">
        <v>6156</v>
      </c>
      <c r="B711" s="16" t="s">
        <v>668</v>
      </c>
      <c r="C711" s="17" t="s">
        <v>82</v>
      </c>
      <c r="D711" s="186" t="s">
        <v>669</v>
      </c>
      <c r="E711" s="189" t="s">
        <v>670</v>
      </c>
      <c r="F711" s="17" t="s">
        <v>83</v>
      </c>
      <c r="G711" s="17" t="s">
        <v>147</v>
      </c>
      <c r="H711" s="18">
        <v>0</v>
      </c>
      <c r="I711" s="13">
        <v>23</v>
      </c>
      <c r="J711" s="14">
        <v>36386</v>
      </c>
      <c r="K711" s="19"/>
      <c r="L711" s="14">
        <v>311943</v>
      </c>
      <c r="M711" s="14"/>
      <c r="N711" s="14">
        <v>0</v>
      </c>
      <c r="O711" s="14"/>
      <c r="P711" s="14">
        <v>332931</v>
      </c>
      <c r="Q711" s="14"/>
      <c r="R711" s="14">
        <v>696417</v>
      </c>
      <c r="S711" s="14"/>
      <c r="T711" s="14">
        <v>546774</v>
      </c>
      <c r="U711" s="14"/>
      <c r="V711" s="15">
        <v>1924451</v>
      </c>
      <c r="W711" s="14"/>
      <c r="X711" s="5" t="str">
        <f t="shared" si="11"/>
        <v>No</v>
      </c>
      <c r="Y711" s="14"/>
      <c r="Z711" s="5"/>
      <c r="AA711" s="14"/>
      <c r="AB711" s="5"/>
      <c r="AC711" s="27"/>
      <c r="AD711" s="5"/>
      <c r="AE711" s="14"/>
      <c r="AF711" s="5"/>
      <c r="AG711" s="7"/>
    </row>
    <row r="712" spans="1:33" s="54" customFormat="1">
      <c r="A712" s="16" t="s">
        <v>220</v>
      </c>
      <c r="B712" s="16" t="s">
        <v>221</v>
      </c>
      <c r="C712" s="17" t="s">
        <v>141</v>
      </c>
      <c r="D712" s="186">
        <v>3036</v>
      </c>
      <c r="E712" s="189">
        <v>30036</v>
      </c>
      <c r="F712" s="17" t="s">
        <v>83</v>
      </c>
      <c r="G712" s="17" t="s">
        <v>5756</v>
      </c>
      <c r="H712" s="18">
        <v>92359</v>
      </c>
      <c r="I712" s="13">
        <v>23</v>
      </c>
      <c r="J712" s="14">
        <v>457391</v>
      </c>
      <c r="K712" s="19"/>
      <c r="L712" s="14">
        <v>384238</v>
      </c>
      <c r="M712" s="14"/>
      <c r="N712" s="14">
        <v>0</v>
      </c>
      <c r="O712" s="14"/>
      <c r="P712" s="14">
        <v>3177859</v>
      </c>
      <c r="Q712" s="14"/>
      <c r="R712" s="14">
        <v>1787197</v>
      </c>
      <c r="S712" s="14"/>
      <c r="T712" s="14">
        <v>1615015</v>
      </c>
      <c r="U712" s="14"/>
      <c r="V712" s="15">
        <v>7421700</v>
      </c>
      <c r="W712" s="14"/>
      <c r="X712" s="5" t="str">
        <f t="shared" si="11"/>
        <v>No</v>
      </c>
      <c r="Y712" s="14"/>
      <c r="Z712" s="5"/>
      <c r="AA712" s="14"/>
      <c r="AB712" s="5"/>
      <c r="AC712" s="27"/>
      <c r="AD712" s="5"/>
      <c r="AE712" s="14"/>
      <c r="AF712" s="5"/>
      <c r="AG712" s="7"/>
    </row>
    <row r="713" spans="1:33" s="54" customFormat="1">
      <c r="A713" s="16" t="s">
        <v>211</v>
      </c>
      <c r="B713" s="16" t="s">
        <v>212</v>
      </c>
      <c r="C713" s="17" t="s">
        <v>213</v>
      </c>
      <c r="D713" s="186">
        <v>6062</v>
      </c>
      <c r="E713" s="189">
        <v>60062</v>
      </c>
      <c r="F713" s="17" t="s">
        <v>214</v>
      </c>
      <c r="G713" s="17" t="s">
        <v>5756</v>
      </c>
      <c r="H713" s="18">
        <v>295083</v>
      </c>
      <c r="I713" s="13">
        <v>23</v>
      </c>
      <c r="J713" s="14">
        <v>1778957</v>
      </c>
      <c r="K713" s="19"/>
      <c r="L713" s="14">
        <v>47760</v>
      </c>
      <c r="M713" s="14"/>
      <c r="N713" s="14">
        <v>0</v>
      </c>
      <c r="O713" s="14"/>
      <c r="P713" s="14">
        <v>241930</v>
      </c>
      <c r="Q713" s="14"/>
      <c r="R713" s="14">
        <v>449353</v>
      </c>
      <c r="S713" s="14"/>
      <c r="T713" s="14">
        <v>648918</v>
      </c>
      <c r="U713" s="14"/>
      <c r="V713" s="15">
        <v>3166918</v>
      </c>
      <c r="W713" s="14"/>
      <c r="X713" s="5" t="str">
        <f t="shared" si="11"/>
        <v>No</v>
      </c>
      <c r="Y713" s="14"/>
      <c r="Z713" s="5"/>
      <c r="AA713" s="14"/>
      <c r="AB713" s="5"/>
      <c r="AC713" s="27"/>
      <c r="AD713" s="5"/>
      <c r="AE713" s="14"/>
      <c r="AF713" s="5"/>
      <c r="AG713" s="7"/>
    </row>
    <row r="714" spans="1:33" s="54" customFormat="1">
      <c r="A714" s="16" t="s">
        <v>4270</v>
      </c>
      <c r="B714" s="16" t="s">
        <v>4271</v>
      </c>
      <c r="C714" s="17" t="s">
        <v>235</v>
      </c>
      <c r="D714" s="186" t="s">
        <v>4272</v>
      </c>
      <c r="E714" s="189" t="s">
        <v>4273</v>
      </c>
      <c r="F714" s="17" t="s">
        <v>88</v>
      </c>
      <c r="G714" s="17" t="s">
        <v>147</v>
      </c>
      <c r="H714" s="18">
        <v>0</v>
      </c>
      <c r="I714" s="13">
        <v>23</v>
      </c>
      <c r="J714" s="14">
        <v>53478</v>
      </c>
      <c r="K714" s="19"/>
      <c r="L714" s="14">
        <v>1159224</v>
      </c>
      <c r="M714" s="14"/>
      <c r="N714" s="14">
        <v>0</v>
      </c>
      <c r="O714" s="14"/>
      <c r="P714" s="14">
        <v>0</v>
      </c>
      <c r="Q714" s="14"/>
      <c r="R714" s="14">
        <v>187389</v>
      </c>
      <c r="S714" s="14"/>
      <c r="T714" s="14">
        <v>150404</v>
      </c>
      <c r="U714" s="14"/>
      <c r="V714" s="15">
        <v>1550495</v>
      </c>
      <c r="W714" s="14"/>
      <c r="X714" s="5" t="str">
        <f t="shared" si="11"/>
        <v>No</v>
      </c>
      <c r="Y714" s="14"/>
      <c r="Z714" s="5"/>
      <c r="AA714" s="14"/>
      <c r="AB714" s="5"/>
      <c r="AC714" s="27"/>
      <c r="AD714" s="5"/>
      <c r="AE714" s="14"/>
      <c r="AF714" s="5"/>
      <c r="AG714" s="7"/>
    </row>
    <row r="715" spans="1:33" s="54" customFormat="1">
      <c r="A715" s="16" t="s">
        <v>5125</v>
      </c>
      <c r="B715" s="16" t="s">
        <v>1000</v>
      </c>
      <c r="C715" s="17" t="s">
        <v>120</v>
      </c>
      <c r="D715" s="186" t="s">
        <v>5126</v>
      </c>
      <c r="E715" s="189" t="s">
        <v>5127</v>
      </c>
      <c r="F715" s="17" t="s">
        <v>125</v>
      </c>
      <c r="G715" s="17" t="s">
        <v>147</v>
      </c>
      <c r="H715" s="18">
        <v>0</v>
      </c>
      <c r="I715" s="13">
        <v>23</v>
      </c>
      <c r="J715" s="14">
        <v>39226</v>
      </c>
      <c r="K715" s="19"/>
      <c r="L715" s="14">
        <v>709478</v>
      </c>
      <c r="M715" s="14"/>
      <c r="N715" s="14">
        <v>0</v>
      </c>
      <c r="O715" s="14"/>
      <c r="P715" s="14">
        <v>0</v>
      </c>
      <c r="Q715" s="14"/>
      <c r="R715" s="14">
        <v>315483</v>
      </c>
      <c r="S715" s="14"/>
      <c r="T715" s="14">
        <v>719992</v>
      </c>
      <c r="U715" s="14"/>
      <c r="V715" s="15">
        <v>1784179</v>
      </c>
      <c r="W715" s="14"/>
      <c r="X715" s="5" t="str">
        <f t="shared" si="11"/>
        <v>No</v>
      </c>
      <c r="Y715" s="14"/>
      <c r="Z715" s="5"/>
      <c r="AA715" s="14"/>
      <c r="AB715" s="5"/>
      <c r="AC715" s="27"/>
      <c r="AD715" s="5"/>
      <c r="AE715" s="14"/>
      <c r="AF715" s="5"/>
      <c r="AG715" s="7"/>
    </row>
    <row r="716" spans="1:33" s="54" customFormat="1">
      <c r="A716" s="16" t="s">
        <v>3568</v>
      </c>
      <c r="B716" s="16" t="s">
        <v>3569</v>
      </c>
      <c r="C716" s="17" t="s">
        <v>109</v>
      </c>
      <c r="D716" s="186" t="s">
        <v>3570</v>
      </c>
      <c r="E716" s="189" t="s">
        <v>3571</v>
      </c>
      <c r="F716" s="17" t="s">
        <v>88</v>
      </c>
      <c r="G716" s="17" t="s">
        <v>147</v>
      </c>
      <c r="H716" s="18">
        <v>0</v>
      </c>
      <c r="I716" s="13">
        <v>23</v>
      </c>
      <c r="J716" s="14">
        <v>52486</v>
      </c>
      <c r="K716" s="19"/>
      <c r="L716" s="14">
        <v>0</v>
      </c>
      <c r="M716" s="14"/>
      <c r="N716" s="14">
        <v>0</v>
      </c>
      <c r="O716" s="14"/>
      <c r="P716" s="14">
        <v>750441</v>
      </c>
      <c r="Q716" s="14"/>
      <c r="R716" s="14">
        <v>0</v>
      </c>
      <c r="S716" s="14"/>
      <c r="T716" s="14">
        <v>429600</v>
      </c>
      <c r="U716" s="14"/>
      <c r="V716" s="15">
        <v>1232527</v>
      </c>
      <c r="W716" s="14"/>
      <c r="X716" s="5" t="str">
        <f t="shared" si="11"/>
        <v>No</v>
      </c>
      <c r="Y716" s="14"/>
      <c r="Z716" s="5"/>
      <c r="AA716" s="14"/>
      <c r="AB716" s="5"/>
      <c r="AC716" s="27"/>
      <c r="AD716" s="5"/>
      <c r="AE716" s="14"/>
      <c r="AF716" s="5"/>
      <c r="AG716" s="7"/>
    </row>
    <row r="717" spans="1:33" s="54" customFormat="1">
      <c r="A717" s="16" t="s">
        <v>236</v>
      </c>
      <c r="B717" s="16" t="s">
        <v>237</v>
      </c>
      <c r="C717" s="17" t="s">
        <v>238</v>
      </c>
      <c r="D717" s="186">
        <v>1045</v>
      </c>
      <c r="E717" s="189">
        <v>10045</v>
      </c>
      <c r="F717" s="17" t="s">
        <v>183</v>
      </c>
      <c r="G717" s="17" t="s">
        <v>84</v>
      </c>
      <c r="H717" s="18">
        <v>924859</v>
      </c>
      <c r="I717" s="13">
        <v>23</v>
      </c>
      <c r="J717" s="14">
        <v>332835</v>
      </c>
      <c r="K717" s="19"/>
      <c r="L717" s="14">
        <v>0</v>
      </c>
      <c r="M717" s="14"/>
      <c r="N717" s="14">
        <v>0</v>
      </c>
      <c r="O717" s="14"/>
      <c r="P717" s="14">
        <v>0</v>
      </c>
      <c r="Q717" s="14"/>
      <c r="R717" s="14">
        <v>4153039</v>
      </c>
      <c r="S717" s="14"/>
      <c r="T717" s="14">
        <v>0</v>
      </c>
      <c r="U717" s="14"/>
      <c r="V717" s="15">
        <v>4485874</v>
      </c>
      <c r="W717" s="14"/>
      <c r="X717" s="5" t="str">
        <f t="shared" si="11"/>
        <v>No</v>
      </c>
      <c r="Y717" s="14"/>
      <c r="Z717" s="5"/>
      <c r="AA717" s="14"/>
      <c r="AB717" s="5"/>
      <c r="AC717" s="27"/>
      <c r="AD717" s="5"/>
      <c r="AE717" s="14"/>
      <c r="AF717" s="5"/>
      <c r="AG717" s="7"/>
    </row>
    <row r="718" spans="1:33" s="54" customFormat="1">
      <c r="A718" s="16" t="s">
        <v>1503</v>
      </c>
      <c r="B718" s="16" t="s">
        <v>492</v>
      </c>
      <c r="C718" s="17" t="s">
        <v>178</v>
      </c>
      <c r="D718" s="186" t="s">
        <v>1504</v>
      </c>
      <c r="E718" s="189" t="s">
        <v>1505</v>
      </c>
      <c r="F718" s="17" t="s">
        <v>88</v>
      </c>
      <c r="G718" s="17" t="s">
        <v>147</v>
      </c>
      <c r="H718" s="18">
        <v>0</v>
      </c>
      <c r="I718" s="13">
        <v>23</v>
      </c>
      <c r="J718" s="14">
        <v>172012</v>
      </c>
      <c r="K718" s="19"/>
      <c r="L718" s="14">
        <v>0</v>
      </c>
      <c r="M718" s="14"/>
      <c r="N718" s="14">
        <v>0</v>
      </c>
      <c r="O718" s="14"/>
      <c r="P718" s="14">
        <v>836404</v>
      </c>
      <c r="Q718" s="14"/>
      <c r="R718" s="14">
        <v>925166</v>
      </c>
      <c r="S718" s="14"/>
      <c r="T718" s="14">
        <v>438911</v>
      </c>
      <c r="U718" s="14"/>
      <c r="V718" s="15">
        <v>2372493</v>
      </c>
      <c r="W718" s="14"/>
      <c r="X718" s="5" t="str">
        <f t="shared" si="11"/>
        <v>No</v>
      </c>
      <c r="Y718" s="14"/>
      <c r="Z718" s="5"/>
      <c r="AA718" s="14"/>
      <c r="AB718" s="5"/>
      <c r="AC718" s="27"/>
      <c r="AD718" s="5"/>
      <c r="AE718" s="14"/>
      <c r="AF718" s="5"/>
      <c r="AG718" s="7"/>
    </row>
    <row r="719" spans="1:33" s="54" customFormat="1">
      <c r="A719" s="16" t="s">
        <v>2811</v>
      </c>
      <c r="B719" s="16" t="s">
        <v>2812</v>
      </c>
      <c r="C719" s="17" t="s">
        <v>210</v>
      </c>
      <c r="D719" s="186" t="s">
        <v>2813</v>
      </c>
      <c r="E719" s="189" t="s">
        <v>2814</v>
      </c>
      <c r="F719" s="17" t="s">
        <v>157</v>
      </c>
      <c r="G719" s="17" t="s">
        <v>147</v>
      </c>
      <c r="H719" s="18">
        <v>0</v>
      </c>
      <c r="I719" s="13">
        <v>23</v>
      </c>
      <c r="J719" s="14">
        <v>1859</v>
      </c>
      <c r="K719" s="19"/>
      <c r="L719" s="14">
        <v>347800</v>
      </c>
      <c r="M719" s="14"/>
      <c r="N719" s="14">
        <v>0</v>
      </c>
      <c r="O719" s="14"/>
      <c r="P719" s="14">
        <v>99137</v>
      </c>
      <c r="Q719" s="14"/>
      <c r="R719" s="14">
        <v>0</v>
      </c>
      <c r="S719" s="14"/>
      <c r="T719" s="14">
        <v>965758</v>
      </c>
      <c r="U719" s="14"/>
      <c r="V719" s="15">
        <v>1414554</v>
      </c>
      <c r="W719" s="14"/>
      <c r="X719" s="5" t="str">
        <f t="shared" si="11"/>
        <v>No</v>
      </c>
      <c r="Y719" s="14"/>
      <c r="Z719" s="5"/>
      <c r="AA719" s="14"/>
      <c r="AB719" s="5"/>
      <c r="AC719" s="27"/>
      <c r="AD719" s="5"/>
      <c r="AE719" s="14"/>
      <c r="AF719" s="5"/>
      <c r="AG719" s="7"/>
    </row>
    <row r="720" spans="1:33" s="54" customFormat="1">
      <c r="A720" s="16" t="s">
        <v>1141</v>
      </c>
      <c r="B720" s="16" t="s">
        <v>1142</v>
      </c>
      <c r="C720" s="17" t="s">
        <v>91</v>
      </c>
      <c r="D720" s="186">
        <v>9149</v>
      </c>
      <c r="E720" s="189">
        <v>90149</v>
      </c>
      <c r="F720" s="17" t="s">
        <v>83</v>
      </c>
      <c r="G720" s="17" t="s">
        <v>5756</v>
      </c>
      <c r="H720" s="18">
        <v>51509</v>
      </c>
      <c r="I720" s="13">
        <v>23</v>
      </c>
      <c r="J720" s="14">
        <v>1022090</v>
      </c>
      <c r="K720" s="19"/>
      <c r="L720" s="14">
        <v>288600</v>
      </c>
      <c r="M720" s="14"/>
      <c r="N720" s="14">
        <v>0</v>
      </c>
      <c r="O720" s="14"/>
      <c r="P720" s="14">
        <v>732494</v>
      </c>
      <c r="Q720" s="14"/>
      <c r="R720" s="14">
        <v>0</v>
      </c>
      <c r="S720" s="14"/>
      <c r="T720" s="14">
        <v>632493</v>
      </c>
      <c r="U720" s="14"/>
      <c r="V720" s="15">
        <v>2675677</v>
      </c>
      <c r="W720" s="14"/>
      <c r="X720" s="5" t="str">
        <f t="shared" si="11"/>
        <v>No</v>
      </c>
      <c r="Y720" s="14"/>
      <c r="Z720" s="5"/>
      <c r="AA720" s="14"/>
      <c r="AB720" s="5"/>
      <c r="AC720" s="27"/>
      <c r="AD720" s="5"/>
      <c r="AE720" s="14"/>
      <c r="AF720" s="5"/>
      <c r="AG720" s="7"/>
    </row>
    <row r="721" spans="1:33" s="54" customFormat="1">
      <c r="A721" s="16" t="s">
        <v>6563</v>
      </c>
      <c r="B721" s="16" t="s">
        <v>1052</v>
      </c>
      <c r="C721" s="17" t="s">
        <v>82</v>
      </c>
      <c r="D721" s="186">
        <v>2195</v>
      </c>
      <c r="E721" s="189">
        <v>20195</v>
      </c>
      <c r="F721" s="17" t="s">
        <v>83</v>
      </c>
      <c r="G721" s="17" t="s">
        <v>5756</v>
      </c>
      <c r="H721" s="18">
        <v>5441567</v>
      </c>
      <c r="I721" s="13">
        <v>23</v>
      </c>
      <c r="J721" s="14">
        <v>0</v>
      </c>
      <c r="K721" s="19"/>
      <c r="L721" s="14">
        <v>0</v>
      </c>
      <c r="M721" s="14"/>
      <c r="N721" s="14">
        <v>0</v>
      </c>
      <c r="O721" s="14"/>
      <c r="P721" s="14">
        <v>1592307</v>
      </c>
      <c r="Q721" s="14"/>
      <c r="R721" s="14">
        <v>588389</v>
      </c>
      <c r="S721" s="14"/>
      <c r="T721" s="14">
        <v>376071</v>
      </c>
      <c r="U721" s="14"/>
      <c r="V721" s="15">
        <v>2556767</v>
      </c>
      <c r="W721" s="14"/>
      <c r="X721" s="5" t="str">
        <f t="shared" si="11"/>
        <v>No</v>
      </c>
      <c r="Y721" s="14"/>
      <c r="Z721" s="5"/>
      <c r="AA721" s="14"/>
      <c r="AB721" s="5"/>
      <c r="AC721" s="27"/>
      <c r="AD721" s="5"/>
      <c r="AE721" s="14"/>
      <c r="AF721" s="5"/>
      <c r="AG721" s="7"/>
    </row>
    <row r="722" spans="1:33" s="54" customFormat="1">
      <c r="A722" s="16" t="s">
        <v>1679</v>
      </c>
      <c r="B722" s="16" t="s">
        <v>1680</v>
      </c>
      <c r="C722" s="17" t="s">
        <v>178</v>
      </c>
      <c r="D722" s="186" t="s">
        <v>1681</v>
      </c>
      <c r="E722" s="189" t="s">
        <v>1682</v>
      </c>
      <c r="F722" s="17" t="s">
        <v>88</v>
      </c>
      <c r="G722" s="17" t="s">
        <v>147</v>
      </c>
      <c r="H722" s="18">
        <v>0</v>
      </c>
      <c r="I722" s="13">
        <v>23</v>
      </c>
      <c r="J722" s="14">
        <v>619375</v>
      </c>
      <c r="K722" s="19"/>
      <c r="L722" s="14">
        <v>0</v>
      </c>
      <c r="M722" s="14"/>
      <c r="N722" s="14">
        <v>0</v>
      </c>
      <c r="O722" s="14"/>
      <c r="P722" s="14">
        <v>255594</v>
      </c>
      <c r="Q722" s="14"/>
      <c r="R722" s="14">
        <v>802736</v>
      </c>
      <c r="S722" s="14"/>
      <c r="T722" s="14">
        <v>383367</v>
      </c>
      <c r="U722" s="14"/>
      <c r="V722" s="15">
        <v>2061072</v>
      </c>
      <c r="W722" s="14"/>
      <c r="X722" s="5" t="str">
        <f t="shared" si="11"/>
        <v>No</v>
      </c>
      <c r="Y722" s="14"/>
      <c r="Z722" s="5"/>
      <c r="AA722" s="14"/>
      <c r="AB722" s="5"/>
      <c r="AC722" s="27"/>
      <c r="AD722" s="5"/>
      <c r="AE722" s="14"/>
      <c r="AF722" s="5"/>
      <c r="AG722" s="7"/>
    </row>
    <row r="723" spans="1:33" s="54" customFormat="1">
      <c r="A723" s="16" t="s">
        <v>1116</v>
      </c>
      <c r="B723" s="16" t="s">
        <v>1063</v>
      </c>
      <c r="C723" s="17" t="s">
        <v>238</v>
      </c>
      <c r="D723" s="186" t="s">
        <v>1117</v>
      </c>
      <c r="E723" s="189" t="s">
        <v>1118</v>
      </c>
      <c r="F723" s="17" t="s">
        <v>83</v>
      </c>
      <c r="G723" s="17" t="s">
        <v>147</v>
      </c>
      <c r="H723" s="18">
        <v>0</v>
      </c>
      <c r="I723" s="13">
        <v>23</v>
      </c>
      <c r="J723" s="14">
        <v>79404</v>
      </c>
      <c r="K723" s="19"/>
      <c r="L723" s="14">
        <v>30149</v>
      </c>
      <c r="M723" s="14"/>
      <c r="N723" s="14">
        <v>0</v>
      </c>
      <c r="O723" s="14"/>
      <c r="P723" s="14">
        <v>98673</v>
      </c>
      <c r="Q723" s="14"/>
      <c r="R723" s="14">
        <v>286964</v>
      </c>
      <c r="S723" s="14"/>
      <c r="T723" s="14">
        <v>680504</v>
      </c>
      <c r="U723" s="14"/>
      <c r="V723" s="15">
        <v>1175694</v>
      </c>
      <c r="W723" s="14"/>
      <c r="X723" s="5" t="str">
        <f t="shared" si="11"/>
        <v>No</v>
      </c>
      <c r="Y723" s="14"/>
      <c r="Z723" s="5"/>
      <c r="AA723" s="14"/>
      <c r="AB723" s="5"/>
      <c r="AC723" s="27"/>
      <c r="AD723" s="5"/>
      <c r="AE723" s="14"/>
      <c r="AF723" s="5"/>
      <c r="AG723" s="7"/>
    </row>
    <row r="724" spans="1:33" s="54" customFormat="1">
      <c r="A724" s="16" t="s">
        <v>3689</v>
      </c>
      <c r="B724" s="16" t="s">
        <v>3690</v>
      </c>
      <c r="C724" s="17" t="s">
        <v>288</v>
      </c>
      <c r="D724" s="186">
        <v>3061</v>
      </c>
      <c r="E724" s="189">
        <v>30061</v>
      </c>
      <c r="F724" s="17" t="s">
        <v>88</v>
      </c>
      <c r="G724" s="17" t="s">
        <v>84</v>
      </c>
      <c r="H724" s="18">
        <v>66086</v>
      </c>
      <c r="I724" s="13">
        <v>23</v>
      </c>
      <c r="J724" s="14">
        <v>611193</v>
      </c>
      <c r="K724" s="19"/>
      <c r="L724" s="14">
        <v>68187</v>
      </c>
      <c r="M724" s="14"/>
      <c r="N724" s="14">
        <v>0</v>
      </c>
      <c r="O724" s="14"/>
      <c r="P724" s="14">
        <v>69993</v>
      </c>
      <c r="Q724" s="14"/>
      <c r="R724" s="14">
        <v>2683601</v>
      </c>
      <c r="S724" s="14"/>
      <c r="T724" s="14">
        <v>600000</v>
      </c>
      <c r="U724" s="14"/>
      <c r="V724" s="15">
        <v>4032974</v>
      </c>
      <c r="W724" s="14"/>
      <c r="X724" s="5" t="str">
        <f t="shared" si="11"/>
        <v>No</v>
      </c>
      <c r="Y724" s="14"/>
      <c r="Z724" s="5"/>
      <c r="AA724" s="14"/>
      <c r="AB724" s="5"/>
      <c r="AC724" s="27"/>
      <c r="AD724" s="5"/>
      <c r="AE724" s="14"/>
      <c r="AF724" s="5"/>
      <c r="AG724" s="7"/>
    </row>
    <row r="725" spans="1:33" s="54" customFormat="1">
      <c r="A725" s="16" t="s">
        <v>4246</v>
      </c>
      <c r="B725" s="16" t="s">
        <v>4247</v>
      </c>
      <c r="C725" s="17" t="s">
        <v>235</v>
      </c>
      <c r="D725" s="186" t="s">
        <v>4248</v>
      </c>
      <c r="E725" s="189" t="s">
        <v>4249</v>
      </c>
      <c r="F725" s="17" t="s">
        <v>1320</v>
      </c>
      <c r="G725" s="17" t="s">
        <v>147</v>
      </c>
      <c r="H725" s="18">
        <v>0</v>
      </c>
      <c r="I725" s="13">
        <v>23</v>
      </c>
      <c r="J725" s="14">
        <v>20980</v>
      </c>
      <c r="K725" s="19"/>
      <c r="L725" s="14">
        <v>1542423</v>
      </c>
      <c r="M725" s="14"/>
      <c r="N725" s="14">
        <v>0</v>
      </c>
      <c r="O725" s="14"/>
      <c r="P725" s="14">
        <v>137349</v>
      </c>
      <c r="Q725" s="14"/>
      <c r="R725" s="14">
        <v>230498</v>
      </c>
      <c r="S725" s="14"/>
      <c r="T725" s="14">
        <v>456254</v>
      </c>
      <c r="U725" s="14"/>
      <c r="V725" s="15">
        <v>2387504</v>
      </c>
      <c r="W725" s="14"/>
      <c r="X725" s="5" t="str">
        <f t="shared" si="11"/>
        <v>No</v>
      </c>
      <c r="Y725" s="14"/>
      <c r="Z725" s="5"/>
      <c r="AA725" s="14"/>
      <c r="AB725" s="5"/>
      <c r="AC725" s="27"/>
      <c r="AD725" s="5"/>
      <c r="AE725" s="14"/>
      <c r="AF725" s="5"/>
      <c r="AG725" s="7"/>
    </row>
    <row r="726" spans="1:33" s="54" customFormat="1">
      <c r="A726" s="16" t="s">
        <v>6564</v>
      </c>
      <c r="B726" s="16" t="s">
        <v>6422</v>
      </c>
      <c r="C726" s="17" t="s">
        <v>120</v>
      </c>
      <c r="D726" s="186" t="s">
        <v>5169</v>
      </c>
      <c r="E726" s="189" t="s">
        <v>5170</v>
      </c>
      <c r="F726" s="17" t="s">
        <v>88</v>
      </c>
      <c r="G726" s="17" t="s">
        <v>147</v>
      </c>
      <c r="H726" s="18">
        <v>0</v>
      </c>
      <c r="I726" s="13">
        <v>23</v>
      </c>
      <c r="J726" s="14">
        <v>65526</v>
      </c>
      <c r="K726" s="19" t="s">
        <v>6126</v>
      </c>
      <c r="L726" s="14">
        <v>123730</v>
      </c>
      <c r="M726" s="14"/>
      <c r="N726" s="14">
        <v>0</v>
      </c>
      <c r="O726" s="14"/>
      <c r="P726" s="14">
        <v>255819</v>
      </c>
      <c r="Q726" s="14"/>
      <c r="R726" s="14">
        <v>403988</v>
      </c>
      <c r="S726" s="14"/>
      <c r="T726" s="14">
        <v>815540</v>
      </c>
      <c r="U726" s="14"/>
      <c r="V726" s="15">
        <v>1664603</v>
      </c>
      <c r="W726" s="14"/>
      <c r="X726" s="5" t="str">
        <f t="shared" si="11"/>
        <v>Yes</v>
      </c>
      <c r="Y726" s="14"/>
      <c r="Z726" s="5"/>
      <c r="AA726" s="14"/>
      <c r="AB726" s="5"/>
      <c r="AC726" s="27"/>
      <c r="AD726" s="5"/>
      <c r="AE726" s="14"/>
      <c r="AF726" s="5"/>
      <c r="AG726" s="7"/>
    </row>
    <row r="727" spans="1:33" s="54" customFormat="1">
      <c r="A727" s="16" t="s">
        <v>3286</v>
      </c>
      <c r="B727" s="16" t="s">
        <v>878</v>
      </c>
      <c r="C727" s="17" t="s">
        <v>555</v>
      </c>
      <c r="D727" s="186" t="s">
        <v>3287</v>
      </c>
      <c r="E727" s="189" t="s">
        <v>3288</v>
      </c>
      <c r="F727" s="17" t="s">
        <v>83</v>
      </c>
      <c r="G727" s="17" t="s">
        <v>147</v>
      </c>
      <c r="H727" s="18">
        <v>0</v>
      </c>
      <c r="I727" s="13">
        <v>23</v>
      </c>
      <c r="J727" s="14">
        <v>40880</v>
      </c>
      <c r="K727" s="19"/>
      <c r="L727" s="14">
        <v>2291</v>
      </c>
      <c r="M727" s="14"/>
      <c r="N727" s="14">
        <v>0</v>
      </c>
      <c r="O727" s="14"/>
      <c r="P727" s="14">
        <v>0</v>
      </c>
      <c r="Q727" s="14"/>
      <c r="R727" s="14">
        <v>313840</v>
      </c>
      <c r="S727" s="14"/>
      <c r="T727" s="14">
        <v>147428</v>
      </c>
      <c r="U727" s="14"/>
      <c r="V727" s="15">
        <v>504439</v>
      </c>
      <c r="W727" s="14"/>
      <c r="X727" s="5" t="str">
        <f t="shared" si="11"/>
        <v>No</v>
      </c>
      <c r="Y727" s="14"/>
      <c r="Z727" s="5"/>
      <c r="AA727" s="14"/>
      <c r="AB727" s="5"/>
      <c r="AC727" s="27"/>
      <c r="AD727" s="5"/>
      <c r="AE727" s="14"/>
      <c r="AF727" s="5"/>
      <c r="AG727" s="7"/>
    </row>
    <row r="728" spans="1:33" s="54" customFormat="1">
      <c r="A728" s="16" t="s">
        <v>2870</v>
      </c>
      <c r="B728" s="16" t="s">
        <v>123</v>
      </c>
      <c r="C728" s="17" t="s">
        <v>124</v>
      </c>
      <c r="D728" s="186" t="s">
        <v>2871</v>
      </c>
      <c r="E728" s="189" t="s">
        <v>2872</v>
      </c>
      <c r="F728" s="17" t="s">
        <v>1320</v>
      </c>
      <c r="G728" s="17" t="s">
        <v>147</v>
      </c>
      <c r="H728" s="18">
        <v>0</v>
      </c>
      <c r="I728" s="13">
        <v>23</v>
      </c>
      <c r="J728" s="14">
        <v>19172</v>
      </c>
      <c r="K728" s="19"/>
      <c r="L728" s="14">
        <v>0</v>
      </c>
      <c r="M728" s="14"/>
      <c r="N728" s="14">
        <v>0</v>
      </c>
      <c r="O728" s="14"/>
      <c r="P728" s="14">
        <v>724794</v>
      </c>
      <c r="Q728" s="14"/>
      <c r="R728" s="14">
        <v>0</v>
      </c>
      <c r="S728" s="14"/>
      <c r="T728" s="14">
        <v>333129</v>
      </c>
      <c r="U728" s="14"/>
      <c r="V728" s="15">
        <v>1077095</v>
      </c>
      <c r="W728" s="14"/>
      <c r="X728" s="5" t="str">
        <f t="shared" si="11"/>
        <v>No</v>
      </c>
      <c r="Y728" s="14"/>
      <c r="Z728" s="5"/>
      <c r="AA728" s="14"/>
      <c r="AB728" s="5"/>
      <c r="AC728" s="27"/>
      <c r="AD728" s="5"/>
      <c r="AE728" s="14"/>
      <c r="AF728" s="5"/>
      <c r="AG728" s="7"/>
    </row>
    <row r="729" spans="1:33" s="54" customFormat="1">
      <c r="A729" s="16" t="s">
        <v>6044</v>
      </c>
      <c r="B729" s="16" t="s">
        <v>4920</v>
      </c>
      <c r="C729" s="17" t="s">
        <v>91</v>
      </c>
      <c r="D729" s="186" t="s">
        <v>6045</v>
      </c>
      <c r="E729" s="189" t="s">
        <v>6046</v>
      </c>
      <c r="F729" s="17" t="s">
        <v>88</v>
      </c>
      <c r="G729" s="17" t="s">
        <v>147</v>
      </c>
      <c r="H729" s="18">
        <v>0</v>
      </c>
      <c r="I729" s="13">
        <v>23</v>
      </c>
      <c r="J729" s="14">
        <v>565427</v>
      </c>
      <c r="K729" s="19"/>
      <c r="L729" s="14">
        <v>206819</v>
      </c>
      <c r="M729" s="14"/>
      <c r="N729" s="14">
        <v>0</v>
      </c>
      <c r="O729" s="14"/>
      <c r="P729" s="14">
        <v>2374856</v>
      </c>
      <c r="Q729" s="14"/>
      <c r="R729" s="14">
        <v>255107</v>
      </c>
      <c r="S729" s="14"/>
      <c r="T729" s="14">
        <v>469217</v>
      </c>
      <c r="U729" s="14"/>
      <c r="V729" s="15">
        <v>3871426</v>
      </c>
      <c r="W729" s="14"/>
      <c r="X729" s="5" t="str">
        <f t="shared" si="11"/>
        <v>No</v>
      </c>
      <c r="Y729" s="14"/>
      <c r="Z729" s="5"/>
      <c r="AA729" s="14"/>
      <c r="AB729" s="5"/>
      <c r="AC729" s="27"/>
      <c r="AD729" s="5"/>
      <c r="AE729" s="14"/>
      <c r="AF729" s="5"/>
      <c r="AG729" s="7"/>
    </row>
    <row r="730" spans="1:33" s="54" customFormat="1">
      <c r="A730" s="16" t="s">
        <v>1898</v>
      </c>
      <c r="B730" s="16" t="s">
        <v>1899</v>
      </c>
      <c r="C730" s="17" t="s">
        <v>265</v>
      </c>
      <c r="D730" s="186" t="s">
        <v>1900</v>
      </c>
      <c r="E730" s="189" t="s">
        <v>1901</v>
      </c>
      <c r="F730" s="17" t="s">
        <v>88</v>
      </c>
      <c r="G730" s="17" t="s">
        <v>147</v>
      </c>
      <c r="H730" s="18">
        <v>0</v>
      </c>
      <c r="I730" s="13">
        <v>22</v>
      </c>
      <c r="J730" s="14">
        <v>104892</v>
      </c>
      <c r="K730" s="19"/>
      <c r="L730" s="14">
        <v>276517</v>
      </c>
      <c r="M730" s="14"/>
      <c r="N730" s="14">
        <v>0</v>
      </c>
      <c r="O730" s="14"/>
      <c r="P730" s="14">
        <v>160750</v>
      </c>
      <c r="Q730" s="14"/>
      <c r="R730" s="14">
        <v>235163</v>
      </c>
      <c r="S730" s="14"/>
      <c r="T730" s="14">
        <v>416194</v>
      </c>
      <c r="U730" s="14"/>
      <c r="V730" s="15">
        <v>1193516</v>
      </c>
      <c r="W730" s="14"/>
      <c r="X730" s="5" t="str">
        <f t="shared" si="11"/>
        <v>No</v>
      </c>
      <c r="Y730" s="14"/>
      <c r="Z730" s="5"/>
      <c r="AA730" s="14"/>
      <c r="AB730" s="5"/>
      <c r="AC730" s="27"/>
      <c r="AD730" s="5"/>
      <c r="AE730" s="14"/>
      <c r="AF730" s="5"/>
      <c r="AG730" s="7"/>
    </row>
    <row r="731" spans="1:33" s="54" customFormat="1">
      <c r="A731" s="16" t="s">
        <v>511</v>
      </c>
      <c r="B731" s="16" t="s">
        <v>512</v>
      </c>
      <c r="C731" s="17" t="s">
        <v>54</v>
      </c>
      <c r="D731" s="186">
        <v>8028</v>
      </c>
      <c r="E731" s="189">
        <v>80028</v>
      </c>
      <c r="F731" s="17" t="s">
        <v>88</v>
      </c>
      <c r="G731" s="17" t="s">
        <v>84</v>
      </c>
      <c r="H731" s="18">
        <v>94983</v>
      </c>
      <c r="I731" s="13">
        <v>22</v>
      </c>
      <c r="J731" s="14">
        <v>0</v>
      </c>
      <c r="K731" s="19"/>
      <c r="L731" s="14">
        <v>167657</v>
      </c>
      <c r="M731" s="14"/>
      <c r="N731" s="14">
        <v>2962868</v>
      </c>
      <c r="O731" s="14"/>
      <c r="P731" s="14">
        <v>26589</v>
      </c>
      <c r="Q731" s="14"/>
      <c r="R731" s="14">
        <v>1600</v>
      </c>
      <c r="S731" s="14"/>
      <c r="T731" s="14">
        <v>1936746</v>
      </c>
      <c r="U731" s="14"/>
      <c r="V731" s="15">
        <v>5095460</v>
      </c>
      <c r="W731" s="14"/>
      <c r="X731" s="5" t="str">
        <f t="shared" si="11"/>
        <v>No</v>
      </c>
      <c r="Y731" s="14"/>
      <c r="Z731" s="5"/>
      <c r="AA731" s="14"/>
      <c r="AB731" s="5"/>
      <c r="AC731" s="27"/>
      <c r="AD731" s="5"/>
      <c r="AE731" s="14"/>
      <c r="AF731" s="5"/>
      <c r="AG731" s="7"/>
    </row>
    <row r="732" spans="1:33" s="54" customFormat="1">
      <c r="A732" s="16" t="s">
        <v>1651</v>
      </c>
      <c r="B732" s="16" t="s">
        <v>1652</v>
      </c>
      <c r="C732" s="17" t="s">
        <v>178</v>
      </c>
      <c r="D732" s="186" t="s">
        <v>1653</v>
      </c>
      <c r="E732" s="189" t="s">
        <v>1654</v>
      </c>
      <c r="F732" s="17" t="s">
        <v>83</v>
      </c>
      <c r="G732" s="17" t="s">
        <v>147</v>
      </c>
      <c r="H732" s="18">
        <v>0</v>
      </c>
      <c r="I732" s="13">
        <v>22</v>
      </c>
      <c r="J732" s="14">
        <v>140245</v>
      </c>
      <c r="K732" s="19"/>
      <c r="L732" s="14">
        <v>5105</v>
      </c>
      <c r="M732" s="14"/>
      <c r="N732" s="14">
        <v>0</v>
      </c>
      <c r="O732" s="14"/>
      <c r="P732" s="14">
        <v>771433</v>
      </c>
      <c r="Q732" s="14"/>
      <c r="R732" s="14">
        <v>868164</v>
      </c>
      <c r="S732" s="14"/>
      <c r="T732" s="14">
        <v>431427</v>
      </c>
      <c r="U732" s="14"/>
      <c r="V732" s="15">
        <v>2216374</v>
      </c>
      <c r="W732" s="14"/>
      <c r="X732" s="5" t="str">
        <f t="shared" si="11"/>
        <v>No</v>
      </c>
      <c r="Y732" s="14"/>
      <c r="Z732" s="5"/>
      <c r="AA732" s="14"/>
      <c r="AB732" s="5"/>
      <c r="AC732" s="27"/>
      <c r="AD732" s="5"/>
      <c r="AE732" s="14"/>
      <c r="AF732" s="5"/>
      <c r="AG732" s="7"/>
    </row>
    <row r="733" spans="1:33" s="54" customFormat="1">
      <c r="A733" s="16" t="s">
        <v>2953</v>
      </c>
      <c r="B733" s="16" t="s">
        <v>2954</v>
      </c>
      <c r="C733" s="17" t="s">
        <v>178</v>
      </c>
      <c r="D733" s="186">
        <v>5184</v>
      </c>
      <c r="E733" s="189">
        <v>50184</v>
      </c>
      <c r="F733" s="17" t="s">
        <v>88</v>
      </c>
      <c r="G733" s="17" t="s">
        <v>84</v>
      </c>
      <c r="H733" s="18">
        <v>99941</v>
      </c>
      <c r="I733" s="13">
        <v>22</v>
      </c>
      <c r="J733" s="14">
        <v>273394</v>
      </c>
      <c r="K733" s="19"/>
      <c r="L733" s="14">
        <v>37266</v>
      </c>
      <c r="M733" s="14"/>
      <c r="N733" s="14">
        <v>716850</v>
      </c>
      <c r="O733" s="14"/>
      <c r="P733" s="14">
        <v>22516</v>
      </c>
      <c r="Q733" s="14"/>
      <c r="R733" s="14">
        <v>1519781</v>
      </c>
      <c r="S733" s="14"/>
      <c r="T733" s="14">
        <v>1387358</v>
      </c>
      <c r="U733" s="14"/>
      <c r="V733" s="15">
        <v>3957165</v>
      </c>
      <c r="W733" s="14"/>
      <c r="X733" s="5" t="str">
        <f t="shared" si="11"/>
        <v>No</v>
      </c>
      <c r="Y733" s="14"/>
      <c r="Z733" s="5"/>
      <c r="AA733" s="14"/>
      <c r="AB733" s="5"/>
      <c r="AC733" s="27"/>
      <c r="AD733" s="5"/>
      <c r="AE733" s="14"/>
      <c r="AF733" s="5"/>
      <c r="AG733" s="7"/>
    </row>
    <row r="734" spans="1:33" s="54" customFormat="1">
      <c r="A734" s="16" t="s">
        <v>4405</v>
      </c>
      <c r="B734" s="16" t="s">
        <v>4406</v>
      </c>
      <c r="C734" s="17" t="s">
        <v>235</v>
      </c>
      <c r="D734" s="186" t="s">
        <v>4407</v>
      </c>
      <c r="E734" s="189" t="s">
        <v>4408</v>
      </c>
      <c r="F734" s="17" t="s">
        <v>157</v>
      </c>
      <c r="G734" s="17" t="s">
        <v>147</v>
      </c>
      <c r="H734" s="18">
        <v>0</v>
      </c>
      <c r="I734" s="13">
        <v>22</v>
      </c>
      <c r="J734" s="14">
        <v>68364</v>
      </c>
      <c r="K734" s="19"/>
      <c r="L734" s="14">
        <v>896095</v>
      </c>
      <c r="M734" s="14"/>
      <c r="N734" s="14">
        <v>0</v>
      </c>
      <c r="O734" s="14"/>
      <c r="P734" s="14">
        <v>168373</v>
      </c>
      <c r="Q734" s="14"/>
      <c r="R734" s="14">
        <v>186632</v>
      </c>
      <c r="S734" s="14"/>
      <c r="T734" s="14">
        <v>241840</v>
      </c>
      <c r="U734" s="14"/>
      <c r="V734" s="15">
        <v>1561304</v>
      </c>
      <c r="W734" s="14"/>
      <c r="X734" s="5" t="str">
        <f t="shared" si="11"/>
        <v>No</v>
      </c>
      <c r="Y734" s="14"/>
      <c r="Z734" s="5"/>
      <c r="AA734" s="14"/>
      <c r="AB734" s="5"/>
      <c r="AC734" s="27"/>
      <c r="AD734" s="5"/>
      <c r="AE734" s="14"/>
      <c r="AF734" s="5"/>
      <c r="AG734" s="7"/>
    </row>
    <row r="735" spans="1:33" s="54" customFormat="1">
      <c r="A735" s="16" t="s">
        <v>4550</v>
      </c>
      <c r="B735" s="16" t="s">
        <v>4551</v>
      </c>
      <c r="C735" s="17" t="s">
        <v>454</v>
      </c>
      <c r="D735" s="186" t="s">
        <v>4552</v>
      </c>
      <c r="E735" s="189" t="s">
        <v>4553</v>
      </c>
      <c r="F735" s="17" t="s">
        <v>83</v>
      </c>
      <c r="G735" s="17" t="s">
        <v>147</v>
      </c>
      <c r="H735" s="18">
        <v>0</v>
      </c>
      <c r="I735" s="13">
        <v>22</v>
      </c>
      <c r="J735" s="14">
        <v>0</v>
      </c>
      <c r="K735" s="19"/>
      <c r="L735" s="14">
        <v>1272979</v>
      </c>
      <c r="M735" s="14"/>
      <c r="N735" s="14">
        <v>0</v>
      </c>
      <c r="O735" s="14"/>
      <c r="P735" s="14">
        <v>1895286</v>
      </c>
      <c r="Q735" s="14"/>
      <c r="R735" s="14">
        <v>0</v>
      </c>
      <c r="S735" s="14"/>
      <c r="T735" s="14">
        <v>238450</v>
      </c>
      <c r="U735" s="14"/>
      <c r="V735" s="15">
        <v>3406715</v>
      </c>
      <c r="W735" s="14"/>
      <c r="X735" s="5" t="str">
        <f t="shared" si="11"/>
        <v>No</v>
      </c>
      <c r="Y735" s="14"/>
      <c r="Z735" s="5"/>
      <c r="AA735" s="14"/>
      <c r="AB735" s="5"/>
      <c r="AC735" s="27"/>
      <c r="AD735" s="5"/>
      <c r="AE735" s="14"/>
      <c r="AF735" s="5"/>
      <c r="AG735" s="7"/>
    </row>
    <row r="736" spans="1:33" s="54" customFormat="1">
      <c r="A736" s="16" t="s">
        <v>2563</v>
      </c>
      <c r="B736" s="16" t="s">
        <v>1217</v>
      </c>
      <c r="C736" s="17" t="s">
        <v>466</v>
      </c>
      <c r="D736" s="186" t="s">
        <v>2564</v>
      </c>
      <c r="E736" s="189" t="s">
        <v>2565</v>
      </c>
      <c r="F736" s="17" t="s">
        <v>83</v>
      </c>
      <c r="G736" s="17" t="s">
        <v>147</v>
      </c>
      <c r="H736" s="18">
        <v>0</v>
      </c>
      <c r="I736" s="13">
        <v>22</v>
      </c>
      <c r="J736" s="14">
        <v>53617</v>
      </c>
      <c r="K736" s="19"/>
      <c r="L736" s="14">
        <v>627391</v>
      </c>
      <c r="M736" s="14"/>
      <c r="N736" s="14">
        <v>0</v>
      </c>
      <c r="O736" s="14"/>
      <c r="P736" s="14">
        <v>101020</v>
      </c>
      <c r="Q736" s="14"/>
      <c r="R736" s="14">
        <v>172914</v>
      </c>
      <c r="S736" s="14"/>
      <c r="T736" s="14">
        <v>680360</v>
      </c>
      <c r="U736" s="14"/>
      <c r="V736" s="15">
        <v>1635302</v>
      </c>
      <c r="W736" s="14"/>
      <c r="X736" s="5" t="str">
        <f t="shared" si="11"/>
        <v>No</v>
      </c>
      <c r="Y736" s="14"/>
      <c r="Z736" s="5"/>
      <c r="AA736" s="14"/>
      <c r="AB736" s="5"/>
      <c r="AC736" s="27"/>
      <c r="AD736" s="5"/>
      <c r="AE736" s="14"/>
      <c r="AF736" s="5"/>
      <c r="AG736" s="7"/>
    </row>
    <row r="737" spans="1:33" s="54" customFormat="1">
      <c r="A737" s="16" t="s">
        <v>3187</v>
      </c>
      <c r="B737" s="16" t="s">
        <v>3188</v>
      </c>
      <c r="C737" s="17" t="s">
        <v>50</v>
      </c>
      <c r="D737" s="186" t="s">
        <v>3189</v>
      </c>
      <c r="E737" s="189" t="s">
        <v>3190</v>
      </c>
      <c r="F737" s="17" t="s">
        <v>125</v>
      </c>
      <c r="G737" s="17" t="s">
        <v>147</v>
      </c>
      <c r="H737" s="18">
        <v>0</v>
      </c>
      <c r="I737" s="13">
        <v>22</v>
      </c>
      <c r="J737" s="14">
        <v>85725</v>
      </c>
      <c r="K737" s="19"/>
      <c r="L737" s="14">
        <v>289065</v>
      </c>
      <c r="M737" s="14"/>
      <c r="N737" s="14">
        <v>0</v>
      </c>
      <c r="O737" s="14"/>
      <c r="P737" s="14">
        <v>60275</v>
      </c>
      <c r="Q737" s="14"/>
      <c r="R737" s="14">
        <v>0</v>
      </c>
      <c r="S737" s="14"/>
      <c r="T737" s="14">
        <v>435065</v>
      </c>
      <c r="U737" s="14"/>
      <c r="V737" s="15">
        <v>870130</v>
      </c>
      <c r="W737" s="14"/>
      <c r="X737" s="5" t="str">
        <f t="shared" si="11"/>
        <v>No</v>
      </c>
      <c r="Y737" s="14"/>
      <c r="Z737" s="5"/>
      <c r="AA737" s="14"/>
      <c r="AB737" s="5"/>
      <c r="AC737" s="27"/>
      <c r="AD737" s="5"/>
      <c r="AE737" s="14"/>
      <c r="AF737" s="5"/>
      <c r="AG737" s="7"/>
    </row>
    <row r="738" spans="1:33" s="54" customFormat="1">
      <c r="A738" s="16" t="s">
        <v>4804</v>
      </c>
      <c r="B738" s="16" t="s">
        <v>3620</v>
      </c>
      <c r="C738" s="17" t="s">
        <v>168</v>
      </c>
      <c r="D738" s="186">
        <v>65</v>
      </c>
      <c r="E738" s="189">
        <v>65</v>
      </c>
      <c r="F738" s="17" t="s">
        <v>83</v>
      </c>
      <c r="G738" s="17" t="s">
        <v>5756</v>
      </c>
      <c r="H738" s="18">
        <v>62433</v>
      </c>
      <c r="I738" s="13">
        <v>22</v>
      </c>
      <c r="J738" s="14">
        <v>98566</v>
      </c>
      <c r="K738" s="19"/>
      <c r="L738" s="14">
        <v>506131</v>
      </c>
      <c r="M738" s="14"/>
      <c r="N738" s="14">
        <v>0</v>
      </c>
      <c r="O738" s="14"/>
      <c r="P738" s="14">
        <v>241381</v>
      </c>
      <c r="Q738" s="14"/>
      <c r="R738" s="14">
        <v>272243</v>
      </c>
      <c r="S738" s="14"/>
      <c r="T738" s="14">
        <v>345370</v>
      </c>
      <c r="U738" s="14"/>
      <c r="V738" s="15">
        <v>1463691</v>
      </c>
      <c r="W738" s="14"/>
      <c r="X738" s="5" t="str">
        <f t="shared" si="11"/>
        <v>No</v>
      </c>
      <c r="Y738" s="14"/>
      <c r="Z738" s="5"/>
      <c r="AA738" s="14"/>
      <c r="AB738" s="5"/>
      <c r="AC738" s="27"/>
      <c r="AD738" s="5"/>
      <c r="AE738" s="14"/>
      <c r="AF738" s="5"/>
      <c r="AG738" s="7"/>
    </row>
    <row r="739" spans="1:33" s="54" customFormat="1">
      <c r="A739" s="16" t="s">
        <v>4064</v>
      </c>
      <c r="B739" s="16" t="s">
        <v>755</v>
      </c>
      <c r="C739" s="17" t="s">
        <v>274</v>
      </c>
      <c r="D739" s="186">
        <v>4178</v>
      </c>
      <c r="E739" s="189">
        <v>40178</v>
      </c>
      <c r="F739" s="17" t="s">
        <v>183</v>
      </c>
      <c r="G739" s="17" t="s">
        <v>84</v>
      </c>
      <c r="H739" s="18">
        <v>969587</v>
      </c>
      <c r="I739" s="13">
        <v>22</v>
      </c>
      <c r="J739" s="14">
        <v>671468</v>
      </c>
      <c r="K739" s="19"/>
      <c r="L739" s="14">
        <v>1494550</v>
      </c>
      <c r="M739" s="14"/>
      <c r="N739" s="14">
        <v>0</v>
      </c>
      <c r="O739" s="14"/>
      <c r="P739" s="14">
        <v>0</v>
      </c>
      <c r="Q739" s="14"/>
      <c r="R739" s="14">
        <v>0</v>
      </c>
      <c r="S739" s="14"/>
      <c r="T739" s="14">
        <v>234905</v>
      </c>
      <c r="U739" s="14"/>
      <c r="V739" s="15">
        <v>2400923</v>
      </c>
      <c r="W739" s="14"/>
      <c r="X739" s="5" t="str">
        <f t="shared" si="11"/>
        <v>No</v>
      </c>
      <c r="Y739" s="14"/>
      <c r="Z739" s="5"/>
      <c r="AA739" s="14"/>
      <c r="AB739" s="5"/>
      <c r="AC739" s="27"/>
      <c r="AD739" s="5"/>
      <c r="AE739" s="14"/>
      <c r="AF739" s="5"/>
      <c r="AG739" s="7"/>
    </row>
    <row r="740" spans="1:33" s="54" customFormat="1">
      <c r="A740" s="16" t="s">
        <v>5108</v>
      </c>
      <c r="B740" s="16" t="s">
        <v>593</v>
      </c>
      <c r="C740" s="17" t="s">
        <v>120</v>
      </c>
      <c r="D740" s="186">
        <v>6097</v>
      </c>
      <c r="E740" s="189">
        <v>60097</v>
      </c>
      <c r="F740" s="17" t="s">
        <v>83</v>
      </c>
      <c r="G740" s="17" t="s">
        <v>5756</v>
      </c>
      <c r="H740" s="18">
        <v>126405</v>
      </c>
      <c r="I740" s="13">
        <v>22</v>
      </c>
      <c r="J740" s="14">
        <v>303602</v>
      </c>
      <c r="K740" s="19"/>
      <c r="L740" s="14">
        <v>80189</v>
      </c>
      <c r="M740" s="14"/>
      <c r="N740" s="14">
        <v>0</v>
      </c>
      <c r="O740" s="14"/>
      <c r="P740" s="14">
        <v>1037969</v>
      </c>
      <c r="Q740" s="14"/>
      <c r="R740" s="14">
        <v>288575</v>
      </c>
      <c r="S740" s="14"/>
      <c r="T740" s="14">
        <v>2854292</v>
      </c>
      <c r="U740" s="14"/>
      <c r="V740" s="15">
        <v>4564627</v>
      </c>
      <c r="W740" s="14"/>
      <c r="X740" s="5" t="str">
        <f t="shared" si="11"/>
        <v>No</v>
      </c>
      <c r="Y740" s="14"/>
      <c r="Z740" s="5"/>
      <c r="AA740" s="14"/>
      <c r="AB740" s="5"/>
      <c r="AC740" s="27"/>
      <c r="AD740" s="5"/>
      <c r="AE740" s="14"/>
      <c r="AF740" s="5"/>
      <c r="AG740" s="7"/>
    </row>
    <row r="741" spans="1:33" s="54" customFormat="1">
      <c r="A741" s="16" t="s">
        <v>1079</v>
      </c>
      <c r="B741" s="16" t="s">
        <v>1080</v>
      </c>
      <c r="C741" s="17" t="s">
        <v>42</v>
      </c>
      <c r="D741" s="186">
        <v>2178</v>
      </c>
      <c r="E741" s="189">
        <v>20178</v>
      </c>
      <c r="F741" s="17" t="s">
        <v>83</v>
      </c>
      <c r="G741" s="17" t="s">
        <v>84</v>
      </c>
      <c r="H741" s="18">
        <v>423566</v>
      </c>
      <c r="I741" s="13">
        <v>22</v>
      </c>
      <c r="J741" s="14">
        <v>446124</v>
      </c>
      <c r="K741" s="19"/>
      <c r="L741" s="14">
        <v>15146</v>
      </c>
      <c r="M741" s="14"/>
      <c r="N741" s="14">
        <v>0</v>
      </c>
      <c r="O741" s="14"/>
      <c r="P741" s="14">
        <v>2136536</v>
      </c>
      <c r="Q741" s="14"/>
      <c r="R741" s="14">
        <v>1271130</v>
      </c>
      <c r="S741" s="14"/>
      <c r="T741" s="14">
        <v>1157400</v>
      </c>
      <c r="U741" s="14"/>
      <c r="V741" s="15">
        <v>5026336</v>
      </c>
      <c r="W741" s="14"/>
      <c r="X741" s="5" t="str">
        <f t="shared" si="11"/>
        <v>No</v>
      </c>
      <c r="Y741" s="14"/>
      <c r="Z741" s="5"/>
      <c r="AA741" s="14"/>
      <c r="AB741" s="5"/>
      <c r="AC741" s="27"/>
      <c r="AD741" s="5"/>
      <c r="AE741" s="14"/>
      <c r="AF741" s="5"/>
      <c r="AG741" s="7"/>
    </row>
    <row r="742" spans="1:33" s="54" customFormat="1">
      <c r="A742" s="16" t="s">
        <v>1513</v>
      </c>
      <c r="B742" s="16" t="s">
        <v>6426</v>
      </c>
      <c r="C742" s="17" t="s">
        <v>178</v>
      </c>
      <c r="D742" s="186" t="s">
        <v>1514</v>
      </c>
      <c r="E742" s="189" t="s">
        <v>1515</v>
      </c>
      <c r="F742" s="17" t="s">
        <v>88</v>
      </c>
      <c r="G742" s="17" t="s">
        <v>147</v>
      </c>
      <c r="H742" s="18">
        <v>0</v>
      </c>
      <c r="I742" s="13">
        <v>22</v>
      </c>
      <c r="J742" s="14">
        <v>150170</v>
      </c>
      <c r="K742" s="19"/>
      <c r="L742" s="14">
        <v>0</v>
      </c>
      <c r="M742" s="14"/>
      <c r="N742" s="14">
        <v>0</v>
      </c>
      <c r="O742" s="14"/>
      <c r="P742" s="14">
        <v>621860</v>
      </c>
      <c r="Q742" s="14"/>
      <c r="R742" s="14">
        <v>708294</v>
      </c>
      <c r="S742" s="14"/>
      <c r="T742" s="14">
        <v>340524</v>
      </c>
      <c r="U742" s="14"/>
      <c r="V742" s="15">
        <v>1820848</v>
      </c>
      <c r="W742" s="14"/>
      <c r="X742" s="5" t="str">
        <f t="shared" si="11"/>
        <v>No</v>
      </c>
      <c r="Y742" s="14"/>
      <c r="Z742" s="5"/>
      <c r="AA742" s="14"/>
      <c r="AB742" s="5"/>
      <c r="AC742" s="27"/>
      <c r="AD742" s="5"/>
      <c r="AE742" s="14"/>
      <c r="AF742" s="5"/>
      <c r="AG742" s="7"/>
    </row>
    <row r="743" spans="1:33" s="54" customFormat="1">
      <c r="A743" s="16" t="s">
        <v>1823</v>
      </c>
      <c r="B743" s="16" t="s">
        <v>1824</v>
      </c>
      <c r="C743" s="17" t="s">
        <v>42</v>
      </c>
      <c r="D743" s="186">
        <v>2071</v>
      </c>
      <c r="E743" s="189">
        <v>20071</v>
      </c>
      <c r="F743" s="17" t="s">
        <v>83</v>
      </c>
      <c r="G743" s="17" t="s">
        <v>84</v>
      </c>
      <c r="H743" s="18">
        <v>18351295</v>
      </c>
      <c r="I743" s="13">
        <v>22</v>
      </c>
      <c r="J743" s="14">
        <v>288019</v>
      </c>
      <c r="K743" s="19"/>
      <c r="L743" s="14">
        <v>140276</v>
      </c>
      <c r="M743" s="14"/>
      <c r="N743" s="14">
        <v>0</v>
      </c>
      <c r="O743" s="14"/>
      <c r="P743" s="14">
        <v>3784848</v>
      </c>
      <c r="Q743" s="14"/>
      <c r="R743" s="14">
        <v>766395</v>
      </c>
      <c r="S743" s="14"/>
      <c r="T743" s="14">
        <v>100000</v>
      </c>
      <c r="U743" s="14"/>
      <c r="V743" s="15">
        <v>5079538</v>
      </c>
      <c r="W743" s="14"/>
      <c r="X743" s="5" t="str">
        <f t="shared" si="11"/>
        <v>No</v>
      </c>
      <c r="Y743" s="14"/>
      <c r="Z743" s="5"/>
      <c r="AA743" s="14"/>
      <c r="AB743" s="5"/>
      <c r="AC743" s="27"/>
      <c r="AD743" s="5"/>
      <c r="AE743" s="14"/>
      <c r="AF743" s="5"/>
      <c r="AG743" s="7"/>
    </row>
    <row r="744" spans="1:33" s="54" customFormat="1">
      <c r="A744" s="16" t="s">
        <v>3442</v>
      </c>
      <c r="B744" s="16" t="s">
        <v>3443</v>
      </c>
      <c r="C744" s="17" t="s">
        <v>34</v>
      </c>
      <c r="D744" s="186" t="s">
        <v>3444</v>
      </c>
      <c r="E744" s="189" t="s">
        <v>3445</v>
      </c>
      <c r="F744" s="17" t="s">
        <v>157</v>
      </c>
      <c r="G744" s="17" t="s">
        <v>147</v>
      </c>
      <c r="H744" s="18">
        <v>0</v>
      </c>
      <c r="I744" s="13">
        <v>22</v>
      </c>
      <c r="J744" s="14">
        <v>179620</v>
      </c>
      <c r="K744" s="19"/>
      <c r="L744" s="14">
        <v>53989</v>
      </c>
      <c r="M744" s="14"/>
      <c r="N744" s="14">
        <v>0</v>
      </c>
      <c r="O744" s="14"/>
      <c r="P744" s="14">
        <v>209671</v>
      </c>
      <c r="Q744" s="14"/>
      <c r="R744" s="14">
        <v>59437</v>
      </c>
      <c r="S744" s="14"/>
      <c r="T744" s="14">
        <v>641456</v>
      </c>
      <c r="U744" s="14"/>
      <c r="V744" s="15">
        <v>1144173</v>
      </c>
      <c r="W744" s="14"/>
      <c r="X744" s="5" t="str">
        <f t="shared" si="11"/>
        <v>No</v>
      </c>
      <c r="Y744" s="14"/>
      <c r="Z744" s="5"/>
      <c r="AA744" s="14"/>
      <c r="AB744" s="5"/>
      <c r="AC744" s="27"/>
      <c r="AD744" s="5"/>
      <c r="AE744" s="14"/>
      <c r="AF744" s="5"/>
      <c r="AG744" s="7"/>
    </row>
    <row r="745" spans="1:33" s="54" customFormat="1">
      <c r="A745" s="16" t="s">
        <v>6566</v>
      </c>
      <c r="B745" s="16" t="s">
        <v>535</v>
      </c>
      <c r="C745" s="17" t="s">
        <v>106</v>
      </c>
      <c r="D745" s="186">
        <v>7003</v>
      </c>
      <c r="E745" s="189">
        <v>70003</v>
      </c>
      <c r="F745" s="17" t="s">
        <v>83</v>
      </c>
      <c r="G745" s="17" t="s">
        <v>84</v>
      </c>
      <c r="H745" s="18">
        <v>273724</v>
      </c>
      <c r="I745" s="13">
        <v>22</v>
      </c>
      <c r="J745" s="14">
        <v>940355</v>
      </c>
      <c r="K745" s="19"/>
      <c r="L745" s="14">
        <v>116522</v>
      </c>
      <c r="M745" s="14"/>
      <c r="N745" s="14">
        <v>0</v>
      </c>
      <c r="O745" s="14"/>
      <c r="P745" s="14">
        <v>5575594</v>
      </c>
      <c r="Q745" s="14"/>
      <c r="R745" s="14">
        <v>57358</v>
      </c>
      <c r="S745" s="14"/>
      <c r="T745" s="14">
        <v>2482671</v>
      </c>
      <c r="U745" s="14"/>
      <c r="V745" s="15">
        <v>9172500</v>
      </c>
      <c r="W745" s="14"/>
      <c r="X745" s="5" t="str">
        <f t="shared" si="11"/>
        <v>No</v>
      </c>
      <c r="Y745" s="14"/>
      <c r="Z745" s="5"/>
      <c r="AA745" s="14"/>
      <c r="AB745" s="5"/>
      <c r="AC745" s="27"/>
      <c r="AD745" s="5"/>
      <c r="AE745" s="14"/>
      <c r="AF745" s="5"/>
      <c r="AG745" s="7"/>
    </row>
    <row r="746" spans="1:33" s="54" customFormat="1">
      <c r="A746" s="16" t="s">
        <v>4989</v>
      </c>
      <c r="B746" s="16" t="s">
        <v>1927</v>
      </c>
      <c r="C746" s="17" t="s">
        <v>91</v>
      </c>
      <c r="D746" s="186" t="s">
        <v>4990</v>
      </c>
      <c r="E746" s="189" t="s">
        <v>4991</v>
      </c>
      <c r="F746" s="17" t="s">
        <v>88</v>
      </c>
      <c r="G746" s="17" t="s">
        <v>147</v>
      </c>
      <c r="H746" s="18">
        <v>0</v>
      </c>
      <c r="I746" s="13">
        <v>22</v>
      </c>
      <c r="J746" s="14">
        <v>536012</v>
      </c>
      <c r="K746" s="19"/>
      <c r="L746" s="14">
        <v>6447</v>
      </c>
      <c r="M746" s="14"/>
      <c r="N746" s="14">
        <v>0</v>
      </c>
      <c r="O746" s="14"/>
      <c r="P746" s="14">
        <v>1136138</v>
      </c>
      <c r="Q746" s="14"/>
      <c r="R746" s="14">
        <v>327204</v>
      </c>
      <c r="S746" s="14"/>
      <c r="T746" s="14">
        <v>875551</v>
      </c>
      <c r="U746" s="14"/>
      <c r="V746" s="15">
        <v>2881352</v>
      </c>
      <c r="W746" s="14"/>
      <c r="X746" s="5" t="str">
        <f t="shared" si="11"/>
        <v>No</v>
      </c>
      <c r="Y746" s="14"/>
      <c r="Z746" s="5"/>
      <c r="AA746" s="14"/>
      <c r="AB746" s="5"/>
      <c r="AC746" s="27"/>
      <c r="AD746" s="5"/>
      <c r="AE746" s="14"/>
      <c r="AF746" s="5"/>
      <c r="AG746" s="7"/>
    </row>
    <row r="747" spans="1:33" s="54" customFormat="1">
      <c r="A747" s="16" t="s">
        <v>4077</v>
      </c>
      <c r="B747" s="16" t="s">
        <v>624</v>
      </c>
      <c r="C747" s="17" t="s">
        <v>238</v>
      </c>
      <c r="D747" s="186">
        <v>1040</v>
      </c>
      <c r="E747" s="189">
        <v>10040</v>
      </c>
      <c r="F747" s="17" t="s">
        <v>88</v>
      </c>
      <c r="G747" s="17" t="s">
        <v>84</v>
      </c>
      <c r="H747" s="18">
        <v>209190</v>
      </c>
      <c r="I747" s="13">
        <v>22</v>
      </c>
      <c r="J747" s="14">
        <v>1187179</v>
      </c>
      <c r="K747" s="19"/>
      <c r="L747" s="14">
        <v>38516</v>
      </c>
      <c r="M747" s="14"/>
      <c r="N747" s="14">
        <v>0</v>
      </c>
      <c r="O747" s="14"/>
      <c r="P747" s="14">
        <v>546229</v>
      </c>
      <c r="Q747" s="14"/>
      <c r="R747" s="14">
        <v>4468869</v>
      </c>
      <c r="S747" s="14"/>
      <c r="T747" s="14">
        <v>0</v>
      </c>
      <c r="U747" s="14"/>
      <c r="V747" s="15">
        <v>6240793</v>
      </c>
      <c r="W747" s="14"/>
      <c r="X747" s="5" t="str">
        <f t="shared" si="11"/>
        <v>No</v>
      </c>
      <c r="Y747" s="14"/>
      <c r="Z747" s="5"/>
      <c r="AA747" s="14"/>
      <c r="AB747" s="5"/>
      <c r="AC747" s="27"/>
      <c r="AD747" s="5"/>
      <c r="AE747" s="14"/>
      <c r="AF747" s="5"/>
      <c r="AG747" s="7"/>
    </row>
    <row r="748" spans="1:33" s="54" customFormat="1">
      <c r="A748" s="16" t="s">
        <v>349</v>
      </c>
      <c r="B748" s="16" t="s">
        <v>6424</v>
      </c>
      <c r="C748" s="17" t="s">
        <v>73</v>
      </c>
      <c r="D748" s="186" t="s">
        <v>350</v>
      </c>
      <c r="E748" s="189" t="s">
        <v>351</v>
      </c>
      <c r="F748" s="17" t="s">
        <v>83</v>
      </c>
      <c r="G748" s="17" t="s">
        <v>147</v>
      </c>
      <c r="H748" s="18">
        <v>0</v>
      </c>
      <c r="I748" s="13">
        <v>22</v>
      </c>
      <c r="J748" s="14">
        <v>57744</v>
      </c>
      <c r="K748" s="19"/>
      <c r="L748" s="14">
        <v>0</v>
      </c>
      <c r="M748" s="14"/>
      <c r="N748" s="14">
        <v>0</v>
      </c>
      <c r="O748" s="14"/>
      <c r="P748" s="14">
        <v>686491</v>
      </c>
      <c r="Q748" s="14"/>
      <c r="R748" s="14">
        <v>0</v>
      </c>
      <c r="S748" s="14"/>
      <c r="T748" s="14">
        <v>372685</v>
      </c>
      <c r="U748" s="14"/>
      <c r="V748" s="15">
        <v>1116920</v>
      </c>
      <c r="W748" s="14"/>
      <c r="X748" s="5" t="str">
        <f t="shared" si="11"/>
        <v>No</v>
      </c>
      <c r="Y748" s="14"/>
      <c r="Z748" s="5"/>
      <c r="AA748" s="14"/>
      <c r="AB748" s="5"/>
      <c r="AC748" s="27"/>
      <c r="AD748" s="5"/>
      <c r="AE748" s="14"/>
      <c r="AF748" s="5"/>
      <c r="AG748" s="7"/>
    </row>
    <row r="749" spans="1:33" s="54" customFormat="1">
      <c r="A749" s="16" t="s">
        <v>5537</v>
      </c>
      <c r="B749" s="16" t="s">
        <v>5538</v>
      </c>
      <c r="C749" s="17" t="s">
        <v>132</v>
      </c>
      <c r="D749" s="186" t="s">
        <v>5539</v>
      </c>
      <c r="E749" s="189" t="s">
        <v>5540</v>
      </c>
      <c r="F749" s="17" t="s">
        <v>157</v>
      </c>
      <c r="G749" s="17" t="s">
        <v>147</v>
      </c>
      <c r="H749" s="18">
        <v>0</v>
      </c>
      <c r="I749" s="13">
        <v>22</v>
      </c>
      <c r="J749" s="14">
        <v>74445</v>
      </c>
      <c r="K749" s="19"/>
      <c r="L749" s="14">
        <v>0</v>
      </c>
      <c r="M749" s="14"/>
      <c r="N749" s="14">
        <v>0</v>
      </c>
      <c r="O749" s="14"/>
      <c r="P749" s="14">
        <v>489501</v>
      </c>
      <c r="Q749" s="14"/>
      <c r="R749" s="14">
        <v>311560</v>
      </c>
      <c r="S749" s="14"/>
      <c r="T749" s="14">
        <v>780852</v>
      </c>
      <c r="U749" s="14"/>
      <c r="V749" s="15">
        <v>1656358</v>
      </c>
      <c r="W749" s="14"/>
      <c r="X749" s="5" t="str">
        <f t="shared" si="11"/>
        <v>No</v>
      </c>
      <c r="Y749" s="14"/>
      <c r="Z749" s="5"/>
      <c r="AA749" s="14"/>
      <c r="AB749" s="5"/>
      <c r="AC749" s="27"/>
      <c r="AD749" s="5"/>
      <c r="AE749" s="14"/>
      <c r="AF749" s="5"/>
      <c r="AG749" s="7"/>
    </row>
    <row r="750" spans="1:33" s="54" customFormat="1">
      <c r="A750" s="16" t="s">
        <v>2710</v>
      </c>
      <c r="B750" s="16" t="s">
        <v>2711</v>
      </c>
      <c r="C750" s="17" t="s">
        <v>150</v>
      </c>
      <c r="D750" s="186" t="s">
        <v>2712</v>
      </c>
      <c r="E750" s="189">
        <v>66170</v>
      </c>
      <c r="F750" s="17" t="s">
        <v>36</v>
      </c>
      <c r="G750" s="17" t="s">
        <v>5756</v>
      </c>
      <c r="H750" s="18">
        <v>0</v>
      </c>
      <c r="I750" s="13">
        <v>22</v>
      </c>
      <c r="J750" s="14">
        <v>0</v>
      </c>
      <c r="K750" s="19"/>
      <c r="L750" s="14">
        <v>44664</v>
      </c>
      <c r="M750" s="14"/>
      <c r="N750" s="14">
        <v>0</v>
      </c>
      <c r="O750" s="14"/>
      <c r="P750" s="14">
        <v>0</v>
      </c>
      <c r="Q750" s="14"/>
      <c r="R750" s="14">
        <v>0</v>
      </c>
      <c r="S750" s="14"/>
      <c r="T750" s="14">
        <v>1212135</v>
      </c>
      <c r="U750" s="14"/>
      <c r="V750" s="15">
        <v>1256799</v>
      </c>
      <c r="W750" s="14"/>
      <c r="X750" s="5" t="str">
        <f t="shared" si="11"/>
        <v>No</v>
      </c>
      <c r="Y750" s="14"/>
      <c r="Z750" s="5"/>
      <c r="AA750" s="14"/>
      <c r="AB750" s="5"/>
      <c r="AC750" s="27"/>
      <c r="AD750" s="5"/>
      <c r="AE750" s="14"/>
      <c r="AF750" s="5"/>
      <c r="AG750" s="7"/>
    </row>
    <row r="751" spans="1:33" s="54" customFormat="1">
      <c r="A751" s="16" t="s">
        <v>2427</v>
      </c>
      <c r="B751" s="16" t="s">
        <v>2428</v>
      </c>
      <c r="C751" s="17" t="s">
        <v>46</v>
      </c>
      <c r="D751" s="186" t="s">
        <v>2429</v>
      </c>
      <c r="E751" s="189" t="s">
        <v>2430</v>
      </c>
      <c r="F751" s="17" t="s">
        <v>88</v>
      </c>
      <c r="G751" s="17" t="s">
        <v>147</v>
      </c>
      <c r="H751" s="18">
        <v>0</v>
      </c>
      <c r="I751" s="13">
        <v>22</v>
      </c>
      <c r="J751" s="14">
        <v>60342</v>
      </c>
      <c r="K751" s="19"/>
      <c r="L751" s="14">
        <v>58680</v>
      </c>
      <c r="M751" s="14"/>
      <c r="N751" s="14">
        <v>0</v>
      </c>
      <c r="O751" s="14"/>
      <c r="P751" s="14">
        <v>0</v>
      </c>
      <c r="Q751" s="14"/>
      <c r="R751" s="14">
        <v>496484</v>
      </c>
      <c r="S751" s="14"/>
      <c r="T751" s="14">
        <v>113644</v>
      </c>
      <c r="U751" s="14"/>
      <c r="V751" s="15">
        <v>729150</v>
      </c>
      <c r="W751" s="14"/>
      <c r="X751" s="5" t="str">
        <f t="shared" si="11"/>
        <v>No</v>
      </c>
      <c r="Y751" s="14"/>
      <c r="Z751" s="5"/>
      <c r="AA751" s="14"/>
      <c r="AB751" s="5"/>
      <c r="AC751" s="27"/>
      <c r="AD751" s="5"/>
      <c r="AE751" s="14"/>
      <c r="AF751" s="5"/>
      <c r="AG751" s="7"/>
    </row>
    <row r="752" spans="1:33" s="54" customFormat="1">
      <c r="A752" s="16" t="s">
        <v>3381</v>
      </c>
      <c r="B752" s="16" t="s">
        <v>2630</v>
      </c>
      <c r="C752" s="17" t="s">
        <v>466</v>
      </c>
      <c r="D752" s="186">
        <v>5197</v>
      </c>
      <c r="E752" s="189">
        <v>50197</v>
      </c>
      <c r="F752" s="17" t="s">
        <v>83</v>
      </c>
      <c r="G752" s="17" t="s">
        <v>84</v>
      </c>
      <c r="H752" s="18">
        <v>387550</v>
      </c>
      <c r="I752" s="13">
        <v>22</v>
      </c>
      <c r="J752" s="14">
        <v>69819</v>
      </c>
      <c r="K752" s="19"/>
      <c r="L752" s="14">
        <v>0</v>
      </c>
      <c r="M752" s="14"/>
      <c r="N752" s="14">
        <v>0</v>
      </c>
      <c r="O752" s="14"/>
      <c r="P752" s="14">
        <v>984162</v>
      </c>
      <c r="Q752" s="14"/>
      <c r="R752" s="14">
        <v>497540</v>
      </c>
      <c r="S752" s="14"/>
      <c r="T752" s="14">
        <v>602809</v>
      </c>
      <c r="U752" s="14"/>
      <c r="V752" s="15">
        <v>2154330</v>
      </c>
      <c r="W752" s="14"/>
      <c r="X752" s="5" t="str">
        <f t="shared" si="11"/>
        <v>No</v>
      </c>
      <c r="Y752" s="14"/>
      <c r="Z752" s="5"/>
      <c r="AA752" s="14"/>
      <c r="AB752" s="5"/>
      <c r="AC752" s="27"/>
      <c r="AD752" s="5"/>
      <c r="AE752" s="14"/>
      <c r="AF752" s="5"/>
      <c r="AG752" s="7"/>
    </row>
    <row r="753" spans="1:33" s="54" customFormat="1">
      <c r="A753" s="16" t="s">
        <v>1214</v>
      </c>
      <c r="B753" s="16" t="s">
        <v>140</v>
      </c>
      <c r="C753" s="17" t="s">
        <v>87</v>
      </c>
      <c r="D753" s="186" t="s">
        <v>1215</v>
      </c>
      <c r="E753" s="189">
        <v>17</v>
      </c>
      <c r="F753" s="17" t="s">
        <v>36</v>
      </c>
      <c r="G753" s="17" t="s">
        <v>5756</v>
      </c>
      <c r="H753" s="18">
        <v>0</v>
      </c>
      <c r="I753" s="13">
        <v>22</v>
      </c>
      <c r="J753" s="14">
        <v>10011</v>
      </c>
      <c r="K753" s="19"/>
      <c r="L753" s="14">
        <v>23205</v>
      </c>
      <c r="M753" s="14"/>
      <c r="N753" s="14">
        <v>0</v>
      </c>
      <c r="O753" s="14"/>
      <c r="P753" s="14">
        <v>7971</v>
      </c>
      <c r="Q753" s="14"/>
      <c r="R753" s="14">
        <v>0</v>
      </c>
      <c r="S753" s="14"/>
      <c r="T753" s="14">
        <v>527059</v>
      </c>
      <c r="U753" s="14"/>
      <c r="V753" s="15">
        <v>568246</v>
      </c>
      <c r="W753" s="14"/>
      <c r="X753" s="5" t="str">
        <f t="shared" si="11"/>
        <v>No</v>
      </c>
      <c r="Y753" s="14"/>
      <c r="Z753" s="5"/>
      <c r="AA753" s="14"/>
      <c r="AB753" s="5"/>
      <c r="AC753" s="27"/>
      <c r="AD753" s="5"/>
      <c r="AE753" s="14"/>
      <c r="AF753" s="5"/>
      <c r="AG753" s="7"/>
    </row>
    <row r="754" spans="1:33" s="54" customFormat="1">
      <c r="A754" s="16" t="s">
        <v>3070</v>
      </c>
      <c r="B754" s="16" t="s">
        <v>3071</v>
      </c>
      <c r="C754" s="17" t="s">
        <v>171</v>
      </c>
      <c r="D754" s="186" t="s">
        <v>3072</v>
      </c>
      <c r="E754" s="189">
        <v>41157</v>
      </c>
      <c r="F754" s="17" t="s">
        <v>83</v>
      </c>
      <c r="G754" s="17" t="s">
        <v>5756</v>
      </c>
      <c r="H754" s="18">
        <v>80962</v>
      </c>
      <c r="I754" s="13">
        <v>22</v>
      </c>
      <c r="J754" s="14">
        <v>41721</v>
      </c>
      <c r="K754" s="19"/>
      <c r="L754" s="14">
        <v>121</v>
      </c>
      <c r="M754" s="14"/>
      <c r="N754" s="14">
        <v>0</v>
      </c>
      <c r="O754" s="14"/>
      <c r="P754" s="14">
        <v>579095</v>
      </c>
      <c r="Q754" s="14"/>
      <c r="R754" s="14">
        <v>514000</v>
      </c>
      <c r="S754" s="14"/>
      <c r="T754" s="14">
        <v>341861</v>
      </c>
      <c r="U754" s="14"/>
      <c r="V754" s="15">
        <v>1476798</v>
      </c>
      <c r="W754" s="14"/>
      <c r="X754" s="5" t="str">
        <f t="shared" si="11"/>
        <v>No</v>
      </c>
      <c r="Y754" s="14"/>
      <c r="Z754" s="5"/>
      <c r="AA754" s="14"/>
      <c r="AB754" s="5"/>
      <c r="AC754" s="27"/>
      <c r="AD754" s="5"/>
      <c r="AE754" s="14"/>
      <c r="AF754" s="5"/>
      <c r="AG754" s="7"/>
    </row>
    <row r="755" spans="1:33" s="54" customFormat="1">
      <c r="A755" s="16" t="s">
        <v>592</v>
      </c>
      <c r="B755" s="16" t="s">
        <v>593</v>
      </c>
      <c r="C755" s="17" t="s">
        <v>178</v>
      </c>
      <c r="D755" s="186">
        <v>5208</v>
      </c>
      <c r="E755" s="189">
        <v>50208</v>
      </c>
      <c r="F755" s="17" t="s">
        <v>83</v>
      </c>
      <c r="G755" s="17" t="s">
        <v>5756</v>
      </c>
      <c r="H755" s="18">
        <v>59014</v>
      </c>
      <c r="I755" s="13">
        <v>22</v>
      </c>
      <c r="J755" s="14">
        <v>220510</v>
      </c>
      <c r="K755" s="19"/>
      <c r="L755" s="14">
        <v>22459</v>
      </c>
      <c r="M755" s="14"/>
      <c r="N755" s="14">
        <v>0</v>
      </c>
      <c r="O755" s="14"/>
      <c r="P755" s="14">
        <v>956934</v>
      </c>
      <c r="Q755" s="14"/>
      <c r="R755" s="14">
        <v>983216</v>
      </c>
      <c r="S755" s="14"/>
      <c r="T755" s="14">
        <v>458150</v>
      </c>
      <c r="U755" s="14"/>
      <c r="V755" s="15">
        <v>2641269</v>
      </c>
      <c r="W755" s="14"/>
      <c r="X755" s="5" t="str">
        <f t="shared" si="11"/>
        <v>No</v>
      </c>
      <c r="Y755" s="14"/>
      <c r="Z755" s="5"/>
      <c r="AA755" s="14"/>
      <c r="AB755" s="5"/>
      <c r="AC755" s="27"/>
      <c r="AD755" s="5"/>
      <c r="AE755" s="14"/>
      <c r="AF755" s="5"/>
      <c r="AG755" s="7"/>
    </row>
    <row r="756" spans="1:33" s="54" customFormat="1">
      <c r="A756" s="16" t="s">
        <v>4493</v>
      </c>
      <c r="B756" s="16" t="s">
        <v>4558</v>
      </c>
      <c r="C756" s="17" t="s">
        <v>454</v>
      </c>
      <c r="D756" s="186" t="s">
        <v>4494</v>
      </c>
      <c r="E756" s="189" t="s">
        <v>4495</v>
      </c>
      <c r="F756" s="17" t="s">
        <v>83</v>
      </c>
      <c r="G756" s="17" t="s">
        <v>147</v>
      </c>
      <c r="H756" s="18">
        <v>0</v>
      </c>
      <c r="I756" s="13">
        <v>22</v>
      </c>
      <c r="J756" s="14">
        <v>2081544</v>
      </c>
      <c r="K756" s="19"/>
      <c r="L756" s="14">
        <v>135287</v>
      </c>
      <c r="M756" s="14"/>
      <c r="N756" s="14">
        <v>0</v>
      </c>
      <c r="O756" s="14"/>
      <c r="P756" s="14">
        <v>5996755</v>
      </c>
      <c r="Q756" s="14"/>
      <c r="R756" s="14">
        <v>0</v>
      </c>
      <c r="S756" s="14"/>
      <c r="T756" s="14">
        <v>309000</v>
      </c>
      <c r="U756" s="14"/>
      <c r="V756" s="15">
        <v>8522586</v>
      </c>
      <c r="W756" s="14"/>
      <c r="X756" s="5" t="str">
        <f t="shared" si="11"/>
        <v>No</v>
      </c>
      <c r="Y756" s="14"/>
      <c r="Z756" s="5"/>
      <c r="AA756" s="14"/>
      <c r="AB756" s="5"/>
      <c r="AC756" s="27"/>
      <c r="AD756" s="5"/>
      <c r="AE756" s="14"/>
      <c r="AF756" s="5"/>
      <c r="AG756" s="7"/>
    </row>
    <row r="757" spans="1:33" s="54" customFormat="1">
      <c r="A757" s="16" t="s">
        <v>6568</v>
      </c>
      <c r="B757" s="16" t="s">
        <v>523</v>
      </c>
      <c r="C757" s="17" t="s">
        <v>171</v>
      </c>
      <c r="D757" s="186">
        <v>4155</v>
      </c>
      <c r="E757" s="189">
        <v>40155</v>
      </c>
      <c r="F757" s="17" t="s">
        <v>83</v>
      </c>
      <c r="G757" s="17" t="s">
        <v>5756</v>
      </c>
      <c r="H757" s="18">
        <v>69173</v>
      </c>
      <c r="I757" s="13">
        <v>21</v>
      </c>
      <c r="J757" s="14">
        <v>131098</v>
      </c>
      <c r="K757" s="19"/>
      <c r="L757" s="14">
        <v>0</v>
      </c>
      <c r="M757" s="14"/>
      <c r="N757" s="14">
        <v>0</v>
      </c>
      <c r="O757" s="14"/>
      <c r="P757" s="14">
        <v>276489</v>
      </c>
      <c r="Q757" s="14"/>
      <c r="R757" s="14">
        <v>510134</v>
      </c>
      <c r="S757" s="14"/>
      <c r="T757" s="14">
        <v>768966</v>
      </c>
      <c r="U757" s="14"/>
      <c r="V757" s="15">
        <v>1686687</v>
      </c>
      <c r="W757" s="14"/>
      <c r="X757" s="5" t="str">
        <f t="shared" si="11"/>
        <v>No</v>
      </c>
      <c r="Y757" s="14"/>
      <c r="Z757" s="5"/>
      <c r="AA757" s="14"/>
      <c r="AB757" s="5"/>
      <c r="AC757" s="27"/>
      <c r="AD757" s="5"/>
      <c r="AE757" s="14"/>
      <c r="AF757" s="5"/>
      <c r="AG757" s="7"/>
    </row>
    <row r="758" spans="1:33" s="54" customFormat="1">
      <c r="A758" s="16" t="s">
        <v>1151</v>
      </c>
      <c r="B758" s="16" t="s">
        <v>167</v>
      </c>
      <c r="C758" s="17" t="s">
        <v>160</v>
      </c>
      <c r="D758" s="186">
        <v>1115</v>
      </c>
      <c r="E758" s="189">
        <v>10115</v>
      </c>
      <c r="F758" s="17" t="s">
        <v>88</v>
      </c>
      <c r="G758" s="17" t="s">
        <v>84</v>
      </c>
      <c r="H758" s="18">
        <v>203914</v>
      </c>
      <c r="I758" s="13">
        <v>21</v>
      </c>
      <c r="J758" s="14">
        <v>8882104</v>
      </c>
      <c r="K758" s="19"/>
      <c r="L758" s="14">
        <v>1223546</v>
      </c>
      <c r="M758" s="14"/>
      <c r="N758" s="14">
        <v>0</v>
      </c>
      <c r="O758" s="14"/>
      <c r="P758" s="14">
        <v>0</v>
      </c>
      <c r="Q758" s="14"/>
      <c r="R758" s="14">
        <v>2371891</v>
      </c>
      <c r="S758" s="14"/>
      <c r="T758" s="14">
        <v>9318823</v>
      </c>
      <c r="U758" s="14"/>
      <c r="V758" s="15">
        <v>21796364</v>
      </c>
      <c r="W758" s="14"/>
      <c r="X758" s="5" t="str">
        <f t="shared" si="11"/>
        <v>No</v>
      </c>
      <c r="Y758" s="14"/>
      <c r="Z758" s="5"/>
      <c r="AA758" s="14"/>
      <c r="AB758" s="5"/>
      <c r="AC758" s="27"/>
      <c r="AD758" s="5"/>
      <c r="AE758" s="14"/>
      <c r="AF758" s="5"/>
      <c r="AG758" s="7"/>
    </row>
    <row r="759" spans="1:33" s="54" customFormat="1">
      <c r="A759" s="16" t="s">
        <v>1364</v>
      </c>
      <c r="B759" s="16" t="s">
        <v>1365</v>
      </c>
      <c r="C759" s="17" t="s">
        <v>129</v>
      </c>
      <c r="D759" s="186">
        <v>4181</v>
      </c>
      <c r="E759" s="189">
        <v>40181</v>
      </c>
      <c r="F759" s="17" t="s">
        <v>83</v>
      </c>
      <c r="G759" s="17" t="s">
        <v>5756</v>
      </c>
      <c r="H759" s="18">
        <v>4515419</v>
      </c>
      <c r="I759" s="13">
        <v>21</v>
      </c>
      <c r="J759" s="14">
        <v>80324</v>
      </c>
      <c r="K759" s="19"/>
      <c r="L759" s="14">
        <v>339972</v>
      </c>
      <c r="M759" s="14"/>
      <c r="N759" s="14">
        <v>0</v>
      </c>
      <c r="O759" s="14"/>
      <c r="P759" s="14">
        <v>759422</v>
      </c>
      <c r="Q759" s="14"/>
      <c r="R759" s="14">
        <v>0</v>
      </c>
      <c r="S759" s="14"/>
      <c r="T759" s="14">
        <v>363516</v>
      </c>
      <c r="U759" s="14"/>
      <c r="V759" s="15">
        <v>1543234</v>
      </c>
      <c r="W759" s="14"/>
      <c r="X759" s="5" t="str">
        <f t="shared" si="11"/>
        <v>No</v>
      </c>
      <c r="Y759" s="14"/>
      <c r="Z759" s="5"/>
      <c r="AA759" s="14"/>
      <c r="AB759" s="5"/>
      <c r="AC759" s="27"/>
      <c r="AD759" s="5"/>
      <c r="AE759" s="14"/>
      <c r="AF759" s="5"/>
      <c r="AG759" s="7"/>
    </row>
    <row r="760" spans="1:33" s="54" customFormat="1">
      <c r="A760" s="16" t="s">
        <v>6567</v>
      </c>
      <c r="B760" s="16" t="s">
        <v>4511</v>
      </c>
      <c r="C760" s="17" t="s">
        <v>454</v>
      </c>
      <c r="D760" s="186" t="s">
        <v>4512</v>
      </c>
      <c r="E760" s="189" t="s">
        <v>4513</v>
      </c>
      <c r="F760" s="17" t="s">
        <v>83</v>
      </c>
      <c r="G760" s="17" t="s">
        <v>147</v>
      </c>
      <c r="H760" s="18">
        <v>0</v>
      </c>
      <c r="I760" s="13">
        <v>21</v>
      </c>
      <c r="J760" s="14">
        <v>114746</v>
      </c>
      <c r="K760" s="19"/>
      <c r="L760" s="14">
        <v>80563</v>
      </c>
      <c r="M760" s="14"/>
      <c r="N760" s="14">
        <v>0</v>
      </c>
      <c r="O760" s="14"/>
      <c r="P760" s="14">
        <v>2753892</v>
      </c>
      <c r="Q760" s="14"/>
      <c r="R760" s="14">
        <v>84365</v>
      </c>
      <c r="S760" s="14"/>
      <c r="T760" s="14">
        <v>537290</v>
      </c>
      <c r="U760" s="14"/>
      <c r="V760" s="15">
        <v>3570856</v>
      </c>
      <c r="W760" s="14"/>
      <c r="X760" s="5" t="str">
        <f t="shared" si="11"/>
        <v>No</v>
      </c>
      <c r="Y760" s="14"/>
      <c r="Z760" s="5"/>
      <c r="AA760" s="14"/>
      <c r="AB760" s="5"/>
      <c r="AC760" s="27"/>
      <c r="AD760" s="5"/>
      <c r="AE760" s="14"/>
      <c r="AF760" s="5"/>
      <c r="AG760" s="7"/>
    </row>
    <row r="761" spans="1:33" s="54" customFormat="1">
      <c r="A761" s="16" t="s">
        <v>1350</v>
      </c>
      <c r="B761" s="16" t="s">
        <v>450</v>
      </c>
      <c r="C761" s="17" t="s">
        <v>91</v>
      </c>
      <c r="D761" s="186">
        <v>9200</v>
      </c>
      <c r="E761" s="189">
        <v>90200</v>
      </c>
      <c r="F761" s="17" t="s">
        <v>88</v>
      </c>
      <c r="G761" s="17" t="s">
        <v>84</v>
      </c>
      <c r="H761" s="18">
        <v>87941</v>
      </c>
      <c r="I761" s="13">
        <v>21</v>
      </c>
      <c r="J761" s="14">
        <v>558127</v>
      </c>
      <c r="K761" s="19"/>
      <c r="L761" s="14">
        <v>0</v>
      </c>
      <c r="M761" s="14"/>
      <c r="N761" s="14">
        <v>0</v>
      </c>
      <c r="O761" s="14"/>
      <c r="P761" s="14">
        <v>0</v>
      </c>
      <c r="Q761" s="14"/>
      <c r="R761" s="14">
        <v>442064</v>
      </c>
      <c r="S761" s="14"/>
      <c r="T761" s="14">
        <v>2968923</v>
      </c>
      <c r="U761" s="14"/>
      <c r="V761" s="15">
        <v>3969114</v>
      </c>
      <c r="W761" s="14"/>
      <c r="X761" s="5" t="str">
        <f t="shared" si="11"/>
        <v>No</v>
      </c>
      <c r="Y761" s="14"/>
      <c r="Z761" s="5"/>
      <c r="AA761" s="14"/>
      <c r="AB761" s="5"/>
      <c r="AC761" s="27"/>
      <c r="AD761" s="5"/>
      <c r="AE761" s="14"/>
      <c r="AF761" s="5"/>
      <c r="AG761" s="7"/>
    </row>
    <row r="762" spans="1:33" s="54" customFormat="1">
      <c r="A762" s="16" t="s">
        <v>2373</v>
      </c>
      <c r="B762" s="16" t="s">
        <v>2374</v>
      </c>
      <c r="C762" s="17" t="s">
        <v>103</v>
      </c>
      <c r="D762" s="186">
        <v>4115</v>
      </c>
      <c r="E762" s="189">
        <v>40115</v>
      </c>
      <c r="F762" s="17" t="s">
        <v>83</v>
      </c>
      <c r="G762" s="17" t="s">
        <v>5756</v>
      </c>
      <c r="H762" s="18">
        <v>2148346</v>
      </c>
      <c r="I762" s="13">
        <v>21</v>
      </c>
      <c r="J762" s="14">
        <v>0</v>
      </c>
      <c r="K762" s="19"/>
      <c r="L762" s="14">
        <v>53347</v>
      </c>
      <c r="M762" s="14"/>
      <c r="N762" s="14">
        <v>0</v>
      </c>
      <c r="O762" s="14"/>
      <c r="P762" s="14">
        <v>761360</v>
      </c>
      <c r="Q762" s="14"/>
      <c r="R762" s="14">
        <v>0</v>
      </c>
      <c r="S762" s="14"/>
      <c r="T762" s="14">
        <v>27827</v>
      </c>
      <c r="U762" s="14"/>
      <c r="V762" s="15">
        <v>842534</v>
      </c>
      <c r="W762" s="14"/>
      <c r="X762" s="5" t="str">
        <f t="shared" si="11"/>
        <v>No</v>
      </c>
      <c r="Y762" s="14"/>
      <c r="Z762" s="5"/>
      <c r="AA762" s="14"/>
      <c r="AB762" s="5"/>
      <c r="AC762" s="27"/>
      <c r="AD762" s="5"/>
      <c r="AE762" s="14"/>
      <c r="AF762" s="5"/>
      <c r="AG762" s="7"/>
    </row>
    <row r="763" spans="1:33" s="54" customFormat="1">
      <c r="A763" s="16" t="s">
        <v>625</v>
      </c>
      <c r="B763" s="16" t="s">
        <v>626</v>
      </c>
      <c r="C763" s="17" t="s">
        <v>580</v>
      </c>
      <c r="D763" s="186" t="s">
        <v>3486</v>
      </c>
      <c r="E763" s="189" t="s">
        <v>3487</v>
      </c>
      <c r="F763" s="17" t="s">
        <v>88</v>
      </c>
      <c r="G763" s="17" t="s">
        <v>147</v>
      </c>
      <c r="H763" s="18">
        <v>0</v>
      </c>
      <c r="I763" s="13">
        <v>21</v>
      </c>
      <c r="J763" s="14">
        <v>304638</v>
      </c>
      <c r="K763" s="19"/>
      <c r="L763" s="14">
        <v>0</v>
      </c>
      <c r="M763" s="14"/>
      <c r="N763" s="14">
        <v>0</v>
      </c>
      <c r="O763" s="14"/>
      <c r="P763" s="14">
        <v>1735412</v>
      </c>
      <c r="Q763" s="14"/>
      <c r="R763" s="14">
        <v>0</v>
      </c>
      <c r="S763" s="14"/>
      <c r="T763" s="14">
        <v>1639507</v>
      </c>
      <c r="U763" s="14"/>
      <c r="V763" s="15">
        <v>3679557</v>
      </c>
      <c r="W763" s="14"/>
      <c r="X763" s="5" t="str">
        <f t="shared" si="11"/>
        <v>No</v>
      </c>
      <c r="Y763" s="14"/>
      <c r="Z763" s="5"/>
      <c r="AA763" s="14"/>
      <c r="AB763" s="5"/>
      <c r="AC763" s="27"/>
      <c r="AD763" s="5"/>
      <c r="AE763" s="14"/>
      <c r="AF763" s="5"/>
      <c r="AG763" s="7"/>
    </row>
    <row r="764" spans="1:33" s="54" customFormat="1">
      <c r="A764" s="16" t="s">
        <v>5214</v>
      </c>
      <c r="B764" s="16" t="s">
        <v>5215</v>
      </c>
      <c r="C764" s="17" t="s">
        <v>168</v>
      </c>
      <c r="D764" s="186" t="s">
        <v>5216</v>
      </c>
      <c r="E764" s="189" t="s">
        <v>5217</v>
      </c>
      <c r="F764" s="17" t="s">
        <v>83</v>
      </c>
      <c r="G764" s="17" t="s">
        <v>147</v>
      </c>
      <c r="H764" s="18">
        <v>0</v>
      </c>
      <c r="I764" s="13">
        <v>21</v>
      </c>
      <c r="J764" s="14">
        <v>269817</v>
      </c>
      <c r="K764" s="19"/>
      <c r="L764" s="14">
        <v>101262</v>
      </c>
      <c r="M764" s="14"/>
      <c r="N764" s="14">
        <v>0</v>
      </c>
      <c r="O764" s="14"/>
      <c r="P764" s="14">
        <v>264751</v>
      </c>
      <c r="Q764" s="14"/>
      <c r="R764" s="14">
        <v>267320</v>
      </c>
      <c r="S764" s="14"/>
      <c r="T764" s="14">
        <v>1187330</v>
      </c>
      <c r="U764" s="14"/>
      <c r="V764" s="15">
        <v>2090480</v>
      </c>
      <c r="W764" s="14"/>
      <c r="X764" s="5" t="str">
        <f t="shared" si="11"/>
        <v>No</v>
      </c>
      <c r="Y764" s="14"/>
      <c r="Z764" s="5"/>
      <c r="AA764" s="14"/>
      <c r="AB764" s="5"/>
      <c r="AC764" s="27"/>
      <c r="AD764" s="5"/>
      <c r="AE764" s="14"/>
      <c r="AF764" s="5"/>
      <c r="AG764" s="7"/>
    </row>
    <row r="765" spans="1:33" s="54" customFormat="1">
      <c r="A765" s="16" t="s">
        <v>1260</v>
      </c>
      <c r="B765" s="16" t="s">
        <v>1261</v>
      </c>
      <c r="C765" s="17" t="s">
        <v>254</v>
      </c>
      <c r="D765" s="186" t="s">
        <v>1262</v>
      </c>
      <c r="E765" s="189">
        <v>88134</v>
      </c>
      <c r="F765" s="17" t="s">
        <v>36</v>
      </c>
      <c r="G765" s="17" t="s">
        <v>5756</v>
      </c>
      <c r="H765" s="18">
        <v>0</v>
      </c>
      <c r="I765" s="13">
        <v>21</v>
      </c>
      <c r="J765" s="14">
        <v>82341</v>
      </c>
      <c r="K765" s="19"/>
      <c r="L765" s="14">
        <v>0</v>
      </c>
      <c r="M765" s="14"/>
      <c r="N765" s="14">
        <v>0</v>
      </c>
      <c r="O765" s="14"/>
      <c r="P765" s="14">
        <v>255876</v>
      </c>
      <c r="Q765" s="14"/>
      <c r="R765" s="14">
        <v>0</v>
      </c>
      <c r="S765" s="14"/>
      <c r="T765" s="14">
        <v>1003607</v>
      </c>
      <c r="U765" s="14"/>
      <c r="V765" s="15">
        <v>1341824</v>
      </c>
      <c r="W765" s="14"/>
      <c r="X765" s="5" t="str">
        <f t="shared" si="11"/>
        <v>No</v>
      </c>
      <c r="Y765" s="14"/>
      <c r="Z765" s="5"/>
      <c r="AA765" s="14"/>
      <c r="AB765" s="5"/>
      <c r="AC765" s="27"/>
      <c r="AD765" s="5"/>
      <c r="AE765" s="14"/>
      <c r="AF765" s="5"/>
      <c r="AG765" s="7"/>
    </row>
    <row r="766" spans="1:33" s="54" customFormat="1">
      <c r="A766" s="16" t="s">
        <v>4213</v>
      </c>
      <c r="B766" s="16" t="s">
        <v>4214</v>
      </c>
      <c r="C766" s="17" t="s">
        <v>154</v>
      </c>
      <c r="D766" s="186" t="s">
        <v>4215</v>
      </c>
      <c r="E766" s="189" t="s">
        <v>4216</v>
      </c>
      <c r="F766" s="17" t="s">
        <v>1320</v>
      </c>
      <c r="G766" s="17" t="s">
        <v>147</v>
      </c>
      <c r="H766" s="18">
        <v>0</v>
      </c>
      <c r="I766" s="13">
        <v>21</v>
      </c>
      <c r="J766" s="14">
        <v>39307</v>
      </c>
      <c r="K766" s="19"/>
      <c r="L766" s="14">
        <v>0</v>
      </c>
      <c r="M766" s="14"/>
      <c r="N766" s="14">
        <v>0</v>
      </c>
      <c r="O766" s="14"/>
      <c r="P766" s="14">
        <v>71241</v>
      </c>
      <c r="Q766" s="14"/>
      <c r="R766" s="14">
        <v>347570</v>
      </c>
      <c r="S766" s="14"/>
      <c r="T766" s="14">
        <v>753789</v>
      </c>
      <c r="U766" s="14"/>
      <c r="V766" s="15">
        <v>1211907</v>
      </c>
      <c r="W766" s="14"/>
      <c r="X766" s="5" t="str">
        <f t="shared" si="11"/>
        <v>No</v>
      </c>
      <c r="Y766" s="14"/>
      <c r="Z766" s="5"/>
      <c r="AA766" s="14"/>
      <c r="AB766" s="5"/>
      <c r="AC766" s="27"/>
      <c r="AD766" s="5"/>
      <c r="AE766" s="14"/>
      <c r="AF766" s="5"/>
      <c r="AG766" s="7"/>
    </row>
    <row r="767" spans="1:33" s="54" customFormat="1">
      <c r="A767" s="16" t="s">
        <v>194</v>
      </c>
      <c r="B767" s="16" t="s">
        <v>195</v>
      </c>
      <c r="C767" s="17" t="s">
        <v>141</v>
      </c>
      <c r="D767" s="186">
        <v>3079</v>
      </c>
      <c r="E767" s="189">
        <v>30079</v>
      </c>
      <c r="F767" s="17" t="s">
        <v>83</v>
      </c>
      <c r="G767" s="17" t="s">
        <v>5756</v>
      </c>
      <c r="H767" s="18">
        <v>141238</v>
      </c>
      <c r="I767" s="13">
        <v>21</v>
      </c>
      <c r="J767" s="14">
        <v>307579</v>
      </c>
      <c r="K767" s="19"/>
      <c r="L767" s="14">
        <v>142783</v>
      </c>
      <c r="M767" s="14"/>
      <c r="N767" s="14">
        <v>0</v>
      </c>
      <c r="O767" s="14"/>
      <c r="P767" s="14">
        <v>1238973</v>
      </c>
      <c r="Q767" s="14"/>
      <c r="R767" s="14">
        <v>710285</v>
      </c>
      <c r="S767" s="14"/>
      <c r="T767" s="14">
        <v>1432380</v>
      </c>
      <c r="U767" s="14"/>
      <c r="V767" s="15">
        <v>3832000</v>
      </c>
      <c r="W767" s="14"/>
      <c r="X767" s="5" t="str">
        <f t="shared" si="11"/>
        <v>No</v>
      </c>
      <c r="Y767" s="14"/>
      <c r="Z767" s="5"/>
      <c r="AA767" s="14"/>
      <c r="AB767" s="5"/>
      <c r="AC767" s="27"/>
      <c r="AD767" s="5"/>
      <c r="AE767" s="14"/>
      <c r="AF767" s="5"/>
      <c r="AG767" s="7"/>
    </row>
    <row r="768" spans="1:33" s="54" customFormat="1">
      <c r="A768" s="16" t="s">
        <v>2389</v>
      </c>
      <c r="B768" s="16" t="s">
        <v>2108</v>
      </c>
      <c r="C768" s="17" t="s">
        <v>46</v>
      </c>
      <c r="D768" s="186" t="s">
        <v>2390</v>
      </c>
      <c r="E768" s="189" t="s">
        <v>2391</v>
      </c>
      <c r="F768" s="17" t="s">
        <v>88</v>
      </c>
      <c r="G768" s="17" t="s">
        <v>147</v>
      </c>
      <c r="H768" s="18">
        <v>0</v>
      </c>
      <c r="I768" s="13">
        <v>21</v>
      </c>
      <c r="J768" s="14">
        <v>387576</v>
      </c>
      <c r="K768" s="19"/>
      <c r="L768" s="14">
        <v>197548</v>
      </c>
      <c r="M768" s="14"/>
      <c r="N768" s="14">
        <v>0</v>
      </c>
      <c r="O768" s="14"/>
      <c r="P768" s="14">
        <v>0</v>
      </c>
      <c r="Q768" s="14"/>
      <c r="R768" s="14">
        <v>1765903</v>
      </c>
      <c r="S768" s="14"/>
      <c r="T768" s="14">
        <v>412651</v>
      </c>
      <c r="U768" s="14"/>
      <c r="V768" s="15">
        <v>2763678</v>
      </c>
      <c r="W768" s="14"/>
      <c r="X768" s="5" t="str">
        <f t="shared" si="11"/>
        <v>No</v>
      </c>
      <c r="Y768" s="14"/>
      <c r="Z768" s="5"/>
      <c r="AA768" s="14"/>
      <c r="AB768" s="5"/>
      <c r="AC768" s="27"/>
      <c r="AD768" s="5"/>
      <c r="AE768" s="14"/>
      <c r="AF768" s="5"/>
      <c r="AG768" s="7"/>
    </row>
    <row r="769" spans="1:33" s="54" customFormat="1">
      <c r="A769" s="16" t="s">
        <v>620</v>
      </c>
      <c r="B769" s="16" t="s">
        <v>621</v>
      </c>
      <c r="C769" s="17" t="s">
        <v>420</v>
      </c>
      <c r="D769" s="186" t="s">
        <v>622</v>
      </c>
      <c r="E769" s="189" t="s">
        <v>623</v>
      </c>
      <c r="F769" s="17" t="s">
        <v>157</v>
      </c>
      <c r="G769" s="17" t="s">
        <v>147</v>
      </c>
      <c r="H769" s="18">
        <v>0</v>
      </c>
      <c r="I769" s="13">
        <v>21</v>
      </c>
      <c r="J769" s="14">
        <v>54546</v>
      </c>
      <c r="K769" s="19"/>
      <c r="L769" s="14">
        <v>523462</v>
      </c>
      <c r="M769" s="14"/>
      <c r="N769" s="14">
        <v>0</v>
      </c>
      <c r="O769" s="14"/>
      <c r="P769" s="14">
        <v>250202</v>
      </c>
      <c r="Q769" s="14"/>
      <c r="R769" s="14">
        <v>0</v>
      </c>
      <c r="S769" s="14"/>
      <c r="T769" s="14">
        <v>1493189</v>
      </c>
      <c r="U769" s="14"/>
      <c r="V769" s="15">
        <v>2321399</v>
      </c>
      <c r="W769" s="14"/>
      <c r="X769" s="5" t="str">
        <f t="shared" si="11"/>
        <v>No</v>
      </c>
      <c r="Y769" s="14"/>
      <c r="Z769" s="5"/>
      <c r="AA769" s="14"/>
      <c r="AB769" s="5"/>
      <c r="AC769" s="27"/>
      <c r="AD769" s="5"/>
      <c r="AE769" s="14"/>
      <c r="AF769" s="5"/>
      <c r="AG769" s="7"/>
    </row>
    <row r="770" spans="1:33" s="54" customFormat="1">
      <c r="A770" s="16" t="s">
        <v>4189</v>
      </c>
      <c r="B770" s="16" t="s">
        <v>4190</v>
      </c>
      <c r="C770" s="17" t="s">
        <v>154</v>
      </c>
      <c r="D770" s="186" t="s">
        <v>4191</v>
      </c>
      <c r="E770" s="189" t="s">
        <v>4192</v>
      </c>
      <c r="F770" s="17" t="s">
        <v>88</v>
      </c>
      <c r="G770" s="17" t="s">
        <v>147</v>
      </c>
      <c r="H770" s="18">
        <v>0</v>
      </c>
      <c r="I770" s="13">
        <v>21</v>
      </c>
      <c r="J770" s="14">
        <v>464328</v>
      </c>
      <c r="K770" s="19"/>
      <c r="L770" s="14">
        <v>355010</v>
      </c>
      <c r="M770" s="14"/>
      <c r="N770" s="14">
        <v>0</v>
      </c>
      <c r="O770" s="14"/>
      <c r="P770" s="14">
        <v>334218</v>
      </c>
      <c r="Q770" s="14"/>
      <c r="R770" s="14">
        <v>227277</v>
      </c>
      <c r="S770" s="14"/>
      <c r="T770" s="14">
        <v>880855</v>
      </c>
      <c r="U770" s="14"/>
      <c r="V770" s="15">
        <v>2261688</v>
      </c>
      <c r="W770" s="14"/>
      <c r="X770" s="5" t="str">
        <f t="shared" si="11"/>
        <v>No</v>
      </c>
      <c r="Y770" s="14"/>
      <c r="Z770" s="5"/>
      <c r="AA770" s="14"/>
      <c r="AB770" s="5"/>
      <c r="AC770" s="27"/>
      <c r="AD770" s="5"/>
      <c r="AE770" s="14"/>
      <c r="AF770" s="5"/>
      <c r="AG770" s="7"/>
    </row>
    <row r="771" spans="1:33" s="54" customFormat="1">
      <c r="A771" s="16" t="s">
        <v>206</v>
      </c>
      <c r="B771" s="16" t="s">
        <v>207</v>
      </c>
      <c r="C771" s="17" t="s">
        <v>112</v>
      </c>
      <c r="D771" s="186">
        <v>1086</v>
      </c>
      <c r="E771" s="189">
        <v>10086</v>
      </c>
      <c r="F771" s="17" t="s">
        <v>88</v>
      </c>
      <c r="G771" s="17" t="s">
        <v>84</v>
      </c>
      <c r="H771" s="18">
        <v>88087</v>
      </c>
      <c r="I771" s="13">
        <v>21</v>
      </c>
      <c r="J771" s="14">
        <v>774992</v>
      </c>
      <c r="K771" s="19"/>
      <c r="L771" s="14">
        <v>269598</v>
      </c>
      <c r="M771" s="14"/>
      <c r="N771" s="14">
        <v>0</v>
      </c>
      <c r="O771" s="14"/>
      <c r="P771" s="14">
        <v>910454</v>
      </c>
      <c r="Q771" s="14"/>
      <c r="R771" s="14">
        <v>774041</v>
      </c>
      <c r="S771" s="14"/>
      <c r="T771" s="14">
        <v>2456106</v>
      </c>
      <c r="U771" s="14"/>
      <c r="V771" s="15">
        <v>5185191</v>
      </c>
      <c r="W771" s="14"/>
      <c r="X771" s="5" t="str">
        <f t="shared" ref="X771:X834" si="12">IF(W771&amp;U771&amp;S771&amp;Q771&amp;O771&amp;M771&amp;K771&lt;&gt;"","Yes","No")</f>
        <v>No</v>
      </c>
      <c r="Y771" s="14"/>
      <c r="Z771" s="5"/>
      <c r="AA771" s="14"/>
      <c r="AB771" s="5"/>
      <c r="AC771" s="27"/>
      <c r="AD771" s="5"/>
      <c r="AE771" s="14"/>
      <c r="AF771" s="5"/>
      <c r="AG771" s="7"/>
    </row>
    <row r="772" spans="1:33" s="54" customFormat="1">
      <c r="A772" s="16" t="s">
        <v>892</v>
      </c>
      <c r="B772" s="16" t="s">
        <v>2553</v>
      </c>
      <c r="C772" s="17" t="s">
        <v>466</v>
      </c>
      <c r="D772" s="186" t="s">
        <v>2554</v>
      </c>
      <c r="E772" s="189" t="s">
        <v>2555</v>
      </c>
      <c r="F772" s="17" t="s">
        <v>83</v>
      </c>
      <c r="G772" s="17" t="s">
        <v>147</v>
      </c>
      <c r="H772" s="18">
        <v>0</v>
      </c>
      <c r="I772" s="13">
        <v>21</v>
      </c>
      <c r="J772" s="14">
        <v>26117</v>
      </c>
      <c r="K772" s="19"/>
      <c r="L772" s="14">
        <v>512030</v>
      </c>
      <c r="M772" s="14"/>
      <c r="N772" s="14">
        <v>0</v>
      </c>
      <c r="O772" s="14"/>
      <c r="P772" s="14">
        <v>4461</v>
      </c>
      <c r="Q772" s="14"/>
      <c r="R772" s="14">
        <v>0</v>
      </c>
      <c r="S772" s="14"/>
      <c r="T772" s="14">
        <v>362395</v>
      </c>
      <c r="U772" s="14"/>
      <c r="V772" s="15">
        <v>905003</v>
      </c>
      <c r="W772" s="14"/>
      <c r="X772" s="5" t="str">
        <f t="shared" si="12"/>
        <v>No</v>
      </c>
      <c r="Y772" s="14"/>
      <c r="Z772" s="5"/>
      <c r="AA772" s="14"/>
      <c r="AB772" s="5"/>
      <c r="AC772" s="27"/>
      <c r="AD772" s="5"/>
      <c r="AE772" s="14"/>
      <c r="AF772" s="5"/>
      <c r="AG772" s="7"/>
    </row>
    <row r="773" spans="1:33" s="54" customFormat="1">
      <c r="A773" s="16" t="s">
        <v>3091</v>
      </c>
      <c r="B773" s="16" t="s">
        <v>3092</v>
      </c>
      <c r="C773" s="17" t="s">
        <v>171</v>
      </c>
      <c r="D773" s="186" t="s">
        <v>3093</v>
      </c>
      <c r="E773" s="189">
        <v>41068</v>
      </c>
      <c r="F773" s="17" t="s">
        <v>83</v>
      </c>
      <c r="G773" s="17" t="s">
        <v>84</v>
      </c>
      <c r="H773" s="18">
        <v>349064</v>
      </c>
      <c r="I773" s="13">
        <v>21</v>
      </c>
      <c r="J773" s="14">
        <v>177039</v>
      </c>
      <c r="K773" s="19"/>
      <c r="L773" s="14">
        <v>42540</v>
      </c>
      <c r="M773" s="14"/>
      <c r="N773" s="14">
        <v>0</v>
      </c>
      <c r="O773" s="14"/>
      <c r="P773" s="14">
        <v>700838</v>
      </c>
      <c r="Q773" s="14"/>
      <c r="R773" s="14">
        <v>375259</v>
      </c>
      <c r="S773" s="14"/>
      <c r="T773" s="14">
        <v>229772</v>
      </c>
      <c r="U773" s="14"/>
      <c r="V773" s="15">
        <v>1525448</v>
      </c>
      <c r="W773" s="14"/>
      <c r="X773" s="5" t="str">
        <f t="shared" si="12"/>
        <v>No</v>
      </c>
      <c r="Y773" s="14"/>
      <c r="Z773" s="5"/>
      <c r="AA773" s="14"/>
      <c r="AB773" s="5"/>
      <c r="AC773" s="27"/>
      <c r="AD773" s="5"/>
      <c r="AE773" s="14"/>
      <c r="AF773" s="5"/>
      <c r="AG773" s="7"/>
    </row>
    <row r="774" spans="1:33" s="54" customFormat="1">
      <c r="A774" s="16" t="s">
        <v>480</v>
      </c>
      <c r="B774" s="16" t="s">
        <v>481</v>
      </c>
      <c r="C774" s="17" t="s">
        <v>58</v>
      </c>
      <c r="D774" s="186">
        <v>5091</v>
      </c>
      <c r="E774" s="189">
        <v>50091</v>
      </c>
      <c r="F774" s="17" t="s">
        <v>83</v>
      </c>
      <c r="G774" s="17" t="s">
        <v>5756</v>
      </c>
      <c r="H774" s="18">
        <v>74632</v>
      </c>
      <c r="I774" s="13">
        <v>21</v>
      </c>
      <c r="J774" s="14">
        <v>399536</v>
      </c>
      <c r="K774" s="19"/>
      <c r="L774" s="14">
        <v>43386</v>
      </c>
      <c r="M774" s="14"/>
      <c r="N774" s="14">
        <v>0</v>
      </c>
      <c r="O774" s="14"/>
      <c r="P774" s="14">
        <v>642792</v>
      </c>
      <c r="Q774" s="14"/>
      <c r="R774" s="14">
        <v>817806</v>
      </c>
      <c r="S774" s="14"/>
      <c r="T774" s="14">
        <v>944315</v>
      </c>
      <c r="U774" s="14"/>
      <c r="V774" s="15">
        <v>2847835</v>
      </c>
      <c r="W774" s="14"/>
      <c r="X774" s="5" t="str">
        <f t="shared" si="12"/>
        <v>No</v>
      </c>
      <c r="Y774" s="14"/>
      <c r="Z774" s="5"/>
      <c r="AA774" s="14"/>
      <c r="AB774" s="5"/>
      <c r="AC774" s="27"/>
      <c r="AD774" s="5"/>
      <c r="AE774" s="14"/>
      <c r="AF774" s="5"/>
      <c r="AG774" s="7"/>
    </row>
    <row r="775" spans="1:33" s="54" customFormat="1">
      <c r="A775" s="16" t="s">
        <v>4339</v>
      </c>
      <c r="B775" s="16" t="s">
        <v>6432</v>
      </c>
      <c r="C775" s="17" t="s">
        <v>235</v>
      </c>
      <c r="D775" s="186" t="s">
        <v>4340</v>
      </c>
      <c r="E775" s="189" t="s">
        <v>4341</v>
      </c>
      <c r="F775" s="17" t="s">
        <v>83</v>
      </c>
      <c r="G775" s="17" t="s">
        <v>147</v>
      </c>
      <c r="H775" s="18">
        <v>0</v>
      </c>
      <c r="I775" s="13">
        <v>21</v>
      </c>
      <c r="J775" s="14">
        <v>21358</v>
      </c>
      <c r="K775" s="19"/>
      <c r="L775" s="14">
        <v>790703</v>
      </c>
      <c r="M775" s="14"/>
      <c r="N775" s="14">
        <v>0</v>
      </c>
      <c r="O775" s="14"/>
      <c r="P775" s="14">
        <v>0</v>
      </c>
      <c r="Q775" s="14"/>
      <c r="R775" s="14">
        <v>255150</v>
      </c>
      <c r="S775" s="14"/>
      <c r="T775" s="14">
        <v>243603</v>
      </c>
      <c r="U775" s="14"/>
      <c r="V775" s="15">
        <v>1310814</v>
      </c>
      <c r="W775" s="14"/>
      <c r="X775" s="5" t="str">
        <f t="shared" si="12"/>
        <v>No</v>
      </c>
      <c r="Y775" s="14"/>
      <c r="Z775" s="5"/>
      <c r="AA775" s="14"/>
      <c r="AB775" s="5"/>
      <c r="AC775" s="27"/>
      <c r="AD775" s="5"/>
      <c r="AE775" s="14"/>
      <c r="AF775" s="5"/>
      <c r="AG775" s="7"/>
    </row>
    <row r="776" spans="1:33" s="54" customFormat="1">
      <c r="A776" s="16" t="s">
        <v>1265</v>
      </c>
      <c r="B776" s="16" t="s">
        <v>264</v>
      </c>
      <c r="C776" s="17" t="s">
        <v>265</v>
      </c>
      <c r="D776" s="186">
        <v>7018</v>
      </c>
      <c r="E776" s="189">
        <v>70018</v>
      </c>
      <c r="F776" s="17" t="s">
        <v>83</v>
      </c>
      <c r="G776" s="17" t="s">
        <v>84</v>
      </c>
      <c r="H776" s="18">
        <v>106621</v>
      </c>
      <c r="I776" s="13">
        <v>21</v>
      </c>
      <c r="J776" s="14">
        <v>1426395</v>
      </c>
      <c r="K776" s="19"/>
      <c r="L776" s="14">
        <v>922574</v>
      </c>
      <c r="M776" s="14"/>
      <c r="N776" s="14">
        <v>0</v>
      </c>
      <c r="O776" s="14"/>
      <c r="P776" s="14">
        <v>2016835</v>
      </c>
      <c r="Q776" s="14"/>
      <c r="R776" s="14">
        <v>499809</v>
      </c>
      <c r="S776" s="14"/>
      <c r="T776" s="14">
        <v>1735723</v>
      </c>
      <c r="U776" s="14"/>
      <c r="V776" s="15">
        <v>6601336</v>
      </c>
      <c r="W776" s="14"/>
      <c r="X776" s="5" t="str">
        <f t="shared" si="12"/>
        <v>No</v>
      </c>
      <c r="Y776" s="14"/>
      <c r="Z776" s="5"/>
      <c r="AA776" s="14"/>
      <c r="AB776" s="5"/>
      <c r="AC776" s="27"/>
      <c r="AD776" s="5"/>
      <c r="AE776" s="14"/>
      <c r="AF776" s="5"/>
      <c r="AG776" s="7"/>
    </row>
    <row r="777" spans="1:33" s="54" customFormat="1">
      <c r="A777" s="16" t="s">
        <v>4098</v>
      </c>
      <c r="B777" s="16" t="s">
        <v>626</v>
      </c>
      <c r="C777" s="17" t="s">
        <v>178</v>
      </c>
      <c r="D777" s="186">
        <v>5034</v>
      </c>
      <c r="E777" s="189">
        <v>50034</v>
      </c>
      <c r="F777" s="17" t="s">
        <v>88</v>
      </c>
      <c r="G777" s="17" t="s">
        <v>84</v>
      </c>
      <c r="H777" s="18">
        <v>90057</v>
      </c>
      <c r="I777" s="13">
        <v>21</v>
      </c>
      <c r="J777" s="14">
        <v>422724</v>
      </c>
      <c r="K777" s="19"/>
      <c r="L777" s="14">
        <v>45409</v>
      </c>
      <c r="M777" s="14"/>
      <c r="N777" s="14">
        <v>0</v>
      </c>
      <c r="O777" s="14"/>
      <c r="P777" s="14">
        <v>587482</v>
      </c>
      <c r="Q777" s="14"/>
      <c r="R777" s="14">
        <v>1449750</v>
      </c>
      <c r="S777" s="14"/>
      <c r="T777" s="14">
        <v>1572947</v>
      </c>
      <c r="U777" s="14"/>
      <c r="V777" s="15">
        <v>4078312</v>
      </c>
      <c r="W777" s="14"/>
      <c r="X777" s="5" t="str">
        <f t="shared" si="12"/>
        <v>No</v>
      </c>
      <c r="Y777" s="14"/>
      <c r="Z777" s="5"/>
      <c r="AA777" s="14"/>
      <c r="AB777" s="5"/>
      <c r="AC777" s="27"/>
      <c r="AD777" s="5"/>
      <c r="AE777" s="14"/>
      <c r="AF777" s="5"/>
      <c r="AG777" s="7"/>
    </row>
    <row r="778" spans="1:33" s="54" customFormat="1">
      <c r="A778" s="16" t="s">
        <v>631</v>
      </c>
      <c r="B778" s="16" t="s">
        <v>632</v>
      </c>
      <c r="C778" s="17" t="s">
        <v>420</v>
      </c>
      <c r="D778" s="186">
        <v>42</v>
      </c>
      <c r="E778" s="189">
        <v>42</v>
      </c>
      <c r="F778" s="17" t="s">
        <v>88</v>
      </c>
      <c r="G778" s="17" t="s">
        <v>5756</v>
      </c>
      <c r="H778" s="18">
        <v>90733</v>
      </c>
      <c r="I778" s="13">
        <v>21</v>
      </c>
      <c r="J778" s="14">
        <v>31710</v>
      </c>
      <c r="K778" s="19"/>
      <c r="L778" s="14">
        <v>485005</v>
      </c>
      <c r="M778" s="14"/>
      <c r="N778" s="14">
        <v>0</v>
      </c>
      <c r="O778" s="14"/>
      <c r="P778" s="14">
        <v>184716</v>
      </c>
      <c r="Q778" s="14"/>
      <c r="R778" s="14">
        <v>0</v>
      </c>
      <c r="S778" s="14"/>
      <c r="T778" s="14">
        <v>1538454</v>
      </c>
      <c r="U778" s="14"/>
      <c r="V778" s="15">
        <v>2239885</v>
      </c>
      <c r="W778" s="14"/>
      <c r="X778" s="5" t="str">
        <f t="shared" si="12"/>
        <v>No</v>
      </c>
      <c r="Y778" s="14"/>
      <c r="Z778" s="5"/>
      <c r="AA778" s="14"/>
      <c r="AB778" s="5"/>
      <c r="AC778" s="27"/>
      <c r="AD778" s="5"/>
      <c r="AE778" s="14"/>
      <c r="AF778" s="5"/>
      <c r="AG778" s="7"/>
    </row>
    <row r="779" spans="1:33" s="54" customFormat="1">
      <c r="A779" s="16" t="s">
        <v>527</v>
      </c>
      <c r="B779" s="16" t="s">
        <v>528</v>
      </c>
      <c r="C779" s="17" t="s">
        <v>82</v>
      </c>
      <c r="D779" s="186">
        <v>2212</v>
      </c>
      <c r="E779" s="189">
        <v>20212</v>
      </c>
      <c r="F779" s="17" t="s">
        <v>83</v>
      </c>
      <c r="G779" s="17" t="s">
        <v>5756</v>
      </c>
      <c r="H779" s="18">
        <v>18351295</v>
      </c>
      <c r="I779" s="13">
        <v>21</v>
      </c>
      <c r="J779" s="14">
        <v>298999</v>
      </c>
      <c r="K779" s="19"/>
      <c r="L779" s="14">
        <v>5985</v>
      </c>
      <c r="M779" s="14"/>
      <c r="N779" s="14">
        <v>0</v>
      </c>
      <c r="O779" s="14"/>
      <c r="P779" s="14">
        <v>1383118</v>
      </c>
      <c r="Q779" s="14"/>
      <c r="R779" s="14">
        <v>677311</v>
      </c>
      <c r="S779" s="14"/>
      <c r="T779" s="14">
        <v>444991</v>
      </c>
      <c r="U779" s="14"/>
      <c r="V779" s="15">
        <v>2810404</v>
      </c>
      <c r="W779" s="14"/>
      <c r="X779" s="5" t="str">
        <f t="shared" si="12"/>
        <v>No</v>
      </c>
      <c r="Y779" s="14"/>
      <c r="Z779" s="5"/>
      <c r="AA779" s="14"/>
      <c r="AB779" s="5"/>
      <c r="AC779" s="27"/>
      <c r="AD779" s="5"/>
      <c r="AE779" s="14"/>
      <c r="AF779" s="5"/>
      <c r="AG779" s="7"/>
    </row>
    <row r="780" spans="1:33" s="54" customFormat="1">
      <c r="A780" s="16" t="s">
        <v>654</v>
      </c>
      <c r="B780" s="16" t="s">
        <v>655</v>
      </c>
      <c r="C780" s="17" t="s">
        <v>150</v>
      </c>
      <c r="D780" s="186">
        <v>6094</v>
      </c>
      <c r="E780" s="189">
        <v>60094</v>
      </c>
      <c r="F780" s="17" t="s">
        <v>83</v>
      </c>
      <c r="G780" s="17" t="s">
        <v>5756</v>
      </c>
      <c r="H780" s="18">
        <v>94457</v>
      </c>
      <c r="I780" s="13">
        <v>21</v>
      </c>
      <c r="J780" s="14">
        <v>356610</v>
      </c>
      <c r="K780" s="19"/>
      <c r="L780" s="14">
        <v>12000</v>
      </c>
      <c r="M780" s="14"/>
      <c r="N780" s="14">
        <v>0</v>
      </c>
      <c r="O780" s="14"/>
      <c r="P780" s="14">
        <v>1047960</v>
      </c>
      <c r="Q780" s="14"/>
      <c r="R780" s="14">
        <v>130395</v>
      </c>
      <c r="S780" s="14"/>
      <c r="T780" s="14">
        <v>1051808</v>
      </c>
      <c r="U780" s="14"/>
      <c r="V780" s="15">
        <v>2598773</v>
      </c>
      <c r="W780" s="14"/>
      <c r="X780" s="5" t="str">
        <f t="shared" si="12"/>
        <v>No</v>
      </c>
      <c r="Y780" s="14"/>
      <c r="Z780" s="5"/>
      <c r="AA780" s="14"/>
      <c r="AB780" s="5"/>
      <c r="AC780" s="27"/>
      <c r="AD780" s="5"/>
      <c r="AE780" s="14"/>
      <c r="AF780" s="5"/>
      <c r="AG780" s="7"/>
    </row>
    <row r="781" spans="1:33" s="54" customFormat="1">
      <c r="A781" s="16" t="s">
        <v>652</v>
      </c>
      <c r="B781" s="16" t="s">
        <v>653</v>
      </c>
      <c r="C781" s="17" t="s">
        <v>178</v>
      </c>
      <c r="D781" s="186">
        <v>5196</v>
      </c>
      <c r="E781" s="189">
        <v>50196</v>
      </c>
      <c r="F781" s="17" t="s">
        <v>88</v>
      </c>
      <c r="G781" s="17" t="s">
        <v>5756</v>
      </c>
      <c r="H781" s="18">
        <v>161280</v>
      </c>
      <c r="I781" s="13">
        <v>21</v>
      </c>
      <c r="J781" s="14">
        <v>194809</v>
      </c>
      <c r="K781" s="19"/>
      <c r="L781" s="14">
        <v>16831</v>
      </c>
      <c r="M781" s="14"/>
      <c r="N781" s="14">
        <v>0</v>
      </c>
      <c r="O781" s="14"/>
      <c r="P781" s="14">
        <v>1221202</v>
      </c>
      <c r="Q781" s="14"/>
      <c r="R781" s="14">
        <v>1089942</v>
      </c>
      <c r="S781" s="14"/>
      <c r="T781" s="14">
        <v>555894</v>
      </c>
      <c r="U781" s="14"/>
      <c r="V781" s="15">
        <v>3078678</v>
      </c>
      <c r="W781" s="14"/>
      <c r="X781" s="5" t="str">
        <f t="shared" si="12"/>
        <v>No</v>
      </c>
      <c r="Y781" s="14"/>
      <c r="Z781" s="5"/>
      <c r="AA781" s="14"/>
      <c r="AB781" s="5"/>
      <c r="AC781" s="27"/>
      <c r="AD781" s="5"/>
      <c r="AE781" s="14"/>
      <c r="AF781" s="5"/>
      <c r="AG781" s="7"/>
    </row>
    <row r="782" spans="1:33" s="54" customFormat="1">
      <c r="A782" s="16" t="s">
        <v>452</v>
      </c>
      <c r="B782" s="16" t="s">
        <v>453</v>
      </c>
      <c r="C782" s="17" t="s">
        <v>454</v>
      </c>
      <c r="D782" s="186">
        <v>8010</v>
      </c>
      <c r="E782" s="189">
        <v>80010</v>
      </c>
      <c r="F782" s="17" t="s">
        <v>83</v>
      </c>
      <c r="G782" s="17" t="s">
        <v>5756</v>
      </c>
      <c r="H782" s="18">
        <v>117825</v>
      </c>
      <c r="I782" s="13">
        <v>21</v>
      </c>
      <c r="J782" s="14">
        <v>416553</v>
      </c>
      <c r="K782" s="19"/>
      <c r="L782" s="14">
        <v>95762</v>
      </c>
      <c r="M782" s="14"/>
      <c r="N782" s="14">
        <v>0</v>
      </c>
      <c r="O782" s="14"/>
      <c r="P782" s="14">
        <v>1379124</v>
      </c>
      <c r="Q782" s="14"/>
      <c r="R782" s="14">
        <v>0</v>
      </c>
      <c r="S782" s="14"/>
      <c r="T782" s="14">
        <v>1962330</v>
      </c>
      <c r="U782" s="14"/>
      <c r="V782" s="15">
        <v>3853769</v>
      </c>
      <c r="W782" s="14"/>
      <c r="X782" s="5" t="str">
        <f t="shared" si="12"/>
        <v>No</v>
      </c>
      <c r="Y782" s="14"/>
      <c r="Z782" s="5"/>
      <c r="AA782" s="14"/>
      <c r="AB782" s="5"/>
      <c r="AC782" s="27"/>
      <c r="AD782" s="5"/>
      <c r="AE782" s="14"/>
      <c r="AF782" s="5"/>
      <c r="AG782" s="7"/>
    </row>
    <row r="783" spans="1:33" s="54" customFormat="1">
      <c r="A783" s="16" t="s">
        <v>4062</v>
      </c>
      <c r="B783" s="16" t="s">
        <v>4063</v>
      </c>
      <c r="C783" s="17" t="s">
        <v>58</v>
      </c>
      <c r="D783" s="186">
        <v>5088</v>
      </c>
      <c r="E783" s="189">
        <v>50088</v>
      </c>
      <c r="F783" s="17" t="s">
        <v>83</v>
      </c>
      <c r="G783" s="17" t="s">
        <v>5756</v>
      </c>
      <c r="H783" s="18">
        <v>71313</v>
      </c>
      <c r="I783" s="13">
        <v>21</v>
      </c>
      <c r="J783" s="14">
        <v>740110</v>
      </c>
      <c r="K783" s="19"/>
      <c r="L783" s="14">
        <v>165675</v>
      </c>
      <c r="M783" s="14"/>
      <c r="N783" s="14">
        <v>0</v>
      </c>
      <c r="O783" s="14"/>
      <c r="P783" s="14">
        <v>874268</v>
      </c>
      <c r="Q783" s="14"/>
      <c r="R783" s="14">
        <v>893775</v>
      </c>
      <c r="S783" s="14"/>
      <c r="T783" s="14">
        <v>1249054</v>
      </c>
      <c r="U783" s="14"/>
      <c r="V783" s="15">
        <v>3922882</v>
      </c>
      <c r="W783" s="14"/>
      <c r="X783" s="5" t="str">
        <f t="shared" si="12"/>
        <v>No</v>
      </c>
      <c r="Y783" s="14"/>
      <c r="Z783" s="5"/>
      <c r="AA783" s="14"/>
      <c r="AB783" s="5"/>
      <c r="AC783" s="27"/>
      <c r="AD783" s="5"/>
      <c r="AE783" s="14"/>
      <c r="AF783" s="5"/>
      <c r="AG783" s="7"/>
    </row>
    <row r="784" spans="1:33" s="54" customFormat="1">
      <c r="A784" s="16" t="s">
        <v>2515</v>
      </c>
      <c r="B784" s="16" t="s">
        <v>1664</v>
      </c>
      <c r="C784" s="17" t="s">
        <v>466</v>
      </c>
      <c r="D784" s="186" t="s">
        <v>2516</v>
      </c>
      <c r="E784" s="189" t="s">
        <v>2517</v>
      </c>
      <c r="F784" s="17" t="s">
        <v>83</v>
      </c>
      <c r="G784" s="17" t="s">
        <v>147</v>
      </c>
      <c r="H784" s="18">
        <v>0</v>
      </c>
      <c r="I784" s="13">
        <v>21</v>
      </c>
      <c r="J784" s="14">
        <v>169942</v>
      </c>
      <c r="K784" s="19"/>
      <c r="L784" s="14">
        <v>427273</v>
      </c>
      <c r="M784" s="14"/>
      <c r="N784" s="14">
        <v>0</v>
      </c>
      <c r="O784" s="14"/>
      <c r="P784" s="14">
        <v>361707</v>
      </c>
      <c r="Q784" s="14"/>
      <c r="R784" s="14">
        <v>169490</v>
      </c>
      <c r="S784" s="14"/>
      <c r="T784" s="14">
        <v>960905</v>
      </c>
      <c r="U784" s="14"/>
      <c r="V784" s="15">
        <v>2089317</v>
      </c>
      <c r="W784" s="14"/>
      <c r="X784" s="5" t="str">
        <f t="shared" si="12"/>
        <v>No</v>
      </c>
      <c r="Y784" s="14"/>
      <c r="Z784" s="5"/>
      <c r="AA784" s="14"/>
      <c r="AB784" s="5"/>
      <c r="AC784" s="27"/>
      <c r="AD784" s="5"/>
      <c r="AE784" s="14"/>
      <c r="AF784" s="5"/>
      <c r="AG784" s="7"/>
    </row>
    <row r="785" spans="1:33" s="54" customFormat="1">
      <c r="A785" s="16" t="s">
        <v>249</v>
      </c>
      <c r="B785" s="16" t="s">
        <v>250</v>
      </c>
      <c r="C785" s="17" t="s">
        <v>235</v>
      </c>
      <c r="D785" s="186" t="s">
        <v>251</v>
      </c>
      <c r="E785" s="189">
        <v>44913</v>
      </c>
      <c r="F785" s="17" t="s">
        <v>36</v>
      </c>
      <c r="G785" s="17" t="s">
        <v>5756</v>
      </c>
      <c r="H785" s="18">
        <v>0</v>
      </c>
      <c r="I785" s="13">
        <v>21</v>
      </c>
      <c r="J785" s="14">
        <v>113010</v>
      </c>
      <c r="K785" s="19"/>
      <c r="L785" s="14">
        <v>0</v>
      </c>
      <c r="M785" s="14"/>
      <c r="N785" s="14">
        <v>0</v>
      </c>
      <c r="O785" s="14"/>
      <c r="P785" s="14">
        <v>155986</v>
      </c>
      <c r="Q785" s="14"/>
      <c r="R785" s="14">
        <v>126097</v>
      </c>
      <c r="S785" s="14"/>
      <c r="T785" s="14">
        <v>627723</v>
      </c>
      <c r="U785" s="14"/>
      <c r="V785" s="15">
        <v>1022816</v>
      </c>
      <c r="W785" s="14"/>
      <c r="X785" s="5" t="str">
        <f t="shared" si="12"/>
        <v>No</v>
      </c>
      <c r="Y785" s="14"/>
      <c r="Z785" s="5"/>
      <c r="AA785" s="14"/>
      <c r="AB785" s="5"/>
      <c r="AC785" s="27"/>
      <c r="AD785" s="5"/>
      <c r="AE785" s="14"/>
      <c r="AF785" s="5"/>
      <c r="AG785" s="7"/>
    </row>
    <row r="786" spans="1:33" s="54" customFormat="1">
      <c r="A786" s="16" t="s">
        <v>407</v>
      </c>
      <c r="B786" s="16" t="s">
        <v>408</v>
      </c>
      <c r="C786" s="17" t="s">
        <v>103</v>
      </c>
      <c r="D786" s="186">
        <v>4174</v>
      </c>
      <c r="E786" s="189">
        <v>40174</v>
      </c>
      <c r="F786" s="17" t="s">
        <v>83</v>
      </c>
      <c r="G786" s="17" t="s">
        <v>5756</v>
      </c>
      <c r="H786" s="18">
        <v>90899</v>
      </c>
      <c r="I786" s="13">
        <v>21</v>
      </c>
      <c r="J786" s="14">
        <v>47047</v>
      </c>
      <c r="K786" s="19"/>
      <c r="L786" s="14">
        <v>2700</v>
      </c>
      <c r="M786" s="14"/>
      <c r="N786" s="14">
        <v>0</v>
      </c>
      <c r="O786" s="14"/>
      <c r="P786" s="14">
        <v>547298</v>
      </c>
      <c r="Q786" s="14"/>
      <c r="R786" s="14">
        <v>0</v>
      </c>
      <c r="S786" s="14"/>
      <c r="T786" s="14">
        <v>482140</v>
      </c>
      <c r="U786" s="14"/>
      <c r="V786" s="15">
        <v>1079185</v>
      </c>
      <c r="W786" s="14"/>
      <c r="X786" s="5" t="str">
        <f t="shared" si="12"/>
        <v>No</v>
      </c>
      <c r="Y786" s="14"/>
      <c r="Z786" s="5"/>
      <c r="AA786" s="14"/>
      <c r="AB786" s="5"/>
      <c r="AC786" s="27"/>
      <c r="AD786" s="5"/>
      <c r="AE786" s="14"/>
      <c r="AF786" s="5"/>
      <c r="AG786" s="7"/>
    </row>
    <row r="787" spans="1:33" s="54" customFormat="1">
      <c r="A787" s="16" t="s">
        <v>3052</v>
      </c>
      <c r="B787" s="16" t="s">
        <v>6425</v>
      </c>
      <c r="C787" s="17" t="s">
        <v>233</v>
      </c>
      <c r="D787" s="186" t="s">
        <v>3053</v>
      </c>
      <c r="E787" s="189" t="s">
        <v>3054</v>
      </c>
      <c r="F787" s="17" t="s">
        <v>88</v>
      </c>
      <c r="G787" s="17" t="s">
        <v>147</v>
      </c>
      <c r="H787" s="18">
        <v>0</v>
      </c>
      <c r="I787" s="13">
        <v>21</v>
      </c>
      <c r="J787" s="14">
        <v>187468</v>
      </c>
      <c r="K787" s="19"/>
      <c r="L787" s="14">
        <v>16556</v>
      </c>
      <c r="M787" s="14"/>
      <c r="N787" s="14">
        <v>0</v>
      </c>
      <c r="O787" s="14"/>
      <c r="P787" s="14">
        <v>1793661</v>
      </c>
      <c r="Q787" s="14"/>
      <c r="R787" s="14">
        <v>0</v>
      </c>
      <c r="S787" s="14"/>
      <c r="T787" s="14">
        <v>525000</v>
      </c>
      <c r="U787" s="14"/>
      <c r="V787" s="15">
        <v>2522685</v>
      </c>
      <c r="W787" s="14"/>
      <c r="X787" s="5" t="str">
        <f t="shared" si="12"/>
        <v>No</v>
      </c>
      <c r="Y787" s="14"/>
      <c r="Z787" s="5"/>
      <c r="AA787" s="14"/>
      <c r="AB787" s="5"/>
      <c r="AC787" s="27"/>
      <c r="AD787" s="5"/>
      <c r="AE787" s="14"/>
      <c r="AF787" s="5"/>
      <c r="AG787" s="7"/>
    </row>
    <row r="788" spans="1:33" s="54" customFormat="1">
      <c r="A788" s="16" t="s">
        <v>5092</v>
      </c>
      <c r="B788" s="16" t="s">
        <v>5093</v>
      </c>
      <c r="C788" s="17" t="s">
        <v>154</v>
      </c>
      <c r="D788" s="186">
        <v>4102</v>
      </c>
      <c r="E788" s="189">
        <v>40102</v>
      </c>
      <c r="F788" s="17" t="s">
        <v>88</v>
      </c>
      <c r="G788" s="17" t="s">
        <v>5756</v>
      </c>
      <c r="H788" s="18">
        <v>215304</v>
      </c>
      <c r="I788" s="13">
        <v>21</v>
      </c>
      <c r="J788" s="14">
        <v>487505</v>
      </c>
      <c r="K788" s="19"/>
      <c r="L788" s="14">
        <v>75161</v>
      </c>
      <c r="M788" s="14"/>
      <c r="N788" s="14">
        <v>0</v>
      </c>
      <c r="O788" s="14"/>
      <c r="P788" s="14">
        <v>2080815</v>
      </c>
      <c r="Q788" s="14"/>
      <c r="R788" s="14">
        <v>429065</v>
      </c>
      <c r="S788" s="14"/>
      <c r="T788" s="14">
        <v>2441249</v>
      </c>
      <c r="U788" s="14"/>
      <c r="V788" s="15">
        <v>5513795</v>
      </c>
      <c r="W788" s="14"/>
      <c r="X788" s="5" t="str">
        <f t="shared" si="12"/>
        <v>No</v>
      </c>
      <c r="Y788" s="14"/>
      <c r="Z788" s="5"/>
      <c r="AA788" s="14"/>
      <c r="AB788" s="5"/>
      <c r="AC788" s="27"/>
      <c r="AD788" s="5"/>
      <c r="AE788" s="14"/>
      <c r="AF788" s="5"/>
      <c r="AG788" s="7"/>
    </row>
    <row r="789" spans="1:33" s="54" customFormat="1">
      <c r="A789" s="16" t="s">
        <v>3032</v>
      </c>
      <c r="B789" s="16" t="s">
        <v>2481</v>
      </c>
      <c r="C789" s="17" t="s">
        <v>233</v>
      </c>
      <c r="D789" s="186" t="s">
        <v>3033</v>
      </c>
      <c r="E789" s="189" t="s">
        <v>3034</v>
      </c>
      <c r="F789" s="17" t="s">
        <v>88</v>
      </c>
      <c r="G789" s="17" t="s">
        <v>147</v>
      </c>
      <c r="H789" s="18">
        <v>0</v>
      </c>
      <c r="I789" s="13">
        <v>21</v>
      </c>
      <c r="J789" s="14">
        <v>116757</v>
      </c>
      <c r="K789" s="19"/>
      <c r="L789" s="14">
        <v>107701</v>
      </c>
      <c r="M789" s="14"/>
      <c r="N789" s="14">
        <v>0</v>
      </c>
      <c r="O789" s="14"/>
      <c r="P789" s="14">
        <v>1157737</v>
      </c>
      <c r="Q789" s="14"/>
      <c r="R789" s="14">
        <v>37712</v>
      </c>
      <c r="S789" s="14"/>
      <c r="T789" s="14">
        <v>621018</v>
      </c>
      <c r="U789" s="14"/>
      <c r="V789" s="15">
        <v>2040925</v>
      </c>
      <c r="W789" s="14"/>
      <c r="X789" s="5" t="str">
        <f t="shared" si="12"/>
        <v>No</v>
      </c>
      <c r="Y789" s="14"/>
      <c r="Z789" s="5"/>
      <c r="AA789" s="14"/>
      <c r="AB789" s="5"/>
      <c r="AC789" s="27"/>
      <c r="AD789" s="5"/>
      <c r="AE789" s="14"/>
      <c r="AF789" s="5"/>
      <c r="AG789" s="7"/>
    </row>
    <row r="790" spans="1:33" s="54" customFormat="1">
      <c r="A790" s="16" t="s">
        <v>1247</v>
      </c>
      <c r="B790" s="16" t="s">
        <v>1248</v>
      </c>
      <c r="C790" s="17" t="s">
        <v>87</v>
      </c>
      <c r="D790" s="186">
        <v>64</v>
      </c>
      <c r="E790" s="189">
        <v>64</v>
      </c>
      <c r="F790" s="17" t="s">
        <v>88</v>
      </c>
      <c r="G790" s="17" t="s">
        <v>5756</v>
      </c>
      <c r="H790" s="18">
        <v>55805</v>
      </c>
      <c r="I790" s="13">
        <v>21</v>
      </c>
      <c r="J790" s="14">
        <v>202557</v>
      </c>
      <c r="K790" s="19"/>
      <c r="L790" s="14">
        <v>2500</v>
      </c>
      <c r="M790" s="14"/>
      <c r="N790" s="14">
        <v>0</v>
      </c>
      <c r="O790" s="14"/>
      <c r="P790" s="14">
        <v>4170462</v>
      </c>
      <c r="Q790" s="14"/>
      <c r="R790" s="14">
        <v>363301</v>
      </c>
      <c r="S790" s="14"/>
      <c r="T790" s="14">
        <v>0</v>
      </c>
      <c r="U790" s="14"/>
      <c r="V790" s="15">
        <v>4738820</v>
      </c>
      <c r="W790" s="14"/>
      <c r="X790" s="5" t="str">
        <f t="shared" si="12"/>
        <v>No</v>
      </c>
      <c r="Y790" s="14"/>
      <c r="Z790" s="5"/>
      <c r="AA790" s="14"/>
      <c r="AB790" s="5"/>
      <c r="AC790" s="27"/>
      <c r="AD790" s="5"/>
      <c r="AE790" s="14"/>
      <c r="AF790" s="5"/>
      <c r="AG790" s="7"/>
    </row>
    <row r="791" spans="1:33" s="54" customFormat="1">
      <c r="A791" s="16" t="s">
        <v>2827</v>
      </c>
      <c r="B791" s="16" t="s">
        <v>2828</v>
      </c>
      <c r="C791" s="17" t="s">
        <v>210</v>
      </c>
      <c r="D791" s="186" t="s">
        <v>2829</v>
      </c>
      <c r="E791" s="189" t="s">
        <v>2830</v>
      </c>
      <c r="F791" s="17" t="s">
        <v>83</v>
      </c>
      <c r="G791" s="17" t="s">
        <v>147</v>
      </c>
      <c r="H791" s="18">
        <v>0</v>
      </c>
      <c r="I791" s="13">
        <v>21</v>
      </c>
      <c r="J791" s="14">
        <v>59509</v>
      </c>
      <c r="K791" s="19"/>
      <c r="L791" s="14">
        <v>20775</v>
      </c>
      <c r="M791" s="14"/>
      <c r="N791" s="14">
        <v>0</v>
      </c>
      <c r="O791" s="14"/>
      <c r="P791" s="14">
        <v>259280</v>
      </c>
      <c r="Q791" s="14"/>
      <c r="R791" s="14">
        <v>23978</v>
      </c>
      <c r="S791" s="14"/>
      <c r="T791" s="14">
        <v>1144251</v>
      </c>
      <c r="U791" s="14"/>
      <c r="V791" s="15">
        <v>1507793</v>
      </c>
      <c r="W791" s="14"/>
      <c r="X791" s="5" t="str">
        <f t="shared" si="12"/>
        <v>No</v>
      </c>
      <c r="Y791" s="14"/>
      <c r="Z791" s="5"/>
      <c r="AA791" s="14"/>
      <c r="AB791" s="5"/>
      <c r="AC791" s="27"/>
      <c r="AD791" s="5"/>
      <c r="AE791" s="14"/>
      <c r="AF791" s="5"/>
      <c r="AG791" s="7"/>
    </row>
    <row r="792" spans="1:33" s="54" customFormat="1">
      <c r="A792" s="16" t="s">
        <v>6146</v>
      </c>
      <c r="B792" s="16" t="s">
        <v>6147</v>
      </c>
      <c r="C792" s="17" t="s">
        <v>454</v>
      </c>
      <c r="D792" s="186"/>
      <c r="E792" s="189" t="s">
        <v>6148</v>
      </c>
      <c r="F792" s="17" t="s">
        <v>83</v>
      </c>
      <c r="G792" s="17" t="s">
        <v>147</v>
      </c>
      <c r="H792" s="18">
        <v>0</v>
      </c>
      <c r="I792" s="13">
        <v>21</v>
      </c>
      <c r="J792" s="14">
        <v>0</v>
      </c>
      <c r="K792" s="19"/>
      <c r="L792" s="14">
        <v>92775</v>
      </c>
      <c r="M792" s="14"/>
      <c r="N792" s="14">
        <v>0</v>
      </c>
      <c r="O792" s="14"/>
      <c r="P792" s="14">
        <v>1857167</v>
      </c>
      <c r="Q792" s="14"/>
      <c r="R792" s="14">
        <v>0</v>
      </c>
      <c r="S792" s="14"/>
      <c r="T792" s="14">
        <v>150000</v>
      </c>
      <c r="U792" s="14"/>
      <c r="V792" s="15">
        <v>2099942</v>
      </c>
      <c r="W792" s="14"/>
      <c r="X792" s="5" t="str">
        <f t="shared" si="12"/>
        <v>No</v>
      </c>
      <c r="Y792" s="14"/>
      <c r="Z792" s="5"/>
      <c r="AA792" s="14"/>
      <c r="AB792" s="5"/>
      <c r="AC792" s="27"/>
      <c r="AD792" s="5"/>
      <c r="AE792" s="14"/>
      <c r="AF792" s="5"/>
      <c r="AG792" s="7"/>
    </row>
    <row r="793" spans="1:33" s="54" customFormat="1">
      <c r="A793" s="16" t="s">
        <v>176</v>
      </c>
      <c r="B793" s="16" t="s">
        <v>177</v>
      </c>
      <c r="C793" s="17" t="s">
        <v>178</v>
      </c>
      <c r="D793" s="186">
        <v>5030</v>
      </c>
      <c r="E793" s="189">
        <v>50030</v>
      </c>
      <c r="F793" s="17" t="s">
        <v>83</v>
      </c>
      <c r="G793" s="17" t="s">
        <v>5756</v>
      </c>
      <c r="H793" s="18">
        <v>78393</v>
      </c>
      <c r="I793" s="13">
        <v>20</v>
      </c>
      <c r="J793" s="14">
        <v>348921</v>
      </c>
      <c r="K793" s="19"/>
      <c r="L793" s="14">
        <v>26371</v>
      </c>
      <c r="M793" s="14"/>
      <c r="N793" s="14">
        <v>0</v>
      </c>
      <c r="O793" s="14"/>
      <c r="P793" s="14">
        <v>1131631</v>
      </c>
      <c r="Q793" s="14"/>
      <c r="R793" s="14">
        <v>1553742</v>
      </c>
      <c r="S793" s="14"/>
      <c r="T793" s="14">
        <v>1056508</v>
      </c>
      <c r="U793" s="14"/>
      <c r="V793" s="15">
        <v>4117173</v>
      </c>
      <c r="W793" s="14"/>
      <c r="X793" s="5" t="str">
        <f t="shared" si="12"/>
        <v>No</v>
      </c>
      <c r="Y793" s="14"/>
      <c r="Z793" s="5"/>
      <c r="AA793" s="14"/>
      <c r="AB793" s="5"/>
      <c r="AC793" s="27"/>
      <c r="AD793" s="5"/>
      <c r="AE793" s="14"/>
      <c r="AF793" s="5"/>
      <c r="AG793" s="7"/>
    </row>
    <row r="794" spans="1:33" s="54" customFormat="1">
      <c r="A794" s="16" t="s">
        <v>4262</v>
      </c>
      <c r="B794" s="16" t="s">
        <v>4263</v>
      </c>
      <c r="C794" s="17" t="s">
        <v>235</v>
      </c>
      <c r="D794" s="186" t="s">
        <v>4264</v>
      </c>
      <c r="E794" s="189" t="s">
        <v>4265</v>
      </c>
      <c r="F794" s="17" t="s">
        <v>83</v>
      </c>
      <c r="G794" s="17" t="s">
        <v>147</v>
      </c>
      <c r="H794" s="18">
        <v>0</v>
      </c>
      <c r="I794" s="13">
        <v>20</v>
      </c>
      <c r="J794" s="14">
        <v>32761</v>
      </c>
      <c r="K794" s="19"/>
      <c r="L794" s="14">
        <v>1038877</v>
      </c>
      <c r="M794" s="14"/>
      <c r="N794" s="14">
        <v>0</v>
      </c>
      <c r="O794" s="14"/>
      <c r="P794" s="14">
        <v>521413</v>
      </c>
      <c r="Q794" s="14"/>
      <c r="R794" s="14">
        <v>229659</v>
      </c>
      <c r="S794" s="14"/>
      <c r="T794" s="14">
        <v>131245</v>
      </c>
      <c r="U794" s="14"/>
      <c r="V794" s="15">
        <v>1953955</v>
      </c>
      <c r="W794" s="14"/>
      <c r="X794" s="5" t="str">
        <f t="shared" si="12"/>
        <v>No</v>
      </c>
      <c r="Y794" s="14"/>
      <c r="Z794" s="5"/>
      <c r="AA794" s="14"/>
      <c r="AB794" s="5"/>
      <c r="AC794" s="27"/>
      <c r="AD794" s="5"/>
      <c r="AE794" s="14"/>
      <c r="AF794" s="5"/>
      <c r="AG794" s="7"/>
    </row>
    <row r="795" spans="1:33" s="54" customFormat="1">
      <c r="A795" s="16" t="s">
        <v>1425</v>
      </c>
      <c r="B795" s="16" t="s">
        <v>1426</v>
      </c>
      <c r="C795" s="17" t="s">
        <v>150</v>
      </c>
      <c r="D795" s="186" t="s">
        <v>1427</v>
      </c>
      <c r="E795" s="189" t="s">
        <v>1428</v>
      </c>
      <c r="F795" s="17" t="s">
        <v>214</v>
      </c>
      <c r="G795" s="17" t="s">
        <v>147</v>
      </c>
      <c r="H795" s="18">
        <v>0</v>
      </c>
      <c r="I795" s="13">
        <v>20</v>
      </c>
      <c r="J795" s="14">
        <v>325815</v>
      </c>
      <c r="K795" s="19"/>
      <c r="L795" s="14">
        <v>0</v>
      </c>
      <c r="M795" s="14"/>
      <c r="N795" s="14">
        <v>0</v>
      </c>
      <c r="O795" s="14"/>
      <c r="P795" s="14">
        <v>1069316</v>
      </c>
      <c r="Q795" s="14"/>
      <c r="R795" s="14">
        <v>149788</v>
      </c>
      <c r="S795" s="14"/>
      <c r="T795" s="14">
        <v>1210753</v>
      </c>
      <c r="U795" s="14"/>
      <c r="V795" s="15">
        <v>2755672</v>
      </c>
      <c r="W795" s="14"/>
      <c r="X795" s="5" t="str">
        <f t="shared" si="12"/>
        <v>No</v>
      </c>
      <c r="Y795" s="14"/>
      <c r="Z795" s="5"/>
      <c r="AA795" s="14"/>
      <c r="AB795" s="5"/>
      <c r="AC795" s="27"/>
      <c r="AD795" s="5"/>
      <c r="AE795" s="14"/>
      <c r="AF795" s="5"/>
      <c r="AG795" s="7"/>
    </row>
    <row r="796" spans="1:33" s="54" customFormat="1">
      <c r="A796" s="16" t="s">
        <v>3632</v>
      </c>
      <c r="B796" s="16" t="s">
        <v>3633</v>
      </c>
      <c r="C796" s="17" t="s">
        <v>120</v>
      </c>
      <c r="D796" s="186">
        <v>6001</v>
      </c>
      <c r="E796" s="189">
        <v>60001</v>
      </c>
      <c r="F796" s="17" t="s">
        <v>83</v>
      </c>
      <c r="G796" s="17" t="s">
        <v>5756</v>
      </c>
      <c r="H796" s="18">
        <v>196651</v>
      </c>
      <c r="I796" s="13">
        <v>20</v>
      </c>
      <c r="J796" s="14">
        <v>185547</v>
      </c>
      <c r="K796" s="19"/>
      <c r="L796" s="14">
        <v>7679</v>
      </c>
      <c r="M796" s="14"/>
      <c r="N796" s="14">
        <v>0</v>
      </c>
      <c r="O796" s="14"/>
      <c r="P796" s="14">
        <v>1658330</v>
      </c>
      <c r="Q796" s="14"/>
      <c r="R796" s="14">
        <v>384464</v>
      </c>
      <c r="S796" s="14"/>
      <c r="T796" s="14">
        <v>2480793</v>
      </c>
      <c r="U796" s="14"/>
      <c r="V796" s="15">
        <v>4716813</v>
      </c>
      <c r="W796" s="14"/>
      <c r="X796" s="5" t="str">
        <f t="shared" si="12"/>
        <v>No</v>
      </c>
      <c r="Y796" s="14"/>
      <c r="Z796" s="5"/>
      <c r="AA796" s="14"/>
      <c r="AB796" s="5"/>
      <c r="AC796" s="27"/>
      <c r="AD796" s="5"/>
      <c r="AE796" s="14"/>
      <c r="AF796" s="5"/>
      <c r="AG796" s="7"/>
    </row>
    <row r="797" spans="1:33" s="54" customFormat="1">
      <c r="A797" s="16" t="s">
        <v>3623</v>
      </c>
      <c r="B797" s="16" t="s">
        <v>3624</v>
      </c>
      <c r="C797" s="17" t="s">
        <v>254</v>
      </c>
      <c r="D797" s="186">
        <v>8012</v>
      </c>
      <c r="E797" s="189">
        <v>80012</v>
      </c>
      <c r="F797" s="17" t="s">
        <v>88</v>
      </c>
      <c r="G797" s="17" t="s">
        <v>84</v>
      </c>
      <c r="H797" s="18">
        <v>65207</v>
      </c>
      <c r="I797" s="13">
        <v>20</v>
      </c>
      <c r="J797" s="14">
        <v>285296</v>
      </c>
      <c r="K797" s="19"/>
      <c r="L797" s="14">
        <v>107587</v>
      </c>
      <c r="M797" s="14"/>
      <c r="N797" s="14">
        <v>1156702</v>
      </c>
      <c r="O797" s="14"/>
      <c r="P797" s="14">
        <v>0</v>
      </c>
      <c r="Q797" s="14"/>
      <c r="R797" s="14">
        <v>323490</v>
      </c>
      <c r="S797" s="14"/>
      <c r="T797" s="14">
        <v>1236313</v>
      </c>
      <c r="U797" s="14"/>
      <c r="V797" s="15">
        <v>3109388</v>
      </c>
      <c r="W797" s="14"/>
      <c r="X797" s="5" t="str">
        <f t="shared" si="12"/>
        <v>No</v>
      </c>
      <c r="Y797" s="14"/>
      <c r="Z797" s="5"/>
      <c r="AA797" s="14"/>
      <c r="AB797" s="5"/>
      <c r="AC797" s="27"/>
      <c r="AD797" s="5"/>
      <c r="AE797" s="14"/>
      <c r="AF797" s="5"/>
      <c r="AG797" s="7"/>
    </row>
    <row r="798" spans="1:33" s="54" customFormat="1">
      <c r="A798" s="16" t="s">
        <v>5961</v>
      </c>
      <c r="B798" s="16" t="s">
        <v>6076</v>
      </c>
      <c r="C798" s="17" t="s">
        <v>141</v>
      </c>
      <c r="D798" s="186"/>
      <c r="E798" s="189">
        <v>30200</v>
      </c>
      <c r="F798" s="17" t="s">
        <v>83</v>
      </c>
      <c r="G798" s="17" t="s">
        <v>5756</v>
      </c>
      <c r="H798" s="18">
        <v>88542</v>
      </c>
      <c r="I798" s="13">
        <v>20</v>
      </c>
      <c r="J798" s="14">
        <v>497372</v>
      </c>
      <c r="K798" s="19"/>
      <c r="L798" s="14">
        <v>0</v>
      </c>
      <c r="M798" s="14"/>
      <c r="N798" s="14">
        <v>0</v>
      </c>
      <c r="O798" s="14"/>
      <c r="P798" s="14">
        <v>148351</v>
      </c>
      <c r="Q798" s="14"/>
      <c r="R798" s="14">
        <v>443635</v>
      </c>
      <c r="S798" s="14"/>
      <c r="T798" s="14">
        <v>427614</v>
      </c>
      <c r="U798" s="14"/>
      <c r="V798" s="15">
        <v>1516972</v>
      </c>
      <c r="W798" s="14"/>
      <c r="X798" s="5" t="str">
        <f t="shared" si="12"/>
        <v>No</v>
      </c>
      <c r="Y798" s="14"/>
      <c r="Z798" s="5"/>
      <c r="AA798" s="14"/>
      <c r="AB798" s="5"/>
      <c r="AC798" s="27"/>
      <c r="AD798" s="5"/>
      <c r="AE798" s="14"/>
      <c r="AF798" s="5"/>
      <c r="AG798" s="7"/>
    </row>
    <row r="799" spans="1:33" s="54" customFormat="1">
      <c r="A799" s="16" t="s">
        <v>4350</v>
      </c>
      <c r="B799" s="16" t="s">
        <v>4351</v>
      </c>
      <c r="C799" s="17" t="s">
        <v>235</v>
      </c>
      <c r="D799" s="186" t="s">
        <v>4352</v>
      </c>
      <c r="E799" s="189" t="s">
        <v>4353</v>
      </c>
      <c r="F799" s="17" t="s">
        <v>88</v>
      </c>
      <c r="G799" s="17" t="s">
        <v>147</v>
      </c>
      <c r="H799" s="18">
        <v>0</v>
      </c>
      <c r="I799" s="13">
        <v>20</v>
      </c>
      <c r="J799" s="14">
        <v>49443</v>
      </c>
      <c r="K799" s="19"/>
      <c r="L799" s="14">
        <v>350781</v>
      </c>
      <c r="M799" s="14"/>
      <c r="N799" s="14">
        <v>0</v>
      </c>
      <c r="O799" s="14"/>
      <c r="P799" s="14">
        <v>190851</v>
      </c>
      <c r="Q799" s="14"/>
      <c r="R799" s="14">
        <v>607047</v>
      </c>
      <c r="S799" s="14"/>
      <c r="T799" s="14">
        <v>558347</v>
      </c>
      <c r="U799" s="14"/>
      <c r="V799" s="15">
        <v>1756469</v>
      </c>
      <c r="W799" s="14"/>
      <c r="X799" s="5" t="str">
        <f t="shared" si="12"/>
        <v>No</v>
      </c>
      <c r="Y799" s="14"/>
      <c r="Z799" s="5"/>
      <c r="AA799" s="14"/>
      <c r="AB799" s="5"/>
      <c r="AC799" s="27"/>
      <c r="AD799" s="5"/>
      <c r="AE799" s="14"/>
      <c r="AF799" s="5"/>
      <c r="AG799" s="7"/>
    </row>
    <row r="800" spans="1:33" s="54" customFormat="1">
      <c r="A800" s="16" t="s">
        <v>4982</v>
      </c>
      <c r="B800" s="16" t="s">
        <v>4983</v>
      </c>
      <c r="C800" s="17" t="s">
        <v>91</v>
      </c>
      <c r="D800" s="186" t="s">
        <v>4984</v>
      </c>
      <c r="E800" s="189" t="s">
        <v>4985</v>
      </c>
      <c r="F800" s="17" t="s">
        <v>88</v>
      </c>
      <c r="G800" s="17" t="s">
        <v>147</v>
      </c>
      <c r="H800" s="18">
        <v>0</v>
      </c>
      <c r="I800" s="13">
        <v>20</v>
      </c>
      <c r="J800" s="14">
        <v>209203</v>
      </c>
      <c r="K800" s="19"/>
      <c r="L800" s="14">
        <v>26261</v>
      </c>
      <c r="M800" s="14"/>
      <c r="N800" s="14">
        <v>0</v>
      </c>
      <c r="O800" s="14"/>
      <c r="P800" s="14">
        <v>1202086</v>
      </c>
      <c r="Q800" s="14"/>
      <c r="R800" s="14">
        <v>240223</v>
      </c>
      <c r="S800" s="14"/>
      <c r="T800" s="14">
        <v>298704</v>
      </c>
      <c r="U800" s="14"/>
      <c r="V800" s="15">
        <v>1976477</v>
      </c>
      <c r="W800" s="14"/>
      <c r="X800" s="5" t="str">
        <f t="shared" si="12"/>
        <v>No</v>
      </c>
      <c r="Y800" s="14"/>
      <c r="Z800" s="5"/>
      <c r="AA800" s="14"/>
      <c r="AB800" s="5"/>
      <c r="AC800" s="27"/>
      <c r="AD800" s="5"/>
      <c r="AE800" s="14"/>
      <c r="AF800" s="5"/>
      <c r="AG800" s="7"/>
    </row>
    <row r="801" spans="1:33" s="54" customFormat="1">
      <c r="A801" s="16" t="s">
        <v>2042</v>
      </c>
      <c r="B801" s="16" t="s">
        <v>723</v>
      </c>
      <c r="C801" s="17" t="s">
        <v>69</v>
      </c>
      <c r="D801" s="186" t="s">
        <v>2043</v>
      </c>
      <c r="E801" s="189" t="s">
        <v>2044</v>
      </c>
      <c r="F801" s="17" t="s">
        <v>157</v>
      </c>
      <c r="G801" s="17" t="s">
        <v>147</v>
      </c>
      <c r="H801" s="18">
        <v>0</v>
      </c>
      <c r="I801" s="13">
        <v>20</v>
      </c>
      <c r="J801" s="14">
        <v>61668</v>
      </c>
      <c r="K801" s="19"/>
      <c r="L801" s="14">
        <v>6556</v>
      </c>
      <c r="M801" s="14"/>
      <c r="N801" s="14">
        <v>0</v>
      </c>
      <c r="O801" s="14"/>
      <c r="P801" s="14">
        <v>69372</v>
      </c>
      <c r="Q801" s="14"/>
      <c r="R801" s="14">
        <v>249185</v>
      </c>
      <c r="S801" s="14"/>
      <c r="T801" s="14">
        <v>373270</v>
      </c>
      <c r="U801" s="14"/>
      <c r="V801" s="15">
        <v>760051</v>
      </c>
      <c r="W801" s="14"/>
      <c r="X801" s="5" t="str">
        <f t="shared" si="12"/>
        <v>No</v>
      </c>
      <c r="Y801" s="14"/>
      <c r="Z801" s="5"/>
      <c r="AA801" s="14"/>
      <c r="AB801" s="5"/>
      <c r="AC801" s="27"/>
      <c r="AD801" s="5"/>
      <c r="AE801" s="14"/>
      <c r="AF801" s="5"/>
      <c r="AG801" s="7"/>
    </row>
    <row r="802" spans="1:33" s="54" customFormat="1">
      <c r="A802" s="16" t="s">
        <v>1578</v>
      </c>
      <c r="B802" s="16" t="s">
        <v>6427</v>
      </c>
      <c r="C802" s="17" t="s">
        <v>178</v>
      </c>
      <c r="D802" s="186" t="s">
        <v>1579</v>
      </c>
      <c r="E802" s="189" t="s">
        <v>1580</v>
      </c>
      <c r="F802" s="17" t="s">
        <v>88</v>
      </c>
      <c r="G802" s="17" t="s">
        <v>147</v>
      </c>
      <c r="H802" s="18">
        <v>0</v>
      </c>
      <c r="I802" s="13">
        <v>20</v>
      </c>
      <c r="J802" s="14">
        <v>198555</v>
      </c>
      <c r="K802" s="19"/>
      <c r="L802" s="14">
        <v>0</v>
      </c>
      <c r="M802" s="14"/>
      <c r="N802" s="14">
        <v>0</v>
      </c>
      <c r="O802" s="14"/>
      <c r="P802" s="14">
        <v>543659</v>
      </c>
      <c r="Q802" s="14"/>
      <c r="R802" s="14">
        <v>680939</v>
      </c>
      <c r="S802" s="14"/>
      <c r="T802" s="14">
        <v>325975</v>
      </c>
      <c r="U802" s="14"/>
      <c r="V802" s="15">
        <v>1749128</v>
      </c>
      <c r="W802" s="14"/>
      <c r="X802" s="5" t="str">
        <f t="shared" si="12"/>
        <v>No</v>
      </c>
      <c r="Y802" s="14"/>
      <c r="Z802" s="5"/>
      <c r="AA802" s="14"/>
      <c r="AB802" s="5"/>
      <c r="AC802" s="27"/>
      <c r="AD802" s="5"/>
      <c r="AE802" s="14"/>
      <c r="AF802" s="5"/>
      <c r="AG802" s="7"/>
    </row>
    <row r="803" spans="1:33" s="54" customFormat="1">
      <c r="A803" s="16" t="s">
        <v>1060</v>
      </c>
      <c r="B803" s="16" t="s">
        <v>1061</v>
      </c>
      <c r="C803" s="17" t="s">
        <v>235</v>
      </c>
      <c r="D803" s="186">
        <v>4132</v>
      </c>
      <c r="E803" s="189">
        <v>40132</v>
      </c>
      <c r="F803" s="17" t="s">
        <v>88</v>
      </c>
      <c r="G803" s="17" t="s">
        <v>5756</v>
      </c>
      <c r="H803" s="18">
        <v>61054</v>
      </c>
      <c r="I803" s="13">
        <v>20</v>
      </c>
      <c r="J803" s="14">
        <v>154750</v>
      </c>
      <c r="K803" s="19"/>
      <c r="L803" s="14">
        <v>981777</v>
      </c>
      <c r="M803" s="14"/>
      <c r="N803" s="14">
        <v>0</v>
      </c>
      <c r="O803" s="14"/>
      <c r="P803" s="14">
        <v>241053</v>
      </c>
      <c r="Q803" s="14"/>
      <c r="R803" s="14">
        <v>306888</v>
      </c>
      <c r="S803" s="14"/>
      <c r="T803" s="14">
        <v>784739</v>
      </c>
      <c r="U803" s="14"/>
      <c r="V803" s="15">
        <v>2469207</v>
      </c>
      <c r="W803" s="14"/>
      <c r="X803" s="5" t="str">
        <f t="shared" si="12"/>
        <v>No</v>
      </c>
      <c r="Y803" s="14"/>
      <c r="Z803" s="5"/>
      <c r="AA803" s="14"/>
      <c r="AB803" s="5"/>
      <c r="AC803" s="27"/>
      <c r="AD803" s="5"/>
      <c r="AE803" s="14"/>
      <c r="AF803" s="5"/>
      <c r="AG803" s="7"/>
    </row>
    <row r="804" spans="1:33" s="54" customFormat="1">
      <c r="A804" s="16" t="s">
        <v>3026</v>
      </c>
      <c r="B804" s="16" t="s">
        <v>6443</v>
      </c>
      <c r="C804" s="17" t="s">
        <v>233</v>
      </c>
      <c r="D804" s="186" t="s">
        <v>3027</v>
      </c>
      <c r="E804" s="189" t="s">
        <v>3028</v>
      </c>
      <c r="F804" s="17" t="s">
        <v>88</v>
      </c>
      <c r="G804" s="17" t="s">
        <v>147</v>
      </c>
      <c r="H804" s="18">
        <v>0</v>
      </c>
      <c r="I804" s="13">
        <v>20</v>
      </c>
      <c r="J804" s="14">
        <v>57247</v>
      </c>
      <c r="K804" s="19"/>
      <c r="L804" s="14">
        <v>0</v>
      </c>
      <c r="M804" s="14"/>
      <c r="N804" s="14">
        <v>0</v>
      </c>
      <c r="O804" s="14"/>
      <c r="P804" s="14">
        <v>44676</v>
      </c>
      <c r="Q804" s="14"/>
      <c r="R804" s="14">
        <v>560224</v>
      </c>
      <c r="S804" s="14"/>
      <c r="T804" s="14">
        <v>778641</v>
      </c>
      <c r="U804" s="14"/>
      <c r="V804" s="15">
        <v>1440788</v>
      </c>
      <c r="W804" s="14"/>
      <c r="X804" s="5" t="str">
        <f t="shared" si="12"/>
        <v>No</v>
      </c>
      <c r="Y804" s="14"/>
      <c r="Z804" s="5"/>
      <c r="AA804" s="14"/>
      <c r="AB804" s="5"/>
      <c r="AC804" s="27"/>
      <c r="AD804" s="5"/>
      <c r="AE804" s="14"/>
      <c r="AF804" s="5"/>
      <c r="AG804" s="7"/>
    </row>
    <row r="805" spans="1:33" s="54" customFormat="1">
      <c r="A805" s="16" t="s">
        <v>6157</v>
      </c>
      <c r="B805" s="16" t="s">
        <v>5457</v>
      </c>
      <c r="C805" s="17" t="s">
        <v>217</v>
      </c>
      <c r="D805" s="186"/>
      <c r="E805" s="189">
        <v>30201</v>
      </c>
      <c r="F805" s="17" t="s">
        <v>83</v>
      </c>
      <c r="G805" s="17" t="s">
        <v>84</v>
      </c>
      <c r="H805" s="18">
        <v>2203663</v>
      </c>
      <c r="I805" s="13">
        <v>20</v>
      </c>
      <c r="J805" s="14">
        <v>0</v>
      </c>
      <c r="K805" s="19"/>
      <c r="L805" s="14">
        <v>33267</v>
      </c>
      <c r="M805" s="14"/>
      <c r="N805" s="14">
        <v>0</v>
      </c>
      <c r="O805" s="14"/>
      <c r="P805" s="14">
        <v>5719886</v>
      </c>
      <c r="Q805" s="14"/>
      <c r="R805" s="14">
        <v>3000000</v>
      </c>
      <c r="S805" s="14"/>
      <c r="T805" s="14">
        <v>0</v>
      </c>
      <c r="U805" s="14"/>
      <c r="V805" s="15">
        <v>8753153</v>
      </c>
      <c r="W805" s="14"/>
      <c r="X805" s="5" t="str">
        <f t="shared" si="12"/>
        <v>No</v>
      </c>
      <c r="Y805" s="14"/>
      <c r="Z805" s="5"/>
      <c r="AA805" s="14"/>
      <c r="AB805" s="5"/>
      <c r="AC805" s="27"/>
      <c r="AD805" s="5"/>
      <c r="AE805" s="14"/>
      <c r="AF805" s="5"/>
      <c r="AG805" s="7"/>
    </row>
    <row r="806" spans="1:33" s="54" customFormat="1">
      <c r="A806" s="16" t="s">
        <v>6200</v>
      </c>
      <c r="B806" s="16" t="s">
        <v>6201</v>
      </c>
      <c r="C806" s="17" t="s">
        <v>555</v>
      </c>
      <c r="D806" s="186"/>
      <c r="E806" s="189" t="s">
        <v>6202</v>
      </c>
      <c r="F806" s="17" t="s">
        <v>83</v>
      </c>
      <c r="G806" s="17" t="s">
        <v>147</v>
      </c>
      <c r="H806" s="18">
        <v>0</v>
      </c>
      <c r="I806" s="13">
        <v>20</v>
      </c>
      <c r="J806" s="14">
        <v>12888</v>
      </c>
      <c r="K806" s="19"/>
      <c r="L806" s="14">
        <v>9005</v>
      </c>
      <c r="M806" s="14"/>
      <c r="N806" s="14">
        <v>0</v>
      </c>
      <c r="O806" s="14"/>
      <c r="P806" s="14">
        <v>0</v>
      </c>
      <c r="Q806" s="14"/>
      <c r="R806" s="14">
        <v>253315</v>
      </c>
      <c r="S806" s="14"/>
      <c r="T806" s="14">
        <v>114507</v>
      </c>
      <c r="U806" s="14"/>
      <c r="V806" s="15">
        <v>389715</v>
      </c>
      <c r="W806" s="14"/>
      <c r="X806" s="5" t="str">
        <f t="shared" si="12"/>
        <v>No</v>
      </c>
      <c r="Y806" s="14"/>
      <c r="Z806" s="5"/>
      <c r="AA806" s="14"/>
      <c r="AB806" s="5"/>
      <c r="AC806" s="27"/>
      <c r="AD806" s="5"/>
      <c r="AE806" s="14"/>
      <c r="AF806" s="5"/>
      <c r="AG806" s="7"/>
    </row>
    <row r="807" spans="1:33" s="54" customFormat="1">
      <c r="A807" s="16" t="s">
        <v>636</v>
      </c>
      <c r="B807" s="16" t="s">
        <v>637</v>
      </c>
      <c r="C807" s="17" t="s">
        <v>160</v>
      </c>
      <c r="D807" s="186">
        <v>1114</v>
      </c>
      <c r="E807" s="189">
        <v>10114</v>
      </c>
      <c r="F807" s="17" t="s">
        <v>88</v>
      </c>
      <c r="G807" s="17" t="s">
        <v>5756</v>
      </c>
      <c r="H807" s="18">
        <v>203914</v>
      </c>
      <c r="I807" s="13">
        <v>20</v>
      </c>
      <c r="J807" s="14">
        <v>436767</v>
      </c>
      <c r="K807" s="19"/>
      <c r="L807" s="14">
        <v>610220</v>
      </c>
      <c r="M807" s="14"/>
      <c r="N807" s="14">
        <v>0</v>
      </c>
      <c r="O807" s="14"/>
      <c r="P807" s="14">
        <v>413945</v>
      </c>
      <c r="Q807" s="14"/>
      <c r="R807" s="14">
        <v>31145</v>
      </c>
      <c r="S807" s="14"/>
      <c r="T807" s="14">
        <v>1055312</v>
      </c>
      <c r="U807" s="14"/>
      <c r="V807" s="15">
        <v>2547389</v>
      </c>
      <c r="W807" s="14"/>
      <c r="X807" s="5" t="str">
        <f t="shared" si="12"/>
        <v>No</v>
      </c>
      <c r="Y807" s="14"/>
      <c r="Z807" s="5"/>
      <c r="AA807" s="14"/>
      <c r="AB807" s="5"/>
      <c r="AC807" s="27"/>
      <c r="AD807" s="5"/>
      <c r="AE807" s="14"/>
      <c r="AF807" s="5"/>
      <c r="AG807" s="7"/>
    </row>
    <row r="808" spans="1:33" s="54" customFormat="1">
      <c r="A808" s="16" t="s">
        <v>4266</v>
      </c>
      <c r="B808" s="16" t="s">
        <v>4267</v>
      </c>
      <c r="C808" s="17" t="s">
        <v>235</v>
      </c>
      <c r="D808" s="186" t="s">
        <v>4268</v>
      </c>
      <c r="E808" s="189" t="s">
        <v>4269</v>
      </c>
      <c r="F808" s="17" t="s">
        <v>1320</v>
      </c>
      <c r="G808" s="17" t="s">
        <v>147</v>
      </c>
      <c r="H808" s="18">
        <v>0</v>
      </c>
      <c r="I808" s="13">
        <v>20</v>
      </c>
      <c r="J808" s="14">
        <v>36010</v>
      </c>
      <c r="K808" s="19"/>
      <c r="L808" s="14">
        <v>603121</v>
      </c>
      <c r="M808" s="14"/>
      <c r="N808" s="14">
        <v>0</v>
      </c>
      <c r="O808" s="14"/>
      <c r="P808" s="14">
        <v>214606</v>
      </c>
      <c r="Q808" s="14"/>
      <c r="R808" s="14">
        <v>422912</v>
      </c>
      <c r="S808" s="14"/>
      <c r="T808" s="14">
        <v>272094</v>
      </c>
      <c r="U808" s="14"/>
      <c r="V808" s="15">
        <v>1548743</v>
      </c>
      <c r="W808" s="14"/>
      <c r="X808" s="5" t="str">
        <f t="shared" si="12"/>
        <v>No</v>
      </c>
      <c r="Y808" s="14"/>
      <c r="Z808" s="5"/>
      <c r="AA808" s="14"/>
      <c r="AB808" s="5"/>
      <c r="AC808" s="27"/>
      <c r="AD808" s="5"/>
      <c r="AE808" s="14"/>
      <c r="AF808" s="5"/>
      <c r="AG808" s="7"/>
    </row>
    <row r="809" spans="1:33" s="54" customFormat="1">
      <c r="A809" s="16" t="s">
        <v>2992</v>
      </c>
      <c r="B809" s="16" t="s">
        <v>2993</v>
      </c>
      <c r="C809" s="17" t="s">
        <v>132</v>
      </c>
      <c r="D809" s="186">
        <v>5045</v>
      </c>
      <c r="E809" s="189">
        <v>50045</v>
      </c>
      <c r="F809" s="17" t="s">
        <v>83</v>
      </c>
      <c r="G809" s="17" t="s">
        <v>84</v>
      </c>
      <c r="H809" s="18">
        <v>8608208</v>
      </c>
      <c r="I809" s="13">
        <v>20</v>
      </c>
      <c r="J809" s="14">
        <v>651050</v>
      </c>
      <c r="K809" s="19"/>
      <c r="L809" s="14">
        <v>77231</v>
      </c>
      <c r="M809" s="14"/>
      <c r="N809" s="14">
        <v>0</v>
      </c>
      <c r="O809" s="14"/>
      <c r="P809" s="14">
        <v>1248270</v>
      </c>
      <c r="Q809" s="14"/>
      <c r="R809" s="14">
        <v>879041</v>
      </c>
      <c r="S809" s="14"/>
      <c r="T809" s="14">
        <v>3466283</v>
      </c>
      <c r="U809" s="14"/>
      <c r="V809" s="15">
        <v>6321875</v>
      </c>
      <c r="W809" s="14"/>
      <c r="X809" s="5" t="str">
        <f t="shared" si="12"/>
        <v>No</v>
      </c>
      <c r="Y809" s="14"/>
      <c r="Z809" s="5"/>
      <c r="AA809" s="14"/>
      <c r="AB809" s="5"/>
      <c r="AC809" s="27"/>
      <c r="AD809" s="5"/>
      <c r="AE809" s="14"/>
      <c r="AF809" s="5"/>
      <c r="AG809" s="7"/>
    </row>
    <row r="810" spans="1:33" s="54" customFormat="1">
      <c r="A810" s="16" t="s">
        <v>80</v>
      </c>
      <c r="B810" s="16" t="s">
        <v>81</v>
      </c>
      <c r="C810" s="17" t="s">
        <v>82</v>
      </c>
      <c r="D810" s="186">
        <v>2193</v>
      </c>
      <c r="E810" s="189">
        <v>20193</v>
      </c>
      <c r="F810" s="17" t="s">
        <v>83</v>
      </c>
      <c r="G810" s="17" t="s">
        <v>84</v>
      </c>
      <c r="H810" s="18">
        <v>95259</v>
      </c>
      <c r="I810" s="13">
        <v>20</v>
      </c>
      <c r="J810" s="14">
        <v>0</v>
      </c>
      <c r="K810" s="19"/>
      <c r="L810" s="14">
        <v>0</v>
      </c>
      <c r="M810" s="14"/>
      <c r="N810" s="14">
        <v>0</v>
      </c>
      <c r="O810" s="14"/>
      <c r="P810" s="14">
        <v>425204</v>
      </c>
      <c r="Q810" s="14"/>
      <c r="R810" s="14">
        <v>342226</v>
      </c>
      <c r="S810" s="14"/>
      <c r="T810" s="14">
        <v>1370348</v>
      </c>
      <c r="U810" s="14"/>
      <c r="V810" s="15">
        <v>2137778</v>
      </c>
      <c r="W810" s="14"/>
      <c r="X810" s="5" t="str">
        <f t="shared" si="12"/>
        <v>No</v>
      </c>
      <c r="Y810" s="14"/>
      <c r="Z810" s="5"/>
      <c r="AA810" s="14"/>
      <c r="AB810" s="5"/>
      <c r="AC810" s="27"/>
      <c r="AD810" s="5"/>
      <c r="AE810" s="14"/>
      <c r="AF810" s="5"/>
      <c r="AG810" s="7"/>
    </row>
    <row r="811" spans="1:33" s="54" customFormat="1">
      <c r="A811" s="16" t="s">
        <v>6569</v>
      </c>
      <c r="B811" s="16" t="s">
        <v>3023</v>
      </c>
      <c r="C811" s="17" t="s">
        <v>233</v>
      </c>
      <c r="D811" s="186" t="s">
        <v>3024</v>
      </c>
      <c r="E811" s="189" t="s">
        <v>3025</v>
      </c>
      <c r="F811" s="17" t="s">
        <v>157</v>
      </c>
      <c r="G811" s="17" t="s">
        <v>147</v>
      </c>
      <c r="H811" s="18">
        <v>0</v>
      </c>
      <c r="I811" s="13">
        <v>20</v>
      </c>
      <c r="J811" s="14">
        <v>26861</v>
      </c>
      <c r="K811" s="19"/>
      <c r="L811" s="14">
        <v>0</v>
      </c>
      <c r="M811" s="14"/>
      <c r="N811" s="14">
        <v>0</v>
      </c>
      <c r="O811" s="14"/>
      <c r="P811" s="14">
        <v>23178</v>
      </c>
      <c r="Q811" s="14"/>
      <c r="R811" s="14">
        <v>278806</v>
      </c>
      <c r="S811" s="14"/>
      <c r="T811" s="14">
        <v>348281</v>
      </c>
      <c r="U811" s="14"/>
      <c r="V811" s="15">
        <v>677126</v>
      </c>
      <c r="W811" s="14"/>
      <c r="X811" s="5" t="str">
        <f t="shared" si="12"/>
        <v>No</v>
      </c>
      <c r="Y811" s="14"/>
      <c r="Z811" s="5"/>
      <c r="AA811" s="14"/>
      <c r="AB811" s="5"/>
      <c r="AC811" s="27"/>
      <c r="AD811" s="5"/>
      <c r="AE811" s="14"/>
      <c r="AF811" s="5"/>
      <c r="AG811" s="7"/>
    </row>
    <row r="812" spans="1:33" s="54" customFormat="1">
      <c r="A812" s="16" t="s">
        <v>694</v>
      </c>
      <c r="B812" s="16" t="s">
        <v>695</v>
      </c>
      <c r="C812" s="17" t="s">
        <v>34</v>
      </c>
      <c r="D812" s="186">
        <v>8014</v>
      </c>
      <c r="E812" s="189">
        <v>80014</v>
      </c>
      <c r="F812" s="17" t="s">
        <v>83</v>
      </c>
      <c r="G812" s="17" t="s">
        <v>5756</v>
      </c>
      <c r="H812" s="18">
        <v>81251</v>
      </c>
      <c r="I812" s="13">
        <v>20</v>
      </c>
      <c r="J812" s="14">
        <v>377934</v>
      </c>
      <c r="K812" s="19"/>
      <c r="L812" s="14">
        <v>0</v>
      </c>
      <c r="M812" s="14"/>
      <c r="N812" s="14">
        <v>0</v>
      </c>
      <c r="O812" s="14"/>
      <c r="P812" s="14">
        <v>700612</v>
      </c>
      <c r="Q812" s="14"/>
      <c r="R812" s="14">
        <v>37838</v>
      </c>
      <c r="S812" s="14"/>
      <c r="T812" s="14">
        <v>923327</v>
      </c>
      <c r="U812" s="14"/>
      <c r="V812" s="15">
        <v>2039711</v>
      </c>
      <c r="W812" s="14"/>
      <c r="X812" s="5" t="str">
        <f t="shared" si="12"/>
        <v>No</v>
      </c>
      <c r="Y812" s="14"/>
      <c r="Z812" s="5"/>
      <c r="AA812" s="14"/>
      <c r="AB812" s="5"/>
      <c r="AC812" s="27"/>
      <c r="AD812" s="5"/>
      <c r="AE812" s="14"/>
      <c r="AF812" s="5"/>
      <c r="AG812" s="7"/>
    </row>
    <row r="813" spans="1:33" s="54" customFormat="1">
      <c r="A813" s="16" t="s">
        <v>6159</v>
      </c>
      <c r="B813" s="16" t="s">
        <v>4616</v>
      </c>
      <c r="C813" s="17" t="s">
        <v>42</v>
      </c>
      <c r="D813" s="186"/>
      <c r="E813" s="189" t="s">
        <v>6160</v>
      </c>
      <c r="F813" s="17" t="s">
        <v>83</v>
      </c>
      <c r="G813" s="17" t="s">
        <v>147</v>
      </c>
      <c r="H813" s="18">
        <v>0</v>
      </c>
      <c r="I813" s="13">
        <v>20</v>
      </c>
      <c r="J813" s="14">
        <v>53777</v>
      </c>
      <c r="K813" s="19"/>
      <c r="L813" s="14">
        <v>419963</v>
      </c>
      <c r="M813" s="14"/>
      <c r="N813" s="14">
        <v>0</v>
      </c>
      <c r="O813" s="14"/>
      <c r="P813" s="14">
        <v>38914</v>
      </c>
      <c r="Q813" s="14"/>
      <c r="R813" s="14">
        <v>439354</v>
      </c>
      <c r="S813" s="14"/>
      <c r="T813" s="14">
        <v>0</v>
      </c>
      <c r="U813" s="14"/>
      <c r="V813" s="15">
        <v>952008</v>
      </c>
      <c r="W813" s="14"/>
      <c r="X813" s="5" t="str">
        <f t="shared" si="12"/>
        <v>No</v>
      </c>
      <c r="Y813" s="14"/>
      <c r="Z813" s="5"/>
      <c r="AA813" s="14"/>
      <c r="AB813" s="5"/>
      <c r="AC813" s="27"/>
      <c r="AD813" s="5"/>
      <c r="AE813" s="14"/>
      <c r="AF813" s="5"/>
      <c r="AG813" s="7"/>
    </row>
    <row r="814" spans="1:33" s="54" customFormat="1">
      <c r="A814" s="16" t="s">
        <v>4354</v>
      </c>
      <c r="B814" s="16" t="s">
        <v>1384</v>
      </c>
      <c r="C814" s="17" t="s">
        <v>235</v>
      </c>
      <c r="D814" s="186" t="s">
        <v>4355</v>
      </c>
      <c r="E814" s="189" t="s">
        <v>4356</v>
      </c>
      <c r="F814" s="17" t="s">
        <v>157</v>
      </c>
      <c r="G814" s="17" t="s">
        <v>147</v>
      </c>
      <c r="H814" s="18">
        <v>0</v>
      </c>
      <c r="I814" s="13">
        <v>20</v>
      </c>
      <c r="J814" s="14">
        <v>4787</v>
      </c>
      <c r="K814" s="19"/>
      <c r="L814" s="14">
        <v>854322</v>
      </c>
      <c r="M814" s="14"/>
      <c r="N814" s="14">
        <v>0</v>
      </c>
      <c r="O814" s="14"/>
      <c r="P814" s="14">
        <v>146958</v>
      </c>
      <c r="Q814" s="14"/>
      <c r="R814" s="14">
        <v>219116</v>
      </c>
      <c r="S814" s="14"/>
      <c r="T814" s="14">
        <v>238582</v>
      </c>
      <c r="U814" s="14"/>
      <c r="V814" s="15">
        <v>1463765</v>
      </c>
      <c r="W814" s="14"/>
      <c r="X814" s="5" t="str">
        <f t="shared" si="12"/>
        <v>No</v>
      </c>
      <c r="Y814" s="14"/>
      <c r="Z814" s="5"/>
      <c r="AA814" s="14"/>
      <c r="AB814" s="5"/>
      <c r="AC814" s="27"/>
      <c r="AD814" s="5"/>
      <c r="AE814" s="14"/>
      <c r="AF814" s="5"/>
      <c r="AG814" s="7"/>
    </row>
    <row r="815" spans="1:33" s="54" customFormat="1">
      <c r="A815" s="16" t="s">
        <v>1971</v>
      </c>
      <c r="B815" s="16" t="s">
        <v>5854</v>
      </c>
      <c r="C815" s="17" t="s">
        <v>217</v>
      </c>
      <c r="D815" s="186">
        <v>3109</v>
      </c>
      <c r="E815" s="189">
        <v>30109</v>
      </c>
      <c r="F815" s="17" t="s">
        <v>83</v>
      </c>
      <c r="G815" s="17" t="s">
        <v>5756</v>
      </c>
      <c r="H815" s="18">
        <v>58875</v>
      </c>
      <c r="I815" s="13">
        <v>19</v>
      </c>
      <c r="J815" s="14">
        <v>392273</v>
      </c>
      <c r="K815" s="19"/>
      <c r="L815" s="14">
        <v>18200</v>
      </c>
      <c r="M815" s="14"/>
      <c r="N815" s="14">
        <v>0</v>
      </c>
      <c r="O815" s="14"/>
      <c r="P815" s="14">
        <v>882290</v>
      </c>
      <c r="Q815" s="14"/>
      <c r="R815" s="14">
        <v>307845</v>
      </c>
      <c r="S815" s="14"/>
      <c r="T815" s="14">
        <v>749417</v>
      </c>
      <c r="U815" s="14"/>
      <c r="V815" s="15">
        <v>2350025</v>
      </c>
      <c r="W815" s="14"/>
      <c r="X815" s="5" t="str">
        <f t="shared" si="12"/>
        <v>No</v>
      </c>
      <c r="Y815" s="14"/>
      <c r="Z815" s="5"/>
      <c r="AA815" s="14"/>
      <c r="AB815" s="5"/>
      <c r="AC815" s="27"/>
      <c r="AD815" s="5"/>
      <c r="AE815" s="14"/>
      <c r="AF815" s="5"/>
      <c r="AG815" s="7"/>
    </row>
    <row r="816" spans="1:33" s="54" customFormat="1">
      <c r="A816" s="16" t="s">
        <v>6570</v>
      </c>
      <c r="B816" s="16" t="s">
        <v>889</v>
      </c>
      <c r="C816" s="17" t="s">
        <v>288</v>
      </c>
      <c r="D816" s="186" t="s">
        <v>2665</v>
      </c>
      <c r="E816" s="189" t="s">
        <v>2666</v>
      </c>
      <c r="F816" s="17" t="s">
        <v>88</v>
      </c>
      <c r="G816" s="17" t="s">
        <v>147</v>
      </c>
      <c r="H816" s="18">
        <v>0</v>
      </c>
      <c r="I816" s="13">
        <v>19</v>
      </c>
      <c r="J816" s="14">
        <v>162739</v>
      </c>
      <c r="K816" s="19"/>
      <c r="L816" s="14">
        <v>28306</v>
      </c>
      <c r="M816" s="14"/>
      <c r="N816" s="14">
        <v>0</v>
      </c>
      <c r="O816" s="14"/>
      <c r="P816" s="14">
        <v>47544</v>
      </c>
      <c r="Q816" s="14"/>
      <c r="R816" s="14">
        <v>975791</v>
      </c>
      <c r="S816" s="14"/>
      <c r="T816" s="14">
        <v>787306</v>
      </c>
      <c r="U816" s="14"/>
      <c r="V816" s="15">
        <v>2001686</v>
      </c>
      <c r="W816" s="14"/>
      <c r="X816" s="5" t="str">
        <f t="shared" si="12"/>
        <v>No</v>
      </c>
      <c r="Y816" s="14"/>
      <c r="Z816" s="5"/>
      <c r="AA816" s="14"/>
      <c r="AB816" s="5"/>
      <c r="AC816" s="27"/>
      <c r="AD816" s="5"/>
      <c r="AE816" s="14"/>
      <c r="AF816" s="5"/>
      <c r="AG816" s="7"/>
    </row>
    <row r="817" spans="1:33" s="54" customFormat="1">
      <c r="A817" s="16" t="s">
        <v>552</v>
      </c>
      <c r="B817" s="16" t="s">
        <v>553</v>
      </c>
      <c r="C817" s="17" t="s">
        <v>235</v>
      </c>
      <c r="D817" s="186">
        <v>4226</v>
      </c>
      <c r="E817" s="189">
        <v>40226</v>
      </c>
      <c r="F817" s="17" t="s">
        <v>157</v>
      </c>
      <c r="G817" s="17" t="s">
        <v>5756</v>
      </c>
      <c r="H817" s="18">
        <v>280648</v>
      </c>
      <c r="I817" s="13">
        <v>19</v>
      </c>
      <c r="J817" s="14">
        <v>14598</v>
      </c>
      <c r="K817" s="19"/>
      <c r="L817" s="14">
        <v>265805</v>
      </c>
      <c r="M817" s="14"/>
      <c r="N817" s="14">
        <v>0</v>
      </c>
      <c r="O817" s="14"/>
      <c r="P817" s="14">
        <v>64739</v>
      </c>
      <c r="Q817" s="14"/>
      <c r="R817" s="14">
        <v>205716</v>
      </c>
      <c r="S817" s="14"/>
      <c r="T817" s="14">
        <v>151854</v>
      </c>
      <c r="U817" s="14"/>
      <c r="V817" s="15">
        <v>702712</v>
      </c>
      <c r="W817" s="14"/>
      <c r="X817" s="5" t="str">
        <f t="shared" si="12"/>
        <v>No</v>
      </c>
      <c r="Y817" s="14"/>
      <c r="Z817" s="5"/>
      <c r="AA817" s="14"/>
      <c r="AB817" s="5"/>
      <c r="AC817" s="27"/>
      <c r="AD817" s="5"/>
      <c r="AE817" s="14"/>
      <c r="AF817" s="5"/>
      <c r="AG817" s="7"/>
    </row>
    <row r="818" spans="1:33" s="54" customFormat="1">
      <c r="A818" s="16" t="s">
        <v>1581</v>
      </c>
      <c r="B818" s="16" t="s">
        <v>1582</v>
      </c>
      <c r="C818" s="17" t="s">
        <v>178</v>
      </c>
      <c r="D818" s="186" t="s">
        <v>1583</v>
      </c>
      <c r="E818" s="189" t="s">
        <v>1584</v>
      </c>
      <c r="F818" s="17" t="s">
        <v>88</v>
      </c>
      <c r="G818" s="17" t="s">
        <v>147</v>
      </c>
      <c r="H818" s="18">
        <v>0</v>
      </c>
      <c r="I818" s="13">
        <v>19</v>
      </c>
      <c r="J818" s="14">
        <v>126683</v>
      </c>
      <c r="K818" s="19"/>
      <c r="L818" s="14">
        <v>0</v>
      </c>
      <c r="M818" s="14"/>
      <c r="N818" s="14">
        <v>0</v>
      </c>
      <c r="O818" s="14"/>
      <c r="P818" s="14">
        <v>510413</v>
      </c>
      <c r="Q818" s="14"/>
      <c r="R818" s="14">
        <v>609598</v>
      </c>
      <c r="S818" s="14"/>
      <c r="T818" s="14">
        <v>304975</v>
      </c>
      <c r="U818" s="14"/>
      <c r="V818" s="15">
        <v>1551669</v>
      </c>
      <c r="W818" s="14"/>
      <c r="X818" s="5" t="str">
        <f t="shared" si="12"/>
        <v>No</v>
      </c>
      <c r="Y818" s="14"/>
      <c r="Z818" s="5"/>
      <c r="AA818" s="14"/>
      <c r="AB818" s="5"/>
      <c r="AC818" s="27"/>
      <c r="AD818" s="5"/>
      <c r="AE818" s="14"/>
      <c r="AF818" s="5"/>
      <c r="AG818" s="7"/>
    </row>
    <row r="819" spans="1:33" s="54" customFormat="1">
      <c r="A819" s="16" t="s">
        <v>5105</v>
      </c>
      <c r="B819" s="16" t="s">
        <v>1246</v>
      </c>
      <c r="C819" s="17" t="s">
        <v>129</v>
      </c>
      <c r="D819" s="186">
        <v>4023</v>
      </c>
      <c r="E819" s="189">
        <v>40023</v>
      </c>
      <c r="F819" s="17" t="s">
        <v>83</v>
      </c>
      <c r="G819" s="17" t="s">
        <v>84</v>
      </c>
      <c r="H819" s="18">
        <v>386787</v>
      </c>
      <c r="I819" s="13">
        <v>19</v>
      </c>
      <c r="J819" s="14">
        <v>669211</v>
      </c>
      <c r="K819" s="19"/>
      <c r="L819" s="14">
        <v>9589</v>
      </c>
      <c r="M819" s="14"/>
      <c r="N819" s="14">
        <v>0</v>
      </c>
      <c r="O819" s="14"/>
      <c r="P819" s="14">
        <v>2079049</v>
      </c>
      <c r="Q819" s="14"/>
      <c r="R819" s="14">
        <v>747450</v>
      </c>
      <c r="S819" s="14"/>
      <c r="T819" s="14">
        <v>1175659</v>
      </c>
      <c r="U819" s="14"/>
      <c r="V819" s="15">
        <v>4680958</v>
      </c>
      <c r="W819" s="14"/>
      <c r="X819" s="5" t="str">
        <f t="shared" si="12"/>
        <v>No</v>
      </c>
      <c r="Y819" s="14"/>
      <c r="Z819" s="5"/>
      <c r="AA819" s="14"/>
      <c r="AB819" s="5"/>
      <c r="AC819" s="27"/>
      <c r="AD819" s="5"/>
      <c r="AE819" s="14"/>
      <c r="AF819" s="5"/>
      <c r="AG819" s="7"/>
    </row>
    <row r="820" spans="1:33" s="54" customFormat="1">
      <c r="A820" s="16" t="s">
        <v>2658</v>
      </c>
      <c r="B820" s="16" t="s">
        <v>2659</v>
      </c>
      <c r="C820" s="17" t="s">
        <v>288</v>
      </c>
      <c r="D820" s="186" t="s">
        <v>2660</v>
      </c>
      <c r="E820" s="189">
        <v>30167</v>
      </c>
      <c r="F820" s="17" t="s">
        <v>83</v>
      </c>
      <c r="G820" s="17" t="s">
        <v>5756</v>
      </c>
      <c r="H820" s="18">
        <v>664651</v>
      </c>
      <c r="I820" s="13">
        <v>19</v>
      </c>
      <c r="J820" s="14">
        <v>51952</v>
      </c>
      <c r="K820" s="19"/>
      <c r="L820" s="14">
        <v>0</v>
      </c>
      <c r="M820" s="14"/>
      <c r="N820" s="14">
        <v>0</v>
      </c>
      <c r="O820" s="14"/>
      <c r="P820" s="14">
        <v>103116</v>
      </c>
      <c r="Q820" s="14"/>
      <c r="R820" s="14">
        <v>1217855</v>
      </c>
      <c r="S820" s="14"/>
      <c r="T820" s="14">
        <v>599522</v>
      </c>
      <c r="U820" s="14"/>
      <c r="V820" s="15">
        <v>1972445</v>
      </c>
      <c r="W820" s="14"/>
      <c r="X820" s="5" t="str">
        <f t="shared" si="12"/>
        <v>No</v>
      </c>
      <c r="Y820" s="14"/>
      <c r="Z820" s="5"/>
      <c r="AA820" s="14"/>
      <c r="AB820" s="5"/>
      <c r="AC820" s="27"/>
      <c r="AD820" s="5"/>
      <c r="AE820" s="14"/>
      <c r="AF820" s="5"/>
      <c r="AG820" s="7"/>
    </row>
    <row r="821" spans="1:33" s="54" customFormat="1">
      <c r="A821" s="16" t="s">
        <v>241</v>
      </c>
      <c r="B821" s="16" t="s">
        <v>242</v>
      </c>
      <c r="C821" s="17" t="s">
        <v>103</v>
      </c>
      <c r="D821" s="186">
        <v>4194</v>
      </c>
      <c r="E821" s="189">
        <v>40194</v>
      </c>
      <c r="F821" s="17" t="s">
        <v>83</v>
      </c>
      <c r="G821" s="17" t="s">
        <v>5756</v>
      </c>
      <c r="H821" s="18">
        <v>109572</v>
      </c>
      <c r="I821" s="13">
        <v>19</v>
      </c>
      <c r="J821" s="14">
        <v>0</v>
      </c>
      <c r="K821" s="19"/>
      <c r="L821" s="14">
        <v>0</v>
      </c>
      <c r="M821" s="14"/>
      <c r="N821" s="14">
        <v>0</v>
      </c>
      <c r="O821" s="14"/>
      <c r="P821" s="14">
        <v>1169824</v>
      </c>
      <c r="Q821" s="14"/>
      <c r="R821" s="14">
        <v>0</v>
      </c>
      <c r="S821" s="14"/>
      <c r="T821" s="14">
        <v>777094</v>
      </c>
      <c r="U821" s="14"/>
      <c r="V821" s="15">
        <v>1946918</v>
      </c>
      <c r="W821" s="14"/>
      <c r="X821" s="5" t="str">
        <f t="shared" si="12"/>
        <v>No</v>
      </c>
      <c r="Y821" s="14"/>
      <c r="Z821" s="5"/>
      <c r="AA821" s="14"/>
      <c r="AB821" s="5"/>
      <c r="AC821" s="27"/>
      <c r="AD821" s="5"/>
      <c r="AE821" s="14"/>
      <c r="AF821" s="5"/>
      <c r="AG821" s="7"/>
    </row>
    <row r="822" spans="1:33" s="54" customFormat="1">
      <c r="A822" s="16" t="s">
        <v>5923</v>
      </c>
      <c r="B822" s="16" t="s">
        <v>4855</v>
      </c>
      <c r="C822" s="17" t="s">
        <v>87</v>
      </c>
      <c r="D822" s="186"/>
      <c r="E822" s="189" t="s">
        <v>5924</v>
      </c>
      <c r="F822" s="17" t="s">
        <v>83</v>
      </c>
      <c r="G822" s="17" t="s">
        <v>147</v>
      </c>
      <c r="H822" s="18">
        <v>0</v>
      </c>
      <c r="I822" s="13">
        <v>19</v>
      </c>
      <c r="J822" s="14">
        <v>68277</v>
      </c>
      <c r="K822" s="19"/>
      <c r="L822" s="14">
        <v>0</v>
      </c>
      <c r="M822" s="14"/>
      <c r="N822" s="14">
        <v>0</v>
      </c>
      <c r="O822" s="14"/>
      <c r="P822" s="14">
        <v>1170936</v>
      </c>
      <c r="Q822" s="14"/>
      <c r="R822" s="14">
        <v>301443</v>
      </c>
      <c r="S822" s="14"/>
      <c r="T822" s="14">
        <v>9446</v>
      </c>
      <c r="U822" s="14"/>
      <c r="V822" s="15">
        <v>1550102</v>
      </c>
      <c r="W822" s="14"/>
      <c r="X822" s="5" t="str">
        <f t="shared" si="12"/>
        <v>No</v>
      </c>
      <c r="Y822" s="14"/>
      <c r="Z822" s="5"/>
      <c r="AA822" s="14"/>
      <c r="AB822" s="5"/>
      <c r="AC822" s="27"/>
      <c r="AD822" s="5"/>
      <c r="AE822" s="14"/>
      <c r="AF822" s="5"/>
      <c r="AG822" s="7"/>
    </row>
    <row r="823" spans="1:33" s="54" customFormat="1">
      <c r="A823" s="16" t="s">
        <v>1086</v>
      </c>
      <c r="B823" s="16" t="s">
        <v>1087</v>
      </c>
      <c r="C823" s="17" t="s">
        <v>278</v>
      </c>
      <c r="D823" s="186">
        <v>7047</v>
      </c>
      <c r="E823" s="189">
        <v>70047</v>
      </c>
      <c r="F823" s="17" t="s">
        <v>83</v>
      </c>
      <c r="G823" s="17" t="s">
        <v>5756</v>
      </c>
      <c r="H823" s="18">
        <v>1519417</v>
      </c>
      <c r="I823" s="13">
        <v>19</v>
      </c>
      <c r="J823" s="14">
        <v>129329</v>
      </c>
      <c r="K823" s="19"/>
      <c r="L823" s="14">
        <v>0</v>
      </c>
      <c r="M823" s="14"/>
      <c r="N823" s="14">
        <v>0</v>
      </c>
      <c r="O823" s="14"/>
      <c r="P823" s="14">
        <v>3050910</v>
      </c>
      <c r="Q823" s="14"/>
      <c r="R823" s="14">
        <v>0</v>
      </c>
      <c r="S823" s="14"/>
      <c r="T823" s="14">
        <v>0</v>
      </c>
      <c r="U823" s="14"/>
      <c r="V823" s="15">
        <v>3180239</v>
      </c>
      <c r="W823" s="14"/>
      <c r="X823" s="5" t="str">
        <f t="shared" si="12"/>
        <v>No</v>
      </c>
      <c r="Y823" s="14"/>
      <c r="Z823" s="5"/>
      <c r="AA823" s="14"/>
      <c r="AB823" s="5"/>
      <c r="AC823" s="27"/>
      <c r="AD823" s="5"/>
      <c r="AE823" s="14"/>
      <c r="AF823" s="5"/>
      <c r="AG823" s="7"/>
    </row>
    <row r="824" spans="1:33" s="54" customFormat="1">
      <c r="A824" s="16" t="s">
        <v>1379</v>
      </c>
      <c r="B824" s="16" t="s">
        <v>1380</v>
      </c>
      <c r="C824" s="17" t="s">
        <v>163</v>
      </c>
      <c r="D824" s="186">
        <v>1053</v>
      </c>
      <c r="E824" s="189">
        <v>10053</v>
      </c>
      <c r="F824" s="17" t="s">
        <v>88</v>
      </c>
      <c r="G824" s="17" t="s">
        <v>84</v>
      </c>
      <c r="H824" s="18">
        <v>4181019</v>
      </c>
      <c r="I824" s="13">
        <v>19</v>
      </c>
      <c r="J824" s="14">
        <v>182875</v>
      </c>
      <c r="K824" s="19"/>
      <c r="L824" s="14">
        <v>258962</v>
      </c>
      <c r="M824" s="14"/>
      <c r="N824" s="14">
        <v>0</v>
      </c>
      <c r="O824" s="14"/>
      <c r="P824" s="14">
        <v>546394</v>
      </c>
      <c r="Q824" s="14"/>
      <c r="R824" s="14">
        <v>1347622</v>
      </c>
      <c r="S824" s="14"/>
      <c r="T824" s="14">
        <v>187868</v>
      </c>
      <c r="U824" s="14"/>
      <c r="V824" s="15">
        <v>2523721</v>
      </c>
      <c r="W824" s="14"/>
      <c r="X824" s="5" t="str">
        <f t="shared" si="12"/>
        <v>No</v>
      </c>
      <c r="Y824" s="14"/>
      <c r="Z824" s="5"/>
      <c r="AA824" s="14"/>
      <c r="AB824" s="5"/>
      <c r="AC824" s="27"/>
      <c r="AD824" s="5"/>
      <c r="AE824" s="14"/>
      <c r="AF824" s="5"/>
      <c r="AG824" s="7"/>
    </row>
    <row r="825" spans="1:33" s="54" customFormat="1">
      <c r="A825" s="16" t="s">
        <v>5281</v>
      </c>
      <c r="B825" s="16" t="s">
        <v>477</v>
      </c>
      <c r="C825" s="17" t="s">
        <v>124</v>
      </c>
      <c r="D825" s="186">
        <v>6038</v>
      </c>
      <c r="E825" s="189">
        <v>60038</v>
      </c>
      <c r="F825" s="17" t="s">
        <v>83</v>
      </c>
      <c r="G825" s="17" t="s">
        <v>84</v>
      </c>
      <c r="H825" s="18">
        <v>252720</v>
      </c>
      <c r="I825" s="13">
        <v>19</v>
      </c>
      <c r="J825" s="14">
        <v>468475</v>
      </c>
      <c r="K825" s="19"/>
      <c r="L825" s="14">
        <v>196249</v>
      </c>
      <c r="M825" s="14"/>
      <c r="N825" s="14">
        <v>0</v>
      </c>
      <c r="O825" s="14"/>
      <c r="P825" s="14">
        <v>2965289</v>
      </c>
      <c r="Q825" s="14"/>
      <c r="R825" s="14">
        <v>244892</v>
      </c>
      <c r="S825" s="14"/>
      <c r="T825" s="14">
        <v>2030770</v>
      </c>
      <c r="U825" s="14"/>
      <c r="V825" s="15">
        <v>5905675</v>
      </c>
      <c r="W825" s="14"/>
      <c r="X825" s="5" t="str">
        <f t="shared" si="12"/>
        <v>No</v>
      </c>
      <c r="Y825" s="14"/>
      <c r="Z825" s="5"/>
      <c r="AA825" s="14"/>
      <c r="AB825" s="5"/>
      <c r="AC825" s="27"/>
      <c r="AD825" s="5"/>
      <c r="AE825" s="14"/>
      <c r="AF825" s="5"/>
      <c r="AG825" s="7"/>
    </row>
    <row r="826" spans="1:33" s="54" customFormat="1">
      <c r="A826" s="16" t="s">
        <v>1469</v>
      </c>
      <c r="B826" s="16" t="s">
        <v>1470</v>
      </c>
      <c r="C826" s="17" t="s">
        <v>154</v>
      </c>
      <c r="D826" s="186">
        <v>4208</v>
      </c>
      <c r="E826" s="189">
        <v>40208</v>
      </c>
      <c r="F826" s="17" t="s">
        <v>83</v>
      </c>
      <c r="G826" s="17" t="s">
        <v>84</v>
      </c>
      <c r="H826" s="18">
        <v>400492</v>
      </c>
      <c r="I826" s="13">
        <v>19</v>
      </c>
      <c r="J826" s="14">
        <v>0</v>
      </c>
      <c r="K826" s="19"/>
      <c r="L826" s="14">
        <v>694492</v>
      </c>
      <c r="M826" s="14"/>
      <c r="N826" s="14">
        <v>0</v>
      </c>
      <c r="O826" s="14"/>
      <c r="P826" s="14">
        <v>1318061</v>
      </c>
      <c r="Q826" s="14"/>
      <c r="R826" s="14">
        <v>0</v>
      </c>
      <c r="S826" s="14"/>
      <c r="T826" s="14">
        <v>1464910</v>
      </c>
      <c r="U826" s="14"/>
      <c r="V826" s="15">
        <v>3477463</v>
      </c>
      <c r="W826" s="14"/>
      <c r="X826" s="5" t="str">
        <f t="shared" si="12"/>
        <v>No</v>
      </c>
      <c r="Y826" s="14"/>
      <c r="Z826" s="5"/>
      <c r="AA826" s="14"/>
      <c r="AB826" s="5"/>
      <c r="AC826" s="27"/>
      <c r="AD826" s="5"/>
      <c r="AE826" s="14"/>
      <c r="AF826" s="5"/>
      <c r="AG826" s="7"/>
    </row>
    <row r="827" spans="1:33" s="54" customFormat="1">
      <c r="A827" s="16" t="s">
        <v>4894</v>
      </c>
      <c r="B827" s="16" t="s">
        <v>4895</v>
      </c>
      <c r="C827" s="17" t="s">
        <v>87</v>
      </c>
      <c r="D827" s="186" t="s">
        <v>4896</v>
      </c>
      <c r="E827" s="189" t="s">
        <v>4897</v>
      </c>
      <c r="F827" s="17" t="s">
        <v>83</v>
      </c>
      <c r="G827" s="17" t="s">
        <v>147</v>
      </c>
      <c r="H827" s="18">
        <v>0</v>
      </c>
      <c r="I827" s="13">
        <v>19</v>
      </c>
      <c r="J827" s="14">
        <v>24729</v>
      </c>
      <c r="K827" s="19"/>
      <c r="L827" s="14">
        <v>2319856</v>
      </c>
      <c r="M827" s="14"/>
      <c r="N827" s="14">
        <v>0</v>
      </c>
      <c r="O827" s="14"/>
      <c r="P827" s="14">
        <v>1127132</v>
      </c>
      <c r="Q827" s="14"/>
      <c r="R827" s="14">
        <v>162847</v>
      </c>
      <c r="S827" s="14"/>
      <c r="T827" s="14">
        <v>517211</v>
      </c>
      <c r="U827" s="14"/>
      <c r="V827" s="15">
        <v>4151775</v>
      </c>
      <c r="W827" s="14"/>
      <c r="X827" s="5" t="str">
        <f t="shared" si="12"/>
        <v>No</v>
      </c>
      <c r="Y827" s="14"/>
      <c r="Z827" s="5"/>
      <c r="AA827" s="14"/>
      <c r="AB827" s="5"/>
      <c r="AC827" s="27"/>
      <c r="AD827" s="5"/>
      <c r="AE827" s="14"/>
      <c r="AF827" s="5"/>
      <c r="AG827" s="7"/>
    </row>
    <row r="828" spans="1:33" s="54" customFormat="1">
      <c r="A828" s="16" t="s">
        <v>4017</v>
      </c>
      <c r="B828" s="16" t="s">
        <v>1201</v>
      </c>
      <c r="C828" s="17" t="s">
        <v>39</v>
      </c>
      <c r="D828" s="186" t="s">
        <v>4018</v>
      </c>
      <c r="E828" s="189" t="s">
        <v>4019</v>
      </c>
      <c r="F828" s="17" t="s">
        <v>88</v>
      </c>
      <c r="G828" s="17" t="s">
        <v>147</v>
      </c>
      <c r="H828" s="18">
        <v>0</v>
      </c>
      <c r="I828" s="13">
        <v>19</v>
      </c>
      <c r="J828" s="14">
        <v>121153</v>
      </c>
      <c r="K828" s="19"/>
      <c r="L828" s="14">
        <v>0</v>
      </c>
      <c r="M828" s="14"/>
      <c r="N828" s="14">
        <v>0</v>
      </c>
      <c r="O828" s="14"/>
      <c r="P828" s="14">
        <v>519196</v>
      </c>
      <c r="Q828" s="14"/>
      <c r="R828" s="14">
        <v>0</v>
      </c>
      <c r="S828" s="14"/>
      <c r="T828" s="14">
        <v>923270</v>
      </c>
      <c r="U828" s="14"/>
      <c r="V828" s="15">
        <v>1563619</v>
      </c>
      <c r="W828" s="14"/>
      <c r="X828" s="5" t="str">
        <f t="shared" si="12"/>
        <v>No</v>
      </c>
      <c r="Y828" s="14"/>
      <c r="Z828" s="5"/>
      <c r="AA828" s="14"/>
      <c r="AB828" s="5"/>
      <c r="AC828" s="27"/>
      <c r="AD828" s="5"/>
      <c r="AE828" s="14"/>
      <c r="AF828" s="5"/>
      <c r="AG828" s="7"/>
    </row>
    <row r="829" spans="1:33" s="54" customFormat="1">
      <c r="A829" s="16" t="s">
        <v>5184</v>
      </c>
      <c r="B829" s="16" t="s">
        <v>5185</v>
      </c>
      <c r="C829" s="17" t="s">
        <v>168</v>
      </c>
      <c r="D829" s="186" t="s">
        <v>5186</v>
      </c>
      <c r="E829" s="189" t="s">
        <v>5187</v>
      </c>
      <c r="F829" s="17" t="s">
        <v>83</v>
      </c>
      <c r="G829" s="17" t="s">
        <v>147</v>
      </c>
      <c r="H829" s="18">
        <v>0</v>
      </c>
      <c r="I829" s="13">
        <v>19</v>
      </c>
      <c r="J829" s="14">
        <v>266593</v>
      </c>
      <c r="K829" s="19"/>
      <c r="L829" s="14">
        <v>556765</v>
      </c>
      <c r="M829" s="14"/>
      <c r="N829" s="14">
        <v>0</v>
      </c>
      <c r="O829" s="14"/>
      <c r="P829" s="14">
        <v>624675</v>
      </c>
      <c r="Q829" s="14"/>
      <c r="R829" s="14">
        <v>367788</v>
      </c>
      <c r="S829" s="14"/>
      <c r="T829" s="14">
        <v>450304</v>
      </c>
      <c r="U829" s="14"/>
      <c r="V829" s="15">
        <v>2266125</v>
      </c>
      <c r="W829" s="14"/>
      <c r="X829" s="5" t="str">
        <f t="shared" si="12"/>
        <v>No</v>
      </c>
      <c r="Y829" s="14"/>
      <c r="Z829" s="5"/>
      <c r="AA829" s="14"/>
      <c r="AB829" s="5"/>
      <c r="AC829" s="27"/>
      <c r="AD829" s="5"/>
      <c r="AE829" s="14"/>
      <c r="AF829" s="5"/>
      <c r="AG829" s="7"/>
    </row>
    <row r="830" spans="1:33" s="54" customFormat="1">
      <c r="A830" s="16" t="s">
        <v>2688</v>
      </c>
      <c r="B830" s="16" t="s">
        <v>2689</v>
      </c>
      <c r="C830" s="17" t="s">
        <v>235</v>
      </c>
      <c r="D830" s="186">
        <v>4217</v>
      </c>
      <c r="E830" s="189">
        <v>40217</v>
      </c>
      <c r="F830" s="17" t="s">
        <v>83</v>
      </c>
      <c r="G830" s="17" t="s">
        <v>5756</v>
      </c>
      <c r="H830" s="18">
        <v>214881</v>
      </c>
      <c r="I830" s="13">
        <v>19</v>
      </c>
      <c r="J830" s="14">
        <v>34244</v>
      </c>
      <c r="K830" s="19"/>
      <c r="L830" s="14">
        <v>64198</v>
      </c>
      <c r="M830" s="14"/>
      <c r="N830" s="14">
        <v>0</v>
      </c>
      <c r="O830" s="14"/>
      <c r="P830" s="14">
        <v>703483</v>
      </c>
      <c r="Q830" s="14"/>
      <c r="R830" s="14">
        <v>241391</v>
      </c>
      <c r="S830" s="14"/>
      <c r="T830" s="14">
        <v>282648</v>
      </c>
      <c r="U830" s="14"/>
      <c r="V830" s="15">
        <v>1325964</v>
      </c>
      <c r="W830" s="14"/>
      <c r="X830" s="5" t="str">
        <f t="shared" si="12"/>
        <v>No</v>
      </c>
      <c r="Y830" s="14"/>
      <c r="Z830" s="5"/>
      <c r="AA830" s="14"/>
      <c r="AB830" s="5"/>
      <c r="AC830" s="27"/>
      <c r="AD830" s="5"/>
      <c r="AE830" s="14"/>
      <c r="AF830" s="5"/>
      <c r="AG830" s="7"/>
    </row>
    <row r="831" spans="1:33" s="54" customFormat="1">
      <c r="A831" s="16" t="s">
        <v>3058</v>
      </c>
      <c r="B831" s="16" t="s">
        <v>3059</v>
      </c>
      <c r="C831" s="17" t="s">
        <v>171</v>
      </c>
      <c r="D831" s="186" t="s">
        <v>3060</v>
      </c>
      <c r="E831" s="189" t="s">
        <v>3061</v>
      </c>
      <c r="F831" s="17" t="s">
        <v>157</v>
      </c>
      <c r="G831" s="17" t="s">
        <v>147</v>
      </c>
      <c r="H831" s="18">
        <v>0</v>
      </c>
      <c r="I831" s="13">
        <v>19</v>
      </c>
      <c r="J831" s="14">
        <v>35535</v>
      </c>
      <c r="K831" s="19"/>
      <c r="L831" s="14">
        <v>0</v>
      </c>
      <c r="M831" s="14"/>
      <c r="N831" s="14">
        <v>0</v>
      </c>
      <c r="O831" s="14"/>
      <c r="P831" s="14">
        <v>21800</v>
      </c>
      <c r="Q831" s="14"/>
      <c r="R831" s="14">
        <v>872770</v>
      </c>
      <c r="S831" s="14"/>
      <c r="T831" s="14">
        <v>848719</v>
      </c>
      <c r="U831" s="14"/>
      <c r="V831" s="15">
        <v>1778824</v>
      </c>
      <c r="W831" s="14"/>
      <c r="X831" s="5" t="str">
        <f t="shared" si="12"/>
        <v>No</v>
      </c>
      <c r="Y831" s="14"/>
      <c r="Z831" s="5"/>
      <c r="AA831" s="14"/>
      <c r="AB831" s="5"/>
      <c r="AC831" s="27"/>
      <c r="AD831" s="5"/>
      <c r="AE831" s="14"/>
      <c r="AF831" s="5"/>
      <c r="AG831" s="7"/>
    </row>
    <row r="832" spans="1:33" s="54" customFormat="1">
      <c r="A832" s="16" t="s">
        <v>1883</v>
      </c>
      <c r="B832" s="16" t="s">
        <v>1473</v>
      </c>
      <c r="C832" s="17" t="s">
        <v>265</v>
      </c>
      <c r="D832" s="186" t="s">
        <v>1884</v>
      </c>
      <c r="E832" s="189" t="s">
        <v>1885</v>
      </c>
      <c r="F832" s="17" t="s">
        <v>88</v>
      </c>
      <c r="G832" s="17" t="s">
        <v>147</v>
      </c>
      <c r="H832" s="18">
        <v>0</v>
      </c>
      <c r="I832" s="13">
        <v>19</v>
      </c>
      <c r="J832" s="14">
        <v>58137</v>
      </c>
      <c r="K832" s="19"/>
      <c r="L832" s="14">
        <v>1342804</v>
      </c>
      <c r="M832" s="14"/>
      <c r="N832" s="14">
        <v>0</v>
      </c>
      <c r="O832" s="14"/>
      <c r="P832" s="14">
        <v>23694</v>
      </c>
      <c r="Q832" s="14"/>
      <c r="R832" s="14">
        <v>295167</v>
      </c>
      <c r="S832" s="14"/>
      <c r="T832" s="14">
        <v>416053</v>
      </c>
      <c r="U832" s="14"/>
      <c r="V832" s="15">
        <v>2135855</v>
      </c>
      <c r="W832" s="14"/>
      <c r="X832" s="5" t="str">
        <f t="shared" si="12"/>
        <v>No</v>
      </c>
      <c r="Y832" s="14"/>
      <c r="Z832" s="5"/>
      <c r="AA832" s="14"/>
      <c r="AB832" s="5"/>
      <c r="AC832" s="27"/>
      <c r="AD832" s="5"/>
      <c r="AE832" s="14"/>
      <c r="AF832" s="5"/>
      <c r="AG832" s="7"/>
    </row>
    <row r="833" spans="1:33" s="54" customFormat="1">
      <c r="A833" s="16" t="s">
        <v>1472</v>
      </c>
      <c r="B833" s="16" t="s">
        <v>1473</v>
      </c>
      <c r="C833" s="17" t="s">
        <v>265</v>
      </c>
      <c r="D833" s="186">
        <v>7011</v>
      </c>
      <c r="E833" s="189">
        <v>70011</v>
      </c>
      <c r="F833" s="17" t="s">
        <v>83</v>
      </c>
      <c r="G833" s="17" t="s">
        <v>5756</v>
      </c>
      <c r="H833" s="18">
        <v>67818</v>
      </c>
      <c r="I833" s="13">
        <v>19</v>
      </c>
      <c r="J833" s="14">
        <v>407994</v>
      </c>
      <c r="K833" s="19"/>
      <c r="L833" s="14">
        <v>63618</v>
      </c>
      <c r="M833" s="14"/>
      <c r="N833" s="14">
        <v>0</v>
      </c>
      <c r="O833" s="14"/>
      <c r="P833" s="14">
        <v>1441660</v>
      </c>
      <c r="Q833" s="14"/>
      <c r="R833" s="14">
        <v>282873</v>
      </c>
      <c r="S833" s="14"/>
      <c r="T833" s="14">
        <v>1429092</v>
      </c>
      <c r="U833" s="14"/>
      <c r="V833" s="15">
        <v>3625237</v>
      </c>
      <c r="W833" s="14"/>
      <c r="X833" s="5" t="str">
        <f t="shared" si="12"/>
        <v>No</v>
      </c>
      <c r="Y833" s="14"/>
      <c r="Z833" s="5"/>
      <c r="AA833" s="14"/>
      <c r="AB833" s="5"/>
      <c r="AC833" s="27"/>
      <c r="AD833" s="5"/>
      <c r="AE833" s="14"/>
      <c r="AF833" s="5"/>
      <c r="AG833" s="7"/>
    </row>
    <row r="834" spans="1:33" s="54" customFormat="1">
      <c r="A834" s="16" t="s">
        <v>415</v>
      </c>
      <c r="B834" s="16" t="s">
        <v>416</v>
      </c>
      <c r="C834" s="17" t="s">
        <v>87</v>
      </c>
      <c r="D834" s="186">
        <v>35</v>
      </c>
      <c r="E834" s="189">
        <v>35</v>
      </c>
      <c r="F834" s="17" t="s">
        <v>138</v>
      </c>
      <c r="G834" s="17" t="s">
        <v>84</v>
      </c>
      <c r="H834" s="18">
        <v>3059393</v>
      </c>
      <c r="I834" s="13">
        <v>19</v>
      </c>
      <c r="J834" s="14">
        <v>41670964</v>
      </c>
      <c r="K834" s="19"/>
      <c r="L834" s="14">
        <v>146465424</v>
      </c>
      <c r="M834" s="14"/>
      <c r="N834" s="14">
        <v>0</v>
      </c>
      <c r="O834" s="14"/>
      <c r="P834" s="14">
        <v>0</v>
      </c>
      <c r="Q834" s="14"/>
      <c r="R834" s="14">
        <v>48308256</v>
      </c>
      <c r="S834" s="14"/>
      <c r="T834" s="14">
        <v>4800902</v>
      </c>
      <c r="U834" s="14"/>
      <c r="V834" s="15">
        <v>241245546</v>
      </c>
      <c r="W834" s="14"/>
      <c r="X834" s="5" t="str">
        <f t="shared" si="12"/>
        <v>No</v>
      </c>
      <c r="Y834" s="14"/>
      <c r="Z834" s="5"/>
      <c r="AA834" s="14"/>
      <c r="AB834" s="5"/>
      <c r="AC834" s="27"/>
      <c r="AD834" s="5"/>
      <c r="AE834" s="14"/>
      <c r="AF834" s="5"/>
      <c r="AG834" s="7"/>
    </row>
    <row r="835" spans="1:33" s="54" customFormat="1">
      <c r="A835" s="16" t="s">
        <v>2298</v>
      </c>
      <c r="B835" s="16" t="s">
        <v>2299</v>
      </c>
      <c r="C835" s="17" t="s">
        <v>106</v>
      </c>
      <c r="D835" s="186" t="s">
        <v>2300</v>
      </c>
      <c r="E835" s="189" t="s">
        <v>2301</v>
      </c>
      <c r="F835" s="17" t="s">
        <v>157</v>
      </c>
      <c r="G835" s="17" t="s">
        <v>147</v>
      </c>
      <c r="H835" s="18">
        <v>0</v>
      </c>
      <c r="I835" s="13">
        <v>19</v>
      </c>
      <c r="J835" s="14">
        <v>7677</v>
      </c>
      <c r="K835" s="19"/>
      <c r="L835" s="14">
        <v>390196</v>
      </c>
      <c r="M835" s="14"/>
      <c r="N835" s="14">
        <v>0</v>
      </c>
      <c r="O835" s="14"/>
      <c r="P835" s="14">
        <v>195451</v>
      </c>
      <c r="Q835" s="14"/>
      <c r="R835" s="14">
        <v>7614</v>
      </c>
      <c r="S835" s="14"/>
      <c r="T835" s="14">
        <v>304386</v>
      </c>
      <c r="U835" s="14"/>
      <c r="V835" s="15">
        <v>905324</v>
      </c>
      <c r="W835" s="14"/>
      <c r="X835" s="5" t="str">
        <f t="shared" ref="X835:X898" si="13">IF(W835&amp;U835&amp;S835&amp;Q835&amp;O835&amp;M835&amp;K835&lt;&gt;"","Yes","No")</f>
        <v>No</v>
      </c>
      <c r="Y835" s="14"/>
      <c r="Z835" s="5"/>
      <c r="AA835" s="14"/>
      <c r="AB835" s="5"/>
      <c r="AC835" s="27"/>
      <c r="AD835" s="5"/>
      <c r="AE835" s="14"/>
      <c r="AF835" s="5"/>
      <c r="AG835" s="7"/>
    </row>
    <row r="836" spans="1:33" s="54" customFormat="1">
      <c r="A836" s="16" t="s">
        <v>5232</v>
      </c>
      <c r="B836" s="16" t="s">
        <v>5233</v>
      </c>
      <c r="C836" s="17" t="s">
        <v>168</v>
      </c>
      <c r="D836" s="186" t="s">
        <v>5234</v>
      </c>
      <c r="E836" s="189" t="s">
        <v>5235</v>
      </c>
      <c r="F836" s="17" t="s">
        <v>157</v>
      </c>
      <c r="G836" s="17" t="s">
        <v>147</v>
      </c>
      <c r="H836" s="18">
        <v>0</v>
      </c>
      <c r="I836" s="13">
        <v>19</v>
      </c>
      <c r="J836" s="14">
        <v>52064</v>
      </c>
      <c r="K836" s="19"/>
      <c r="L836" s="14">
        <v>600797</v>
      </c>
      <c r="M836" s="14"/>
      <c r="N836" s="14">
        <v>0</v>
      </c>
      <c r="O836" s="14"/>
      <c r="P836" s="14">
        <v>440354</v>
      </c>
      <c r="Q836" s="14"/>
      <c r="R836" s="14">
        <v>193471</v>
      </c>
      <c r="S836" s="14"/>
      <c r="T836" s="14">
        <v>679104</v>
      </c>
      <c r="U836" s="14"/>
      <c r="V836" s="15">
        <v>1965790</v>
      </c>
      <c r="W836" s="14"/>
      <c r="X836" s="5" t="str">
        <f t="shared" si="13"/>
        <v>No</v>
      </c>
      <c r="Y836" s="14"/>
      <c r="Z836" s="5"/>
      <c r="AA836" s="14"/>
      <c r="AB836" s="5"/>
      <c r="AC836" s="27"/>
      <c r="AD836" s="5"/>
      <c r="AE836" s="14"/>
      <c r="AF836" s="5"/>
      <c r="AG836" s="7"/>
    </row>
    <row r="837" spans="1:33" s="54" customFormat="1">
      <c r="A837" s="16" t="s">
        <v>3065</v>
      </c>
      <c r="B837" s="16" t="s">
        <v>3066</v>
      </c>
      <c r="C837" s="17" t="s">
        <v>171</v>
      </c>
      <c r="D837" s="186" t="s">
        <v>3067</v>
      </c>
      <c r="E837" s="189" t="s">
        <v>3068</v>
      </c>
      <c r="F837" s="17" t="s">
        <v>1320</v>
      </c>
      <c r="G837" s="17" t="s">
        <v>147</v>
      </c>
      <c r="H837" s="18">
        <v>0</v>
      </c>
      <c r="I837" s="13">
        <v>19</v>
      </c>
      <c r="J837" s="14">
        <v>22784</v>
      </c>
      <c r="K837" s="19"/>
      <c r="L837" s="14">
        <v>127512</v>
      </c>
      <c r="M837" s="14"/>
      <c r="N837" s="14">
        <v>0</v>
      </c>
      <c r="O837" s="14"/>
      <c r="P837" s="14">
        <v>121328</v>
      </c>
      <c r="Q837" s="14"/>
      <c r="R837" s="14">
        <v>367280</v>
      </c>
      <c r="S837" s="14"/>
      <c r="T837" s="14">
        <v>387670</v>
      </c>
      <c r="U837" s="14"/>
      <c r="V837" s="15">
        <v>1026574</v>
      </c>
      <c r="W837" s="14"/>
      <c r="X837" s="5" t="str">
        <f t="shared" si="13"/>
        <v>No</v>
      </c>
      <c r="Y837" s="14"/>
      <c r="Z837" s="5"/>
      <c r="AA837" s="14"/>
      <c r="AB837" s="5"/>
      <c r="AC837" s="27"/>
      <c r="AD837" s="5"/>
      <c r="AE837" s="14"/>
      <c r="AF837" s="5"/>
      <c r="AG837" s="7"/>
    </row>
    <row r="838" spans="1:33" s="54" customFormat="1">
      <c r="A838" s="16" t="s">
        <v>2799</v>
      </c>
      <c r="B838" s="16" t="s">
        <v>2800</v>
      </c>
      <c r="C838" s="17" t="s">
        <v>210</v>
      </c>
      <c r="D838" s="186" t="s">
        <v>2801</v>
      </c>
      <c r="E838" s="189" t="s">
        <v>2802</v>
      </c>
      <c r="F838" s="17" t="s">
        <v>214</v>
      </c>
      <c r="G838" s="17" t="s">
        <v>147</v>
      </c>
      <c r="H838" s="18">
        <v>0</v>
      </c>
      <c r="I838" s="13">
        <v>19</v>
      </c>
      <c r="J838" s="14">
        <v>2043</v>
      </c>
      <c r="K838" s="19"/>
      <c r="L838" s="14">
        <v>99300</v>
      </c>
      <c r="M838" s="14"/>
      <c r="N838" s="14">
        <v>0</v>
      </c>
      <c r="O838" s="14"/>
      <c r="P838" s="14">
        <v>118715</v>
      </c>
      <c r="Q838" s="14"/>
      <c r="R838" s="14">
        <v>16700</v>
      </c>
      <c r="S838" s="14"/>
      <c r="T838" s="14">
        <v>437966</v>
      </c>
      <c r="U838" s="14"/>
      <c r="V838" s="15">
        <v>674724</v>
      </c>
      <c r="W838" s="14"/>
      <c r="X838" s="5" t="str">
        <f t="shared" si="13"/>
        <v>No</v>
      </c>
      <c r="Y838" s="14"/>
      <c r="Z838" s="5"/>
      <c r="AA838" s="14"/>
      <c r="AB838" s="5"/>
      <c r="AC838" s="27"/>
      <c r="AD838" s="5"/>
      <c r="AE838" s="14"/>
      <c r="AF838" s="5"/>
      <c r="AG838" s="7"/>
    </row>
    <row r="839" spans="1:33" s="54" customFormat="1">
      <c r="A839" s="16" t="s">
        <v>259</v>
      </c>
      <c r="B839" s="16" t="s">
        <v>260</v>
      </c>
      <c r="C839" s="17" t="s">
        <v>120</v>
      </c>
      <c r="D839" s="186">
        <v>6115</v>
      </c>
      <c r="E839" s="189">
        <v>60115</v>
      </c>
      <c r="F839" s="17" t="s">
        <v>83</v>
      </c>
      <c r="G839" s="17" t="s">
        <v>5756</v>
      </c>
      <c r="H839" s="18">
        <v>5121892</v>
      </c>
      <c r="I839" s="13">
        <v>19</v>
      </c>
      <c r="J839" s="14">
        <v>94436</v>
      </c>
      <c r="K839" s="19"/>
      <c r="L839" s="14">
        <v>414766</v>
      </c>
      <c r="M839" s="14"/>
      <c r="N839" s="14">
        <v>0</v>
      </c>
      <c r="O839" s="14"/>
      <c r="P839" s="14">
        <v>148252</v>
      </c>
      <c r="Q839" s="14"/>
      <c r="R839" s="14">
        <v>408864</v>
      </c>
      <c r="S839" s="14"/>
      <c r="T839" s="14">
        <v>989001</v>
      </c>
      <c r="U839" s="14"/>
      <c r="V839" s="15">
        <v>2055319</v>
      </c>
      <c r="W839" s="14"/>
      <c r="X839" s="5" t="str">
        <f t="shared" si="13"/>
        <v>No</v>
      </c>
      <c r="Y839" s="14"/>
      <c r="Z839" s="5"/>
      <c r="AA839" s="14"/>
      <c r="AB839" s="5"/>
      <c r="AC839" s="27"/>
      <c r="AD839" s="5"/>
      <c r="AE839" s="14"/>
      <c r="AF839" s="5"/>
      <c r="AG839" s="7"/>
    </row>
    <row r="840" spans="1:33" s="54" customFormat="1">
      <c r="A840" s="16" t="s">
        <v>2214</v>
      </c>
      <c r="B840" s="16" t="s">
        <v>2215</v>
      </c>
      <c r="C840" s="17" t="s">
        <v>275</v>
      </c>
      <c r="D840" s="186" t="s">
        <v>2216</v>
      </c>
      <c r="E840" s="189" t="s">
        <v>2217</v>
      </c>
      <c r="F840" s="17" t="s">
        <v>157</v>
      </c>
      <c r="G840" s="17" t="s">
        <v>147</v>
      </c>
      <c r="H840" s="18">
        <v>0</v>
      </c>
      <c r="I840" s="13">
        <v>19</v>
      </c>
      <c r="J840" s="14">
        <v>105097</v>
      </c>
      <c r="K840" s="19"/>
      <c r="L840" s="14">
        <v>0</v>
      </c>
      <c r="M840" s="14"/>
      <c r="N840" s="14">
        <v>0</v>
      </c>
      <c r="O840" s="14"/>
      <c r="P840" s="14">
        <v>107714</v>
      </c>
      <c r="Q840" s="14"/>
      <c r="R840" s="14">
        <v>107714</v>
      </c>
      <c r="S840" s="14"/>
      <c r="T840" s="14">
        <v>323409</v>
      </c>
      <c r="U840" s="14"/>
      <c r="V840" s="15">
        <v>643934</v>
      </c>
      <c r="W840" s="14"/>
      <c r="X840" s="5" t="str">
        <f t="shared" si="13"/>
        <v>No</v>
      </c>
      <c r="Y840" s="14"/>
      <c r="Z840" s="5"/>
      <c r="AA840" s="14"/>
      <c r="AB840" s="5"/>
      <c r="AC840" s="27"/>
      <c r="AD840" s="5"/>
      <c r="AE840" s="14"/>
      <c r="AF840" s="5"/>
      <c r="AG840" s="7"/>
    </row>
    <row r="841" spans="1:33" s="54" customFormat="1">
      <c r="A841" s="16" t="s">
        <v>589</v>
      </c>
      <c r="B841" s="16" t="s">
        <v>590</v>
      </c>
      <c r="C841" s="17" t="s">
        <v>233</v>
      </c>
      <c r="D841" s="186">
        <v>3003</v>
      </c>
      <c r="E841" s="189">
        <v>30003</v>
      </c>
      <c r="F841" s="17" t="s">
        <v>88</v>
      </c>
      <c r="G841" s="17" t="s">
        <v>5756</v>
      </c>
      <c r="H841" s="18">
        <v>67229</v>
      </c>
      <c r="I841" s="13">
        <v>19</v>
      </c>
      <c r="J841" s="14">
        <v>226249</v>
      </c>
      <c r="K841" s="19"/>
      <c r="L841" s="14">
        <v>92622</v>
      </c>
      <c r="M841" s="14"/>
      <c r="N841" s="14">
        <v>0</v>
      </c>
      <c r="O841" s="14"/>
      <c r="P841" s="14">
        <v>1983421</v>
      </c>
      <c r="Q841" s="14"/>
      <c r="R841" s="14">
        <v>0</v>
      </c>
      <c r="S841" s="14"/>
      <c r="T841" s="14">
        <v>976024</v>
      </c>
      <c r="U841" s="14"/>
      <c r="V841" s="15">
        <v>3278316</v>
      </c>
      <c r="W841" s="14"/>
      <c r="X841" s="5" t="str">
        <f t="shared" si="13"/>
        <v>No</v>
      </c>
      <c r="Y841" s="14"/>
      <c r="Z841" s="5"/>
      <c r="AA841" s="14"/>
      <c r="AB841" s="5"/>
      <c r="AC841" s="27"/>
      <c r="AD841" s="5"/>
      <c r="AE841" s="14"/>
      <c r="AF841" s="5"/>
      <c r="AG841" s="7"/>
    </row>
    <row r="842" spans="1:33" s="54" customFormat="1">
      <c r="A842" s="16" t="s">
        <v>1734</v>
      </c>
      <c r="B842" s="16" t="s">
        <v>1735</v>
      </c>
      <c r="C842" s="17" t="s">
        <v>648</v>
      </c>
      <c r="D842" s="186" t="s">
        <v>1736</v>
      </c>
      <c r="E842" s="189" t="s">
        <v>1737</v>
      </c>
      <c r="F842" s="17" t="s">
        <v>157</v>
      </c>
      <c r="G842" s="17" t="s">
        <v>147</v>
      </c>
      <c r="H842" s="18">
        <v>0</v>
      </c>
      <c r="I842" s="13">
        <v>19</v>
      </c>
      <c r="J842" s="14">
        <v>28402</v>
      </c>
      <c r="K842" s="19"/>
      <c r="L842" s="14">
        <v>4357</v>
      </c>
      <c r="M842" s="14"/>
      <c r="N842" s="14">
        <v>0</v>
      </c>
      <c r="O842" s="14"/>
      <c r="P842" s="14">
        <v>133144</v>
      </c>
      <c r="Q842" s="14"/>
      <c r="R842" s="14">
        <v>617323</v>
      </c>
      <c r="S842" s="14"/>
      <c r="T842" s="14">
        <v>1177405</v>
      </c>
      <c r="U842" s="14"/>
      <c r="V842" s="15">
        <v>1960631</v>
      </c>
      <c r="W842" s="14"/>
      <c r="X842" s="5" t="str">
        <f t="shared" si="13"/>
        <v>No</v>
      </c>
      <c r="Y842" s="14"/>
      <c r="Z842" s="5"/>
      <c r="AA842" s="14"/>
      <c r="AB842" s="5"/>
      <c r="AC842" s="27"/>
      <c r="AD842" s="5"/>
      <c r="AE842" s="14"/>
      <c r="AF842" s="5"/>
      <c r="AG842" s="7"/>
    </row>
    <row r="843" spans="1:33" s="54" customFormat="1">
      <c r="A843" s="16" t="s">
        <v>6021</v>
      </c>
      <c r="B843" s="16" t="s">
        <v>4499</v>
      </c>
      <c r="C843" s="17" t="s">
        <v>454</v>
      </c>
      <c r="D843" s="186" t="s">
        <v>4500</v>
      </c>
      <c r="E843" s="189" t="s">
        <v>4501</v>
      </c>
      <c r="F843" s="17" t="s">
        <v>83</v>
      </c>
      <c r="G843" s="17" t="s">
        <v>147</v>
      </c>
      <c r="H843" s="18">
        <v>0</v>
      </c>
      <c r="I843" s="13">
        <v>19</v>
      </c>
      <c r="J843" s="14">
        <v>75438</v>
      </c>
      <c r="K843" s="19"/>
      <c r="L843" s="14">
        <v>278444</v>
      </c>
      <c r="M843" s="14"/>
      <c r="N843" s="14">
        <v>0</v>
      </c>
      <c r="O843" s="14"/>
      <c r="P843" s="14">
        <v>9796537</v>
      </c>
      <c r="Q843" s="14"/>
      <c r="R843" s="14">
        <v>0</v>
      </c>
      <c r="S843" s="14"/>
      <c r="T843" s="14">
        <v>482040</v>
      </c>
      <c r="U843" s="14"/>
      <c r="V843" s="15">
        <v>10632459</v>
      </c>
      <c r="W843" s="14"/>
      <c r="X843" s="5" t="str">
        <f t="shared" si="13"/>
        <v>No</v>
      </c>
      <c r="Y843" s="14"/>
      <c r="Z843" s="5"/>
      <c r="AA843" s="14"/>
      <c r="AB843" s="5"/>
      <c r="AC843" s="27"/>
      <c r="AD843" s="5"/>
      <c r="AE843" s="14"/>
      <c r="AF843" s="5"/>
      <c r="AG843" s="7"/>
    </row>
    <row r="844" spans="1:33" s="54" customFormat="1">
      <c r="A844" s="16" t="s">
        <v>6571</v>
      </c>
      <c r="B844" s="16" t="s">
        <v>522</v>
      </c>
      <c r="C844" s="17" t="s">
        <v>235</v>
      </c>
      <c r="D844" s="186">
        <v>4011</v>
      </c>
      <c r="E844" s="189">
        <v>40011</v>
      </c>
      <c r="F844" s="17" t="s">
        <v>83</v>
      </c>
      <c r="G844" s="17" t="s">
        <v>5756</v>
      </c>
      <c r="H844" s="18">
        <v>166485</v>
      </c>
      <c r="I844" s="13">
        <v>19</v>
      </c>
      <c r="J844" s="14">
        <v>479472</v>
      </c>
      <c r="K844" s="19"/>
      <c r="L844" s="14">
        <v>61905</v>
      </c>
      <c r="M844" s="14"/>
      <c r="N844" s="14">
        <v>0</v>
      </c>
      <c r="O844" s="14"/>
      <c r="P844" s="14">
        <v>767189</v>
      </c>
      <c r="Q844" s="14"/>
      <c r="R844" s="14">
        <v>513806</v>
      </c>
      <c r="S844" s="14"/>
      <c r="T844" s="14">
        <v>1623742</v>
      </c>
      <c r="U844" s="14"/>
      <c r="V844" s="15">
        <v>3446114</v>
      </c>
      <c r="W844" s="14"/>
      <c r="X844" s="5" t="str">
        <f t="shared" si="13"/>
        <v>No</v>
      </c>
      <c r="Y844" s="14"/>
      <c r="Z844" s="5"/>
      <c r="AA844" s="14"/>
      <c r="AB844" s="5"/>
      <c r="AC844" s="27"/>
      <c r="AD844" s="5"/>
      <c r="AE844" s="14"/>
      <c r="AF844" s="5"/>
      <c r="AG844" s="7"/>
    </row>
    <row r="845" spans="1:33" s="54" customFormat="1">
      <c r="A845" s="16" t="s">
        <v>2719</v>
      </c>
      <c r="B845" s="16" t="s">
        <v>1195</v>
      </c>
      <c r="C845" s="17" t="s">
        <v>154</v>
      </c>
      <c r="D845" s="186">
        <v>4053</v>
      </c>
      <c r="E845" s="189">
        <v>40053</v>
      </c>
      <c r="F845" s="17" t="s">
        <v>88</v>
      </c>
      <c r="G845" s="17" t="s">
        <v>84</v>
      </c>
      <c r="H845" s="18">
        <v>400492</v>
      </c>
      <c r="I845" s="13">
        <v>19</v>
      </c>
      <c r="J845" s="14">
        <v>840998</v>
      </c>
      <c r="K845" s="19"/>
      <c r="L845" s="14">
        <v>332815</v>
      </c>
      <c r="M845" s="14"/>
      <c r="N845" s="14">
        <v>0</v>
      </c>
      <c r="O845" s="14"/>
      <c r="P845" s="14">
        <v>853512</v>
      </c>
      <c r="Q845" s="14"/>
      <c r="R845" s="14">
        <v>529462</v>
      </c>
      <c r="S845" s="14"/>
      <c r="T845" s="14">
        <v>2642935</v>
      </c>
      <c r="U845" s="14"/>
      <c r="V845" s="15">
        <v>5199722</v>
      </c>
      <c r="W845" s="14"/>
      <c r="X845" s="5" t="str">
        <f t="shared" si="13"/>
        <v>No</v>
      </c>
      <c r="Y845" s="14"/>
      <c r="Z845" s="5"/>
      <c r="AA845" s="14"/>
      <c r="AB845" s="5"/>
      <c r="AC845" s="27"/>
      <c r="AD845" s="5"/>
      <c r="AE845" s="14"/>
      <c r="AF845" s="5"/>
      <c r="AG845" s="7"/>
    </row>
    <row r="846" spans="1:33" s="54" customFormat="1">
      <c r="A846" s="16" t="s">
        <v>5224</v>
      </c>
      <c r="B846" s="16" t="s">
        <v>5225</v>
      </c>
      <c r="C846" s="17" t="s">
        <v>168</v>
      </c>
      <c r="D846" s="186" t="s">
        <v>5226</v>
      </c>
      <c r="E846" s="189" t="s">
        <v>5227</v>
      </c>
      <c r="F846" s="17" t="s">
        <v>88</v>
      </c>
      <c r="G846" s="17" t="s">
        <v>147</v>
      </c>
      <c r="H846" s="18">
        <v>0</v>
      </c>
      <c r="I846" s="13">
        <v>19</v>
      </c>
      <c r="J846" s="14">
        <v>270089</v>
      </c>
      <c r="K846" s="19"/>
      <c r="L846" s="14">
        <v>13302</v>
      </c>
      <c r="M846" s="14"/>
      <c r="N846" s="14">
        <v>0</v>
      </c>
      <c r="O846" s="14"/>
      <c r="P846" s="14">
        <v>382140</v>
      </c>
      <c r="Q846" s="14"/>
      <c r="R846" s="14">
        <v>512299</v>
      </c>
      <c r="S846" s="14"/>
      <c r="T846" s="14">
        <v>628781</v>
      </c>
      <c r="U846" s="14"/>
      <c r="V846" s="15">
        <v>1806611</v>
      </c>
      <c r="W846" s="14"/>
      <c r="X846" s="5" t="str">
        <f t="shared" si="13"/>
        <v>No</v>
      </c>
      <c r="Y846" s="14"/>
      <c r="Z846" s="5"/>
      <c r="AA846" s="14"/>
      <c r="AB846" s="5"/>
      <c r="AC846" s="27"/>
      <c r="AD846" s="5"/>
      <c r="AE846" s="14"/>
      <c r="AF846" s="5"/>
      <c r="AG846" s="7"/>
    </row>
    <row r="847" spans="1:33" s="54" customFormat="1">
      <c r="A847" s="16" t="s">
        <v>2598</v>
      </c>
      <c r="B847" s="16" t="s">
        <v>2603</v>
      </c>
      <c r="C847" s="17" t="s">
        <v>466</v>
      </c>
      <c r="D847" s="186" t="s">
        <v>2600</v>
      </c>
      <c r="E847" s="189" t="s">
        <v>2601</v>
      </c>
      <c r="F847" s="17" t="s">
        <v>83</v>
      </c>
      <c r="G847" s="17" t="s">
        <v>147</v>
      </c>
      <c r="H847" s="18">
        <v>0</v>
      </c>
      <c r="I847" s="13">
        <v>19</v>
      </c>
      <c r="J847" s="14">
        <v>230901</v>
      </c>
      <c r="K847" s="19"/>
      <c r="L847" s="14">
        <v>50811</v>
      </c>
      <c r="M847" s="14"/>
      <c r="N847" s="14">
        <v>0</v>
      </c>
      <c r="O847" s="14"/>
      <c r="P847" s="14">
        <v>282203</v>
      </c>
      <c r="Q847" s="14"/>
      <c r="R847" s="14">
        <v>193890</v>
      </c>
      <c r="S847" s="14"/>
      <c r="T847" s="14">
        <v>379316</v>
      </c>
      <c r="U847" s="14"/>
      <c r="V847" s="15">
        <v>1137121</v>
      </c>
      <c r="W847" s="14"/>
      <c r="X847" s="5" t="str">
        <f t="shared" si="13"/>
        <v>No</v>
      </c>
      <c r="Y847" s="14"/>
      <c r="Z847" s="5"/>
      <c r="AA847" s="14"/>
      <c r="AB847" s="5"/>
      <c r="AC847" s="27"/>
      <c r="AD847" s="5"/>
      <c r="AE847" s="14"/>
      <c r="AF847" s="5"/>
      <c r="AG847" s="7"/>
    </row>
    <row r="848" spans="1:33" s="54" customFormat="1">
      <c r="A848" s="16" t="s">
        <v>1834</v>
      </c>
      <c r="B848" s="16" t="s">
        <v>1835</v>
      </c>
      <c r="C848" s="17" t="s">
        <v>265</v>
      </c>
      <c r="D848" s="186" t="s">
        <v>1836</v>
      </c>
      <c r="E848" s="189" t="s">
        <v>1837</v>
      </c>
      <c r="F848" s="17" t="s">
        <v>83</v>
      </c>
      <c r="G848" s="17" t="s">
        <v>147</v>
      </c>
      <c r="H848" s="18">
        <v>0</v>
      </c>
      <c r="I848" s="13">
        <v>19</v>
      </c>
      <c r="J848" s="14">
        <v>93156</v>
      </c>
      <c r="K848" s="19"/>
      <c r="L848" s="14">
        <v>124572</v>
      </c>
      <c r="M848" s="14"/>
      <c r="N848" s="14">
        <v>0</v>
      </c>
      <c r="O848" s="14"/>
      <c r="P848" s="14">
        <v>0</v>
      </c>
      <c r="Q848" s="14"/>
      <c r="R848" s="14">
        <v>316864</v>
      </c>
      <c r="S848" s="14"/>
      <c r="T848" s="14">
        <v>385126</v>
      </c>
      <c r="U848" s="14"/>
      <c r="V848" s="15">
        <v>919718</v>
      </c>
      <c r="W848" s="14"/>
      <c r="X848" s="5" t="str">
        <f t="shared" si="13"/>
        <v>No</v>
      </c>
      <c r="Y848" s="14"/>
      <c r="Z848" s="5"/>
      <c r="AA848" s="14"/>
      <c r="AB848" s="5"/>
      <c r="AC848" s="27"/>
      <c r="AD848" s="5"/>
      <c r="AE848" s="14"/>
      <c r="AF848" s="5"/>
      <c r="AG848" s="7"/>
    </row>
    <row r="849" spans="1:33" s="54" customFormat="1">
      <c r="A849" s="16" t="s">
        <v>3460</v>
      </c>
      <c r="B849" s="16" t="s">
        <v>3461</v>
      </c>
      <c r="C849" s="17" t="s">
        <v>34</v>
      </c>
      <c r="D849" s="186" t="s">
        <v>3462</v>
      </c>
      <c r="E849" s="189" t="s">
        <v>3463</v>
      </c>
      <c r="F849" s="17" t="s">
        <v>157</v>
      </c>
      <c r="G849" s="17" t="s">
        <v>147</v>
      </c>
      <c r="H849" s="18">
        <v>0</v>
      </c>
      <c r="I849" s="13">
        <v>19</v>
      </c>
      <c r="J849" s="14">
        <v>101357</v>
      </c>
      <c r="K849" s="19"/>
      <c r="L849" s="14">
        <v>28402</v>
      </c>
      <c r="M849" s="14"/>
      <c r="N849" s="14">
        <v>0</v>
      </c>
      <c r="O849" s="14"/>
      <c r="P849" s="14">
        <v>135090</v>
      </c>
      <c r="Q849" s="14"/>
      <c r="R849" s="14">
        <v>52188</v>
      </c>
      <c r="S849" s="14"/>
      <c r="T849" s="14">
        <v>486663</v>
      </c>
      <c r="U849" s="14"/>
      <c r="V849" s="15">
        <v>803700</v>
      </c>
      <c r="W849" s="14"/>
      <c r="X849" s="5" t="str">
        <f t="shared" si="13"/>
        <v>No</v>
      </c>
      <c r="Y849" s="14"/>
      <c r="Z849" s="5"/>
      <c r="AA849" s="14"/>
      <c r="AB849" s="5"/>
      <c r="AC849" s="27"/>
      <c r="AD849" s="5"/>
      <c r="AE849" s="14"/>
      <c r="AF849" s="5"/>
      <c r="AG849" s="7"/>
    </row>
    <row r="850" spans="1:33" s="54" customFormat="1">
      <c r="A850" s="16" t="s">
        <v>1036</v>
      </c>
      <c r="B850" s="16" t="s">
        <v>1037</v>
      </c>
      <c r="C850" s="17" t="s">
        <v>69</v>
      </c>
      <c r="D850" s="186">
        <v>8008</v>
      </c>
      <c r="E850" s="189">
        <v>80008</v>
      </c>
      <c r="F850" s="17" t="s">
        <v>83</v>
      </c>
      <c r="G850" s="17" t="s">
        <v>84</v>
      </c>
      <c r="H850" s="18">
        <v>61270</v>
      </c>
      <c r="I850" s="13">
        <v>19</v>
      </c>
      <c r="J850" s="14">
        <v>367964</v>
      </c>
      <c r="K850" s="19"/>
      <c r="L850" s="14">
        <v>399479</v>
      </c>
      <c r="M850" s="14"/>
      <c r="N850" s="14">
        <v>0</v>
      </c>
      <c r="O850" s="14"/>
      <c r="P850" s="14">
        <v>1188643</v>
      </c>
      <c r="Q850" s="14"/>
      <c r="R850" s="14">
        <v>218534</v>
      </c>
      <c r="S850" s="14"/>
      <c r="T850" s="14">
        <v>1385066</v>
      </c>
      <c r="U850" s="14"/>
      <c r="V850" s="15">
        <v>3559686</v>
      </c>
      <c r="W850" s="14"/>
      <c r="X850" s="5" t="str">
        <f t="shared" si="13"/>
        <v>No</v>
      </c>
      <c r="Y850" s="14"/>
      <c r="Z850" s="5"/>
      <c r="AA850" s="14"/>
      <c r="AB850" s="5"/>
      <c r="AC850" s="27"/>
      <c r="AD850" s="5"/>
      <c r="AE850" s="14"/>
      <c r="AF850" s="5"/>
      <c r="AG850" s="7"/>
    </row>
    <row r="851" spans="1:33" s="54" customFormat="1">
      <c r="A851" s="16" t="s">
        <v>465</v>
      </c>
      <c r="B851" s="16" t="s">
        <v>287</v>
      </c>
      <c r="C851" s="17" t="s">
        <v>466</v>
      </c>
      <c r="D851" s="186">
        <v>5200</v>
      </c>
      <c r="E851" s="189">
        <v>50200</v>
      </c>
      <c r="F851" s="17" t="s">
        <v>83</v>
      </c>
      <c r="G851" s="17" t="s">
        <v>5756</v>
      </c>
      <c r="H851" s="18">
        <v>1624827</v>
      </c>
      <c r="I851" s="13">
        <v>19</v>
      </c>
      <c r="J851" s="14">
        <v>59026</v>
      </c>
      <c r="K851" s="19"/>
      <c r="L851" s="14">
        <v>108743</v>
      </c>
      <c r="M851" s="14"/>
      <c r="N851" s="14">
        <v>0</v>
      </c>
      <c r="O851" s="14"/>
      <c r="P851" s="14">
        <v>364583</v>
      </c>
      <c r="Q851" s="14"/>
      <c r="R851" s="14">
        <v>154812</v>
      </c>
      <c r="S851" s="14"/>
      <c r="T851" s="14">
        <v>0</v>
      </c>
      <c r="U851" s="14"/>
      <c r="V851" s="15">
        <v>687164</v>
      </c>
      <c r="W851" s="14"/>
      <c r="X851" s="5" t="str">
        <f t="shared" si="13"/>
        <v>No</v>
      </c>
      <c r="Y851" s="14"/>
      <c r="Z851" s="5"/>
      <c r="AA851" s="14"/>
      <c r="AB851" s="5"/>
      <c r="AC851" s="27"/>
      <c r="AD851" s="5"/>
      <c r="AE851" s="14"/>
      <c r="AF851" s="5"/>
      <c r="AG851" s="7"/>
    </row>
    <row r="852" spans="1:33" s="54" customFormat="1">
      <c r="A852" s="16" t="s">
        <v>2545</v>
      </c>
      <c r="B852" s="16" t="s">
        <v>2546</v>
      </c>
      <c r="C852" s="17" t="s">
        <v>466</v>
      </c>
      <c r="D852" s="186" t="s">
        <v>2547</v>
      </c>
      <c r="E852" s="189" t="s">
        <v>2548</v>
      </c>
      <c r="F852" s="17" t="s">
        <v>83</v>
      </c>
      <c r="G852" s="17" t="s">
        <v>147</v>
      </c>
      <c r="H852" s="18">
        <v>0</v>
      </c>
      <c r="I852" s="13">
        <v>19</v>
      </c>
      <c r="J852" s="14">
        <v>211952</v>
      </c>
      <c r="K852" s="19"/>
      <c r="L852" s="14">
        <v>2010057</v>
      </c>
      <c r="M852" s="14"/>
      <c r="N852" s="14">
        <v>0</v>
      </c>
      <c r="O852" s="14"/>
      <c r="P852" s="14">
        <v>734253</v>
      </c>
      <c r="Q852" s="14"/>
      <c r="R852" s="14">
        <v>59665</v>
      </c>
      <c r="S852" s="14"/>
      <c r="T852" s="14">
        <v>1470000</v>
      </c>
      <c r="U852" s="14"/>
      <c r="V852" s="15">
        <v>4485927</v>
      </c>
      <c r="W852" s="14"/>
      <c r="X852" s="5" t="str">
        <f t="shared" si="13"/>
        <v>No</v>
      </c>
      <c r="Y852" s="14"/>
      <c r="Z852" s="5"/>
      <c r="AA852" s="14"/>
      <c r="AB852" s="5"/>
      <c r="AC852" s="27"/>
      <c r="AD852" s="5"/>
      <c r="AE852" s="14"/>
      <c r="AF852" s="5"/>
      <c r="AG852" s="7"/>
    </row>
    <row r="853" spans="1:33" s="54" customFormat="1">
      <c r="A853" s="16" t="s">
        <v>2761</v>
      </c>
      <c r="B853" s="16" t="s">
        <v>2742</v>
      </c>
      <c r="C853" s="17" t="s">
        <v>65</v>
      </c>
      <c r="D853" s="186" t="s">
        <v>2762</v>
      </c>
      <c r="E853" s="189" t="s">
        <v>2763</v>
      </c>
      <c r="F853" s="17" t="s">
        <v>83</v>
      </c>
      <c r="G853" s="17" t="s">
        <v>147</v>
      </c>
      <c r="H853" s="18">
        <v>0</v>
      </c>
      <c r="I853" s="13">
        <v>19</v>
      </c>
      <c r="J853" s="14">
        <v>727173</v>
      </c>
      <c r="K853" s="19"/>
      <c r="L853" s="14">
        <v>29920</v>
      </c>
      <c r="M853" s="14"/>
      <c r="N853" s="14">
        <v>0</v>
      </c>
      <c r="O853" s="14"/>
      <c r="P853" s="14">
        <v>4538320</v>
      </c>
      <c r="Q853" s="14"/>
      <c r="R853" s="14">
        <v>130990</v>
      </c>
      <c r="S853" s="14"/>
      <c r="T853" s="14">
        <v>1000000</v>
      </c>
      <c r="U853" s="14"/>
      <c r="V853" s="15">
        <v>6426403</v>
      </c>
      <c r="W853" s="14"/>
      <c r="X853" s="5" t="str">
        <f t="shared" si="13"/>
        <v>No</v>
      </c>
      <c r="Y853" s="14"/>
      <c r="Z853" s="5"/>
      <c r="AA853" s="14"/>
      <c r="AB853" s="5"/>
      <c r="AC853" s="27"/>
      <c r="AD853" s="5"/>
      <c r="AE853" s="14"/>
      <c r="AF853" s="5"/>
      <c r="AG853" s="7"/>
    </row>
    <row r="854" spans="1:33" s="54" customFormat="1">
      <c r="A854" s="16" t="s">
        <v>6183</v>
      </c>
      <c r="B854" s="16" t="s">
        <v>961</v>
      </c>
      <c r="C854" s="17" t="s">
        <v>129</v>
      </c>
      <c r="D854" s="186" t="s">
        <v>917</v>
      </c>
      <c r="E854" s="189" t="s">
        <v>918</v>
      </c>
      <c r="F854" s="17" t="s">
        <v>83</v>
      </c>
      <c r="G854" s="17" t="s">
        <v>147</v>
      </c>
      <c r="H854" s="18">
        <v>0</v>
      </c>
      <c r="I854" s="13">
        <v>19</v>
      </c>
      <c r="J854" s="14">
        <v>24431</v>
      </c>
      <c r="K854" s="19"/>
      <c r="L854" s="14">
        <v>0</v>
      </c>
      <c r="M854" s="14"/>
      <c r="N854" s="14">
        <v>0</v>
      </c>
      <c r="O854" s="14"/>
      <c r="P854" s="14">
        <v>485650</v>
      </c>
      <c r="Q854" s="14"/>
      <c r="R854" s="14">
        <v>0</v>
      </c>
      <c r="S854" s="14"/>
      <c r="T854" s="14">
        <v>417338</v>
      </c>
      <c r="U854" s="14"/>
      <c r="V854" s="15">
        <v>927419</v>
      </c>
      <c r="W854" s="14"/>
      <c r="X854" s="5" t="str">
        <f t="shared" si="13"/>
        <v>No</v>
      </c>
      <c r="Y854" s="14"/>
      <c r="Z854" s="5"/>
      <c r="AA854" s="14"/>
      <c r="AB854" s="5"/>
      <c r="AC854" s="27"/>
      <c r="AD854" s="5"/>
      <c r="AE854" s="14"/>
      <c r="AF854" s="5"/>
      <c r="AG854" s="7"/>
    </row>
    <row r="855" spans="1:33" s="54" customFormat="1">
      <c r="A855" s="16" t="s">
        <v>1186</v>
      </c>
      <c r="B855" s="16" t="s">
        <v>1187</v>
      </c>
      <c r="C855" s="17" t="s">
        <v>160</v>
      </c>
      <c r="D855" s="186">
        <v>1099</v>
      </c>
      <c r="E855" s="189">
        <v>10099</v>
      </c>
      <c r="F855" s="17" t="s">
        <v>157</v>
      </c>
      <c r="G855" s="17" t="s">
        <v>5756</v>
      </c>
      <c r="H855" s="18">
        <v>88200</v>
      </c>
      <c r="I855" s="13">
        <v>19</v>
      </c>
      <c r="J855" s="14">
        <v>64720</v>
      </c>
      <c r="K855" s="19"/>
      <c r="L855" s="14">
        <v>841750</v>
      </c>
      <c r="M855" s="14"/>
      <c r="N855" s="14">
        <v>0</v>
      </c>
      <c r="O855" s="14"/>
      <c r="P855" s="14">
        <v>540736</v>
      </c>
      <c r="Q855" s="14"/>
      <c r="R855" s="14">
        <v>70776</v>
      </c>
      <c r="S855" s="14"/>
      <c r="T855" s="14">
        <v>1517982</v>
      </c>
      <c r="U855" s="14"/>
      <c r="V855" s="15">
        <v>3035964</v>
      </c>
      <c r="W855" s="14"/>
      <c r="X855" s="5" t="str">
        <f t="shared" si="13"/>
        <v>No</v>
      </c>
      <c r="Y855" s="14"/>
      <c r="Z855" s="5"/>
      <c r="AA855" s="14"/>
      <c r="AB855" s="5"/>
      <c r="AC855" s="27"/>
      <c r="AD855" s="5"/>
      <c r="AE855" s="14"/>
      <c r="AF855" s="5"/>
      <c r="AG855" s="7"/>
    </row>
    <row r="856" spans="1:33" s="54" customFormat="1">
      <c r="A856" s="16" t="s">
        <v>1077</v>
      </c>
      <c r="B856" s="16" t="s">
        <v>1078</v>
      </c>
      <c r="C856" s="17" t="s">
        <v>91</v>
      </c>
      <c r="D856" s="186">
        <v>9161</v>
      </c>
      <c r="E856" s="189">
        <v>90161</v>
      </c>
      <c r="F856" s="17" t="s">
        <v>83</v>
      </c>
      <c r="G856" s="17" t="s">
        <v>5756</v>
      </c>
      <c r="H856" s="18">
        <v>3281212</v>
      </c>
      <c r="I856" s="13">
        <v>18</v>
      </c>
      <c r="J856" s="14">
        <v>343444</v>
      </c>
      <c r="K856" s="19"/>
      <c r="L856" s="14">
        <v>30087</v>
      </c>
      <c r="M856" s="14"/>
      <c r="N856" s="14">
        <v>0</v>
      </c>
      <c r="O856" s="14"/>
      <c r="P856" s="14">
        <v>4181212</v>
      </c>
      <c r="Q856" s="14"/>
      <c r="R856" s="14">
        <v>352207</v>
      </c>
      <c r="S856" s="14"/>
      <c r="T856" s="14">
        <v>0</v>
      </c>
      <c r="U856" s="14"/>
      <c r="V856" s="15">
        <v>4906950</v>
      </c>
      <c r="W856" s="14"/>
      <c r="X856" s="5" t="str">
        <f t="shared" si="13"/>
        <v>No</v>
      </c>
      <c r="Y856" s="14"/>
      <c r="Z856" s="5"/>
      <c r="AA856" s="14"/>
      <c r="AB856" s="5"/>
      <c r="AC856" s="27"/>
      <c r="AD856" s="5"/>
      <c r="AE856" s="14"/>
      <c r="AF856" s="5"/>
      <c r="AG856" s="7"/>
    </row>
    <row r="857" spans="1:33" s="54" customFormat="1">
      <c r="A857" s="16" t="s">
        <v>4442</v>
      </c>
      <c r="B857" s="16" t="s">
        <v>3043</v>
      </c>
      <c r="C857" s="17" t="s">
        <v>141</v>
      </c>
      <c r="D857" s="186">
        <v>3009</v>
      </c>
      <c r="E857" s="189">
        <v>30009</v>
      </c>
      <c r="F857" s="17" t="s">
        <v>83</v>
      </c>
      <c r="G857" s="17" t="s">
        <v>5756</v>
      </c>
      <c r="H857" s="18">
        <v>953556</v>
      </c>
      <c r="I857" s="13">
        <v>18</v>
      </c>
      <c r="J857" s="14">
        <v>425077</v>
      </c>
      <c r="K857" s="19"/>
      <c r="L857" s="14">
        <v>46044</v>
      </c>
      <c r="M857" s="14"/>
      <c r="N857" s="14">
        <v>0</v>
      </c>
      <c r="O857" s="14"/>
      <c r="P857" s="14">
        <v>1168372</v>
      </c>
      <c r="Q857" s="14"/>
      <c r="R857" s="14">
        <v>729707</v>
      </c>
      <c r="S857" s="14"/>
      <c r="T857" s="14">
        <v>881036</v>
      </c>
      <c r="U857" s="14"/>
      <c r="V857" s="15">
        <v>3250236</v>
      </c>
      <c r="W857" s="14"/>
      <c r="X857" s="5" t="str">
        <f t="shared" si="13"/>
        <v>No</v>
      </c>
      <c r="Y857" s="14"/>
      <c r="Z857" s="5"/>
      <c r="AA857" s="14"/>
      <c r="AB857" s="5"/>
      <c r="AC857" s="27"/>
      <c r="AD857" s="5"/>
      <c r="AE857" s="14"/>
      <c r="AF857" s="5"/>
      <c r="AG857" s="7"/>
    </row>
    <row r="858" spans="1:33" s="54" customFormat="1">
      <c r="A858" s="16" t="s">
        <v>3517</v>
      </c>
      <c r="B858" s="16" t="s">
        <v>3518</v>
      </c>
      <c r="C858" s="17" t="s">
        <v>580</v>
      </c>
      <c r="D858" s="186" t="s">
        <v>3519</v>
      </c>
      <c r="E858" s="189" t="s">
        <v>3520</v>
      </c>
      <c r="F858" s="17" t="s">
        <v>88</v>
      </c>
      <c r="G858" s="17" t="s">
        <v>147</v>
      </c>
      <c r="H858" s="18">
        <v>0</v>
      </c>
      <c r="I858" s="13">
        <v>18</v>
      </c>
      <c r="J858" s="14">
        <v>0</v>
      </c>
      <c r="K858" s="19"/>
      <c r="L858" s="14">
        <v>0</v>
      </c>
      <c r="M858" s="14"/>
      <c r="N858" s="14">
        <v>0</v>
      </c>
      <c r="O858" s="14"/>
      <c r="P858" s="14">
        <v>679747</v>
      </c>
      <c r="Q858" s="14"/>
      <c r="R858" s="14">
        <v>0</v>
      </c>
      <c r="S858" s="14"/>
      <c r="T858" s="14">
        <v>1119299</v>
      </c>
      <c r="U858" s="14"/>
      <c r="V858" s="15">
        <v>1799046</v>
      </c>
      <c r="W858" s="14"/>
      <c r="X858" s="5" t="str">
        <f t="shared" si="13"/>
        <v>No</v>
      </c>
      <c r="Y858" s="14"/>
      <c r="Z858" s="5"/>
      <c r="AA858" s="14"/>
      <c r="AB858" s="5"/>
      <c r="AC858" s="27"/>
      <c r="AD858" s="5"/>
      <c r="AE858" s="14"/>
      <c r="AF858" s="5"/>
      <c r="AG858" s="7"/>
    </row>
    <row r="859" spans="1:33" s="54" customFormat="1">
      <c r="A859" s="16" t="s">
        <v>5963</v>
      </c>
      <c r="B859" s="16" t="s">
        <v>195</v>
      </c>
      <c r="C859" s="17" t="s">
        <v>141</v>
      </c>
      <c r="D859" s="186">
        <v>3069</v>
      </c>
      <c r="E859" s="189" t="s">
        <v>5964</v>
      </c>
      <c r="F859" s="17" t="s">
        <v>83</v>
      </c>
      <c r="G859" s="17" t="s">
        <v>147</v>
      </c>
      <c r="H859" s="18">
        <v>0</v>
      </c>
      <c r="I859" s="13">
        <v>18</v>
      </c>
      <c r="J859" s="14">
        <v>322884</v>
      </c>
      <c r="K859" s="19"/>
      <c r="L859" s="14">
        <v>25762</v>
      </c>
      <c r="M859" s="14"/>
      <c r="N859" s="14">
        <v>0</v>
      </c>
      <c r="O859" s="14"/>
      <c r="P859" s="14">
        <v>459068</v>
      </c>
      <c r="Q859" s="14"/>
      <c r="R859" s="14">
        <v>405808</v>
      </c>
      <c r="S859" s="14"/>
      <c r="T859" s="14">
        <v>723306</v>
      </c>
      <c r="U859" s="14"/>
      <c r="V859" s="15">
        <v>1936828</v>
      </c>
      <c r="W859" s="14"/>
      <c r="X859" s="5" t="str">
        <f t="shared" si="13"/>
        <v>No</v>
      </c>
      <c r="Y859" s="14"/>
      <c r="Z859" s="5"/>
      <c r="AA859" s="14"/>
      <c r="AB859" s="5"/>
      <c r="AC859" s="27"/>
      <c r="AD859" s="5"/>
      <c r="AE859" s="14"/>
      <c r="AF859" s="5"/>
      <c r="AG859" s="7"/>
    </row>
    <row r="860" spans="1:33" s="54" customFormat="1">
      <c r="A860" s="16" t="s">
        <v>6573</v>
      </c>
      <c r="B860" s="16" t="s">
        <v>5140</v>
      </c>
      <c r="C860" s="17" t="s">
        <v>120</v>
      </c>
      <c r="D860" s="186" t="s">
        <v>5141</v>
      </c>
      <c r="E860" s="189" t="s">
        <v>5142</v>
      </c>
      <c r="F860" s="17" t="s">
        <v>125</v>
      </c>
      <c r="G860" s="17" t="s">
        <v>147</v>
      </c>
      <c r="H860" s="18">
        <v>0</v>
      </c>
      <c r="I860" s="13">
        <v>18</v>
      </c>
      <c r="J860" s="14">
        <v>71059</v>
      </c>
      <c r="K860" s="19"/>
      <c r="L860" s="14">
        <v>0</v>
      </c>
      <c r="M860" s="14"/>
      <c r="N860" s="14">
        <v>0</v>
      </c>
      <c r="O860" s="14"/>
      <c r="P860" s="14">
        <v>292242</v>
      </c>
      <c r="Q860" s="14"/>
      <c r="R860" s="14">
        <v>376173</v>
      </c>
      <c r="S860" s="14"/>
      <c r="T860" s="14">
        <v>788543</v>
      </c>
      <c r="U860" s="14"/>
      <c r="V860" s="15">
        <v>1528017</v>
      </c>
      <c r="W860" s="14"/>
      <c r="X860" s="5" t="str">
        <f t="shared" si="13"/>
        <v>No</v>
      </c>
      <c r="Y860" s="14"/>
      <c r="Z860" s="5"/>
      <c r="AA860" s="14"/>
      <c r="AB860" s="5"/>
      <c r="AC860" s="27"/>
      <c r="AD860" s="5"/>
      <c r="AE860" s="14"/>
      <c r="AF860" s="5"/>
      <c r="AG860" s="7"/>
    </row>
    <row r="861" spans="1:33" s="54" customFormat="1">
      <c r="A861" s="16" t="s">
        <v>3104</v>
      </c>
      <c r="B861" s="16" t="s">
        <v>3105</v>
      </c>
      <c r="C861" s="17" t="s">
        <v>171</v>
      </c>
      <c r="D861" s="186" t="s">
        <v>3106</v>
      </c>
      <c r="E861" s="189" t="s">
        <v>3107</v>
      </c>
      <c r="F861" s="17" t="s">
        <v>83</v>
      </c>
      <c r="G861" s="17" t="s">
        <v>147</v>
      </c>
      <c r="H861" s="18">
        <v>0</v>
      </c>
      <c r="I861" s="13">
        <v>18</v>
      </c>
      <c r="J861" s="14">
        <v>28162</v>
      </c>
      <c r="K861" s="19"/>
      <c r="L861" s="14">
        <v>48431</v>
      </c>
      <c r="M861" s="14"/>
      <c r="N861" s="14">
        <v>0</v>
      </c>
      <c r="O861" s="14"/>
      <c r="P861" s="14">
        <v>409980</v>
      </c>
      <c r="Q861" s="14"/>
      <c r="R861" s="14">
        <v>304241</v>
      </c>
      <c r="S861" s="14"/>
      <c r="T861" s="14">
        <v>336828</v>
      </c>
      <c r="U861" s="14"/>
      <c r="V861" s="15">
        <v>1127642</v>
      </c>
      <c r="W861" s="14"/>
      <c r="X861" s="5" t="str">
        <f t="shared" si="13"/>
        <v>No</v>
      </c>
      <c r="Y861" s="14"/>
      <c r="Z861" s="5"/>
      <c r="AA861" s="14"/>
      <c r="AB861" s="5"/>
      <c r="AC861" s="27"/>
      <c r="AD861" s="5"/>
      <c r="AE861" s="14"/>
      <c r="AF861" s="5"/>
      <c r="AG861" s="7"/>
    </row>
    <row r="862" spans="1:33" s="54" customFormat="1">
      <c r="A862" s="16" t="s">
        <v>1627</v>
      </c>
      <c r="B862" s="16" t="s">
        <v>1628</v>
      </c>
      <c r="C862" s="17" t="s">
        <v>178</v>
      </c>
      <c r="D862" s="186" t="s">
        <v>1629</v>
      </c>
      <c r="E862" s="189" t="s">
        <v>1630</v>
      </c>
      <c r="F862" s="17" t="s">
        <v>83</v>
      </c>
      <c r="G862" s="17" t="s">
        <v>147</v>
      </c>
      <c r="H862" s="18">
        <v>0</v>
      </c>
      <c r="I862" s="13">
        <v>18</v>
      </c>
      <c r="J862" s="14">
        <v>227607</v>
      </c>
      <c r="K862" s="19"/>
      <c r="L862" s="14">
        <v>0</v>
      </c>
      <c r="M862" s="14"/>
      <c r="N862" s="14">
        <v>0</v>
      </c>
      <c r="O862" s="14"/>
      <c r="P862" s="14">
        <v>425233</v>
      </c>
      <c r="Q862" s="14"/>
      <c r="R862" s="14">
        <v>635739</v>
      </c>
      <c r="S862" s="14"/>
      <c r="T862" s="14">
        <v>328060</v>
      </c>
      <c r="U862" s="14"/>
      <c r="V862" s="15">
        <v>1616639</v>
      </c>
      <c r="W862" s="14"/>
      <c r="X862" s="5" t="str">
        <f t="shared" si="13"/>
        <v>No</v>
      </c>
      <c r="Y862" s="14"/>
      <c r="Z862" s="5"/>
      <c r="AA862" s="14"/>
      <c r="AB862" s="5"/>
      <c r="AC862" s="27"/>
      <c r="AD862" s="5"/>
      <c r="AE862" s="14"/>
      <c r="AF862" s="5"/>
      <c r="AG862" s="7"/>
    </row>
    <row r="863" spans="1:33" s="54" customFormat="1">
      <c r="A863" s="16" t="s">
        <v>5936</v>
      </c>
      <c r="B863" s="16" t="s">
        <v>4463</v>
      </c>
      <c r="C863" s="17" t="s">
        <v>160</v>
      </c>
      <c r="D863" s="186" t="s">
        <v>4464</v>
      </c>
      <c r="E863" s="189" t="s">
        <v>4465</v>
      </c>
      <c r="F863" s="17" t="s">
        <v>157</v>
      </c>
      <c r="G863" s="17" t="s">
        <v>147</v>
      </c>
      <c r="H863" s="18">
        <v>0</v>
      </c>
      <c r="I863" s="13">
        <v>18</v>
      </c>
      <c r="J863" s="14">
        <v>38585</v>
      </c>
      <c r="K863" s="19"/>
      <c r="L863" s="14">
        <v>442303</v>
      </c>
      <c r="M863" s="14"/>
      <c r="N863" s="14">
        <v>0</v>
      </c>
      <c r="O863" s="14"/>
      <c r="P863" s="14">
        <v>53519</v>
      </c>
      <c r="Q863" s="14"/>
      <c r="R863" s="14">
        <v>25443</v>
      </c>
      <c r="S863" s="14"/>
      <c r="T863" s="14">
        <v>922399</v>
      </c>
      <c r="U863" s="14"/>
      <c r="V863" s="15">
        <v>1482249</v>
      </c>
      <c r="W863" s="14"/>
      <c r="X863" s="5" t="str">
        <f t="shared" si="13"/>
        <v>No</v>
      </c>
      <c r="Y863" s="14"/>
      <c r="Z863" s="5"/>
      <c r="AA863" s="14"/>
      <c r="AB863" s="5"/>
      <c r="AC863" s="27"/>
      <c r="AD863" s="5"/>
      <c r="AE863" s="14"/>
      <c r="AF863" s="5"/>
      <c r="AG863" s="7"/>
    </row>
    <row r="864" spans="1:33" s="54" customFormat="1">
      <c r="A864" s="16" t="s">
        <v>5042</v>
      </c>
      <c r="B864" s="16" t="s">
        <v>5043</v>
      </c>
      <c r="C864" s="17" t="s">
        <v>91</v>
      </c>
      <c r="D864" s="186" t="s">
        <v>5044</v>
      </c>
      <c r="E864" s="189" t="s">
        <v>5045</v>
      </c>
      <c r="F864" s="17" t="s">
        <v>88</v>
      </c>
      <c r="G864" s="17" t="s">
        <v>147</v>
      </c>
      <c r="H864" s="18">
        <v>0</v>
      </c>
      <c r="I864" s="13">
        <v>18</v>
      </c>
      <c r="J864" s="14">
        <v>161126</v>
      </c>
      <c r="K864" s="19"/>
      <c r="L864" s="14">
        <v>0</v>
      </c>
      <c r="M864" s="14"/>
      <c r="N864" s="14">
        <v>0</v>
      </c>
      <c r="O864" s="14"/>
      <c r="P864" s="14">
        <v>0</v>
      </c>
      <c r="Q864" s="14"/>
      <c r="R864" s="14">
        <v>1269321</v>
      </c>
      <c r="S864" s="14"/>
      <c r="T864" s="14">
        <v>298186</v>
      </c>
      <c r="U864" s="14"/>
      <c r="V864" s="15">
        <v>1728633</v>
      </c>
      <c r="W864" s="14"/>
      <c r="X864" s="5" t="str">
        <f t="shared" si="13"/>
        <v>No</v>
      </c>
      <c r="Y864" s="14"/>
      <c r="Z864" s="5"/>
      <c r="AA864" s="14"/>
      <c r="AB864" s="5"/>
      <c r="AC864" s="27"/>
      <c r="AD864" s="5"/>
      <c r="AE864" s="14"/>
      <c r="AF864" s="5"/>
      <c r="AG864" s="7"/>
    </row>
    <row r="865" spans="1:33" s="54" customFormat="1">
      <c r="A865" s="16" t="s">
        <v>4806</v>
      </c>
      <c r="B865" s="16" t="s">
        <v>4807</v>
      </c>
      <c r="C865" s="17" t="s">
        <v>466</v>
      </c>
      <c r="D865" s="186">
        <v>5198</v>
      </c>
      <c r="E865" s="189">
        <v>50198</v>
      </c>
      <c r="F865" s="17" t="s">
        <v>83</v>
      </c>
      <c r="G865" s="17" t="s">
        <v>84</v>
      </c>
      <c r="H865" s="18">
        <v>1780673</v>
      </c>
      <c r="I865" s="13">
        <v>18</v>
      </c>
      <c r="J865" s="14">
        <v>61180</v>
      </c>
      <c r="K865" s="19"/>
      <c r="L865" s="14">
        <v>3358</v>
      </c>
      <c r="M865" s="14"/>
      <c r="N865" s="14">
        <v>0</v>
      </c>
      <c r="O865" s="14"/>
      <c r="P865" s="14">
        <v>640988</v>
      </c>
      <c r="Q865" s="14"/>
      <c r="R865" s="14">
        <v>90147</v>
      </c>
      <c r="S865" s="14"/>
      <c r="T865" s="14">
        <v>1165864</v>
      </c>
      <c r="U865" s="14"/>
      <c r="V865" s="15">
        <v>1961537</v>
      </c>
      <c r="W865" s="14"/>
      <c r="X865" s="5" t="str">
        <f t="shared" si="13"/>
        <v>No</v>
      </c>
      <c r="Y865" s="14"/>
      <c r="Z865" s="5"/>
      <c r="AA865" s="14"/>
      <c r="AB865" s="5"/>
      <c r="AC865" s="27"/>
      <c r="AD865" s="5"/>
      <c r="AE865" s="14"/>
      <c r="AF865" s="5"/>
      <c r="AG865" s="7"/>
    </row>
    <row r="866" spans="1:33" s="54" customFormat="1">
      <c r="A866" s="16" t="s">
        <v>2985</v>
      </c>
      <c r="B866" s="16" t="s">
        <v>2986</v>
      </c>
      <c r="C866" s="17" t="s">
        <v>39</v>
      </c>
      <c r="D866" s="186">
        <v>9034</v>
      </c>
      <c r="E866" s="189">
        <v>90034</v>
      </c>
      <c r="F866" s="17" t="s">
        <v>83</v>
      </c>
      <c r="G866" s="17" t="s">
        <v>84</v>
      </c>
      <c r="H866" s="18">
        <v>3629114</v>
      </c>
      <c r="I866" s="13">
        <v>18</v>
      </c>
      <c r="J866" s="14">
        <v>109860</v>
      </c>
      <c r="K866" s="19"/>
      <c r="L866" s="14">
        <v>0</v>
      </c>
      <c r="M866" s="14"/>
      <c r="N866" s="14">
        <v>0</v>
      </c>
      <c r="O866" s="14"/>
      <c r="P866" s="14">
        <v>6207824</v>
      </c>
      <c r="Q866" s="14"/>
      <c r="R866" s="14">
        <v>665234</v>
      </c>
      <c r="S866" s="14"/>
      <c r="T866" s="14">
        <v>179124</v>
      </c>
      <c r="U866" s="14"/>
      <c r="V866" s="15">
        <v>7162042</v>
      </c>
      <c r="W866" s="14"/>
      <c r="X866" s="5" t="str">
        <f t="shared" si="13"/>
        <v>No</v>
      </c>
      <c r="Y866" s="14"/>
      <c r="Z866" s="5"/>
      <c r="AA866" s="14"/>
      <c r="AB866" s="5"/>
      <c r="AC866" s="27"/>
      <c r="AD866" s="5"/>
      <c r="AE866" s="14"/>
      <c r="AF866" s="5"/>
      <c r="AG866" s="7"/>
    </row>
    <row r="867" spans="1:33" s="54" customFormat="1">
      <c r="A867" s="16" t="s">
        <v>2351</v>
      </c>
      <c r="B867" s="16" t="s">
        <v>2352</v>
      </c>
      <c r="C867" s="17" t="s">
        <v>106</v>
      </c>
      <c r="D867" s="186" t="s">
        <v>2353</v>
      </c>
      <c r="E867" s="189" t="s">
        <v>2354</v>
      </c>
      <c r="F867" s="17" t="s">
        <v>157</v>
      </c>
      <c r="G867" s="17" t="s">
        <v>147</v>
      </c>
      <c r="H867" s="18">
        <v>0</v>
      </c>
      <c r="I867" s="13">
        <v>18</v>
      </c>
      <c r="J867" s="14">
        <v>242</v>
      </c>
      <c r="K867" s="19"/>
      <c r="L867" s="14">
        <v>294084</v>
      </c>
      <c r="M867" s="14"/>
      <c r="N867" s="14">
        <v>0</v>
      </c>
      <c r="O867" s="14"/>
      <c r="P867" s="14">
        <v>248560</v>
      </c>
      <c r="Q867" s="14"/>
      <c r="R867" s="14">
        <v>12176</v>
      </c>
      <c r="S867" s="14"/>
      <c r="T867" s="14">
        <v>230000</v>
      </c>
      <c r="U867" s="14"/>
      <c r="V867" s="15">
        <v>785062</v>
      </c>
      <c r="W867" s="14"/>
      <c r="X867" s="5" t="str">
        <f t="shared" si="13"/>
        <v>No</v>
      </c>
      <c r="Y867" s="14"/>
      <c r="Z867" s="5"/>
      <c r="AA867" s="14"/>
      <c r="AB867" s="5"/>
      <c r="AC867" s="27"/>
      <c r="AD867" s="5"/>
      <c r="AE867" s="14"/>
      <c r="AF867" s="5"/>
      <c r="AG867" s="7"/>
    </row>
    <row r="868" spans="1:33" s="54" customFormat="1">
      <c r="A868" s="16" t="s">
        <v>3402</v>
      </c>
      <c r="B868" s="16" t="s">
        <v>2836</v>
      </c>
      <c r="C868" s="17" t="s">
        <v>274</v>
      </c>
      <c r="D868" s="186">
        <v>4170</v>
      </c>
      <c r="E868" s="189">
        <v>40170</v>
      </c>
      <c r="F868" s="17" t="s">
        <v>543</v>
      </c>
      <c r="G868" s="17" t="s">
        <v>5756</v>
      </c>
      <c r="H868" s="18">
        <v>66777</v>
      </c>
      <c r="I868" s="13">
        <v>18</v>
      </c>
      <c r="J868" s="14">
        <v>44842</v>
      </c>
      <c r="K868" s="19"/>
      <c r="L868" s="14">
        <v>87460</v>
      </c>
      <c r="M868" s="14"/>
      <c r="N868" s="14">
        <v>0</v>
      </c>
      <c r="O868" s="14"/>
      <c r="P868" s="14">
        <v>285072</v>
      </c>
      <c r="Q868" s="14"/>
      <c r="R868" s="14">
        <v>120960</v>
      </c>
      <c r="S868" s="14"/>
      <c r="T868" s="14">
        <v>369252</v>
      </c>
      <c r="U868" s="14"/>
      <c r="V868" s="15">
        <v>907586</v>
      </c>
      <c r="W868" s="14"/>
      <c r="X868" s="5" t="str">
        <f t="shared" si="13"/>
        <v>No</v>
      </c>
      <c r="Y868" s="14"/>
      <c r="Z868" s="5"/>
      <c r="AA868" s="14"/>
      <c r="AB868" s="5"/>
      <c r="AC868" s="27"/>
      <c r="AD868" s="5"/>
      <c r="AE868" s="14"/>
      <c r="AF868" s="5"/>
      <c r="AG868" s="7"/>
    </row>
    <row r="869" spans="1:33" s="54" customFormat="1">
      <c r="A869" s="16" t="s">
        <v>4151</v>
      </c>
      <c r="B869" s="16" t="s">
        <v>4152</v>
      </c>
      <c r="C869" s="17" t="s">
        <v>120</v>
      </c>
      <c r="D869" s="186">
        <v>6016</v>
      </c>
      <c r="E869" s="189">
        <v>60016</v>
      </c>
      <c r="F869" s="17" t="s">
        <v>83</v>
      </c>
      <c r="G869" s="17" t="s">
        <v>84</v>
      </c>
      <c r="H869" s="18">
        <v>147922</v>
      </c>
      <c r="I869" s="13">
        <v>18</v>
      </c>
      <c r="J869" s="14">
        <v>445526</v>
      </c>
      <c r="K869" s="19"/>
      <c r="L869" s="14">
        <v>0</v>
      </c>
      <c r="M869" s="14"/>
      <c r="N869" s="14">
        <v>0</v>
      </c>
      <c r="O869" s="14"/>
      <c r="P869" s="14">
        <v>2664205</v>
      </c>
      <c r="Q869" s="14"/>
      <c r="R869" s="14">
        <v>361084</v>
      </c>
      <c r="S869" s="14"/>
      <c r="T869" s="14">
        <v>2096752</v>
      </c>
      <c r="U869" s="14"/>
      <c r="V869" s="15">
        <v>5567567</v>
      </c>
      <c r="W869" s="14"/>
      <c r="X869" s="5" t="str">
        <f t="shared" si="13"/>
        <v>No</v>
      </c>
      <c r="Y869" s="14"/>
      <c r="Z869" s="5"/>
      <c r="AA869" s="14"/>
      <c r="AB869" s="5"/>
      <c r="AC869" s="27"/>
      <c r="AD869" s="5"/>
      <c r="AE869" s="14"/>
      <c r="AF869" s="5"/>
      <c r="AG869" s="7"/>
    </row>
    <row r="870" spans="1:33" s="54" customFormat="1">
      <c r="A870" s="16" t="s">
        <v>6572</v>
      </c>
      <c r="B870" s="16" t="s">
        <v>5134</v>
      </c>
      <c r="C870" s="17" t="s">
        <v>120</v>
      </c>
      <c r="D870" s="186" t="s">
        <v>5135</v>
      </c>
      <c r="E870" s="189" t="s">
        <v>5136</v>
      </c>
      <c r="F870" s="17" t="s">
        <v>88</v>
      </c>
      <c r="G870" s="17" t="s">
        <v>147</v>
      </c>
      <c r="H870" s="18">
        <v>0</v>
      </c>
      <c r="I870" s="13">
        <v>18</v>
      </c>
      <c r="J870" s="14">
        <v>25077</v>
      </c>
      <c r="K870" s="19"/>
      <c r="L870" s="14">
        <v>213368</v>
      </c>
      <c r="M870" s="14"/>
      <c r="N870" s="14">
        <v>0</v>
      </c>
      <c r="O870" s="14"/>
      <c r="P870" s="14">
        <v>6672</v>
      </c>
      <c r="Q870" s="14"/>
      <c r="R870" s="14">
        <v>289624</v>
      </c>
      <c r="S870" s="14"/>
      <c r="T870" s="14">
        <v>324144</v>
      </c>
      <c r="U870" s="14"/>
      <c r="V870" s="15">
        <v>858885</v>
      </c>
      <c r="W870" s="14"/>
      <c r="X870" s="5" t="str">
        <f t="shared" si="13"/>
        <v>No</v>
      </c>
      <c r="Y870" s="14"/>
      <c r="Z870" s="5"/>
      <c r="AA870" s="14"/>
      <c r="AB870" s="5"/>
      <c r="AC870" s="27"/>
      <c r="AD870" s="5"/>
      <c r="AE870" s="14"/>
      <c r="AF870" s="5"/>
      <c r="AG870" s="7"/>
    </row>
    <row r="871" spans="1:33" s="54" customFormat="1">
      <c r="A871" s="16" t="s">
        <v>1635</v>
      </c>
      <c r="B871" s="16" t="s">
        <v>1636</v>
      </c>
      <c r="C871" s="17" t="s">
        <v>178</v>
      </c>
      <c r="D871" s="186" t="s">
        <v>1637</v>
      </c>
      <c r="E871" s="189" t="s">
        <v>1638</v>
      </c>
      <c r="F871" s="17" t="s">
        <v>83</v>
      </c>
      <c r="G871" s="17" t="s">
        <v>147</v>
      </c>
      <c r="H871" s="18">
        <v>0</v>
      </c>
      <c r="I871" s="13">
        <v>18</v>
      </c>
      <c r="J871" s="14">
        <v>353174</v>
      </c>
      <c r="K871" s="19"/>
      <c r="L871" s="14">
        <v>0</v>
      </c>
      <c r="M871" s="14"/>
      <c r="N871" s="14">
        <v>0</v>
      </c>
      <c r="O871" s="14"/>
      <c r="P871" s="14">
        <v>435008</v>
      </c>
      <c r="Q871" s="14"/>
      <c r="R871" s="14">
        <v>723113</v>
      </c>
      <c r="S871" s="14"/>
      <c r="T871" s="14">
        <v>345510</v>
      </c>
      <c r="U871" s="14"/>
      <c r="V871" s="15">
        <v>1856805</v>
      </c>
      <c r="W871" s="14"/>
      <c r="X871" s="5" t="str">
        <f t="shared" si="13"/>
        <v>No</v>
      </c>
      <c r="Y871" s="14"/>
      <c r="Z871" s="5"/>
      <c r="AA871" s="14"/>
      <c r="AB871" s="5"/>
      <c r="AC871" s="27"/>
      <c r="AD871" s="5"/>
      <c r="AE871" s="14"/>
      <c r="AF871" s="5"/>
      <c r="AG871" s="7"/>
    </row>
    <row r="872" spans="1:33" s="54" customFormat="1">
      <c r="A872" s="16" t="s">
        <v>703</v>
      </c>
      <c r="B872" s="16" t="s">
        <v>704</v>
      </c>
      <c r="C872" s="17" t="s">
        <v>65</v>
      </c>
      <c r="D872" s="186">
        <v>45</v>
      </c>
      <c r="E872" s="189">
        <v>45</v>
      </c>
      <c r="F872" s="17" t="s">
        <v>83</v>
      </c>
      <c r="G872" s="17" t="s">
        <v>5756</v>
      </c>
      <c r="H872" s="18">
        <v>64513</v>
      </c>
      <c r="I872" s="13">
        <v>18</v>
      </c>
      <c r="J872" s="14">
        <v>430246</v>
      </c>
      <c r="K872" s="19"/>
      <c r="L872" s="14">
        <v>25810</v>
      </c>
      <c r="M872" s="14"/>
      <c r="N872" s="14">
        <v>0</v>
      </c>
      <c r="O872" s="14"/>
      <c r="P872" s="14">
        <v>4974888</v>
      </c>
      <c r="Q872" s="14"/>
      <c r="R872" s="14">
        <v>159662</v>
      </c>
      <c r="S872" s="14"/>
      <c r="T872" s="14">
        <v>1429977</v>
      </c>
      <c r="U872" s="14"/>
      <c r="V872" s="15">
        <v>7020583</v>
      </c>
      <c r="W872" s="14"/>
      <c r="X872" s="5" t="str">
        <f t="shared" si="13"/>
        <v>No</v>
      </c>
      <c r="Y872" s="14"/>
      <c r="Z872" s="5"/>
      <c r="AA872" s="14"/>
      <c r="AB872" s="5"/>
      <c r="AC872" s="27"/>
      <c r="AD872" s="5"/>
      <c r="AE872" s="14"/>
      <c r="AF872" s="5"/>
      <c r="AG872" s="7"/>
    </row>
    <row r="873" spans="1:33" s="54" customFormat="1">
      <c r="A873" s="16" t="s">
        <v>5987</v>
      </c>
      <c r="B873" s="16" t="s">
        <v>5541</v>
      </c>
      <c r="C873" s="17" t="s">
        <v>132</v>
      </c>
      <c r="D873" s="186" t="s">
        <v>5542</v>
      </c>
      <c r="E873" s="189" t="s">
        <v>5543</v>
      </c>
      <c r="F873" s="17" t="s">
        <v>1320</v>
      </c>
      <c r="G873" s="17" t="s">
        <v>147</v>
      </c>
      <c r="H873" s="18">
        <v>0</v>
      </c>
      <c r="I873" s="13">
        <v>18</v>
      </c>
      <c r="J873" s="14">
        <v>60954</v>
      </c>
      <c r="K873" s="19"/>
      <c r="L873" s="14">
        <v>0</v>
      </c>
      <c r="M873" s="14"/>
      <c r="N873" s="14">
        <v>0</v>
      </c>
      <c r="O873" s="14"/>
      <c r="P873" s="14">
        <v>333110</v>
      </c>
      <c r="Q873" s="14"/>
      <c r="R873" s="14">
        <v>302630</v>
      </c>
      <c r="S873" s="14"/>
      <c r="T873" s="14">
        <v>635731</v>
      </c>
      <c r="U873" s="14"/>
      <c r="V873" s="15">
        <v>1332425</v>
      </c>
      <c r="W873" s="14"/>
      <c r="X873" s="5" t="str">
        <f t="shared" si="13"/>
        <v>No</v>
      </c>
      <c r="Y873" s="14"/>
      <c r="Z873" s="5"/>
      <c r="AA873" s="14"/>
      <c r="AB873" s="5"/>
      <c r="AC873" s="27"/>
      <c r="AD873" s="5"/>
      <c r="AE873" s="14"/>
      <c r="AF873" s="5"/>
      <c r="AG873" s="7"/>
    </row>
    <row r="874" spans="1:33" s="54" customFormat="1">
      <c r="A874" s="16" t="s">
        <v>2590</v>
      </c>
      <c r="B874" s="16" t="s">
        <v>2591</v>
      </c>
      <c r="C874" s="17" t="s">
        <v>466</v>
      </c>
      <c r="D874" s="186" t="s">
        <v>2592</v>
      </c>
      <c r="E874" s="189" t="s">
        <v>2593</v>
      </c>
      <c r="F874" s="17" t="s">
        <v>88</v>
      </c>
      <c r="G874" s="17" t="s">
        <v>147</v>
      </c>
      <c r="H874" s="18">
        <v>0</v>
      </c>
      <c r="I874" s="13">
        <v>18</v>
      </c>
      <c r="J874" s="14">
        <v>96075</v>
      </c>
      <c r="K874" s="19"/>
      <c r="L874" s="14">
        <v>1260409</v>
      </c>
      <c r="M874" s="14"/>
      <c r="N874" s="14">
        <v>0</v>
      </c>
      <c r="O874" s="14"/>
      <c r="P874" s="14">
        <v>119003</v>
      </c>
      <c r="Q874" s="14"/>
      <c r="R874" s="14">
        <v>55837</v>
      </c>
      <c r="S874" s="14"/>
      <c r="T874" s="14">
        <v>1434000</v>
      </c>
      <c r="U874" s="14"/>
      <c r="V874" s="15">
        <v>2965324</v>
      </c>
      <c r="W874" s="14"/>
      <c r="X874" s="5" t="str">
        <f t="shared" si="13"/>
        <v>No</v>
      </c>
      <c r="Y874" s="14"/>
      <c r="Z874" s="5"/>
      <c r="AA874" s="14"/>
      <c r="AB874" s="5"/>
      <c r="AC874" s="27"/>
      <c r="AD874" s="5"/>
      <c r="AE874" s="14"/>
      <c r="AF874" s="5"/>
      <c r="AG874" s="7"/>
    </row>
    <row r="875" spans="1:33" s="54" customFormat="1">
      <c r="A875" s="16" t="s">
        <v>1568</v>
      </c>
      <c r="B875" s="16" t="s">
        <v>6429</v>
      </c>
      <c r="C875" s="17" t="s">
        <v>178</v>
      </c>
      <c r="D875" s="186" t="s">
        <v>1569</v>
      </c>
      <c r="E875" s="189" t="s">
        <v>1570</v>
      </c>
      <c r="F875" s="17" t="s">
        <v>83</v>
      </c>
      <c r="G875" s="17" t="s">
        <v>147</v>
      </c>
      <c r="H875" s="18">
        <v>0</v>
      </c>
      <c r="I875" s="13">
        <v>18</v>
      </c>
      <c r="J875" s="14">
        <v>38933</v>
      </c>
      <c r="K875" s="19"/>
      <c r="L875" s="14">
        <v>0</v>
      </c>
      <c r="M875" s="14"/>
      <c r="N875" s="14">
        <v>0</v>
      </c>
      <c r="O875" s="14"/>
      <c r="P875" s="14">
        <v>585344</v>
      </c>
      <c r="Q875" s="14"/>
      <c r="R875" s="14">
        <v>572739</v>
      </c>
      <c r="S875" s="14"/>
      <c r="T875" s="14">
        <v>274933</v>
      </c>
      <c r="U875" s="14"/>
      <c r="V875" s="15">
        <v>1471949</v>
      </c>
      <c r="W875" s="14"/>
      <c r="X875" s="5" t="str">
        <f t="shared" si="13"/>
        <v>No</v>
      </c>
      <c r="Y875" s="14"/>
      <c r="Z875" s="5"/>
      <c r="AA875" s="14"/>
      <c r="AB875" s="5"/>
      <c r="AC875" s="27"/>
      <c r="AD875" s="5"/>
      <c r="AE875" s="14"/>
      <c r="AF875" s="5"/>
      <c r="AG875" s="7"/>
    </row>
    <row r="876" spans="1:33" s="54" customFormat="1">
      <c r="A876" s="16" t="s">
        <v>1970</v>
      </c>
      <c r="B876" s="16" t="s">
        <v>153</v>
      </c>
      <c r="C876" s="17" t="s">
        <v>154</v>
      </c>
      <c r="D876" s="186">
        <v>4235</v>
      </c>
      <c r="E876" s="189" t="s">
        <v>6182</v>
      </c>
      <c r="F876" s="17" t="s">
        <v>1320</v>
      </c>
      <c r="G876" s="17" t="s">
        <v>147</v>
      </c>
      <c r="H876" s="18">
        <v>0</v>
      </c>
      <c r="I876" s="13">
        <v>18</v>
      </c>
      <c r="J876" s="14">
        <v>0</v>
      </c>
      <c r="K876" s="19"/>
      <c r="L876" s="14">
        <v>8306</v>
      </c>
      <c r="M876" s="14"/>
      <c r="N876" s="14">
        <v>0</v>
      </c>
      <c r="O876" s="14"/>
      <c r="P876" s="14">
        <v>203029</v>
      </c>
      <c r="Q876" s="14"/>
      <c r="R876" s="14">
        <v>184168</v>
      </c>
      <c r="S876" s="14"/>
      <c r="T876" s="14">
        <v>592505</v>
      </c>
      <c r="U876" s="14"/>
      <c r="V876" s="15">
        <v>988008</v>
      </c>
      <c r="W876" s="14"/>
      <c r="X876" s="5" t="str">
        <f t="shared" si="13"/>
        <v>No</v>
      </c>
      <c r="Y876" s="14"/>
      <c r="Z876" s="5"/>
      <c r="AA876" s="14"/>
      <c r="AB876" s="5"/>
      <c r="AC876" s="27"/>
      <c r="AD876" s="5"/>
      <c r="AE876" s="14"/>
      <c r="AF876" s="5"/>
      <c r="AG876" s="7"/>
    </row>
    <row r="877" spans="1:33" s="54" customFormat="1">
      <c r="A877" s="16" t="s">
        <v>995</v>
      </c>
      <c r="B877" s="16" t="s">
        <v>996</v>
      </c>
      <c r="C877" s="17" t="s">
        <v>129</v>
      </c>
      <c r="D877" s="186" t="s">
        <v>997</v>
      </c>
      <c r="E877" s="189" t="s">
        <v>998</v>
      </c>
      <c r="F877" s="17" t="s">
        <v>83</v>
      </c>
      <c r="G877" s="17" t="s">
        <v>147</v>
      </c>
      <c r="H877" s="18">
        <v>0</v>
      </c>
      <c r="I877" s="13">
        <v>18</v>
      </c>
      <c r="J877" s="14">
        <v>38263</v>
      </c>
      <c r="K877" s="19"/>
      <c r="L877" s="14">
        <v>0</v>
      </c>
      <c r="M877" s="14"/>
      <c r="N877" s="14">
        <v>0</v>
      </c>
      <c r="O877" s="14"/>
      <c r="P877" s="14">
        <v>542643</v>
      </c>
      <c r="Q877" s="14"/>
      <c r="R877" s="14">
        <v>0</v>
      </c>
      <c r="S877" s="14"/>
      <c r="T877" s="14">
        <v>539134</v>
      </c>
      <c r="U877" s="14"/>
      <c r="V877" s="15">
        <v>1120040</v>
      </c>
      <c r="W877" s="14"/>
      <c r="X877" s="5" t="str">
        <f t="shared" si="13"/>
        <v>No</v>
      </c>
      <c r="Y877" s="14"/>
      <c r="Z877" s="5"/>
      <c r="AA877" s="14"/>
      <c r="AB877" s="5"/>
      <c r="AC877" s="27"/>
      <c r="AD877" s="5"/>
      <c r="AE877" s="14"/>
      <c r="AF877" s="5"/>
      <c r="AG877" s="7"/>
    </row>
    <row r="878" spans="1:33" s="54" customFormat="1">
      <c r="A878" s="16" t="s">
        <v>6158</v>
      </c>
      <c r="B878" s="16" t="s">
        <v>662</v>
      </c>
      <c r="C878" s="17" t="s">
        <v>82</v>
      </c>
      <c r="D878" s="186" t="s">
        <v>663</v>
      </c>
      <c r="E878" s="189" t="s">
        <v>664</v>
      </c>
      <c r="F878" s="17" t="s">
        <v>83</v>
      </c>
      <c r="G878" s="17" t="s">
        <v>147</v>
      </c>
      <c r="H878" s="18">
        <v>0</v>
      </c>
      <c r="I878" s="13">
        <v>18</v>
      </c>
      <c r="J878" s="14">
        <v>0</v>
      </c>
      <c r="K878" s="19"/>
      <c r="L878" s="14">
        <v>740161</v>
      </c>
      <c r="M878" s="14"/>
      <c r="N878" s="14">
        <v>0</v>
      </c>
      <c r="O878" s="14"/>
      <c r="P878" s="14">
        <v>495323</v>
      </c>
      <c r="Q878" s="14"/>
      <c r="R878" s="14">
        <v>1063411</v>
      </c>
      <c r="S878" s="14"/>
      <c r="T878" s="14">
        <v>188960</v>
      </c>
      <c r="U878" s="14"/>
      <c r="V878" s="15">
        <v>2487855</v>
      </c>
      <c r="W878" s="14"/>
      <c r="X878" s="5" t="str">
        <f t="shared" si="13"/>
        <v>No</v>
      </c>
      <c r="Y878" s="14"/>
      <c r="Z878" s="5"/>
      <c r="AA878" s="14"/>
      <c r="AB878" s="5"/>
      <c r="AC878" s="27"/>
      <c r="AD878" s="5"/>
      <c r="AE878" s="14"/>
      <c r="AF878" s="5"/>
      <c r="AG878" s="7"/>
    </row>
    <row r="879" spans="1:33" s="54" customFormat="1">
      <c r="A879" s="16" t="s">
        <v>1493</v>
      </c>
      <c r="B879" s="16" t="s">
        <v>6430</v>
      </c>
      <c r="C879" s="17" t="s">
        <v>178</v>
      </c>
      <c r="D879" s="186" t="s">
        <v>1494</v>
      </c>
      <c r="E879" s="189" t="s">
        <v>1495</v>
      </c>
      <c r="F879" s="17" t="s">
        <v>88</v>
      </c>
      <c r="G879" s="17" t="s">
        <v>147</v>
      </c>
      <c r="H879" s="18">
        <v>0</v>
      </c>
      <c r="I879" s="13">
        <v>18</v>
      </c>
      <c r="J879" s="14">
        <v>150760</v>
      </c>
      <c r="K879" s="19"/>
      <c r="L879" s="14">
        <v>0</v>
      </c>
      <c r="M879" s="14"/>
      <c r="N879" s="14">
        <v>0</v>
      </c>
      <c r="O879" s="14"/>
      <c r="P879" s="14">
        <v>165471</v>
      </c>
      <c r="Q879" s="14"/>
      <c r="R879" s="14">
        <v>290125</v>
      </c>
      <c r="S879" s="14"/>
      <c r="T879" s="14">
        <v>137639</v>
      </c>
      <c r="U879" s="14"/>
      <c r="V879" s="15">
        <v>743995</v>
      </c>
      <c r="W879" s="14"/>
      <c r="X879" s="5" t="str">
        <f t="shared" si="13"/>
        <v>No</v>
      </c>
      <c r="Y879" s="14"/>
      <c r="Z879" s="5"/>
      <c r="AA879" s="14"/>
      <c r="AB879" s="5"/>
      <c r="AC879" s="27"/>
      <c r="AD879" s="5"/>
      <c r="AE879" s="14"/>
      <c r="AF879" s="5"/>
      <c r="AG879" s="7"/>
    </row>
    <row r="880" spans="1:33" s="54" customFormat="1">
      <c r="A880" s="16" t="s">
        <v>4197</v>
      </c>
      <c r="B880" s="16" t="s">
        <v>4198</v>
      </c>
      <c r="C880" s="17" t="s">
        <v>154</v>
      </c>
      <c r="D880" s="186" t="s">
        <v>4199</v>
      </c>
      <c r="E880" s="189" t="s">
        <v>4200</v>
      </c>
      <c r="F880" s="17" t="s">
        <v>1320</v>
      </c>
      <c r="G880" s="17" t="s">
        <v>147</v>
      </c>
      <c r="H880" s="18">
        <v>0</v>
      </c>
      <c r="I880" s="13">
        <v>18</v>
      </c>
      <c r="J880" s="14">
        <v>34372</v>
      </c>
      <c r="K880" s="19"/>
      <c r="L880" s="14">
        <v>354</v>
      </c>
      <c r="M880" s="14"/>
      <c r="N880" s="14">
        <v>0</v>
      </c>
      <c r="O880" s="14"/>
      <c r="P880" s="14">
        <v>201833</v>
      </c>
      <c r="Q880" s="14"/>
      <c r="R880" s="14">
        <v>94740</v>
      </c>
      <c r="S880" s="14"/>
      <c r="T880" s="14">
        <v>562224</v>
      </c>
      <c r="U880" s="14"/>
      <c r="V880" s="15">
        <v>893523</v>
      </c>
      <c r="W880" s="14"/>
      <c r="X880" s="5" t="str">
        <f t="shared" si="13"/>
        <v>No</v>
      </c>
      <c r="Y880" s="14"/>
      <c r="Z880" s="5"/>
      <c r="AA880" s="14"/>
      <c r="AB880" s="5"/>
      <c r="AC880" s="27"/>
      <c r="AD880" s="5"/>
      <c r="AE880" s="14"/>
      <c r="AF880" s="5"/>
      <c r="AG880" s="7"/>
    </row>
    <row r="881" spans="1:33" s="54" customFormat="1">
      <c r="A881" s="16" t="s">
        <v>2559</v>
      </c>
      <c r="B881" s="16" t="s">
        <v>2560</v>
      </c>
      <c r="C881" s="17" t="s">
        <v>466</v>
      </c>
      <c r="D881" s="186" t="s">
        <v>2561</v>
      </c>
      <c r="E881" s="189" t="s">
        <v>2562</v>
      </c>
      <c r="F881" s="17" t="s">
        <v>157</v>
      </c>
      <c r="G881" s="17" t="s">
        <v>147</v>
      </c>
      <c r="H881" s="18">
        <v>0</v>
      </c>
      <c r="I881" s="13">
        <v>18</v>
      </c>
      <c r="J881" s="14">
        <v>11886</v>
      </c>
      <c r="K881" s="19" t="s">
        <v>6126</v>
      </c>
      <c r="L881" s="14">
        <v>383057</v>
      </c>
      <c r="M881" s="14"/>
      <c r="N881" s="14">
        <v>0</v>
      </c>
      <c r="O881" s="14"/>
      <c r="P881" s="14">
        <v>194306</v>
      </c>
      <c r="Q881" s="14"/>
      <c r="R881" s="14">
        <v>71001</v>
      </c>
      <c r="S881" s="14"/>
      <c r="T881" s="14">
        <v>335000</v>
      </c>
      <c r="U881" s="14"/>
      <c r="V881" s="15">
        <v>995250</v>
      </c>
      <c r="W881" s="14"/>
      <c r="X881" s="5" t="str">
        <f t="shared" si="13"/>
        <v>Yes</v>
      </c>
      <c r="Y881" s="14"/>
      <c r="Z881" s="5"/>
      <c r="AA881" s="14"/>
      <c r="AB881" s="5"/>
      <c r="AC881" s="27"/>
      <c r="AD881" s="5"/>
      <c r="AE881" s="14"/>
      <c r="AF881" s="5"/>
      <c r="AG881" s="7"/>
    </row>
    <row r="882" spans="1:33" s="54" customFormat="1">
      <c r="A882" s="16" t="s">
        <v>2539</v>
      </c>
      <c r="B882" s="16" t="s">
        <v>2540</v>
      </c>
      <c r="C882" s="17" t="s">
        <v>466</v>
      </c>
      <c r="D882" s="186" t="s">
        <v>2541</v>
      </c>
      <c r="E882" s="189" t="s">
        <v>2542</v>
      </c>
      <c r="F882" s="17" t="s">
        <v>157</v>
      </c>
      <c r="G882" s="17" t="s">
        <v>147</v>
      </c>
      <c r="H882" s="18">
        <v>0</v>
      </c>
      <c r="I882" s="13">
        <v>18</v>
      </c>
      <c r="J882" s="14">
        <v>26203</v>
      </c>
      <c r="K882" s="19"/>
      <c r="L882" s="14">
        <v>365591</v>
      </c>
      <c r="M882" s="14"/>
      <c r="N882" s="14">
        <v>0</v>
      </c>
      <c r="O882" s="14"/>
      <c r="P882" s="14">
        <v>32493</v>
      </c>
      <c r="Q882" s="14"/>
      <c r="R882" s="14">
        <v>57809</v>
      </c>
      <c r="S882" s="14"/>
      <c r="T882" s="14">
        <v>305000</v>
      </c>
      <c r="U882" s="14"/>
      <c r="V882" s="15">
        <v>787096</v>
      </c>
      <c r="W882" s="14"/>
      <c r="X882" s="5" t="str">
        <f t="shared" si="13"/>
        <v>No</v>
      </c>
      <c r="Y882" s="14"/>
      <c r="Z882" s="5"/>
      <c r="AA882" s="14"/>
      <c r="AB882" s="5"/>
      <c r="AC882" s="27"/>
      <c r="AD882" s="5"/>
      <c r="AE882" s="14"/>
      <c r="AF882" s="5"/>
      <c r="AG882" s="7"/>
    </row>
    <row r="883" spans="1:33" s="54" customFormat="1">
      <c r="A883" s="16" t="s">
        <v>680</v>
      </c>
      <c r="B883" s="16" t="s">
        <v>681</v>
      </c>
      <c r="C883" s="17" t="s">
        <v>454</v>
      </c>
      <c r="D883" s="186">
        <v>8016</v>
      </c>
      <c r="E883" s="189">
        <v>80016</v>
      </c>
      <c r="F883" s="17" t="s">
        <v>83</v>
      </c>
      <c r="G883" s="17" t="s">
        <v>5756</v>
      </c>
      <c r="H883" s="18">
        <v>128124</v>
      </c>
      <c r="I883" s="13">
        <v>18</v>
      </c>
      <c r="J883" s="14">
        <v>428080</v>
      </c>
      <c r="K883" s="19"/>
      <c r="L883" s="14">
        <v>10939</v>
      </c>
      <c r="M883" s="14"/>
      <c r="N883" s="14">
        <v>0</v>
      </c>
      <c r="O883" s="14"/>
      <c r="P883" s="14">
        <v>1378175</v>
      </c>
      <c r="Q883" s="14"/>
      <c r="R883" s="14">
        <v>0</v>
      </c>
      <c r="S883" s="14"/>
      <c r="T883" s="14">
        <v>1673948</v>
      </c>
      <c r="U883" s="14"/>
      <c r="V883" s="15">
        <v>3491142</v>
      </c>
      <c r="W883" s="14"/>
      <c r="X883" s="5" t="str">
        <f t="shared" si="13"/>
        <v>No</v>
      </c>
      <c r="Y883" s="14"/>
      <c r="Z883" s="5"/>
      <c r="AA883" s="14"/>
      <c r="AB883" s="5"/>
      <c r="AC883" s="27"/>
      <c r="AD883" s="5"/>
      <c r="AE883" s="14"/>
      <c r="AF883" s="5"/>
      <c r="AG883" s="7"/>
    </row>
    <row r="884" spans="1:33" s="54" customFormat="1">
      <c r="A884" s="16" t="s">
        <v>3409</v>
      </c>
      <c r="B884" s="16" t="s">
        <v>3410</v>
      </c>
      <c r="C884" s="17" t="s">
        <v>34</v>
      </c>
      <c r="D884" s="186" t="s">
        <v>3411</v>
      </c>
      <c r="E884" s="189" t="s">
        <v>3412</v>
      </c>
      <c r="F884" s="17" t="s">
        <v>157</v>
      </c>
      <c r="G884" s="17" t="s">
        <v>147</v>
      </c>
      <c r="H884" s="18">
        <v>0</v>
      </c>
      <c r="I884" s="13">
        <v>18</v>
      </c>
      <c r="J884" s="14">
        <v>76854</v>
      </c>
      <c r="K884" s="19"/>
      <c r="L884" s="14">
        <v>29884</v>
      </c>
      <c r="M884" s="14"/>
      <c r="N884" s="14">
        <v>0</v>
      </c>
      <c r="O884" s="14"/>
      <c r="P884" s="14">
        <v>15572</v>
      </c>
      <c r="Q884" s="14"/>
      <c r="R884" s="14">
        <v>49748</v>
      </c>
      <c r="S884" s="14"/>
      <c r="T884" s="14">
        <v>404878</v>
      </c>
      <c r="U884" s="14"/>
      <c r="V884" s="15">
        <v>576936</v>
      </c>
      <c r="W884" s="14"/>
      <c r="X884" s="5" t="str">
        <f t="shared" si="13"/>
        <v>No</v>
      </c>
      <c r="Y884" s="14"/>
      <c r="Z884" s="5"/>
      <c r="AA884" s="14"/>
      <c r="AB884" s="5"/>
      <c r="AC884" s="27"/>
      <c r="AD884" s="5"/>
      <c r="AE884" s="14"/>
      <c r="AF884" s="5"/>
      <c r="AG884" s="7"/>
    </row>
    <row r="885" spans="1:33" s="54" customFormat="1">
      <c r="A885" s="16" t="s">
        <v>1655</v>
      </c>
      <c r="B885" s="16" t="s">
        <v>1656</v>
      </c>
      <c r="C885" s="17" t="s">
        <v>178</v>
      </c>
      <c r="D885" s="186" t="s">
        <v>1657</v>
      </c>
      <c r="E885" s="189" t="s">
        <v>1658</v>
      </c>
      <c r="F885" s="17" t="s">
        <v>88</v>
      </c>
      <c r="G885" s="17" t="s">
        <v>147</v>
      </c>
      <c r="H885" s="18">
        <v>0</v>
      </c>
      <c r="I885" s="13">
        <v>18</v>
      </c>
      <c r="J885" s="14">
        <v>257948</v>
      </c>
      <c r="K885" s="19"/>
      <c r="L885" s="14">
        <v>0</v>
      </c>
      <c r="M885" s="14"/>
      <c r="N885" s="14">
        <v>0</v>
      </c>
      <c r="O885" s="14"/>
      <c r="P885" s="14">
        <v>383271</v>
      </c>
      <c r="Q885" s="14"/>
      <c r="R885" s="14">
        <v>588282</v>
      </c>
      <c r="S885" s="14"/>
      <c r="T885" s="14">
        <v>283589</v>
      </c>
      <c r="U885" s="14"/>
      <c r="V885" s="15">
        <v>1513090</v>
      </c>
      <c r="W885" s="14"/>
      <c r="X885" s="5" t="str">
        <f t="shared" si="13"/>
        <v>No</v>
      </c>
      <c r="Y885" s="14"/>
      <c r="Z885" s="5"/>
      <c r="AA885" s="14"/>
      <c r="AB885" s="5"/>
      <c r="AC885" s="27"/>
      <c r="AD885" s="5"/>
      <c r="AE885" s="14"/>
      <c r="AF885" s="5"/>
      <c r="AG885" s="7"/>
    </row>
    <row r="886" spans="1:33" s="54" customFormat="1">
      <c r="A886" s="16" t="s">
        <v>5137</v>
      </c>
      <c r="B886" s="16" t="s">
        <v>6433</v>
      </c>
      <c r="C886" s="17" t="s">
        <v>120</v>
      </c>
      <c r="D886" s="186" t="s">
        <v>5138</v>
      </c>
      <c r="E886" s="189" t="s">
        <v>5139</v>
      </c>
      <c r="F886" s="17" t="s">
        <v>83</v>
      </c>
      <c r="G886" s="17" t="s">
        <v>147</v>
      </c>
      <c r="H886" s="18">
        <v>0</v>
      </c>
      <c r="I886" s="13">
        <v>18</v>
      </c>
      <c r="J886" s="14">
        <v>84524</v>
      </c>
      <c r="K886" s="19"/>
      <c r="L886" s="14">
        <v>0</v>
      </c>
      <c r="M886" s="14"/>
      <c r="N886" s="14">
        <v>0</v>
      </c>
      <c r="O886" s="14"/>
      <c r="P886" s="14">
        <v>264942</v>
      </c>
      <c r="Q886" s="14"/>
      <c r="R886" s="14">
        <v>278077</v>
      </c>
      <c r="S886" s="14"/>
      <c r="T886" s="14">
        <v>839533</v>
      </c>
      <c r="U886" s="14"/>
      <c r="V886" s="15">
        <v>1467076</v>
      </c>
      <c r="W886" s="14"/>
      <c r="X886" s="5" t="str">
        <f t="shared" si="13"/>
        <v>No</v>
      </c>
      <c r="Y886" s="14"/>
      <c r="Z886" s="5"/>
      <c r="AA886" s="14"/>
      <c r="AB886" s="5"/>
      <c r="AC886" s="27"/>
      <c r="AD886" s="5"/>
      <c r="AE886" s="14"/>
      <c r="AF886" s="5"/>
      <c r="AG886" s="7"/>
    </row>
    <row r="887" spans="1:33" s="54" customFormat="1">
      <c r="A887" s="16" t="s">
        <v>3556</v>
      </c>
      <c r="B887" s="16" t="s">
        <v>3557</v>
      </c>
      <c r="C887" s="17" t="s">
        <v>109</v>
      </c>
      <c r="D887" s="186" t="s">
        <v>3558</v>
      </c>
      <c r="E887" s="189" t="s">
        <v>3559</v>
      </c>
      <c r="F887" s="17" t="s">
        <v>157</v>
      </c>
      <c r="G887" s="17" t="s">
        <v>147</v>
      </c>
      <c r="H887" s="18">
        <v>0</v>
      </c>
      <c r="I887" s="13">
        <v>18</v>
      </c>
      <c r="J887" s="14">
        <v>9702</v>
      </c>
      <c r="K887" s="19"/>
      <c r="L887" s="14">
        <v>0</v>
      </c>
      <c r="M887" s="14"/>
      <c r="N887" s="14">
        <v>0</v>
      </c>
      <c r="O887" s="14"/>
      <c r="P887" s="14">
        <v>385453</v>
      </c>
      <c r="Q887" s="14"/>
      <c r="R887" s="14">
        <v>0</v>
      </c>
      <c r="S887" s="14"/>
      <c r="T887" s="14">
        <v>422799</v>
      </c>
      <c r="U887" s="14"/>
      <c r="V887" s="15">
        <v>817954</v>
      </c>
      <c r="W887" s="14"/>
      <c r="X887" s="5" t="str">
        <f t="shared" si="13"/>
        <v>No</v>
      </c>
      <c r="Y887" s="14"/>
      <c r="Z887" s="5"/>
      <c r="AA887" s="14"/>
      <c r="AB887" s="5"/>
      <c r="AC887" s="27"/>
      <c r="AD887" s="5"/>
      <c r="AE887" s="14"/>
      <c r="AF887" s="5"/>
      <c r="AG887" s="7"/>
    </row>
    <row r="888" spans="1:33" s="54" customFormat="1">
      <c r="A888" s="16" t="s">
        <v>3625</v>
      </c>
      <c r="B888" s="16" t="s">
        <v>3626</v>
      </c>
      <c r="C888" s="17" t="s">
        <v>168</v>
      </c>
      <c r="D888" s="186">
        <v>46</v>
      </c>
      <c r="E888" s="189">
        <v>46</v>
      </c>
      <c r="F888" s="17" t="s">
        <v>83</v>
      </c>
      <c r="G888" s="17" t="s">
        <v>84</v>
      </c>
      <c r="H888" s="18">
        <v>1849898</v>
      </c>
      <c r="I888" s="13">
        <v>18</v>
      </c>
      <c r="J888" s="14">
        <v>179887</v>
      </c>
      <c r="K888" s="19"/>
      <c r="L888" s="14">
        <v>46454</v>
      </c>
      <c r="M888" s="14"/>
      <c r="N888" s="14">
        <v>0</v>
      </c>
      <c r="O888" s="14"/>
      <c r="P888" s="14">
        <v>4580566</v>
      </c>
      <c r="Q888" s="14"/>
      <c r="R888" s="14">
        <v>177437</v>
      </c>
      <c r="S888" s="14"/>
      <c r="T888" s="14">
        <v>104835</v>
      </c>
      <c r="U888" s="14"/>
      <c r="V888" s="15">
        <v>5089179</v>
      </c>
      <c r="W888" s="14"/>
      <c r="X888" s="5" t="str">
        <f t="shared" si="13"/>
        <v>No</v>
      </c>
      <c r="Y888" s="14"/>
      <c r="Z888" s="5"/>
      <c r="AA888" s="14"/>
      <c r="AB888" s="5"/>
      <c r="AC888" s="27"/>
      <c r="AD888" s="5"/>
      <c r="AE888" s="14"/>
      <c r="AF888" s="5"/>
      <c r="AG888" s="7"/>
    </row>
    <row r="889" spans="1:33" s="54" customFormat="1">
      <c r="A889" s="16" t="s">
        <v>1575</v>
      </c>
      <c r="B889" s="16" t="s">
        <v>105</v>
      </c>
      <c r="C889" s="17" t="s">
        <v>178</v>
      </c>
      <c r="D889" s="186" t="s">
        <v>1576</v>
      </c>
      <c r="E889" s="189" t="s">
        <v>1577</v>
      </c>
      <c r="F889" s="17" t="s">
        <v>83</v>
      </c>
      <c r="G889" s="17" t="s">
        <v>147</v>
      </c>
      <c r="H889" s="18">
        <v>0</v>
      </c>
      <c r="I889" s="13">
        <v>18</v>
      </c>
      <c r="J889" s="14">
        <v>262201</v>
      </c>
      <c r="K889" s="19"/>
      <c r="L889" s="14">
        <v>0</v>
      </c>
      <c r="M889" s="14"/>
      <c r="N889" s="14">
        <v>0</v>
      </c>
      <c r="O889" s="14"/>
      <c r="P889" s="14">
        <v>90883</v>
      </c>
      <c r="Q889" s="14"/>
      <c r="R889" s="14">
        <v>323936</v>
      </c>
      <c r="S889" s="14"/>
      <c r="T889" s="14">
        <v>157522</v>
      </c>
      <c r="U889" s="14"/>
      <c r="V889" s="15">
        <v>834542</v>
      </c>
      <c r="W889" s="14"/>
      <c r="X889" s="5" t="str">
        <f t="shared" si="13"/>
        <v>No</v>
      </c>
      <c r="Y889" s="14"/>
      <c r="Z889" s="5"/>
      <c r="AA889" s="14"/>
      <c r="AB889" s="5"/>
      <c r="AC889" s="27"/>
      <c r="AD889" s="5"/>
      <c r="AE889" s="14"/>
      <c r="AF889" s="5"/>
      <c r="AG889" s="7"/>
    </row>
    <row r="890" spans="1:33" s="54" customFormat="1">
      <c r="A890" s="16" t="s">
        <v>3042</v>
      </c>
      <c r="B890" s="16" t="s">
        <v>3043</v>
      </c>
      <c r="C890" s="17" t="s">
        <v>233</v>
      </c>
      <c r="D890" s="186" t="s">
        <v>3044</v>
      </c>
      <c r="E890" s="189" t="s">
        <v>3045</v>
      </c>
      <c r="F890" s="17" t="s">
        <v>88</v>
      </c>
      <c r="G890" s="17" t="s">
        <v>147</v>
      </c>
      <c r="H890" s="18">
        <v>0</v>
      </c>
      <c r="I890" s="13">
        <v>18</v>
      </c>
      <c r="J890" s="14">
        <v>74491</v>
      </c>
      <c r="K890" s="19"/>
      <c r="L890" s="14">
        <v>311616</v>
      </c>
      <c r="M890" s="14"/>
      <c r="N890" s="14">
        <v>0</v>
      </c>
      <c r="O890" s="14"/>
      <c r="P890" s="14">
        <v>0</v>
      </c>
      <c r="Q890" s="14"/>
      <c r="R890" s="14">
        <v>415910</v>
      </c>
      <c r="S890" s="14"/>
      <c r="T890" s="14">
        <v>912359</v>
      </c>
      <c r="U890" s="14"/>
      <c r="V890" s="15">
        <v>1714376</v>
      </c>
      <c r="W890" s="14"/>
      <c r="X890" s="5" t="str">
        <f t="shared" si="13"/>
        <v>No</v>
      </c>
      <c r="Y890" s="14"/>
      <c r="Z890" s="5"/>
      <c r="AA890" s="14"/>
      <c r="AB890" s="5"/>
      <c r="AC890" s="27"/>
      <c r="AD890" s="5"/>
      <c r="AE890" s="14"/>
      <c r="AF890" s="5"/>
      <c r="AG890" s="7"/>
    </row>
    <row r="891" spans="1:33" s="54" customFormat="1">
      <c r="A891" s="16" t="s">
        <v>2392</v>
      </c>
      <c r="B891" s="16" t="s">
        <v>2393</v>
      </c>
      <c r="C891" s="17" t="s">
        <v>46</v>
      </c>
      <c r="D891" s="186" t="s">
        <v>2394</v>
      </c>
      <c r="E891" s="189" t="s">
        <v>2395</v>
      </c>
      <c r="F891" s="17" t="s">
        <v>88</v>
      </c>
      <c r="G891" s="17" t="s">
        <v>147</v>
      </c>
      <c r="H891" s="18">
        <v>0</v>
      </c>
      <c r="I891" s="13">
        <v>18</v>
      </c>
      <c r="J891" s="14">
        <v>94258</v>
      </c>
      <c r="K891" s="19"/>
      <c r="L891" s="14">
        <v>123700</v>
      </c>
      <c r="M891" s="14"/>
      <c r="N891" s="14">
        <v>0</v>
      </c>
      <c r="O891" s="14"/>
      <c r="P891" s="14">
        <v>167238</v>
      </c>
      <c r="Q891" s="14"/>
      <c r="R891" s="14">
        <v>1081725</v>
      </c>
      <c r="S891" s="14"/>
      <c r="T891" s="14">
        <v>264111</v>
      </c>
      <c r="U891" s="14"/>
      <c r="V891" s="15">
        <v>1731032</v>
      </c>
      <c r="W891" s="14"/>
      <c r="X891" s="5" t="str">
        <f t="shared" si="13"/>
        <v>No</v>
      </c>
      <c r="Y891" s="14"/>
      <c r="Z891" s="5"/>
      <c r="AA891" s="14"/>
      <c r="AB891" s="5"/>
      <c r="AC891" s="27"/>
      <c r="AD891" s="5"/>
      <c r="AE891" s="14"/>
      <c r="AF891" s="5"/>
      <c r="AG891" s="7"/>
    </row>
    <row r="892" spans="1:33" s="54" customFormat="1">
      <c r="A892" s="16" t="s">
        <v>6161</v>
      </c>
      <c r="B892" s="16" t="s">
        <v>665</v>
      </c>
      <c r="C892" s="17" t="s">
        <v>82</v>
      </c>
      <c r="D892" s="186" t="s">
        <v>666</v>
      </c>
      <c r="E892" s="189" t="s">
        <v>667</v>
      </c>
      <c r="F892" s="17" t="s">
        <v>1320</v>
      </c>
      <c r="G892" s="17" t="s">
        <v>147</v>
      </c>
      <c r="H892" s="18">
        <v>0</v>
      </c>
      <c r="I892" s="13">
        <v>18</v>
      </c>
      <c r="J892" s="14">
        <v>20763</v>
      </c>
      <c r="K892" s="19"/>
      <c r="L892" s="14">
        <v>0</v>
      </c>
      <c r="M892" s="14"/>
      <c r="N892" s="14">
        <v>0</v>
      </c>
      <c r="O892" s="14"/>
      <c r="P892" s="14">
        <v>44495</v>
      </c>
      <c r="Q892" s="14"/>
      <c r="R892" s="14">
        <v>260174</v>
      </c>
      <c r="S892" s="14"/>
      <c r="T892" s="14">
        <v>79485</v>
      </c>
      <c r="U892" s="14"/>
      <c r="V892" s="15">
        <v>404917</v>
      </c>
      <c r="W892" s="14"/>
      <c r="X892" s="5" t="str">
        <f t="shared" si="13"/>
        <v>No</v>
      </c>
      <c r="Y892" s="14"/>
      <c r="Z892" s="5"/>
      <c r="AA892" s="14"/>
      <c r="AB892" s="5"/>
      <c r="AC892" s="27"/>
      <c r="AD892" s="5"/>
      <c r="AE892" s="14"/>
      <c r="AF892" s="5"/>
      <c r="AG892" s="7"/>
    </row>
    <row r="893" spans="1:33" s="54" customFormat="1">
      <c r="A893" s="16" t="s">
        <v>1686</v>
      </c>
      <c r="B893" s="16" t="s">
        <v>1687</v>
      </c>
      <c r="C893" s="17" t="s">
        <v>1688</v>
      </c>
      <c r="D893" s="186" t="s">
        <v>1689</v>
      </c>
      <c r="E893" s="189" t="s">
        <v>1690</v>
      </c>
      <c r="F893" s="17" t="s">
        <v>138</v>
      </c>
      <c r="G893" s="17" t="s">
        <v>147</v>
      </c>
      <c r="H893" s="18">
        <v>0</v>
      </c>
      <c r="I893" s="13">
        <v>18</v>
      </c>
      <c r="J893" s="14">
        <v>0</v>
      </c>
      <c r="K893" s="19"/>
      <c r="L893" s="14">
        <v>0</v>
      </c>
      <c r="M893" s="14"/>
      <c r="N893" s="14">
        <v>0</v>
      </c>
      <c r="O893" s="14"/>
      <c r="P893" s="14">
        <v>0</v>
      </c>
      <c r="Q893" s="14"/>
      <c r="R893" s="14">
        <v>2821097</v>
      </c>
      <c r="S893" s="14"/>
      <c r="T893" s="14">
        <v>1216351</v>
      </c>
      <c r="U893" s="14"/>
      <c r="V893" s="15">
        <v>4037448</v>
      </c>
      <c r="W893" s="14"/>
      <c r="X893" s="5" t="str">
        <f t="shared" si="13"/>
        <v>No</v>
      </c>
      <c r="Y893" s="14"/>
      <c r="Z893" s="5"/>
      <c r="AA893" s="14"/>
      <c r="AB893" s="5"/>
      <c r="AC893" s="27"/>
      <c r="AD893" s="5"/>
      <c r="AE893" s="14"/>
      <c r="AF893" s="5"/>
      <c r="AG893" s="7"/>
    </row>
    <row r="894" spans="1:33" s="54" customFormat="1">
      <c r="A894" s="16" t="s">
        <v>5525</v>
      </c>
      <c r="B894" s="16" t="s">
        <v>5526</v>
      </c>
      <c r="C894" s="17" t="s">
        <v>132</v>
      </c>
      <c r="D894" s="186" t="s">
        <v>5527</v>
      </c>
      <c r="E894" s="189" t="s">
        <v>5528</v>
      </c>
      <c r="F894" s="17" t="s">
        <v>157</v>
      </c>
      <c r="G894" s="17" t="s">
        <v>147</v>
      </c>
      <c r="H894" s="18">
        <v>0</v>
      </c>
      <c r="I894" s="13">
        <v>17</v>
      </c>
      <c r="J894" s="14">
        <v>122515</v>
      </c>
      <c r="K894" s="19"/>
      <c r="L894" s="14">
        <v>0</v>
      </c>
      <c r="M894" s="14"/>
      <c r="N894" s="14">
        <v>0</v>
      </c>
      <c r="O894" s="14"/>
      <c r="P894" s="14">
        <v>494431</v>
      </c>
      <c r="Q894" s="14"/>
      <c r="R894" s="14">
        <v>176804</v>
      </c>
      <c r="S894" s="14"/>
      <c r="T894" s="14">
        <v>671234</v>
      </c>
      <c r="U894" s="14"/>
      <c r="V894" s="15">
        <v>1464984</v>
      </c>
      <c r="W894" s="14"/>
      <c r="X894" s="5" t="str">
        <f t="shared" si="13"/>
        <v>No</v>
      </c>
      <c r="Y894" s="14"/>
      <c r="Z894" s="5"/>
      <c r="AA894" s="14"/>
      <c r="AB894" s="5"/>
      <c r="AC894" s="27"/>
      <c r="AD894" s="5"/>
      <c r="AE894" s="14"/>
      <c r="AF894" s="5"/>
      <c r="AG894" s="7"/>
    </row>
    <row r="895" spans="1:33" s="54" customFormat="1">
      <c r="A895" s="16" t="s">
        <v>1818</v>
      </c>
      <c r="B895" s="16" t="s">
        <v>1187</v>
      </c>
      <c r="C895" s="17" t="s">
        <v>171</v>
      </c>
      <c r="D895" s="186">
        <v>4232</v>
      </c>
      <c r="E895" s="189">
        <v>40232</v>
      </c>
      <c r="F895" s="17" t="s">
        <v>138</v>
      </c>
      <c r="G895" s="17" t="s">
        <v>84</v>
      </c>
      <c r="H895" s="18">
        <v>1510516</v>
      </c>
      <c r="I895" s="13">
        <v>17</v>
      </c>
      <c r="J895" s="14">
        <v>1983617</v>
      </c>
      <c r="K895" s="19"/>
      <c r="L895" s="14">
        <v>4731541</v>
      </c>
      <c r="M895" s="14"/>
      <c r="N895" s="14">
        <v>0</v>
      </c>
      <c r="O895" s="14"/>
      <c r="P895" s="14">
        <v>161495</v>
      </c>
      <c r="Q895" s="14"/>
      <c r="R895" s="14">
        <v>21498477</v>
      </c>
      <c r="S895" s="14"/>
      <c r="T895" s="14">
        <v>7108394</v>
      </c>
      <c r="U895" s="14"/>
      <c r="V895" s="15">
        <v>35483524</v>
      </c>
      <c r="W895" s="14"/>
      <c r="X895" s="5" t="str">
        <f t="shared" si="13"/>
        <v>No</v>
      </c>
      <c r="Y895" s="14"/>
      <c r="Z895" s="5"/>
      <c r="AA895" s="14"/>
      <c r="AB895" s="5"/>
      <c r="AC895" s="27"/>
      <c r="AD895" s="5"/>
      <c r="AE895" s="14"/>
      <c r="AF895" s="5"/>
      <c r="AG895" s="7"/>
    </row>
    <row r="896" spans="1:33" s="54" customFormat="1">
      <c r="A896" s="16" t="s">
        <v>1216</v>
      </c>
      <c r="B896" s="16" t="s">
        <v>1217</v>
      </c>
      <c r="C896" s="17" t="s">
        <v>154</v>
      </c>
      <c r="D896" s="186">
        <v>4237</v>
      </c>
      <c r="E896" s="189">
        <v>40237</v>
      </c>
      <c r="F896" s="17" t="s">
        <v>157</v>
      </c>
      <c r="G896" s="17" t="s">
        <v>5756</v>
      </c>
      <c r="H896" s="18">
        <v>1249442</v>
      </c>
      <c r="I896" s="13">
        <v>17</v>
      </c>
      <c r="J896" s="14">
        <v>23421</v>
      </c>
      <c r="K896" s="19"/>
      <c r="L896" s="14">
        <v>437136</v>
      </c>
      <c r="M896" s="14"/>
      <c r="N896" s="14">
        <v>0</v>
      </c>
      <c r="O896" s="14"/>
      <c r="P896" s="14">
        <v>20241</v>
      </c>
      <c r="Q896" s="14"/>
      <c r="R896" s="14">
        <v>20755</v>
      </c>
      <c r="S896" s="14"/>
      <c r="T896" s="14">
        <v>58506</v>
      </c>
      <c r="U896" s="14"/>
      <c r="V896" s="15">
        <v>560059</v>
      </c>
      <c r="W896" s="14"/>
      <c r="X896" s="5" t="str">
        <f t="shared" si="13"/>
        <v>No</v>
      </c>
      <c r="Y896" s="14"/>
      <c r="Z896" s="5"/>
      <c r="AA896" s="14"/>
      <c r="AB896" s="5"/>
      <c r="AC896" s="27"/>
      <c r="AD896" s="5"/>
      <c r="AE896" s="14"/>
      <c r="AF896" s="5"/>
      <c r="AG896" s="7"/>
    </row>
    <row r="897" spans="1:33" s="54" customFormat="1">
      <c r="A897" s="16" t="s">
        <v>629</v>
      </c>
      <c r="B897" s="16" t="s">
        <v>630</v>
      </c>
      <c r="C897" s="17" t="s">
        <v>103</v>
      </c>
      <c r="D897" s="186">
        <v>4201</v>
      </c>
      <c r="E897" s="189">
        <v>40201</v>
      </c>
      <c r="F897" s="17" t="s">
        <v>83</v>
      </c>
      <c r="G897" s="17" t="s">
        <v>5756</v>
      </c>
      <c r="H897" s="18">
        <v>2148346</v>
      </c>
      <c r="I897" s="13">
        <v>17</v>
      </c>
      <c r="J897" s="14">
        <v>0</v>
      </c>
      <c r="K897" s="19"/>
      <c r="L897" s="14">
        <v>0</v>
      </c>
      <c r="M897" s="14"/>
      <c r="N897" s="14">
        <v>0</v>
      </c>
      <c r="O897" s="14"/>
      <c r="P897" s="14">
        <v>1317651</v>
      </c>
      <c r="Q897" s="14"/>
      <c r="R897" s="14">
        <v>0</v>
      </c>
      <c r="S897" s="14"/>
      <c r="T897" s="14">
        <v>375894</v>
      </c>
      <c r="U897" s="14"/>
      <c r="V897" s="15">
        <v>1693545</v>
      </c>
      <c r="W897" s="14"/>
      <c r="X897" s="5" t="str">
        <f t="shared" si="13"/>
        <v>No</v>
      </c>
      <c r="Y897" s="14"/>
      <c r="Z897" s="5"/>
      <c r="AA897" s="14"/>
      <c r="AB897" s="5"/>
      <c r="AC897" s="27"/>
      <c r="AD897" s="5"/>
      <c r="AE897" s="14"/>
      <c r="AF897" s="5"/>
      <c r="AG897" s="7"/>
    </row>
    <row r="898" spans="1:33" s="54" customFormat="1">
      <c r="A898" s="16" t="s">
        <v>3643</v>
      </c>
      <c r="B898" s="16" t="s">
        <v>3644</v>
      </c>
      <c r="C898" s="17" t="s">
        <v>91</v>
      </c>
      <c r="D898" s="186">
        <v>9050</v>
      </c>
      <c r="E898" s="189">
        <v>90050</v>
      </c>
      <c r="F898" s="17" t="s">
        <v>83</v>
      </c>
      <c r="G898" s="17" t="s">
        <v>5756</v>
      </c>
      <c r="H898" s="18">
        <v>125206</v>
      </c>
      <c r="I898" s="13">
        <v>17</v>
      </c>
      <c r="J898" s="14">
        <v>426629</v>
      </c>
      <c r="K898" s="19"/>
      <c r="L898" s="14">
        <v>103480</v>
      </c>
      <c r="M898" s="14"/>
      <c r="N898" s="14">
        <v>0</v>
      </c>
      <c r="O898" s="14"/>
      <c r="P898" s="14">
        <v>0</v>
      </c>
      <c r="Q898" s="14"/>
      <c r="R898" s="14">
        <v>3661097</v>
      </c>
      <c r="S898" s="14"/>
      <c r="T898" s="14">
        <v>2532355</v>
      </c>
      <c r="U898" s="14"/>
      <c r="V898" s="15">
        <v>6723561</v>
      </c>
      <c r="W898" s="14"/>
      <c r="X898" s="5" t="str">
        <f t="shared" si="13"/>
        <v>No</v>
      </c>
      <c r="Y898" s="14"/>
      <c r="Z898" s="5"/>
      <c r="AA898" s="14"/>
      <c r="AB898" s="5"/>
      <c r="AC898" s="27"/>
      <c r="AD898" s="5"/>
      <c r="AE898" s="14"/>
      <c r="AF898" s="5"/>
      <c r="AG898" s="7"/>
    </row>
    <row r="899" spans="1:33" s="54" customFormat="1">
      <c r="A899" s="16" t="s">
        <v>4726</v>
      </c>
      <c r="B899" s="16" t="s">
        <v>6431</v>
      </c>
      <c r="C899" s="17" t="s">
        <v>79</v>
      </c>
      <c r="D899" s="186" t="s">
        <v>4727</v>
      </c>
      <c r="E899" s="189" t="s">
        <v>4728</v>
      </c>
      <c r="F899" s="17" t="s">
        <v>83</v>
      </c>
      <c r="G899" s="17" t="s">
        <v>147</v>
      </c>
      <c r="H899" s="18">
        <v>0</v>
      </c>
      <c r="I899" s="13">
        <v>17</v>
      </c>
      <c r="J899" s="14">
        <v>8221</v>
      </c>
      <c r="K899" s="19"/>
      <c r="L899" s="14">
        <v>8713</v>
      </c>
      <c r="M899" s="14"/>
      <c r="N899" s="14">
        <v>0</v>
      </c>
      <c r="O899" s="14"/>
      <c r="P899" s="14">
        <v>174906</v>
      </c>
      <c r="Q899" s="14"/>
      <c r="R899" s="14">
        <v>53044</v>
      </c>
      <c r="S899" s="14"/>
      <c r="T899" s="14">
        <v>376700</v>
      </c>
      <c r="U899" s="14"/>
      <c r="V899" s="15">
        <v>621584</v>
      </c>
      <c r="W899" s="14"/>
      <c r="X899" s="5" t="str">
        <f t="shared" ref="X899:X962" si="14">IF(W899&amp;U899&amp;S899&amp;Q899&amp;O899&amp;M899&amp;K899&lt;&gt;"","Yes","No")</f>
        <v>No</v>
      </c>
      <c r="Y899" s="14"/>
      <c r="Z899" s="5"/>
      <c r="AA899" s="14"/>
      <c r="AB899" s="5"/>
      <c r="AC899" s="27"/>
      <c r="AD899" s="5"/>
      <c r="AE899" s="14"/>
      <c r="AF899" s="5"/>
      <c r="AG899" s="7"/>
    </row>
    <row r="900" spans="1:33" s="54" customFormat="1">
      <c r="A900" s="16" t="s">
        <v>5948</v>
      </c>
      <c r="B900" s="16" t="s">
        <v>4645</v>
      </c>
      <c r="C900" s="17" t="s">
        <v>42</v>
      </c>
      <c r="D900" s="186" t="s">
        <v>4635</v>
      </c>
      <c r="E900" s="189" t="s">
        <v>4636</v>
      </c>
      <c r="F900" s="17" t="s">
        <v>83</v>
      </c>
      <c r="G900" s="17" t="s">
        <v>147</v>
      </c>
      <c r="H900" s="18">
        <v>0</v>
      </c>
      <c r="I900" s="13">
        <v>17</v>
      </c>
      <c r="J900" s="14">
        <v>21342</v>
      </c>
      <c r="K900" s="19"/>
      <c r="L900" s="14">
        <v>1395439</v>
      </c>
      <c r="M900" s="14"/>
      <c r="N900" s="14">
        <v>0</v>
      </c>
      <c r="O900" s="14"/>
      <c r="P900" s="14">
        <v>40994</v>
      </c>
      <c r="Q900" s="14"/>
      <c r="R900" s="14">
        <v>504746</v>
      </c>
      <c r="S900" s="14"/>
      <c r="T900" s="14">
        <v>128000</v>
      </c>
      <c r="U900" s="14"/>
      <c r="V900" s="15">
        <v>2090521</v>
      </c>
      <c r="W900" s="14"/>
      <c r="X900" s="5" t="str">
        <f t="shared" si="14"/>
        <v>No</v>
      </c>
      <c r="Y900" s="14"/>
      <c r="Z900" s="5"/>
      <c r="AA900" s="14"/>
      <c r="AB900" s="5"/>
      <c r="AC900" s="27"/>
      <c r="AD900" s="5"/>
      <c r="AE900" s="14"/>
      <c r="AF900" s="5"/>
      <c r="AG900" s="7"/>
    </row>
    <row r="901" spans="1:33" s="54" customFormat="1">
      <c r="A901" s="16" t="s">
        <v>3004</v>
      </c>
      <c r="B901" s="16" t="s">
        <v>283</v>
      </c>
      <c r="C901" s="17" t="s">
        <v>217</v>
      </c>
      <c r="D901" s="186" t="s">
        <v>3005</v>
      </c>
      <c r="E901" s="189" t="s">
        <v>3006</v>
      </c>
      <c r="F901" s="17" t="s">
        <v>83</v>
      </c>
      <c r="G901" s="17" t="s">
        <v>147</v>
      </c>
      <c r="H901" s="18">
        <v>0</v>
      </c>
      <c r="I901" s="13">
        <v>17</v>
      </c>
      <c r="J901" s="14">
        <v>82429</v>
      </c>
      <c r="K901" s="19"/>
      <c r="L901" s="14">
        <v>153891</v>
      </c>
      <c r="M901" s="14"/>
      <c r="N901" s="14">
        <v>0</v>
      </c>
      <c r="O901" s="14"/>
      <c r="P901" s="14">
        <v>474832</v>
      </c>
      <c r="Q901" s="14"/>
      <c r="R901" s="14">
        <v>531365</v>
      </c>
      <c r="S901" s="14"/>
      <c r="T901" s="14">
        <v>430654</v>
      </c>
      <c r="U901" s="14"/>
      <c r="V901" s="15">
        <v>1673171</v>
      </c>
      <c r="W901" s="14"/>
      <c r="X901" s="5" t="str">
        <f t="shared" si="14"/>
        <v>No</v>
      </c>
      <c r="Y901" s="14"/>
      <c r="Z901" s="5"/>
      <c r="AA901" s="14"/>
      <c r="AB901" s="5"/>
      <c r="AC901" s="27"/>
      <c r="AD901" s="5"/>
      <c r="AE901" s="14"/>
      <c r="AF901" s="5"/>
      <c r="AG901" s="7"/>
    </row>
    <row r="902" spans="1:33" s="54" customFormat="1">
      <c r="A902" s="16" t="s">
        <v>3385</v>
      </c>
      <c r="B902" s="16" t="s">
        <v>3207</v>
      </c>
      <c r="C902" s="17" t="s">
        <v>466</v>
      </c>
      <c r="D902" s="186">
        <v>5169</v>
      </c>
      <c r="E902" s="189">
        <v>50169</v>
      </c>
      <c r="F902" s="17" t="s">
        <v>83</v>
      </c>
      <c r="G902" s="17" t="s">
        <v>84</v>
      </c>
      <c r="H902" s="18">
        <v>724091</v>
      </c>
      <c r="I902" s="13">
        <v>17</v>
      </c>
      <c r="J902" s="14">
        <v>279262</v>
      </c>
      <c r="K902" s="19"/>
      <c r="L902" s="14">
        <v>0</v>
      </c>
      <c r="M902" s="14"/>
      <c r="N902" s="14">
        <v>0</v>
      </c>
      <c r="O902" s="14"/>
      <c r="P902" s="14">
        <v>347290</v>
      </c>
      <c r="Q902" s="14"/>
      <c r="R902" s="14">
        <v>87794</v>
      </c>
      <c r="S902" s="14"/>
      <c r="T902" s="14">
        <v>412502</v>
      </c>
      <c r="U902" s="14"/>
      <c r="V902" s="15">
        <v>1126848</v>
      </c>
      <c r="W902" s="14"/>
      <c r="X902" s="5" t="str">
        <f t="shared" si="14"/>
        <v>No</v>
      </c>
      <c r="Y902" s="14"/>
      <c r="Z902" s="5"/>
      <c r="AA902" s="14"/>
      <c r="AB902" s="5"/>
      <c r="AC902" s="27"/>
      <c r="AD902" s="5"/>
      <c r="AE902" s="14"/>
      <c r="AF902" s="5"/>
      <c r="AG902" s="7"/>
    </row>
    <row r="903" spans="1:33" s="54" customFormat="1">
      <c r="A903" s="16" t="s">
        <v>1707</v>
      </c>
      <c r="B903" s="16" t="s">
        <v>595</v>
      </c>
      <c r="C903" s="17" t="s">
        <v>235</v>
      </c>
      <c r="D903" s="186">
        <v>4227</v>
      </c>
      <c r="E903" s="189">
        <v>40227</v>
      </c>
      <c r="F903" s="17" t="s">
        <v>157</v>
      </c>
      <c r="G903" s="17" t="s">
        <v>5756</v>
      </c>
      <c r="H903" s="18">
        <v>105419</v>
      </c>
      <c r="I903" s="13">
        <v>17</v>
      </c>
      <c r="J903" s="14">
        <v>964414</v>
      </c>
      <c r="K903" s="19"/>
      <c r="L903" s="14">
        <v>45455</v>
      </c>
      <c r="M903" s="14"/>
      <c r="N903" s="14">
        <v>0</v>
      </c>
      <c r="O903" s="14"/>
      <c r="P903" s="14">
        <v>154573</v>
      </c>
      <c r="Q903" s="14"/>
      <c r="R903" s="14">
        <v>232754</v>
      </c>
      <c r="S903" s="14"/>
      <c r="T903" s="14">
        <v>180785</v>
      </c>
      <c r="U903" s="14"/>
      <c r="V903" s="15">
        <v>1577981</v>
      </c>
      <c r="W903" s="14"/>
      <c r="X903" s="5" t="str">
        <f t="shared" si="14"/>
        <v>No</v>
      </c>
      <c r="Y903" s="14"/>
      <c r="Z903" s="5"/>
      <c r="AA903" s="14"/>
      <c r="AB903" s="5"/>
      <c r="AC903" s="27"/>
      <c r="AD903" s="5"/>
      <c r="AE903" s="14"/>
      <c r="AF903" s="5"/>
      <c r="AG903" s="7"/>
    </row>
    <row r="904" spans="1:33" s="54" customFormat="1">
      <c r="A904" s="16" t="s">
        <v>3956</v>
      </c>
      <c r="B904" s="16" t="s">
        <v>675</v>
      </c>
      <c r="C904" s="17" t="s">
        <v>278</v>
      </c>
      <c r="D904" s="186" t="s">
        <v>3957</v>
      </c>
      <c r="E904" s="189" t="s">
        <v>3958</v>
      </c>
      <c r="F904" s="17" t="s">
        <v>83</v>
      </c>
      <c r="G904" s="17" t="s">
        <v>147</v>
      </c>
      <c r="H904" s="18">
        <v>0</v>
      </c>
      <c r="I904" s="13">
        <v>17</v>
      </c>
      <c r="J904" s="14">
        <v>37552</v>
      </c>
      <c r="K904" s="19"/>
      <c r="L904" s="14">
        <v>10718</v>
      </c>
      <c r="M904" s="14"/>
      <c r="N904" s="14">
        <v>0</v>
      </c>
      <c r="O904" s="14"/>
      <c r="P904" s="14">
        <v>347073</v>
      </c>
      <c r="Q904" s="14"/>
      <c r="R904" s="14">
        <v>165376</v>
      </c>
      <c r="S904" s="14"/>
      <c r="T904" s="14">
        <v>559776</v>
      </c>
      <c r="U904" s="14"/>
      <c r="V904" s="15">
        <v>1120495</v>
      </c>
      <c r="W904" s="14"/>
      <c r="X904" s="5" t="str">
        <f t="shared" si="14"/>
        <v>No</v>
      </c>
      <c r="Y904" s="14"/>
      <c r="Z904" s="5"/>
      <c r="AA904" s="14"/>
      <c r="AB904" s="5"/>
      <c r="AC904" s="27"/>
      <c r="AD904" s="5"/>
      <c r="AE904" s="14"/>
      <c r="AF904" s="5"/>
      <c r="AG904" s="7"/>
    </row>
    <row r="905" spans="1:33" s="54" customFormat="1">
      <c r="A905" s="16" t="s">
        <v>1483</v>
      </c>
      <c r="B905" s="16" t="s">
        <v>6435</v>
      </c>
      <c r="C905" s="17" t="s">
        <v>178</v>
      </c>
      <c r="D905" s="186" t="s">
        <v>1484</v>
      </c>
      <c r="E905" s="189" t="s">
        <v>1485</v>
      </c>
      <c r="F905" s="17" t="s">
        <v>83</v>
      </c>
      <c r="G905" s="17" t="s">
        <v>147</v>
      </c>
      <c r="H905" s="18">
        <v>0</v>
      </c>
      <c r="I905" s="13">
        <v>17</v>
      </c>
      <c r="J905" s="14">
        <v>97425</v>
      </c>
      <c r="K905" s="19"/>
      <c r="L905" s="14">
        <v>19790</v>
      </c>
      <c r="M905" s="14"/>
      <c r="N905" s="14">
        <v>0</v>
      </c>
      <c r="O905" s="14"/>
      <c r="P905" s="14">
        <v>618049</v>
      </c>
      <c r="Q905" s="14"/>
      <c r="R905" s="14">
        <v>674564</v>
      </c>
      <c r="S905" s="14"/>
      <c r="T905" s="14">
        <v>324522</v>
      </c>
      <c r="U905" s="14"/>
      <c r="V905" s="15">
        <v>1734350</v>
      </c>
      <c r="W905" s="14"/>
      <c r="X905" s="5" t="str">
        <f t="shared" si="14"/>
        <v>No</v>
      </c>
      <c r="Y905" s="14"/>
      <c r="Z905" s="5"/>
      <c r="AA905" s="14"/>
      <c r="AB905" s="5"/>
      <c r="AC905" s="27"/>
      <c r="AD905" s="5"/>
      <c r="AE905" s="14"/>
      <c r="AF905" s="5"/>
      <c r="AG905" s="7"/>
    </row>
    <row r="906" spans="1:33" s="54" customFormat="1">
      <c r="A906" s="16" t="s">
        <v>5476</v>
      </c>
      <c r="B906" s="16" t="s">
        <v>4613</v>
      </c>
      <c r="C906" s="17" t="s">
        <v>42</v>
      </c>
      <c r="D906" s="186" t="s">
        <v>4614</v>
      </c>
      <c r="E906" s="189" t="s">
        <v>4615</v>
      </c>
      <c r="F906" s="17" t="s">
        <v>83</v>
      </c>
      <c r="G906" s="17" t="s">
        <v>147</v>
      </c>
      <c r="H906" s="18">
        <v>0</v>
      </c>
      <c r="I906" s="13">
        <v>17</v>
      </c>
      <c r="J906" s="14">
        <v>191236</v>
      </c>
      <c r="K906" s="19"/>
      <c r="L906" s="14">
        <v>110739</v>
      </c>
      <c r="M906" s="14"/>
      <c r="N906" s="14">
        <v>0</v>
      </c>
      <c r="O906" s="14"/>
      <c r="P906" s="14">
        <v>58995</v>
      </c>
      <c r="Q906" s="14"/>
      <c r="R906" s="14">
        <v>736307</v>
      </c>
      <c r="S906" s="14"/>
      <c r="T906" s="14">
        <v>117015</v>
      </c>
      <c r="U906" s="14"/>
      <c r="V906" s="15">
        <v>1214292</v>
      </c>
      <c r="W906" s="14"/>
      <c r="X906" s="5" t="str">
        <f t="shared" si="14"/>
        <v>No</v>
      </c>
      <c r="Y906" s="14"/>
      <c r="Z906" s="5"/>
      <c r="AA906" s="14"/>
      <c r="AB906" s="5"/>
      <c r="AC906" s="27"/>
      <c r="AD906" s="5"/>
      <c r="AE906" s="14"/>
      <c r="AF906" s="5"/>
      <c r="AG906" s="7"/>
    </row>
    <row r="907" spans="1:33" s="54" customFormat="1">
      <c r="A907" s="16" t="s">
        <v>1691</v>
      </c>
      <c r="B907" s="16" t="s">
        <v>1692</v>
      </c>
      <c r="C907" s="17" t="s">
        <v>235</v>
      </c>
      <c r="D907" s="186">
        <v>4005</v>
      </c>
      <c r="E907" s="189">
        <v>40005</v>
      </c>
      <c r="F907" s="17" t="s">
        <v>83</v>
      </c>
      <c r="G907" s="17" t="s">
        <v>84</v>
      </c>
      <c r="H907" s="18">
        <v>280648</v>
      </c>
      <c r="I907" s="13">
        <v>17</v>
      </c>
      <c r="J907" s="14">
        <v>651489</v>
      </c>
      <c r="K907" s="19"/>
      <c r="L907" s="14">
        <v>5270</v>
      </c>
      <c r="M907" s="14"/>
      <c r="N907" s="14">
        <v>0</v>
      </c>
      <c r="O907" s="14"/>
      <c r="P907" s="14">
        <v>1777419</v>
      </c>
      <c r="Q907" s="14"/>
      <c r="R907" s="14">
        <v>1036476</v>
      </c>
      <c r="S907" s="14"/>
      <c r="T907" s="14">
        <v>1685000</v>
      </c>
      <c r="U907" s="14"/>
      <c r="V907" s="15">
        <v>5155654</v>
      </c>
      <c r="W907" s="14"/>
      <c r="X907" s="5" t="str">
        <f t="shared" si="14"/>
        <v>No</v>
      </c>
      <c r="Y907" s="14"/>
      <c r="Z907" s="5"/>
      <c r="AA907" s="14"/>
      <c r="AB907" s="5"/>
      <c r="AC907" s="27"/>
      <c r="AD907" s="5"/>
      <c r="AE907" s="14"/>
      <c r="AF907" s="5"/>
      <c r="AG907" s="7"/>
    </row>
    <row r="908" spans="1:33" s="54" customFormat="1">
      <c r="A908" s="16" t="s">
        <v>3420</v>
      </c>
      <c r="B908" s="16" t="s">
        <v>3421</v>
      </c>
      <c r="C908" s="17" t="s">
        <v>34</v>
      </c>
      <c r="D908" s="186" t="s">
        <v>3422</v>
      </c>
      <c r="E908" s="189" t="s">
        <v>3423</v>
      </c>
      <c r="F908" s="17" t="s">
        <v>157</v>
      </c>
      <c r="G908" s="17" t="s">
        <v>147</v>
      </c>
      <c r="H908" s="18">
        <v>0</v>
      </c>
      <c r="I908" s="13">
        <v>17</v>
      </c>
      <c r="J908" s="14">
        <v>120354</v>
      </c>
      <c r="K908" s="19"/>
      <c r="L908" s="14">
        <v>37326</v>
      </c>
      <c r="M908" s="14"/>
      <c r="N908" s="14">
        <v>0</v>
      </c>
      <c r="O908" s="14"/>
      <c r="P908" s="14">
        <v>92408</v>
      </c>
      <c r="Q908" s="14"/>
      <c r="R908" s="14">
        <v>47118</v>
      </c>
      <c r="S908" s="14"/>
      <c r="T908" s="14">
        <v>353312</v>
      </c>
      <c r="U908" s="14"/>
      <c r="V908" s="15">
        <v>650518</v>
      </c>
      <c r="W908" s="14"/>
      <c r="X908" s="5" t="str">
        <f t="shared" si="14"/>
        <v>No</v>
      </c>
      <c r="Y908" s="14"/>
      <c r="Z908" s="5"/>
      <c r="AA908" s="14"/>
      <c r="AB908" s="5"/>
      <c r="AC908" s="27"/>
      <c r="AD908" s="5"/>
      <c r="AE908" s="14"/>
      <c r="AF908" s="5"/>
      <c r="AG908" s="7"/>
    </row>
    <row r="909" spans="1:33" s="54" customFormat="1">
      <c r="A909" s="16" t="s">
        <v>4820</v>
      </c>
      <c r="B909" s="16" t="s">
        <v>4821</v>
      </c>
      <c r="C909" s="17" t="s">
        <v>555</v>
      </c>
      <c r="D909" s="186">
        <v>5159</v>
      </c>
      <c r="E909" s="189">
        <v>50159</v>
      </c>
      <c r="F909" s="17" t="s">
        <v>83</v>
      </c>
      <c r="G909" s="17" t="s">
        <v>84</v>
      </c>
      <c r="H909" s="18">
        <v>81926</v>
      </c>
      <c r="I909" s="13">
        <v>17</v>
      </c>
      <c r="J909" s="14">
        <v>342807</v>
      </c>
      <c r="K909" s="19"/>
      <c r="L909" s="14">
        <v>155613</v>
      </c>
      <c r="M909" s="14"/>
      <c r="N909" s="14">
        <v>0</v>
      </c>
      <c r="O909" s="14"/>
      <c r="P909" s="14">
        <v>78549</v>
      </c>
      <c r="Q909" s="14"/>
      <c r="R909" s="14">
        <v>4319227</v>
      </c>
      <c r="S909" s="14"/>
      <c r="T909" s="14">
        <v>1825125</v>
      </c>
      <c r="U909" s="14"/>
      <c r="V909" s="15">
        <v>6721321</v>
      </c>
      <c r="W909" s="14"/>
      <c r="X909" s="5" t="str">
        <f t="shared" si="14"/>
        <v>No</v>
      </c>
      <c r="Y909" s="14"/>
      <c r="Z909" s="5"/>
      <c r="AA909" s="14"/>
      <c r="AB909" s="5"/>
      <c r="AC909" s="27"/>
      <c r="AD909" s="5"/>
      <c r="AE909" s="14"/>
      <c r="AF909" s="5"/>
      <c r="AG909" s="7"/>
    </row>
    <row r="910" spans="1:33" s="54" customFormat="1">
      <c r="A910" s="16" t="s">
        <v>3097</v>
      </c>
      <c r="B910" s="16" t="s">
        <v>6446</v>
      </c>
      <c r="C910" s="17" t="s">
        <v>171</v>
      </c>
      <c r="D910" s="186" t="s">
        <v>3098</v>
      </c>
      <c r="E910" s="189" t="s">
        <v>3099</v>
      </c>
      <c r="F910" s="17" t="s">
        <v>88</v>
      </c>
      <c r="G910" s="17" t="s">
        <v>147</v>
      </c>
      <c r="H910" s="18">
        <v>0</v>
      </c>
      <c r="I910" s="13">
        <v>17</v>
      </c>
      <c r="J910" s="14">
        <v>0</v>
      </c>
      <c r="K910" s="19"/>
      <c r="L910" s="14">
        <v>0</v>
      </c>
      <c r="M910" s="14"/>
      <c r="N910" s="14">
        <v>0</v>
      </c>
      <c r="O910" s="14"/>
      <c r="P910" s="14">
        <v>74791</v>
      </c>
      <c r="Q910" s="14"/>
      <c r="R910" s="14">
        <v>891329</v>
      </c>
      <c r="S910" s="14"/>
      <c r="T910" s="14">
        <v>629263</v>
      </c>
      <c r="U910" s="14"/>
      <c r="V910" s="15">
        <v>1595383</v>
      </c>
      <c r="W910" s="14"/>
      <c r="X910" s="5" t="str">
        <f t="shared" si="14"/>
        <v>No</v>
      </c>
      <c r="Y910" s="14"/>
      <c r="Z910" s="5"/>
      <c r="AA910" s="14"/>
      <c r="AB910" s="5"/>
      <c r="AC910" s="27"/>
      <c r="AD910" s="5"/>
      <c r="AE910" s="14"/>
      <c r="AF910" s="5"/>
      <c r="AG910" s="7"/>
    </row>
    <row r="911" spans="1:33" s="54" customFormat="1">
      <c r="A911" s="16" t="s">
        <v>359</v>
      </c>
      <c r="B911" s="16" t="s">
        <v>360</v>
      </c>
      <c r="C911" s="17" t="s">
        <v>73</v>
      </c>
      <c r="D911" s="186" t="s">
        <v>361</v>
      </c>
      <c r="E911" s="189" t="s">
        <v>362</v>
      </c>
      <c r="F911" s="17" t="s">
        <v>83</v>
      </c>
      <c r="G911" s="17" t="s">
        <v>147</v>
      </c>
      <c r="H911" s="18">
        <v>0</v>
      </c>
      <c r="I911" s="13">
        <v>17</v>
      </c>
      <c r="J911" s="14">
        <v>0</v>
      </c>
      <c r="K911" s="19"/>
      <c r="L911" s="14">
        <v>1422842</v>
      </c>
      <c r="M911" s="14"/>
      <c r="N911" s="14">
        <v>0</v>
      </c>
      <c r="O911" s="14"/>
      <c r="P911" s="14">
        <v>726204</v>
      </c>
      <c r="Q911" s="14"/>
      <c r="R911" s="14">
        <v>0</v>
      </c>
      <c r="S911" s="14"/>
      <c r="T911" s="14">
        <v>1578015</v>
      </c>
      <c r="U911" s="14"/>
      <c r="V911" s="15">
        <v>3727061</v>
      </c>
      <c r="W911" s="14"/>
      <c r="X911" s="5" t="str">
        <f t="shared" si="14"/>
        <v>No</v>
      </c>
      <c r="Y911" s="14"/>
      <c r="Z911" s="5"/>
      <c r="AA911" s="14"/>
      <c r="AB911" s="5"/>
      <c r="AC911" s="27"/>
      <c r="AD911" s="5"/>
      <c r="AE911" s="14"/>
      <c r="AF911" s="5"/>
      <c r="AG911" s="7"/>
    </row>
    <row r="912" spans="1:33" s="54" customFormat="1">
      <c r="A912" s="16" t="s">
        <v>2775</v>
      </c>
      <c r="B912" s="16" t="s">
        <v>2776</v>
      </c>
      <c r="C912" s="17" t="s">
        <v>106</v>
      </c>
      <c r="D912" s="186">
        <v>7043</v>
      </c>
      <c r="E912" s="189">
        <v>70043</v>
      </c>
      <c r="F912" s="17" t="s">
        <v>83</v>
      </c>
      <c r="G912" s="17" t="s">
        <v>5756</v>
      </c>
      <c r="H912" s="18">
        <v>58533</v>
      </c>
      <c r="I912" s="13">
        <v>17</v>
      </c>
      <c r="J912" s="14">
        <v>172025</v>
      </c>
      <c r="K912" s="19"/>
      <c r="L912" s="14">
        <v>19692</v>
      </c>
      <c r="M912" s="14"/>
      <c r="N912" s="14">
        <v>0</v>
      </c>
      <c r="O912" s="14"/>
      <c r="P912" s="14">
        <v>1154434</v>
      </c>
      <c r="Q912" s="14"/>
      <c r="R912" s="14">
        <v>253486</v>
      </c>
      <c r="S912" s="14"/>
      <c r="T912" s="14">
        <v>766292</v>
      </c>
      <c r="U912" s="14"/>
      <c r="V912" s="15">
        <v>2365929</v>
      </c>
      <c r="W912" s="14"/>
      <c r="X912" s="5" t="str">
        <f t="shared" si="14"/>
        <v>No</v>
      </c>
      <c r="Y912" s="14"/>
      <c r="Z912" s="5"/>
      <c r="AA912" s="14"/>
      <c r="AB912" s="5"/>
      <c r="AC912" s="27"/>
      <c r="AD912" s="5"/>
      <c r="AE912" s="14"/>
      <c r="AF912" s="5"/>
      <c r="AG912" s="7"/>
    </row>
    <row r="913" spans="1:33" s="54" customFormat="1">
      <c r="A913" s="16" t="s">
        <v>6007</v>
      </c>
      <c r="B913" s="16" t="s">
        <v>3622</v>
      </c>
      <c r="C913" s="17" t="s">
        <v>120</v>
      </c>
      <c r="D913" s="186"/>
      <c r="E913" s="189" t="s">
        <v>6008</v>
      </c>
      <c r="F913" s="17" t="s">
        <v>83</v>
      </c>
      <c r="G913" s="17" t="s">
        <v>147</v>
      </c>
      <c r="H913" s="18">
        <v>0</v>
      </c>
      <c r="I913" s="13">
        <v>17</v>
      </c>
      <c r="J913" s="14">
        <v>89952</v>
      </c>
      <c r="K913" s="19"/>
      <c r="L913" s="14">
        <v>146749</v>
      </c>
      <c r="M913" s="14"/>
      <c r="N913" s="14">
        <v>0</v>
      </c>
      <c r="O913" s="14"/>
      <c r="P913" s="14">
        <v>154974</v>
      </c>
      <c r="Q913" s="14"/>
      <c r="R913" s="14">
        <v>293000</v>
      </c>
      <c r="S913" s="14"/>
      <c r="T913" s="14">
        <v>653612</v>
      </c>
      <c r="U913" s="14"/>
      <c r="V913" s="15">
        <v>1338287</v>
      </c>
      <c r="W913" s="14"/>
      <c r="X913" s="5" t="str">
        <f t="shared" si="14"/>
        <v>No</v>
      </c>
      <c r="Y913" s="14"/>
      <c r="Z913" s="5"/>
      <c r="AA913" s="14"/>
      <c r="AB913" s="5"/>
      <c r="AC913" s="27"/>
      <c r="AD913" s="5"/>
      <c r="AE913" s="14"/>
      <c r="AF913" s="5"/>
      <c r="AG913" s="7"/>
    </row>
    <row r="914" spans="1:33" s="54" customFormat="1">
      <c r="A914" s="16" t="s">
        <v>257</v>
      </c>
      <c r="B914" s="16" t="s">
        <v>258</v>
      </c>
      <c r="C914" s="17" t="s">
        <v>120</v>
      </c>
      <c r="D914" s="186">
        <v>6113</v>
      </c>
      <c r="E914" s="189">
        <v>60113</v>
      </c>
      <c r="F914" s="17" t="s">
        <v>83</v>
      </c>
      <c r="G914" s="17" t="s">
        <v>5756</v>
      </c>
      <c r="H914" s="18">
        <v>5121892</v>
      </c>
      <c r="I914" s="13">
        <v>17</v>
      </c>
      <c r="J914" s="14">
        <v>86487</v>
      </c>
      <c r="K914" s="19"/>
      <c r="L914" s="14">
        <v>566</v>
      </c>
      <c r="M914" s="14"/>
      <c r="N914" s="14">
        <v>0</v>
      </c>
      <c r="O914" s="14"/>
      <c r="P914" s="14">
        <v>259198</v>
      </c>
      <c r="Q914" s="14"/>
      <c r="R914" s="14">
        <v>258053</v>
      </c>
      <c r="S914" s="14"/>
      <c r="T914" s="14">
        <v>508195</v>
      </c>
      <c r="U914" s="14"/>
      <c r="V914" s="15">
        <v>1112499</v>
      </c>
      <c r="W914" s="14"/>
      <c r="X914" s="5" t="str">
        <f t="shared" si="14"/>
        <v>No</v>
      </c>
      <c r="Y914" s="14"/>
      <c r="Z914" s="5"/>
      <c r="AA914" s="14"/>
      <c r="AB914" s="5"/>
      <c r="AC914" s="27"/>
      <c r="AD914" s="5"/>
      <c r="AE914" s="14"/>
      <c r="AF914" s="5"/>
      <c r="AG914" s="7"/>
    </row>
    <row r="915" spans="1:33" s="54" customFormat="1">
      <c r="A915" s="16" t="s">
        <v>4205</v>
      </c>
      <c r="B915" s="16" t="s">
        <v>4206</v>
      </c>
      <c r="C915" s="17" t="s">
        <v>154</v>
      </c>
      <c r="D915" s="186" t="s">
        <v>4207</v>
      </c>
      <c r="E915" s="189" t="s">
        <v>4208</v>
      </c>
      <c r="F915" s="17" t="s">
        <v>83</v>
      </c>
      <c r="G915" s="17" t="s">
        <v>147</v>
      </c>
      <c r="H915" s="18">
        <v>0</v>
      </c>
      <c r="I915" s="13">
        <v>17</v>
      </c>
      <c r="J915" s="14">
        <v>48754</v>
      </c>
      <c r="K915" s="19"/>
      <c r="L915" s="14">
        <v>107329</v>
      </c>
      <c r="M915" s="14"/>
      <c r="N915" s="14">
        <v>0</v>
      </c>
      <c r="O915" s="14"/>
      <c r="P915" s="14">
        <v>7341</v>
      </c>
      <c r="Q915" s="14"/>
      <c r="R915" s="14">
        <v>70093</v>
      </c>
      <c r="S915" s="14"/>
      <c r="T915" s="14">
        <v>520531</v>
      </c>
      <c r="U915" s="14"/>
      <c r="V915" s="15">
        <v>754048</v>
      </c>
      <c r="W915" s="14"/>
      <c r="X915" s="5" t="str">
        <f t="shared" si="14"/>
        <v>No</v>
      </c>
      <c r="Y915" s="14"/>
      <c r="Z915" s="5"/>
      <c r="AA915" s="14"/>
      <c r="AB915" s="5"/>
      <c r="AC915" s="27"/>
      <c r="AD915" s="5"/>
      <c r="AE915" s="14"/>
      <c r="AF915" s="5"/>
      <c r="AG915" s="7"/>
    </row>
    <row r="916" spans="1:33" s="54" customFormat="1">
      <c r="A916" s="16" t="s">
        <v>3020</v>
      </c>
      <c r="B916" s="16" t="s">
        <v>418</v>
      </c>
      <c r="C916" s="17" t="s">
        <v>217</v>
      </c>
      <c r="D916" s="186" t="s">
        <v>3021</v>
      </c>
      <c r="E916" s="189" t="s">
        <v>3022</v>
      </c>
      <c r="F916" s="17" t="s">
        <v>83</v>
      </c>
      <c r="G916" s="17" t="s">
        <v>147</v>
      </c>
      <c r="H916" s="18">
        <v>0</v>
      </c>
      <c r="I916" s="13">
        <v>17</v>
      </c>
      <c r="J916" s="14">
        <v>198688</v>
      </c>
      <c r="K916" s="19"/>
      <c r="L916" s="14">
        <v>0</v>
      </c>
      <c r="M916" s="14"/>
      <c r="N916" s="14">
        <v>0</v>
      </c>
      <c r="O916" s="14"/>
      <c r="P916" s="14">
        <v>493419</v>
      </c>
      <c r="Q916" s="14"/>
      <c r="R916" s="14">
        <v>153353</v>
      </c>
      <c r="S916" s="14"/>
      <c r="T916" s="14">
        <v>647823</v>
      </c>
      <c r="U916" s="14"/>
      <c r="V916" s="15">
        <v>1493283</v>
      </c>
      <c r="W916" s="14"/>
      <c r="X916" s="5" t="str">
        <f t="shared" si="14"/>
        <v>No</v>
      </c>
      <c r="Y916" s="14"/>
      <c r="Z916" s="5"/>
      <c r="AA916" s="14"/>
      <c r="AB916" s="5"/>
      <c r="AC916" s="27"/>
      <c r="AD916" s="5"/>
      <c r="AE916" s="14"/>
      <c r="AF916" s="5"/>
      <c r="AG916" s="7"/>
    </row>
    <row r="917" spans="1:33" s="54" customFormat="1">
      <c r="A917" s="16" t="s">
        <v>222</v>
      </c>
      <c r="B917" s="16" t="s">
        <v>223</v>
      </c>
      <c r="C917" s="17" t="s">
        <v>112</v>
      </c>
      <c r="D917" s="186">
        <v>1002</v>
      </c>
      <c r="E917" s="189">
        <v>10002</v>
      </c>
      <c r="F917" s="17" t="s">
        <v>88</v>
      </c>
      <c r="G917" s="17" t="s">
        <v>5756</v>
      </c>
      <c r="H917" s="18">
        <v>158377</v>
      </c>
      <c r="I917" s="13">
        <v>17</v>
      </c>
      <c r="J917" s="14">
        <v>650934</v>
      </c>
      <c r="K917" s="19"/>
      <c r="L917" s="14">
        <v>141452</v>
      </c>
      <c r="M917" s="14"/>
      <c r="N917" s="14">
        <v>0</v>
      </c>
      <c r="O917" s="14"/>
      <c r="P917" s="14">
        <v>1105221</v>
      </c>
      <c r="Q917" s="14"/>
      <c r="R917" s="14">
        <v>0</v>
      </c>
      <c r="S917" s="14"/>
      <c r="T917" s="14">
        <v>1938864</v>
      </c>
      <c r="U917" s="14"/>
      <c r="V917" s="15">
        <v>3836471</v>
      </c>
      <c r="W917" s="14"/>
      <c r="X917" s="5" t="str">
        <f t="shared" si="14"/>
        <v>No</v>
      </c>
      <c r="Y917" s="14"/>
      <c r="Z917" s="5"/>
      <c r="AA917" s="14"/>
      <c r="AB917" s="5"/>
      <c r="AC917" s="27"/>
      <c r="AD917" s="5"/>
      <c r="AE917" s="14"/>
      <c r="AF917" s="5"/>
      <c r="AG917" s="7"/>
    </row>
    <row r="918" spans="1:33" s="54" customFormat="1">
      <c r="A918" s="16" t="s">
        <v>3328</v>
      </c>
      <c r="B918" s="16" t="s">
        <v>3329</v>
      </c>
      <c r="C918" s="17" t="s">
        <v>555</v>
      </c>
      <c r="D918" s="186" t="s">
        <v>3330</v>
      </c>
      <c r="E918" s="189" t="s">
        <v>3331</v>
      </c>
      <c r="F918" s="17" t="s">
        <v>83</v>
      </c>
      <c r="G918" s="17" t="s">
        <v>147</v>
      </c>
      <c r="H918" s="18">
        <v>0</v>
      </c>
      <c r="I918" s="13">
        <v>16</v>
      </c>
      <c r="J918" s="14">
        <v>79404</v>
      </c>
      <c r="K918" s="19"/>
      <c r="L918" s="14">
        <v>0</v>
      </c>
      <c r="M918" s="14"/>
      <c r="N918" s="14">
        <v>0</v>
      </c>
      <c r="O918" s="14"/>
      <c r="P918" s="14">
        <v>276677</v>
      </c>
      <c r="Q918" s="14"/>
      <c r="R918" s="14">
        <v>1756607</v>
      </c>
      <c r="S918" s="14"/>
      <c r="T918" s="14">
        <v>600253</v>
      </c>
      <c r="U918" s="14"/>
      <c r="V918" s="15">
        <v>2712941</v>
      </c>
      <c r="W918" s="14"/>
      <c r="X918" s="5" t="str">
        <f t="shared" si="14"/>
        <v>No</v>
      </c>
      <c r="Y918" s="14"/>
      <c r="Z918" s="5"/>
      <c r="AA918" s="14"/>
      <c r="AB918" s="5"/>
      <c r="AC918" s="27"/>
      <c r="AD918" s="5"/>
      <c r="AE918" s="14"/>
      <c r="AF918" s="5"/>
      <c r="AG918" s="7"/>
    </row>
    <row r="919" spans="1:33" s="54" customFormat="1">
      <c r="A919" s="16" t="s">
        <v>6171</v>
      </c>
      <c r="B919" s="16" t="s">
        <v>6172</v>
      </c>
      <c r="C919" s="17" t="s">
        <v>91</v>
      </c>
      <c r="D919" s="186"/>
      <c r="E919" s="189">
        <v>90263</v>
      </c>
      <c r="F919" s="17" t="s">
        <v>83</v>
      </c>
      <c r="G919" s="17" t="s">
        <v>5756</v>
      </c>
      <c r="H919" s="18">
        <v>12150996</v>
      </c>
      <c r="I919" s="13">
        <v>16</v>
      </c>
      <c r="J919" s="14">
        <v>63654</v>
      </c>
      <c r="K919" s="19"/>
      <c r="L919" s="14">
        <v>0</v>
      </c>
      <c r="M919" s="14"/>
      <c r="N919" s="14">
        <v>0</v>
      </c>
      <c r="O919" s="14"/>
      <c r="P919" s="14">
        <v>455097</v>
      </c>
      <c r="Q919" s="14"/>
      <c r="R919" s="14">
        <v>2131417</v>
      </c>
      <c r="S919" s="14"/>
      <c r="T919" s="14">
        <v>0</v>
      </c>
      <c r="U919" s="14"/>
      <c r="V919" s="15">
        <v>2650168</v>
      </c>
      <c r="W919" s="14"/>
      <c r="X919" s="5" t="str">
        <f t="shared" si="14"/>
        <v>No</v>
      </c>
      <c r="Y919" s="14"/>
      <c r="Z919" s="5"/>
      <c r="AA919" s="14"/>
      <c r="AB919" s="5"/>
      <c r="AC919" s="27"/>
      <c r="AD919" s="5"/>
      <c r="AE919" s="14"/>
      <c r="AF919" s="5"/>
      <c r="AG919" s="7"/>
    </row>
    <row r="920" spans="1:33" s="54" customFormat="1">
      <c r="A920" s="16" t="s">
        <v>1663</v>
      </c>
      <c r="B920" s="16" t="s">
        <v>1664</v>
      </c>
      <c r="C920" s="17" t="s">
        <v>178</v>
      </c>
      <c r="D920" s="186" t="s">
        <v>1665</v>
      </c>
      <c r="E920" s="189" t="s">
        <v>1666</v>
      </c>
      <c r="F920" s="17" t="s">
        <v>83</v>
      </c>
      <c r="G920" s="17" t="s">
        <v>147</v>
      </c>
      <c r="H920" s="18">
        <v>0</v>
      </c>
      <c r="I920" s="13">
        <v>16</v>
      </c>
      <c r="J920" s="14">
        <v>43628</v>
      </c>
      <c r="K920" s="19"/>
      <c r="L920" s="14">
        <v>0</v>
      </c>
      <c r="M920" s="14"/>
      <c r="N920" s="14">
        <v>0</v>
      </c>
      <c r="O920" s="14"/>
      <c r="P920" s="14">
        <v>542299</v>
      </c>
      <c r="Q920" s="14"/>
      <c r="R920" s="14">
        <v>537555</v>
      </c>
      <c r="S920" s="14"/>
      <c r="T920" s="14">
        <v>255024</v>
      </c>
      <c r="U920" s="14"/>
      <c r="V920" s="15">
        <v>1378506</v>
      </c>
      <c r="W920" s="14"/>
      <c r="X920" s="5" t="str">
        <f t="shared" si="14"/>
        <v>No</v>
      </c>
      <c r="Y920" s="14"/>
      <c r="Z920" s="5"/>
      <c r="AA920" s="14"/>
      <c r="AB920" s="5"/>
      <c r="AC920" s="27"/>
      <c r="AD920" s="5"/>
      <c r="AE920" s="14"/>
      <c r="AF920" s="5"/>
      <c r="AG920" s="7"/>
    </row>
    <row r="921" spans="1:33" s="54" customFormat="1">
      <c r="A921" s="16" t="s">
        <v>107</v>
      </c>
      <c r="B921" s="16" t="s">
        <v>108</v>
      </c>
      <c r="C921" s="17" t="s">
        <v>109</v>
      </c>
      <c r="D921" s="186">
        <v>4184</v>
      </c>
      <c r="E921" s="189">
        <v>40184</v>
      </c>
      <c r="F921" s="17" t="s">
        <v>83</v>
      </c>
      <c r="G921" s="17" t="s">
        <v>5756</v>
      </c>
      <c r="H921" s="18">
        <v>78306</v>
      </c>
      <c r="I921" s="13">
        <v>16</v>
      </c>
      <c r="J921" s="14">
        <v>117810</v>
      </c>
      <c r="K921" s="19"/>
      <c r="L921" s="14">
        <v>69041</v>
      </c>
      <c r="M921" s="14"/>
      <c r="N921" s="14">
        <v>0</v>
      </c>
      <c r="O921" s="14"/>
      <c r="P921" s="14">
        <v>332580</v>
      </c>
      <c r="Q921" s="14"/>
      <c r="R921" s="14">
        <v>31156</v>
      </c>
      <c r="S921" s="14"/>
      <c r="T921" s="14">
        <v>877733</v>
      </c>
      <c r="U921" s="14"/>
      <c r="V921" s="15">
        <v>1428320</v>
      </c>
      <c r="W921" s="14"/>
      <c r="X921" s="5" t="str">
        <f t="shared" si="14"/>
        <v>No</v>
      </c>
      <c r="Y921" s="14"/>
      <c r="Z921" s="5"/>
      <c r="AA921" s="14"/>
      <c r="AB921" s="5"/>
      <c r="AC921" s="27"/>
      <c r="AD921" s="5"/>
      <c r="AE921" s="14"/>
      <c r="AF921" s="5"/>
      <c r="AG921" s="7"/>
    </row>
    <row r="922" spans="1:33" s="54" customFormat="1">
      <c r="A922" s="16" t="s">
        <v>5064</v>
      </c>
      <c r="B922" s="16" t="s">
        <v>626</v>
      </c>
      <c r="C922" s="17" t="s">
        <v>91</v>
      </c>
      <c r="D922" s="186" t="s">
        <v>5065</v>
      </c>
      <c r="E922" s="189" t="s">
        <v>5066</v>
      </c>
      <c r="F922" s="17" t="s">
        <v>88</v>
      </c>
      <c r="G922" s="17" t="s">
        <v>147</v>
      </c>
      <c r="H922" s="18">
        <v>0</v>
      </c>
      <c r="I922" s="13">
        <v>16</v>
      </c>
      <c r="J922" s="14">
        <v>93568</v>
      </c>
      <c r="K922" s="19"/>
      <c r="L922" s="14">
        <v>128285</v>
      </c>
      <c r="M922" s="14"/>
      <c r="N922" s="14">
        <v>0</v>
      </c>
      <c r="O922" s="14"/>
      <c r="P922" s="14">
        <v>630923</v>
      </c>
      <c r="Q922" s="14"/>
      <c r="R922" s="14">
        <v>136804</v>
      </c>
      <c r="S922" s="14"/>
      <c r="T922" s="14">
        <v>531668</v>
      </c>
      <c r="U922" s="14"/>
      <c r="V922" s="15">
        <v>1521248</v>
      </c>
      <c r="W922" s="14"/>
      <c r="X922" s="5" t="str">
        <f t="shared" si="14"/>
        <v>No</v>
      </c>
      <c r="Y922" s="14"/>
      <c r="Z922" s="5"/>
      <c r="AA922" s="14"/>
      <c r="AB922" s="5"/>
      <c r="AC922" s="27"/>
      <c r="AD922" s="5"/>
      <c r="AE922" s="14"/>
      <c r="AF922" s="5"/>
      <c r="AG922" s="7"/>
    </row>
    <row r="923" spans="1:33" s="54" customFormat="1">
      <c r="A923" s="16" t="s">
        <v>4833</v>
      </c>
      <c r="B923" s="16" t="s">
        <v>2687</v>
      </c>
      <c r="C923" s="17" t="s">
        <v>87</v>
      </c>
      <c r="D923" s="186" t="s">
        <v>4834</v>
      </c>
      <c r="E923" s="189" t="s">
        <v>4835</v>
      </c>
      <c r="F923" s="17" t="s">
        <v>88</v>
      </c>
      <c r="G923" s="17" t="s">
        <v>147</v>
      </c>
      <c r="H923" s="18">
        <v>0</v>
      </c>
      <c r="I923" s="13">
        <v>16</v>
      </c>
      <c r="J923" s="14">
        <v>128739</v>
      </c>
      <c r="K923" s="19"/>
      <c r="L923" s="14">
        <v>59975</v>
      </c>
      <c r="M923" s="14"/>
      <c r="N923" s="14">
        <v>0</v>
      </c>
      <c r="O923" s="14"/>
      <c r="P923" s="14">
        <v>653719</v>
      </c>
      <c r="Q923" s="14"/>
      <c r="R923" s="14">
        <v>145342</v>
      </c>
      <c r="S923" s="14"/>
      <c r="T923" s="14">
        <v>388648</v>
      </c>
      <c r="U923" s="14"/>
      <c r="V923" s="15">
        <v>1376423</v>
      </c>
      <c r="W923" s="14"/>
      <c r="X923" s="5" t="str">
        <f t="shared" si="14"/>
        <v>No</v>
      </c>
      <c r="Y923" s="14"/>
      <c r="Z923" s="5"/>
      <c r="AA923" s="14"/>
      <c r="AB923" s="5"/>
      <c r="AC923" s="27"/>
      <c r="AD923" s="5"/>
      <c r="AE923" s="14"/>
      <c r="AF923" s="5"/>
      <c r="AG923" s="7"/>
    </row>
    <row r="924" spans="1:33" s="54" customFormat="1">
      <c r="A924" s="16" t="s">
        <v>6167</v>
      </c>
      <c r="B924" s="16" t="s">
        <v>6168</v>
      </c>
      <c r="C924" s="17" t="s">
        <v>120</v>
      </c>
      <c r="D924" s="186">
        <v>6107</v>
      </c>
      <c r="E924" s="189">
        <v>60107</v>
      </c>
      <c r="F924" s="17" t="s">
        <v>83</v>
      </c>
      <c r="G924" s="17" t="s">
        <v>84</v>
      </c>
      <c r="H924" s="18">
        <v>61900</v>
      </c>
      <c r="I924" s="13">
        <v>16</v>
      </c>
      <c r="J924" s="14">
        <v>46921</v>
      </c>
      <c r="K924" s="19"/>
      <c r="L924" s="14">
        <v>0</v>
      </c>
      <c r="M924" s="14"/>
      <c r="N924" s="14">
        <v>0</v>
      </c>
      <c r="O924" s="14"/>
      <c r="P924" s="14">
        <v>211045</v>
      </c>
      <c r="Q924" s="14"/>
      <c r="R924" s="14">
        <v>872027</v>
      </c>
      <c r="S924" s="14"/>
      <c r="T924" s="14">
        <v>1438370</v>
      </c>
      <c r="U924" s="14"/>
      <c r="V924" s="15">
        <v>2568363</v>
      </c>
      <c r="W924" s="14"/>
      <c r="X924" s="5" t="str">
        <f t="shared" si="14"/>
        <v>No</v>
      </c>
      <c r="Y924" s="14"/>
      <c r="Z924" s="5"/>
      <c r="AA924" s="14"/>
      <c r="AB924" s="5"/>
      <c r="AC924" s="27"/>
      <c r="AD924" s="5"/>
      <c r="AE924" s="14"/>
      <c r="AF924" s="5"/>
      <c r="AG924" s="7"/>
    </row>
    <row r="925" spans="1:33" s="54" customFormat="1">
      <c r="A925" s="16" t="s">
        <v>1716</v>
      </c>
      <c r="B925" s="16" t="s">
        <v>1717</v>
      </c>
      <c r="C925" s="17" t="s">
        <v>648</v>
      </c>
      <c r="D925" s="186" t="s">
        <v>1718</v>
      </c>
      <c r="E925" s="189" t="s">
        <v>4042</v>
      </c>
      <c r="F925" s="17" t="s">
        <v>157</v>
      </c>
      <c r="G925" s="17" t="s">
        <v>147</v>
      </c>
      <c r="H925" s="18">
        <v>0</v>
      </c>
      <c r="I925" s="13">
        <v>16</v>
      </c>
      <c r="J925" s="14">
        <v>0</v>
      </c>
      <c r="K925" s="19"/>
      <c r="L925" s="14">
        <v>1106437</v>
      </c>
      <c r="M925" s="14"/>
      <c r="N925" s="14">
        <v>0</v>
      </c>
      <c r="O925" s="14"/>
      <c r="P925" s="14">
        <v>374480</v>
      </c>
      <c r="Q925" s="14"/>
      <c r="R925" s="14">
        <v>0</v>
      </c>
      <c r="S925" s="14"/>
      <c r="T925" s="14">
        <v>1630346</v>
      </c>
      <c r="U925" s="14"/>
      <c r="V925" s="15">
        <v>3111263</v>
      </c>
      <c r="W925" s="14"/>
      <c r="X925" s="5" t="str">
        <f t="shared" si="14"/>
        <v>No</v>
      </c>
      <c r="Y925" s="14"/>
      <c r="Z925" s="5"/>
      <c r="AA925" s="14"/>
      <c r="AB925" s="5"/>
      <c r="AC925" s="27"/>
      <c r="AD925" s="5"/>
      <c r="AE925" s="14"/>
      <c r="AF925" s="5"/>
      <c r="AG925" s="7"/>
    </row>
    <row r="926" spans="1:33" s="54" customFormat="1">
      <c r="A926" s="16" t="s">
        <v>3661</v>
      </c>
      <c r="B926" s="16" t="s">
        <v>167</v>
      </c>
      <c r="C926" s="17" t="s">
        <v>168</v>
      </c>
      <c r="D926" s="186">
        <v>58</v>
      </c>
      <c r="E926" s="189">
        <v>58</v>
      </c>
      <c r="F926" s="17" t="s">
        <v>83</v>
      </c>
      <c r="G926" s="17" t="s">
        <v>84</v>
      </c>
      <c r="H926" s="18">
        <v>1849898</v>
      </c>
      <c r="I926" s="13">
        <v>16</v>
      </c>
      <c r="J926" s="14">
        <v>1575943</v>
      </c>
      <c r="K926" s="19"/>
      <c r="L926" s="14">
        <v>866234</v>
      </c>
      <c r="M926" s="14"/>
      <c r="N926" s="14">
        <v>0</v>
      </c>
      <c r="O926" s="14"/>
      <c r="P926" s="14">
        <v>15009945</v>
      </c>
      <c r="Q926" s="14"/>
      <c r="R926" s="14">
        <v>1704852</v>
      </c>
      <c r="S926" s="14"/>
      <c r="T926" s="14">
        <v>0</v>
      </c>
      <c r="U926" s="14"/>
      <c r="V926" s="15">
        <v>19156974</v>
      </c>
      <c r="W926" s="14"/>
      <c r="X926" s="5" t="str">
        <f t="shared" si="14"/>
        <v>No</v>
      </c>
      <c r="Y926" s="14"/>
      <c r="Z926" s="5"/>
      <c r="AA926" s="14"/>
      <c r="AB926" s="5"/>
      <c r="AC926" s="27"/>
      <c r="AD926" s="5"/>
      <c r="AE926" s="14"/>
      <c r="AF926" s="5"/>
      <c r="AG926" s="7"/>
    </row>
    <row r="927" spans="1:33" s="54" customFormat="1">
      <c r="A927" s="16" t="s">
        <v>1550</v>
      </c>
      <c r="B927" s="16" t="s">
        <v>1551</v>
      </c>
      <c r="C927" s="17" t="s">
        <v>178</v>
      </c>
      <c r="D927" s="186" t="s">
        <v>1552</v>
      </c>
      <c r="E927" s="189" t="s">
        <v>1553</v>
      </c>
      <c r="F927" s="17" t="s">
        <v>88</v>
      </c>
      <c r="G927" s="17" t="s">
        <v>147</v>
      </c>
      <c r="H927" s="18">
        <v>0</v>
      </c>
      <c r="I927" s="13">
        <v>16</v>
      </c>
      <c r="J927" s="14">
        <v>235804</v>
      </c>
      <c r="K927" s="19"/>
      <c r="L927" s="14">
        <v>8725</v>
      </c>
      <c r="M927" s="14"/>
      <c r="N927" s="14">
        <v>0</v>
      </c>
      <c r="O927" s="14"/>
      <c r="P927" s="14">
        <v>475585</v>
      </c>
      <c r="Q927" s="14"/>
      <c r="R927" s="14">
        <v>660664</v>
      </c>
      <c r="S927" s="14"/>
      <c r="T927" s="14">
        <v>314972</v>
      </c>
      <c r="U927" s="14"/>
      <c r="V927" s="15">
        <v>1695750</v>
      </c>
      <c r="W927" s="14"/>
      <c r="X927" s="5" t="str">
        <f t="shared" si="14"/>
        <v>No</v>
      </c>
      <c r="Y927" s="14"/>
      <c r="Z927" s="5"/>
      <c r="AA927" s="14"/>
      <c r="AB927" s="5"/>
      <c r="AC927" s="27"/>
      <c r="AD927" s="5"/>
      <c r="AE927" s="14"/>
      <c r="AF927" s="5"/>
      <c r="AG927" s="7"/>
    </row>
    <row r="928" spans="1:33" s="54" customFormat="1">
      <c r="A928" s="16" t="s">
        <v>3135</v>
      </c>
      <c r="B928" s="16" t="s">
        <v>3136</v>
      </c>
      <c r="C928" s="17" t="s">
        <v>46</v>
      </c>
      <c r="D928" s="186">
        <v>5205</v>
      </c>
      <c r="E928" s="189">
        <v>50205</v>
      </c>
      <c r="F928" s="17" t="s">
        <v>83</v>
      </c>
      <c r="G928" s="17" t="s">
        <v>5756</v>
      </c>
      <c r="H928" s="18">
        <v>57584</v>
      </c>
      <c r="I928" s="13">
        <v>16</v>
      </c>
      <c r="J928" s="14">
        <v>448365</v>
      </c>
      <c r="K928" s="19"/>
      <c r="L928" s="14">
        <v>93211</v>
      </c>
      <c r="M928" s="14"/>
      <c r="N928" s="14">
        <v>0</v>
      </c>
      <c r="O928" s="14"/>
      <c r="P928" s="14">
        <v>165000</v>
      </c>
      <c r="Q928" s="14"/>
      <c r="R928" s="14">
        <v>1158655</v>
      </c>
      <c r="S928" s="14"/>
      <c r="T928" s="14">
        <v>517010</v>
      </c>
      <c r="U928" s="14"/>
      <c r="V928" s="15">
        <v>2382241</v>
      </c>
      <c r="W928" s="14"/>
      <c r="X928" s="5" t="str">
        <f t="shared" si="14"/>
        <v>No</v>
      </c>
      <c r="Y928" s="14"/>
      <c r="Z928" s="5"/>
      <c r="AA928" s="14"/>
      <c r="AB928" s="5"/>
      <c r="AC928" s="27"/>
      <c r="AD928" s="5"/>
      <c r="AE928" s="14"/>
      <c r="AF928" s="5"/>
      <c r="AG928" s="7"/>
    </row>
    <row r="929" spans="1:33" s="54" customFormat="1">
      <c r="A929" s="16" t="s">
        <v>1137</v>
      </c>
      <c r="B929" s="16" t="s">
        <v>1138</v>
      </c>
      <c r="C929" s="17" t="s">
        <v>91</v>
      </c>
      <c r="D929" s="186">
        <v>9175</v>
      </c>
      <c r="E929" s="189">
        <v>90175</v>
      </c>
      <c r="F929" s="17" t="s">
        <v>83</v>
      </c>
      <c r="G929" s="17" t="s">
        <v>5756</v>
      </c>
      <c r="H929" s="18">
        <v>68738</v>
      </c>
      <c r="I929" s="13">
        <v>16</v>
      </c>
      <c r="J929" s="14">
        <v>220218</v>
      </c>
      <c r="K929" s="19"/>
      <c r="L929" s="14">
        <v>34570</v>
      </c>
      <c r="M929" s="14"/>
      <c r="N929" s="14">
        <v>0</v>
      </c>
      <c r="O929" s="14"/>
      <c r="P929" s="14">
        <v>235228</v>
      </c>
      <c r="Q929" s="14"/>
      <c r="R929" s="14">
        <v>1423720</v>
      </c>
      <c r="S929" s="14"/>
      <c r="T929" s="14">
        <v>1320000</v>
      </c>
      <c r="U929" s="14"/>
      <c r="V929" s="15">
        <v>3233736</v>
      </c>
      <c r="W929" s="14"/>
      <c r="X929" s="5" t="str">
        <f t="shared" si="14"/>
        <v>No</v>
      </c>
      <c r="Y929" s="14"/>
      <c r="Z929" s="5"/>
      <c r="AA929" s="14"/>
      <c r="AB929" s="5"/>
      <c r="AC929" s="27"/>
      <c r="AD929" s="5"/>
      <c r="AE929" s="14"/>
      <c r="AF929" s="5"/>
      <c r="AG929" s="7"/>
    </row>
    <row r="930" spans="1:33" s="54" customFormat="1">
      <c r="A930" s="16" t="s">
        <v>1659</v>
      </c>
      <c r="B930" s="16" t="s">
        <v>1660</v>
      </c>
      <c r="C930" s="17" t="s">
        <v>178</v>
      </c>
      <c r="D930" s="186" t="s">
        <v>1661</v>
      </c>
      <c r="E930" s="189" t="s">
        <v>1662</v>
      </c>
      <c r="F930" s="17" t="s">
        <v>83</v>
      </c>
      <c r="G930" s="17" t="s">
        <v>147</v>
      </c>
      <c r="H930" s="18">
        <v>0</v>
      </c>
      <c r="I930" s="13">
        <v>16</v>
      </c>
      <c r="J930" s="14">
        <v>238435</v>
      </c>
      <c r="K930" s="19"/>
      <c r="L930" s="14">
        <v>0</v>
      </c>
      <c r="M930" s="14"/>
      <c r="N930" s="14">
        <v>0</v>
      </c>
      <c r="O930" s="14"/>
      <c r="P930" s="14">
        <v>381787</v>
      </c>
      <c r="Q930" s="14"/>
      <c r="R930" s="14">
        <v>569020</v>
      </c>
      <c r="S930" s="14"/>
      <c r="T930" s="14">
        <v>274451</v>
      </c>
      <c r="U930" s="14"/>
      <c r="V930" s="15">
        <v>1463693</v>
      </c>
      <c r="W930" s="14"/>
      <c r="X930" s="5" t="str">
        <f t="shared" si="14"/>
        <v>No</v>
      </c>
      <c r="Y930" s="14"/>
      <c r="Z930" s="5"/>
      <c r="AA930" s="14"/>
      <c r="AB930" s="5"/>
      <c r="AC930" s="27"/>
      <c r="AD930" s="5"/>
      <c r="AE930" s="14"/>
      <c r="AF930" s="5"/>
      <c r="AG930" s="7"/>
    </row>
    <row r="931" spans="1:33" s="54" customFormat="1">
      <c r="A931" s="16" t="s">
        <v>1895</v>
      </c>
      <c r="B931" s="16" t="s">
        <v>1843</v>
      </c>
      <c r="C931" s="17" t="s">
        <v>265</v>
      </c>
      <c r="D931" s="186" t="s">
        <v>1896</v>
      </c>
      <c r="E931" s="189" t="s">
        <v>1897</v>
      </c>
      <c r="F931" s="17" t="s">
        <v>88</v>
      </c>
      <c r="G931" s="17" t="s">
        <v>147</v>
      </c>
      <c r="H931" s="18">
        <v>0</v>
      </c>
      <c r="I931" s="13">
        <v>16</v>
      </c>
      <c r="J931" s="14">
        <v>122190</v>
      </c>
      <c r="K931" s="19"/>
      <c r="L931" s="14">
        <v>141760</v>
      </c>
      <c r="M931" s="14"/>
      <c r="N931" s="14">
        <v>0</v>
      </c>
      <c r="O931" s="14"/>
      <c r="P931" s="14">
        <v>104831</v>
      </c>
      <c r="Q931" s="14"/>
      <c r="R931" s="14">
        <v>368603</v>
      </c>
      <c r="S931" s="14"/>
      <c r="T931" s="14">
        <v>209888</v>
      </c>
      <c r="U931" s="14"/>
      <c r="V931" s="15">
        <v>947272</v>
      </c>
      <c r="W931" s="14"/>
      <c r="X931" s="5" t="str">
        <f t="shared" si="14"/>
        <v>No</v>
      </c>
      <c r="Y931" s="14"/>
      <c r="Z931" s="5"/>
      <c r="AA931" s="14"/>
      <c r="AB931" s="5"/>
      <c r="AC931" s="27"/>
      <c r="AD931" s="5"/>
      <c r="AE931" s="14"/>
      <c r="AF931" s="5"/>
      <c r="AG931" s="7"/>
    </row>
    <row r="932" spans="1:33" s="54" customFormat="1">
      <c r="A932" s="16" t="s">
        <v>6575</v>
      </c>
      <c r="B932" s="16" t="s">
        <v>207</v>
      </c>
      <c r="C932" s="17" t="s">
        <v>466</v>
      </c>
      <c r="D932" s="186"/>
      <c r="E932" s="189" t="s">
        <v>6576</v>
      </c>
      <c r="F932" s="17" t="s">
        <v>157</v>
      </c>
      <c r="G932" s="17" t="s">
        <v>147</v>
      </c>
      <c r="H932" s="18">
        <v>0</v>
      </c>
      <c r="I932" s="13">
        <v>16</v>
      </c>
      <c r="J932" s="14">
        <v>101187</v>
      </c>
      <c r="K932" s="19"/>
      <c r="L932" s="14">
        <v>383247</v>
      </c>
      <c r="M932" s="14"/>
      <c r="N932" s="14">
        <v>0</v>
      </c>
      <c r="O932" s="14"/>
      <c r="P932" s="14">
        <v>0</v>
      </c>
      <c r="Q932" s="14"/>
      <c r="R932" s="14">
        <v>100000</v>
      </c>
      <c r="S932" s="14"/>
      <c r="T932" s="14">
        <v>483581</v>
      </c>
      <c r="U932" s="14"/>
      <c r="V932" s="15">
        <v>1068015</v>
      </c>
      <c r="W932" s="14"/>
      <c r="X932" s="5" t="str">
        <f t="shared" si="14"/>
        <v>No</v>
      </c>
      <c r="Y932" s="14"/>
      <c r="Z932" s="5"/>
      <c r="AA932" s="14"/>
      <c r="AB932" s="5"/>
      <c r="AC932" s="27"/>
      <c r="AD932" s="5"/>
      <c r="AE932" s="14"/>
      <c r="AF932" s="5"/>
      <c r="AG932" s="7"/>
    </row>
    <row r="933" spans="1:33" s="54" customFormat="1">
      <c r="A933" s="16" t="s">
        <v>104</v>
      </c>
      <c r="B933" s="16" t="s">
        <v>105</v>
      </c>
      <c r="C933" s="17" t="s">
        <v>106</v>
      </c>
      <c r="D933" s="186">
        <v>7032</v>
      </c>
      <c r="E933" s="189">
        <v>70032</v>
      </c>
      <c r="F933" s="17" t="s">
        <v>83</v>
      </c>
      <c r="G933" s="17" t="s">
        <v>5756</v>
      </c>
      <c r="H933" s="18">
        <v>81176</v>
      </c>
      <c r="I933" s="13">
        <v>16</v>
      </c>
      <c r="J933" s="14">
        <v>283382</v>
      </c>
      <c r="K933" s="19"/>
      <c r="L933" s="14">
        <v>128295</v>
      </c>
      <c r="M933" s="14"/>
      <c r="N933" s="14">
        <v>0</v>
      </c>
      <c r="O933" s="14"/>
      <c r="P933" s="14">
        <v>2609573</v>
      </c>
      <c r="Q933" s="14"/>
      <c r="R933" s="14">
        <v>53555</v>
      </c>
      <c r="S933" s="14"/>
      <c r="T933" s="14">
        <v>1878448</v>
      </c>
      <c r="U933" s="14"/>
      <c r="V933" s="15">
        <v>4953253</v>
      </c>
      <c r="W933" s="14"/>
      <c r="X933" s="5" t="str">
        <f t="shared" si="14"/>
        <v>No</v>
      </c>
      <c r="Y933" s="14"/>
      <c r="Z933" s="5"/>
      <c r="AA933" s="14"/>
      <c r="AB933" s="5"/>
      <c r="AC933" s="27"/>
      <c r="AD933" s="5"/>
      <c r="AE933" s="14"/>
      <c r="AF933" s="5"/>
      <c r="AG933" s="7"/>
    </row>
    <row r="934" spans="1:33" s="54" customFormat="1">
      <c r="A934" s="16" t="s">
        <v>4768</v>
      </c>
      <c r="B934" s="16" t="s">
        <v>4759</v>
      </c>
      <c r="C934" s="17" t="s">
        <v>82</v>
      </c>
      <c r="D934" s="186">
        <v>2165</v>
      </c>
      <c r="E934" s="189">
        <v>20165</v>
      </c>
      <c r="F934" s="17" t="s">
        <v>113</v>
      </c>
      <c r="G934" s="17" t="s">
        <v>5756</v>
      </c>
      <c r="H934" s="18">
        <v>18351295</v>
      </c>
      <c r="I934" s="13">
        <v>16</v>
      </c>
      <c r="J934" s="14">
        <v>6599255</v>
      </c>
      <c r="K934" s="19"/>
      <c r="L934" s="14">
        <v>608941</v>
      </c>
      <c r="M934" s="14"/>
      <c r="N934" s="14">
        <v>0</v>
      </c>
      <c r="O934" s="14"/>
      <c r="P934" s="14">
        <v>0</v>
      </c>
      <c r="Q934" s="14"/>
      <c r="R934" s="14">
        <v>0</v>
      </c>
      <c r="S934" s="14"/>
      <c r="T934" s="14">
        <v>0</v>
      </c>
      <c r="U934" s="14"/>
      <c r="V934" s="15">
        <v>7208196</v>
      </c>
      <c r="W934" s="14"/>
      <c r="X934" s="5" t="str">
        <f t="shared" si="14"/>
        <v>No</v>
      </c>
      <c r="Y934" s="14"/>
      <c r="Z934" s="5"/>
      <c r="AA934" s="14"/>
      <c r="AB934" s="5"/>
      <c r="AC934" s="27"/>
      <c r="AD934" s="5"/>
      <c r="AE934" s="14"/>
      <c r="AF934" s="5"/>
      <c r="AG934" s="7"/>
    </row>
    <row r="935" spans="1:33" s="54" customFormat="1">
      <c r="A935" s="16" t="s">
        <v>1709</v>
      </c>
      <c r="B935" s="16" t="s">
        <v>1710</v>
      </c>
      <c r="C935" s="17" t="s">
        <v>58</v>
      </c>
      <c r="D935" s="186">
        <v>5108</v>
      </c>
      <c r="E935" s="189">
        <v>50108</v>
      </c>
      <c r="F935" s="17" t="s">
        <v>83</v>
      </c>
      <c r="G935" s="17" t="s">
        <v>5756</v>
      </c>
      <c r="H935" s="18">
        <v>69658</v>
      </c>
      <c r="I935" s="13">
        <v>16</v>
      </c>
      <c r="J935" s="14">
        <v>507169</v>
      </c>
      <c r="K935" s="19"/>
      <c r="L935" s="14">
        <v>27963</v>
      </c>
      <c r="M935" s="14"/>
      <c r="N935" s="14">
        <v>0</v>
      </c>
      <c r="O935" s="14"/>
      <c r="P935" s="14">
        <v>1012575</v>
      </c>
      <c r="Q935" s="14"/>
      <c r="R935" s="14">
        <v>870184</v>
      </c>
      <c r="S935" s="14"/>
      <c r="T935" s="14">
        <v>1065008</v>
      </c>
      <c r="U935" s="14"/>
      <c r="V935" s="15">
        <v>3482899</v>
      </c>
      <c r="W935" s="14"/>
      <c r="X935" s="5" t="str">
        <f t="shared" si="14"/>
        <v>No</v>
      </c>
      <c r="Y935" s="14"/>
      <c r="Z935" s="5"/>
      <c r="AA935" s="14"/>
      <c r="AB935" s="5"/>
      <c r="AC935" s="27"/>
      <c r="AD935" s="5"/>
      <c r="AE935" s="14"/>
      <c r="AF935" s="5"/>
      <c r="AG935" s="7"/>
    </row>
    <row r="936" spans="1:33" s="54" customFormat="1">
      <c r="A936" s="16" t="s">
        <v>3127</v>
      </c>
      <c r="B936" s="16" t="s">
        <v>3128</v>
      </c>
      <c r="C936" s="17" t="s">
        <v>91</v>
      </c>
      <c r="D936" s="186">
        <v>9213</v>
      </c>
      <c r="E936" s="189">
        <v>90213</v>
      </c>
      <c r="F936" s="17" t="s">
        <v>83</v>
      </c>
      <c r="G936" s="17" t="s">
        <v>84</v>
      </c>
      <c r="H936" s="18">
        <v>64078</v>
      </c>
      <c r="I936" s="13">
        <v>16</v>
      </c>
      <c r="J936" s="14">
        <v>264875</v>
      </c>
      <c r="K936" s="19"/>
      <c r="L936" s="14">
        <v>28674</v>
      </c>
      <c r="M936" s="14"/>
      <c r="N936" s="14">
        <v>0</v>
      </c>
      <c r="O936" s="14"/>
      <c r="P936" s="14">
        <v>526919</v>
      </c>
      <c r="Q936" s="14"/>
      <c r="R936" s="14">
        <v>1733506</v>
      </c>
      <c r="S936" s="14"/>
      <c r="T936" s="14">
        <v>107633</v>
      </c>
      <c r="U936" s="14"/>
      <c r="V936" s="15">
        <v>2661607</v>
      </c>
      <c r="W936" s="14"/>
      <c r="X936" s="5" t="str">
        <f t="shared" si="14"/>
        <v>No</v>
      </c>
      <c r="Y936" s="14"/>
      <c r="Z936" s="5"/>
      <c r="AA936" s="14"/>
      <c r="AB936" s="5"/>
      <c r="AC936" s="27"/>
      <c r="AD936" s="5"/>
      <c r="AE936" s="14"/>
      <c r="AF936" s="5"/>
      <c r="AG936" s="7"/>
    </row>
    <row r="937" spans="1:33" s="54" customFormat="1">
      <c r="A937" s="16" t="s">
        <v>4227</v>
      </c>
      <c r="B937" s="16" t="s">
        <v>4228</v>
      </c>
      <c r="C937" s="17" t="s">
        <v>235</v>
      </c>
      <c r="D937" s="186" t="s">
        <v>4229</v>
      </c>
      <c r="E937" s="189" t="s">
        <v>4230</v>
      </c>
      <c r="F937" s="17" t="s">
        <v>83</v>
      </c>
      <c r="G937" s="17" t="s">
        <v>147</v>
      </c>
      <c r="H937" s="18">
        <v>0</v>
      </c>
      <c r="I937" s="13">
        <v>16</v>
      </c>
      <c r="J937" s="14">
        <v>1603</v>
      </c>
      <c r="K937" s="19"/>
      <c r="L937" s="14">
        <v>546972</v>
      </c>
      <c r="M937" s="14"/>
      <c r="N937" s="14">
        <v>0</v>
      </c>
      <c r="O937" s="14"/>
      <c r="P937" s="14">
        <v>25001</v>
      </c>
      <c r="Q937" s="14"/>
      <c r="R937" s="14">
        <v>206528</v>
      </c>
      <c r="S937" s="14"/>
      <c r="T937" s="14">
        <v>159257</v>
      </c>
      <c r="U937" s="14"/>
      <c r="V937" s="15">
        <v>939361</v>
      </c>
      <c r="W937" s="14"/>
      <c r="X937" s="5" t="str">
        <f t="shared" si="14"/>
        <v>No</v>
      </c>
      <c r="Y937" s="14"/>
      <c r="Z937" s="5"/>
      <c r="AA937" s="14"/>
      <c r="AB937" s="5"/>
      <c r="AC937" s="27"/>
      <c r="AD937" s="5"/>
      <c r="AE937" s="14"/>
      <c r="AF937" s="5"/>
      <c r="AG937" s="7"/>
    </row>
    <row r="938" spans="1:33" s="54" customFormat="1">
      <c r="A938" s="16" t="s">
        <v>3464</v>
      </c>
      <c r="B938" s="16" t="s">
        <v>3465</v>
      </c>
      <c r="C938" s="17" t="s">
        <v>34</v>
      </c>
      <c r="D938" s="186" t="s">
        <v>3466</v>
      </c>
      <c r="E938" s="189" t="s">
        <v>3467</v>
      </c>
      <c r="F938" s="17" t="s">
        <v>83</v>
      </c>
      <c r="G938" s="17" t="s">
        <v>147</v>
      </c>
      <c r="H938" s="18">
        <v>0</v>
      </c>
      <c r="I938" s="13">
        <v>16</v>
      </c>
      <c r="J938" s="14">
        <v>57567</v>
      </c>
      <c r="K938" s="19"/>
      <c r="L938" s="14">
        <v>56343</v>
      </c>
      <c r="M938" s="14"/>
      <c r="N938" s="14">
        <v>0</v>
      </c>
      <c r="O938" s="14"/>
      <c r="P938" s="14">
        <v>120270</v>
      </c>
      <c r="Q938" s="14"/>
      <c r="R938" s="14">
        <v>62188</v>
      </c>
      <c r="S938" s="14"/>
      <c r="T938" s="14">
        <v>286014</v>
      </c>
      <c r="U938" s="14"/>
      <c r="V938" s="15">
        <v>582382</v>
      </c>
      <c r="W938" s="14"/>
      <c r="X938" s="5" t="str">
        <f t="shared" si="14"/>
        <v>No</v>
      </c>
      <c r="Y938" s="14"/>
      <c r="Z938" s="5"/>
      <c r="AA938" s="14"/>
      <c r="AB938" s="5"/>
      <c r="AC938" s="27"/>
      <c r="AD938" s="5"/>
      <c r="AE938" s="14"/>
      <c r="AF938" s="5"/>
      <c r="AG938" s="7"/>
    </row>
    <row r="939" spans="1:33" s="54" customFormat="1">
      <c r="A939" s="16" t="s">
        <v>3268</v>
      </c>
      <c r="B939" s="16" t="s">
        <v>191</v>
      </c>
      <c r="C939" s="17" t="s">
        <v>555</v>
      </c>
      <c r="D939" s="186" t="s">
        <v>3269</v>
      </c>
      <c r="E939" s="189" t="s">
        <v>3270</v>
      </c>
      <c r="F939" s="17" t="s">
        <v>83</v>
      </c>
      <c r="G939" s="17" t="s">
        <v>147</v>
      </c>
      <c r="H939" s="18">
        <v>0</v>
      </c>
      <c r="I939" s="13">
        <v>16</v>
      </c>
      <c r="J939" s="14">
        <v>123900</v>
      </c>
      <c r="K939" s="19"/>
      <c r="L939" s="14">
        <v>0</v>
      </c>
      <c r="M939" s="14"/>
      <c r="N939" s="14">
        <v>0</v>
      </c>
      <c r="O939" s="14"/>
      <c r="P939" s="14">
        <v>0</v>
      </c>
      <c r="Q939" s="14"/>
      <c r="R939" s="14">
        <v>471997</v>
      </c>
      <c r="S939" s="14"/>
      <c r="T939" s="14">
        <v>130252</v>
      </c>
      <c r="U939" s="14"/>
      <c r="V939" s="15">
        <v>726149</v>
      </c>
      <c r="W939" s="14"/>
      <c r="X939" s="5" t="str">
        <f t="shared" si="14"/>
        <v>No</v>
      </c>
      <c r="Y939" s="14"/>
      <c r="Z939" s="5"/>
      <c r="AA939" s="14"/>
      <c r="AB939" s="5"/>
      <c r="AC939" s="27"/>
      <c r="AD939" s="5"/>
      <c r="AE939" s="14"/>
      <c r="AF939" s="5"/>
      <c r="AG939" s="7"/>
    </row>
    <row r="940" spans="1:33" s="54" customFormat="1">
      <c r="A940" s="16" t="s">
        <v>484</v>
      </c>
      <c r="B940" s="16" t="s">
        <v>485</v>
      </c>
      <c r="C940" s="17" t="s">
        <v>124</v>
      </c>
      <c r="D940" s="186">
        <v>6026</v>
      </c>
      <c r="E940" s="189">
        <v>60026</v>
      </c>
      <c r="F940" s="17" t="s">
        <v>83</v>
      </c>
      <c r="G940" s="17" t="s">
        <v>5756</v>
      </c>
      <c r="H940" s="18">
        <v>116533</v>
      </c>
      <c r="I940" s="13">
        <v>16</v>
      </c>
      <c r="J940" s="14">
        <v>596954</v>
      </c>
      <c r="K940" s="19"/>
      <c r="L940" s="14">
        <v>51453</v>
      </c>
      <c r="M940" s="14"/>
      <c r="N940" s="14">
        <v>0</v>
      </c>
      <c r="O940" s="14"/>
      <c r="P940" s="14">
        <v>3307169</v>
      </c>
      <c r="Q940" s="14"/>
      <c r="R940" s="14">
        <v>240218</v>
      </c>
      <c r="S940" s="14"/>
      <c r="T940" s="14">
        <v>1291999</v>
      </c>
      <c r="U940" s="14"/>
      <c r="V940" s="15">
        <v>5487793</v>
      </c>
      <c r="W940" s="14"/>
      <c r="X940" s="5" t="str">
        <f t="shared" si="14"/>
        <v>No</v>
      </c>
      <c r="Y940" s="14"/>
      <c r="Z940" s="5"/>
      <c r="AA940" s="14"/>
      <c r="AB940" s="5"/>
      <c r="AC940" s="27"/>
      <c r="AD940" s="5"/>
      <c r="AE940" s="14"/>
      <c r="AF940" s="5"/>
      <c r="AG940" s="7"/>
    </row>
    <row r="941" spans="1:33" s="54" customFormat="1">
      <c r="A941" s="16" t="s">
        <v>5599</v>
      </c>
      <c r="B941" s="16" t="s">
        <v>5600</v>
      </c>
      <c r="C941" s="17" t="s">
        <v>254</v>
      </c>
      <c r="D941" s="186" t="s">
        <v>5601</v>
      </c>
      <c r="E941" s="189" t="s">
        <v>5602</v>
      </c>
      <c r="F941" s="17" t="s">
        <v>157</v>
      </c>
      <c r="G941" s="17" t="s">
        <v>147</v>
      </c>
      <c r="H941" s="18">
        <v>0</v>
      </c>
      <c r="I941" s="13">
        <v>16</v>
      </c>
      <c r="J941" s="14">
        <v>238619</v>
      </c>
      <c r="K941" s="19"/>
      <c r="L941" s="14">
        <v>0</v>
      </c>
      <c r="M941" s="14"/>
      <c r="N941" s="14">
        <v>0</v>
      </c>
      <c r="O941" s="14"/>
      <c r="P941" s="14">
        <v>476767</v>
      </c>
      <c r="Q941" s="14"/>
      <c r="R941" s="14">
        <v>0</v>
      </c>
      <c r="S941" s="14"/>
      <c r="T941" s="14">
        <v>712496</v>
      </c>
      <c r="U941" s="14"/>
      <c r="V941" s="15">
        <v>1427882</v>
      </c>
      <c r="W941" s="14"/>
      <c r="X941" s="5" t="str">
        <f t="shared" si="14"/>
        <v>No</v>
      </c>
      <c r="Y941" s="14"/>
      <c r="Z941" s="5"/>
      <c r="AA941" s="14"/>
      <c r="AB941" s="5"/>
      <c r="AC941" s="27"/>
      <c r="AD941" s="5"/>
      <c r="AE941" s="14"/>
      <c r="AF941" s="5"/>
      <c r="AG941" s="7"/>
    </row>
    <row r="942" spans="1:33" s="54" customFormat="1">
      <c r="A942" s="16" t="s">
        <v>4790</v>
      </c>
      <c r="B942" s="16" t="s">
        <v>3532</v>
      </c>
      <c r="C942" s="17" t="s">
        <v>132</v>
      </c>
      <c r="D942" s="186">
        <v>5149</v>
      </c>
      <c r="E942" s="189">
        <v>50149</v>
      </c>
      <c r="F942" s="17" t="s">
        <v>125</v>
      </c>
      <c r="G942" s="17" t="s">
        <v>84</v>
      </c>
      <c r="H942" s="18">
        <v>143592</v>
      </c>
      <c r="I942" s="13">
        <v>16</v>
      </c>
      <c r="J942" s="14">
        <v>305858</v>
      </c>
      <c r="K942" s="19"/>
      <c r="L942" s="14">
        <v>40172</v>
      </c>
      <c r="M942" s="14"/>
      <c r="N942" s="14">
        <v>0</v>
      </c>
      <c r="O942" s="14"/>
      <c r="P942" s="14">
        <v>618690</v>
      </c>
      <c r="Q942" s="14"/>
      <c r="R942" s="14">
        <v>579718</v>
      </c>
      <c r="S942" s="14"/>
      <c r="T942" s="14">
        <v>1384365</v>
      </c>
      <c r="U942" s="14"/>
      <c r="V942" s="15">
        <v>2928803</v>
      </c>
      <c r="W942" s="14"/>
      <c r="X942" s="5" t="str">
        <f t="shared" si="14"/>
        <v>No</v>
      </c>
      <c r="Y942" s="14"/>
      <c r="Z942" s="5"/>
      <c r="AA942" s="14"/>
      <c r="AB942" s="5"/>
      <c r="AC942" s="27"/>
      <c r="AD942" s="5"/>
      <c r="AE942" s="14"/>
      <c r="AF942" s="5"/>
      <c r="AG942" s="7"/>
    </row>
    <row r="943" spans="1:33" s="54" customFormat="1">
      <c r="A943" s="16" t="s">
        <v>1208</v>
      </c>
      <c r="B943" s="16" t="s">
        <v>626</v>
      </c>
      <c r="C943" s="17" t="s">
        <v>274</v>
      </c>
      <c r="D943" s="186">
        <v>4057</v>
      </c>
      <c r="E943" s="189">
        <v>40057</v>
      </c>
      <c r="F943" s="17" t="s">
        <v>88</v>
      </c>
      <c r="G943" s="17" t="s">
        <v>84</v>
      </c>
      <c r="H943" s="18">
        <v>71880</v>
      </c>
      <c r="I943" s="13">
        <v>16</v>
      </c>
      <c r="J943" s="14">
        <v>614549</v>
      </c>
      <c r="K943" s="19"/>
      <c r="L943" s="14">
        <v>24010</v>
      </c>
      <c r="M943" s="14"/>
      <c r="N943" s="14">
        <v>0</v>
      </c>
      <c r="O943" s="14"/>
      <c r="P943" s="14">
        <v>773354</v>
      </c>
      <c r="Q943" s="14"/>
      <c r="R943" s="14">
        <v>520770</v>
      </c>
      <c r="S943" s="14"/>
      <c r="T943" s="14">
        <v>1401155</v>
      </c>
      <c r="U943" s="14"/>
      <c r="V943" s="15">
        <v>3333838</v>
      </c>
      <c r="W943" s="14"/>
      <c r="X943" s="5" t="str">
        <f t="shared" si="14"/>
        <v>No</v>
      </c>
      <c r="Y943" s="14"/>
      <c r="Z943" s="5"/>
      <c r="AA943" s="14"/>
      <c r="AB943" s="5"/>
      <c r="AC943" s="27"/>
      <c r="AD943" s="5"/>
      <c r="AE943" s="14"/>
      <c r="AF943" s="5"/>
      <c r="AG943" s="7"/>
    </row>
    <row r="944" spans="1:33" s="54" customFormat="1">
      <c r="A944" s="16" t="s">
        <v>6177</v>
      </c>
      <c r="B944" s="16" t="s">
        <v>6178</v>
      </c>
      <c r="C944" s="17" t="s">
        <v>91</v>
      </c>
      <c r="D944" s="186"/>
      <c r="E944" s="189">
        <v>90259</v>
      </c>
      <c r="F944" s="17" t="s">
        <v>83</v>
      </c>
      <c r="G944" s="17" t="s">
        <v>5756</v>
      </c>
      <c r="H944" s="18">
        <v>12150996</v>
      </c>
      <c r="I944" s="13">
        <v>16</v>
      </c>
      <c r="J944" s="14">
        <v>78276</v>
      </c>
      <c r="K944" s="19"/>
      <c r="L944" s="14">
        <v>0</v>
      </c>
      <c r="M944" s="14"/>
      <c r="N944" s="14">
        <v>0</v>
      </c>
      <c r="O944" s="14"/>
      <c r="P944" s="14">
        <v>1566350</v>
      </c>
      <c r="Q944" s="14"/>
      <c r="R944" s="14">
        <v>0</v>
      </c>
      <c r="S944" s="14"/>
      <c r="T944" s="14">
        <v>0</v>
      </c>
      <c r="U944" s="14"/>
      <c r="V944" s="15">
        <v>1644626</v>
      </c>
      <c r="W944" s="14"/>
      <c r="X944" s="5" t="str">
        <f t="shared" si="14"/>
        <v>No</v>
      </c>
      <c r="Y944" s="14"/>
      <c r="Z944" s="5"/>
      <c r="AA944" s="14"/>
      <c r="AB944" s="5"/>
      <c r="AC944" s="27"/>
      <c r="AD944" s="5"/>
      <c r="AE944" s="14"/>
      <c r="AF944" s="5"/>
      <c r="AG944" s="7"/>
    </row>
    <row r="945" spans="1:33" s="54" customFormat="1">
      <c r="A945" s="16" t="s">
        <v>3000</v>
      </c>
      <c r="B945" s="16" t="s">
        <v>3001</v>
      </c>
      <c r="C945" s="17" t="s">
        <v>217</v>
      </c>
      <c r="D945" s="186" t="s">
        <v>3002</v>
      </c>
      <c r="E945" s="189" t="s">
        <v>3003</v>
      </c>
      <c r="F945" s="17" t="s">
        <v>83</v>
      </c>
      <c r="G945" s="17" t="s">
        <v>147</v>
      </c>
      <c r="H945" s="18">
        <v>0</v>
      </c>
      <c r="I945" s="13">
        <v>16</v>
      </c>
      <c r="J945" s="14">
        <v>49093</v>
      </c>
      <c r="K945" s="19"/>
      <c r="L945" s="14">
        <v>0</v>
      </c>
      <c r="M945" s="14"/>
      <c r="N945" s="14">
        <v>0</v>
      </c>
      <c r="O945" s="14"/>
      <c r="P945" s="14">
        <v>652313</v>
      </c>
      <c r="Q945" s="14"/>
      <c r="R945" s="14">
        <v>252889</v>
      </c>
      <c r="S945" s="14"/>
      <c r="T945" s="14">
        <v>243737</v>
      </c>
      <c r="U945" s="14"/>
      <c r="V945" s="15">
        <v>1198032</v>
      </c>
      <c r="W945" s="14"/>
      <c r="X945" s="5" t="str">
        <f t="shared" si="14"/>
        <v>No</v>
      </c>
      <c r="Y945" s="14"/>
      <c r="Z945" s="5"/>
      <c r="AA945" s="14"/>
      <c r="AB945" s="5"/>
      <c r="AC945" s="27"/>
      <c r="AD945" s="5"/>
      <c r="AE945" s="14"/>
      <c r="AF945" s="5"/>
      <c r="AG945" s="7"/>
    </row>
    <row r="946" spans="1:33" s="54" customFormat="1">
      <c r="A946" s="16" t="s">
        <v>1042</v>
      </c>
      <c r="B946" s="16" t="s">
        <v>1043</v>
      </c>
      <c r="C946" s="17" t="s">
        <v>91</v>
      </c>
      <c r="D946" s="186">
        <v>9163</v>
      </c>
      <c r="E946" s="189">
        <v>90163</v>
      </c>
      <c r="F946" s="17" t="s">
        <v>83</v>
      </c>
      <c r="G946" s="17" t="s">
        <v>5756</v>
      </c>
      <c r="H946" s="18">
        <v>71772</v>
      </c>
      <c r="I946" s="13">
        <v>16</v>
      </c>
      <c r="J946" s="14">
        <v>200804</v>
      </c>
      <c r="K946" s="19"/>
      <c r="L946" s="14">
        <v>0</v>
      </c>
      <c r="M946" s="14"/>
      <c r="N946" s="14">
        <v>0</v>
      </c>
      <c r="O946" s="14"/>
      <c r="P946" s="14">
        <v>672164</v>
      </c>
      <c r="Q946" s="14"/>
      <c r="R946" s="14">
        <v>0</v>
      </c>
      <c r="S946" s="14"/>
      <c r="T946" s="14">
        <v>1096689</v>
      </c>
      <c r="U946" s="14"/>
      <c r="V946" s="15">
        <v>1969657</v>
      </c>
      <c r="W946" s="14"/>
      <c r="X946" s="5" t="str">
        <f t="shared" si="14"/>
        <v>No</v>
      </c>
      <c r="Y946" s="14"/>
      <c r="Z946" s="5"/>
      <c r="AA946" s="14"/>
      <c r="AB946" s="5"/>
      <c r="AC946" s="27"/>
      <c r="AD946" s="5"/>
      <c r="AE946" s="14"/>
      <c r="AF946" s="5"/>
      <c r="AG946" s="7"/>
    </row>
    <row r="947" spans="1:33" s="54" customFormat="1">
      <c r="A947" s="16" t="s">
        <v>1029</v>
      </c>
      <c r="B947" s="16" t="s">
        <v>1030</v>
      </c>
      <c r="C947" s="17" t="s">
        <v>91</v>
      </c>
      <c r="D947" s="186">
        <v>9199</v>
      </c>
      <c r="E947" s="189">
        <v>90199</v>
      </c>
      <c r="F947" s="17" t="s">
        <v>83</v>
      </c>
      <c r="G947" s="17" t="s">
        <v>5756</v>
      </c>
      <c r="H947" s="18">
        <v>78413</v>
      </c>
      <c r="I947" s="13">
        <v>16</v>
      </c>
      <c r="J947" s="14">
        <v>107015</v>
      </c>
      <c r="K947" s="19"/>
      <c r="L947" s="14">
        <v>291166</v>
      </c>
      <c r="M947" s="14"/>
      <c r="N947" s="14">
        <v>0</v>
      </c>
      <c r="O947" s="14"/>
      <c r="P947" s="14">
        <v>0</v>
      </c>
      <c r="Q947" s="14"/>
      <c r="R947" s="14">
        <v>665218</v>
      </c>
      <c r="S947" s="14"/>
      <c r="T947" s="14">
        <v>809836</v>
      </c>
      <c r="U947" s="14"/>
      <c r="V947" s="15">
        <v>1873235</v>
      </c>
      <c r="W947" s="14"/>
      <c r="X947" s="5" t="str">
        <f t="shared" si="14"/>
        <v>No</v>
      </c>
      <c r="Y947" s="14"/>
      <c r="Z947" s="5"/>
      <c r="AA947" s="14"/>
      <c r="AB947" s="5"/>
      <c r="AC947" s="27"/>
      <c r="AD947" s="5"/>
      <c r="AE947" s="14"/>
      <c r="AF947" s="5"/>
      <c r="AG947" s="7"/>
    </row>
    <row r="948" spans="1:33" s="54" customFormat="1">
      <c r="A948" s="16" t="s">
        <v>5674</v>
      </c>
      <c r="B948" s="16" t="s">
        <v>5675</v>
      </c>
      <c r="C948" s="17" t="s">
        <v>254</v>
      </c>
      <c r="D948" s="186" t="s">
        <v>5676</v>
      </c>
      <c r="E948" s="189" t="s">
        <v>5677</v>
      </c>
      <c r="F948" s="17" t="s">
        <v>83</v>
      </c>
      <c r="G948" s="17" t="s">
        <v>147</v>
      </c>
      <c r="H948" s="18">
        <v>0</v>
      </c>
      <c r="I948" s="13">
        <v>16</v>
      </c>
      <c r="J948" s="14">
        <v>50290</v>
      </c>
      <c r="K948" s="19"/>
      <c r="L948" s="14">
        <v>0</v>
      </c>
      <c r="M948" s="14"/>
      <c r="N948" s="14">
        <v>0</v>
      </c>
      <c r="O948" s="14"/>
      <c r="P948" s="14">
        <v>579094</v>
      </c>
      <c r="Q948" s="14"/>
      <c r="R948" s="14">
        <v>0</v>
      </c>
      <c r="S948" s="14"/>
      <c r="T948" s="14">
        <v>690229</v>
      </c>
      <c r="U948" s="14"/>
      <c r="V948" s="15">
        <v>1319613</v>
      </c>
      <c r="W948" s="14"/>
      <c r="X948" s="5" t="str">
        <f t="shared" si="14"/>
        <v>No</v>
      </c>
      <c r="Y948" s="14"/>
      <c r="Z948" s="5"/>
      <c r="AA948" s="14"/>
      <c r="AB948" s="5"/>
      <c r="AC948" s="27"/>
      <c r="AD948" s="5"/>
      <c r="AE948" s="14"/>
      <c r="AF948" s="5"/>
      <c r="AG948" s="7"/>
    </row>
    <row r="949" spans="1:33" s="54" customFormat="1">
      <c r="A949" s="16" t="s">
        <v>746</v>
      </c>
      <c r="B949" s="16" t="s">
        <v>747</v>
      </c>
      <c r="C949" s="17" t="s">
        <v>129</v>
      </c>
      <c r="D949" s="186" t="s">
        <v>748</v>
      </c>
      <c r="E949" s="189" t="s">
        <v>749</v>
      </c>
      <c r="F949" s="17" t="s">
        <v>83</v>
      </c>
      <c r="G949" s="17" t="s">
        <v>147</v>
      </c>
      <c r="H949" s="18">
        <v>0</v>
      </c>
      <c r="I949" s="13">
        <v>16</v>
      </c>
      <c r="J949" s="14">
        <v>21633</v>
      </c>
      <c r="K949" s="19"/>
      <c r="L949" s="14">
        <v>0</v>
      </c>
      <c r="M949" s="14"/>
      <c r="N949" s="14">
        <v>0</v>
      </c>
      <c r="O949" s="14"/>
      <c r="P949" s="14">
        <v>635711</v>
      </c>
      <c r="Q949" s="14"/>
      <c r="R949" s="14">
        <v>0</v>
      </c>
      <c r="S949" s="14"/>
      <c r="T949" s="14">
        <v>498660</v>
      </c>
      <c r="U949" s="14"/>
      <c r="V949" s="15">
        <v>1156004</v>
      </c>
      <c r="W949" s="14"/>
      <c r="X949" s="5" t="str">
        <f t="shared" si="14"/>
        <v>No</v>
      </c>
      <c r="Y949" s="14"/>
      <c r="Z949" s="5"/>
      <c r="AA949" s="14"/>
      <c r="AB949" s="5"/>
      <c r="AC949" s="27"/>
      <c r="AD949" s="5"/>
      <c r="AE949" s="14"/>
      <c r="AF949" s="5"/>
      <c r="AG949" s="7"/>
    </row>
    <row r="950" spans="1:33" s="54" customFormat="1">
      <c r="A950" s="16" t="s">
        <v>6574</v>
      </c>
      <c r="B950" s="16" t="s">
        <v>6437</v>
      </c>
      <c r="C950" s="17" t="s">
        <v>42</v>
      </c>
      <c r="D950" s="186" t="s">
        <v>4682</v>
      </c>
      <c r="E950" s="189" t="s">
        <v>4683</v>
      </c>
      <c r="F950" s="17" t="s">
        <v>88</v>
      </c>
      <c r="G950" s="17" t="s">
        <v>147</v>
      </c>
      <c r="H950" s="18">
        <v>0</v>
      </c>
      <c r="I950" s="13">
        <v>16</v>
      </c>
      <c r="J950" s="14">
        <v>728484</v>
      </c>
      <c r="K950" s="19"/>
      <c r="L950" s="14">
        <v>835953</v>
      </c>
      <c r="M950" s="14"/>
      <c r="N950" s="14">
        <v>0</v>
      </c>
      <c r="O950" s="14"/>
      <c r="P950" s="14">
        <v>35186</v>
      </c>
      <c r="Q950" s="14"/>
      <c r="R950" s="14">
        <v>35186</v>
      </c>
      <c r="S950" s="14"/>
      <c r="T950" s="14">
        <v>130000</v>
      </c>
      <c r="U950" s="14"/>
      <c r="V950" s="15">
        <v>1764809</v>
      </c>
      <c r="W950" s="14"/>
      <c r="X950" s="5" t="str">
        <f t="shared" si="14"/>
        <v>No</v>
      </c>
      <c r="Y950" s="14"/>
      <c r="Z950" s="5"/>
      <c r="AA950" s="14"/>
      <c r="AB950" s="5"/>
      <c r="AC950" s="27"/>
      <c r="AD950" s="5"/>
      <c r="AE950" s="14"/>
      <c r="AF950" s="5"/>
      <c r="AG950" s="7"/>
    </row>
    <row r="951" spans="1:33" s="54" customFormat="1">
      <c r="A951" s="16" t="s">
        <v>6162</v>
      </c>
      <c r="B951" s="16" t="s">
        <v>2644</v>
      </c>
      <c r="C951" s="17" t="s">
        <v>288</v>
      </c>
      <c r="D951" s="186" t="s">
        <v>2645</v>
      </c>
      <c r="E951" s="189" t="s">
        <v>2646</v>
      </c>
      <c r="F951" s="17" t="s">
        <v>88</v>
      </c>
      <c r="G951" s="17" t="s">
        <v>147</v>
      </c>
      <c r="H951" s="18">
        <v>0</v>
      </c>
      <c r="I951" s="13">
        <v>16</v>
      </c>
      <c r="J951" s="14">
        <v>69904</v>
      </c>
      <c r="K951" s="19"/>
      <c r="L951" s="14">
        <v>12830</v>
      </c>
      <c r="M951" s="14"/>
      <c r="N951" s="14">
        <v>0</v>
      </c>
      <c r="O951" s="14"/>
      <c r="P951" s="14">
        <v>90636</v>
      </c>
      <c r="Q951" s="14"/>
      <c r="R951" s="14">
        <v>1069004</v>
      </c>
      <c r="S951" s="14"/>
      <c r="T951" s="14">
        <v>128234</v>
      </c>
      <c r="U951" s="14"/>
      <c r="V951" s="15">
        <v>1370608</v>
      </c>
      <c r="W951" s="14"/>
      <c r="X951" s="5" t="str">
        <f t="shared" si="14"/>
        <v>No</v>
      </c>
      <c r="Y951" s="14"/>
      <c r="Z951" s="5"/>
      <c r="AA951" s="14"/>
      <c r="AB951" s="5"/>
      <c r="AC951" s="27"/>
      <c r="AD951" s="5"/>
      <c r="AE951" s="14"/>
      <c r="AF951" s="5"/>
      <c r="AG951" s="7"/>
    </row>
    <row r="952" spans="1:33" s="54" customFormat="1">
      <c r="A952" s="16" t="s">
        <v>5960</v>
      </c>
      <c r="B952" s="16" t="s">
        <v>6072</v>
      </c>
      <c r="C952" s="17" t="s">
        <v>233</v>
      </c>
      <c r="D952" s="186"/>
      <c r="E952" s="189">
        <v>30199</v>
      </c>
      <c r="F952" s="17" t="s">
        <v>88</v>
      </c>
      <c r="G952" s="17" t="s">
        <v>5756</v>
      </c>
      <c r="H952" s="18">
        <v>64022</v>
      </c>
      <c r="I952" s="13">
        <v>16</v>
      </c>
      <c r="J952" s="14">
        <v>64521</v>
      </c>
      <c r="K952" s="19"/>
      <c r="L952" s="14">
        <v>0</v>
      </c>
      <c r="M952" s="14"/>
      <c r="N952" s="14">
        <v>0</v>
      </c>
      <c r="O952" s="14"/>
      <c r="P952" s="14">
        <v>391465</v>
      </c>
      <c r="Q952" s="14"/>
      <c r="R952" s="14">
        <v>0</v>
      </c>
      <c r="S952" s="14"/>
      <c r="T952" s="14">
        <v>507904</v>
      </c>
      <c r="U952" s="14"/>
      <c r="V952" s="15">
        <v>963890</v>
      </c>
      <c r="W952" s="14"/>
      <c r="X952" s="5" t="str">
        <f t="shared" si="14"/>
        <v>No</v>
      </c>
      <c r="Y952" s="14"/>
      <c r="Z952" s="5"/>
      <c r="AA952" s="14"/>
      <c r="AB952" s="5"/>
      <c r="AC952" s="27"/>
      <c r="AD952" s="5"/>
      <c r="AE952" s="14"/>
      <c r="AF952" s="5"/>
      <c r="AG952" s="7"/>
    </row>
    <row r="953" spans="1:33" s="54" customFormat="1">
      <c r="A953" s="16" t="s">
        <v>6169</v>
      </c>
      <c r="B953" s="16" t="s">
        <v>6170</v>
      </c>
      <c r="C953" s="17" t="s">
        <v>91</v>
      </c>
      <c r="D953" s="186"/>
      <c r="E953" s="189">
        <v>90247</v>
      </c>
      <c r="F953" s="17" t="s">
        <v>83</v>
      </c>
      <c r="G953" s="17" t="s">
        <v>5756</v>
      </c>
      <c r="H953" s="18">
        <v>12150996</v>
      </c>
      <c r="I953" s="13">
        <v>16</v>
      </c>
      <c r="J953" s="14">
        <v>113691</v>
      </c>
      <c r="K953" s="19"/>
      <c r="L953" s="14">
        <v>0</v>
      </c>
      <c r="M953" s="14"/>
      <c r="N953" s="14">
        <v>0</v>
      </c>
      <c r="O953" s="14"/>
      <c r="P953" s="14">
        <v>2199703</v>
      </c>
      <c r="Q953" s="14"/>
      <c r="R953" s="14">
        <v>0</v>
      </c>
      <c r="S953" s="14"/>
      <c r="T953" s="14">
        <v>0</v>
      </c>
      <c r="U953" s="14"/>
      <c r="V953" s="15">
        <v>2313394</v>
      </c>
      <c r="W953" s="14"/>
      <c r="X953" s="5" t="str">
        <f t="shared" si="14"/>
        <v>No</v>
      </c>
      <c r="Y953" s="14"/>
      <c r="Z953" s="5"/>
      <c r="AA953" s="14"/>
      <c r="AB953" s="5"/>
      <c r="AC953" s="27"/>
      <c r="AD953" s="5"/>
      <c r="AE953" s="14"/>
      <c r="AF953" s="5"/>
      <c r="AG953" s="7"/>
    </row>
    <row r="954" spans="1:33" s="54" customFormat="1">
      <c r="A954" s="16" t="s">
        <v>280</v>
      </c>
      <c r="B954" s="16" t="s">
        <v>281</v>
      </c>
      <c r="C954" s="17" t="s">
        <v>235</v>
      </c>
      <c r="D954" s="186">
        <v>4133</v>
      </c>
      <c r="E954" s="189">
        <v>40133</v>
      </c>
      <c r="F954" s="17" t="s">
        <v>83</v>
      </c>
      <c r="G954" s="17" t="s">
        <v>5756</v>
      </c>
      <c r="H954" s="18">
        <v>311810</v>
      </c>
      <c r="I954" s="13">
        <v>16</v>
      </c>
      <c r="J954" s="14">
        <v>11100</v>
      </c>
      <c r="K954" s="19"/>
      <c r="L954" s="14">
        <v>0</v>
      </c>
      <c r="M954" s="14"/>
      <c r="N954" s="14">
        <v>0</v>
      </c>
      <c r="O954" s="14"/>
      <c r="P954" s="14">
        <v>115005</v>
      </c>
      <c r="Q954" s="14"/>
      <c r="R954" s="14">
        <v>173229</v>
      </c>
      <c r="S954" s="14"/>
      <c r="T954" s="14">
        <v>181069</v>
      </c>
      <c r="U954" s="14"/>
      <c r="V954" s="15">
        <v>480403</v>
      </c>
      <c r="W954" s="14"/>
      <c r="X954" s="5" t="str">
        <f t="shared" si="14"/>
        <v>No</v>
      </c>
      <c r="Y954" s="14"/>
      <c r="Z954" s="5"/>
      <c r="AA954" s="14"/>
      <c r="AB954" s="5"/>
      <c r="AC954" s="27"/>
      <c r="AD954" s="5"/>
      <c r="AE954" s="14"/>
      <c r="AF954" s="5"/>
      <c r="AG954" s="7"/>
    </row>
    <row r="955" spans="1:33" s="54" customFormat="1">
      <c r="A955" s="16" t="s">
        <v>2403</v>
      </c>
      <c r="B955" s="16" t="s">
        <v>2404</v>
      </c>
      <c r="C955" s="17" t="s">
        <v>46</v>
      </c>
      <c r="D955" s="186" t="s">
        <v>2405</v>
      </c>
      <c r="E955" s="189" t="s">
        <v>2406</v>
      </c>
      <c r="F955" s="17" t="s">
        <v>88</v>
      </c>
      <c r="G955" s="17" t="s">
        <v>147</v>
      </c>
      <c r="H955" s="18">
        <v>0</v>
      </c>
      <c r="I955" s="13">
        <v>16</v>
      </c>
      <c r="J955" s="14">
        <v>115238</v>
      </c>
      <c r="K955" s="19"/>
      <c r="L955" s="14">
        <v>282219</v>
      </c>
      <c r="M955" s="14"/>
      <c r="N955" s="14">
        <v>0</v>
      </c>
      <c r="O955" s="14"/>
      <c r="P955" s="14">
        <v>145485</v>
      </c>
      <c r="Q955" s="14"/>
      <c r="R955" s="14">
        <v>1458750</v>
      </c>
      <c r="S955" s="14"/>
      <c r="T955" s="14">
        <v>138596</v>
      </c>
      <c r="U955" s="14"/>
      <c r="V955" s="15">
        <v>2140288</v>
      </c>
      <c r="W955" s="14"/>
      <c r="X955" s="5" t="str">
        <f t="shared" si="14"/>
        <v>No</v>
      </c>
      <c r="Y955" s="14"/>
      <c r="Z955" s="5"/>
      <c r="AA955" s="14"/>
      <c r="AB955" s="5"/>
      <c r="AC955" s="27"/>
      <c r="AD955" s="5"/>
      <c r="AE955" s="14"/>
      <c r="AF955" s="5"/>
      <c r="AG955" s="7"/>
    </row>
    <row r="956" spans="1:33" s="54" customFormat="1">
      <c r="A956" s="16" t="s">
        <v>1757</v>
      </c>
      <c r="B956" s="16" t="s">
        <v>1144</v>
      </c>
      <c r="C956" s="17" t="s">
        <v>238</v>
      </c>
      <c r="D956" s="186">
        <v>1063</v>
      </c>
      <c r="E956" s="189">
        <v>10063</v>
      </c>
      <c r="F956" s="17" t="s">
        <v>88</v>
      </c>
      <c r="G956" s="17" t="s">
        <v>84</v>
      </c>
      <c r="H956" s="18">
        <v>924859</v>
      </c>
      <c r="I956" s="13">
        <v>16</v>
      </c>
      <c r="J956" s="14">
        <v>236648</v>
      </c>
      <c r="K956" s="19"/>
      <c r="L956" s="14">
        <v>30706</v>
      </c>
      <c r="M956" s="14"/>
      <c r="N956" s="14">
        <v>0</v>
      </c>
      <c r="O956" s="14"/>
      <c r="P956" s="14">
        <v>480894</v>
      </c>
      <c r="Q956" s="14"/>
      <c r="R956" s="14">
        <v>2080156</v>
      </c>
      <c r="S956" s="14"/>
      <c r="T956" s="14">
        <v>64788</v>
      </c>
      <c r="U956" s="14"/>
      <c r="V956" s="15">
        <v>2893192</v>
      </c>
      <c r="W956" s="14"/>
      <c r="X956" s="5" t="str">
        <f t="shared" si="14"/>
        <v>No</v>
      </c>
      <c r="Y956" s="14"/>
      <c r="Z956" s="5"/>
      <c r="AA956" s="14"/>
      <c r="AB956" s="5"/>
      <c r="AC956" s="27"/>
      <c r="AD956" s="5"/>
      <c r="AE956" s="14"/>
      <c r="AF956" s="5"/>
      <c r="AG956" s="7"/>
    </row>
    <row r="957" spans="1:33" s="54" customFormat="1">
      <c r="A957" s="16" t="s">
        <v>1098</v>
      </c>
      <c r="B957" s="16" t="s">
        <v>1099</v>
      </c>
      <c r="C957" s="17" t="s">
        <v>233</v>
      </c>
      <c r="D957" s="186">
        <v>3035</v>
      </c>
      <c r="E957" s="189">
        <v>30035</v>
      </c>
      <c r="F957" s="17" t="s">
        <v>88</v>
      </c>
      <c r="G957" s="17" t="s">
        <v>84</v>
      </c>
      <c r="H957" s="18">
        <v>81249</v>
      </c>
      <c r="I957" s="13">
        <v>16</v>
      </c>
      <c r="J957" s="14">
        <v>422008</v>
      </c>
      <c r="K957" s="19"/>
      <c r="L957" s="14">
        <v>364446</v>
      </c>
      <c r="M957" s="14"/>
      <c r="N957" s="14">
        <v>1852782</v>
      </c>
      <c r="O957" s="14"/>
      <c r="P957" s="14">
        <v>1000</v>
      </c>
      <c r="Q957" s="14"/>
      <c r="R957" s="14">
        <v>144245</v>
      </c>
      <c r="S957" s="14"/>
      <c r="T957" s="14">
        <v>1325641</v>
      </c>
      <c r="U957" s="14"/>
      <c r="V957" s="15">
        <v>4110122</v>
      </c>
      <c r="W957" s="14"/>
      <c r="X957" s="5" t="str">
        <f t="shared" si="14"/>
        <v>No</v>
      </c>
      <c r="Y957" s="14"/>
      <c r="Z957" s="5"/>
      <c r="AA957" s="14"/>
      <c r="AB957" s="5"/>
      <c r="AC957" s="27"/>
      <c r="AD957" s="5"/>
      <c r="AE957" s="14"/>
      <c r="AF957" s="5"/>
      <c r="AG957" s="7"/>
    </row>
    <row r="958" spans="1:33" s="54" customFormat="1">
      <c r="A958" s="16" t="s">
        <v>1937</v>
      </c>
      <c r="B958" s="16" t="s">
        <v>1938</v>
      </c>
      <c r="C958" s="17" t="s">
        <v>555</v>
      </c>
      <c r="D958" s="186">
        <v>5204</v>
      </c>
      <c r="E958" s="189">
        <v>50204</v>
      </c>
      <c r="F958" s="17" t="s">
        <v>88</v>
      </c>
      <c r="G958" s="17" t="s">
        <v>84</v>
      </c>
      <c r="H958" s="18">
        <v>67821</v>
      </c>
      <c r="I958" s="13">
        <v>16</v>
      </c>
      <c r="J958" s="14">
        <v>40936</v>
      </c>
      <c r="K958" s="19"/>
      <c r="L958" s="14">
        <v>3708</v>
      </c>
      <c r="M958" s="14"/>
      <c r="N958" s="14">
        <v>0</v>
      </c>
      <c r="O958" s="14"/>
      <c r="P958" s="14">
        <v>140958</v>
      </c>
      <c r="Q958" s="14"/>
      <c r="R958" s="14">
        <v>566600</v>
      </c>
      <c r="S958" s="14"/>
      <c r="T958" s="14">
        <v>479363</v>
      </c>
      <c r="U958" s="14"/>
      <c r="V958" s="15">
        <v>1231565</v>
      </c>
      <c r="W958" s="14"/>
      <c r="X958" s="5" t="str">
        <f t="shared" si="14"/>
        <v>No</v>
      </c>
      <c r="Y958" s="14"/>
      <c r="Z958" s="5"/>
      <c r="AA958" s="14"/>
      <c r="AB958" s="5"/>
      <c r="AC958" s="27"/>
      <c r="AD958" s="5"/>
      <c r="AE958" s="14"/>
      <c r="AF958" s="5"/>
      <c r="AG958" s="7"/>
    </row>
    <row r="959" spans="1:33" s="54" customFormat="1">
      <c r="A959" s="16" t="s">
        <v>4083</v>
      </c>
      <c r="B959" s="16" t="s">
        <v>4084</v>
      </c>
      <c r="C959" s="17" t="s">
        <v>42</v>
      </c>
      <c r="D959" s="186">
        <v>2096</v>
      </c>
      <c r="E959" s="189">
        <v>20096</v>
      </c>
      <c r="F959" s="17" t="s">
        <v>83</v>
      </c>
      <c r="G959" s="17" t="s">
        <v>84</v>
      </c>
      <c r="H959" s="18">
        <v>18351295</v>
      </c>
      <c r="I959" s="13">
        <v>16</v>
      </c>
      <c r="J959" s="14">
        <v>234514</v>
      </c>
      <c r="K959" s="19"/>
      <c r="L959" s="14">
        <v>0</v>
      </c>
      <c r="M959" s="14"/>
      <c r="N959" s="14">
        <v>0</v>
      </c>
      <c r="O959" s="14"/>
      <c r="P959" s="14">
        <v>835495</v>
      </c>
      <c r="Q959" s="14"/>
      <c r="R959" s="14">
        <v>1114244</v>
      </c>
      <c r="S959" s="14"/>
      <c r="T959" s="14">
        <v>171000</v>
      </c>
      <c r="U959" s="14"/>
      <c r="V959" s="15">
        <v>2355253</v>
      </c>
      <c r="W959" s="14"/>
      <c r="X959" s="5" t="str">
        <f t="shared" si="14"/>
        <v>No</v>
      </c>
      <c r="Y959" s="14"/>
      <c r="Z959" s="5"/>
      <c r="AA959" s="14"/>
      <c r="AB959" s="5"/>
      <c r="AC959" s="27"/>
      <c r="AD959" s="5"/>
      <c r="AE959" s="14"/>
      <c r="AF959" s="5"/>
      <c r="AG959" s="7"/>
    </row>
    <row r="960" spans="1:33" s="54" customFormat="1">
      <c r="A960" s="16" t="s">
        <v>3339</v>
      </c>
      <c r="B960" s="16" t="s">
        <v>3340</v>
      </c>
      <c r="C960" s="17" t="s">
        <v>555</v>
      </c>
      <c r="D960" s="186" t="s">
        <v>3341</v>
      </c>
      <c r="E960" s="189" t="s">
        <v>3342</v>
      </c>
      <c r="F960" s="17" t="s">
        <v>83</v>
      </c>
      <c r="G960" s="17" t="s">
        <v>147</v>
      </c>
      <c r="H960" s="18">
        <v>0</v>
      </c>
      <c r="I960" s="13">
        <v>16</v>
      </c>
      <c r="J960" s="14">
        <v>8387</v>
      </c>
      <c r="K960" s="19"/>
      <c r="L960" s="14">
        <v>117972</v>
      </c>
      <c r="M960" s="14"/>
      <c r="N960" s="14">
        <v>0</v>
      </c>
      <c r="O960" s="14"/>
      <c r="P960" s="14">
        <v>0</v>
      </c>
      <c r="Q960" s="14"/>
      <c r="R960" s="14">
        <v>690383</v>
      </c>
      <c r="S960" s="14"/>
      <c r="T960" s="14">
        <v>245411</v>
      </c>
      <c r="U960" s="14"/>
      <c r="V960" s="15">
        <v>1062153</v>
      </c>
      <c r="W960" s="14"/>
      <c r="X960" s="5" t="str">
        <f t="shared" si="14"/>
        <v>No</v>
      </c>
      <c r="Y960" s="14"/>
      <c r="Z960" s="5"/>
      <c r="AA960" s="14"/>
      <c r="AB960" s="5"/>
      <c r="AC960" s="27"/>
      <c r="AD960" s="5"/>
      <c r="AE960" s="14"/>
      <c r="AF960" s="5"/>
      <c r="AG960" s="7"/>
    </row>
    <row r="961" spans="1:33" s="54" customFormat="1">
      <c r="A961" s="16" t="s">
        <v>1114</v>
      </c>
      <c r="B961" s="16" t="s">
        <v>1115</v>
      </c>
      <c r="C961" s="17" t="s">
        <v>466</v>
      </c>
      <c r="D961" s="186">
        <v>5090</v>
      </c>
      <c r="E961" s="189">
        <v>50090</v>
      </c>
      <c r="F961" s="17" t="s">
        <v>88</v>
      </c>
      <c r="G961" s="17" t="s">
        <v>5756</v>
      </c>
      <c r="H961" s="18">
        <v>75250</v>
      </c>
      <c r="I961" s="13">
        <v>16</v>
      </c>
      <c r="J961" s="14">
        <v>292288</v>
      </c>
      <c r="K961" s="19"/>
      <c r="L961" s="14">
        <v>0</v>
      </c>
      <c r="M961" s="14"/>
      <c r="N961" s="14">
        <v>0</v>
      </c>
      <c r="O961" s="14"/>
      <c r="P961" s="14">
        <v>154475</v>
      </c>
      <c r="Q961" s="14"/>
      <c r="R961" s="14">
        <v>209802</v>
      </c>
      <c r="S961" s="14"/>
      <c r="T961" s="14">
        <v>1283042</v>
      </c>
      <c r="U961" s="14"/>
      <c r="V961" s="15">
        <v>1939607</v>
      </c>
      <c r="W961" s="14"/>
      <c r="X961" s="5" t="str">
        <f t="shared" si="14"/>
        <v>No</v>
      </c>
      <c r="Y961" s="14"/>
      <c r="Z961" s="5"/>
      <c r="AA961" s="14"/>
      <c r="AB961" s="5"/>
      <c r="AC961" s="27"/>
      <c r="AD961" s="5"/>
      <c r="AE961" s="14"/>
      <c r="AF961" s="5"/>
      <c r="AG961" s="7"/>
    </row>
    <row r="962" spans="1:33" s="54" customFormat="1">
      <c r="A962" s="16" t="s">
        <v>6173</v>
      </c>
      <c r="B962" s="16" t="s">
        <v>287</v>
      </c>
      <c r="C962" s="17" t="s">
        <v>132</v>
      </c>
      <c r="D962" s="186" t="s">
        <v>5582</v>
      </c>
      <c r="E962" s="189" t="s">
        <v>5583</v>
      </c>
      <c r="F962" s="17" t="s">
        <v>157</v>
      </c>
      <c r="G962" s="17" t="s">
        <v>147</v>
      </c>
      <c r="H962" s="18">
        <v>0</v>
      </c>
      <c r="I962" s="13">
        <v>16</v>
      </c>
      <c r="J962" s="14">
        <v>65114</v>
      </c>
      <c r="K962" s="19"/>
      <c r="L962" s="14">
        <v>0</v>
      </c>
      <c r="M962" s="14"/>
      <c r="N962" s="14">
        <v>0</v>
      </c>
      <c r="O962" s="14"/>
      <c r="P962" s="14">
        <v>191295</v>
      </c>
      <c r="Q962" s="14"/>
      <c r="R962" s="14">
        <v>79984</v>
      </c>
      <c r="S962" s="14"/>
      <c r="T962" s="14">
        <v>217212</v>
      </c>
      <c r="U962" s="14"/>
      <c r="V962" s="15">
        <v>553605</v>
      </c>
      <c r="W962" s="14"/>
      <c r="X962" s="5" t="str">
        <f t="shared" si="14"/>
        <v>No</v>
      </c>
      <c r="Y962" s="14"/>
      <c r="Z962" s="5"/>
      <c r="AA962" s="14"/>
      <c r="AB962" s="5"/>
      <c r="AC962" s="27"/>
      <c r="AD962" s="5"/>
      <c r="AE962" s="14"/>
      <c r="AF962" s="5"/>
      <c r="AG962" s="7"/>
    </row>
    <row r="963" spans="1:33" s="54" customFormat="1">
      <c r="A963" s="16" t="s">
        <v>1875</v>
      </c>
      <c r="B963" s="16" t="s">
        <v>1876</v>
      </c>
      <c r="C963" s="17" t="s">
        <v>265</v>
      </c>
      <c r="D963" s="186" t="s">
        <v>1877</v>
      </c>
      <c r="E963" s="189" t="s">
        <v>1878</v>
      </c>
      <c r="F963" s="17" t="s">
        <v>88</v>
      </c>
      <c r="G963" s="17" t="s">
        <v>147</v>
      </c>
      <c r="H963" s="18">
        <v>0</v>
      </c>
      <c r="I963" s="13">
        <v>15</v>
      </c>
      <c r="J963" s="14">
        <v>109427</v>
      </c>
      <c r="K963" s="19"/>
      <c r="L963" s="14">
        <v>381642</v>
      </c>
      <c r="M963" s="14"/>
      <c r="N963" s="14">
        <v>0</v>
      </c>
      <c r="O963" s="14"/>
      <c r="P963" s="14">
        <v>360222</v>
      </c>
      <c r="Q963" s="14"/>
      <c r="R963" s="14">
        <v>234127</v>
      </c>
      <c r="S963" s="14"/>
      <c r="T963" s="14">
        <v>613105</v>
      </c>
      <c r="U963" s="14"/>
      <c r="V963" s="15">
        <v>1698523</v>
      </c>
      <c r="W963" s="14"/>
      <c r="X963" s="5" t="str">
        <f t="shared" ref="X963:X1026" si="15">IF(W963&amp;U963&amp;S963&amp;Q963&amp;O963&amp;M963&amp;K963&lt;&gt;"","Yes","No")</f>
        <v>No</v>
      </c>
      <c r="Y963" s="14"/>
      <c r="Z963" s="5"/>
      <c r="AA963" s="14"/>
      <c r="AB963" s="5"/>
      <c r="AC963" s="27"/>
      <c r="AD963" s="5"/>
      <c r="AE963" s="14"/>
      <c r="AF963" s="5"/>
      <c r="AG963" s="7"/>
    </row>
    <row r="964" spans="1:33" s="54" customFormat="1">
      <c r="A964" s="16" t="s">
        <v>396</v>
      </c>
      <c r="B964" s="16" t="s">
        <v>6434</v>
      </c>
      <c r="C964" s="17" t="s">
        <v>163</v>
      </c>
      <c r="D964" s="186" t="s">
        <v>397</v>
      </c>
      <c r="E964" s="189" t="s">
        <v>398</v>
      </c>
      <c r="F964" s="17" t="s">
        <v>88</v>
      </c>
      <c r="G964" s="17" t="s">
        <v>147</v>
      </c>
      <c r="H964" s="18">
        <v>0</v>
      </c>
      <c r="I964" s="13">
        <v>15</v>
      </c>
      <c r="J964" s="14">
        <v>437770</v>
      </c>
      <c r="K964" s="19"/>
      <c r="L964" s="14">
        <v>269310</v>
      </c>
      <c r="M964" s="14"/>
      <c r="N964" s="14">
        <v>0</v>
      </c>
      <c r="O964" s="14"/>
      <c r="P964" s="14">
        <v>408302</v>
      </c>
      <c r="Q964" s="14"/>
      <c r="R964" s="14">
        <v>488184</v>
      </c>
      <c r="S964" s="14"/>
      <c r="T964" s="14">
        <v>540327</v>
      </c>
      <c r="U964" s="14"/>
      <c r="V964" s="15">
        <v>2143893</v>
      </c>
      <c r="W964" s="14"/>
      <c r="X964" s="5" t="str">
        <f t="shared" si="15"/>
        <v>No</v>
      </c>
      <c r="Y964" s="14"/>
      <c r="Z964" s="5"/>
      <c r="AA964" s="14"/>
      <c r="AB964" s="5"/>
      <c r="AC964" s="27"/>
      <c r="AD964" s="5"/>
      <c r="AE964" s="14"/>
      <c r="AF964" s="5"/>
      <c r="AG964" s="7"/>
    </row>
    <row r="965" spans="1:33" s="54" customFormat="1">
      <c r="A965" s="16" t="s">
        <v>4522</v>
      </c>
      <c r="B965" s="16" t="s">
        <v>4523</v>
      </c>
      <c r="C965" s="17" t="s">
        <v>454</v>
      </c>
      <c r="D965" s="186" t="s">
        <v>4524</v>
      </c>
      <c r="E965" s="189" t="s">
        <v>4525</v>
      </c>
      <c r="F965" s="17" t="s">
        <v>83</v>
      </c>
      <c r="G965" s="17" t="s">
        <v>147</v>
      </c>
      <c r="H965" s="18">
        <v>0</v>
      </c>
      <c r="I965" s="13">
        <v>15</v>
      </c>
      <c r="J965" s="14">
        <v>238716</v>
      </c>
      <c r="K965" s="19"/>
      <c r="L965" s="14">
        <v>133741</v>
      </c>
      <c r="M965" s="14"/>
      <c r="N965" s="14">
        <v>0</v>
      </c>
      <c r="O965" s="14"/>
      <c r="P965" s="14">
        <v>1079353</v>
      </c>
      <c r="Q965" s="14"/>
      <c r="R965" s="14">
        <v>0</v>
      </c>
      <c r="S965" s="14"/>
      <c r="T965" s="14">
        <v>980700</v>
      </c>
      <c r="U965" s="14"/>
      <c r="V965" s="15">
        <v>2432510</v>
      </c>
      <c r="W965" s="14"/>
      <c r="X965" s="5" t="str">
        <f t="shared" si="15"/>
        <v>No</v>
      </c>
      <c r="Y965" s="14"/>
      <c r="Z965" s="5"/>
      <c r="AA965" s="14"/>
      <c r="AB965" s="5"/>
      <c r="AC965" s="27"/>
      <c r="AD965" s="5"/>
      <c r="AE965" s="14"/>
      <c r="AF965" s="5"/>
      <c r="AG965" s="7"/>
    </row>
    <row r="966" spans="1:33" s="54" customFormat="1">
      <c r="A966" s="16" t="s">
        <v>1273</v>
      </c>
      <c r="B966" s="16" t="s">
        <v>1274</v>
      </c>
      <c r="C966" s="17" t="s">
        <v>141</v>
      </c>
      <c r="D966" s="186" t="s">
        <v>1275</v>
      </c>
      <c r="E966" s="189" t="s">
        <v>1276</v>
      </c>
      <c r="F966" s="17" t="s">
        <v>157</v>
      </c>
      <c r="G966" s="17" t="s">
        <v>147</v>
      </c>
      <c r="H966" s="18">
        <v>0</v>
      </c>
      <c r="I966" s="13">
        <v>15</v>
      </c>
      <c r="J966" s="14">
        <v>36449</v>
      </c>
      <c r="K966" s="19"/>
      <c r="L966" s="14">
        <v>0</v>
      </c>
      <c r="M966" s="14"/>
      <c r="N966" s="14">
        <v>0</v>
      </c>
      <c r="O966" s="14"/>
      <c r="P966" s="14">
        <v>373459</v>
      </c>
      <c r="Q966" s="14"/>
      <c r="R966" s="14">
        <v>210070</v>
      </c>
      <c r="S966" s="14"/>
      <c r="T966" s="14">
        <v>583529</v>
      </c>
      <c r="U966" s="14"/>
      <c r="V966" s="15">
        <v>1203507</v>
      </c>
      <c r="W966" s="14"/>
      <c r="X966" s="5" t="str">
        <f t="shared" si="15"/>
        <v>No</v>
      </c>
      <c r="Y966" s="14"/>
      <c r="Z966" s="5"/>
      <c r="AA966" s="14"/>
      <c r="AB966" s="5"/>
      <c r="AC966" s="27"/>
      <c r="AD966" s="5"/>
      <c r="AE966" s="14"/>
      <c r="AF966" s="5"/>
      <c r="AG966" s="7"/>
    </row>
    <row r="967" spans="1:33" s="54" customFormat="1">
      <c r="A967" s="16" t="s">
        <v>1527</v>
      </c>
      <c r="B967" s="16" t="s">
        <v>1528</v>
      </c>
      <c r="C967" s="17" t="s">
        <v>178</v>
      </c>
      <c r="D967" s="186" t="s">
        <v>1529</v>
      </c>
      <c r="E967" s="189" t="s">
        <v>1530</v>
      </c>
      <c r="F967" s="17" t="s">
        <v>88</v>
      </c>
      <c r="G967" s="17" t="s">
        <v>147</v>
      </c>
      <c r="H967" s="18">
        <v>0</v>
      </c>
      <c r="I967" s="13">
        <v>15</v>
      </c>
      <c r="J967" s="14">
        <v>101489</v>
      </c>
      <c r="K967" s="19"/>
      <c r="L967" s="14">
        <v>7931</v>
      </c>
      <c r="M967" s="14"/>
      <c r="N967" s="14">
        <v>0</v>
      </c>
      <c r="O967" s="14"/>
      <c r="P967" s="14">
        <v>380269</v>
      </c>
      <c r="Q967" s="14"/>
      <c r="R967" s="14">
        <v>376220</v>
      </c>
      <c r="S967" s="14"/>
      <c r="T967" s="14">
        <v>258695</v>
      </c>
      <c r="U967" s="14"/>
      <c r="V967" s="15">
        <v>1124604</v>
      </c>
      <c r="W967" s="14"/>
      <c r="X967" s="5" t="str">
        <f t="shared" si="15"/>
        <v>No</v>
      </c>
      <c r="Y967" s="14"/>
      <c r="Z967" s="5"/>
      <c r="AA967" s="14"/>
      <c r="AB967" s="5"/>
      <c r="AC967" s="27"/>
      <c r="AD967" s="5"/>
      <c r="AE967" s="14"/>
      <c r="AF967" s="5"/>
      <c r="AG967" s="7"/>
    </row>
    <row r="968" spans="1:33" s="54" customFormat="1">
      <c r="A968" s="16" t="s">
        <v>6577</v>
      </c>
      <c r="B968" s="16" t="s">
        <v>1988</v>
      </c>
      <c r="C968" s="17" t="s">
        <v>275</v>
      </c>
      <c r="D968" s="186" t="s">
        <v>2130</v>
      </c>
      <c r="E968" s="189" t="s">
        <v>2131</v>
      </c>
      <c r="F968" s="17" t="s">
        <v>1320</v>
      </c>
      <c r="G968" s="17" t="s">
        <v>147</v>
      </c>
      <c r="H968" s="18">
        <v>0</v>
      </c>
      <c r="I968" s="13">
        <v>15</v>
      </c>
      <c r="J968" s="14">
        <v>28530</v>
      </c>
      <c r="K968" s="19"/>
      <c r="L968" s="14">
        <v>0</v>
      </c>
      <c r="M968" s="14"/>
      <c r="N968" s="14">
        <v>0</v>
      </c>
      <c r="O968" s="14"/>
      <c r="P968" s="14">
        <v>91931</v>
      </c>
      <c r="Q968" s="14"/>
      <c r="R968" s="14">
        <v>91931</v>
      </c>
      <c r="S968" s="14"/>
      <c r="T968" s="14">
        <v>235021</v>
      </c>
      <c r="U968" s="14"/>
      <c r="V968" s="15">
        <v>447413</v>
      </c>
      <c r="W968" s="14"/>
      <c r="X968" s="5" t="str">
        <f t="shared" si="15"/>
        <v>No</v>
      </c>
      <c r="Y968" s="14"/>
      <c r="Z968" s="5"/>
      <c r="AA968" s="14"/>
      <c r="AB968" s="5"/>
      <c r="AC968" s="27"/>
      <c r="AD968" s="5"/>
      <c r="AE968" s="14"/>
      <c r="AF968" s="5"/>
      <c r="AG968" s="7"/>
    </row>
    <row r="969" spans="1:33" s="54" customFormat="1">
      <c r="A969" s="16" t="s">
        <v>4702</v>
      </c>
      <c r="B969" s="16" t="s">
        <v>3538</v>
      </c>
      <c r="C969" s="17" t="s">
        <v>42</v>
      </c>
      <c r="D969" s="186" t="s">
        <v>4703</v>
      </c>
      <c r="E969" s="189" t="s">
        <v>4704</v>
      </c>
      <c r="F969" s="17" t="s">
        <v>88</v>
      </c>
      <c r="G969" s="17" t="s">
        <v>147</v>
      </c>
      <c r="H969" s="18">
        <v>0</v>
      </c>
      <c r="I969" s="13">
        <v>15</v>
      </c>
      <c r="J969" s="14">
        <v>38262</v>
      </c>
      <c r="K969" s="19"/>
      <c r="L969" s="14">
        <v>910062</v>
      </c>
      <c r="M969" s="14"/>
      <c r="N969" s="14">
        <v>0</v>
      </c>
      <c r="O969" s="14"/>
      <c r="P969" s="14">
        <v>19938</v>
      </c>
      <c r="Q969" s="14"/>
      <c r="R969" s="14">
        <v>19938</v>
      </c>
      <c r="S969" s="14"/>
      <c r="T969" s="14">
        <v>108000</v>
      </c>
      <c r="U969" s="14"/>
      <c r="V969" s="15">
        <v>1096200</v>
      </c>
      <c r="W969" s="14"/>
      <c r="X969" s="5" t="str">
        <f t="shared" si="15"/>
        <v>No</v>
      </c>
      <c r="Y969" s="14"/>
      <c r="Z969" s="5"/>
      <c r="AA969" s="14"/>
      <c r="AB969" s="5"/>
      <c r="AC969" s="27"/>
      <c r="AD969" s="5"/>
      <c r="AE969" s="14"/>
      <c r="AF969" s="5"/>
      <c r="AG969" s="7"/>
    </row>
    <row r="970" spans="1:33" s="54" customFormat="1">
      <c r="A970" s="16" t="s">
        <v>4393</v>
      </c>
      <c r="B970" s="16" t="s">
        <v>4394</v>
      </c>
      <c r="C970" s="17" t="s">
        <v>235</v>
      </c>
      <c r="D970" s="186" t="s">
        <v>4395</v>
      </c>
      <c r="E970" s="189" t="s">
        <v>4396</v>
      </c>
      <c r="F970" s="17" t="s">
        <v>88</v>
      </c>
      <c r="G970" s="17" t="s">
        <v>147</v>
      </c>
      <c r="H970" s="18">
        <v>0</v>
      </c>
      <c r="I970" s="13">
        <v>15</v>
      </c>
      <c r="J970" s="14">
        <v>125740</v>
      </c>
      <c r="K970" s="19"/>
      <c r="L970" s="14">
        <v>670322</v>
      </c>
      <c r="M970" s="14"/>
      <c r="N970" s="14">
        <v>0</v>
      </c>
      <c r="O970" s="14"/>
      <c r="P970" s="14">
        <v>3145</v>
      </c>
      <c r="Q970" s="14"/>
      <c r="R970" s="14">
        <v>138204</v>
      </c>
      <c r="S970" s="14"/>
      <c r="T970" s="14">
        <v>174112</v>
      </c>
      <c r="U970" s="14"/>
      <c r="V970" s="15">
        <v>1111523</v>
      </c>
      <c r="W970" s="14"/>
      <c r="X970" s="5" t="str">
        <f t="shared" si="15"/>
        <v>No</v>
      </c>
      <c r="Y970" s="14"/>
      <c r="Z970" s="5"/>
      <c r="AA970" s="14"/>
      <c r="AB970" s="5"/>
      <c r="AC970" s="27"/>
      <c r="AD970" s="5"/>
      <c r="AE970" s="14"/>
      <c r="AF970" s="5"/>
      <c r="AG970" s="7"/>
    </row>
    <row r="971" spans="1:33" s="54" customFormat="1">
      <c r="A971" s="16" t="s">
        <v>3250</v>
      </c>
      <c r="B971" s="16" t="s">
        <v>557</v>
      </c>
      <c r="C971" s="17" t="s">
        <v>555</v>
      </c>
      <c r="D971" s="186" t="s">
        <v>3251</v>
      </c>
      <c r="E971" s="189" t="s">
        <v>3252</v>
      </c>
      <c r="F971" s="17" t="s">
        <v>83</v>
      </c>
      <c r="G971" s="17" t="s">
        <v>147</v>
      </c>
      <c r="H971" s="18">
        <v>0</v>
      </c>
      <c r="I971" s="13">
        <v>15</v>
      </c>
      <c r="J971" s="14">
        <v>24670</v>
      </c>
      <c r="K971" s="19"/>
      <c r="L971" s="14">
        <v>129530</v>
      </c>
      <c r="M971" s="14"/>
      <c r="N971" s="14">
        <v>0</v>
      </c>
      <c r="O971" s="14"/>
      <c r="P971" s="14">
        <v>0</v>
      </c>
      <c r="Q971" s="14"/>
      <c r="R971" s="14">
        <v>550474</v>
      </c>
      <c r="S971" s="14"/>
      <c r="T971" s="14">
        <v>195892</v>
      </c>
      <c r="U971" s="14"/>
      <c r="V971" s="15">
        <v>900566</v>
      </c>
      <c r="W971" s="14"/>
      <c r="X971" s="5" t="str">
        <f t="shared" si="15"/>
        <v>No</v>
      </c>
      <c r="Y971" s="14"/>
      <c r="Z971" s="5"/>
      <c r="AA971" s="14"/>
      <c r="AB971" s="5"/>
      <c r="AC971" s="27"/>
      <c r="AD971" s="5"/>
      <c r="AE971" s="14"/>
      <c r="AF971" s="5"/>
      <c r="AG971" s="7"/>
    </row>
    <row r="972" spans="1:33" s="54" customFormat="1">
      <c r="A972" s="16" t="s">
        <v>2718</v>
      </c>
      <c r="B972" s="16" t="s">
        <v>1378</v>
      </c>
      <c r="C972" s="17" t="s">
        <v>129</v>
      </c>
      <c r="D972" s="186">
        <v>4144</v>
      </c>
      <c r="E972" s="189">
        <v>40144</v>
      </c>
      <c r="F972" s="17" t="s">
        <v>83</v>
      </c>
      <c r="G972" s="17" t="s">
        <v>5756</v>
      </c>
      <c r="H972" s="18">
        <v>130846</v>
      </c>
      <c r="I972" s="13">
        <v>15</v>
      </c>
      <c r="J972" s="14">
        <v>110704</v>
      </c>
      <c r="K972" s="19"/>
      <c r="L972" s="14">
        <v>184781</v>
      </c>
      <c r="M972" s="14"/>
      <c r="N972" s="14">
        <v>0</v>
      </c>
      <c r="O972" s="14"/>
      <c r="P972" s="14">
        <v>533462</v>
      </c>
      <c r="Q972" s="14"/>
      <c r="R972" s="14">
        <v>0</v>
      </c>
      <c r="S972" s="14"/>
      <c r="T972" s="14">
        <v>592216</v>
      </c>
      <c r="U972" s="14"/>
      <c r="V972" s="15">
        <v>1421163</v>
      </c>
      <c r="W972" s="14"/>
      <c r="X972" s="5" t="str">
        <f t="shared" si="15"/>
        <v>No</v>
      </c>
      <c r="Y972" s="14"/>
      <c r="Z972" s="5"/>
      <c r="AA972" s="14"/>
      <c r="AB972" s="5"/>
      <c r="AC972" s="27"/>
      <c r="AD972" s="5"/>
      <c r="AE972" s="14"/>
      <c r="AF972" s="5"/>
      <c r="AG972" s="7"/>
    </row>
    <row r="973" spans="1:33" s="54" customFormat="1">
      <c r="A973" s="16" t="s">
        <v>6175</v>
      </c>
      <c r="B973" s="16" t="s">
        <v>6176</v>
      </c>
      <c r="C973" s="17" t="s">
        <v>91</v>
      </c>
      <c r="D973" s="186"/>
      <c r="E973" s="189">
        <v>90258</v>
      </c>
      <c r="F973" s="17" t="s">
        <v>83</v>
      </c>
      <c r="G973" s="17" t="s">
        <v>5756</v>
      </c>
      <c r="H973" s="18">
        <v>12150996</v>
      </c>
      <c r="I973" s="13">
        <v>15</v>
      </c>
      <c r="J973" s="14">
        <v>182878</v>
      </c>
      <c r="K973" s="19"/>
      <c r="L973" s="14">
        <v>0</v>
      </c>
      <c r="M973" s="14"/>
      <c r="N973" s="14">
        <v>0</v>
      </c>
      <c r="O973" s="14"/>
      <c r="P973" s="14">
        <v>1786600</v>
      </c>
      <c r="Q973" s="14"/>
      <c r="R973" s="14">
        <v>962015</v>
      </c>
      <c r="S973" s="14"/>
      <c r="T973" s="14">
        <v>0</v>
      </c>
      <c r="U973" s="14"/>
      <c r="V973" s="15">
        <v>2931493</v>
      </c>
      <c r="W973" s="14"/>
      <c r="X973" s="5" t="str">
        <f t="shared" si="15"/>
        <v>No</v>
      </c>
      <c r="Y973" s="14"/>
      <c r="Z973" s="5"/>
      <c r="AA973" s="14"/>
      <c r="AB973" s="5"/>
      <c r="AC973" s="27"/>
      <c r="AD973" s="5"/>
      <c r="AE973" s="14"/>
      <c r="AF973" s="5"/>
      <c r="AG973" s="7"/>
    </row>
    <row r="974" spans="1:33" s="54" customFormat="1">
      <c r="A974" s="16" t="s">
        <v>2629</v>
      </c>
      <c r="B974" s="16" t="s">
        <v>2630</v>
      </c>
      <c r="C974" s="17" t="s">
        <v>288</v>
      </c>
      <c r="D974" s="186" t="s">
        <v>2631</v>
      </c>
      <c r="E974" s="189" t="s">
        <v>2632</v>
      </c>
      <c r="F974" s="17" t="s">
        <v>88</v>
      </c>
      <c r="G974" s="17" t="s">
        <v>147</v>
      </c>
      <c r="H974" s="18">
        <v>0</v>
      </c>
      <c r="I974" s="13">
        <v>15</v>
      </c>
      <c r="J974" s="14">
        <v>55414</v>
      </c>
      <c r="K974" s="19"/>
      <c r="L974" s="14">
        <v>25662</v>
      </c>
      <c r="M974" s="14"/>
      <c r="N974" s="14">
        <v>0</v>
      </c>
      <c r="O974" s="14"/>
      <c r="P974" s="14">
        <v>94993</v>
      </c>
      <c r="Q974" s="14"/>
      <c r="R974" s="14">
        <v>1160522</v>
      </c>
      <c r="S974" s="14"/>
      <c r="T974" s="14">
        <v>138814</v>
      </c>
      <c r="U974" s="14"/>
      <c r="V974" s="15">
        <v>1475405</v>
      </c>
      <c r="W974" s="14"/>
      <c r="X974" s="5" t="str">
        <f t="shared" si="15"/>
        <v>No</v>
      </c>
      <c r="Y974" s="14"/>
      <c r="Z974" s="5"/>
      <c r="AA974" s="14"/>
      <c r="AB974" s="5"/>
      <c r="AC974" s="27"/>
      <c r="AD974" s="5"/>
      <c r="AE974" s="14"/>
      <c r="AF974" s="5"/>
      <c r="AG974" s="7"/>
    </row>
    <row r="975" spans="1:33" s="54" customFormat="1">
      <c r="A975" s="16" t="s">
        <v>1535</v>
      </c>
      <c r="B975" s="16" t="s">
        <v>1536</v>
      </c>
      <c r="C975" s="17" t="s">
        <v>178</v>
      </c>
      <c r="D975" s="186" t="s">
        <v>1537</v>
      </c>
      <c r="E975" s="189" t="s">
        <v>1538</v>
      </c>
      <c r="F975" s="17" t="s">
        <v>88</v>
      </c>
      <c r="G975" s="17" t="s">
        <v>147</v>
      </c>
      <c r="H975" s="18">
        <v>0</v>
      </c>
      <c r="I975" s="13">
        <v>15</v>
      </c>
      <c r="J975" s="14">
        <v>68724</v>
      </c>
      <c r="K975" s="19"/>
      <c r="L975" s="14">
        <v>0</v>
      </c>
      <c r="M975" s="14"/>
      <c r="N975" s="14">
        <v>0</v>
      </c>
      <c r="O975" s="14"/>
      <c r="P975" s="14">
        <v>271561</v>
      </c>
      <c r="Q975" s="14"/>
      <c r="R975" s="14">
        <v>307122</v>
      </c>
      <c r="S975" s="14"/>
      <c r="T975" s="14">
        <v>152163</v>
      </c>
      <c r="U975" s="14"/>
      <c r="V975" s="15">
        <v>799570</v>
      </c>
      <c r="W975" s="14"/>
      <c r="X975" s="5" t="str">
        <f t="shared" si="15"/>
        <v>No</v>
      </c>
      <c r="Y975" s="14"/>
      <c r="Z975" s="5"/>
      <c r="AA975" s="14"/>
      <c r="AB975" s="5"/>
      <c r="AC975" s="27"/>
      <c r="AD975" s="5"/>
      <c r="AE975" s="14"/>
      <c r="AF975" s="5"/>
      <c r="AG975" s="7"/>
    </row>
    <row r="976" spans="1:33" s="54" customFormat="1">
      <c r="A976" s="16" t="s">
        <v>5166</v>
      </c>
      <c r="B976" s="16" t="s">
        <v>6439</v>
      </c>
      <c r="C976" s="17" t="s">
        <v>120</v>
      </c>
      <c r="D976" s="186" t="s">
        <v>5167</v>
      </c>
      <c r="E976" s="189" t="s">
        <v>5168</v>
      </c>
      <c r="F976" s="17" t="s">
        <v>157</v>
      </c>
      <c r="G976" s="17" t="s">
        <v>147</v>
      </c>
      <c r="H976" s="18">
        <v>0</v>
      </c>
      <c r="I976" s="13">
        <v>15</v>
      </c>
      <c r="J976" s="14">
        <v>16250</v>
      </c>
      <c r="K976" s="19"/>
      <c r="L976" s="14">
        <v>0</v>
      </c>
      <c r="M976" s="14"/>
      <c r="N976" s="14">
        <v>0</v>
      </c>
      <c r="O976" s="14"/>
      <c r="P976" s="14">
        <v>0</v>
      </c>
      <c r="Q976" s="14"/>
      <c r="R976" s="14">
        <v>275339</v>
      </c>
      <c r="S976" s="14"/>
      <c r="T976" s="14">
        <v>576833</v>
      </c>
      <c r="U976" s="14"/>
      <c r="V976" s="15">
        <v>868422</v>
      </c>
      <c r="W976" s="14"/>
      <c r="X976" s="5" t="str">
        <f t="shared" si="15"/>
        <v>No</v>
      </c>
      <c r="Y976" s="14"/>
      <c r="Z976" s="5"/>
      <c r="AA976" s="14"/>
      <c r="AB976" s="5"/>
      <c r="AC976" s="27"/>
      <c r="AD976" s="5"/>
      <c r="AE976" s="14"/>
      <c r="AF976" s="5"/>
      <c r="AG976" s="7"/>
    </row>
    <row r="977" spans="1:33" s="54" customFormat="1">
      <c r="A977" s="16" t="s">
        <v>3545</v>
      </c>
      <c r="B977" s="16" t="s">
        <v>3546</v>
      </c>
      <c r="C977" s="17" t="s">
        <v>109</v>
      </c>
      <c r="D977" s="186" t="s">
        <v>3547</v>
      </c>
      <c r="E977" s="189" t="s">
        <v>3548</v>
      </c>
      <c r="F977" s="17" t="s">
        <v>83</v>
      </c>
      <c r="G977" s="17" t="s">
        <v>147</v>
      </c>
      <c r="H977" s="18">
        <v>0</v>
      </c>
      <c r="I977" s="13">
        <v>15</v>
      </c>
      <c r="J977" s="14">
        <v>54192</v>
      </c>
      <c r="K977" s="19"/>
      <c r="L977" s="14">
        <v>0</v>
      </c>
      <c r="M977" s="14"/>
      <c r="N977" s="14">
        <v>0</v>
      </c>
      <c r="O977" s="14"/>
      <c r="P977" s="14">
        <v>631805</v>
      </c>
      <c r="Q977" s="14"/>
      <c r="R977" s="14">
        <v>0</v>
      </c>
      <c r="S977" s="14"/>
      <c r="T977" s="14">
        <v>709782</v>
      </c>
      <c r="U977" s="14"/>
      <c r="V977" s="15">
        <v>1395779</v>
      </c>
      <c r="W977" s="14"/>
      <c r="X977" s="5" t="str">
        <f t="shared" si="15"/>
        <v>No</v>
      </c>
      <c r="Y977" s="14"/>
      <c r="Z977" s="5"/>
      <c r="AA977" s="14"/>
      <c r="AB977" s="5"/>
      <c r="AC977" s="27"/>
      <c r="AD977" s="5"/>
      <c r="AE977" s="14"/>
      <c r="AF977" s="5"/>
      <c r="AG977" s="7"/>
    </row>
    <row r="978" spans="1:33" s="54" customFormat="1">
      <c r="A978" s="16" t="s">
        <v>3498</v>
      </c>
      <c r="B978" s="16" t="s">
        <v>3499</v>
      </c>
      <c r="C978" s="17" t="s">
        <v>580</v>
      </c>
      <c r="D978" s="186" t="s">
        <v>3500</v>
      </c>
      <c r="E978" s="189" t="s">
        <v>3501</v>
      </c>
      <c r="F978" s="17" t="s">
        <v>157</v>
      </c>
      <c r="G978" s="17" t="s">
        <v>147</v>
      </c>
      <c r="H978" s="18">
        <v>0</v>
      </c>
      <c r="I978" s="13">
        <v>15</v>
      </c>
      <c r="J978" s="14">
        <v>15359</v>
      </c>
      <c r="K978" s="19"/>
      <c r="L978" s="14">
        <v>0</v>
      </c>
      <c r="M978" s="14"/>
      <c r="N978" s="14">
        <v>0</v>
      </c>
      <c r="O978" s="14"/>
      <c r="P978" s="14">
        <v>229806</v>
      </c>
      <c r="Q978" s="14"/>
      <c r="R978" s="14">
        <v>0</v>
      </c>
      <c r="S978" s="14"/>
      <c r="T978" s="14">
        <v>420549</v>
      </c>
      <c r="U978" s="14"/>
      <c r="V978" s="15">
        <v>665714</v>
      </c>
      <c r="W978" s="14"/>
      <c r="X978" s="5" t="str">
        <f t="shared" si="15"/>
        <v>No</v>
      </c>
      <c r="Y978" s="14"/>
      <c r="Z978" s="5"/>
      <c r="AA978" s="14"/>
      <c r="AB978" s="5"/>
      <c r="AC978" s="27"/>
      <c r="AD978" s="5"/>
      <c r="AE978" s="14"/>
      <c r="AF978" s="5"/>
      <c r="AG978" s="7"/>
    </row>
    <row r="979" spans="1:33" s="54" customFormat="1">
      <c r="A979" s="16" t="s">
        <v>5153</v>
      </c>
      <c r="B979" s="16" t="s">
        <v>6438</v>
      </c>
      <c r="C979" s="17" t="s">
        <v>120</v>
      </c>
      <c r="D979" s="186" t="s">
        <v>5154</v>
      </c>
      <c r="E979" s="189" t="s">
        <v>5155</v>
      </c>
      <c r="F979" s="17" t="s">
        <v>88</v>
      </c>
      <c r="G979" s="17" t="s">
        <v>147</v>
      </c>
      <c r="H979" s="18">
        <v>0</v>
      </c>
      <c r="I979" s="13">
        <v>15</v>
      </c>
      <c r="J979" s="14">
        <v>94656</v>
      </c>
      <c r="K979" s="19"/>
      <c r="L979" s="14">
        <v>49774</v>
      </c>
      <c r="M979" s="14"/>
      <c r="N979" s="14">
        <v>0</v>
      </c>
      <c r="O979" s="14"/>
      <c r="P979" s="14">
        <v>365408</v>
      </c>
      <c r="Q979" s="14"/>
      <c r="R979" s="14">
        <v>316791</v>
      </c>
      <c r="S979" s="14"/>
      <c r="T979" s="14">
        <v>463951</v>
      </c>
      <c r="U979" s="14"/>
      <c r="V979" s="15">
        <v>1290580</v>
      </c>
      <c r="W979" s="14"/>
      <c r="X979" s="5" t="str">
        <f t="shared" si="15"/>
        <v>No</v>
      </c>
      <c r="Y979" s="14"/>
      <c r="Z979" s="5"/>
      <c r="AA979" s="14"/>
      <c r="AB979" s="5"/>
      <c r="AC979" s="27"/>
      <c r="AD979" s="5"/>
      <c r="AE979" s="14"/>
      <c r="AF979" s="5"/>
      <c r="AG979" s="7"/>
    </row>
    <row r="980" spans="1:33" s="54" customFormat="1">
      <c r="A980" s="16" t="s">
        <v>1375</v>
      </c>
      <c r="B980" s="16" t="s">
        <v>1376</v>
      </c>
      <c r="C980" s="17" t="s">
        <v>132</v>
      </c>
      <c r="D980" s="186">
        <v>5041</v>
      </c>
      <c r="E980" s="189">
        <v>50041</v>
      </c>
      <c r="F980" s="17" t="s">
        <v>83</v>
      </c>
      <c r="G980" s="17" t="s">
        <v>5756</v>
      </c>
      <c r="H980" s="18">
        <v>88133</v>
      </c>
      <c r="I980" s="13">
        <v>15</v>
      </c>
      <c r="J980" s="14">
        <v>108663</v>
      </c>
      <c r="K980" s="19"/>
      <c r="L980" s="14">
        <v>42765</v>
      </c>
      <c r="M980" s="14"/>
      <c r="N980" s="14">
        <v>0</v>
      </c>
      <c r="O980" s="14"/>
      <c r="P980" s="14">
        <v>800000</v>
      </c>
      <c r="Q980" s="14"/>
      <c r="R980" s="14">
        <v>366490</v>
      </c>
      <c r="S980" s="14"/>
      <c r="T980" s="14">
        <v>1169083</v>
      </c>
      <c r="U980" s="14"/>
      <c r="V980" s="15">
        <v>2487001</v>
      </c>
      <c r="W980" s="14"/>
      <c r="X980" s="5" t="str">
        <f t="shared" si="15"/>
        <v>No</v>
      </c>
      <c r="Y980" s="14"/>
      <c r="Z980" s="5"/>
      <c r="AA980" s="14"/>
      <c r="AB980" s="5"/>
      <c r="AC980" s="27"/>
      <c r="AD980" s="5"/>
      <c r="AE980" s="14"/>
      <c r="AF980" s="5"/>
      <c r="AG980" s="7"/>
    </row>
    <row r="981" spans="1:33" s="54" customFormat="1">
      <c r="A981" s="16" t="s">
        <v>6174</v>
      </c>
      <c r="B981" s="16" t="s">
        <v>270</v>
      </c>
      <c r="C981" s="17" t="s">
        <v>58</v>
      </c>
      <c r="D981" s="186" t="s">
        <v>5449</v>
      </c>
      <c r="E981" s="189" t="s">
        <v>5450</v>
      </c>
      <c r="F981" s="17" t="s">
        <v>88</v>
      </c>
      <c r="G981" s="17" t="s">
        <v>147</v>
      </c>
      <c r="H981" s="18">
        <v>0</v>
      </c>
      <c r="I981" s="13">
        <v>15</v>
      </c>
      <c r="J981" s="14">
        <v>225296</v>
      </c>
      <c r="K981" s="19"/>
      <c r="L981" s="14">
        <v>0</v>
      </c>
      <c r="M981" s="14"/>
      <c r="N981" s="14">
        <v>0</v>
      </c>
      <c r="O981" s="14"/>
      <c r="P981" s="14">
        <v>471931</v>
      </c>
      <c r="Q981" s="14"/>
      <c r="R981" s="14">
        <v>242488</v>
      </c>
      <c r="S981" s="14"/>
      <c r="T981" s="14">
        <v>760124</v>
      </c>
      <c r="U981" s="14"/>
      <c r="V981" s="15">
        <v>1699839</v>
      </c>
      <c r="W981" s="14"/>
      <c r="X981" s="5" t="str">
        <f t="shared" si="15"/>
        <v>No</v>
      </c>
      <c r="Y981" s="14"/>
      <c r="Z981" s="5"/>
      <c r="AA981" s="14"/>
      <c r="AB981" s="5"/>
      <c r="AC981" s="27"/>
      <c r="AD981" s="5"/>
      <c r="AE981" s="14"/>
      <c r="AF981" s="5"/>
      <c r="AG981" s="7"/>
    </row>
    <row r="982" spans="1:33" s="54" customFormat="1">
      <c r="A982" s="16" t="s">
        <v>3080</v>
      </c>
      <c r="B982" s="16" t="s">
        <v>6436</v>
      </c>
      <c r="C982" s="17" t="s">
        <v>171</v>
      </c>
      <c r="D982" s="186" t="s">
        <v>3081</v>
      </c>
      <c r="E982" s="189" t="s">
        <v>3082</v>
      </c>
      <c r="F982" s="17" t="s">
        <v>1320</v>
      </c>
      <c r="G982" s="17" t="s">
        <v>147</v>
      </c>
      <c r="H982" s="18">
        <v>0</v>
      </c>
      <c r="I982" s="13">
        <v>15</v>
      </c>
      <c r="J982" s="14">
        <v>22054</v>
      </c>
      <c r="K982" s="19"/>
      <c r="L982" s="14">
        <v>37465</v>
      </c>
      <c r="M982" s="14"/>
      <c r="N982" s="14">
        <v>0</v>
      </c>
      <c r="O982" s="14"/>
      <c r="P982" s="14">
        <v>0</v>
      </c>
      <c r="Q982" s="14"/>
      <c r="R982" s="14">
        <v>480291</v>
      </c>
      <c r="S982" s="14"/>
      <c r="T982" s="14">
        <v>409900</v>
      </c>
      <c r="U982" s="14"/>
      <c r="V982" s="15">
        <v>949710</v>
      </c>
      <c r="W982" s="14"/>
      <c r="X982" s="5" t="str">
        <f t="shared" si="15"/>
        <v>No</v>
      </c>
      <c r="Y982" s="14"/>
      <c r="Z982" s="5"/>
      <c r="AA982" s="14"/>
      <c r="AB982" s="5"/>
      <c r="AC982" s="27"/>
      <c r="AD982" s="5"/>
      <c r="AE982" s="14"/>
      <c r="AF982" s="5"/>
      <c r="AG982" s="7"/>
    </row>
    <row r="983" spans="1:33" s="54" customFormat="1">
      <c r="A983" s="16" t="s">
        <v>1299</v>
      </c>
      <c r="B983" s="16" t="s">
        <v>1300</v>
      </c>
      <c r="C983" s="17" t="s">
        <v>141</v>
      </c>
      <c r="D983" s="186" t="s">
        <v>1301</v>
      </c>
      <c r="E983" s="189" t="s">
        <v>1302</v>
      </c>
      <c r="F983" s="17" t="s">
        <v>83</v>
      </c>
      <c r="G983" s="17" t="s">
        <v>147</v>
      </c>
      <c r="H983" s="18">
        <v>0</v>
      </c>
      <c r="I983" s="13">
        <v>15</v>
      </c>
      <c r="J983" s="14">
        <v>50443</v>
      </c>
      <c r="K983" s="19"/>
      <c r="L983" s="14">
        <v>0</v>
      </c>
      <c r="M983" s="14"/>
      <c r="N983" s="14">
        <v>0</v>
      </c>
      <c r="O983" s="14"/>
      <c r="P983" s="14">
        <v>232337</v>
      </c>
      <c r="Q983" s="14"/>
      <c r="R983" s="14">
        <v>147874</v>
      </c>
      <c r="S983" s="14"/>
      <c r="T983" s="14">
        <v>380217</v>
      </c>
      <c r="U983" s="14"/>
      <c r="V983" s="15">
        <v>810871</v>
      </c>
      <c r="W983" s="14"/>
      <c r="X983" s="5" t="str">
        <f t="shared" si="15"/>
        <v>No</v>
      </c>
      <c r="Y983" s="14"/>
      <c r="Z983" s="5"/>
      <c r="AA983" s="14"/>
      <c r="AB983" s="5"/>
      <c r="AC983" s="27"/>
      <c r="AD983" s="5"/>
      <c r="AE983" s="14"/>
      <c r="AF983" s="5"/>
      <c r="AG983" s="7"/>
    </row>
    <row r="984" spans="1:33" s="54" customFormat="1">
      <c r="A984" s="16" t="s">
        <v>3257</v>
      </c>
      <c r="B984" s="16" t="s">
        <v>3258</v>
      </c>
      <c r="C984" s="17" t="s">
        <v>555</v>
      </c>
      <c r="D984" s="186" t="s">
        <v>3259</v>
      </c>
      <c r="E984" s="189" t="s">
        <v>3260</v>
      </c>
      <c r="F984" s="17" t="s">
        <v>83</v>
      </c>
      <c r="G984" s="17" t="s">
        <v>147</v>
      </c>
      <c r="H984" s="18">
        <v>0</v>
      </c>
      <c r="I984" s="13">
        <v>15</v>
      </c>
      <c r="J984" s="14">
        <v>96582</v>
      </c>
      <c r="K984" s="19"/>
      <c r="L984" s="14">
        <v>0</v>
      </c>
      <c r="M984" s="14"/>
      <c r="N984" s="14">
        <v>0</v>
      </c>
      <c r="O984" s="14"/>
      <c r="P984" s="14">
        <v>0</v>
      </c>
      <c r="Q984" s="14"/>
      <c r="R984" s="14">
        <v>354321</v>
      </c>
      <c r="S984" s="14"/>
      <c r="T984" s="14">
        <v>267719</v>
      </c>
      <c r="U984" s="14"/>
      <c r="V984" s="15">
        <v>718622</v>
      </c>
      <c r="W984" s="14"/>
      <c r="X984" s="5" t="str">
        <f t="shared" si="15"/>
        <v>No</v>
      </c>
      <c r="Y984" s="14"/>
      <c r="Z984" s="5"/>
      <c r="AA984" s="14"/>
      <c r="AB984" s="5"/>
      <c r="AC984" s="27"/>
      <c r="AD984" s="5"/>
      <c r="AE984" s="14"/>
      <c r="AF984" s="5"/>
      <c r="AG984" s="7"/>
    </row>
    <row r="985" spans="1:33" s="54" customFormat="1">
      <c r="A985" s="16" t="s">
        <v>1065</v>
      </c>
      <c r="B985" s="16" t="s">
        <v>1066</v>
      </c>
      <c r="C985" s="17" t="s">
        <v>112</v>
      </c>
      <c r="D985" s="186">
        <v>1087</v>
      </c>
      <c r="E985" s="189">
        <v>10087</v>
      </c>
      <c r="F985" s="17" t="s">
        <v>83</v>
      </c>
      <c r="G985" s="17" t="s">
        <v>84</v>
      </c>
      <c r="H985" s="18">
        <v>226400</v>
      </c>
      <c r="I985" s="13">
        <v>15</v>
      </c>
      <c r="J985" s="14">
        <v>382841</v>
      </c>
      <c r="K985" s="19"/>
      <c r="L985" s="14">
        <v>370798</v>
      </c>
      <c r="M985" s="14"/>
      <c r="N985" s="14">
        <v>0</v>
      </c>
      <c r="O985" s="14"/>
      <c r="P985" s="14">
        <v>464574</v>
      </c>
      <c r="Q985" s="14"/>
      <c r="R985" s="14">
        <v>238437</v>
      </c>
      <c r="S985" s="14"/>
      <c r="T985" s="14">
        <v>1388433</v>
      </c>
      <c r="U985" s="14"/>
      <c r="V985" s="15">
        <v>2845083</v>
      </c>
      <c r="W985" s="14"/>
      <c r="X985" s="5" t="str">
        <f t="shared" si="15"/>
        <v>No</v>
      </c>
      <c r="Y985" s="14"/>
      <c r="Z985" s="5"/>
      <c r="AA985" s="14"/>
      <c r="AB985" s="5"/>
      <c r="AC985" s="27"/>
      <c r="AD985" s="5"/>
      <c r="AE985" s="14"/>
      <c r="AF985" s="5"/>
      <c r="AG985" s="7"/>
    </row>
    <row r="986" spans="1:33" s="54" customFormat="1">
      <c r="A986" s="16" t="s">
        <v>3355</v>
      </c>
      <c r="B986" s="16" t="s">
        <v>1969</v>
      </c>
      <c r="C986" s="17" t="s">
        <v>555</v>
      </c>
      <c r="D986" s="186" t="s">
        <v>3356</v>
      </c>
      <c r="E986" s="189" t="s">
        <v>3357</v>
      </c>
      <c r="F986" s="17" t="s">
        <v>88</v>
      </c>
      <c r="G986" s="17" t="s">
        <v>147</v>
      </c>
      <c r="H986" s="18">
        <v>0</v>
      </c>
      <c r="I986" s="13">
        <v>15</v>
      </c>
      <c r="J986" s="14">
        <v>12616</v>
      </c>
      <c r="K986" s="19"/>
      <c r="L986" s="14">
        <v>0</v>
      </c>
      <c r="M986" s="14"/>
      <c r="N986" s="14">
        <v>0</v>
      </c>
      <c r="O986" s="14"/>
      <c r="P986" s="14">
        <v>299344</v>
      </c>
      <c r="Q986" s="14"/>
      <c r="R986" s="14">
        <v>844979</v>
      </c>
      <c r="S986" s="14"/>
      <c r="T986" s="14">
        <v>143028</v>
      </c>
      <c r="U986" s="14"/>
      <c r="V986" s="15">
        <v>1299967</v>
      </c>
      <c r="W986" s="14"/>
      <c r="X986" s="5" t="str">
        <f t="shared" si="15"/>
        <v>No</v>
      </c>
      <c r="Y986" s="14"/>
      <c r="Z986" s="5"/>
      <c r="AA986" s="14"/>
      <c r="AB986" s="5"/>
      <c r="AC986" s="27"/>
      <c r="AD986" s="5"/>
      <c r="AE986" s="14"/>
      <c r="AF986" s="5"/>
      <c r="AG986" s="7"/>
    </row>
    <row r="987" spans="1:33" s="54" customFormat="1">
      <c r="A987" s="16" t="s">
        <v>1258</v>
      </c>
      <c r="B987" s="16" t="s">
        <v>1259</v>
      </c>
      <c r="C987" s="17" t="s">
        <v>91</v>
      </c>
      <c r="D987" s="186">
        <v>9155</v>
      </c>
      <c r="E987" s="189">
        <v>90155</v>
      </c>
      <c r="F987" s="17" t="s">
        <v>83</v>
      </c>
      <c r="G987" s="17" t="s">
        <v>5756</v>
      </c>
      <c r="H987" s="18">
        <v>93141</v>
      </c>
      <c r="I987" s="13">
        <v>15</v>
      </c>
      <c r="J987" s="14">
        <v>359048</v>
      </c>
      <c r="K987" s="19"/>
      <c r="L987" s="14">
        <v>0</v>
      </c>
      <c r="M987" s="14"/>
      <c r="N987" s="14">
        <v>0</v>
      </c>
      <c r="O987" s="14"/>
      <c r="P987" s="14">
        <v>0</v>
      </c>
      <c r="Q987" s="14"/>
      <c r="R987" s="14">
        <v>1396698</v>
      </c>
      <c r="S987" s="14"/>
      <c r="T987" s="14">
        <v>453498</v>
      </c>
      <c r="U987" s="14"/>
      <c r="V987" s="15">
        <v>2209244</v>
      </c>
      <c r="W987" s="14"/>
      <c r="X987" s="5" t="str">
        <f t="shared" si="15"/>
        <v>No</v>
      </c>
      <c r="Y987" s="14"/>
      <c r="Z987" s="5"/>
      <c r="AA987" s="14"/>
      <c r="AB987" s="5"/>
      <c r="AC987" s="27"/>
      <c r="AD987" s="5"/>
      <c r="AE987" s="14"/>
      <c r="AF987" s="5"/>
      <c r="AG987" s="7"/>
    </row>
    <row r="988" spans="1:33" s="54" customFormat="1">
      <c r="A988" s="16" t="s">
        <v>733</v>
      </c>
      <c r="B988" s="16" t="s">
        <v>6065</v>
      </c>
      <c r="C988" s="17" t="s">
        <v>275</v>
      </c>
      <c r="D988" s="186" t="s">
        <v>734</v>
      </c>
      <c r="E988" s="189">
        <v>77063</v>
      </c>
      <c r="F988" s="17" t="s">
        <v>36</v>
      </c>
      <c r="G988" s="17" t="s">
        <v>5756</v>
      </c>
      <c r="H988" s="18">
        <v>0</v>
      </c>
      <c r="I988" s="13">
        <v>15</v>
      </c>
      <c r="J988" s="14">
        <v>5371</v>
      </c>
      <c r="K988" s="19"/>
      <c r="L988" s="14">
        <v>0</v>
      </c>
      <c r="M988" s="14"/>
      <c r="N988" s="14">
        <v>0</v>
      </c>
      <c r="O988" s="14"/>
      <c r="P988" s="14">
        <v>48324</v>
      </c>
      <c r="Q988" s="14"/>
      <c r="R988" s="14">
        <v>0</v>
      </c>
      <c r="S988" s="14"/>
      <c r="T988" s="14">
        <v>621754</v>
      </c>
      <c r="U988" s="14"/>
      <c r="V988" s="15">
        <v>675449</v>
      </c>
      <c r="W988" s="14"/>
      <c r="X988" s="5" t="str">
        <f t="shared" si="15"/>
        <v>No</v>
      </c>
      <c r="Y988" s="14"/>
      <c r="Z988" s="5"/>
      <c r="AA988" s="14"/>
      <c r="AB988" s="5"/>
      <c r="AC988" s="27"/>
      <c r="AD988" s="5"/>
      <c r="AE988" s="14"/>
      <c r="AF988" s="5"/>
      <c r="AG988" s="7"/>
    </row>
    <row r="989" spans="1:33" s="54" customFormat="1">
      <c r="A989" s="16" t="s">
        <v>1056</v>
      </c>
      <c r="B989" s="16" t="s">
        <v>1057</v>
      </c>
      <c r="C989" s="17" t="s">
        <v>91</v>
      </c>
      <c r="D989" s="186">
        <v>9052</v>
      </c>
      <c r="E989" s="189">
        <v>90052</v>
      </c>
      <c r="F989" s="17" t="s">
        <v>83</v>
      </c>
      <c r="G989" s="17" t="s">
        <v>5756</v>
      </c>
      <c r="H989" s="18">
        <v>1932666</v>
      </c>
      <c r="I989" s="13">
        <v>15</v>
      </c>
      <c r="J989" s="14">
        <v>316860</v>
      </c>
      <c r="K989" s="19"/>
      <c r="L989" s="14">
        <v>10474</v>
      </c>
      <c r="M989" s="14"/>
      <c r="N989" s="14">
        <v>0</v>
      </c>
      <c r="O989" s="14"/>
      <c r="P989" s="14">
        <v>95135</v>
      </c>
      <c r="Q989" s="14"/>
      <c r="R989" s="14">
        <v>1793281</v>
      </c>
      <c r="S989" s="14"/>
      <c r="T989" s="14">
        <v>0</v>
      </c>
      <c r="U989" s="14"/>
      <c r="V989" s="15">
        <v>2215750</v>
      </c>
      <c r="W989" s="14"/>
      <c r="X989" s="5" t="str">
        <f t="shared" si="15"/>
        <v>No</v>
      </c>
      <c r="Y989" s="14"/>
      <c r="Z989" s="5"/>
      <c r="AA989" s="14"/>
      <c r="AB989" s="5"/>
      <c r="AC989" s="27"/>
      <c r="AD989" s="5"/>
      <c r="AE989" s="14"/>
      <c r="AF989" s="5"/>
      <c r="AG989" s="7"/>
    </row>
    <row r="990" spans="1:33" s="54" customFormat="1">
      <c r="A990" s="16" t="s">
        <v>227</v>
      </c>
      <c r="B990" s="16" t="s">
        <v>228</v>
      </c>
      <c r="C990" s="17" t="s">
        <v>120</v>
      </c>
      <c r="D990" s="186">
        <v>6131</v>
      </c>
      <c r="E990" s="189">
        <v>60131</v>
      </c>
      <c r="F990" s="17" t="s">
        <v>88</v>
      </c>
      <c r="G990" s="17" t="s">
        <v>5756</v>
      </c>
      <c r="H990" s="18">
        <v>52826</v>
      </c>
      <c r="I990" s="13">
        <v>15</v>
      </c>
      <c r="J990" s="14">
        <v>57680</v>
      </c>
      <c r="K990" s="19"/>
      <c r="L990" s="14">
        <v>16175</v>
      </c>
      <c r="M990" s="14"/>
      <c r="N990" s="14">
        <v>0</v>
      </c>
      <c r="O990" s="14"/>
      <c r="P990" s="14">
        <v>450001</v>
      </c>
      <c r="Q990" s="14"/>
      <c r="R990" s="14">
        <v>323104</v>
      </c>
      <c r="S990" s="14"/>
      <c r="T990" s="14">
        <v>525179</v>
      </c>
      <c r="U990" s="14"/>
      <c r="V990" s="15">
        <v>1372139</v>
      </c>
      <c r="W990" s="14"/>
      <c r="X990" s="5" t="str">
        <f t="shared" si="15"/>
        <v>No</v>
      </c>
      <c r="Y990" s="14"/>
      <c r="Z990" s="5"/>
      <c r="AA990" s="14"/>
      <c r="AB990" s="5"/>
      <c r="AC990" s="27"/>
      <c r="AD990" s="5"/>
      <c r="AE990" s="14"/>
      <c r="AF990" s="5"/>
      <c r="AG990" s="7"/>
    </row>
    <row r="991" spans="1:33" s="54" customFormat="1">
      <c r="A991" s="16" t="s">
        <v>1084</v>
      </c>
      <c r="B991" s="16" t="s">
        <v>725</v>
      </c>
      <c r="C991" s="17" t="s">
        <v>265</v>
      </c>
      <c r="D991" s="186">
        <v>7009</v>
      </c>
      <c r="E991" s="189">
        <v>70009</v>
      </c>
      <c r="F991" s="17" t="s">
        <v>83</v>
      </c>
      <c r="G991" s="17" t="s">
        <v>5756</v>
      </c>
      <c r="H991" s="18">
        <v>280051</v>
      </c>
      <c r="I991" s="13">
        <v>15</v>
      </c>
      <c r="J991" s="14">
        <v>318816</v>
      </c>
      <c r="K991" s="19"/>
      <c r="L991" s="14">
        <v>70822</v>
      </c>
      <c r="M991" s="14"/>
      <c r="N991" s="14">
        <v>0</v>
      </c>
      <c r="O991" s="14"/>
      <c r="P991" s="14">
        <v>4624759</v>
      </c>
      <c r="Q991" s="14"/>
      <c r="R991" s="14">
        <v>479301</v>
      </c>
      <c r="S991" s="14"/>
      <c r="T991" s="14">
        <v>1333330</v>
      </c>
      <c r="U991" s="14"/>
      <c r="V991" s="15">
        <v>6827028</v>
      </c>
      <c r="W991" s="14"/>
      <c r="X991" s="5" t="str">
        <f t="shared" si="15"/>
        <v>No</v>
      </c>
      <c r="Y991" s="14"/>
      <c r="Z991" s="5"/>
      <c r="AA991" s="14"/>
      <c r="AB991" s="5"/>
      <c r="AC991" s="27"/>
      <c r="AD991" s="5"/>
      <c r="AE991" s="14"/>
      <c r="AF991" s="5"/>
      <c r="AG991" s="7"/>
    </row>
    <row r="992" spans="1:33" s="54" customFormat="1">
      <c r="A992" s="16" t="s">
        <v>4508</v>
      </c>
      <c r="B992" s="16" t="s">
        <v>4499</v>
      </c>
      <c r="C992" s="17" t="s">
        <v>454</v>
      </c>
      <c r="D992" s="186" t="s">
        <v>4509</v>
      </c>
      <c r="E992" s="189" t="s">
        <v>4510</v>
      </c>
      <c r="F992" s="17" t="s">
        <v>83</v>
      </c>
      <c r="G992" s="17" t="s">
        <v>147</v>
      </c>
      <c r="H992" s="18">
        <v>0</v>
      </c>
      <c r="I992" s="13">
        <v>15</v>
      </c>
      <c r="J992" s="14">
        <v>0</v>
      </c>
      <c r="K992" s="19"/>
      <c r="L992" s="14">
        <v>488944</v>
      </c>
      <c r="M992" s="14"/>
      <c r="N992" s="14">
        <v>0</v>
      </c>
      <c r="O992" s="14"/>
      <c r="P992" s="14">
        <v>3501573</v>
      </c>
      <c r="Q992" s="14"/>
      <c r="R992" s="14">
        <v>0</v>
      </c>
      <c r="S992" s="14"/>
      <c r="T992" s="14">
        <v>139240</v>
      </c>
      <c r="U992" s="14"/>
      <c r="V992" s="15">
        <v>4129757</v>
      </c>
      <c r="W992" s="14"/>
      <c r="X992" s="5" t="str">
        <f t="shared" si="15"/>
        <v>No</v>
      </c>
      <c r="Y992" s="14"/>
      <c r="Z992" s="5"/>
      <c r="AA992" s="14"/>
      <c r="AB992" s="5"/>
      <c r="AC992" s="27"/>
      <c r="AD992" s="5"/>
      <c r="AE992" s="14"/>
      <c r="AF992" s="5"/>
      <c r="AG992" s="7"/>
    </row>
    <row r="993" spans="1:33" s="54" customFormat="1">
      <c r="A993" s="16" t="s">
        <v>1595</v>
      </c>
      <c r="B993" s="16" t="s">
        <v>1596</v>
      </c>
      <c r="C993" s="17" t="s">
        <v>178</v>
      </c>
      <c r="D993" s="186" t="s">
        <v>1597</v>
      </c>
      <c r="E993" s="189" t="s">
        <v>1598</v>
      </c>
      <c r="F993" s="17" t="s">
        <v>83</v>
      </c>
      <c r="G993" s="17" t="s">
        <v>147</v>
      </c>
      <c r="H993" s="18">
        <v>0</v>
      </c>
      <c r="I993" s="13">
        <v>15</v>
      </c>
      <c r="J993" s="14">
        <v>24032</v>
      </c>
      <c r="K993" s="19"/>
      <c r="L993" s="14">
        <v>5757</v>
      </c>
      <c r="M993" s="14"/>
      <c r="N993" s="14">
        <v>0</v>
      </c>
      <c r="O993" s="14"/>
      <c r="P993" s="14">
        <v>307944</v>
      </c>
      <c r="Q993" s="14"/>
      <c r="R993" s="14">
        <v>309852</v>
      </c>
      <c r="S993" s="14"/>
      <c r="T993" s="14">
        <v>150646</v>
      </c>
      <c r="U993" s="14"/>
      <c r="V993" s="15">
        <v>798231</v>
      </c>
      <c r="W993" s="14"/>
      <c r="X993" s="5" t="str">
        <f t="shared" si="15"/>
        <v>No</v>
      </c>
      <c r="Y993" s="14"/>
      <c r="Z993" s="5"/>
      <c r="AA993" s="14"/>
      <c r="AB993" s="5"/>
      <c r="AC993" s="27"/>
      <c r="AD993" s="5"/>
      <c r="AE993" s="14"/>
      <c r="AF993" s="5"/>
      <c r="AG993" s="7"/>
    </row>
    <row r="994" spans="1:33" s="54" customFormat="1">
      <c r="A994" s="16" t="s">
        <v>3108</v>
      </c>
      <c r="B994" s="16" t="s">
        <v>3109</v>
      </c>
      <c r="C994" s="17" t="s">
        <v>171</v>
      </c>
      <c r="D994" s="186" t="s">
        <v>3110</v>
      </c>
      <c r="E994" s="189" t="s">
        <v>3111</v>
      </c>
      <c r="F994" s="17" t="s">
        <v>157</v>
      </c>
      <c r="G994" s="17" t="s">
        <v>147</v>
      </c>
      <c r="H994" s="18">
        <v>0</v>
      </c>
      <c r="I994" s="13">
        <v>15</v>
      </c>
      <c r="J994" s="14">
        <v>14052</v>
      </c>
      <c r="K994" s="19"/>
      <c r="L994" s="14">
        <v>4350</v>
      </c>
      <c r="M994" s="14"/>
      <c r="N994" s="14">
        <v>0</v>
      </c>
      <c r="O994" s="14"/>
      <c r="P994" s="14">
        <v>47185</v>
      </c>
      <c r="Q994" s="14"/>
      <c r="R994" s="14">
        <v>501436</v>
      </c>
      <c r="S994" s="14"/>
      <c r="T994" s="14">
        <v>280267</v>
      </c>
      <c r="U994" s="14"/>
      <c r="V994" s="15">
        <v>847290</v>
      </c>
      <c r="W994" s="14"/>
      <c r="X994" s="5" t="str">
        <f t="shared" si="15"/>
        <v>No</v>
      </c>
      <c r="Y994" s="14"/>
      <c r="Z994" s="5"/>
      <c r="AA994" s="14"/>
      <c r="AB994" s="5"/>
      <c r="AC994" s="27"/>
      <c r="AD994" s="5"/>
      <c r="AE994" s="14"/>
      <c r="AF994" s="5"/>
      <c r="AG994" s="7"/>
    </row>
    <row r="995" spans="1:33" s="54" customFormat="1">
      <c r="A995" s="16" t="s">
        <v>5954</v>
      </c>
      <c r="B995" s="16" t="s">
        <v>6442</v>
      </c>
      <c r="C995" s="17" t="s">
        <v>42</v>
      </c>
      <c r="D995" s="186" t="s">
        <v>4675</v>
      </c>
      <c r="E995" s="189" t="s">
        <v>4676</v>
      </c>
      <c r="F995" s="17" t="s">
        <v>83</v>
      </c>
      <c r="G995" s="17" t="s">
        <v>147</v>
      </c>
      <c r="H995" s="18">
        <v>0</v>
      </c>
      <c r="I995" s="13">
        <v>15</v>
      </c>
      <c r="J995" s="14">
        <v>149227</v>
      </c>
      <c r="K995" s="19"/>
      <c r="L995" s="14">
        <v>491388</v>
      </c>
      <c r="M995" s="14"/>
      <c r="N995" s="14">
        <v>0</v>
      </c>
      <c r="O995" s="14"/>
      <c r="P995" s="14">
        <v>39388</v>
      </c>
      <c r="Q995" s="14"/>
      <c r="R995" s="14">
        <v>485184</v>
      </c>
      <c r="S995" s="14"/>
      <c r="T995" s="14">
        <v>248000</v>
      </c>
      <c r="U995" s="14"/>
      <c r="V995" s="15">
        <v>1413187</v>
      </c>
      <c r="W995" s="14"/>
      <c r="X995" s="5" t="str">
        <f t="shared" si="15"/>
        <v>No</v>
      </c>
      <c r="Y995" s="14"/>
      <c r="Z995" s="5"/>
      <c r="AA995" s="14"/>
      <c r="AB995" s="5"/>
      <c r="AC995" s="27"/>
      <c r="AD995" s="5"/>
      <c r="AE995" s="14"/>
      <c r="AF995" s="5"/>
      <c r="AG995" s="7"/>
    </row>
    <row r="996" spans="1:33" s="54" customFormat="1">
      <c r="A996" s="16" t="s">
        <v>2439</v>
      </c>
      <c r="B996" s="16" t="s">
        <v>2440</v>
      </c>
      <c r="C996" s="17" t="s">
        <v>46</v>
      </c>
      <c r="D996" s="186" t="s">
        <v>2441</v>
      </c>
      <c r="E996" s="189" t="s">
        <v>2442</v>
      </c>
      <c r="F996" s="17" t="s">
        <v>88</v>
      </c>
      <c r="G996" s="17" t="s">
        <v>147</v>
      </c>
      <c r="H996" s="18">
        <v>0</v>
      </c>
      <c r="I996" s="13">
        <v>15</v>
      </c>
      <c r="J996" s="14">
        <v>67876</v>
      </c>
      <c r="K996" s="19"/>
      <c r="L996" s="14">
        <v>96580</v>
      </c>
      <c r="M996" s="14"/>
      <c r="N996" s="14">
        <v>0</v>
      </c>
      <c r="O996" s="14"/>
      <c r="P996" s="14">
        <v>0</v>
      </c>
      <c r="Q996" s="14"/>
      <c r="R996" s="14">
        <v>211722</v>
      </c>
      <c r="S996" s="14"/>
      <c r="T996" s="14">
        <v>58583</v>
      </c>
      <c r="U996" s="14"/>
      <c r="V996" s="15">
        <v>434761</v>
      </c>
      <c r="W996" s="14"/>
      <c r="X996" s="5" t="str">
        <f t="shared" si="15"/>
        <v>No</v>
      </c>
      <c r="Y996" s="14"/>
      <c r="Z996" s="5"/>
      <c r="AA996" s="14"/>
      <c r="AB996" s="5"/>
      <c r="AC996" s="27"/>
      <c r="AD996" s="5"/>
      <c r="AE996" s="14"/>
      <c r="AF996" s="5"/>
      <c r="AG996" s="7"/>
    </row>
    <row r="997" spans="1:33" s="54" customFormat="1">
      <c r="A997" s="16" t="s">
        <v>2276</v>
      </c>
      <c r="B997" s="16" t="s">
        <v>2277</v>
      </c>
      <c r="C997" s="17" t="s">
        <v>106</v>
      </c>
      <c r="D997" s="186" t="s">
        <v>2278</v>
      </c>
      <c r="E997" s="189" t="s">
        <v>2279</v>
      </c>
      <c r="F997" s="17" t="s">
        <v>157</v>
      </c>
      <c r="G997" s="17" t="s">
        <v>147</v>
      </c>
      <c r="H997" s="18">
        <v>0</v>
      </c>
      <c r="I997" s="13">
        <v>15</v>
      </c>
      <c r="J997" s="14">
        <v>0</v>
      </c>
      <c r="K997" s="19"/>
      <c r="L997" s="14">
        <v>209356</v>
      </c>
      <c r="M997" s="14"/>
      <c r="N997" s="14">
        <v>0</v>
      </c>
      <c r="O997" s="14"/>
      <c r="P997" s="14">
        <v>39568</v>
      </c>
      <c r="Q997" s="14"/>
      <c r="R997" s="14">
        <v>5123</v>
      </c>
      <c r="S997" s="14"/>
      <c r="T997" s="14">
        <v>263000</v>
      </c>
      <c r="U997" s="14"/>
      <c r="V997" s="15">
        <v>517047</v>
      </c>
      <c r="W997" s="14"/>
      <c r="X997" s="5" t="str">
        <f t="shared" si="15"/>
        <v>No</v>
      </c>
      <c r="Y997" s="14"/>
      <c r="Z997" s="5"/>
      <c r="AA997" s="14"/>
      <c r="AB997" s="5"/>
      <c r="AC997" s="27"/>
      <c r="AD997" s="5"/>
      <c r="AE997" s="14"/>
      <c r="AF997" s="5"/>
      <c r="AG997" s="7"/>
    </row>
    <row r="998" spans="1:33" s="54" customFormat="1">
      <c r="A998" s="16" t="s">
        <v>3274</v>
      </c>
      <c r="B998" s="16" t="s">
        <v>3275</v>
      </c>
      <c r="C998" s="17" t="s">
        <v>555</v>
      </c>
      <c r="D998" s="186" t="s">
        <v>3276</v>
      </c>
      <c r="E998" s="189" t="s">
        <v>3277</v>
      </c>
      <c r="F998" s="17" t="s">
        <v>83</v>
      </c>
      <c r="G998" s="17" t="s">
        <v>147</v>
      </c>
      <c r="H998" s="18">
        <v>0</v>
      </c>
      <c r="I998" s="13">
        <v>15</v>
      </c>
      <c r="J998" s="14">
        <v>26346</v>
      </c>
      <c r="K998" s="19"/>
      <c r="L998" s="14">
        <v>0</v>
      </c>
      <c r="M998" s="14"/>
      <c r="N998" s="14">
        <v>0</v>
      </c>
      <c r="O998" s="14"/>
      <c r="P998" s="14">
        <v>69104</v>
      </c>
      <c r="Q998" s="14"/>
      <c r="R998" s="14">
        <v>515034</v>
      </c>
      <c r="S998" s="14"/>
      <c r="T998" s="14">
        <v>181875</v>
      </c>
      <c r="U998" s="14"/>
      <c r="V998" s="15">
        <v>792359</v>
      </c>
      <c r="W998" s="14"/>
      <c r="X998" s="5" t="str">
        <f t="shared" si="15"/>
        <v>No</v>
      </c>
      <c r="Y998" s="14"/>
      <c r="Z998" s="5"/>
      <c r="AA998" s="14"/>
      <c r="AB998" s="5"/>
      <c r="AC998" s="27"/>
      <c r="AD998" s="5"/>
      <c r="AE998" s="14"/>
      <c r="AF998" s="5"/>
      <c r="AG998" s="7"/>
    </row>
    <row r="999" spans="1:33" s="54" customFormat="1">
      <c r="A999" s="16" t="s">
        <v>1044</v>
      </c>
      <c r="B999" s="16" t="s">
        <v>1045</v>
      </c>
      <c r="C999" s="17" t="s">
        <v>132</v>
      </c>
      <c r="D999" s="186">
        <v>5131</v>
      </c>
      <c r="E999" s="189">
        <v>50131</v>
      </c>
      <c r="F999" s="17" t="s">
        <v>157</v>
      </c>
      <c r="G999" s="17" t="s">
        <v>84</v>
      </c>
      <c r="H999" s="18">
        <v>8608208</v>
      </c>
      <c r="I999" s="13">
        <v>15</v>
      </c>
      <c r="J999" s="14">
        <v>21655</v>
      </c>
      <c r="K999" s="19"/>
      <c r="L999" s="14">
        <v>0</v>
      </c>
      <c r="M999" s="14"/>
      <c r="N999" s="14">
        <v>0</v>
      </c>
      <c r="O999" s="14"/>
      <c r="P999" s="14">
        <v>30976</v>
      </c>
      <c r="Q999" s="14"/>
      <c r="R999" s="14">
        <v>325339</v>
      </c>
      <c r="S999" s="14"/>
      <c r="T999" s="14">
        <v>403623</v>
      </c>
      <c r="U999" s="14"/>
      <c r="V999" s="15">
        <v>781593</v>
      </c>
      <c r="W999" s="14"/>
      <c r="X999" s="5" t="str">
        <f t="shared" si="15"/>
        <v>No</v>
      </c>
      <c r="Y999" s="14"/>
      <c r="Z999" s="5"/>
      <c r="AA999" s="14"/>
      <c r="AB999" s="5"/>
      <c r="AC999" s="27"/>
      <c r="AD999" s="5"/>
      <c r="AE999" s="14"/>
      <c r="AF999" s="5"/>
      <c r="AG999" s="7"/>
    </row>
    <row r="1000" spans="1:33" s="54" customFormat="1">
      <c r="A1000" s="16" t="s">
        <v>2576</v>
      </c>
      <c r="B1000" s="16" t="s">
        <v>2577</v>
      </c>
      <c r="C1000" s="17" t="s">
        <v>466</v>
      </c>
      <c r="D1000" s="186" t="s">
        <v>2578</v>
      </c>
      <c r="E1000" s="189" t="s">
        <v>2579</v>
      </c>
      <c r="F1000" s="17" t="s">
        <v>157</v>
      </c>
      <c r="G1000" s="17" t="s">
        <v>147</v>
      </c>
      <c r="H1000" s="18">
        <v>0</v>
      </c>
      <c r="I1000" s="13">
        <v>15</v>
      </c>
      <c r="J1000" s="14">
        <v>45472</v>
      </c>
      <c r="K1000" s="19"/>
      <c r="L1000" s="14">
        <v>86160</v>
      </c>
      <c r="M1000" s="14"/>
      <c r="N1000" s="14">
        <v>0</v>
      </c>
      <c r="O1000" s="14"/>
      <c r="P1000" s="14">
        <v>292243</v>
      </c>
      <c r="Q1000" s="14"/>
      <c r="R1000" s="14">
        <v>145771</v>
      </c>
      <c r="S1000" s="14"/>
      <c r="T1000" s="14">
        <v>480599</v>
      </c>
      <c r="U1000" s="14"/>
      <c r="V1000" s="15">
        <v>1050245</v>
      </c>
      <c r="W1000" s="14"/>
      <c r="X1000" s="5" t="str">
        <f t="shared" si="15"/>
        <v>No</v>
      </c>
      <c r="Y1000" s="14"/>
      <c r="Z1000" s="5"/>
      <c r="AA1000" s="14"/>
      <c r="AB1000" s="5"/>
      <c r="AC1000" s="27"/>
      <c r="AD1000" s="5"/>
      <c r="AE1000" s="14"/>
      <c r="AF1000" s="5"/>
      <c r="AG1000" s="7"/>
    </row>
    <row r="1001" spans="1:33" s="54" customFormat="1">
      <c r="A1001" s="16" t="s">
        <v>2881</v>
      </c>
      <c r="B1001" s="16" t="s">
        <v>2882</v>
      </c>
      <c r="C1001" s="17" t="s">
        <v>124</v>
      </c>
      <c r="D1001" s="186" t="s">
        <v>2883</v>
      </c>
      <c r="E1001" s="189" t="s">
        <v>2884</v>
      </c>
      <c r="F1001" s="17" t="s">
        <v>83</v>
      </c>
      <c r="G1001" s="17" t="s">
        <v>147</v>
      </c>
      <c r="H1001" s="18">
        <v>0</v>
      </c>
      <c r="I1001" s="13">
        <v>15</v>
      </c>
      <c r="J1001" s="14">
        <v>17238</v>
      </c>
      <c r="K1001" s="19"/>
      <c r="L1001" s="14">
        <v>0</v>
      </c>
      <c r="M1001" s="14"/>
      <c r="N1001" s="14">
        <v>0</v>
      </c>
      <c r="O1001" s="14"/>
      <c r="P1001" s="14">
        <v>339404</v>
      </c>
      <c r="Q1001" s="14"/>
      <c r="R1001" s="14">
        <v>0</v>
      </c>
      <c r="S1001" s="14"/>
      <c r="T1001" s="14">
        <v>339404</v>
      </c>
      <c r="U1001" s="14"/>
      <c r="V1001" s="15">
        <v>696046</v>
      </c>
      <c r="W1001" s="14"/>
      <c r="X1001" s="5" t="str">
        <f t="shared" si="15"/>
        <v>No</v>
      </c>
      <c r="Y1001" s="14"/>
      <c r="Z1001" s="5"/>
      <c r="AA1001" s="14"/>
      <c r="AB1001" s="5"/>
      <c r="AC1001" s="27"/>
      <c r="AD1001" s="5"/>
      <c r="AE1001" s="14"/>
      <c r="AF1001" s="5"/>
      <c r="AG1001" s="7"/>
    </row>
    <row r="1002" spans="1:33" s="54" customFormat="1">
      <c r="A1002" s="16" t="s">
        <v>4502</v>
      </c>
      <c r="B1002" s="16" t="s">
        <v>2198</v>
      </c>
      <c r="C1002" s="17" t="s">
        <v>454</v>
      </c>
      <c r="D1002" s="186" t="s">
        <v>4503</v>
      </c>
      <c r="E1002" s="189" t="s">
        <v>4504</v>
      </c>
      <c r="F1002" s="17" t="s">
        <v>83</v>
      </c>
      <c r="G1002" s="17" t="s">
        <v>147</v>
      </c>
      <c r="H1002" s="18">
        <v>0</v>
      </c>
      <c r="I1002" s="13">
        <v>14</v>
      </c>
      <c r="J1002" s="14">
        <v>5276</v>
      </c>
      <c r="K1002" s="19"/>
      <c r="L1002" s="14">
        <v>0</v>
      </c>
      <c r="M1002" s="14"/>
      <c r="N1002" s="14">
        <v>0</v>
      </c>
      <c r="O1002" s="14"/>
      <c r="P1002" s="14">
        <v>89280</v>
      </c>
      <c r="Q1002" s="14"/>
      <c r="R1002" s="14">
        <v>42112</v>
      </c>
      <c r="S1002" s="14"/>
      <c r="T1002" s="14">
        <v>122389</v>
      </c>
      <c r="U1002" s="14"/>
      <c r="V1002" s="15">
        <v>259057</v>
      </c>
      <c r="W1002" s="14"/>
      <c r="X1002" s="5" t="str">
        <f t="shared" si="15"/>
        <v>No</v>
      </c>
      <c r="Y1002" s="14"/>
      <c r="Z1002" s="5"/>
      <c r="AA1002" s="14"/>
      <c r="AB1002" s="5"/>
      <c r="AC1002" s="27"/>
      <c r="AD1002" s="5"/>
      <c r="AE1002" s="14"/>
      <c r="AF1002" s="5"/>
      <c r="AG1002" s="7"/>
    </row>
    <row r="1003" spans="1:33" s="54" customFormat="1">
      <c r="A1003" s="16" t="s">
        <v>578</v>
      </c>
      <c r="B1003" s="16" t="s">
        <v>579</v>
      </c>
      <c r="C1003" s="17" t="s">
        <v>580</v>
      </c>
      <c r="D1003" s="186">
        <v>8020</v>
      </c>
      <c r="E1003" s="189">
        <v>80020</v>
      </c>
      <c r="F1003" s="17" t="s">
        <v>83</v>
      </c>
      <c r="G1003" s="17" t="s">
        <v>5756</v>
      </c>
      <c r="H1003" s="18">
        <v>73588</v>
      </c>
      <c r="I1003" s="13">
        <v>14</v>
      </c>
      <c r="J1003" s="14">
        <v>175760</v>
      </c>
      <c r="K1003" s="19"/>
      <c r="L1003" s="14">
        <v>3227</v>
      </c>
      <c r="M1003" s="14"/>
      <c r="N1003" s="14">
        <v>0</v>
      </c>
      <c r="O1003" s="14"/>
      <c r="P1003" s="14">
        <v>562725</v>
      </c>
      <c r="Q1003" s="14"/>
      <c r="R1003" s="14">
        <v>115870</v>
      </c>
      <c r="S1003" s="14"/>
      <c r="T1003" s="14">
        <v>750815</v>
      </c>
      <c r="U1003" s="14"/>
      <c r="V1003" s="15">
        <v>1608397</v>
      </c>
      <c r="W1003" s="14"/>
      <c r="X1003" s="5" t="str">
        <f t="shared" si="15"/>
        <v>No</v>
      </c>
      <c r="Y1003" s="14"/>
      <c r="Z1003" s="5"/>
      <c r="AA1003" s="14"/>
      <c r="AB1003" s="5"/>
      <c r="AC1003" s="27"/>
      <c r="AD1003" s="5"/>
      <c r="AE1003" s="14"/>
      <c r="AF1003" s="5"/>
      <c r="AG1003" s="7"/>
    </row>
    <row r="1004" spans="1:33" s="54" customFormat="1">
      <c r="A1004" s="16" t="s">
        <v>2965</v>
      </c>
      <c r="B1004" s="16" t="s">
        <v>2966</v>
      </c>
      <c r="C1004" s="17" t="s">
        <v>132</v>
      </c>
      <c r="D1004" s="186">
        <v>5167</v>
      </c>
      <c r="E1004" s="189">
        <v>50167</v>
      </c>
      <c r="F1004" s="17" t="s">
        <v>157</v>
      </c>
      <c r="G1004" s="17" t="s">
        <v>84</v>
      </c>
      <c r="H1004" s="18">
        <v>8608208</v>
      </c>
      <c r="I1004" s="13">
        <v>14</v>
      </c>
      <c r="J1004" s="14">
        <v>97994</v>
      </c>
      <c r="K1004" s="19"/>
      <c r="L1004" s="14">
        <v>113143</v>
      </c>
      <c r="M1004" s="14"/>
      <c r="N1004" s="14">
        <v>0</v>
      </c>
      <c r="O1004" s="14"/>
      <c r="P1004" s="14">
        <v>107754</v>
      </c>
      <c r="Q1004" s="14"/>
      <c r="R1004" s="14">
        <v>157901</v>
      </c>
      <c r="S1004" s="14"/>
      <c r="T1004" s="14">
        <v>350210</v>
      </c>
      <c r="U1004" s="14"/>
      <c r="V1004" s="15">
        <v>827002</v>
      </c>
      <c r="W1004" s="14"/>
      <c r="X1004" s="5" t="str">
        <f t="shared" si="15"/>
        <v>No</v>
      </c>
      <c r="Y1004" s="14"/>
      <c r="Z1004" s="5"/>
      <c r="AA1004" s="14"/>
      <c r="AB1004" s="5"/>
      <c r="AC1004" s="27"/>
      <c r="AD1004" s="5"/>
      <c r="AE1004" s="14"/>
      <c r="AF1004" s="5"/>
      <c r="AG1004" s="7"/>
    </row>
    <row r="1005" spans="1:33" s="54" customFormat="1">
      <c r="A1005" s="16" t="s">
        <v>3339</v>
      </c>
      <c r="B1005" s="16" t="s">
        <v>1187</v>
      </c>
      <c r="C1005" s="17" t="s">
        <v>235</v>
      </c>
      <c r="D1005" s="186" t="s">
        <v>4311</v>
      </c>
      <c r="E1005" s="189" t="s">
        <v>4312</v>
      </c>
      <c r="F1005" s="17" t="s">
        <v>83</v>
      </c>
      <c r="G1005" s="17" t="s">
        <v>147</v>
      </c>
      <c r="H1005" s="18">
        <v>0</v>
      </c>
      <c r="I1005" s="13">
        <v>14</v>
      </c>
      <c r="J1005" s="14">
        <v>40834</v>
      </c>
      <c r="K1005" s="19"/>
      <c r="L1005" s="14">
        <v>337292</v>
      </c>
      <c r="M1005" s="14"/>
      <c r="N1005" s="14">
        <v>0</v>
      </c>
      <c r="O1005" s="14"/>
      <c r="P1005" s="14">
        <v>40220</v>
      </c>
      <c r="Q1005" s="14"/>
      <c r="R1005" s="14">
        <v>189439</v>
      </c>
      <c r="S1005" s="14"/>
      <c r="T1005" s="14">
        <v>137402</v>
      </c>
      <c r="U1005" s="14"/>
      <c r="V1005" s="15">
        <v>745187</v>
      </c>
      <c r="W1005" s="14"/>
      <c r="X1005" s="5" t="str">
        <f t="shared" si="15"/>
        <v>No</v>
      </c>
      <c r="Y1005" s="14"/>
      <c r="Z1005" s="5"/>
      <c r="AA1005" s="14"/>
      <c r="AB1005" s="5"/>
      <c r="AC1005" s="27"/>
      <c r="AD1005" s="5"/>
      <c r="AE1005" s="14"/>
      <c r="AF1005" s="5"/>
      <c r="AG1005" s="7"/>
    </row>
    <row r="1006" spans="1:33" s="54" customFormat="1">
      <c r="A1006" s="16" t="s">
        <v>2446</v>
      </c>
      <c r="B1006" s="16" t="s">
        <v>2447</v>
      </c>
      <c r="C1006" s="17" t="s">
        <v>46</v>
      </c>
      <c r="D1006" s="186" t="s">
        <v>2448</v>
      </c>
      <c r="E1006" s="189" t="s">
        <v>2449</v>
      </c>
      <c r="F1006" s="17" t="s">
        <v>88</v>
      </c>
      <c r="G1006" s="17" t="s">
        <v>147</v>
      </c>
      <c r="H1006" s="18">
        <v>0</v>
      </c>
      <c r="I1006" s="13">
        <v>14</v>
      </c>
      <c r="J1006" s="14">
        <v>73836</v>
      </c>
      <c r="K1006" s="19"/>
      <c r="L1006" s="14">
        <v>44448</v>
      </c>
      <c r="M1006" s="14"/>
      <c r="N1006" s="14">
        <v>0</v>
      </c>
      <c r="O1006" s="14"/>
      <c r="P1006" s="14">
        <v>583</v>
      </c>
      <c r="Q1006" s="14"/>
      <c r="R1006" s="14">
        <v>487625</v>
      </c>
      <c r="S1006" s="14"/>
      <c r="T1006" s="14">
        <v>104263</v>
      </c>
      <c r="U1006" s="14"/>
      <c r="V1006" s="15">
        <v>710755</v>
      </c>
      <c r="W1006" s="14"/>
      <c r="X1006" s="5" t="str">
        <f t="shared" si="15"/>
        <v>No</v>
      </c>
      <c r="Y1006" s="14"/>
      <c r="Z1006" s="5"/>
      <c r="AA1006" s="14"/>
      <c r="AB1006" s="5"/>
      <c r="AC1006" s="27"/>
      <c r="AD1006" s="5"/>
      <c r="AE1006" s="14"/>
      <c r="AF1006" s="5"/>
      <c r="AG1006" s="7"/>
    </row>
    <row r="1007" spans="1:33" s="54" customFormat="1">
      <c r="A1007" s="16" t="s">
        <v>5990</v>
      </c>
      <c r="B1007" s="16" t="s">
        <v>545</v>
      </c>
      <c r="C1007" s="17" t="s">
        <v>132</v>
      </c>
      <c r="D1007" s="186" t="s">
        <v>5517</v>
      </c>
      <c r="E1007" s="189" t="s">
        <v>5518</v>
      </c>
      <c r="F1007" s="17" t="s">
        <v>157</v>
      </c>
      <c r="G1007" s="17" t="s">
        <v>147</v>
      </c>
      <c r="H1007" s="18">
        <v>0</v>
      </c>
      <c r="I1007" s="13">
        <v>14</v>
      </c>
      <c r="J1007" s="14">
        <v>45303</v>
      </c>
      <c r="K1007" s="19"/>
      <c r="L1007" s="14">
        <v>11098</v>
      </c>
      <c r="M1007" s="14"/>
      <c r="N1007" s="14">
        <v>0</v>
      </c>
      <c r="O1007" s="14"/>
      <c r="P1007" s="14">
        <v>155267</v>
      </c>
      <c r="Q1007" s="14"/>
      <c r="R1007" s="14">
        <v>133895</v>
      </c>
      <c r="S1007" s="14"/>
      <c r="T1007" s="14">
        <v>277200</v>
      </c>
      <c r="U1007" s="14"/>
      <c r="V1007" s="15">
        <v>622763</v>
      </c>
      <c r="W1007" s="14"/>
      <c r="X1007" s="5" t="str">
        <f t="shared" si="15"/>
        <v>No</v>
      </c>
      <c r="Y1007" s="14"/>
      <c r="Z1007" s="5"/>
      <c r="AA1007" s="14"/>
      <c r="AB1007" s="5"/>
      <c r="AC1007" s="27"/>
      <c r="AD1007" s="5"/>
      <c r="AE1007" s="14"/>
      <c r="AF1007" s="5"/>
      <c r="AG1007" s="7"/>
    </row>
    <row r="1008" spans="1:33" s="54" customFormat="1">
      <c r="A1008" s="16" t="s">
        <v>5008</v>
      </c>
      <c r="B1008" s="16" t="s">
        <v>3293</v>
      </c>
      <c r="C1008" s="17" t="s">
        <v>91</v>
      </c>
      <c r="D1008" s="186" t="s">
        <v>5009</v>
      </c>
      <c r="E1008" s="189" t="s">
        <v>5010</v>
      </c>
      <c r="F1008" s="17" t="s">
        <v>88</v>
      </c>
      <c r="G1008" s="17" t="s">
        <v>147</v>
      </c>
      <c r="H1008" s="18">
        <v>0</v>
      </c>
      <c r="I1008" s="13">
        <v>14</v>
      </c>
      <c r="J1008" s="14">
        <v>1173533</v>
      </c>
      <c r="K1008" s="19"/>
      <c r="L1008" s="14">
        <v>366972</v>
      </c>
      <c r="M1008" s="14"/>
      <c r="N1008" s="14">
        <v>0</v>
      </c>
      <c r="O1008" s="14"/>
      <c r="P1008" s="14">
        <v>1681730</v>
      </c>
      <c r="Q1008" s="14"/>
      <c r="R1008" s="14">
        <v>187505</v>
      </c>
      <c r="S1008" s="14"/>
      <c r="T1008" s="14">
        <v>225266</v>
      </c>
      <c r="U1008" s="14"/>
      <c r="V1008" s="15">
        <v>3635006</v>
      </c>
      <c r="W1008" s="14"/>
      <c r="X1008" s="5" t="str">
        <f t="shared" si="15"/>
        <v>No</v>
      </c>
      <c r="Y1008" s="14"/>
      <c r="Z1008" s="5"/>
      <c r="AA1008" s="14"/>
      <c r="AB1008" s="5"/>
      <c r="AC1008" s="27"/>
      <c r="AD1008" s="5"/>
      <c r="AE1008" s="14"/>
      <c r="AF1008" s="5"/>
      <c r="AG1008" s="7"/>
    </row>
    <row r="1009" spans="1:33" s="54" customFormat="1">
      <c r="A1009" s="16" t="s">
        <v>3612</v>
      </c>
      <c r="B1009" s="16" t="s">
        <v>626</v>
      </c>
      <c r="C1009" s="17" t="s">
        <v>109</v>
      </c>
      <c r="D1009" s="186" t="s">
        <v>3613</v>
      </c>
      <c r="E1009" s="189" t="s">
        <v>3614</v>
      </c>
      <c r="F1009" s="17" t="s">
        <v>157</v>
      </c>
      <c r="G1009" s="17" t="s">
        <v>147</v>
      </c>
      <c r="H1009" s="18">
        <v>0</v>
      </c>
      <c r="I1009" s="13">
        <v>14</v>
      </c>
      <c r="J1009" s="14">
        <v>6073</v>
      </c>
      <c r="K1009" s="19"/>
      <c r="L1009" s="14">
        <v>0</v>
      </c>
      <c r="M1009" s="14"/>
      <c r="N1009" s="14">
        <v>0</v>
      </c>
      <c r="O1009" s="14"/>
      <c r="P1009" s="14">
        <v>560533</v>
      </c>
      <c r="Q1009" s="14"/>
      <c r="R1009" s="14">
        <v>0</v>
      </c>
      <c r="S1009" s="14"/>
      <c r="T1009" s="14">
        <v>272664</v>
      </c>
      <c r="U1009" s="14"/>
      <c r="V1009" s="15">
        <v>839270</v>
      </c>
      <c r="W1009" s="14"/>
      <c r="X1009" s="5" t="str">
        <f t="shared" si="15"/>
        <v>No</v>
      </c>
      <c r="Y1009" s="14"/>
      <c r="Z1009" s="5"/>
      <c r="AA1009" s="14"/>
      <c r="AB1009" s="5"/>
      <c r="AC1009" s="27"/>
      <c r="AD1009" s="5"/>
      <c r="AE1009" s="14"/>
      <c r="AF1009" s="5"/>
      <c r="AG1009" s="7"/>
    </row>
    <row r="1010" spans="1:33" s="54" customFormat="1">
      <c r="A1010" s="16" t="s">
        <v>6184</v>
      </c>
      <c r="B1010" s="16" t="s">
        <v>6185</v>
      </c>
      <c r="C1010" s="17" t="s">
        <v>91</v>
      </c>
      <c r="D1010" s="186"/>
      <c r="E1010" s="189">
        <v>90291</v>
      </c>
      <c r="F1010" s="17" t="s">
        <v>83</v>
      </c>
      <c r="G1010" s="17" t="s">
        <v>5756</v>
      </c>
      <c r="H1010" s="18">
        <v>12150996</v>
      </c>
      <c r="I1010" s="13">
        <v>14</v>
      </c>
      <c r="J1010" s="14">
        <v>132811</v>
      </c>
      <c r="K1010" s="19"/>
      <c r="L1010" s="14">
        <v>0</v>
      </c>
      <c r="M1010" s="14"/>
      <c r="N1010" s="14">
        <v>0</v>
      </c>
      <c r="O1010" s="14"/>
      <c r="P1010" s="14">
        <v>1638184</v>
      </c>
      <c r="Q1010" s="14"/>
      <c r="R1010" s="14">
        <v>0</v>
      </c>
      <c r="S1010" s="14"/>
      <c r="T1010" s="14">
        <v>0</v>
      </c>
      <c r="U1010" s="14"/>
      <c r="V1010" s="15">
        <v>1770995</v>
      </c>
      <c r="W1010" s="14"/>
      <c r="X1010" s="5" t="str">
        <f t="shared" si="15"/>
        <v>No</v>
      </c>
      <c r="Y1010" s="14"/>
      <c r="Z1010" s="5"/>
      <c r="AA1010" s="14"/>
      <c r="AB1010" s="5"/>
      <c r="AC1010" s="27"/>
      <c r="AD1010" s="5"/>
      <c r="AE1010" s="14"/>
      <c r="AF1010" s="5"/>
      <c r="AG1010" s="7"/>
    </row>
    <row r="1011" spans="1:33" s="54" customFormat="1">
      <c r="A1011" s="16" t="s">
        <v>2361</v>
      </c>
      <c r="B1011" s="16" t="s">
        <v>2362</v>
      </c>
      <c r="C1011" s="17" t="s">
        <v>91</v>
      </c>
      <c r="D1011" s="186">
        <v>9043</v>
      </c>
      <c r="E1011" s="189">
        <v>90043</v>
      </c>
      <c r="F1011" s="17" t="s">
        <v>83</v>
      </c>
      <c r="G1011" s="17" t="s">
        <v>84</v>
      </c>
      <c r="H1011" s="18">
        <v>12150996</v>
      </c>
      <c r="I1011" s="13">
        <v>14</v>
      </c>
      <c r="J1011" s="14">
        <v>0</v>
      </c>
      <c r="K1011" s="19"/>
      <c r="L1011" s="14">
        <v>0</v>
      </c>
      <c r="M1011" s="14"/>
      <c r="N1011" s="14">
        <v>0</v>
      </c>
      <c r="O1011" s="14"/>
      <c r="P1011" s="14">
        <v>3551247</v>
      </c>
      <c r="Q1011" s="14"/>
      <c r="R1011" s="14">
        <v>781403</v>
      </c>
      <c r="S1011" s="14"/>
      <c r="T1011" s="14">
        <v>0</v>
      </c>
      <c r="U1011" s="14"/>
      <c r="V1011" s="15">
        <v>4332650</v>
      </c>
      <c r="W1011" s="14"/>
      <c r="X1011" s="5" t="str">
        <f t="shared" si="15"/>
        <v>No</v>
      </c>
      <c r="Y1011" s="14"/>
      <c r="Z1011" s="5"/>
      <c r="AA1011" s="14"/>
      <c r="AB1011" s="5"/>
      <c r="AC1011" s="27"/>
      <c r="AD1011" s="5"/>
      <c r="AE1011" s="14"/>
      <c r="AF1011" s="5"/>
      <c r="AG1011" s="7"/>
    </row>
    <row r="1012" spans="1:33" s="54" customFormat="1">
      <c r="A1012" s="16" t="s">
        <v>1414</v>
      </c>
      <c r="B1012" s="16" t="s">
        <v>1415</v>
      </c>
      <c r="C1012" s="17" t="s">
        <v>150</v>
      </c>
      <c r="D1012" s="186" t="s">
        <v>1416</v>
      </c>
      <c r="E1012" s="189" t="s">
        <v>1417</v>
      </c>
      <c r="F1012" s="17" t="s">
        <v>83</v>
      </c>
      <c r="G1012" s="17" t="s">
        <v>147</v>
      </c>
      <c r="H1012" s="18">
        <v>0</v>
      </c>
      <c r="I1012" s="13">
        <v>14</v>
      </c>
      <c r="J1012" s="14">
        <v>84435</v>
      </c>
      <c r="K1012" s="19"/>
      <c r="L1012" s="14">
        <v>75834</v>
      </c>
      <c r="M1012" s="14"/>
      <c r="N1012" s="14">
        <v>0</v>
      </c>
      <c r="O1012" s="14"/>
      <c r="P1012" s="14">
        <v>286424</v>
      </c>
      <c r="Q1012" s="14"/>
      <c r="R1012" s="14">
        <v>44292</v>
      </c>
      <c r="S1012" s="14"/>
      <c r="T1012" s="14">
        <v>140699</v>
      </c>
      <c r="U1012" s="14"/>
      <c r="V1012" s="15">
        <v>631684</v>
      </c>
      <c r="W1012" s="14"/>
      <c r="X1012" s="5" t="str">
        <f t="shared" si="15"/>
        <v>No</v>
      </c>
      <c r="Y1012" s="14"/>
      <c r="Z1012" s="5"/>
      <c r="AA1012" s="14"/>
      <c r="AB1012" s="5"/>
      <c r="AC1012" s="27"/>
      <c r="AD1012" s="5"/>
      <c r="AE1012" s="14"/>
      <c r="AF1012" s="5"/>
      <c r="AG1012" s="7"/>
    </row>
    <row r="1013" spans="1:33" s="54" customFormat="1">
      <c r="A1013" s="16" t="s">
        <v>2692</v>
      </c>
      <c r="B1013" s="16" t="s">
        <v>1636</v>
      </c>
      <c r="C1013" s="17" t="s">
        <v>160</v>
      </c>
      <c r="D1013" s="186">
        <v>1096</v>
      </c>
      <c r="E1013" s="189">
        <v>10096</v>
      </c>
      <c r="F1013" s="17" t="s">
        <v>83</v>
      </c>
      <c r="G1013" s="17" t="s">
        <v>5756</v>
      </c>
      <c r="H1013" s="18">
        <v>61210</v>
      </c>
      <c r="I1013" s="13">
        <v>14</v>
      </c>
      <c r="J1013" s="14">
        <v>671167</v>
      </c>
      <c r="K1013" s="19"/>
      <c r="L1013" s="14">
        <v>75728</v>
      </c>
      <c r="M1013" s="14"/>
      <c r="N1013" s="14">
        <v>0</v>
      </c>
      <c r="O1013" s="14"/>
      <c r="P1013" s="14">
        <v>1050585</v>
      </c>
      <c r="Q1013" s="14"/>
      <c r="R1013" s="14">
        <v>101109</v>
      </c>
      <c r="S1013" s="14"/>
      <c r="T1013" s="14">
        <v>1055038</v>
      </c>
      <c r="U1013" s="14"/>
      <c r="V1013" s="15">
        <v>2953627</v>
      </c>
      <c r="W1013" s="14"/>
      <c r="X1013" s="5" t="str">
        <f t="shared" si="15"/>
        <v>No</v>
      </c>
      <c r="Y1013" s="14"/>
      <c r="Z1013" s="5"/>
      <c r="AA1013" s="14"/>
      <c r="AB1013" s="5"/>
      <c r="AC1013" s="27"/>
      <c r="AD1013" s="5"/>
      <c r="AE1013" s="14"/>
      <c r="AF1013" s="5"/>
      <c r="AG1013" s="7"/>
    </row>
    <row r="1014" spans="1:33" s="54" customFormat="1">
      <c r="A1014" s="16" t="s">
        <v>1671</v>
      </c>
      <c r="B1014" s="16" t="s">
        <v>1672</v>
      </c>
      <c r="C1014" s="17" t="s">
        <v>178</v>
      </c>
      <c r="D1014" s="186" t="s">
        <v>1673</v>
      </c>
      <c r="E1014" s="189" t="s">
        <v>1674</v>
      </c>
      <c r="F1014" s="17" t="s">
        <v>83</v>
      </c>
      <c r="G1014" s="17" t="s">
        <v>147</v>
      </c>
      <c r="H1014" s="18">
        <v>0</v>
      </c>
      <c r="I1014" s="13">
        <v>14</v>
      </c>
      <c r="J1014" s="14">
        <v>89158</v>
      </c>
      <c r="K1014" s="19"/>
      <c r="L1014" s="14">
        <v>23751</v>
      </c>
      <c r="M1014" s="14"/>
      <c r="N1014" s="14">
        <v>0</v>
      </c>
      <c r="O1014" s="14"/>
      <c r="P1014" s="14">
        <v>534866</v>
      </c>
      <c r="Q1014" s="14"/>
      <c r="R1014" s="14">
        <v>594297</v>
      </c>
      <c r="S1014" s="14"/>
      <c r="T1014" s="14">
        <v>281943</v>
      </c>
      <c r="U1014" s="14"/>
      <c r="V1014" s="15">
        <v>1524015</v>
      </c>
      <c r="W1014" s="14"/>
      <c r="X1014" s="5" t="str">
        <f t="shared" si="15"/>
        <v>No</v>
      </c>
      <c r="Y1014" s="14"/>
      <c r="Z1014" s="5"/>
      <c r="AA1014" s="14"/>
      <c r="AB1014" s="5"/>
      <c r="AC1014" s="27"/>
      <c r="AD1014" s="5"/>
      <c r="AE1014" s="14"/>
      <c r="AF1014" s="5"/>
      <c r="AG1014" s="7"/>
    </row>
    <row r="1015" spans="1:33" s="54" customFormat="1">
      <c r="A1015" s="16" t="s">
        <v>1770</v>
      </c>
      <c r="B1015" s="16" t="s">
        <v>1771</v>
      </c>
      <c r="C1015" s="17" t="s">
        <v>274</v>
      </c>
      <c r="D1015" s="186" t="s">
        <v>1772</v>
      </c>
      <c r="E1015" s="189" t="s">
        <v>1773</v>
      </c>
      <c r="F1015" s="17" t="s">
        <v>83</v>
      </c>
      <c r="G1015" s="17" t="s">
        <v>147</v>
      </c>
      <c r="H1015" s="18">
        <v>0</v>
      </c>
      <c r="I1015" s="13">
        <v>14</v>
      </c>
      <c r="J1015" s="14">
        <v>412694</v>
      </c>
      <c r="K1015" s="19"/>
      <c r="L1015" s="14">
        <v>27925</v>
      </c>
      <c r="M1015" s="14"/>
      <c r="N1015" s="14">
        <v>0</v>
      </c>
      <c r="O1015" s="14"/>
      <c r="P1015" s="14">
        <v>51113</v>
      </c>
      <c r="Q1015" s="14"/>
      <c r="R1015" s="14">
        <v>676802</v>
      </c>
      <c r="S1015" s="14"/>
      <c r="T1015" s="14">
        <v>114133</v>
      </c>
      <c r="U1015" s="14"/>
      <c r="V1015" s="15">
        <v>1282667</v>
      </c>
      <c r="W1015" s="14"/>
      <c r="X1015" s="5" t="str">
        <f t="shared" si="15"/>
        <v>No</v>
      </c>
      <c r="Y1015" s="14"/>
      <c r="Z1015" s="5"/>
      <c r="AA1015" s="14"/>
      <c r="AB1015" s="5"/>
      <c r="AC1015" s="27"/>
      <c r="AD1015" s="5"/>
      <c r="AE1015" s="14"/>
      <c r="AF1015" s="5"/>
      <c r="AG1015" s="7"/>
    </row>
    <row r="1016" spans="1:33" s="54" customFormat="1">
      <c r="A1016" s="16" t="s">
        <v>5949</v>
      </c>
      <c r="B1016" s="16" t="s">
        <v>4642</v>
      </c>
      <c r="C1016" s="17" t="s">
        <v>42</v>
      </c>
      <c r="D1016" s="186" t="s">
        <v>4643</v>
      </c>
      <c r="E1016" s="189" t="s">
        <v>4644</v>
      </c>
      <c r="F1016" s="17" t="s">
        <v>83</v>
      </c>
      <c r="G1016" s="17" t="s">
        <v>147</v>
      </c>
      <c r="H1016" s="18">
        <v>0</v>
      </c>
      <c r="I1016" s="13">
        <v>14</v>
      </c>
      <c r="J1016" s="14">
        <v>103868</v>
      </c>
      <c r="K1016" s="19"/>
      <c r="L1016" s="14">
        <v>114743</v>
      </c>
      <c r="M1016" s="14"/>
      <c r="N1016" s="14">
        <v>0</v>
      </c>
      <c r="O1016" s="14"/>
      <c r="P1016" s="14">
        <v>325565</v>
      </c>
      <c r="Q1016" s="14"/>
      <c r="R1016" s="14">
        <v>667780</v>
      </c>
      <c r="S1016" s="14"/>
      <c r="T1016" s="14">
        <v>172500</v>
      </c>
      <c r="U1016" s="14"/>
      <c r="V1016" s="15">
        <v>1384456</v>
      </c>
      <c r="W1016" s="14"/>
      <c r="X1016" s="5" t="str">
        <f t="shared" si="15"/>
        <v>No</v>
      </c>
      <c r="Y1016" s="14"/>
      <c r="Z1016" s="5"/>
      <c r="AA1016" s="14"/>
      <c r="AB1016" s="5"/>
      <c r="AC1016" s="27"/>
      <c r="AD1016" s="5"/>
      <c r="AE1016" s="14"/>
      <c r="AF1016" s="5"/>
      <c r="AG1016" s="7"/>
    </row>
    <row r="1017" spans="1:33" s="54" customFormat="1">
      <c r="A1017" s="16" t="s">
        <v>6165</v>
      </c>
      <c r="B1017" s="16" t="s">
        <v>6166</v>
      </c>
      <c r="C1017" s="17" t="s">
        <v>91</v>
      </c>
      <c r="D1017" s="186"/>
      <c r="E1017" s="189">
        <v>90268</v>
      </c>
      <c r="F1017" s="17" t="s">
        <v>83</v>
      </c>
      <c r="G1017" s="17" t="s">
        <v>5756</v>
      </c>
      <c r="H1017" s="18">
        <v>12150996</v>
      </c>
      <c r="I1017" s="13">
        <v>14</v>
      </c>
      <c r="J1017" s="14">
        <v>36430</v>
      </c>
      <c r="K1017" s="19"/>
      <c r="L1017" s="14">
        <v>0</v>
      </c>
      <c r="M1017" s="14"/>
      <c r="N1017" s="14">
        <v>0</v>
      </c>
      <c r="O1017" s="14"/>
      <c r="P1017" s="14">
        <v>0</v>
      </c>
      <c r="Q1017" s="14"/>
      <c r="R1017" s="14">
        <v>929129</v>
      </c>
      <c r="S1017" s="14"/>
      <c r="T1017" s="14">
        <v>0</v>
      </c>
      <c r="U1017" s="14"/>
      <c r="V1017" s="15">
        <v>965559</v>
      </c>
      <c r="W1017" s="14"/>
      <c r="X1017" s="5" t="str">
        <f t="shared" si="15"/>
        <v>No</v>
      </c>
      <c r="Y1017" s="14"/>
      <c r="Z1017" s="5"/>
      <c r="AA1017" s="14"/>
      <c r="AB1017" s="5"/>
      <c r="AC1017" s="27"/>
      <c r="AD1017" s="5"/>
      <c r="AE1017" s="14"/>
      <c r="AF1017" s="5"/>
      <c r="AG1017" s="7"/>
    </row>
    <row r="1018" spans="1:33" s="54" customFormat="1">
      <c r="A1018" s="16" t="s">
        <v>4822</v>
      </c>
      <c r="B1018" s="16" t="s">
        <v>4823</v>
      </c>
      <c r="C1018" s="17" t="s">
        <v>87</v>
      </c>
      <c r="D1018" s="186" t="s">
        <v>4824</v>
      </c>
      <c r="E1018" s="189" t="s">
        <v>4825</v>
      </c>
      <c r="F1018" s="17" t="s">
        <v>88</v>
      </c>
      <c r="G1018" s="17" t="s">
        <v>147</v>
      </c>
      <c r="H1018" s="18">
        <v>0</v>
      </c>
      <c r="I1018" s="13">
        <v>14</v>
      </c>
      <c r="J1018" s="14">
        <v>184086</v>
      </c>
      <c r="K1018" s="19"/>
      <c r="L1018" s="14">
        <v>10</v>
      </c>
      <c r="M1018" s="14"/>
      <c r="N1018" s="14">
        <v>0</v>
      </c>
      <c r="O1018" s="14"/>
      <c r="P1018" s="14">
        <v>2657145</v>
      </c>
      <c r="Q1018" s="14"/>
      <c r="R1018" s="14">
        <v>281340</v>
      </c>
      <c r="S1018" s="14"/>
      <c r="T1018" s="14">
        <v>1128841</v>
      </c>
      <c r="U1018" s="14"/>
      <c r="V1018" s="15">
        <v>4251422</v>
      </c>
      <c r="W1018" s="14"/>
      <c r="X1018" s="5" t="str">
        <f t="shared" si="15"/>
        <v>No</v>
      </c>
      <c r="Y1018" s="14"/>
      <c r="Z1018" s="5"/>
      <c r="AA1018" s="14"/>
      <c r="AB1018" s="5"/>
      <c r="AC1018" s="27"/>
      <c r="AD1018" s="5"/>
      <c r="AE1018" s="14"/>
      <c r="AF1018" s="5"/>
      <c r="AG1018" s="7"/>
    </row>
    <row r="1019" spans="1:33" s="54" customFormat="1">
      <c r="A1019" s="16" t="s">
        <v>1123</v>
      </c>
      <c r="B1019" s="16" t="s">
        <v>1124</v>
      </c>
      <c r="C1019" s="17" t="s">
        <v>238</v>
      </c>
      <c r="D1019" s="186" t="s">
        <v>1125</v>
      </c>
      <c r="E1019" s="189" t="s">
        <v>1126</v>
      </c>
      <c r="F1019" s="17" t="s">
        <v>83</v>
      </c>
      <c r="G1019" s="17" t="s">
        <v>147</v>
      </c>
      <c r="H1019" s="18">
        <v>0</v>
      </c>
      <c r="I1019" s="13">
        <v>14</v>
      </c>
      <c r="J1019" s="14">
        <v>202214</v>
      </c>
      <c r="K1019" s="19"/>
      <c r="L1019" s="14">
        <v>19564</v>
      </c>
      <c r="M1019" s="14"/>
      <c r="N1019" s="14">
        <v>0</v>
      </c>
      <c r="O1019" s="14"/>
      <c r="P1019" s="14">
        <v>327525</v>
      </c>
      <c r="Q1019" s="14"/>
      <c r="R1019" s="14">
        <v>692910</v>
      </c>
      <c r="S1019" s="14"/>
      <c r="T1019" s="14">
        <v>606423</v>
      </c>
      <c r="U1019" s="14"/>
      <c r="V1019" s="15">
        <v>1848636</v>
      </c>
      <c r="W1019" s="14"/>
      <c r="X1019" s="5" t="str">
        <f t="shared" si="15"/>
        <v>No</v>
      </c>
      <c r="Y1019" s="14"/>
      <c r="Z1019" s="5"/>
      <c r="AA1019" s="14"/>
      <c r="AB1019" s="5"/>
      <c r="AC1019" s="27"/>
      <c r="AD1019" s="5"/>
      <c r="AE1019" s="14"/>
      <c r="AF1019" s="5"/>
      <c r="AG1019" s="7"/>
    </row>
    <row r="1020" spans="1:33" s="54" customFormat="1">
      <c r="A1020" s="16" t="s">
        <v>2488</v>
      </c>
      <c r="B1020" s="16" t="s">
        <v>799</v>
      </c>
      <c r="C1020" s="17" t="s">
        <v>235</v>
      </c>
      <c r="D1020" s="186" t="s">
        <v>4250</v>
      </c>
      <c r="E1020" s="189" t="s">
        <v>4251</v>
      </c>
      <c r="F1020" s="17" t="s">
        <v>83</v>
      </c>
      <c r="G1020" s="17" t="s">
        <v>147</v>
      </c>
      <c r="H1020" s="18">
        <v>0</v>
      </c>
      <c r="I1020" s="13">
        <v>14</v>
      </c>
      <c r="J1020" s="14">
        <v>5912</v>
      </c>
      <c r="K1020" s="19"/>
      <c r="L1020" s="14">
        <v>794732</v>
      </c>
      <c r="M1020" s="14"/>
      <c r="N1020" s="14">
        <v>0</v>
      </c>
      <c r="O1020" s="14"/>
      <c r="P1020" s="14">
        <v>21852</v>
      </c>
      <c r="Q1020" s="14"/>
      <c r="R1020" s="14">
        <v>127978</v>
      </c>
      <c r="S1020" s="14"/>
      <c r="T1020" s="14">
        <v>167494</v>
      </c>
      <c r="U1020" s="14"/>
      <c r="V1020" s="15">
        <v>1117968</v>
      </c>
      <c r="W1020" s="14"/>
      <c r="X1020" s="5" t="str">
        <f t="shared" si="15"/>
        <v>No</v>
      </c>
      <c r="Y1020" s="14"/>
      <c r="Z1020" s="5"/>
      <c r="AA1020" s="14"/>
      <c r="AB1020" s="5"/>
      <c r="AC1020" s="27"/>
      <c r="AD1020" s="5"/>
      <c r="AE1020" s="14"/>
      <c r="AF1020" s="5"/>
      <c r="AG1020" s="7"/>
    </row>
    <row r="1021" spans="1:33" s="54" customFormat="1">
      <c r="A1021" s="16" t="s">
        <v>4087</v>
      </c>
      <c r="B1021" s="16" t="s">
        <v>551</v>
      </c>
      <c r="C1021" s="17" t="s">
        <v>129</v>
      </c>
      <c r="D1021" s="186">
        <v>4021</v>
      </c>
      <c r="E1021" s="189">
        <v>40021</v>
      </c>
      <c r="F1021" s="17" t="s">
        <v>83</v>
      </c>
      <c r="G1021" s="17" t="s">
        <v>84</v>
      </c>
      <c r="H1021" s="18">
        <v>95779</v>
      </c>
      <c r="I1021" s="13">
        <v>14</v>
      </c>
      <c r="J1021" s="14">
        <v>493034</v>
      </c>
      <c r="K1021" s="19"/>
      <c r="L1021" s="14">
        <v>29168</v>
      </c>
      <c r="M1021" s="14"/>
      <c r="N1021" s="14">
        <v>0</v>
      </c>
      <c r="O1021" s="14"/>
      <c r="P1021" s="14">
        <v>1293018</v>
      </c>
      <c r="Q1021" s="14"/>
      <c r="R1021" s="14">
        <v>65169</v>
      </c>
      <c r="S1021" s="14"/>
      <c r="T1021" s="14">
        <v>1523974</v>
      </c>
      <c r="U1021" s="14"/>
      <c r="V1021" s="15">
        <v>3404363</v>
      </c>
      <c r="W1021" s="14"/>
      <c r="X1021" s="5" t="str">
        <f t="shared" si="15"/>
        <v>No</v>
      </c>
      <c r="Y1021" s="14"/>
      <c r="Z1021" s="5"/>
      <c r="AA1021" s="14"/>
      <c r="AB1021" s="5"/>
      <c r="AC1021" s="27"/>
      <c r="AD1021" s="5"/>
      <c r="AE1021" s="14"/>
      <c r="AF1021" s="5"/>
      <c r="AG1021" s="7"/>
    </row>
    <row r="1022" spans="1:33" s="54" customFormat="1">
      <c r="A1022" s="16" t="s">
        <v>2841</v>
      </c>
      <c r="B1022" s="16" t="s">
        <v>2842</v>
      </c>
      <c r="C1022" s="17" t="s">
        <v>69</v>
      </c>
      <c r="D1022" s="186" t="s">
        <v>2843</v>
      </c>
      <c r="E1022" s="189">
        <v>88140</v>
      </c>
      <c r="F1022" s="17" t="s">
        <v>36</v>
      </c>
      <c r="G1022" s="17" t="s">
        <v>5756</v>
      </c>
      <c r="H1022" s="18">
        <v>0</v>
      </c>
      <c r="I1022" s="13">
        <v>14</v>
      </c>
      <c r="J1022" s="14">
        <v>62798</v>
      </c>
      <c r="K1022" s="19"/>
      <c r="L1022" s="14">
        <v>0</v>
      </c>
      <c r="M1022" s="14"/>
      <c r="N1022" s="14">
        <v>0</v>
      </c>
      <c r="O1022" s="14"/>
      <c r="P1022" s="14">
        <v>165204</v>
      </c>
      <c r="Q1022" s="14"/>
      <c r="R1022" s="14">
        <v>95582</v>
      </c>
      <c r="S1022" s="14"/>
      <c r="T1022" s="14">
        <v>714140</v>
      </c>
      <c r="U1022" s="14"/>
      <c r="V1022" s="15">
        <v>1037724</v>
      </c>
      <c r="W1022" s="14"/>
      <c r="X1022" s="5" t="str">
        <f t="shared" si="15"/>
        <v>No</v>
      </c>
      <c r="Y1022" s="14"/>
      <c r="Z1022" s="5"/>
      <c r="AA1022" s="14"/>
      <c r="AB1022" s="5"/>
      <c r="AC1022" s="27"/>
      <c r="AD1022" s="5"/>
      <c r="AE1022" s="14"/>
      <c r="AF1022" s="5"/>
      <c r="AG1022" s="7"/>
    </row>
    <row r="1023" spans="1:33" s="54" customFormat="1">
      <c r="A1023" s="16" t="s">
        <v>1204</v>
      </c>
      <c r="B1023" s="16" t="s">
        <v>1205</v>
      </c>
      <c r="C1023" s="17" t="s">
        <v>39</v>
      </c>
      <c r="D1023" s="186">
        <v>9131</v>
      </c>
      <c r="E1023" s="189">
        <v>90131</v>
      </c>
      <c r="F1023" s="17" t="s">
        <v>83</v>
      </c>
      <c r="G1023" s="17" t="s">
        <v>84</v>
      </c>
      <c r="H1023" s="18">
        <v>3629114</v>
      </c>
      <c r="I1023" s="13">
        <v>14</v>
      </c>
      <c r="J1023" s="14">
        <v>0</v>
      </c>
      <c r="K1023" s="19"/>
      <c r="L1023" s="14">
        <v>0</v>
      </c>
      <c r="M1023" s="14"/>
      <c r="N1023" s="14">
        <v>0</v>
      </c>
      <c r="O1023" s="14"/>
      <c r="P1023" s="14">
        <v>4335173</v>
      </c>
      <c r="Q1023" s="14"/>
      <c r="R1023" s="14">
        <v>637841</v>
      </c>
      <c r="S1023" s="14"/>
      <c r="T1023" s="14">
        <v>173385</v>
      </c>
      <c r="U1023" s="14"/>
      <c r="V1023" s="15">
        <v>5146399</v>
      </c>
      <c r="W1023" s="14"/>
      <c r="X1023" s="5" t="str">
        <f t="shared" si="15"/>
        <v>No</v>
      </c>
      <c r="Y1023" s="14"/>
      <c r="Z1023" s="5"/>
      <c r="AA1023" s="14"/>
      <c r="AB1023" s="5"/>
      <c r="AC1023" s="27"/>
      <c r="AD1023" s="5"/>
      <c r="AE1023" s="14"/>
      <c r="AF1023" s="5"/>
      <c r="AG1023" s="7"/>
    </row>
    <row r="1024" spans="1:33" s="54" customFormat="1">
      <c r="A1024" s="16" t="s">
        <v>6579</v>
      </c>
      <c r="B1024" s="16" t="s">
        <v>2789</v>
      </c>
      <c r="C1024" s="17" t="s">
        <v>210</v>
      </c>
      <c r="D1024" s="186" t="s">
        <v>2790</v>
      </c>
      <c r="E1024" s="189" t="s">
        <v>2791</v>
      </c>
      <c r="F1024" s="17" t="s">
        <v>157</v>
      </c>
      <c r="G1024" s="17" t="s">
        <v>147</v>
      </c>
      <c r="H1024" s="18">
        <v>0</v>
      </c>
      <c r="I1024" s="13">
        <v>14</v>
      </c>
      <c r="J1024" s="14">
        <v>26489</v>
      </c>
      <c r="K1024" s="19"/>
      <c r="L1024" s="14">
        <v>0</v>
      </c>
      <c r="M1024" s="14"/>
      <c r="N1024" s="14">
        <v>0</v>
      </c>
      <c r="O1024" s="14"/>
      <c r="P1024" s="14">
        <v>225000</v>
      </c>
      <c r="Q1024" s="14"/>
      <c r="R1024" s="14">
        <v>20000</v>
      </c>
      <c r="S1024" s="14"/>
      <c r="T1024" s="14">
        <v>513917</v>
      </c>
      <c r="U1024" s="14"/>
      <c r="V1024" s="15">
        <v>785406</v>
      </c>
      <c r="W1024" s="14"/>
      <c r="X1024" s="5" t="str">
        <f t="shared" si="15"/>
        <v>No</v>
      </c>
      <c r="Y1024" s="14"/>
      <c r="Z1024" s="5"/>
      <c r="AA1024" s="14"/>
      <c r="AB1024" s="5"/>
      <c r="AC1024" s="27"/>
      <c r="AD1024" s="5"/>
      <c r="AE1024" s="14"/>
      <c r="AF1024" s="5"/>
      <c r="AG1024" s="7"/>
    </row>
    <row r="1025" spans="1:33" s="54" customFormat="1">
      <c r="A1025" s="16" t="s">
        <v>6580</v>
      </c>
      <c r="B1025" s="16" t="s">
        <v>3046</v>
      </c>
      <c r="C1025" s="17" t="s">
        <v>233</v>
      </c>
      <c r="D1025" s="186" t="s">
        <v>3047</v>
      </c>
      <c r="E1025" s="189" t="s">
        <v>3048</v>
      </c>
      <c r="F1025" s="17" t="s">
        <v>157</v>
      </c>
      <c r="G1025" s="17" t="s">
        <v>147</v>
      </c>
      <c r="H1025" s="18">
        <v>0</v>
      </c>
      <c r="I1025" s="13">
        <v>14</v>
      </c>
      <c r="J1025" s="14">
        <v>32465</v>
      </c>
      <c r="K1025" s="19"/>
      <c r="L1025" s="14">
        <v>8513</v>
      </c>
      <c r="M1025" s="14"/>
      <c r="N1025" s="14">
        <v>0</v>
      </c>
      <c r="O1025" s="14"/>
      <c r="P1025" s="14">
        <v>171045</v>
      </c>
      <c r="Q1025" s="14"/>
      <c r="R1025" s="14">
        <v>78005</v>
      </c>
      <c r="S1025" s="14"/>
      <c r="T1025" s="14">
        <v>261471</v>
      </c>
      <c r="U1025" s="14"/>
      <c r="V1025" s="15">
        <v>551499</v>
      </c>
      <c r="W1025" s="14"/>
      <c r="X1025" s="5" t="str">
        <f t="shared" si="15"/>
        <v>No</v>
      </c>
      <c r="Y1025" s="14"/>
      <c r="Z1025" s="5"/>
      <c r="AA1025" s="14"/>
      <c r="AB1025" s="5"/>
      <c r="AC1025" s="27"/>
      <c r="AD1025" s="5"/>
      <c r="AE1025" s="14"/>
      <c r="AF1025" s="5"/>
      <c r="AG1025" s="7"/>
    </row>
    <row r="1026" spans="1:33" s="54" customFormat="1">
      <c r="A1026" s="16" t="s">
        <v>6227</v>
      </c>
      <c r="B1026" s="16" t="s">
        <v>6228</v>
      </c>
      <c r="C1026" s="17" t="s">
        <v>171</v>
      </c>
      <c r="D1026" s="186"/>
      <c r="E1026" s="189">
        <v>40259</v>
      </c>
      <c r="F1026" s="17" t="s">
        <v>157</v>
      </c>
      <c r="G1026" s="17" t="s">
        <v>84</v>
      </c>
      <c r="H1026" s="18">
        <v>2441770</v>
      </c>
      <c r="I1026" s="13">
        <v>14</v>
      </c>
      <c r="J1026" s="14">
        <v>426398</v>
      </c>
      <c r="K1026" s="19"/>
      <c r="L1026" s="14">
        <v>360206</v>
      </c>
      <c r="M1026" s="14"/>
      <c r="N1026" s="14">
        <v>0</v>
      </c>
      <c r="O1026" s="14"/>
      <c r="P1026" s="14">
        <v>1188735</v>
      </c>
      <c r="Q1026" s="14"/>
      <c r="R1026" s="14">
        <v>0</v>
      </c>
      <c r="S1026" s="14"/>
      <c r="T1026" s="14">
        <v>0</v>
      </c>
      <c r="U1026" s="14"/>
      <c r="V1026" s="15">
        <v>1975339</v>
      </c>
      <c r="W1026" s="14"/>
      <c r="X1026" s="5" t="str">
        <f t="shared" si="15"/>
        <v>No</v>
      </c>
      <c r="Y1026" s="14"/>
      <c r="Z1026" s="5"/>
      <c r="AA1026" s="14"/>
      <c r="AB1026" s="5"/>
      <c r="AC1026" s="27"/>
      <c r="AD1026" s="5"/>
      <c r="AE1026" s="14"/>
      <c r="AF1026" s="5"/>
      <c r="AG1026" s="7"/>
    </row>
    <row r="1027" spans="1:33" s="54" customFormat="1">
      <c r="A1027" s="16" t="s">
        <v>1311</v>
      </c>
      <c r="B1027" s="16" t="s">
        <v>1312</v>
      </c>
      <c r="C1027" s="17" t="s">
        <v>141</v>
      </c>
      <c r="D1027" s="186" t="s">
        <v>1313</v>
      </c>
      <c r="E1027" s="189" t="s">
        <v>1314</v>
      </c>
      <c r="F1027" s="17" t="s">
        <v>83</v>
      </c>
      <c r="G1027" s="17" t="s">
        <v>147</v>
      </c>
      <c r="H1027" s="18">
        <v>0</v>
      </c>
      <c r="I1027" s="13">
        <v>14</v>
      </c>
      <c r="J1027" s="14">
        <v>10801</v>
      </c>
      <c r="K1027" s="19"/>
      <c r="L1027" s="14">
        <v>0</v>
      </c>
      <c r="M1027" s="14"/>
      <c r="N1027" s="14">
        <v>0</v>
      </c>
      <c r="O1027" s="14"/>
      <c r="P1027" s="14">
        <v>199457</v>
      </c>
      <c r="Q1027" s="14"/>
      <c r="R1027" s="14">
        <v>149155</v>
      </c>
      <c r="S1027" s="14"/>
      <c r="T1027" s="14">
        <v>348612</v>
      </c>
      <c r="U1027" s="14"/>
      <c r="V1027" s="15">
        <v>708025</v>
      </c>
      <c r="W1027" s="14"/>
      <c r="X1027" s="5" t="str">
        <f t="shared" ref="X1027:X1090" si="16">IF(W1027&amp;U1027&amp;S1027&amp;Q1027&amp;O1027&amp;M1027&amp;K1027&lt;&gt;"","Yes","No")</f>
        <v>No</v>
      </c>
      <c r="Y1027" s="14"/>
      <c r="Z1027" s="5"/>
      <c r="AA1027" s="14"/>
      <c r="AB1027" s="5"/>
      <c r="AC1027" s="27"/>
      <c r="AD1027" s="5"/>
      <c r="AE1027" s="14"/>
      <c r="AF1027" s="5"/>
      <c r="AG1027" s="7"/>
    </row>
    <row r="1028" spans="1:33" s="54" customFormat="1">
      <c r="A1028" s="16" t="s">
        <v>1805</v>
      </c>
      <c r="B1028" s="16" t="s">
        <v>1806</v>
      </c>
      <c r="C1028" s="17" t="s">
        <v>168</v>
      </c>
      <c r="D1028" s="186">
        <v>59</v>
      </c>
      <c r="E1028" s="189">
        <v>59</v>
      </c>
      <c r="F1028" s="17" t="s">
        <v>83</v>
      </c>
      <c r="G1028" s="17" t="s">
        <v>5756</v>
      </c>
      <c r="H1028" s="18">
        <v>50520</v>
      </c>
      <c r="I1028" s="13">
        <v>14</v>
      </c>
      <c r="J1028" s="14">
        <v>122260</v>
      </c>
      <c r="K1028" s="19"/>
      <c r="L1028" s="14">
        <v>367432</v>
      </c>
      <c r="M1028" s="14"/>
      <c r="N1028" s="14">
        <v>0</v>
      </c>
      <c r="O1028" s="14"/>
      <c r="P1028" s="14">
        <v>73356</v>
      </c>
      <c r="Q1028" s="14"/>
      <c r="R1028" s="14">
        <v>296191</v>
      </c>
      <c r="S1028" s="14"/>
      <c r="T1028" s="14">
        <v>867000</v>
      </c>
      <c r="U1028" s="14"/>
      <c r="V1028" s="15">
        <v>1726239</v>
      </c>
      <c r="W1028" s="14"/>
      <c r="X1028" s="5" t="str">
        <f t="shared" si="16"/>
        <v>No</v>
      </c>
      <c r="Y1028" s="14"/>
      <c r="Z1028" s="5"/>
      <c r="AA1028" s="14"/>
      <c r="AB1028" s="5"/>
      <c r="AC1028" s="27"/>
      <c r="AD1028" s="5"/>
      <c r="AE1028" s="14"/>
      <c r="AF1028" s="5"/>
      <c r="AG1028" s="7"/>
    </row>
    <row r="1029" spans="1:33" s="54" customFormat="1">
      <c r="A1029" s="16" t="s">
        <v>1546</v>
      </c>
      <c r="B1029" s="16" t="s">
        <v>1547</v>
      </c>
      <c r="C1029" s="17" t="s">
        <v>178</v>
      </c>
      <c r="D1029" s="186" t="s">
        <v>1548</v>
      </c>
      <c r="E1029" s="189" t="s">
        <v>1549</v>
      </c>
      <c r="F1029" s="17" t="s">
        <v>88</v>
      </c>
      <c r="G1029" s="17" t="s">
        <v>147</v>
      </c>
      <c r="H1029" s="18">
        <v>0</v>
      </c>
      <c r="I1029" s="13">
        <v>14</v>
      </c>
      <c r="J1029" s="14">
        <v>356375</v>
      </c>
      <c r="K1029" s="19"/>
      <c r="L1029" s="14">
        <v>0</v>
      </c>
      <c r="M1029" s="14"/>
      <c r="N1029" s="14">
        <v>0</v>
      </c>
      <c r="O1029" s="14"/>
      <c r="P1029" s="14">
        <v>6357</v>
      </c>
      <c r="Q1029" s="14"/>
      <c r="R1029" s="14">
        <v>377599</v>
      </c>
      <c r="S1029" s="14"/>
      <c r="T1029" s="14">
        <v>214762</v>
      </c>
      <c r="U1029" s="14"/>
      <c r="V1029" s="15">
        <v>955093</v>
      </c>
      <c r="W1029" s="14"/>
      <c r="X1029" s="5" t="str">
        <f t="shared" si="16"/>
        <v>No</v>
      </c>
      <c r="Y1029" s="14"/>
      <c r="Z1029" s="5"/>
      <c r="AA1029" s="14"/>
      <c r="AB1029" s="5"/>
      <c r="AC1029" s="27"/>
      <c r="AD1029" s="5"/>
      <c r="AE1029" s="14"/>
      <c r="AF1029" s="5"/>
      <c r="AG1029" s="7"/>
    </row>
    <row r="1030" spans="1:33" s="54" customFormat="1">
      <c r="A1030" s="16" t="s">
        <v>3247</v>
      </c>
      <c r="B1030" s="16" t="s">
        <v>6440</v>
      </c>
      <c r="C1030" s="17" t="s">
        <v>555</v>
      </c>
      <c r="D1030" s="186" t="s">
        <v>3248</v>
      </c>
      <c r="E1030" s="189" t="s">
        <v>3249</v>
      </c>
      <c r="F1030" s="17" t="s">
        <v>83</v>
      </c>
      <c r="G1030" s="17" t="s">
        <v>147</v>
      </c>
      <c r="H1030" s="18">
        <v>0</v>
      </c>
      <c r="I1030" s="13">
        <v>14</v>
      </c>
      <c r="J1030" s="14">
        <v>37586</v>
      </c>
      <c r="K1030" s="19"/>
      <c r="L1030" s="14">
        <v>0</v>
      </c>
      <c r="M1030" s="14"/>
      <c r="N1030" s="14">
        <v>0</v>
      </c>
      <c r="O1030" s="14"/>
      <c r="P1030" s="14">
        <v>89008</v>
      </c>
      <c r="Q1030" s="14"/>
      <c r="R1030" s="14">
        <v>545807</v>
      </c>
      <c r="S1030" s="14"/>
      <c r="T1030" s="14">
        <v>167302</v>
      </c>
      <c r="U1030" s="14"/>
      <c r="V1030" s="15">
        <v>839703</v>
      </c>
      <c r="W1030" s="14"/>
      <c r="X1030" s="5" t="str">
        <f t="shared" si="16"/>
        <v>No</v>
      </c>
      <c r="Y1030" s="14"/>
      <c r="Z1030" s="5"/>
      <c r="AA1030" s="14"/>
      <c r="AB1030" s="5"/>
      <c r="AC1030" s="27"/>
      <c r="AD1030" s="5"/>
      <c r="AE1030" s="14"/>
      <c r="AF1030" s="5"/>
      <c r="AG1030" s="7"/>
    </row>
    <row r="1031" spans="1:33" s="54" customFormat="1">
      <c r="A1031" s="16" t="s">
        <v>4617</v>
      </c>
      <c r="B1031" s="16" t="s">
        <v>4618</v>
      </c>
      <c r="C1031" s="17" t="s">
        <v>42</v>
      </c>
      <c r="D1031" s="186" t="s">
        <v>4619</v>
      </c>
      <c r="E1031" s="189" t="s">
        <v>4620</v>
      </c>
      <c r="F1031" s="17" t="s">
        <v>83</v>
      </c>
      <c r="G1031" s="17" t="s">
        <v>147</v>
      </c>
      <c r="H1031" s="18">
        <v>0</v>
      </c>
      <c r="I1031" s="13">
        <v>14</v>
      </c>
      <c r="J1031" s="14">
        <v>11806</v>
      </c>
      <c r="K1031" s="19"/>
      <c r="L1031" s="14">
        <v>760182</v>
      </c>
      <c r="M1031" s="14"/>
      <c r="N1031" s="14">
        <v>0</v>
      </c>
      <c r="O1031" s="14"/>
      <c r="P1031" s="14">
        <v>56013</v>
      </c>
      <c r="Q1031" s="14"/>
      <c r="R1031" s="14">
        <v>355888</v>
      </c>
      <c r="S1031" s="14"/>
      <c r="T1031" s="14">
        <v>20129</v>
      </c>
      <c r="U1031" s="14"/>
      <c r="V1031" s="15">
        <v>1204018</v>
      </c>
      <c r="W1031" s="14"/>
      <c r="X1031" s="5" t="str">
        <f t="shared" si="16"/>
        <v>No</v>
      </c>
      <c r="Y1031" s="14"/>
      <c r="Z1031" s="5"/>
      <c r="AA1031" s="14"/>
      <c r="AB1031" s="5"/>
      <c r="AC1031" s="27"/>
      <c r="AD1031" s="5"/>
      <c r="AE1031" s="14"/>
      <c r="AF1031" s="5"/>
      <c r="AG1031" s="7"/>
    </row>
    <row r="1032" spans="1:33" s="54" customFormat="1">
      <c r="A1032" s="16" t="s">
        <v>6179</v>
      </c>
      <c r="B1032" s="16" t="s">
        <v>6180</v>
      </c>
      <c r="C1032" s="17" t="s">
        <v>91</v>
      </c>
      <c r="D1032" s="186"/>
      <c r="E1032" s="189">
        <v>90256</v>
      </c>
      <c r="F1032" s="17" t="s">
        <v>83</v>
      </c>
      <c r="G1032" s="17" t="s">
        <v>5756</v>
      </c>
      <c r="H1032" s="18">
        <v>12150996</v>
      </c>
      <c r="I1032" s="13">
        <v>14</v>
      </c>
      <c r="J1032" s="14">
        <v>200517</v>
      </c>
      <c r="K1032" s="19"/>
      <c r="L1032" s="14">
        <v>0</v>
      </c>
      <c r="M1032" s="14"/>
      <c r="N1032" s="14">
        <v>0</v>
      </c>
      <c r="O1032" s="14"/>
      <c r="P1032" s="14">
        <v>1627926</v>
      </c>
      <c r="Q1032" s="14"/>
      <c r="R1032" s="14">
        <v>0</v>
      </c>
      <c r="S1032" s="14"/>
      <c r="T1032" s="14">
        <v>0</v>
      </c>
      <c r="U1032" s="14"/>
      <c r="V1032" s="15">
        <v>1828443</v>
      </c>
      <c r="W1032" s="14"/>
      <c r="X1032" s="5" t="str">
        <f t="shared" si="16"/>
        <v>No</v>
      </c>
      <c r="Y1032" s="14"/>
      <c r="Z1032" s="5"/>
      <c r="AA1032" s="14"/>
      <c r="AB1032" s="5"/>
      <c r="AC1032" s="27"/>
      <c r="AD1032" s="5"/>
      <c r="AE1032" s="14"/>
      <c r="AF1032" s="5"/>
      <c r="AG1032" s="7"/>
    </row>
    <row r="1033" spans="1:33" s="54" customFormat="1">
      <c r="A1033" s="16" t="s">
        <v>509</v>
      </c>
      <c r="B1033" s="16" t="s">
        <v>510</v>
      </c>
      <c r="C1033" s="17" t="s">
        <v>58</v>
      </c>
      <c r="D1033" s="186">
        <v>5202</v>
      </c>
      <c r="E1033" s="189">
        <v>50202</v>
      </c>
      <c r="F1033" s="17" t="s">
        <v>83</v>
      </c>
      <c r="G1033" s="17" t="s">
        <v>5756</v>
      </c>
      <c r="H1033" s="18">
        <v>68444</v>
      </c>
      <c r="I1033" s="13">
        <v>14</v>
      </c>
      <c r="J1033" s="14">
        <v>436429</v>
      </c>
      <c r="K1033" s="19"/>
      <c r="L1033" s="14">
        <v>0</v>
      </c>
      <c r="M1033" s="14"/>
      <c r="N1033" s="14">
        <v>0</v>
      </c>
      <c r="O1033" s="14"/>
      <c r="P1033" s="14">
        <v>101111</v>
      </c>
      <c r="Q1033" s="14"/>
      <c r="R1033" s="14">
        <v>269580</v>
      </c>
      <c r="S1033" s="14"/>
      <c r="T1033" s="14">
        <v>313724</v>
      </c>
      <c r="U1033" s="14"/>
      <c r="V1033" s="15">
        <v>1120844</v>
      </c>
      <c r="W1033" s="14"/>
      <c r="X1033" s="5" t="str">
        <f t="shared" si="16"/>
        <v>No</v>
      </c>
      <c r="Y1033" s="14"/>
      <c r="Z1033" s="5"/>
      <c r="AA1033" s="14"/>
      <c r="AB1033" s="5"/>
      <c r="AC1033" s="27"/>
      <c r="AD1033" s="5"/>
      <c r="AE1033" s="14"/>
      <c r="AF1033" s="5"/>
      <c r="AG1033" s="7"/>
    </row>
    <row r="1034" spans="1:33" s="54" customFormat="1">
      <c r="A1034" s="16" t="s">
        <v>322</v>
      </c>
      <c r="B1034" s="16" t="s">
        <v>323</v>
      </c>
      <c r="C1034" s="17" t="s">
        <v>91</v>
      </c>
      <c r="D1034" s="186">
        <v>9044</v>
      </c>
      <c r="E1034" s="189">
        <v>90044</v>
      </c>
      <c r="F1034" s="17" t="s">
        <v>83</v>
      </c>
      <c r="G1034" s="17" t="s">
        <v>5756</v>
      </c>
      <c r="H1034" s="18">
        <v>12150996</v>
      </c>
      <c r="I1034" s="13">
        <v>14</v>
      </c>
      <c r="J1034" s="14">
        <v>12408</v>
      </c>
      <c r="K1034" s="19"/>
      <c r="L1034" s="14">
        <v>0</v>
      </c>
      <c r="M1034" s="14"/>
      <c r="N1034" s="14">
        <v>0</v>
      </c>
      <c r="O1034" s="14"/>
      <c r="P1034" s="14">
        <v>1490662</v>
      </c>
      <c r="Q1034" s="14"/>
      <c r="R1034" s="14">
        <v>316396</v>
      </c>
      <c r="S1034" s="14"/>
      <c r="T1034" s="14">
        <v>0</v>
      </c>
      <c r="U1034" s="14"/>
      <c r="V1034" s="15">
        <v>1819466</v>
      </c>
      <c r="W1034" s="14"/>
      <c r="X1034" s="5" t="str">
        <f t="shared" si="16"/>
        <v>No</v>
      </c>
      <c r="Y1034" s="14"/>
      <c r="Z1034" s="5"/>
      <c r="AA1034" s="14"/>
      <c r="AB1034" s="5"/>
      <c r="AC1034" s="27"/>
      <c r="AD1034" s="5"/>
      <c r="AE1034" s="14"/>
      <c r="AF1034" s="5"/>
      <c r="AG1034" s="7"/>
    </row>
    <row r="1035" spans="1:33" s="54" customFormat="1">
      <c r="A1035" s="16" t="s">
        <v>3662</v>
      </c>
      <c r="B1035" s="16" t="s">
        <v>3663</v>
      </c>
      <c r="C1035" s="17" t="s">
        <v>235</v>
      </c>
      <c r="D1035" s="186">
        <v>4209</v>
      </c>
      <c r="E1035" s="189">
        <v>40209</v>
      </c>
      <c r="F1035" s="17" t="s">
        <v>83</v>
      </c>
      <c r="G1035" s="17" t="s">
        <v>5756</v>
      </c>
      <c r="H1035" s="18">
        <v>310282</v>
      </c>
      <c r="I1035" s="13">
        <v>14</v>
      </c>
      <c r="J1035" s="14">
        <v>54797</v>
      </c>
      <c r="K1035" s="19"/>
      <c r="L1035" s="14">
        <v>339313</v>
      </c>
      <c r="M1035" s="14"/>
      <c r="N1035" s="14">
        <v>0</v>
      </c>
      <c r="O1035" s="14"/>
      <c r="P1035" s="14">
        <v>341262</v>
      </c>
      <c r="Q1035" s="14"/>
      <c r="R1035" s="14">
        <v>211271</v>
      </c>
      <c r="S1035" s="14"/>
      <c r="T1035" s="14">
        <v>83748</v>
      </c>
      <c r="U1035" s="14"/>
      <c r="V1035" s="15">
        <v>1030391</v>
      </c>
      <c r="W1035" s="14"/>
      <c r="X1035" s="5" t="str">
        <f t="shared" si="16"/>
        <v>No</v>
      </c>
      <c r="Y1035" s="14"/>
      <c r="Z1035" s="5"/>
      <c r="AA1035" s="14"/>
      <c r="AB1035" s="5"/>
      <c r="AC1035" s="27"/>
      <c r="AD1035" s="5"/>
      <c r="AE1035" s="14"/>
      <c r="AF1035" s="5"/>
      <c r="AG1035" s="7"/>
    </row>
    <row r="1036" spans="1:33" s="54" customFormat="1">
      <c r="A1036" s="16" t="s">
        <v>4628</v>
      </c>
      <c r="B1036" s="16" t="s">
        <v>4301</v>
      </c>
      <c r="C1036" s="17" t="s">
        <v>42</v>
      </c>
      <c r="D1036" s="186" t="s">
        <v>4629</v>
      </c>
      <c r="E1036" s="189" t="s">
        <v>4630</v>
      </c>
      <c r="F1036" s="17" t="s">
        <v>83</v>
      </c>
      <c r="G1036" s="17" t="s">
        <v>147</v>
      </c>
      <c r="H1036" s="18">
        <v>0</v>
      </c>
      <c r="I1036" s="13">
        <v>14</v>
      </c>
      <c r="J1036" s="14">
        <v>73534</v>
      </c>
      <c r="K1036" s="19"/>
      <c r="L1036" s="14">
        <v>34502</v>
      </c>
      <c r="M1036" s="14"/>
      <c r="N1036" s="14">
        <v>0</v>
      </c>
      <c r="O1036" s="14"/>
      <c r="P1036" s="14">
        <v>74237</v>
      </c>
      <c r="Q1036" s="14"/>
      <c r="R1036" s="14">
        <v>439226</v>
      </c>
      <c r="S1036" s="14"/>
      <c r="T1036" s="14">
        <v>157000</v>
      </c>
      <c r="U1036" s="14"/>
      <c r="V1036" s="15">
        <v>778499</v>
      </c>
      <c r="W1036" s="14"/>
      <c r="X1036" s="5" t="str">
        <f t="shared" si="16"/>
        <v>No</v>
      </c>
      <c r="Y1036" s="14"/>
      <c r="Z1036" s="5"/>
      <c r="AA1036" s="14"/>
      <c r="AB1036" s="5"/>
      <c r="AC1036" s="27"/>
      <c r="AD1036" s="5"/>
      <c r="AE1036" s="14"/>
      <c r="AF1036" s="5"/>
      <c r="AG1036" s="7"/>
    </row>
    <row r="1037" spans="1:33" s="54" customFormat="1">
      <c r="A1037" s="16" t="s">
        <v>4891</v>
      </c>
      <c r="B1037" s="16" t="s">
        <v>4122</v>
      </c>
      <c r="C1037" s="17" t="s">
        <v>87</v>
      </c>
      <c r="D1037" s="186" t="s">
        <v>4892</v>
      </c>
      <c r="E1037" s="189" t="s">
        <v>4893</v>
      </c>
      <c r="F1037" s="17" t="s">
        <v>157</v>
      </c>
      <c r="G1037" s="17" t="s">
        <v>147</v>
      </c>
      <c r="H1037" s="18">
        <v>0</v>
      </c>
      <c r="I1037" s="13">
        <v>14</v>
      </c>
      <c r="J1037" s="14">
        <v>0</v>
      </c>
      <c r="K1037" s="19"/>
      <c r="L1037" s="14">
        <v>277071</v>
      </c>
      <c r="M1037" s="14"/>
      <c r="N1037" s="14">
        <v>0</v>
      </c>
      <c r="O1037" s="14"/>
      <c r="P1037" s="14">
        <v>0</v>
      </c>
      <c r="Q1037" s="14"/>
      <c r="R1037" s="14">
        <v>424466</v>
      </c>
      <c r="S1037" s="14"/>
      <c r="T1037" s="14">
        <v>896103</v>
      </c>
      <c r="U1037" s="14"/>
      <c r="V1037" s="15">
        <v>1597640</v>
      </c>
      <c r="W1037" s="14"/>
      <c r="X1037" s="5" t="str">
        <f t="shared" si="16"/>
        <v>No</v>
      </c>
      <c r="Y1037" s="14"/>
      <c r="Z1037" s="5"/>
      <c r="AA1037" s="14"/>
      <c r="AB1037" s="5"/>
      <c r="AC1037" s="27"/>
      <c r="AD1037" s="5"/>
      <c r="AE1037" s="14"/>
      <c r="AF1037" s="5"/>
      <c r="AG1037" s="7"/>
    </row>
    <row r="1038" spans="1:33" s="54" customFormat="1">
      <c r="A1038" s="16" t="s">
        <v>4094</v>
      </c>
      <c r="B1038" s="16" t="s">
        <v>4095</v>
      </c>
      <c r="C1038" s="17" t="s">
        <v>171</v>
      </c>
      <c r="D1038" s="186"/>
      <c r="E1038" s="189">
        <v>44929</v>
      </c>
      <c r="F1038" s="17" t="s">
        <v>83</v>
      </c>
      <c r="G1038" s="17" t="s">
        <v>84</v>
      </c>
      <c r="H1038" s="18">
        <v>5502379</v>
      </c>
      <c r="I1038" s="13">
        <v>14</v>
      </c>
      <c r="J1038" s="14">
        <v>90820</v>
      </c>
      <c r="K1038" s="19"/>
      <c r="L1038" s="14">
        <v>131657</v>
      </c>
      <c r="M1038" s="14"/>
      <c r="N1038" s="14">
        <v>0</v>
      </c>
      <c r="O1038" s="14"/>
      <c r="P1038" s="14">
        <v>1525432</v>
      </c>
      <c r="Q1038" s="14"/>
      <c r="R1038" s="14">
        <v>235202</v>
      </c>
      <c r="S1038" s="14"/>
      <c r="T1038" s="14">
        <v>0</v>
      </c>
      <c r="U1038" s="14"/>
      <c r="V1038" s="15">
        <v>1983111</v>
      </c>
      <c r="W1038" s="14"/>
      <c r="X1038" s="5" t="str">
        <f t="shared" si="16"/>
        <v>No</v>
      </c>
      <c r="Y1038" s="14"/>
      <c r="Z1038" s="5"/>
      <c r="AA1038" s="14"/>
      <c r="AB1038" s="5"/>
      <c r="AC1038" s="27"/>
      <c r="AD1038" s="5"/>
      <c r="AE1038" s="14"/>
      <c r="AF1038" s="5"/>
      <c r="AG1038" s="7"/>
    </row>
    <row r="1039" spans="1:33" s="54" customFormat="1">
      <c r="A1039" s="16" t="s">
        <v>2917</v>
      </c>
      <c r="B1039" s="16" t="s">
        <v>2918</v>
      </c>
      <c r="C1039" s="17" t="s">
        <v>124</v>
      </c>
      <c r="D1039" s="186" t="s">
        <v>2919</v>
      </c>
      <c r="E1039" s="189" t="s">
        <v>2920</v>
      </c>
      <c r="F1039" s="17" t="s">
        <v>83</v>
      </c>
      <c r="G1039" s="17" t="s">
        <v>147</v>
      </c>
      <c r="H1039" s="18">
        <v>0</v>
      </c>
      <c r="I1039" s="13">
        <v>14</v>
      </c>
      <c r="J1039" s="14">
        <v>50063</v>
      </c>
      <c r="K1039" s="19"/>
      <c r="L1039" s="14">
        <v>0</v>
      </c>
      <c r="M1039" s="14"/>
      <c r="N1039" s="14">
        <v>0</v>
      </c>
      <c r="O1039" s="14"/>
      <c r="P1039" s="14">
        <v>253589</v>
      </c>
      <c r="Q1039" s="14"/>
      <c r="R1039" s="14">
        <v>0</v>
      </c>
      <c r="S1039" s="14"/>
      <c r="T1039" s="14">
        <v>470433</v>
      </c>
      <c r="U1039" s="14"/>
      <c r="V1039" s="15">
        <v>774085</v>
      </c>
      <c r="W1039" s="14"/>
      <c r="X1039" s="5" t="str">
        <f t="shared" si="16"/>
        <v>No</v>
      </c>
      <c r="Y1039" s="14"/>
      <c r="Z1039" s="5"/>
      <c r="AA1039" s="14"/>
      <c r="AB1039" s="5"/>
      <c r="AC1039" s="27"/>
      <c r="AD1039" s="5"/>
      <c r="AE1039" s="14"/>
      <c r="AF1039" s="5"/>
      <c r="AG1039" s="7"/>
    </row>
    <row r="1040" spans="1:33" s="54" customFormat="1">
      <c r="A1040" s="16" t="s">
        <v>3521</v>
      </c>
      <c r="B1040" s="16" t="s">
        <v>3509</v>
      </c>
      <c r="C1040" s="17" t="s">
        <v>580</v>
      </c>
      <c r="D1040" s="186" t="s">
        <v>3522</v>
      </c>
      <c r="E1040" s="189" t="s">
        <v>3523</v>
      </c>
      <c r="F1040" s="17" t="s">
        <v>83</v>
      </c>
      <c r="G1040" s="17" t="s">
        <v>147</v>
      </c>
      <c r="H1040" s="18">
        <v>0</v>
      </c>
      <c r="I1040" s="13">
        <v>14</v>
      </c>
      <c r="J1040" s="14">
        <v>8438</v>
      </c>
      <c r="K1040" s="19" t="s">
        <v>5830</v>
      </c>
      <c r="L1040" s="14">
        <v>0</v>
      </c>
      <c r="M1040" s="14"/>
      <c r="N1040" s="14">
        <v>0</v>
      </c>
      <c r="O1040" s="14"/>
      <c r="P1040" s="14">
        <v>364657</v>
      </c>
      <c r="Q1040" s="14"/>
      <c r="R1040" s="14">
        <v>0</v>
      </c>
      <c r="S1040" s="14"/>
      <c r="T1040" s="14">
        <v>545679</v>
      </c>
      <c r="U1040" s="14"/>
      <c r="V1040" s="15">
        <v>918774</v>
      </c>
      <c r="W1040" s="14"/>
      <c r="X1040" s="5" t="str">
        <f t="shared" si="16"/>
        <v>Yes</v>
      </c>
      <c r="Y1040" s="14"/>
      <c r="Z1040" s="5"/>
      <c r="AA1040" s="14"/>
      <c r="AB1040" s="5"/>
      <c r="AC1040" s="27"/>
      <c r="AD1040" s="5"/>
      <c r="AE1040" s="14"/>
      <c r="AF1040" s="5"/>
      <c r="AG1040" s="7"/>
    </row>
    <row r="1041" spans="1:33" s="54" customFormat="1">
      <c r="A1041" s="16" t="s">
        <v>4968</v>
      </c>
      <c r="B1041" s="16" t="s">
        <v>4969</v>
      </c>
      <c r="C1041" s="17" t="s">
        <v>91</v>
      </c>
      <c r="D1041" s="186" t="s">
        <v>4970</v>
      </c>
      <c r="E1041" s="189" t="s">
        <v>4971</v>
      </c>
      <c r="F1041" s="17" t="s">
        <v>83</v>
      </c>
      <c r="G1041" s="17" t="s">
        <v>147</v>
      </c>
      <c r="H1041" s="18">
        <v>0</v>
      </c>
      <c r="I1041" s="13">
        <v>14</v>
      </c>
      <c r="J1041" s="14">
        <v>77467</v>
      </c>
      <c r="K1041" s="19"/>
      <c r="L1041" s="14">
        <v>57933</v>
      </c>
      <c r="M1041" s="14"/>
      <c r="N1041" s="14">
        <v>0</v>
      </c>
      <c r="O1041" s="14"/>
      <c r="P1041" s="14">
        <v>538264</v>
      </c>
      <c r="Q1041" s="14"/>
      <c r="R1041" s="14">
        <v>167967</v>
      </c>
      <c r="S1041" s="14"/>
      <c r="T1041" s="14">
        <v>293056</v>
      </c>
      <c r="U1041" s="14"/>
      <c r="V1041" s="15">
        <v>1134687</v>
      </c>
      <c r="W1041" s="14"/>
      <c r="X1041" s="5" t="str">
        <f t="shared" si="16"/>
        <v>No</v>
      </c>
      <c r="Y1041" s="14"/>
      <c r="Z1041" s="5"/>
      <c r="AA1041" s="14"/>
      <c r="AB1041" s="5"/>
      <c r="AC1041" s="27"/>
      <c r="AD1041" s="5"/>
      <c r="AE1041" s="14"/>
      <c r="AF1041" s="5"/>
      <c r="AG1041" s="7"/>
    </row>
    <row r="1042" spans="1:33" s="54" customFormat="1">
      <c r="A1042" s="16" t="s">
        <v>3702</v>
      </c>
      <c r="B1042" s="16" t="s">
        <v>1951</v>
      </c>
      <c r="C1042" s="17" t="s">
        <v>129</v>
      </c>
      <c r="D1042" s="186">
        <v>4161</v>
      </c>
      <c r="E1042" s="189">
        <v>40161</v>
      </c>
      <c r="F1042" s="17" t="s">
        <v>83</v>
      </c>
      <c r="G1042" s="17" t="s">
        <v>5756</v>
      </c>
      <c r="H1042" s="18">
        <v>4515419</v>
      </c>
      <c r="I1042" s="13">
        <v>14</v>
      </c>
      <c r="J1042" s="14">
        <v>43282</v>
      </c>
      <c r="K1042" s="19"/>
      <c r="L1042" s="14">
        <v>0</v>
      </c>
      <c r="M1042" s="14"/>
      <c r="N1042" s="14">
        <v>0</v>
      </c>
      <c r="O1042" s="14"/>
      <c r="P1042" s="14">
        <v>142719</v>
      </c>
      <c r="Q1042" s="14"/>
      <c r="R1042" s="14">
        <v>212021</v>
      </c>
      <c r="S1042" s="14"/>
      <c r="T1042" s="14">
        <v>513636</v>
      </c>
      <c r="U1042" s="14"/>
      <c r="V1042" s="15">
        <v>911658</v>
      </c>
      <c r="W1042" s="14"/>
      <c r="X1042" s="5" t="str">
        <f t="shared" si="16"/>
        <v>No</v>
      </c>
      <c r="Y1042" s="14"/>
      <c r="Z1042" s="5"/>
      <c r="AA1042" s="14"/>
      <c r="AB1042" s="5"/>
      <c r="AC1042" s="27"/>
      <c r="AD1042" s="5"/>
      <c r="AE1042" s="14"/>
      <c r="AF1042" s="5"/>
      <c r="AG1042" s="7"/>
    </row>
    <row r="1043" spans="1:33" s="54" customFormat="1">
      <c r="A1043" s="16" t="s">
        <v>2302</v>
      </c>
      <c r="B1043" s="16" t="s">
        <v>2303</v>
      </c>
      <c r="C1043" s="17" t="s">
        <v>106</v>
      </c>
      <c r="D1043" s="186" t="s">
        <v>2304</v>
      </c>
      <c r="E1043" s="189" t="s">
        <v>2305</v>
      </c>
      <c r="F1043" s="17" t="s">
        <v>157</v>
      </c>
      <c r="G1043" s="17" t="s">
        <v>147</v>
      </c>
      <c r="H1043" s="18">
        <v>0</v>
      </c>
      <c r="I1043" s="13">
        <v>14</v>
      </c>
      <c r="J1043" s="14">
        <v>0</v>
      </c>
      <c r="K1043" s="19"/>
      <c r="L1043" s="14">
        <v>56809</v>
      </c>
      <c r="M1043" s="14"/>
      <c r="N1043" s="14">
        <v>0</v>
      </c>
      <c r="O1043" s="14"/>
      <c r="P1043" s="14">
        <v>27934</v>
      </c>
      <c r="Q1043" s="14"/>
      <c r="R1043" s="14">
        <v>223116</v>
      </c>
      <c r="S1043" s="14"/>
      <c r="T1043" s="14">
        <v>165054</v>
      </c>
      <c r="U1043" s="14"/>
      <c r="V1043" s="15">
        <v>472913</v>
      </c>
      <c r="W1043" s="14"/>
      <c r="X1043" s="5" t="str">
        <f t="shared" si="16"/>
        <v>No</v>
      </c>
      <c r="Y1043" s="14"/>
      <c r="Z1043" s="5"/>
      <c r="AA1043" s="14"/>
      <c r="AB1043" s="5"/>
      <c r="AC1043" s="27"/>
      <c r="AD1043" s="5"/>
      <c r="AE1043" s="14"/>
      <c r="AF1043" s="5"/>
      <c r="AG1043" s="7"/>
    </row>
    <row r="1044" spans="1:33" s="54" customFormat="1">
      <c r="A1044" s="16" t="s">
        <v>574</v>
      </c>
      <c r="B1044" s="16" t="s">
        <v>575</v>
      </c>
      <c r="C1044" s="17" t="s">
        <v>120</v>
      </c>
      <c r="D1044" s="186">
        <v>6099</v>
      </c>
      <c r="E1044" s="189">
        <v>60099</v>
      </c>
      <c r="F1044" s="17" t="s">
        <v>83</v>
      </c>
      <c r="G1044" s="17" t="s">
        <v>5756</v>
      </c>
      <c r="H1044" s="18">
        <v>728825</v>
      </c>
      <c r="I1044" s="13">
        <v>14</v>
      </c>
      <c r="J1044" s="14">
        <v>350452</v>
      </c>
      <c r="K1044" s="19"/>
      <c r="L1044" s="14">
        <v>0</v>
      </c>
      <c r="M1044" s="14"/>
      <c r="N1044" s="14">
        <v>0</v>
      </c>
      <c r="O1044" s="14"/>
      <c r="P1044" s="14">
        <v>803373</v>
      </c>
      <c r="Q1044" s="14"/>
      <c r="R1044" s="14">
        <v>201503</v>
      </c>
      <c r="S1044" s="14"/>
      <c r="T1044" s="14">
        <v>719952</v>
      </c>
      <c r="U1044" s="14"/>
      <c r="V1044" s="15">
        <v>2075280</v>
      </c>
      <c r="W1044" s="14"/>
      <c r="X1044" s="5" t="str">
        <f t="shared" si="16"/>
        <v>No</v>
      </c>
      <c r="Y1044" s="14"/>
      <c r="Z1044" s="5"/>
      <c r="AA1044" s="14"/>
      <c r="AB1044" s="5"/>
      <c r="AC1044" s="27"/>
      <c r="AD1044" s="5"/>
      <c r="AE1044" s="14"/>
      <c r="AF1044" s="5"/>
      <c r="AG1044" s="7"/>
    </row>
    <row r="1045" spans="1:33" s="54" customFormat="1">
      <c r="A1045" s="16" t="s">
        <v>1058</v>
      </c>
      <c r="B1045" s="16" t="s">
        <v>1059</v>
      </c>
      <c r="C1045" s="17" t="s">
        <v>91</v>
      </c>
      <c r="D1045" s="186">
        <v>9214</v>
      </c>
      <c r="E1045" s="189">
        <v>90214</v>
      </c>
      <c r="F1045" s="17" t="s">
        <v>83</v>
      </c>
      <c r="G1045" s="17" t="s">
        <v>84</v>
      </c>
      <c r="H1045" s="18">
        <v>12150996</v>
      </c>
      <c r="I1045" s="13">
        <v>14</v>
      </c>
      <c r="J1045" s="14">
        <v>322777</v>
      </c>
      <c r="K1045" s="19"/>
      <c r="L1045" s="14">
        <v>1007</v>
      </c>
      <c r="M1045" s="14"/>
      <c r="N1045" s="14">
        <v>0</v>
      </c>
      <c r="O1045" s="14"/>
      <c r="P1045" s="14">
        <v>2353336</v>
      </c>
      <c r="Q1045" s="14"/>
      <c r="R1045" s="14">
        <v>771272</v>
      </c>
      <c r="S1045" s="14"/>
      <c r="T1045" s="14">
        <v>0</v>
      </c>
      <c r="U1045" s="14"/>
      <c r="V1045" s="15">
        <v>3448392</v>
      </c>
      <c r="W1045" s="14"/>
      <c r="X1045" s="5" t="str">
        <f t="shared" si="16"/>
        <v>No</v>
      </c>
      <c r="Y1045" s="14"/>
      <c r="Z1045" s="5"/>
      <c r="AA1045" s="14"/>
      <c r="AB1045" s="5"/>
      <c r="AC1045" s="27"/>
      <c r="AD1045" s="5"/>
      <c r="AE1045" s="14"/>
      <c r="AF1045" s="5"/>
      <c r="AG1045" s="7"/>
    </row>
    <row r="1046" spans="1:33" s="54" customFormat="1">
      <c r="A1046" s="16" t="s">
        <v>2782</v>
      </c>
      <c r="B1046" s="16" t="s">
        <v>2783</v>
      </c>
      <c r="C1046" s="17" t="s">
        <v>210</v>
      </c>
      <c r="D1046" s="186" t="s">
        <v>2784</v>
      </c>
      <c r="E1046" s="189" t="s">
        <v>2785</v>
      </c>
      <c r="F1046" s="17" t="s">
        <v>157</v>
      </c>
      <c r="G1046" s="17" t="s">
        <v>147</v>
      </c>
      <c r="H1046" s="18">
        <v>0</v>
      </c>
      <c r="I1046" s="13">
        <v>14</v>
      </c>
      <c r="J1046" s="14">
        <v>14289</v>
      </c>
      <c r="K1046" s="19"/>
      <c r="L1046" s="14">
        <v>110668</v>
      </c>
      <c r="M1046" s="14"/>
      <c r="N1046" s="14">
        <v>0</v>
      </c>
      <c r="O1046" s="14"/>
      <c r="P1046" s="14">
        <v>0</v>
      </c>
      <c r="Q1046" s="14"/>
      <c r="R1046" s="14">
        <v>0</v>
      </c>
      <c r="S1046" s="14"/>
      <c r="T1046" s="14">
        <v>332236</v>
      </c>
      <c r="U1046" s="14"/>
      <c r="V1046" s="15">
        <v>457193</v>
      </c>
      <c r="W1046" s="14"/>
      <c r="X1046" s="5" t="str">
        <f t="shared" si="16"/>
        <v>No</v>
      </c>
      <c r="Y1046" s="14"/>
      <c r="Z1046" s="5"/>
      <c r="AA1046" s="14"/>
      <c r="AB1046" s="5"/>
      <c r="AC1046" s="27"/>
      <c r="AD1046" s="5"/>
      <c r="AE1046" s="14"/>
      <c r="AF1046" s="5"/>
      <c r="AG1046" s="7"/>
    </row>
    <row r="1047" spans="1:33" s="54" customFormat="1">
      <c r="A1047" s="16" t="s">
        <v>6578</v>
      </c>
      <c r="B1047" s="16" t="s">
        <v>5371</v>
      </c>
      <c r="C1047" s="17" t="s">
        <v>58</v>
      </c>
      <c r="D1047" s="186" t="s">
        <v>5372</v>
      </c>
      <c r="E1047" s="189" t="s">
        <v>5373</v>
      </c>
      <c r="F1047" s="17" t="s">
        <v>83</v>
      </c>
      <c r="G1047" s="17" t="s">
        <v>147</v>
      </c>
      <c r="H1047" s="18">
        <v>0</v>
      </c>
      <c r="I1047" s="13">
        <v>14</v>
      </c>
      <c r="J1047" s="14">
        <v>288297</v>
      </c>
      <c r="K1047" s="19"/>
      <c r="L1047" s="14">
        <v>0</v>
      </c>
      <c r="M1047" s="14"/>
      <c r="N1047" s="14">
        <v>0</v>
      </c>
      <c r="O1047" s="14"/>
      <c r="P1047" s="14">
        <v>250010</v>
      </c>
      <c r="Q1047" s="14"/>
      <c r="R1047" s="14">
        <v>184431</v>
      </c>
      <c r="S1047" s="14"/>
      <c r="T1047" s="14">
        <v>436161</v>
      </c>
      <c r="U1047" s="14"/>
      <c r="V1047" s="15">
        <v>1158899</v>
      </c>
      <c r="W1047" s="14"/>
      <c r="X1047" s="5" t="str">
        <f t="shared" si="16"/>
        <v>No</v>
      </c>
      <c r="Y1047" s="14"/>
      <c r="Z1047" s="5"/>
      <c r="AA1047" s="14"/>
      <c r="AB1047" s="5"/>
      <c r="AC1047" s="27"/>
      <c r="AD1047" s="5"/>
      <c r="AE1047" s="14"/>
      <c r="AF1047" s="5"/>
      <c r="AG1047" s="7"/>
    </row>
    <row r="1048" spans="1:33" s="54" customFormat="1">
      <c r="A1048" s="16" t="s">
        <v>5974</v>
      </c>
      <c r="B1048" s="16" t="s">
        <v>3090</v>
      </c>
      <c r="C1048" s="17" t="s">
        <v>171</v>
      </c>
      <c r="D1048" s="186" t="s">
        <v>5975</v>
      </c>
      <c r="E1048" s="189" t="s">
        <v>5976</v>
      </c>
      <c r="F1048" s="17" t="s">
        <v>83</v>
      </c>
      <c r="G1048" s="17" t="s">
        <v>147</v>
      </c>
      <c r="H1048" s="18">
        <v>0</v>
      </c>
      <c r="I1048" s="13">
        <v>13</v>
      </c>
      <c r="J1048" s="14">
        <v>18354</v>
      </c>
      <c r="K1048" s="19"/>
      <c r="L1048" s="14">
        <v>5000</v>
      </c>
      <c r="M1048" s="14"/>
      <c r="N1048" s="14">
        <v>0</v>
      </c>
      <c r="O1048" s="14"/>
      <c r="P1048" s="14">
        <v>9490</v>
      </c>
      <c r="Q1048" s="14"/>
      <c r="R1048" s="14">
        <v>282853</v>
      </c>
      <c r="S1048" s="14"/>
      <c r="T1048" s="14">
        <v>183365</v>
      </c>
      <c r="U1048" s="14"/>
      <c r="V1048" s="15">
        <v>499062</v>
      </c>
      <c r="W1048" s="14"/>
      <c r="X1048" s="5" t="str">
        <f t="shared" si="16"/>
        <v>No</v>
      </c>
      <c r="Y1048" s="14"/>
      <c r="Z1048" s="5"/>
      <c r="AA1048" s="14"/>
      <c r="AB1048" s="5"/>
      <c r="AC1048" s="27"/>
      <c r="AD1048" s="5"/>
      <c r="AE1048" s="14"/>
      <c r="AF1048" s="5"/>
      <c r="AG1048" s="7"/>
    </row>
    <row r="1049" spans="1:33" s="54" customFormat="1">
      <c r="A1049" s="16" t="s">
        <v>5276</v>
      </c>
      <c r="B1049" s="16" t="s">
        <v>5277</v>
      </c>
      <c r="C1049" s="17" t="s">
        <v>91</v>
      </c>
      <c r="D1049" s="186">
        <v>9197</v>
      </c>
      <c r="E1049" s="189">
        <v>90197</v>
      </c>
      <c r="F1049" s="17" t="s">
        <v>83</v>
      </c>
      <c r="G1049" s="17" t="s">
        <v>5756</v>
      </c>
      <c r="H1049" s="18">
        <v>87569</v>
      </c>
      <c r="I1049" s="13">
        <v>13</v>
      </c>
      <c r="J1049" s="14">
        <v>113913</v>
      </c>
      <c r="K1049" s="19"/>
      <c r="L1049" s="14">
        <v>45337</v>
      </c>
      <c r="M1049" s="14"/>
      <c r="N1049" s="14">
        <v>0</v>
      </c>
      <c r="O1049" s="14"/>
      <c r="P1049" s="14">
        <v>0</v>
      </c>
      <c r="Q1049" s="14"/>
      <c r="R1049" s="14">
        <v>1597096</v>
      </c>
      <c r="S1049" s="14"/>
      <c r="T1049" s="14">
        <v>1714514</v>
      </c>
      <c r="U1049" s="14"/>
      <c r="V1049" s="15">
        <v>3470860</v>
      </c>
      <c r="W1049" s="14"/>
      <c r="X1049" s="5" t="str">
        <f t="shared" si="16"/>
        <v>No</v>
      </c>
      <c r="Y1049" s="14"/>
      <c r="Z1049" s="5"/>
      <c r="AA1049" s="14"/>
      <c r="AB1049" s="5"/>
      <c r="AC1049" s="27"/>
      <c r="AD1049" s="5"/>
      <c r="AE1049" s="14"/>
      <c r="AF1049" s="5"/>
      <c r="AG1049" s="7"/>
    </row>
    <row r="1050" spans="1:33" s="54" customFormat="1">
      <c r="A1050" s="16" t="s">
        <v>1192</v>
      </c>
      <c r="B1050" s="16" t="s">
        <v>1193</v>
      </c>
      <c r="C1050" s="17" t="s">
        <v>238</v>
      </c>
      <c r="D1050" s="186">
        <v>1107</v>
      </c>
      <c r="E1050" s="189">
        <v>10107</v>
      </c>
      <c r="F1050" s="17" t="s">
        <v>88</v>
      </c>
      <c r="G1050" s="17" t="s">
        <v>84</v>
      </c>
      <c r="H1050" s="18">
        <v>923311</v>
      </c>
      <c r="I1050" s="13">
        <v>13</v>
      </c>
      <c r="J1050" s="14">
        <v>403746</v>
      </c>
      <c r="K1050" s="19"/>
      <c r="L1050" s="14">
        <v>73312</v>
      </c>
      <c r="M1050" s="14"/>
      <c r="N1050" s="14">
        <v>0</v>
      </c>
      <c r="O1050" s="14"/>
      <c r="P1050" s="14">
        <v>474182</v>
      </c>
      <c r="Q1050" s="14"/>
      <c r="R1050" s="14">
        <v>1330891</v>
      </c>
      <c r="S1050" s="14"/>
      <c r="T1050" s="14">
        <v>0</v>
      </c>
      <c r="U1050" s="14"/>
      <c r="V1050" s="15">
        <v>2282131</v>
      </c>
      <c r="W1050" s="14"/>
      <c r="X1050" s="5" t="str">
        <f t="shared" si="16"/>
        <v>No</v>
      </c>
      <c r="Y1050" s="14"/>
      <c r="Z1050" s="5"/>
      <c r="AA1050" s="14"/>
      <c r="AB1050" s="5"/>
      <c r="AC1050" s="27"/>
      <c r="AD1050" s="5"/>
      <c r="AE1050" s="14"/>
      <c r="AF1050" s="5"/>
      <c r="AG1050" s="7"/>
    </row>
    <row r="1051" spans="1:33" s="54" customFormat="1">
      <c r="A1051" s="16" t="s">
        <v>5202</v>
      </c>
      <c r="B1051" s="16" t="s">
        <v>5203</v>
      </c>
      <c r="C1051" s="17" t="s">
        <v>168</v>
      </c>
      <c r="D1051" s="186" t="s">
        <v>5204</v>
      </c>
      <c r="E1051" s="189" t="s">
        <v>5205</v>
      </c>
      <c r="F1051" s="17" t="s">
        <v>88</v>
      </c>
      <c r="G1051" s="17" t="s">
        <v>147</v>
      </c>
      <c r="H1051" s="18">
        <v>0</v>
      </c>
      <c r="I1051" s="13">
        <v>13</v>
      </c>
      <c r="J1051" s="14">
        <v>209422</v>
      </c>
      <c r="K1051" s="19"/>
      <c r="L1051" s="14">
        <v>316749</v>
      </c>
      <c r="M1051" s="14"/>
      <c r="N1051" s="14">
        <v>0</v>
      </c>
      <c r="O1051" s="14"/>
      <c r="P1051" s="14">
        <v>934431</v>
      </c>
      <c r="Q1051" s="14"/>
      <c r="R1051" s="14">
        <v>128540</v>
      </c>
      <c r="S1051" s="14"/>
      <c r="T1051" s="14">
        <v>181676</v>
      </c>
      <c r="U1051" s="14"/>
      <c r="V1051" s="15">
        <v>1770818</v>
      </c>
      <c r="W1051" s="14"/>
      <c r="X1051" s="5" t="str">
        <f t="shared" si="16"/>
        <v>No</v>
      </c>
      <c r="Y1051" s="14"/>
      <c r="Z1051" s="5"/>
      <c r="AA1051" s="14"/>
      <c r="AB1051" s="5"/>
      <c r="AC1051" s="27"/>
      <c r="AD1051" s="5"/>
      <c r="AE1051" s="14"/>
      <c r="AF1051" s="5"/>
      <c r="AG1051" s="7"/>
    </row>
    <row r="1052" spans="1:33" s="54" customFormat="1">
      <c r="A1052" s="16" t="s">
        <v>546</v>
      </c>
      <c r="B1052" s="16" t="s">
        <v>547</v>
      </c>
      <c r="C1052" s="17" t="s">
        <v>50</v>
      </c>
      <c r="D1052" s="186">
        <v>4049</v>
      </c>
      <c r="E1052" s="189">
        <v>40049</v>
      </c>
      <c r="F1052" s="17" t="s">
        <v>83</v>
      </c>
      <c r="G1052" s="17" t="s">
        <v>5756</v>
      </c>
      <c r="H1052" s="18">
        <v>64172</v>
      </c>
      <c r="I1052" s="13">
        <v>13</v>
      </c>
      <c r="J1052" s="14">
        <v>62700</v>
      </c>
      <c r="K1052" s="19"/>
      <c r="L1052" s="14">
        <v>0</v>
      </c>
      <c r="M1052" s="14"/>
      <c r="N1052" s="14">
        <v>0</v>
      </c>
      <c r="O1052" s="14"/>
      <c r="P1052" s="14">
        <v>384786</v>
      </c>
      <c r="Q1052" s="14"/>
      <c r="R1052" s="14">
        <v>0</v>
      </c>
      <c r="S1052" s="14"/>
      <c r="T1052" s="14">
        <v>384786</v>
      </c>
      <c r="U1052" s="14"/>
      <c r="V1052" s="15">
        <v>832272</v>
      </c>
      <c r="W1052" s="14"/>
      <c r="X1052" s="5" t="str">
        <f t="shared" si="16"/>
        <v>No</v>
      </c>
      <c r="Y1052" s="14"/>
      <c r="Z1052" s="5"/>
      <c r="AA1052" s="14"/>
      <c r="AB1052" s="5"/>
      <c r="AC1052" s="27"/>
      <c r="AD1052" s="5"/>
      <c r="AE1052" s="14"/>
      <c r="AF1052" s="5"/>
      <c r="AG1052" s="7"/>
    </row>
    <row r="1053" spans="1:33" s="54" customFormat="1">
      <c r="A1053" s="16" t="s">
        <v>1968</v>
      </c>
      <c r="B1053" s="16" t="s">
        <v>1969</v>
      </c>
      <c r="C1053" s="17" t="s">
        <v>555</v>
      </c>
      <c r="D1053" s="186">
        <v>5174</v>
      </c>
      <c r="E1053" s="189">
        <v>50174</v>
      </c>
      <c r="F1053" s="17" t="s">
        <v>83</v>
      </c>
      <c r="G1053" s="17" t="s">
        <v>5756</v>
      </c>
      <c r="H1053" s="18">
        <v>50996</v>
      </c>
      <c r="I1053" s="13">
        <v>13</v>
      </c>
      <c r="J1053" s="14">
        <v>333654</v>
      </c>
      <c r="K1053" s="19"/>
      <c r="L1053" s="14">
        <v>5245</v>
      </c>
      <c r="M1053" s="14"/>
      <c r="N1053" s="14">
        <v>0</v>
      </c>
      <c r="O1053" s="14"/>
      <c r="P1053" s="14">
        <v>27409</v>
      </c>
      <c r="Q1053" s="14"/>
      <c r="R1053" s="14">
        <v>1739785</v>
      </c>
      <c r="S1053" s="14"/>
      <c r="T1053" s="14">
        <v>570500</v>
      </c>
      <c r="U1053" s="14"/>
      <c r="V1053" s="15">
        <v>2676593</v>
      </c>
      <c r="W1053" s="14"/>
      <c r="X1053" s="5" t="str">
        <f t="shared" si="16"/>
        <v>No</v>
      </c>
      <c r="Y1053" s="14"/>
      <c r="Z1053" s="5"/>
      <c r="AA1053" s="14"/>
      <c r="AB1053" s="5"/>
      <c r="AC1053" s="27"/>
      <c r="AD1053" s="5"/>
      <c r="AE1053" s="14"/>
      <c r="AF1053" s="5"/>
      <c r="AG1053" s="7"/>
    </row>
    <row r="1054" spans="1:33" s="54" customFormat="1">
      <c r="A1054" s="16" t="s">
        <v>946</v>
      </c>
      <c r="B1054" s="16" t="s">
        <v>6449</v>
      </c>
      <c r="C1054" s="17" t="s">
        <v>129</v>
      </c>
      <c r="D1054" s="186" t="s">
        <v>947</v>
      </c>
      <c r="E1054" s="189" t="s">
        <v>948</v>
      </c>
      <c r="F1054" s="17" t="s">
        <v>83</v>
      </c>
      <c r="G1054" s="17" t="s">
        <v>147</v>
      </c>
      <c r="H1054" s="18">
        <v>0</v>
      </c>
      <c r="I1054" s="13">
        <v>13</v>
      </c>
      <c r="J1054" s="14">
        <v>42460</v>
      </c>
      <c r="K1054" s="19"/>
      <c r="L1054" s="14">
        <v>0</v>
      </c>
      <c r="M1054" s="14"/>
      <c r="N1054" s="14">
        <v>0</v>
      </c>
      <c r="O1054" s="14"/>
      <c r="P1054" s="14">
        <v>62027</v>
      </c>
      <c r="Q1054" s="14"/>
      <c r="R1054" s="14">
        <v>0</v>
      </c>
      <c r="S1054" s="14"/>
      <c r="T1054" s="14">
        <v>301409</v>
      </c>
      <c r="U1054" s="14"/>
      <c r="V1054" s="15">
        <v>405896</v>
      </c>
      <c r="W1054" s="14"/>
      <c r="X1054" s="5" t="str">
        <f t="shared" si="16"/>
        <v>No</v>
      </c>
      <c r="Y1054" s="14"/>
      <c r="Z1054" s="5"/>
      <c r="AA1054" s="14"/>
      <c r="AB1054" s="5"/>
      <c r="AC1054" s="27"/>
      <c r="AD1054" s="5"/>
      <c r="AE1054" s="14"/>
      <c r="AF1054" s="5"/>
      <c r="AG1054" s="7"/>
    </row>
    <row r="1055" spans="1:33" s="54" customFormat="1">
      <c r="A1055" s="16" t="s">
        <v>6582</v>
      </c>
      <c r="B1055" s="16" t="s">
        <v>3973</v>
      </c>
      <c r="C1055" s="17" t="s">
        <v>238</v>
      </c>
      <c r="D1055" s="186">
        <v>1130</v>
      </c>
      <c r="E1055" s="189">
        <v>10130</v>
      </c>
      <c r="F1055" s="17" t="s">
        <v>183</v>
      </c>
      <c r="G1055" s="17" t="s">
        <v>84</v>
      </c>
      <c r="H1055" s="18">
        <v>924859</v>
      </c>
      <c r="I1055" s="13">
        <v>13</v>
      </c>
      <c r="J1055" s="14">
        <v>526352</v>
      </c>
      <c r="K1055" s="19"/>
      <c r="L1055" s="14">
        <v>60635</v>
      </c>
      <c r="M1055" s="14"/>
      <c r="N1055" s="14">
        <v>0</v>
      </c>
      <c r="O1055" s="14"/>
      <c r="P1055" s="14">
        <v>0</v>
      </c>
      <c r="Q1055" s="14"/>
      <c r="R1055" s="14">
        <v>4303403</v>
      </c>
      <c r="S1055" s="14"/>
      <c r="T1055" s="14">
        <v>0</v>
      </c>
      <c r="U1055" s="14"/>
      <c r="V1055" s="15">
        <v>4890390</v>
      </c>
      <c r="W1055" s="14"/>
      <c r="X1055" s="5" t="str">
        <f t="shared" si="16"/>
        <v>No</v>
      </c>
      <c r="Y1055" s="14"/>
      <c r="Z1055" s="5"/>
      <c r="AA1055" s="14"/>
      <c r="AB1055" s="5"/>
      <c r="AC1055" s="27"/>
      <c r="AD1055" s="5"/>
      <c r="AE1055" s="14"/>
      <c r="AF1055" s="5"/>
      <c r="AG1055" s="7"/>
    </row>
    <row r="1056" spans="1:33" s="54" customFormat="1">
      <c r="A1056" s="16" t="s">
        <v>2594</v>
      </c>
      <c r="B1056" s="16" t="s">
        <v>2595</v>
      </c>
      <c r="C1056" s="17" t="s">
        <v>466</v>
      </c>
      <c r="D1056" s="186" t="s">
        <v>2596</v>
      </c>
      <c r="E1056" s="189" t="s">
        <v>2597</v>
      </c>
      <c r="F1056" s="17" t="s">
        <v>83</v>
      </c>
      <c r="G1056" s="17" t="s">
        <v>147</v>
      </c>
      <c r="H1056" s="18">
        <v>0</v>
      </c>
      <c r="I1056" s="13">
        <v>13</v>
      </c>
      <c r="J1056" s="14">
        <v>103307</v>
      </c>
      <c r="K1056" s="19"/>
      <c r="L1056" s="14">
        <v>231952</v>
      </c>
      <c r="M1056" s="14"/>
      <c r="N1056" s="14">
        <v>0</v>
      </c>
      <c r="O1056" s="14"/>
      <c r="P1056" s="14">
        <v>144221</v>
      </c>
      <c r="Q1056" s="14"/>
      <c r="R1056" s="14">
        <v>207935</v>
      </c>
      <c r="S1056" s="14"/>
      <c r="T1056" s="14">
        <v>714500</v>
      </c>
      <c r="U1056" s="14"/>
      <c r="V1056" s="15">
        <v>1401915</v>
      </c>
      <c r="W1056" s="14"/>
      <c r="X1056" s="5" t="str">
        <f t="shared" si="16"/>
        <v>No</v>
      </c>
      <c r="Y1056" s="14"/>
      <c r="Z1056" s="5"/>
      <c r="AA1056" s="14"/>
      <c r="AB1056" s="5"/>
      <c r="AC1056" s="27"/>
      <c r="AD1056" s="5"/>
      <c r="AE1056" s="14"/>
      <c r="AF1056" s="5"/>
      <c r="AG1056" s="7"/>
    </row>
    <row r="1057" spans="1:33" s="54" customFormat="1">
      <c r="A1057" s="16" t="s">
        <v>6204</v>
      </c>
      <c r="B1057" s="16" t="s">
        <v>3505</v>
      </c>
      <c r="C1057" s="17" t="s">
        <v>580</v>
      </c>
      <c r="D1057" s="186" t="s">
        <v>6205</v>
      </c>
      <c r="E1057" s="189" t="s">
        <v>6206</v>
      </c>
      <c r="F1057" s="17" t="s">
        <v>157</v>
      </c>
      <c r="G1057" s="17" t="s">
        <v>147</v>
      </c>
      <c r="H1057" s="18">
        <v>0</v>
      </c>
      <c r="I1057" s="13">
        <v>13</v>
      </c>
      <c r="J1057" s="14">
        <v>36710</v>
      </c>
      <c r="K1057" s="19"/>
      <c r="L1057" s="14">
        <v>0</v>
      </c>
      <c r="M1057" s="14"/>
      <c r="N1057" s="14">
        <v>0</v>
      </c>
      <c r="O1057" s="14"/>
      <c r="P1057" s="14">
        <v>48007</v>
      </c>
      <c r="Q1057" s="14"/>
      <c r="R1057" s="14">
        <v>76143</v>
      </c>
      <c r="S1057" s="14"/>
      <c r="T1057" s="14">
        <v>0</v>
      </c>
      <c r="U1057" s="14"/>
      <c r="V1057" s="15">
        <v>160860</v>
      </c>
      <c r="W1057" s="14"/>
      <c r="X1057" s="5" t="str">
        <f t="shared" si="16"/>
        <v>No</v>
      </c>
      <c r="Y1057" s="14"/>
      <c r="Z1057" s="5"/>
      <c r="AA1057" s="14"/>
      <c r="AB1057" s="5"/>
      <c r="AC1057" s="27"/>
      <c r="AD1057" s="5"/>
      <c r="AE1057" s="14"/>
      <c r="AF1057" s="5"/>
      <c r="AG1057" s="7"/>
    </row>
    <row r="1058" spans="1:33" s="54" customFormat="1">
      <c r="A1058" s="16" t="s">
        <v>550</v>
      </c>
      <c r="B1058" s="16" t="s">
        <v>551</v>
      </c>
      <c r="C1058" s="17" t="s">
        <v>168</v>
      </c>
      <c r="D1058" s="186">
        <v>61</v>
      </c>
      <c r="E1058" s="189">
        <v>61</v>
      </c>
      <c r="F1058" s="17" t="s">
        <v>83</v>
      </c>
      <c r="G1058" s="17" t="s">
        <v>5756</v>
      </c>
      <c r="H1058" s="18">
        <v>56997</v>
      </c>
      <c r="I1058" s="13">
        <v>13</v>
      </c>
      <c r="J1058" s="14">
        <v>89153</v>
      </c>
      <c r="K1058" s="19"/>
      <c r="L1058" s="14">
        <v>325</v>
      </c>
      <c r="M1058" s="14"/>
      <c r="N1058" s="14">
        <v>0</v>
      </c>
      <c r="O1058" s="14"/>
      <c r="P1058" s="14">
        <v>843639</v>
      </c>
      <c r="Q1058" s="14"/>
      <c r="R1058" s="14">
        <v>68560</v>
      </c>
      <c r="S1058" s="14"/>
      <c r="T1058" s="14">
        <v>792078</v>
      </c>
      <c r="U1058" s="14"/>
      <c r="V1058" s="15">
        <v>1793755</v>
      </c>
      <c r="W1058" s="14"/>
      <c r="X1058" s="5" t="str">
        <f t="shared" si="16"/>
        <v>No</v>
      </c>
      <c r="Y1058" s="14"/>
      <c r="Z1058" s="5"/>
      <c r="AA1058" s="14"/>
      <c r="AB1058" s="5"/>
      <c r="AC1058" s="27"/>
      <c r="AD1058" s="5"/>
      <c r="AE1058" s="14"/>
      <c r="AF1058" s="5"/>
      <c r="AG1058" s="7"/>
    </row>
    <row r="1059" spans="1:33" s="54" customFormat="1">
      <c r="A1059" s="16" t="s">
        <v>594</v>
      </c>
      <c r="B1059" s="16" t="s">
        <v>595</v>
      </c>
      <c r="C1059" s="17" t="s">
        <v>235</v>
      </c>
      <c r="D1059" s="186">
        <v>4166</v>
      </c>
      <c r="E1059" s="189">
        <v>40166</v>
      </c>
      <c r="F1059" s="17" t="s">
        <v>83</v>
      </c>
      <c r="G1059" s="17" t="s">
        <v>5756</v>
      </c>
      <c r="H1059" s="18">
        <v>105419</v>
      </c>
      <c r="I1059" s="13">
        <v>13</v>
      </c>
      <c r="J1059" s="14">
        <v>105905</v>
      </c>
      <c r="K1059" s="19"/>
      <c r="L1059" s="14">
        <v>0</v>
      </c>
      <c r="M1059" s="14"/>
      <c r="N1059" s="14">
        <v>0</v>
      </c>
      <c r="O1059" s="14"/>
      <c r="P1059" s="14">
        <v>202015</v>
      </c>
      <c r="Q1059" s="14"/>
      <c r="R1059" s="14">
        <v>185622</v>
      </c>
      <c r="S1059" s="14"/>
      <c r="T1059" s="14">
        <v>536362</v>
      </c>
      <c r="U1059" s="14"/>
      <c r="V1059" s="15">
        <v>1029904</v>
      </c>
      <c r="W1059" s="14"/>
      <c r="X1059" s="5" t="str">
        <f t="shared" si="16"/>
        <v>No</v>
      </c>
      <c r="Y1059" s="14"/>
      <c r="Z1059" s="5"/>
      <c r="AA1059" s="14"/>
      <c r="AB1059" s="5"/>
      <c r="AC1059" s="27"/>
      <c r="AD1059" s="5"/>
      <c r="AE1059" s="14"/>
      <c r="AF1059" s="5"/>
      <c r="AG1059" s="7"/>
    </row>
    <row r="1060" spans="1:33" s="54" customFormat="1">
      <c r="A1060" s="16" t="s">
        <v>4884</v>
      </c>
      <c r="B1060" s="16" t="s">
        <v>4885</v>
      </c>
      <c r="C1060" s="17" t="s">
        <v>87</v>
      </c>
      <c r="D1060" s="186" t="s">
        <v>4886</v>
      </c>
      <c r="E1060" s="189" t="s">
        <v>4887</v>
      </c>
      <c r="F1060" s="17" t="s">
        <v>83</v>
      </c>
      <c r="G1060" s="17" t="s">
        <v>147</v>
      </c>
      <c r="H1060" s="18">
        <v>0</v>
      </c>
      <c r="I1060" s="13">
        <v>13</v>
      </c>
      <c r="J1060" s="14">
        <v>32144</v>
      </c>
      <c r="K1060" s="19"/>
      <c r="L1060" s="14">
        <v>0</v>
      </c>
      <c r="M1060" s="14"/>
      <c r="N1060" s="14">
        <v>0</v>
      </c>
      <c r="O1060" s="14"/>
      <c r="P1060" s="14">
        <v>492840</v>
      </c>
      <c r="Q1060" s="14"/>
      <c r="R1060" s="14">
        <v>230033</v>
      </c>
      <c r="S1060" s="14"/>
      <c r="T1060" s="14">
        <v>108854</v>
      </c>
      <c r="U1060" s="14"/>
      <c r="V1060" s="15">
        <v>863871</v>
      </c>
      <c r="W1060" s="14"/>
      <c r="X1060" s="5" t="str">
        <f t="shared" si="16"/>
        <v>No</v>
      </c>
      <c r="Y1060" s="14"/>
      <c r="Z1060" s="5"/>
      <c r="AA1060" s="14"/>
      <c r="AB1060" s="5"/>
      <c r="AC1060" s="27"/>
      <c r="AD1060" s="5"/>
      <c r="AE1060" s="14"/>
      <c r="AF1060" s="5"/>
      <c r="AG1060" s="7"/>
    </row>
    <row r="1061" spans="1:33" s="54" customFormat="1">
      <c r="A1061" s="16" t="s">
        <v>433</v>
      </c>
      <c r="B1061" s="16" t="s">
        <v>434</v>
      </c>
      <c r="C1061" s="17" t="s">
        <v>274</v>
      </c>
      <c r="D1061" s="186">
        <v>4080</v>
      </c>
      <c r="E1061" s="189">
        <v>40080</v>
      </c>
      <c r="F1061" s="17" t="s">
        <v>83</v>
      </c>
      <c r="G1061" s="17" t="s">
        <v>5756</v>
      </c>
      <c r="H1061" s="18">
        <v>106571</v>
      </c>
      <c r="I1061" s="13">
        <v>13</v>
      </c>
      <c r="J1061" s="14">
        <v>75031</v>
      </c>
      <c r="K1061" s="19"/>
      <c r="L1061" s="14">
        <v>48999</v>
      </c>
      <c r="M1061" s="14"/>
      <c r="N1061" s="14">
        <v>0</v>
      </c>
      <c r="O1061" s="14"/>
      <c r="P1061" s="14">
        <v>315359</v>
      </c>
      <c r="Q1061" s="14"/>
      <c r="R1061" s="14">
        <v>541685</v>
      </c>
      <c r="S1061" s="14"/>
      <c r="T1061" s="14">
        <v>642608</v>
      </c>
      <c r="U1061" s="14"/>
      <c r="V1061" s="15">
        <v>1623682</v>
      </c>
      <c r="W1061" s="14"/>
      <c r="X1061" s="5" t="str">
        <f t="shared" si="16"/>
        <v>No</v>
      </c>
      <c r="Y1061" s="14"/>
      <c r="Z1061" s="5"/>
      <c r="AA1061" s="14"/>
      <c r="AB1061" s="5"/>
      <c r="AC1061" s="27"/>
      <c r="AD1061" s="5"/>
      <c r="AE1061" s="14"/>
      <c r="AF1061" s="5"/>
      <c r="AG1061" s="7"/>
    </row>
    <row r="1062" spans="1:33" s="54" customFormat="1">
      <c r="A1062" s="16" t="s">
        <v>1112</v>
      </c>
      <c r="B1062" s="16" t="s">
        <v>1113</v>
      </c>
      <c r="C1062" s="17" t="s">
        <v>466</v>
      </c>
      <c r="D1062" s="186">
        <v>5095</v>
      </c>
      <c r="E1062" s="189">
        <v>50095</v>
      </c>
      <c r="F1062" s="17" t="s">
        <v>83</v>
      </c>
      <c r="G1062" s="17" t="s">
        <v>5756</v>
      </c>
      <c r="H1062" s="18">
        <v>180956</v>
      </c>
      <c r="I1062" s="13">
        <v>13</v>
      </c>
      <c r="J1062" s="14">
        <v>90871</v>
      </c>
      <c r="K1062" s="19"/>
      <c r="L1062" s="14">
        <v>465362</v>
      </c>
      <c r="M1062" s="14"/>
      <c r="N1062" s="14">
        <v>0</v>
      </c>
      <c r="O1062" s="14"/>
      <c r="P1062" s="14">
        <v>258968</v>
      </c>
      <c r="Q1062" s="14"/>
      <c r="R1062" s="14">
        <v>82748</v>
      </c>
      <c r="S1062" s="14"/>
      <c r="T1062" s="14">
        <v>1145116</v>
      </c>
      <c r="U1062" s="14"/>
      <c r="V1062" s="15">
        <v>2043065</v>
      </c>
      <c r="W1062" s="14"/>
      <c r="X1062" s="5" t="str">
        <f t="shared" si="16"/>
        <v>No</v>
      </c>
      <c r="Y1062" s="14"/>
      <c r="Z1062" s="5"/>
      <c r="AA1062" s="14"/>
      <c r="AB1062" s="5"/>
      <c r="AC1062" s="27"/>
      <c r="AD1062" s="5"/>
      <c r="AE1062" s="14"/>
      <c r="AF1062" s="5"/>
      <c r="AG1062" s="7"/>
    </row>
    <row r="1063" spans="1:33" s="54" customFormat="1">
      <c r="A1063" s="16" t="s">
        <v>6189</v>
      </c>
      <c r="B1063" s="16" t="s">
        <v>5195</v>
      </c>
      <c r="C1063" s="17" t="s">
        <v>168</v>
      </c>
      <c r="D1063" s="186" t="s">
        <v>5196</v>
      </c>
      <c r="E1063" s="189" t="s">
        <v>5197</v>
      </c>
      <c r="F1063" s="17" t="s">
        <v>88</v>
      </c>
      <c r="G1063" s="17" t="s">
        <v>147</v>
      </c>
      <c r="H1063" s="18">
        <v>0</v>
      </c>
      <c r="I1063" s="13">
        <v>13</v>
      </c>
      <c r="J1063" s="14">
        <v>61003</v>
      </c>
      <c r="K1063" s="19"/>
      <c r="L1063" s="14">
        <v>21213</v>
      </c>
      <c r="M1063" s="14"/>
      <c r="N1063" s="14">
        <v>0</v>
      </c>
      <c r="O1063" s="14"/>
      <c r="P1063" s="14">
        <v>96909</v>
      </c>
      <c r="Q1063" s="14"/>
      <c r="R1063" s="14">
        <v>95902</v>
      </c>
      <c r="S1063" s="14"/>
      <c r="T1063" s="14">
        <v>501512</v>
      </c>
      <c r="U1063" s="14"/>
      <c r="V1063" s="15">
        <v>776539</v>
      </c>
      <c r="W1063" s="14"/>
      <c r="X1063" s="5" t="str">
        <f t="shared" si="16"/>
        <v>No</v>
      </c>
      <c r="Y1063" s="14"/>
      <c r="Z1063" s="5"/>
      <c r="AA1063" s="14"/>
      <c r="AB1063" s="5"/>
      <c r="AC1063" s="27"/>
      <c r="AD1063" s="5"/>
      <c r="AE1063" s="14"/>
      <c r="AF1063" s="5"/>
      <c r="AG1063" s="7"/>
    </row>
    <row r="1064" spans="1:33" s="54" customFormat="1">
      <c r="A1064" s="16" t="s">
        <v>6190</v>
      </c>
      <c r="B1064" s="16" t="s">
        <v>6170</v>
      </c>
      <c r="C1064" s="17" t="s">
        <v>91</v>
      </c>
      <c r="D1064" s="186"/>
      <c r="E1064" s="189">
        <v>90271</v>
      </c>
      <c r="F1064" s="17" t="s">
        <v>83</v>
      </c>
      <c r="G1064" s="17" t="s">
        <v>5756</v>
      </c>
      <c r="H1064" s="18">
        <v>12150996</v>
      </c>
      <c r="I1064" s="13">
        <v>13</v>
      </c>
      <c r="J1064" s="14">
        <v>157992</v>
      </c>
      <c r="K1064" s="19"/>
      <c r="L1064" s="14">
        <v>0</v>
      </c>
      <c r="M1064" s="14"/>
      <c r="N1064" s="14">
        <v>0</v>
      </c>
      <c r="O1064" s="14"/>
      <c r="P1064" s="14">
        <v>1840896</v>
      </c>
      <c r="Q1064" s="14"/>
      <c r="R1064" s="14">
        <v>0</v>
      </c>
      <c r="S1064" s="14"/>
      <c r="T1064" s="14">
        <v>0</v>
      </c>
      <c r="U1064" s="14"/>
      <c r="V1064" s="15">
        <v>1998888</v>
      </c>
      <c r="W1064" s="14"/>
      <c r="X1064" s="5" t="str">
        <f t="shared" si="16"/>
        <v>No</v>
      </c>
      <c r="Y1064" s="14"/>
      <c r="Z1064" s="5"/>
      <c r="AA1064" s="14"/>
      <c r="AB1064" s="5"/>
      <c r="AC1064" s="27"/>
      <c r="AD1064" s="5"/>
      <c r="AE1064" s="14"/>
      <c r="AF1064" s="5"/>
      <c r="AG1064" s="7"/>
    </row>
    <row r="1065" spans="1:33" s="54" customFormat="1">
      <c r="A1065" s="16" t="s">
        <v>3014</v>
      </c>
      <c r="B1065" s="16" t="s">
        <v>3015</v>
      </c>
      <c r="C1065" s="17" t="s">
        <v>217</v>
      </c>
      <c r="D1065" s="186" t="s">
        <v>3016</v>
      </c>
      <c r="E1065" s="189">
        <v>30131</v>
      </c>
      <c r="F1065" s="17" t="s">
        <v>83</v>
      </c>
      <c r="G1065" s="17" t="s">
        <v>5756</v>
      </c>
      <c r="H1065" s="18">
        <v>58875</v>
      </c>
      <c r="I1065" s="13">
        <v>13</v>
      </c>
      <c r="J1065" s="14">
        <v>136483</v>
      </c>
      <c r="K1065" s="19"/>
      <c r="L1065" s="14">
        <v>0</v>
      </c>
      <c r="M1065" s="14"/>
      <c r="N1065" s="14">
        <v>0</v>
      </c>
      <c r="O1065" s="14"/>
      <c r="P1065" s="14">
        <v>618242</v>
      </c>
      <c r="Q1065" s="14"/>
      <c r="R1065" s="14">
        <v>238229</v>
      </c>
      <c r="S1065" s="14"/>
      <c r="T1065" s="14">
        <v>401975</v>
      </c>
      <c r="U1065" s="14"/>
      <c r="V1065" s="15">
        <v>1394929</v>
      </c>
      <c r="W1065" s="14"/>
      <c r="X1065" s="5" t="str">
        <f t="shared" si="16"/>
        <v>No</v>
      </c>
      <c r="Y1065" s="14"/>
      <c r="Z1065" s="5"/>
      <c r="AA1065" s="14"/>
      <c r="AB1065" s="5"/>
      <c r="AC1065" s="27"/>
      <c r="AD1065" s="5"/>
      <c r="AE1065" s="14"/>
      <c r="AF1065" s="5"/>
      <c r="AG1065" s="7"/>
    </row>
    <row r="1066" spans="1:33" s="54" customFormat="1">
      <c r="A1066" s="16" t="s">
        <v>4679</v>
      </c>
      <c r="B1066" s="16" t="s">
        <v>3145</v>
      </c>
      <c r="C1066" s="17" t="s">
        <v>42</v>
      </c>
      <c r="D1066" s="186" t="s">
        <v>4680</v>
      </c>
      <c r="E1066" s="189" t="s">
        <v>4681</v>
      </c>
      <c r="F1066" s="17" t="s">
        <v>83</v>
      </c>
      <c r="G1066" s="17" t="s">
        <v>147</v>
      </c>
      <c r="H1066" s="18">
        <v>0</v>
      </c>
      <c r="I1066" s="13">
        <v>13</v>
      </c>
      <c r="J1066" s="14">
        <v>257548</v>
      </c>
      <c r="K1066" s="19"/>
      <c r="L1066" s="14">
        <v>429348</v>
      </c>
      <c r="M1066" s="14"/>
      <c r="N1066" s="14">
        <v>0</v>
      </c>
      <c r="O1066" s="14"/>
      <c r="P1066" s="14">
        <v>10000</v>
      </c>
      <c r="Q1066" s="14"/>
      <c r="R1066" s="14">
        <v>1014134</v>
      </c>
      <c r="S1066" s="14"/>
      <c r="T1066" s="14">
        <v>49004</v>
      </c>
      <c r="U1066" s="14"/>
      <c r="V1066" s="15">
        <v>1760034</v>
      </c>
      <c r="W1066" s="14"/>
      <c r="X1066" s="5" t="str">
        <f t="shared" si="16"/>
        <v>No</v>
      </c>
      <c r="Y1066" s="14"/>
      <c r="Z1066" s="5"/>
      <c r="AA1066" s="14"/>
      <c r="AB1066" s="5"/>
      <c r="AC1066" s="27"/>
      <c r="AD1066" s="5"/>
      <c r="AE1066" s="14"/>
      <c r="AF1066" s="5"/>
      <c r="AG1066" s="7"/>
    </row>
    <row r="1067" spans="1:33" s="54" customFormat="1">
      <c r="A1067" s="16" t="s">
        <v>2779</v>
      </c>
      <c r="B1067" s="16" t="s">
        <v>1389</v>
      </c>
      <c r="C1067" s="17" t="s">
        <v>210</v>
      </c>
      <c r="D1067" s="186" t="s">
        <v>2780</v>
      </c>
      <c r="E1067" s="189" t="s">
        <v>2781</v>
      </c>
      <c r="F1067" s="17" t="s">
        <v>157</v>
      </c>
      <c r="G1067" s="17" t="s">
        <v>147</v>
      </c>
      <c r="H1067" s="18">
        <v>0</v>
      </c>
      <c r="I1067" s="13">
        <v>13</v>
      </c>
      <c r="J1067" s="14">
        <v>6503</v>
      </c>
      <c r="K1067" s="19"/>
      <c r="L1067" s="14">
        <v>77630</v>
      </c>
      <c r="M1067" s="14"/>
      <c r="N1067" s="14">
        <v>0</v>
      </c>
      <c r="O1067" s="14"/>
      <c r="P1067" s="14">
        <v>57701</v>
      </c>
      <c r="Q1067" s="14"/>
      <c r="R1067" s="14">
        <v>11592</v>
      </c>
      <c r="S1067" s="14"/>
      <c r="T1067" s="14">
        <v>330557</v>
      </c>
      <c r="U1067" s="14"/>
      <c r="V1067" s="15">
        <v>483983</v>
      </c>
      <c r="W1067" s="14"/>
      <c r="X1067" s="5" t="str">
        <f t="shared" si="16"/>
        <v>No</v>
      </c>
      <c r="Y1067" s="14"/>
      <c r="Z1067" s="5"/>
      <c r="AA1067" s="14"/>
      <c r="AB1067" s="5"/>
      <c r="AC1067" s="27"/>
      <c r="AD1067" s="5"/>
      <c r="AE1067" s="14"/>
      <c r="AF1067" s="5"/>
      <c r="AG1067" s="7"/>
    </row>
    <row r="1068" spans="1:33" s="54" customFormat="1">
      <c r="A1068" s="16" t="s">
        <v>6581</v>
      </c>
      <c r="B1068" s="16" t="s">
        <v>1389</v>
      </c>
      <c r="C1068" s="17" t="s">
        <v>58</v>
      </c>
      <c r="D1068" s="186" t="s">
        <v>5388</v>
      </c>
      <c r="E1068" s="189" t="s">
        <v>5389</v>
      </c>
      <c r="F1068" s="17" t="s">
        <v>88</v>
      </c>
      <c r="G1068" s="17" t="s">
        <v>147</v>
      </c>
      <c r="H1068" s="18">
        <v>0</v>
      </c>
      <c r="I1068" s="13">
        <v>13</v>
      </c>
      <c r="J1068" s="14">
        <v>154420</v>
      </c>
      <c r="K1068" s="19"/>
      <c r="L1068" s="14">
        <v>0</v>
      </c>
      <c r="M1068" s="14"/>
      <c r="N1068" s="14">
        <v>0</v>
      </c>
      <c r="O1068" s="14"/>
      <c r="P1068" s="14">
        <v>306916</v>
      </c>
      <c r="Q1068" s="14"/>
      <c r="R1068" s="14">
        <v>189271</v>
      </c>
      <c r="S1068" s="14"/>
      <c r="T1068" s="14">
        <v>888928</v>
      </c>
      <c r="U1068" s="14"/>
      <c r="V1068" s="15">
        <v>1539535</v>
      </c>
      <c r="W1068" s="14"/>
      <c r="X1068" s="5" t="str">
        <f t="shared" si="16"/>
        <v>No</v>
      </c>
      <c r="Y1068" s="14"/>
      <c r="Z1068" s="5"/>
      <c r="AA1068" s="14"/>
      <c r="AB1068" s="5"/>
      <c r="AC1068" s="27"/>
      <c r="AD1068" s="5"/>
      <c r="AE1068" s="14"/>
      <c r="AF1068" s="5"/>
      <c r="AG1068" s="7"/>
    </row>
    <row r="1069" spans="1:33" s="54" customFormat="1">
      <c r="A1069" s="16" t="s">
        <v>4185</v>
      </c>
      <c r="B1069" s="16" t="s">
        <v>4186</v>
      </c>
      <c r="C1069" s="17" t="s">
        <v>154</v>
      </c>
      <c r="D1069" s="186" t="s">
        <v>4187</v>
      </c>
      <c r="E1069" s="189" t="s">
        <v>4188</v>
      </c>
      <c r="F1069" s="17" t="s">
        <v>83</v>
      </c>
      <c r="G1069" s="17" t="s">
        <v>147</v>
      </c>
      <c r="H1069" s="18">
        <v>0</v>
      </c>
      <c r="I1069" s="13">
        <v>13</v>
      </c>
      <c r="J1069" s="14">
        <v>34444</v>
      </c>
      <c r="K1069" s="19"/>
      <c r="L1069" s="14">
        <v>0</v>
      </c>
      <c r="M1069" s="14"/>
      <c r="N1069" s="14">
        <v>0</v>
      </c>
      <c r="O1069" s="14"/>
      <c r="P1069" s="14">
        <v>38200</v>
      </c>
      <c r="Q1069" s="14"/>
      <c r="R1069" s="14">
        <v>88695</v>
      </c>
      <c r="S1069" s="14"/>
      <c r="T1069" s="14">
        <v>561767</v>
      </c>
      <c r="U1069" s="14"/>
      <c r="V1069" s="15">
        <v>723106</v>
      </c>
      <c r="W1069" s="14"/>
      <c r="X1069" s="5" t="str">
        <f t="shared" si="16"/>
        <v>No</v>
      </c>
      <c r="Y1069" s="14"/>
      <c r="Z1069" s="5"/>
      <c r="AA1069" s="14"/>
      <c r="AB1069" s="5"/>
      <c r="AC1069" s="27"/>
      <c r="AD1069" s="5"/>
      <c r="AE1069" s="14"/>
      <c r="AF1069" s="5"/>
      <c r="AG1069" s="7"/>
    </row>
    <row r="1070" spans="1:33" s="54" customFormat="1">
      <c r="A1070" s="16" t="s">
        <v>1360</v>
      </c>
      <c r="B1070" s="16" t="s">
        <v>1361</v>
      </c>
      <c r="C1070" s="17" t="s">
        <v>580</v>
      </c>
      <c r="D1070" s="186">
        <v>8013</v>
      </c>
      <c r="E1070" s="189">
        <v>80013</v>
      </c>
      <c r="F1070" s="17" t="s">
        <v>83</v>
      </c>
      <c r="G1070" s="17" t="s">
        <v>5756</v>
      </c>
      <c r="H1070" s="18">
        <v>64548</v>
      </c>
      <c r="I1070" s="13">
        <v>13</v>
      </c>
      <c r="J1070" s="14">
        <v>122267</v>
      </c>
      <c r="K1070" s="19"/>
      <c r="L1070" s="14">
        <v>0</v>
      </c>
      <c r="M1070" s="14"/>
      <c r="N1070" s="14">
        <v>0</v>
      </c>
      <c r="O1070" s="14"/>
      <c r="P1070" s="14">
        <v>767337</v>
      </c>
      <c r="Q1070" s="14"/>
      <c r="R1070" s="14">
        <v>83051</v>
      </c>
      <c r="S1070" s="14"/>
      <c r="T1070" s="14">
        <v>1063549</v>
      </c>
      <c r="U1070" s="14"/>
      <c r="V1070" s="15">
        <v>2036204</v>
      </c>
      <c r="W1070" s="14"/>
      <c r="X1070" s="5" t="str">
        <f t="shared" si="16"/>
        <v>No</v>
      </c>
      <c r="Y1070" s="14"/>
      <c r="Z1070" s="5"/>
      <c r="AA1070" s="14"/>
      <c r="AB1070" s="5"/>
      <c r="AC1070" s="27"/>
      <c r="AD1070" s="5"/>
      <c r="AE1070" s="14"/>
      <c r="AF1070" s="5"/>
      <c r="AG1070" s="7"/>
    </row>
    <row r="1071" spans="1:33" s="54" customFormat="1">
      <c r="A1071" s="16" t="s">
        <v>1190</v>
      </c>
      <c r="B1071" s="16" t="s">
        <v>1191</v>
      </c>
      <c r="C1071" s="17" t="s">
        <v>217</v>
      </c>
      <c r="D1071" s="186">
        <v>3040</v>
      </c>
      <c r="E1071" s="189">
        <v>30040</v>
      </c>
      <c r="F1071" s="17" t="s">
        <v>83</v>
      </c>
      <c r="G1071" s="17" t="s">
        <v>5756</v>
      </c>
      <c r="H1071" s="18">
        <v>2203663</v>
      </c>
      <c r="I1071" s="13">
        <v>13</v>
      </c>
      <c r="J1071" s="14">
        <v>725576</v>
      </c>
      <c r="K1071" s="19"/>
      <c r="L1071" s="14">
        <v>74235</v>
      </c>
      <c r="M1071" s="14"/>
      <c r="N1071" s="14">
        <v>0</v>
      </c>
      <c r="O1071" s="14"/>
      <c r="P1071" s="14">
        <v>2519539</v>
      </c>
      <c r="Q1071" s="14"/>
      <c r="R1071" s="14">
        <v>1553625</v>
      </c>
      <c r="S1071" s="14"/>
      <c r="T1071" s="14">
        <v>0</v>
      </c>
      <c r="U1071" s="14"/>
      <c r="V1071" s="15">
        <v>4872975</v>
      </c>
      <c r="W1071" s="14"/>
      <c r="X1071" s="5" t="str">
        <f t="shared" si="16"/>
        <v>No</v>
      </c>
      <c r="Y1071" s="14"/>
      <c r="Z1071" s="5"/>
      <c r="AA1071" s="14"/>
      <c r="AB1071" s="5"/>
      <c r="AC1071" s="27"/>
      <c r="AD1071" s="5"/>
      <c r="AE1071" s="14"/>
      <c r="AF1071" s="5"/>
      <c r="AG1071" s="7"/>
    </row>
    <row r="1072" spans="1:33" s="54" customFormat="1">
      <c r="A1072" s="16" t="s">
        <v>4720</v>
      </c>
      <c r="B1072" s="16" t="s">
        <v>6441</v>
      </c>
      <c r="C1072" s="17" t="s">
        <v>79</v>
      </c>
      <c r="D1072" s="186" t="s">
        <v>4721</v>
      </c>
      <c r="E1072" s="189" t="s">
        <v>4722</v>
      </c>
      <c r="F1072" s="17" t="s">
        <v>83</v>
      </c>
      <c r="G1072" s="17" t="s">
        <v>147</v>
      </c>
      <c r="H1072" s="18">
        <v>0</v>
      </c>
      <c r="I1072" s="13">
        <v>13</v>
      </c>
      <c r="J1072" s="14">
        <v>0</v>
      </c>
      <c r="K1072" s="19"/>
      <c r="L1072" s="14">
        <v>27315</v>
      </c>
      <c r="M1072" s="14"/>
      <c r="N1072" s="14">
        <v>0</v>
      </c>
      <c r="O1072" s="14"/>
      <c r="P1072" s="14">
        <v>0</v>
      </c>
      <c r="Q1072" s="14"/>
      <c r="R1072" s="14">
        <v>29750</v>
      </c>
      <c r="S1072" s="14"/>
      <c r="T1072" s="14">
        <v>83510</v>
      </c>
      <c r="U1072" s="14"/>
      <c r="V1072" s="15">
        <v>140575</v>
      </c>
      <c r="W1072" s="14"/>
      <c r="X1072" s="5" t="str">
        <f t="shared" si="16"/>
        <v>No</v>
      </c>
      <c r="Y1072" s="14"/>
      <c r="Z1072" s="5"/>
      <c r="AA1072" s="14"/>
      <c r="AB1072" s="5"/>
      <c r="AC1072" s="27"/>
      <c r="AD1072" s="5"/>
      <c r="AE1072" s="14"/>
      <c r="AF1072" s="5"/>
      <c r="AG1072" s="7"/>
    </row>
    <row r="1073" spans="1:33" s="54" customFormat="1">
      <c r="A1073" s="16" t="s">
        <v>4221</v>
      </c>
      <c r="B1073" s="16" t="s">
        <v>4222</v>
      </c>
      <c r="C1073" s="17" t="s">
        <v>39</v>
      </c>
      <c r="D1073" s="186" t="s">
        <v>4223</v>
      </c>
      <c r="E1073" s="189">
        <v>90005</v>
      </c>
      <c r="F1073" s="17" t="s">
        <v>36</v>
      </c>
      <c r="G1073" s="17" t="s">
        <v>5756</v>
      </c>
      <c r="H1073" s="18">
        <v>0</v>
      </c>
      <c r="I1073" s="13">
        <v>13</v>
      </c>
      <c r="J1073" s="14">
        <v>133587</v>
      </c>
      <c r="K1073" s="19"/>
      <c r="L1073" s="14">
        <v>0</v>
      </c>
      <c r="M1073" s="14"/>
      <c r="N1073" s="14">
        <v>0</v>
      </c>
      <c r="O1073" s="14"/>
      <c r="P1073" s="14">
        <v>583585</v>
      </c>
      <c r="Q1073" s="14"/>
      <c r="R1073" s="14">
        <v>0</v>
      </c>
      <c r="S1073" s="14"/>
      <c r="T1073" s="14">
        <v>1637560</v>
      </c>
      <c r="U1073" s="14"/>
      <c r="V1073" s="15">
        <v>2354732</v>
      </c>
      <c r="W1073" s="14"/>
      <c r="X1073" s="5" t="str">
        <f t="shared" si="16"/>
        <v>No</v>
      </c>
      <c r="Y1073" s="14"/>
      <c r="Z1073" s="5"/>
      <c r="AA1073" s="14"/>
      <c r="AB1073" s="5"/>
      <c r="AC1073" s="27"/>
      <c r="AD1073" s="5"/>
      <c r="AE1073" s="14"/>
      <c r="AF1073" s="5"/>
      <c r="AG1073" s="7"/>
    </row>
    <row r="1074" spans="1:33" s="54" customFormat="1">
      <c r="A1074" s="16" t="s">
        <v>2528</v>
      </c>
      <c r="B1074" s="16" t="s">
        <v>2529</v>
      </c>
      <c r="C1074" s="17" t="s">
        <v>466</v>
      </c>
      <c r="D1074" s="186" t="s">
        <v>2530</v>
      </c>
      <c r="E1074" s="189" t="s">
        <v>2531</v>
      </c>
      <c r="F1074" s="17" t="s">
        <v>83</v>
      </c>
      <c r="G1074" s="17" t="s">
        <v>147</v>
      </c>
      <c r="H1074" s="18">
        <v>0</v>
      </c>
      <c r="I1074" s="13">
        <v>13</v>
      </c>
      <c r="J1074" s="14">
        <v>70194</v>
      </c>
      <c r="K1074" s="19"/>
      <c r="L1074" s="14">
        <v>288187</v>
      </c>
      <c r="M1074" s="14"/>
      <c r="N1074" s="14">
        <v>0</v>
      </c>
      <c r="O1074" s="14"/>
      <c r="P1074" s="14">
        <v>25540</v>
      </c>
      <c r="Q1074" s="14"/>
      <c r="R1074" s="14">
        <v>0</v>
      </c>
      <c r="S1074" s="14"/>
      <c r="T1074" s="14">
        <v>203162</v>
      </c>
      <c r="U1074" s="14"/>
      <c r="V1074" s="15">
        <v>587083</v>
      </c>
      <c r="W1074" s="14"/>
      <c r="X1074" s="5" t="str">
        <f t="shared" si="16"/>
        <v>No</v>
      </c>
      <c r="Y1074" s="14"/>
      <c r="Z1074" s="5"/>
      <c r="AA1074" s="14"/>
      <c r="AB1074" s="5"/>
      <c r="AC1074" s="27"/>
      <c r="AD1074" s="5"/>
      <c r="AE1074" s="14"/>
      <c r="AF1074" s="5"/>
      <c r="AG1074" s="7"/>
    </row>
    <row r="1075" spans="1:33" s="54" customFormat="1">
      <c r="A1075" s="16" t="s">
        <v>4729</v>
      </c>
      <c r="B1075" s="16" t="s">
        <v>4730</v>
      </c>
      <c r="C1075" s="17" t="s">
        <v>79</v>
      </c>
      <c r="D1075" s="186" t="s">
        <v>4731</v>
      </c>
      <c r="E1075" s="189" t="s">
        <v>4732</v>
      </c>
      <c r="F1075" s="17" t="s">
        <v>157</v>
      </c>
      <c r="G1075" s="17" t="s">
        <v>147</v>
      </c>
      <c r="H1075" s="18">
        <v>0</v>
      </c>
      <c r="I1075" s="13">
        <v>13</v>
      </c>
      <c r="J1075" s="14">
        <v>333308</v>
      </c>
      <c r="K1075" s="19"/>
      <c r="L1075" s="14">
        <v>12762</v>
      </c>
      <c r="M1075" s="14"/>
      <c r="N1075" s="14">
        <v>0</v>
      </c>
      <c r="O1075" s="14"/>
      <c r="P1075" s="14">
        <v>586427</v>
      </c>
      <c r="Q1075" s="14"/>
      <c r="R1075" s="14">
        <v>65595</v>
      </c>
      <c r="S1075" s="14"/>
      <c r="T1075" s="14">
        <v>1433966</v>
      </c>
      <c r="U1075" s="14"/>
      <c r="V1075" s="15">
        <v>2432058</v>
      </c>
      <c r="W1075" s="14"/>
      <c r="X1075" s="5" t="str">
        <f t="shared" si="16"/>
        <v>No</v>
      </c>
      <c r="Y1075" s="14"/>
      <c r="Z1075" s="5"/>
      <c r="AA1075" s="14"/>
      <c r="AB1075" s="5"/>
      <c r="AC1075" s="27"/>
      <c r="AD1075" s="5"/>
      <c r="AE1075" s="14"/>
      <c r="AF1075" s="5"/>
      <c r="AG1075" s="7"/>
    </row>
    <row r="1076" spans="1:33" s="54" customFormat="1">
      <c r="A1076" s="16" t="s">
        <v>6186</v>
      </c>
      <c r="B1076" s="16" t="s">
        <v>448</v>
      </c>
      <c r="C1076" s="17" t="s">
        <v>91</v>
      </c>
      <c r="D1076" s="186"/>
      <c r="E1076" s="189">
        <v>90265</v>
      </c>
      <c r="F1076" s="17" t="s">
        <v>83</v>
      </c>
      <c r="G1076" s="17" t="s">
        <v>5756</v>
      </c>
      <c r="H1076" s="18">
        <v>12150996</v>
      </c>
      <c r="I1076" s="13">
        <v>13</v>
      </c>
      <c r="J1076" s="14">
        <v>201624</v>
      </c>
      <c r="K1076" s="19"/>
      <c r="L1076" s="14">
        <v>0</v>
      </c>
      <c r="M1076" s="14"/>
      <c r="N1076" s="14">
        <v>0</v>
      </c>
      <c r="O1076" s="14"/>
      <c r="P1076" s="14">
        <v>0</v>
      </c>
      <c r="Q1076" s="14"/>
      <c r="R1076" s="14">
        <v>2723544</v>
      </c>
      <c r="S1076" s="14"/>
      <c r="T1076" s="14">
        <v>0</v>
      </c>
      <c r="U1076" s="14"/>
      <c r="V1076" s="15">
        <v>2925168</v>
      </c>
      <c r="W1076" s="14"/>
      <c r="X1076" s="5" t="str">
        <f t="shared" si="16"/>
        <v>No</v>
      </c>
      <c r="Y1076" s="14"/>
      <c r="Z1076" s="5"/>
      <c r="AA1076" s="14"/>
      <c r="AB1076" s="5"/>
      <c r="AC1076" s="27"/>
      <c r="AD1076" s="5"/>
      <c r="AE1076" s="14"/>
      <c r="AF1076" s="5"/>
      <c r="AG1076" s="7"/>
    </row>
    <row r="1077" spans="1:33" s="54" customFormat="1">
      <c r="A1077" s="16" t="s">
        <v>4256</v>
      </c>
      <c r="B1077" s="16" t="s">
        <v>1932</v>
      </c>
      <c r="C1077" s="17" t="s">
        <v>235</v>
      </c>
      <c r="D1077" s="186" t="s">
        <v>4257</v>
      </c>
      <c r="E1077" s="189" t="s">
        <v>4258</v>
      </c>
      <c r="F1077" s="17" t="s">
        <v>83</v>
      </c>
      <c r="G1077" s="17" t="s">
        <v>147</v>
      </c>
      <c r="H1077" s="18">
        <v>0</v>
      </c>
      <c r="I1077" s="13">
        <v>13</v>
      </c>
      <c r="J1077" s="14">
        <v>26396</v>
      </c>
      <c r="K1077" s="19"/>
      <c r="L1077" s="14">
        <v>131614</v>
      </c>
      <c r="M1077" s="14"/>
      <c r="N1077" s="14">
        <v>0</v>
      </c>
      <c r="O1077" s="14"/>
      <c r="P1077" s="14">
        <v>225376</v>
      </c>
      <c r="Q1077" s="14"/>
      <c r="R1077" s="14">
        <v>126336</v>
      </c>
      <c r="S1077" s="14"/>
      <c r="T1077" s="14">
        <v>216632</v>
      </c>
      <c r="U1077" s="14"/>
      <c r="V1077" s="15">
        <v>726354</v>
      </c>
      <c r="W1077" s="14"/>
      <c r="X1077" s="5" t="str">
        <f t="shared" si="16"/>
        <v>No</v>
      </c>
      <c r="Y1077" s="14"/>
      <c r="Z1077" s="5"/>
      <c r="AA1077" s="14"/>
      <c r="AB1077" s="5"/>
      <c r="AC1077" s="27"/>
      <c r="AD1077" s="5"/>
      <c r="AE1077" s="14"/>
      <c r="AF1077" s="5"/>
      <c r="AG1077" s="7"/>
    </row>
    <row r="1078" spans="1:33" s="54" customFormat="1">
      <c r="A1078" s="16" t="s">
        <v>4923</v>
      </c>
      <c r="B1078" s="16" t="s">
        <v>4766</v>
      </c>
      <c r="C1078" s="17" t="s">
        <v>91</v>
      </c>
      <c r="D1078" s="186" t="s">
        <v>4924</v>
      </c>
      <c r="E1078" s="189" t="s">
        <v>4925</v>
      </c>
      <c r="F1078" s="17" t="s">
        <v>83</v>
      </c>
      <c r="G1078" s="17" t="s">
        <v>147</v>
      </c>
      <c r="H1078" s="18">
        <v>0</v>
      </c>
      <c r="I1078" s="13">
        <v>13</v>
      </c>
      <c r="J1078" s="14">
        <v>220531</v>
      </c>
      <c r="K1078" s="19"/>
      <c r="L1078" s="14">
        <v>0</v>
      </c>
      <c r="M1078" s="14"/>
      <c r="N1078" s="14">
        <v>0</v>
      </c>
      <c r="O1078" s="14"/>
      <c r="P1078" s="14">
        <v>0</v>
      </c>
      <c r="Q1078" s="14"/>
      <c r="R1078" s="14">
        <v>1409020</v>
      </c>
      <c r="S1078" s="14"/>
      <c r="T1078" s="14">
        <v>277878</v>
      </c>
      <c r="U1078" s="14"/>
      <c r="V1078" s="15">
        <v>1907429</v>
      </c>
      <c r="W1078" s="14"/>
      <c r="X1078" s="5" t="str">
        <f t="shared" si="16"/>
        <v>No</v>
      </c>
      <c r="Y1078" s="14"/>
      <c r="Z1078" s="5"/>
      <c r="AA1078" s="14"/>
      <c r="AB1078" s="5"/>
      <c r="AC1078" s="27"/>
      <c r="AD1078" s="5"/>
      <c r="AE1078" s="14"/>
      <c r="AF1078" s="5"/>
      <c r="AG1078" s="7"/>
    </row>
    <row r="1079" spans="1:33" s="54" customFormat="1">
      <c r="A1079" s="16" t="s">
        <v>656</v>
      </c>
      <c r="B1079" s="16" t="s">
        <v>657</v>
      </c>
      <c r="C1079" s="17" t="s">
        <v>46</v>
      </c>
      <c r="D1079" s="186" t="s">
        <v>658</v>
      </c>
      <c r="E1079" s="189">
        <v>55222</v>
      </c>
      <c r="F1079" s="17" t="s">
        <v>36</v>
      </c>
      <c r="G1079" s="17" t="s">
        <v>5756</v>
      </c>
      <c r="H1079" s="18">
        <v>0</v>
      </c>
      <c r="I1079" s="13">
        <v>13</v>
      </c>
      <c r="J1079" s="14">
        <v>0</v>
      </c>
      <c r="K1079" s="19"/>
      <c r="L1079" s="14">
        <v>0</v>
      </c>
      <c r="M1079" s="14"/>
      <c r="N1079" s="14">
        <v>0</v>
      </c>
      <c r="O1079" s="14"/>
      <c r="P1079" s="14">
        <v>0</v>
      </c>
      <c r="Q1079" s="14"/>
      <c r="R1079" s="14">
        <v>0</v>
      </c>
      <c r="S1079" s="14"/>
      <c r="T1079" s="14">
        <v>197277</v>
      </c>
      <c r="U1079" s="14"/>
      <c r="V1079" s="15">
        <v>197277</v>
      </c>
      <c r="W1079" s="14"/>
      <c r="X1079" s="5" t="str">
        <f t="shared" si="16"/>
        <v>No</v>
      </c>
      <c r="Y1079" s="14"/>
      <c r="Z1079" s="5"/>
      <c r="AA1079" s="14"/>
      <c r="AB1079" s="5"/>
      <c r="AC1079" s="27"/>
      <c r="AD1079" s="5"/>
      <c r="AE1079" s="14"/>
      <c r="AF1079" s="5"/>
      <c r="AG1079" s="7"/>
    </row>
    <row r="1080" spans="1:33" s="54" customFormat="1">
      <c r="A1080" s="16" t="s">
        <v>3087</v>
      </c>
      <c r="B1080" s="16" t="s">
        <v>6445</v>
      </c>
      <c r="C1080" s="17" t="s">
        <v>171</v>
      </c>
      <c r="D1080" s="186" t="s">
        <v>3088</v>
      </c>
      <c r="E1080" s="189" t="s">
        <v>3089</v>
      </c>
      <c r="F1080" s="17" t="s">
        <v>157</v>
      </c>
      <c r="G1080" s="17" t="s">
        <v>147</v>
      </c>
      <c r="H1080" s="18">
        <v>0</v>
      </c>
      <c r="I1080" s="13">
        <v>13</v>
      </c>
      <c r="J1080" s="14">
        <v>6363</v>
      </c>
      <c r="K1080" s="19"/>
      <c r="L1080" s="14">
        <v>0</v>
      </c>
      <c r="M1080" s="14"/>
      <c r="N1080" s="14">
        <v>0</v>
      </c>
      <c r="O1080" s="14"/>
      <c r="P1080" s="14">
        <v>18334</v>
      </c>
      <c r="Q1080" s="14"/>
      <c r="R1080" s="14">
        <v>305386</v>
      </c>
      <c r="S1080" s="14"/>
      <c r="T1080" s="14">
        <v>255415</v>
      </c>
      <c r="U1080" s="14"/>
      <c r="V1080" s="15">
        <v>585498</v>
      </c>
      <c r="W1080" s="14"/>
      <c r="X1080" s="5" t="str">
        <f t="shared" si="16"/>
        <v>No</v>
      </c>
      <c r="Y1080" s="14"/>
      <c r="Z1080" s="5"/>
      <c r="AA1080" s="14"/>
      <c r="AB1080" s="5"/>
      <c r="AC1080" s="27"/>
      <c r="AD1080" s="5"/>
      <c r="AE1080" s="14"/>
      <c r="AF1080" s="5"/>
      <c r="AG1080" s="7"/>
    </row>
    <row r="1081" spans="1:33" s="54" customFormat="1">
      <c r="A1081" s="16" t="s">
        <v>1832</v>
      </c>
      <c r="B1081" s="16" t="s">
        <v>1833</v>
      </c>
      <c r="C1081" s="17" t="s">
        <v>466</v>
      </c>
      <c r="D1081" s="186">
        <v>5186</v>
      </c>
      <c r="E1081" s="189">
        <v>50186</v>
      </c>
      <c r="F1081" s="17" t="s">
        <v>88</v>
      </c>
      <c r="G1081" s="17" t="s">
        <v>5756</v>
      </c>
      <c r="H1081" s="18">
        <v>202637</v>
      </c>
      <c r="I1081" s="13">
        <v>13</v>
      </c>
      <c r="J1081" s="14">
        <v>3484</v>
      </c>
      <c r="K1081" s="19"/>
      <c r="L1081" s="14">
        <v>167098</v>
      </c>
      <c r="M1081" s="14"/>
      <c r="N1081" s="14">
        <v>0</v>
      </c>
      <c r="O1081" s="14"/>
      <c r="P1081" s="14">
        <v>32875</v>
      </c>
      <c r="Q1081" s="14"/>
      <c r="R1081" s="14">
        <v>34899</v>
      </c>
      <c r="S1081" s="14"/>
      <c r="T1081" s="14">
        <v>325950</v>
      </c>
      <c r="U1081" s="14"/>
      <c r="V1081" s="15">
        <v>564306</v>
      </c>
      <c r="W1081" s="14"/>
      <c r="X1081" s="5" t="str">
        <f t="shared" si="16"/>
        <v>No</v>
      </c>
      <c r="Y1081" s="14"/>
      <c r="Z1081" s="5"/>
      <c r="AA1081" s="14"/>
      <c r="AB1081" s="5"/>
      <c r="AC1081" s="27"/>
      <c r="AD1081" s="5"/>
      <c r="AE1081" s="14"/>
      <c r="AF1081" s="5"/>
      <c r="AG1081" s="7"/>
    </row>
    <row r="1082" spans="1:33" s="54" customFormat="1">
      <c r="A1082" s="16" t="s">
        <v>3183</v>
      </c>
      <c r="B1082" s="16" t="s">
        <v>3184</v>
      </c>
      <c r="C1082" s="17" t="s">
        <v>50</v>
      </c>
      <c r="D1082" s="186" t="s">
        <v>3185</v>
      </c>
      <c r="E1082" s="189" t="s">
        <v>3186</v>
      </c>
      <c r="F1082" s="17" t="s">
        <v>83</v>
      </c>
      <c r="G1082" s="17" t="s">
        <v>147</v>
      </c>
      <c r="H1082" s="18">
        <v>0</v>
      </c>
      <c r="I1082" s="13">
        <v>13</v>
      </c>
      <c r="J1082" s="14">
        <v>62920</v>
      </c>
      <c r="K1082" s="19"/>
      <c r="L1082" s="14">
        <v>117253</v>
      </c>
      <c r="M1082" s="14"/>
      <c r="N1082" s="14">
        <v>0</v>
      </c>
      <c r="O1082" s="14"/>
      <c r="P1082" s="14">
        <v>112806</v>
      </c>
      <c r="Q1082" s="14"/>
      <c r="R1082" s="14">
        <v>0</v>
      </c>
      <c r="S1082" s="14"/>
      <c r="T1082" s="14">
        <v>292979</v>
      </c>
      <c r="U1082" s="14"/>
      <c r="V1082" s="15">
        <v>585958</v>
      </c>
      <c r="W1082" s="14"/>
      <c r="X1082" s="5" t="str">
        <f t="shared" si="16"/>
        <v>No</v>
      </c>
      <c r="Y1082" s="14"/>
      <c r="Z1082" s="5"/>
      <c r="AA1082" s="14"/>
      <c r="AB1082" s="5"/>
      <c r="AC1082" s="27"/>
      <c r="AD1082" s="5"/>
      <c r="AE1082" s="14"/>
      <c r="AF1082" s="5"/>
      <c r="AG1082" s="7"/>
    </row>
    <row r="1083" spans="1:33" s="54" customFormat="1">
      <c r="A1083" s="16" t="s">
        <v>565</v>
      </c>
      <c r="B1083" s="16" t="s">
        <v>566</v>
      </c>
      <c r="C1083" s="17" t="s">
        <v>217</v>
      </c>
      <c r="D1083" s="186">
        <v>3041</v>
      </c>
      <c r="E1083" s="189">
        <v>30041</v>
      </c>
      <c r="F1083" s="17" t="s">
        <v>83</v>
      </c>
      <c r="G1083" s="17" t="s">
        <v>5756</v>
      </c>
      <c r="H1083" s="18">
        <v>51899</v>
      </c>
      <c r="I1083" s="13">
        <v>13</v>
      </c>
      <c r="J1083" s="14">
        <v>166386</v>
      </c>
      <c r="K1083" s="19"/>
      <c r="L1083" s="14">
        <v>161502</v>
      </c>
      <c r="M1083" s="14"/>
      <c r="N1083" s="14">
        <v>0</v>
      </c>
      <c r="O1083" s="14"/>
      <c r="P1083" s="14">
        <v>315070</v>
      </c>
      <c r="Q1083" s="14"/>
      <c r="R1083" s="14">
        <v>379135</v>
      </c>
      <c r="S1083" s="14"/>
      <c r="T1083" s="14">
        <v>725585</v>
      </c>
      <c r="U1083" s="14"/>
      <c r="V1083" s="15">
        <v>1747678</v>
      </c>
      <c r="W1083" s="14"/>
      <c r="X1083" s="5" t="str">
        <f t="shared" si="16"/>
        <v>No</v>
      </c>
      <c r="Y1083" s="14"/>
      <c r="Z1083" s="5"/>
      <c r="AA1083" s="14"/>
      <c r="AB1083" s="5"/>
      <c r="AC1083" s="27"/>
      <c r="AD1083" s="5"/>
      <c r="AE1083" s="14"/>
      <c r="AF1083" s="5"/>
      <c r="AG1083" s="7"/>
    </row>
    <row r="1084" spans="1:33" s="54" customFormat="1">
      <c r="A1084" s="16" t="s">
        <v>6193</v>
      </c>
      <c r="B1084" s="16" t="s">
        <v>6194</v>
      </c>
      <c r="C1084" s="17" t="s">
        <v>91</v>
      </c>
      <c r="D1084" s="186"/>
      <c r="E1084" s="189">
        <v>90257</v>
      </c>
      <c r="F1084" s="17" t="s">
        <v>83</v>
      </c>
      <c r="G1084" s="17" t="s">
        <v>5756</v>
      </c>
      <c r="H1084" s="18">
        <v>12150996</v>
      </c>
      <c r="I1084" s="13">
        <v>13</v>
      </c>
      <c r="J1084" s="14">
        <v>34406</v>
      </c>
      <c r="K1084" s="19"/>
      <c r="L1084" s="14">
        <v>0</v>
      </c>
      <c r="M1084" s="14"/>
      <c r="N1084" s="14">
        <v>0</v>
      </c>
      <c r="O1084" s="14"/>
      <c r="P1084" s="14">
        <v>633102</v>
      </c>
      <c r="Q1084" s="14"/>
      <c r="R1084" s="14">
        <v>0</v>
      </c>
      <c r="S1084" s="14"/>
      <c r="T1084" s="14">
        <v>0</v>
      </c>
      <c r="U1084" s="14"/>
      <c r="V1084" s="15">
        <v>667508</v>
      </c>
      <c r="W1084" s="14"/>
      <c r="X1084" s="5" t="str">
        <f t="shared" si="16"/>
        <v>No</v>
      </c>
      <c r="Y1084" s="14"/>
      <c r="Z1084" s="5"/>
      <c r="AA1084" s="14"/>
      <c r="AB1084" s="5"/>
      <c r="AC1084" s="27"/>
      <c r="AD1084" s="5"/>
      <c r="AE1084" s="14"/>
      <c r="AF1084" s="5"/>
      <c r="AG1084" s="7"/>
    </row>
    <row r="1085" spans="1:33" s="54" customFormat="1">
      <c r="A1085" s="16" t="s">
        <v>2622</v>
      </c>
      <c r="B1085" s="16" t="s">
        <v>1389</v>
      </c>
      <c r="C1085" s="17" t="s">
        <v>466</v>
      </c>
      <c r="D1085" s="186" t="s">
        <v>2624</v>
      </c>
      <c r="E1085" s="189" t="s">
        <v>2625</v>
      </c>
      <c r="F1085" s="17" t="s">
        <v>83</v>
      </c>
      <c r="G1085" s="17" t="s">
        <v>147</v>
      </c>
      <c r="H1085" s="18">
        <v>0</v>
      </c>
      <c r="I1085" s="13">
        <v>13</v>
      </c>
      <c r="J1085" s="14">
        <v>52241</v>
      </c>
      <c r="K1085" s="19"/>
      <c r="L1085" s="14">
        <v>288110</v>
      </c>
      <c r="M1085" s="14"/>
      <c r="N1085" s="14">
        <v>0</v>
      </c>
      <c r="O1085" s="14"/>
      <c r="P1085" s="14">
        <v>77972</v>
      </c>
      <c r="Q1085" s="14"/>
      <c r="R1085" s="14">
        <v>10000</v>
      </c>
      <c r="S1085" s="14"/>
      <c r="T1085" s="14">
        <v>255000</v>
      </c>
      <c r="U1085" s="14"/>
      <c r="V1085" s="15">
        <v>683323</v>
      </c>
      <c r="W1085" s="14"/>
      <c r="X1085" s="5" t="str">
        <f t="shared" si="16"/>
        <v>No</v>
      </c>
      <c r="Y1085" s="14"/>
      <c r="Z1085" s="5"/>
      <c r="AA1085" s="14"/>
      <c r="AB1085" s="5"/>
      <c r="AC1085" s="27"/>
      <c r="AD1085" s="5"/>
      <c r="AE1085" s="14"/>
      <c r="AF1085" s="5"/>
      <c r="AG1085" s="7"/>
    </row>
    <row r="1086" spans="1:33" s="54" customFormat="1">
      <c r="A1086" s="16" t="s">
        <v>1368</v>
      </c>
      <c r="B1086" s="16" t="s">
        <v>1369</v>
      </c>
      <c r="C1086" s="17" t="s">
        <v>50</v>
      </c>
      <c r="D1086" s="186">
        <v>4045</v>
      </c>
      <c r="E1086" s="189">
        <v>40045</v>
      </c>
      <c r="F1086" s="17" t="s">
        <v>88</v>
      </c>
      <c r="G1086" s="17" t="s">
        <v>5756</v>
      </c>
      <c r="H1086" s="18">
        <v>139114</v>
      </c>
      <c r="I1086" s="13">
        <v>12</v>
      </c>
      <c r="J1086" s="14">
        <v>184094</v>
      </c>
      <c r="K1086" s="19"/>
      <c r="L1086" s="14">
        <v>0</v>
      </c>
      <c r="M1086" s="14"/>
      <c r="N1086" s="14">
        <v>0</v>
      </c>
      <c r="O1086" s="14"/>
      <c r="P1086" s="14">
        <v>680159</v>
      </c>
      <c r="Q1086" s="14"/>
      <c r="R1086" s="14">
        <v>0</v>
      </c>
      <c r="S1086" s="14"/>
      <c r="T1086" s="14">
        <v>1202189</v>
      </c>
      <c r="U1086" s="14"/>
      <c r="V1086" s="15">
        <v>2066442</v>
      </c>
      <c r="W1086" s="14"/>
      <c r="X1086" s="5" t="str">
        <f t="shared" si="16"/>
        <v>No</v>
      </c>
      <c r="Y1086" s="14"/>
      <c r="Z1086" s="5"/>
      <c r="AA1086" s="14"/>
      <c r="AB1086" s="5"/>
      <c r="AC1086" s="27"/>
      <c r="AD1086" s="5"/>
      <c r="AE1086" s="14"/>
      <c r="AF1086" s="5"/>
      <c r="AG1086" s="7"/>
    </row>
    <row r="1087" spans="1:33" s="54" customFormat="1">
      <c r="A1087" s="16" t="s">
        <v>1194</v>
      </c>
      <c r="B1087" s="16" t="s">
        <v>1195</v>
      </c>
      <c r="C1087" s="17" t="s">
        <v>235</v>
      </c>
      <c r="D1087" s="186">
        <v>4220</v>
      </c>
      <c r="E1087" s="189">
        <v>40220</v>
      </c>
      <c r="F1087" s="17" t="s">
        <v>83</v>
      </c>
      <c r="G1087" s="17" t="s">
        <v>5756</v>
      </c>
      <c r="H1087" s="18">
        <v>117798</v>
      </c>
      <c r="I1087" s="13">
        <v>12</v>
      </c>
      <c r="J1087" s="14">
        <v>42631</v>
      </c>
      <c r="K1087" s="19"/>
      <c r="L1087" s="14">
        <v>393903</v>
      </c>
      <c r="M1087" s="14"/>
      <c r="N1087" s="14">
        <v>0</v>
      </c>
      <c r="O1087" s="14"/>
      <c r="P1087" s="14">
        <v>36111</v>
      </c>
      <c r="Q1087" s="14"/>
      <c r="R1087" s="14">
        <v>148751</v>
      </c>
      <c r="S1087" s="14"/>
      <c r="T1087" s="14">
        <v>131686</v>
      </c>
      <c r="U1087" s="14"/>
      <c r="V1087" s="15">
        <v>753082</v>
      </c>
      <c r="W1087" s="14"/>
      <c r="X1087" s="5" t="str">
        <f t="shared" si="16"/>
        <v>No</v>
      </c>
      <c r="Y1087" s="14"/>
      <c r="Z1087" s="5"/>
      <c r="AA1087" s="14"/>
      <c r="AB1087" s="5"/>
      <c r="AC1087" s="27"/>
      <c r="AD1087" s="5"/>
      <c r="AE1087" s="14"/>
      <c r="AF1087" s="5"/>
      <c r="AG1087" s="7"/>
    </row>
    <row r="1088" spans="1:33" s="54" customFormat="1">
      <c r="A1088" s="16" t="s">
        <v>6187</v>
      </c>
      <c r="B1088" s="16" t="s">
        <v>6188</v>
      </c>
      <c r="C1088" s="17" t="s">
        <v>91</v>
      </c>
      <c r="D1088" s="186"/>
      <c r="E1088" s="189">
        <v>90266</v>
      </c>
      <c r="F1088" s="17" t="s">
        <v>83</v>
      </c>
      <c r="G1088" s="17" t="s">
        <v>5756</v>
      </c>
      <c r="H1088" s="18">
        <v>12150996</v>
      </c>
      <c r="I1088" s="13">
        <v>12</v>
      </c>
      <c r="J1088" s="14">
        <v>34846</v>
      </c>
      <c r="K1088" s="19"/>
      <c r="L1088" s="14">
        <v>0</v>
      </c>
      <c r="M1088" s="14"/>
      <c r="N1088" s="14">
        <v>0</v>
      </c>
      <c r="O1088" s="14"/>
      <c r="P1088" s="14">
        <v>804290</v>
      </c>
      <c r="Q1088" s="14"/>
      <c r="R1088" s="14">
        <v>0</v>
      </c>
      <c r="S1088" s="14"/>
      <c r="T1088" s="14">
        <v>0</v>
      </c>
      <c r="U1088" s="14"/>
      <c r="V1088" s="15">
        <v>839136</v>
      </c>
      <c r="W1088" s="14"/>
      <c r="X1088" s="5" t="str">
        <f t="shared" si="16"/>
        <v>No</v>
      </c>
      <c r="Y1088" s="14"/>
      <c r="Z1088" s="5"/>
      <c r="AA1088" s="14"/>
      <c r="AB1088" s="5"/>
      <c r="AC1088" s="27"/>
      <c r="AD1088" s="5"/>
      <c r="AE1088" s="14"/>
      <c r="AF1088" s="5"/>
      <c r="AG1088" s="7"/>
    </row>
    <row r="1089" spans="1:33" s="54" customFormat="1">
      <c r="A1089" s="16" t="s">
        <v>2910</v>
      </c>
      <c r="B1089" s="16" t="s">
        <v>2911</v>
      </c>
      <c r="C1089" s="17" t="s">
        <v>124</v>
      </c>
      <c r="D1089" s="186" t="s">
        <v>2912</v>
      </c>
      <c r="E1089" s="189">
        <v>60196</v>
      </c>
      <c r="F1089" s="17" t="s">
        <v>1320</v>
      </c>
      <c r="G1089" s="17" t="s">
        <v>5756</v>
      </c>
      <c r="H1089" s="18">
        <v>67629</v>
      </c>
      <c r="I1089" s="13">
        <v>12</v>
      </c>
      <c r="J1089" s="14">
        <v>11625</v>
      </c>
      <c r="K1089" s="19"/>
      <c r="L1089" s="14">
        <v>11204</v>
      </c>
      <c r="M1089" s="14"/>
      <c r="N1089" s="14">
        <v>0</v>
      </c>
      <c r="O1089" s="14"/>
      <c r="P1089" s="14">
        <v>41813</v>
      </c>
      <c r="Q1089" s="14"/>
      <c r="R1089" s="14">
        <v>179808</v>
      </c>
      <c r="S1089" s="14"/>
      <c r="T1089" s="14">
        <v>429210</v>
      </c>
      <c r="U1089" s="14"/>
      <c r="V1089" s="15">
        <v>673660</v>
      </c>
      <c r="W1089" s="14"/>
      <c r="X1089" s="5" t="str">
        <f t="shared" si="16"/>
        <v>No</v>
      </c>
      <c r="Y1089" s="14"/>
      <c r="Z1089" s="5"/>
      <c r="AA1089" s="14"/>
      <c r="AB1089" s="5"/>
      <c r="AC1089" s="27"/>
      <c r="AD1089" s="5"/>
      <c r="AE1089" s="14"/>
      <c r="AF1089" s="5"/>
      <c r="AG1089" s="7"/>
    </row>
    <row r="1090" spans="1:33" s="54" customFormat="1">
      <c r="A1090" s="16" t="s">
        <v>3307</v>
      </c>
      <c r="B1090" s="16" t="s">
        <v>2766</v>
      </c>
      <c r="C1090" s="17" t="s">
        <v>555</v>
      </c>
      <c r="D1090" s="186" t="s">
        <v>3308</v>
      </c>
      <c r="E1090" s="189" t="s">
        <v>3309</v>
      </c>
      <c r="F1090" s="17" t="s">
        <v>83</v>
      </c>
      <c r="G1090" s="17" t="s">
        <v>147</v>
      </c>
      <c r="H1090" s="18">
        <v>0</v>
      </c>
      <c r="I1090" s="13">
        <v>12</v>
      </c>
      <c r="J1090" s="14">
        <v>16104</v>
      </c>
      <c r="K1090" s="19"/>
      <c r="L1090" s="14">
        <v>0</v>
      </c>
      <c r="M1090" s="14"/>
      <c r="N1090" s="14">
        <v>0</v>
      </c>
      <c r="O1090" s="14"/>
      <c r="P1090" s="14">
        <v>113848</v>
      </c>
      <c r="Q1090" s="14"/>
      <c r="R1090" s="14">
        <v>515720</v>
      </c>
      <c r="S1090" s="14"/>
      <c r="T1090" s="14">
        <v>147743</v>
      </c>
      <c r="U1090" s="14"/>
      <c r="V1090" s="15">
        <v>793415</v>
      </c>
      <c r="W1090" s="14"/>
      <c r="X1090" s="5" t="str">
        <f t="shared" si="16"/>
        <v>No</v>
      </c>
      <c r="Y1090" s="14"/>
      <c r="Z1090" s="5"/>
      <c r="AA1090" s="14"/>
      <c r="AB1090" s="5"/>
      <c r="AC1090" s="27"/>
      <c r="AD1090" s="5"/>
      <c r="AE1090" s="14"/>
      <c r="AF1090" s="5"/>
      <c r="AG1090" s="7"/>
    </row>
    <row r="1091" spans="1:33" s="54" customFormat="1">
      <c r="A1091" s="16" t="s">
        <v>2359</v>
      </c>
      <c r="B1091" s="16" t="s">
        <v>212</v>
      </c>
      <c r="C1091" s="17" t="s">
        <v>235</v>
      </c>
      <c r="D1091" s="186">
        <v>4223</v>
      </c>
      <c r="E1091" s="189">
        <v>40223</v>
      </c>
      <c r="F1091" s="17" t="s">
        <v>83</v>
      </c>
      <c r="G1091" s="17" t="s">
        <v>5756</v>
      </c>
      <c r="H1091" s="18">
        <v>310282</v>
      </c>
      <c r="I1091" s="13">
        <v>12</v>
      </c>
      <c r="J1091" s="14">
        <v>34986</v>
      </c>
      <c r="K1091" s="19"/>
      <c r="L1091" s="14">
        <v>725</v>
      </c>
      <c r="M1091" s="14"/>
      <c r="N1091" s="14">
        <v>0</v>
      </c>
      <c r="O1091" s="14"/>
      <c r="P1091" s="14">
        <v>62946</v>
      </c>
      <c r="Q1091" s="14"/>
      <c r="R1091" s="14">
        <v>484409</v>
      </c>
      <c r="S1091" s="14"/>
      <c r="T1091" s="14">
        <v>212699</v>
      </c>
      <c r="U1091" s="14"/>
      <c r="V1091" s="15">
        <v>795765</v>
      </c>
      <c r="W1091" s="14"/>
      <c r="X1091" s="5" t="str">
        <f t="shared" ref="X1091:X1154" si="17">IF(W1091&amp;U1091&amp;S1091&amp;Q1091&amp;O1091&amp;M1091&amp;K1091&lt;&gt;"","Yes","No")</f>
        <v>No</v>
      </c>
      <c r="Y1091" s="14"/>
      <c r="Z1091" s="5"/>
      <c r="AA1091" s="14"/>
      <c r="AB1091" s="5"/>
      <c r="AC1091" s="27"/>
      <c r="AD1091" s="5"/>
      <c r="AE1091" s="14"/>
      <c r="AF1091" s="5"/>
      <c r="AG1091" s="7"/>
    </row>
    <row r="1092" spans="1:33" s="54" customFormat="1">
      <c r="A1092" s="16" t="s">
        <v>4242</v>
      </c>
      <c r="B1092" s="16" t="s">
        <v>4243</v>
      </c>
      <c r="C1092" s="17" t="s">
        <v>235</v>
      </c>
      <c r="D1092" s="186" t="s">
        <v>4244</v>
      </c>
      <c r="E1092" s="189" t="s">
        <v>4245</v>
      </c>
      <c r="F1092" s="17" t="s">
        <v>83</v>
      </c>
      <c r="G1092" s="17" t="s">
        <v>147</v>
      </c>
      <c r="H1092" s="18">
        <v>0</v>
      </c>
      <c r="I1092" s="13">
        <v>12</v>
      </c>
      <c r="J1092" s="14">
        <v>82368</v>
      </c>
      <c r="K1092" s="19"/>
      <c r="L1092" s="14">
        <v>221111</v>
      </c>
      <c r="M1092" s="14"/>
      <c r="N1092" s="14">
        <v>0</v>
      </c>
      <c r="O1092" s="14"/>
      <c r="P1092" s="14">
        <v>118611</v>
      </c>
      <c r="Q1092" s="14"/>
      <c r="R1092" s="14">
        <v>205396</v>
      </c>
      <c r="S1092" s="14"/>
      <c r="T1092" s="14">
        <v>281901</v>
      </c>
      <c r="U1092" s="14"/>
      <c r="V1092" s="15">
        <v>909387</v>
      </c>
      <c r="W1092" s="14"/>
      <c r="X1092" s="5" t="str">
        <f t="shared" si="17"/>
        <v>No</v>
      </c>
      <c r="Y1092" s="14"/>
      <c r="Z1092" s="5"/>
      <c r="AA1092" s="14"/>
      <c r="AB1092" s="5"/>
      <c r="AC1092" s="27"/>
      <c r="AD1092" s="5"/>
      <c r="AE1092" s="14"/>
      <c r="AF1092" s="5"/>
      <c r="AG1092" s="7"/>
    </row>
    <row r="1093" spans="1:33" s="54" customFormat="1">
      <c r="A1093" s="16" t="s">
        <v>472</v>
      </c>
      <c r="B1093" s="16" t="s">
        <v>473</v>
      </c>
      <c r="C1093" s="17" t="s">
        <v>238</v>
      </c>
      <c r="D1093" s="186">
        <v>1042</v>
      </c>
      <c r="E1093" s="189">
        <v>10042</v>
      </c>
      <c r="F1093" s="17" t="s">
        <v>88</v>
      </c>
      <c r="G1093" s="17" t="s">
        <v>84</v>
      </c>
      <c r="H1093" s="18">
        <v>923311</v>
      </c>
      <c r="I1093" s="13">
        <v>12</v>
      </c>
      <c r="J1093" s="14">
        <v>72013</v>
      </c>
      <c r="K1093" s="19"/>
      <c r="L1093" s="14">
        <v>258418</v>
      </c>
      <c r="M1093" s="14"/>
      <c r="N1093" s="14">
        <v>0</v>
      </c>
      <c r="O1093" s="14"/>
      <c r="P1093" s="14">
        <v>42500</v>
      </c>
      <c r="Q1093" s="14"/>
      <c r="R1093" s="14">
        <v>1164324</v>
      </c>
      <c r="S1093" s="14"/>
      <c r="T1093" s="14">
        <v>0</v>
      </c>
      <c r="U1093" s="14"/>
      <c r="V1093" s="15">
        <v>1537255</v>
      </c>
      <c r="W1093" s="14"/>
      <c r="X1093" s="5" t="str">
        <f t="shared" si="17"/>
        <v>No</v>
      </c>
      <c r="Y1093" s="14"/>
      <c r="Z1093" s="5"/>
      <c r="AA1093" s="14"/>
      <c r="AB1093" s="5"/>
      <c r="AC1093" s="27"/>
      <c r="AD1093" s="5"/>
      <c r="AE1093" s="14"/>
      <c r="AF1093" s="5"/>
      <c r="AG1093" s="7"/>
    </row>
    <row r="1094" spans="1:33" s="54" customFormat="1">
      <c r="A1094" s="16" t="s">
        <v>5661</v>
      </c>
      <c r="B1094" s="16" t="s">
        <v>1996</v>
      </c>
      <c r="C1094" s="17" t="s">
        <v>254</v>
      </c>
      <c r="D1094" s="186" t="s">
        <v>5662</v>
      </c>
      <c r="E1094" s="189" t="s">
        <v>5663</v>
      </c>
      <c r="F1094" s="17" t="s">
        <v>157</v>
      </c>
      <c r="G1094" s="17" t="s">
        <v>147</v>
      </c>
      <c r="H1094" s="18">
        <v>0</v>
      </c>
      <c r="I1094" s="13">
        <v>12</v>
      </c>
      <c r="J1094" s="14">
        <v>14443</v>
      </c>
      <c r="K1094" s="19"/>
      <c r="L1094" s="14">
        <v>0</v>
      </c>
      <c r="M1094" s="14"/>
      <c r="N1094" s="14">
        <v>0</v>
      </c>
      <c r="O1094" s="14"/>
      <c r="P1094" s="14">
        <v>114419</v>
      </c>
      <c r="Q1094" s="14"/>
      <c r="R1094" s="14">
        <v>0</v>
      </c>
      <c r="S1094" s="14"/>
      <c r="T1094" s="14">
        <v>139494</v>
      </c>
      <c r="U1094" s="14"/>
      <c r="V1094" s="15">
        <v>268356</v>
      </c>
      <c r="W1094" s="14"/>
      <c r="X1094" s="5" t="str">
        <f t="shared" si="17"/>
        <v>No</v>
      </c>
      <c r="Y1094" s="14"/>
      <c r="Z1094" s="5"/>
      <c r="AA1094" s="14"/>
      <c r="AB1094" s="5"/>
      <c r="AC1094" s="27"/>
      <c r="AD1094" s="5"/>
      <c r="AE1094" s="14"/>
      <c r="AF1094" s="5"/>
      <c r="AG1094" s="7"/>
    </row>
    <row r="1095" spans="1:33" s="54" customFormat="1">
      <c r="A1095" s="16" t="s">
        <v>2606</v>
      </c>
      <c r="B1095" s="16" t="s">
        <v>2607</v>
      </c>
      <c r="C1095" s="17" t="s">
        <v>466</v>
      </c>
      <c r="D1095" s="186" t="s">
        <v>2608</v>
      </c>
      <c r="E1095" s="189" t="s">
        <v>2609</v>
      </c>
      <c r="F1095" s="17" t="s">
        <v>83</v>
      </c>
      <c r="G1095" s="17" t="s">
        <v>147</v>
      </c>
      <c r="H1095" s="18">
        <v>0</v>
      </c>
      <c r="I1095" s="13">
        <v>12</v>
      </c>
      <c r="J1095" s="14">
        <v>3880</v>
      </c>
      <c r="K1095" s="19"/>
      <c r="L1095" s="14">
        <v>166347</v>
      </c>
      <c r="M1095" s="14"/>
      <c r="N1095" s="14">
        <v>0</v>
      </c>
      <c r="O1095" s="14"/>
      <c r="P1095" s="14">
        <v>28740</v>
      </c>
      <c r="Q1095" s="14"/>
      <c r="R1095" s="14">
        <v>43238</v>
      </c>
      <c r="S1095" s="14"/>
      <c r="T1095" s="14">
        <v>130459</v>
      </c>
      <c r="U1095" s="14"/>
      <c r="V1095" s="15">
        <v>372664</v>
      </c>
      <c r="W1095" s="14"/>
      <c r="X1095" s="5" t="str">
        <f t="shared" si="17"/>
        <v>No</v>
      </c>
      <c r="Y1095" s="14"/>
      <c r="Z1095" s="5"/>
      <c r="AA1095" s="14"/>
      <c r="AB1095" s="5"/>
      <c r="AC1095" s="27"/>
      <c r="AD1095" s="5"/>
      <c r="AE1095" s="14"/>
      <c r="AF1095" s="5"/>
      <c r="AG1095" s="7"/>
    </row>
    <row r="1096" spans="1:33" s="54" customFormat="1">
      <c r="A1096" s="16" t="s">
        <v>4289</v>
      </c>
      <c r="B1096" s="16" t="s">
        <v>4290</v>
      </c>
      <c r="C1096" s="17" t="s">
        <v>235</v>
      </c>
      <c r="D1096" s="186" t="s">
        <v>4291</v>
      </c>
      <c r="E1096" s="189" t="s">
        <v>4292</v>
      </c>
      <c r="F1096" s="17" t="s">
        <v>83</v>
      </c>
      <c r="G1096" s="17" t="s">
        <v>147</v>
      </c>
      <c r="H1096" s="18">
        <v>0</v>
      </c>
      <c r="I1096" s="13">
        <v>12</v>
      </c>
      <c r="J1096" s="14">
        <v>23782</v>
      </c>
      <c r="K1096" s="19"/>
      <c r="L1096" s="14">
        <v>407806</v>
      </c>
      <c r="M1096" s="14"/>
      <c r="N1096" s="14">
        <v>0</v>
      </c>
      <c r="O1096" s="14"/>
      <c r="P1096" s="14">
        <v>134617</v>
      </c>
      <c r="Q1096" s="14"/>
      <c r="R1096" s="14">
        <v>189926</v>
      </c>
      <c r="S1096" s="14"/>
      <c r="T1096" s="14">
        <v>191142</v>
      </c>
      <c r="U1096" s="14"/>
      <c r="V1096" s="15">
        <v>947273</v>
      </c>
      <c r="W1096" s="14"/>
      <c r="X1096" s="5" t="str">
        <f t="shared" si="17"/>
        <v>No</v>
      </c>
      <c r="Y1096" s="14"/>
      <c r="Z1096" s="5"/>
      <c r="AA1096" s="14"/>
      <c r="AB1096" s="5"/>
      <c r="AC1096" s="27"/>
      <c r="AD1096" s="5"/>
      <c r="AE1096" s="14"/>
      <c r="AF1096" s="5"/>
      <c r="AG1096" s="7"/>
    </row>
    <row r="1097" spans="1:33" s="54" customFormat="1">
      <c r="A1097" s="16" t="s">
        <v>2786</v>
      </c>
      <c r="B1097" s="16" t="s">
        <v>626</v>
      </c>
      <c r="C1097" s="17" t="s">
        <v>210</v>
      </c>
      <c r="D1097" s="186" t="s">
        <v>2787</v>
      </c>
      <c r="E1097" s="189" t="s">
        <v>2788</v>
      </c>
      <c r="F1097" s="17" t="s">
        <v>157</v>
      </c>
      <c r="G1097" s="17" t="s">
        <v>147</v>
      </c>
      <c r="H1097" s="18">
        <v>0</v>
      </c>
      <c r="I1097" s="13">
        <v>12</v>
      </c>
      <c r="J1097" s="14">
        <v>11382</v>
      </c>
      <c r="K1097" s="19"/>
      <c r="L1097" s="14">
        <v>69402</v>
      </c>
      <c r="M1097" s="14"/>
      <c r="N1097" s="14">
        <v>0</v>
      </c>
      <c r="O1097" s="14"/>
      <c r="P1097" s="14">
        <v>248763</v>
      </c>
      <c r="Q1097" s="14"/>
      <c r="R1097" s="14">
        <v>0</v>
      </c>
      <c r="S1097" s="14"/>
      <c r="T1097" s="14">
        <v>230557</v>
      </c>
      <c r="U1097" s="14"/>
      <c r="V1097" s="15">
        <v>560104</v>
      </c>
      <c r="W1097" s="14"/>
      <c r="X1097" s="5" t="str">
        <f t="shared" si="17"/>
        <v>No</v>
      </c>
      <c r="Y1097" s="14"/>
      <c r="Z1097" s="5"/>
      <c r="AA1097" s="14"/>
      <c r="AB1097" s="5"/>
      <c r="AC1097" s="27"/>
      <c r="AD1097" s="5"/>
      <c r="AE1097" s="14"/>
      <c r="AF1097" s="5"/>
      <c r="AG1097" s="7"/>
    </row>
    <row r="1098" spans="1:33" s="54" customFormat="1">
      <c r="A1098" s="16" t="s">
        <v>1561</v>
      </c>
      <c r="B1098" s="16" t="s">
        <v>957</v>
      </c>
      <c r="C1098" s="17" t="s">
        <v>178</v>
      </c>
      <c r="D1098" s="186" t="s">
        <v>1562</v>
      </c>
      <c r="E1098" s="189" t="s">
        <v>1563</v>
      </c>
      <c r="F1098" s="17" t="s">
        <v>83</v>
      </c>
      <c r="G1098" s="17" t="s">
        <v>147</v>
      </c>
      <c r="H1098" s="18">
        <v>0</v>
      </c>
      <c r="I1098" s="13">
        <v>12</v>
      </c>
      <c r="J1098" s="14">
        <v>96953</v>
      </c>
      <c r="K1098" s="19"/>
      <c r="L1098" s="14">
        <v>3020</v>
      </c>
      <c r="M1098" s="14"/>
      <c r="N1098" s="14">
        <v>0</v>
      </c>
      <c r="O1098" s="14"/>
      <c r="P1098" s="14">
        <v>195979</v>
      </c>
      <c r="Q1098" s="14"/>
      <c r="R1098" s="14">
        <v>271519</v>
      </c>
      <c r="S1098" s="14"/>
      <c r="T1098" s="14">
        <v>133030</v>
      </c>
      <c r="U1098" s="14"/>
      <c r="V1098" s="15">
        <v>700501</v>
      </c>
      <c r="W1098" s="14"/>
      <c r="X1098" s="5" t="str">
        <f t="shared" si="17"/>
        <v>No</v>
      </c>
      <c r="Y1098" s="14"/>
      <c r="Z1098" s="5"/>
      <c r="AA1098" s="14"/>
      <c r="AB1098" s="5"/>
      <c r="AC1098" s="27"/>
      <c r="AD1098" s="5"/>
      <c r="AE1098" s="14"/>
      <c r="AF1098" s="5"/>
      <c r="AG1098" s="7"/>
    </row>
    <row r="1099" spans="1:33" s="54" customFormat="1">
      <c r="A1099" s="16" t="s">
        <v>6584</v>
      </c>
      <c r="B1099" s="16" t="s">
        <v>5603</v>
      </c>
      <c r="C1099" s="17" t="s">
        <v>254</v>
      </c>
      <c r="D1099" s="186" t="s">
        <v>5604</v>
      </c>
      <c r="E1099" s="189" t="s">
        <v>5605</v>
      </c>
      <c r="F1099" s="17" t="s">
        <v>83</v>
      </c>
      <c r="G1099" s="17" t="s">
        <v>147</v>
      </c>
      <c r="H1099" s="18">
        <v>0</v>
      </c>
      <c r="I1099" s="13">
        <v>12</v>
      </c>
      <c r="J1099" s="14">
        <v>5620</v>
      </c>
      <c r="K1099" s="19"/>
      <c r="L1099" s="14">
        <v>0</v>
      </c>
      <c r="M1099" s="14"/>
      <c r="N1099" s="14">
        <v>0</v>
      </c>
      <c r="O1099" s="14"/>
      <c r="P1099" s="14">
        <v>154914</v>
      </c>
      <c r="Q1099" s="14"/>
      <c r="R1099" s="14">
        <v>0</v>
      </c>
      <c r="S1099" s="14"/>
      <c r="T1099" s="14">
        <v>223356</v>
      </c>
      <c r="U1099" s="14"/>
      <c r="V1099" s="15">
        <v>383890</v>
      </c>
      <c r="W1099" s="14"/>
      <c r="X1099" s="5" t="str">
        <f t="shared" si="17"/>
        <v>No</v>
      </c>
      <c r="Y1099" s="14"/>
      <c r="Z1099" s="5"/>
      <c r="AA1099" s="14"/>
      <c r="AB1099" s="5"/>
      <c r="AC1099" s="27"/>
      <c r="AD1099" s="5"/>
      <c r="AE1099" s="14"/>
      <c r="AF1099" s="5"/>
      <c r="AG1099" s="7"/>
    </row>
    <row r="1100" spans="1:33" s="54" customFormat="1">
      <c r="A1100" s="16" t="s">
        <v>3358</v>
      </c>
      <c r="B1100" s="16" t="s">
        <v>1195</v>
      </c>
      <c r="C1100" s="17" t="s">
        <v>555</v>
      </c>
      <c r="D1100" s="186" t="s">
        <v>3359</v>
      </c>
      <c r="E1100" s="189" t="s">
        <v>3360</v>
      </c>
      <c r="F1100" s="17" t="s">
        <v>83</v>
      </c>
      <c r="G1100" s="17" t="s">
        <v>147</v>
      </c>
      <c r="H1100" s="18">
        <v>0</v>
      </c>
      <c r="I1100" s="13">
        <v>12</v>
      </c>
      <c r="J1100" s="14">
        <v>21489</v>
      </c>
      <c r="K1100" s="19"/>
      <c r="L1100" s="14">
        <v>140846</v>
      </c>
      <c r="M1100" s="14"/>
      <c r="N1100" s="14">
        <v>0</v>
      </c>
      <c r="O1100" s="14"/>
      <c r="P1100" s="14">
        <v>0</v>
      </c>
      <c r="Q1100" s="14"/>
      <c r="R1100" s="14">
        <v>418200</v>
      </c>
      <c r="S1100" s="14"/>
      <c r="T1100" s="14">
        <v>65086</v>
      </c>
      <c r="U1100" s="14"/>
      <c r="V1100" s="15">
        <v>645621</v>
      </c>
      <c r="W1100" s="14"/>
      <c r="X1100" s="5" t="str">
        <f t="shared" si="17"/>
        <v>No</v>
      </c>
      <c r="Y1100" s="14"/>
      <c r="Z1100" s="5"/>
      <c r="AA1100" s="14"/>
      <c r="AB1100" s="5"/>
      <c r="AC1100" s="27"/>
      <c r="AD1100" s="5"/>
      <c r="AE1100" s="14"/>
      <c r="AF1100" s="5"/>
      <c r="AG1100" s="7"/>
    </row>
    <row r="1101" spans="1:33" s="54" customFormat="1">
      <c r="A1101" s="16" t="s">
        <v>3324</v>
      </c>
      <c r="B1101" s="16" t="s">
        <v>3325</v>
      </c>
      <c r="C1101" s="17" t="s">
        <v>555</v>
      </c>
      <c r="D1101" s="186" t="s">
        <v>3326</v>
      </c>
      <c r="E1101" s="189" t="s">
        <v>3327</v>
      </c>
      <c r="F1101" s="17" t="s">
        <v>83</v>
      </c>
      <c r="G1101" s="17" t="s">
        <v>147</v>
      </c>
      <c r="H1101" s="18">
        <v>0</v>
      </c>
      <c r="I1101" s="13">
        <v>12</v>
      </c>
      <c r="J1101" s="14">
        <v>50782</v>
      </c>
      <c r="K1101" s="19"/>
      <c r="L1101" s="14">
        <v>84261</v>
      </c>
      <c r="M1101" s="14"/>
      <c r="N1101" s="14">
        <v>0</v>
      </c>
      <c r="O1101" s="14"/>
      <c r="P1101" s="14">
        <v>139203</v>
      </c>
      <c r="Q1101" s="14"/>
      <c r="R1101" s="14">
        <v>870832</v>
      </c>
      <c r="S1101" s="14"/>
      <c r="T1101" s="14">
        <v>194664</v>
      </c>
      <c r="U1101" s="14"/>
      <c r="V1101" s="15">
        <v>1339742</v>
      </c>
      <c r="W1101" s="14"/>
      <c r="X1101" s="5" t="str">
        <f t="shared" si="17"/>
        <v>No</v>
      </c>
      <c r="Y1101" s="14"/>
      <c r="Z1101" s="5"/>
      <c r="AA1101" s="14"/>
      <c r="AB1101" s="5"/>
      <c r="AC1101" s="27"/>
      <c r="AD1101" s="5"/>
      <c r="AE1101" s="14"/>
      <c r="AF1101" s="5"/>
      <c r="AG1101" s="7"/>
    </row>
    <row r="1102" spans="1:33" s="54" customFormat="1">
      <c r="A1102" s="16" t="s">
        <v>5417</v>
      </c>
      <c r="B1102" s="16" t="s">
        <v>5418</v>
      </c>
      <c r="C1102" s="17" t="s">
        <v>58</v>
      </c>
      <c r="D1102" s="186" t="s">
        <v>5419</v>
      </c>
      <c r="E1102" s="189" t="s">
        <v>5420</v>
      </c>
      <c r="F1102" s="17" t="s">
        <v>83</v>
      </c>
      <c r="G1102" s="17" t="s">
        <v>147</v>
      </c>
      <c r="H1102" s="18">
        <v>0</v>
      </c>
      <c r="I1102" s="13">
        <v>12</v>
      </c>
      <c r="J1102" s="14">
        <v>391474</v>
      </c>
      <c r="K1102" s="19"/>
      <c r="L1102" s="14">
        <v>0</v>
      </c>
      <c r="M1102" s="14"/>
      <c r="N1102" s="14">
        <v>0</v>
      </c>
      <c r="O1102" s="14"/>
      <c r="P1102" s="14">
        <v>13394</v>
      </c>
      <c r="Q1102" s="14"/>
      <c r="R1102" s="14">
        <v>226418</v>
      </c>
      <c r="S1102" s="14"/>
      <c r="T1102" s="14">
        <v>284369</v>
      </c>
      <c r="U1102" s="14"/>
      <c r="V1102" s="15">
        <v>915655</v>
      </c>
      <c r="W1102" s="14"/>
      <c r="X1102" s="5" t="str">
        <f t="shared" si="17"/>
        <v>No</v>
      </c>
      <c r="Y1102" s="14"/>
      <c r="Z1102" s="5"/>
      <c r="AA1102" s="14"/>
      <c r="AB1102" s="5"/>
      <c r="AC1102" s="27"/>
      <c r="AD1102" s="5"/>
      <c r="AE1102" s="14"/>
      <c r="AF1102" s="5"/>
      <c r="AG1102" s="7"/>
    </row>
    <row r="1103" spans="1:33" s="54" customFormat="1">
      <c r="A1103" s="16" t="s">
        <v>1094</v>
      </c>
      <c r="B1103" s="16" t="s">
        <v>1095</v>
      </c>
      <c r="C1103" s="17" t="s">
        <v>91</v>
      </c>
      <c r="D1103" s="186">
        <v>9198</v>
      </c>
      <c r="E1103" s="189">
        <v>90198</v>
      </c>
      <c r="F1103" s="17" t="s">
        <v>83</v>
      </c>
      <c r="G1103" s="17" t="s">
        <v>5756</v>
      </c>
      <c r="H1103" s="18">
        <v>70272</v>
      </c>
      <c r="I1103" s="13">
        <v>12</v>
      </c>
      <c r="J1103" s="14">
        <v>545804</v>
      </c>
      <c r="K1103" s="19"/>
      <c r="L1103" s="14">
        <v>92608</v>
      </c>
      <c r="M1103" s="14"/>
      <c r="N1103" s="14">
        <v>0</v>
      </c>
      <c r="O1103" s="14"/>
      <c r="P1103" s="14">
        <v>1548824</v>
      </c>
      <c r="Q1103" s="14"/>
      <c r="R1103" s="14">
        <v>0</v>
      </c>
      <c r="S1103" s="14"/>
      <c r="T1103" s="14">
        <v>1667930</v>
      </c>
      <c r="U1103" s="14"/>
      <c r="V1103" s="15">
        <v>3855166</v>
      </c>
      <c r="W1103" s="14"/>
      <c r="X1103" s="5" t="str">
        <f t="shared" si="17"/>
        <v>No</v>
      </c>
      <c r="Y1103" s="14"/>
      <c r="Z1103" s="5"/>
      <c r="AA1103" s="14"/>
      <c r="AB1103" s="5"/>
      <c r="AC1103" s="27"/>
      <c r="AD1103" s="5"/>
      <c r="AE1103" s="14"/>
      <c r="AF1103" s="5"/>
      <c r="AG1103" s="7"/>
    </row>
    <row r="1104" spans="1:33" s="54" customFormat="1">
      <c r="A1104" s="16" t="s">
        <v>1704</v>
      </c>
      <c r="B1104" s="16" t="s">
        <v>1162</v>
      </c>
      <c r="C1104" s="17" t="s">
        <v>42</v>
      </c>
      <c r="D1104" s="186">
        <v>2137</v>
      </c>
      <c r="E1104" s="189">
        <v>20137</v>
      </c>
      <c r="F1104" s="17" t="s">
        <v>113</v>
      </c>
      <c r="G1104" s="17" t="s">
        <v>84</v>
      </c>
      <c r="H1104" s="18">
        <v>423566</v>
      </c>
      <c r="I1104" s="13">
        <v>12</v>
      </c>
      <c r="J1104" s="14">
        <v>2386047</v>
      </c>
      <c r="K1104" s="19"/>
      <c r="L1104" s="14">
        <v>4</v>
      </c>
      <c r="M1104" s="14"/>
      <c r="N1104" s="14">
        <v>0</v>
      </c>
      <c r="O1104" s="14"/>
      <c r="P1104" s="14">
        <v>0</v>
      </c>
      <c r="Q1104" s="14"/>
      <c r="R1104" s="14">
        <v>1040878</v>
      </c>
      <c r="S1104" s="14"/>
      <c r="T1104" s="14">
        <v>35312</v>
      </c>
      <c r="U1104" s="14"/>
      <c r="V1104" s="15">
        <v>3462241</v>
      </c>
      <c r="W1104" s="14"/>
      <c r="X1104" s="5" t="str">
        <f t="shared" si="17"/>
        <v>No</v>
      </c>
      <c r="Y1104" s="14"/>
      <c r="Z1104" s="5"/>
      <c r="AA1104" s="14"/>
      <c r="AB1104" s="5"/>
      <c r="AC1104" s="27"/>
      <c r="AD1104" s="5"/>
      <c r="AE1104" s="14"/>
      <c r="AF1104" s="5"/>
      <c r="AG1104" s="7"/>
    </row>
    <row r="1105" spans="1:33" s="54" customFormat="1">
      <c r="A1105" s="16" t="s">
        <v>4328</v>
      </c>
      <c r="B1105" s="16" t="s">
        <v>4329</v>
      </c>
      <c r="C1105" s="17" t="s">
        <v>235</v>
      </c>
      <c r="D1105" s="186" t="s">
        <v>4330</v>
      </c>
      <c r="E1105" s="189" t="s">
        <v>4331</v>
      </c>
      <c r="F1105" s="17" t="s">
        <v>83</v>
      </c>
      <c r="G1105" s="17" t="s">
        <v>147</v>
      </c>
      <c r="H1105" s="18">
        <v>0</v>
      </c>
      <c r="I1105" s="13">
        <v>12</v>
      </c>
      <c r="J1105" s="14">
        <v>11269</v>
      </c>
      <c r="K1105" s="19"/>
      <c r="L1105" s="14">
        <v>126266</v>
      </c>
      <c r="M1105" s="14"/>
      <c r="N1105" s="14">
        <v>0</v>
      </c>
      <c r="O1105" s="14"/>
      <c r="P1105" s="14">
        <v>277900</v>
      </c>
      <c r="Q1105" s="14"/>
      <c r="R1105" s="14">
        <v>123129</v>
      </c>
      <c r="S1105" s="14"/>
      <c r="T1105" s="14">
        <v>168050</v>
      </c>
      <c r="U1105" s="14"/>
      <c r="V1105" s="15">
        <v>706614</v>
      </c>
      <c r="W1105" s="14"/>
      <c r="X1105" s="5" t="str">
        <f t="shared" si="17"/>
        <v>No</v>
      </c>
      <c r="Y1105" s="14"/>
      <c r="Z1105" s="5"/>
      <c r="AA1105" s="14"/>
      <c r="AB1105" s="5"/>
      <c r="AC1105" s="27"/>
      <c r="AD1105" s="5"/>
      <c r="AE1105" s="14"/>
      <c r="AF1105" s="5"/>
      <c r="AG1105" s="7"/>
    </row>
    <row r="1106" spans="1:33" s="54" customFormat="1">
      <c r="A1106" s="16" t="s">
        <v>3112</v>
      </c>
      <c r="B1106" s="16" t="s">
        <v>495</v>
      </c>
      <c r="C1106" s="17" t="s">
        <v>171</v>
      </c>
      <c r="D1106" s="186" t="s">
        <v>3113</v>
      </c>
      <c r="E1106" s="189" t="s">
        <v>3114</v>
      </c>
      <c r="F1106" s="17" t="s">
        <v>83</v>
      </c>
      <c r="G1106" s="17" t="s">
        <v>147</v>
      </c>
      <c r="H1106" s="18">
        <v>0</v>
      </c>
      <c r="I1106" s="13">
        <v>12</v>
      </c>
      <c r="J1106" s="14">
        <v>0</v>
      </c>
      <c r="K1106" s="19"/>
      <c r="L1106" s="14">
        <v>310</v>
      </c>
      <c r="M1106" s="14"/>
      <c r="N1106" s="14">
        <v>0</v>
      </c>
      <c r="O1106" s="14"/>
      <c r="P1106" s="14">
        <v>29491</v>
      </c>
      <c r="Q1106" s="14"/>
      <c r="R1106" s="14">
        <v>298049</v>
      </c>
      <c r="S1106" s="14"/>
      <c r="T1106" s="14">
        <v>179141</v>
      </c>
      <c r="U1106" s="14"/>
      <c r="V1106" s="15">
        <v>506991</v>
      </c>
      <c r="W1106" s="14"/>
      <c r="X1106" s="5" t="str">
        <f t="shared" si="17"/>
        <v>No</v>
      </c>
      <c r="Y1106" s="14"/>
      <c r="Z1106" s="5"/>
      <c r="AA1106" s="14"/>
      <c r="AB1106" s="5"/>
      <c r="AC1106" s="27"/>
      <c r="AD1106" s="5"/>
      <c r="AE1106" s="14"/>
      <c r="AF1106" s="5"/>
      <c r="AG1106" s="7"/>
    </row>
    <row r="1107" spans="1:33" s="54" customFormat="1">
      <c r="A1107" s="16" t="s">
        <v>1862</v>
      </c>
      <c r="B1107" s="16" t="s">
        <v>1863</v>
      </c>
      <c r="C1107" s="17" t="s">
        <v>265</v>
      </c>
      <c r="D1107" s="186" t="s">
        <v>1864</v>
      </c>
      <c r="E1107" s="189" t="s">
        <v>1865</v>
      </c>
      <c r="F1107" s="17" t="s">
        <v>88</v>
      </c>
      <c r="G1107" s="17" t="s">
        <v>147</v>
      </c>
      <c r="H1107" s="18">
        <v>0</v>
      </c>
      <c r="I1107" s="13">
        <v>12</v>
      </c>
      <c r="J1107" s="14">
        <v>58613</v>
      </c>
      <c r="K1107" s="19"/>
      <c r="L1107" s="14">
        <v>345876</v>
      </c>
      <c r="M1107" s="14"/>
      <c r="N1107" s="14">
        <v>0</v>
      </c>
      <c r="O1107" s="14"/>
      <c r="P1107" s="14">
        <v>28889</v>
      </c>
      <c r="Q1107" s="14"/>
      <c r="R1107" s="14">
        <v>226547</v>
      </c>
      <c r="S1107" s="14"/>
      <c r="T1107" s="14">
        <v>170335</v>
      </c>
      <c r="U1107" s="14"/>
      <c r="V1107" s="15">
        <v>830260</v>
      </c>
      <c r="W1107" s="14"/>
      <c r="X1107" s="5" t="str">
        <f t="shared" si="17"/>
        <v>No</v>
      </c>
      <c r="Y1107" s="14"/>
      <c r="Z1107" s="5"/>
      <c r="AA1107" s="14"/>
      <c r="AB1107" s="5"/>
      <c r="AC1107" s="27"/>
      <c r="AD1107" s="5"/>
      <c r="AE1107" s="14"/>
      <c r="AF1107" s="5"/>
      <c r="AG1107" s="7"/>
    </row>
    <row r="1108" spans="1:33" s="54" customFormat="1">
      <c r="A1108" s="16" t="s">
        <v>6583</v>
      </c>
      <c r="B1108" s="16" t="s">
        <v>6447</v>
      </c>
      <c r="C1108" s="17" t="s">
        <v>120</v>
      </c>
      <c r="D1108" s="186" t="s">
        <v>5159</v>
      </c>
      <c r="E1108" s="189" t="s">
        <v>5160</v>
      </c>
      <c r="F1108" s="17" t="s">
        <v>83</v>
      </c>
      <c r="G1108" s="17" t="s">
        <v>147</v>
      </c>
      <c r="H1108" s="18">
        <v>0</v>
      </c>
      <c r="I1108" s="13">
        <v>12</v>
      </c>
      <c r="J1108" s="14">
        <v>89272</v>
      </c>
      <c r="K1108" s="19"/>
      <c r="L1108" s="14">
        <v>0</v>
      </c>
      <c r="M1108" s="14"/>
      <c r="N1108" s="14">
        <v>0</v>
      </c>
      <c r="O1108" s="14"/>
      <c r="P1108" s="14">
        <v>102094</v>
      </c>
      <c r="Q1108" s="14"/>
      <c r="R1108" s="14">
        <v>292352</v>
      </c>
      <c r="S1108" s="14"/>
      <c r="T1108" s="14">
        <v>370153</v>
      </c>
      <c r="U1108" s="14"/>
      <c r="V1108" s="15">
        <v>853871</v>
      </c>
      <c r="W1108" s="14"/>
      <c r="X1108" s="5" t="str">
        <f t="shared" si="17"/>
        <v>No</v>
      </c>
      <c r="Y1108" s="14"/>
      <c r="Z1108" s="5"/>
      <c r="AA1108" s="14"/>
      <c r="AB1108" s="5"/>
      <c r="AC1108" s="27"/>
      <c r="AD1108" s="5"/>
      <c r="AE1108" s="14"/>
      <c r="AF1108" s="5"/>
      <c r="AG1108" s="7"/>
    </row>
    <row r="1109" spans="1:33" s="54" customFormat="1">
      <c r="A1109" s="16" t="s">
        <v>984</v>
      </c>
      <c r="B1109" s="16" t="s">
        <v>985</v>
      </c>
      <c r="C1109" s="17" t="s">
        <v>129</v>
      </c>
      <c r="D1109" s="186" t="s">
        <v>986</v>
      </c>
      <c r="E1109" s="189" t="s">
        <v>987</v>
      </c>
      <c r="F1109" s="17" t="s">
        <v>83</v>
      </c>
      <c r="G1109" s="17" t="s">
        <v>147</v>
      </c>
      <c r="H1109" s="18">
        <v>0</v>
      </c>
      <c r="I1109" s="13">
        <v>12</v>
      </c>
      <c r="J1109" s="14">
        <v>100284</v>
      </c>
      <c r="K1109" s="19"/>
      <c r="L1109" s="14">
        <v>0</v>
      </c>
      <c r="M1109" s="14"/>
      <c r="N1109" s="14">
        <v>0</v>
      </c>
      <c r="O1109" s="14"/>
      <c r="P1109" s="14">
        <v>215845</v>
      </c>
      <c r="Q1109" s="14"/>
      <c r="R1109" s="14">
        <v>0</v>
      </c>
      <c r="S1109" s="14"/>
      <c r="T1109" s="14">
        <v>215845</v>
      </c>
      <c r="U1109" s="14"/>
      <c r="V1109" s="15">
        <v>531974</v>
      </c>
      <c r="W1109" s="14"/>
      <c r="X1109" s="5" t="str">
        <f t="shared" si="17"/>
        <v>No</v>
      </c>
      <c r="Y1109" s="14"/>
      <c r="Z1109" s="5"/>
      <c r="AA1109" s="14"/>
      <c r="AB1109" s="5"/>
      <c r="AC1109" s="27"/>
      <c r="AD1109" s="5"/>
      <c r="AE1109" s="14"/>
      <c r="AF1109" s="5"/>
      <c r="AG1109" s="7"/>
    </row>
    <row r="1110" spans="1:33" s="54" customFormat="1">
      <c r="A1110" s="16" t="s">
        <v>3133</v>
      </c>
      <c r="B1110" s="16" t="s">
        <v>3134</v>
      </c>
      <c r="C1110" s="17" t="s">
        <v>466</v>
      </c>
      <c r="D1110" s="186">
        <v>5199</v>
      </c>
      <c r="E1110" s="189">
        <v>50199</v>
      </c>
      <c r="F1110" s="17" t="s">
        <v>88</v>
      </c>
      <c r="G1110" s="17" t="s">
        <v>84</v>
      </c>
      <c r="H1110" s="18">
        <v>1368035</v>
      </c>
      <c r="I1110" s="13">
        <v>12</v>
      </c>
      <c r="J1110" s="14">
        <v>387190</v>
      </c>
      <c r="K1110" s="19"/>
      <c r="L1110" s="14">
        <v>245434</v>
      </c>
      <c r="M1110" s="14"/>
      <c r="N1110" s="14">
        <v>0</v>
      </c>
      <c r="O1110" s="14"/>
      <c r="P1110" s="14">
        <v>1108191</v>
      </c>
      <c r="Q1110" s="14"/>
      <c r="R1110" s="14">
        <v>81581</v>
      </c>
      <c r="S1110" s="14"/>
      <c r="T1110" s="14">
        <v>453305</v>
      </c>
      <c r="U1110" s="14"/>
      <c r="V1110" s="15">
        <v>2275701</v>
      </c>
      <c r="W1110" s="14"/>
      <c r="X1110" s="5" t="str">
        <f t="shared" si="17"/>
        <v>No</v>
      </c>
      <c r="Y1110" s="14"/>
      <c r="Z1110" s="5"/>
      <c r="AA1110" s="14"/>
      <c r="AB1110" s="5"/>
      <c r="AC1110" s="27"/>
      <c r="AD1110" s="5"/>
      <c r="AE1110" s="14"/>
      <c r="AF1110" s="5"/>
      <c r="AG1110" s="7"/>
    </row>
    <row r="1111" spans="1:33" s="54" customFormat="1">
      <c r="A1111" s="16" t="s">
        <v>2746</v>
      </c>
      <c r="B1111" s="16" t="s">
        <v>2747</v>
      </c>
      <c r="C1111" s="17" t="s">
        <v>65</v>
      </c>
      <c r="D1111" s="186" t="s">
        <v>2748</v>
      </c>
      <c r="E1111" s="189" t="s">
        <v>2749</v>
      </c>
      <c r="F1111" s="17" t="s">
        <v>83</v>
      </c>
      <c r="G1111" s="17" t="s">
        <v>147</v>
      </c>
      <c r="H1111" s="18">
        <v>0</v>
      </c>
      <c r="I1111" s="13">
        <v>12</v>
      </c>
      <c r="J1111" s="14">
        <v>199525</v>
      </c>
      <c r="K1111" s="19"/>
      <c r="L1111" s="14">
        <v>0</v>
      </c>
      <c r="M1111" s="14"/>
      <c r="N1111" s="14">
        <v>0</v>
      </c>
      <c r="O1111" s="14"/>
      <c r="P1111" s="14">
        <v>809155</v>
      </c>
      <c r="Q1111" s="14"/>
      <c r="R1111" s="14">
        <v>0</v>
      </c>
      <c r="S1111" s="14"/>
      <c r="T1111" s="14">
        <v>1000000</v>
      </c>
      <c r="U1111" s="14"/>
      <c r="V1111" s="15">
        <v>2008680</v>
      </c>
      <c r="W1111" s="14"/>
      <c r="X1111" s="5" t="str">
        <f t="shared" si="17"/>
        <v>No</v>
      </c>
      <c r="Y1111" s="14"/>
      <c r="Z1111" s="5"/>
      <c r="AA1111" s="14"/>
      <c r="AB1111" s="5"/>
      <c r="AC1111" s="27"/>
      <c r="AD1111" s="5"/>
      <c r="AE1111" s="14"/>
      <c r="AF1111" s="5"/>
      <c r="AG1111" s="7"/>
    </row>
    <row r="1112" spans="1:33" s="54" customFormat="1">
      <c r="A1112" s="16" t="s">
        <v>4367</v>
      </c>
      <c r="B1112" s="16" t="s">
        <v>4368</v>
      </c>
      <c r="C1112" s="17" t="s">
        <v>235</v>
      </c>
      <c r="D1112" s="186" t="s">
        <v>4369</v>
      </c>
      <c r="E1112" s="189" t="s">
        <v>4370</v>
      </c>
      <c r="F1112" s="17" t="s">
        <v>157</v>
      </c>
      <c r="G1112" s="17" t="s">
        <v>147</v>
      </c>
      <c r="H1112" s="18">
        <v>0</v>
      </c>
      <c r="I1112" s="13">
        <v>12</v>
      </c>
      <c r="J1112" s="14">
        <v>19665</v>
      </c>
      <c r="K1112" s="19"/>
      <c r="L1112" s="14">
        <v>509161</v>
      </c>
      <c r="M1112" s="14"/>
      <c r="N1112" s="14">
        <v>0</v>
      </c>
      <c r="O1112" s="14"/>
      <c r="P1112" s="14">
        <v>2253</v>
      </c>
      <c r="Q1112" s="14"/>
      <c r="R1112" s="14">
        <v>9895</v>
      </c>
      <c r="S1112" s="14"/>
      <c r="T1112" s="14">
        <v>158397</v>
      </c>
      <c r="U1112" s="14"/>
      <c r="V1112" s="15">
        <v>699371</v>
      </c>
      <c r="W1112" s="14"/>
      <c r="X1112" s="5" t="str">
        <f t="shared" si="17"/>
        <v>No</v>
      </c>
      <c r="Y1112" s="14"/>
      <c r="Z1112" s="5"/>
      <c r="AA1112" s="14"/>
      <c r="AB1112" s="5"/>
      <c r="AC1112" s="27"/>
      <c r="AD1112" s="5"/>
      <c r="AE1112" s="14"/>
      <c r="AF1112" s="5"/>
      <c r="AG1112" s="7"/>
    </row>
    <row r="1113" spans="1:33" s="54" customFormat="1">
      <c r="A1113" s="16" t="s">
        <v>709</v>
      </c>
      <c r="B1113" s="16" t="s">
        <v>593</v>
      </c>
      <c r="C1113" s="17" t="s">
        <v>178</v>
      </c>
      <c r="D1113" s="186">
        <v>5207</v>
      </c>
      <c r="E1113" s="189">
        <v>50207</v>
      </c>
      <c r="F1113" s="17" t="s">
        <v>83</v>
      </c>
      <c r="G1113" s="17" t="s">
        <v>5756</v>
      </c>
      <c r="H1113" s="18">
        <v>59014</v>
      </c>
      <c r="I1113" s="13">
        <v>12</v>
      </c>
      <c r="J1113" s="14">
        <v>115339</v>
      </c>
      <c r="K1113" s="19"/>
      <c r="L1113" s="14">
        <v>12011</v>
      </c>
      <c r="M1113" s="14"/>
      <c r="N1113" s="14">
        <v>0</v>
      </c>
      <c r="O1113" s="14"/>
      <c r="P1113" s="14">
        <v>457643</v>
      </c>
      <c r="Q1113" s="14"/>
      <c r="R1113" s="14">
        <v>813143</v>
      </c>
      <c r="S1113" s="14"/>
      <c r="T1113" s="14">
        <v>583598</v>
      </c>
      <c r="U1113" s="14"/>
      <c r="V1113" s="15">
        <v>1981734</v>
      </c>
      <c r="W1113" s="14"/>
      <c r="X1113" s="5" t="str">
        <f t="shared" si="17"/>
        <v>No</v>
      </c>
      <c r="Y1113" s="14"/>
      <c r="Z1113" s="5"/>
      <c r="AA1113" s="14"/>
      <c r="AB1113" s="5"/>
      <c r="AC1113" s="27"/>
      <c r="AD1113" s="5"/>
      <c r="AE1113" s="14"/>
      <c r="AF1113" s="5"/>
      <c r="AG1113" s="7"/>
    </row>
    <row r="1114" spans="1:33" s="54" customFormat="1">
      <c r="A1114" s="16" t="s">
        <v>2012</v>
      </c>
      <c r="B1114" s="16" t="s">
        <v>2013</v>
      </c>
      <c r="C1114" s="17" t="s">
        <v>69</v>
      </c>
      <c r="D1114" s="186" t="s">
        <v>2014</v>
      </c>
      <c r="E1114" s="189" t="s">
        <v>2015</v>
      </c>
      <c r="F1114" s="17" t="s">
        <v>157</v>
      </c>
      <c r="G1114" s="17" t="s">
        <v>147</v>
      </c>
      <c r="H1114" s="18">
        <v>0</v>
      </c>
      <c r="I1114" s="13">
        <v>12</v>
      </c>
      <c r="J1114" s="14">
        <v>88467</v>
      </c>
      <c r="K1114" s="19"/>
      <c r="L1114" s="14">
        <v>11344</v>
      </c>
      <c r="M1114" s="14"/>
      <c r="N1114" s="14">
        <v>0</v>
      </c>
      <c r="O1114" s="14"/>
      <c r="P1114" s="14">
        <v>51845</v>
      </c>
      <c r="Q1114" s="14"/>
      <c r="R1114" s="14">
        <v>161277</v>
      </c>
      <c r="S1114" s="14"/>
      <c r="T1114" s="14">
        <v>311996</v>
      </c>
      <c r="U1114" s="14"/>
      <c r="V1114" s="15">
        <v>624929</v>
      </c>
      <c r="W1114" s="14"/>
      <c r="X1114" s="5" t="str">
        <f t="shared" si="17"/>
        <v>No</v>
      </c>
      <c r="Y1114" s="14"/>
      <c r="Z1114" s="5"/>
      <c r="AA1114" s="14"/>
      <c r="AB1114" s="5"/>
      <c r="AC1114" s="27"/>
      <c r="AD1114" s="5"/>
      <c r="AE1114" s="14"/>
      <c r="AF1114" s="5"/>
      <c r="AG1114" s="7"/>
    </row>
    <row r="1115" spans="1:33" s="54" customFormat="1">
      <c r="A1115" s="16" t="s">
        <v>6195</v>
      </c>
      <c r="B1115" s="16" t="s">
        <v>6196</v>
      </c>
      <c r="C1115" s="17" t="s">
        <v>91</v>
      </c>
      <c r="D1115" s="186"/>
      <c r="E1115" s="189">
        <v>90295</v>
      </c>
      <c r="F1115" s="17" t="s">
        <v>83</v>
      </c>
      <c r="G1115" s="17" t="s">
        <v>5756</v>
      </c>
      <c r="H1115" s="18">
        <v>12150996</v>
      </c>
      <c r="I1115" s="13">
        <v>12</v>
      </c>
      <c r="J1115" s="14">
        <v>30713</v>
      </c>
      <c r="K1115" s="19"/>
      <c r="L1115" s="14">
        <v>0</v>
      </c>
      <c r="M1115" s="14"/>
      <c r="N1115" s="14">
        <v>0</v>
      </c>
      <c r="O1115" s="14"/>
      <c r="P1115" s="14">
        <v>1305764</v>
      </c>
      <c r="Q1115" s="14"/>
      <c r="R1115" s="14">
        <v>0</v>
      </c>
      <c r="S1115" s="14"/>
      <c r="T1115" s="14">
        <v>0</v>
      </c>
      <c r="U1115" s="14"/>
      <c r="V1115" s="15">
        <v>1336477</v>
      </c>
      <c r="W1115" s="14"/>
      <c r="X1115" s="5" t="str">
        <f t="shared" si="17"/>
        <v>No</v>
      </c>
      <c r="Y1115" s="14"/>
      <c r="Z1115" s="5"/>
      <c r="AA1115" s="14"/>
      <c r="AB1115" s="5"/>
      <c r="AC1115" s="27"/>
      <c r="AD1115" s="5"/>
      <c r="AE1115" s="14"/>
      <c r="AF1115" s="5"/>
      <c r="AG1115" s="7"/>
    </row>
    <row r="1116" spans="1:33" s="54" customFormat="1">
      <c r="A1116" s="16" t="s">
        <v>1667</v>
      </c>
      <c r="B1116" s="16" t="s">
        <v>1668</v>
      </c>
      <c r="C1116" s="17" t="s">
        <v>178</v>
      </c>
      <c r="D1116" s="186" t="s">
        <v>1669</v>
      </c>
      <c r="E1116" s="189" t="s">
        <v>1670</v>
      </c>
      <c r="F1116" s="17" t="s">
        <v>83</v>
      </c>
      <c r="G1116" s="17" t="s">
        <v>147</v>
      </c>
      <c r="H1116" s="18">
        <v>0</v>
      </c>
      <c r="I1116" s="13">
        <v>12</v>
      </c>
      <c r="J1116" s="14">
        <v>80362</v>
      </c>
      <c r="K1116" s="19"/>
      <c r="L1116" s="14">
        <v>4182</v>
      </c>
      <c r="M1116" s="14"/>
      <c r="N1116" s="14">
        <v>0</v>
      </c>
      <c r="O1116" s="14"/>
      <c r="P1116" s="14">
        <v>270806</v>
      </c>
      <c r="Q1116" s="14"/>
      <c r="R1116" s="14">
        <v>326014</v>
      </c>
      <c r="S1116" s="14"/>
      <c r="T1116" s="14">
        <v>154915</v>
      </c>
      <c r="U1116" s="14"/>
      <c r="V1116" s="15">
        <v>836279</v>
      </c>
      <c r="W1116" s="14"/>
      <c r="X1116" s="5" t="str">
        <f t="shared" si="17"/>
        <v>No</v>
      </c>
      <c r="Y1116" s="14"/>
      <c r="Z1116" s="5"/>
      <c r="AA1116" s="14"/>
      <c r="AB1116" s="5"/>
      <c r="AC1116" s="27"/>
      <c r="AD1116" s="5"/>
      <c r="AE1116" s="14"/>
      <c r="AF1116" s="5"/>
      <c r="AG1116" s="7"/>
    </row>
    <row r="1117" spans="1:33" s="54" customFormat="1">
      <c r="A1117" s="16" t="s">
        <v>6585</v>
      </c>
      <c r="B1117" s="16" t="s">
        <v>1223</v>
      </c>
      <c r="C1117" s="17" t="s">
        <v>420</v>
      </c>
      <c r="D1117" s="186" t="s">
        <v>1224</v>
      </c>
      <c r="E1117" s="189">
        <v>31</v>
      </c>
      <c r="F1117" s="17" t="s">
        <v>36</v>
      </c>
      <c r="G1117" s="17" t="s">
        <v>5756</v>
      </c>
      <c r="H1117" s="18">
        <v>0</v>
      </c>
      <c r="I1117" s="13">
        <v>12</v>
      </c>
      <c r="J1117" s="14">
        <v>26623</v>
      </c>
      <c r="K1117" s="19"/>
      <c r="L1117" s="14">
        <v>0</v>
      </c>
      <c r="M1117" s="14"/>
      <c r="N1117" s="14">
        <v>0</v>
      </c>
      <c r="O1117" s="14"/>
      <c r="P1117" s="14">
        <v>0</v>
      </c>
      <c r="Q1117" s="14"/>
      <c r="R1117" s="14">
        <v>0</v>
      </c>
      <c r="S1117" s="14"/>
      <c r="T1117" s="14">
        <v>273163</v>
      </c>
      <c r="U1117" s="14"/>
      <c r="V1117" s="15">
        <v>299786</v>
      </c>
      <c r="W1117" s="14"/>
      <c r="X1117" s="5" t="str">
        <f t="shared" si="17"/>
        <v>No</v>
      </c>
      <c r="Y1117" s="14"/>
      <c r="Z1117" s="5"/>
      <c r="AA1117" s="14"/>
      <c r="AB1117" s="5"/>
      <c r="AC1117" s="27"/>
      <c r="AD1117" s="5"/>
      <c r="AE1117" s="14"/>
      <c r="AF1117" s="5"/>
      <c r="AG1117" s="7"/>
    </row>
    <row r="1118" spans="1:33" s="54" customFormat="1">
      <c r="A1118" s="16" t="s">
        <v>5198</v>
      </c>
      <c r="B1118" s="16" t="s">
        <v>5199</v>
      </c>
      <c r="C1118" s="17" t="s">
        <v>168</v>
      </c>
      <c r="D1118" s="186" t="s">
        <v>5200</v>
      </c>
      <c r="E1118" s="189" t="s">
        <v>5201</v>
      </c>
      <c r="F1118" s="17" t="s">
        <v>183</v>
      </c>
      <c r="G1118" s="17" t="s">
        <v>147</v>
      </c>
      <c r="H1118" s="18">
        <v>0</v>
      </c>
      <c r="I1118" s="13">
        <v>12</v>
      </c>
      <c r="J1118" s="14">
        <v>59234</v>
      </c>
      <c r="K1118" s="19"/>
      <c r="L1118" s="14">
        <v>63864</v>
      </c>
      <c r="M1118" s="14"/>
      <c r="N1118" s="14">
        <v>0</v>
      </c>
      <c r="O1118" s="14"/>
      <c r="P1118" s="14">
        <v>0</v>
      </c>
      <c r="Q1118" s="14"/>
      <c r="R1118" s="14">
        <v>78000</v>
      </c>
      <c r="S1118" s="14"/>
      <c r="T1118" s="14">
        <v>292457</v>
      </c>
      <c r="U1118" s="14"/>
      <c r="V1118" s="15">
        <v>493555</v>
      </c>
      <c r="W1118" s="14"/>
      <c r="X1118" s="5" t="str">
        <f t="shared" si="17"/>
        <v>No</v>
      </c>
      <c r="Y1118" s="14"/>
      <c r="Z1118" s="5"/>
      <c r="AA1118" s="14"/>
      <c r="AB1118" s="5"/>
      <c r="AC1118" s="27"/>
      <c r="AD1118" s="5"/>
      <c r="AE1118" s="14"/>
      <c r="AF1118" s="5"/>
      <c r="AG1118" s="7"/>
    </row>
    <row r="1119" spans="1:33" s="54" customFormat="1">
      <c r="A1119" s="16" t="s">
        <v>4324</v>
      </c>
      <c r="B1119" s="16" t="s">
        <v>4325</v>
      </c>
      <c r="C1119" s="17" t="s">
        <v>235</v>
      </c>
      <c r="D1119" s="186" t="s">
        <v>4326</v>
      </c>
      <c r="E1119" s="189" t="s">
        <v>4327</v>
      </c>
      <c r="F1119" s="17" t="s">
        <v>157</v>
      </c>
      <c r="G1119" s="17" t="s">
        <v>147</v>
      </c>
      <c r="H1119" s="18">
        <v>0</v>
      </c>
      <c r="I1119" s="13">
        <v>12</v>
      </c>
      <c r="J1119" s="14">
        <v>49578</v>
      </c>
      <c r="K1119" s="19"/>
      <c r="L1119" s="14">
        <v>471969</v>
      </c>
      <c r="M1119" s="14"/>
      <c r="N1119" s="14">
        <v>0</v>
      </c>
      <c r="O1119" s="14"/>
      <c r="P1119" s="14">
        <v>55109</v>
      </c>
      <c r="Q1119" s="14"/>
      <c r="R1119" s="14">
        <v>234674</v>
      </c>
      <c r="S1119" s="14"/>
      <c r="T1119" s="14">
        <v>388966</v>
      </c>
      <c r="U1119" s="14"/>
      <c r="V1119" s="15">
        <v>1200296</v>
      </c>
      <c r="W1119" s="14"/>
      <c r="X1119" s="5" t="str">
        <f t="shared" si="17"/>
        <v>No</v>
      </c>
      <c r="Y1119" s="14"/>
      <c r="Z1119" s="5"/>
      <c r="AA1119" s="14"/>
      <c r="AB1119" s="5"/>
      <c r="AC1119" s="27"/>
      <c r="AD1119" s="5"/>
      <c r="AE1119" s="14"/>
      <c r="AF1119" s="5"/>
      <c r="AG1119" s="7"/>
    </row>
    <row r="1120" spans="1:33" s="54" customFormat="1">
      <c r="A1120" s="16" t="s">
        <v>4304</v>
      </c>
      <c r="B1120" s="16" t="s">
        <v>4305</v>
      </c>
      <c r="C1120" s="17" t="s">
        <v>235</v>
      </c>
      <c r="D1120" s="186" t="s">
        <v>4306</v>
      </c>
      <c r="E1120" s="189" t="s">
        <v>4307</v>
      </c>
      <c r="F1120" s="17" t="s">
        <v>83</v>
      </c>
      <c r="G1120" s="17" t="s">
        <v>147</v>
      </c>
      <c r="H1120" s="18">
        <v>0</v>
      </c>
      <c r="I1120" s="13">
        <v>12</v>
      </c>
      <c r="J1120" s="14">
        <v>155123</v>
      </c>
      <c r="K1120" s="19"/>
      <c r="L1120" s="14">
        <v>354716</v>
      </c>
      <c r="M1120" s="14"/>
      <c r="N1120" s="14">
        <v>0</v>
      </c>
      <c r="O1120" s="14"/>
      <c r="P1120" s="14">
        <v>14639</v>
      </c>
      <c r="Q1120" s="14"/>
      <c r="R1120" s="14">
        <v>195549</v>
      </c>
      <c r="S1120" s="14"/>
      <c r="T1120" s="14">
        <v>228965</v>
      </c>
      <c r="U1120" s="14"/>
      <c r="V1120" s="15">
        <v>948992</v>
      </c>
      <c r="W1120" s="14"/>
      <c r="X1120" s="5" t="str">
        <f t="shared" si="17"/>
        <v>No</v>
      </c>
      <c r="Y1120" s="14"/>
      <c r="Z1120" s="5"/>
      <c r="AA1120" s="14"/>
      <c r="AB1120" s="5"/>
      <c r="AC1120" s="27"/>
      <c r="AD1120" s="5"/>
      <c r="AE1120" s="14"/>
      <c r="AF1120" s="5"/>
      <c r="AG1120" s="7"/>
    </row>
    <row r="1121" spans="1:33" s="54" customFormat="1">
      <c r="A1121" s="16" t="s">
        <v>5236</v>
      </c>
      <c r="B1121" s="16" t="s">
        <v>5237</v>
      </c>
      <c r="C1121" s="17" t="s">
        <v>168</v>
      </c>
      <c r="D1121" s="186" t="s">
        <v>5238</v>
      </c>
      <c r="E1121" s="189" t="s">
        <v>5239</v>
      </c>
      <c r="F1121" s="17" t="s">
        <v>157</v>
      </c>
      <c r="G1121" s="17" t="s">
        <v>147</v>
      </c>
      <c r="H1121" s="18">
        <v>0</v>
      </c>
      <c r="I1121" s="13">
        <v>12</v>
      </c>
      <c r="J1121" s="14">
        <v>40530</v>
      </c>
      <c r="K1121" s="19"/>
      <c r="L1121" s="14">
        <v>198822</v>
      </c>
      <c r="M1121" s="14"/>
      <c r="N1121" s="14">
        <v>0</v>
      </c>
      <c r="O1121" s="14"/>
      <c r="P1121" s="14">
        <v>25200</v>
      </c>
      <c r="Q1121" s="14"/>
      <c r="R1121" s="14">
        <v>184394</v>
      </c>
      <c r="S1121" s="14"/>
      <c r="T1121" s="14">
        <v>301495</v>
      </c>
      <c r="U1121" s="14"/>
      <c r="V1121" s="15">
        <v>750441</v>
      </c>
      <c r="W1121" s="14"/>
      <c r="X1121" s="5" t="str">
        <f t="shared" si="17"/>
        <v>No</v>
      </c>
      <c r="Y1121" s="14"/>
      <c r="Z1121" s="5"/>
      <c r="AA1121" s="14"/>
      <c r="AB1121" s="5"/>
      <c r="AC1121" s="27"/>
      <c r="AD1121" s="5"/>
      <c r="AE1121" s="14"/>
      <c r="AF1121" s="5"/>
      <c r="AG1121" s="7"/>
    </row>
    <row r="1122" spans="1:33" s="54" customFormat="1">
      <c r="A1122" s="16" t="s">
        <v>4293</v>
      </c>
      <c r="B1122" s="16" t="s">
        <v>4294</v>
      </c>
      <c r="C1122" s="17" t="s">
        <v>235</v>
      </c>
      <c r="D1122" s="186" t="s">
        <v>4295</v>
      </c>
      <c r="E1122" s="189" t="s">
        <v>4296</v>
      </c>
      <c r="F1122" s="17" t="s">
        <v>83</v>
      </c>
      <c r="G1122" s="17" t="s">
        <v>147</v>
      </c>
      <c r="H1122" s="18">
        <v>0</v>
      </c>
      <c r="I1122" s="13">
        <v>12</v>
      </c>
      <c r="J1122" s="14">
        <v>19743</v>
      </c>
      <c r="K1122" s="19"/>
      <c r="L1122" s="14">
        <v>510575</v>
      </c>
      <c r="M1122" s="14"/>
      <c r="N1122" s="14">
        <v>0</v>
      </c>
      <c r="O1122" s="14"/>
      <c r="P1122" s="14">
        <v>26192</v>
      </c>
      <c r="Q1122" s="14"/>
      <c r="R1122" s="14">
        <v>175636</v>
      </c>
      <c r="S1122" s="14"/>
      <c r="T1122" s="14">
        <v>138857</v>
      </c>
      <c r="U1122" s="14"/>
      <c r="V1122" s="15">
        <v>871003</v>
      </c>
      <c r="W1122" s="14"/>
      <c r="X1122" s="5" t="str">
        <f t="shared" si="17"/>
        <v>No</v>
      </c>
      <c r="Y1122" s="14"/>
      <c r="Z1122" s="5"/>
      <c r="AA1122" s="14"/>
      <c r="AB1122" s="5"/>
      <c r="AC1122" s="27"/>
      <c r="AD1122" s="5"/>
      <c r="AE1122" s="14"/>
      <c r="AF1122" s="5"/>
      <c r="AG1122" s="7"/>
    </row>
    <row r="1123" spans="1:33" s="54" customFormat="1">
      <c r="A1123" s="16" t="s">
        <v>5988</v>
      </c>
      <c r="B1123" s="16" t="s">
        <v>6444</v>
      </c>
      <c r="C1123" s="17" t="s">
        <v>132</v>
      </c>
      <c r="D1123" s="186" t="s">
        <v>5529</v>
      </c>
      <c r="E1123" s="189" t="s">
        <v>5530</v>
      </c>
      <c r="F1123" s="17" t="s">
        <v>157</v>
      </c>
      <c r="G1123" s="17" t="s">
        <v>147</v>
      </c>
      <c r="H1123" s="18">
        <v>0</v>
      </c>
      <c r="I1123" s="13">
        <v>12</v>
      </c>
      <c r="J1123" s="14">
        <v>30672</v>
      </c>
      <c r="K1123" s="19"/>
      <c r="L1123" s="14">
        <v>50714</v>
      </c>
      <c r="M1123" s="14"/>
      <c r="N1123" s="14">
        <v>0</v>
      </c>
      <c r="O1123" s="14"/>
      <c r="P1123" s="14">
        <v>145130</v>
      </c>
      <c r="Q1123" s="14"/>
      <c r="R1123" s="14">
        <v>175802</v>
      </c>
      <c r="S1123" s="14"/>
      <c r="T1123" s="14">
        <v>320934</v>
      </c>
      <c r="U1123" s="14"/>
      <c r="V1123" s="15">
        <v>723252</v>
      </c>
      <c r="W1123" s="14"/>
      <c r="X1123" s="5" t="str">
        <f t="shared" si="17"/>
        <v>No</v>
      </c>
      <c r="Y1123" s="14"/>
      <c r="Z1123" s="5"/>
      <c r="AA1123" s="14"/>
      <c r="AB1123" s="5"/>
      <c r="AC1123" s="27"/>
      <c r="AD1123" s="5"/>
      <c r="AE1123" s="14"/>
      <c r="AF1123" s="5"/>
      <c r="AG1123" s="7"/>
    </row>
    <row r="1124" spans="1:33" s="54" customFormat="1">
      <c r="A1124" s="16" t="s">
        <v>1145</v>
      </c>
      <c r="B1124" s="16" t="s">
        <v>1146</v>
      </c>
      <c r="C1124" s="17" t="s">
        <v>106</v>
      </c>
      <c r="D1124" s="186">
        <v>7046</v>
      </c>
      <c r="E1124" s="189">
        <v>70046</v>
      </c>
      <c r="F1124" s="17" t="s">
        <v>83</v>
      </c>
      <c r="G1124" s="17" t="s">
        <v>5756</v>
      </c>
      <c r="H1124" s="18">
        <v>1519417</v>
      </c>
      <c r="I1124" s="13">
        <v>12</v>
      </c>
      <c r="J1124" s="14">
        <v>162945</v>
      </c>
      <c r="K1124" s="19"/>
      <c r="L1124" s="14">
        <v>179142</v>
      </c>
      <c r="M1124" s="14"/>
      <c r="N1124" s="14">
        <v>0</v>
      </c>
      <c r="O1124" s="14"/>
      <c r="P1124" s="14">
        <v>1081614</v>
      </c>
      <c r="Q1124" s="14"/>
      <c r="R1124" s="14">
        <v>21798</v>
      </c>
      <c r="S1124" s="14"/>
      <c r="T1124" s="14">
        <v>651331</v>
      </c>
      <c r="U1124" s="14"/>
      <c r="V1124" s="15">
        <v>2096830</v>
      </c>
      <c r="W1124" s="14"/>
      <c r="X1124" s="5" t="str">
        <f t="shared" si="17"/>
        <v>No</v>
      </c>
      <c r="Y1124" s="14"/>
      <c r="Z1124" s="5"/>
      <c r="AA1124" s="14"/>
      <c r="AB1124" s="5"/>
      <c r="AC1124" s="27"/>
      <c r="AD1124" s="5"/>
      <c r="AE1124" s="14"/>
      <c r="AF1124" s="5"/>
      <c r="AG1124" s="7"/>
    </row>
    <row r="1125" spans="1:33" s="54" customFormat="1">
      <c r="A1125" s="16" t="s">
        <v>1944</v>
      </c>
      <c r="B1125" s="16" t="s">
        <v>1945</v>
      </c>
      <c r="C1125" s="17" t="s">
        <v>87</v>
      </c>
      <c r="D1125" s="186">
        <v>51</v>
      </c>
      <c r="E1125" s="189">
        <v>51</v>
      </c>
      <c r="F1125" s="17" t="s">
        <v>83</v>
      </c>
      <c r="G1125" s="17" t="s">
        <v>5756</v>
      </c>
      <c r="H1125" s="18">
        <v>51924</v>
      </c>
      <c r="I1125" s="13">
        <v>12</v>
      </c>
      <c r="J1125" s="14">
        <v>102317</v>
      </c>
      <c r="K1125" s="19"/>
      <c r="L1125" s="14">
        <v>5056</v>
      </c>
      <c r="M1125" s="14"/>
      <c r="N1125" s="14">
        <v>0</v>
      </c>
      <c r="O1125" s="14"/>
      <c r="P1125" s="14">
        <v>756062</v>
      </c>
      <c r="Q1125" s="14"/>
      <c r="R1125" s="14">
        <v>0</v>
      </c>
      <c r="S1125" s="14"/>
      <c r="T1125" s="14">
        <v>293735</v>
      </c>
      <c r="U1125" s="14"/>
      <c r="V1125" s="15">
        <v>1157170</v>
      </c>
      <c r="W1125" s="14"/>
      <c r="X1125" s="5" t="str">
        <f t="shared" si="17"/>
        <v>No</v>
      </c>
      <c r="Y1125" s="14"/>
      <c r="Z1125" s="5"/>
      <c r="AA1125" s="14"/>
      <c r="AB1125" s="5"/>
      <c r="AC1125" s="27"/>
      <c r="AD1125" s="5"/>
      <c r="AE1125" s="14"/>
      <c r="AF1125" s="5"/>
      <c r="AG1125" s="7"/>
    </row>
    <row r="1126" spans="1:33" s="54" customFormat="1">
      <c r="A1126" s="16" t="s">
        <v>2676</v>
      </c>
      <c r="B1126" s="16" t="s">
        <v>659</v>
      </c>
      <c r="C1126" s="17" t="s">
        <v>555</v>
      </c>
      <c r="D1126" s="186">
        <v>5194</v>
      </c>
      <c r="E1126" s="189">
        <v>50194</v>
      </c>
      <c r="F1126" s="17" t="s">
        <v>157</v>
      </c>
      <c r="G1126" s="17" t="s">
        <v>5756</v>
      </c>
      <c r="H1126" s="18">
        <v>296863</v>
      </c>
      <c r="I1126" s="13">
        <v>12</v>
      </c>
      <c r="J1126" s="14">
        <v>27815</v>
      </c>
      <c r="K1126" s="19"/>
      <c r="L1126" s="14">
        <v>324328</v>
      </c>
      <c r="M1126" s="14"/>
      <c r="N1126" s="14">
        <v>0</v>
      </c>
      <c r="O1126" s="14"/>
      <c r="P1126" s="14">
        <v>51000</v>
      </c>
      <c r="Q1126" s="14"/>
      <c r="R1126" s="14">
        <v>61505</v>
      </c>
      <c r="S1126" s="14"/>
      <c r="T1126" s="14">
        <v>54930</v>
      </c>
      <c r="U1126" s="14"/>
      <c r="V1126" s="15">
        <v>519578</v>
      </c>
      <c r="W1126" s="14"/>
      <c r="X1126" s="5" t="str">
        <f t="shared" si="17"/>
        <v>No</v>
      </c>
      <c r="Y1126" s="14"/>
      <c r="Z1126" s="5"/>
      <c r="AA1126" s="14"/>
      <c r="AB1126" s="5"/>
      <c r="AC1126" s="27"/>
      <c r="AD1126" s="5"/>
      <c r="AE1126" s="14"/>
      <c r="AF1126" s="5"/>
      <c r="AG1126" s="7"/>
    </row>
    <row r="1127" spans="1:33" s="54" customFormat="1">
      <c r="A1127" s="16" t="s">
        <v>1331</v>
      </c>
      <c r="B1127" s="16" t="s">
        <v>535</v>
      </c>
      <c r="C1127" s="17" t="s">
        <v>466</v>
      </c>
      <c r="D1127" s="186">
        <v>5020</v>
      </c>
      <c r="E1127" s="189">
        <v>50020</v>
      </c>
      <c r="F1127" s="17" t="s">
        <v>83</v>
      </c>
      <c r="G1127" s="17" t="s">
        <v>5756</v>
      </c>
      <c r="H1127" s="18">
        <v>85256</v>
      </c>
      <c r="I1127" s="13">
        <v>12</v>
      </c>
      <c r="J1127" s="14">
        <v>165056</v>
      </c>
      <c r="K1127" s="19"/>
      <c r="L1127" s="14">
        <v>35674</v>
      </c>
      <c r="M1127" s="14"/>
      <c r="N1127" s="14">
        <v>0</v>
      </c>
      <c r="O1127" s="14"/>
      <c r="P1127" s="14">
        <v>198629</v>
      </c>
      <c r="Q1127" s="14"/>
      <c r="R1127" s="14">
        <v>98225</v>
      </c>
      <c r="S1127" s="14"/>
      <c r="T1127" s="14">
        <v>1286987</v>
      </c>
      <c r="U1127" s="14"/>
      <c r="V1127" s="15">
        <v>1784571</v>
      </c>
      <c r="W1127" s="14"/>
      <c r="X1127" s="5" t="str">
        <f t="shared" si="17"/>
        <v>No</v>
      </c>
      <c r="Y1127" s="14"/>
      <c r="Z1127" s="5"/>
      <c r="AA1127" s="14"/>
      <c r="AB1127" s="5"/>
      <c r="AC1127" s="27"/>
      <c r="AD1127" s="5"/>
      <c r="AE1127" s="14"/>
      <c r="AF1127" s="5"/>
      <c r="AG1127" s="7"/>
    </row>
    <row r="1128" spans="1:33" s="54" customFormat="1">
      <c r="A1128" s="16" t="s">
        <v>1014</v>
      </c>
      <c r="B1128" s="16" t="s">
        <v>1015</v>
      </c>
      <c r="C1128" s="17" t="s">
        <v>120</v>
      </c>
      <c r="D1128" s="186">
        <v>6125</v>
      </c>
      <c r="E1128" s="189">
        <v>60125</v>
      </c>
      <c r="F1128" s="17" t="s">
        <v>83</v>
      </c>
      <c r="G1128" s="17" t="s">
        <v>5756</v>
      </c>
      <c r="H1128" s="18">
        <v>1362416</v>
      </c>
      <c r="I1128" s="13">
        <v>12</v>
      </c>
      <c r="J1128" s="14">
        <v>35647</v>
      </c>
      <c r="K1128" s="19"/>
      <c r="L1128" s="14">
        <v>0</v>
      </c>
      <c r="M1128" s="14"/>
      <c r="N1128" s="14">
        <v>0</v>
      </c>
      <c r="O1128" s="14"/>
      <c r="P1128" s="14">
        <v>531897</v>
      </c>
      <c r="Q1128" s="14"/>
      <c r="R1128" s="14">
        <v>7360</v>
      </c>
      <c r="S1128" s="14"/>
      <c r="T1128" s="14">
        <v>379209</v>
      </c>
      <c r="U1128" s="14"/>
      <c r="V1128" s="15">
        <v>954113</v>
      </c>
      <c r="W1128" s="14"/>
      <c r="X1128" s="5" t="str">
        <f t="shared" si="17"/>
        <v>No</v>
      </c>
      <c r="Y1128" s="14"/>
      <c r="Z1128" s="5"/>
      <c r="AA1128" s="14"/>
      <c r="AB1128" s="5"/>
      <c r="AC1128" s="27"/>
      <c r="AD1128" s="5"/>
      <c r="AE1128" s="14"/>
      <c r="AF1128" s="5"/>
      <c r="AG1128" s="7"/>
    </row>
    <row r="1129" spans="1:33" s="54" customFormat="1">
      <c r="A1129" s="16" t="s">
        <v>5992</v>
      </c>
      <c r="B1129" s="16" t="s">
        <v>5490</v>
      </c>
      <c r="C1129" s="17" t="s">
        <v>132</v>
      </c>
      <c r="D1129" s="186" t="s">
        <v>5491</v>
      </c>
      <c r="E1129" s="189" t="s">
        <v>5492</v>
      </c>
      <c r="F1129" s="17" t="s">
        <v>157</v>
      </c>
      <c r="G1129" s="17" t="s">
        <v>147</v>
      </c>
      <c r="H1129" s="18">
        <v>0</v>
      </c>
      <c r="I1129" s="13">
        <v>12</v>
      </c>
      <c r="J1129" s="14">
        <v>70943</v>
      </c>
      <c r="K1129" s="19"/>
      <c r="L1129" s="14">
        <v>0</v>
      </c>
      <c r="M1129" s="14"/>
      <c r="N1129" s="14">
        <v>0</v>
      </c>
      <c r="O1129" s="14"/>
      <c r="P1129" s="14">
        <v>237279</v>
      </c>
      <c r="Q1129" s="14"/>
      <c r="R1129" s="14">
        <v>146660</v>
      </c>
      <c r="S1129" s="14"/>
      <c r="T1129" s="14">
        <v>270307</v>
      </c>
      <c r="U1129" s="14"/>
      <c r="V1129" s="15">
        <v>725189</v>
      </c>
      <c r="W1129" s="14"/>
      <c r="X1129" s="5" t="str">
        <f t="shared" si="17"/>
        <v>No</v>
      </c>
      <c r="Y1129" s="14"/>
      <c r="Z1129" s="5"/>
      <c r="AA1129" s="14"/>
      <c r="AB1129" s="5"/>
      <c r="AC1129" s="27"/>
      <c r="AD1129" s="5"/>
      <c r="AE1129" s="14"/>
      <c r="AF1129" s="5"/>
      <c r="AG1129" s="7"/>
    </row>
    <row r="1130" spans="1:33" s="54" customFormat="1">
      <c r="A1130" s="16" t="s">
        <v>701</v>
      </c>
      <c r="B1130" s="16" t="s">
        <v>702</v>
      </c>
      <c r="C1130" s="17" t="s">
        <v>171</v>
      </c>
      <c r="D1130" s="186">
        <v>4146</v>
      </c>
      <c r="E1130" s="189">
        <v>40146</v>
      </c>
      <c r="F1130" s="17" t="s">
        <v>83</v>
      </c>
      <c r="G1130" s="17" t="s">
        <v>5756</v>
      </c>
      <c r="H1130" s="18">
        <v>148220</v>
      </c>
      <c r="I1130" s="13">
        <v>12</v>
      </c>
      <c r="J1130" s="14">
        <v>125196</v>
      </c>
      <c r="K1130" s="19"/>
      <c r="L1130" s="14">
        <v>28764</v>
      </c>
      <c r="M1130" s="14"/>
      <c r="N1130" s="14">
        <v>0</v>
      </c>
      <c r="O1130" s="14"/>
      <c r="P1130" s="14">
        <v>443880</v>
      </c>
      <c r="Q1130" s="14"/>
      <c r="R1130" s="14">
        <v>313106</v>
      </c>
      <c r="S1130" s="14"/>
      <c r="T1130" s="14">
        <v>776416</v>
      </c>
      <c r="U1130" s="14"/>
      <c r="V1130" s="15">
        <v>1687362</v>
      </c>
      <c r="W1130" s="14"/>
      <c r="X1130" s="5" t="str">
        <f t="shared" si="17"/>
        <v>No</v>
      </c>
      <c r="Y1130" s="14"/>
      <c r="Z1130" s="5"/>
      <c r="AA1130" s="14"/>
      <c r="AB1130" s="5"/>
      <c r="AC1130" s="27"/>
      <c r="AD1130" s="5"/>
      <c r="AE1130" s="14"/>
      <c r="AF1130" s="5"/>
      <c r="AG1130" s="7"/>
    </row>
    <row r="1131" spans="1:33" s="54" customFormat="1">
      <c r="A1131" s="16" t="s">
        <v>4723</v>
      </c>
      <c r="B1131" s="16" t="s">
        <v>2508</v>
      </c>
      <c r="C1131" s="17" t="s">
        <v>79</v>
      </c>
      <c r="D1131" s="186" t="s">
        <v>4724</v>
      </c>
      <c r="E1131" s="189" t="s">
        <v>4725</v>
      </c>
      <c r="F1131" s="17" t="s">
        <v>83</v>
      </c>
      <c r="G1131" s="17" t="s">
        <v>147</v>
      </c>
      <c r="H1131" s="18">
        <v>0</v>
      </c>
      <c r="I1131" s="13">
        <v>12</v>
      </c>
      <c r="J1131" s="14">
        <v>46254</v>
      </c>
      <c r="K1131" s="19"/>
      <c r="L1131" s="14">
        <v>3545</v>
      </c>
      <c r="M1131" s="14"/>
      <c r="N1131" s="14">
        <v>0</v>
      </c>
      <c r="O1131" s="14"/>
      <c r="P1131" s="14">
        <v>197874</v>
      </c>
      <c r="Q1131" s="14"/>
      <c r="R1131" s="14">
        <v>49500</v>
      </c>
      <c r="S1131" s="14"/>
      <c r="T1131" s="14">
        <v>540072</v>
      </c>
      <c r="U1131" s="14"/>
      <c r="V1131" s="15">
        <v>837245</v>
      </c>
      <c r="W1131" s="14"/>
      <c r="X1131" s="5" t="str">
        <f t="shared" si="17"/>
        <v>No</v>
      </c>
      <c r="Y1131" s="14"/>
      <c r="Z1131" s="5"/>
      <c r="AA1131" s="14"/>
      <c r="AB1131" s="5"/>
      <c r="AC1131" s="27"/>
      <c r="AD1131" s="5"/>
      <c r="AE1131" s="14"/>
      <c r="AF1131" s="5"/>
      <c r="AG1131" s="7"/>
    </row>
    <row r="1132" spans="1:33" s="54" customFormat="1">
      <c r="A1132" s="16" t="s">
        <v>1024</v>
      </c>
      <c r="B1132" s="16" t="s">
        <v>477</v>
      </c>
      <c r="C1132" s="17" t="s">
        <v>124</v>
      </c>
      <c r="D1132" s="186">
        <v>6132</v>
      </c>
      <c r="E1132" s="189">
        <v>60132</v>
      </c>
      <c r="F1132" s="17" t="s">
        <v>157</v>
      </c>
      <c r="G1132" s="17" t="s">
        <v>5756</v>
      </c>
      <c r="H1132" s="18">
        <v>252720</v>
      </c>
      <c r="I1132" s="13">
        <v>11</v>
      </c>
      <c r="J1132" s="14">
        <v>9751</v>
      </c>
      <c r="K1132" s="19"/>
      <c r="L1132" s="14">
        <v>229898</v>
      </c>
      <c r="M1132" s="14"/>
      <c r="N1132" s="14">
        <v>0</v>
      </c>
      <c r="O1132" s="14"/>
      <c r="P1132" s="14">
        <v>0</v>
      </c>
      <c r="Q1132" s="14"/>
      <c r="R1132" s="14">
        <v>94734</v>
      </c>
      <c r="S1132" s="14"/>
      <c r="T1132" s="14">
        <v>206759</v>
      </c>
      <c r="U1132" s="14"/>
      <c r="V1132" s="15">
        <v>541142</v>
      </c>
      <c r="W1132" s="14"/>
      <c r="X1132" s="5" t="str">
        <f t="shared" si="17"/>
        <v>No</v>
      </c>
      <c r="Y1132" s="14"/>
      <c r="Z1132" s="5"/>
      <c r="AA1132" s="14"/>
      <c r="AB1132" s="5"/>
      <c r="AC1132" s="27"/>
      <c r="AD1132" s="5"/>
      <c r="AE1132" s="14"/>
      <c r="AF1132" s="5"/>
      <c r="AG1132" s="7"/>
    </row>
    <row r="1133" spans="1:33" s="54" customFormat="1">
      <c r="A1133" s="16" t="s">
        <v>3666</v>
      </c>
      <c r="B1133" s="16" t="s">
        <v>136</v>
      </c>
      <c r="C1133" s="17" t="s">
        <v>137</v>
      </c>
      <c r="D1133" s="186">
        <v>3106</v>
      </c>
      <c r="E1133" s="189">
        <v>30106</v>
      </c>
      <c r="F1133" s="17" t="s">
        <v>125</v>
      </c>
      <c r="G1133" s="17" t="s">
        <v>5756</v>
      </c>
      <c r="H1133" s="18">
        <v>4586770</v>
      </c>
      <c r="I1133" s="13">
        <v>11</v>
      </c>
      <c r="J1133" s="14">
        <v>206551</v>
      </c>
      <c r="K1133" s="19"/>
      <c r="L1133" s="14">
        <v>0</v>
      </c>
      <c r="M1133" s="14"/>
      <c r="N1133" s="14">
        <v>0</v>
      </c>
      <c r="O1133" s="14"/>
      <c r="P1133" s="14">
        <v>0</v>
      </c>
      <c r="Q1133" s="14"/>
      <c r="R1133" s="14">
        <v>34760</v>
      </c>
      <c r="S1133" s="14"/>
      <c r="T1133" s="14">
        <v>9590</v>
      </c>
      <c r="U1133" s="14"/>
      <c r="V1133" s="15">
        <v>250901</v>
      </c>
      <c r="W1133" s="14"/>
      <c r="X1133" s="5" t="str">
        <f t="shared" si="17"/>
        <v>No</v>
      </c>
      <c r="Y1133" s="14"/>
      <c r="Z1133" s="5"/>
      <c r="AA1133" s="14"/>
      <c r="AB1133" s="5"/>
      <c r="AC1133" s="27"/>
      <c r="AD1133" s="5"/>
      <c r="AE1133" s="14"/>
      <c r="AF1133" s="5"/>
      <c r="AG1133" s="7"/>
    </row>
    <row r="1134" spans="1:33" s="54" customFormat="1">
      <c r="A1134" s="16" t="s">
        <v>1127</v>
      </c>
      <c r="B1134" s="16" t="s">
        <v>1128</v>
      </c>
      <c r="C1134" s="17" t="s">
        <v>238</v>
      </c>
      <c r="D1134" s="186" t="s">
        <v>1129</v>
      </c>
      <c r="E1134" s="189" t="s">
        <v>1130</v>
      </c>
      <c r="F1134" s="17" t="s">
        <v>88</v>
      </c>
      <c r="G1134" s="17" t="s">
        <v>147</v>
      </c>
      <c r="H1134" s="18">
        <v>0</v>
      </c>
      <c r="I1134" s="13">
        <v>11</v>
      </c>
      <c r="J1134" s="14">
        <v>168533</v>
      </c>
      <c r="K1134" s="19"/>
      <c r="L1134" s="14">
        <v>65246</v>
      </c>
      <c r="M1134" s="14"/>
      <c r="N1134" s="14">
        <v>0</v>
      </c>
      <c r="O1134" s="14"/>
      <c r="P1134" s="14">
        <v>109468</v>
      </c>
      <c r="Q1134" s="14"/>
      <c r="R1134" s="14">
        <v>1144752</v>
      </c>
      <c r="S1134" s="14"/>
      <c r="T1134" s="14">
        <v>163342</v>
      </c>
      <c r="U1134" s="14"/>
      <c r="V1134" s="15">
        <v>1651341</v>
      </c>
      <c r="W1134" s="14"/>
      <c r="X1134" s="5" t="str">
        <f t="shared" si="17"/>
        <v>No</v>
      </c>
      <c r="Y1134" s="14"/>
      <c r="Z1134" s="5"/>
      <c r="AA1134" s="14"/>
      <c r="AB1134" s="5"/>
      <c r="AC1134" s="27"/>
      <c r="AD1134" s="5"/>
      <c r="AE1134" s="14"/>
      <c r="AF1134" s="5"/>
      <c r="AG1134" s="7"/>
    </row>
    <row r="1135" spans="1:33" s="54" customFormat="1">
      <c r="A1135" s="16" t="s">
        <v>4854</v>
      </c>
      <c r="B1135" s="16" t="s">
        <v>4855</v>
      </c>
      <c r="C1135" s="17" t="s">
        <v>87</v>
      </c>
      <c r="D1135" s="186" t="s">
        <v>4856</v>
      </c>
      <c r="E1135" s="189" t="s">
        <v>4857</v>
      </c>
      <c r="F1135" s="17" t="s">
        <v>157</v>
      </c>
      <c r="G1135" s="17" t="s">
        <v>147</v>
      </c>
      <c r="H1135" s="18">
        <v>0</v>
      </c>
      <c r="I1135" s="13">
        <v>11</v>
      </c>
      <c r="J1135" s="14">
        <v>34990</v>
      </c>
      <c r="K1135" s="19"/>
      <c r="L1135" s="14">
        <v>90361</v>
      </c>
      <c r="M1135" s="14"/>
      <c r="N1135" s="14">
        <v>0</v>
      </c>
      <c r="O1135" s="14"/>
      <c r="P1135" s="14">
        <v>273045</v>
      </c>
      <c r="Q1135" s="14"/>
      <c r="R1135" s="14">
        <v>471882</v>
      </c>
      <c r="S1135" s="14"/>
      <c r="T1135" s="14">
        <v>105794</v>
      </c>
      <c r="U1135" s="14"/>
      <c r="V1135" s="15">
        <v>976072</v>
      </c>
      <c r="W1135" s="14"/>
      <c r="X1135" s="5" t="str">
        <f t="shared" si="17"/>
        <v>No</v>
      </c>
      <c r="Y1135" s="14"/>
      <c r="Z1135" s="5"/>
      <c r="AA1135" s="14"/>
      <c r="AB1135" s="5"/>
      <c r="AC1135" s="27"/>
      <c r="AD1135" s="5"/>
      <c r="AE1135" s="14"/>
      <c r="AF1135" s="5"/>
      <c r="AG1135" s="7"/>
    </row>
    <row r="1136" spans="1:33" s="54" customFormat="1">
      <c r="A1136" s="16" t="s">
        <v>4858</v>
      </c>
      <c r="B1136" s="16" t="s">
        <v>4859</v>
      </c>
      <c r="C1136" s="17" t="s">
        <v>87</v>
      </c>
      <c r="D1136" s="186" t="s">
        <v>4860</v>
      </c>
      <c r="E1136" s="189" t="s">
        <v>4861</v>
      </c>
      <c r="F1136" s="17" t="s">
        <v>88</v>
      </c>
      <c r="G1136" s="17" t="s">
        <v>147</v>
      </c>
      <c r="H1136" s="18">
        <v>0</v>
      </c>
      <c r="I1136" s="13">
        <v>11</v>
      </c>
      <c r="J1136" s="14">
        <v>43367</v>
      </c>
      <c r="K1136" s="19"/>
      <c r="L1136" s="14">
        <v>160</v>
      </c>
      <c r="M1136" s="14"/>
      <c r="N1136" s="14">
        <v>0</v>
      </c>
      <c r="O1136" s="14"/>
      <c r="P1136" s="14">
        <v>496316</v>
      </c>
      <c r="Q1136" s="14"/>
      <c r="R1136" s="14">
        <v>331132</v>
      </c>
      <c r="S1136" s="14"/>
      <c r="T1136" s="14">
        <v>562175</v>
      </c>
      <c r="U1136" s="14"/>
      <c r="V1136" s="15">
        <v>1433150</v>
      </c>
      <c r="W1136" s="14"/>
      <c r="X1136" s="5" t="str">
        <f t="shared" si="17"/>
        <v>No</v>
      </c>
      <c r="Y1136" s="14"/>
      <c r="Z1136" s="5"/>
      <c r="AA1136" s="14"/>
      <c r="AB1136" s="5"/>
      <c r="AC1136" s="27"/>
      <c r="AD1136" s="5"/>
      <c r="AE1136" s="14"/>
      <c r="AF1136" s="5"/>
      <c r="AG1136" s="7"/>
    </row>
    <row r="1137" spans="1:33" s="54" customFormat="1">
      <c r="A1137" s="16" t="s">
        <v>2900</v>
      </c>
      <c r="B1137" s="16" t="s">
        <v>2901</v>
      </c>
      <c r="C1137" s="17" t="s">
        <v>124</v>
      </c>
      <c r="D1137" s="186" t="s">
        <v>2902</v>
      </c>
      <c r="E1137" s="189" t="s">
        <v>2903</v>
      </c>
      <c r="F1137" s="17" t="s">
        <v>1320</v>
      </c>
      <c r="G1137" s="17" t="s">
        <v>147</v>
      </c>
      <c r="H1137" s="18">
        <v>0</v>
      </c>
      <c r="I1137" s="13">
        <v>11</v>
      </c>
      <c r="J1137" s="14">
        <v>6101</v>
      </c>
      <c r="K1137" s="19"/>
      <c r="L1137" s="14">
        <v>0</v>
      </c>
      <c r="M1137" s="14"/>
      <c r="N1137" s="14">
        <v>0</v>
      </c>
      <c r="O1137" s="14"/>
      <c r="P1137" s="14">
        <v>364323</v>
      </c>
      <c r="Q1137" s="14"/>
      <c r="R1137" s="14">
        <v>0</v>
      </c>
      <c r="S1137" s="14"/>
      <c r="T1137" s="14">
        <v>267994</v>
      </c>
      <c r="U1137" s="14"/>
      <c r="V1137" s="15">
        <v>638418</v>
      </c>
      <c r="W1137" s="14"/>
      <c r="X1137" s="5" t="str">
        <f t="shared" si="17"/>
        <v>No</v>
      </c>
      <c r="Y1137" s="14"/>
      <c r="Z1137" s="5"/>
      <c r="AA1137" s="14"/>
      <c r="AB1137" s="5"/>
      <c r="AC1137" s="27"/>
      <c r="AD1137" s="5"/>
      <c r="AE1137" s="14"/>
      <c r="AF1137" s="5"/>
      <c r="AG1137" s="7"/>
    </row>
    <row r="1138" spans="1:33" s="54" customFormat="1">
      <c r="A1138" s="16" t="s">
        <v>5636</v>
      </c>
      <c r="B1138" s="16" t="s">
        <v>3565</v>
      </c>
      <c r="C1138" s="17" t="s">
        <v>254</v>
      </c>
      <c r="D1138" s="186" t="s">
        <v>5637</v>
      </c>
      <c r="E1138" s="189" t="s">
        <v>5638</v>
      </c>
      <c r="F1138" s="17" t="s">
        <v>83</v>
      </c>
      <c r="G1138" s="17" t="s">
        <v>147</v>
      </c>
      <c r="H1138" s="18">
        <v>0</v>
      </c>
      <c r="I1138" s="13">
        <v>11</v>
      </c>
      <c r="J1138" s="14">
        <v>43508</v>
      </c>
      <c r="K1138" s="19"/>
      <c r="L1138" s="14">
        <v>0</v>
      </c>
      <c r="M1138" s="14"/>
      <c r="N1138" s="14">
        <v>0</v>
      </c>
      <c r="O1138" s="14"/>
      <c r="P1138" s="14">
        <v>241343</v>
      </c>
      <c r="Q1138" s="14"/>
      <c r="R1138" s="14">
        <v>0</v>
      </c>
      <c r="S1138" s="14"/>
      <c r="T1138" s="14">
        <v>350847</v>
      </c>
      <c r="U1138" s="14"/>
      <c r="V1138" s="15">
        <v>635698</v>
      </c>
      <c r="W1138" s="14"/>
      <c r="X1138" s="5" t="str">
        <f t="shared" si="17"/>
        <v>No</v>
      </c>
      <c r="Y1138" s="14"/>
      <c r="Z1138" s="5"/>
      <c r="AA1138" s="14"/>
      <c r="AB1138" s="5"/>
      <c r="AC1138" s="27"/>
      <c r="AD1138" s="5"/>
      <c r="AE1138" s="14"/>
      <c r="AF1138" s="5"/>
      <c r="AG1138" s="7"/>
    </row>
    <row r="1139" spans="1:33" s="54" customFormat="1">
      <c r="A1139" s="16" t="s">
        <v>2435</v>
      </c>
      <c r="B1139" s="16" t="s">
        <v>2436</v>
      </c>
      <c r="C1139" s="17" t="s">
        <v>46</v>
      </c>
      <c r="D1139" s="186" t="s">
        <v>2437</v>
      </c>
      <c r="E1139" s="189" t="s">
        <v>2438</v>
      </c>
      <c r="F1139" s="17" t="s">
        <v>88</v>
      </c>
      <c r="G1139" s="17" t="s">
        <v>147</v>
      </c>
      <c r="H1139" s="18">
        <v>0</v>
      </c>
      <c r="I1139" s="13">
        <v>11</v>
      </c>
      <c r="J1139" s="14">
        <v>119639</v>
      </c>
      <c r="K1139" s="19"/>
      <c r="L1139" s="14">
        <v>40774</v>
      </c>
      <c r="M1139" s="14"/>
      <c r="N1139" s="14">
        <v>0</v>
      </c>
      <c r="O1139" s="14"/>
      <c r="P1139" s="14">
        <v>67285</v>
      </c>
      <c r="Q1139" s="14"/>
      <c r="R1139" s="14">
        <v>650125</v>
      </c>
      <c r="S1139" s="14"/>
      <c r="T1139" s="14">
        <v>144895</v>
      </c>
      <c r="U1139" s="14"/>
      <c r="V1139" s="15">
        <v>1022718</v>
      </c>
      <c r="W1139" s="14"/>
      <c r="X1139" s="5" t="str">
        <f t="shared" si="17"/>
        <v>No</v>
      </c>
      <c r="Y1139" s="14"/>
      <c r="Z1139" s="5"/>
      <c r="AA1139" s="14"/>
      <c r="AB1139" s="5"/>
      <c r="AC1139" s="27"/>
      <c r="AD1139" s="5"/>
      <c r="AE1139" s="14"/>
      <c r="AF1139" s="5"/>
      <c r="AG1139" s="7"/>
    </row>
    <row r="1140" spans="1:33" s="54" customFormat="1">
      <c r="A1140" s="16" t="s">
        <v>1935</v>
      </c>
      <c r="B1140" s="16" t="s">
        <v>1195</v>
      </c>
      <c r="C1140" s="17" t="s">
        <v>235</v>
      </c>
      <c r="D1140" s="186">
        <v>4095</v>
      </c>
      <c r="E1140" s="189">
        <v>40095</v>
      </c>
      <c r="F1140" s="17" t="s">
        <v>83</v>
      </c>
      <c r="G1140" s="17" t="s">
        <v>5756</v>
      </c>
      <c r="H1140" s="18">
        <v>117798</v>
      </c>
      <c r="I1140" s="13">
        <v>11</v>
      </c>
      <c r="J1140" s="14">
        <v>246986</v>
      </c>
      <c r="K1140" s="19"/>
      <c r="L1140" s="14">
        <v>16394</v>
      </c>
      <c r="M1140" s="14"/>
      <c r="N1140" s="14">
        <v>0</v>
      </c>
      <c r="O1140" s="14"/>
      <c r="P1140" s="14">
        <v>323504</v>
      </c>
      <c r="Q1140" s="14"/>
      <c r="R1140" s="14">
        <v>330710</v>
      </c>
      <c r="S1140" s="14"/>
      <c r="T1140" s="14">
        <v>1029181</v>
      </c>
      <c r="U1140" s="14"/>
      <c r="V1140" s="15">
        <v>1946775</v>
      </c>
      <c r="W1140" s="14"/>
      <c r="X1140" s="5" t="str">
        <f t="shared" si="17"/>
        <v>No</v>
      </c>
      <c r="Y1140" s="14"/>
      <c r="Z1140" s="5"/>
      <c r="AA1140" s="14"/>
      <c r="AB1140" s="5"/>
      <c r="AC1140" s="27"/>
      <c r="AD1140" s="5"/>
      <c r="AE1140" s="14"/>
      <c r="AF1140" s="5"/>
      <c r="AG1140" s="7"/>
    </row>
    <row r="1141" spans="1:33" s="54" customFormat="1">
      <c r="A1141" s="16" t="s">
        <v>5069</v>
      </c>
      <c r="B1141" s="16" t="s">
        <v>5070</v>
      </c>
      <c r="C1141" s="17" t="s">
        <v>91</v>
      </c>
      <c r="D1141" s="186" t="s">
        <v>5071</v>
      </c>
      <c r="E1141" s="189" t="s">
        <v>5072</v>
      </c>
      <c r="F1141" s="17" t="s">
        <v>83</v>
      </c>
      <c r="G1141" s="17" t="s">
        <v>147</v>
      </c>
      <c r="H1141" s="18">
        <v>0</v>
      </c>
      <c r="I1141" s="13">
        <v>11</v>
      </c>
      <c r="J1141" s="14">
        <v>124967</v>
      </c>
      <c r="K1141" s="19"/>
      <c r="L1141" s="14">
        <v>52140</v>
      </c>
      <c r="M1141" s="14"/>
      <c r="N1141" s="14">
        <v>0</v>
      </c>
      <c r="O1141" s="14"/>
      <c r="P1141" s="14">
        <v>3964</v>
      </c>
      <c r="Q1141" s="14"/>
      <c r="R1141" s="14">
        <v>571493</v>
      </c>
      <c r="S1141" s="14"/>
      <c r="T1141" s="14">
        <v>608884</v>
      </c>
      <c r="U1141" s="14"/>
      <c r="V1141" s="15">
        <v>1361448</v>
      </c>
      <c r="W1141" s="14"/>
      <c r="X1141" s="5" t="str">
        <f t="shared" si="17"/>
        <v>No</v>
      </c>
      <c r="Y1141" s="14"/>
      <c r="Z1141" s="5"/>
      <c r="AA1141" s="14"/>
      <c r="AB1141" s="5"/>
      <c r="AC1141" s="27"/>
      <c r="AD1141" s="5"/>
      <c r="AE1141" s="14"/>
      <c r="AF1141" s="5"/>
      <c r="AG1141" s="7"/>
    </row>
    <row r="1142" spans="1:33" s="54" customFormat="1">
      <c r="A1142" s="16" t="s">
        <v>3619</v>
      </c>
      <c r="B1142" s="16" t="s">
        <v>3620</v>
      </c>
      <c r="C1142" s="17" t="s">
        <v>168</v>
      </c>
      <c r="D1142" s="186">
        <v>47</v>
      </c>
      <c r="E1142" s="189">
        <v>47</v>
      </c>
      <c r="F1142" s="17" t="s">
        <v>83</v>
      </c>
      <c r="G1142" s="17" t="s">
        <v>84</v>
      </c>
      <c r="H1142" s="18">
        <v>62433</v>
      </c>
      <c r="I1142" s="13">
        <v>11</v>
      </c>
      <c r="J1142" s="14">
        <v>0</v>
      </c>
      <c r="K1142" s="19"/>
      <c r="L1142" s="14">
        <v>386396</v>
      </c>
      <c r="M1142" s="14"/>
      <c r="N1142" s="14">
        <v>0</v>
      </c>
      <c r="O1142" s="14"/>
      <c r="P1142" s="14">
        <v>1067302</v>
      </c>
      <c r="Q1142" s="14"/>
      <c r="R1142" s="14">
        <v>0</v>
      </c>
      <c r="S1142" s="14"/>
      <c r="T1142" s="14">
        <v>1496966</v>
      </c>
      <c r="U1142" s="14"/>
      <c r="V1142" s="15">
        <v>2950664</v>
      </c>
      <c r="W1142" s="14"/>
      <c r="X1142" s="5" t="str">
        <f t="shared" si="17"/>
        <v>No</v>
      </c>
      <c r="Y1142" s="14"/>
      <c r="Z1142" s="5"/>
      <c r="AA1142" s="14"/>
      <c r="AB1142" s="5"/>
      <c r="AC1142" s="27"/>
      <c r="AD1142" s="5"/>
      <c r="AE1142" s="14"/>
      <c r="AF1142" s="5"/>
      <c r="AG1142" s="7"/>
    </row>
    <row r="1143" spans="1:33" s="54" customFormat="1">
      <c r="A1143" s="16" t="s">
        <v>1516</v>
      </c>
      <c r="B1143" s="16" t="s">
        <v>1517</v>
      </c>
      <c r="C1143" s="17" t="s">
        <v>178</v>
      </c>
      <c r="D1143" s="186" t="s">
        <v>1518</v>
      </c>
      <c r="E1143" s="189" t="s">
        <v>1519</v>
      </c>
      <c r="F1143" s="17" t="s">
        <v>88</v>
      </c>
      <c r="G1143" s="17" t="s">
        <v>147</v>
      </c>
      <c r="H1143" s="18">
        <v>0</v>
      </c>
      <c r="I1143" s="13">
        <v>11</v>
      </c>
      <c r="J1143" s="14">
        <v>1535327</v>
      </c>
      <c r="K1143" s="19"/>
      <c r="L1143" s="14">
        <v>0</v>
      </c>
      <c r="M1143" s="14"/>
      <c r="N1143" s="14">
        <v>0</v>
      </c>
      <c r="O1143" s="14"/>
      <c r="P1143" s="14">
        <v>21759</v>
      </c>
      <c r="Q1143" s="14"/>
      <c r="R1143" s="14">
        <v>1598532</v>
      </c>
      <c r="S1143" s="14"/>
      <c r="T1143" s="14">
        <v>97731</v>
      </c>
      <c r="U1143" s="14"/>
      <c r="V1143" s="15">
        <v>3253349</v>
      </c>
      <c r="W1143" s="14"/>
      <c r="X1143" s="5" t="str">
        <f t="shared" si="17"/>
        <v>No</v>
      </c>
      <c r="Y1143" s="14"/>
      <c r="Z1143" s="5"/>
      <c r="AA1143" s="14"/>
      <c r="AB1143" s="5"/>
      <c r="AC1143" s="27"/>
      <c r="AD1143" s="5"/>
      <c r="AE1143" s="14"/>
      <c r="AF1143" s="5"/>
      <c r="AG1143" s="7"/>
    </row>
    <row r="1144" spans="1:33" s="54" customFormat="1">
      <c r="A1144" s="16" t="s">
        <v>6042</v>
      </c>
      <c r="B1144" s="16" t="s">
        <v>6106</v>
      </c>
      <c r="C1144" s="17" t="s">
        <v>39</v>
      </c>
      <c r="D1144" s="186" t="s">
        <v>6043</v>
      </c>
      <c r="E1144" s="189">
        <v>99433</v>
      </c>
      <c r="F1144" s="17" t="s">
        <v>36</v>
      </c>
      <c r="G1144" s="17" t="s">
        <v>5756</v>
      </c>
      <c r="H1144" s="18">
        <v>0</v>
      </c>
      <c r="I1144" s="13">
        <v>11</v>
      </c>
      <c r="J1144" s="14">
        <v>20792</v>
      </c>
      <c r="K1144" s="19"/>
      <c r="L1144" s="14">
        <v>0</v>
      </c>
      <c r="M1144" s="14"/>
      <c r="N1144" s="14">
        <v>0</v>
      </c>
      <c r="O1144" s="14"/>
      <c r="P1144" s="14">
        <v>243488</v>
      </c>
      <c r="Q1144" s="14"/>
      <c r="R1144" s="14">
        <v>128088</v>
      </c>
      <c r="S1144" s="14"/>
      <c r="T1144" s="14">
        <v>416440</v>
      </c>
      <c r="U1144" s="14"/>
      <c r="V1144" s="15">
        <v>808808</v>
      </c>
      <c r="W1144" s="14"/>
      <c r="X1144" s="5" t="str">
        <f t="shared" si="17"/>
        <v>No</v>
      </c>
      <c r="Y1144" s="14"/>
      <c r="Z1144" s="5"/>
      <c r="AA1144" s="14"/>
      <c r="AB1144" s="5"/>
      <c r="AC1144" s="27"/>
      <c r="AD1144" s="5"/>
      <c r="AE1144" s="14"/>
      <c r="AF1144" s="5"/>
      <c r="AG1144" s="7"/>
    </row>
    <row r="1145" spans="1:33" s="54" customFormat="1">
      <c r="A1145" s="16" t="s">
        <v>2795</v>
      </c>
      <c r="B1145" s="16" t="s">
        <v>2796</v>
      </c>
      <c r="C1145" s="17" t="s">
        <v>210</v>
      </c>
      <c r="D1145" s="186" t="s">
        <v>2797</v>
      </c>
      <c r="E1145" s="189" t="s">
        <v>2798</v>
      </c>
      <c r="F1145" s="17" t="s">
        <v>157</v>
      </c>
      <c r="G1145" s="17" t="s">
        <v>147</v>
      </c>
      <c r="H1145" s="18">
        <v>0</v>
      </c>
      <c r="I1145" s="13">
        <v>11</v>
      </c>
      <c r="J1145" s="14">
        <v>1671</v>
      </c>
      <c r="K1145" s="19"/>
      <c r="L1145" s="14">
        <v>50199</v>
      </c>
      <c r="M1145" s="14"/>
      <c r="N1145" s="14">
        <v>0</v>
      </c>
      <c r="O1145" s="14"/>
      <c r="P1145" s="14">
        <v>110623</v>
      </c>
      <c r="Q1145" s="14"/>
      <c r="R1145" s="14">
        <v>14179</v>
      </c>
      <c r="S1145" s="14"/>
      <c r="T1145" s="14">
        <v>302900</v>
      </c>
      <c r="U1145" s="14"/>
      <c r="V1145" s="15">
        <v>479572</v>
      </c>
      <c r="W1145" s="14"/>
      <c r="X1145" s="5" t="str">
        <f t="shared" si="17"/>
        <v>No</v>
      </c>
      <c r="Y1145" s="14"/>
      <c r="Z1145" s="5"/>
      <c r="AA1145" s="14"/>
      <c r="AB1145" s="5"/>
      <c r="AC1145" s="27"/>
      <c r="AD1145" s="5"/>
      <c r="AE1145" s="14"/>
      <c r="AF1145" s="5"/>
      <c r="AG1145" s="7"/>
    </row>
    <row r="1146" spans="1:33" s="54" customFormat="1">
      <c r="A1146" s="16" t="s">
        <v>6587</v>
      </c>
      <c r="B1146" s="16" t="s">
        <v>3039</v>
      </c>
      <c r="C1146" s="17" t="s">
        <v>233</v>
      </c>
      <c r="D1146" s="186" t="s">
        <v>3040</v>
      </c>
      <c r="E1146" s="189" t="s">
        <v>3041</v>
      </c>
      <c r="F1146" s="17" t="s">
        <v>157</v>
      </c>
      <c r="G1146" s="17" t="s">
        <v>147</v>
      </c>
      <c r="H1146" s="18">
        <v>0</v>
      </c>
      <c r="I1146" s="13">
        <v>11</v>
      </c>
      <c r="J1146" s="14">
        <v>39566</v>
      </c>
      <c r="K1146" s="19"/>
      <c r="L1146" s="14">
        <v>0</v>
      </c>
      <c r="M1146" s="14"/>
      <c r="N1146" s="14">
        <v>0</v>
      </c>
      <c r="O1146" s="14"/>
      <c r="P1146" s="14">
        <v>0</v>
      </c>
      <c r="Q1146" s="14"/>
      <c r="R1146" s="14">
        <v>168082</v>
      </c>
      <c r="S1146" s="14"/>
      <c r="T1146" s="14">
        <v>205214</v>
      </c>
      <c r="U1146" s="14"/>
      <c r="V1146" s="15">
        <v>412862</v>
      </c>
      <c r="W1146" s="14"/>
      <c r="X1146" s="5" t="str">
        <f t="shared" si="17"/>
        <v>No</v>
      </c>
      <c r="Y1146" s="14"/>
      <c r="Z1146" s="5"/>
      <c r="AA1146" s="14"/>
      <c r="AB1146" s="5"/>
      <c r="AC1146" s="27"/>
      <c r="AD1146" s="5"/>
      <c r="AE1146" s="14"/>
      <c r="AF1146" s="5"/>
      <c r="AG1146" s="7"/>
    </row>
    <row r="1147" spans="1:33" s="54" customFormat="1">
      <c r="A1147" s="16" t="s">
        <v>609</v>
      </c>
      <c r="B1147" s="16" t="s">
        <v>610</v>
      </c>
      <c r="C1147" s="17" t="s">
        <v>420</v>
      </c>
      <c r="D1147" s="186" t="s">
        <v>611</v>
      </c>
      <c r="E1147" s="189" t="s">
        <v>612</v>
      </c>
      <c r="F1147" s="17" t="s">
        <v>157</v>
      </c>
      <c r="G1147" s="17" t="s">
        <v>147</v>
      </c>
      <c r="H1147" s="18">
        <v>0</v>
      </c>
      <c r="I1147" s="13">
        <v>11</v>
      </c>
      <c r="J1147" s="14">
        <v>0</v>
      </c>
      <c r="K1147" s="19"/>
      <c r="L1147" s="14">
        <v>171027</v>
      </c>
      <c r="M1147" s="14"/>
      <c r="N1147" s="14">
        <v>0</v>
      </c>
      <c r="O1147" s="14"/>
      <c r="P1147" s="14">
        <v>230</v>
      </c>
      <c r="Q1147" s="14"/>
      <c r="R1147" s="14">
        <v>0</v>
      </c>
      <c r="S1147" s="14"/>
      <c r="T1147" s="14">
        <v>63218</v>
      </c>
      <c r="U1147" s="14"/>
      <c r="V1147" s="15">
        <v>234475</v>
      </c>
      <c r="W1147" s="14"/>
      <c r="X1147" s="5" t="str">
        <f t="shared" si="17"/>
        <v>No</v>
      </c>
      <c r="Y1147" s="14"/>
      <c r="Z1147" s="5"/>
      <c r="AA1147" s="14"/>
      <c r="AB1147" s="5"/>
      <c r="AC1147" s="27"/>
      <c r="AD1147" s="5"/>
      <c r="AE1147" s="14"/>
      <c r="AF1147" s="5"/>
      <c r="AG1147" s="7"/>
    </row>
    <row r="1148" spans="1:33" s="54" customFormat="1">
      <c r="A1148" s="16" t="s">
        <v>805</v>
      </c>
      <c r="B1148" s="16" t="s">
        <v>751</v>
      </c>
      <c r="C1148" s="17" t="s">
        <v>129</v>
      </c>
      <c r="D1148" s="186" t="s">
        <v>806</v>
      </c>
      <c r="E1148" s="189" t="s">
        <v>807</v>
      </c>
      <c r="F1148" s="17" t="s">
        <v>83</v>
      </c>
      <c r="G1148" s="17" t="s">
        <v>147</v>
      </c>
      <c r="H1148" s="18">
        <v>0</v>
      </c>
      <c r="I1148" s="13">
        <v>11</v>
      </c>
      <c r="J1148" s="14">
        <v>31352</v>
      </c>
      <c r="K1148" s="19"/>
      <c r="L1148" s="14">
        <v>0</v>
      </c>
      <c r="M1148" s="14"/>
      <c r="N1148" s="14">
        <v>0</v>
      </c>
      <c r="O1148" s="14"/>
      <c r="P1148" s="14">
        <v>204352</v>
      </c>
      <c r="Q1148" s="14"/>
      <c r="R1148" s="14">
        <v>0</v>
      </c>
      <c r="S1148" s="14"/>
      <c r="T1148" s="14">
        <v>232786</v>
      </c>
      <c r="U1148" s="14"/>
      <c r="V1148" s="15">
        <v>468490</v>
      </c>
      <c r="W1148" s="14"/>
      <c r="X1148" s="5" t="str">
        <f t="shared" si="17"/>
        <v>No</v>
      </c>
      <c r="Y1148" s="14"/>
      <c r="Z1148" s="5"/>
      <c r="AA1148" s="14"/>
      <c r="AB1148" s="5"/>
      <c r="AC1148" s="27"/>
      <c r="AD1148" s="5"/>
      <c r="AE1148" s="14"/>
      <c r="AF1148" s="5"/>
      <c r="AG1148" s="7"/>
    </row>
    <row r="1149" spans="1:33" s="54" customFormat="1">
      <c r="A1149" s="16" t="s">
        <v>4201</v>
      </c>
      <c r="B1149" s="16" t="s">
        <v>4202</v>
      </c>
      <c r="C1149" s="17" t="s">
        <v>154</v>
      </c>
      <c r="D1149" s="186" t="s">
        <v>4203</v>
      </c>
      <c r="E1149" s="189" t="s">
        <v>4204</v>
      </c>
      <c r="F1149" s="17" t="s">
        <v>83</v>
      </c>
      <c r="G1149" s="17" t="s">
        <v>147</v>
      </c>
      <c r="H1149" s="18">
        <v>0</v>
      </c>
      <c r="I1149" s="13">
        <v>11</v>
      </c>
      <c r="J1149" s="14">
        <v>9218</v>
      </c>
      <c r="K1149" s="19"/>
      <c r="L1149" s="14">
        <v>0</v>
      </c>
      <c r="M1149" s="14"/>
      <c r="N1149" s="14">
        <v>0</v>
      </c>
      <c r="O1149" s="14"/>
      <c r="P1149" s="14">
        <v>232864</v>
      </c>
      <c r="Q1149" s="14"/>
      <c r="R1149" s="14">
        <v>135154</v>
      </c>
      <c r="S1149" s="14"/>
      <c r="T1149" s="14">
        <v>307030</v>
      </c>
      <c r="U1149" s="14"/>
      <c r="V1149" s="15">
        <v>684266</v>
      </c>
      <c r="W1149" s="14"/>
      <c r="X1149" s="5" t="str">
        <f t="shared" si="17"/>
        <v>No</v>
      </c>
      <c r="Y1149" s="14"/>
      <c r="Z1149" s="5"/>
      <c r="AA1149" s="14"/>
      <c r="AB1149" s="5"/>
      <c r="AC1149" s="27"/>
      <c r="AD1149" s="5"/>
      <c r="AE1149" s="14"/>
      <c r="AF1149" s="5"/>
      <c r="AG1149" s="7"/>
    </row>
    <row r="1150" spans="1:33" s="54" customFormat="1">
      <c r="A1150" s="16" t="s">
        <v>3240</v>
      </c>
      <c r="B1150" s="16" t="s">
        <v>3241</v>
      </c>
      <c r="C1150" s="17" t="s">
        <v>555</v>
      </c>
      <c r="D1150" s="186" t="s">
        <v>3242</v>
      </c>
      <c r="E1150" s="189" t="s">
        <v>3243</v>
      </c>
      <c r="F1150" s="17" t="s">
        <v>83</v>
      </c>
      <c r="G1150" s="17" t="s">
        <v>147</v>
      </c>
      <c r="H1150" s="18">
        <v>0</v>
      </c>
      <c r="I1150" s="13">
        <v>11</v>
      </c>
      <c r="J1150" s="14">
        <v>59715</v>
      </c>
      <c r="K1150" s="19"/>
      <c r="L1150" s="14">
        <v>0</v>
      </c>
      <c r="M1150" s="14"/>
      <c r="N1150" s="14">
        <v>0</v>
      </c>
      <c r="O1150" s="14"/>
      <c r="P1150" s="14">
        <v>151839</v>
      </c>
      <c r="Q1150" s="14"/>
      <c r="R1150" s="14">
        <v>958081</v>
      </c>
      <c r="S1150" s="14"/>
      <c r="T1150" s="14">
        <v>304335</v>
      </c>
      <c r="U1150" s="14"/>
      <c r="V1150" s="15">
        <v>1473970</v>
      </c>
      <c r="W1150" s="14"/>
      <c r="X1150" s="5" t="str">
        <f t="shared" si="17"/>
        <v>No</v>
      </c>
      <c r="Y1150" s="14"/>
      <c r="Z1150" s="5"/>
      <c r="AA1150" s="14"/>
      <c r="AB1150" s="5"/>
      <c r="AC1150" s="27"/>
      <c r="AD1150" s="5"/>
      <c r="AE1150" s="14"/>
      <c r="AF1150" s="5"/>
      <c r="AG1150" s="7"/>
    </row>
    <row r="1151" spans="1:33" s="54" customFormat="1">
      <c r="A1151" s="16" t="s">
        <v>678</v>
      </c>
      <c r="B1151" s="16" t="s">
        <v>679</v>
      </c>
      <c r="C1151" s="17" t="s">
        <v>42</v>
      </c>
      <c r="D1151" s="186">
        <v>2085</v>
      </c>
      <c r="E1151" s="189">
        <v>20085</v>
      </c>
      <c r="F1151" s="17" t="s">
        <v>83</v>
      </c>
      <c r="G1151" s="17" t="s">
        <v>5756</v>
      </c>
      <c r="H1151" s="18">
        <v>18351295</v>
      </c>
      <c r="I1151" s="13">
        <v>11</v>
      </c>
      <c r="J1151" s="14">
        <v>65500</v>
      </c>
      <c r="K1151" s="19"/>
      <c r="L1151" s="14">
        <v>0</v>
      </c>
      <c r="M1151" s="14"/>
      <c r="N1151" s="14">
        <v>0</v>
      </c>
      <c r="O1151" s="14"/>
      <c r="P1151" s="14">
        <v>1425982</v>
      </c>
      <c r="Q1151" s="14"/>
      <c r="R1151" s="14">
        <v>248401</v>
      </c>
      <c r="S1151" s="14"/>
      <c r="T1151" s="14">
        <v>0</v>
      </c>
      <c r="U1151" s="14"/>
      <c r="V1151" s="15">
        <v>1739883</v>
      </c>
      <c r="W1151" s="14"/>
      <c r="X1151" s="5" t="str">
        <f t="shared" si="17"/>
        <v>No</v>
      </c>
      <c r="Y1151" s="14"/>
      <c r="Z1151" s="5"/>
      <c r="AA1151" s="14"/>
      <c r="AB1151" s="5"/>
      <c r="AC1151" s="27"/>
      <c r="AD1151" s="5"/>
      <c r="AE1151" s="14"/>
      <c r="AF1151" s="5"/>
      <c r="AG1151" s="7"/>
    </row>
    <row r="1152" spans="1:33" s="54" customFormat="1">
      <c r="A1152" s="16" t="s">
        <v>5998</v>
      </c>
      <c r="B1152" s="16" t="s">
        <v>2114</v>
      </c>
      <c r="C1152" s="17" t="s">
        <v>466</v>
      </c>
      <c r="D1152" s="186" t="s">
        <v>2543</v>
      </c>
      <c r="E1152" s="189" t="s">
        <v>2544</v>
      </c>
      <c r="F1152" s="17" t="s">
        <v>157</v>
      </c>
      <c r="G1152" s="17" t="s">
        <v>147</v>
      </c>
      <c r="H1152" s="18">
        <v>0</v>
      </c>
      <c r="I1152" s="13">
        <v>11</v>
      </c>
      <c r="J1152" s="14">
        <v>37863</v>
      </c>
      <c r="K1152" s="19"/>
      <c r="L1152" s="14">
        <v>466007</v>
      </c>
      <c r="M1152" s="14"/>
      <c r="N1152" s="14">
        <v>0</v>
      </c>
      <c r="O1152" s="14"/>
      <c r="P1152" s="14">
        <v>69323</v>
      </c>
      <c r="Q1152" s="14"/>
      <c r="R1152" s="14">
        <v>70000</v>
      </c>
      <c r="S1152" s="14"/>
      <c r="T1152" s="14">
        <v>367260</v>
      </c>
      <c r="U1152" s="14"/>
      <c r="V1152" s="15">
        <v>1010453</v>
      </c>
      <c r="W1152" s="14"/>
      <c r="X1152" s="5" t="str">
        <f t="shared" si="17"/>
        <v>No</v>
      </c>
      <c r="Y1152" s="14"/>
      <c r="Z1152" s="5"/>
      <c r="AA1152" s="14"/>
      <c r="AB1152" s="5"/>
      <c r="AC1152" s="27"/>
      <c r="AD1152" s="5"/>
      <c r="AE1152" s="14"/>
      <c r="AF1152" s="5"/>
      <c r="AG1152" s="7"/>
    </row>
    <row r="1153" spans="1:33" s="54" customFormat="1">
      <c r="A1153" s="16" t="s">
        <v>2489</v>
      </c>
      <c r="B1153" s="16" t="s">
        <v>2104</v>
      </c>
      <c r="C1153" s="17" t="s">
        <v>46</v>
      </c>
      <c r="D1153" s="186" t="s">
        <v>2490</v>
      </c>
      <c r="E1153" s="189" t="s">
        <v>2491</v>
      </c>
      <c r="F1153" s="17" t="s">
        <v>88</v>
      </c>
      <c r="G1153" s="17" t="s">
        <v>147</v>
      </c>
      <c r="H1153" s="18">
        <v>0</v>
      </c>
      <c r="I1153" s="13">
        <v>11</v>
      </c>
      <c r="J1153" s="14">
        <v>73450</v>
      </c>
      <c r="K1153" s="19"/>
      <c r="L1153" s="14">
        <v>103864</v>
      </c>
      <c r="M1153" s="14"/>
      <c r="N1153" s="14">
        <v>0</v>
      </c>
      <c r="O1153" s="14"/>
      <c r="P1153" s="14">
        <v>50278</v>
      </c>
      <c r="Q1153" s="14"/>
      <c r="R1153" s="14">
        <v>953850</v>
      </c>
      <c r="S1153" s="14"/>
      <c r="T1153" s="14">
        <v>208198</v>
      </c>
      <c r="U1153" s="14"/>
      <c r="V1153" s="15">
        <v>1389640</v>
      </c>
      <c r="W1153" s="14"/>
      <c r="X1153" s="5" t="str">
        <f t="shared" si="17"/>
        <v>No</v>
      </c>
      <c r="Y1153" s="14"/>
      <c r="Z1153" s="5"/>
      <c r="AA1153" s="14"/>
      <c r="AB1153" s="5"/>
      <c r="AC1153" s="27"/>
      <c r="AD1153" s="5"/>
      <c r="AE1153" s="14"/>
      <c r="AF1153" s="5"/>
      <c r="AG1153" s="7"/>
    </row>
    <row r="1154" spans="1:33" s="54" customFormat="1">
      <c r="A1154" s="16" t="s">
        <v>2943</v>
      </c>
      <c r="B1154" s="16" t="s">
        <v>6448</v>
      </c>
      <c r="C1154" s="17" t="s">
        <v>124</v>
      </c>
      <c r="D1154" s="186" t="s">
        <v>2944</v>
      </c>
      <c r="E1154" s="189" t="s">
        <v>2945</v>
      </c>
      <c r="F1154" s="17" t="s">
        <v>1320</v>
      </c>
      <c r="G1154" s="17" t="s">
        <v>147</v>
      </c>
      <c r="H1154" s="18">
        <v>0</v>
      </c>
      <c r="I1154" s="13">
        <v>11</v>
      </c>
      <c r="J1154" s="14">
        <v>19870</v>
      </c>
      <c r="K1154" s="19"/>
      <c r="L1154" s="14">
        <v>0</v>
      </c>
      <c r="M1154" s="14"/>
      <c r="N1154" s="14">
        <v>0</v>
      </c>
      <c r="O1154" s="14"/>
      <c r="P1154" s="14">
        <v>287899</v>
      </c>
      <c r="Q1154" s="14"/>
      <c r="R1154" s="14">
        <v>0</v>
      </c>
      <c r="S1154" s="14"/>
      <c r="T1154" s="14">
        <v>261044</v>
      </c>
      <c r="U1154" s="14"/>
      <c r="V1154" s="15">
        <v>568813</v>
      </c>
      <c r="W1154" s="14"/>
      <c r="X1154" s="5" t="str">
        <f t="shared" si="17"/>
        <v>No</v>
      </c>
      <c r="Y1154" s="14"/>
      <c r="Z1154" s="5"/>
      <c r="AA1154" s="14"/>
      <c r="AB1154" s="5"/>
      <c r="AC1154" s="27"/>
      <c r="AD1154" s="5"/>
      <c r="AE1154" s="14"/>
      <c r="AF1154" s="5"/>
      <c r="AG1154" s="7"/>
    </row>
    <row r="1155" spans="1:33" s="54" customFormat="1">
      <c r="A1155" s="16" t="s">
        <v>515</v>
      </c>
      <c r="B1155" s="16" t="s">
        <v>81</v>
      </c>
      <c r="C1155" s="17" t="s">
        <v>82</v>
      </c>
      <c r="D1155" s="186">
        <v>2201</v>
      </c>
      <c r="E1155" s="189">
        <v>20201</v>
      </c>
      <c r="F1155" s="17" t="s">
        <v>83</v>
      </c>
      <c r="G1155" s="17" t="s">
        <v>5756</v>
      </c>
      <c r="H1155" s="18">
        <v>5441567</v>
      </c>
      <c r="I1155" s="13">
        <v>11</v>
      </c>
      <c r="J1155" s="14">
        <v>0</v>
      </c>
      <c r="K1155" s="19"/>
      <c r="L1155" s="14">
        <v>100128</v>
      </c>
      <c r="M1155" s="14"/>
      <c r="N1155" s="14">
        <v>0</v>
      </c>
      <c r="O1155" s="14"/>
      <c r="P1155" s="14">
        <v>0</v>
      </c>
      <c r="Q1155" s="14"/>
      <c r="R1155" s="14">
        <v>123597</v>
      </c>
      <c r="S1155" s="14"/>
      <c r="T1155" s="14">
        <v>237687</v>
      </c>
      <c r="U1155" s="14"/>
      <c r="V1155" s="15">
        <v>461412</v>
      </c>
      <c r="W1155" s="14"/>
      <c r="X1155" s="5" t="str">
        <f t="shared" ref="X1155:X1218" si="18">IF(W1155&amp;U1155&amp;S1155&amp;Q1155&amp;O1155&amp;M1155&amp;K1155&lt;&gt;"","Yes","No")</f>
        <v>No</v>
      </c>
      <c r="Y1155" s="14"/>
      <c r="Z1155" s="5"/>
      <c r="AA1155" s="14"/>
      <c r="AB1155" s="5"/>
      <c r="AC1155" s="27"/>
      <c r="AD1155" s="5"/>
      <c r="AE1155" s="14"/>
      <c r="AF1155" s="5"/>
      <c r="AG1155" s="7"/>
    </row>
    <row r="1156" spans="1:33" s="54" customFormat="1">
      <c r="A1156" s="16" t="s">
        <v>3314</v>
      </c>
      <c r="B1156" s="16" t="s">
        <v>2104</v>
      </c>
      <c r="C1156" s="17" t="s">
        <v>555</v>
      </c>
      <c r="D1156" s="186" t="s">
        <v>3315</v>
      </c>
      <c r="E1156" s="189" t="s">
        <v>3316</v>
      </c>
      <c r="F1156" s="17" t="s">
        <v>83</v>
      </c>
      <c r="G1156" s="17" t="s">
        <v>147</v>
      </c>
      <c r="H1156" s="18">
        <v>0</v>
      </c>
      <c r="I1156" s="13">
        <v>11</v>
      </c>
      <c r="J1156" s="14">
        <v>56599</v>
      </c>
      <c r="K1156" s="19"/>
      <c r="L1156" s="14">
        <v>0</v>
      </c>
      <c r="M1156" s="14"/>
      <c r="N1156" s="14">
        <v>0</v>
      </c>
      <c r="O1156" s="14"/>
      <c r="P1156" s="14">
        <v>15311</v>
      </c>
      <c r="Q1156" s="14"/>
      <c r="R1156" s="14">
        <v>369139</v>
      </c>
      <c r="S1156" s="14"/>
      <c r="T1156" s="14">
        <v>126858</v>
      </c>
      <c r="U1156" s="14"/>
      <c r="V1156" s="15">
        <v>567907</v>
      </c>
      <c r="W1156" s="14"/>
      <c r="X1156" s="5" t="str">
        <f t="shared" si="18"/>
        <v>No</v>
      </c>
      <c r="Y1156" s="14"/>
      <c r="Z1156" s="5"/>
      <c r="AA1156" s="14"/>
      <c r="AB1156" s="5"/>
      <c r="AC1156" s="27"/>
      <c r="AD1156" s="5"/>
      <c r="AE1156" s="14"/>
      <c r="AF1156" s="5"/>
      <c r="AG1156" s="7"/>
    </row>
    <row r="1157" spans="1:33" s="54" customFormat="1">
      <c r="A1157" s="16" t="s">
        <v>4850</v>
      </c>
      <c r="B1157" s="16" t="s">
        <v>4851</v>
      </c>
      <c r="C1157" s="17" t="s">
        <v>87</v>
      </c>
      <c r="D1157" s="186" t="s">
        <v>4852</v>
      </c>
      <c r="E1157" s="189" t="s">
        <v>4853</v>
      </c>
      <c r="F1157" s="17" t="s">
        <v>83</v>
      </c>
      <c r="G1157" s="17" t="s">
        <v>147</v>
      </c>
      <c r="H1157" s="18">
        <v>0</v>
      </c>
      <c r="I1157" s="13">
        <v>11</v>
      </c>
      <c r="J1157" s="14">
        <v>10846</v>
      </c>
      <c r="K1157" s="19"/>
      <c r="L1157" s="14">
        <v>1536</v>
      </c>
      <c r="M1157" s="14"/>
      <c r="N1157" s="14">
        <v>0</v>
      </c>
      <c r="O1157" s="14"/>
      <c r="P1157" s="14">
        <v>187808</v>
      </c>
      <c r="Q1157" s="14"/>
      <c r="R1157" s="14">
        <v>224119</v>
      </c>
      <c r="S1157" s="14"/>
      <c r="T1157" s="14">
        <v>30086</v>
      </c>
      <c r="U1157" s="14"/>
      <c r="V1157" s="15">
        <v>454395</v>
      </c>
      <c r="W1157" s="14"/>
      <c r="X1157" s="5" t="str">
        <f t="shared" si="18"/>
        <v>No</v>
      </c>
      <c r="Y1157" s="14"/>
      <c r="Z1157" s="5"/>
      <c r="AA1157" s="14"/>
      <c r="AB1157" s="5"/>
      <c r="AC1157" s="27"/>
      <c r="AD1157" s="5"/>
      <c r="AE1157" s="14"/>
      <c r="AF1157" s="5"/>
      <c r="AG1157" s="7"/>
    </row>
    <row r="1158" spans="1:33" s="54" customFormat="1">
      <c r="A1158" s="16" t="s">
        <v>3504</v>
      </c>
      <c r="B1158" s="16" t="s">
        <v>3505</v>
      </c>
      <c r="C1158" s="17" t="s">
        <v>580</v>
      </c>
      <c r="D1158" s="186" t="s">
        <v>3506</v>
      </c>
      <c r="E1158" s="189" t="s">
        <v>3507</v>
      </c>
      <c r="F1158" s="17" t="s">
        <v>157</v>
      </c>
      <c r="G1158" s="17" t="s">
        <v>147</v>
      </c>
      <c r="H1158" s="18">
        <v>0</v>
      </c>
      <c r="I1158" s="13">
        <v>11</v>
      </c>
      <c r="J1158" s="14">
        <v>76279</v>
      </c>
      <c r="K1158" s="19"/>
      <c r="L1158" s="14">
        <v>0</v>
      </c>
      <c r="M1158" s="14"/>
      <c r="N1158" s="14">
        <v>0</v>
      </c>
      <c r="O1158" s="14"/>
      <c r="P1158" s="14">
        <v>162656</v>
      </c>
      <c r="Q1158" s="14"/>
      <c r="R1158" s="14">
        <v>0</v>
      </c>
      <c r="S1158" s="14"/>
      <c r="T1158" s="14">
        <v>278380</v>
      </c>
      <c r="U1158" s="14"/>
      <c r="V1158" s="15">
        <v>517315</v>
      </c>
      <c r="W1158" s="14"/>
      <c r="X1158" s="5" t="str">
        <f t="shared" si="18"/>
        <v>No</v>
      </c>
      <c r="Y1158" s="14"/>
      <c r="Z1158" s="5"/>
      <c r="AA1158" s="14"/>
      <c r="AB1158" s="5"/>
      <c r="AC1158" s="27"/>
      <c r="AD1158" s="5"/>
      <c r="AE1158" s="14"/>
      <c r="AF1158" s="5"/>
      <c r="AG1158" s="7"/>
    </row>
    <row r="1159" spans="1:33" s="54" customFormat="1">
      <c r="A1159" s="16" t="s">
        <v>2613</v>
      </c>
      <c r="B1159" s="16" t="s">
        <v>716</v>
      </c>
      <c r="C1159" s="17" t="s">
        <v>466</v>
      </c>
      <c r="D1159" s="186" t="s">
        <v>2614</v>
      </c>
      <c r="E1159" s="189" t="s">
        <v>2615</v>
      </c>
      <c r="F1159" s="17" t="s">
        <v>83</v>
      </c>
      <c r="G1159" s="17" t="s">
        <v>147</v>
      </c>
      <c r="H1159" s="18">
        <v>0</v>
      </c>
      <c r="I1159" s="13">
        <v>11</v>
      </c>
      <c r="J1159" s="14">
        <v>24848</v>
      </c>
      <c r="K1159" s="19"/>
      <c r="L1159" s="14">
        <v>206626</v>
      </c>
      <c r="M1159" s="14"/>
      <c r="N1159" s="14">
        <v>0</v>
      </c>
      <c r="O1159" s="14"/>
      <c r="P1159" s="14">
        <v>12175</v>
      </c>
      <c r="Q1159" s="14"/>
      <c r="R1159" s="14">
        <v>16443</v>
      </c>
      <c r="S1159" s="14"/>
      <c r="T1159" s="14">
        <v>164852</v>
      </c>
      <c r="U1159" s="14"/>
      <c r="V1159" s="15">
        <v>424944</v>
      </c>
      <c r="W1159" s="14"/>
      <c r="X1159" s="5" t="str">
        <f t="shared" si="18"/>
        <v>No</v>
      </c>
      <c r="Y1159" s="14"/>
      <c r="Z1159" s="5"/>
      <c r="AA1159" s="14"/>
      <c r="AB1159" s="5"/>
      <c r="AC1159" s="27"/>
      <c r="AD1159" s="5"/>
      <c r="AE1159" s="14"/>
      <c r="AF1159" s="5"/>
      <c r="AG1159" s="7"/>
    </row>
    <row r="1160" spans="1:33" s="54" customFormat="1">
      <c r="A1160" s="16" t="s">
        <v>4088</v>
      </c>
      <c r="B1160" s="16" t="s">
        <v>4089</v>
      </c>
      <c r="C1160" s="17" t="s">
        <v>34</v>
      </c>
      <c r="D1160" s="186" t="s">
        <v>4090</v>
      </c>
      <c r="E1160" s="189">
        <v>88122</v>
      </c>
      <c r="F1160" s="17" t="s">
        <v>36</v>
      </c>
      <c r="G1160" s="17" t="s">
        <v>5756</v>
      </c>
      <c r="H1160" s="18">
        <v>0</v>
      </c>
      <c r="I1160" s="13">
        <v>11</v>
      </c>
      <c r="J1160" s="14">
        <v>8569</v>
      </c>
      <c r="K1160" s="19"/>
      <c r="L1160" s="14">
        <v>0</v>
      </c>
      <c r="M1160" s="14"/>
      <c r="N1160" s="14">
        <v>0</v>
      </c>
      <c r="O1160" s="14"/>
      <c r="P1160" s="14">
        <v>0</v>
      </c>
      <c r="Q1160" s="14"/>
      <c r="R1160" s="14">
        <v>0</v>
      </c>
      <c r="S1160" s="14"/>
      <c r="T1160" s="14">
        <v>922774</v>
      </c>
      <c r="U1160" s="14"/>
      <c r="V1160" s="15">
        <v>931343</v>
      </c>
      <c r="W1160" s="14"/>
      <c r="X1160" s="5" t="str">
        <f t="shared" si="18"/>
        <v>No</v>
      </c>
      <c r="Y1160" s="14"/>
      <c r="Z1160" s="5"/>
      <c r="AA1160" s="14"/>
      <c r="AB1160" s="5"/>
      <c r="AC1160" s="27"/>
      <c r="AD1160" s="5"/>
      <c r="AE1160" s="14"/>
      <c r="AF1160" s="5"/>
      <c r="AG1160" s="7"/>
    </row>
    <row r="1161" spans="1:33" s="54" customFormat="1">
      <c r="A1161" s="16" t="s">
        <v>4666</v>
      </c>
      <c r="B1161" s="16" t="s">
        <v>6450</v>
      </c>
      <c r="C1161" s="17" t="s">
        <v>42</v>
      </c>
      <c r="D1161" s="186" t="s">
        <v>4667</v>
      </c>
      <c r="E1161" s="189" t="s">
        <v>4668</v>
      </c>
      <c r="F1161" s="17" t="s">
        <v>83</v>
      </c>
      <c r="G1161" s="17" t="s">
        <v>147</v>
      </c>
      <c r="H1161" s="18">
        <v>0</v>
      </c>
      <c r="I1161" s="13">
        <v>11</v>
      </c>
      <c r="J1161" s="14">
        <v>119004</v>
      </c>
      <c r="K1161" s="19"/>
      <c r="L1161" s="14">
        <v>112458</v>
      </c>
      <c r="M1161" s="14"/>
      <c r="N1161" s="14">
        <v>0</v>
      </c>
      <c r="O1161" s="14"/>
      <c r="P1161" s="14">
        <v>29586</v>
      </c>
      <c r="Q1161" s="14"/>
      <c r="R1161" s="14">
        <v>335308</v>
      </c>
      <c r="S1161" s="14"/>
      <c r="T1161" s="14">
        <v>388500</v>
      </c>
      <c r="U1161" s="14"/>
      <c r="V1161" s="15">
        <v>984856</v>
      </c>
      <c r="W1161" s="14"/>
      <c r="X1161" s="5" t="str">
        <f t="shared" si="18"/>
        <v>No</v>
      </c>
      <c r="Y1161" s="14"/>
      <c r="Z1161" s="5"/>
      <c r="AA1161" s="14"/>
      <c r="AB1161" s="5"/>
      <c r="AC1161" s="27"/>
      <c r="AD1161" s="5"/>
      <c r="AE1161" s="14"/>
      <c r="AF1161" s="5"/>
      <c r="AG1161" s="7"/>
    </row>
    <row r="1162" spans="1:33" s="54" customFormat="1">
      <c r="A1162" s="16" t="s">
        <v>1105</v>
      </c>
      <c r="B1162" s="16" t="s">
        <v>1106</v>
      </c>
      <c r="C1162" s="17" t="s">
        <v>171</v>
      </c>
      <c r="D1162" s="186">
        <v>4192</v>
      </c>
      <c r="E1162" s="189">
        <v>40192</v>
      </c>
      <c r="F1162" s="17" t="s">
        <v>83</v>
      </c>
      <c r="G1162" s="17" t="s">
        <v>84</v>
      </c>
      <c r="H1162" s="18">
        <v>376047</v>
      </c>
      <c r="I1162" s="13">
        <v>11</v>
      </c>
      <c r="J1162" s="14">
        <v>76532</v>
      </c>
      <c r="K1162" s="19"/>
      <c r="L1162" s="14">
        <v>13</v>
      </c>
      <c r="M1162" s="14"/>
      <c r="N1162" s="14">
        <v>0</v>
      </c>
      <c r="O1162" s="14"/>
      <c r="P1162" s="14">
        <v>601681</v>
      </c>
      <c r="Q1162" s="14"/>
      <c r="R1162" s="14">
        <v>452009</v>
      </c>
      <c r="S1162" s="14"/>
      <c r="T1162" s="14">
        <v>569285</v>
      </c>
      <c r="U1162" s="14"/>
      <c r="V1162" s="15">
        <v>1699520</v>
      </c>
      <c r="W1162" s="14"/>
      <c r="X1162" s="5" t="str">
        <f t="shared" si="18"/>
        <v>No</v>
      </c>
      <c r="Y1162" s="14"/>
      <c r="Z1162" s="5"/>
      <c r="AA1162" s="14"/>
      <c r="AB1162" s="5"/>
      <c r="AC1162" s="27"/>
      <c r="AD1162" s="5"/>
      <c r="AE1162" s="14"/>
      <c r="AF1162" s="5"/>
      <c r="AG1162" s="7"/>
    </row>
    <row r="1163" spans="1:33" s="54" customFormat="1">
      <c r="A1163" s="16" t="s">
        <v>1093</v>
      </c>
      <c r="B1163" s="16" t="s">
        <v>308</v>
      </c>
      <c r="C1163" s="17" t="s">
        <v>213</v>
      </c>
      <c r="D1163" s="186">
        <v>6104</v>
      </c>
      <c r="E1163" s="189">
        <v>60104</v>
      </c>
      <c r="F1163" s="17" t="s">
        <v>83</v>
      </c>
      <c r="G1163" s="17" t="s">
        <v>5756</v>
      </c>
      <c r="H1163" s="18">
        <v>65419</v>
      </c>
      <c r="I1163" s="13">
        <v>11</v>
      </c>
      <c r="J1163" s="14">
        <v>71329</v>
      </c>
      <c r="K1163" s="19"/>
      <c r="L1163" s="14">
        <v>0</v>
      </c>
      <c r="M1163" s="14"/>
      <c r="N1163" s="14">
        <v>0</v>
      </c>
      <c r="O1163" s="14"/>
      <c r="P1163" s="14">
        <v>326789</v>
      </c>
      <c r="Q1163" s="14"/>
      <c r="R1163" s="14">
        <v>0</v>
      </c>
      <c r="S1163" s="14"/>
      <c r="T1163" s="14">
        <v>457896</v>
      </c>
      <c r="U1163" s="14"/>
      <c r="V1163" s="15">
        <v>856014</v>
      </c>
      <c r="W1163" s="14"/>
      <c r="X1163" s="5" t="str">
        <f t="shared" si="18"/>
        <v>No</v>
      </c>
      <c r="Y1163" s="14"/>
      <c r="Z1163" s="5"/>
      <c r="AA1163" s="14"/>
      <c r="AB1163" s="5"/>
      <c r="AC1163" s="27"/>
      <c r="AD1163" s="5"/>
      <c r="AE1163" s="14"/>
      <c r="AF1163" s="5"/>
      <c r="AG1163" s="7"/>
    </row>
    <row r="1164" spans="1:33" s="54" customFormat="1">
      <c r="A1164" s="16" t="s">
        <v>4285</v>
      </c>
      <c r="B1164" s="16" t="s">
        <v>4286</v>
      </c>
      <c r="C1164" s="17" t="s">
        <v>235</v>
      </c>
      <c r="D1164" s="186" t="s">
        <v>4287</v>
      </c>
      <c r="E1164" s="189" t="s">
        <v>4288</v>
      </c>
      <c r="F1164" s="17" t="s">
        <v>83</v>
      </c>
      <c r="G1164" s="17" t="s">
        <v>147</v>
      </c>
      <c r="H1164" s="18">
        <v>0</v>
      </c>
      <c r="I1164" s="13">
        <v>11</v>
      </c>
      <c r="J1164" s="14">
        <v>19818</v>
      </c>
      <c r="K1164" s="19"/>
      <c r="L1164" s="14">
        <v>246742</v>
      </c>
      <c r="M1164" s="14"/>
      <c r="N1164" s="14">
        <v>0</v>
      </c>
      <c r="O1164" s="14"/>
      <c r="P1164" s="14">
        <v>21145</v>
      </c>
      <c r="Q1164" s="14"/>
      <c r="R1164" s="14">
        <v>308159</v>
      </c>
      <c r="S1164" s="14"/>
      <c r="T1164" s="14">
        <v>292194</v>
      </c>
      <c r="U1164" s="14"/>
      <c r="V1164" s="15">
        <v>888058</v>
      </c>
      <c r="W1164" s="14"/>
      <c r="X1164" s="5" t="str">
        <f t="shared" si="18"/>
        <v>No</v>
      </c>
      <c r="Y1164" s="14"/>
      <c r="Z1164" s="5"/>
      <c r="AA1164" s="14"/>
      <c r="AB1164" s="5"/>
      <c r="AC1164" s="27"/>
      <c r="AD1164" s="5"/>
      <c r="AE1164" s="14"/>
      <c r="AF1164" s="5"/>
      <c r="AG1164" s="7"/>
    </row>
    <row r="1165" spans="1:33" s="54" customFormat="1">
      <c r="A1165" s="16" t="s">
        <v>4413</v>
      </c>
      <c r="B1165" s="16" t="s">
        <v>3845</v>
      </c>
      <c r="C1165" s="17" t="s">
        <v>235</v>
      </c>
      <c r="D1165" s="186" t="s">
        <v>4414</v>
      </c>
      <c r="E1165" s="189" t="s">
        <v>4415</v>
      </c>
      <c r="F1165" s="17" t="s">
        <v>83</v>
      </c>
      <c r="G1165" s="17" t="s">
        <v>147</v>
      </c>
      <c r="H1165" s="18">
        <v>0</v>
      </c>
      <c r="I1165" s="13">
        <v>11</v>
      </c>
      <c r="J1165" s="14">
        <v>19322</v>
      </c>
      <c r="K1165" s="19"/>
      <c r="L1165" s="14">
        <v>1098331</v>
      </c>
      <c r="M1165" s="14"/>
      <c r="N1165" s="14">
        <v>0</v>
      </c>
      <c r="O1165" s="14"/>
      <c r="P1165" s="14">
        <v>0</v>
      </c>
      <c r="Q1165" s="14"/>
      <c r="R1165" s="14">
        <v>196125</v>
      </c>
      <c r="S1165" s="14"/>
      <c r="T1165" s="14">
        <v>90602</v>
      </c>
      <c r="U1165" s="14"/>
      <c r="V1165" s="15">
        <v>1404380</v>
      </c>
      <c r="W1165" s="14"/>
      <c r="X1165" s="5" t="str">
        <f t="shared" si="18"/>
        <v>No</v>
      </c>
      <c r="Y1165" s="14"/>
      <c r="Z1165" s="5"/>
      <c r="AA1165" s="14"/>
      <c r="AB1165" s="5"/>
      <c r="AC1165" s="27"/>
      <c r="AD1165" s="5"/>
      <c r="AE1165" s="14"/>
      <c r="AF1165" s="5"/>
      <c r="AG1165" s="7"/>
    </row>
    <row r="1166" spans="1:33" s="54" customFormat="1">
      <c r="A1166" s="16" t="s">
        <v>5038</v>
      </c>
      <c r="B1166" s="16" t="s">
        <v>5039</v>
      </c>
      <c r="C1166" s="17" t="s">
        <v>91</v>
      </c>
      <c r="D1166" s="186" t="s">
        <v>5040</v>
      </c>
      <c r="E1166" s="189" t="s">
        <v>5041</v>
      </c>
      <c r="F1166" s="17" t="s">
        <v>88</v>
      </c>
      <c r="G1166" s="17" t="s">
        <v>147</v>
      </c>
      <c r="H1166" s="18">
        <v>0</v>
      </c>
      <c r="I1166" s="13">
        <v>11</v>
      </c>
      <c r="J1166" s="14">
        <v>357410</v>
      </c>
      <c r="K1166" s="19"/>
      <c r="L1166" s="14">
        <v>17889</v>
      </c>
      <c r="M1166" s="14"/>
      <c r="N1166" s="14">
        <v>0</v>
      </c>
      <c r="O1166" s="14"/>
      <c r="P1166" s="14">
        <v>1734601</v>
      </c>
      <c r="Q1166" s="14"/>
      <c r="R1166" s="14">
        <v>180374</v>
      </c>
      <c r="S1166" s="14"/>
      <c r="T1166" s="14">
        <v>467209</v>
      </c>
      <c r="U1166" s="14"/>
      <c r="V1166" s="15">
        <v>2757483</v>
      </c>
      <c r="W1166" s="14"/>
      <c r="X1166" s="5" t="str">
        <f t="shared" si="18"/>
        <v>No</v>
      </c>
      <c r="Y1166" s="14"/>
      <c r="Z1166" s="5"/>
      <c r="AA1166" s="14"/>
      <c r="AB1166" s="5"/>
      <c r="AC1166" s="27"/>
      <c r="AD1166" s="5"/>
      <c r="AE1166" s="14"/>
      <c r="AF1166" s="5"/>
      <c r="AG1166" s="7"/>
    </row>
    <row r="1167" spans="1:33" s="54" customFormat="1">
      <c r="A1167" s="16" t="s">
        <v>2896</v>
      </c>
      <c r="B1167" s="16" t="s">
        <v>2897</v>
      </c>
      <c r="C1167" s="17" t="s">
        <v>124</v>
      </c>
      <c r="D1167" s="186" t="s">
        <v>2898</v>
      </c>
      <c r="E1167" s="189" t="s">
        <v>2899</v>
      </c>
      <c r="F1167" s="17" t="s">
        <v>1320</v>
      </c>
      <c r="G1167" s="17" t="s">
        <v>147</v>
      </c>
      <c r="H1167" s="18">
        <v>0</v>
      </c>
      <c r="I1167" s="13">
        <v>11</v>
      </c>
      <c r="J1167" s="14">
        <v>6387</v>
      </c>
      <c r="K1167" s="19"/>
      <c r="L1167" s="14">
        <v>0</v>
      </c>
      <c r="M1167" s="14"/>
      <c r="N1167" s="14">
        <v>0</v>
      </c>
      <c r="O1167" s="14"/>
      <c r="P1167" s="14">
        <v>169519</v>
      </c>
      <c r="Q1167" s="14"/>
      <c r="R1167" s="14">
        <v>0</v>
      </c>
      <c r="S1167" s="14"/>
      <c r="T1167" s="14">
        <v>224775</v>
      </c>
      <c r="U1167" s="14"/>
      <c r="V1167" s="15">
        <v>400681</v>
      </c>
      <c r="W1167" s="14"/>
      <c r="X1167" s="5" t="str">
        <f t="shared" si="18"/>
        <v>No</v>
      </c>
      <c r="Y1167" s="14"/>
      <c r="Z1167" s="5"/>
      <c r="AA1167" s="14"/>
      <c r="AB1167" s="5"/>
      <c r="AC1167" s="27"/>
      <c r="AD1167" s="5"/>
      <c r="AE1167" s="14"/>
      <c r="AF1167" s="5"/>
      <c r="AG1167" s="7"/>
    </row>
    <row r="1168" spans="1:33" s="54" customFormat="1">
      <c r="A1168" s="16" t="s">
        <v>3967</v>
      </c>
      <c r="B1168" s="16" t="s">
        <v>3968</v>
      </c>
      <c r="C1168" s="17" t="s">
        <v>278</v>
      </c>
      <c r="D1168" s="186" t="s">
        <v>3969</v>
      </c>
      <c r="E1168" s="189" t="s">
        <v>3970</v>
      </c>
      <c r="F1168" s="17" t="s">
        <v>157</v>
      </c>
      <c r="G1168" s="17" t="s">
        <v>147</v>
      </c>
      <c r="H1168" s="18">
        <v>0</v>
      </c>
      <c r="I1168" s="13">
        <v>11</v>
      </c>
      <c r="J1168" s="14">
        <v>60279</v>
      </c>
      <c r="K1168" s="19"/>
      <c r="L1168" s="14">
        <v>0</v>
      </c>
      <c r="M1168" s="14"/>
      <c r="N1168" s="14">
        <v>0</v>
      </c>
      <c r="O1168" s="14"/>
      <c r="P1168" s="14">
        <v>169688</v>
      </c>
      <c r="Q1168" s="14"/>
      <c r="R1168" s="14">
        <v>98722</v>
      </c>
      <c r="S1168" s="14"/>
      <c r="T1168" s="14">
        <v>333224</v>
      </c>
      <c r="U1168" s="14"/>
      <c r="V1168" s="15">
        <v>661913</v>
      </c>
      <c r="W1168" s="14"/>
      <c r="X1168" s="5" t="str">
        <f t="shared" si="18"/>
        <v>No</v>
      </c>
      <c r="Y1168" s="14"/>
      <c r="Z1168" s="5"/>
      <c r="AA1168" s="14"/>
      <c r="AB1168" s="5"/>
      <c r="AC1168" s="27"/>
      <c r="AD1168" s="5"/>
      <c r="AE1168" s="14"/>
      <c r="AF1168" s="5"/>
      <c r="AG1168" s="7"/>
    </row>
    <row r="1169" spans="1:33" s="54" customFormat="1">
      <c r="A1169" s="16" t="s">
        <v>6225</v>
      </c>
      <c r="B1169" s="16" t="s">
        <v>5439</v>
      </c>
      <c r="C1169" s="17" t="s">
        <v>58</v>
      </c>
      <c r="D1169" s="186"/>
      <c r="E1169" s="189" t="s">
        <v>6226</v>
      </c>
      <c r="F1169" s="17" t="s">
        <v>88</v>
      </c>
      <c r="G1169" s="17" t="s">
        <v>147</v>
      </c>
      <c r="H1169" s="18">
        <v>0</v>
      </c>
      <c r="I1169" s="13">
        <v>11</v>
      </c>
      <c r="J1169" s="14">
        <v>49540</v>
      </c>
      <c r="K1169" s="19"/>
      <c r="L1169" s="14">
        <v>0</v>
      </c>
      <c r="M1169" s="14"/>
      <c r="N1169" s="14">
        <v>0</v>
      </c>
      <c r="O1169" s="14"/>
      <c r="P1169" s="14">
        <v>254529</v>
      </c>
      <c r="Q1169" s="14"/>
      <c r="R1169" s="14">
        <v>68656</v>
      </c>
      <c r="S1169" s="14"/>
      <c r="T1169" s="14">
        <v>259114</v>
      </c>
      <c r="U1169" s="14"/>
      <c r="V1169" s="15">
        <v>631839</v>
      </c>
      <c r="W1169" s="14"/>
      <c r="X1169" s="5" t="str">
        <f t="shared" si="18"/>
        <v>No</v>
      </c>
      <c r="Y1169" s="14"/>
      <c r="Z1169" s="5"/>
      <c r="AA1169" s="14"/>
      <c r="AB1169" s="5"/>
      <c r="AC1169" s="27"/>
      <c r="AD1169" s="5"/>
      <c r="AE1169" s="14"/>
      <c r="AF1169" s="5"/>
      <c r="AG1169" s="7"/>
    </row>
    <row r="1170" spans="1:33" s="54" customFormat="1">
      <c r="A1170" s="16" t="s">
        <v>1952</v>
      </c>
      <c r="B1170" s="16" t="s">
        <v>1953</v>
      </c>
      <c r="C1170" s="17" t="s">
        <v>132</v>
      </c>
      <c r="D1170" s="186">
        <v>5053</v>
      </c>
      <c r="E1170" s="189">
        <v>50053</v>
      </c>
      <c r="F1170" s="17" t="s">
        <v>83</v>
      </c>
      <c r="G1170" s="17" t="s">
        <v>84</v>
      </c>
      <c r="H1170" s="18">
        <v>92742</v>
      </c>
      <c r="I1170" s="13">
        <v>11</v>
      </c>
      <c r="J1170" s="14">
        <v>171298</v>
      </c>
      <c r="K1170" s="19"/>
      <c r="L1170" s="14">
        <v>0</v>
      </c>
      <c r="M1170" s="14"/>
      <c r="N1170" s="14">
        <v>0</v>
      </c>
      <c r="O1170" s="14"/>
      <c r="P1170" s="14">
        <v>576429</v>
      </c>
      <c r="Q1170" s="14"/>
      <c r="R1170" s="14">
        <v>522531</v>
      </c>
      <c r="S1170" s="14"/>
      <c r="T1170" s="14">
        <v>1098960</v>
      </c>
      <c r="U1170" s="14"/>
      <c r="V1170" s="15">
        <v>2369218</v>
      </c>
      <c r="W1170" s="14"/>
      <c r="X1170" s="5" t="str">
        <f t="shared" si="18"/>
        <v>No</v>
      </c>
      <c r="Y1170" s="14"/>
      <c r="Z1170" s="5"/>
      <c r="AA1170" s="14"/>
      <c r="AB1170" s="5"/>
      <c r="AC1170" s="27"/>
      <c r="AD1170" s="5"/>
      <c r="AE1170" s="14"/>
      <c r="AF1170" s="5"/>
      <c r="AG1170" s="7"/>
    </row>
    <row r="1171" spans="1:33" s="54" customFormat="1">
      <c r="A1171" s="16" t="s">
        <v>198</v>
      </c>
      <c r="B1171" s="16" t="s">
        <v>199</v>
      </c>
      <c r="C1171" s="17" t="s">
        <v>103</v>
      </c>
      <c r="D1171" s="186">
        <v>4137</v>
      </c>
      <c r="E1171" s="189">
        <v>40137</v>
      </c>
      <c r="F1171" s="17" t="s">
        <v>83</v>
      </c>
      <c r="G1171" s="17" t="s">
        <v>5756</v>
      </c>
      <c r="H1171" s="18">
        <v>2148346</v>
      </c>
      <c r="I1171" s="13">
        <v>11</v>
      </c>
      <c r="J1171" s="14">
        <v>0</v>
      </c>
      <c r="K1171" s="19"/>
      <c r="L1171" s="14">
        <v>61776</v>
      </c>
      <c r="M1171" s="14"/>
      <c r="N1171" s="14">
        <v>0</v>
      </c>
      <c r="O1171" s="14"/>
      <c r="P1171" s="14">
        <v>188218</v>
      </c>
      <c r="Q1171" s="14"/>
      <c r="R1171" s="14">
        <v>0</v>
      </c>
      <c r="S1171" s="14"/>
      <c r="T1171" s="14">
        <v>149542</v>
      </c>
      <c r="U1171" s="14"/>
      <c r="V1171" s="15">
        <v>399536</v>
      </c>
      <c r="W1171" s="14"/>
      <c r="X1171" s="5" t="str">
        <f t="shared" si="18"/>
        <v>No</v>
      </c>
      <c r="Y1171" s="14"/>
      <c r="Z1171" s="5"/>
      <c r="AA1171" s="14"/>
      <c r="AB1171" s="5"/>
      <c r="AC1171" s="27"/>
      <c r="AD1171" s="5"/>
      <c r="AE1171" s="14"/>
      <c r="AF1171" s="5"/>
      <c r="AG1171" s="7"/>
    </row>
    <row r="1172" spans="1:33" s="54" customFormat="1">
      <c r="A1172" s="16" t="s">
        <v>1404</v>
      </c>
      <c r="B1172" s="16" t="s">
        <v>6453</v>
      </c>
      <c r="C1172" s="17" t="s">
        <v>150</v>
      </c>
      <c r="D1172" s="186" t="s">
        <v>1405</v>
      </c>
      <c r="E1172" s="189" t="s">
        <v>1406</v>
      </c>
      <c r="F1172" s="17" t="s">
        <v>157</v>
      </c>
      <c r="G1172" s="17" t="s">
        <v>147</v>
      </c>
      <c r="H1172" s="18">
        <v>0</v>
      </c>
      <c r="I1172" s="13">
        <v>11</v>
      </c>
      <c r="J1172" s="14">
        <v>38135</v>
      </c>
      <c r="K1172" s="19"/>
      <c r="L1172" s="14">
        <v>53237</v>
      </c>
      <c r="M1172" s="14"/>
      <c r="N1172" s="14">
        <v>0</v>
      </c>
      <c r="O1172" s="14"/>
      <c r="P1172" s="14">
        <v>11760</v>
      </c>
      <c r="Q1172" s="14"/>
      <c r="R1172" s="14">
        <v>42784</v>
      </c>
      <c r="S1172" s="14"/>
      <c r="T1172" s="14">
        <v>144872</v>
      </c>
      <c r="U1172" s="14"/>
      <c r="V1172" s="15">
        <v>290788</v>
      </c>
      <c r="W1172" s="14"/>
      <c r="X1172" s="5" t="str">
        <f t="shared" si="18"/>
        <v>No</v>
      </c>
      <c r="Y1172" s="14"/>
      <c r="Z1172" s="5"/>
      <c r="AA1172" s="14"/>
      <c r="AB1172" s="5"/>
      <c r="AC1172" s="27"/>
      <c r="AD1172" s="5"/>
      <c r="AE1172" s="14"/>
      <c r="AF1172" s="5"/>
      <c r="AG1172" s="7"/>
    </row>
    <row r="1173" spans="1:33" s="54" customFormat="1">
      <c r="A1173" s="16" t="s">
        <v>234</v>
      </c>
      <c r="B1173" s="16" t="s">
        <v>111</v>
      </c>
      <c r="C1173" s="17" t="s">
        <v>235</v>
      </c>
      <c r="D1173" s="186">
        <v>4167</v>
      </c>
      <c r="E1173" s="189">
        <v>40167</v>
      </c>
      <c r="F1173" s="17" t="s">
        <v>83</v>
      </c>
      <c r="G1173" s="17" t="s">
        <v>5756</v>
      </c>
      <c r="H1173" s="18">
        <v>214881</v>
      </c>
      <c r="I1173" s="13">
        <v>11</v>
      </c>
      <c r="J1173" s="14">
        <v>284071</v>
      </c>
      <c r="K1173" s="19"/>
      <c r="L1173" s="14">
        <v>9546</v>
      </c>
      <c r="M1173" s="14"/>
      <c r="N1173" s="14">
        <v>0</v>
      </c>
      <c r="O1173" s="14"/>
      <c r="P1173" s="14">
        <v>800133</v>
      </c>
      <c r="Q1173" s="14"/>
      <c r="R1173" s="14">
        <v>364077</v>
      </c>
      <c r="S1173" s="14"/>
      <c r="T1173" s="14">
        <v>1846270</v>
      </c>
      <c r="U1173" s="14"/>
      <c r="V1173" s="15">
        <v>3304097</v>
      </c>
      <c r="W1173" s="14"/>
      <c r="X1173" s="5" t="str">
        <f t="shared" si="18"/>
        <v>No</v>
      </c>
      <c r="Y1173" s="14"/>
      <c r="Z1173" s="5"/>
      <c r="AA1173" s="14"/>
      <c r="AB1173" s="5"/>
      <c r="AC1173" s="27"/>
      <c r="AD1173" s="5"/>
      <c r="AE1173" s="14"/>
      <c r="AF1173" s="5"/>
      <c r="AG1173" s="7"/>
    </row>
    <row r="1174" spans="1:33" s="54" customFormat="1">
      <c r="A1174" s="16" t="s">
        <v>4060</v>
      </c>
      <c r="B1174" s="16" t="s">
        <v>4061</v>
      </c>
      <c r="C1174" s="17" t="s">
        <v>46</v>
      </c>
      <c r="D1174" s="186">
        <v>5026</v>
      </c>
      <c r="E1174" s="189">
        <v>50026</v>
      </c>
      <c r="F1174" s="17" t="s">
        <v>83</v>
      </c>
      <c r="G1174" s="17" t="s">
        <v>84</v>
      </c>
      <c r="H1174" s="18">
        <v>176676</v>
      </c>
      <c r="I1174" s="13">
        <v>11</v>
      </c>
      <c r="J1174" s="14">
        <v>374180</v>
      </c>
      <c r="K1174" s="19"/>
      <c r="L1174" s="14">
        <v>26146</v>
      </c>
      <c r="M1174" s="14"/>
      <c r="N1174" s="14">
        <v>0</v>
      </c>
      <c r="O1174" s="14"/>
      <c r="P1174" s="14">
        <v>93216</v>
      </c>
      <c r="Q1174" s="14"/>
      <c r="R1174" s="14">
        <v>1789429</v>
      </c>
      <c r="S1174" s="14"/>
      <c r="T1174" s="14">
        <v>419933</v>
      </c>
      <c r="U1174" s="14"/>
      <c r="V1174" s="15">
        <v>2702904</v>
      </c>
      <c r="W1174" s="14"/>
      <c r="X1174" s="5" t="str">
        <f t="shared" si="18"/>
        <v>No</v>
      </c>
      <c r="Y1174" s="14"/>
      <c r="Z1174" s="5"/>
      <c r="AA1174" s="14"/>
      <c r="AB1174" s="5"/>
      <c r="AC1174" s="27"/>
      <c r="AD1174" s="5"/>
      <c r="AE1174" s="14"/>
      <c r="AF1174" s="5"/>
      <c r="AG1174" s="7"/>
    </row>
    <row r="1175" spans="1:33" s="54" customFormat="1">
      <c r="A1175" s="16" t="s">
        <v>403</v>
      </c>
      <c r="B1175" s="16" t="s">
        <v>404</v>
      </c>
      <c r="C1175" s="17" t="s">
        <v>103</v>
      </c>
      <c r="D1175" s="186">
        <v>4150</v>
      </c>
      <c r="E1175" s="189">
        <v>40150</v>
      </c>
      <c r="F1175" s="17" t="s">
        <v>83</v>
      </c>
      <c r="G1175" s="17" t="s">
        <v>5756</v>
      </c>
      <c r="H1175" s="18">
        <v>71747</v>
      </c>
      <c r="I1175" s="13">
        <v>11</v>
      </c>
      <c r="J1175" s="14">
        <v>0</v>
      </c>
      <c r="K1175" s="19"/>
      <c r="L1175" s="14">
        <v>0</v>
      </c>
      <c r="M1175" s="14"/>
      <c r="N1175" s="14">
        <v>0</v>
      </c>
      <c r="O1175" s="14"/>
      <c r="P1175" s="14">
        <v>296123</v>
      </c>
      <c r="Q1175" s="14"/>
      <c r="R1175" s="14">
        <v>0</v>
      </c>
      <c r="S1175" s="14"/>
      <c r="T1175" s="14">
        <v>419331</v>
      </c>
      <c r="U1175" s="14"/>
      <c r="V1175" s="15">
        <v>715454</v>
      </c>
      <c r="W1175" s="14"/>
      <c r="X1175" s="5" t="str">
        <f t="shared" si="18"/>
        <v>No</v>
      </c>
      <c r="Y1175" s="14"/>
      <c r="Z1175" s="5"/>
      <c r="AA1175" s="14"/>
      <c r="AB1175" s="5"/>
      <c r="AC1175" s="27"/>
      <c r="AD1175" s="5"/>
      <c r="AE1175" s="14"/>
      <c r="AF1175" s="5"/>
      <c r="AG1175" s="7"/>
    </row>
    <row r="1176" spans="1:33" s="54" customFormat="1">
      <c r="A1176" s="16" t="s">
        <v>1188</v>
      </c>
      <c r="B1176" s="16" t="s">
        <v>1189</v>
      </c>
      <c r="C1176" s="17" t="s">
        <v>82</v>
      </c>
      <c r="D1176" s="186">
        <v>2202</v>
      </c>
      <c r="E1176" s="189">
        <v>20202</v>
      </c>
      <c r="F1176" s="17" t="s">
        <v>83</v>
      </c>
      <c r="G1176" s="17" t="s">
        <v>5756</v>
      </c>
      <c r="H1176" s="18">
        <v>18351295</v>
      </c>
      <c r="I1176" s="13">
        <v>11</v>
      </c>
      <c r="J1176" s="14">
        <v>0</v>
      </c>
      <c r="K1176" s="19"/>
      <c r="L1176" s="14">
        <v>0</v>
      </c>
      <c r="M1176" s="14"/>
      <c r="N1176" s="14">
        <v>0</v>
      </c>
      <c r="O1176" s="14"/>
      <c r="P1176" s="14">
        <v>704542</v>
      </c>
      <c r="Q1176" s="14"/>
      <c r="R1176" s="14">
        <v>644541</v>
      </c>
      <c r="S1176" s="14"/>
      <c r="T1176" s="14">
        <v>0</v>
      </c>
      <c r="U1176" s="14"/>
      <c r="V1176" s="15">
        <v>1349083</v>
      </c>
      <c r="W1176" s="14"/>
      <c r="X1176" s="5" t="str">
        <f t="shared" si="18"/>
        <v>No</v>
      </c>
      <c r="Y1176" s="14"/>
      <c r="Z1176" s="5"/>
      <c r="AA1176" s="14"/>
      <c r="AB1176" s="5"/>
      <c r="AC1176" s="27"/>
      <c r="AD1176" s="5"/>
      <c r="AE1176" s="14"/>
      <c r="AF1176" s="5"/>
      <c r="AG1176" s="7"/>
    </row>
    <row r="1177" spans="1:33" s="54" customFormat="1">
      <c r="A1177" s="16" t="s">
        <v>2518</v>
      </c>
      <c r="B1177" s="16" t="s">
        <v>2218</v>
      </c>
      <c r="C1177" s="17" t="s">
        <v>466</v>
      </c>
      <c r="D1177" s="186" t="s">
        <v>2519</v>
      </c>
      <c r="E1177" s="189" t="s">
        <v>2520</v>
      </c>
      <c r="F1177" s="17" t="s">
        <v>83</v>
      </c>
      <c r="G1177" s="17" t="s">
        <v>147</v>
      </c>
      <c r="H1177" s="18">
        <v>0</v>
      </c>
      <c r="I1177" s="13">
        <v>11</v>
      </c>
      <c r="J1177" s="14">
        <v>71685</v>
      </c>
      <c r="K1177" s="19"/>
      <c r="L1177" s="14">
        <v>160933</v>
      </c>
      <c r="M1177" s="14"/>
      <c r="N1177" s="14">
        <v>0</v>
      </c>
      <c r="O1177" s="14"/>
      <c r="P1177" s="14">
        <v>102795</v>
      </c>
      <c r="Q1177" s="14"/>
      <c r="R1177" s="14">
        <v>119328</v>
      </c>
      <c r="S1177" s="14"/>
      <c r="T1177" s="14">
        <v>344339</v>
      </c>
      <c r="U1177" s="14"/>
      <c r="V1177" s="15">
        <v>799080</v>
      </c>
      <c r="W1177" s="14"/>
      <c r="X1177" s="5" t="str">
        <f t="shared" si="18"/>
        <v>No</v>
      </c>
      <c r="Y1177" s="14"/>
      <c r="Z1177" s="5"/>
      <c r="AA1177" s="14"/>
      <c r="AB1177" s="5"/>
      <c r="AC1177" s="27"/>
      <c r="AD1177" s="5"/>
      <c r="AE1177" s="14"/>
      <c r="AF1177" s="5"/>
      <c r="AG1177" s="7"/>
    </row>
    <row r="1178" spans="1:33" s="54" customFormat="1">
      <c r="A1178" s="16" t="s">
        <v>5106</v>
      </c>
      <c r="B1178" s="16" t="s">
        <v>5107</v>
      </c>
      <c r="C1178" s="17" t="s">
        <v>217</v>
      </c>
      <c r="D1178" s="186">
        <v>3108</v>
      </c>
      <c r="E1178" s="189">
        <v>30108</v>
      </c>
      <c r="F1178" s="17" t="s">
        <v>83</v>
      </c>
      <c r="G1178" s="17" t="s">
        <v>5756</v>
      </c>
      <c r="H1178" s="18">
        <v>5441567</v>
      </c>
      <c r="I1178" s="13">
        <v>11</v>
      </c>
      <c r="J1178" s="14">
        <v>130379</v>
      </c>
      <c r="K1178" s="19"/>
      <c r="L1178" s="14">
        <v>205900</v>
      </c>
      <c r="M1178" s="14"/>
      <c r="N1178" s="14">
        <v>0</v>
      </c>
      <c r="O1178" s="14"/>
      <c r="P1178" s="14">
        <v>234749</v>
      </c>
      <c r="Q1178" s="14"/>
      <c r="R1178" s="14">
        <v>523977</v>
      </c>
      <c r="S1178" s="14"/>
      <c r="T1178" s="14">
        <v>327986</v>
      </c>
      <c r="U1178" s="14"/>
      <c r="V1178" s="15">
        <v>1422991</v>
      </c>
      <c r="W1178" s="14"/>
      <c r="X1178" s="5" t="str">
        <f t="shared" si="18"/>
        <v>No</v>
      </c>
      <c r="Y1178" s="14"/>
      <c r="Z1178" s="5"/>
      <c r="AA1178" s="14"/>
      <c r="AB1178" s="5"/>
      <c r="AC1178" s="27"/>
      <c r="AD1178" s="5"/>
      <c r="AE1178" s="14"/>
      <c r="AF1178" s="5"/>
      <c r="AG1178" s="7"/>
    </row>
    <row r="1179" spans="1:33" s="54" customFormat="1">
      <c r="A1179" s="16" t="s">
        <v>5210</v>
      </c>
      <c r="B1179" s="16" t="s">
        <v>5211</v>
      </c>
      <c r="C1179" s="17" t="s">
        <v>168</v>
      </c>
      <c r="D1179" s="186" t="s">
        <v>5212</v>
      </c>
      <c r="E1179" s="189" t="s">
        <v>5213</v>
      </c>
      <c r="F1179" s="17" t="s">
        <v>88</v>
      </c>
      <c r="G1179" s="17" t="s">
        <v>147</v>
      </c>
      <c r="H1179" s="18">
        <v>0</v>
      </c>
      <c r="I1179" s="13">
        <v>11</v>
      </c>
      <c r="J1179" s="14">
        <v>35884</v>
      </c>
      <c r="K1179" s="19"/>
      <c r="L1179" s="14">
        <v>177756</v>
      </c>
      <c r="M1179" s="14"/>
      <c r="N1179" s="14">
        <v>0</v>
      </c>
      <c r="O1179" s="14"/>
      <c r="P1179" s="14">
        <v>184375</v>
      </c>
      <c r="Q1179" s="14"/>
      <c r="R1179" s="14">
        <v>95847</v>
      </c>
      <c r="S1179" s="14"/>
      <c r="T1179" s="14">
        <v>237697</v>
      </c>
      <c r="U1179" s="14"/>
      <c r="V1179" s="15">
        <v>731559</v>
      </c>
      <c r="W1179" s="14"/>
      <c r="X1179" s="5" t="str">
        <f t="shared" si="18"/>
        <v>No</v>
      </c>
      <c r="Y1179" s="14"/>
      <c r="Z1179" s="5"/>
      <c r="AA1179" s="14"/>
      <c r="AB1179" s="5"/>
      <c r="AC1179" s="27"/>
      <c r="AD1179" s="5"/>
      <c r="AE1179" s="14"/>
      <c r="AF1179" s="5"/>
      <c r="AG1179" s="7"/>
    </row>
    <row r="1180" spans="1:33" s="54" customFormat="1">
      <c r="A1180" s="16" t="s">
        <v>1270</v>
      </c>
      <c r="B1180" s="16" t="s">
        <v>1266</v>
      </c>
      <c r="C1180" s="17" t="s">
        <v>141</v>
      </c>
      <c r="D1180" s="186" t="s">
        <v>1271</v>
      </c>
      <c r="E1180" s="189" t="s">
        <v>1272</v>
      </c>
      <c r="F1180" s="17" t="s">
        <v>157</v>
      </c>
      <c r="G1180" s="17" t="s">
        <v>147</v>
      </c>
      <c r="H1180" s="18">
        <v>0</v>
      </c>
      <c r="I1180" s="13">
        <v>11</v>
      </c>
      <c r="J1180" s="14">
        <v>100743</v>
      </c>
      <c r="K1180" s="19"/>
      <c r="L1180" s="14">
        <v>0</v>
      </c>
      <c r="M1180" s="14"/>
      <c r="N1180" s="14">
        <v>0</v>
      </c>
      <c r="O1180" s="14"/>
      <c r="P1180" s="14">
        <v>122915</v>
      </c>
      <c r="Q1180" s="14"/>
      <c r="R1180" s="14">
        <v>125988</v>
      </c>
      <c r="S1180" s="14"/>
      <c r="T1180" s="14">
        <v>342029</v>
      </c>
      <c r="U1180" s="14"/>
      <c r="V1180" s="15">
        <v>691675</v>
      </c>
      <c r="W1180" s="14"/>
      <c r="X1180" s="5" t="str">
        <f t="shared" si="18"/>
        <v>No</v>
      </c>
      <c r="Y1180" s="14"/>
      <c r="Z1180" s="5"/>
      <c r="AA1180" s="14"/>
      <c r="AB1180" s="5"/>
      <c r="AC1180" s="27"/>
      <c r="AD1180" s="5"/>
      <c r="AE1180" s="14"/>
      <c r="AF1180" s="5"/>
      <c r="AG1180" s="7"/>
    </row>
    <row r="1181" spans="1:33" s="54" customFormat="1">
      <c r="A1181" s="16" t="s">
        <v>5639</v>
      </c>
      <c r="B1181" s="16" t="s">
        <v>5640</v>
      </c>
      <c r="C1181" s="17" t="s">
        <v>254</v>
      </c>
      <c r="D1181" s="186" t="s">
        <v>5641</v>
      </c>
      <c r="E1181" s="189" t="s">
        <v>5642</v>
      </c>
      <c r="F1181" s="17" t="s">
        <v>83</v>
      </c>
      <c r="G1181" s="17" t="s">
        <v>147</v>
      </c>
      <c r="H1181" s="18">
        <v>0</v>
      </c>
      <c r="I1181" s="13">
        <v>11</v>
      </c>
      <c r="J1181" s="14">
        <v>0</v>
      </c>
      <c r="K1181" s="19"/>
      <c r="L1181" s="14">
        <v>0</v>
      </c>
      <c r="M1181" s="14"/>
      <c r="N1181" s="14">
        <v>0</v>
      </c>
      <c r="O1181" s="14"/>
      <c r="P1181" s="14">
        <v>574080</v>
      </c>
      <c r="Q1181" s="14"/>
      <c r="R1181" s="14">
        <v>0</v>
      </c>
      <c r="S1181" s="14"/>
      <c r="T1181" s="14">
        <v>663321</v>
      </c>
      <c r="U1181" s="14"/>
      <c r="V1181" s="15">
        <v>1237401</v>
      </c>
      <c r="W1181" s="14"/>
      <c r="X1181" s="5" t="str">
        <f t="shared" si="18"/>
        <v>No</v>
      </c>
      <c r="Y1181" s="14"/>
      <c r="Z1181" s="5"/>
      <c r="AA1181" s="14"/>
      <c r="AB1181" s="5"/>
      <c r="AC1181" s="27"/>
      <c r="AD1181" s="5"/>
      <c r="AE1181" s="14"/>
      <c r="AF1181" s="5"/>
      <c r="AG1181" s="7"/>
    </row>
    <row r="1182" spans="1:33" s="54" customFormat="1">
      <c r="A1182" s="16" t="s">
        <v>5548</v>
      </c>
      <c r="B1182" s="16" t="s">
        <v>838</v>
      </c>
      <c r="C1182" s="17" t="s">
        <v>132</v>
      </c>
      <c r="D1182" s="186" t="s">
        <v>5549</v>
      </c>
      <c r="E1182" s="189" t="s">
        <v>5550</v>
      </c>
      <c r="F1182" s="17" t="s">
        <v>1320</v>
      </c>
      <c r="G1182" s="17" t="s">
        <v>147</v>
      </c>
      <c r="H1182" s="18">
        <v>0</v>
      </c>
      <c r="I1182" s="13">
        <v>11</v>
      </c>
      <c r="J1182" s="14">
        <v>191837</v>
      </c>
      <c r="K1182" s="19"/>
      <c r="L1182" s="14">
        <v>0</v>
      </c>
      <c r="M1182" s="14"/>
      <c r="N1182" s="14">
        <v>0</v>
      </c>
      <c r="O1182" s="14"/>
      <c r="P1182" s="14">
        <v>114156</v>
      </c>
      <c r="Q1182" s="14"/>
      <c r="R1182" s="14">
        <v>202805</v>
      </c>
      <c r="S1182" s="14"/>
      <c r="T1182" s="14">
        <v>264317</v>
      </c>
      <c r="U1182" s="14"/>
      <c r="V1182" s="15">
        <v>773115</v>
      </c>
      <c r="W1182" s="14"/>
      <c r="X1182" s="5" t="str">
        <f t="shared" si="18"/>
        <v>No</v>
      </c>
      <c r="Y1182" s="14"/>
      <c r="Z1182" s="5"/>
      <c r="AA1182" s="14"/>
      <c r="AB1182" s="5"/>
      <c r="AC1182" s="27"/>
      <c r="AD1182" s="5"/>
      <c r="AE1182" s="14"/>
      <c r="AF1182" s="5"/>
      <c r="AG1182" s="7"/>
    </row>
    <row r="1183" spans="1:33" s="54" customFormat="1">
      <c r="A1183" s="16" t="s">
        <v>1531</v>
      </c>
      <c r="B1183" s="16" t="s">
        <v>1532</v>
      </c>
      <c r="C1183" s="17" t="s">
        <v>178</v>
      </c>
      <c r="D1183" s="186" t="s">
        <v>1533</v>
      </c>
      <c r="E1183" s="189" t="s">
        <v>1534</v>
      </c>
      <c r="F1183" s="17" t="s">
        <v>88</v>
      </c>
      <c r="G1183" s="17" t="s">
        <v>147</v>
      </c>
      <c r="H1183" s="18">
        <v>0</v>
      </c>
      <c r="I1183" s="13">
        <v>11</v>
      </c>
      <c r="J1183" s="14">
        <v>16820</v>
      </c>
      <c r="K1183" s="19"/>
      <c r="L1183" s="14">
        <v>6474</v>
      </c>
      <c r="M1183" s="14"/>
      <c r="N1183" s="14">
        <v>0</v>
      </c>
      <c r="O1183" s="14"/>
      <c r="P1183" s="14">
        <v>177583</v>
      </c>
      <c r="Q1183" s="14"/>
      <c r="R1183" s="14">
        <v>184294</v>
      </c>
      <c r="S1183" s="14"/>
      <c r="T1183" s="14">
        <v>87431</v>
      </c>
      <c r="U1183" s="14"/>
      <c r="V1183" s="15">
        <v>472602</v>
      </c>
      <c r="W1183" s="14"/>
      <c r="X1183" s="5" t="str">
        <f t="shared" si="18"/>
        <v>No</v>
      </c>
      <c r="Y1183" s="14"/>
      <c r="Z1183" s="5"/>
      <c r="AA1183" s="14"/>
      <c r="AB1183" s="5"/>
      <c r="AC1183" s="27"/>
      <c r="AD1183" s="5"/>
      <c r="AE1183" s="14"/>
      <c r="AF1183" s="5"/>
      <c r="AG1183" s="7"/>
    </row>
    <row r="1184" spans="1:33" s="54" customFormat="1">
      <c r="A1184" s="16" t="s">
        <v>4282</v>
      </c>
      <c r="B1184" s="16" t="s">
        <v>755</v>
      </c>
      <c r="C1184" s="17" t="s">
        <v>235</v>
      </c>
      <c r="D1184" s="186" t="s">
        <v>4283</v>
      </c>
      <c r="E1184" s="189" t="s">
        <v>4284</v>
      </c>
      <c r="F1184" s="17" t="s">
        <v>83</v>
      </c>
      <c r="G1184" s="17" t="s">
        <v>147</v>
      </c>
      <c r="H1184" s="18">
        <v>0</v>
      </c>
      <c r="I1184" s="13">
        <v>11</v>
      </c>
      <c r="J1184" s="14">
        <v>73507</v>
      </c>
      <c r="K1184" s="19"/>
      <c r="L1184" s="14">
        <v>162974</v>
      </c>
      <c r="M1184" s="14"/>
      <c r="N1184" s="14">
        <v>0</v>
      </c>
      <c r="O1184" s="14"/>
      <c r="P1184" s="14">
        <v>65271</v>
      </c>
      <c r="Q1184" s="14"/>
      <c r="R1184" s="14">
        <v>187631</v>
      </c>
      <c r="S1184" s="14"/>
      <c r="T1184" s="14">
        <v>255907</v>
      </c>
      <c r="U1184" s="14"/>
      <c r="V1184" s="15">
        <v>745290</v>
      </c>
      <c r="W1184" s="14"/>
      <c r="X1184" s="5" t="str">
        <f t="shared" si="18"/>
        <v>No</v>
      </c>
      <c r="Y1184" s="14"/>
      <c r="Z1184" s="5"/>
      <c r="AA1184" s="14"/>
      <c r="AB1184" s="5"/>
      <c r="AC1184" s="27"/>
      <c r="AD1184" s="5"/>
      <c r="AE1184" s="14"/>
      <c r="AF1184" s="5"/>
      <c r="AG1184" s="7"/>
    </row>
    <row r="1185" spans="1:33" s="54" customFormat="1">
      <c r="A1185" s="16" t="s">
        <v>6586</v>
      </c>
      <c r="B1185" s="16" t="s">
        <v>4469</v>
      </c>
      <c r="C1185" s="17" t="s">
        <v>160</v>
      </c>
      <c r="D1185" s="186" t="s">
        <v>4470</v>
      </c>
      <c r="E1185" s="189" t="s">
        <v>4471</v>
      </c>
      <c r="F1185" s="17" t="s">
        <v>113</v>
      </c>
      <c r="G1185" s="17" t="s">
        <v>147</v>
      </c>
      <c r="H1185" s="18">
        <v>0</v>
      </c>
      <c r="I1185" s="13">
        <v>11</v>
      </c>
      <c r="J1185" s="14">
        <v>68915</v>
      </c>
      <c r="K1185" s="19" t="s">
        <v>5830</v>
      </c>
      <c r="L1185" s="14">
        <v>116224</v>
      </c>
      <c r="M1185" s="14"/>
      <c r="N1185" s="14">
        <v>0</v>
      </c>
      <c r="O1185" s="14"/>
      <c r="P1185" s="14">
        <v>87046</v>
      </c>
      <c r="Q1185" s="14"/>
      <c r="R1185" s="14">
        <v>12045</v>
      </c>
      <c r="S1185" s="14"/>
      <c r="T1185" s="14">
        <v>118151</v>
      </c>
      <c r="U1185" s="14"/>
      <c r="V1185" s="15">
        <v>402381</v>
      </c>
      <c r="W1185" s="14"/>
      <c r="X1185" s="5" t="str">
        <f t="shared" si="18"/>
        <v>Yes</v>
      </c>
      <c r="Y1185" s="14"/>
      <c r="Z1185" s="5"/>
      <c r="AA1185" s="14"/>
      <c r="AB1185" s="5"/>
      <c r="AC1185" s="27"/>
      <c r="AD1185" s="5"/>
      <c r="AE1185" s="14"/>
      <c r="AF1185" s="5"/>
      <c r="AG1185" s="7"/>
    </row>
    <row r="1186" spans="1:33" s="54" customFormat="1">
      <c r="A1186" s="16" t="s">
        <v>571</v>
      </c>
      <c r="B1186" s="16" t="s">
        <v>572</v>
      </c>
      <c r="C1186" s="17" t="s">
        <v>103</v>
      </c>
      <c r="D1186" s="186">
        <v>4197</v>
      </c>
      <c r="E1186" s="189">
        <v>40197</v>
      </c>
      <c r="F1186" s="17" t="s">
        <v>83</v>
      </c>
      <c r="G1186" s="17" t="s">
        <v>5756</v>
      </c>
      <c r="H1186" s="18">
        <v>306196</v>
      </c>
      <c r="I1186" s="13">
        <v>11</v>
      </c>
      <c r="J1186" s="14">
        <v>0</v>
      </c>
      <c r="K1186" s="19"/>
      <c r="L1186" s="14">
        <v>0</v>
      </c>
      <c r="M1186" s="14"/>
      <c r="N1186" s="14">
        <v>0</v>
      </c>
      <c r="O1186" s="14"/>
      <c r="P1186" s="14">
        <v>214868</v>
      </c>
      <c r="Q1186" s="14"/>
      <c r="R1186" s="14">
        <v>0</v>
      </c>
      <c r="S1186" s="14"/>
      <c r="T1186" s="14">
        <v>0</v>
      </c>
      <c r="U1186" s="14"/>
      <c r="V1186" s="15">
        <v>214868</v>
      </c>
      <c r="W1186" s="14"/>
      <c r="X1186" s="5" t="str">
        <f t="shared" si="18"/>
        <v>No</v>
      </c>
      <c r="Y1186" s="14"/>
      <c r="Z1186" s="5"/>
      <c r="AA1186" s="14"/>
      <c r="AB1186" s="5"/>
      <c r="AC1186" s="27"/>
      <c r="AD1186" s="5"/>
      <c r="AE1186" s="14"/>
      <c r="AF1186" s="5"/>
      <c r="AG1186" s="7"/>
    </row>
    <row r="1187" spans="1:33" s="54" customFormat="1">
      <c r="A1187" s="16" t="s">
        <v>2363</v>
      </c>
      <c r="B1187" s="16" t="s">
        <v>2364</v>
      </c>
      <c r="C1187" s="17" t="s">
        <v>103</v>
      </c>
      <c r="D1187" s="186">
        <v>4234</v>
      </c>
      <c r="E1187" s="189">
        <v>40234</v>
      </c>
      <c r="F1187" s="17" t="s">
        <v>83</v>
      </c>
      <c r="G1187" s="17" t="s">
        <v>5756</v>
      </c>
      <c r="H1187" s="18">
        <v>149539</v>
      </c>
      <c r="I1187" s="13">
        <v>11</v>
      </c>
      <c r="J1187" s="14">
        <v>0</v>
      </c>
      <c r="K1187" s="19"/>
      <c r="L1187" s="14">
        <v>0</v>
      </c>
      <c r="M1187" s="14"/>
      <c r="N1187" s="14">
        <v>0</v>
      </c>
      <c r="O1187" s="14"/>
      <c r="P1187" s="14">
        <v>904303</v>
      </c>
      <c r="Q1187" s="14"/>
      <c r="R1187" s="14">
        <v>0</v>
      </c>
      <c r="S1187" s="14"/>
      <c r="T1187" s="14">
        <v>502418</v>
      </c>
      <c r="U1187" s="14"/>
      <c r="V1187" s="15">
        <v>1406721</v>
      </c>
      <c r="W1187" s="14"/>
      <c r="X1187" s="5" t="str">
        <f t="shared" si="18"/>
        <v>No</v>
      </c>
      <c r="Y1187" s="14"/>
      <c r="Z1187" s="5"/>
      <c r="AA1187" s="14"/>
      <c r="AB1187" s="5"/>
      <c r="AC1187" s="27"/>
      <c r="AD1187" s="5"/>
      <c r="AE1187" s="14"/>
      <c r="AF1187" s="5"/>
      <c r="AG1187" s="7"/>
    </row>
    <row r="1188" spans="1:33" s="54" customFormat="1">
      <c r="A1188" s="16" t="s">
        <v>1476</v>
      </c>
      <c r="B1188" s="16" t="s">
        <v>1477</v>
      </c>
      <c r="C1188" s="17" t="s">
        <v>275</v>
      </c>
      <c r="D1188" s="186">
        <v>7052</v>
      </c>
      <c r="E1188" s="189">
        <v>70052</v>
      </c>
      <c r="F1188" s="17" t="s">
        <v>157</v>
      </c>
      <c r="G1188" s="17" t="s">
        <v>5756</v>
      </c>
      <c r="H1188" s="18">
        <v>50440</v>
      </c>
      <c r="I1188" s="13">
        <v>11</v>
      </c>
      <c r="J1188" s="14">
        <v>105765</v>
      </c>
      <c r="K1188" s="19"/>
      <c r="L1188" s="14">
        <v>105</v>
      </c>
      <c r="M1188" s="14"/>
      <c r="N1188" s="14">
        <v>0</v>
      </c>
      <c r="O1188" s="14"/>
      <c r="P1188" s="14">
        <v>520013</v>
      </c>
      <c r="Q1188" s="14"/>
      <c r="R1188" s="14">
        <v>19472</v>
      </c>
      <c r="S1188" s="14"/>
      <c r="T1188" s="14">
        <v>22425</v>
      </c>
      <c r="U1188" s="14"/>
      <c r="V1188" s="15">
        <v>667780</v>
      </c>
      <c r="W1188" s="14"/>
      <c r="X1188" s="5" t="str">
        <f t="shared" si="18"/>
        <v>No</v>
      </c>
      <c r="Y1188" s="14"/>
      <c r="Z1188" s="5"/>
      <c r="AA1188" s="14"/>
      <c r="AB1188" s="5"/>
      <c r="AC1188" s="27"/>
      <c r="AD1188" s="5"/>
      <c r="AE1188" s="14"/>
      <c r="AF1188" s="5"/>
      <c r="AG1188" s="7"/>
    </row>
    <row r="1189" spans="1:33" s="54" customFormat="1">
      <c r="A1189" s="16" t="s">
        <v>5956</v>
      </c>
      <c r="B1189" s="16" t="s">
        <v>6122</v>
      </c>
      <c r="C1189" s="17" t="s">
        <v>42</v>
      </c>
      <c r="D1189" s="186" t="s">
        <v>4609</v>
      </c>
      <c r="E1189" s="189" t="s">
        <v>4610</v>
      </c>
      <c r="F1189" s="17" t="s">
        <v>83</v>
      </c>
      <c r="G1189" s="17" t="s">
        <v>147</v>
      </c>
      <c r="H1189" s="18">
        <v>0</v>
      </c>
      <c r="I1189" s="13">
        <v>11</v>
      </c>
      <c r="J1189" s="14">
        <v>1433</v>
      </c>
      <c r="K1189" s="19"/>
      <c r="L1189" s="14">
        <v>414212</v>
      </c>
      <c r="M1189" s="14"/>
      <c r="N1189" s="14">
        <v>0</v>
      </c>
      <c r="O1189" s="14"/>
      <c r="P1189" s="14">
        <v>28173</v>
      </c>
      <c r="Q1189" s="14"/>
      <c r="R1189" s="14">
        <v>346563</v>
      </c>
      <c r="S1189" s="14"/>
      <c r="T1189" s="14">
        <v>161337</v>
      </c>
      <c r="U1189" s="14"/>
      <c r="V1189" s="15">
        <v>951718</v>
      </c>
      <c r="W1189" s="14"/>
      <c r="X1189" s="5" t="str">
        <f t="shared" si="18"/>
        <v>No</v>
      </c>
      <c r="Y1189" s="14"/>
      <c r="Z1189" s="5"/>
      <c r="AA1189" s="14"/>
      <c r="AB1189" s="5"/>
      <c r="AC1189" s="27"/>
      <c r="AD1189" s="5"/>
      <c r="AE1189" s="14"/>
      <c r="AF1189" s="5"/>
      <c r="AG1189" s="7"/>
    </row>
    <row r="1190" spans="1:33" s="54" customFormat="1">
      <c r="A1190" s="16" t="s">
        <v>3983</v>
      </c>
      <c r="B1190" s="16" t="s">
        <v>3984</v>
      </c>
      <c r="C1190" s="17" t="s">
        <v>39</v>
      </c>
      <c r="D1190" s="186" t="s">
        <v>3985</v>
      </c>
      <c r="E1190" s="189" t="s">
        <v>3986</v>
      </c>
      <c r="F1190" s="17" t="s">
        <v>83</v>
      </c>
      <c r="G1190" s="17" t="s">
        <v>147</v>
      </c>
      <c r="H1190" s="18">
        <v>0</v>
      </c>
      <c r="I1190" s="13">
        <v>11</v>
      </c>
      <c r="J1190" s="14">
        <v>39054</v>
      </c>
      <c r="K1190" s="19"/>
      <c r="L1190" s="14">
        <v>0</v>
      </c>
      <c r="M1190" s="14"/>
      <c r="N1190" s="14">
        <v>0</v>
      </c>
      <c r="O1190" s="14"/>
      <c r="P1190" s="14">
        <v>309948</v>
      </c>
      <c r="Q1190" s="14"/>
      <c r="R1190" s="14">
        <v>0</v>
      </c>
      <c r="S1190" s="14"/>
      <c r="T1190" s="14">
        <v>587141</v>
      </c>
      <c r="U1190" s="14"/>
      <c r="V1190" s="15">
        <v>936143</v>
      </c>
      <c r="W1190" s="14"/>
      <c r="X1190" s="5" t="str">
        <f t="shared" si="18"/>
        <v>No</v>
      </c>
      <c r="Y1190" s="14"/>
      <c r="Z1190" s="5"/>
      <c r="AA1190" s="14"/>
      <c r="AB1190" s="5"/>
      <c r="AC1190" s="27"/>
      <c r="AD1190" s="5"/>
      <c r="AE1190" s="14"/>
      <c r="AF1190" s="5"/>
      <c r="AG1190" s="7"/>
    </row>
    <row r="1191" spans="1:33" s="54" customFormat="1">
      <c r="A1191" s="16" t="s">
        <v>6589</v>
      </c>
      <c r="B1191" s="16" t="s">
        <v>3361</v>
      </c>
      <c r="C1191" s="17" t="s">
        <v>555</v>
      </c>
      <c r="D1191" s="186" t="s">
        <v>3362</v>
      </c>
      <c r="E1191" s="189" t="s">
        <v>3363</v>
      </c>
      <c r="F1191" s="17" t="s">
        <v>83</v>
      </c>
      <c r="G1191" s="17" t="s">
        <v>147</v>
      </c>
      <c r="H1191" s="18">
        <v>0</v>
      </c>
      <c r="I1191" s="13">
        <v>11</v>
      </c>
      <c r="J1191" s="14">
        <v>51808</v>
      </c>
      <c r="K1191" s="19"/>
      <c r="L1191" s="14">
        <v>392</v>
      </c>
      <c r="M1191" s="14"/>
      <c r="N1191" s="14">
        <v>0</v>
      </c>
      <c r="O1191" s="14"/>
      <c r="P1191" s="14">
        <v>0</v>
      </c>
      <c r="Q1191" s="14"/>
      <c r="R1191" s="14">
        <v>652954</v>
      </c>
      <c r="S1191" s="14"/>
      <c r="T1191" s="14">
        <v>307579</v>
      </c>
      <c r="U1191" s="14"/>
      <c r="V1191" s="15">
        <v>1012733</v>
      </c>
      <c r="W1191" s="14"/>
      <c r="X1191" s="5" t="str">
        <f t="shared" si="18"/>
        <v>No</v>
      </c>
      <c r="Y1191" s="14"/>
      <c r="Z1191" s="5"/>
      <c r="AA1191" s="14"/>
      <c r="AB1191" s="5"/>
      <c r="AC1191" s="27"/>
      <c r="AD1191" s="5"/>
      <c r="AE1191" s="14"/>
      <c r="AF1191" s="5"/>
      <c r="AG1191" s="7"/>
    </row>
    <row r="1192" spans="1:33" s="54" customFormat="1">
      <c r="A1192" s="16" t="s">
        <v>2355</v>
      </c>
      <c r="B1192" s="16" t="s">
        <v>2356</v>
      </c>
      <c r="C1192" s="17" t="s">
        <v>106</v>
      </c>
      <c r="D1192" s="186" t="s">
        <v>2357</v>
      </c>
      <c r="E1192" s="189" t="s">
        <v>2358</v>
      </c>
      <c r="F1192" s="17" t="s">
        <v>157</v>
      </c>
      <c r="G1192" s="17" t="s">
        <v>147</v>
      </c>
      <c r="H1192" s="18">
        <v>0</v>
      </c>
      <c r="I1192" s="13">
        <v>11</v>
      </c>
      <c r="J1192" s="14">
        <v>18240</v>
      </c>
      <c r="K1192" s="19"/>
      <c r="L1192" s="14">
        <v>76936</v>
      </c>
      <c r="M1192" s="14"/>
      <c r="N1192" s="14">
        <v>0</v>
      </c>
      <c r="O1192" s="14"/>
      <c r="P1192" s="14">
        <v>236123</v>
      </c>
      <c r="Q1192" s="14"/>
      <c r="R1192" s="14">
        <v>6093</v>
      </c>
      <c r="S1192" s="14"/>
      <c r="T1192" s="14">
        <v>207500</v>
      </c>
      <c r="U1192" s="14"/>
      <c r="V1192" s="15">
        <v>544892</v>
      </c>
      <c r="W1192" s="14"/>
      <c r="X1192" s="5" t="str">
        <f t="shared" si="18"/>
        <v>No</v>
      </c>
      <c r="Y1192" s="14"/>
      <c r="Z1192" s="5"/>
      <c r="AA1192" s="14"/>
      <c r="AB1192" s="5"/>
      <c r="AC1192" s="27"/>
      <c r="AD1192" s="5"/>
      <c r="AE1192" s="14"/>
      <c r="AF1192" s="5"/>
      <c r="AG1192" s="7"/>
    </row>
    <row r="1193" spans="1:33" s="54" customFormat="1">
      <c r="A1193" s="16" t="s">
        <v>6588</v>
      </c>
      <c r="B1193" s="16" t="s">
        <v>2006</v>
      </c>
      <c r="C1193" s="17" t="s">
        <v>69</v>
      </c>
      <c r="D1193" s="186" t="s">
        <v>2007</v>
      </c>
      <c r="E1193" s="189" t="s">
        <v>2008</v>
      </c>
      <c r="F1193" s="17" t="s">
        <v>157</v>
      </c>
      <c r="G1193" s="17" t="s">
        <v>147</v>
      </c>
      <c r="H1193" s="18">
        <v>0</v>
      </c>
      <c r="I1193" s="13">
        <v>11</v>
      </c>
      <c r="J1193" s="14">
        <v>83241</v>
      </c>
      <c r="K1193" s="19"/>
      <c r="L1193" s="14">
        <v>47881</v>
      </c>
      <c r="M1193" s="14"/>
      <c r="N1193" s="14">
        <v>0</v>
      </c>
      <c r="O1193" s="14"/>
      <c r="P1193" s="14">
        <v>392964</v>
      </c>
      <c r="Q1193" s="14"/>
      <c r="R1193" s="14">
        <v>126600</v>
      </c>
      <c r="S1193" s="14"/>
      <c r="T1193" s="14">
        <v>454682</v>
      </c>
      <c r="U1193" s="14"/>
      <c r="V1193" s="15">
        <v>1105368</v>
      </c>
      <c r="W1193" s="14"/>
      <c r="X1193" s="5" t="str">
        <f t="shared" si="18"/>
        <v>No</v>
      </c>
      <c r="Y1193" s="14"/>
      <c r="Z1193" s="5"/>
      <c r="AA1193" s="14"/>
      <c r="AB1193" s="5"/>
      <c r="AC1193" s="27"/>
      <c r="AD1193" s="5"/>
      <c r="AE1193" s="14"/>
      <c r="AF1193" s="5"/>
      <c r="AG1193" s="7"/>
    </row>
    <row r="1194" spans="1:33" s="54" customFormat="1">
      <c r="A1194" s="16" t="s">
        <v>2536</v>
      </c>
      <c r="B1194" s="16" t="s">
        <v>512</v>
      </c>
      <c r="C1194" s="17" t="s">
        <v>466</v>
      </c>
      <c r="D1194" s="186" t="s">
        <v>2537</v>
      </c>
      <c r="E1194" s="189" t="s">
        <v>2538</v>
      </c>
      <c r="F1194" s="17" t="s">
        <v>157</v>
      </c>
      <c r="G1194" s="17" t="s">
        <v>147</v>
      </c>
      <c r="H1194" s="18">
        <v>0</v>
      </c>
      <c r="I1194" s="13">
        <v>11</v>
      </c>
      <c r="J1194" s="14">
        <v>24487</v>
      </c>
      <c r="K1194" s="19"/>
      <c r="L1194" s="14">
        <v>62034</v>
      </c>
      <c r="M1194" s="14"/>
      <c r="N1194" s="14">
        <v>0</v>
      </c>
      <c r="O1194" s="14"/>
      <c r="P1194" s="14">
        <v>62750</v>
      </c>
      <c r="Q1194" s="14"/>
      <c r="R1194" s="14">
        <v>51932</v>
      </c>
      <c r="S1194" s="14"/>
      <c r="T1194" s="14">
        <v>147665</v>
      </c>
      <c r="U1194" s="14"/>
      <c r="V1194" s="15">
        <v>348868</v>
      </c>
      <c r="W1194" s="14"/>
      <c r="X1194" s="5" t="str">
        <f t="shared" si="18"/>
        <v>No</v>
      </c>
      <c r="Y1194" s="14"/>
      <c r="Z1194" s="5"/>
      <c r="AA1194" s="14"/>
      <c r="AB1194" s="5"/>
      <c r="AC1194" s="27"/>
      <c r="AD1194" s="5"/>
      <c r="AE1194" s="14"/>
      <c r="AF1194" s="5"/>
      <c r="AG1194" s="7"/>
    </row>
    <row r="1195" spans="1:33" s="54" customFormat="1">
      <c r="A1195" s="16" t="s">
        <v>1675</v>
      </c>
      <c r="B1195" s="16" t="s">
        <v>1676</v>
      </c>
      <c r="C1195" s="17" t="s">
        <v>178</v>
      </c>
      <c r="D1195" s="186" t="s">
        <v>1677</v>
      </c>
      <c r="E1195" s="189" t="s">
        <v>1678</v>
      </c>
      <c r="F1195" s="17" t="s">
        <v>88</v>
      </c>
      <c r="G1195" s="17" t="s">
        <v>147</v>
      </c>
      <c r="H1195" s="18">
        <v>0</v>
      </c>
      <c r="I1195" s="13">
        <v>11</v>
      </c>
      <c r="J1195" s="14">
        <v>163864</v>
      </c>
      <c r="K1195" s="19"/>
      <c r="L1195" s="14">
        <v>22312</v>
      </c>
      <c r="M1195" s="14"/>
      <c r="N1195" s="14">
        <v>0</v>
      </c>
      <c r="O1195" s="14"/>
      <c r="P1195" s="14">
        <v>492719</v>
      </c>
      <c r="Q1195" s="14"/>
      <c r="R1195" s="14">
        <v>622848</v>
      </c>
      <c r="S1195" s="14"/>
      <c r="T1195" s="14">
        <v>295841</v>
      </c>
      <c r="U1195" s="14"/>
      <c r="V1195" s="15">
        <v>1597584</v>
      </c>
      <c r="W1195" s="14"/>
      <c r="X1195" s="5" t="str">
        <f t="shared" si="18"/>
        <v>No</v>
      </c>
      <c r="Y1195" s="14"/>
      <c r="Z1195" s="5"/>
      <c r="AA1195" s="14"/>
      <c r="AB1195" s="5"/>
      <c r="AC1195" s="27"/>
      <c r="AD1195" s="5"/>
      <c r="AE1195" s="14"/>
      <c r="AF1195" s="5"/>
      <c r="AG1195" s="7"/>
    </row>
    <row r="1196" spans="1:33" s="54" customFormat="1">
      <c r="A1196" s="16" t="s">
        <v>3828</v>
      </c>
      <c r="B1196" s="16" t="s">
        <v>3829</v>
      </c>
      <c r="C1196" s="17" t="s">
        <v>278</v>
      </c>
      <c r="D1196" s="186" t="s">
        <v>3830</v>
      </c>
      <c r="E1196" s="189" t="s">
        <v>3831</v>
      </c>
      <c r="F1196" s="17" t="s">
        <v>83</v>
      </c>
      <c r="G1196" s="17" t="s">
        <v>147</v>
      </c>
      <c r="H1196" s="18">
        <v>0</v>
      </c>
      <c r="I1196" s="13">
        <v>11</v>
      </c>
      <c r="J1196" s="14">
        <v>75204</v>
      </c>
      <c r="K1196" s="19"/>
      <c r="L1196" s="14">
        <v>200</v>
      </c>
      <c r="M1196" s="14"/>
      <c r="N1196" s="14">
        <v>0</v>
      </c>
      <c r="O1196" s="14"/>
      <c r="P1196" s="14">
        <v>310224</v>
      </c>
      <c r="Q1196" s="14"/>
      <c r="R1196" s="14">
        <v>160000</v>
      </c>
      <c r="S1196" s="14"/>
      <c r="T1196" s="14">
        <v>475000</v>
      </c>
      <c r="U1196" s="14"/>
      <c r="V1196" s="15">
        <v>1020628</v>
      </c>
      <c r="W1196" s="14"/>
      <c r="X1196" s="5" t="str">
        <f t="shared" si="18"/>
        <v>No</v>
      </c>
      <c r="Y1196" s="14"/>
      <c r="Z1196" s="5"/>
      <c r="AA1196" s="14"/>
      <c r="AB1196" s="5"/>
      <c r="AC1196" s="27"/>
      <c r="AD1196" s="5"/>
      <c r="AE1196" s="14"/>
      <c r="AF1196" s="5"/>
      <c r="AG1196" s="7"/>
    </row>
    <row r="1197" spans="1:33" s="54" customFormat="1">
      <c r="A1197" s="16" t="s">
        <v>1366</v>
      </c>
      <c r="B1197" s="16" t="s">
        <v>1367</v>
      </c>
      <c r="C1197" s="17" t="s">
        <v>288</v>
      </c>
      <c r="D1197" s="186">
        <v>3093</v>
      </c>
      <c r="E1197" s="189">
        <v>30093</v>
      </c>
      <c r="F1197" s="17" t="s">
        <v>83</v>
      </c>
      <c r="G1197" s="17" t="s">
        <v>5756</v>
      </c>
      <c r="H1197" s="18">
        <v>56827</v>
      </c>
      <c r="I1197" s="13">
        <v>11</v>
      </c>
      <c r="J1197" s="14">
        <v>207198</v>
      </c>
      <c r="K1197" s="19"/>
      <c r="L1197" s="14">
        <v>50173</v>
      </c>
      <c r="M1197" s="14"/>
      <c r="N1197" s="14">
        <v>0</v>
      </c>
      <c r="O1197" s="14"/>
      <c r="P1197" s="14">
        <v>148116</v>
      </c>
      <c r="Q1197" s="14"/>
      <c r="R1197" s="14">
        <v>2030120</v>
      </c>
      <c r="S1197" s="14"/>
      <c r="T1197" s="14">
        <v>0</v>
      </c>
      <c r="U1197" s="14"/>
      <c r="V1197" s="15">
        <v>2435607</v>
      </c>
      <c r="W1197" s="14"/>
      <c r="X1197" s="5" t="str">
        <f t="shared" si="18"/>
        <v>No</v>
      </c>
      <c r="Y1197" s="14"/>
      <c r="Z1197" s="5"/>
      <c r="AA1197" s="14"/>
      <c r="AB1197" s="5"/>
      <c r="AC1197" s="27"/>
      <c r="AD1197" s="5"/>
      <c r="AE1197" s="14"/>
      <c r="AF1197" s="5"/>
      <c r="AG1197" s="7"/>
    </row>
    <row r="1198" spans="1:33" s="54" customFormat="1">
      <c r="A1198" s="16" t="s">
        <v>5574</v>
      </c>
      <c r="B1198" s="16" t="s">
        <v>2299</v>
      </c>
      <c r="C1198" s="17" t="s">
        <v>132</v>
      </c>
      <c r="D1198" s="186" t="s">
        <v>5575</v>
      </c>
      <c r="E1198" s="189" t="s">
        <v>5576</v>
      </c>
      <c r="F1198" s="17" t="s">
        <v>83</v>
      </c>
      <c r="G1198" s="17" t="s">
        <v>147</v>
      </c>
      <c r="H1198" s="18">
        <v>0</v>
      </c>
      <c r="I1198" s="13">
        <v>10</v>
      </c>
      <c r="J1198" s="14">
        <v>156811</v>
      </c>
      <c r="K1198" s="19"/>
      <c r="L1198" s="14">
        <v>0</v>
      </c>
      <c r="M1198" s="14"/>
      <c r="N1198" s="14">
        <v>0</v>
      </c>
      <c r="O1198" s="14"/>
      <c r="P1198" s="14">
        <v>23453</v>
      </c>
      <c r="Q1198" s="14"/>
      <c r="R1198" s="14">
        <v>303784</v>
      </c>
      <c r="S1198" s="14"/>
      <c r="T1198" s="14">
        <v>498396</v>
      </c>
      <c r="U1198" s="14"/>
      <c r="V1198" s="15">
        <v>982444</v>
      </c>
      <c r="W1198" s="14"/>
      <c r="X1198" s="5" t="str">
        <f t="shared" si="18"/>
        <v>No</v>
      </c>
      <c r="Y1198" s="14"/>
      <c r="Z1198" s="5"/>
      <c r="AA1198" s="14"/>
      <c r="AB1198" s="5"/>
      <c r="AC1198" s="27"/>
      <c r="AD1198" s="5"/>
      <c r="AE1198" s="14"/>
      <c r="AF1198" s="5"/>
      <c r="AG1198" s="7"/>
    </row>
    <row r="1199" spans="1:33" s="54" customFormat="1">
      <c r="A1199" s="16" t="s">
        <v>4756</v>
      </c>
      <c r="B1199" s="16" t="s">
        <v>4757</v>
      </c>
      <c r="C1199" s="17" t="s">
        <v>82</v>
      </c>
      <c r="D1199" s="186">
        <v>2208</v>
      </c>
      <c r="E1199" s="189">
        <v>20208</v>
      </c>
      <c r="F1199" s="17" t="s">
        <v>83</v>
      </c>
      <c r="G1199" s="17" t="s">
        <v>5756</v>
      </c>
      <c r="H1199" s="18">
        <v>5441567</v>
      </c>
      <c r="I1199" s="13">
        <v>10</v>
      </c>
      <c r="J1199" s="14">
        <v>66756</v>
      </c>
      <c r="K1199" s="19"/>
      <c r="L1199" s="14">
        <v>0</v>
      </c>
      <c r="M1199" s="14"/>
      <c r="N1199" s="14">
        <v>0</v>
      </c>
      <c r="O1199" s="14"/>
      <c r="P1199" s="14">
        <v>345500</v>
      </c>
      <c r="Q1199" s="14"/>
      <c r="R1199" s="14">
        <v>276762</v>
      </c>
      <c r="S1199" s="14"/>
      <c r="T1199" s="14">
        <v>341927</v>
      </c>
      <c r="U1199" s="14"/>
      <c r="V1199" s="15">
        <v>1030945</v>
      </c>
      <c r="W1199" s="14"/>
      <c r="X1199" s="5" t="str">
        <f t="shared" si="18"/>
        <v>No</v>
      </c>
      <c r="Y1199" s="14"/>
      <c r="Z1199" s="5"/>
      <c r="AA1199" s="14"/>
      <c r="AB1199" s="5"/>
      <c r="AC1199" s="27"/>
      <c r="AD1199" s="5"/>
      <c r="AE1199" s="14"/>
      <c r="AF1199" s="5"/>
      <c r="AG1199" s="7"/>
    </row>
    <row r="1200" spans="1:33" s="54" customFormat="1">
      <c r="A1200" s="16" t="s">
        <v>935</v>
      </c>
      <c r="B1200" s="16" t="s">
        <v>936</v>
      </c>
      <c r="C1200" s="17" t="s">
        <v>129</v>
      </c>
      <c r="D1200" s="186" t="s">
        <v>937</v>
      </c>
      <c r="E1200" s="189" t="s">
        <v>938</v>
      </c>
      <c r="F1200" s="17" t="s">
        <v>83</v>
      </c>
      <c r="G1200" s="17" t="s">
        <v>147</v>
      </c>
      <c r="H1200" s="18">
        <v>0</v>
      </c>
      <c r="I1200" s="13">
        <v>10</v>
      </c>
      <c r="J1200" s="14">
        <v>34562</v>
      </c>
      <c r="K1200" s="19"/>
      <c r="L1200" s="14">
        <v>0</v>
      </c>
      <c r="M1200" s="14"/>
      <c r="N1200" s="14">
        <v>0</v>
      </c>
      <c r="O1200" s="14"/>
      <c r="P1200" s="14">
        <v>319325</v>
      </c>
      <c r="Q1200" s="14"/>
      <c r="R1200" s="14">
        <v>0</v>
      </c>
      <c r="S1200" s="14"/>
      <c r="T1200" s="14">
        <v>289544</v>
      </c>
      <c r="U1200" s="14"/>
      <c r="V1200" s="15">
        <v>643431</v>
      </c>
      <c r="W1200" s="14"/>
      <c r="X1200" s="5" t="str">
        <f t="shared" si="18"/>
        <v>No</v>
      </c>
      <c r="Y1200" s="14"/>
      <c r="Z1200" s="5"/>
      <c r="AA1200" s="14"/>
      <c r="AB1200" s="5"/>
      <c r="AC1200" s="27"/>
      <c r="AD1200" s="5"/>
      <c r="AE1200" s="14"/>
      <c r="AF1200" s="5"/>
      <c r="AG1200" s="7"/>
    </row>
    <row r="1201" spans="1:33" s="54" customFormat="1">
      <c r="A1201" s="16" t="s">
        <v>1336</v>
      </c>
      <c r="B1201" s="16" t="s">
        <v>123</v>
      </c>
      <c r="C1201" s="17" t="s">
        <v>124</v>
      </c>
      <c r="D1201" s="186">
        <v>6080</v>
      </c>
      <c r="E1201" s="189">
        <v>60080</v>
      </c>
      <c r="F1201" s="17" t="s">
        <v>83</v>
      </c>
      <c r="G1201" s="17" t="s">
        <v>5756</v>
      </c>
      <c r="H1201" s="18">
        <v>144875</v>
      </c>
      <c r="I1201" s="13">
        <v>10</v>
      </c>
      <c r="J1201" s="14">
        <v>128128</v>
      </c>
      <c r="K1201" s="19"/>
      <c r="L1201" s="14">
        <v>49789</v>
      </c>
      <c r="M1201" s="14"/>
      <c r="N1201" s="14">
        <v>0</v>
      </c>
      <c r="O1201" s="14"/>
      <c r="P1201" s="14">
        <v>474138</v>
      </c>
      <c r="Q1201" s="14"/>
      <c r="R1201" s="14">
        <v>101261</v>
      </c>
      <c r="S1201" s="14"/>
      <c r="T1201" s="14">
        <v>1086413</v>
      </c>
      <c r="U1201" s="14"/>
      <c r="V1201" s="15">
        <v>1839729</v>
      </c>
      <c r="W1201" s="14"/>
      <c r="X1201" s="5" t="str">
        <f t="shared" si="18"/>
        <v>No</v>
      </c>
      <c r="Y1201" s="14"/>
      <c r="Z1201" s="5"/>
      <c r="AA1201" s="14"/>
      <c r="AB1201" s="5"/>
      <c r="AC1201" s="27"/>
      <c r="AD1201" s="5"/>
      <c r="AE1201" s="14"/>
      <c r="AF1201" s="5"/>
      <c r="AG1201" s="7"/>
    </row>
    <row r="1202" spans="1:33" s="54" customFormat="1">
      <c r="A1202" s="16" t="s">
        <v>1388</v>
      </c>
      <c r="B1202" s="16" t="s">
        <v>1389</v>
      </c>
      <c r="C1202" s="17" t="s">
        <v>109</v>
      </c>
      <c r="D1202" s="186">
        <v>4016</v>
      </c>
      <c r="E1202" s="189">
        <v>40016</v>
      </c>
      <c r="F1202" s="17" t="s">
        <v>83</v>
      </c>
      <c r="G1202" s="17" t="s">
        <v>5756</v>
      </c>
      <c r="H1202" s="18">
        <v>202637</v>
      </c>
      <c r="I1202" s="13">
        <v>10</v>
      </c>
      <c r="J1202" s="14">
        <v>57221</v>
      </c>
      <c r="K1202" s="19"/>
      <c r="L1202" s="14">
        <v>11612</v>
      </c>
      <c r="M1202" s="14"/>
      <c r="N1202" s="14">
        <v>0</v>
      </c>
      <c r="O1202" s="14"/>
      <c r="P1202" s="14">
        <v>535129</v>
      </c>
      <c r="Q1202" s="14"/>
      <c r="R1202" s="14">
        <v>13517</v>
      </c>
      <c r="S1202" s="14"/>
      <c r="T1202" s="14">
        <v>368552</v>
      </c>
      <c r="U1202" s="14"/>
      <c r="V1202" s="15">
        <v>986031</v>
      </c>
      <c r="W1202" s="14"/>
      <c r="X1202" s="5" t="str">
        <f t="shared" si="18"/>
        <v>No</v>
      </c>
      <c r="Y1202" s="14"/>
      <c r="Z1202" s="5"/>
      <c r="AA1202" s="14"/>
      <c r="AB1202" s="5"/>
      <c r="AC1202" s="27"/>
      <c r="AD1202" s="5"/>
      <c r="AE1202" s="14"/>
      <c r="AF1202" s="5"/>
      <c r="AG1202" s="7"/>
    </row>
    <row r="1203" spans="1:33" s="54" customFormat="1">
      <c r="A1203" s="16" t="s">
        <v>846</v>
      </c>
      <c r="B1203" s="16" t="s">
        <v>847</v>
      </c>
      <c r="C1203" s="17" t="s">
        <v>129</v>
      </c>
      <c r="D1203" s="186" t="s">
        <v>848</v>
      </c>
      <c r="E1203" s="189" t="s">
        <v>849</v>
      </c>
      <c r="F1203" s="17" t="s">
        <v>83</v>
      </c>
      <c r="G1203" s="17" t="s">
        <v>147</v>
      </c>
      <c r="H1203" s="18">
        <v>0</v>
      </c>
      <c r="I1203" s="13">
        <v>10</v>
      </c>
      <c r="J1203" s="14">
        <v>25224</v>
      </c>
      <c r="K1203" s="19"/>
      <c r="L1203" s="14">
        <v>119972</v>
      </c>
      <c r="M1203" s="14"/>
      <c r="N1203" s="14">
        <v>0</v>
      </c>
      <c r="O1203" s="14"/>
      <c r="P1203" s="14">
        <v>220369</v>
      </c>
      <c r="Q1203" s="14"/>
      <c r="R1203" s="14">
        <v>0</v>
      </c>
      <c r="S1203" s="14"/>
      <c r="T1203" s="14">
        <v>153348</v>
      </c>
      <c r="U1203" s="14"/>
      <c r="V1203" s="15">
        <v>518913</v>
      </c>
      <c r="W1203" s="14"/>
      <c r="X1203" s="5" t="str">
        <f t="shared" si="18"/>
        <v>No</v>
      </c>
      <c r="Y1203" s="14"/>
      <c r="Z1203" s="5"/>
      <c r="AA1203" s="14"/>
      <c r="AB1203" s="5"/>
      <c r="AC1203" s="27"/>
      <c r="AD1203" s="5"/>
      <c r="AE1203" s="14"/>
      <c r="AF1203" s="5"/>
      <c r="AG1203" s="7"/>
    </row>
    <row r="1204" spans="1:33" s="54" customFormat="1">
      <c r="A1204" s="16" t="s">
        <v>762</v>
      </c>
      <c r="B1204" s="16" t="s">
        <v>6089</v>
      </c>
      <c r="C1204" s="17" t="s">
        <v>129</v>
      </c>
      <c r="D1204" s="186" t="s">
        <v>764</v>
      </c>
      <c r="E1204" s="189" t="s">
        <v>765</v>
      </c>
      <c r="F1204" s="17" t="s">
        <v>83</v>
      </c>
      <c r="G1204" s="17" t="s">
        <v>147</v>
      </c>
      <c r="H1204" s="18">
        <v>0</v>
      </c>
      <c r="I1204" s="13">
        <v>10</v>
      </c>
      <c r="J1204" s="14">
        <v>8119</v>
      </c>
      <c r="K1204" s="19"/>
      <c r="L1204" s="14">
        <v>0</v>
      </c>
      <c r="M1204" s="14"/>
      <c r="N1204" s="14">
        <v>0</v>
      </c>
      <c r="O1204" s="14"/>
      <c r="P1204" s="14">
        <v>232046</v>
      </c>
      <c r="Q1204" s="14"/>
      <c r="R1204" s="14">
        <v>0</v>
      </c>
      <c r="S1204" s="14"/>
      <c r="T1204" s="14">
        <v>196498</v>
      </c>
      <c r="U1204" s="14"/>
      <c r="V1204" s="15">
        <v>436663</v>
      </c>
      <c r="W1204" s="14"/>
      <c r="X1204" s="5" t="str">
        <f t="shared" si="18"/>
        <v>No</v>
      </c>
      <c r="Y1204" s="14"/>
      <c r="Z1204" s="5"/>
      <c r="AA1204" s="14"/>
      <c r="AB1204" s="5"/>
      <c r="AC1204" s="27"/>
      <c r="AD1204" s="5"/>
      <c r="AE1204" s="14"/>
      <c r="AF1204" s="5"/>
      <c r="AG1204" s="7"/>
    </row>
    <row r="1205" spans="1:33" s="54" customFormat="1">
      <c r="A1205" s="16" t="s">
        <v>181</v>
      </c>
      <c r="B1205" s="16" t="s">
        <v>182</v>
      </c>
      <c r="C1205" s="17" t="s">
        <v>154</v>
      </c>
      <c r="D1205" s="186">
        <v>4187</v>
      </c>
      <c r="E1205" s="189">
        <v>40187</v>
      </c>
      <c r="F1205" s="17" t="s">
        <v>183</v>
      </c>
      <c r="G1205" s="17" t="s">
        <v>5756</v>
      </c>
      <c r="H1205" s="18">
        <v>104996</v>
      </c>
      <c r="I1205" s="13">
        <v>10</v>
      </c>
      <c r="J1205" s="14">
        <v>52461</v>
      </c>
      <c r="K1205" s="19"/>
      <c r="L1205" s="14">
        <v>255979</v>
      </c>
      <c r="M1205" s="14"/>
      <c r="N1205" s="14">
        <v>0</v>
      </c>
      <c r="O1205" s="14"/>
      <c r="P1205" s="14">
        <v>17660</v>
      </c>
      <c r="Q1205" s="14"/>
      <c r="R1205" s="14">
        <v>39424</v>
      </c>
      <c r="S1205" s="14"/>
      <c r="T1205" s="14">
        <v>66684</v>
      </c>
      <c r="U1205" s="14"/>
      <c r="V1205" s="15">
        <v>432208</v>
      </c>
      <c r="W1205" s="14"/>
      <c r="X1205" s="5" t="str">
        <f t="shared" si="18"/>
        <v>No</v>
      </c>
      <c r="Y1205" s="14"/>
      <c r="Z1205" s="5"/>
      <c r="AA1205" s="14"/>
      <c r="AB1205" s="5"/>
      <c r="AC1205" s="27"/>
      <c r="AD1205" s="5"/>
      <c r="AE1205" s="14"/>
      <c r="AF1205" s="5"/>
      <c r="AG1205" s="7"/>
    </row>
    <row r="1206" spans="1:33" s="54" customFormat="1">
      <c r="A1206" s="16" t="s">
        <v>3641</v>
      </c>
      <c r="B1206" s="16" t="s">
        <v>3642</v>
      </c>
      <c r="C1206" s="17" t="s">
        <v>73</v>
      </c>
      <c r="D1206" s="186">
        <v>6100</v>
      </c>
      <c r="E1206" s="189">
        <v>60100</v>
      </c>
      <c r="F1206" s="17" t="s">
        <v>83</v>
      </c>
      <c r="G1206" s="17" t="s">
        <v>5756</v>
      </c>
      <c r="H1206" s="18">
        <v>53049</v>
      </c>
      <c r="I1206" s="13">
        <v>10</v>
      </c>
      <c r="J1206" s="14">
        <v>79808</v>
      </c>
      <c r="K1206" s="19"/>
      <c r="L1206" s="14">
        <v>0</v>
      </c>
      <c r="M1206" s="14"/>
      <c r="N1206" s="14">
        <v>0</v>
      </c>
      <c r="O1206" s="14"/>
      <c r="P1206" s="14">
        <v>447509</v>
      </c>
      <c r="Q1206" s="14"/>
      <c r="R1206" s="14">
        <v>0</v>
      </c>
      <c r="S1206" s="14"/>
      <c r="T1206" s="14">
        <v>483300</v>
      </c>
      <c r="U1206" s="14"/>
      <c r="V1206" s="15">
        <v>1010617</v>
      </c>
      <c r="W1206" s="14"/>
      <c r="X1206" s="5" t="str">
        <f t="shared" si="18"/>
        <v>No</v>
      </c>
      <c r="Y1206" s="14"/>
      <c r="Z1206" s="5"/>
      <c r="AA1206" s="14"/>
      <c r="AB1206" s="5"/>
      <c r="AC1206" s="27"/>
      <c r="AD1206" s="5"/>
      <c r="AE1206" s="14"/>
      <c r="AF1206" s="5"/>
      <c r="AG1206" s="7"/>
    </row>
    <row r="1207" spans="1:33" s="54" customFormat="1">
      <c r="A1207" s="16" t="s">
        <v>5544</v>
      </c>
      <c r="B1207" s="16" t="s">
        <v>5545</v>
      </c>
      <c r="C1207" s="17" t="s">
        <v>132</v>
      </c>
      <c r="D1207" s="186" t="s">
        <v>5546</v>
      </c>
      <c r="E1207" s="189" t="s">
        <v>5547</v>
      </c>
      <c r="F1207" s="17" t="s">
        <v>1320</v>
      </c>
      <c r="G1207" s="17" t="s">
        <v>147</v>
      </c>
      <c r="H1207" s="18">
        <v>0</v>
      </c>
      <c r="I1207" s="13">
        <v>10</v>
      </c>
      <c r="J1207" s="14">
        <v>30384</v>
      </c>
      <c r="K1207" s="19"/>
      <c r="L1207" s="14">
        <v>0</v>
      </c>
      <c r="M1207" s="14"/>
      <c r="N1207" s="14">
        <v>0</v>
      </c>
      <c r="O1207" s="14"/>
      <c r="P1207" s="14">
        <v>328943</v>
      </c>
      <c r="Q1207" s="14"/>
      <c r="R1207" s="14">
        <v>207625</v>
      </c>
      <c r="S1207" s="14"/>
      <c r="T1207" s="14">
        <v>536566</v>
      </c>
      <c r="U1207" s="14"/>
      <c r="V1207" s="15">
        <v>1103518</v>
      </c>
      <c r="W1207" s="14"/>
      <c r="X1207" s="5" t="str">
        <f t="shared" si="18"/>
        <v>No</v>
      </c>
      <c r="Y1207" s="14"/>
      <c r="Z1207" s="5"/>
      <c r="AA1207" s="14"/>
      <c r="AB1207" s="5"/>
      <c r="AC1207" s="27"/>
      <c r="AD1207" s="5"/>
      <c r="AE1207" s="14"/>
      <c r="AF1207" s="5"/>
      <c r="AG1207" s="7"/>
    </row>
    <row r="1208" spans="1:33" s="54" customFormat="1">
      <c r="A1208" s="16" t="s">
        <v>5534</v>
      </c>
      <c r="B1208" s="16" t="s">
        <v>635</v>
      </c>
      <c r="C1208" s="17" t="s">
        <v>132</v>
      </c>
      <c r="D1208" s="186" t="s">
        <v>5535</v>
      </c>
      <c r="E1208" s="189" t="s">
        <v>5536</v>
      </c>
      <c r="F1208" s="17" t="s">
        <v>157</v>
      </c>
      <c r="G1208" s="17" t="s">
        <v>147</v>
      </c>
      <c r="H1208" s="18">
        <v>0</v>
      </c>
      <c r="I1208" s="13">
        <v>10</v>
      </c>
      <c r="J1208" s="14">
        <v>73170</v>
      </c>
      <c r="K1208" s="19"/>
      <c r="L1208" s="14">
        <v>5528</v>
      </c>
      <c r="M1208" s="14"/>
      <c r="N1208" s="14">
        <v>0</v>
      </c>
      <c r="O1208" s="14"/>
      <c r="P1208" s="14">
        <v>138743</v>
      </c>
      <c r="Q1208" s="14"/>
      <c r="R1208" s="14">
        <v>92918</v>
      </c>
      <c r="S1208" s="14"/>
      <c r="T1208" s="14">
        <v>209844</v>
      </c>
      <c r="U1208" s="14"/>
      <c r="V1208" s="15">
        <v>520203</v>
      </c>
      <c r="W1208" s="14"/>
      <c r="X1208" s="5" t="str">
        <f t="shared" si="18"/>
        <v>No</v>
      </c>
      <c r="Y1208" s="14"/>
      <c r="Z1208" s="5"/>
      <c r="AA1208" s="14"/>
      <c r="AB1208" s="5"/>
      <c r="AC1208" s="27"/>
      <c r="AD1208" s="5"/>
      <c r="AE1208" s="14"/>
      <c r="AF1208" s="5"/>
      <c r="AG1208" s="7"/>
    </row>
    <row r="1209" spans="1:33" s="54" customFormat="1">
      <c r="A1209" s="16" t="s">
        <v>1571</v>
      </c>
      <c r="B1209" s="16" t="s">
        <v>1572</v>
      </c>
      <c r="C1209" s="17" t="s">
        <v>178</v>
      </c>
      <c r="D1209" s="186" t="s">
        <v>1573</v>
      </c>
      <c r="E1209" s="189" t="s">
        <v>1574</v>
      </c>
      <c r="F1209" s="17" t="s">
        <v>83</v>
      </c>
      <c r="G1209" s="17" t="s">
        <v>147</v>
      </c>
      <c r="H1209" s="18">
        <v>0</v>
      </c>
      <c r="I1209" s="13">
        <v>10</v>
      </c>
      <c r="J1209" s="14">
        <v>169125</v>
      </c>
      <c r="K1209" s="19"/>
      <c r="L1209" s="14">
        <v>0</v>
      </c>
      <c r="M1209" s="14"/>
      <c r="N1209" s="14">
        <v>0</v>
      </c>
      <c r="O1209" s="14"/>
      <c r="P1209" s="14">
        <v>42298</v>
      </c>
      <c r="Q1209" s="14"/>
      <c r="R1209" s="14">
        <v>221304</v>
      </c>
      <c r="S1209" s="14"/>
      <c r="T1209" s="14">
        <v>123851</v>
      </c>
      <c r="U1209" s="14"/>
      <c r="V1209" s="15">
        <v>556578</v>
      </c>
      <c r="W1209" s="14"/>
      <c r="X1209" s="5" t="str">
        <f t="shared" si="18"/>
        <v>No</v>
      </c>
      <c r="Y1209" s="14"/>
      <c r="Z1209" s="5"/>
      <c r="AA1209" s="14"/>
      <c r="AB1209" s="5"/>
      <c r="AC1209" s="27"/>
      <c r="AD1209" s="5"/>
      <c r="AE1209" s="14"/>
      <c r="AF1209" s="5"/>
      <c r="AG1209" s="7"/>
    </row>
    <row r="1210" spans="1:33" s="54" customFormat="1">
      <c r="A1210" s="16" t="s">
        <v>4944</v>
      </c>
      <c r="B1210" s="16" t="s">
        <v>4945</v>
      </c>
      <c r="C1210" s="17" t="s">
        <v>91</v>
      </c>
      <c r="D1210" s="186" t="s">
        <v>4946</v>
      </c>
      <c r="E1210" s="189" t="s">
        <v>4947</v>
      </c>
      <c r="F1210" s="17" t="s">
        <v>83</v>
      </c>
      <c r="G1210" s="17" t="s">
        <v>147</v>
      </c>
      <c r="H1210" s="18">
        <v>0</v>
      </c>
      <c r="I1210" s="13">
        <v>10</v>
      </c>
      <c r="J1210" s="14">
        <v>307534</v>
      </c>
      <c r="K1210" s="19"/>
      <c r="L1210" s="14">
        <v>78527</v>
      </c>
      <c r="M1210" s="14"/>
      <c r="N1210" s="14">
        <v>0</v>
      </c>
      <c r="O1210" s="14"/>
      <c r="P1210" s="14">
        <v>1413306</v>
      </c>
      <c r="Q1210" s="14"/>
      <c r="R1210" s="14">
        <v>1227887</v>
      </c>
      <c r="S1210" s="14"/>
      <c r="T1210" s="14">
        <v>449352</v>
      </c>
      <c r="U1210" s="14"/>
      <c r="V1210" s="15">
        <v>3476606</v>
      </c>
      <c r="W1210" s="14"/>
      <c r="X1210" s="5" t="str">
        <f t="shared" si="18"/>
        <v>No</v>
      </c>
      <c r="Y1210" s="14"/>
      <c r="Z1210" s="5"/>
      <c r="AA1210" s="14"/>
      <c r="AB1210" s="5"/>
      <c r="AC1210" s="27"/>
      <c r="AD1210" s="5"/>
      <c r="AE1210" s="14"/>
      <c r="AF1210" s="5"/>
      <c r="AG1210" s="7"/>
    </row>
    <row r="1211" spans="1:33" s="54" customFormat="1">
      <c r="A1211" s="16" t="s">
        <v>5689</v>
      </c>
      <c r="B1211" s="16" t="s">
        <v>5690</v>
      </c>
      <c r="C1211" s="17" t="s">
        <v>91</v>
      </c>
      <c r="D1211" s="186">
        <v>9244</v>
      </c>
      <c r="E1211" s="189">
        <v>90244</v>
      </c>
      <c r="F1211" s="17" t="s">
        <v>83</v>
      </c>
      <c r="G1211" s="17" t="s">
        <v>84</v>
      </c>
      <c r="H1211" s="18">
        <v>219454</v>
      </c>
      <c r="I1211" s="13">
        <v>10</v>
      </c>
      <c r="J1211" s="14">
        <v>313858</v>
      </c>
      <c r="K1211" s="19"/>
      <c r="L1211" s="14">
        <v>88747</v>
      </c>
      <c r="M1211" s="14"/>
      <c r="N1211" s="14">
        <v>0</v>
      </c>
      <c r="O1211" s="14"/>
      <c r="P1211" s="14">
        <v>1032933</v>
      </c>
      <c r="Q1211" s="14"/>
      <c r="R1211" s="14">
        <v>520634</v>
      </c>
      <c r="S1211" s="14"/>
      <c r="T1211" s="14">
        <v>1063216</v>
      </c>
      <c r="U1211" s="14"/>
      <c r="V1211" s="15">
        <v>3019388</v>
      </c>
      <c r="W1211" s="14"/>
      <c r="X1211" s="5" t="str">
        <f t="shared" si="18"/>
        <v>No</v>
      </c>
      <c r="Y1211" s="14"/>
      <c r="Z1211" s="5"/>
      <c r="AA1211" s="14"/>
      <c r="AB1211" s="5"/>
      <c r="AC1211" s="27"/>
      <c r="AD1211" s="5"/>
      <c r="AE1211" s="14"/>
      <c r="AF1211" s="5"/>
      <c r="AG1211" s="7"/>
    </row>
    <row r="1212" spans="1:33" s="54" customFormat="1">
      <c r="A1212" s="16" t="s">
        <v>2139</v>
      </c>
      <c r="B1212" s="16" t="s">
        <v>2140</v>
      </c>
      <c r="C1212" s="17" t="s">
        <v>275</v>
      </c>
      <c r="D1212" s="186" t="s">
        <v>2141</v>
      </c>
      <c r="E1212" s="189" t="s">
        <v>2142</v>
      </c>
      <c r="F1212" s="17" t="s">
        <v>83</v>
      </c>
      <c r="G1212" s="17" t="s">
        <v>147</v>
      </c>
      <c r="H1212" s="18">
        <v>0</v>
      </c>
      <c r="I1212" s="13">
        <v>10</v>
      </c>
      <c r="J1212" s="14">
        <v>108592</v>
      </c>
      <c r="K1212" s="19"/>
      <c r="L1212" s="14">
        <v>0</v>
      </c>
      <c r="M1212" s="14"/>
      <c r="N1212" s="14">
        <v>0</v>
      </c>
      <c r="O1212" s="14"/>
      <c r="P1212" s="14">
        <v>109369</v>
      </c>
      <c r="Q1212" s="14"/>
      <c r="R1212" s="14">
        <v>109369</v>
      </c>
      <c r="S1212" s="14"/>
      <c r="T1212" s="14">
        <v>329328</v>
      </c>
      <c r="U1212" s="14"/>
      <c r="V1212" s="15">
        <v>656658</v>
      </c>
      <c r="W1212" s="14"/>
      <c r="X1212" s="5" t="str">
        <f t="shared" si="18"/>
        <v>No</v>
      </c>
      <c r="Y1212" s="14"/>
      <c r="Z1212" s="5"/>
      <c r="AA1212" s="14"/>
      <c r="AB1212" s="5"/>
      <c r="AC1212" s="27"/>
      <c r="AD1212" s="5"/>
      <c r="AE1212" s="14"/>
      <c r="AF1212" s="5"/>
      <c r="AG1212" s="7"/>
    </row>
    <row r="1213" spans="1:33" s="54" customFormat="1">
      <c r="A1213" s="16" t="s">
        <v>5249</v>
      </c>
      <c r="B1213" s="16" t="s">
        <v>5250</v>
      </c>
      <c r="C1213" s="17" t="s">
        <v>168</v>
      </c>
      <c r="D1213" s="186" t="s">
        <v>5251</v>
      </c>
      <c r="E1213" s="189" t="s">
        <v>5252</v>
      </c>
      <c r="F1213" s="17" t="s">
        <v>83</v>
      </c>
      <c r="G1213" s="17" t="s">
        <v>147</v>
      </c>
      <c r="H1213" s="18">
        <v>0</v>
      </c>
      <c r="I1213" s="13">
        <v>10</v>
      </c>
      <c r="J1213" s="14">
        <v>38226</v>
      </c>
      <c r="K1213" s="19"/>
      <c r="L1213" s="14">
        <v>67541</v>
      </c>
      <c r="M1213" s="14"/>
      <c r="N1213" s="14">
        <v>0</v>
      </c>
      <c r="O1213" s="14"/>
      <c r="P1213" s="14">
        <v>116000</v>
      </c>
      <c r="Q1213" s="14"/>
      <c r="R1213" s="14">
        <v>151875</v>
      </c>
      <c r="S1213" s="14"/>
      <c r="T1213" s="14">
        <v>278707</v>
      </c>
      <c r="U1213" s="14"/>
      <c r="V1213" s="15">
        <v>652349</v>
      </c>
      <c r="W1213" s="14"/>
      <c r="X1213" s="5" t="str">
        <f t="shared" si="18"/>
        <v>No</v>
      </c>
      <c r="Y1213" s="14"/>
      <c r="Z1213" s="5"/>
      <c r="AA1213" s="14"/>
      <c r="AB1213" s="5"/>
      <c r="AC1213" s="27"/>
      <c r="AD1213" s="5"/>
      <c r="AE1213" s="14"/>
      <c r="AF1213" s="5"/>
      <c r="AG1213" s="7"/>
    </row>
    <row r="1214" spans="1:33" s="54" customFormat="1">
      <c r="A1214" s="16" t="s">
        <v>1023</v>
      </c>
      <c r="B1214" s="16" t="s">
        <v>246</v>
      </c>
      <c r="C1214" s="17" t="s">
        <v>124</v>
      </c>
      <c r="D1214" s="186">
        <v>6025</v>
      </c>
      <c r="E1214" s="189">
        <v>60025</v>
      </c>
      <c r="F1214" s="17" t="s">
        <v>83</v>
      </c>
      <c r="G1214" s="17" t="s">
        <v>5756</v>
      </c>
      <c r="H1214" s="18">
        <v>82804</v>
      </c>
      <c r="I1214" s="13">
        <v>10</v>
      </c>
      <c r="J1214" s="14">
        <v>411019</v>
      </c>
      <c r="K1214" s="19"/>
      <c r="L1214" s="14">
        <v>0</v>
      </c>
      <c r="M1214" s="14"/>
      <c r="N1214" s="14">
        <v>0</v>
      </c>
      <c r="O1214" s="14"/>
      <c r="P1214" s="14">
        <v>1468115</v>
      </c>
      <c r="Q1214" s="14"/>
      <c r="R1214" s="14">
        <v>284325</v>
      </c>
      <c r="S1214" s="14"/>
      <c r="T1214" s="14">
        <v>759206</v>
      </c>
      <c r="U1214" s="14"/>
      <c r="V1214" s="15">
        <v>2922665</v>
      </c>
      <c r="W1214" s="14"/>
      <c r="X1214" s="5" t="str">
        <f t="shared" si="18"/>
        <v>No</v>
      </c>
      <c r="Y1214" s="14"/>
      <c r="Z1214" s="5"/>
      <c r="AA1214" s="14"/>
      <c r="AB1214" s="5"/>
      <c r="AC1214" s="27"/>
      <c r="AD1214" s="5"/>
      <c r="AE1214" s="14"/>
      <c r="AF1214" s="5"/>
      <c r="AG1214" s="7"/>
    </row>
    <row r="1215" spans="1:33" s="54" customFormat="1">
      <c r="A1215" s="16" t="s">
        <v>4914</v>
      </c>
      <c r="B1215" s="16" t="s">
        <v>1754</v>
      </c>
      <c r="C1215" s="17" t="s">
        <v>91</v>
      </c>
      <c r="D1215" s="186">
        <v>9225</v>
      </c>
      <c r="E1215" s="189">
        <v>90225</v>
      </c>
      <c r="F1215" s="17" t="s">
        <v>88</v>
      </c>
      <c r="G1215" s="17" t="s">
        <v>84</v>
      </c>
      <c r="H1215" s="18">
        <v>3281212</v>
      </c>
      <c r="I1215" s="13">
        <v>10</v>
      </c>
      <c r="J1215" s="14">
        <v>18567319</v>
      </c>
      <c r="K1215" s="19"/>
      <c r="L1215" s="14">
        <v>2625</v>
      </c>
      <c r="M1215" s="14"/>
      <c r="N1215" s="14">
        <v>0</v>
      </c>
      <c r="O1215" s="14"/>
      <c r="P1215" s="14">
        <v>12200562</v>
      </c>
      <c r="Q1215" s="14"/>
      <c r="R1215" s="14">
        <v>0</v>
      </c>
      <c r="S1215" s="14"/>
      <c r="T1215" s="14">
        <v>0</v>
      </c>
      <c r="U1215" s="14"/>
      <c r="V1215" s="15">
        <v>30770506</v>
      </c>
      <c r="W1215" s="14"/>
      <c r="X1215" s="5" t="str">
        <f t="shared" si="18"/>
        <v>No</v>
      </c>
      <c r="Y1215" s="14"/>
      <c r="Z1215" s="5"/>
      <c r="AA1215" s="14"/>
      <c r="AB1215" s="5"/>
      <c r="AC1215" s="27"/>
      <c r="AD1215" s="5"/>
      <c r="AE1215" s="14"/>
      <c r="AF1215" s="5"/>
      <c r="AG1215" s="7"/>
    </row>
    <row r="1216" spans="1:33" s="54" customFormat="1">
      <c r="A1216" s="16" t="s">
        <v>44</v>
      </c>
      <c r="B1216" s="16" t="s">
        <v>45</v>
      </c>
      <c r="C1216" s="17" t="s">
        <v>46</v>
      </c>
      <c r="D1216" s="186" t="s">
        <v>47</v>
      </c>
      <c r="E1216" s="189">
        <v>55270</v>
      </c>
      <c r="F1216" s="17" t="s">
        <v>36</v>
      </c>
      <c r="G1216" s="17" t="s">
        <v>5756</v>
      </c>
      <c r="H1216" s="18">
        <v>0</v>
      </c>
      <c r="I1216" s="13">
        <v>10</v>
      </c>
      <c r="J1216" s="14">
        <v>51283</v>
      </c>
      <c r="K1216" s="19"/>
      <c r="L1216" s="14">
        <v>0</v>
      </c>
      <c r="M1216" s="14"/>
      <c r="N1216" s="14">
        <v>0</v>
      </c>
      <c r="O1216" s="14"/>
      <c r="P1216" s="14">
        <v>0</v>
      </c>
      <c r="Q1216" s="14"/>
      <c r="R1216" s="14">
        <v>0</v>
      </c>
      <c r="S1216" s="14"/>
      <c r="T1216" s="14">
        <v>985254</v>
      </c>
      <c r="U1216" s="14"/>
      <c r="V1216" s="15">
        <v>1036537</v>
      </c>
      <c r="W1216" s="14"/>
      <c r="X1216" s="5" t="str">
        <f t="shared" si="18"/>
        <v>No</v>
      </c>
      <c r="Y1216" s="14"/>
      <c r="Z1216" s="5"/>
      <c r="AA1216" s="14"/>
      <c r="AB1216" s="5"/>
      <c r="AC1216" s="27"/>
      <c r="AD1216" s="5"/>
      <c r="AE1216" s="14"/>
      <c r="AF1216" s="5"/>
      <c r="AG1216" s="7"/>
    </row>
    <row r="1217" spans="1:33" s="54" customFormat="1">
      <c r="A1217" s="16" t="s">
        <v>3762</v>
      </c>
      <c r="B1217" s="16" t="s">
        <v>1932</v>
      </c>
      <c r="C1217" s="17" t="s">
        <v>278</v>
      </c>
      <c r="D1217" s="186" t="s">
        <v>3763</v>
      </c>
      <c r="E1217" s="189" t="s">
        <v>3764</v>
      </c>
      <c r="F1217" s="17" t="s">
        <v>157</v>
      </c>
      <c r="G1217" s="17" t="s">
        <v>147</v>
      </c>
      <c r="H1217" s="18">
        <v>0</v>
      </c>
      <c r="I1217" s="13">
        <v>10</v>
      </c>
      <c r="J1217" s="14">
        <v>19455</v>
      </c>
      <c r="K1217" s="19"/>
      <c r="L1217" s="14">
        <v>0</v>
      </c>
      <c r="M1217" s="14"/>
      <c r="N1217" s="14">
        <v>0</v>
      </c>
      <c r="O1217" s="14"/>
      <c r="P1217" s="14">
        <v>91257</v>
      </c>
      <c r="Q1217" s="14"/>
      <c r="R1217" s="14">
        <v>43438</v>
      </c>
      <c r="S1217" s="14"/>
      <c r="T1217" s="14">
        <v>90877</v>
      </c>
      <c r="U1217" s="14"/>
      <c r="V1217" s="15">
        <v>245027</v>
      </c>
      <c r="W1217" s="14"/>
      <c r="X1217" s="5" t="str">
        <f t="shared" si="18"/>
        <v>No</v>
      </c>
      <c r="Y1217" s="14"/>
      <c r="Z1217" s="5"/>
      <c r="AA1217" s="14"/>
      <c r="AB1217" s="5"/>
      <c r="AC1217" s="27"/>
      <c r="AD1217" s="5"/>
      <c r="AE1217" s="14"/>
      <c r="AF1217" s="5"/>
      <c r="AG1217" s="7"/>
    </row>
    <row r="1218" spans="1:33" s="54" customFormat="1">
      <c r="A1218" s="16" t="s">
        <v>5507</v>
      </c>
      <c r="B1218" s="16" t="s">
        <v>5508</v>
      </c>
      <c r="C1218" s="17" t="s">
        <v>132</v>
      </c>
      <c r="D1218" s="186" t="s">
        <v>5509</v>
      </c>
      <c r="E1218" s="189" t="s">
        <v>5510</v>
      </c>
      <c r="F1218" s="17" t="s">
        <v>157</v>
      </c>
      <c r="G1218" s="17" t="s">
        <v>147</v>
      </c>
      <c r="H1218" s="18">
        <v>0</v>
      </c>
      <c r="I1218" s="13">
        <v>10</v>
      </c>
      <c r="J1218" s="14">
        <v>23804</v>
      </c>
      <c r="K1218" s="19"/>
      <c r="L1218" s="14">
        <v>0</v>
      </c>
      <c r="M1218" s="14"/>
      <c r="N1218" s="14">
        <v>0</v>
      </c>
      <c r="O1218" s="14"/>
      <c r="P1218" s="14">
        <v>74143</v>
      </c>
      <c r="Q1218" s="14"/>
      <c r="R1218" s="14">
        <v>96370</v>
      </c>
      <c r="S1218" s="14"/>
      <c r="T1218" s="14">
        <v>156592</v>
      </c>
      <c r="U1218" s="14"/>
      <c r="V1218" s="15">
        <v>350909</v>
      </c>
      <c r="W1218" s="14"/>
      <c r="X1218" s="5" t="str">
        <f t="shared" si="18"/>
        <v>No</v>
      </c>
      <c r="Y1218" s="14"/>
      <c r="Z1218" s="5"/>
      <c r="AA1218" s="14"/>
      <c r="AB1218" s="5"/>
      <c r="AC1218" s="27"/>
      <c r="AD1218" s="5"/>
      <c r="AE1218" s="14"/>
      <c r="AF1218" s="5"/>
      <c r="AG1218" s="7"/>
    </row>
    <row r="1219" spans="1:33" s="54" customFormat="1">
      <c r="A1219" s="16" t="s">
        <v>6592</v>
      </c>
      <c r="B1219" s="16" t="s">
        <v>486</v>
      </c>
      <c r="C1219" s="17" t="s">
        <v>132</v>
      </c>
      <c r="D1219" s="186">
        <v>5201</v>
      </c>
      <c r="E1219" s="189">
        <v>50201</v>
      </c>
      <c r="F1219" s="17" t="s">
        <v>157</v>
      </c>
      <c r="G1219" s="17" t="s">
        <v>5756</v>
      </c>
      <c r="H1219" s="18">
        <v>1487483</v>
      </c>
      <c r="I1219" s="13">
        <v>10</v>
      </c>
      <c r="J1219" s="14">
        <v>54256</v>
      </c>
      <c r="K1219" s="19"/>
      <c r="L1219" s="14">
        <v>0</v>
      </c>
      <c r="M1219" s="14"/>
      <c r="N1219" s="14">
        <v>0</v>
      </c>
      <c r="O1219" s="14"/>
      <c r="P1219" s="14">
        <v>176623</v>
      </c>
      <c r="Q1219" s="14"/>
      <c r="R1219" s="14">
        <v>60681</v>
      </c>
      <c r="S1219" s="14"/>
      <c r="T1219" s="14">
        <v>221615</v>
      </c>
      <c r="U1219" s="14"/>
      <c r="V1219" s="15">
        <v>513175</v>
      </c>
      <c r="W1219" s="14"/>
      <c r="X1219" s="5" t="str">
        <f t="shared" ref="X1219:X1282" si="19">IF(W1219&amp;U1219&amp;S1219&amp;Q1219&amp;O1219&amp;M1219&amp;K1219&lt;&gt;"","Yes","No")</f>
        <v>No</v>
      </c>
      <c r="Y1219" s="14"/>
      <c r="Z1219" s="5"/>
      <c r="AA1219" s="14"/>
      <c r="AB1219" s="5"/>
      <c r="AC1219" s="27"/>
      <c r="AD1219" s="5"/>
      <c r="AE1219" s="14"/>
      <c r="AF1219" s="5"/>
      <c r="AG1219" s="7"/>
    </row>
    <row r="1220" spans="1:33" s="54" customFormat="1">
      <c r="A1220" s="16" t="s">
        <v>1486</v>
      </c>
      <c r="B1220" s="16" t="s">
        <v>6454</v>
      </c>
      <c r="C1220" s="17" t="s">
        <v>178</v>
      </c>
      <c r="D1220" s="186" t="s">
        <v>1487</v>
      </c>
      <c r="E1220" s="189" t="s">
        <v>1488</v>
      </c>
      <c r="F1220" s="17" t="s">
        <v>88</v>
      </c>
      <c r="G1220" s="17" t="s">
        <v>147</v>
      </c>
      <c r="H1220" s="18">
        <v>0</v>
      </c>
      <c r="I1220" s="13">
        <v>10</v>
      </c>
      <c r="J1220" s="14">
        <v>21968</v>
      </c>
      <c r="K1220" s="19"/>
      <c r="L1220" s="14">
        <v>0</v>
      </c>
      <c r="M1220" s="14"/>
      <c r="N1220" s="14">
        <v>0</v>
      </c>
      <c r="O1220" s="14"/>
      <c r="P1220" s="14">
        <v>220655</v>
      </c>
      <c r="Q1220" s="14"/>
      <c r="R1220" s="14">
        <v>222594</v>
      </c>
      <c r="S1220" s="14"/>
      <c r="T1220" s="14">
        <v>109431</v>
      </c>
      <c r="U1220" s="14"/>
      <c r="V1220" s="15">
        <v>574648</v>
      </c>
      <c r="W1220" s="14"/>
      <c r="X1220" s="5" t="str">
        <f t="shared" si="19"/>
        <v>No</v>
      </c>
      <c r="Y1220" s="14"/>
      <c r="Z1220" s="5"/>
      <c r="AA1220" s="14"/>
      <c r="AB1220" s="5"/>
      <c r="AC1220" s="27"/>
      <c r="AD1220" s="5"/>
      <c r="AE1220" s="14"/>
      <c r="AF1220" s="5"/>
      <c r="AG1220" s="7"/>
    </row>
    <row r="1221" spans="1:33" s="54" customFormat="1">
      <c r="A1221" s="16" t="s">
        <v>215</v>
      </c>
      <c r="B1221" s="16" t="s">
        <v>216</v>
      </c>
      <c r="C1221" s="17" t="s">
        <v>217</v>
      </c>
      <c r="D1221" s="186">
        <v>3042</v>
      </c>
      <c r="E1221" s="189">
        <v>30042</v>
      </c>
      <c r="F1221" s="17" t="s">
        <v>83</v>
      </c>
      <c r="G1221" s="17" t="s">
        <v>5756</v>
      </c>
      <c r="H1221" s="18">
        <v>182696</v>
      </c>
      <c r="I1221" s="13">
        <v>10</v>
      </c>
      <c r="J1221" s="14">
        <v>304816</v>
      </c>
      <c r="K1221" s="19"/>
      <c r="L1221" s="14">
        <v>0</v>
      </c>
      <c r="M1221" s="14"/>
      <c r="N1221" s="14">
        <v>0</v>
      </c>
      <c r="O1221" s="14"/>
      <c r="P1221" s="14">
        <v>600726</v>
      </c>
      <c r="Q1221" s="14"/>
      <c r="R1221" s="14">
        <v>314782</v>
      </c>
      <c r="S1221" s="14"/>
      <c r="T1221" s="14">
        <v>1068078</v>
      </c>
      <c r="U1221" s="14"/>
      <c r="V1221" s="15">
        <v>2288402</v>
      </c>
      <c r="W1221" s="14"/>
      <c r="X1221" s="5" t="str">
        <f t="shared" si="19"/>
        <v>No</v>
      </c>
      <c r="Y1221" s="14"/>
      <c r="Z1221" s="5"/>
      <c r="AA1221" s="14"/>
      <c r="AB1221" s="5"/>
      <c r="AC1221" s="27"/>
      <c r="AD1221" s="5"/>
      <c r="AE1221" s="14"/>
      <c r="AF1221" s="5"/>
      <c r="AG1221" s="7"/>
    </row>
    <row r="1222" spans="1:33" s="54" customFormat="1">
      <c r="A1222" s="16" t="s">
        <v>2855</v>
      </c>
      <c r="B1222" s="16" t="s">
        <v>2856</v>
      </c>
      <c r="C1222" s="17" t="s">
        <v>124</v>
      </c>
      <c r="D1222" s="186" t="s">
        <v>2857</v>
      </c>
      <c r="E1222" s="189" t="s">
        <v>2858</v>
      </c>
      <c r="F1222" s="17" t="s">
        <v>1320</v>
      </c>
      <c r="G1222" s="17" t="s">
        <v>147</v>
      </c>
      <c r="H1222" s="18">
        <v>0</v>
      </c>
      <c r="I1222" s="13">
        <v>10</v>
      </c>
      <c r="J1222" s="14">
        <v>16634</v>
      </c>
      <c r="K1222" s="19"/>
      <c r="L1222" s="14">
        <v>0</v>
      </c>
      <c r="M1222" s="14"/>
      <c r="N1222" s="14">
        <v>0</v>
      </c>
      <c r="O1222" s="14"/>
      <c r="P1222" s="14">
        <v>251184</v>
      </c>
      <c r="Q1222" s="14"/>
      <c r="R1222" s="14">
        <v>0</v>
      </c>
      <c r="S1222" s="14"/>
      <c r="T1222" s="14">
        <v>199461</v>
      </c>
      <c r="U1222" s="14"/>
      <c r="V1222" s="15">
        <v>467279</v>
      </c>
      <c r="W1222" s="14"/>
      <c r="X1222" s="5" t="str">
        <f t="shared" si="19"/>
        <v>No</v>
      </c>
      <c r="Y1222" s="14"/>
      <c r="Z1222" s="5"/>
      <c r="AA1222" s="14"/>
      <c r="AB1222" s="5"/>
      <c r="AC1222" s="27"/>
      <c r="AD1222" s="5"/>
      <c r="AE1222" s="14"/>
      <c r="AF1222" s="5"/>
      <c r="AG1222" s="7"/>
    </row>
    <row r="1223" spans="1:33" s="54" customFormat="1">
      <c r="A1223" s="16" t="s">
        <v>6216</v>
      </c>
      <c r="B1223" s="16" t="s">
        <v>6217</v>
      </c>
      <c r="C1223" s="17" t="s">
        <v>91</v>
      </c>
      <c r="D1223" s="186"/>
      <c r="E1223" s="189">
        <v>90294</v>
      </c>
      <c r="F1223" s="17" t="s">
        <v>83</v>
      </c>
      <c r="G1223" s="17" t="s">
        <v>5756</v>
      </c>
      <c r="H1223" s="18">
        <v>12150996</v>
      </c>
      <c r="I1223" s="13">
        <v>10</v>
      </c>
      <c r="J1223" s="14">
        <v>0</v>
      </c>
      <c r="K1223" s="19"/>
      <c r="L1223" s="14">
        <v>0</v>
      </c>
      <c r="M1223" s="14"/>
      <c r="N1223" s="14">
        <v>0</v>
      </c>
      <c r="O1223" s="14"/>
      <c r="P1223" s="14">
        <v>1835439</v>
      </c>
      <c r="Q1223" s="14"/>
      <c r="R1223" s="14">
        <v>0</v>
      </c>
      <c r="S1223" s="14"/>
      <c r="T1223" s="14">
        <v>98973</v>
      </c>
      <c r="U1223" s="14"/>
      <c r="V1223" s="15">
        <v>1934412</v>
      </c>
      <c r="W1223" s="14"/>
      <c r="X1223" s="5" t="str">
        <f t="shared" si="19"/>
        <v>No</v>
      </c>
      <c r="Y1223" s="14"/>
      <c r="Z1223" s="5"/>
      <c r="AA1223" s="14"/>
      <c r="AB1223" s="5"/>
      <c r="AC1223" s="27"/>
      <c r="AD1223" s="5"/>
      <c r="AE1223" s="14"/>
      <c r="AF1223" s="5"/>
      <c r="AG1223" s="7"/>
    </row>
    <row r="1224" spans="1:33" s="54" customFormat="1">
      <c r="A1224" s="16" t="s">
        <v>1933</v>
      </c>
      <c r="B1224" s="16" t="s">
        <v>1934</v>
      </c>
      <c r="C1224" s="17" t="s">
        <v>50</v>
      </c>
      <c r="D1224" s="186">
        <v>4213</v>
      </c>
      <c r="E1224" s="189">
        <v>40213</v>
      </c>
      <c r="F1224" s="17" t="s">
        <v>83</v>
      </c>
      <c r="G1224" s="17" t="s">
        <v>5756</v>
      </c>
      <c r="H1224" s="18">
        <v>263907</v>
      </c>
      <c r="I1224" s="13">
        <v>10</v>
      </c>
      <c r="J1224" s="14">
        <v>45014</v>
      </c>
      <c r="K1224" s="19"/>
      <c r="L1224" s="14">
        <v>178130</v>
      </c>
      <c r="M1224" s="14"/>
      <c r="N1224" s="14">
        <v>0</v>
      </c>
      <c r="O1224" s="14"/>
      <c r="P1224" s="14">
        <v>89064</v>
      </c>
      <c r="Q1224" s="14"/>
      <c r="R1224" s="14">
        <v>0</v>
      </c>
      <c r="S1224" s="14"/>
      <c r="T1224" s="14">
        <v>338169</v>
      </c>
      <c r="U1224" s="14"/>
      <c r="V1224" s="15">
        <v>650377</v>
      </c>
      <c r="W1224" s="14"/>
      <c r="X1224" s="5" t="str">
        <f t="shared" si="19"/>
        <v>No</v>
      </c>
      <c r="Y1224" s="14"/>
      <c r="Z1224" s="5"/>
      <c r="AA1224" s="14"/>
      <c r="AB1224" s="5"/>
      <c r="AC1224" s="27"/>
      <c r="AD1224" s="5"/>
      <c r="AE1224" s="14"/>
      <c r="AF1224" s="5"/>
      <c r="AG1224" s="7"/>
    </row>
    <row r="1225" spans="1:33" s="54" customFormat="1">
      <c r="A1225" s="16" t="s">
        <v>1411</v>
      </c>
      <c r="B1225" s="16" t="s">
        <v>267</v>
      </c>
      <c r="C1225" s="17" t="s">
        <v>150</v>
      </c>
      <c r="D1225" s="186" t="s">
        <v>1412</v>
      </c>
      <c r="E1225" s="189" t="s">
        <v>1413</v>
      </c>
      <c r="F1225" s="17" t="s">
        <v>157</v>
      </c>
      <c r="G1225" s="17" t="s">
        <v>147</v>
      </c>
      <c r="H1225" s="18">
        <v>0</v>
      </c>
      <c r="I1225" s="13">
        <v>10</v>
      </c>
      <c r="J1225" s="14">
        <v>14673</v>
      </c>
      <c r="K1225" s="19"/>
      <c r="L1225" s="14">
        <v>224115</v>
      </c>
      <c r="M1225" s="14"/>
      <c r="N1225" s="14">
        <v>0</v>
      </c>
      <c r="O1225" s="14"/>
      <c r="P1225" s="14">
        <v>52269</v>
      </c>
      <c r="Q1225" s="14"/>
      <c r="R1225" s="14">
        <v>58027</v>
      </c>
      <c r="S1225" s="14"/>
      <c r="T1225" s="14">
        <v>199238</v>
      </c>
      <c r="U1225" s="14"/>
      <c r="V1225" s="15">
        <v>548322</v>
      </c>
      <c r="W1225" s="14"/>
      <c r="X1225" s="5" t="str">
        <f t="shared" si="19"/>
        <v>No</v>
      </c>
      <c r="Y1225" s="14"/>
      <c r="Z1225" s="5"/>
      <c r="AA1225" s="14"/>
      <c r="AB1225" s="5"/>
      <c r="AC1225" s="27"/>
      <c r="AD1225" s="5"/>
      <c r="AE1225" s="14"/>
      <c r="AF1225" s="5"/>
      <c r="AG1225" s="7"/>
    </row>
    <row r="1226" spans="1:33" s="54" customFormat="1">
      <c r="A1226" s="16" t="s">
        <v>3062</v>
      </c>
      <c r="B1226" s="16" t="s">
        <v>6455</v>
      </c>
      <c r="C1226" s="17" t="s">
        <v>171</v>
      </c>
      <c r="D1226" s="186" t="s">
        <v>3063</v>
      </c>
      <c r="E1226" s="189" t="s">
        <v>3064</v>
      </c>
      <c r="F1226" s="17" t="s">
        <v>83</v>
      </c>
      <c r="G1226" s="17" t="s">
        <v>147</v>
      </c>
      <c r="H1226" s="18">
        <v>0</v>
      </c>
      <c r="I1226" s="13">
        <v>10</v>
      </c>
      <c r="J1226" s="14">
        <v>54294</v>
      </c>
      <c r="K1226" s="19"/>
      <c r="L1226" s="14">
        <v>500</v>
      </c>
      <c r="M1226" s="14"/>
      <c r="N1226" s="14">
        <v>0</v>
      </c>
      <c r="O1226" s="14"/>
      <c r="P1226" s="14">
        <v>80681</v>
      </c>
      <c r="Q1226" s="14"/>
      <c r="R1226" s="14">
        <v>556146</v>
      </c>
      <c r="S1226" s="14"/>
      <c r="T1226" s="14">
        <v>160174</v>
      </c>
      <c r="U1226" s="14"/>
      <c r="V1226" s="15">
        <v>851795</v>
      </c>
      <c r="W1226" s="14"/>
      <c r="X1226" s="5" t="str">
        <f t="shared" si="19"/>
        <v>No</v>
      </c>
      <c r="Y1226" s="14"/>
      <c r="Z1226" s="5"/>
      <c r="AA1226" s="14"/>
      <c r="AB1226" s="5"/>
      <c r="AC1226" s="27"/>
      <c r="AD1226" s="5"/>
      <c r="AE1226" s="14"/>
      <c r="AF1226" s="5"/>
      <c r="AG1226" s="7"/>
    </row>
    <row r="1227" spans="1:33" s="54" customFormat="1">
      <c r="A1227" s="16" t="s">
        <v>5479</v>
      </c>
      <c r="B1227" s="16" t="s">
        <v>5480</v>
      </c>
      <c r="C1227" s="17" t="s">
        <v>132</v>
      </c>
      <c r="D1227" s="186" t="s">
        <v>5481</v>
      </c>
      <c r="E1227" s="189" t="s">
        <v>5482</v>
      </c>
      <c r="F1227" s="17" t="s">
        <v>157</v>
      </c>
      <c r="G1227" s="17" t="s">
        <v>147</v>
      </c>
      <c r="H1227" s="18">
        <v>0</v>
      </c>
      <c r="I1227" s="13">
        <v>10</v>
      </c>
      <c r="J1227" s="14">
        <v>87684</v>
      </c>
      <c r="K1227" s="19"/>
      <c r="L1227" s="14">
        <v>0</v>
      </c>
      <c r="M1227" s="14"/>
      <c r="N1227" s="14">
        <v>0</v>
      </c>
      <c r="O1227" s="14"/>
      <c r="P1227" s="14">
        <v>149508</v>
      </c>
      <c r="Q1227" s="14"/>
      <c r="R1227" s="14">
        <v>78779</v>
      </c>
      <c r="S1227" s="14"/>
      <c r="T1227" s="14">
        <v>195208</v>
      </c>
      <c r="U1227" s="14"/>
      <c r="V1227" s="15">
        <v>511179</v>
      </c>
      <c r="W1227" s="14"/>
      <c r="X1227" s="5" t="str">
        <f t="shared" si="19"/>
        <v>No</v>
      </c>
      <c r="Y1227" s="14"/>
      <c r="Z1227" s="5"/>
      <c r="AA1227" s="14"/>
      <c r="AB1227" s="5"/>
      <c r="AC1227" s="27"/>
      <c r="AD1227" s="5"/>
      <c r="AE1227" s="14"/>
      <c r="AF1227" s="5"/>
      <c r="AG1227" s="7"/>
    </row>
    <row r="1228" spans="1:33" s="54" customFormat="1">
      <c r="A1228" s="16" t="s">
        <v>4496</v>
      </c>
      <c r="B1228" s="16" t="s">
        <v>4490</v>
      </c>
      <c r="C1228" s="17" t="s">
        <v>454</v>
      </c>
      <c r="D1228" s="186" t="s">
        <v>4497</v>
      </c>
      <c r="E1228" s="189" t="s">
        <v>4498</v>
      </c>
      <c r="F1228" s="17" t="s">
        <v>83</v>
      </c>
      <c r="G1228" s="17" t="s">
        <v>147</v>
      </c>
      <c r="H1228" s="18">
        <v>0</v>
      </c>
      <c r="I1228" s="13">
        <v>10</v>
      </c>
      <c r="J1228" s="14">
        <v>0</v>
      </c>
      <c r="K1228" s="19"/>
      <c r="L1228" s="14">
        <v>0</v>
      </c>
      <c r="M1228" s="14"/>
      <c r="N1228" s="14">
        <v>0</v>
      </c>
      <c r="O1228" s="14"/>
      <c r="P1228" s="14">
        <v>1236814</v>
      </c>
      <c r="Q1228" s="14"/>
      <c r="R1228" s="14">
        <v>0</v>
      </c>
      <c r="S1228" s="14"/>
      <c r="T1228" s="14">
        <v>228200</v>
      </c>
      <c r="U1228" s="14"/>
      <c r="V1228" s="15">
        <v>1465014</v>
      </c>
      <c r="W1228" s="14"/>
      <c r="X1228" s="5" t="str">
        <f t="shared" si="19"/>
        <v>No</v>
      </c>
      <c r="Y1228" s="14"/>
      <c r="Z1228" s="5"/>
      <c r="AA1228" s="14"/>
      <c r="AB1228" s="5"/>
      <c r="AC1228" s="27"/>
      <c r="AD1228" s="5"/>
      <c r="AE1228" s="14"/>
      <c r="AF1228" s="5"/>
      <c r="AG1228" s="7"/>
    </row>
    <row r="1229" spans="1:33" s="54" customFormat="1">
      <c r="A1229" s="16" t="s">
        <v>4125</v>
      </c>
      <c r="B1229" s="16" t="s">
        <v>4126</v>
      </c>
      <c r="C1229" s="17" t="s">
        <v>120</v>
      </c>
      <c r="D1229" s="186">
        <v>6013</v>
      </c>
      <c r="E1229" s="189">
        <v>60013</v>
      </c>
      <c r="F1229" s="17" t="s">
        <v>83</v>
      </c>
      <c r="G1229" s="17" t="s">
        <v>5756</v>
      </c>
      <c r="H1229" s="18">
        <v>153150</v>
      </c>
      <c r="I1229" s="13">
        <v>10</v>
      </c>
      <c r="J1229" s="14">
        <v>123395</v>
      </c>
      <c r="K1229" s="19"/>
      <c r="L1229" s="14">
        <v>15242</v>
      </c>
      <c r="M1229" s="14"/>
      <c r="N1229" s="14">
        <v>0</v>
      </c>
      <c r="O1229" s="14"/>
      <c r="P1229" s="14">
        <v>824712</v>
      </c>
      <c r="Q1229" s="14"/>
      <c r="R1229" s="14">
        <v>304897</v>
      </c>
      <c r="S1229" s="14"/>
      <c r="T1229" s="14">
        <v>863741</v>
      </c>
      <c r="U1229" s="14"/>
      <c r="V1229" s="15">
        <v>2131987</v>
      </c>
      <c r="W1229" s="14"/>
      <c r="X1229" s="5" t="str">
        <f t="shared" si="19"/>
        <v>No</v>
      </c>
      <c r="Y1229" s="14"/>
      <c r="Z1229" s="5"/>
      <c r="AA1229" s="14"/>
      <c r="AB1229" s="5"/>
      <c r="AC1229" s="27"/>
      <c r="AD1229" s="5"/>
      <c r="AE1229" s="14"/>
      <c r="AF1229" s="5"/>
      <c r="AG1229" s="7"/>
    </row>
    <row r="1230" spans="1:33" s="54" customFormat="1">
      <c r="A1230" s="16" t="s">
        <v>4873</v>
      </c>
      <c r="B1230" s="16" t="s">
        <v>4874</v>
      </c>
      <c r="C1230" s="17" t="s">
        <v>87</v>
      </c>
      <c r="D1230" s="186" t="s">
        <v>4875</v>
      </c>
      <c r="E1230" s="189" t="s">
        <v>4876</v>
      </c>
      <c r="F1230" s="17" t="s">
        <v>157</v>
      </c>
      <c r="G1230" s="17" t="s">
        <v>147</v>
      </c>
      <c r="H1230" s="18">
        <v>0</v>
      </c>
      <c r="I1230" s="13">
        <v>10</v>
      </c>
      <c r="J1230" s="14">
        <v>0</v>
      </c>
      <c r="K1230" s="19"/>
      <c r="L1230" s="14">
        <v>6131</v>
      </c>
      <c r="M1230" s="14"/>
      <c r="N1230" s="14">
        <v>0</v>
      </c>
      <c r="O1230" s="14"/>
      <c r="P1230" s="14">
        <v>69352</v>
      </c>
      <c r="Q1230" s="14"/>
      <c r="R1230" s="14">
        <v>823475</v>
      </c>
      <c r="S1230" s="14"/>
      <c r="T1230" s="14">
        <v>172429</v>
      </c>
      <c r="U1230" s="14"/>
      <c r="V1230" s="15">
        <v>1071387</v>
      </c>
      <c r="W1230" s="14"/>
      <c r="X1230" s="5" t="str">
        <f t="shared" si="19"/>
        <v>No</v>
      </c>
      <c r="Y1230" s="14"/>
      <c r="Z1230" s="5"/>
      <c r="AA1230" s="14"/>
      <c r="AB1230" s="5"/>
      <c r="AC1230" s="27"/>
      <c r="AD1230" s="5"/>
      <c r="AE1230" s="14"/>
      <c r="AF1230" s="5"/>
      <c r="AG1230" s="7"/>
    </row>
    <row r="1231" spans="1:33" s="54" customFormat="1">
      <c r="A1231" s="16" t="s">
        <v>939</v>
      </c>
      <c r="B1231" s="16" t="s">
        <v>6081</v>
      </c>
      <c r="C1231" s="17" t="s">
        <v>129</v>
      </c>
      <c r="D1231" s="186" t="s">
        <v>940</v>
      </c>
      <c r="E1231" s="189" t="s">
        <v>941</v>
      </c>
      <c r="F1231" s="17" t="s">
        <v>83</v>
      </c>
      <c r="G1231" s="17" t="s">
        <v>147</v>
      </c>
      <c r="H1231" s="18">
        <v>0</v>
      </c>
      <c r="I1231" s="13">
        <v>10</v>
      </c>
      <c r="J1231" s="14">
        <v>29906</v>
      </c>
      <c r="K1231" s="19"/>
      <c r="L1231" s="14">
        <v>115207</v>
      </c>
      <c r="M1231" s="14"/>
      <c r="N1231" s="14">
        <v>0</v>
      </c>
      <c r="O1231" s="14"/>
      <c r="P1231" s="14">
        <v>231598</v>
      </c>
      <c r="Q1231" s="14"/>
      <c r="R1231" s="14">
        <v>0</v>
      </c>
      <c r="S1231" s="14"/>
      <c r="T1231" s="14">
        <v>213656</v>
      </c>
      <c r="U1231" s="14"/>
      <c r="V1231" s="15">
        <v>590367</v>
      </c>
      <c r="W1231" s="14"/>
      <c r="X1231" s="5" t="str">
        <f t="shared" si="19"/>
        <v>No</v>
      </c>
      <c r="Y1231" s="14"/>
      <c r="Z1231" s="5"/>
      <c r="AA1231" s="14"/>
      <c r="AB1231" s="5"/>
      <c r="AC1231" s="27"/>
      <c r="AD1231" s="5"/>
      <c r="AE1231" s="14"/>
      <c r="AF1231" s="5"/>
      <c r="AG1231" s="7"/>
    </row>
    <row r="1232" spans="1:33" s="54" customFormat="1">
      <c r="A1232" s="16" t="s">
        <v>1713</v>
      </c>
      <c r="B1232" s="16" t="s">
        <v>1714</v>
      </c>
      <c r="C1232" s="17" t="s">
        <v>91</v>
      </c>
      <c r="D1232" s="186">
        <v>9201</v>
      </c>
      <c r="E1232" s="189">
        <v>90201</v>
      </c>
      <c r="F1232" s="17" t="s">
        <v>83</v>
      </c>
      <c r="G1232" s="17" t="s">
        <v>84</v>
      </c>
      <c r="H1232" s="18">
        <v>99904</v>
      </c>
      <c r="I1232" s="13">
        <v>10</v>
      </c>
      <c r="J1232" s="14">
        <v>91755</v>
      </c>
      <c r="K1232" s="19"/>
      <c r="L1232" s="14">
        <v>47501</v>
      </c>
      <c r="M1232" s="14"/>
      <c r="N1232" s="14">
        <v>0</v>
      </c>
      <c r="O1232" s="14"/>
      <c r="P1232" s="14">
        <v>0</v>
      </c>
      <c r="Q1232" s="14"/>
      <c r="R1232" s="14">
        <v>648508</v>
      </c>
      <c r="S1232" s="14"/>
      <c r="T1232" s="14">
        <v>607856</v>
      </c>
      <c r="U1232" s="14"/>
      <c r="V1232" s="15">
        <v>1395620</v>
      </c>
      <c r="W1232" s="14"/>
      <c r="X1232" s="5" t="str">
        <f t="shared" si="19"/>
        <v>No</v>
      </c>
      <c r="Y1232" s="14"/>
      <c r="Z1232" s="5"/>
      <c r="AA1232" s="14"/>
      <c r="AB1232" s="5"/>
      <c r="AC1232" s="27"/>
      <c r="AD1232" s="5"/>
      <c r="AE1232" s="14"/>
      <c r="AF1232" s="5"/>
      <c r="AG1232" s="7"/>
    </row>
    <row r="1233" spans="1:33" s="54" customFormat="1">
      <c r="A1233" s="16" t="s">
        <v>1267</v>
      </c>
      <c r="B1233" s="16" t="s">
        <v>6593</v>
      </c>
      <c r="C1233" s="17" t="s">
        <v>141</v>
      </c>
      <c r="D1233" s="186" t="s">
        <v>1268</v>
      </c>
      <c r="E1233" s="189" t="s">
        <v>1269</v>
      </c>
      <c r="F1233" s="17" t="s">
        <v>83</v>
      </c>
      <c r="G1233" s="17" t="s">
        <v>147</v>
      </c>
      <c r="H1233" s="18">
        <v>0</v>
      </c>
      <c r="I1233" s="13">
        <v>10</v>
      </c>
      <c r="J1233" s="14">
        <v>45765</v>
      </c>
      <c r="K1233" s="19"/>
      <c r="L1233" s="14">
        <v>13585</v>
      </c>
      <c r="M1233" s="14"/>
      <c r="N1233" s="14">
        <v>0</v>
      </c>
      <c r="O1233" s="14"/>
      <c r="P1233" s="14">
        <v>188732</v>
      </c>
      <c r="Q1233" s="14"/>
      <c r="R1233" s="14">
        <v>145848</v>
      </c>
      <c r="S1233" s="14"/>
      <c r="T1233" s="14">
        <v>342126</v>
      </c>
      <c r="U1233" s="14"/>
      <c r="V1233" s="15">
        <v>736056</v>
      </c>
      <c r="W1233" s="14"/>
      <c r="X1233" s="5" t="str">
        <f t="shared" si="19"/>
        <v>No</v>
      </c>
      <c r="Y1233" s="14"/>
      <c r="Z1233" s="5"/>
      <c r="AA1233" s="14"/>
      <c r="AB1233" s="5"/>
      <c r="AC1233" s="27"/>
      <c r="AD1233" s="5"/>
      <c r="AE1233" s="14"/>
      <c r="AF1233" s="5"/>
      <c r="AG1233" s="7"/>
    </row>
    <row r="1234" spans="1:33" s="54" customFormat="1">
      <c r="A1234" s="16" t="s">
        <v>942</v>
      </c>
      <c r="B1234" s="16" t="s">
        <v>4308</v>
      </c>
      <c r="C1234" s="17" t="s">
        <v>235</v>
      </c>
      <c r="D1234" s="186" t="s">
        <v>4309</v>
      </c>
      <c r="E1234" s="189" t="s">
        <v>4310</v>
      </c>
      <c r="F1234" s="17" t="s">
        <v>83</v>
      </c>
      <c r="G1234" s="17" t="s">
        <v>147</v>
      </c>
      <c r="H1234" s="18">
        <v>0</v>
      </c>
      <c r="I1234" s="13">
        <v>10</v>
      </c>
      <c r="J1234" s="14">
        <v>32710</v>
      </c>
      <c r="K1234" s="19"/>
      <c r="L1234" s="14">
        <v>123355</v>
      </c>
      <c r="M1234" s="14"/>
      <c r="N1234" s="14">
        <v>0</v>
      </c>
      <c r="O1234" s="14"/>
      <c r="P1234" s="14">
        <v>160498</v>
      </c>
      <c r="Q1234" s="14"/>
      <c r="R1234" s="14">
        <v>111253</v>
      </c>
      <c r="S1234" s="14"/>
      <c r="T1234" s="14">
        <v>172276</v>
      </c>
      <c r="U1234" s="14"/>
      <c r="V1234" s="15">
        <v>600092</v>
      </c>
      <c r="W1234" s="14"/>
      <c r="X1234" s="5" t="str">
        <f t="shared" si="19"/>
        <v>No</v>
      </c>
      <c r="Y1234" s="14"/>
      <c r="Z1234" s="5"/>
      <c r="AA1234" s="14"/>
      <c r="AB1234" s="5"/>
      <c r="AC1234" s="27"/>
      <c r="AD1234" s="5"/>
      <c r="AE1234" s="14"/>
      <c r="AF1234" s="5"/>
      <c r="AG1234" s="7"/>
    </row>
    <row r="1235" spans="1:33" s="54" customFormat="1">
      <c r="A1235" s="16" t="s">
        <v>5427</v>
      </c>
      <c r="B1235" s="16" t="s">
        <v>5428</v>
      </c>
      <c r="C1235" s="17" t="s">
        <v>58</v>
      </c>
      <c r="D1235" s="186" t="s">
        <v>5429</v>
      </c>
      <c r="E1235" s="189" t="s">
        <v>5430</v>
      </c>
      <c r="F1235" s="17" t="s">
        <v>83</v>
      </c>
      <c r="G1235" s="17" t="s">
        <v>147</v>
      </c>
      <c r="H1235" s="18">
        <v>0</v>
      </c>
      <c r="I1235" s="13">
        <v>10</v>
      </c>
      <c r="J1235" s="14">
        <v>166857</v>
      </c>
      <c r="K1235" s="19"/>
      <c r="L1235" s="14">
        <v>0</v>
      </c>
      <c r="M1235" s="14"/>
      <c r="N1235" s="14">
        <v>0</v>
      </c>
      <c r="O1235" s="14"/>
      <c r="P1235" s="14">
        <v>130825</v>
      </c>
      <c r="Q1235" s="14"/>
      <c r="R1235" s="14">
        <v>115561</v>
      </c>
      <c r="S1235" s="14"/>
      <c r="T1235" s="14">
        <v>246386</v>
      </c>
      <c r="U1235" s="14"/>
      <c r="V1235" s="15">
        <v>659629</v>
      </c>
      <c r="W1235" s="14"/>
      <c r="X1235" s="5" t="str">
        <f t="shared" si="19"/>
        <v>No</v>
      </c>
      <c r="Y1235" s="14"/>
      <c r="Z1235" s="5"/>
      <c r="AA1235" s="14"/>
      <c r="AB1235" s="5"/>
      <c r="AC1235" s="27"/>
      <c r="AD1235" s="5"/>
      <c r="AE1235" s="14"/>
      <c r="AF1235" s="5"/>
      <c r="AG1235" s="7"/>
    </row>
    <row r="1236" spans="1:33" s="54" customFormat="1">
      <c r="A1236" s="16" t="s">
        <v>5667</v>
      </c>
      <c r="B1236" s="16" t="s">
        <v>5618</v>
      </c>
      <c r="C1236" s="17" t="s">
        <v>254</v>
      </c>
      <c r="D1236" s="186" t="s">
        <v>5668</v>
      </c>
      <c r="E1236" s="189" t="s">
        <v>5669</v>
      </c>
      <c r="F1236" s="17" t="s">
        <v>157</v>
      </c>
      <c r="G1236" s="17" t="s">
        <v>147</v>
      </c>
      <c r="H1236" s="18">
        <v>0</v>
      </c>
      <c r="I1236" s="13">
        <v>10</v>
      </c>
      <c r="J1236" s="14">
        <v>8351</v>
      </c>
      <c r="K1236" s="19"/>
      <c r="L1236" s="14">
        <v>0</v>
      </c>
      <c r="M1236" s="14"/>
      <c r="N1236" s="14">
        <v>0</v>
      </c>
      <c r="O1236" s="14"/>
      <c r="P1236" s="14">
        <v>75480</v>
      </c>
      <c r="Q1236" s="14"/>
      <c r="R1236" s="14">
        <v>0</v>
      </c>
      <c r="S1236" s="14"/>
      <c r="T1236" s="14">
        <v>132140</v>
      </c>
      <c r="U1236" s="14"/>
      <c r="V1236" s="15">
        <v>215971</v>
      </c>
      <c r="W1236" s="14"/>
      <c r="X1236" s="5" t="str">
        <f t="shared" si="19"/>
        <v>No</v>
      </c>
      <c r="Y1236" s="14"/>
      <c r="Z1236" s="5"/>
      <c r="AA1236" s="14"/>
      <c r="AB1236" s="5"/>
      <c r="AC1236" s="27"/>
      <c r="AD1236" s="5"/>
      <c r="AE1236" s="14"/>
      <c r="AF1236" s="5"/>
      <c r="AG1236" s="7"/>
    </row>
    <row r="1237" spans="1:33" s="54" customFormat="1">
      <c r="A1237" s="16" t="s">
        <v>573</v>
      </c>
      <c r="B1237" s="16" t="s">
        <v>319</v>
      </c>
      <c r="C1237" s="17" t="s">
        <v>213</v>
      </c>
      <c r="D1237" s="186">
        <v>6086</v>
      </c>
      <c r="E1237" s="189">
        <v>60086</v>
      </c>
      <c r="F1237" s="17" t="s">
        <v>83</v>
      </c>
      <c r="G1237" s="17" t="s">
        <v>5756</v>
      </c>
      <c r="H1237" s="18">
        <v>122947</v>
      </c>
      <c r="I1237" s="13">
        <v>10</v>
      </c>
      <c r="J1237" s="14">
        <v>168803</v>
      </c>
      <c r="K1237" s="19"/>
      <c r="L1237" s="14">
        <v>29622</v>
      </c>
      <c r="M1237" s="14"/>
      <c r="N1237" s="14">
        <v>0</v>
      </c>
      <c r="O1237" s="14"/>
      <c r="P1237" s="14">
        <v>536795</v>
      </c>
      <c r="Q1237" s="14"/>
      <c r="R1237" s="14">
        <v>235601</v>
      </c>
      <c r="S1237" s="14"/>
      <c r="T1237" s="14">
        <v>1283034</v>
      </c>
      <c r="U1237" s="14"/>
      <c r="V1237" s="15">
        <v>2253855</v>
      </c>
      <c r="W1237" s="14"/>
      <c r="X1237" s="5" t="str">
        <f t="shared" si="19"/>
        <v>No</v>
      </c>
      <c r="Y1237" s="14"/>
      <c r="Z1237" s="5"/>
      <c r="AA1237" s="14"/>
      <c r="AB1237" s="5"/>
      <c r="AC1237" s="27"/>
      <c r="AD1237" s="5"/>
      <c r="AE1237" s="14"/>
      <c r="AF1237" s="5"/>
      <c r="AG1237" s="7"/>
    </row>
    <row r="1238" spans="1:33" s="54" customFormat="1">
      <c r="A1238" s="16" t="s">
        <v>4659</v>
      </c>
      <c r="B1238" s="16" t="s">
        <v>3618</v>
      </c>
      <c r="C1238" s="17" t="s">
        <v>42</v>
      </c>
      <c r="D1238" s="186" t="s">
        <v>4660</v>
      </c>
      <c r="E1238" s="189" t="s">
        <v>4661</v>
      </c>
      <c r="F1238" s="17" t="s">
        <v>88</v>
      </c>
      <c r="G1238" s="17" t="s">
        <v>147</v>
      </c>
      <c r="H1238" s="18">
        <v>0</v>
      </c>
      <c r="I1238" s="13">
        <v>10</v>
      </c>
      <c r="J1238" s="14">
        <v>366010</v>
      </c>
      <c r="K1238" s="19"/>
      <c r="L1238" s="14">
        <v>0</v>
      </c>
      <c r="M1238" s="14"/>
      <c r="N1238" s="14">
        <v>0</v>
      </c>
      <c r="O1238" s="14"/>
      <c r="P1238" s="14">
        <v>608988</v>
      </c>
      <c r="Q1238" s="14"/>
      <c r="R1238" s="14">
        <v>53169</v>
      </c>
      <c r="S1238" s="14"/>
      <c r="T1238" s="14">
        <v>114000</v>
      </c>
      <c r="U1238" s="14"/>
      <c r="V1238" s="15">
        <v>1142167</v>
      </c>
      <c r="W1238" s="14"/>
      <c r="X1238" s="5" t="str">
        <f t="shared" si="19"/>
        <v>No</v>
      </c>
      <c r="Y1238" s="14"/>
      <c r="Z1238" s="5"/>
      <c r="AA1238" s="14"/>
      <c r="AB1238" s="5"/>
      <c r="AC1238" s="27"/>
      <c r="AD1238" s="5"/>
      <c r="AE1238" s="14"/>
      <c r="AF1238" s="5"/>
      <c r="AG1238" s="7"/>
    </row>
    <row r="1239" spans="1:33" s="54" customFormat="1">
      <c r="A1239" s="16" t="s">
        <v>1277</v>
      </c>
      <c r="B1239" s="16" t="s">
        <v>221</v>
      </c>
      <c r="C1239" s="17" t="s">
        <v>141</v>
      </c>
      <c r="D1239" s="186" t="s">
        <v>1278</v>
      </c>
      <c r="E1239" s="189" t="s">
        <v>1279</v>
      </c>
      <c r="F1239" s="17" t="s">
        <v>157</v>
      </c>
      <c r="G1239" s="17" t="s">
        <v>147</v>
      </c>
      <c r="H1239" s="18">
        <v>0</v>
      </c>
      <c r="I1239" s="13">
        <v>10</v>
      </c>
      <c r="J1239" s="14">
        <v>29027</v>
      </c>
      <c r="K1239" s="19"/>
      <c r="L1239" s="14">
        <v>0</v>
      </c>
      <c r="M1239" s="14"/>
      <c r="N1239" s="14">
        <v>0</v>
      </c>
      <c r="O1239" s="14"/>
      <c r="P1239" s="14">
        <v>349271</v>
      </c>
      <c r="Q1239" s="14"/>
      <c r="R1239" s="14">
        <v>196465</v>
      </c>
      <c r="S1239" s="14"/>
      <c r="T1239" s="14">
        <v>545737</v>
      </c>
      <c r="U1239" s="14"/>
      <c r="V1239" s="15">
        <v>1120500</v>
      </c>
      <c r="W1239" s="14"/>
      <c r="X1239" s="5" t="str">
        <f t="shared" si="19"/>
        <v>No</v>
      </c>
      <c r="Y1239" s="14"/>
      <c r="Z1239" s="5"/>
      <c r="AA1239" s="14"/>
      <c r="AB1239" s="5"/>
      <c r="AC1239" s="27"/>
      <c r="AD1239" s="5"/>
      <c r="AE1239" s="14"/>
      <c r="AF1239" s="5"/>
      <c r="AG1239" s="7"/>
    </row>
    <row r="1240" spans="1:33" s="54" customFormat="1">
      <c r="A1240" s="16" t="s">
        <v>6210</v>
      </c>
      <c r="B1240" s="16" t="s">
        <v>6211</v>
      </c>
      <c r="C1240" s="17" t="s">
        <v>171</v>
      </c>
      <c r="D1240" s="186"/>
      <c r="E1240" s="189">
        <v>40256</v>
      </c>
      <c r="F1240" s="17" t="s">
        <v>83</v>
      </c>
      <c r="G1240" s="17" t="s">
        <v>5756</v>
      </c>
      <c r="H1240" s="18">
        <v>5502379</v>
      </c>
      <c r="I1240" s="13">
        <v>10</v>
      </c>
      <c r="J1240" s="14">
        <v>0</v>
      </c>
      <c r="K1240" s="19"/>
      <c r="L1240" s="14">
        <v>0</v>
      </c>
      <c r="M1240" s="14"/>
      <c r="N1240" s="14">
        <v>0</v>
      </c>
      <c r="O1240" s="14"/>
      <c r="P1240" s="14">
        <v>655069</v>
      </c>
      <c r="Q1240" s="14"/>
      <c r="R1240" s="14">
        <v>0</v>
      </c>
      <c r="S1240" s="14"/>
      <c r="T1240" s="14">
        <v>123246</v>
      </c>
      <c r="U1240" s="14"/>
      <c r="V1240" s="15">
        <v>778315</v>
      </c>
      <c r="W1240" s="14"/>
      <c r="X1240" s="5" t="str">
        <f t="shared" si="19"/>
        <v>No</v>
      </c>
      <c r="Y1240" s="14"/>
      <c r="Z1240" s="5"/>
      <c r="AA1240" s="14"/>
      <c r="AB1240" s="5"/>
      <c r="AC1240" s="27"/>
      <c r="AD1240" s="5"/>
      <c r="AE1240" s="14"/>
      <c r="AF1240" s="5"/>
      <c r="AG1240" s="7"/>
    </row>
    <row r="1241" spans="1:33" s="54" customFormat="1">
      <c r="A1241" s="16" t="s">
        <v>2885</v>
      </c>
      <c r="B1241" s="16" t="s">
        <v>2886</v>
      </c>
      <c r="C1241" s="17" t="s">
        <v>124</v>
      </c>
      <c r="D1241" s="186" t="s">
        <v>2887</v>
      </c>
      <c r="E1241" s="189" t="s">
        <v>2888</v>
      </c>
      <c r="F1241" s="17" t="s">
        <v>1320</v>
      </c>
      <c r="G1241" s="17" t="s">
        <v>147</v>
      </c>
      <c r="H1241" s="18">
        <v>0</v>
      </c>
      <c r="I1241" s="13">
        <v>10</v>
      </c>
      <c r="J1241" s="14">
        <v>12498</v>
      </c>
      <c r="K1241" s="19"/>
      <c r="L1241" s="14">
        <v>0</v>
      </c>
      <c r="M1241" s="14"/>
      <c r="N1241" s="14">
        <v>0</v>
      </c>
      <c r="O1241" s="14"/>
      <c r="P1241" s="14">
        <v>225489</v>
      </c>
      <c r="Q1241" s="14"/>
      <c r="R1241" s="14">
        <v>0</v>
      </c>
      <c r="S1241" s="14"/>
      <c r="T1241" s="14">
        <v>221073</v>
      </c>
      <c r="U1241" s="14"/>
      <c r="V1241" s="15">
        <v>459060</v>
      </c>
      <c r="W1241" s="14"/>
      <c r="X1241" s="5" t="str">
        <f t="shared" si="19"/>
        <v>No</v>
      </c>
      <c r="Y1241" s="14"/>
      <c r="Z1241" s="5"/>
      <c r="AA1241" s="14"/>
      <c r="AB1241" s="5"/>
      <c r="AC1241" s="27"/>
      <c r="AD1241" s="5"/>
      <c r="AE1241" s="14"/>
      <c r="AF1241" s="5"/>
      <c r="AG1241" s="7"/>
    </row>
    <row r="1242" spans="1:33" s="54" customFormat="1">
      <c r="A1242" s="16" t="s">
        <v>4009</v>
      </c>
      <c r="B1242" s="16" t="s">
        <v>4010</v>
      </c>
      <c r="C1242" s="17" t="s">
        <v>39</v>
      </c>
      <c r="D1242" s="186" t="s">
        <v>4011</v>
      </c>
      <c r="E1242" s="189" t="s">
        <v>4012</v>
      </c>
      <c r="F1242" s="17" t="s">
        <v>83</v>
      </c>
      <c r="G1242" s="17" t="s">
        <v>147</v>
      </c>
      <c r="H1242" s="18">
        <v>0</v>
      </c>
      <c r="I1242" s="13">
        <v>10</v>
      </c>
      <c r="J1242" s="14">
        <v>171281</v>
      </c>
      <c r="K1242" s="19"/>
      <c r="L1242" s="14">
        <v>0</v>
      </c>
      <c r="M1242" s="14"/>
      <c r="N1242" s="14">
        <v>0</v>
      </c>
      <c r="O1242" s="14"/>
      <c r="P1242" s="14">
        <v>301815</v>
      </c>
      <c r="Q1242" s="14"/>
      <c r="R1242" s="14">
        <v>0</v>
      </c>
      <c r="S1242" s="14"/>
      <c r="T1242" s="14">
        <v>660515</v>
      </c>
      <c r="U1242" s="14"/>
      <c r="V1242" s="15">
        <v>1133611</v>
      </c>
      <c r="W1242" s="14"/>
      <c r="X1242" s="5" t="str">
        <f t="shared" si="19"/>
        <v>No</v>
      </c>
      <c r="Y1242" s="14"/>
      <c r="Z1242" s="5"/>
      <c r="AA1242" s="14"/>
      <c r="AB1242" s="5"/>
      <c r="AC1242" s="27"/>
      <c r="AD1242" s="5"/>
      <c r="AE1242" s="14"/>
      <c r="AF1242" s="5"/>
      <c r="AG1242" s="7"/>
    </row>
    <row r="1243" spans="1:33" s="54" customFormat="1">
      <c r="A1243" s="16" t="s">
        <v>6214</v>
      </c>
      <c r="B1243" s="16" t="s">
        <v>6215</v>
      </c>
      <c r="C1243" s="17" t="s">
        <v>91</v>
      </c>
      <c r="D1243" s="186"/>
      <c r="E1243" s="189">
        <v>90286</v>
      </c>
      <c r="F1243" s="17" t="s">
        <v>83</v>
      </c>
      <c r="G1243" s="17" t="s">
        <v>5756</v>
      </c>
      <c r="H1243" s="18">
        <v>12150996</v>
      </c>
      <c r="I1243" s="13">
        <v>10</v>
      </c>
      <c r="J1243" s="14">
        <v>78510</v>
      </c>
      <c r="K1243" s="19"/>
      <c r="L1243" s="14">
        <v>0</v>
      </c>
      <c r="M1243" s="14"/>
      <c r="N1243" s="14">
        <v>0</v>
      </c>
      <c r="O1243" s="14"/>
      <c r="P1243" s="14">
        <v>1598039</v>
      </c>
      <c r="Q1243" s="14"/>
      <c r="R1243" s="14">
        <v>0</v>
      </c>
      <c r="S1243" s="14"/>
      <c r="T1243" s="14">
        <v>0</v>
      </c>
      <c r="U1243" s="14"/>
      <c r="V1243" s="15">
        <v>1676549</v>
      </c>
      <c r="W1243" s="14"/>
      <c r="X1243" s="5" t="str">
        <f t="shared" si="19"/>
        <v>No</v>
      </c>
      <c r="Y1243" s="14"/>
      <c r="Z1243" s="5"/>
      <c r="AA1243" s="14"/>
      <c r="AB1243" s="5"/>
      <c r="AC1243" s="27"/>
      <c r="AD1243" s="5"/>
      <c r="AE1243" s="14"/>
      <c r="AF1243" s="5"/>
      <c r="AG1243" s="7"/>
    </row>
    <row r="1244" spans="1:33" s="54" customFormat="1">
      <c r="A1244" s="16" t="s">
        <v>4588</v>
      </c>
      <c r="B1244" s="16" t="s">
        <v>4589</v>
      </c>
      <c r="C1244" s="17" t="s">
        <v>58</v>
      </c>
      <c r="D1244" s="186" t="s">
        <v>4590</v>
      </c>
      <c r="E1244" s="189">
        <v>55276</v>
      </c>
      <c r="F1244" s="17" t="s">
        <v>36</v>
      </c>
      <c r="G1244" s="17" t="s">
        <v>5756</v>
      </c>
      <c r="H1244" s="18">
        <v>0</v>
      </c>
      <c r="I1244" s="13">
        <v>10</v>
      </c>
      <c r="J1244" s="14">
        <v>32355</v>
      </c>
      <c r="K1244" s="19"/>
      <c r="L1244" s="14">
        <v>0</v>
      </c>
      <c r="M1244" s="14"/>
      <c r="N1244" s="14">
        <v>0</v>
      </c>
      <c r="O1244" s="14"/>
      <c r="P1244" s="14">
        <v>794</v>
      </c>
      <c r="Q1244" s="14"/>
      <c r="R1244" s="14">
        <v>22500</v>
      </c>
      <c r="S1244" s="14"/>
      <c r="T1244" s="14">
        <v>1014596</v>
      </c>
      <c r="U1244" s="14"/>
      <c r="V1244" s="15">
        <v>1070245</v>
      </c>
      <c r="W1244" s="14"/>
      <c r="X1244" s="5" t="str">
        <f t="shared" si="19"/>
        <v>No</v>
      </c>
      <c r="Y1244" s="14"/>
      <c r="Z1244" s="5"/>
      <c r="AA1244" s="14"/>
      <c r="AB1244" s="5"/>
      <c r="AC1244" s="27"/>
      <c r="AD1244" s="5"/>
      <c r="AE1244" s="14"/>
      <c r="AF1244" s="5"/>
      <c r="AG1244" s="7"/>
    </row>
    <row r="1245" spans="1:33" s="54" customFormat="1">
      <c r="A1245" s="16" t="s">
        <v>4554</v>
      </c>
      <c r="B1245" s="16" t="s">
        <v>4555</v>
      </c>
      <c r="C1245" s="17" t="s">
        <v>454</v>
      </c>
      <c r="D1245" s="186" t="s">
        <v>4556</v>
      </c>
      <c r="E1245" s="189" t="s">
        <v>4557</v>
      </c>
      <c r="F1245" s="17" t="s">
        <v>157</v>
      </c>
      <c r="G1245" s="17" t="s">
        <v>147</v>
      </c>
      <c r="H1245" s="18">
        <v>0</v>
      </c>
      <c r="I1245" s="13">
        <v>10</v>
      </c>
      <c r="J1245" s="14">
        <v>14462</v>
      </c>
      <c r="K1245" s="19"/>
      <c r="L1245" s="14">
        <v>209308</v>
      </c>
      <c r="M1245" s="14"/>
      <c r="N1245" s="14">
        <v>0</v>
      </c>
      <c r="O1245" s="14"/>
      <c r="P1245" s="14">
        <v>68490</v>
      </c>
      <c r="Q1245" s="14"/>
      <c r="R1245" s="14">
        <v>212936</v>
      </c>
      <c r="S1245" s="14"/>
      <c r="T1245" s="14">
        <v>227895</v>
      </c>
      <c r="U1245" s="14"/>
      <c r="V1245" s="15">
        <v>733091</v>
      </c>
      <c r="W1245" s="14"/>
      <c r="X1245" s="5" t="str">
        <f t="shared" si="19"/>
        <v>No</v>
      </c>
      <c r="Y1245" s="14"/>
      <c r="Z1245" s="5"/>
      <c r="AA1245" s="14"/>
      <c r="AB1245" s="5"/>
      <c r="AC1245" s="27"/>
      <c r="AD1245" s="5"/>
      <c r="AE1245" s="14"/>
      <c r="AF1245" s="5"/>
      <c r="AG1245" s="7"/>
    </row>
    <row r="1246" spans="1:33" s="54" customFormat="1">
      <c r="A1246" s="16" t="s">
        <v>2570</v>
      </c>
      <c r="B1246" s="16" t="s">
        <v>1281</v>
      </c>
      <c r="C1246" s="17" t="s">
        <v>466</v>
      </c>
      <c r="D1246" s="186" t="s">
        <v>2571</v>
      </c>
      <c r="E1246" s="189" t="s">
        <v>2572</v>
      </c>
      <c r="F1246" s="17" t="s">
        <v>83</v>
      </c>
      <c r="G1246" s="17" t="s">
        <v>147</v>
      </c>
      <c r="H1246" s="18">
        <v>0</v>
      </c>
      <c r="I1246" s="13">
        <v>10</v>
      </c>
      <c r="J1246" s="14">
        <v>83627</v>
      </c>
      <c r="K1246" s="19"/>
      <c r="L1246" s="14">
        <v>10711</v>
      </c>
      <c r="M1246" s="14"/>
      <c r="N1246" s="14">
        <v>0</v>
      </c>
      <c r="O1246" s="14"/>
      <c r="P1246" s="14">
        <v>201080</v>
      </c>
      <c r="Q1246" s="14"/>
      <c r="R1246" s="14">
        <v>184556</v>
      </c>
      <c r="S1246" s="14"/>
      <c r="T1246" s="14">
        <v>402109</v>
      </c>
      <c r="U1246" s="14"/>
      <c r="V1246" s="15">
        <v>882083</v>
      </c>
      <c r="W1246" s="14"/>
      <c r="X1246" s="5" t="str">
        <f t="shared" si="19"/>
        <v>No</v>
      </c>
      <c r="Y1246" s="14"/>
      <c r="Z1246" s="5"/>
      <c r="AA1246" s="14"/>
      <c r="AB1246" s="5"/>
      <c r="AC1246" s="27"/>
      <c r="AD1246" s="5"/>
      <c r="AE1246" s="14"/>
      <c r="AF1246" s="5"/>
      <c r="AG1246" s="7"/>
    </row>
    <row r="1247" spans="1:33" s="54" customFormat="1">
      <c r="A1247" s="16" t="s">
        <v>4378</v>
      </c>
      <c r="B1247" s="16" t="s">
        <v>4379</v>
      </c>
      <c r="C1247" s="17" t="s">
        <v>235</v>
      </c>
      <c r="D1247" s="186" t="s">
        <v>4380</v>
      </c>
      <c r="E1247" s="189" t="s">
        <v>4381</v>
      </c>
      <c r="F1247" s="17" t="s">
        <v>83</v>
      </c>
      <c r="G1247" s="17" t="s">
        <v>147</v>
      </c>
      <c r="H1247" s="18">
        <v>0</v>
      </c>
      <c r="I1247" s="13">
        <v>10</v>
      </c>
      <c r="J1247" s="14">
        <v>25138</v>
      </c>
      <c r="K1247" s="19"/>
      <c r="L1247" s="14">
        <v>201905</v>
      </c>
      <c r="M1247" s="14"/>
      <c r="N1247" s="14">
        <v>0</v>
      </c>
      <c r="O1247" s="14"/>
      <c r="P1247" s="14">
        <v>123929</v>
      </c>
      <c r="Q1247" s="14"/>
      <c r="R1247" s="14">
        <v>119981</v>
      </c>
      <c r="S1247" s="14"/>
      <c r="T1247" s="14">
        <v>144322</v>
      </c>
      <c r="U1247" s="14"/>
      <c r="V1247" s="15">
        <v>615275</v>
      </c>
      <c r="W1247" s="14"/>
      <c r="X1247" s="5" t="str">
        <f t="shared" si="19"/>
        <v>No</v>
      </c>
      <c r="Y1247" s="14"/>
      <c r="Z1247" s="5"/>
      <c r="AA1247" s="14"/>
      <c r="AB1247" s="5"/>
      <c r="AC1247" s="27"/>
      <c r="AD1247" s="5"/>
      <c r="AE1247" s="14"/>
      <c r="AF1247" s="5"/>
      <c r="AG1247" s="7"/>
    </row>
    <row r="1248" spans="1:33" s="54" customFormat="1">
      <c r="A1248" s="16" t="s">
        <v>5991</v>
      </c>
      <c r="B1248" s="16" t="s">
        <v>5504</v>
      </c>
      <c r="C1248" s="17" t="s">
        <v>132</v>
      </c>
      <c r="D1248" s="186" t="s">
        <v>5505</v>
      </c>
      <c r="E1248" s="189" t="s">
        <v>5506</v>
      </c>
      <c r="F1248" s="17" t="s">
        <v>157</v>
      </c>
      <c r="G1248" s="17" t="s">
        <v>147</v>
      </c>
      <c r="H1248" s="18">
        <v>0</v>
      </c>
      <c r="I1248" s="13">
        <v>10</v>
      </c>
      <c r="J1248" s="14">
        <v>27022</v>
      </c>
      <c r="K1248" s="19"/>
      <c r="L1248" s="14">
        <v>0</v>
      </c>
      <c r="M1248" s="14"/>
      <c r="N1248" s="14">
        <v>0</v>
      </c>
      <c r="O1248" s="14"/>
      <c r="P1248" s="14">
        <v>226838</v>
      </c>
      <c r="Q1248" s="14"/>
      <c r="R1248" s="14">
        <v>136149</v>
      </c>
      <c r="S1248" s="14"/>
      <c r="T1248" s="14">
        <v>362986</v>
      </c>
      <c r="U1248" s="14"/>
      <c r="V1248" s="15">
        <v>752995</v>
      </c>
      <c r="W1248" s="14"/>
      <c r="X1248" s="5" t="str">
        <f t="shared" si="19"/>
        <v>No</v>
      </c>
      <c r="Y1248" s="14"/>
      <c r="Z1248" s="5"/>
      <c r="AA1248" s="14"/>
      <c r="AB1248" s="5"/>
      <c r="AC1248" s="27"/>
      <c r="AD1248" s="5"/>
      <c r="AE1248" s="14"/>
      <c r="AF1248" s="5"/>
      <c r="AG1248" s="7"/>
    </row>
    <row r="1249" spans="1:33" s="54" customFormat="1">
      <c r="A1249" s="16" t="s">
        <v>4826</v>
      </c>
      <c r="B1249" s="16" t="s">
        <v>4827</v>
      </c>
      <c r="C1249" s="17" t="s">
        <v>87</v>
      </c>
      <c r="D1249" s="186" t="s">
        <v>4828</v>
      </c>
      <c r="E1249" s="189" t="s">
        <v>4829</v>
      </c>
      <c r="F1249" s="17" t="s">
        <v>83</v>
      </c>
      <c r="G1249" s="17" t="s">
        <v>147</v>
      </c>
      <c r="H1249" s="18">
        <v>0</v>
      </c>
      <c r="I1249" s="13">
        <v>10</v>
      </c>
      <c r="J1249" s="14">
        <v>7870</v>
      </c>
      <c r="K1249" s="19"/>
      <c r="L1249" s="14">
        <v>88024</v>
      </c>
      <c r="M1249" s="14"/>
      <c r="N1249" s="14">
        <v>0</v>
      </c>
      <c r="O1249" s="14"/>
      <c r="P1249" s="14">
        <v>0</v>
      </c>
      <c r="Q1249" s="14"/>
      <c r="R1249" s="14">
        <v>522000</v>
      </c>
      <c r="S1249" s="14"/>
      <c r="T1249" s="14">
        <v>220342</v>
      </c>
      <c r="U1249" s="14"/>
      <c r="V1249" s="15">
        <v>838236</v>
      </c>
      <c r="W1249" s="14"/>
      <c r="X1249" s="5" t="str">
        <f t="shared" si="19"/>
        <v>No</v>
      </c>
      <c r="Y1249" s="14"/>
      <c r="Z1249" s="5"/>
      <c r="AA1249" s="14"/>
      <c r="AB1249" s="5"/>
      <c r="AC1249" s="27"/>
      <c r="AD1249" s="5"/>
      <c r="AE1249" s="14"/>
      <c r="AF1249" s="5"/>
      <c r="AG1249" s="7"/>
    </row>
    <row r="1250" spans="1:33" s="54" customFormat="1">
      <c r="A1250" s="16" t="s">
        <v>4754</v>
      </c>
      <c r="B1250" s="16" t="s">
        <v>655</v>
      </c>
      <c r="C1250" s="17" t="s">
        <v>150</v>
      </c>
      <c r="D1250" s="186" t="s">
        <v>4755</v>
      </c>
      <c r="E1250" s="189">
        <v>60005</v>
      </c>
      <c r="F1250" s="17" t="s">
        <v>36</v>
      </c>
      <c r="G1250" s="17" t="s">
        <v>5756</v>
      </c>
      <c r="H1250" s="18">
        <v>0</v>
      </c>
      <c r="I1250" s="13">
        <v>10</v>
      </c>
      <c r="J1250" s="14">
        <v>49173</v>
      </c>
      <c r="K1250" s="19"/>
      <c r="L1250" s="14">
        <v>0</v>
      </c>
      <c r="M1250" s="14"/>
      <c r="N1250" s="14">
        <v>0</v>
      </c>
      <c r="O1250" s="14"/>
      <c r="P1250" s="14">
        <v>760130</v>
      </c>
      <c r="Q1250" s="14"/>
      <c r="R1250" s="14">
        <v>0</v>
      </c>
      <c r="S1250" s="14"/>
      <c r="T1250" s="14">
        <v>242963</v>
      </c>
      <c r="U1250" s="14"/>
      <c r="V1250" s="15">
        <v>1052266</v>
      </c>
      <c r="W1250" s="14"/>
      <c r="X1250" s="5" t="str">
        <f t="shared" si="19"/>
        <v>No</v>
      </c>
      <c r="Y1250" s="14"/>
      <c r="Z1250" s="5"/>
      <c r="AA1250" s="14"/>
      <c r="AB1250" s="5"/>
      <c r="AC1250" s="27"/>
      <c r="AD1250" s="5"/>
      <c r="AE1250" s="14"/>
      <c r="AF1250" s="5"/>
      <c r="AG1250" s="7"/>
    </row>
    <row r="1251" spans="1:33" s="54" customFormat="1">
      <c r="A1251" s="16" t="s">
        <v>315</v>
      </c>
      <c r="B1251" s="16" t="s">
        <v>316</v>
      </c>
      <c r="C1251" s="17" t="s">
        <v>213</v>
      </c>
      <c r="D1251" s="186" t="s">
        <v>317</v>
      </c>
      <c r="E1251" s="189" t="s">
        <v>318</v>
      </c>
      <c r="F1251" s="17" t="s">
        <v>157</v>
      </c>
      <c r="G1251" s="17" t="s">
        <v>147</v>
      </c>
      <c r="H1251" s="18">
        <v>0</v>
      </c>
      <c r="I1251" s="13">
        <v>10</v>
      </c>
      <c r="J1251" s="14">
        <v>17922</v>
      </c>
      <c r="K1251" s="19"/>
      <c r="L1251" s="14">
        <v>0</v>
      </c>
      <c r="M1251" s="14"/>
      <c r="N1251" s="14">
        <v>0</v>
      </c>
      <c r="O1251" s="14"/>
      <c r="P1251" s="14">
        <v>90740</v>
      </c>
      <c r="Q1251" s="14"/>
      <c r="R1251" s="14">
        <v>57354</v>
      </c>
      <c r="S1251" s="14"/>
      <c r="T1251" s="14">
        <v>263802</v>
      </c>
      <c r="U1251" s="14"/>
      <c r="V1251" s="15">
        <v>429818</v>
      </c>
      <c r="W1251" s="14"/>
      <c r="X1251" s="5" t="str">
        <f t="shared" si="19"/>
        <v>No</v>
      </c>
      <c r="Y1251" s="14"/>
      <c r="Z1251" s="5"/>
      <c r="AA1251" s="14"/>
      <c r="AB1251" s="5"/>
      <c r="AC1251" s="27"/>
      <c r="AD1251" s="5"/>
      <c r="AE1251" s="14"/>
      <c r="AF1251" s="5"/>
      <c r="AG1251" s="7"/>
    </row>
    <row r="1252" spans="1:33" s="54" customFormat="1">
      <c r="A1252" s="16" t="s">
        <v>2549</v>
      </c>
      <c r="B1252" s="16" t="s">
        <v>2550</v>
      </c>
      <c r="C1252" s="17" t="s">
        <v>466</v>
      </c>
      <c r="D1252" s="186" t="s">
        <v>2551</v>
      </c>
      <c r="E1252" s="189" t="s">
        <v>2552</v>
      </c>
      <c r="F1252" s="17" t="s">
        <v>157</v>
      </c>
      <c r="G1252" s="17" t="s">
        <v>147</v>
      </c>
      <c r="H1252" s="18">
        <v>0</v>
      </c>
      <c r="I1252" s="13">
        <v>10</v>
      </c>
      <c r="J1252" s="14">
        <v>34384</v>
      </c>
      <c r="K1252" s="19"/>
      <c r="L1252" s="14">
        <v>279419</v>
      </c>
      <c r="M1252" s="14"/>
      <c r="N1252" s="14">
        <v>0</v>
      </c>
      <c r="O1252" s="14"/>
      <c r="P1252" s="14">
        <v>14373</v>
      </c>
      <c r="Q1252" s="14"/>
      <c r="R1252" s="14">
        <v>56996</v>
      </c>
      <c r="S1252" s="14"/>
      <c r="T1252" s="14">
        <v>282890</v>
      </c>
      <c r="U1252" s="14"/>
      <c r="V1252" s="15">
        <v>668062</v>
      </c>
      <c r="W1252" s="14"/>
      <c r="X1252" s="5" t="str">
        <f t="shared" si="19"/>
        <v>No</v>
      </c>
      <c r="Y1252" s="14"/>
      <c r="Z1252" s="5"/>
      <c r="AA1252" s="14"/>
      <c r="AB1252" s="5"/>
      <c r="AC1252" s="27"/>
      <c r="AD1252" s="5"/>
      <c r="AE1252" s="14"/>
      <c r="AF1252" s="5"/>
      <c r="AG1252" s="7"/>
    </row>
    <row r="1253" spans="1:33" s="54" customFormat="1">
      <c r="A1253" s="16" t="s">
        <v>3587</v>
      </c>
      <c r="B1253" s="16" t="s">
        <v>3588</v>
      </c>
      <c r="C1253" s="17" t="s">
        <v>109</v>
      </c>
      <c r="D1253" s="186" t="s">
        <v>3589</v>
      </c>
      <c r="E1253" s="189" t="s">
        <v>3590</v>
      </c>
      <c r="F1253" s="17" t="s">
        <v>83</v>
      </c>
      <c r="G1253" s="17" t="s">
        <v>147</v>
      </c>
      <c r="H1253" s="18">
        <v>0</v>
      </c>
      <c r="I1253" s="13">
        <v>10</v>
      </c>
      <c r="J1253" s="14">
        <v>20250</v>
      </c>
      <c r="K1253" s="19"/>
      <c r="L1253" s="14">
        <v>0</v>
      </c>
      <c r="M1253" s="14"/>
      <c r="N1253" s="14">
        <v>0</v>
      </c>
      <c r="O1253" s="14"/>
      <c r="P1253" s="14">
        <v>216759</v>
      </c>
      <c r="Q1253" s="14"/>
      <c r="R1253" s="14">
        <v>0</v>
      </c>
      <c r="S1253" s="14"/>
      <c r="T1253" s="14">
        <v>106369</v>
      </c>
      <c r="U1253" s="14"/>
      <c r="V1253" s="15">
        <v>343378</v>
      </c>
      <c r="W1253" s="14"/>
      <c r="X1253" s="5" t="str">
        <f t="shared" si="19"/>
        <v>No</v>
      </c>
      <c r="Y1253" s="14"/>
      <c r="Z1253" s="5"/>
      <c r="AA1253" s="14"/>
      <c r="AB1253" s="5"/>
      <c r="AC1253" s="27"/>
      <c r="AD1253" s="5"/>
      <c r="AE1253" s="14"/>
      <c r="AF1253" s="5"/>
      <c r="AG1253" s="7"/>
    </row>
    <row r="1254" spans="1:33" s="54" customFormat="1">
      <c r="A1254" s="16" t="s">
        <v>4346</v>
      </c>
      <c r="B1254" s="16" t="s">
        <v>4347</v>
      </c>
      <c r="C1254" s="17" t="s">
        <v>235</v>
      </c>
      <c r="D1254" s="186" t="s">
        <v>4348</v>
      </c>
      <c r="E1254" s="189" t="s">
        <v>4349</v>
      </c>
      <c r="F1254" s="17" t="s">
        <v>83</v>
      </c>
      <c r="G1254" s="17" t="s">
        <v>147</v>
      </c>
      <c r="H1254" s="18">
        <v>0</v>
      </c>
      <c r="I1254" s="13">
        <v>10</v>
      </c>
      <c r="J1254" s="14">
        <v>18867</v>
      </c>
      <c r="K1254" s="19"/>
      <c r="L1254" s="14">
        <v>414045</v>
      </c>
      <c r="M1254" s="14"/>
      <c r="N1254" s="14">
        <v>0</v>
      </c>
      <c r="O1254" s="14"/>
      <c r="P1254" s="14">
        <v>154850</v>
      </c>
      <c r="Q1254" s="14"/>
      <c r="R1254" s="14">
        <v>135903</v>
      </c>
      <c r="S1254" s="14"/>
      <c r="T1254" s="14">
        <v>146239</v>
      </c>
      <c r="U1254" s="14"/>
      <c r="V1254" s="15">
        <v>869904</v>
      </c>
      <c r="W1254" s="14"/>
      <c r="X1254" s="5" t="str">
        <f t="shared" si="19"/>
        <v>No</v>
      </c>
      <c r="Y1254" s="14"/>
      <c r="Z1254" s="5"/>
      <c r="AA1254" s="14"/>
      <c r="AB1254" s="5"/>
      <c r="AC1254" s="27"/>
      <c r="AD1254" s="5"/>
      <c r="AE1254" s="14"/>
      <c r="AF1254" s="5"/>
      <c r="AG1254" s="7"/>
    </row>
    <row r="1255" spans="1:33" s="54" customFormat="1">
      <c r="A1255" s="16" t="s">
        <v>6594</v>
      </c>
      <c r="B1255" s="16" t="s">
        <v>1847</v>
      </c>
      <c r="C1255" s="17" t="s">
        <v>265</v>
      </c>
      <c r="D1255" s="186" t="s">
        <v>1889</v>
      </c>
      <c r="E1255" s="189" t="s">
        <v>1890</v>
      </c>
      <c r="F1255" s="17" t="s">
        <v>88</v>
      </c>
      <c r="G1255" s="17" t="s">
        <v>147</v>
      </c>
      <c r="H1255" s="18">
        <v>0</v>
      </c>
      <c r="I1255" s="13">
        <v>10</v>
      </c>
      <c r="J1255" s="14">
        <v>96311</v>
      </c>
      <c r="K1255" s="19"/>
      <c r="L1255" s="14">
        <v>0</v>
      </c>
      <c r="M1255" s="14"/>
      <c r="N1255" s="14">
        <v>0</v>
      </c>
      <c r="O1255" s="14"/>
      <c r="P1255" s="14">
        <v>463397</v>
      </c>
      <c r="Q1255" s="14"/>
      <c r="R1255" s="14">
        <v>204876</v>
      </c>
      <c r="S1255" s="14"/>
      <c r="T1255" s="14">
        <v>357455</v>
      </c>
      <c r="U1255" s="14"/>
      <c r="V1255" s="15">
        <v>1122039</v>
      </c>
      <c r="W1255" s="14"/>
      <c r="X1255" s="5" t="str">
        <f t="shared" si="19"/>
        <v>No</v>
      </c>
      <c r="Y1255" s="14"/>
      <c r="Z1255" s="5"/>
      <c r="AA1255" s="14"/>
      <c r="AB1255" s="5"/>
      <c r="AC1255" s="27"/>
      <c r="AD1255" s="5"/>
      <c r="AE1255" s="14"/>
      <c r="AF1255" s="5"/>
      <c r="AG1255" s="7"/>
    </row>
    <row r="1256" spans="1:33" s="54" customFormat="1">
      <c r="A1256" s="16" t="s">
        <v>2971</v>
      </c>
      <c r="B1256" s="16" t="s">
        <v>2972</v>
      </c>
      <c r="C1256" s="17" t="s">
        <v>54</v>
      </c>
      <c r="D1256" s="186">
        <v>8026</v>
      </c>
      <c r="E1256" s="189">
        <v>80026</v>
      </c>
      <c r="F1256" s="17" t="s">
        <v>83</v>
      </c>
      <c r="G1256" s="17" t="s">
        <v>5756</v>
      </c>
      <c r="H1256" s="18">
        <v>98370</v>
      </c>
      <c r="I1256" s="13">
        <v>10</v>
      </c>
      <c r="J1256" s="14">
        <v>169667</v>
      </c>
      <c r="K1256" s="19"/>
      <c r="L1256" s="14">
        <v>135247</v>
      </c>
      <c r="M1256" s="14"/>
      <c r="N1256" s="14">
        <v>0</v>
      </c>
      <c r="O1256" s="14"/>
      <c r="P1256" s="14">
        <v>504205</v>
      </c>
      <c r="Q1256" s="14"/>
      <c r="R1256" s="14">
        <v>55519</v>
      </c>
      <c r="S1256" s="14"/>
      <c r="T1256" s="14">
        <v>823131</v>
      </c>
      <c r="U1256" s="14"/>
      <c r="V1256" s="15">
        <v>1687769</v>
      </c>
      <c r="W1256" s="14"/>
      <c r="X1256" s="5" t="str">
        <f t="shared" si="19"/>
        <v>No</v>
      </c>
      <c r="Y1256" s="14"/>
      <c r="Z1256" s="5"/>
      <c r="AA1256" s="14"/>
      <c r="AB1256" s="5"/>
      <c r="AC1256" s="27"/>
      <c r="AD1256" s="5"/>
      <c r="AE1256" s="14"/>
      <c r="AF1256" s="5"/>
      <c r="AG1256" s="7"/>
    </row>
    <row r="1257" spans="1:33" s="54" customFormat="1">
      <c r="A1257" s="16" t="s">
        <v>6197</v>
      </c>
      <c r="B1257" s="16" t="s">
        <v>1808</v>
      </c>
      <c r="C1257" s="17" t="s">
        <v>91</v>
      </c>
      <c r="D1257" s="186" t="s">
        <v>6198</v>
      </c>
      <c r="E1257" s="189" t="s">
        <v>6199</v>
      </c>
      <c r="F1257" s="17" t="s">
        <v>88</v>
      </c>
      <c r="G1257" s="17" t="s">
        <v>147</v>
      </c>
      <c r="H1257" s="18">
        <v>0</v>
      </c>
      <c r="I1257" s="13">
        <v>10</v>
      </c>
      <c r="J1257" s="14">
        <v>479998</v>
      </c>
      <c r="K1257" s="19"/>
      <c r="L1257" s="14">
        <v>1273999</v>
      </c>
      <c r="M1257" s="14"/>
      <c r="N1257" s="14">
        <v>0</v>
      </c>
      <c r="O1257" s="14"/>
      <c r="P1257" s="14">
        <v>300002</v>
      </c>
      <c r="Q1257" s="14"/>
      <c r="R1257" s="14">
        <v>23000</v>
      </c>
      <c r="S1257" s="14"/>
      <c r="T1257" s="14">
        <v>222000</v>
      </c>
      <c r="U1257" s="14"/>
      <c r="V1257" s="15">
        <v>2298999</v>
      </c>
      <c r="W1257" s="14"/>
      <c r="X1257" s="5" t="str">
        <f t="shared" si="19"/>
        <v>No</v>
      </c>
      <c r="Y1257" s="14"/>
      <c r="Z1257" s="5"/>
      <c r="AA1257" s="14"/>
      <c r="AB1257" s="5"/>
      <c r="AC1257" s="27"/>
      <c r="AD1257" s="5"/>
      <c r="AE1257" s="14"/>
      <c r="AF1257" s="5"/>
      <c r="AG1257" s="7"/>
    </row>
    <row r="1258" spans="1:33" s="54" customFormat="1">
      <c r="A1258" s="16" t="s">
        <v>1119</v>
      </c>
      <c r="B1258" s="16" t="s">
        <v>1120</v>
      </c>
      <c r="C1258" s="17" t="s">
        <v>238</v>
      </c>
      <c r="D1258" s="186" t="s">
        <v>1121</v>
      </c>
      <c r="E1258" s="189" t="s">
        <v>1122</v>
      </c>
      <c r="F1258" s="17" t="s">
        <v>88</v>
      </c>
      <c r="G1258" s="17" t="s">
        <v>147</v>
      </c>
      <c r="H1258" s="18">
        <v>0</v>
      </c>
      <c r="I1258" s="13">
        <v>10</v>
      </c>
      <c r="J1258" s="14">
        <v>32871</v>
      </c>
      <c r="K1258" s="19"/>
      <c r="L1258" s="14">
        <v>9725</v>
      </c>
      <c r="M1258" s="14"/>
      <c r="N1258" s="14">
        <v>0</v>
      </c>
      <c r="O1258" s="14"/>
      <c r="P1258" s="14">
        <v>82171</v>
      </c>
      <c r="Q1258" s="14"/>
      <c r="R1258" s="14">
        <v>172647</v>
      </c>
      <c r="S1258" s="14"/>
      <c r="T1258" s="14">
        <v>351211</v>
      </c>
      <c r="U1258" s="14"/>
      <c r="V1258" s="15">
        <v>648625</v>
      </c>
      <c r="W1258" s="14"/>
      <c r="X1258" s="5" t="str">
        <f t="shared" si="19"/>
        <v>No</v>
      </c>
      <c r="Y1258" s="14"/>
      <c r="Z1258" s="5"/>
      <c r="AA1258" s="14"/>
      <c r="AB1258" s="5"/>
      <c r="AC1258" s="27"/>
      <c r="AD1258" s="5"/>
      <c r="AE1258" s="14"/>
      <c r="AF1258" s="5"/>
      <c r="AG1258" s="7"/>
    </row>
    <row r="1259" spans="1:33" s="54" customFormat="1">
      <c r="A1259" s="16" t="s">
        <v>3296</v>
      </c>
      <c r="B1259" s="16" t="s">
        <v>3297</v>
      </c>
      <c r="C1259" s="17" t="s">
        <v>555</v>
      </c>
      <c r="D1259" s="186" t="s">
        <v>3298</v>
      </c>
      <c r="E1259" s="189" t="s">
        <v>3299</v>
      </c>
      <c r="F1259" s="17" t="s">
        <v>83</v>
      </c>
      <c r="G1259" s="17" t="s">
        <v>147</v>
      </c>
      <c r="H1259" s="18">
        <v>0</v>
      </c>
      <c r="I1259" s="13">
        <v>10</v>
      </c>
      <c r="J1259" s="14">
        <v>21343</v>
      </c>
      <c r="K1259" s="19"/>
      <c r="L1259" s="14">
        <v>12422</v>
      </c>
      <c r="M1259" s="14"/>
      <c r="N1259" s="14">
        <v>0</v>
      </c>
      <c r="O1259" s="14"/>
      <c r="P1259" s="14">
        <v>28395</v>
      </c>
      <c r="Q1259" s="14"/>
      <c r="R1259" s="14">
        <v>425021</v>
      </c>
      <c r="S1259" s="14"/>
      <c r="T1259" s="14">
        <v>166698</v>
      </c>
      <c r="U1259" s="14"/>
      <c r="V1259" s="15">
        <v>653879</v>
      </c>
      <c r="W1259" s="14"/>
      <c r="X1259" s="5" t="str">
        <f t="shared" si="19"/>
        <v>No</v>
      </c>
      <c r="Y1259" s="14"/>
      <c r="Z1259" s="5"/>
      <c r="AA1259" s="14"/>
      <c r="AB1259" s="5"/>
      <c r="AC1259" s="27"/>
      <c r="AD1259" s="5"/>
      <c r="AE1259" s="14"/>
      <c r="AF1259" s="5"/>
      <c r="AG1259" s="7"/>
    </row>
    <row r="1260" spans="1:33" s="54" customFormat="1">
      <c r="A1260" s="16" t="s">
        <v>2287</v>
      </c>
      <c r="B1260" s="16" t="s">
        <v>2288</v>
      </c>
      <c r="C1260" s="17" t="s">
        <v>106</v>
      </c>
      <c r="D1260" s="186" t="s">
        <v>2289</v>
      </c>
      <c r="E1260" s="189" t="s">
        <v>2290</v>
      </c>
      <c r="F1260" s="17" t="s">
        <v>157</v>
      </c>
      <c r="G1260" s="17" t="s">
        <v>147</v>
      </c>
      <c r="H1260" s="18">
        <v>0</v>
      </c>
      <c r="I1260" s="13">
        <v>10</v>
      </c>
      <c r="J1260" s="14">
        <v>15109</v>
      </c>
      <c r="K1260" s="19"/>
      <c r="L1260" s="14">
        <v>36427</v>
      </c>
      <c r="M1260" s="14"/>
      <c r="N1260" s="14">
        <v>0</v>
      </c>
      <c r="O1260" s="14"/>
      <c r="P1260" s="14">
        <v>93687</v>
      </c>
      <c r="Q1260" s="14"/>
      <c r="R1260" s="14">
        <v>3437</v>
      </c>
      <c r="S1260" s="14"/>
      <c r="T1260" s="14">
        <v>148093</v>
      </c>
      <c r="U1260" s="14"/>
      <c r="V1260" s="15">
        <v>296753</v>
      </c>
      <c r="W1260" s="14"/>
      <c r="X1260" s="5" t="str">
        <f t="shared" si="19"/>
        <v>No</v>
      </c>
      <c r="Y1260" s="14"/>
      <c r="Z1260" s="5"/>
      <c r="AA1260" s="14"/>
      <c r="AB1260" s="5"/>
      <c r="AC1260" s="27"/>
      <c r="AD1260" s="5"/>
      <c r="AE1260" s="14"/>
      <c r="AF1260" s="5"/>
      <c r="AG1260" s="7"/>
    </row>
    <row r="1261" spans="1:33" s="54" customFormat="1">
      <c r="A1261" s="16" t="s">
        <v>6590</v>
      </c>
      <c r="B1261" s="16" t="s">
        <v>1520</v>
      </c>
      <c r="C1261" s="17" t="s">
        <v>178</v>
      </c>
      <c r="D1261" s="186" t="s">
        <v>1521</v>
      </c>
      <c r="E1261" s="189" t="s">
        <v>1522</v>
      </c>
      <c r="F1261" s="17" t="s">
        <v>88</v>
      </c>
      <c r="G1261" s="17" t="s">
        <v>147</v>
      </c>
      <c r="H1261" s="18">
        <v>0</v>
      </c>
      <c r="I1261" s="13">
        <v>10</v>
      </c>
      <c r="J1261" s="14">
        <v>67567</v>
      </c>
      <c r="K1261" s="19"/>
      <c r="L1261" s="14">
        <v>983</v>
      </c>
      <c r="M1261" s="14"/>
      <c r="N1261" s="14">
        <v>0</v>
      </c>
      <c r="O1261" s="14"/>
      <c r="P1261" s="14">
        <v>212322</v>
      </c>
      <c r="Q1261" s="14"/>
      <c r="R1261" s="14">
        <v>315760</v>
      </c>
      <c r="S1261" s="14"/>
      <c r="T1261" s="14">
        <v>154301</v>
      </c>
      <c r="U1261" s="14"/>
      <c r="V1261" s="15">
        <v>750933</v>
      </c>
      <c r="W1261" s="14"/>
      <c r="X1261" s="5" t="str">
        <f t="shared" si="19"/>
        <v>No</v>
      </c>
      <c r="Y1261" s="14"/>
      <c r="Z1261" s="5"/>
      <c r="AA1261" s="14"/>
      <c r="AB1261" s="5"/>
      <c r="AC1261" s="27"/>
      <c r="AD1261" s="5"/>
      <c r="AE1261" s="14"/>
      <c r="AF1261" s="5"/>
      <c r="AG1261" s="7"/>
    </row>
    <row r="1262" spans="1:33" s="54" customFormat="1">
      <c r="A1262" s="16" t="s">
        <v>1698</v>
      </c>
      <c r="B1262" s="16" t="s">
        <v>1699</v>
      </c>
      <c r="C1262" s="17" t="s">
        <v>87</v>
      </c>
      <c r="D1262" s="186" t="s">
        <v>1700</v>
      </c>
      <c r="E1262" s="189">
        <v>9</v>
      </c>
      <c r="F1262" s="17" t="s">
        <v>36</v>
      </c>
      <c r="G1262" s="17" t="s">
        <v>5756</v>
      </c>
      <c r="H1262" s="18">
        <v>0</v>
      </c>
      <c r="I1262" s="13">
        <v>10</v>
      </c>
      <c r="J1262" s="14">
        <v>0</v>
      </c>
      <c r="K1262" s="19"/>
      <c r="L1262" s="14">
        <v>0</v>
      </c>
      <c r="M1262" s="14"/>
      <c r="N1262" s="14">
        <v>0</v>
      </c>
      <c r="O1262" s="14"/>
      <c r="P1262" s="14">
        <v>298814</v>
      </c>
      <c r="Q1262" s="14"/>
      <c r="R1262" s="14">
        <v>221546</v>
      </c>
      <c r="S1262" s="14"/>
      <c r="T1262" s="14">
        <v>149365</v>
      </c>
      <c r="U1262" s="14"/>
      <c r="V1262" s="15">
        <v>669725</v>
      </c>
      <c r="W1262" s="14"/>
      <c r="X1262" s="5" t="str">
        <f t="shared" si="19"/>
        <v>No</v>
      </c>
      <c r="Y1262" s="14"/>
      <c r="Z1262" s="5"/>
      <c r="AA1262" s="14"/>
      <c r="AB1262" s="5"/>
      <c r="AC1262" s="27"/>
      <c r="AD1262" s="5"/>
      <c r="AE1262" s="14"/>
      <c r="AF1262" s="5"/>
      <c r="AG1262" s="7"/>
    </row>
    <row r="1263" spans="1:33" s="54" customFormat="1">
      <c r="A1263" s="16" t="s">
        <v>6591</v>
      </c>
      <c r="B1263" s="16" t="s">
        <v>640</v>
      </c>
      <c r="C1263" s="17" t="s">
        <v>235</v>
      </c>
      <c r="D1263" s="186">
        <v>4231</v>
      </c>
      <c r="E1263" s="189">
        <v>40231</v>
      </c>
      <c r="F1263" s="17" t="s">
        <v>83</v>
      </c>
      <c r="G1263" s="17" t="s">
        <v>5756</v>
      </c>
      <c r="H1263" s="18">
        <v>347602</v>
      </c>
      <c r="I1263" s="13">
        <v>10</v>
      </c>
      <c r="J1263" s="14">
        <v>22596</v>
      </c>
      <c r="K1263" s="19"/>
      <c r="L1263" s="14">
        <v>59317</v>
      </c>
      <c r="M1263" s="14"/>
      <c r="N1263" s="14">
        <v>0</v>
      </c>
      <c r="O1263" s="14"/>
      <c r="P1263" s="14">
        <v>293109</v>
      </c>
      <c r="Q1263" s="14"/>
      <c r="R1263" s="14">
        <v>202403</v>
      </c>
      <c r="S1263" s="14"/>
      <c r="T1263" s="14">
        <v>196886</v>
      </c>
      <c r="U1263" s="14"/>
      <c r="V1263" s="15">
        <v>774311</v>
      </c>
      <c r="W1263" s="14"/>
      <c r="X1263" s="5" t="str">
        <f t="shared" si="19"/>
        <v>No</v>
      </c>
      <c r="Y1263" s="14"/>
      <c r="Z1263" s="5"/>
      <c r="AA1263" s="14"/>
      <c r="AB1263" s="5"/>
      <c r="AC1263" s="27"/>
      <c r="AD1263" s="5"/>
      <c r="AE1263" s="14"/>
      <c r="AF1263" s="5"/>
      <c r="AG1263" s="7"/>
    </row>
    <row r="1264" spans="1:33" s="54" customFormat="1">
      <c r="A1264" s="16" t="s">
        <v>3264</v>
      </c>
      <c r="B1264" s="16" t="s">
        <v>3265</v>
      </c>
      <c r="C1264" s="17" t="s">
        <v>555</v>
      </c>
      <c r="D1264" s="186" t="s">
        <v>3266</v>
      </c>
      <c r="E1264" s="189" t="s">
        <v>3267</v>
      </c>
      <c r="F1264" s="17" t="s">
        <v>83</v>
      </c>
      <c r="G1264" s="17" t="s">
        <v>147</v>
      </c>
      <c r="H1264" s="18">
        <v>0</v>
      </c>
      <c r="I1264" s="13">
        <v>10</v>
      </c>
      <c r="J1264" s="14">
        <v>100933</v>
      </c>
      <c r="K1264" s="19"/>
      <c r="L1264" s="14">
        <v>0</v>
      </c>
      <c r="M1264" s="14"/>
      <c r="N1264" s="14">
        <v>0</v>
      </c>
      <c r="O1264" s="14"/>
      <c r="P1264" s="14">
        <v>154863</v>
      </c>
      <c r="Q1264" s="14"/>
      <c r="R1264" s="14">
        <v>793104</v>
      </c>
      <c r="S1264" s="14"/>
      <c r="T1264" s="14">
        <v>171443</v>
      </c>
      <c r="U1264" s="14"/>
      <c r="V1264" s="15">
        <v>1220343</v>
      </c>
      <c r="W1264" s="14"/>
      <c r="X1264" s="5" t="str">
        <f t="shared" si="19"/>
        <v>No</v>
      </c>
      <c r="Y1264" s="14"/>
      <c r="Z1264" s="5"/>
      <c r="AA1264" s="14"/>
      <c r="AB1264" s="5"/>
      <c r="AC1264" s="27"/>
      <c r="AD1264" s="5"/>
      <c r="AE1264" s="14"/>
      <c r="AF1264" s="5"/>
      <c r="AG1264" s="7"/>
    </row>
    <row r="1265" spans="1:33" s="54" customFormat="1">
      <c r="A1265" s="16" t="s">
        <v>2792</v>
      </c>
      <c r="B1265" s="16" t="s">
        <v>1951</v>
      </c>
      <c r="C1265" s="17" t="s">
        <v>210</v>
      </c>
      <c r="D1265" s="186" t="s">
        <v>2793</v>
      </c>
      <c r="E1265" s="189" t="s">
        <v>2794</v>
      </c>
      <c r="F1265" s="17" t="s">
        <v>157</v>
      </c>
      <c r="G1265" s="17" t="s">
        <v>147</v>
      </c>
      <c r="H1265" s="18">
        <v>0</v>
      </c>
      <c r="I1265" s="13">
        <v>10</v>
      </c>
      <c r="J1265" s="14">
        <v>30085</v>
      </c>
      <c r="K1265" s="19"/>
      <c r="L1265" s="14">
        <v>89809</v>
      </c>
      <c r="M1265" s="14"/>
      <c r="N1265" s="14">
        <v>0</v>
      </c>
      <c r="O1265" s="14"/>
      <c r="P1265" s="14">
        <v>118842</v>
      </c>
      <c r="Q1265" s="14"/>
      <c r="R1265" s="14">
        <v>16012</v>
      </c>
      <c r="S1265" s="14"/>
      <c r="T1265" s="14">
        <v>357553</v>
      </c>
      <c r="U1265" s="14"/>
      <c r="V1265" s="15">
        <v>612301</v>
      </c>
      <c r="W1265" s="14"/>
      <c r="X1265" s="5" t="str">
        <f t="shared" si="19"/>
        <v>No</v>
      </c>
      <c r="Y1265" s="14"/>
      <c r="Z1265" s="5"/>
      <c r="AA1265" s="14"/>
      <c r="AB1265" s="5"/>
      <c r="AC1265" s="27"/>
      <c r="AD1265" s="5"/>
      <c r="AE1265" s="14"/>
      <c r="AF1265" s="5"/>
      <c r="AG1265" s="7"/>
    </row>
    <row r="1266" spans="1:33" s="54" customFormat="1">
      <c r="A1266" s="16" t="s">
        <v>411</v>
      </c>
      <c r="B1266" s="16" t="s">
        <v>412</v>
      </c>
      <c r="C1266" s="17" t="s">
        <v>178</v>
      </c>
      <c r="D1266" s="186">
        <v>5141</v>
      </c>
      <c r="E1266" s="189">
        <v>50141</v>
      </c>
      <c r="F1266" s="17" t="s">
        <v>88</v>
      </c>
      <c r="G1266" s="17" t="s">
        <v>84</v>
      </c>
      <c r="H1266" s="18">
        <v>3734090</v>
      </c>
      <c r="I1266" s="13">
        <v>10</v>
      </c>
      <c r="J1266" s="14">
        <v>1394946</v>
      </c>
      <c r="K1266" s="19"/>
      <c r="L1266" s="14">
        <v>1193915</v>
      </c>
      <c r="M1266" s="14"/>
      <c r="N1266" s="14">
        <v>0</v>
      </c>
      <c r="O1266" s="14"/>
      <c r="P1266" s="14">
        <v>9366963</v>
      </c>
      <c r="Q1266" s="14"/>
      <c r="R1266" s="14">
        <v>5784779</v>
      </c>
      <c r="S1266" s="14"/>
      <c r="T1266" s="14">
        <v>719026</v>
      </c>
      <c r="U1266" s="14"/>
      <c r="V1266" s="15">
        <v>18459629</v>
      </c>
      <c r="W1266" s="14"/>
      <c r="X1266" s="5" t="str">
        <f t="shared" si="19"/>
        <v>No</v>
      </c>
      <c r="Y1266" s="14"/>
      <c r="Z1266" s="5"/>
      <c r="AA1266" s="14"/>
      <c r="AB1266" s="5"/>
      <c r="AC1266" s="27"/>
      <c r="AD1266" s="5"/>
      <c r="AE1266" s="14"/>
      <c r="AF1266" s="5"/>
      <c r="AG1266" s="7"/>
    </row>
    <row r="1267" spans="1:33" s="54" customFormat="1">
      <c r="A1267" s="16" t="s">
        <v>4024</v>
      </c>
      <c r="B1267" s="16" t="s">
        <v>4025</v>
      </c>
      <c r="C1267" s="17" t="s">
        <v>39</v>
      </c>
      <c r="D1267" s="186" t="s">
        <v>4026</v>
      </c>
      <c r="E1267" s="189" t="s">
        <v>4027</v>
      </c>
      <c r="F1267" s="17" t="s">
        <v>83</v>
      </c>
      <c r="G1267" s="17" t="s">
        <v>147</v>
      </c>
      <c r="H1267" s="18">
        <v>0</v>
      </c>
      <c r="I1267" s="13">
        <v>10</v>
      </c>
      <c r="J1267" s="14">
        <v>196954</v>
      </c>
      <c r="K1267" s="19"/>
      <c r="L1267" s="14">
        <v>0</v>
      </c>
      <c r="M1267" s="14"/>
      <c r="N1267" s="14">
        <v>0</v>
      </c>
      <c r="O1267" s="14"/>
      <c r="P1267" s="14">
        <v>481806</v>
      </c>
      <c r="Q1267" s="14"/>
      <c r="R1267" s="14">
        <v>0</v>
      </c>
      <c r="S1267" s="14"/>
      <c r="T1267" s="14">
        <v>868954</v>
      </c>
      <c r="U1267" s="14"/>
      <c r="V1267" s="15">
        <v>1547714</v>
      </c>
      <c r="W1267" s="14"/>
      <c r="X1267" s="5" t="str">
        <f t="shared" si="19"/>
        <v>No</v>
      </c>
      <c r="Y1267" s="14"/>
      <c r="Z1267" s="5"/>
      <c r="AA1267" s="14"/>
      <c r="AB1267" s="5"/>
      <c r="AC1267" s="27"/>
      <c r="AD1267" s="5"/>
      <c r="AE1267" s="14"/>
      <c r="AF1267" s="5"/>
      <c r="AG1267" s="7"/>
    </row>
    <row r="1268" spans="1:33" s="54" customFormat="1">
      <c r="A1268" s="16" t="s">
        <v>5945</v>
      </c>
      <c r="B1268" s="16" t="s">
        <v>6074</v>
      </c>
      <c r="C1268" s="17" t="s">
        <v>82</v>
      </c>
      <c r="D1268" s="186">
        <v>2220</v>
      </c>
      <c r="E1268" s="189">
        <v>20220</v>
      </c>
      <c r="F1268" s="17" t="s">
        <v>113</v>
      </c>
      <c r="G1268" s="17" t="s">
        <v>5756</v>
      </c>
      <c r="H1268" s="18">
        <v>18351295</v>
      </c>
      <c r="I1268" s="13">
        <v>10</v>
      </c>
      <c r="J1268" s="14">
        <v>1914270</v>
      </c>
      <c r="K1268" s="19"/>
      <c r="L1268" s="14">
        <v>0</v>
      </c>
      <c r="M1268" s="14"/>
      <c r="N1268" s="14">
        <v>0</v>
      </c>
      <c r="O1268" s="14"/>
      <c r="P1268" s="14">
        <v>0</v>
      </c>
      <c r="Q1268" s="14"/>
      <c r="R1268" s="14">
        <v>0</v>
      </c>
      <c r="S1268" s="14"/>
      <c r="T1268" s="14">
        <v>0</v>
      </c>
      <c r="U1268" s="14"/>
      <c r="V1268" s="15">
        <v>1914270</v>
      </c>
      <c r="W1268" s="14"/>
      <c r="X1268" s="5" t="str">
        <f t="shared" si="19"/>
        <v>No</v>
      </c>
      <c r="Y1268" s="14"/>
      <c r="Z1268" s="5"/>
      <c r="AA1268" s="14"/>
      <c r="AB1268" s="5"/>
      <c r="AC1268" s="27"/>
      <c r="AD1268" s="5"/>
      <c r="AE1268" s="14"/>
      <c r="AF1268" s="5"/>
      <c r="AG1268" s="7"/>
    </row>
    <row r="1269" spans="1:33" s="54" customFormat="1">
      <c r="A1269" s="16" t="s">
        <v>616</v>
      </c>
      <c r="B1269" s="16" t="s">
        <v>617</v>
      </c>
      <c r="C1269" s="17" t="s">
        <v>420</v>
      </c>
      <c r="D1269" s="186" t="s">
        <v>618</v>
      </c>
      <c r="E1269" s="189" t="s">
        <v>619</v>
      </c>
      <c r="F1269" s="17" t="s">
        <v>88</v>
      </c>
      <c r="G1269" s="17" t="s">
        <v>147</v>
      </c>
      <c r="H1269" s="18">
        <v>0</v>
      </c>
      <c r="I1269" s="13">
        <v>10</v>
      </c>
      <c r="J1269" s="14">
        <v>17066</v>
      </c>
      <c r="K1269" s="19"/>
      <c r="L1269" s="14">
        <v>95173</v>
      </c>
      <c r="M1269" s="14"/>
      <c r="N1269" s="14">
        <v>0</v>
      </c>
      <c r="O1269" s="14"/>
      <c r="P1269" s="14">
        <v>96566</v>
      </c>
      <c r="Q1269" s="14"/>
      <c r="R1269" s="14">
        <v>0</v>
      </c>
      <c r="S1269" s="14"/>
      <c r="T1269" s="14">
        <v>429204</v>
      </c>
      <c r="U1269" s="14"/>
      <c r="V1269" s="15">
        <v>638009</v>
      </c>
      <c r="W1269" s="14"/>
      <c r="X1269" s="5" t="str">
        <f t="shared" si="19"/>
        <v>No</v>
      </c>
      <c r="Y1269" s="14"/>
      <c r="Z1269" s="5"/>
      <c r="AA1269" s="14"/>
      <c r="AB1269" s="5"/>
      <c r="AC1269" s="27"/>
      <c r="AD1269" s="5"/>
      <c r="AE1269" s="14"/>
      <c r="AF1269" s="5"/>
      <c r="AG1269" s="7"/>
    </row>
    <row r="1270" spans="1:33" s="54" customFormat="1">
      <c r="A1270" s="16" t="s">
        <v>1489</v>
      </c>
      <c r="B1270" s="16" t="s">
        <v>1490</v>
      </c>
      <c r="C1270" s="17" t="s">
        <v>178</v>
      </c>
      <c r="D1270" s="186" t="s">
        <v>1491</v>
      </c>
      <c r="E1270" s="189" t="s">
        <v>1492</v>
      </c>
      <c r="F1270" s="17" t="s">
        <v>83</v>
      </c>
      <c r="G1270" s="17" t="s">
        <v>147</v>
      </c>
      <c r="H1270" s="18">
        <v>0</v>
      </c>
      <c r="I1270" s="13">
        <v>10</v>
      </c>
      <c r="J1270" s="14">
        <v>72929</v>
      </c>
      <c r="K1270" s="19"/>
      <c r="L1270" s="14">
        <v>1940</v>
      </c>
      <c r="M1270" s="14"/>
      <c r="N1270" s="14">
        <v>0</v>
      </c>
      <c r="O1270" s="14"/>
      <c r="P1270" s="14">
        <v>274093</v>
      </c>
      <c r="Q1270" s="14"/>
      <c r="R1270" s="14">
        <v>315310</v>
      </c>
      <c r="S1270" s="14"/>
      <c r="T1270" s="14">
        <v>150786</v>
      </c>
      <c r="U1270" s="14"/>
      <c r="V1270" s="15">
        <v>815058</v>
      </c>
      <c r="W1270" s="14"/>
      <c r="X1270" s="5" t="str">
        <f t="shared" si="19"/>
        <v>No</v>
      </c>
      <c r="Y1270" s="14"/>
      <c r="Z1270" s="5"/>
      <c r="AA1270" s="14"/>
      <c r="AB1270" s="5"/>
      <c r="AC1270" s="27"/>
      <c r="AD1270" s="5"/>
      <c r="AE1270" s="14"/>
      <c r="AF1270" s="5"/>
      <c r="AG1270" s="7"/>
    </row>
    <row r="1271" spans="1:33" s="54" customFormat="1">
      <c r="A1271" s="16" t="s">
        <v>4193</v>
      </c>
      <c r="B1271" s="16" t="s">
        <v>4194</v>
      </c>
      <c r="C1271" s="17" t="s">
        <v>154</v>
      </c>
      <c r="D1271" s="186" t="s">
        <v>4195</v>
      </c>
      <c r="E1271" s="189" t="s">
        <v>4196</v>
      </c>
      <c r="F1271" s="17" t="s">
        <v>83</v>
      </c>
      <c r="G1271" s="17" t="s">
        <v>147</v>
      </c>
      <c r="H1271" s="18">
        <v>0</v>
      </c>
      <c r="I1271" s="13">
        <v>10</v>
      </c>
      <c r="J1271" s="14">
        <v>17813</v>
      </c>
      <c r="K1271" s="19"/>
      <c r="L1271" s="14">
        <v>0</v>
      </c>
      <c r="M1271" s="14"/>
      <c r="N1271" s="14">
        <v>0</v>
      </c>
      <c r="O1271" s="14"/>
      <c r="P1271" s="14">
        <v>121596</v>
      </c>
      <c r="Q1271" s="14"/>
      <c r="R1271" s="14">
        <v>53228</v>
      </c>
      <c r="S1271" s="14"/>
      <c r="T1271" s="14">
        <v>353362</v>
      </c>
      <c r="U1271" s="14"/>
      <c r="V1271" s="15">
        <v>545999</v>
      </c>
      <c r="W1271" s="14"/>
      <c r="X1271" s="5" t="str">
        <f t="shared" si="19"/>
        <v>No</v>
      </c>
      <c r="Y1271" s="14"/>
      <c r="Z1271" s="5"/>
      <c r="AA1271" s="14"/>
      <c r="AB1271" s="5"/>
      <c r="AC1271" s="27"/>
      <c r="AD1271" s="5"/>
      <c r="AE1271" s="14"/>
      <c r="AF1271" s="5"/>
      <c r="AG1271" s="7"/>
    </row>
    <row r="1272" spans="1:33" s="54" customFormat="1">
      <c r="A1272" s="16" t="s">
        <v>2815</v>
      </c>
      <c r="B1272" s="16" t="s">
        <v>2816</v>
      </c>
      <c r="C1272" s="17" t="s">
        <v>210</v>
      </c>
      <c r="D1272" s="186" t="s">
        <v>2817</v>
      </c>
      <c r="E1272" s="189" t="s">
        <v>2818</v>
      </c>
      <c r="F1272" s="17" t="s">
        <v>157</v>
      </c>
      <c r="G1272" s="17" t="s">
        <v>147</v>
      </c>
      <c r="H1272" s="18">
        <v>0</v>
      </c>
      <c r="I1272" s="13">
        <v>10</v>
      </c>
      <c r="J1272" s="14">
        <v>45076</v>
      </c>
      <c r="K1272" s="19"/>
      <c r="L1272" s="14">
        <v>231713</v>
      </c>
      <c r="M1272" s="14"/>
      <c r="N1272" s="14">
        <v>0</v>
      </c>
      <c r="O1272" s="14"/>
      <c r="P1272" s="14">
        <v>0</v>
      </c>
      <c r="Q1272" s="14"/>
      <c r="R1272" s="14">
        <v>0</v>
      </c>
      <c r="S1272" s="14"/>
      <c r="T1272" s="14">
        <v>358256</v>
      </c>
      <c r="U1272" s="14"/>
      <c r="V1272" s="15">
        <v>635045</v>
      </c>
      <c r="W1272" s="14"/>
      <c r="X1272" s="5" t="str">
        <f t="shared" si="19"/>
        <v>No</v>
      </c>
      <c r="Y1272" s="14"/>
      <c r="Z1272" s="5"/>
      <c r="AA1272" s="14"/>
      <c r="AB1272" s="5"/>
      <c r="AC1272" s="27"/>
      <c r="AD1272" s="5"/>
      <c r="AE1272" s="14"/>
      <c r="AF1272" s="5"/>
      <c r="AG1272" s="7"/>
    </row>
    <row r="1273" spans="1:33" s="54" customFormat="1">
      <c r="A1273" s="16" t="s">
        <v>4364</v>
      </c>
      <c r="B1273" s="16" t="s">
        <v>2322</v>
      </c>
      <c r="C1273" s="17" t="s">
        <v>235</v>
      </c>
      <c r="D1273" s="186" t="s">
        <v>4365</v>
      </c>
      <c r="E1273" s="189" t="s">
        <v>4366</v>
      </c>
      <c r="F1273" s="17" t="s">
        <v>83</v>
      </c>
      <c r="G1273" s="17" t="s">
        <v>147</v>
      </c>
      <c r="H1273" s="18">
        <v>0</v>
      </c>
      <c r="I1273" s="13">
        <v>10</v>
      </c>
      <c r="J1273" s="14">
        <v>43575</v>
      </c>
      <c r="K1273" s="19"/>
      <c r="L1273" s="14">
        <v>468710</v>
      </c>
      <c r="M1273" s="14"/>
      <c r="N1273" s="14">
        <v>0</v>
      </c>
      <c r="O1273" s="14"/>
      <c r="P1273" s="14">
        <v>0</v>
      </c>
      <c r="Q1273" s="14"/>
      <c r="R1273" s="14">
        <v>235887</v>
      </c>
      <c r="S1273" s="14"/>
      <c r="T1273" s="14">
        <v>178807</v>
      </c>
      <c r="U1273" s="14"/>
      <c r="V1273" s="15">
        <v>926979</v>
      </c>
      <c r="W1273" s="14"/>
      <c r="X1273" s="5" t="str">
        <f t="shared" si="19"/>
        <v>No</v>
      </c>
      <c r="Y1273" s="14"/>
      <c r="Z1273" s="5"/>
      <c r="AA1273" s="14"/>
      <c r="AB1273" s="5"/>
      <c r="AC1273" s="27"/>
      <c r="AD1273" s="5"/>
      <c r="AE1273" s="14"/>
      <c r="AF1273" s="5"/>
      <c r="AG1273" s="7"/>
    </row>
    <row r="1274" spans="1:33" s="54" customFormat="1">
      <c r="A1274" s="16" t="s">
        <v>4621</v>
      </c>
      <c r="B1274" s="16" t="s">
        <v>4622</v>
      </c>
      <c r="C1274" s="17" t="s">
        <v>42</v>
      </c>
      <c r="D1274" s="186" t="s">
        <v>4623</v>
      </c>
      <c r="E1274" s="189" t="s">
        <v>4624</v>
      </c>
      <c r="F1274" s="17" t="s">
        <v>83</v>
      </c>
      <c r="G1274" s="17" t="s">
        <v>147</v>
      </c>
      <c r="H1274" s="18">
        <v>0</v>
      </c>
      <c r="I1274" s="13">
        <v>10</v>
      </c>
      <c r="J1274" s="14">
        <v>133188</v>
      </c>
      <c r="K1274" s="19"/>
      <c r="L1274" s="14">
        <v>178951</v>
      </c>
      <c r="M1274" s="14"/>
      <c r="N1274" s="14">
        <v>0</v>
      </c>
      <c r="O1274" s="14"/>
      <c r="P1274" s="14">
        <v>35223</v>
      </c>
      <c r="Q1274" s="14"/>
      <c r="R1274" s="14">
        <v>434012</v>
      </c>
      <c r="S1274" s="14"/>
      <c r="T1274" s="14">
        <v>290090</v>
      </c>
      <c r="U1274" s="14"/>
      <c r="V1274" s="15">
        <v>1071464</v>
      </c>
      <c r="W1274" s="14"/>
      <c r="X1274" s="5" t="str">
        <f t="shared" si="19"/>
        <v>No</v>
      </c>
      <c r="Y1274" s="14"/>
      <c r="Z1274" s="5"/>
      <c r="AA1274" s="14"/>
      <c r="AB1274" s="5"/>
      <c r="AC1274" s="27"/>
      <c r="AD1274" s="5"/>
      <c r="AE1274" s="14"/>
      <c r="AF1274" s="5"/>
      <c r="AG1274" s="7"/>
    </row>
    <row r="1275" spans="1:33" s="54" customFormat="1">
      <c r="A1275" s="16" t="s">
        <v>3195</v>
      </c>
      <c r="B1275" s="16" t="s">
        <v>3196</v>
      </c>
      <c r="C1275" s="17" t="s">
        <v>50</v>
      </c>
      <c r="D1275" s="186" t="s">
        <v>3197</v>
      </c>
      <c r="E1275" s="189" t="s">
        <v>3198</v>
      </c>
      <c r="F1275" s="17" t="s">
        <v>83</v>
      </c>
      <c r="G1275" s="17" t="s">
        <v>147</v>
      </c>
      <c r="H1275" s="18">
        <v>0</v>
      </c>
      <c r="I1275" s="13">
        <v>10</v>
      </c>
      <c r="J1275" s="14">
        <v>22652</v>
      </c>
      <c r="K1275" s="19"/>
      <c r="L1275" s="14">
        <v>85213</v>
      </c>
      <c r="M1275" s="14"/>
      <c r="N1275" s="14">
        <v>0</v>
      </c>
      <c r="O1275" s="14"/>
      <c r="P1275" s="14">
        <v>76052</v>
      </c>
      <c r="Q1275" s="14"/>
      <c r="R1275" s="14">
        <v>0</v>
      </c>
      <c r="S1275" s="14"/>
      <c r="T1275" s="14">
        <v>183917</v>
      </c>
      <c r="U1275" s="14"/>
      <c r="V1275" s="15">
        <v>367834</v>
      </c>
      <c r="W1275" s="14"/>
      <c r="X1275" s="5" t="str">
        <f t="shared" si="19"/>
        <v>No</v>
      </c>
      <c r="Y1275" s="14"/>
      <c r="Z1275" s="5"/>
      <c r="AA1275" s="14"/>
      <c r="AB1275" s="5"/>
      <c r="AC1275" s="27"/>
      <c r="AD1275" s="5"/>
      <c r="AE1275" s="14"/>
      <c r="AF1275" s="5"/>
      <c r="AG1275" s="7"/>
    </row>
    <row r="1276" spans="1:33" s="54" customFormat="1">
      <c r="A1276" s="16" t="s">
        <v>6001</v>
      </c>
      <c r="B1276" s="16" t="s">
        <v>319</v>
      </c>
      <c r="C1276" s="17" t="s">
        <v>213</v>
      </c>
      <c r="D1276" s="186" t="s">
        <v>320</v>
      </c>
      <c r="E1276" s="189" t="s">
        <v>321</v>
      </c>
      <c r="F1276" s="17" t="s">
        <v>1320</v>
      </c>
      <c r="G1276" s="17" t="s">
        <v>147</v>
      </c>
      <c r="H1276" s="18">
        <v>0</v>
      </c>
      <c r="I1276" s="13">
        <v>10</v>
      </c>
      <c r="J1276" s="14">
        <v>18451</v>
      </c>
      <c r="K1276" s="19"/>
      <c r="L1276" s="14">
        <v>0</v>
      </c>
      <c r="M1276" s="14"/>
      <c r="N1276" s="14">
        <v>0</v>
      </c>
      <c r="O1276" s="14"/>
      <c r="P1276" s="14">
        <v>10903</v>
      </c>
      <c r="Q1276" s="14"/>
      <c r="R1276" s="14">
        <v>40000</v>
      </c>
      <c r="S1276" s="14"/>
      <c r="T1276" s="14">
        <v>93491</v>
      </c>
      <c r="U1276" s="14"/>
      <c r="V1276" s="15">
        <v>162845</v>
      </c>
      <c r="W1276" s="14"/>
      <c r="X1276" s="5" t="str">
        <f t="shared" si="19"/>
        <v>No</v>
      </c>
      <c r="Y1276" s="14"/>
      <c r="Z1276" s="5"/>
      <c r="AA1276" s="14"/>
      <c r="AB1276" s="5"/>
      <c r="AC1276" s="27"/>
      <c r="AD1276" s="5"/>
      <c r="AE1276" s="14"/>
      <c r="AF1276" s="5"/>
      <c r="AG1276" s="7"/>
    </row>
    <row r="1277" spans="1:33" s="54" customFormat="1">
      <c r="A1277" s="16" t="s">
        <v>5181</v>
      </c>
      <c r="B1277" s="16" t="s">
        <v>6456</v>
      </c>
      <c r="C1277" s="17" t="s">
        <v>168</v>
      </c>
      <c r="D1277" s="186" t="s">
        <v>5182</v>
      </c>
      <c r="E1277" s="189" t="s">
        <v>5183</v>
      </c>
      <c r="F1277" s="17" t="s">
        <v>83</v>
      </c>
      <c r="G1277" s="17" t="s">
        <v>147</v>
      </c>
      <c r="H1277" s="18">
        <v>0</v>
      </c>
      <c r="I1277" s="13">
        <v>10</v>
      </c>
      <c r="J1277" s="14">
        <v>25457</v>
      </c>
      <c r="K1277" s="19"/>
      <c r="L1277" s="14">
        <v>20327</v>
      </c>
      <c r="M1277" s="14"/>
      <c r="N1277" s="14">
        <v>0</v>
      </c>
      <c r="O1277" s="14"/>
      <c r="P1277" s="14">
        <v>9829</v>
      </c>
      <c r="Q1277" s="14"/>
      <c r="R1277" s="14">
        <v>0</v>
      </c>
      <c r="S1277" s="14"/>
      <c r="T1277" s="14">
        <v>390901</v>
      </c>
      <c r="U1277" s="14"/>
      <c r="V1277" s="15">
        <v>446514</v>
      </c>
      <c r="W1277" s="14"/>
      <c r="X1277" s="5" t="str">
        <f t="shared" si="19"/>
        <v>No</v>
      </c>
      <c r="Y1277" s="14"/>
      <c r="Z1277" s="5"/>
      <c r="AA1277" s="14"/>
      <c r="AB1277" s="5"/>
      <c r="AC1277" s="27"/>
      <c r="AD1277" s="5"/>
      <c r="AE1277" s="14"/>
      <c r="AF1277" s="5"/>
      <c r="AG1277" s="7"/>
    </row>
    <row r="1278" spans="1:33" s="54" customFormat="1">
      <c r="A1278" s="16" t="s">
        <v>5995</v>
      </c>
      <c r="B1278" s="16" t="s">
        <v>6460</v>
      </c>
      <c r="C1278" s="17" t="s">
        <v>132</v>
      </c>
      <c r="D1278" s="186" t="s">
        <v>5483</v>
      </c>
      <c r="E1278" s="189" t="s">
        <v>5484</v>
      </c>
      <c r="F1278" s="17" t="s">
        <v>157</v>
      </c>
      <c r="G1278" s="17" t="s">
        <v>147</v>
      </c>
      <c r="H1278" s="18">
        <v>0</v>
      </c>
      <c r="I1278" s="13">
        <v>10</v>
      </c>
      <c r="J1278" s="14">
        <v>46076</v>
      </c>
      <c r="K1278" s="19"/>
      <c r="L1278" s="14">
        <v>0</v>
      </c>
      <c r="M1278" s="14"/>
      <c r="N1278" s="14">
        <v>0</v>
      </c>
      <c r="O1278" s="14"/>
      <c r="P1278" s="14">
        <v>140110</v>
      </c>
      <c r="Q1278" s="14"/>
      <c r="R1278" s="14">
        <v>87059</v>
      </c>
      <c r="S1278" s="14"/>
      <c r="T1278" s="14">
        <v>188780</v>
      </c>
      <c r="U1278" s="14"/>
      <c r="V1278" s="15">
        <v>462025</v>
      </c>
      <c r="W1278" s="14"/>
      <c r="X1278" s="5" t="str">
        <f t="shared" si="19"/>
        <v>No</v>
      </c>
      <c r="Y1278" s="14"/>
      <c r="Z1278" s="5"/>
      <c r="AA1278" s="14"/>
      <c r="AB1278" s="5"/>
      <c r="AC1278" s="27"/>
      <c r="AD1278" s="5"/>
      <c r="AE1278" s="14"/>
      <c r="AF1278" s="5"/>
      <c r="AG1278" s="7"/>
    </row>
    <row r="1279" spans="1:33" s="54" customFormat="1">
      <c r="A1279" s="16" t="s">
        <v>4749</v>
      </c>
      <c r="B1279" s="16" t="s">
        <v>4163</v>
      </c>
      <c r="C1279" s="17" t="s">
        <v>91</v>
      </c>
      <c r="D1279" s="186">
        <v>9156</v>
      </c>
      <c r="E1279" s="189">
        <v>90156</v>
      </c>
      <c r="F1279" s="17" t="s">
        <v>83</v>
      </c>
      <c r="G1279" s="17" t="s">
        <v>84</v>
      </c>
      <c r="H1279" s="18">
        <v>59219</v>
      </c>
      <c r="I1279" s="13">
        <v>10</v>
      </c>
      <c r="J1279" s="14">
        <v>702644</v>
      </c>
      <c r="K1279" s="19"/>
      <c r="L1279" s="14">
        <v>7647</v>
      </c>
      <c r="M1279" s="14"/>
      <c r="N1279" s="14">
        <v>0</v>
      </c>
      <c r="O1279" s="14"/>
      <c r="P1279" s="14">
        <v>0</v>
      </c>
      <c r="Q1279" s="14"/>
      <c r="R1279" s="14">
        <v>1591703</v>
      </c>
      <c r="S1279" s="14"/>
      <c r="T1279" s="14">
        <v>1399640</v>
      </c>
      <c r="U1279" s="14"/>
      <c r="V1279" s="15">
        <v>3701634</v>
      </c>
      <c r="W1279" s="14"/>
      <c r="X1279" s="5" t="str">
        <f t="shared" si="19"/>
        <v>No</v>
      </c>
      <c r="Y1279" s="14"/>
      <c r="Z1279" s="5"/>
      <c r="AA1279" s="14"/>
      <c r="AB1279" s="5"/>
      <c r="AC1279" s="27"/>
      <c r="AD1279" s="5"/>
      <c r="AE1279" s="14"/>
      <c r="AF1279" s="5"/>
      <c r="AG1279" s="7"/>
    </row>
    <row r="1280" spans="1:33" s="54" customFormat="1">
      <c r="A1280" s="16" t="s">
        <v>4576</v>
      </c>
      <c r="B1280" s="16" t="s">
        <v>4577</v>
      </c>
      <c r="C1280" s="17" t="s">
        <v>265</v>
      </c>
      <c r="D1280" s="186">
        <v>7007</v>
      </c>
      <c r="E1280" s="189">
        <v>70007</v>
      </c>
      <c r="F1280" s="17" t="s">
        <v>83</v>
      </c>
      <c r="G1280" s="17" t="s">
        <v>5756</v>
      </c>
      <c r="H1280" s="18">
        <v>280051</v>
      </c>
      <c r="I1280" s="13">
        <v>10</v>
      </c>
      <c r="J1280" s="14">
        <v>76428</v>
      </c>
      <c r="K1280" s="19"/>
      <c r="L1280" s="14">
        <v>166753</v>
      </c>
      <c r="M1280" s="14"/>
      <c r="N1280" s="14">
        <v>0</v>
      </c>
      <c r="O1280" s="14"/>
      <c r="P1280" s="14">
        <v>992318</v>
      </c>
      <c r="Q1280" s="14"/>
      <c r="R1280" s="14">
        <v>229486</v>
      </c>
      <c r="S1280" s="14"/>
      <c r="T1280" s="14">
        <v>511252</v>
      </c>
      <c r="U1280" s="14"/>
      <c r="V1280" s="15">
        <v>1976237</v>
      </c>
      <c r="W1280" s="14"/>
      <c r="X1280" s="5" t="str">
        <f t="shared" si="19"/>
        <v>No</v>
      </c>
      <c r="Y1280" s="14"/>
      <c r="Z1280" s="5"/>
      <c r="AA1280" s="14"/>
      <c r="AB1280" s="5"/>
      <c r="AC1280" s="27"/>
      <c r="AD1280" s="5"/>
      <c r="AE1280" s="14"/>
      <c r="AF1280" s="5"/>
      <c r="AG1280" s="7"/>
    </row>
    <row r="1281" spans="1:33" s="54" customFormat="1">
      <c r="A1281" s="16" t="s">
        <v>2777</v>
      </c>
      <c r="B1281" s="16" t="s">
        <v>209</v>
      </c>
      <c r="C1281" s="17" t="s">
        <v>210</v>
      </c>
      <c r="D1281" s="186"/>
      <c r="E1281" s="189" t="s">
        <v>2778</v>
      </c>
      <c r="F1281" s="17" t="s">
        <v>157</v>
      </c>
      <c r="G1281" s="17" t="s">
        <v>147</v>
      </c>
      <c r="H1281" s="18">
        <v>0</v>
      </c>
      <c r="I1281" s="13">
        <v>10</v>
      </c>
      <c r="J1281" s="14">
        <v>37143</v>
      </c>
      <c r="K1281" s="19"/>
      <c r="L1281" s="14">
        <v>71692</v>
      </c>
      <c r="M1281" s="14"/>
      <c r="N1281" s="14">
        <v>0</v>
      </c>
      <c r="O1281" s="14"/>
      <c r="P1281" s="14">
        <v>10000</v>
      </c>
      <c r="Q1281" s="14"/>
      <c r="R1281" s="14">
        <v>9813</v>
      </c>
      <c r="S1281" s="14"/>
      <c r="T1281" s="14">
        <v>430878</v>
      </c>
      <c r="U1281" s="14"/>
      <c r="V1281" s="15">
        <v>559526</v>
      </c>
      <c r="W1281" s="14"/>
      <c r="X1281" s="5" t="str">
        <f t="shared" si="19"/>
        <v>No</v>
      </c>
      <c r="Y1281" s="14"/>
      <c r="Z1281" s="5"/>
      <c r="AA1281" s="14"/>
      <c r="AB1281" s="5"/>
      <c r="AC1281" s="27"/>
      <c r="AD1281" s="5"/>
      <c r="AE1281" s="14"/>
      <c r="AF1281" s="5"/>
      <c r="AG1281" s="7"/>
    </row>
    <row r="1282" spans="1:33" s="54" customFormat="1">
      <c r="A1282" s="16" t="s">
        <v>6596</v>
      </c>
      <c r="B1282" s="16" t="s">
        <v>2028</v>
      </c>
      <c r="C1282" s="17" t="s">
        <v>69</v>
      </c>
      <c r="D1282" s="186" t="s">
        <v>2029</v>
      </c>
      <c r="E1282" s="189" t="s">
        <v>2030</v>
      </c>
      <c r="F1282" s="17" t="s">
        <v>157</v>
      </c>
      <c r="G1282" s="17" t="s">
        <v>147</v>
      </c>
      <c r="H1282" s="18">
        <v>0</v>
      </c>
      <c r="I1282" s="13">
        <v>9</v>
      </c>
      <c r="J1282" s="14">
        <v>63914</v>
      </c>
      <c r="K1282" s="19"/>
      <c r="L1282" s="14">
        <v>84332</v>
      </c>
      <c r="M1282" s="14"/>
      <c r="N1282" s="14">
        <v>0</v>
      </c>
      <c r="O1282" s="14"/>
      <c r="P1282" s="14">
        <v>157399</v>
      </c>
      <c r="Q1282" s="14"/>
      <c r="R1282" s="14">
        <v>106301</v>
      </c>
      <c r="S1282" s="14"/>
      <c r="T1282" s="14">
        <v>202779</v>
      </c>
      <c r="U1282" s="14"/>
      <c r="V1282" s="15">
        <v>614725</v>
      </c>
      <c r="W1282" s="14"/>
      <c r="X1282" s="5" t="str">
        <f t="shared" si="19"/>
        <v>No</v>
      </c>
      <c r="Y1282" s="14"/>
      <c r="Z1282" s="5"/>
      <c r="AA1282" s="14"/>
      <c r="AB1282" s="5"/>
      <c r="AC1282" s="27"/>
      <c r="AD1282" s="5"/>
      <c r="AE1282" s="14"/>
      <c r="AF1282" s="5"/>
      <c r="AG1282" s="7"/>
    </row>
    <row r="1283" spans="1:33" s="54" customFormat="1">
      <c r="A1283" s="16" t="s">
        <v>3317</v>
      </c>
      <c r="B1283" s="16" t="s">
        <v>3318</v>
      </c>
      <c r="C1283" s="17" t="s">
        <v>555</v>
      </c>
      <c r="D1283" s="186" t="s">
        <v>3319</v>
      </c>
      <c r="E1283" s="189" t="s">
        <v>3320</v>
      </c>
      <c r="F1283" s="17" t="s">
        <v>83</v>
      </c>
      <c r="G1283" s="17" t="s">
        <v>147</v>
      </c>
      <c r="H1283" s="18">
        <v>0</v>
      </c>
      <c r="I1283" s="13">
        <v>9</v>
      </c>
      <c r="J1283" s="14">
        <v>30401</v>
      </c>
      <c r="K1283" s="19"/>
      <c r="L1283" s="14">
        <v>19680</v>
      </c>
      <c r="M1283" s="14"/>
      <c r="N1283" s="14">
        <v>0</v>
      </c>
      <c r="O1283" s="14"/>
      <c r="P1283" s="14">
        <v>36931</v>
      </c>
      <c r="Q1283" s="14"/>
      <c r="R1283" s="14">
        <v>225400</v>
      </c>
      <c r="S1283" s="14"/>
      <c r="T1283" s="14">
        <v>241476</v>
      </c>
      <c r="U1283" s="14"/>
      <c r="V1283" s="15">
        <v>553888</v>
      </c>
      <c r="W1283" s="14"/>
      <c r="X1283" s="5" t="str">
        <f t="shared" ref="X1283:X1346" si="20">IF(W1283&amp;U1283&amp;S1283&amp;Q1283&amp;O1283&amp;M1283&amp;K1283&lt;&gt;"","Yes","No")</f>
        <v>No</v>
      </c>
      <c r="Y1283" s="14"/>
      <c r="Z1283" s="5"/>
      <c r="AA1283" s="14"/>
      <c r="AB1283" s="5"/>
      <c r="AC1283" s="27"/>
      <c r="AD1283" s="5"/>
      <c r="AE1283" s="14"/>
      <c r="AF1283" s="5"/>
      <c r="AG1283" s="7"/>
    </row>
    <row r="1284" spans="1:33" s="54" customFormat="1">
      <c r="A1284" s="16" t="s">
        <v>1344</v>
      </c>
      <c r="B1284" s="16" t="s">
        <v>1345</v>
      </c>
      <c r="C1284" s="17" t="s">
        <v>39</v>
      </c>
      <c r="D1284" s="186" t="s">
        <v>1346</v>
      </c>
      <c r="E1284" s="189">
        <v>99340</v>
      </c>
      <c r="F1284" s="17" t="s">
        <v>36</v>
      </c>
      <c r="G1284" s="17" t="s">
        <v>5756</v>
      </c>
      <c r="H1284" s="18">
        <v>0</v>
      </c>
      <c r="I1284" s="13">
        <v>9</v>
      </c>
      <c r="J1284" s="14">
        <v>0</v>
      </c>
      <c r="K1284" s="19"/>
      <c r="L1284" s="14">
        <v>0</v>
      </c>
      <c r="M1284" s="14"/>
      <c r="N1284" s="14">
        <v>0</v>
      </c>
      <c r="O1284" s="14"/>
      <c r="P1284" s="14">
        <v>0</v>
      </c>
      <c r="Q1284" s="14"/>
      <c r="R1284" s="14">
        <v>0</v>
      </c>
      <c r="S1284" s="14"/>
      <c r="T1284" s="14">
        <v>215378</v>
      </c>
      <c r="U1284" s="14"/>
      <c r="V1284" s="15">
        <v>215378</v>
      </c>
      <c r="W1284" s="14"/>
      <c r="X1284" s="5" t="str">
        <f t="shared" si="20"/>
        <v>No</v>
      </c>
      <c r="Y1284" s="14"/>
      <c r="Z1284" s="5"/>
      <c r="AA1284" s="14"/>
      <c r="AB1284" s="5"/>
      <c r="AC1284" s="27"/>
      <c r="AD1284" s="5"/>
      <c r="AE1284" s="14"/>
      <c r="AF1284" s="5"/>
      <c r="AG1284" s="7"/>
    </row>
    <row r="1285" spans="1:33" s="54" customFormat="1">
      <c r="A1285" s="16" t="s">
        <v>4252</v>
      </c>
      <c r="B1285" s="16" t="s">
        <v>4253</v>
      </c>
      <c r="C1285" s="17" t="s">
        <v>235</v>
      </c>
      <c r="D1285" s="186" t="s">
        <v>4254</v>
      </c>
      <c r="E1285" s="189" t="s">
        <v>4255</v>
      </c>
      <c r="F1285" s="17" t="s">
        <v>83</v>
      </c>
      <c r="G1285" s="17" t="s">
        <v>147</v>
      </c>
      <c r="H1285" s="18">
        <v>0</v>
      </c>
      <c r="I1285" s="13">
        <v>9</v>
      </c>
      <c r="J1285" s="14">
        <v>24878</v>
      </c>
      <c r="K1285" s="19"/>
      <c r="L1285" s="14">
        <v>281993</v>
      </c>
      <c r="M1285" s="14"/>
      <c r="N1285" s="14">
        <v>0</v>
      </c>
      <c r="O1285" s="14"/>
      <c r="P1285" s="14">
        <v>15993</v>
      </c>
      <c r="Q1285" s="14"/>
      <c r="R1285" s="14">
        <v>201743</v>
      </c>
      <c r="S1285" s="14"/>
      <c r="T1285" s="14">
        <v>152590</v>
      </c>
      <c r="U1285" s="14"/>
      <c r="V1285" s="15">
        <v>677197</v>
      </c>
      <c r="W1285" s="14"/>
      <c r="X1285" s="5" t="str">
        <f t="shared" si="20"/>
        <v>No</v>
      </c>
      <c r="Y1285" s="14"/>
      <c r="Z1285" s="5"/>
      <c r="AA1285" s="14"/>
      <c r="AB1285" s="5"/>
      <c r="AC1285" s="27"/>
      <c r="AD1285" s="5"/>
      <c r="AE1285" s="14"/>
      <c r="AF1285" s="5"/>
      <c r="AG1285" s="7"/>
    </row>
    <row r="1286" spans="1:33" s="54" customFormat="1">
      <c r="A1286" s="16" t="s">
        <v>5647</v>
      </c>
      <c r="B1286" s="16" t="s">
        <v>5648</v>
      </c>
      <c r="C1286" s="17" t="s">
        <v>254</v>
      </c>
      <c r="D1286" s="186" t="s">
        <v>5649</v>
      </c>
      <c r="E1286" s="189" t="s">
        <v>5650</v>
      </c>
      <c r="F1286" s="17" t="s">
        <v>83</v>
      </c>
      <c r="G1286" s="17" t="s">
        <v>147</v>
      </c>
      <c r="H1286" s="18">
        <v>0</v>
      </c>
      <c r="I1286" s="13">
        <v>9</v>
      </c>
      <c r="J1286" s="14">
        <v>29736</v>
      </c>
      <c r="K1286" s="19"/>
      <c r="L1286" s="14">
        <v>0</v>
      </c>
      <c r="M1286" s="14"/>
      <c r="N1286" s="14">
        <v>0</v>
      </c>
      <c r="O1286" s="14"/>
      <c r="P1286" s="14">
        <v>73153</v>
      </c>
      <c r="Q1286" s="14"/>
      <c r="R1286" s="14">
        <v>0</v>
      </c>
      <c r="S1286" s="14"/>
      <c r="T1286" s="14">
        <v>133363</v>
      </c>
      <c r="U1286" s="14"/>
      <c r="V1286" s="15">
        <v>236252</v>
      </c>
      <c r="W1286" s="14"/>
      <c r="X1286" s="5" t="str">
        <f t="shared" si="20"/>
        <v>No</v>
      </c>
      <c r="Y1286" s="14"/>
      <c r="Z1286" s="5"/>
      <c r="AA1286" s="14"/>
      <c r="AB1286" s="5"/>
      <c r="AC1286" s="27"/>
      <c r="AD1286" s="5"/>
      <c r="AE1286" s="14"/>
      <c r="AF1286" s="5"/>
      <c r="AG1286" s="7"/>
    </row>
    <row r="1287" spans="1:33" s="54" customFormat="1">
      <c r="A1287" s="16" t="s">
        <v>2616</v>
      </c>
      <c r="B1287" s="16" t="s">
        <v>1132</v>
      </c>
      <c r="C1287" s="17" t="s">
        <v>466</v>
      </c>
      <c r="D1287" s="186" t="s">
        <v>2617</v>
      </c>
      <c r="E1287" s="189" t="s">
        <v>2618</v>
      </c>
      <c r="F1287" s="17" t="s">
        <v>157</v>
      </c>
      <c r="G1287" s="17" t="s">
        <v>147</v>
      </c>
      <c r="H1287" s="18">
        <v>0</v>
      </c>
      <c r="I1287" s="13">
        <v>9</v>
      </c>
      <c r="J1287" s="14">
        <v>132529</v>
      </c>
      <c r="K1287" s="19"/>
      <c r="L1287" s="14">
        <v>259185</v>
      </c>
      <c r="M1287" s="14"/>
      <c r="N1287" s="14">
        <v>0</v>
      </c>
      <c r="O1287" s="14"/>
      <c r="P1287" s="14">
        <v>158799</v>
      </c>
      <c r="Q1287" s="14"/>
      <c r="R1287" s="14">
        <v>94218</v>
      </c>
      <c r="S1287" s="14"/>
      <c r="T1287" s="14">
        <v>460000</v>
      </c>
      <c r="U1287" s="14"/>
      <c r="V1287" s="15">
        <v>1104731</v>
      </c>
      <c r="W1287" s="14"/>
      <c r="X1287" s="5" t="str">
        <f t="shared" si="20"/>
        <v>No</v>
      </c>
      <c r="Y1287" s="14"/>
      <c r="Z1287" s="5"/>
      <c r="AA1287" s="14"/>
      <c r="AB1287" s="5"/>
      <c r="AC1287" s="27"/>
      <c r="AD1287" s="5"/>
      <c r="AE1287" s="14"/>
      <c r="AF1287" s="5"/>
      <c r="AG1287" s="7"/>
    </row>
    <row r="1288" spans="1:33" s="54" customFormat="1">
      <c r="A1288" s="16" t="s">
        <v>5318</v>
      </c>
      <c r="B1288" s="16" t="s">
        <v>5319</v>
      </c>
      <c r="C1288" s="17" t="s">
        <v>58</v>
      </c>
      <c r="D1288" s="186" t="s">
        <v>5320</v>
      </c>
      <c r="E1288" s="189" t="s">
        <v>5321</v>
      </c>
      <c r="F1288" s="17" t="s">
        <v>83</v>
      </c>
      <c r="G1288" s="17" t="s">
        <v>147</v>
      </c>
      <c r="H1288" s="18">
        <v>0</v>
      </c>
      <c r="I1288" s="13">
        <v>9</v>
      </c>
      <c r="J1288" s="14">
        <v>350893</v>
      </c>
      <c r="K1288" s="19"/>
      <c r="L1288" s="14">
        <v>0</v>
      </c>
      <c r="M1288" s="14"/>
      <c r="N1288" s="14">
        <v>0</v>
      </c>
      <c r="O1288" s="14"/>
      <c r="P1288" s="14">
        <v>0</v>
      </c>
      <c r="Q1288" s="14"/>
      <c r="R1288" s="14">
        <v>140924</v>
      </c>
      <c r="S1288" s="14"/>
      <c r="T1288" s="14">
        <v>231442</v>
      </c>
      <c r="U1288" s="14"/>
      <c r="V1288" s="15">
        <v>723259</v>
      </c>
      <c r="W1288" s="14"/>
      <c r="X1288" s="5" t="str">
        <f t="shared" si="20"/>
        <v>No</v>
      </c>
      <c r="Y1288" s="14"/>
      <c r="Z1288" s="5"/>
      <c r="AA1288" s="14"/>
      <c r="AB1288" s="5"/>
      <c r="AC1288" s="27"/>
      <c r="AD1288" s="5"/>
      <c r="AE1288" s="14"/>
      <c r="AF1288" s="5"/>
      <c r="AG1288" s="7"/>
    </row>
    <row r="1289" spans="1:33" s="54" customFormat="1">
      <c r="A1289" s="16" t="s">
        <v>6221</v>
      </c>
      <c r="B1289" s="16" t="s">
        <v>6222</v>
      </c>
      <c r="C1289" s="17" t="s">
        <v>129</v>
      </c>
      <c r="D1289" s="186"/>
      <c r="E1289" s="189">
        <v>40246</v>
      </c>
      <c r="F1289" s="17" t="s">
        <v>157</v>
      </c>
      <c r="G1289" s="17" t="s">
        <v>5756</v>
      </c>
      <c r="H1289" s="18">
        <v>4515419</v>
      </c>
      <c r="I1289" s="13">
        <v>9</v>
      </c>
      <c r="J1289" s="14">
        <v>3211</v>
      </c>
      <c r="K1289" s="19"/>
      <c r="L1289" s="14">
        <v>0</v>
      </c>
      <c r="M1289" s="14"/>
      <c r="N1289" s="14">
        <v>0</v>
      </c>
      <c r="O1289" s="14"/>
      <c r="P1289" s="14">
        <v>178575</v>
      </c>
      <c r="Q1289" s="14"/>
      <c r="R1289" s="14">
        <v>0</v>
      </c>
      <c r="S1289" s="14"/>
      <c r="T1289" s="14">
        <v>178575</v>
      </c>
      <c r="U1289" s="14"/>
      <c r="V1289" s="15">
        <v>360361</v>
      </c>
      <c r="W1289" s="14"/>
      <c r="X1289" s="5" t="str">
        <f t="shared" si="20"/>
        <v>No</v>
      </c>
      <c r="Y1289" s="14"/>
      <c r="Z1289" s="5"/>
      <c r="AA1289" s="14"/>
      <c r="AB1289" s="5"/>
      <c r="AC1289" s="27"/>
      <c r="AD1289" s="5"/>
      <c r="AE1289" s="14"/>
      <c r="AF1289" s="5"/>
      <c r="AG1289" s="7"/>
    </row>
    <row r="1290" spans="1:33" s="54" customFormat="1">
      <c r="A1290" s="16" t="s">
        <v>4780</v>
      </c>
      <c r="B1290" s="16" t="s">
        <v>3550</v>
      </c>
      <c r="C1290" s="17" t="s">
        <v>109</v>
      </c>
      <c r="D1290" s="186">
        <v>4020</v>
      </c>
      <c r="E1290" s="189">
        <v>40020</v>
      </c>
      <c r="F1290" s="17" t="s">
        <v>83</v>
      </c>
      <c r="G1290" s="17" t="s">
        <v>5756</v>
      </c>
      <c r="H1290" s="18">
        <v>70543</v>
      </c>
      <c r="I1290" s="13">
        <v>9</v>
      </c>
      <c r="J1290" s="14">
        <v>89874</v>
      </c>
      <c r="K1290" s="19"/>
      <c r="L1290" s="14">
        <v>12749</v>
      </c>
      <c r="M1290" s="14"/>
      <c r="N1290" s="14">
        <v>0</v>
      </c>
      <c r="O1290" s="14"/>
      <c r="P1290" s="14">
        <v>772035</v>
      </c>
      <c r="Q1290" s="14"/>
      <c r="R1290" s="14">
        <v>34669</v>
      </c>
      <c r="S1290" s="14"/>
      <c r="T1290" s="14">
        <v>820166</v>
      </c>
      <c r="U1290" s="14"/>
      <c r="V1290" s="15">
        <v>1729493</v>
      </c>
      <c r="W1290" s="14"/>
      <c r="X1290" s="5" t="str">
        <f t="shared" si="20"/>
        <v>No</v>
      </c>
      <c r="Y1290" s="14"/>
      <c r="Z1290" s="5"/>
      <c r="AA1290" s="14"/>
      <c r="AB1290" s="5"/>
      <c r="AC1290" s="27"/>
      <c r="AD1290" s="5"/>
      <c r="AE1290" s="14"/>
      <c r="AF1290" s="5"/>
      <c r="AG1290" s="7"/>
    </row>
    <row r="1291" spans="1:33" s="54" customFormat="1">
      <c r="A1291" s="16" t="s">
        <v>641</v>
      </c>
      <c r="B1291" s="16" t="s">
        <v>642</v>
      </c>
      <c r="C1291" s="17" t="s">
        <v>106</v>
      </c>
      <c r="D1291" s="186">
        <v>7040</v>
      </c>
      <c r="E1291" s="189">
        <v>70040</v>
      </c>
      <c r="F1291" s="17" t="s">
        <v>83</v>
      </c>
      <c r="G1291" s="17" t="s">
        <v>5756</v>
      </c>
      <c r="H1291" s="18">
        <v>82775</v>
      </c>
      <c r="I1291" s="13">
        <v>9</v>
      </c>
      <c r="J1291" s="14">
        <v>180624</v>
      </c>
      <c r="K1291" s="19"/>
      <c r="L1291" s="14">
        <v>864</v>
      </c>
      <c r="M1291" s="14"/>
      <c r="N1291" s="14">
        <v>0</v>
      </c>
      <c r="O1291" s="14"/>
      <c r="P1291" s="14">
        <v>397217</v>
      </c>
      <c r="Q1291" s="14"/>
      <c r="R1291" s="14">
        <v>16705</v>
      </c>
      <c r="S1291" s="14"/>
      <c r="T1291" s="14">
        <v>456941</v>
      </c>
      <c r="U1291" s="14"/>
      <c r="V1291" s="15">
        <v>1052351</v>
      </c>
      <c r="W1291" s="14"/>
      <c r="X1291" s="5" t="str">
        <f t="shared" si="20"/>
        <v>No</v>
      </c>
      <c r="Y1291" s="14"/>
      <c r="Z1291" s="5"/>
      <c r="AA1291" s="14"/>
      <c r="AB1291" s="5"/>
      <c r="AC1291" s="27"/>
      <c r="AD1291" s="5"/>
      <c r="AE1291" s="14"/>
      <c r="AF1291" s="5"/>
      <c r="AG1291" s="7"/>
    </row>
    <row r="1292" spans="1:33" s="54" customFormat="1">
      <c r="A1292" s="16" t="s">
        <v>1033</v>
      </c>
      <c r="B1292" s="16" t="s">
        <v>1034</v>
      </c>
      <c r="C1292" s="17" t="s">
        <v>120</v>
      </c>
      <c r="D1292" s="186">
        <v>6093</v>
      </c>
      <c r="E1292" s="189">
        <v>60093</v>
      </c>
      <c r="F1292" s="17" t="s">
        <v>88</v>
      </c>
      <c r="G1292" s="17" t="s">
        <v>5756</v>
      </c>
      <c r="H1292" s="18">
        <v>78162</v>
      </c>
      <c r="I1292" s="13">
        <v>9</v>
      </c>
      <c r="J1292" s="14">
        <v>130526</v>
      </c>
      <c r="K1292" s="19"/>
      <c r="L1292" s="14">
        <v>73777</v>
      </c>
      <c r="M1292" s="14"/>
      <c r="N1292" s="14">
        <v>0</v>
      </c>
      <c r="O1292" s="14"/>
      <c r="P1292" s="14">
        <v>283910</v>
      </c>
      <c r="Q1292" s="14"/>
      <c r="R1292" s="14">
        <v>319928</v>
      </c>
      <c r="S1292" s="14"/>
      <c r="T1292" s="14">
        <v>802150</v>
      </c>
      <c r="U1292" s="14"/>
      <c r="V1292" s="15">
        <v>1610291</v>
      </c>
      <c r="W1292" s="14"/>
      <c r="X1292" s="5" t="str">
        <f t="shared" si="20"/>
        <v>No</v>
      </c>
      <c r="Y1292" s="14"/>
      <c r="Z1292" s="5"/>
      <c r="AA1292" s="14"/>
      <c r="AB1292" s="5"/>
      <c r="AC1292" s="27"/>
      <c r="AD1292" s="5"/>
      <c r="AE1292" s="14"/>
      <c r="AF1292" s="5"/>
      <c r="AG1292" s="7"/>
    </row>
    <row r="1293" spans="1:33" s="54" customFormat="1">
      <c r="A1293" s="16" t="s">
        <v>3468</v>
      </c>
      <c r="B1293" s="16" t="s">
        <v>3469</v>
      </c>
      <c r="C1293" s="17" t="s">
        <v>34</v>
      </c>
      <c r="D1293" s="186" t="s">
        <v>3470</v>
      </c>
      <c r="E1293" s="189" t="s">
        <v>3471</v>
      </c>
      <c r="F1293" s="17" t="s">
        <v>83</v>
      </c>
      <c r="G1293" s="17" t="s">
        <v>147</v>
      </c>
      <c r="H1293" s="18">
        <v>0</v>
      </c>
      <c r="I1293" s="13">
        <v>9</v>
      </c>
      <c r="J1293" s="14">
        <v>77850</v>
      </c>
      <c r="K1293" s="19"/>
      <c r="L1293" s="14">
        <v>139677</v>
      </c>
      <c r="M1293" s="14"/>
      <c r="N1293" s="14">
        <v>0</v>
      </c>
      <c r="O1293" s="14"/>
      <c r="P1293" s="14">
        <v>57351</v>
      </c>
      <c r="Q1293" s="14"/>
      <c r="R1293" s="14">
        <v>74281</v>
      </c>
      <c r="S1293" s="14"/>
      <c r="T1293" s="14">
        <v>445762</v>
      </c>
      <c r="U1293" s="14"/>
      <c r="V1293" s="15">
        <v>794921</v>
      </c>
      <c r="W1293" s="14"/>
      <c r="X1293" s="5" t="str">
        <f t="shared" si="20"/>
        <v>No</v>
      </c>
      <c r="Y1293" s="14"/>
      <c r="Z1293" s="5"/>
      <c r="AA1293" s="14"/>
      <c r="AB1293" s="5"/>
      <c r="AC1293" s="27"/>
      <c r="AD1293" s="5"/>
      <c r="AE1293" s="14"/>
      <c r="AF1293" s="5"/>
      <c r="AG1293" s="7"/>
    </row>
    <row r="1294" spans="1:33" s="54" customFormat="1">
      <c r="A1294" s="16" t="s">
        <v>5613</v>
      </c>
      <c r="B1294" s="16" t="s">
        <v>5614</v>
      </c>
      <c r="C1294" s="17" t="s">
        <v>254</v>
      </c>
      <c r="D1294" s="186" t="s">
        <v>5615</v>
      </c>
      <c r="E1294" s="189" t="s">
        <v>5616</v>
      </c>
      <c r="F1294" s="17" t="s">
        <v>157</v>
      </c>
      <c r="G1294" s="17" t="s">
        <v>147</v>
      </c>
      <c r="H1294" s="18">
        <v>0</v>
      </c>
      <c r="I1294" s="13">
        <v>9</v>
      </c>
      <c r="J1294" s="14">
        <v>6507</v>
      </c>
      <c r="K1294" s="19"/>
      <c r="L1294" s="14">
        <v>0</v>
      </c>
      <c r="M1294" s="14"/>
      <c r="N1294" s="14">
        <v>0</v>
      </c>
      <c r="O1294" s="14"/>
      <c r="P1294" s="14">
        <v>80243</v>
      </c>
      <c r="Q1294" s="14"/>
      <c r="R1294" s="14">
        <v>0</v>
      </c>
      <c r="S1294" s="14"/>
      <c r="T1294" s="14">
        <v>142273</v>
      </c>
      <c r="U1294" s="14"/>
      <c r="V1294" s="15">
        <v>229023</v>
      </c>
      <c r="W1294" s="14"/>
      <c r="X1294" s="5" t="str">
        <f t="shared" si="20"/>
        <v>No</v>
      </c>
      <c r="Y1294" s="14"/>
      <c r="Z1294" s="5"/>
      <c r="AA1294" s="14"/>
      <c r="AB1294" s="5"/>
      <c r="AC1294" s="27"/>
      <c r="AD1294" s="5"/>
      <c r="AE1294" s="14"/>
      <c r="AF1294" s="5"/>
      <c r="AG1294" s="7"/>
    </row>
    <row r="1295" spans="1:33" s="54" customFormat="1">
      <c r="A1295" s="16" t="s">
        <v>6231</v>
      </c>
      <c r="B1295" s="16" t="s">
        <v>6232</v>
      </c>
      <c r="C1295" s="17" t="s">
        <v>91</v>
      </c>
      <c r="D1295" s="186"/>
      <c r="E1295" s="189">
        <v>90285</v>
      </c>
      <c r="F1295" s="17" t="s">
        <v>83</v>
      </c>
      <c r="G1295" s="17" t="s">
        <v>5756</v>
      </c>
      <c r="H1295" s="18">
        <v>12150996</v>
      </c>
      <c r="I1295" s="13">
        <v>9</v>
      </c>
      <c r="J1295" s="14">
        <v>30055</v>
      </c>
      <c r="K1295" s="19"/>
      <c r="L1295" s="14">
        <v>0</v>
      </c>
      <c r="M1295" s="14"/>
      <c r="N1295" s="14">
        <v>0</v>
      </c>
      <c r="O1295" s="14"/>
      <c r="P1295" s="14">
        <v>867165</v>
      </c>
      <c r="Q1295" s="14"/>
      <c r="R1295" s="14">
        <v>0</v>
      </c>
      <c r="S1295" s="14"/>
      <c r="T1295" s="14">
        <v>0</v>
      </c>
      <c r="U1295" s="14"/>
      <c r="V1295" s="15">
        <v>897220</v>
      </c>
      <c r="W1295" s="14"/>
      <c r="X1295" s="5" t="str">
        <f t="shared" si="20"/>
        <v>No</v>
      </c>
      <c r="Y1295" s="14"/>
      <c r="Z1295" s="5"/>
      <c r="AA1295" s="14"/>
      <c r="AB1295" s="5"/>
      <c r="AC1295" s="27"/>
      <c r="AD1295" s="5"/>
      <c r="AE1295" s="14"/>
      <c r="AF1295" s="5"/>
      <c r="AG1295" s="7"/>
    </row>
    <row r="1296" spans="1:33" s="54" customFormat="1">
      <c r="A1296" s="16" t="s">
        <v>6219</v>
      </c>
      <c r="B1296" s="16" t="s">
        <v>6220</v>
      </c>
      <c r="C1296" s="17" t="s">
        <v>91</v>
      </c>
      <c r="D1296" s="186"/>
      <c r="E1296" s="189">
        <v>90252</v>
      </c>
      <c r="F1296" s="17" t="s">
        <v>83</v>
      </c>
      <c r="G1296" s="17" t="s">
        <v>5756</v>
      </c>
      <c r="H1296" s="18">
        <v>12150996</v>
      </c>
      <c r="I1296" s="13">
        <v>9</v>
      </c>
      <c r="J1296" s="14">
        <v>28122</v>
      </c>
      <c r="K1296" s="19"/>
      <c r="L1296" s="14">
        <v>0</v>
      </c>
      <c r="M1296" s="14"/>
      <c r="N1296" s="14">
        <v>0</v>
      </c>
      <c r="O1296" s="14"/>
      <c r="P1296" s="14">
        <v>354828</v>
      </c>
      <c r="Q1296" s="14"/>
      <c r="R1296" s="14">
        <v>0</v>
      </c>
      <c r="S1296" s="14"/>
      <c r="T1296" s="14">
        <v>0</v>
      </c>
      <c r="U1296" s="14"/>
      <c r="V1296" s="15">
        <v>382950</v>
      </c>
      <c r="W1296" s="14"/>
      <c r="X1296" s="5" t="str">
        <f t="shared" si="20"/>
        <v>No</v>
      </c>
      <c r="Y1296" s="14"/>
      <c r="Z1296" s="5"/>
      <c r="AA1296" s="14"/>
      <c r="AB1296" s="5"/>
      <c r="AC1296" s="27"/>
      <c r="AD1296" s="5"/>
      <c r="AE1296" s="14"/>
      <c r="AF1296" s="5"/>
      <c r="AG1296" s="7"/>
    </row>
    <row r="1297" spans="1:33" s="54" customFormat="1">
      <c r="A1297" s="16" t="s">
        <v>5273</v>
      </c>
      <c r="B1297" s="16" t="s">
        <v>6457</v>
      </c>
      <c r="C1297" s="17" t="s">
        <v>168</v>
      </c>
      <c r="D1297" s="186" t="s">
        <v>5274</v>
      </c>
      <c r="E1297" s="189" t="s">
        <v>5275</v>
      </c>
      <c r="F1297" s="17" t="s">
        <v>83</v>
      </c>
      <c r="G1297" s="17" t="s">
        <v>147</v>
      </c>
      <c r="H1297" s="18">
        <v>0</v>
      </c>
      <c r="I1297" s="13">
        <v>9</v>
      </c>
      <c r="J1297" s="14">
        <v>21015</v>
      </c>
      <c r="K1297" s="19"/>
      <c r="L1297" s="14">
        <v>234667</v>
      </c>
      <c r="M1297" s="14"/>
      <c r="N1297" s="14">
        <v>0</v>
      </c>
      <c r="O1297" s="14"/>
      <c r="P1297" s="14">
        <v>13285</v>
      </c>
      <c r="Q1297" s="14"/>
      <c r="R1297" s="14">
        <v>80000</v>
      </c>
      <c r="S1297" s="14"/>
      <c r="T1297" s="14">
        <v>143699</v>
      </c>
      <c r="U1297" s="14"/>
      <c r="V1297" s="15">
        <v>492666</v>
      </c>
      <c r="W1297" s="14"/>
      <c r="X1297" s="5" t="str">
        <f t="shared" si="20"/>
        <v>No</v>
      </c>
      <c r="Y1297" s="14"/>
      <c r="Z1297" s="5"/>
      <c r="AA1297" s="14"/>
      <c r="AB1297" s="5"/>
      <c r="AC1297" s="27"/>
      <c r="AD1297" s="5"/>
      <c r="AE1297" s="14"/>
      <c r="AF1297" s="5"/>
      <c r="AG1297" s="7"/>
    </row>
    <row r="1298" spans="1:33" s="54" customFormat="1">
      <c r="A1298" s="16" t="s">
        <v>299</v>
      </c>
      <c r="B1298" s="16" t="s">
        <v>300</v>
      </c>
      <c r="C1298" s="17" t="s">
        <v>213</v>
      </c>
      <c r="D1298" s="186" t="s">
        <v>301</v>
      </c>
      <c r="E1298" s="189" t="s">
        <v>302</v>
      </c>
      <c r="F1298" s="17" t="s">
        <v>83</v>
      </c>
      <c r="G1298" s="17" t="s">
        <v>147</v>
      </c>
      <c r="H1298" s="18">
        <v>0</v>
      </c>
      <c r="I1298" s="13">
        <v>9</v>
      </c>
      <c r="J1298" s="14">
        <v>205259</v>
      </c>
      <c r="K1298" s="19"/>
      <c r="L1298" s="14">
        <v>531</v>
      </c>
      <c r="M1298" s="14"/>
      <c r="N1298" s="14">
        <v>0</v>
      </c>
      <c r="O1298" s="14"/>
      <c r="P1298" s="14">
        <v>94834</v>
      </c>
      <c r="Q1298" s="14"/>
      <c r="R1298" s="14">
        <v>120750</v>
      </c>
      <c r="S1298" s="14"/>
      <c r="T1298" s="14">
        <v>362961</v>
      </c>
      <c r="U1298" s="14"/>
      <c r="V1298" s="15">
        <v>784335</v>
      </c>
      <c r="W1298" s="14"/>
      <c r="X1298" s="5" t="str">
        <f t="shared" si="20"/>
        <v>No</v>
      </c>
      <c r="Y1298" s="14"/>
      <c r="Z1298" s="5"/>
      <c r="AA1298" s="14"/>
      <c r="AB1298" s="5"/>
      <c r="AC1298" s="27"/>
      <c r="AD1298" s="5"/>
      <c r="AE1298" s="14"/>
      <c r="AF1298" s="5"/>
      <c r="AG1298" s="7"/>
    </row>
    <row r="1299" spans="1:33" s="54" customFormat="1">
      <c r="A1299" s="16" t="s">
        <v>3029</v>
      </c>
      <c r="B1299" s="16" t="s">
        <v>6458</v>
      </c>
      <c r="C1299" s="17" t="s">
        <v>233</v>
      </c>
      <c r="D1299" s="186" t="s">
        <v>3030</v>
      </c>
      <c r="E1299" s="189" t="s">
        <v>3031</v>
      </c>
      <c r="F1299" s="17" t="s">
        <v>88</v>
      </c>
      <c r="G1299" s="17" t="s">
        <v>147</v>
      </c>
      <c r="H1299" s="18">
        <v>0</v>
      </c>
      <c r="I1299" s="13">
        <v>9</v>
      </c>
      <c r="J1299" s="14">
        <v>33617</v>
      </c>
      <c r="K1299" s="19"/>
      <c r="L1299" s="14">
        <v>253</v>
      </c>
      <c r="M1299" s="14"/>
      <c r="N1299" s="14">
        <v>0</v>
      </c>
      <c r="O1299" s="14"/>
      <c r="P1299" s="14">
        <v>27729</v>
      </c>
      <c r="Q1299" s="14"/>
      <c r="R1299" s="14">
        <v>252714</v>
      </c>
      <c r="S1299" s="14"/>
      <c r="T1299" s="14">
        <v>324560</v>
      </c>
      <c r="U1299" s="14"/>
      <c r="V1299" s="15">
        <v>638873</v>
      </c>
      <c r="W1299" s="14"/>
      <c r="X1299" s="5" t="str">
        <f t="shared" si="20"/>
        <v>No</v>
      </c>
      <c r="Y1299" s="14"/>
      <c r="Z1299" s="5"/>
      <c r="AA1299" s="14"/>
      <c r="AB1299" s="5"/>
      <c r="AC1299" s="27"/>
      <c r="AD1299" s="5"/>
      <c r="AE1299" s="14"/>
      <c r="AF1299" s="5"/>
      <c r="AG1299" s="7"/>
    </row>
    <row r="1300" spans="1:33" s="54" customFormat="1">
      <c r="A1300" s="16" t="s">
        <v>4926</v>
      </c>
      <c r="B1300" s="16" t="s">
        <v>4927</v>
      </c>
      <c r="C1300" s="17" t="s">
        <v>91</v>
      </c>
      <c r="D1300" s="186" t="s">
        <v>4928</v>
      </c>
      <c r="E1300" s="189" t="s">
        <v>4929</v>
      </c>
      <c r="F1300" s="17" t="s">
        <v>83</v>
      </c>
      <c r="G1300" s="17" t="s">
        <v>147</v>
      </c>
      <c r="H1300" s="18">
        <v>0</v>
      </c>
      <c r="I1300" s="13">
        <v>9</v>
      </c>
      <c r="J1300" s="14">
        <v>28376</v>
      </c>
      <c r="K1300" s="19"/>
      <c r="L1300" s="14">
        <v>28664</v>
      </c>
      <c r="M1300" s="14"/>
      <c r="N1300" s="14">
        <v>0</v>
      </c>
      <c r="O1300" s="14"/>
      <c r="P1300" s="14">
        <v>139458</v>
      </c>
      <c r="Q1300" s="14"/>
      <c r="R1300" s="14">
        <v>18256</v>
      </c>
      <c r="S1300" s="14"/>
      <c r="T1300" s="14">
        <v>55562</v>
      </c>
      <c r="U1300" s="14"/>
      <c r="V1300" s="15">
        <v>270316</v>
      </c>
      <c r="W1300" s="14"/>
      <c r="X1300" s="5" t="str">
        <f t="shared" si="20"/>
        <v>No</v>
      </c>
      <c r="Y1300" s="14"/>
      <c r="Z1300" s="5"/>
      <c r="AA1300" s="14"/>
      <c r="AB1300" s="5"/>
      <c r="AC1300" s="27"/>
      <c r="AD1300" s="5"/>
      <c r="AE1300" s="14"/>
      <c r="AF1300" s="5"/>
      <c r="AG1300" s="7"/>
    </row>
    <row r="1301" spans="1:33" s="54" customFormat="1">
      <c r="A1301" s="16" t="s">
        <v>3234</v>
      </c>
      <c r="B1301" s="16" t="s">
        <v>3235</v>
      </c>
      <c r="C1301" s="17" t="s">
        <v>150</v>
      </c>
      <c r="D1301" s="186">
        <v>6118</v>
      </c>
      <c r="E1301" s="189">
        <v>60118</v>
      </c>
      <c r="F1301" s="17" t="s">
        <v>83</v>
      </c>
      <c r="G1301" s="17" t="s">
        <v>5756</v>
      </c>
      <c r="H1301" s="18">
        <v>861505</v>
      </c>
      <c r="I1301" s="13">
        <v>9</v>
      </c>
      <c r="J1301" s="14">
        <v>0</v>
      </c>
      <c r="K1301" s="19"/>
      <c r="L1301" s="14">
        <v>282097</v>
      </c>
      <c r="M1301" s="14"/>
      <c r="N1301" s="14">
        <v>0</v>
      </c>
      <c r="O1301" s="14"/>
      <c r="P1301" s="14">
        <v>936070</v>
      </c>
      <c r="Q1301" s="14"/>
      <c r="R1301" s="14">
        <v>77187</v>
      </c>
      <c r="S1301" s="14"/>
      <c r="T1301" s="14">
        <v>666513</v>
      </c>
      <c r="U1301" s="14"/>
      <c r="V1301" s="15">
        <v>1961867</v>
      </c>
      <c r="W1301" s="14"/>
      <c r="X1301" s="5" t="str">
        <f t="shared" si="20"/>
        <v>No</v>
      </c>
      <c r="Y1301" s="14"/>
      <c r="Z1301" s="5"/>
      <c r="AA1301" s="14"/>
      <c r="AB1301" s="5"/>
      <c r="AC1301" s="27"/>
      <c r="AD1301" s="5"/>
      <c r="AE1301" s="14"/>
      <c r="AF1301" s="5"/>
      <c r="AG1301" s="7"/>
    </row>
    <row r="1302" spans="1:33" s="54" customFormat="1">
      <c r="A1302" s="16" t="s">
        <v>899</v>
      </c>
      <c r="B1302" s="16" t="s">
        <v>900</v>
      </c>
      <c r="C1302" s="17" t="s">
        <v>129</v>
      </c>
      <c r="D1302" s="186" t="s">
        <v>901</v>
      </c>
      <c r="E1302" s="189" t="s">
        <v>902</v>
      </c>
      <c r="F1302" s="17" t="s">
        <v>83</v>
      </c>
      <c r="G1302" s="17" t="s">
        <v>147</v>
      </c>
      <c r="H1302" s="18">
        <v>0</v>
      </c>
      <c r="I1302" s="13">
        <v>9</v>
      </c>
      <c r="J1302" s="14">
        <v>0</v>
      </c>
      <c r="K1302" s="19"/>
      <c r="L1302" s="14">
        <v>0</v>
      </c>
      <c r="M1302" s="14"/>
      <c r="N1302" s="14">
        <v>0</v>
      </c>
      <c r="O1302" s="14"/>
      <c r="P1302" s="14">
        <v>282997</v>
      </c>
      <c r="Q1302" s="14"/>
      <c r="R1302" s="14">
        <v>0</v>
      </c>
      <c r="S1302" s="14"/>
      <c r="T1302" s="14">
        <v>238521</v>
      </c>
      <c r="U1302" s="14"/>
      <c r="V1302" s="15">
        <v>521518</v>
      </c>
      <c r="W1302" s="14"/>
      <c r="X1302" s="5" t="str">
        <f t="shared" si="20"/>
        <v>No</v>
      </c>
      <c r="Y1302" s="14"/>
      <c r="Z1302" s="5"/>
      <c r="AA1302" s="14"/>
      <c r="AB1302" s="5"/>
      <c r="AC1302" s="27"/>
      <c r="AD1302" s="5"/>
      <c r="AE1302" s="14"/>
      <c r="AF1302" s="5"/>
      <c r="AG1302" s="7"/>
    </row>
    <row r="1303" spans="1:33" s="54" customFormat="1">
      <c r="A1303" s="16" t="s">
        <v>6595</v>
      </c>
      <c r="B1303" s="16" t="s">
        <v>3340</v>
      </c>
      <c r="C1303" s="17" t="s">
        <v>91</v>
      </c>
      <c r="D1303" s="186" t="s">
        <v>5067</v>
      </c>
      <c r="E1303" s="189" t="s">
        <v>5068</v>
      </c>
      <c r="F1303" s="17" t="s">
        <v>83</v>
      </c>
      <c r="G1303" s="17" t="s">
        <v>147</v>
      </c>
      <c r="H1303" s="18">
        <v>0</v>
      </c>
      <c r="I1303" s="13">
        <v>9</v>
      </c>
      <c r="J1303" s="14">
        <v>107734</v>
      </c>
      <c r="K1303" s="19"/>
      <c r="L1303" s="14">
        <v>0</v>
      </c>
      <c r="M1303" s="14"/>
      <c r="N1303" s="14">
        <v>0</v>
      </c>
      <c r="O1303" s="14"/>
      <c r="P1303" s="14">
        <v>415253</v>
      </c>
      <c r="Q1303" s="14"/>
      <c r="R1303" s="14">
        <v>0</v>
      </c>
      <c r="S1303" s="14"/>
      <c r="T1303" s="14">
        <v>183266</v>
      </c>
      <c r="U1303" s="14"/>
      <c r="V1303" s="15">
        <v>706253</v>
      </c>
      <c r="W1303" s="14"/>
      <c r="X1303" s="5" t="str">
        <f t="shared" si="20"/>
        <v>No</v>
      </c>
      <c r="Y1303" s="14"/>
      <c r="Z1303" s="5"/>
      <c r="AA1303" s="14"/>
      <c r="AB1303" s="5"/>
      <c r="AC1303" s="27"/>
      <c r="AD1303" s="5"/>
      <c r="AE1303" s="14"/>
      <c r="AF1303" s="5"/>
      <c r="AG1303" s="7"/>
    </row>
    <row r="1304" spans="1:33" s="54" customFormat="1">
      <c r="A1304" s="16" t="s">
        <v>2477</v>
      </c>
      <c r="B1304" s="16" t="s">
        <v>2478</v>
      </c>
      <c r="C1304" s="17" t="s">
        <v>46</v>
      </c>
      <c r="D1304" s="186" t="s">
        <v>2479</v>
      </c>
      <c r="E1304" s="189" t="s">
        <v>2480</v>
      </c>
      <c r="F1304" s="17" t="s">
        <v>88</v>
      </c>
      <c r="G1304" s="17" t="s">
        <v>147</v>
      </c>
      <c r="H1304" s="18">
        <v>0</v>
      </c>
      <c r="I1304" s="13">
        <v>9</v>
      </c>
      <c r="J1304" s="14">
        <v>108324</v>
      </c>
      <c r="K1304" s="19"/>
      <c r="L1304" s="14">
        <v>54503</v>
      </c>
      <c r="M1304" s="14"/>
      <c r="N1304" s="14">
        <v>0</v>
      </c>
      <c r="O1304" s="14"/>
      <c r="P1304" s="14">
        <v>0</v>
      </c>
      <c r="Q1304" s="14"/>
      <c r="R1304" s="14">
        <v>680898</v>
      </c>
      <c r="S1304" s="14"/>
      <c r="T1304" s="14">
        <v>159156</v>
      </c>
      <c r="U1304" s="14"/>
      <c r="V1304" s="15">
        <v>1002881</v>
      </c>
      <c r="W1304" s="14"/>
      <c r="X1304" s="5" t="str">
        <f t="shared" si="20"/>
        <v>No</v>
      </c>
      <c r="Y1304" s="14"/>
      <c r="Z1304" s="5"/>
      <c r="AA1304" s="14"/>
      <c r="AB1304" s="5"/>
      <c r="AC1304" s="27"/>
      <c r="AD1304" s="5"/>
      <c r="AE1304" s="14"/>
      <c r="AF1304" s="5"/>
      <c r="AG1304" s="7"/>
    </row>
    <row r="1305" spans="1:33" s="54" customFormat="1">
      <c r="A1305" s="16" t="s">
        <v>1891</v>
      </c>
      <c r="B1305" s="16" t="s">
        <v>1892</v>
      </c>
      <c r="C1305" s="17" t="s">
        <v>265</v>
      </c>
      <c r="D1305" s="186" t="s">
        <v>1893</v>
      </c>
      <c r="E1305" s="189" t="s">
        <v>1894</v>
      </c>
      <c r="F1305" s="17" t="s">
        <v>88</v>
      </c>
      <c r="G1305" s="17" t="s">
        <v>147</v>
      </c>
      <c r="H1305" s="18">
        <v>0</v>
      </c>
      <c r="I1305" s="13">
        <v>9</v>
      </c>
      <c r="J1305" s="14">
        <v>89320</v>
      </c>
      <c r="K1305" s="19"/>
      <c r="L1305" s="14">
        <v>12744</v>
      </c>
      <c r="M1305" s="14"/>
      <c r="N1305" s="14">
        <v>0</v>
      </c>
      <c r="O1305" s="14"/>
      <c r="P1305" s="14">
        <v>198713</v>
      </c>
      <c r="Q1305" s="14"/>
      <c r="R1305" s="14">
        <v>220414</v>
      </c>
      <c r="S1305" s="14"/>
      <c r="T1305" s="14">
        <v>393253</v>
      </c>
      <c r="U1305" s="14"/>
      <c r="V1305" s="15">
        <v>914444</v>
      </c>
      <c r="W1305" s="14"/>
      <c r="X1305" s="5" t="str">
        <f t="shared" si="20"/>
        <v>No</v>
      </c>
      <c r="Y1305" s="14"/>
      <c r="Z1305" s="5"/>
      <c r="AA1305" s="14"/>
      <c r="AB1305" s="5"/>
      <c r="AC1305" s="27"/>
      <c r="AD1305" s="5"/>
      <c r="AE1305" s="14"/>
      <c r="AF1305" s="5"/>
      <c r="AG1305" s="7"/>
    </row>
    <row r="1306" spans="1:33" s="54" customFormat="1">
      <c r="A1306" s="16" t="s">
        <v>1611</v>
      </c>
      <c r="B1306" s="16" t="s">
        <v>1600</v>
      </c>
      <c r="C1306" s="17" t="s">
        <v>178</v>
      </c>
      <c r="D1306" s="186" t="s">
        <v>1612</v>
      </c>
      <c r="E1306" s="189" t="s">
        <v>1613</v>
      </c>
      <c r="F1306" s="17" t="s">
        <v>88</v>
      </c>
      <c r="G1306" s="17" t="s">
        <v>147</v>
      </c>
      <c r="H1306" s="18">
        <v>0</v>
      </c>
      <c r="I1306" s="13">
        <v>9</v>
      </c>
      <c r="J1306" s="14">
        <v>257135</v>
      </c>
      <c r="K1306" s="19"/>
      <c r="L1306" s="14">
        <v>842</v>
      </c>
      <c r="M1306" s="14"/>
      <c r="N1306" s="14">
        <v>0</v>
      </c>
      <c r="O1306" s="14"/>
      <c r="P1306" s="14">
        <v>98390</v>
      </c>
      <c r="Q1306" s="14"/>
      <c r="R1306" s="14">
        <v>316429</v>
      </c>
      <c r="S1306" s="14"/>
      <c r="T1306" s="14">
        <v>157041</v>
      </c>
      <c r="U1306" s="14"/>
      <c r="V1306" s="15">
        <v>829837</v>
      </c>
      <c r="W1306" s="14"/>
      <c r="X1306" s="5" t="str">
        <f t="shared" si="20"/>
        <v>No</v>
      </c>
      <c r="Y1306" s="14"/>
      <c r="Z1306" s="5"/>
      <c r="AA1306" s="14"/>
      <c r="AB1306" s="5"/>
      <c r="AC1306" s="27"/>
      <c r="AD1306" s="5"/>
      <c r="AE1306" s="14"/>
      <c r="AF1306" s="5"/>
      <c r="AG1306" s="7"/>
    </row>
    <row r="1307" spans="1:33" s="54" customFormat="1">
      <c r="A1307" s="16" t="s">
        <v>2377</v>
      </c>
      <c r="B1307" s="16" t="s">
        <v>2378</v>
      </c>
      <c r="C1307" s="17" t="s">
        <v>235</v>
      </c>
      <c r="D1307" s="186">
        <v>4010</v>
      </c>
      <c r="E1307" s="189">
        <v>40010</v>
      </c>
      <c r="F1307" s="17" t="s">
        <v>83</v>
      </c>
      <c r="G1307" s="17" t="s">
        <v>5756</v>
      </c>
      <c r="H1307" s="18">
        <v>169495</v>
      </c>
      <c r="I1307" s="13">
        <v>9</v>
      </c>
      <c r="J1307" s="14">
        <v>168942</v>
      </c>
      <c r="K1307" s="19"/>
      <c r="L1307" s="14">
        <v>3073</v>
      </c>
      <c r="M1307" s="14"/>
      <c r="N1307" s="14">
        <v>0</v>
      </c>
      <c r="O1307" s="14"/>
      <c r="P1307" s="14">
        <v>986899</v>
      </c>
      <c r="Q1307" s="14"/>
      <c r="R1307" s="14">
        <v>255001</v>
      </c>
      <c r="S1307" s="14"/>
      <c r="T1307" s="14">
        <v>668704</v>
      </c>
      <c r="U1307" s="14"/>
      <c r="V1307" s="15">
        <v>2082619</v>
      </c>
      <c r="W1307" s="14"/>
      <c r="X1307" s="5" t="str">
        <f t="shared" si="20"/>
        <v>No</v>
      </c>
      <c r="Y1307" s="14"/>
      <c r="Z1307" s="5"/>
      <c r="AA1307" s="14"/>
      <c r="AB1307" s="5"/>
      <c r="AC1307" s="27"/>
      <c r="AD1307" s="5"/>
      <c r="AE1307" s="14"/>
      <c r="AF1307" s="5"/>
      <c r="AG1307" s="7"/>
    </row>
    <row r="1308" spans="1:33" s="54" customFormat="1">
      <c r="A1308" s="16" t="s">
        <v>1958</v>
      </c>
      <c r="B1308" s="16" t="s">
        <v>1959</v>
      </c>
      <c r="C1308" s="17" t="s">
        <v>87</v>
      </c>
      <c r="D1308" s="186" t="s">
        <v>1960</v>
      </c>
      <c r="E1308" s="189">
        <v>207</v>
      </c>
      <c r="F1308" s="17" t="s">
        <v>36</v>
      </c>
      <c r="G1308" s="17" t="s">
        <v>5756</v>
      </c>
      <c r="H1308" s="18">
        <v>0</v>
      </c>
      <c r="I1308" s="13">
        <v>9</v>
      </c>
      <c r="J1308" s="14">
        <v>18560</v>
      </c>
      <c r="K1308" s="19"/>
      <c r="L1308" s="14">
        <v>0</v>
      </c>
      <c r="M1308" s="14"/>
      <c r="N1308" s="14">
        <v>0</v>
      </c>
      <c r="O1308" s="14"/>
      <c r="P1308" s="14">
        <v>155692</v>
      </c>
      <c r="Q1308" s="14"/>
      <c r="R1308" s="14">
        <v>293349</v>
      </c>
      <c r="S1308" s="14"/>
      <c r="T1308" s="14">
        <v>106429</v>
      </c>
      <c r="U1308" s="14"/>
      <c r="V1308" s="15">
        <v>574030</v>
      </c>
      <c r="W1308" s="14"/>
      <c r="X1308" s="5" t="str">
        <f t="shared" si="20"/>
        <v>No</v>
      </c>
      <c r="Y1308" s="14"/>
      <c r="Z1308" s="5"/>
      <c r="AA1308" s="14"/>
      <c r="AB1308" s="5"/>
      <c r="AC1308" s="27"/>
      <c r="AD1308" s="5"/>
      <c r="AE1308" s="14"/>
      <c r="AF1308" s="5"/>
      <c r="AG1308" s="7"/>
    </row>
    <row r="1309" spans="1:33" s="54" customFormat="1">
      <c r="A1309" s="16" t="s">
        <v>5311</v>
      </c>
      <c r="B1309" s="16" t="s">
        <v>485</v>
      </c>
      <c r="C1309" s="17" t="s">
        <v>58</v>
      </c>
      <c r="D1309" s="186" t="s">
        <v>5312</v>
      </c>
      <c r="E1309" s="189" t="s">
        <v>5313</v>
      </c>
      <c r="F1309" s="17" t="s">
        <v>83</v>
      </c>
      <c r="G1309" s="17" t="s">
        <v>147</v>
      </c>
      <c r="H1309" s="18">
        <v>0</v>
      </c>
      <c r="I1309" s="13">
        <v>9</v>
      </c>
      <c r="J1309" s="14">
        <v>200099</v>
      </c>
      <c r="K1309" s="19"/>
      <c r="L1309" s="14">
        <v>0</v>
      </c>
      <c r="M1309" s="14"/>
      <c r="N1309" s="14">
        <v>0</v>
      </c>
      <c r="O1309" s="14"/>
      <c r="P1309" s="14">
        <v>0</v>
      </c>
      <c r="Q1309" s="14"/>
      <c r="R1309" s="14">
        <v>102725</v>
      </c>
      <c r="S1309" s="14"/>
      <c r="T1309" s="14">
        <v>128060</v>
      </c>
      <c r="U1309" s="14"/>
      <c r="V1309" s="15">
        <v>430884</v>
      </c>
      <c r="W1309" s="14"/>
      <c r="X1309" s="5" t="str">
        <f t="shared" si="20"/>
        <v>No</v>
      </c>
      <c r="Y1309" s="14"/>
      <c r="Z1309" s="5"/>
      <c r="AA1309" s="14"/>
      <c r="AB1309" s="5"/>
      <c r="AC1309" s="27"/>
      <c r="AD1309" s="5"/>
      <c r="AE1309" s="14"/>
      <c r="AF1309" s="5"/>
      <c r="AG1309" s="7"/>
    </row>
    <row r="1310" spans="1:33" s="54" customFormat="1">
      <c r="A1310" s="16" t="s">
        <v>4514</v>
      </c>
      <c r="B1310" s="16" t="s">
        <v>4515</v>
      </c>
      <c r="C1310" s="17" t="s">
        <v>454</v>
      </c>
      <c r="D1310" s="186" t="s">
        <v>4516</v>
      </c>
      <c r="E1310" s="189" t="s">
        <v>4517</v>
      </c>
      <c r="F1310" s="17" t="s">
        <v>157</v>
      </c>
      <c r="G1310" s="17" t="s">
        <v>147</v>
      </c>
      <c r="H1310" s="18">
        <v>0</v>
      </c>
      <c r="I1310" s="13">
        <v>9</v>
      </c>
      <c r="J1310" s="14">
        <v>201230</v>
      </c>
      <c r="K1310" s="19"/>
      <c r="L1310" s="14">
        <v>0</v>
      </c>
      <c r="M1310" s="14"/>
      <c r="N1310" s="14">
        <v>0</v>
      </c>
      <c r="O1310" s="14"/>
      <c r="P1310" s="14">
        <v>127815</v>
      </c>
      <c r="Q1310" s="14"/>
      <c r="R1310" s="14">
        <v>0</v>
      </c>
      <c r="S1310" s="14"/>
      <c r="T1310" s="14">
        <v>753567</v>
      </c>
      <c r="U1310" s="14"/>
      <c r="V1310" s="15">
        <v>1082612</v>
      </c>
      <c r="W1310" s="14"/>
      <c r="X1310" s="5" t="str">
        <f t="shared" si="20"/>
        <v>No</v>
      </c>
      <c r="Y1310" s="14"/>
      <c r="Z1310" s="5"/>
      <c r="AA1310" s="14"/>
      <c r="AB1310" s="5"/>
      <c r="AC1310" s="27"/>
      <c r="AD1310" s="5"/>
      <c r="AE1310" s="14"/>
      <c r="AF1310" s="5"/>
      <c r="AG1310" s="7"/>
    </row>
    <row r="1311" spans="1:33" s="54" customFormat="1">
      <c r="A1311" s="16" t="s">
        <v>1948</v>
      </c>
      <c r="B1311" s="16" t="s">
        <v>1932</v>
      </c>
      <c r="C1311" s="17" t="s">
        <v>132</v>
      </c>
      <c r="D1311" s="186">
        <v>5177</v>
      </c>
      <c r="E1311" s="189">
        <v>50177</v>
      </c>
      <c r="F1311" s="17" t="s">
        <v>83</v>
      </c>
      <c r="G1311" s="17" t="s">
        <v>5756</v>
      </c>
      <c r="H1311" s="18">
        <v>54933</v>
      </c>
      <c r="I1311" s="13">
        <v>9</v>
      </c>
      <c r="J1311" s="14">
        <v>46547</v>
      </c>
      <c r="K1311" s="19"/>
      <c r="L1311" s="14">
        <v>0</v>
      </c>
      <c r="M1311" s="14"/>
      <c r="N1311" s="14">
        <v>0</v>
      </c>
      <c r="O1311" s="14"/>
      <c r="P1311" s="14">
        <v>832481</v>
      </c>
      <c r="Q1311" s="14"/>
      <c r="R1311" s="14">
        <v>288178</v>
      </c>
      <c r="S1311" s="14"/>
      <c r="T1311" s="14">
        <v>607618</v>
      </c>
      <c r="U1311" s="14"/>
      <c r="V1311" s="15">
        <v>1774824</v>
      </c>
      <c r="W1311" s="14"/>
      <c r="X1311" s="5" t="str">
        <f t="shared" si="20"/>
        <v>No</v>
      </c>
      <c r="Y1311" s="14"/>
      <c r="Z1311" s="5"/>
      <c r="AA1311" s="14"/>
      <c r="AB1311" s="5"/>
      <c r="AC1311" s="27"/>
      <c r="AD1311" s="5"/>
      <c r="AE1311" s="14"/>
      <c r="AF1311" s="5"/>
      <c r="AG1311" s="7"/>
    </row>
    <row r="1312" spans="1:33" s="54" customFormat="1">
      <c r="A1312" s="16" t="s">
        <v>345</v>
      </c>
      <c r="B1312" s="16" t="s">
        <v>346</v>
      </c>
      <c r="C1312" s="17" t="s">
        <v>73</v>
      </c>
      <c r="D1312" s="186" t="s">
        <v>347</v>
      </c>
      <c r="E1312" s="189" t="s">
        <v>348</v>
      </c>
      <c r="F1312" s="17" t="s">
        <v>83</v>
      </c>
      <c r="G1312" s="17" t="s">
        <v>147</v>
      </c>
      <c r="H1312" s="18">
        <v>0</v>
      </c>
      <c r="I1312" s="13">
        <v>9</v>
      </c>
      <c r="J1312" s="14">
        <v>78969</v>
      </c>
      <c r="K1312" s="19"/>
      <c r="L1312" s="14">
        <v>0</v>
      </c>
      <c r="M1312" s="14"/>
      <c r="N1312" s="14">
        <v>0</v>
      </c>
      <c r="O1312" s="14"/>
      <c r="P1312" s="14">
        <v>550489</v>
      </c>
      <c r="Q1312" s="14"/>
      <c r="R1312" s="14">
        <v>0</v>
      </c>
      <c r="S1312" s="14"/>
      <c r="T1312" s="14">
        <v>682319</v>
      </c>
      <c r="U1312" s="14"/>
      <c r="V1312" s="15">
        <v>1311777</v>
      </c>
      <c r="W1312" s="14"/>
      <c r="X1312" s="5" t="str">
        <f t="shared" si="20"/>
        <v>No</v>
      </c>
      <c r="Y1312" s="14"/>
      <c r="Z1312" s="5"/>
      <c r="AA1312" s="14"/>
      <c r="AB1312" s="5"/>
      <c r="AC1312" s="27"/>
      <c r="AD1312" s="5"/>
      <c r="AE1312" s="14"/>
      <c r="AF1312" s="5"/>
      <c r="AG1312" s="7"/>
    </row>
    <row r="1313" spans="1:33" s="54" customFormat="1">
      <c r="A1313" s="16" t="s">
        <v>179</v>
      </c>
      <c r="B1313" s="16" t="s">
        <v>180</v>
      </c>
      <c r="C1313" s="17" t="s">
        <v>91</v>
      </c>
      <c r="D1313" s="186">
        <v>9238</v>
      </c>
      <c r="E1313" s="189">
        <v>90238</v>
      </c>
      <c r="F1313" s="17" t="s">
        <v>83</v>
      </c>
      <c r="G1313" s="17" t="s">
        <v>5756</v>
      </c>
      <c r="H1313" s="18">
        <v>54372</v>
      </c>
      <c r="I1313" s="13">
        <v>9</v>
      </c>
      <c r="J1313" s="14">
        <v>132182</v>
      </c>
      <c r="K1313" s="19"/>
      <c r="L1313" s="14">
        <v>41377</v>
      </c>
      <c r="M1313" s="14"/>
      <c r="N1313" s="14">
        <v>0</v>
      </c>
      <c r="O1313" s="14"/>
      <c r="P1313" s="14">
        <v>799747</v>
      </c>
      <c r="Q1313" s="14"/>
      <c r="R1313" s="14">
        <v>0</v>
      </c>
      <c r="S1313" s="14"/>
      <c r="T1313" s="14">
        <v>799747</v>
      </c>
      <c r="U1313" s="14"/>
      <c r="V1313" s="15">
        <v>1773053</v>
      </c>
      <c r="W1313" s="14"/>
      <c r="X1313" s="5" t="str">
        <f t="shared" si="20"/>
        <v>No</v>
      </c>
      <c r="Y1313" s="14"/>
      <c r="Z1313" s="5"/>
      <c r="AA1313" s="14"/>
      <c r="AB1313" s="5"/>
      <c r="AC1313" s="27"/>
      <c r="AD1313" s="5"/>
      <c r="AE1313" s="14"/>
      <c r="AF1313" s="5"/>
      <c r="AG1313" s="7"/>
    </row>
    <row r="1314" spans="1:33" s="54" customFormat="1">
      <c r="A1314" s="16" t="s">
        <v>859</v>
      </c>
      <c r="B1314" s="16" t="s">
        <v>860</v>
      </c>
      <c r="C1314" s="17" t="s">
        <v>129</v>
      </c>
      <c r="D1314" s="186" t="s">
        <v>861</v>
      </c>
      <c r="E1314" s="189" t="s">
        <v>862</v>
      </c>
      <c r="F1314" s="17" t="s">
        <v>83</v>
      </c>
      <c r="G1314" s="17" t="s">
        <v>147</v>
      </c>
      <c r="H1314" s="18">
        <v>0</v>
      </c>
      <c r="I1314" s="13">
        <v>9</v>
      </c>
      <c r="J1314" s="14">
        <v>17651</v>
      </c>
      <c r="K1314" s="19"/>
      <c r="L1314" s="14">
        <v>0</v>
      </c>
      <c r="M1314" s="14"/>
      <c r="N1314" s="14">
        <v>0</v>
      </c>
      <c r="O1314" s="14"/>
      <c r="P1314" s="14">
        <v>132215</v>
      </c>
      <c r="Q1314" s="14"/>
      <c r="R1314" s="14">
        <v>0</v>
      </c>
      <c r="S1314" s="14"/>
      <c r="T1314" s="14">
        <v>122562</v>
      </c>
      <c r="U1314" s="14"/>
      <c r="V1314" s="15">
        <v>272428</v>
      </c>
      <c r="W1314" s="14"/>
      <c r="X1314" s="5" t="str">
        <f t="shared" si="20"/>
        <v>No</v>
      </c>
      <c r="Y1314" s="14"/>
      <c r="Z1314" s="5"/>
      <c r="AA1314" s="14"/>
      <c r="AB1314" s="5"/>
      <c r="AC1314" s="27"/>
      <c r="AD1314" s="5"/>
      <c r="AE1314" s="14"/>
      <c r="AF1314" s="5"/>
      <c r="AG1314" s="7"/>
    </row>
    <row r="1315" spans="1:33" s="54" customFormat="1">
      <c r="A1315" s="16" t="s">
        <v>2580</v>
      </c>
      <c r="B1315" s="16" t="s">
        <v>1798</v>
      </c>
      <c r="C1315" s="17" t="s">
        <v>466</v>
      </c>
      <c r="D1315" s="186" t="s">
        <v>2581</v>
      </c>
      <c r="E1315" s="189" t="s">
        <v>2582</v>
      </c>
      <c r="F1315" s="17" t="s">
        <v>83</v>
      </c>
      <c r="G1315" s="17" t="s">
        <v>147</v>
      </c>
      <c r="H1315" s="18">
        <v>0</v>
      </c>
      <c r="I1315" s="13">
        <v>9</v>
      </c>
      <c r="J1315" s="14">
        <v>31427</v>
      </c>
      <c r="K1315" s="19"/>
      <c r="L1315" s="14">
        <v>296805</v>
      </c>
      <c r="M1315" s="14"/>
      <c r="N1315" s="14">
        <v>0</v>
      </c>
      <c r="O1315" s="14"/>
      <c r="P1315" s="14">
        <v>68619</v>
      </c>
      <c r="Q1315" s="14"/>
      <c r="R1315" s="14">
        <v>89544</v>
      </c>
      <c r="S1315" s="14"/>
      <c r="T1315" s="14">
        <v>399000</v>
      </c>
      <c r="U1315" s="14"/>
      <c r="V1315" s="15">
        <v>885395</v>
      </c>
      <c r="W1315" s="14"/>
      <c r="X1315" s="5" t="str">
        <f t="shared" si="20"/>
        <v>No</v>
      </c>
      <c r="Y1315" s="14"/>
      <c r="Z1315" s="5"/>
      <c r="AA1315" s="14"/>
      <c r="AB1315" s="5"/>
      <c r="AC1315" s="27"/>
      <c r="AD1315" s="5"/>
      <c r="AE1315" s="14"/>
      <c r="AF1315" s="5"/>
      <c r="AG1315" s="7"/>
    </row>
    <row r="1316" spans="1:33" s="54" customFormat="1">
      <c r="A1316" s="16" t="s">
        <v>4401</v>
      </c>
      <c r="B1316" s="16" t="s">
        <v>4402</v>
      </c>
      <c r="C1316" s="17" t="s">
        <v>235</v>
      </c>
      <c r="D1316" s="186" t="s">
        <v>4403</v>
      </c>
      <c r="E1316" s="189" t="s">
        <v>4404</v>
      </c>
      <c r="F1316" s="17" t="s">
        <v>83</v>
      </c>
      <c r="G1316" s="17" t="s">
        <v>147</v>
      </c>
      <c r="H1316" s="18">
        <v>0</v>
      </c>
      <c r="I1316" s="13">
        <v>9</v>
      </c>
      <c r="J1316" s="14">
        <v>20504</v>
      </c>
      <c r="K1316" s="19"/>
      <c r="L1316" s="14">
        <v>190256</v>
      </c>
      <c r="M1316" s="14"/>
      <c r="N1316" s="14">
        <v>0</v>
      </c>
      <c r="O1316" s="14"/>
      <c r="P1316" s="14">
        <v>160002</v>
      </c>
      <c r="Q1316" s="14"/>
      <c r="R1316" s="14">
        <v>122376</v>
      </c>
      <c r="S1316" s="14"/>
      <c r="T1316" s="14">
        <v>149548</v>
      </c>
      <c r="U1316" s="14"/>
      <c r="V1316" s="15">
        <v>642686</v>
      </c>
      <c r="W1316" s="14"/>
      <c r="X1316" s="5" t="str">
        <f t="shared" si="20"/>
        <v>No</v>
      </c>
      <c r="Y1316" s="14"/>
      <c r="Z1316" s="5"/>
      <c r="AA1316" s="14"/>
      <c r="AB1316" s="5"/>
      <c r="AC1316" s="27"/>
      <c r="AD1316" s="5"/>
      <c r="AE1316" s="14"/>
      <c r="AF1316" s="5"/>
      <c r="AG1316" s="7"/>
    </row>
    <row r="1317" spans="1:33" s="54" customFormat="1">
      <c r="A1317" s="16" t="s">
        <v>4209</v>
      </c>
      <c r="B1317" s="16" t="s">
        <v>4210</v>
      </c>
      <c r="C1317" s="17" t="s">
        <v>154</v>
      </c>
      <c r="D1317" s="186" t="s">
        <v>4211</v>
      </c>
      <c r="E1317" s="189" t="s">
        <v>4212</v>
      </c>
      <c r="F1317" s="17" t="s">
        <v>83</v>
      </c>
      <c r="G1317" s="17" t="s">
        <v>147</v>
      </c>
      <c r="H1317" s="18">
        <v>0</v>
      </c>
      <c r="I1317" s="13">
        <v>9</v>
      </c>
      <c r="J1317" s="14">
        <v>7468</v>
      </c>
      <c r="K1317" s="19"/>
      <c r="L1317" s="14">
        <v>0</v>
      </c>
      <c r="M1317" s="14"/>
      <c r="N1317" s="14">
        <v>0</v>
      </c>
      <c r="O1317" s="14"/>
      <c r="P1317" s="14">
        <v>43822</v>
      </c>
      <c r="Q1317" s="14"/>
      <c r="R1317" s="14">
        <v>166672</v>
      </c>
      <c r="S1317" s="14"/>
      <c r="T1317" s="14">
        <v>429830</v>
      </c>
      <c r="U1317" s="14"/>
      <c r="V1317" s="15">
        <v>647792</v>
      </c>
      <c r="W1317" s="14"/>
      <c r="X1317" s="5" t="str">
        <f t="shared" si="20"/>
        <v>No</v>
      </c>
      <c r="Y1317" s="14"/>
      <c r="Z1317" s="5"/>
      <c r="AA1317" s="14"/>
      <c r="AB1317" s="5"/>
      <c r="AC1317" s="27"/>
      <c r="AD1317" s="5"/>
      <c r="AE1317" s="14"/>
      <c r="AF1317" s="5"/>
      <c r="AG1317" s="7"/>
    </row>
    <row r="1318" spans="1:33" s="54" customFormat="1">
      <c r="A1318" s="16" t="s">
        <v>3035</v>
      </c>
      <c r="B1318" s="16" t="s">
        <v>3036</v>
      </c>
      <c r="C1318" s="17" t="s">
        <v>233</v>
      </c>
      <c r="D1318" s="186" t="s">
        <v>3037</v>
      </c>
      <c r="E1318" s="189" t="s">
        <v>3038</v>
      </c>
      <c r="F1318" s="17" t="s">
        <v>88</v>
      </c>
      <c r="G1318" s="17" t="s">
        <v>147</v>
      </c>
      <c r="H1318" s="18">
        <v>0</v>
      </c>
      <c r="I1318" s="13">
        <v>9</v>
      </c>
      <c r="J1318" s="14">
        <v>53490</v>
      </c>
      <c r="K1318" s="19"/>
      <c r="L1318" s="14">
        <v>4695</v>
      </c>
      <c r="M1318" s="14"/>
      <c r="N1318" s="14">
        <v>0</v>
      </c>
      <c r="O1318" s="14"/>
      <c r="P1318" s="14">
        <v>10722</v>
      </c>
      <c r="Q1318" s="14"/>
      <c r="R1318" s="14">
        <v>255941</v>
      </c>
      <c r="S1318" s="14"/>
      <c r="T1318" s="14">
        <v>303398</v>
      </c>
      <c r="U1318" s="14"/>
      <c r="V1318" s="15">
        <v>628246</v>
      </c>
      <c r="W1318" s="14"/>
      <c r="X1318" s="5" t="str">
        <f t="shared" si="20"/>
        <v>No</v>
      </c>
      <c r="Y1318" s="14"/>
      <c r="Z1318" s="5"/>
      <c r="AA1318" s="14"/>
      <c r="AB1318" s="5"/>
      <c r="AC1318" s="27"/>
      <c r="AD1318" s="5"/>
      <c r="AE1318" s="14"/>
      <c r="AF1318" s="5"/>
      <c r="AG1318" s="7"/>
    </row>
    <row r="1319" spans="1:33" s="54" customFormat="1">
      <c r="A1319" s="16" t="s">
        <v>4051</v>
      </c>
      <c r="B1319" s="16" t="s">
        <v>111</v>
      </c>
      <c r="C1319" s="17" t="s">
        <v>112</v>
      </c>
      <c r="D1319" s="186" t="s">
        <v>4052</v>
      </c>
      <c r="E1319" s="189" t="s">
        <v>4053</v>
      </c>
      <c r="F1319" s="17" t="s">
        <v>157</v>
      </c>
      <c r="G1319" s="17" t="s">
        <v>147</v>
      </c>
      <c r="H1319" s="18">
        <v>0</v>
      </c>
      <c r="I1319" s="13">
        <v>9</v>
      </c>
      <c r="J1319" s="14">
        <v>93541</v>
      </c>
      <c r="K1319" s="19"/>
      <c r="L1319" s="14">
        <v>61583</v>
      </c>
      <c r="M1319" s="14"/>
      <c r="N1319" s="14">
        <v>0</v>
      </c>
      <c r="O1319" s="14"/>
      <c r="P1319" s="14">
        <v>187645</v>
      </c>
      <c r="Q1319" s="14"/>
      <c r="R1319" s="14">
        <v>0</v>
      </c>
      <c r="S1319" s="14"/>
      <c r="T1319" s="14">
        <v>605240</v>
      </c>
      <c r="U1319" s="14"/>
      <c r="V1319" s="15">
        <v>948009</v>
      </c>
      <c r="W1319" s="14"/>
      <c r="X1319" s="5" t="str">
        <f t="shared" si="20"/>
        <v>No</v>
      </c>
      <c r="Y1319" s="14"/>
      <c r="Z1319" s="5"/>
      <c r="AA1319" s="14"/>
      <c r="AB1319" s="5"/>
      <c r="AC1319" s="27"/>
      <c r="AD1319" s="5"/>
      <c r="AE1319" s="14"/>
      <c r="AF1319" s="5"/>
      <c r="AG1319" s="7"/>
    </row>
    <row r="1320" spans="1:33" s="54" customFormat="1">
      <c r="A1320" s="16" t="s">
        <v>2115</v>
      </c>
      <c r="B1320" s="16" t="s">
        <v>2116</v>
      </c>
      <c r="C1320" s="17" t="s">
        <v>275</v>
      </c>
      <c r="D1320" s="186" t="s">
        <v>2117</v>
      </c>
      <c r="E1320" s="189" t="s">
        <v>2118</v>
      </c>
      <c r="F1320" s="17" t="s">
        <v>83</v>
      </c>
      <c r="G1320" s="17" t="s">
        <v>147</v>
      </c>
      <c r="H1320" s="18">
        <v>0</v>
      </c>
      <c r="I1320" s="13">
        <v>9</v>
      </c>
      <c r="J1320" s="14">
        <v>56241</v>
      </c>
      <c r="K1320" s="19"/>
      <c r="L1320" s="14">
        <v>0</v>
      </c>
      <c r="M1320" s="14"/>
      <c r="N1320" s="14">
        <v>0</v>
      </c>
      <c r="O1320" s="14"/>
      <c r="P1320" s="14">
        <v>48288</v>
      </c>
      <c r="Q1320" s="14"/>
      <c r="R1320" s="14">
        <v>48288</v>
      </c>
      <c r="S1320" s="14"/>
      <c r="T1320" s="14">
        <v>173014</v>
      </c>
      <c r="U1320" s="14"/>
      <c r="V1320" s="15">
        <v>325831</v>
      </c>
      <c r="W1320" s="14"/>
      <c r="X1320" s="5" t="str">
        <f t="shared" si="20"/>
        <v>No</v>
      </c>
      <c r="Y1320" s="14"/>
      <c r="Z1320" s="5"/>
      <c r="AA1320" s="14"/>
      <c r="AB1320" s="5"/>
      <c r="AC1320" s="27"/>
      <c r="AD1320" s="5"/>
      <c r="AE1320" s="14"/>
      <c r="AF1320" s="5"/>
      <c r="AG1320" s="7"/>
    </row>
    <row r="1321" spans="1:33" s="54" customFormat="1">
      <c r="A1321" s="16" t="s">
        <v>6212</v>
      </c>
      <c r="B1321" s="16" t="s">
        <v>2481</v>
      </c>
      <c r="C1321" s="17" t="s">
        <v>46</v>
      </c>
      <c r="D1321" s="186"/>
      <c r="E1321" s="189" t="s">
        <v>6213</v>
      </c>
      <c r="F1321" s="17" t="s">
        <v>88</v>
      </c>
      <c r="G1321" s="17" t="s">
        <v>147</v>
      </c>
      <c r="H1321" s="18">
        <v>0</v>
      </c>
      <c r="I1321" s="13">
        <v>9</v>
      </c>
      <c r="J1321" s="14">
        <v>141157</v>
      </c>
      <c r="K1321" s="19"/>
      <c r="L1321" s="14">
        <v>0</v>
      </c>
      <c r="M1321" s="14"/>
      <c r="N1321" s="14">
        <v>0</v>
      </c>
      <c r="O1321" s="14"/>
      <c r="P1321" s="14">
        <v>0</v>
      </c>
      <c r="Q1321" s="14"/>
      <c r="R1321" s="14">
        <v>868486</v>
      </c>
      <c r="S1321" s="14"/>
      <c r="T1321" s="14">
        <v>160031</v>
      </c>
      <c r="U1321" s="14"/>
      <c r="V1321" s="15">
        <v>1169674</v>
      </c>
      <c r="W1321" s="14"/>
      <c r="X1321" s="5" t="str">
        <f t="shared" si="20"/>
        <v>No</v>
      </c>
      <c r="Y1321" s="14"/>
      <c r="Z1321" s="5"/>
      <c r="AA1321" s="14"/>
      <c r="AB1321" s="5"/>
      <c r="AC1321" s="27"/>
      <c r="AD1321" s="5"/>
      <c r="AE1321" s="14"/>
      <c r="AF1321" s="5"/>
      <c r="AG1321" s="7"/>
    </row>
    <row r="1322" spans="1:33" s="54" customFormat="1">
      <c r="A1322" s="16" t="s">
        <v>3343</v>
      </c>
      <c r="B1322" s="16" t="s">
        <v>3344</v>
      </c>
      <c r="C1322" s="17" t="s">
        <v>555</v>
      </c>
      <c r="D1322" s="186" t="s">
        <v>3345</v>
      </c>
      <c r="E1322" s="189" t="s">
        <v>3346</v>
      </c>
      <c r="F1322" s="17" t="s">
        <v>83</v>
      </c>
      <c r="G1322" s="17" t="s">
        <v>147</v>
      </c>
      <c r="H1322" s="18">
        <v>0</v>
      </c>
      <c r="I1322" s="13">
        <v>9</v>
      </c>
      <c r="J1322" s="14">
        <v>19936</v>
      </c>
      <c r="K1322" s="19"/>
      <c r="L1322" s="14">
        <v>0</v>
      </c>
      <c r="M1322" s="14"/>
      <c r="N1322" s="14">
        <v>0</v>
      </c>
      <c r="O1322" s="14"/>
      <c r="P1322" s="14">
        <v>8820</v>
      </c>
      <c r="Q1322" s="14"/>
      <c r="R1322" s="14">
        <v>245329</v>
      </c>
      <c r="S1322" s="14"/>
      <c r="T1322" s="14">
        <v>95300</v>
      </c>
      <c r="U1322" s="14"/>
      <c r="V1322" s="15">
        <v>369385</v>
      </c>
      <c r="W1322" s="14"/>
      <c r="X1322" s="5" t="str">
        <f t="shared" si="20"/>
        <v>No</v>
      </c>
      <c r="Y1322" s="14"/>
      <c r="Z1322" s="5"/>
      <c r="AA1322" s="14"/>
      <c r="AB1322" s="5"/>
      <c r="AC1322" s="27"/>
      <c r="AD1322" s="5"/>
      <c r="AE1322" s="14"/>
      <c r="AF1322" s="5"/>
      <c r="AG1322" s="7"/>
    </row>
    <row r="1323" spans="1:33" s="54" customFormat="1">
      <c r="A1323" s="16" t="s">
        <v>1170</v>
      </c>
      <c r="B1323" s="16" t="s">
        <v>1171</v>
      </c>
      <c r="C1323" s="17" t="s">
        <v>39</v>
      </c>
      <c r="D1323" s="186" t="s">
        <v>1172</v>
      </c>
      <c r="E1323" s="189">
        <v>99286</v>
      </c>
      <c r="F1323" s="17" t="s">
        <v>36</v>
      </c>
      <c r="G1323" s="17" t="s">
        <v>5756</v>
      </c>
      <c r="H1323" s="18">
        <v>0</v>
      </c>
      <c r="I1323" s="13">
        <v>9</v>
      </c>
      <c r="J1323" s="14">
        <v>38460</v>
      </c>
      <c r="K1323" s="19"/>
      <c r="L1323" s="14">
        <v>74384</v>
      </c>
      <c r="M1323" s="14"/>
      <c r="N1323" s="14">
        <v>0</v>
      </c>
      <c r="O1323" s="14"/>
      <c r="P1323" s="14">
        <v>139710</v>
      </c>
      <c r="Q1323" s="14"/>
      <c r="R1323" s="14">
        <v>0</v>
      </c>
      <c r="S1323" s="14"/>
      <c r="T1323" s="14">
        <v>879575</v>
      </c>
      <c r="U1323" s="14"/>
      <c r="V1323" s="15">
        <v>1132129</v>
      </c>
      <c r="W1323" s="14"/>
      <c r="X1323" s="5" t="str">
        <f t="shared" si="20"/>
        <v>No</v>
      </c>
      <c r="Y1323" s="14"/>
      <c r="Z1323" s="5"/>
      <c r="AA1323" s="14"/>
      <c r="AB1323" s="5"/>
      <c r="AC1323" s="27"/>
      <c r="AD1323" s="5"/>
      <c r="AE1323" s="14"/>
      <c r="AF1323" s="5"/>
      <c r="AG1323" s="7"/>
    </row>
    <row r="1324" spans="1:33" s="54" customFormat="1">
      <c r="A1324" s="16" t="s">
        <v>4357</v>
      </c>
      <c r="B1324" s="16" t="s">
        <v>4358</v>
      </c>
      <c r="C1324" s="17" t="s">
        <v>235</v>
      </c>
      <c r="D1324" s="186" t="s">
        <v>4359</v>
      </c>
      <c r="E1324" s="189" t="s">
        <v>4360</v>
      </c>
      <c r="F1324" s="17" t="s">
        <v>83</v>
      </c>
      <c r="G1324" s="17" t="s">
        <v>147</v>
      </c>
      <c r="H1324" s="18">
        <v>0</v>
      </c>
      <c r="I1324" s="13">
        <v>9</v>
      </c>
      <c r="J1324" s="14">
        <v>2919</v>
      </c>
      <c r="K1324" s="19"/>
      <c r="L1324" s="14">
        <v>185292</v>
      </c>
      <c r="M1324" s="14"/>
      <c r="N1324" s="14">
        <v>0</v>
      </c>
      <c r="O1324" s="14"/>
      <c r="P1324" s="14">
        <v>0</v>
      </c>
      <c r="Q1324" s="14"/>
      <c r="R1324" s="14">
        <v>138954</v>
      </c>
      <c r="S1324" s="14"/>
      <c r="T1324" s="14">
        <v>199264</v>
      </c>
      <c r="U1324" s="14"/>
      <c r="V1324" s="15">
        <v>526429</v>
      </c>
      <c r="W1324" s="14"/>
      <c r="X1324" s="5" t="str">
        <f t="shared" si="20"/>
        <v>No</v>
      </c>
      <c r="Y1324" s="14"/>
      <c r="Z1324" s="5"/>
      <c r="AA1324" s="14"/>
      <c r="AB1324" s="5"/>
      <c r="AC1324" s="27"/>
      <c r="AD1324" s="5"/>
      <c r="AE1324" s="14"/>
      <c r="AF1324" s="5"/>
      <c r="AG1324" s="7"/>
    </row>
    <row r="1325" spans="1:33" s="54" customFormat="1">
      <c r="A1325" s="16" t="s">
        <v>6597</v>
      </c>
      <c r="B1325" s="16" t="s">
        <v>6598</v>
      </c>
      <c r="C1325" s="17" t="s">
        <v>454</v>
      </c>
      <c r="D1325" s="186"/>
      <c r="E1325" s="189" t="s">
        <v>6599</v>
      </c>
      <c r="F1325" s="17" t="s">
        <v>83</v>
      </c>
      <c r="G1325" s="17" t="s">
        <v>147</v>
      </c>
      <c r="H1325" s="18">
        <v>0</v>
      </c>
      <c r="I1325" s="13">
        <v>9</v>
      </c>
      <c r="J1325" s="14">
        <v>0</v>
      </c>
      <c r="K1325" s="19"/>
      <c r="L1325" s="14">
        <v>124316</v>
      </c>
      <c r="M1325" s="14"/>
      <c r="N1325" s="14">
        <v>0</v>
      </c>
      <c r="O1325" s="14"/>
      <c r="P1325" s="14">
        <v>920484</v>
      </c>
      <c r="Q1325" s="14"/>
      <c r="R1325" s="14">
        <v>0</v>
      </c>
      <c r="S1325" s="14"/>
      <c r="T1325" s="14">
        <v>0</v>
      </c>
      <c r="U1325" s="14"/>
      <c r="V1325" s="15">
        <v>1044800</v>
      </c>
      <c r="W1325" s="14"/>
      <c r="X1325" s="5" t="str">
        <f t="shared" si="20"/>
        <v>No</v>
      </c>
      <c r="Y1325" s="14"/>
      <c r="Z1325" s="5"/>
      <c r="AA1325" s="14"/>
      <c r="AB1325" s="5"/>
      <c r="AC1325" s="27"/>
      <c r="AD1325" s="5"/>
      <c r="AE1325" s="14"/>
      <c r="AF1325" s="5"/>
      <c r="AG1325" s="7"/>
    </row>
    <row r="1326" spans="1:33" s="54" customFormat="1">
      <c r="A1326" s="16" t="s">
        <v>558</v>
      </c>
      <c r="B1326" s="16" t="s">
        <v>559</v>
      </c>
      <c r="C1326" s="17" t="s">
        <v>120</v>
      </c>
      <c r="D1326" s="186">
        <v>6068</v>
      </c>
      <c r="E1326" s="189">
        <v>60068</v>
      </c>
      <c r="F1326" s="17" t="s">
        <v>83</v>
      </c>
      <c r="G1326" s="17" t="s">
        <v>5756</v>
      </c>
      <c r="H1326" s="18">
        <v>5121892</v>
      </c>
      <c r="I1326" s="13">
        <v>9</v>
      </c>
      <c r="J1326" s="14">
        <v>2069</v>
      </c>
      <c r="K1326" s="19"/>
      <c r="L1326" s="14">
        <v>18000</v>
      </c>
      <c r="M1326" s="14"/>
      <c r="N1326" s="14">
        <v>0</v>
      </c>
      <c r="O1326" s="14"/>
      <c r="P1326" s="14">
        <v>327483</v>
      </c>
      <c r="Q1326" s="14"/>
      <c r="R1326" s="14">
        <v>190430</v>
      </c>
      <c r="S1326" s="14"/>
      <c r="T1326" s="14">
        <v>262000</v>
      </c>
      <c r="U1326" s="14"/>
      <c r="V1326" s="15">
        <v>799982</v>
      </c>
      <c r="W1326" s="14"/>
      <c r="X1326" s="5" t="str">
        <f t="shared" si="20"/>
        <v>No</v>
      </c>
      <c r="Y1326" s="14"/>
      <c r="Z1326" s="5"/>
      <c r="AA1326" s="14"/>
      <c r="AB1326" s="5"/>
      <c r="AC1326" s="27"/>
      <c r="AD1326" s="5"/>
      <c r="AE1326" s="14"/>
      <c r="AF1326" s="5"/>
      <c r="AG1326" s="7"/>
    </row>
    <row r="1327" spans="1:33" s="54" customFormat="1">
      <c r="A1327" s="16" t="s">
        <v>3213</v>
      </c>
      <c r="B1327" s="16" t="s">
        <v>3214</v>
      </c>
      <c r="C1327" s="17" t="s">
        <v>50</v>
      </c>
      <c r="D1327" s="186" t="s">
        <v>3215</v>
      </c>
      <c r="E1327" s="189" t="s">
        <v>3216</v>
      </c>
      <c r="F1327" s="17" t="s">
        <v>83</v>
      </c>
      <c r="G1327" s="17" t="s">
        <v>147</v>
      </c>
      <c r="H1327" s="18">
        <v>0</v>
      </c>
      <c r="I1327" s="13">
        <v>9</v>
      </c>
      <c r="J1327" s="14">
        <v>29001</v>
      </c>
      <c r="K1327" s="19"/>
      <c r="L1327" s="14">
        <v>52599</v>
      </c>
      <c r="M1327" s="14"/>
      <c r="N1327" s="14">
        <v>0</v>
      </c>
      <c r="O1327" s="14"/>
      <c r="P1327" s="14">
        <v>97684</v>
      </c>
      <c r="Q1327" s="14"/>
      <c r="R1327" s="14">
        <v>0</v>
      </c>
      <c r="S1327" s="14"/>
      <c r="T1327" s="14">
        <v>179284</v>
      </c>
      <c r="U1327" s="14"/>
      <c r="V1327" s="15">
        <v>358568</v>
      </c>
      <c r="W1327" s="14"/>
      <c r="X1327" s="5" t="str">
        <f t="shared" si="20"/>
        <v>No</v>
      </c>
      <c r="Y1327" s="14"/>
      <c r="Z1327" s="5"/>
      <c r="AA1327" s="14"/>
      <c r="AB1327" s="5"/>
      <c r="AC1327" s="27"/>
      <c r="AD1327" s="5"/>
      <c r="AE1327" s="14"/>
      <c r="AF1327" s="5"/>
      <c r="AG1327" s="7"/>
    </row>
    <row r="1328" spans="1:33" s="54" customFormat="1">
      <c r="A1328" s="16" t="s">
        <v>5476</v>
      </c>
      <c r="B1328" s="16" t="s">
        <v>6452</v>
      </c>
      <c r="C1328" s="17" t="s">
        <v>132</v>
      </c>
      <c r="D1328" s="186" t="s">
        <v>5477</v>
      </c>
      <c r="E1328" s="189" t="s">
        <v>5478</v>
      </c>
      <c r="F1328" s="17" t="s">
        <v>157</v>
      </c>
      <c r="G1328" s="17" t="s">
        <v>147</v>
      </c>
      <c r="H1328" s="18">
        <v>0</v>
      </c>
      <c r="I1328" s="13">
        <v>9</v>
      </c>
      <c r="J1328" s="14">
        <v>27132</v>
      </c>
      <c r="K1328" s="19"/>
      <c r="L1328" s="14">
        <v>0</v>
      </c>
      <c r="M1328" s="14"/>
      <c r="N1328" s="14">
        <v>0</v>
      </c>
      <c r="O1328" s="14"/>
      <c r="P1328" s="14">
        <v>120957</v>
      </c>
      <c r="Q1328" s="14"/>
      <c r="R1328" s="14">
        <v>124625</v>
      </c>
      <c r="S1328" s="14"/>
      <c r="T1328" s="14">
        <v>184766</v>
      </c>
      <c r="U1328" s="14"/>
      <c r="V1328" s="15">
        <v>457480</v>
      </c>
      <c r="W1328" s="14"/>
      <c r="X1328" s="5" t="str">
        <f t="shared" si="20"/>
        <v>No</v>
      </c>
      <c r="Y1328" s="14"/>
      <c r="Z1328" s="5"/>
      <c r="AA1328" s="14"/>
      <c r="AB1328" s="5"/>
      <c r="AC1328" s="27"/>
      <c r="AD1328" s="5"/>
      <c r="AE1328" s="14"/>
      <c r="AF1328" s="5"/>
      <c r="AG1328" s="7"/>
    </row>
    <row r="1329" spans="1:33" s="54" customFormat="1">
      <c r="A1329" s="16" t="s">
        <v>6604</v>
      </c>
      <c r="B1329" s="16" t="s">
        <v>78</v>
      </c>
      <c r="C1329" s="17" t="s">
        <v>79</v>
      </c>
      <c r="D1329" s="186" t="s">
        <v>4740</v>
      </c>
      <c r="E1329" s="189" t="s">
        <v>4741</v>
      </c>
      <c r="F1329" s="17" t="s">
        <v>83</v>
      </c>
      <c r="G1329" s="17" t="s">
        <v>147</v>
      </c>
      <c r="H1329" s="18">
        <v>0</v>
      </c>
      <c r="I1329" s="13">
        <v>9</v>
      </c>
      <c r="J1329" s="14">
        <v>9698</v>
      </c>
      <c r="K1329" s="19"/>
      <c r="L1329" s="14">
        <v>9112</v>
      </c>
      <c r="M1329" s="14"/>
      <c r="N1329" s="14">
        <v>0</v>
      </c>
      <c r="O1329" s="14"/>
      <c r="P1329" s="14">
        <v>56906</v>
      </c>
      <c r="Q1329" s="14"/>
      <c r="R1329" s="14">
        <v>23599</v>
      </c>
      <c r="S1329" s="14"/>
      <c r="T1329" s="14">
        <v>276328</v>
      </c>
      <c r="U1329" s="14"/>
      <c r="V1329" s="15">
        <v>375643</v>
      </c>
      <c r="W1329" s="14"/>
      <c r="X1329" s="5" t="str">
        <f t="shared" si="20"/>
        <v>No</v>
      </c>
      <c r="Y1329" s="14"/>
      <c r="Z1329" s="5"/>
      <c r="AA1329" s="14"/>
      <c r="AB1329" s="5"/>
      <c r="AC1329" s="27"/>
      <c r="AD1329" s="5"/>
      <c r="AE1329" s="14"/>
      <c r="AF1329" s="5"/>
      <c r="AG1329" s="7"/>
    </row>
    <row r="1330" spans="1:33" s="54" customFormat="1">
      <c r="A1330" s="16" t="s">
        <v>4336</v>
      </c>
      <c r="B1330" s="16" t="s">
        <v>6463</v>
      </c>
      <c r="C1330" s="17" t="s">
        <v>235</v>
      </c>
      <c r="D1330" s="186" t="s">
        <v>4337</v>
      </c>
      <c r="E1330" s="189" t="s">
        <v>4338</v>
      </c>
      <c r="F1330" s="17" t="s">
        <v>83</v>
      </c>
      <c r="G1330" s="17" t="s">
        <v>147</v>
      </c>
      <c r="H1330" s="18">
        <v>0</v>
      </c>
      <c r="I1330" s="13">
        <v>9</v>
      </c>
      <c r="J1330" s="14">
        <v>32135</v>
      </c>
      <c r="K1330" s="19"/>
      <c r="L1330" s="14">
        <v>104008</v>
      </c>
      <c r="M1330" s="14"/>
      <c r="N1330" s="14">
        <v>0</v>
      </c>
      <c r="O1330" s="14"/>
      <c r="P1330" s="14">
        <v>29</v>
      </c>
      <c r="Q1330" s="14"/>
      <c r="R1330" s="14">
        <v>172656</v>
      </c>
      <c r="S1330" s="14"/>
      <c r="T1330" s="14">
        <v>157346</v>
      </c>
      <c r="U1330" s="14"/>
      <c r="V1330" s="15">
        <v>466174</v>
      </c>
      <c r="W1330" s="14"/>
      <c r="X1330" s="5" t="str">
        <f t="shared" si="20"/>
        <v>No</v>
      </c>
      <c r="Y1330" s="14"/>
      <c r="Z1330" s="5"/>
      <c r="AA1330" s="14"/>
      <c r="AB1330" s="5"/>
      <c r="AC1330" s="27"/>
      <c r="AD1330" s="5"/>
      <c r="AE1330" s="14"/>
      <c r="AF1330" s="5"/>
      <c r="AG1330" s="7"/>
    </row>
    <row r="1331" spans="1:33" s="54" customFormat="1">
      <c r="A1331" s="16" t="s">
        <v>5421</v>
      </c>
      <c r="B1331" s="16" t="s">
        <v>131</v>
      </c>
      <c r="C1331" s="17" t="s">
        <v>58</v>
      </c>
      <c r="D1331" s="186" t="s">
        <v>5422</v>
      </c>
      <c r="E1331" s="189" t="s">
        <v>5423</v>
      </c>
      <c r="F1331" s="17" t="s">
        <v>83</v>
      </c>
      <c r="G1331" s="17" t="s">
        <v>147</v>
      </c>
      <c r="H1331" s="18">
        <v>0</v>
      </c>
      <c r="I1331" s="13">
        <v>9</v>
      </c>
      <c r="J1331" s="14">
        <v>470243</v>
      </c>
      <c r="K1331" s="19"/>
      <c r="L1331" s="14">
        <v>0</v>
      </c>
      <c r="M1331" s="14"/>
      <c r="N1331" s="14">
        <v>0</v>
      </c>
      <c r="O1331" s="14"/>
      <c r="P1331" s="14">
        <v>91359</v>
      </c>
      <c r="Q1331" s="14"/>
      <c r="R1331" s="14">
        <v>287071</v>
      </c>
      <c r="S1331" s="14"/>
      <c r="T1331" s="14">
        <v>399375</v>
      </c>
      <c r="U1331" s="14"/>
      <c r="V1331" s="15">
        <v>1248048</v>
      </c>
      <c r="W1331" s="14"/>
      <c r="X1331" s="5" t="str">
        <f t="shared" si="20"/>
        <v>No</v>
      </c>
      <c r="Y1331" s="14"/>
      <c r="Z1331" s="5"/>
      <c r="AA1331" s="14"/>
      <c r="AB1331" s="5"/>
      <c r="AC1331" s="27"/>
      <c r="AD1331" s="5"/>
      <c r="AE1331" s="14"/>
      <c r="AF1331" s="5"/>
      <c r="AG1331" s="7"/>
    </row>
    <row r="1332" spans="1:33" s="54" customFormat="1">
      <c r="A1332" s="16" t="s">
        <v>4313</v>
      </c>
      <c r="B1332" s="16" t="s">
        <v>4314</v>
      </c>
      <c r="C1332" s="17" t="s">
        <v>235</v>
      </c>
      <c r="D1332" s="186" t="s">
        <v>4315</v>
      </c>
      <c r="E1332" s="189" t="s">
        <v>4316</v>
      </c>
      <c r="F1332" s="17" t="s">
        <v>83</v>
      </c>
      <c r="G1332" s="17" t="s">
        <v>147</v>
      </c>
      <c r="H1332" s="18">
        <v>0</v>
      </c>
      <c r="I1332" s="13">
        <v>9</v>
      </c>
      <c r="J1332" s="14">
        <v>17614</v>
      </c>
      <c r="K1332" s="19"/>
      <c r="L1332" s="14">
        <v>122059</v>
      </c>
      <c r="M1332" s="14"/>
      <c r="N1332" s="14">
        <v>0</v>
      </c>
      <c r="O1332" s="14"/>
      <c r="P1332" s="14">
        <v>53481</v>
      </c>
      <c r="Q1332" s="14"/>
      <c r="R1332" s="14">
        <v>121606</v>
      </c>
      <c r="S1332" s="14"/>
      <c r="T1332" s="14">
        <v>128188</v>
      </c>
      <c r="U1332" s="14"/>
      <c r="V1332" s="15">
        <v>442948</v>
      </c>
      <c r="W1332" s="14"/>
      <c r="X1332" s="5" t="str">
        <f t="shared" si="20"/>
        <v>No</v>
      </c>
      <c r="Y1332" s="14"/>
      <c r="Z1332" s="5"/>
      <c r="AA1332" s="14"/>
      <c r="AB1332" s="5"/>
      <c r="AC1332" s="27"/>
      <c r="AD1332" s="5"/>
      <c r="AE1332" s="14"/>
      <c r="AF1332" s="5"/>
      <c r="AG1332" s="7"/>
    </row>
    <row r="1333" spans="1:33" s="54" customFormat="1">
      <c r="A1333" s="16" t="s">
        <v>387</v>
      </c>
      <c r="B1333" s="16" t="s">
        <v>388</v>
      </c>
      <c r="C1333" s="17" t="s">
        <v>73</v>
      </c>
      <c r="D1333" s="186" t="s">
        <v>389</v>
      </c>
      <c r="E1333" s="189" t="s">
        <v>390</v>
      </c>
      <c r="F1333" s="17" t="s">
        <v>83</v>
      </c>
      <c r="G1333" s="17" t="s">
        <v>147</v>
      </c>
      <c r="H1333" s="18">
        <v>0</v>
      </c>
      <c r="I1333" s="13">
        <v>9</v>
      </c>
      <c r="J1333" s="14">
        <v>56912</v>
      </c>
      <c r="K1333" s="19"/>
      <c r="L1333" s="14">
        <v>46632</v>
      </c>
      <c r="M1333" s="14"/>
      <c r="N1333" s="14">
        <v>0</v>
      </c>
      <c r="O1333" s="14"/>
      <c r="P1333" s="14">
        <v>316922</v>
      </c>
      <c r="Q1333" s="14"/>
      <c r="R1333" s="14">
        <v>0</v>
      </c>
      <c r="S1333" s="14"/>
      <c r="T1333" s="14">
        <v>480385</v>
      </c>
      <c r="U1333" s="14"/>
      <c r="V1333" s="15">
        <v>900851</v>
      </c>
      <c r="W1333" s="14"/>
      <c r="X1333" s="5" t="str">
        <f t="shared" si="20"/>
        <v>No</v>
      </c>
      <c r="Y1333" s="14"/>
      <c r="Z1333" s="5"/>
      <c r="AA1333" s="14"/>
      <c r="AB1333" s="5"/>
      <c r="AC1333" s="27"/>
      <c r="AD1333" s="5"/>
      <c r="AE1333" s="14"/>
      <c r="AF1333" s="5"/>
      <c r="AG1333" s="7"/>
    </row>
    <row r="1334" spans="1:33" s="54" customFormat="1">
      <c r="A1334" s="16" t="s">
        <v>4847</v>
      </c>
      <c r="B1334" s="16" t="s">
        <v>3301</v>
      </c>
      <c r="C1334" s="17" t="s">
        <v>87</v>
      </c>
      <c r="D1334" s="186" t="s">
        <v>4848</v>
      </c>
      <c r="E1334" s="189" t="s">
        <v>4849</v>
      </c>
      <c r="F1334" s="17" t="s">
        <v>88</v>
      </c>
      <c r="G1334" s="17" t="s">
        <v>147</v>
      </c>
      <c r="H1334" s="18">
        <v>0</v>
      </c>
      <c r="I1334" s="13">
        <v>9</v>
      </c>
      <c r="J1334" s="14">
        <v>120702</v>
      </c>
      <c r="K1334" s="19"/>
      <c r="L1334" s="14">
        <v>0</v>
      </c>
      <c r="M1334" s="14"/>
      <c r="N1334" s="14">
        <v>0</v>
      </c>
      <c r="O1334" s="14"/>
      <c r="P1334" s="14">
        <v>1155669</v>
      </c>
      <c r="Q1334" s="14"/>
      <c r="R1334" s="14">
        <v>230276</v>
      </c>
      <c r="S1334" s="14"/>
      <c r="T1334" s="14">
        <v>465000</v>
      </c>
      <c r="U1334" s="14"/>
      <c r="V1334" s="15">
        <v>1971647</v>
      </c>
      <c r="W1334" s="14"/>
      <c r="X1334" s="5" t="str">
        <f t="shared" si="20"/>
        <v>No</v>
      </c>
      <c r="Y1334" s="14"/>
      <c r="Z1334" s="5"/>
      <c r="AA1334" s="14"/>
      <c r="AB1334" s="5"/>
      <c r="AC1334" s="27"/>
      <c r="AD1334" s="5"/>
      <c r="AE1334" s="14"/>
      <c r="AF1334" s="5"/>
      <c r="AG1334" s="7"/>
    </row>
    <row r="1335" spans="1:33" s="54" customFormat="1">
      <c r="A1335" s="16" t="s">
        <v>6251</v>
      </c>
      <c r="B1335" s="16" t="s">
        <v>6085</v>
      </c>
      <c r="C1335" s="17" t="s">
        <v>129</v>
      </c>
      <c r="D1335" s="186" t="s">
        <v>844</v>
      </c>
      <c r="E1335" s="189" t="s">
        <v>845</v>
      </c>
      <c r="F1335" s="17" t="s">
        <v>83</v>
      </c>
      <c r="G1335" s="17" t="s">
        <v>147</v>
      </c>
      <c r="H1335" s="18">
        <v>0</v>
      </c>
      <c r="I1335" s="13">
        <v>9</v>
      </c>
      <c r="J1335" s="14">
        <v>11213</v>
      </c>
      <c r="K1335" s="19"/>
      <c r="L1335" s="14">
        <v>0</v>
      </c>
      <c r="M1335" s="14"/>
      <c r="N1335" s="14">
        <v>0</v>
      </c>
      <c r="O1335" s="14"/>
      <c r="P1335" s="14">
        <v>140876</v>
      </c>
      <c r="Q1335" s="14"/>
      <c r="R1335" s="14">
        <v>0</v>
      </c>
      <c r="S1335" s="14"/>
      <c r="T1335" s="14">
        <v>124437</v>
      </c>
      <c r="U1335" s="14"/>
      <c r="V1335" s="15">
        <v>276526</v>
      </c>
      <c r="W1335" s="14"/>
      <c r="X1335" s="5" t="str">
        <f t="shared" si="20"/>
        <v>No</v>
      </c>
      <c r="Y1335" s="14"/>
      <c r="Z1335" s="5"/>
      <c r="AA1335" s="14"/>
      <c r="AB1335" s="5"/>
      <c r="AC1335" s="27"/>
      <c r="AD1335" s="5"/>
      <c r="AE1335" s="14"/>
      <c r="AF1335" s="5"/>
      <c r="AG1335" s="7"/>
    </row>
    <row r="1336" spans="1:33" s="54" customFormat="1">
      <c r="A1336" s="16" t="s">
        <v>6207</v>
      </c>
      <c r="B1336" s="16" t="s">
        <v>244</v>
      </c>
      <c r="C1336" s="17" t="s">
        <v>235</v>
      </c>
      <c r="D1336" s="186" t="s">
        <v>6208</v>
      </c>
      <c r="E1336" s="189" t="s">
        <v>6209</v>
      </c>
      <c r="F1336" s="17" t="s">
        <v>157</v>
      </c>
      <c r="G1336" s="17" t="s">
        <v>147</v>
      </c>
      <c r="H1336" s="18">
        <v>280648</v>
      </c>
      <c r="I1336" s="13">
        <v>9</v>
      </c>
      <c r="J1336" s="14">
        <v>12937</v>
      </c>
      <c r="K1336" s="19"/>
      <c r="L1336" s="14">
        <v>0</v>
      </c>
      <c r="M1336" s="14"/>
      <c r="N1336" s="14">
        <v>0</v>
      </c>
      <c r="O1336" s="14"/>
      <c r="P1336" s="14">
        <v>26177</v>
      </c>
      <c r="Q1336" s="14"/>
      <c r="R1336" s="14">
        <v>508230</v>
      </c>
      <c r="S1336" s="14"/>
      <c r="T1336" s="14">
        <v>266618</v>
      </c>
      <c r="U1336" s="14"/>
      <c r="V1336" s="15">
        <v>813962</v>
      </c>
      <c r="W1336" s="14"/>
      <c r="X1336" s="5" t="str">
        <f t="shared" si="20"/>
        <v>No</v>
      </c>
      <c r="Y1336" s="14"/>
      <c r="Z1336" s="5"/>
      <c r="AA1336" s="14"/>
      <c r="AB1336" s="5"/>
      <c r="AC1336" s="27"/>
      <c r="AD1336" s="5"/>
      <c r="AE1336" s="14"/>
      <c r="AF1336" s="5"/>
      <c r="AG1336" s="7"/>
    </row>
    <row r="1337" spans="1:33" s="54" customFormat="1">
      <c r="A1337" s="16" t="s">
        <v>6600</v>
      </c>
      <c r="B1337" s="16" t="s">
        <v>6601</v>
      </c>
      <c r="C1337" s="17" t="s">
        <v>278</v>
      </c>
      <c r="D1337" s="186" t="s">
        <v>6602</v>
      </c>
      <c r="E1337" s="189" t="s">
        <v>6603</v>
      </c>
      <c r="F1337" s="17" t="s">
        <v>157</v>
      </c>
      <c r="G1337" s="17" t="s">
        <v>147</v>
      </c>
      <c r="H1337" s="18">
        <v>0</v>
      </c>
      <c r="I1337" s="13">
        <v>9</v>
      </c>
      <c r="J1337" s="14">
        <v>36782</v>
      </c>
      <c r="K1337" s="19"/>
      <c r="L1337" s="14">
        <v>0</v>
      </c>
      <c r="M1337" s="14"/>
      <c r="N1337" s="14">
        <v>0</v>
      </c>
      <c r="O1337" s="14"/>
      <c r="P1337" s="14">
        <v>21478</v>
      </c>
      <c r="Q1337" s="14"/>
      <c r="R1337" s="14">
        <v>13997</v>
      </c>
      <c r="S1337" s="14"/>
      <c r="T1337" s="14">
        <v>36923</v>
      </c>
      <c r="U1337" s="14"/>
      <c r="V1337" s="15">
        <v>109180</v>
      </c>
      <c r="W1337" s="14"/>
      <c r="X1337" s="5" t="str">
        <f t="shared" si="20"/>
        <v>No</v>
      </c>
      <c r="Y1337" s="14"/>
      <c r="Z1337" s="5"/>
      <c r="AA1337" s="14"/>
      <c r="AB1337" s="5"/>
      <c r="AC1337" s="27"/>
      <c r="AD1337" s="5"/>
      <c r="AE1337" s="14"/>
      <c r="AF1337" s="5"/>
      <c r="AG1337" s="7"/>
    </row>
    <row r="1338" spans="1:33" s="54" customFormat="1">
      <c r="A1338" s="16" t="s">
        <v>4534</v>
      </c>
      <c r="B1338" s="16" t="s">
        <v>4535</v>
      </c>
      <c r="C1338" s="17" t="s">
        <v>454</v>
      </c>
      <c r="D1338" s="186" t="s">
        <v>4536</v>
      </c>
      <c r="E1338" s="189" t="s">
        <v>4537</v>
      </c>
      <c r="F1338" s="17" t="s">
        <v>125</v>
      </c>
      <c r="G1338" s="17" t="s">
        <v>147</v>
      </c>
      <c r="H1338" s="18">
        <v>0</v>
      </c>
      <c r="I1338" s="13">
        <v>9</v>
      </c>
      <c r="J1338" s="14">
        <v>10325</v>
      </c>
      <c r="K1338" s="19"/>
      <c r="L1338" s="14">
        <v>35000</v>
      </c>
      <c r="M1338" s="14"/>
      <c r="N1338" s="14">
        <v>0</v>
      </c>
      <c r="O1338" s="14"/>
      <c r="P1338" s="14">
        <v>247567</v>
      </c>
      <c r="Q1338" s="14"/>
      <c r="R1338" s="14">
        <v>0</v>
      </c>
      <c r="S1338" s="14"/>
      <c r="T1338" s="14">
        <v>291716</v>
      </c>
      <c r="U1338" s="14"/>
      <c r="V1338" s="15">
        <v>584608</v>
      </c>
      <c r="W1338" s="14"/>
      <c r="X1338" s="5" t="str">
        <f t="shared" si="20"/>
        <v>No</v>
      </c>
      <c r="Y1338" s="14"/>
      <c r="Z1338" s="5"/>
      <c r="AA1338" s="14"/>
      <c r="AB1338" s="5"/>
      <c r="AC1338" s="27"/>
      <c r="AD1338" s="5"/>
      <c r="AE1338" s="14"/>
      <c r="AF1338" s="5"/>
      <c r="AG1338" s="7"/>
    </row>
    <row r="1339" spans="1:33" s="54" customFormat="1">
      <c r="A1339" s="16" t="s">
        <v>5943</v>
      </c>
      <c r="B1339" s="16" t="s">
        <v>4670</v>
      </c>
      <c r="C1339" s="17" t="s">
        <v>42</v>
      </c>
      <c r="D1339" s="186">
        <v>2216</v>
      </c>
      <c r="E1339" s="189">
        <v>20216</v>
      </c>
      <c r="F1339" s="17" t="s">
        <v>83</v>
      </c>
      <c r="G1339" s="17" t="s">
        <v>5756</v>
      </c>
      <c r="H1339" s="18">
        <v>423566</v>
      </c>
      <c r="I1339" s="13">
        <v>9</v>
      </c>
      <c r="J1339" s="14">
        <v>19518</v>
      </c>
      <c r="K1339" s="19"/>
      <c r="L1339" s="14">
        <v>0</v>
      </c>
      <c r="M1339" s="14"/>
      <c r="N1339" s="14">
        <v>0</v>
      </c>
      <c r="O1339" s="14"/>
      <c r="P1339" s="14">
        <v>345219</v>
      </c>
      <c r="Q1339" s="14"/>
      <c r="R1339" s="14">
        <v>316749</v>
      </c>
      <c r="S1339" s="14"/>
      <c r="T1339" s="14">
        <v>342324</v>
      </c>
      <c r="U1339" s="14"/>
      <c r="V1339" s="15">
        <v>1023810</v>
      </c>
      <c r="W1339" s="14"/>
      <c r="X1339" s="5" t="str">
        <f t="shared" si="20"/>
        <v>No</v>
      </c>
      <c r="Y1339" s="14"/>
      <c r="Z1339" s="5"/>
      <c r="AA1339" s="14"/>
      <c r="AB1339" s="5"/>
      <c r="AC1339" s="27"/>
      <c r="AD1339" s="5"/>
      <c r="AE1339" s="14"/>
      <c r="AF1339" s="5"/>
      <c r="AG1339" s="7"/>
    </row>
    <row r="1340" spans="1:33" s="54" customFormat="1">
      <c r="A1340" s="16" t="s">
        <v>3161</v>
      </c>
      <c r="B1340" s="16" t="s">
        <v>3162</v>
      </c>
      <c r="C1340" s="17" t="s">
        <v>50</v>
      </c>
      <c r="D1340" s="186" t="s">
        <v>3163</v>
      </c>
      <c r="E1340" s="189" t="s">
        <v>3164</v>
      </c>
      <c r="F1340" s="17" t="s">
        <v>83</v>
      </c>
      <c r="G1340" s="17" t="s">
        <v>147</v>
      </c>
      <c r="H1340" s="18">
        <v>0</v>
      </c>
      <c r="I1340" s="13">
        <v>9</v>
      </c>
      <c r="J1340" s="14">
        <v>57823</v>
      </c>
      <c r="K1340" s="19"/>
      <c r="L1340" s="14">
        <v>63286</v>
      </c>
      <c r="M1340" s="14"/>
      <c r="N1340" s="14">
        <v>0</v>
      </c>
      <c r="O1340" s="14"/>
      <c r="P1340" s="14">
        <v>65883</v>
      </c>
      <c r="Q1340" s="14"/>
      <c r="R1340" s="14">
        <v>0</v>
      </c>
      <c r="S1340" s="14"/>
      <c r="T1340" s="14">
        <v>146974</v>
      </c>
      <c r="U1340" s="14"/>
      <c r="V1340" s="15">
        <v>333966</v>
      </c>
      <c r="W1340" s="14"/>
      <c r="X1340" s="5" t="str">
        <f t="shared" si="20"/>
        <v>No</v>
      </c>
      <c r="Y1340" s="14"/>
      <c r="Z1340" s="5"/>
      <c r="AA1340" s="14"/>
      <c r="AB1340" s="5"/>
      <c r="AC1340" s="27"/>
      <c r="AD1340" s="5"/>
      <c r="AE1340" s="14"/>
      <c r="AF1340" s="5"/>
      <c r="AG1340" s="7"/>
    </row>
    <row r="1341" spans="1:33" s="54" customFormat="1">
      <c r="A1341" s="16" t="s">
        <v>4386</v>
      </c>
      <c r="B1341" s="16" t="s">
        <v>136</v>
      </c>
      <c r="C1341" s="17" t="s">
        <v>235</v>
      </c>
      <c r="D1341" s="186" t="s">
        <v>4387</v>
      </c>
      <c r="E1341" s="189" t="s">
        <v>4388</v>
      </c>
      <c r="F1341" s="17" t="s">
        <v>83</v>
      </c>
      <c r="G1341" s="17" t="s">
        <v>147</v>
      </c>
      <c r="H1341" s="18">
        <v>0</v>
      </c>
      <c r="I1341" s="13">
        <v>9</v>
      </c>
      <c r="J1341" s="14">
        <v>24208</v>
      </c>
      <c r="K1341" s="19"/>
      <c r="L1341" s="14">
        <v>78976</v>
      </c>
      <c r="M1341" s="14"/>
      <c r="N1341" s="14">
        <v>0</v>
      </c>
      <c r="O1341" s="14"/>
      <c r="P1341" s="14">
        <v>91862</v>
      </c>
      <c r="Q1341" s="14"/>
      <c r="R1341" s="14">
        <v>115326</v>
      </c>
      <c r="S1341" s="14"/>
      <c r="T1341" s="14">
        <v>307949</v>
      </c>
      <c r="U1341" s="14"/>
      <c r="V1341" s="15">
        <v>618321</v>
      </c>
      <c r="W1341" s="14"/>
      <c r="X1341" s="5" t="str">
        <f t="shared" si="20"/>
        <v>No</v>
      </c>
      <c r="Y1341" s="14"/>
      <c r="Z1341" s="5"/>
      <c r="AA1341" s="14"/>
      <c r="AB1341" s="5"/>
      <c r="AC1341" s="27"/>
      <c r="AD1341" s="5"/>
      <c r="AE1341" s="14"/>
      <c r="AF1341" s="5"/>
      <c r="AG1341" s="7"/>
    </row>
    <row r="1342" spans="1:33" s="54" customFormat="1">
      <c r="A1342" s="16" t="s">
        <v>2969</v>
      </c>
      <c r="B1342" s="16" t="s">
        <v>2970</v>
      </c>
      <c r="C1342" s="17" t="s">
        <v>120</v>
      </c>
      <c r="D1342" s="186">
        <v>6035</v>
      </c>
      <c r="E1342" s="189">
        <v>60035</v>
      </c>
      <c r="F1342" s="17" t="s">
        <v>83</v>
      </c>
      <c r="G1342" s="17" t="s">
        <v>5756</v>
      </c>
      <c r="H1342" s="18">
        <v>99437</v>
      </c>
      <c r="I1342" s="13">
        <v>9</v>
      </c>
      <c r="J1342" s="14">
        <v>275180</v>
      </c>
      <c r="K1342" s="19"/>
      <c r="L1342" s="14">
        <v>196223</v>
      </c>
      <c r="M1342" s="14"/>
      <c r="N1342" s="14">
        <v>0</v>
      </c>
      <c r="O1342" s="14"/>
      <c r="P1342" s="14">
        <v>470157</v>
      </c>
      <c r="Q1342" s="14"/>
      <c r="R1342" s="14">
        <v>334834</v>
      </c>
      <c r="S1342" s="14"/>
      <c r="T1342" s="14">
        <v>1300402</v>
      </c>
      <c r="U1342" s="14"/>
      <c r="V1342" s="15">
        <v>2576796</v>
      </c>
      <c r="W1342" s="14"/>
      <c r="X1342" s="5" t="str">
        <f t="shared" si="20"/>
        <v>No</v>
      </c>
      <c r="Y1342" s="14"/>
      <c r="Z1342" s="5"/>
      <c r="AA1342" s="14"/>
      <c r="AB1342" s="5"/>
      <c r="AC1342" s="27"/>
      <c r="AD1342" s="5"/>
      <c r="AE1342" s="14"/>
      <c r="AF1342" s="5"/>
      <c r="AG1342" s="7"/>
    </row>
    <row r="1343" spans="1:33" s="54" customFormat="1">
      <c r="A1343" s="16" t="s">
        <v>5500</v>
      </c>
      <c r="B1343" s="16" t="s">
        <v>5501</v>
      </c>
      <c r="C1343" s="17" t="s">
        <v>132</v>
      </c>
      <c r="D1343" s="186" t="s">
        <v>5502</v>
      </c>
      <c r="E1343" s="189" t="s">
        <v>5503</v>
      </c>
      <c r="F1343" s="17" t="s">
        <v>157</v>
      </c>
      <c r="G1343" s="17" t="s">
        <v>147</v>
      </c>
      <c r="H1343" s="18">
        <v>0</v>
      </c>
      <c r="I1343" s="13">
        <v>9</v>
      </c>
      <c r="J1343" s="14">
        <v>27511</v>
      </c>
      <c r="K1343" s="19"/>
      <c r="L1343" s="14">
        <v>0</v>
      </c>
      <c r="M1343" s="14"/>
      <c r="N1343" s="14">
        <v>0</v>
      </c>
      <c r="O1343" s="14"/>
      <c r="P1343" s="14">
        <v>139970</v>
      </c>
      <c r="Q1343" s="14"/>
      <c r="R1343" s="14">
        <v>89455</v>
      </c>
      <c r="S1343" s="14"/>
      <c r="T1343" s="14">
        <v>153848</v>
      </c>
      <c r="U1343" s="14"/>
      <c r="V1343" s="15">
        <v>410784</v>
      </c>
      <c r="W1343" s="14"/>
      <c r="X1343" s="5" t="str">
        <f t="shared" si="20"/>
        <v>No</v>
      </c>
      <c r="Y1343" s="14"/>
      <c r="Z1343" s="5"/>
      <c r="AA1343" s="14"/>
      <c r="AB1343" s="5"/>
      <c r="AC1343" s="27"/>
      <c r="AD1343" s="5"/>
      <c r="AE1343" s="14"/>
      <c r="AF1343" s="5"/>
      <c r="AG1343" s="7"/>
    </row>
    <row r="1344" spans="1:33" s="54" customFormat="1">
      <c r="A1344" s="16" t="s">
        <v>1478</v>
      </c>
      <c r="B1344" s="16" t="s">
        <v>1479</v>
      </c>
      <c r="C1344" s="17" t="s">
        <v>58</v>
      </c>
      <c r="D1344" s="186">
        <v>5152</v>
      </c>
      <c r="E1344" s="189">
        <v>50152</v>
      </c>
      <c r="F1344" s="17" t="s">
        <v>83</v>
      </c>
      <c r="G1344" s="17" t="s">
        <v>5756</v>
      </c>
      <c r="H1344" s="18">
        <v>100868</v>
      </c>
      <c r="I1344" s="13">
        <v>9</v>
      </c>
      <c r="J1344" s="14">
        <v>202852</v>
      </c>
      <c r="K1344" s="19"/>
      <c r="L1344" s="14">
        <v>0</v>
      </c>
      <c r="M1344" s="14"/>
      <c r="N1344" s="14">
        <v>0</v>
      </c>
      <c r="O1344" s="14"/>
      <c r="P1344" s="14">
        <v>177230</v>
      </c>
      <c r="Q1344" s="14"/>
      <c r="R1344" s="14">
        <v>201111</v>
      </c>
      <c r="S1344" s="14"/>
      <c r="T1344" s="14">
        <v>256257</v>
      </c>
      <c r="U1344" s="14"/>
      <c r="V1344" s="15">
        <v>837450</v>
      </c>
      <c r="W1344" s="14"/>
      <c r="X1344" s="5" t="str">
        <f t="shared" si="20"/>
        <v>No</v>
      </c>
      <c r="Y1344" s="14"/>
      <c r="Z1344" s="5"/>
      <c r="AA1344" s="14"/>
      <c r="AB1344" s="5"/>
      <c r="AC1344" s="27"/>
      <c r="AD1344" s="5"/>
      <c r="AE1344" s="14"/>
      <c r="AF1344" s="5"/>
      <c r="AG1344" s="7"/>
    </row>
    <row r="1345" spans="1:33" s="54" customFormat="1">
      <c r="A1345" s="16" t="s">
        <v>6061</v>
      </c>
      <c r="B1345" s="16" t="s">
        <v>6093</v>
      </c>
      <c r="C1345" s="17" t="s">
        <v>129</v>
      </c>
      <c r="D1345" s="186"/>
      <c r="E1345" s="189" t="s">
        <v>6060</v>
      </c>
      <c r="F1345" s="17" t="s">
        <v>83</v>
      </c>
      <c r="G1345" s="17" t="s">
        <v>147</v>
      </c>
      <c r="H1345" s="18">
        <v>0</v>
      </c>
      <c r="I1345" s="13">
        <v>9</v>
      </c>
      <c r="J1345" s="14">
        <v>20054</v>
      </c>
      <c r="K1345" s="19"/>
      <c r="L1345" s="14">
        <v>0</v>
      </c>
      <c r="M1345" s="14"/>
      <c r="N1345" s="14">
        <v>0</v>
      </c>
      <c r="O1345" s="14"/>
      <c r="P1345" s="14">
        <v>197597</v>
      </c>
      <c r="Q1345" s="14"/>
      <c r="R1345" s="14">
        <v>0</v>
      </c>
      <c r="S1345" s="14"/>
      <c r="T1345" s="14">
        <v>178078</v>
      </c>
      <c r="U1345" s="14"/>
      <c r="V1345" s="15">
        <v>395729</v>
      </c>
      <c r="W1345" s="14"/>
      <c r="X1345" s="5" t="str">
        <f t="shared" si="20"/>
        <v>No</v>
      </c>
      <c r="Y1345" s="14"/>
      <c r="Z1345" s="5"/>
      <c r="AA1345" s="14"/>
      <c r="AB1345" s="5"/>
      <c r="AC1345" s="27"/>
      <c r="AD1345" s="5"/>
      <c r="AE1345" s="14"/>
      <c r="AF1345" s="5"/>
      <c r="AG1345" s="7"/>
    </row>
    <row r="1346" spans="1:33" s="54" customFormat="1">
      <c r="A1346" s="16" t="s">
        <v>2556</v>
      </c>
      <c r="B1346" s="16" t="s">
        <v>1195</v>
      </c>
      <c r="C1346" s="17" t="s">
        <v>466</v>
      </c>
      <c r="D1346" s="186" t="s">
        <v>2557</v>
      </c>
      <c r="E1346" s="189" t="s">
        <v>2558</v>
      </c>
      <c r="F1346" s="17" t="s">
        <v>83</v>
      </c>
      <c r="G1346" s="17" t="s">
        <v>147</v>
      </c>
      <c r="H1346" s="18">
        <v>0</v>
      </c>
      <c r="I1346" s="13">
        <v>9</v>
      </c>
      <c r="J1346" s="14">
        <v>76082</v>
      </c>
      <c r="K1346" s="19"/>
      <c r="L1346" s="14">
        <v>68628</v>
      </c>
      <c r="M1346" s="14"/>
      <c r="N1346" s="14">
        <v>0</v>
      </c>
      <c r="O1346" s="14"/>
      <c r="P1346" s="14">
        <v>103469</v>
      </c>
      <c r="Q1346" s="14"/>
      <c r="R1346" s="14">
        <v>130494</v>
      </c>
      <c r="S1346" s="14"/>
      <c r="T1346" s="14">
        <v>322792</v>
      </c>
      <c r="U1346" s="14"/>
      <c r="V1346" s="15">
        <v>701465</v>
      </c>
      <c r="W1346" s="14"/>
      <c r="X1346" s="5" t="str">
        <f t="shared" si="20"/>
        <v>No</v>
      </c>
      <c r="Y1346" s="14"/>
      <c r="Z1346" s="5"/>
      <c r="AA1346" s="14"/>
      <c r="AB1346" s="5"/>
      <c r="AC1346" s="27"/>
      <c r="AD1346" s="5"/>
      <c r="AE1346" s="14"/>
      <c r="AF1346" s="5"/>
      <c r="AG1346" s="7"/>
    </row>
    <row r="1347" spans="1:33" s="54" customFormat="1">
      <c r="A1347" s="16" t="s">
        <v>3428</v>
      </c>
      <c r="B1347" s="16" t="s">
        <v>1089</v>
      </c>
      <c r="C1347" s="17" t="s">
        <v>34</v>
      </c>
      <c r="D1347" s="186" t="s">
        <v>3429</v>
      </c>
      <c r="E1347" s="189" t="s">
        <v>3430</v>
      </c>
      <c r="F1347" s="17" t="s">
        <v>157</v>
      </c>
      <c r="G1347" s="17" t="s">
        <v>147</v>
      </c>
      <c r="H1347" s="18">
        <v>0</v>
      </c>
      <c r="I1347" s="13">
        <v>9</v>
      </c>
      <c r="J1347" s="14">
        <v>56771</v>
      </c>
      <c r="K1347" s="19"/>
      <c r="L1347" s="14">
        <v>39874</v>
      </c>
      <c r="M1347" s="14"/>
      <c r="N1347" s="14">
        <v>0</v>
      </c>
      <c r="O1347" s="14"/>
      <c r="P1347" s="14">
        <v>45471</v>
      </c>
      <c r="Q1347" s="14"/>
      <c r="R1347" s="14">
        <v>34889</v>
      </c>
      <c r="S1347" s="14"/>
      <c r="T1347" s="14">
        <v>252173</v>
      </c>
      <c r="U1347" s="14"/>
      <c r="V1347" s="15">
        <v>429178</v>
      </c>
      <c r="W1347" s="14"/>
      <c r="X1347" s="5" t="str">
        <f t="shared" ref="X1347:X1410" si="21">IF(W1347&amp;U1347&amp;S1347&amp;Q1347&amp;O1347&amp;M1347&amp;K1347&lt;&gt;"","Yes","No")</f>
        <v>No</v>
      </c>
      <c r="Y1347" s="14"/>
      <c r="Z1347" s="5"/>
      <c r="AA1347" s="14"/>
      <c r="AB1347" s="5"/>
      <c r="AC1347" s="27"/>
      <c r="AD1347" s="5"/>
      <c r="AE1347" s="14"/>
      <c r="AF1347" s="5"/>
      <c r="AG1347" s="7"/>
    </row>
    <row r="1348" spans="1:33" s="54" customFormat="1">
      <c r="A1348" s="16" t="s">
        <v>4274</v>
      </c>
      <c r="B1348" s="16" t="s">
        <v>4275</v>
      </c>
      <c r="C1348" s="17" t="s">
        <v>235</v>
      </c>
      <c r="D1348" s="186" t="s">
        <v>4276</v>
      </c>
      <c r="E1348" s="189" t="s">
        <v>4277</v>
      </c>
      <c r="F1348" s="17" t="s">
        <v>83</v>
      </c>
      <c r="G1348" s="17" t="s">
        <v>147</v>
      </c>
      <c r="H1348" s="18">
        <v>0</v>
      </c>
      <c r="I1348" s="13">
        <v>8</v>
      </c>
      <c r="J1348" s="14">
        <v>50036</v>
      </c>
      <c r="K1348" s="19"/>
      <c r="L1348" s="14">
        <v>228398</v>
      </c>
      <c r="M1348" s="14"/>
      <c r="N1348" s="14">
        <v>0</v>
      </c>
      <c r="O1348" s="14"/>
      <c r="P1348" s="14">
        <v>2681</v>
      </c>
      <c r="Q1348" s="14"/>
      <c r="R1348" s="14">
        <v>183577</v>
      </c>
      <c r="S1348" s="14"/>
      <c r="T1348" s="14">
        <v>167420</v>
      </c>
      <c r="U1348" s="14"/>
      <c r="V1348" s="15">
        <v>632112</v>
      </c>
      <c r="W1348" s="14"/>
      <c r="X1348" s="5" t="str">
        <f t="shared" si="21"/>
        <v>No</v>
      </c>
      <c r="Y1348" s="14"/>
      <c r="Z1348" s="5"/>
      <c r="AA1348" s="14"/>
      <c r="AB1348" s="5"/>
      <c r="AC1348" s="27"/>
      <c r="AD1348" s="5"/>
      <c r="AE1348" s="14"/>
      <c r="AF1348" s="5"/>
      <c r="AG1348" s="7"/>
    </row>
    <row r="1349" spans="1:33" s="54" customFormat="1">
      <c r="A1349" s="16" t="s">
        <v>926</v>
      </c>
      <c r="B1349" s="16" t="s">
        <v>6082</v>
      </c>
      <c r="C1349" s="17" t="s">
        <v>129</v>
      </c>
      <c r="D1349" s="186" t="s">
        <v>927</v>
      </c>
      <c r="E1349" s="189" t="s">
        <v>928</v>
      </c>
      <c r="F1349" s="17" t="s">
        <v>83</v>
      </c>
      <c r="G1349" s="17" t="s">
        <v>147</v>
      </c>
      <c r="H1349" s="18">
        <v>0</v>
      </c>
      <c r="I1349" s="13">
        <v>8</v>
      </c>
      <c r="J1349" s="14">
        <v>9443</v>
      </c>
      <c r="K1349" s="19"/>
      <c r="L1349" s="14">
        <v>0</v>
      </c>
      <c r="M1349" s="14"/>
      <c r="N1349" s="14">
        <v>0</v>
      </c>
      <c r="O1349" s="14"/>
      <c r="P1349" s="14">
        <v>164323</v>
      </c>
      <c r="Q1349" s="14"/>
      <c r="R1349" s="14">
        <v>0</v>
      </c>
      <c r="S1349" s="14"/>
      <c r="T1349" s="14">
        <v>142172</v>
      </c>
      <c r="U1349" s="14"/>
      <c r="V1349" s="15">
        <v>315938</v>
      </c>
      <c r="W1349" s="14"/>
      <c r="X1349" s="5" t="str">
        <f t="shared" si="21"/>
        <v>No</v>
      </c>
      <c r="Y1349" s="14"/>
      <c r="Z1349" s="5"/>
      <c r="AA1349" s="14"/>
      <c r="AB1349" s="5"/>
      <c r="AC1349" s="27"/>
      <c r="AD1349" s="5"/>
      <c r="AE1349" s="14"/>
      <c r="AF1349" s="5"/>
      <c r="AG1349" s="7"/>
    </row>
    <row r="1350" spans="1:33" s="54" customFormat="1">
      <c r="A1350" s="16" t="s">
        <v>2524</v>
      </c>
      <c r="B1350" s="16" t="s">
        <v>2525</v>
      </c>
      <c r="C1350" s="17" t="s">
        <v>466</v>
      </c>
      <c r="D1350" s="186" t="s">
        <v>2526</v>
      </c>
      <c r="E1350" s="189" t="s">
        <v>2527</v>
      </c>
      <c r="F1350" s="17" t="s">
        <v>157</v>
      </c>
      <c r="G1350" s="17" t="s">
        <v>147</v>
      </c>
      <c r="H1350" s="18">
        <v>0</v>
      </c>
      <c r="I1350" s="13">
        <v>8</v>
      </c>
      <c r="J1350" s="14">
        <v>11519</v>
      </c>
      <c r="K1350" s="19" t="s">
        <v>6126</v>
      </c>
      <c r="L1350" s="14">
        <v>93295</v>
      </c>
      <c r="M1350" s="14"/>
      <c r="N1350" s="14">
        <v>0</v>
      </c>
      <c r="O1350" s="14"/>
      <c r="P1350" s="14">
        <v>49562</v>
      </c>
      <c r="Q1350" s="14"/>
      <c r="R1350" s="14">
        <v>86082</v>
      </c>
      <c r="S1350" s="14"/>
      <c r="T1350" s="14">
        <v>258969</v>
      </c>
      <c r="U1350" s="14"/>
      <c r="V1350" s="15">
        <v>499427</v>
      </c>
      <c r="W1350" s="14"/>
      <c r="X1350" s="5" t="str">
        <f t="shared" si="21"/>
        <v>Yes</v>
      </c>
      <c r="Y1350" s="14"/>
      <c r="Z1350" s="5"/>
      <c r="AA1350" s="14"/>
      <c r="AB1350" s="5"/>
      <c r="AC1350" s="27"/>
      <c r="AD1350" s="5"/>
      <c r="AE1350" s="14"/>
      <c r="AF1350" s="5"/>
      <c r="AG1350" s="7"/>
    </row>
    <row r="1351" spans="1:33" s="54" customFormat="1">
      <c r="A1351" s="16" t="s">
        <v>6607</v>
      </c>
      <c r="B1351" s="16" t="s">
        <v>2071</v>
      </c>
      <c r="C1351" s="17" t="s">
        <v>42</v>
      </c>
      <c r="D1351" s="186" t="s">
        <v>4640</v>
      </c>
      <c r="E1351" s="189" t="s">
        <v>4641</v>
      </c>
      <c r="F1351" s="17" t="s">
        <v>88</v>
      </c>
      <c r="G1351" s="17" t="s">
        <v>147</v>
      </c>
      <c r="H1351" s="18">
        <v>0</v>
      </c>
      <c r="I1351" s="13">
        <v>8</v>
      </c>
      <c r="J1351" s="14">
        <v>59180</v>
      </c>
      <c r="K1351" s="19"/>
      <c r="L1351" s="14">
        <v>66372</v>
      </c>
      <c r="M1351" s="14"/>
      <c r="N1351" s="14">
        <v>0</v>
      </c>
      <c r="O1351" s="14"/>
      <c r="P1351" s="14">
        <v>777488</v>
      </c>
      <c r="Q1351" s="14"/>
      <c r="R1351" s="14">
        <v>26540</v>
      </c>
      <c r="S1351" s="14"/>
      <c r="T1351" s="14">
        <v>70000</v>
      </c>
      <c r="U1351" s="14"/>
      <c r="V1351" s="15">
        <v>999580</v>
      </c>
      <c r="W1351" s="14"/>
      <c r="X1351" s="5" t="str">
        <f t="shared" si="21"/>
        <v>No</v>
      </c>
      <c r="Y1351" s="14"/>
      <c r="Z1351" s="5"/>
      <c r="AA1351" s="14"/>
      <c r="AB1351" s="5"/>
      <c r="AC1351" s="27"/>
      <c r="AD1351" s="5"/>
      <c r="AE1351" s="14"/>
      <c r="AF1351" s="5"/>
      <c r="AG1351" s="7"/>
    </row>
    <row r="1352" spans="1:33" s="54" customFormat="1">
      <c r="A1352" s="16" t="s">
        <v>5413</v>
      </c>
      <c r="B1352" s="16" t="s">
        <v>5414</v>
      </c>
      <c r="C1352" s="17" t="s">
        <v>58</v>
      </c>
      <c r="D1352" s="186" t="s">
        <v>5415</v>
      </c>
      <c r="E1352" s="189" t="s">
        <v>5416</v>
      </c>
      <c r="F1352" s="17" t="s">
        <v>83</v>
      </c>
      <c r="G1352" s="17" t="s">
        <v>147</v>
      </c>
      <c r="H1352" s="18">
        <v>0</v>
      </c>
      <c r="I1352" s="13">
        <v>8</v>
      </c>
      <c r="J1352" s="14">
        <v>231952</v>
      </c>
      <c r="K1352" s="19"/>
      <c r="L1352" s="14">
        <v>0</v>
      </c>
      <c r="M1352" s="14"/>
      <c r="N1352" s="14">
        <v>0</v>
      </c>
      <c r="O1352" s="14"/>
      <c r="P1352" s="14">
        <v>639194</v>
      </c>
      <c r="Q1352" s="14"/>
      <c r="R1352" s="14">
        <v>220237</v>
      </c>
      <c r="S1352" s="14"/>
      <c r="T1352" s="14">
        <v>859431</v>
      </c>
      <c r="U1352" s="14"/>
      <c r="V1352" s="15">
        <v>1950814</v>
      </c>
      <c r="W1352" s="14"/>
      <c r="X1352" s="5" t="str">
        <f t="shared" si="21"/>
        <v>No</v>
      </c>
      <c r="Y1352" s="14"/>
      <c r="Z1352" s="5"/>
      <c r="AA1352" s="14"/>
      <c r="AB1352" s="5"/>
      <c r="AC1352" s="27"/>
      <c r="AD1352" s="5"/>
      <c r="AE1352" s="14"/>
      <c r="AF1352" s="5"/>
      <c r="AG1352" s="7"/>
    </row>
    <row r="1353" spans="1:33" s="54" customFormat="1">
      <c r="A1353" s="16" t="s">
        <v>5473</v>
      </c>
      <c r="B1353" s="16" t="s">
        <v>2071</v>
      </c>
      <c r="C1353" s="17" t="s">
        <v>132</v>
      </c>
      <c r="D1353" s="186" t="s">
        <v>5474</v>
      </c>
      <c r="E1353" s="189" t="s">
        <v>5475</v>
      </c>
      <c r="F1353" s="17" t="s">
        <v>1320</v>
      </c>
      <c r="G1353" s="17" t="s">
        <v>147</v>
      </c>
      <c r="H1353" s="18">
        <v>0</v>
      </c>
      <c r="I1353" s="13">
        <v>8</v>
      </c>
      <c r="J1353" s="14">
        <v>85341</v>
      </c>
      <c r="K1353" s="19"/>
      <c r="L1353" s="14">
        <v>0</v>
      </c>
      <c r="M1353" s="14"/>
      <c r="N1353" s="14">
        <v>0</v>
      </c>
      <c r="O1353" s="14"/>
      <c r="P1353" s="14">
        <v>65924</v>
      </c>
      <c r="Q1353" s="14"/>
      <c r="R1353" s="14">
        <v>118293</v>
      </c>
      <c r="S1353" s="14"/>
      <c r="T1353" s="14">
        <v>184217</v>
      </c>
      <c r="U1353" s="14"/>
      <c r="V1353" s="15">
        <v>453775</v>
      </c>
      <c r="W1353" s="14"/>
      <c r="X1353" s="5" t="str">
        <f t="shared" si="21"/>
        <v>No</v>
      </c>
      <c r="Y1353" s="14"/>
      <c r="Z1353" s="5"/>
      <c r="AA1353" s="14"/>
      <c r="AB1353" s="5"/>
      <c r="AC1353" s="27"/>
      <c r="AD1353" s="5"/>
      <c r="AE1353" s="14"/>
      <c r="AF1353" s="5"/>
      <c r="AG1353" s="7"/>
    </row>
    <row r="1354" spans="1:33" s="54" customFormat="1">
      <c r="A1354" s="16" t="s">
        <v>2949</v>
      </c>
      <c r="B1354" s="16" t="s">
        <v>2950</v>
      </c>
      <c r="C1354" s="17" t="s">
        <v>124</v>
      </c>
      <c r="D1354" s="186"/>
      <c r="E1354" s="189" t="s">
        <v>2951</v>
      </c>
      <c r="F1354" s="17" t="s">
        <v>1320</v>
      </c>
      <c r="G1354" s="17" t="s">
        <v>147</v>
      </c>
      <c r="H1354" s="18">
        <v>0</v>
      </c>
      <c r="I1354" s="13">
        <v>8</v>
      </c>
      <c r="J1354" s="14">
        <v>5815</v>
      </c>
      <c r="K1354" s="19"/>
      <c r="L1354" s="14">
        <v>0</v>
      </c>
      <c r="M1354" s="14"/>
      <c r="N1354" s="14">
        <v>0</v>
      </c>
      <c r="O1354" s="14"/>
      <c r="P1354" s="14">
        <v>89589</v>
      </c>
      <c r="Q1354" s="14"/>
      <c r="R1354" s="14">
        <v>0</v>
      </c>
      <c r="S1354" s="14"/>
      <c r="T1354" s="14">
        <v>86683</v>
      </c>
      <c r="U1354" s="14"/>
      <c r="V1354" s="15">
        <v>182087</v>
      </c>
      <c r="W1354" s="14"/>
      <c r="X1354" s="5" t="str">
        <f t="shared" si="21"/>
        <v>No</v>
      </c>
      <c r="Y1354" s="14"/>
      <c r="Z1354" s="5"/>
      <c r="AA1354" s="14"/>
      <c r="AB1354" s="5"/>
      <c r="AC1354" s="27"/>
      <c r="AD1354" s="5"/>
      <c r="AE1354" s="14"/>
      <c r="AF1354" s="5"/>
      <c r="AG1354" s="7"/>
    </row>
    <row r="1355" spans="1:33" s="54" customFormat="1">
      <c r="A1355" s="16" t="s">
        <v>2924</v>
      </c>
      <c r="B1355" s="16" t="s">
        <v>2925</v>
      </c>
      <c r="C1355" s="17" t="s">
        <v>124</v>
      </c>
      <c r="D1355" s="186" t="s">
        <v>2926</v>
      </c>
      <c r="E1355" s="189" t="s">
        <v>2927</v>
      </c>
      <c r="F1355" s="17" t="s">
        <v>1320</v>
      </c>
      <c r="G1355" s="17" t="s">
        <v>147</v>
      </c>
      <c r="H1355" s="18">
        <v>0</v>
      </c>
      <c r="I1355" s="13">
        <v>8</v>
      </c>
      <c r="J1355" s="14">
        <v>2018</v>
      </c>
      <c r="K1355" s="19"/>
      <c r="L1355" s="14">
        <v>0</v>
      </c>
      <c r="M1355" s="14"/>
      <c r="N1355" s="14">
        <v>0</v>
      </c>
      <c r="O1355" s="14"/>
      <c r="P1355" s="14">
        <v>237300</v>
      </c>
      <c r="Q1355" s="14"/>
      <c r="R1355" s="14">
        <v>0</v>
      </c>
      <c r="S1355" s="14"/>
      <c r="T1355" s="14">
        <v>188332</v>
      </c>
      <c r="U1355" s="14"/>
      <c r="V1355" s="15">
        <v>427650</v>
      </c>
      <c r="W1355" s="14"/>
      <c r="X1355" s="5" t="str">
        <f t="shared" si="21"/>
        <v>No</v>
      </c>
      <c r="Y1355" s="14"/>
      <c r="Z1355" s="5"/>
      <c r="AA1355" s="14"/>
      <c r="AB1355" s="5"/>
      <c r="AC1355" s="27"/>
      <c r="AD1355" s="5"/>
      <c r="AE1355" s="14"/>
      <c r="AF1355" s="5"/>
      <c r="AG1355" s="7"/>
    </row>
    <row r="1356" spans="1:33" s="54" customFormat="1">
      <c r="A1356" s="16" t="s">
        <v>705</v>
      </c>
      <c r="B1356" s="16" t="s">
        <v>706</v>
      </c>
      <c r="C1356" s="17" t="s">
        <v>132</v>
      </c>
      <c r="D1356" s="186">
        <v>5098</v>
      </c>
      <c r="E1356" s="189">
        <v>50098</v>
      </c>
      <c r="F1356" s="17" t="s">
        <v>83</v>
      </c>
      <c r="G1356" s="17" t="s">
        <v>5756</v>
      </c>
      <c r="H1356" s="18">
        <v>66025</v>
      </c>
      <c r="I1356" s="13">
        <v>8</v>
      </c>
      <c r="J1356" s="14">
        <v>105477</v>
      </c>
      <c r="K1356" s="19"/>
      <c r="L1356" s="14">
        <v>0</v>
      </c>
      <c r="M1356" s="14"/>
      <c r="N1356" s="14">
        <v>0</v>
      </c>
      <c r="O1356" s="14"/>
      <c r="P1356" s="14">
        <v>441758</v>
      </c>
      <c r="Q1356" s="14"/>
      <c r="R1356" s="14">
        <v>199595</v>
      </c>
      <c r="S1356" s="14"/>
      <c r="T1356" s="14">
        <v>771347</v>
      </c>
      <c r="U1356" s="14"/>
      <c r="V1356" s="15">
        <v>1518177</v>
      </c>
      <c r="W1356" s="14"/>
      <c r="X1356" s="5" t="str">
        <f t="shared" si="21"/>
        <v>No</v>
      </c>
      <c r="Y1356" s="14"/>
      <c r="Z1356" s="5"/>
      <c r="AA1356" s="14"/>
      <c r="AB1356" s="5"/>
      <c r="AC1356" s="27"/>
      <c r="AD1356" s="5"/>
      <c r="AE1356" s="14"/>
      <c r="AF1356" s="5"/>
      <c r="AG1356" s="7"/>
    </row>
    <row r="1357" spans="1:33" s="54" customFormat="1">
      <c r="A1357" s="16" t="s">
        <v>5464</v>
      </c>
      <c r="B1357" s="16" t="s">
        <v>6464</v>
      </c>
      <c r="C1357" s="17" t="s">
        <v>132</v>
      </c>
      <c r="D1357" s="186" t="s">
        <v>5465</v>
      </c>
      <c r="E1357" s="189" t="s">
        <v>5466</v>
      </c>
      <c r="F1357" s="17" t="s">
        <v>157</v>
      </c>
      <c r="G1357" s="17" t="s">
        <v>147</v>
      </c>
      <c r="H1357" s="18">
        <v>0</v>
      </c>
      <c r="I1357" s="13">
        <v>8</v>
      </c>
      <c r="J1357" s="14">
        <v>43360</v>
      </c>
      <c r="K1357" s="19"/>
      <c r="L1357" s="14">
        <v>0</v>
      </c>
      <c r="M1357" s="14"/>
      <c r="N1357" s="14">
        <v>0</v>
      </c>
      <c r="O1357" s="14"/>
      <c r="P1357" s="14">
        <v>111230</v>
      </c>
      <c r="Q1357" s="14"/>
      <c r="R1357" s="14">
        <v>89361</v>
      </c>
      <c r="S1357" s="14"/>
      <c r="T1357" s="14">
        <v>197719</v>
      </c>
      <c r="U1357" s="14"/>
      <c r="V1357" s="15">
        <v>441670</v>
      </c>
      <c r="W1357" s="14"/>
      <c r="X1357" s="5" t="str">
        <f t="shared" si="21"/>
        <v>No</v>
      </c>
      <c r="Y1357" s="14"/>
      <c r="Z1357" s="5"/>
      <c r="AA1357" s="14"/>
      <c r="AB1357" s="5"/>
      <c r="AC1357" s="27"/>
      <c r="AD1357" s="5"/>
      <c r="AE1357" s="14"/>
      <c r="AF1357" s="5"/>
      <c r="AG1357" s="7"/>
    </row>
    <row r="1358" spans="1:33" s="54" customFormat="1">
      <c r="A1358" s="16" t="s">
        <v>6191</v>
      </c>
      <c r="B1358" s="16" t="s">
        <v>6192</v>
      </c>
      <c r="C1358" s="17" t="s">
        <v>168</v>
      </c>
      <c r="D1358" s="186" t="s">
        <v>5218</v>
      </c>
      <c r="E1358" s="189" t="s">
        <v>5219</v>
      </c>
      <c r="F1358" s="17" t="s">
        <v>157</v>
      </c>
      <c r="G1358" s="17" t="s">
        <v>147</v>
      </c>
      <c r="H1358" s="18">
        <v>0</v>
      </c>
      <c r="I1358" s="13">
        <v>8</v>
      </c>
      <c r="J1358" s="14">
        <v>57880</v>
      </c>
      <c r="K1358" s="19"/>
      <c r="L1358" s="14">
        <v>224377</v>
      </c>
      <c r="M1358" s="14"/>
      <c r="N1358" s="14">
        <v>0</v>
      </c>
      <c r="O1358" s="14"/>
      <c r="P1358" s="14">
        <v>32000</v>
      </c>
      <c r="Q1358" s="14"/>
      <c r="R1358" s="14">
        <v>93761</v>
      </c>
      <c r="S1358" s="14"/>
      <c r="T1358" s="14">
        <v>351617</v>
      </c>
      <c r="U1358" s="14"/>
      <c r="V1358" s="15">
        <v>759635</v>
      </c>
      <c r="W1358" s="14"/>
      <c r="X1358" s="5" t="str">
        <f t="shared" si="21"/>
        <v>No</v>
      </c>
      <c r="Y1358" s="14"/>
      <c r="Z1358" s="5"/>
      <c r="AA1358" s="14"/>
      <c r="AB1358" s="5"/>
      <c r="AC1358" s="27"/>
      <c r="AD1358" s="5"/>
      <c r="AE1358" s="14"/>
      <c r="AF1358" s="5"/>
      <c r="AG1358" s="7"/>
    </row>
    <row r="1359" spans="1:33" s="54" customFormat="1">
      <c r="A1359" s="16" t="s">
        <v>634</v>
      </c>
      <c r="B1359" s="16" t="s">
        <v>635</v>
      </c>
      <c r="C1359" s="17" t="s">
        <v>160</v>
      </c>
      <c r="D1359" s="186">
        <v>1015</v>
      </c>
      <c r="E1359" s="189">
        <v>10015</v>
      </c>
      <c r="F1359" s="17" t="s">
        <v>83</v>
      </c>
      <c r="G1359" s="17" t="s">
        <v>5756</v>
      </c>
      <c r="H1359" s="18">
        <v>59397</v>
      </c>
      <c r="I1359" s="13">
        <v>8</v>
      </c>
      <c r="J1359" s="14">
        <v>246783</v>
      </c>
      <c r="K1359" s="19"/>
      <c r="L1359" s="14">
        <v>46536</v>
      </c>
      <c r="M1359" s="14"/>
      <c r="N1359" s="14">
        <v>0</v>
      </c>
      <c r="O1359" s="14"/>
      <c r="P1359" s="14">
        <v>403948</v>
      </c>
      <c r="Q1359" s="14"/>
      <c r="R1359" s="14">
        <v>97493</v>
      </c>
      <c r="S1359" s="14"/>
      <c r="T1359" s="14">
        <v>881348</v>
      </c>
      <c r="U1359" s="14"/>
      <c r="V1359" s="15">
        <v>1676108</v>
      </c>
      <c r="W1359" s="14"/>
      <c r="X1359" s="5" t="str">
        <f t="shared" si="21"/>
        <v>No</v>
      </c>
      <c r="Y1359" s="14"/>
      <c r="Z1359" s="5"/>
      <c r="AA1359" s="14"/>
      <c r="AB1359" s="5"/>
      <c r="AC1359" s="27"/>
      <c r="AD1359" s="5"/>
      <c r="AE1359" s="14"/>
      <c r="AF1359" s="5"/>
      <c r="AG1359" s="7"/>
    </row>
    <row r="1360" spans="1:33" s="54" customFormat="1">
      <c r="A1360" s="16" t="s">
        <v>3911</v>
      </c>
      <c r="B1360" s="16" t="s">
        <v>3912</v>
      </c>
      <c r="C1360" s="17" t="s">
        <v>278</v>
      </c>
      <c r="D1360" s="186" t="s">
        <v>3913</v>
      </c>
      <c r="E1360" s="189" t="s">
        <v>3914</v>
      </c>
      <c r="F1360" s="17" t="s">
        <v>157</v>
      </c>
      <c r="G1360" s="17" t="s">
        <v>147</v>
      </c>
      <c r="H1360" s="18">
        <v>0</v>
      </c>
      <c r="I1360" s="13">
        <v>8</v>
      </c>
      <c r="J1360" s="14">
        <v>13676</v>
      </c>
      <c r="K1360" s="19"/>
      <c r="L1360" s="14">
        <v>9284</v>
      </c>
      <c r="M1360" s="14"/>
      <c r="N1360" s="14">
        <v>0</v>
      </c>
      <c r="O1360" s="14"/>
      <c r="P1360" s="14">
        <v>37318</v>
      </c>
      <c r="Q1360" s="14"/>
      <c r="R1360" s="14">
        <v>20177</v>
      </c>
      <c r="S1360" s="14"/>
      <c r="T1360" s="14">
        <v>78651</v>
      </c>
      <c r="U1360" s="14"/>
      <c r="V1360" s="15">
        <v>159106</v>
      </c>
      <c r="W1360" s="14"/>
      <c r="X1360" s="5" t="str">
        <f t="shared" si="21"/>
        <v>No</v>
      </c>
      <c r="Y1360" s="14"/>
      <c r="Z1360" s="5"/>
      <c r="AA1360" s="14"/>
      <c r="AB1360" s="5"/>
      <c r="AC1360" s="27"/>
      <c r="AD1360" s="5"/>
      <c r="AE1360" s="14"/>
      <c r="AF1360" s="5"/>
      <c r="AG1360" s="7"/>
    </row>
    <row r="1361" spans="1:33" s="54" customFormat="1">
      <c r="A1361" s="16" t="s">
        <v>3152</v>
      </c>
      <c r="B1361" s="16" t="s">
        <v>3153</v>
      </c>
      <c r="C1361" s="17" t="s">
        <v>50</v>
      </c>
      <c r="D1361" s="186" t="s">
        <v>3154</v>
      </c>
      <c r="E1361" s="189" t="s">
        <v>3155</v>
      </c>
      <c r="F1361" s="17" t="s">
        <v>83</v>
      </c>
      <c r="G1361" s="17" t="s">
        <v>147</v>
      </c>
      <c r="H1361" s="18">
        <v>0</v>
      </c>
      <c r="I1361" s="13">
        <v>8</v>
      </c>
      <c r="J1361" s="14">
        <v>34850</v>
      </c>
      <c r="K1361" s="19"/>
      <c r="L1361" s="14">
        <v>68134</v>
      </c>
      <c r="M1361" s="14"/>
      <c r="N1361" s="14">
        <v>0</v>
      </c>
      <c r="O1361" s="14"/>
      <c r="P1361" s="14">
        <v>30611</v>
      </c>
      <c r="Q1361" s="14"/>
      <c r="R1361" s="14">
        <v>0</v>
      </c>
      <c r="S1361" s="14"/>
      <c r="T1361" s="14">
        <v>133595</v>
      </c>
      <c r="U1361" s="14"/>
      <c r="V1361" s="15">
        <v>267190</v>
      </c>
      <c r="W1361" s="14"/>
      <c r="X1361" s="5" t="str">
        <f t="shared" si="21"/>
        <v>No</v>
      </c>
      <c r="Y1361" s="14"/>
      <c r="Z1361" s="5"/>
      <c r="AA1361" s="14"/>
      <c r="AB1361" s="5"/>
      <c r="AC1361" s="27"/>
      <c r="AD1361" s="5"/>
      <c r="AE1361" s="14"/>
      <c r="AF1361" s="5"/>
      <c r="AG1361" s="7"/>
    </row>
    <row r="1362" spans="1:33" s="54" customFormat="1">
      <c r="A1362" s="16" t="s">
        <v>5986</v>
      </c>
      <c r="B1362" s="16" t="s">
        <v>5554</v>
      </c>
      <c r="C1362" s="17" t="s">
        <v>132</v>
      </c>
      <c r="D1362" s="186" t="s">
        <v>5555</v>
      </c>
      <c r="E1362" s="189" t="s">
        <v>5556</v>
      </c>
      <c r="F1362" s="17" t="s">
        <v>157</v>
      </c>
      <c r="G1362" s="17" t="s">
        <v>147</v>
      </c>
      <c r="H1362" s="18">
        <v>0</v>
      </c>
      <c r="I1362" s="13">
        <v>8</v>
      </c>
      <c r="J1362" s="14">
        <v>24198</v>
      </c>
      <c r="K1362" s="19"/>
      <c r="L1362" s="14">
        <v>0</v>
      </c>
      <c r="M1362" s="14"/>
      <c r="N1362" s="14">
        <v>0</v>
      </c>
      <c r="O1362" s="14"/>
      <c r="P1362" s="14">
        <v>242618</v>
      </c>
      <c r="Q1362" s="14"/>
      <c r="R1362" s="14">
        <v>129465</v>
      </c>
      <c r="S1362" s="14"/>
      <c r="T1362" s="14">
        <v>343608</v>
      </c>
      <c r="U1362" s="14"/>
      <c r="V1362" s="15">
        <v>739889</v>
      </c>
      <c r="W1362" s="14"/>
      <c r="X1362" s="5" t="str">
        <f t="shared" si="21"/>
        <v>No</v>
      </c>
      <c r="Y1362" s="14"/>
      <c r="Z1362" s="5"/>
      <c r="AA1362" s="14"/>
      <c r="AB1362" s="5"/>
      <c r="AC1362" s="27"/>
      <c r="AD1362" s="5"/>
      <c r="AE1362" s="14"/>
      <c r="AF1362" s="5"/>
      <c r="AG1362" s="7"/>
    </row>
    <row r="1363" spans="1:33" s="54" customFormat="1">
      <c r="A1363" s="16" t="s">
        <v>5228</v>
      </c>
      <c r="B1363" s="16" t="s">
        <v>5229</v>
      </c>
      <c r="C1363" s="17" t="s">
        <v>168</v>
      </c>
      <c r="D1363" s="186" t="s">
        <v>5230</v>
      </c>
      <c r="E1363" s="189" t="s">
        <v>5231</v>
      </c>
      <c r="F1363" s="17" t="s">
        <v>88</v>
      </c>
      <c r="G1363" s="17" t="s">
        <v>147</v>
      </c>
      <c r="H1363" s="18">
        <v>0</v>
      </c>
      <c r="I1363" s="13">
        <v>8</v>
      </c>
      <c r="J1363" s="14">
        <v>276709</v>
      </c>
      <c r="K1363" s="19"/>
      <c r="L1363" s="14">
        <v>22527</v>
      </c>
      <c r="M1363" s="14"/>
      <c r="N1363" s="14">
        <v>0</v>
      </c>
      <c r="O1363" s="14"/>
      <c r="P1363" s="14">
        <v>905333</v>
      </c>
      <c r="Q1363" s="14"/>
      <c r="R1363" s="14">
        <v>212362</v>
      </c>
      <c r="S1363" s="14"/>
      <c r="T1363" s="14">
        <v>546266</v>
      </c>
      <c r="U1363" s="14"/>
      <c r="V1363" s="15">
        <v>1963197</v>
      </c>
      <c r="W1363" s="14"/>
      <c r="X1363" s="5" t="str">
        <f t="shared" si="21"/>
        <v>No</v>
      </c>
      <c r="Y1363" s="14"/>
      <c r="Z1363" s="5"/>
      <c r="AA1363" s="14"/>
      <c r="AB1363" s="5"/>
      <c r="AC1363" s="27"/>
      <c r="AD1363" s="5"/>
      <c r="AE1363" s="14"/>
      <c r="AF1363" s="5"/>
      <c r="AG1363" s="7"/>
    </row>
    <row r="1364" spans="1:33" s="54" customFormat="1">
      <c r="A1364" s="16" t="s">
        <v>3094</v>
      </c>
      <c r="B1364" s="16" t="s">
        <v>6462</v>
      </c>
      <c r="C1364" s="17" t="s">
        <v>171</v>
      </c>
      <c r="D1364" s="186" t="s">
        <v>3095</v>
      </c>
      <c r="E1364" s="189" t="s">
        <v>3096</v>
      </c>
      <c r="F1364" s="17" t="s">
        <v>83</v>
      </c>
      <c r="G1364" s="17" t="s">
        <v>147</v>
      </c>
      <c r="H1364" s="18">
        <v>0</v>
      </c>
      <c r="I1364" s="13">
        <v>8</v>
      </c>
      <c r="J1364" s="14">
        <v>474038</v>
      </c>
      <c r="K1364" s="19"/>
      <c r="L1364" s="14">
        <v>192001</v>
      </c>
      <c r="M1364" s="14"/>
      <c r="N1364" s="14">
        <v>0</v>
      </c>
      <c r="O1364" s="14"/>
      <c r="P1364" s="14">
        <v>1501395</v>
      </c>
      <c r="Q1364" s="14"/>
      <c r="R1364" s="14">
        <v>695728</v>
      </c>
      <c r="S1364" s="14"/>
      <c r="T1364" s="14">
        <v>584471</v>
      </c>
      <c r="U1364" s="14"/>
      <c r="V1364" s="15">
        <v>3447633</v>
      </c>
      <c r="W1364" s="14"/>
      <c r="X1364" s="5" t="str">
        <f t="shared" si="21"/>
        <v>No</v>
      </c>
      <c r="Y1364" s="14"/>
      <c r="Z1364" s="5"/>
      <c r="AA1364" s="14"/>
      <c r="AB1364" s="5"/>
      <c r="AC1364" s="27"/>
      <c r="AD1364" s="5"/>
      <c r="AE1364" s="14"/>
      <c r="AF1364" s="5"/>
      <c r="AG1364" s="7"/>
    </row>
    <row r="1365" spans="1:33" s="54" customFormat="1">
      <c r="A1365" s="16" t="s">
        <v>192</v>
      </c>
      <c r="B1365" s="16" t="s">
        <v>193</v>
      </c>
      <c r="C1365" s="17" t="s">
        <v>79</v>
      </c>
      <c r="D1365" s="186">
        <v>9215</v>
      </c>
      <c r="E1365" s="189">
        <v>90215</v>
      </c>
      <c r="F1365" s="17" t="s">
        <v>125</v>
      </c>
      <c r="G1365" s="17" t="s">
        <v>5756</v>
      </c>
      <c r="H1365" s="18">
        <v>58079</v>
      </c>
      <c r="I1365" s="13">
        <v>8</v>
      </c>
      <c r="J1365" s="14">
        <v>96894</v>
      </c>
      <c r="K1365" s="19"/>
      <c r="L1365" s="14">
        <v>23107</v>
      </c>
      <c r="M1365" s="14"/>
      <c r="N1365" s="14">
        <v>0</v>
      </c>
      <c r="O1365" s="14"/>
      <c r="P1365" s="14">
        <v>324098</v>
      </c>
      <c r="Q1365" s="14"/>
      <c r="R1365" s="14">
        <v>84306</v>
      </c>
      <c r="S1365" s="14"/>
      <c r="T1365" s="14">
        <v>731768</v>
      </c>
      <c r="U1365" s="14"/>
      <c r="V1365" s="15">
        <v>1260173</v>
      </c>
      <c r="W1365" s="14"/>
      <c r="X1365" s="5" t="str">
        <f t="shared" si="21"/>
        <v>No</v>
      </c>
      <c r="Y1365" s="14"/>
      <c r="Z1365" s="5"/>
      <c r="AA1365" s="14"/>
      <c r="AB1365" s="5"/>
      <c r="AC1365" s="27"/>
      <c r="AD1365" s="5"/>
      <c r="AE1365" s="14"/>
      <c r="AF1365" s="5"/>
      <c r="AG1365" s="7"/>
    </row>
    <row r="1366" spans="1:33" s="54" customFormat="1">
      <c r="A1366" s="16" t="s">
        <v>5352</v>
      </c>
      <c r="B1366" s="16" t="s">
        <v>1089</v>
      </c>
      <c r="C1366" s="17" t="s">
        <v>58</v>
      </c>
      <c r="D1366" s="186" t="s">
        <v>5353</v>
      </c>
      <c r="E1366" s="189" t="s">
        <v>5354</v>
      </c>
      <c r="F1366" s="17" t="s">
        <v>83</v>
      </c>
      <c r="G1366" s="17" t="s">
        <v>147</v>
      </c>
      <c r="H1366" s="18">
        <v>0</v>
      </c>
      <c r="I1366" s="13">
        <v>8</v>
      </c>
      <c r="J1366" s="14">
        <v>293765</v>
      </c>
      <c r="K1366" s="19"/>
      <c r="L1366" s="14">
        <v>0</v>
      </c>
      <c r="M1366" s="14"/>
      <c r="N1366" s="14">
        <v>0</v>
      </c>
      <c r="O1366" s="14"/>
      <c r="P1366" s="14">
        <v>31222</v>
      </c>
      <c r="Q1366" s="14"/>
      <c r="R1366" s="14">
        <v>174183</v>
      </c>
      <c r="S1366" s="14"/>
      <c r="T1366" s="14">
        <v>234903</v>
      </c>
      <c r="U1366" s="14"/>
      <c r="V1366" s="15">
        <v>734073</v>
      </c>
      <c r="W1366" s="14"/>
      <c r="X1366" s="5" t="str">
        <f t="shared" si="21"/>
        <v>No</v>
      </c>
      <c r="Y1366" s="14"/>
      <c r="Z1366" s="5"/>
      <c r="AA1366" s="14"/>
      <c r="AB1366" s="5"/>
      <c r="AC1366" s="27"/>
      <c r="AD1366" s="5"/>
      <c r="AE1366" s="14"/>
      <c r="AF1366" s="5"/>
      <c r="AG1366" s="7"/>
    </row>
    <row r="1367" spans="1:33" s="54" customFormat="1">
      <c r="A1367" s="16" t="s">
        <v>3881</v>
      </c>
      <c r="B1367" s="16" t="s">
        <v>3882</v>
      </c>
      <c r="C1367" s="17" t="s">
        <v>278</v>
      </c>
      <c r="D1367" s="186" t="s">
        <v>3883</v>
      </c>
      <c r="E1367" s="189" t="s">
        <v>3884</v>
      </c>
      <c r="F1367" s="17" t="s">
        <v>157</v>
      </c>
      <c r="G1367" s="17" t="s">
        <v>147</v>
      </c>
      <c r="H1367" s="18">
        <v>0</v>
      </c>
      <c r="I1367" s="13">
        <v>8</v>
      </c>
      <c r="J1367" s="14">
        <v>85680</v>
      </c>
      <c r="K1367" s="19"/>
      <c r="L1367" s="14">
        <v>0</v>
      </c>
      <c r="M1367" s="14"/>
      <c r="N1367" s="14">
        <v>0</v>
      </c>
      <c r="O1367" s="14"/>
      <c r="P1367" s="14">
        <v>101449</v>
      </c>
      <c r="Q1367" s="14"/>
      <c r="R1367" s="14">
        <v>63466</v>
      </c>
      <c r="S1367" s="14"/>
      <c r="T1367" s="14">
        <v>183666</v>
      </c>
      <c r="U1367" s="14"/>
      <c r="V1367" s="15">
        <v>434261</v>
      </c>
      <c r="W1367" s="14"/>
      <c r="X1367" s="5" t="str">
        <f t="shared" si="21"/>
        <v>No</v>
      </c>
      <c r="Y1367" s="14"/>
      <c r="Z1367" s="5"/>
      <c r="AA1367" s="14"/>
      <c r="AB1367" s="5"/>
      <c r="AC1367" s="27"/>
      <c r="AD1367" s="5"/>
      <c r="AE1367" s="14"/>
      <c r="AF1367" s="5"/>
      <c r="AG1367" s="7"/>
    </row>
    <row r="1368" spans="1:33" s="54" customFormat="1">
      <c r="A1368" s="16" t="s">
        <v>3271</v>
      </c>
      <c r="B1368" s="16" t="s">
        <v>2322</v>
      </c>
      <c r="C1368" s="17" t="s">
        <v>555</v>
      </c>
      <c r="D1368" s="186" t="s">
        <v>3272</v>
      </c>
      <c r="E1368" s="189" t="s">
        <v>3273</v>
      </c>
      <c r="F1368" s="17" t="s">
        <v>83</v>
      </c>
      <c r="G1368" s="17" t="s">
        <v>147</v>
      </c>
      <c r="H1368" s="18">
        <v>0</v>
      </c>
      <c r="I1368" s="13">
        <v>8</v>
      </c>
      <c r="J1368" s="14">
        <v>2583</v>
      </c>
      <c r="K1368" s="19"/>
      <c r="L1368" s="14">
        <v>0</v>
      </c>
      <c r="M1368" s="14"/>
      <c r="N1368" s="14">
        <v>0</v>
      </c>
      <c r="O1368" s="14"/>
      <c r="P1368" s="14">
        <v>13939</v>
      </c>
      <c r="Q1368" s="14"/>
      <c r="R1368" s="14">
        <v>136847</v>
      </c>
      <c r="S1368" s="14"/>
      <c r="T1368" s="14">
        <v>57165</v>
      </c>
      <c r="U1368" s="14"/>
      <c r="V1368" s="15">
        <v>210534</v>
      </c>
      <c r="W1368" s="14"/>
      <c r="X1368" s="5" t="str">
        <f t="shared" si="21"/>
        <v>No</v>
      </c>
      <c r="Y1368" s="14"/>
      <c r="Z1368" s="5"/>
      <c r="AA1368" s="14"/>
      <c r="AB1368" s="5"/>
      <c r="AC1368" s="27"/>
      <c r="AD1368" s="5"/>
      <c r="AE1368" s="14"/>
      <c r="AF1368" s="5"/>
      <c r="AG1368" s="7"/>
    </row>
    <row r="1369" spans="1:33" s="54" customFormat="1">
      <c r="A1369" s="16" t="s">
        <v>6223</v>
      </c>
      <c r="B1369" s="16" t="s">
        <v>6224</v>
      </c>
      <c r="C1369" s="17" t="s">
        <v>91</v>
      </c>
      <c r="D1369" s="186"/>
      <c r="E1369" s="189">
        <v>90282</v>
      </c>
      <c r="F1369" s="17" t="s">
        <v>83</v>
      </c>
      <c r="G1369" s="17" t="s">
        <v>5756</v>
      </c>
      <c r="H1369" s="18">
        <v>12150996</v>
      </c>
      <c r="I1369" s="13">
        <v>8</v>
      </c>
      <c r="J1369" s="14">
        <v>12659</v>
      </c>
      <c r="K1369" s="19"/>
      <c r="L1369" s="14">
        <v>0</v>
      </c>
      <c r="M1369" s="14"/>
      <c r="N1369" s="14">
        <v>0</v>
      </c>
      <c r="O1369" s="14"/>
      <c r="P1369" s="14">
        <v>172689</v>
      </c>
      <c r="Q1369" s="14"/>
      <c r="R1369" s="14">
        <v>0</v>
      </c>
      <c r="S1369" s="14"/>
      <c r="T1369" s="14">
        <v>0</v>
      </c>
      <c r="U1369" s="14"/>
      <c r="V1369" s="15">
        <v>185348</v>
      </c>
      <c r="W1369" s="14"/>
      <c r="X1369" s="5" t="str">
        <f t="shared" si="21"/>
        <v>No</v>
      </c>
      <c r="Y1369" s="14"/>
      <c r="Z1369" s="5"/>
      <c r="AA1369" s="14"/>
      <c r="AB1369" s="5"/>
      <c r="AC1369" s="27"/>
      <c r="AD1369" s="5"/>
      <c r="AE1369" s="14"/>
      <c r="AF1369" s="5"/>
      <c r="AG1369" s="7"/>
    </row>
    <row r="1370" spans="1:33" s="54" customFormat="1">
      <c r="A1370" s="16" t="s">
        <v>1096</v>
      </c>
      <c r="B1370" s="16" t="s">
        <v>1097</v>
      </c>
      <c r="C1370" s="17" t="s">
        <v>466</v>
      </c>
      <c r="D1370" s="186">
        <v>5142</v>
      </c>
      <c r="E1370" s="189">
        <v>50142</v>
      </c>
      <c r="F1370" s="17" t="s">
        <v>88</v>
      </c>
      <c r="G1370" s="17" t="s">
        <v>5756</v>
      </c>
      <c r="H1370" s="18">
        <v>70889</v>
      </c>
      <c r="I1370" s="13">
        <v>8</v>
      </c>
      <c r="J1370" s="14">
        <v>40557</v>
      </c>
      <c r="K1370" s="19"/>
      <c r="L1370" s="14">
        <v>0</v>
      </c>
      <c r="M1370" s="14"/>
      <c r="N1370" s="14">
        <v>0</v>
      </c>
      <c r="O1370" s="14"/>
      <c r="P1370" s="14">
        <v>761498</v>
      </c>
      <c r="Q1370" s="14"/>
      <c r="R1370" s="14">
        <v>57534</v>
      </c>
      <c r="S1370" s="14"/>
      <c r="T1370" s="14">
        <v>529985</v>
      </c>
      <c r="U1370" s="14"/>
      <c r="V1370" s="15">
        <v>1389574</v>
      </c>
      <c r="W1370" s="14"/>
      <c r="X1370" s="5" t="str">
        <f t="shared" si="21"/>
        <v>No</v>
      </c>
      <c r="Y1370" s="14"/>
      <c r="Z1370" s="5"/>
      <c r="AA1370" s="14"/>
      <c r="AB1370" s="5"/>
      <c r="AC1370" s="27"/>
      <c r="AD1370" s="5"/>
      <c r="AE1370" s="14"/>
      <c r="AF1370" s="5"/>
      <c r="AG1370" s="7"/>
    </row>
    <row r="1371" spans="1:33" s="54" customFormat="1">
      <c r="A1371" s="16" t="s">
        <v>4039</v>
      </c>
      <c r="B1371" s="16" t="s">
        <v>3973</v>
      </c>
      <c r="C1371" s="17" t="s">
        <v>112</v>
      </c>
      <c r="D1371" s="186" t="s">
        <v>4040</v>
      </c>
      <c r="E1371" s="189" t="s">
        <v>4041</v>
      </c>
      <c r="F1371" s="17" t="s">
        <v>157</v>
      </c>
      <c r="G1371" s="17" t="s">
        <v>147</v>
      </c>
      <c r="H1371" s="18">
        <v>0</v>
      </c>
      <c r="I1371" s="13">
        <v>8</v>
      </c>
      <c r="J1371" s="14">
        <v>14058</v>
      </c>
      <c r="K1371" s="19"/>
      <c r="L1371" s="14">
        <v>156568</v>
      </c>
      <c r="M1371" s="14"/>
      <c r="N1371" s="14">
        <v>0</v>
      </c>
      <c r="O1371" s="14"/>
      <c r="P1371" s="14">
        <v>126529</v>
      </c>
      <c r="Q1371" s="14"/>
      <c r="R1371" s="14">
        <v>35815</v>
      </c>
      <c r="S1371" s="14"/>
      <c r="T1371" s="14">
        <v>256756</v>
      </c>
      <c r="U1371" s="14"/>
      <c r="V1371" s="15">
        <v>589726</v>
      </c>
      <c r="W1371" s="14"/>
      <c r="X1371" s="5" t="str">
        <f t="shared" si="21"/>
        <v>No</v>
      </c>
      <c r="Y1371" s="14"/>
      <c r="Z1371" s="5"/>
      <c r="AA1371" s="14"/>
      <c r="AB1371" s="5"/>
      <c r="AC1371" s="27"/>
      <c r="AD1371" s="5"/>
      <c r="AE1371" s="14"/>
      <c r="AF1371" s="5"/>
      <c r="AG1371" s="7"/>
    </row>
    <row r="1372" spans="1:33" s="54" customFormat="1">
      <c r="A1372" s="16" t="s">
        <v>5497</v>
      </c>
      <c r="B1372" s="16" t="s">
        <v>4190</v>
      </c>
      <c r="C1372" s="17" t="s">
        <v>132</v>
      </c>
      <c r="D1372" s="186" t="s">
        <v>5498</v>
      </c>
      <c r="E1372" s="189" t="s">
        <v>5499</v>
      </c>
      <c r="F1372" s="17" t="s">
        <v>157</v>
      </c>
      <c r="G1372" s="17" t="s">
        <v>147</v>
      </c>
      <c r="H1372" s="18">
        <v>0</v>
      </c>
      <c r="I1372" s="13">
        <v>8</v>
      </c>
      <c r="J1372" s="14">
        <v>20971</v>
      </c>
      <c r="K1372" s="19"/>
      <c r="L1372" s="14">
        <v>0</v>
      </c>
      <c r="M1372" s="14"/>
      <c r="N1372" s="14">
        <v>0</v>
      </c>
      <c r="O1372" s="14"/>
      <c r="P1372" s="14">
        <v>150702</v>
      </c>
      <c r="Q1372" s="14"/>
      <c r="R1372" s="14">
        <v>117684</v>
      </c>
      <c r="S1372" s="14"/>
      <c r="T1372" s="14">
        <v>264578</v>
      </c>
      <c r="U1372" s="14"/>
      <c r="V1372" s="15">
        <v>553935</v>
      </c>
      <c r="W1372" s="14"/>
      <c r="X1372" s="5" t="str">
        <f t="shared" si="21"/>
        <v>No</v>
      </c>
      <c r="Y1372" s="14"/>
      <c r="Z1372" s="5"/>
      <c r="AA1372" s="14"/>
      <c r="AB1372" s="5"/>
      <c r="AC1372" s="27"/>
      <c r="AD1372" s="5"/>
      <c r="AE1372" s="14"/>
      <c r="AF1372" s="5"/>
      <c r="AG1372" s="7"/>
    </row>
    <row r="1373" spans="1:33" s="54" customFormat="1">
      <c r="A1373" s="16" t="s">
        <v>3403</v>
      </c>
      <c r="B1373" s="16" t="s">
        <v>3404</v>
      </c>
      <c r="C1373" s="17" t="s">
        <v>141</v>
      </c>
      <c r="D1373" s="186">
        <v>3113</v>
      </c>
      <c r="E1373" s="189">
        <v>30989</v>
      </c>
      <c r="F1373" s="17" t="s">
        <v>125</v>
      </c>
      <c r="G1373" s="17" t="s">
        <v>5756</v>
      </c>
      <c r="H1373" s="18">
        <v>56611</v>
      </c>
      <c r="I1373" s="13">
        <v>8</v>
      </c>
      <c r="J1373" s="14">
        <v>65623</v>
      </c>
      <c r="K1373" s="19"/>
      <c r="L1373" s="14">
        <v>0</v>
      </c>
      <c r="M1373" s="14"/>
      <c r="N1373" s="14">
        <v>0</v>
      </c>
      <c r="O1373" s="14"/>
      <c r="P1373" s="14">
        <v>203116</v>
      </c>
      <c r="Q1373" s="14"/>
      <c r="R1373" s="14">
        <v>298212</v>
      </c>
      <c r="S1373" s="14"/>
      <c r="T1373" s="14">
        <v>872263</v>
      </c>
      <c r="U1373" s="14"/>
      <c r="V1373" s="15">
        <v>1439214</v>
      </c>
      <c r="W1373" s="14"/>
      <c r="X1373" s="5" t="str">
        <f t="shared" si="21"/>
        <v>No</v>
      </c>
      <c r="Y1373" s="14"/>
      <c r="Z1373" s="5"/>
      <c r="AA1373" s="14"/>
      <c r="AB1373" s="5"/>
      <c r="AC1373" s="27"/>
      <c r="AD1373" s="5"/>
      <c r="AE1373" s="14"/>
      <c r="AF1373" s="5"/>
      <c r="AG1373" s="7"/>
    </row>
    <row r="1374" spans="1:33" s="54" customFormat="1">
      <c r="A1374" s="16" t="s">
        <v>4389</v>
      </c>
      <c r="B1374" s="16" t="s">
        <v>4625</v>
      </c>
      <c r="C1374" s="17" t="s">
        <v>42</v>
      </c>
      <c r="D1374" s="186" t="s">
        <v>4626</v>
      </c>
      <c r="E1374" s="189" t="s">
        <v>4627</v>
      </c>
      <c r="F1374" s="17" t="s">
        <v>83</v>
      </c>
      <c r="G1374" s="17" t="s">
        <v>147</v>
      </c>
      <c r="H1374" s="18">
        <v>0</v>
      </c>
      <c r="I1374" s="13">
        <v>8</v>
      </c>
      <c r="J1374" s="14">
        <v>10599</v>
      </c>
      <c r="K1374" s="19"/>
      <c r="L1374" s="14">
        <v>177597</v>
      </c>
      <c r="M1374" s="14"/>
      <c r="N1374" s="14">
        <v>0</v>
      </c>
      <c r="O1374" s="14"/>
      <c r="P1374" s="14">
        <v>85504</v>
      </c>
      <c r="Q1374" s="14"/>
      <c r="R1374" s="14">
        <v>100762</v>
      </c>
      <c r="S1374" s="14"/>
      <c r="T1374" s="14">
        <v>117600</v>
      </c>
      <c r="U1374" s="14"/>
      <c r="V1374" s="15">
        <v>492062</v>
      </c>
      <c r="W1374" s="14"/>
      <c r="X1374" s="5" t="str">
        <f t="shared" si="21"/>
        <v>No</v>
      </c>
      <c r="Y1374" s="14"/>
      <c r="Z1374" s="5"/>
      <c r="AA1374" s="14"/>
      <c r="AB1374" s="5"/>
      <c r="AC1374" s="27"/>
      <c r="AD1374" s="5"/>
      <c r="AE1374" s="14"/>
      <c r="AF1374" s="5"/>
      <c r="AG1374" s="7"/>
    </row>
    <row r="1375" spans="1:33" s="54" customFormat="1">
      <c r="A1375" s="16" t="s">
        <v>3199</v>
      </c>
      <c r="B1375" s="16" t="s">
        <v>1468</v>
      </c>
      <c r="C1375" s="17" t="s">
        <v>50</v>
      </c>
      <c r="D1375" s="186" t="s">
        <v>3200</v>
      </c>
      <c r="E1375" s="189" t="s">
        <v>3201</v>
      </c>
      <c r="F1375" s="17" t="s">
        <v>157</v>
      </c>
      <c r="G1375" s="17" t="s">
        <v>147</v>
      </c>
      <c r="H1375" s="18">
        <v>0</v>
      </c>
      <c r="I1375" s="13">
        <v>8</v>
      </c>
      <c r="J1375" s="14">
        <v>2974</v>
      </c>
      <c r="K1375" s="19"/>
      <c r="L1375" s="14">
        <v>27925</v>
      </c>
      <c r="M1375" s="14"/>
      <c r="N1375" s="14">
        <v>0</v>
      </c>
      <c r="O1375" s="14"/>
      <c r="P1375" s="14">
        <v>3538</v>
      </c>
      <c r="Q1375" s="14"/>
      <c r="R1375" s="14">
        <v>0</v>
      </c>
      <c r="S1375" s="14"/>
      <c r="T1375" s="14">
        <v>34437</v>
      </c>
      <c r="U1375" s="14"/>
      <c r="V1375" s="15">
        <v>68874</v>
      </c>
      <c r="W1375" s="14"/>
      <c r="X1375" s="5" t="str">
        <f t="shared" si="21"/>
        <v>No</v>
      </c>
      <c r="Y1375" s="14"/>
      <c r="Z1375" s="5"/>
      <c r="AA1375" s="14"/>
      <c r="AB1375" s="5"/>
      <c r="AC1375" s="27"/>
      <c r="AD1375" s="5"/>
      <c r="AE1375" s="14"/>
      <c r="AF1375" s="5"/>
      <c r="AG1375" s="7"/>
    </row>
    <row r="1376" spans="1:33" s="54" customFormat="1">
      <c r="A1376" s="16" t="s">
        <v>2726</v>
      </c>
      <c r="B1376" s="16" t="s">
        <v>2727</v>
      </c>
      <c r="C1376" s="17" t="s">
        <v>65</v>
      </c>
      <c r="D1376" s="186"/>
      <c r="E1376" s="189" t="s">
        <v>2728</v>
      </c>
      <c r="F1376" s="17" t="s">
        <v>157</v>
      </c>
      <c r="G1376" s="17" t="s">
        <v>147</v>
      </c>
      <c r="H1376" s="18">
        <v>0</v>
      </c>
      <c r="I1376" s="13">
        <v>8</v>
      </c>
      <c r="J1376" s="14">
        <v>23661</v>
      </c>
      <c r="K1376" s="19"/>
      <c r="L1376" s="14">
        <v>0</v>
      </c>
      <c r="M1376" s="14"/>
      <c r="N1376" s="14">
        <v>0</v>
      </c>
      <c r="O1376" s="14"/>
      <c r="P1376" s="14">
        <v>50820</v>
      </c>
      <c r="Q1376" s="14"/>
      <c r="R1376" s="14">
        <v>12931</v>
      </c>
      <c r="S1376" s="14"/>
      <c r="T1376" s="14">
        <v>436353</v>
      </c>
      <c r="U1376" s="14"/>
      <c r="V1376" s="15">
        <v>523765</v>
      </c>
      <c r="W1376" s="14"/>
      <c r="X1376" s="5" t="str">
        <f t="shared" si="21"/>
        <v>No</v>
      </c>
      <c r="Y1376" s="14"/>
      <c r="Z1376" s="5"/>
      <c r="AA1376" s="14"/>
      <c r="AB1376" s="5"/>
      <c r="AC1376" s="27"/>
      <c r="AD1376" s="5"/>
      <c r="AE1376" s="14"/>
      <c r="AF1376" s="5"/>
      <c r="AG1376" s="7"/>
    </row>
    <row r="1377" spans="1:33" s="54" customFormat="1">
      <c r="A1377" s="16" t="s">
        <v>3347</v>
      </c>
      <c r="B1377" s="16" t="s">
        <v>3348</v>
      </c>
      <c r="C1377" s="17" t="s">
        <v>555</v>
      </c>
      <c r="D1377" s="186" t="s">
        <v>3349</v>
      </c>
      <c r="E1377" s="189" t="s">
        <v>3350</v>
      </c>
      <c r="F1377" s="17" t="s">
        <v>83</v>
      </c>
      <c r="G1377" s="17" t="s">
        <v>147</v>
      </c>
      <c r="H1377" s="18">
        <v>0</v>
      </c>
      <c r="I1377" s="13">
        <v>8</v>
      </c>
      <c r="J1377" s="14">
        <v>20291</v>
      </c>
      <c r="K1377" s="19"/>
      <c r="L1377" s="14">
        <v>0</v>
      </c>
      <c r="M1377" s="14"/>
      <c r="N1377" s="14">
        <v>0</v>
      </c>
      <c r="O1377" s="14"/>
      <c r="P1377" s="14">
        <v>21464</v>
      </c>
      <c r="Q1377" s="14"/>
      <c r="R1377" s="14">
        <v>172728</v>
      </c>
      <c r="S1377" s="14"/>
      <c r="T1377" s="14">
        <v>51252</v>
      </c>
      <c r="U1377" s="14"/>
      <c r="V1377" s="15">
        <v>265735</v>
      </c>
      <c r="W1377" s="14"/>
      <c r="X1377" s="5" t="str">
        <f t="shared" si="21"/>
        <v>No</v>
      </c>
      <c r="Y1377" s="14"/>
      <c r="Z1377" s="5"/>
      <c r="AA1377" s="14"/>
      <c r="AB1377" s="5"/>
      <c r="AC1377" s="27"/>
      <c r="AD1377" s="5"/>
      <c r="AE1377" s="14"/>
      <c r="AF1377" s="5"/>
      <c r="AG1377" s="7"/>
    </row>
    <row r="1378" spans="1:33" s="54" customFormat="1">
      <c r="A1378" s="16" t="s">
        <v>284</v>
      </c>
      <c r="B1378" s="16" t="s">
        <v>285</v>
      </c>
      <c r="C1378" s="17" t="s">
        <v>141</v>
      </c>
      <c r="D1378" s="186">
        <v>3058</v>
      </c>
      <c r="E1378" s="189">
        <v>30058</v>
      </c>
      <c r="F1378" s="17" t="s">
        <v>83</v>
      </c>
      <c r="G1378" s="17" t="s">
        <v>84</v>
      </c>
      <c r="H1378" s="18">
        <v>4586770</v>
      </c>
      <c r="I1378" s="13">
        <v>8</v>
      </c>
      <c r="J1378" s="14">
        <v>1221573</v>
      </c>
      <c r="K1378" s="19"/>
      <c r="L1378" s="14">
        <v>2835</v>
      </c>
      <c r="M1378" s="14"/>
      <c r="N1378" s="14">
        <v>0</v>
      </c>
      <c r="O1378" s="14"/>
      <c r="P1378" s="14">
        <v>1730283</v>
      </c>
      <c r="Q1378" s="14"/>
      <c r="R1378" s="14">
        <v>438467</v>
      </c>
      <c r="S1378" s="14"/>
      <c r="T1378" s="14">
        <v>0</v>
      </c>
      <c r="U1378" s="14"/>
      <c r="V1378" s="15">
        <v>3393158</v>
      </c>
      <c r="W1378" s="14"/>
      <c r="X1378" s="5" t="str">
        <f t="shared" si="21"/>
        <v>No</v>
      </c>
      <c r="Y1378" s="14"/>
      <c r="Z1378" s="5"/>
      <c r="AA1378" s="14"/>
      <c r="AB1378" s="5"/>
      <c r="AC1378" s="27"/>
      <c r="AD1378" s="5"/>
      <c r="AE1378" s="14"/>
      <c r="AF1378" s="5"/>
      <c r="AG1378" s="7"/>
    </row>
    <row r="1379" spans="1:33" s="54" customFormat="1">
      <c r="A1379" s="16" t="s">
        <v>172</v>
      </c>
      <c r="B1379" s="16" t="s">
        <v>173</v>
      </c>
      <c r="C1379" s="17" t="s">
        <v>120</v>
      </c>
      <c r="D1379" s="186">
        <v>6081</v>
      </c>
      <c r="E1379" s="189">
        <v>60081</v>
      </c>
      <c r="F1379" s="17" t="s">
        <v>83</v>
      </c>
      <c r="G1379" s="17" t="s">
        <v>5756</v>
      </c>
      <c r="H1379" s="18">
        <v>98884</v>
      </c>
      <c r="I1379" s="13">
        <v>8</v>
      </c>
      <c r="J1379" s="14">
        <v>179217</v>
      </c>
      <c r="K1379" s="19"/>
      <c r="L1379" s="14">
        <v>60022</v>
      </c>
      <c r="M1379" s="14"/>
      <c r="N1379" s="14">
        <v>0</v>
      </c>
      <c r="O1379" s="14"/>
      <c r="P1379" s="14">
        <v>250528</v>
      </c>
      <c r="Q1379" s="14"/>
      <c r="R1379" s="14">
        <v>274635</v>
      </c>
      <c r="S1379" s="14"/>
      <c r="T1379" s="14">
        <v>1061965</v>
      </c>
      <c r="U1379" s="14"/>
      <c r="V1379" s="15">
        <v>1826367</v>
      </c>
      <c r="W1379" s="14"/>
      <c r="X1379" s="5" t="str">
        <f t="shared" si="21"/>
        <v>No</v>
      </c>
      <c r="Y1379" s="14"/>
      <c r="Z1379" s="5"/>
      <c r="AA1379" s="14"/>
      <c r="AB1379" s="5"/>
      <c r="AC1379" s="27"/>
      <c r="AD1379" s="5"/>
      <c r="AE1379" s="14"/>
      <c r="AF1379" s="5"/>
      <c r="AG1379" s="7"/>
    </row>
    <row r="1380" spans="1:33" s="54" customFormat="1">
      <c r="A1380" s="16" t="s">
        <v>5206</v>
      </c>
      <c r="B1380" s="16" t="s">
        <v>5207</v>
      </c>
      <c r="C1380" s="17" t="s">
        <v>168</v>
      </c>
      <c r="D1380" s="186" t="s">
        <v>5208</v>
      </c>
      <c r="E1380" s="189" t="s">
        <v>5209</v>
      </c>
      <c r="F1380" s="17" t="s">
        <v>83</v>
      </c>
      <c r="G1380" s="17" t="s">
        <v>147</v>
      </c>
      <c r="H1380" s="18">
        <v>0</v>
      </c>
      <c r="I1380" s="13">
        <v>8</v>
      </c>
      <c r="J1380" s="14">
        <v>37954</v>
      </c>
      <c r="K1380" s="19"/>
      <c r="L1380" s="14">
        <v>64222</v>
      </c>
      <c r="M1380" s="14"/>
      <c r="N1380" s="14">
        <v>0</v>
      </c>
      <c r="O1380" s="14"/>
      <c r="P1380" s="14">
        <v>17309</v>
      </c>
      <c r="Q1380" s="14"/>
      <c r="R1380" s="14">
        <v>80000</v>
      </c>
      <c r="S1380" s="14"/>
      <c r="T1380" s="14">
        <v>146622</v>
      </c>
      <c r="U1380" s="14"/>
      <c r="V1380" s="15">
        <v>346107</v>
      </c>
      <c r="W1380" s="14"/>
      <c r="X1380" s="5" t="str">
        <f t="shared" si="21"/>
        <v>No</v>
      </c>
      <c r="Y1380" s="14"/>
      <c r="Z1380" s="5"/>
      <c r="AA1380" s="14"/>
      <c r="AB1380" s="5"/>
      <c r="AC1380" s="27"/>
      <c r="AD1380" s="5"/>
      <c r="AE1380" s="14"/>
      <c r="AF1380" s="5"/>
      <c r="AG1380" s="7"/>
    </row>
    <row r="1381" spans="1:33" s="54" customFormat="1">
      <c r="A1381" s="16" t="s">
        <v>3144</v>
      </c>
      <c r="B1381" s="16" t="s">
        <v>3145</v>
      </c>
      <c r="C1381" s="17" t="s">
        <v>50</v>
      </c>
      <c r="D1381" s="186" t="s">
        <v>3146</v>
      </c>
      <c r="E1381" s="189" t="s">
        <v>3147</v>
      </c>
      <c r="F1381" s="17" t="s">
        <v>83</v>
      </c>
      <c r="G1381" s="17" t="s">
        <v>147</v>
      </c>
      <c r="H1381" s="18">
        <v>0</v>
      </c>
      <c r="I1381" s="13">
        <v>8</v>
      </c>
      <c r="J1381" s="14">
        <v>31476</v>
      </c>
      <c r="K1381" s="19"/>
      <c r="L1381" s="14">
        <v>100742</v>
      </c>
      <c r="M1381" s="14"/>
      <c r="N1381" s="14">
        <v>0</v>
      </c>
      <c r="O1381" s="14"/>
      <c r="P1381" s="14">
        <v>26021</v>
      </c>
      <c r="Q1381" s="14"/>
      <c r="R1381" s="14">
        <v>0</v>
      </c>
      <c r="S1381" s="14"/>
      <c r="T1381" s="14">
        <v>158239</v>
      </c>
      <c r="U1381" s="14"/>
      <c r="V1381" s="15">
        <v>316478</v>
      </c>
      <c r="W1381" s="14"/>
      <c r="X1381" s="5" t="str">
        <f t="shared" si="21"/>
        <v>No</v>
      </c>
      <c r="Y1381" s="14"/>
      <c r="Z1381" s="5"/>
      <c r="AA1381" s="14"/>
      <c r="AB1381" s="5"/>
      <c r="AC1381" s="27"/>
      <c r="AD1381" s="5"/>
      <c r="AE1381" s="14"/>
      <c r="AF1381" s="5"/>
      <c r="AG1381" s="7"/>
    </row>
    <row r="1382" spans="1:33" s="54" customFormat="1">
      <c r="A1382" s="16" t="s">
        <v>6610</v>
      </c>
      <c r="B1382" s="16" t="s">
        <v>5116</v>
      </c>
      <c r="C1382" s="17" t="s">
        <v>120</v>
      </c>
      <c r="D1382" s="186" t="s">
        <v>5117</v>
      </c>
      <c r="E1382" s="189">
        <v>60260</v>
      </c>
      <c r="F1382" s="17" t="s">
        <v>157</v>
      </c>
      <c r="G1382" s="17" t="s">
        <v>5756</v>
      </c>
      <c r="H1382" s="18">
        <v>5121892</v>
      </c>
      <c r="I1382" s="13">
        <v>8</v>
      </c>
      <c r="J1382" s="14">
        <v>70461</v>
      </c>
      <c r="K1382" s="19"/>
      <c r="L1382" s="14">
        <v>3353</v>
      </c>
      <c r="M1382" s="14"/>
      <c r="N1382" s="14">
        <v>0</v>
      </c>
      <c r="O1382" s="14"/>
      <c r="P1382" s="14">
        <v>140150</v>
      </c>
      <c r="Q1382" s="14"/>
      <c r="R1382" s="14">
        <v>463853</v>
      </c>
      <c r="S1382" s="14"/>
      <c r="T1382" s="14">
        <v>318826</v>
      </c>
      <c r="U1382" s="14"/>
      <c r="V1382" s="15">
        <v>996643</v>
      </c>
      <c r="W1382" s="14"/>
      <c r="X1382" s="5" t="str">
        <f t="shared" si="21"/>
        <v>No</v>
      </c>
      <c r="Y1382" s="14"/>
      <c r="Z1382" s="5"/>
      <c r="AA1382" s="14"/>
      <c r="AB1382" s="5"/>
      <c r="AC1382" s="27"/>
      <c r="AD1382" s="5"/>
      <c r="AE1382" s="14"/>
      <c r="AF1382" s="5"/>
      <c r="AG1382" s="7"/>
    </row>
    <row r="1383" spans="1:33" s="54" customFormat="1">
      <c r="A1383" s="16" t="s">
        <v>421</v>
      </c>
      <c r="B1383" s="16" t="s">
        <v>422</v>
      </c>
      <c r="C1383" s="17" t="s">
        <v>103</v>
      </c>
      <c r="D1383" s="186">
        <v>4182</v>
      </c>
      <c r="E1383" s="189">
        <v>40182</v>
      </c>
      <c r="F1383" s="17" t="s">
        <v>83</v>
      </c>
      <c r="G1383" s="17" t="s">
        <v>5756</v>
      </c>
      <c r="H1383" s="18">
        <v>2148346</v>
      </c>
      <c r="I1383" s="13">
        <v>8</v>
      </c>
      <c r="J1383" s="14">
        <v>0</v>
      </c>
      <c r="K1383" s="19"/>
      <c r="L1383" s="14">
        <v>0</v>
      </c>
      <c r="M1383" s="14"/>
      <c r="N1383" s="14">
        <v>0</v>
      </c>
      <c r="O1383" s="14"/>
      <c r="P1383" s="14">
        <v>204917</v>
      </c>
      <c r="Q1383" s="14"/>
      <c r="R1383" s="14">
        <v>0</v>
      </c>
      <c r="S1383" s="14"/>
      <c r="T1383" s="14">
        <v>171899</v>
      </c>
      <c r="U1383" s="14"/>
      <c r="V1383" s="15">
        <v>376816</v>
      </c>
      <c r="W1383" s="14"/>
      <c r="X1383" s="5" t="str">
        <f t="shared" si="21"/>
        <v>No</v>
      </c>
      <c r="Y1383" s="14"/>
      <c r="Z1383" s="5"/>
      <c r="AA1383" s="14"/>
      <c r="AB1383" s="5"/>
      <c r="AC1383" s="27"/>
      <c r="AD1383" s="5"/>
      <c r="AE1383" s="14"/>
      <c r="AF1383" s="5"/>
      <c r="AG1383" s="7"/>
    </row>
    <row r="1384" spans="1:33" s="54" customFormat="1">
      <c r="A1384" s="16" t="s">
        <v>5220</v>
      </c>
      <c r="B1384" s="16" t="s">
        <v>5221</v>
      </c>
      <c r="C1384" s="17" t="s">
        <v>168</v>
      </c>
      <c r="D1384" s="186" t="s">
        <v>5222</v>
      </c>
      <c r="E1384" s="189" t="s">
        <v>5223</v>
      </c>
      <c r="F1384" s="17" t="s">
        <v>83</v>
      </c>
      <c r="G1384" s="17" t="s">
        <v>147</v>
      </c>
      <c r="H1384" s="18">
        <v>0</v>
      </c>
      <c r="I1384" s="13">
        <v>8</v>
      </c>
      <c r="J1384" s="14">
        <v>59901</v>
      </c>
      <c r="K1384" s="19"/>
      <c r="L1384" s="14">
        <v>45</v>
      </c>
      <c r="M1384" s="14"/>
      <c r="N1384" s="14">
        <v>0</v>
      </c>
      <c r="O1384" s="14"/>
      <c r="P1384" s="14">
        <v>1081053</v>
      </c>
      <c r="Q1384" s="14"/>
      <c r="R1384" s="14">
        <v>122750</v>
      </c>
      <c r="S1384" s="14"/>
      <c r="T1384" s="14">
        <v>506861</v>
      </c>
      <c r="U1384" s="14"/>
      <c r="V1384" s="15">
        <v>1770610</v>
      </c>
      <c r="W1384" s="14"/>
      <c r="X1384" s="5" t="str">
        <f t="shared" si="21"/>
        <v>No</v>
      </c>
      <c r="Y1384" s="14"/>
      <c r="Z1384" s="5"/>
      <c r="AA1384" s="14"/>
      <c r="AB1384" s="5"/>
      <c r="AC1384" s="27"/>
      <c r="AD1384" s="5"/>
      <c r="AE1384" s="14"/>
      <c r="AF1384" s="5"/>
      <c r="AG1384" s="7"/>
    </row>
    <row r="1385" spans="1:33" s="54" customFormat="1">
      <c r="A1385" s="16" t="s">
        <v>2053</v>
      </c>
      <c r="B1385" s="16" t="s">
        <v>2054</v>
      </c>
      <c r="C1385" s="17" t="s">
        <v>69</v>
      </c>
      <c r="D1385" s="186" t="s">
        <v>2055</v>
      </c>
      <c r="E1385" s="189" t="s">
        <v>2056</v>
      </c>
      <c r="F1385" s="17" t="s">
        <v>157</v>
      </c>
      <c r="G1385" s="17" t="s">
        <v>147</v>
      </c>
      <c r="H1385" s="18">
        <v>0</v>
      </c>
      <c r="I1385" s="13">
        <v>8</v>
      </c>
      <c r="J1385" s="14">
        <v>22066</v>
      </c>
      <c r="K1385" s="19"/>
      <c r="L1385" s="14">
        <v>10683</v>
      </c>
      <c r="M1385" s="14"/>
      <c r="N1385" s="14">
        <v>0</v>
      </c>
      <c r="O1385" s="14"/>
      <c r="P1385" s="14">
        <v>15000</v>
      </c>
      <c r="Q1385" s="14"/>
      <c r="R1385" s="14">
        <v>164295</v>
      </c>
      <c r="S1385" s="14"/>
      <c r="T1385" s="14">
        <v>111284</v>
      </c>
      <c r="U1385" s="14"/>
      <c r="V1385" s="15">
        <v>323328</v>
      </c>
      <c r="W1385" s="14"/>
      <c r="X1385" s="5" t="str">
        <f t="shared" si="21"/>
        <v>No</v>
      </c>
      <c r="Y1385" s="14"/>
      <c r="Z1385" s="5"/>
      <c r="AA1385" s="14"/>
      <c r="AB1385" s="5"/>
      <c r="AC1385" s="27"/>
      <c r="AD1385" s="5"/>
      <c r="AE1385" s="14"/>
      <c r="AF1385" s="5"/>
      <c r="AG1385" s="7"/>
    </row>
    <row r="1386" spans="1:33" s="54" customFormat="1">
      <c r="A1386" s="16" t="s">
        <v>4433</v>
      </c>
      <c r="B1386" s="16" t="s">
        <v>4434</v>
      </c>
      <c r="C1386" s="17" t="s">
        <v>171</v>
      </c>
      <c r="D1386" s="186">
        <v>4120</v>
      </c>
      <c r="E1386" s="189">
        <v>40120</v>
      </c>
      <c r="F1386" s="17" t="s">
        <v>83</v>
      </c>
      <c r="G1386" s="17" t="s">
        <v>84</v>
      </c>
      <c r="H1386" s="18">
        <v>156909</v>
      </c>
      <c r="I1386" s="13">
        <v>8</v>
      </c>
      <c r="J1386" s="14">
        <v>331176</v>
      </c>
      <c r="K1386" s="19"/>
      <c r="L1386" s="14">
        <v>35113</v>
      </c>
      <c r="M1386" s="14"/>
      <c r="N1386" s="14">
        <v>0</v>
      </c>
      <c r="O1386" s="14"/>
      <c r="P1386" s="14">
        <v>520915</v>
      </c>
      <c r="Q1386" s="14"/>
      <c r="R1386" s="14">
        <v>520915</v>
      </c>
      <c r="S1386" s="14"/>
      <c r="T1386" s="14">
        <v>1284016</v>
      </c>
      <c r="U1386" s="14"/>
      <c r="V1386" s="15">
        <v>2692135</v>
      </c>
      <c r="W1386" s="14"/>
      <c r="X1386" s="5" t="str">
        <f t="shared" si="21"/>
        <v>No</v>
      </c>
      <c r="Y1386" s="14"/>
      <c r="Z1386" s="5"/>
      <c r="AA1386" s="14"/>
      <c r="AB1386" s="5"/>
      <c r="AC1386" s="27"/>
      <c r="AD1386" s="5"/>
      <c r="AE1386" s="14"/>
      <c r="AF1386" s="5"/>
      <c r="AG1386" s="7"/>
    </row>
    <row r="1387" spans="1:33" s="54" customFormat="1">
      <c r="A1387" s="16" t="s">
        <v>691</v>
      </c>
      <c r="B1387" s="16" t="s">
        <v>665</v>
      </c>
      <c r="C1387" s="17" t="s">
        <v>112</v>
      </c>
      <c r="D1387" s="186">
        <v>1123</v>
      </c>
      <c r="E1387" s="189">
        <v>10123</v>
      </c>
      <c r="F1387" s="17" t="s">
        <v>88</v>
      </c>
      <c r="G1387" s="17" t="s">
        <v>5756</v>
      </c>
      <c r="H1387" s="18">
        <v>4181019</v>
      </c>
      <c r="I1387" s="13">
        <v>8</v>
      </c>
      <c r="J1387" s="14">
        <v>17953</v>
      </c>
      <c r="K1387" s="19"/>
      <c r="L1387" s="14">
        <v>8460</v>
      </c>
      <c r="M1387" s="14"/>
      <c r="N1387" s="14">
        <v>0</v>
      </c>
      <c r="O1387" s="14"/>
      <c r="P1387" s="14">
        <v>142435</v>
      </c>
      <c r="Q1387" s="14"/>
      <c r="R1387" s="14">
        <v>0</v>
      </c>
      <c r="S1387" s="14"/>
      <c r="T1387" s="14">
        <v>397488</v>
      </c>
      <c r="U1387" s="14"/>
      <c r="V1387" s="15">
        <v>566336</v>
      </c>
      <c r="W1387" s="14"/>
      <c r="X1387" s="5" t="str">
        <f t="shared" si="21"/>
        <v>No</v>
      </c>
      <c r="Y1387" s="14"/>
      <c r="Z1387" s="5"/>
      <c r="AA1387" s="14"/>
      <c r="AB1387" s="5"/>
      <c r="AC1387" s="27"/>
      <c r="AD1387" s="5"/>
      <c r="AE1387" s="14"/>
      <c r="AF1387" s="5"/>
      <c r="AG1387" s="7"/>
    </row>
    <row r="1388" spans="1:33" s="54" customFormat="1">
      <c r="A1388" s="16" t="s">
        <v>5077</v>
      </c>
      <c r="B1388" s="16" t="s">
        <v>5078</v>
      </c>
      <c r="C1388" s="17" t="s">
        <v>91</v>
      </c>
      <c r="D1388" s="186" t="s">
        <v>5079</v>
      </c>
      <c r="E1388" s="189" t="s">
        <v>5080</v>
      </c>
      <c r="F1388" s="17" t="s">
        <v>83</v>
      </c>
      <c r="G1388" s="17" t="s">
        <v>147</v>
      </c>
      <c r="H1388" s="18">
        <v>0</v>
      </c>
      <c r="I1388" s="13">
        <v>8</v>
      </c>
      <c r="J1388" s="14">
        <v>37423</v>
      </c>
      <c r="K1388" s="19"/>
      <c r="L1388" s="14">
        <v>0</v>
      </c>
      <c r="M1388" s="14"/>
      <c r="N1388" s="14">
        <v>0</v>
      </c>
      <c r="O1388" s="14"/>
      <c r="P1388" s="14">
        <v>53667</v>
      </c>
      <c r="Q1388" s="14"/>
      <c r="R1388" s="14">
        <v>72616</v>
      </c>
      <c r="S1388" s="14"/>
      <c r="T1388" s="14">
        <v>97491</v>
      </c>
      <c r="U1388" s="14"/>
      <c r="V1388" s="15">
        <v>261197</v>
      </c>
      <c r="W1388" s="14"/>
      <c r="X1388" s="5" t="str">
        <f t="shared" si="21"/>
        <v>No</v>
      </c>
      <c r="Y1388" s="14"/>
      <c r="Z1388" s="5"/>
      <c r="AA1388" s="14"/>
      <c r="AB1388" s="5"/>
      <c r="AC1388" s="27"/>
      <c r="AD1388" s="5"/>
      <c r="AE1388" s="14"/>
      <c r="AF1388" s="5"/>
      <c r="AG1388" s="7"/>
    </row>
    <row r="1389" spans="1:33" s="54" customFormat="1">
      <c r="A1389" s="16" t="s">
        <v>964</v>
      </c>
      <c r="B1389" s="16" t="s">
        <v>4297</v>
      </c>
      <c r="C1389" s="17" t="s">
        <v>235</v>
      </c>
      <c r="D1389" s="186" t="s">
        <v>4298</v>
      </c>
      <c r="E1389" s="189" t="s">
        <v>4299</v>
      </c>
      <c r="F1389" s="17" t="s">
        <v>83</v>
      </c>
      <c r="G1389" s="17" t="s">
        <v>147</v>
      </c>
      <c r="H1389" s="18">
        <v>0</v>
      </c>
      <c r="I1389" s="13">
        <v>8</v>
      </c>
      <c r="J1389" s="14">
        <v>35168</v>
      </c>
      <c r="K1389" s="19"/>
      <c r="L1389" s="14">
        <v>112266</v>
      </c>
      <c r="M1389" s="14"/>
      <c r="N1389" s="14">
        <v>0</v>
      </c>
      <c r="O1389" s="14"/>
      <c r="P1389" s="14">
        <v>62124</v>
      </c>
      <c r="Q1389" s="14"/>
      <c r="R1389" s="14">
        <v>159409</v>
      </c>
      <c r="S1389" s="14"/>
      <c r="T1389" s="14">
        <v>289291</v>
      </c>
      <c r="U1389" s="14"/>
      <c r="V1389" s="15">
        <v>658258</v>
      </c>
      <c r="W1389" s="14"/>
      <c r="X1389" s="5" t="str">
        <f t="shared" si="21"/>
        <v>No</v>
      </c>
      <c r="Y1389" s="14"/>
      <c r="Z1389" s="5"/>
      <c r="AA1389" s="14"/>
      <c r="AB1389" s="5"/>
      <c r="AC1389" s="27"/>
      <c r="AD1389" s="5"/>
      <c r="AE1389" s="14"/>
      <c r="AF1389" s="5"/>
      <c r="AG1389" s="7"/>
    </row>
    <row r="1390" spans="1:33" s="54" customFormat="1">
      <c r="A1390" s="16" t="s">
        <v>6218</v>
      </c>
      <c r="B1390" s="16" t="s">
        <v>6170</v>
      </c>
      <c r="C1390" s="17" t="s">
        <v>91</v>
      </c>
      <c r="D1390" s="186"/>
      <c r="E1390" s="189">
        <v>90277</v>
      </c>
      <c r="F1390" s="17" t="s">
        <v>83</v>
      </c>
      <c r="G1390" s="17" t="s">
        <v>5756</v>
      </c>
      <c r="H1390" s="18">
        <v>12150996</v>
      </c>
      <c r="I1390" s="13">
        <v>8</v>
      </c>
      <c r="J1390" s="14">
        <v>16571</v>
      </c>
      <c r="K1390" s="19"/>
      <c r="L1390" s="14">
        <v>0</v>
      </c>
      <c r="M1390" s="14"/>
      <c r="N1390" s="14">
        <v>0</v>
      </c>
      <c r="O1390" s="14"/>
      <c r="P1390" s="14">
        <v>978567</v>
      </c>
      <c r="Q1390" s="14"/>
      <c r="R1390" s="14">
        <v>0</v>
      </c>
      <c r="S1390" s="14"/>
      <c r="T1390" s="14">
        <v>0</v>
      </c>
      <c r="U1390" s="14"/>
      <c r="V1390" s="15">
        <v>995138</v>
      </c>
      <c r="W1390" s="14"/>
      <c r="X1390" s="5" t="str">
        <f t="shared" si="21"/>
        <v>No</v>
      </c>
      <c r="Y1390" s="14"/>
      <c r="Z1390" s="5"/>
      <c r="AA1390" s="14"/>
      <c r="AB1390" s="5"/>
      <c r="AC1390" s="27"/>
      <c r="AD1390" s="5"/>
      <c r="AE1390" s="14"/>
      <c r="AF1390" s="5"/>
      <c r="AG1390" s="7"/>
    </row>
    <row r="1391" spans="1:33" s="54" customFormat="1">
      <c r="A1391" s="16" t="s">
        <v>355</v>
      </c>
      <c r="B1391" s="16" t="s">
        <v>356</v>
      </c>
      <c r="C1391" s="17" t="s">
        <v>73</v>
      </c>
      <c r="D1391" s="186" t="s">
        <v>357</v>
      </c>
      <c r="E1391" s="189" t="s">
        <v>358</v>
      </c>
      <c r="F1391" s="17" t="s">
        <v>157</v>
      </c>
      <c r="G1391" s="17" t="s">
        <v>147</v>
      </c>
      <c r="H1391" s="18">
        <v>0</v>
      </c>
      <c r="I1391" s="13">
        <v>8</v>
      </c>
      <c r="J1391" s="14">
        <v>69492</v>
      </c>
      <c r="K1391" s="19"/>
      <c r="L1391" s="14">
        <v>0</v>
      </c>
      <c r="M1391" s="14"/>
      <c r="N1391" s="14">
        <v>0</v>
      </c>
      <c r="O1391" s="14"/>
      <c r="P1391" s="14">
        <v>399675</v>
      </c>
      <c r="Q1391" s="14"/>
      <c r="R1391" s="14">
        <v>0</v>
      </c>
      <c r="S1391" s="14"/>
      <c r="T1391" s="14">
        <v>548804</v>
      </c>
      <c r="U1391" s="14"/>
      <c r="V1391" s="15">
        <v>1017971</v>
      </c>
      <c r="W1391" s="14"/>
      <c r="X1391" s="5" t="str">
        <f t="shared" si="21"/>
        <v>No</v>
      </c>
      <c r="Y1391" s="14"/>
      <c r="Z1391" s="5"/>
      <c r="AA1391" s="14"/>
      <c r="AB1391" s="5"/>
      <c r="AC1391" s="27"/>
      <c r="AD1391" s="5"/>
      <c r="AE1391" s="14"/>
      <c r="AF1391" s="5"/>
      <c r="AG1391" s="7"/>
    </row>
    <row r="1392" spans="1:33" s="54" customFormat="1">
      <c r="A1392" s="16" t="s">
        <v>367</v>
      </c>
      <c r="B1392" s="16" t="s">
        <v>368</v>
      </c>
      <c r="C1392" s="17" t="s">
        <v>73</v>
      </c>
      <c r="D1392" s="186" t="s">
        <v>369</v>
      </c>
      <c r="E1392" s="189" t="s">
        <v>370</v>
      </c>
      <c r="F1392" s="17" t="s">
        <v>83</v>
      </c>
      <c r="G1392" s="17" t="s">
        <v>147</v>
      </c>
      <c r="H1392" s="18">
        <v>0</v>
      </c>
      <c r="I1392" s="13">
        <v>8</v>
      </c>
      <c r="J1392" s="14">
        <v>40006</v>
      </c>
      <c r="K1392" s="19"/>
      <c r="L1392" s="14">
        <v>0</v>
      </c>
      <c r="M1392" s="14"/>
      <c r="N1392" s="14">
        <v>0</v>
      </c>
      <c r="O1392" s="14"/>
      <c r="P1392" s="14">
        <v>276097</v>
      </c>
      <c r="Q1392" s="14"/>
      <c r="R1392" s="14">
        <v>0</v>
      </c>
      <c r="S1392" s="14"/>
      <c r="T1392" s="14">
        <v>458028</v>
      </c>
      <c r="U1392" s="14"/>
      <c r="V1392" s="15">
        <v>774131</v>
      </c>
      <c r="W1392" s="14"/>
      <c r="X1392" s="5" t="str">
        <f t="shared" si="21"/>
        <v>No</v>
      </c>
      <c r="Y1392" s="14"/>
      <c r="Z1392" s="5"/>
      <c r="AA1392" s="14"/>
      <c r="AB1392" s="5"/>
      <c r="AC1392" s="27"/>
      <c r="AD1392" s="5"/>
      <c r="AE1392" s="14"/>
      <c r="AF1392" s="5"/>
      <c r="AG1392" s="7"/>
    </row>
    <row r="1393" spans="1:33" s="54" customFormat="1">
      <c r="A1393" s="16" t="s">
        <v>6606</v>
      </c>
      <c r="B1393" s="16" t="s">
        <v>6070</v>
      </c>
      <c r="C1393" s="17" t="s">
        <v>141</v>
      </c>
      <c r="D1393" s="186"/>
      <c r="E1393" s="189">
        <v>30198</v>
      </c>
      <c r="F1393" s="17" t="s">
        <v>83</v>
      </c>
      <c r="G1393" s="17" t="s">
        <v>5756</v>
      </c>
      <c r="H1393" s="18">
        <v>1439666</v>
      </c>
      <c r="I1393" s="13">
        <v>8</v>
      </c>
      <c r="J1393" s="14">
        <v>76069</v>
      </c>
      <c r="K1393" s="19"/>
      <c r="L1393" s="14">
        <v>12791</v>
      </c>
      <c r="M1393" s="14"/>
      <c r="N1393" s="14">
        <v>0</v>
      </c>
      <c r="O1393" s="14"/>
      <c r="P1393" s="14">
        <v>715225</v>
      </c>
      <c r="Q1393" s="14"/>
      <c r="R1393" s="14">
        <v>188364</v>
      </c>
      <c r="S1393" s="14"/>
      <c r="T1393" s="14">
        <v>0</v>
      </c>
      <c r="U1393" s="14"/>
      <c r="V1393" s="15">
        <v>992449</v>
      </c>
      <c r="W1393" s="14"/>
      <c r="X1393" s="5" t="str">
        <f t="shared" si="21"/>
        <v>No</v>
      </c>
      <c r="Y1393" s="14"/>
      <c r="Z1393" s="5"/>
      <c r="AA1393" s="14"/>
      <c r="AB1393" s="5"/>
      <c r="AC1393" s="27"/>
      <c r="AD1393" s="5"/>
      <c r="AE1393" s="14"/>
      <c r="AF1393" s="5"/>
      <c r="AG1393" s="7"/>
    </row>
    <row r="1394" spans="1:33" s="54" customFormat="1">
      <c r="A1394" s="16" t="s">
        <v>3278</v>
      </c>
      <c r="B1394" s="16" t="s">
        <v>3279</v>
      </c>
      <c r="C1394" s="17" t="s">
        <v>555</v>
      </c>
      <c r="D1394" s="186" t="s">
        <v>3280</v>
      </c>
      <c r="E1394" s="189" t="s">
        <v>3281</v>
      </c>
      <c r="F1394" s="17" t="s">
        <v>83</v>
      </c>
      <c r="G1394" s="17" t="s">
        <v>147</v>
      </c>
      <c r="H1394" s="18">
        <v>0</v>
      </c>
      <c r="I1394" s="13">
        <v>8</v>
      </c>
      <c r="J1394" s="14">
        <v>45971</v>
      </c>
      <c r="K1394" s="19"/>
      <c r="L1394" s="14">
        <v>0</v>
      </c>
      <c r="M1394" s="14"/>
      <c r="N1394" s="14">
        <v>0</v>
      </c>
      <c r="O1394" s="14"/>
      <c r="P1394" s="14">
        <v>0</v>
      </c>
      <c r="Q1394" s="14"/>
      <c r="R1394" s="14">
        <v>685038</v>
      </c>
      <c r="S1394" s="14"/>
      <c r="T1394" s="14">
        <v>269137</v>
      </c>
      <c r="U1394" s="14"/>
      <c r="V1394" s="15">
        <v>1000146</v>
      </c>
      <c r="W1394" s="14"/>
      <c r="X1394" s="5" t="str">
        <f t="shared" si="21"/>
        <v>No</v>
      </c>
      <c r="Y1394" s="14"/>
      <c r="Z1394" s="5"/>
      <c r="AA1394" s="14"/>
      <c r="AB1394" s="5"/>
      <c r="AC1394" s="27"/>
      <c r="AD1394" s="5"/>
      <c r="AE1394" s="14"/>
      <c r="AF1394" s="5"/>
      <c r="AG1394" s="7"/>
    </row>
    <row r="1395" spans="1:33" s="54" customFormat="1">
      <c r="A1395" s="16" t="s">
        <v>75</v>
      </c>
      <c r="B1395" s="16" t="s">
        <v>76</v>
      </c>
      <c r="C1395" s="17" t="s">
        <v>46</v>
      </c>
      <c r="D1395" s="186" t="s">
        <v>77</v>
      </c>
      <c r="E1395" s="189">
        <v>55234</v>
      </c>
      <c r="F1395" s="17" t="s">
        <v>36</v>
      </c>
      <c r="G1395" s="17" t="s">
        <v>5756</v>
      </c>
      <c r="H1395" s="18">
        <v>0</v>
      </c>
      <c r="I1395" s="13">
        <v>8</v>
      </c>
      <c r="J1395" s="14">
        <v>19785</v>
      </c>
      <c r="K1395" s="19" t="s">
        <v>6126</v>
      </c>
      <c r="L1395" s="14">
        <v>0</v>
      </c>
      <c r="M1395" s="14"/>
      <c r="N1395" s="14">
        <v>0</v>
      </c>
      <c r="O1395" s="14"/>
      <c r="P1395" s="14">
        <v>10148</v>
      </c>
      <c r="Q1395" s="14"/>
      <c r="R1395" s="14">
        <v>0</v>
      </c>
      <c r="S1395" s="14"/>
      <c r="T1395" s="14">
        <v>531383</v>
      </c>
      <c r="U1395" s="14"/>
      <c r="V1395" s="15">
        <v>561316</v>
      </c>
      <c r="W1395" s="14"/>
      <c r="X1395" s="5" t="str">
        <f t="shared" si="21"/>
        <v>Yes</v>
      </c>
      <c r="Y1395" s="14"/>
      <c r="Z1395" s="5"/>
      <c r="AA1395" s="14"/>
      <c r="AB1395" s="5"/>
      <c r="AC1395" s="27"/>
      <c r="AD1395" s="5"/>
      <c r="AE1395" s="14"/>
      <c r="AF1395" s="5"/>
      <c r="AG1395" s="7"/>
    </row>
    <row r="1396" spans="1:33" s="54" customFormat="1">
      <c r="A1396" s="16" t="s">
        <v>1227</v>
      </c>
      <c r="B1396" s="16" t="s">
        <v>1228</v>
      </c>
      <c r="C1396" s="17" t="s">
        <v>154</v>
      </c>
      <c r="D1396" s="186">
        <v>4101</v>
      </c>
      <c r="E1396" s="189">
        <v>40101</v>
      </c>
      <c r="F1396" s="17" t="s">
        <v>88</v>
      </c>
      <c r="G1396" s="17" t="s">
        <v>5756</v>
      </c>
      <c r="H1396" s="18">
        <v>180786</v>
      </c>
      <c r="I1396" s="13">
        <v>8</v>
      </c>
      <c r="J1396" s="14">
        <v>191077</v>
      </c>
      <c r="K1396" s="19"/>
      <c r="L1396" s="14">
        <v>269752</v>
      </c>
      <c r="M1396" s="14"/>
      <c r="N1396" s="14">
        <v>0</v>
      </c>
      <c r="O1396" s="14"/>
      <c r="P1396" s="14">
        <v>302479</v>
      </c>
      <c r="Q1396" s="14"/>
      <c r="R1396" s="14">
        <v>150621</v>
      </c>
      <c r="S1396" s="14"/>
      <c r="T1396" s="14">
        <v>451598</v>
      </c>
      <c r="U1396" s="14"/>
      <c r="V1396" s="15">
        <v>1365527</v>
      </c>
      <c r="W1396" s="14"/>
      <c r="X1396" s="5" t="str">
        <f t="shared" si="21"/>
        <v>No</v>
      </c>
      <c r="Y1396" s="14"/>
      <c r="Z1396" s="5"/>
      <c r="AA1396" s="14"/>
      <c r="AB1396" s="5"/>
      <c r="AC1396" s="27"/>
      <c r="AD1396" s="5"/>
      <c r="AE1396" s="14"/>
      <c r="AF1396" s="5"/>
      <c r="AG1396" s="7"/>
    </row>
    <row r="1397" spans="1:33" s="54" customFormat="1">
      <c r="A1397" s="16" t="s">
        <v>4941</v>
      </c>
      <c r="B1397" s="16" t="s">
        <v>1927</v>
      </c>
      <c r="C1397" s="17" t="s">
        <v>91</v>
      </c>
      <c r="D1397" s="186" t="s">
        <v>4942</v>
      </c>
      <c r="E1397" s="189" t="s">
        <v>4943</v>
      </c>
      <c r="F1397" s="17" t="s">
        <v>88</v>
      </c>
      <c r="G1397" s="17" t="s">
        <v>147</v>
      </c>
      <c r="H1397" s="18">
        <v>0</v>
      </c>
      <c r="I1397" s="13">
        <v>8</v>
      </c>
      <c r="J1397" s="14">
        <v>205807</v>
      </c>
      <c r="K1397" s="19"/>
      <c r="L1397" s="14">
        <v>5608</v>
      </c>
      <c r="M1397" s="14"/>
      <c r="N1397" s="14">
        <v>0</v>
      </c>
      <c r="O1397" s="14"/>
      <c r="P1397" s="14">
        <v>513476</v>
      </c>
      <c r="Q1397" s="14"/>
      <c r="R1397" s="14">
        <v>59729</v>
      </c>
      <c r="S1397" s="14"/>
      <c r="T1397" s="14">
        <v>452825</v>
      </c>
      <c r="U1397" s="14"/>
      <c r="V1397" s="15">
        <v>1237445</v>
      </c>
      <c r="W1397" s="14"/>
      <c r="X1397" s="5" t="str">
        <f t="shared" si="21"/>
        <v>No</v>
      </c>
      <c r="Y1397" s="14"/>
      <c r="Z1397" s="5"/>
      <c r="AA1397" s="14"/>
      <c r="AB1397" s="5"/>
      <c r="AC1397" s="27"/>
      <c r="AD1397" s="5"/>
      <c r="AE1397" s="14"/>
      <c r="AF1397" s="5"/>
      <c r="AG1397" s="7"/>
    </row>
    <row r="1398" spans="1:33" s="54" customFormat="1">
      <c r="A1398" s="16" t="s">
        <v>5253</v>
      </c>
      <c r="B1398" s="16" t="s">
        <v>5254</v>
      </c>
      <c r="C1398" s="17" t="s">
        <v>168</v>
      </c>
      <c r="D1398" s="186" t="s">
        <v>5255</v>
      </c>
      <c r="E1398" s="189" t="s">
        <v>5256</v>
      </c>
      <c r="F1398" s="17" t="s">
        <v>83</v>
      </c>
      <c r="G1398" s="17" t="s">
        <v>147</v>
      </c>
      <c r="H1398" s="18">
        <v>0</v>
      </c>
      <c r="I1398" s="13">
        <v>8</v>
      </c>
      <c r="J1398" s="14">
        <v>121551</v>
      </c>
      <c r="K1398" s="19"/>
      <c r="L1398" s="14">
        <v>182717</v>
      </c>
      <c r="M1398" s="14"/>
      <c r="N1398" s="14">
        <v>0</v>
      </c>
      <c r="O1398" s="14"/>
      <c r="P1398" s="14">
        <v>97849</v>
      </c>
      <c r="Q1398" s="14"/>
      <c r="R1398" s="14">
        <v>25012</v>
      </c>
      <c r="S1398" s="14"/>
      <c r="T1398" s="14">
        <v>284095</v>
      </c>
      <c r="U1398" s="14"/>
      <c r="V1398" s="15">
        <v>711224</v>
      </c>
      <c r="W1398" s="14"/>
      <c r="X1398" s="5" t="str">
        <f t="shared" si="21"/>
        <v>No</v>
      </c>
      <c r="Y1398" s="14"/>
      <c r="Z1398" s="5"/>
      <c r="AA1398" s="14"/>
      <c r="AB1398" s="5"/>
      <c r="AC1398" s="27"/>
      <c r="AD1398" s="5"/>
      <c r="AE1398" s="14"/>
      <c r="AF1398" s="5"/>
      <c r="AG1398" s="7"/>
    </row>
    <row r="1399" spans="1:33" s="54" customFormat="1">
      <c r="A1399" s="16" t="s">
        <v>1231</v>
      </c>
      <c r="B1399" s="16" t="s">
        <v>485</v>
      </c>
      <c r="C1399" s="17" t="s">
        <v>42</v>
      </c>
      <c r="D1399" s="186">
        <v>2183</v>
      </c>
      <c r="E1399" s="189">
        <v>20183</v>
      </c>
      <c r="F1399" s="17" t="s">
        <v>83</v>
      </c>
      <c r="G1399" s="17" t="s">
        <v>5756</v>
      </c>
      <c r="H1399" s="18">
        <v>423566</v>
      </c>
      <c r="I1399" s="13">
        <v>8</v>
      </c>
      <c r="J1399" s="14">
        <v>36281</v>
      </c>
      <c r="K1399" s="19"/>
      <c r="L1399" s="14">
        <v>7507</v>
      </c>
      <c r="M1399" s="14"/>
      <c r="N1399" s="14">
        <v>0</v>
      </c>
      <c r="O1399" s="14"/>
      <c r="P1399" s="14">
        <v>244745</v>
      </c>
      <c r="Q1399" s="14"/>
      <c r="R1399" s="14">
        <v>139144</v>
      </c>
      <c r="S1399" s="14"/>
      <c r="T1399" s="14">
        <v>180000</v>
      </c>
      <c r="U1399" s="14"/>
      <c r="V1399" s="15">
        <v>607677</v>
      </c>
      <c r="W1399" s="14"/>
      <c r="X1399" s="5" t="str">
        <f t="shared" si="21"/>
        <v>No</v>
      </c>
      <c r="Y1399" s="14"/>
      <c r="Z1399" s="5"/>
      <c r="AA1399" s="14"/>
      <c r="AB1399" s="5"/>
      <c r="AC1399" s="27"/>
      <c r="AD1399" s="5"/>
      <c r="AE1399" s="14"/>
      <c r="AF1399" s="5"/>
      <c r="AG1399" s="7"/>
    </row>
    <row r="1400" spans="1:33" s="54" customFormat="1">
      <c r="A1400" s="16" t="s">
        <v>507</v>
      </c>
      <c r="B1400" s="16" t="s">
        <v>508</v>
      </c>
      <c r="C1400" s="17" t="s">
        <v>58</v>
      </c>
      <c r="D1400" s="186">
        <v>5133</v>
      </c>
      <c r="E1400" s="189">
        <v>50133</v>
      </c>
      <c r="F1400" s="17" t="s">
        <v>83</v>
      </c>
      <c r="G1400" s="17" t="s">
        <v>5756</v>
      </c>
      <c r="H1400" s="18">
        <v>102852</v>
      </c>
      <c r="I1400" s="13">
        <v>8</v>
      </c>
      <c r="J1400" s="14">
        <v>169573</v>
      </c>
      <c r="K1400" s="19"/>
      <c r="L1400" s="14">
        <v>0</v>
      </c>
      <c r="M1400" s="14"/>
      <c r="N1400" s="14">
        <v>0</v>
      </c>
      <c r="O1400" s="14"/>
      <c r="P1400" s="14">
        <v>27764</v>
      </c>
      <c r="Q1400" s="14"/>
      <c r="R1400" s="14">
        <v>104934</v>
      </c>
      <c r="S1400" s="14"/>
      <c r="T1400" s="14">
        <v>148563</v>
      </c>
      <c r="U1400" s="14"/>
      <c r="V1400" s="15">
        <v>450834</v>
      </c>
      <c r="W1400" s="14"/>
      <c r="X1400" s="5" t="str">
        <f t="shared" si="21"/>
        <v>No</v>
      </c>
      <c r="Y1400" s="14"/>
      <c r="Z1400" s="5"/>
      <c r="AA1400" s="14"/>
      <c r="AB1400" s="5"/>
      <c r="AC1400" s="27"/>
      <c r="AD1400" s="5"/>
      <c r="AE1400" s="14"/>
      <c r="AF1400" s="5"/>
      <c r="AG1400" s="7"/>
    </row>
    <row r="1401" spans="1:33" s="54" customFormat="1">
      <c r="A1401" s="16" t="s">
        <v>2713</v>
      </c>
      <c r="B1401" s="16" t="s">
        <v>2714</v>
      </c>
      <c r="C1401" s="17" t="s">
        <v>46</v>
      </c>
      <c r="D1401" s="186" t="s">
        <v>2715</v>
      </c>
      <c r="E1401" s="189">
        <v>55252</v>
      </c>
      <c r="F1401" s="17" t="s">
        <v>36</v>
      </c>
      <c r="G1401" s="17" t="s">
        <v>5756</v>
      </c>
      <c r="H1401" s="18">
        <v>0</v>
      </c>
      <c r="I1401" s="13">
        <v>8</v>
      </c>
      <c r="J1401" s="14">
        <v>14293</v>
      </c>
      <c r="K1401" s="19"/>
      <c r="L1401" s="14">
        <v>87799</v>
      </c>
      <c r="M1401" s="14"/>
      <c r="N1401" s="14">
        <v>0</v>
      </c>
      <c r="O1401" s="14"/>
      <c r="P1401" s="14">
        <v>58225</v>
      </c>
      <c r="Q1401" s="14"/>
      <c r="R1401" s="14">
        <v>0</v>
      </c>
      <c r="S1401" s="14"/>
      <c r="T1401" s="14">
        <v>348789</v>
      </c>
      <c r="U1401" s="14"/>
      <c r="V1401" s="15">
        <v>509106</v>
      </c>
      <c r="W1401" s="14"/>
      <c r="X1401" s="5" t="str">
        <f t="shared" si="21"/>
        <v>No</v>
      </c>
      <c r="Y1401" s="14"/>
      <c r="Z1401" s="5"/>
      <c r="AA1401" s="14"/>
      <c r="AB1401" s="5"/>
      <c r="AC1401" s="27"/>
      <c r="AD1401" s="5"/>
      <c r="AE1401" s="14"/>
      <c r="AF1401" s="5"/>
      <c r="AG1401" s="7"/>
    </row>
    <row r="1402" spans="1:33" s="54" customFormat="1">
      <c r="A1402" s="16" t="s">
        <v>5514</v>
      </c>
      <c r="B1402" s="16" t="s">
        <v>477</v>
      </c>
      <c r="C1402" s="17" t="s">
        <v>132</v>
      </c>
      <c r="D1402" s="186" t="s">
        <v>5515</v>
      </c>
      <c r="E1402" s="189" t="s">
        <v>5516</v>
      </c>
      <c r="F1402" s="17" t="s">
        <v>83</v>
      </c>
      <c r="G1402" s="17" t="s">
        <v>147</v>
      </c>
      <c r="H1402" s="18">
        <v>0</v>
      </c>
      <c r="I1402" s="13">
        <v>8</v>
      </c>
      <c r="J1402" s="14">
        <v>4222</v>
      </c>
      <c r="K1402" s="19"/>
      <c r="L1402" s="14">
        <v>42014</v>
      </c>
      <c r="M1402" s="14"/>
      <c r="N1402" s="14">
        <v>0</v>
      </c>
      <c r="O1402" s="14"/>
      <c r="P1402" s="14">
        <v>3251</v>
      </c>
      <c r="Q1402" s="14"/>
      <c r="R1402" s="14">
        <v>7332</v>
      </c>
      <c r="S1402" s="14"/>
      <c r="T1402" s="14">
        <v>52456</v>
      </c>
      <c r="U1402" s="14"/>
      <c r="V1402" s="15">
        <v>109275</v>
      </c>
      <c r="W1402" s="14"/>
      <c r="X1402" s="5" t="str">
        <f t="shared" si="21"/>
        <v>No</v>
      </c>
      <c r="Y1402" s="14"/>
      <c r="Z1402" s="5"/>
      <c r="AA1402" s="14"/>
      <c r="AB1402" s="5"/>
      <c r="AC1402" s="27"/>
      <c r="AD1402" s="5"/>
      <c r="AE1402" s="14"/>
      <c r="AF1402" s="5"/>
      <c r="AG1402" s="7"/>
    </row>
    <row r="1403" spans="1:33" s="54" customFormat="1">
      <c r="A1403" s="16" t="s">
        <v>4389</v>
      </c>
      <c r="B1403" s="16" t="s">
        <v>4390</v>
      </c>
      <c r="C1403" s="17" t="s">
        <v>235</v>
      </c>
      <c r="D1403" s="186" t="s">
        <v>4391</v>
      </c>
      <c r="E1403" s="189" t="s">
        <v>4392</v>
      </c>
      <c r="F1403" s="17" t="s">
        <v>83</v>
      </c>
      <c r="G1403" s="17" t="s">
        <v>147</v>
      </c>
      <c r="H1403" s="18">
        <v>0</v>
      </c>
      <c r="I1403" s="13">
        <v>8</v>
      </c>
      <c r="J1403" s="14">
        <v>0</v>
      </c>
      <c r="K1403" s="19"/>
      <c r="L1403" s="14">
        <v>128755</v>
      </c>
      <c r="M1403" s="14"/>
      <c r="N1403" s="14">
        <v>0</v>
      </c>
      <c r="O1403" s="14"/>
      <c r="P1403" s="14">
        <v>457</v>
      </c>
      <c r="Q1403" s="14"/>
      <c r="R1403" s="14">
        <v>121792</v>
      </c>
      <c r="S1403" s="14"/>
      <c r="T1403" s="14">
        <v>78244</v>
      </c>
      <c r="U1403" s="14"/>
      <c r="V1403" s="15">
        <v>329248</v>
      </c>
      <c r="W1403" s="14"/>
      <c r="X1403" s="5" t="str">
        <f t="shared" si="21"/>
        <v>No</v>
      </c>
      <c r="Y1403" s="14"/>
      <c r="Z1403" s="5"/>
      <c r="AA1403" s="14"/>
      <c r="AB1403" s="5"/>
      <c r="AC1403" s="27"/>
      <c r="AD1403" s="5"/>
      <c r="AE1403" s="14"/>
      <c r="AF1403" s="5"/>
      <c r="AG1403" s="7"/>
    </row>
    <row r="1404" spans="1:33" s="54" customFormat="1">
      <c r="A1404" s="16" t="s">
        <v>3758</v>
      </c>
      <c r="B1404" s="16" t="s">
        <v>3759</v>
      </c>
      <c r="C1404" s="17" t="s">
        <v>278</v>
      </c>
      <c r="D1404" s="186" t="s">
        <v>3760</v>
      </c>
      <c r="E1404" s="189" t="s">
        <v>3761</v>
      </c>
      <c r="F1404" s="17" t="s">
        <v>83</v>
      </c>
      <c r="G1404" s="17" t="s">
        <v>147</v>
      </c>
      <c r="H1404" s="18">
        <v>0</v>
      </c>
      <c r="I1404" s="13">
        <v>8</v>
      </c>
      <c r="J1404" s="14">
        <v>17240</v>
      </c>
      <c r="K1404" s="19"/>
      <c r="L1404" s="14">
        <v>0</v>
      </c>
      <c r="M1404" s="14"/>
      <c r="N1404" s="14">
        <v>0</v>
      </c>
      <c r="O1404" s="14"/>
      <c r="P1404" s="14">
        <v>76105</v>
      </c>
      <c r="Q1404" s="14"/>
      <c r="R1404" s="14">
        <v>45747</v>
      </c>
      <c r="S1404" s="14"/>
      <c r="T1404" s="14">
        <v>149307</v>
      </c>
      <c r="U1404" s="14"/>
      <c r="V1404" s="15">
        <v>288399</v>
      </c>
      <c r="W1404" s="14"/>
      <c r="X1404" s="5" t="str">
        <f t="shared" si="21"/>
        <v>No</v>
      </c>
      <c r="Y1404" s="14"/>
      <c r="Z1404" s="5"/>
      <c r="AA1404" s="14"/>
      <c r="AB1404" s="5"/>
      <c r="AC1404" s="27"/>
      <c r="AD1404" s="5"/>
      <c r="AE1404" s="14"/>
      <c r="AF1404" s="5"/>
      <c r="AG1404" s="7"/>
    </row>
    <row r="1405" spans="1:33" s="54" customFormat="1">
      <c r="A1405" s="16" t="s">
        <v>6608</v>
      </c>
      <c r="B1405" s="16" t="s">
        <v>4048</v>
      </c>
      <c r="C1405" s="17" t="s">
        <v>112</v>
      </c>
      <c r="D1405" s="186"/>
      <c r="E1405" s="189" t="s">
        <v>6609</v>
      </c>
      <c r="F1405" s="17" t="s">
        <v>157</v>
      </c>
      <c r="G1405" s="17" t="s">
        <v>147</v>
      </c>
      <c r="H1405" s="18">
        <v>0</v>
      </c>
      <c r="I1405" s="13">
        <v>8</v>
      </c>
      <c r="J1405" s="14">
        <v>21059</v>
      </c>
      <c r="K1405" s="19"/>
      <c r="L1405" s="14">
        <v>56888</v>
      </c>
      <c r="M1405" s="14"/>
      <c r="N1405" s="14">
        <v>0</v>
      </c>
      <c r="O1405" s="14"/>
      <c r="P1405" s="14">
        <v>34739</v>
      </c>
      <c r="Q1405" s="14"/>
      <c r="R1405" s="14">
        <v>483</v>
      </c>
      <c r="S1405" s="14"/>
      <c r="T1405" s="14">
        <v>173326</v>
      </c>
      <c r="U1405" s="14"/>
      <c r="V1405" s="15">
        <v>286495</v>
      </c>
      <c r="W1405" s="14"/>
      <c r="X1405" s="5" t="str">
        <f t="shared" si="21"/>
        <v>No</v>
      </c>
      <c r="Y1405" s="14"/>
      <c r="Z1405" s="5"/>
      <c r="AA1405" s="14"/>
      <c r="AB1405" s="5"/>
      <c r="AC1405" s="27"/>
      <c r="AD1405" s="5"/>
      <c r="AE1405" s="14"/>
      <c r="AF1405" s="5"/>
      <c r="AG1405" s="7"/>
    </row>
    <row r="1406" spans="1:33" s="54" customFormat="1">
      <c r="A1406" s="16" t="s">
        <v>4901</v>
      </c>
      <c r="B1406" s="16" t="s">
        <v>4902</v>
      </c>
      <c r="C1406" s="17" t="s">
        <v>87</v>
      </c>
      <c r="D1406" s="186" t="s">
        <v>4903</v>
      </c>
      <c r="E1406" s="189" t="s">
        <v>4904</v>
      </c>
      <c r="F1406" s="17" t="s">
        <v>157</v>
      </c>
      <c r="G1406" s="17" t="s">
        <v>147</v>
      </c>
      <c r="H1406" s="18">
        <v>0</v>
      </c>
      <c r="I1406" s="13">
        <v>8</v>
      </c>
      <c r="J1406" s="14">
        <v>10645</v>
      </c>
      <c r="K1406" s="19"/>
      <c r="L1406" s="14">
        <v>483385</v>
      </c>
      <c r="M1406" s="14"/>
      <c r="N1406" s="14">
        <v>0</v>
      </c>
      <c r="O1406" s="14"/>
      <c r="P1406" s="14">
        <v>0</v>
      </c>
      <c r="Q1406" s="14"/>
      <c r="R1406" s="14">
        <v>675391</v>
      </c>
      <c r="S1406" s="14"/>
      <c r="T1406" s="14">
        <v>103429</v>
      </c>
      <c r="U1406" s="14"/>
      <c r="V1406" s="15">
        <v>1272850</v>
      </c>
      <c r="W1406" s="14"/>
      <c r="X1406" s="5" t="str">
        <f t="shared" si="21"/>
        <v>No</v>
      </c>
      <c r="Y1406" s="14"/>
      <c r="Z1406" s="5"/>
      <c r="AA1406" s="14"/>
      <c r="AB1406" s="5"/>
      <c r="AC1406" s="27"/>
      <c r="AD1406" s="5"/>
      <c r="AE1406" s="14"/>
      <c r="AF1406" s="5"/>
      <c r="AG1406" s="7"/>
    </row>
    <row r="1407" spans="1:33" s="54" customFormat="1">
      <c r="A1407" s="16" t="s">
        <v>6230</v>
      </c>
      <c r="B1407" s="16" t="s">
        <v>2485</v>
      </c>
      <c r="C1407" s="17" t="s">
        <v>46</v>
      </c>
      <c r="D1407" s="186" t="s">
        <v>2486</v>
      </c>
      <c r="E1407" s="189" t="s">
        <v>2487</v>
      </c>
      <c r="F1407" s="17" t="s">
        <v>88</v>
      </c>
      <c r="G1407" s="17" t="s">
        <v>147</v>
      </c>
      <c r="H1407" s="18">
        <v>0</v>
      </c>
      <c r="I1407" s="13">
        <v>8</v>
      </c>
      <c r="J1407" s="14">
        <v>5871</v>
      </c>
      <c r="K1407" s="19"/>
      <c r="L1407" s="14">
        <v>11308</v>
      </c>
      <c r="M1407" s="14"/>
      <c r="N1407" s="14">
        <v>0</v>
      </c>
      <c r="O1407" s="14"/>
      <c r="P1407" s="14">
        <v>0</v>
      </c>
      <c r="Q1407" s="14"/>
      <c r="R1407" s="14">
        <v>51820</v>
      </c>
      <c r="S1407" s="14"/>
      <c r="T1407" s="14">
        <v>0</v>
      </c>
      <c r="U1407" s="14"/>
      <c r="V1407" s="15">
        <v>68999</v>
      </c>
      <c r="W1407" s="14"/>
      <c r="X1407" s="5" t="str">
        <f t="shared" si="21"/>
        <v>No</v>
      </c>
      <c r="Y1407" s="14"/>
      <c r="Z1407" s="5"/>
      <c r="AA1407" s="14"/>
      <c r="AB1407" s="5"/>
      <c r="AC1407" s="27"/>
      <c r="AD1407" s="5"/>
      <c r="AE1407" s="14"/>
      <c r="AF1407" s="5"/>
      <c r="AG1407" s="7"/>
    </row>
    <row r="1408" spans="1:33" s="54" customFormat="1">
      <c r="A1408" s="16" t="s">
        <v>5994</v>
      </c>
      <c r="B1408" s="16" t="s">
        <v>3254</v>
      </c>
      <c r="C1408" s="17" t="s">
        <v>132</v>
      </c>
      <c r="D1408" s="186" t="s">
        <v>5485</v>
      </c>
      <c r="E1408" s="189" t="s">
        <v>5486</v>
      </c>
      <c r="F1408" s="17" t="s">
        <v>157</v>
      </c>
      <c r="G1408" s="17" t="s">
        <v>147</v>
      </c>
      <c r="H1408" s="18">
        <v>0</v>
      </c>
      <c r="I1408" s="13">
        <v>8</v>
      </c>
      <c r="J1408" s="14">
        <v>23724</v>
      </c>
      <c r="K1408" s="19"/>
      <c r="L1408" s="14">
        <v>0</v>
      </c>
      <c r="M1408" s="14"/>
      <c r="N1408" s="14">
        <v>0</v>
      </c>
      <c r="O1408" s="14"/>
      <c r="P1408" s="14">
        <v>83515</v>
      </c>
      <c r="Q1408" s="14"/>
      <c r="R1408" s="14">
        <v>48643</v>
      </c>
      <c r="S1408" s="14"/>
      <c r="T1408" s="14">
        <v>124298</v>
      </c>
      <c r="U1408" s="14"/>
      <c r="V1408" s="15">
        <v>280180</v>
      </c>
      <c r="W1408" s="14"/>
      <c r="X1408" s="5" t="str">
        <f t="shared" si="21"/>
        <v>No</v>
      </c>
      <c r="Y1408" s="14"/>
      <c r="Z1408" s="5"/>
      <c r="AA1408" s="14"/>
      <c r="AB1408" s="5"/>
      <c r="AC1408" s="27"/>
      <c r="AD1408" s="5"/>
      <c r="AE1408" s="14"/>
      <c r="AF1408" s="5"/>
      <c r="AG1408" s="7"/>
    </row>
    <row r="1409" spans="1:33" s="54" customFormat="1">
      <c r="A1409" s="16" t="s">
        <v>2946</v>
      </c>
      <c r="B1409" s="16" t="s">
        <v>2947</v>
      </c>
      <c r="C1409" s="17" t="s">
        <v>124</v>
      </c>
      <c r="D1409" s="186"/>
      <c r="E1409" s="189" t="s">
        <v>2948</v>
      </c>
      <c r="F1409" s="17" t="s">
        <v>83</v>
      </c>
      <c r="G1409" s="17" t="s">
        <v>147</v>
      </c>
      <c r="H1409" s="18">
        <v>0</v>
      </c>
      <c r="I1409" s="13">
        <v>8</v>
      </c>
      <c r="J1409" s="14">
        <v>0</v>
      </c>
      <c r="K1409" s="19"/>
      <c r="L1409" s="14">
        <v>0</v>
      </c>
      <c r="M1409" s="14"/>
      <c r="N1409" s="14">
        <v>0</v>
      </c>
      <c r="O1409" s="14"/>
      <c r="P1409" s="14">
        <v>227596</v>
      </c>
      <c r="Q1409" s="14"/>
      <c r="R1409" s="14">
        <v>0</v>
      </c>
      <c r="S1409" s="14"/>
      <c r="T1409" s="14">
        <v>196482</v>
      </c>
      <c r="U1409" s="14"/>
      <c r="V1409" s="15">
        <v>424078</v>
      </c>
      <c r="W1409" s="14"/>
      <c r="X1409" s="5" t="str">
        <f t="shared" si="21"/>
        <v>No</v>
      </c>
      <c r="Y1409" s="14"/>
      <c r="Z1409" s="5"/>
      <c r="AA1409" s="14"/>
      <c r="AB1409" s="5"/>
      <c r="AC1409" s="27"/>
      <c r="AD1409" s="5"/>
      <c r="AE1409" s="14"/>
      <c r="AF1409" s="5"/>
      <c r="AG1409" s="7"/>
    </row>
    <row r="1410" spans="1:33" s="54" customFormat="1">
      <c r="A1410" s="16" t="s">
        <v>2928</v>
      </c>
      <c r="B1410" s="16" t="s">
        <v>2929</v>
      </c>
      <c r="C1410" s="17" t="s">
        <v>124</v>
      </c>
      <c r="D1410" s="186" t="s">
        <v>2930</v>
      </c>
      <c r="E1410" s="189" t="s">
        <v>2931</v>
      </c>
      <c r="F1410" s="17" t="s">
        <v>1320</v>
      </c>
      <c r="G1410" s="17" t="s">
        <v>147</v>
      </c>
      <c r="H1410" s="18">
        <v>0</v>
      </c>
      <c r="I1410" s="13">
        <v>8</v>
      </c>
      <c r="J1410" s="14">
        <v>5774</v>
      </c>
      <c r="K1410" s="19"/>
      <c r="L1410" s="14">
        <v>0</v>
      </c>
      <c r="M1410" s="14"/>
      <c r="N1410" s="14">
        <v>0</v>
      </c>
      <c r="O1410" s="14"/>
      <c r="P1410" s="14">
        <v>225418</v>
      </c>
      <c r="Q1410" s="14"/>
      <c r="R1410" s="14">
        <v>0</v>
      </c>
      <c r="S1410" s="14"/>
      <c r="T1410" s="14">
        <v>228977</v>
      </c>
      <c r="U1410" s="14"/>
      <c r="V1410" s="15">
        <v>460169</v>
      </c>
      <c r="W1410" s="14"/>
      <c r="X1410" s="5" t="str">
        <f t="shared" si="21"/>
        <v>No</v>
      </c>
      <c r="Y1410" s="14"/>
      <c r="Z1410" s="5"/>
      <c r="AA1410" s="14"/>
      <c r="AB1410" s="5"/>
      <c r="AC1410" s="27"/>
      <c r="AD1410" s="5"/>
      <c r="AE1410" s="14"/>
      <c r="AF1410" s="5"/>
      <c r="AG1410" s="7"/>
    </row>
    <row r="1411" spans="1:33" s="54" customFormat="1">
      <c r="A1411" s="16" t="s">
        <v>6229</v>
      </c>
      <c r="B1411" s="16" t="s">
        <v>5577</v>
      </c>
      <c r="C1411" s="17" t="s">
        <v>132</v>
      </c>
      <c r="D1411" s="186" t="s">
        <v>5578</v>
      </c>
      <c r="E1411" s="189" t="s">
        <v>5579</v>
      </c>
      <c r="F1411" s="17" t="s">
        <v>1320</v>
      </c>
      <c r="G1411" s="17" t="s">
        <v>147</v>
      </c>
      <c r="H1411" s="18">
        <v>0</v>
      </c>
      <c r="I1411" s="13">
        <v>8</v>
      </c>
      <c r="J1411" s="14">
        <v>35001</v>
      </c>
      <c r="K1411" s="19"/>
      <c r="L1411" s="14">
        <v>39055</v>
      </c>
      <c r="M1411" s="14"/>
      <c r="N1411" s="14">
        <v>0</v>
      </c>
      <c r="O1411" s="14"/>
      <c r="P1411" s="14">
        <v>46000</v>
      </c>
      <c r="Q1411" s="14"/>
      <c r="R1411" s="14">
        <v>71864</v>
      </c>
      <c r="S1411" s="14"/>
      <c r="T1411" s="14">
        <v>161438</v>
      </c>
      <c r="U1411" s="14"/>
      <c r="V1411" s="15">
        <v>353358</v>
      </c>
      <c r="W1411" s="14"/>
      <c r="X1411" s="5" t="str">
        <f t="shared" ref="X1411:X1474" si="22">IF(W1411&amp;U1411&amp;S1411&amp;Q1411&amp;O1411&amp;M1411&amp;K1411&lt;&gt;"","Yes","No")</f>
        <v>No</v>
      </c>
      <c r="Y1411" s="14"/>
      <c r="Z1411" s="5"/>
      <c r="AA1411" s="14"/>
      <c r="AB1411" s="5"/>
      <c r="AC1411" s="27"/>
      <c r="AD1411" s="5"/>
      <c r="AE1411" s="14"/>
      <c r="AF1411" s="5"/>
      <c r="AG1411" s="7"/>
    </row>
    <row r="1412" spans="1:33" s="54" customFormat="1">
      <c r="A1412" s="16" t="s">
        <v>3321</v>
      </c>
      <c r="B1412" s="16" t="s">
        <v>1920</v>
      </c>
      <c r="C1412" s="17" t="s">
        <v>555</v>
      </c>
      <c r="D1412" s="186" t="s">
        <v>3322</v>
      </c>
      <c r="E1412" s="189" t="s">
        <v>3323</v>
      </c>
      <c r="F1412" s="17" t="s">
        <v>83</v>
      </c>
      <c r="G1412" s="17" t="s">
        <v>147</v>
      </c>
      <c r="H1412" s="18">
        <v>0</v>
      </c>
      <c r="I1412" s="13">
        <v>8</v>
      </c>
      <c r="J1412" s="14">
        <v>51595</v>
      </c>
      <c r="K1412" s="19"/>
      <c r="L1412" s="14">
        <v>55022</v>
      </c>
      <c r="M1412" s="14"/>
      <c r="N1412" s="14">
        <v>0</v>
      </c>
      <c r="O1412" s="14"/>
      <c r="P1412" s="14">
        <v>28521</v>
      </c>
      <c r="Q1412" s="14"/>
      <c r="R1412" s="14">
        <v>340284</v>
      </c>
      <c r="S1412" s="14"/>
      <c r="T1412" s="14">
        <v>153871</v>
      </c>
      <c r="U1412" s="14"/>
      <c r="V1412" s="15">
        <v>629293</v>
      </c>
      <c r="W1412" s="14"/>
      <c r="X1412" s="5" t="str">
        <f t="shared" si="22"/>
        <v>No</v>
      </c>
      <c r="Y1412" s="14"/>
      <c r="Z1412" s="5"/>
      <c r="AA1412" s="14"/>
      <c r="AB1412" s="5"/>
      <c r="AC1412" s="27"/>
      <c r="AD1412" s="5"/>
      <c r="AE1412" s="14"/>
      <c r="AF1412" s="5"/>
      <c r="AG1412" s="7"/>
    </row>
    <row r="1413" spans="1:33" s="54" customFormat="1">
      <c r="A1413" s="16" t="s">
        <v>1902</v>
      </c>
      <c r="B1413" s="16" t="s">
        <v>1863</v>
      </c>
      <c r="C1413" s="17" t="s">
        <v>265</v>
      </c>
      <c r="D1413" s="186" t="s">
        <v>1903</v>
      </c>
      <c r="E1413" s="189" t="s">
        <v>1904</v>
      </c>
      <c r="F1413" s="17" t="s">
        <v>88</v>
      </c>
      <c r="G1413" s="17" t="s">
        <v>147</v>
      </c>
      <c r="H1413" s="18">
        <v>0</v>
      </c>
      <c r="I1413" s="13">
        <v>8</v>
      </c>
      <c r="J1413" s="14">
        <v>62818</v>
      </c>
      <c r="K1413" s="19"/>
      <c r="L1413" s="14">
        <v>11184</v>
      </c>
      <c r="M1413" s="14"/>
      <c r="N1413" s="14">
        <v>0</v>
      </c>
      <c r="O1413" s="14"/>
      <c r="P1413" s="14">
        <v>175516</v>
      </c>
      <c r="Q1413" s="14"/>
      <c r="R1413" s="14">
        <v>173804</v>
      </c>
      <c r="S1413" s="14"/>
      <c r="T1413" s="14">
        <v>208006</v>
      </c>
      <c r="U1413" s="14"/>
      <c r="V1413" s="15">
        <v>631328</v>
      </c>
      <c r="W1413" s="14"/>
      <c r="X1413" s="5" t="str">
        <f t="shared" si="22"/>
        <v>No</v>
      </c>
      <c r="Y1413" s="14"/>
      <c r="Z1413" s="5"/>
      <c r="AA1413" s="14"/>
      <c r="AB1413" s="5"/>
      <c r="AC1413" s="27"/>
      <c r="AD1413" s="5"/>
      <c r="AE1413" s="14"/>
      <c r="AF1413" s="5"/>
      <c r="AG1413" s="7"/>
    </row>
    <row r="1414" spans="1:33" s="54" customFormat="1">
      <c r="A1414" s="16" t="s">
        <v>1956</v>
      </c>
      <c r="B1414" s="16" t="s">
        <v>1957</v>
      </c>
      <c r="C1414" s="17" t="s">
        <v>103</v>
      </c>
      <c r="D1414" s="186">
        <v>4183</v>
      </c>
      <c r="E1414" s="189">
        <v>40183</v>
      </c>
      <c r="F1414" s="17" t="s">
        <v>83</v>
      </c>
      <c r="G1414" s="17" t="s">
        <v>5756</v>
      </c>
      <c r="H1414" s="18">
        <v>306196</v>
      </c>
      <c r="I1414" s="13">
        <v>8</v>
      </c>
      <c r="J1414" s="14">
        <v>0</v>
      </c>
      <c r="K1414" s="19"/>
      <c r="L1414" s="14">
        <v>0</v>
      </c>
      <c r="M1414" s="14"/>
      <c r="N1414" s="14">
        <v>0</v>
      </c>
      <c r="O1414" s="14"/>
      <c r="P1414" s="14">
        <v>170101</v>
      </c>
      <c r="Q1414" s="14"/>
      <c r="R1414" s="14">
        <v>0</v>
      </c>
      <c r="S1414" s="14"/>
      <c r="T1414" s="14">
        <v>0</v>
      </c>
      <c r="U1414" s="14"/>
      <c r="V1414" s="15">
        <v>170101</v>
      </c>
      <c r="W1414" s="14"/>
      <c r="X1414" s="5" t="str">
        <f t="shared" si="22"/>
        <v>No</v>
      </c>
      <c r="Y1414" s="14"/>
      <c r="Z1414" s="5"/>
      <c r="AA1414" s="14"/>
      <c r="AB1414" s="5"/>
      <c r="AC1414" s="27"/>
      <c r="AD1414" s="5"/>
      <c r="AE1414" s="14"/>
      <c r="AF1414" s="5"/>
      <c r="AG1414" s="7"/>
    </row>
    <row r="1415" spans="1:33" s="54" customFormat="1">
      <c r="A1415" s="16" t="s">
        <v>2904</v>
      </c>
      <c r="B1415" s="16" t="s">
        <v>755</v>
      </c>
      <c r="C1415" s="17" t="s">
        <v>124</v>
      </c>
      <c r="D1415" s="186" t="s">
        <v>2905</v>
      </c>
      <c r="E1415" s="189" t="s">
        <v>2906</v>
      </c>
      <c r="F1415" s="17" t="s">
        <v>83</v>
      </c>
      <c r="G1415" s="17" t="s">
        <v>147</v>
      </c>
      <c r="H1415" s="18">
        <v>0</v>
      </c>
      <c r="I1415" s="13">
        <v>8</v>
      </c>
      <c r="J1415" s="14">
        <v>3329</v>
      </c>
      <c r="K1415" s="19"/>
      <c r="L1415" s="14">
        <v>0</v>
      </c>
      <c r="M1415" s="14"/>
      <c r="N1415" s="14">
        <v>0</v>
      </c>
      <c r="O1415" s="14"/>
      <c r="P1415" s="14">
        <v>116727</v>
      </c>
      <c r="Q1415" s="14"/>
      <c r="R1415" s="14">
        <v>0</v>
      </c>
      <c r="S1415" s="14"/>
      <c r="T1415" s="14">
        <v>132775</v>
      </c>
      <c r="U1415" s="14"/>
      <c r="V1415" s="15">
        <v>252831</v>
      </c>
      <c r="W1415" s="14"/>
      <c r="X1415" s="5" t="str">
        <f t="shared" si="22"/>
        <v>No</v>
      </c>
      <c r="Y1415" s="14"/>
      <c r="Z1415" s="5"/>
      <c r="AA1415" s="14"/>
      <c r="AB1415" s="5"/>
      <c r="AC1415" s="27"/>
      <c r="AD1415" s="5"/>
      <c r="AE1415" s="14"/>
      <c r="AF1415" s="5"/>
      <c r="AG1415" s="7"/>
    </row>
    <row r="1416" spans="1:33" s="54" customFormat="1">
      <c r="A1416" s="16" t="s">
        <v>1631</v>
      </c>
      <c r="B1416" s="16" t="s">
        <v>1632</v>
      </c>
      <c r="C1416" s="17" t="s">
        <v>178</v>
      </c>
      <c r="D1416" s="186" t="s">
        <v>1633</v>
      </c>
      <c r="E1416" s="189" t="s">
        <v>1634</v>
      </c>
      <c r="F1416" s="17" t="s">
        <v>83</v>
      </c>
      <c r="G1416" s="17" t="s">
        <v>147</v>
      </c>
      <c r="H1416" s="18">
        <v>0</v>
      </c>
      <c r="I1416" s="13">
        <v>8</v>
      </c>
      <c r="J1416" s="14">
        <v>120203</v>
      </c>
      <c r="K1416" s="19"/>
      <c r="L1416" s="14">
        <v>0</v>
      </c>
      <c r="M1416" s="14"/>
      <c r="N1416" s="14">
        <v>0</v>
      </c>
      <c r="O1416" s="14"/>
      <c r="P1416" s="14">
        <v>92007</v>
      </c>
      <c r="Q1416" s="14"/>
      <c r="R1416" s="14">
        <v>194690</v>
      </c>
      <c r="S1416" s="14"/>
      <c r="T1416" s="14">
        <v>92894</v>
      </c>
      <c r="U1416" s="14"/>
      <c r="V1416" s="15">
        <v>499794</v>
      </c>
      <c r="W1416" s="14"/>
      <c r="X1416" s="5" t="str">
        <f t="shared" si="22"/>
        <v>No</v>
      </c>
      <c r="Y1416" s="14"/>
      <c r="Z1416" s="5"/>
      <c r="AA1416" s="14"/>
      <c r="AB1416" s="5"/>
      <c r="AC1416" s="27"/>
      <c r="AD1416" s="5"/>
      <c r="AE1416" s="14"/>
      <c r="AF1416" s="5"/>
      <c r="AG1416" s="7"/>
    </row>
    <row r="1417" spans="1:33" s="54" customFormat="1">
      <c r="A1417" s="16" t="s">
        <v>4112</v>
      </c>
      <c r="B1417" s="16" t="s">
        <v>3726</v>
      </c>
      <c r="C1417" s="17" t="s">
        <v>58</v>
      </c>
      <c r="D1417" s="186">
        <v>5109</v>
      </c>
      <c r="E1417" s="189">
        <v>50109</v>
      </c>
      <c r="F1417" s="17" t="s">
        <v>83</v>
      </c>
      <c r="G1417" s="17" t="s">
        <v>5756</v>
      </c>
      <c r="H1417" s="18">
        <v>63835</v>
      </c>
      <c r="I1417" s="13">
        <v>8</v>
      </c>
      <c r="J1417" s="14">
        <v>154646</v>
      </c>
      <c r="K1417" s="19"/>
      <c r="L1417" s="14">
        <v>124725</v>
      </c>
      <c r="M1417" s="14"/>
      <c r="N1417" s="14">
        <v>0</v>
      </c>
      <c r="O1417" s="14"/>
      <c r="P1417" s="14">
        <v>697359</v>
      </c>
      <c r="Q1417" s="14"/>
      <c r="R1417" s="14">
        <v>421535</v>
      </c>
      <c r="S1417" s="14"/>
      <c r="T1417" s="14">
        <v>595951</v>
      </c>
      <c r="U1417" s="14"/>
      <c r="V1417" s="15">
        <v>1994216</v>
      </c>
      <c r="W1417" s="14"/>
      <c r="X1417" s="5" t="str">
        <f t="shared" si="22"/>
        <v>No</v>
      </c>
      <c r="Y1417" s="14"/>
      <c r="Z1417" s="5"/>
      <c r="AA1417" s="14"/>
      <c r="AB1417" s="5"/>
      <c r="AC1417" s="27"/>
      <c r="AD1417" s="5"/>
      <c r="AE1417" s="14"/>
      <c r="AF1417" s="5"/>
      <c r="AG1417" s="7"/>
    </row>
    <row r="1418" spans="1:33" s="54" customFormat="1">
      <c r="A1418" s="16" t="s">
        <v>5692</v>
      </c>
      <c r="B1418" s="16" t="s">
        <v>2963</v>
      </c>
      <c r="C1418" s="17" t="s">
        <v>42</v>
      </c>
      <c r="D1418" s="186">
        <v>2006</v>
      </c>
      <c r="E1418" s="189">
        <v>20006</v>
      </c>
      <c r="F1418" s="17" t="s">
        <v>83</v>
      </c>
      <c r="G1418" s="17" t="s">
        <v>84</v>
      </c>
      <c r="H1418" s="18">
        <v>18351295</v>
      </c>
      <c r="I1418" s="13">
        <v>8</v>
      </c>
      <c r="J1418" s="14">
        <v>404564</v>
      </c>
      <c r="K1418" s="19"/>
      <c r="L1418" s="14">
        <v>60255</v>
      </c>
      <c r="M1418" s="14"/>
      <c r="N1418" s="14">
        <v>0</v>
      </c>
      <c r="O1418" s="14"/>
      <c r="P1418" s="14">
        <v>667811</v>
      </c>
      <c r="Q1418" s="14"/>
      <c r="R1418" s="14">
        <v>846777</v>
      </c>
      <c r="S1418" s="14"/>
      <c r="T1418" s="14">
        <v>447932</v>
      </c>
      <c r="U1418" s="14"/>
      <c r="V1418" s="15">
        <v>2427339</v>
      </c>
      <c r="W1418" s="14"/>
      <c r="X1418" s="5" t="str">
        <f t="shared" si="22"/>
        <v>No</v>
      </c>
      <c r="Y1418" s="14"/>
      <c r="Z1418" s="5"/>
      <c r="AA1418" s="14"/>
      <c r="AB1418" s="5"/>
      <c r="AC1418" s="27"/>
      <c r="AD1418" s="5"/>
      <c r="AE1418" s="14"/>
      <c r="AF1418" s="5"/>
      <c r="AG1418" s="7"/>
    </row>
    <row r="1419" spans="1:33" s="54" customFormat="1">
      <c r="A1419" s="16" t="s">
        <v>3693</v>
      </c>
      <c r="B1419" s="16" t="s">
        <v>1045</v>
      </c>
      <c r="C1419" s="17" t="s">
        <v>132</v>
      </c>
      <c r="D1419" s="186">
        <v>5183</v>
      </c>
      <c r="E1419" s="189">
        <v>50183</v>
      </c>
      <c r="F1419" s="17" t="s">
        <v>83</v>
      </c>
      <c r="G1419" s="17" t="s">
        <v>84</v>
      </c>
      <c r="H1419" s="18">
        <v>8608208</v>
      </c>
      <c r="I1419" s="13">
        <v>8</v>
      </c>
      <c r="J1419" s="14">
        <v>391668</v>
      </c>
      <c r="K1419" s="19"/>
      <c r="L1419" s="14">
        <v>42384</v>
      </c>
      <c r="M1419" s="14"/>
      <c r="N1419" s="14">
        <v>0</v>
      </c>
      <c r="O1419" s="14"/>
      <c r="P1419" s="14">
        <v>599941</v>
      </c>
      <c r="Q1419" s="14"/>
      <c r="R1419" s="14">
        <v>254031</v>
      </c>
      <c r="S1419" s="14"/>
      <c r="T1419" s="14">
        <v>553323</v>
      </c>
      <c r="U1419" s="14"/>
      <c r="V1419" s="15">
        <v>1841347</v>
      </c>
      <c r="W1419" s="14"/>
      <c r="X1419" s="5" t="str">
        <f t="shared" si="22"/>
        <v>No</v>
      </c>
      <c r="Y1419" s="14"/>
      <c r="Z1419" s="5"/>
      <c r="AA1419" s="14"/>
      <c r="AB1419" s="5"/>
      <c r="AC1419" s="27"/>
      <c r="AD1419" s="5"/>
      <c r="AE1419" s="14"/>
      <c r="AF1419" s="5"/>
      <c r="AG1419" s="7"/>
    </row>
    <row r="1420" spans="1:33" s="54" customFormat="1">
      <c r="A1420" s="16" t="s">
        <v>4409</v>
      </c>
      <c r="B1420" s="16" t="s">
        <v>4410</v>
      </c>
      <c r="C1420" s="17" t="s">
        <v>235</v>
      </c>
      <c r="D1420" s="186" t="s">
        <v>4411</v>
      </c>
      <c r="E1420" s="189" t="s">
        <v>4412</v>
      </c>
      <c r="F1420" s="17" t="s">
        <v>83</v>
      </c>
      <c r="G1420" s="17" t="s">
        <v>147</v>
      </c>
      <c r="H1420" s="18">
        <v>0</v>
      </c>
      <c r="I1420" s="13">
        <v>8</v>
      </c>
      <c r="J1420" s="14">
        <v>1874</v>
      </c>
      <c r="K1420" s="19"/>
      <c r="L1420" s="14">
        <v>160143</v>
      </c>
      <c r="M1420" s="14"/>
      <c r="N1420" s="14">
        <v>0</v>
      </c>
      <c r="O1420" s="14"/>
      <c r="P1420" s="14">
        <v>0</v>
      </c>
      <c r="Q1420" s="14"/>
      <c r="R1420" s="14">
        <v>128951</v>
      </c>
      <c r="S1420" s="14"/>
      <c r="T1420" s="14">
        <v>99240</v>
      </c>
      <c r="U1420" s="14"/>
      <c r="V1420" s="15">
        <v>390208</v>
      </c>
      <c r="W1420" s="14"/>
      <c r="X1420" s="5" t="str">
        <f t="shared" si="22"/>
        <v>No</v>
      </c>
      <c r="Y1420" s="14"/>
      <c r="Z1420" s="5"/>
      <c r="AA1420" s="14"/>
      <c r="AB1420" s="5"/>
      <c r="AC1420" s="27"/>
      <c r="AD1420" s="5"/>
      <c r="AE1420" s="14"/>
      <c r="AF1420" s="5"/>
      <c r="AG1420" s="7"/>
    </row>
    <row r="1421" spans="1:33" s="54" customFormat="1">
      <c r="A1421" s="16" t="s">
        <v>791</v>
      </c>
      <c r="B1421" s="16" t="s">
        <v>792</v>
      </c>
      <c r="C1421" s="17" t="s">
        <v>129</v>
      </c>
      <c r="D1421" s="186" t="s">
        <v>793</v>
      </c>
      <c r="E1421" s="189" t="s">
        <v>794</v>
      </c>
      <c r="F1421" s="17" t="s">
        <v>83</v>
      </c>
      <c r="G1421" s="17" t="s">
        <v>147</v>
      </c>
      <c r="H1421" s="18">
        <v>0</v>
      </c>
      <c r="I1421" s="13">
        <v>8</v>
      </c>
      <c r="J1421" s="14">
        <v>16649</v>
      </c>
      <c r="K1421" s="19"/>
      <c r="L1421" s="14">
        <v>0</v>
      </c>
      <c r="M1421" s="14"/>
      <c r="N1421" s="14">
        <v>0</v>
      </c>
      <c r="O1421" s="14"/>
      <c r="P1421" s="14">
        <v>76226</v>
      </c>
      <c r="Q1421" s="14"/>
      <c r="R1421" s="14">
        <v>0</v>
      </c>
      <c r="S1421" s="14"/>
      <c r="T1421" s="14">
        <v>168721</v>
      </c>
      <c r="U1421" s="14"/>
      <c r="V1421" s="15">
        <v>261596</v>
      </c>
      <c r="W1421" s="14"/>
      <c r="X1421" s="5" t="str">
        <f t="shared" si="22"/>
        <v>No</v>
      </c>
      <c r="Y1421" s="14"/>
      <c r="Z1421" s="5"/>
      <c r="AA1421" s="14"/>
      <c r="AB1421" s="5"/>
      <c r="AC1421" s="27"/>
      <c r="AD1421" s="5"/>
      <c r="AE1421" s="14"/>
      <c r="AF1421" s="5"/>
      <c r="AG1421" s="7"/>
    </row>
    <row r="1422" spans="1:33" s="54" customFormat="1">
      <c r="A1422" s="16" t="s">
        <v>2132</v>
      </c>
      <c r="B1422" s="16" t="s">
        <v>2133</v>
      </c>
      <c r="C1422" s="17" t="s">
        <v>275</v>
      </c>
      <c r="D1422" s="186" t="s">
        <v>2134</v>
      </c>
      <c r="E1422" s="189" t="s">
        <v>2135</v>
      </c>
      <c r="F1422" s="17" t="s">
        <v>83</v>
      </c>
      <c r="G1422" s="17" t="s">
        <v>147</v>
      </c>
      <c r="H1422" s="18">
        <v>0</v>
      </c>
      <c r="I1422" s="13">
        <v>8</v>
      </c>
      <c r="J1422" s="14">
        <v>10075</v>
      </c>
      <c r="K1422" s="19"/>
      <c r="L1422" s="14">
        <v>0</v>
      </c>
      <c r="M1422" s="14"/>
      <c r="N1422" s="14">
        <v>0</v>
      </c>
      <c r="O1422" s="14"/>
      <c r="P1422" s="14">
        <v>16966</v>
      </c>
      <c r="Q1422" s="14"/>
      <c r="R1422" s="14">
        <v>16966</v>
      </c>
      <c r="S1422" s="14"/>
      <c r="T1422" s="14">
        <v>57405</v>
      </c>
      <c r="U1422" s="14"/>
      <c r="V1422" s="15">
        <v>101412</v>
      </c>
      <c r="W1422" s="14"/>
      <c r="X1422" s="5" t="str">
        <f t="shared" si="22"/>
        <v>No</v>
      </c>
      <c r="Y1422" s="14"/>
      <c r="Z1422" s="5"/>
      <c r="AA1422" s="14"/>
      <c r="AB1422" s="5"/>
      <c r="AC1422" s="27"/>
      <c r="AD1422" s="5"/>
      <c r="AE1422" s="14"/>
      <c r="AF1422" s="5"/>
      <c r="AG1422" s="7"/>
    </row>
    <row r="1423" spans="1:33" s="54" customFormat="1">
      <c r="A1423" s="16" t="s">
        <v>5257</v>
      </c>
      <c r="B1423" s="16" t="s">
        <v>5258</v>
      </c>
      <c r="C1423" s="17" t="s">
        <v>168</v>
      </c>
      <c r="D1423" s="186" t="s">
        <v>5259</v>
      </c>
      <c r="E1423" s="189" t="s">
        <v>5260</v>
      </c>
      <c r="F1423" s="17" t="s">
        <v>83</v>
      </c>
      <c r="G1423" s="17" t="s">
        <v>147</v>
      </c>
      <c r="H1423" s="18">
        <v>0</v>
      </c>
      <c r="I1423" s="13">
        <v>8</v>
      </c>
      <c r="J1423" s="14">
        <v>41308</v>
      </c>
      <c r="K1423" s="19"/>
      <c r="L1423" s="14">
        <v>152238</v>
      </c>
      <c r="M1423" s="14"/>
      <c r="N1423" s="14">
        <v>0</v>
      </c>
      <c r="O1423" s="14"/>
      <c r="P1423" s="14">
        <v>45700</v>
      </c>
      <c r="Q1423" s="14"/>
      <c r="R1423" s="14">
        <v>80000</v>
      </c>
      <c r="S1423" s="14"/>
      <c r="T1423" s="14">
        <v>191192</v>
      </c>
      <c r="U1423" s="14"/>
      <c r="V1423" s="15">
        <v>510438</v>
      </c>
      <c r="W1423" s="14"/>
      <c r="X1423" s="5" t="str">
        <f t="shared" si="22"/>
        <v>No</v>
      </c>
      <c r="Y1423" s="14"/>
      <c r="Z1423" s="5"/>
      <c r="AA1423" s="14"/>
      <c r="AB1423" s="5"/>
      <c r="AC1423" s="27"/>
      <c r="AD1423" s="5"/>
      <c r="AE1423" s="14"/>
      <c r="AF1423" s="5"/>
      <c r="AG1423" s="7"/>
    </row>
    <row r="1424" spans="1:33" s="54" customFormat="1">
      <c r="A1424" s="16" t="s">
        <v>3488</v>
      </c>
      <c r="B1424" s="16" t="s">
        <v>3489</v>
      </c>
      <c r="C1424" s="17" t="s">
        <v>580</v>
      </c>
      <c r="D1424" s="186" t="s">
        <v>3490</v>
      </c>
      <c r="E1424" s="189" t="s">
        <v>3491</v>
      </c>
      <c r="F1424" s="17" t="s">
        <v>157</v>
      </c>
      <c r="G1424" s="17" t="s">
        <v>147</v>
      </c>
      <c r="H1424" s="18">
        <v>0</v>
      </c>
      <c r="I1424" s="13">
        <v>8</v>
      </c>
      <c r="J1424" s="14">
        <v>2107</v>
      </c>
      <c r="K1424" s="19"/>
      <c r="L1424" s="14">
        <v>0</v>
      </c>
      <c r="M1424" s="14"/>
      <c r="N1424" s="14">
        <v>0</v>
      </c>
      <c r="O1424" s="14"/>
      <c r="P1424" s="14">
        <v>28617</v>
      </c>
      <c r="Q1424" s="14"/>
      <c r="R1424" s="14">
        <v>55126</v>
      </c>
      <c r="S1424" s="14"/>
      <c r="T1424" s="14">
        <v>0</v>
      </c>
      <c r="U1424" s="14"/>
      <c r="V1424" s="15">
        <v>85850</v>
      </c>
      <c r="W1424" s="14"/>
      <c r="X1424" s="5" t="str">
        <f t="shared" si="22"/>
        <v>No</v>
      </c>
      <c r="Y1424" s="14"/>
      <c r="Z1424" s="5"/>
      <c r="AA1424" s="14"/>
      <c r="AB1424" s="5"/>
      <c r="AC1424" s="27"/>
      <c r="AD1424" s="5"/>
      <c r="AE1424" s="14"/>
      <c r="AF1424" s="5"/>
      <c r="AG1424" s="7"/>
    </row>
    <row r="1425" spans="1:33" s="54" customFormat="1">
      <c r="A1425" s="16" t="s">
        <v>5947</v>
      </c>
      <c r="B1425" s="16" t="s">
        <v>97</v>
      </c>
      <c r="C1425" s="17" t="s">
        <v>42</v>
      </c>
      <c r="D1425" s="186"/>
      <c r="E1425" s="189">
        <v>22930</v>
      </c>
      <c r="F1425" s="17" t="s">
        <v>157</v>
      </c>
      <c r="G1425" s="17" t="s">
        <v>84</v>
      </c>
      <c r="H1425" s="18">
        <v>18351295</v>
      </c>
      <c r="I1425" s="13">
        <v>8</v>
      </c>
      <c r="J1425" s="14">
        <v>6398519</v>
      </c>
      <c r="K1425" s="19"/>
      <c r="L1425" s="14">
        <v>16321</v>
      </c>
      <c r="M1425" s="14"/>
      <c r="N1425" s="14">
        <v>0</v>
      </c>
      <c r="O1425" s="14"/>
      <c r="P1425" s="14">
        <v>18280354</v>
      </c>
      <c r="Q1425" s="14"/>
      <c r="R1425" s="14">
        <v>0</v>
      </c>
      <c r="S1425" s="14"/>
      <c r="T1425" s="14">
        <v>0</v>
      </c>
      <c r="U1425" s="14"/>
      <c r="V1425" s="15">
        <v>24695194</v>
      </c>
      <c r="W1425" s="14"/>
      <c r="X1425" s="5" t="str">
        <f t="shared" si="22"/>
        <v>No</v>
      </c>
      <c r="Y1425" s="14"/>
      <c r="Z1425" s="5"/>
      <c r="AA1425" s="14"/>
      <c r="AB1425" s="5"/>
      <c r="AC1425" s="27"/>
      <c r="AD1425" s="5"/>
      <c r="AE1425" s="14"/>
      <c r="AF1425" s="5"/>
      <c r="AG1425" s="7"/>
    </row>
    <row r="1426" spans="1:33" s="54" customFormat="1">
      <c r="A1426" s="16" t="s">
        <v>4043</v>
      </c>
      <c r="B1426" s="16" t="s">
        <v>4044</v>
      </c>
      <c r="C1426" s="17" t="s">
        <v>112</v>
      </c>
      <c r="D1426" s="186" t="s">
        <v>4045</v>
      </c>
      <c r="E1426" s="189" t="s">
        <v>4046</v>
      </c>
      <c r="F1426" s="17" t="s">
        <v>157</v>
      </c>
      <c r="G1426" s="17" t="s">
        <v>147</v>
      </c>
      <c r="H1426" s="18">
        <v>0</v>
      </c>
      <c r="I1426" s="13">
        <v>8</v>
      </c>
      <c r="J1426" s="14">
        <v>18582</v>
      </c>
      <c r="K1426" s="19"/>
      <c r="L1426" s="14">
        <v>230144</v>
      </c>
      <c r="M1426" s="14"/>
      <c r="N1426" s="14">
        <v>0</v>
      </c>
      <c r="O1426" s="14"/>
      <c r="P1426" s="14">
        <v>120600</v>
      </c>
      <c r="Q1426" s="14"/>
      <c r="R1426" s="14">
        <v>2262</v>
      </c>
      <c r="S1426" s="14"/>
      <c r="T1426" s="14">
        <v>283492</v>
      </c>
      <c r="U1426" s="14"/>
      <c r="V1426" s="15">
        <v>655080</v>
      </c>
      <c r="W1426" s="14"/>
      <c r="X1426" s="5" t="str">
        <f t="shared" si="22"/>
        <v>No</v>
      </c>
      <c r="Y1426" s="14"/>
      <c r="Z1426" s="5"/>
      <c r="AA1426" s="14"/>
      <c r="AB1426" s="5"/>
      <c r="AC1426" s="27"/>
      <c r="AD1426" s="5"/>
      <c r="AE1426" s="14"/>
      <c r="AF1426" s="5"/>
      <c r="AG1426" s="7"/>
    </row>
    <row r="1427" spans="1:33" s="54" customFormat="1">
      <c r="A1427" s="16" t="s">
        <v>802</v>
      </c>
      <c r="B1427" s="16" t="s">
        <v>6468</v>
      </c>
      <c r="C1427" s="17" t="s">
        <v>129</v>
      </c>
      <c r="D1427" s="186" t="s">
        <v>803</v>
      </c>
      <c r="E1427" s="189" t="s">
        <v>804</v>
      </c>
      <c r="F1427" s="17" t="s">
        <v>83</v>
      </c>
      <c r="G1427" s="17" t="s">
        <v>147</v>
      </c>
      <c r="H1427" s="18">
        <v>0</v>
      </c>
      <c r="I1427" s="13">
        <v>8</v>
      </c>
      <c r="J1427" s="14">
        <v>12488</v>
      </c>
      <c r="K1427" s="19"/>
      <c r="L1427" s="14">
        <v>0</v>
      </c>
      <c r="M1427" s="14"/>
      <c r="N1427" s="14">
        <v>0</v>
      </c>
      <c r="O1427" s="14"/>
      <c r="P1427" s="14">
        <v>188581</v>
      </c>
      <c r="Q1427" s="14"/>
      <c r="R1427" s="14">
        <v>0</v>
      </c>
      <c r="S1427" s="14"/>
      <c r="T1427" s="14">
        <v>164511</v>
      </c>
      <c r="U1427" s="14"/>
      <c r="V1427" s="15">
        <v>365580</v>
      </c>
      <c r="W1427" s="14"/>
      <c r="X1427" s="5" t="str">
        <f t="shared" si="22"/>
        <v>No</v>
      </c>
      <c r="Y1427" s="14"/>
      <c r="Z1427" s="5"/>
      <c r="AA1427" s="14"/>
      <c r="AB1427" s="5"/>
      <c r="AC1427" s="27"/>
      <c r="AD1427" s="5"/>
      <c r="AE1427" s="14"/>
      <c r="AF1427" s="5"/>
      <c r="AG1427" s="7"/>
    </row>
    <row r="1428" spans="1:33" s="54" customFormat="1">
      <c r="A1428" s="16" t="s">
        <v>953</v>
      </c>
      <c r="B1428" s="16" t="s">
        <v>5511</v>
      </c>
      <c r="C1428" s="17" t="s">
        <v>132</v>
      </c>
      <c r="D1428" s="186" t="s">
        <v>5512</v>
      </c>
      <c r="E1428" s="189" t="s">
        <v>5513</v>
      </c>
      <c r="F1428" s="17" t="s">
        <v>157</v>
      </c>
      <c r="G1428" s="17" t="s">
        <v>147</v>
      </c>
      <c r="H1428" s="18">
        <v>0</v>
      </c>
      <c r="I1428" s="13">
        <v>8</v>
      </c>
      <c r="J1428" s="14">
        <v>63803</v>
      </c>
      <c r="K1428" s="19"/>
      <c r="L1428" s="14">
        <v>0</v>
      </c>
      <c r="M1428" s="14"/>
      <c r="N1428" s="14">
        <v>0</v>
      </c>
      <c r="O1428" s="14"/>
      <c r="P1428" s="14">
        <v>121950</v>
      </c>
      <c r="Q1428" s="14"/>
      <c r="R1428" s="14">
        <v>99132</v>
      </c>
      <c r="S1428" s="14"/>
      <c r="T1428" s="14">
        <v>195457</v>
      </c>
      <c r="U1428" s="14"/>
      <c r="V1428" s="15">
        <v>480342</v>
      </c>
      <c r="W1428" s="14"/>
      <c r="X1428" s="5" t="str">
        <f t="shared" si="22"/>
        <v>No</v>
      </c>
      <c r="Y1428" s="14"/>
      <c r="Z1428" s="5"/>
      <c r="AA1428" s="14"/>
      <c r="AB1428" s="5"/>
      <c r="AC1428" s="27"/>
      <c r="AD1428" s="5"/>
      <c r="AE1428" s="14"/>
      <c r="AF1428" s="5"/>
      <c r="AG1428" s="7"/>
    </row>
    <row r="1429" spans="1:33" s="54" customFormat="1">
      <c r="A1429" s="16" t="s">
        <v>32</v>
      </c>
      <c r="B1429" s="16" t="s">
        <v>33</v>
      </c>
      <c r="C1429" s="17" t="s">
        <v>34</v>
      </c>
      <c r="D1429" s="186" t="s">
        <v>35</v>
      </c>
      <c r="E1429" s="189">
        <v>88182</v>
      </c>
      <c r="F1429" s="17" t="s">
        <v>36</v>
      </c>
      <c r="G1429" s="17" t="s">
        <v>5756</v>
      </c>
      <c r="H1429" s="18">
        <v>0</v>
      </c>
      <c r="I1429" s="13">
        <v>8</v>
      </c>
      <c r="J1429" s="14">
        <v>131682</v>
      </c>
      <c r="K1429" s="19"/>
      <c r="L1429" s="14">
        <v>0</v>
      </c>
      <c r="M1429" s="14"/>
      <c r="N1429" s="14">
        <v>0</v>
      </c>
      <c r="O1429" s="14"/>
      <c r="P1429" s="14">
        <v>0</v>
      </c>
      <c r="Q1429" s="14"/>
      <c r="R1429" s="14">
        <v>35426</v>
      </c>
      <c r="S1429" s="14"/>
      <c r="T1429" s="14">
        <v>575619</v>
      </c>
      <c r="U1429" s="14"/>
      <c r="V1429" s="15">
        <v>742727</v>
      </c>
      <c r="W1429" s="14"/>
      <c r="X1429" s="5" t="str">
        <f t="shared" si="22"/>
        <v>No</v>
      </c>
      <c r="Y1429" s="14"/>
      <c r="Z1429" s="5"/>
      <c r="AA1429" s="14"/>
      <c r="AB1429" s="5"/>
      <c r="AC1429" s="27"/>
      <c r="AD1429" s="5"/>
      <c r="AE1429" s="14"/>
      <c r="AF1429" s="5"/>
      <c r="AG1429" s="7"/>
    </row>
    <row r="1430" spans="1:33" s="54" customFormat="1">
      <c r="A1430" s="16" t="s">
        <v>6605</v>
      </c>
      <c r="B1430" s="16" t="s">
        <v>2218</v>
      </c>
      <c r="C1430" s="17" t="s">
        <v>254</v>
      </c>
      <c r="D1430" s="186" t="s">
        <v>5597</v>
      </c>
      <c r="E1430" s="189" t="s">
        <v>5598</v>
      </c>
      <c r="F1430" s="17" t="s">
        <v>83</v>
      </c>
      <c r="G1430" s="17" t="s">
        <v>147</v>
      </c>
      <c r="H1430" s="18">
        <v>0</v>
      </c>
      <c r="I1430" s="13">
        <v>8</v>
      </c>
      <c r="J1430" s="14">
        <v>17607</v>
      </c>
      <c r="K1430" s="19"/>
      <c r="L1430" s="14">
        <v>0</v>
      </c>
      <c r="M1430" s="14"/>
      <c r="N1430" s="14">
        <v>0</v>
      </c>
      <c r="O1430" s="14"/>
      <c r="P1430" s="14">
        <v>103119</v>
      </c>
      <c r="Q1430" s="14"/>
      <c r="R1430" s="14">
        <v>0</v>
      </c>
      <c r="S1430" s="14"/>
      <c r="T1430" s="14">
        <v>162533</v>
      </c>
      <c r="U1430" s="14"/>
      <c r="V1430" s="15">
        <v>283259</v>
      </c>
      <c r="W1430" s="14"/>
      <c r="X1430" s="5" t="str">
        <f t="shared" si="22"/>
        <v>No</v>
      </c>
      <c r="Y1430" s="14"/>
      <c r="Z1430" s="5"/>
      <c r="AA1430" s="14"/>
      <c r="AB1430" s="5"/>
      <c r="AC1430" s="27"/>
      <c r="AD1430" s="5"/>
      <c r="AE1430" s="14"/>
      <c r="AF1430" s="5"/>
      <c r="AG1430" s="7"/>
    </row>
    <row r="1431" spans="1:33" s="54" customFormat="1">
      <c r="A1431" s="16" t="s">
        <v>2566</v>
      </c>
      <c r="B1431" s="16" t="s">
        <v>2567</v>
      </c>
      <c r="C1431" s="17" t="s">
        <v>466</v>
      </c>
      <c r="D1431" s="186" t="s">
        <v>2568</v>
      </c>
      <c r="E1431" s="189" t="s">
        <v>2569</v>
      </c>
      <c r="F1431" s="17" t="s">
        <v>83</v>
      </c>
      <c r="G1431" s="17" t="s">
        <v>147</v>
      </c>
      <c r="H1431" s="18">
        <v>0</v>
      </c>
      <c r="I1431" s="13">
        <v>8</v>
      </c>
      <c r="J1431" s="14">
        <v>43039</v>
      </c>
      <c r="K1431" s="19"/>
      <c r="L1431" s="14">
        <v>144681</v>
      </c>
      <c r="M1431" s="14"/>
      <c r="N1431" s="14">
        <v>0</v>
      </c>
      <c r="O1431" s="14"/>
      <c r="P1431" s="14">
        <v>241776</v>
      </c>
      <c r="Q1431" s="14"/>
      <c r="R1431" s="14">
        <v>102042</v>
      </c>
      <c r="S1431" s="14"/>
      <c r="T1431" s="14">
        <v>580194</v>
      </c>
      <c r="U1431" s="14"/>
      <c r="V1431" s="15">
        <v>1111732</v>
      </c>
      <c r="W1431" s="14"/>
      <c r="X1431" s="5" t="str">
        <f t="shared" si="22"/>
        <v>No</v>
      </c>
      <c r="Y1431" s="14"/>
      <c r="Z1431" s="5"/>
      <c r="AA1431" s="14"/>
      <c r="AB1431" s="5"/>
      <c r="AC1431" s="27"/>
      <c r="AD1431" s="5"/>
      <c r="AE1431" s="14"/>
      <c r="AF1431" s="5"/>
      <c r="AG1431" s="7"/>
    </row>
    <row r="1432" spans="1:33" s="54" customFormat="1">
      <c r="A1432" s="16" t="s">
        <v>1543</v>
      </c>
      <c r="B1432" s="16" t="s">
        <v>6461</v>
      </c>
      <c r="C1432" s="17" t="s">
        <v>178</v>
      </c>
      <c r="D1432" s="186" t="s">
        <v>1544</v>
      </c>
      <c r="E1432" s="189" t="s">
        <v>1545</v>
      </c>
      <c r="F1432" s="17" t="s">
        <v>83</v>
      </c>
      <c r="G1432" s="17" t="s">
        <v>147</v>
      </c>
      <c r="H1432" s="18">
        <v>0</v>
      </c>
      <c r="I1432" s="13">
        <v>8</v>
      </c>
      <c r="J1432" s="14">
        <v>121241</v>
      </c>
      <c r="K1432" s="19"/>
      <c r="L1432" s="14">
        <v>0</v>
      </c>
      <c r="M1432" s="14"/>
      <c r="N1432" s="14">
        <v>0</v>
      </c>
      <c r="O1432" s="14"/>
      <c r="P1432" s="14">
        <v>87546</v>
      </c>
      <c r="Q1432" s="14"/>
      <c r="R1432" s="14">
        <v>281745</v>
      </c>
      <c r="S1432" s="14"/>
      <c r="T1432" s="14">
        <v>167978</v>
      </c>
      <c r="U1432" s="14"/>
      <c r="V1432" s="15">
        <v>658510</v>
      </c>
      <c r="W1432" s="14"/>
      <c r="X1432" s="5" t="str">
        <f t="shared" si="22"/>
        <v>No</v>
      </c>
      <c r="Y1432" s="14"/>
      <c r="Z1432" s="5"/>
      <c r="AA1432" s="14"/>
      <c r="AB1432" s="5"/>
      <c r="AC1432" s="27"/>
      <c r="AD1432" s="5"/>
      <c r="AE1432" s="14"/>
      <c r="AF1432" s="5"/>
      <c r="AG1432" s="7"/>
    </row>
    <row r="1433" spans="1:33" s="54" customFormat="1">
      <c r="A1433" s="16" t="s">
        <v>4930</v>
      </c>
      <c r="B1433" s="16" t="s">
        <v>3329</v>
      </c>
      <c r="C1433" s="17" t="s">
        <v>91</v>
      </c>
      <c r="D1433" s="186" t="s">
        <v>4931</v>
      </c>
      <c r="E1433" s="189" t="s">
        <v>4932</v>
      </c>
      <c r="F1433" s="17" t="s">
        <v>83</v>
      </c>
      <c r="G1433" s="17" t="s">
        <v>147</v>
      </c>
      <c r="H1433" s="18">
        <v>0</v>
      </c>
      <c r="I1433" s="13">
        <v>8</v>
      </c>
      <c r="J1433" s="14">
        <v>114804</v>
      </c>
      <c r="K1433" s="19"/>
      <c r="L1433" s="14">
        <v>0</v>
      </c>
      <c r="M1433" s="14"/>
      <c r="N1433" s="14">
        <v>0</v>
      </c>
      <c r="O1433" s="14"/>
      <c r="P1433" s="14">
        <v>313024</v>
      </c>
      <c r="Q1433" s="14"/>
      <c r="R1433" s="14">
        <v>100530</v>
      </c>
      <c r="S1433" s="14"/>
      <c r="T1433" s="14">
        <v>237314</v>
      </c>
      <c r="U1433" s="14"/>
      <c r="V1433" s="15">
        <v>765672</v>
      </c>
      <c r="W1433" s="14"/>
      <c r="X1433" s="5" t="str">
        <f t="shared" si="22"/>
        <v>No</v>
      </c>
      <c r="Y1433" s="14"/>
      <c r="Z1433" s="5"/>
      <c r="AA1433" s="14"/>
      <c r="AB1433" s="5"/>
      <c r="AC1433" s="27"/>
      <c r="AD1433" s="5"/>
      <c r="AE1433" s="14"/>
      <c r="AF1433" s="5"/>
      <c r="AG1433" s="7"/>
    </row>
    <row r="1434" spans="1:33" s="54" customFormat="1">
      <c r="A1434" s="16" t="s">
        <v>4374</v>
      </c>
      <c r="B1434" s="16" t="s">
        <v>4375</v>
      </c>
      <c r="C1434" s="17" t="s">
        <v>235</v>
      </c>
      <c r="D1434" s="186" t="s">
        <v>4376</v>
      </c>
      <c r="E1434" s="189" t="s">
        <v>4377</v>
      </c>
      <c r="F1434" s="17" t="s">
        <v>83</v>
      </c>
      <c r="G1434" s="17" t="s">
        <v>147</v>
      </c>
      <c r="H1434" s="18">
        <v>0</v>
      </c>
      <c r="I1434" s="13">
        <v>8</v>
      </c>
      <c r="J1434" s="14">
        <v>21549</v>
      </c>
      <c r="K1434" s="19"/>
      <c r="L1434" s="14">
        <v>37176</v>
      </c>
      <c r="M1434" s="14"/>
      <c r="N1434" s="14">
        <v>0</v>
      </c>
      <c r="O1434" s="14"/>
      <c r="P1434" s="14">
        <v>93097</v>
      </c>
      <c r="Q1434" s="14"/>
      <c r="R1434" s="14">
        <v>149567</v>
      </c>
      <c r="S1434" s="14"/>
      <c r="T1434" s="14">
        <v>140288</v>
      </c>
      <c r="U1434" s="14"/>
      <c r="V1434" s="15">
        <v>441677</v>
      </c>
      <c r="W1434" s="14"/>
      <c r="X1434" s="5" t="str">
        <f t="shared" si="22"/>
        <v>No</v>
      </c>
      <c r="Y1434" s="14"/>
      <c r="Z1434" s="5"/>
      <c r="AA1434" s="14"/>
      <c r="AB1434" s="5"/>
      <c r="AC1434" s="27"/>
      <c r="AD1434" s="5"/>
      <c r="AE1434" s="14"/>
      <c r="AF1434" s="5"/>
      <c r="AG1434" s="7"/>
    </row>
    <row r="1435" spans="1:33" s="54" customFormat="1">
      <c r="A1435" s="16" t="s">
        <v>307</v>
      </c>
      <c r="B1435" s="16" t="s">
        <v>308</v>
      </c>
      <c r="C1435" s="17" t="s">
        <v>213</v>
      </c>
      <c r="D1435" s="186" t="s">
        <v>309</v>
      </c>
      <c r="E1435" s="189" t="s">
        <v>310</v>
      </c>
      <c r="F1435" s="17" t="s">
        <v>157</v>
      </c>
      <c r="G1435" s="17" t="s">
        <v>147</v>
      </c>
      <c r="H1435" s="18">
        <v>0</v>
      </c>
      <c r="I1435" s="13">
        <v>8</v>
      </c>
      <c r="J1435" s="14">
        <v>18814</v>
      </c>
      <c r="K1435" s="19"/>
      <c r="L1435" s="14">
        <v>0</v>
      </c>
      <c r="M1435" s="14"/>
      <c r="N1435" s="14">
        <v>0</v>
      </c>
      <c r="O1435" s="14"/>
      <c r="P1435" s="14">
        <v>55175</v>
      </c>
      <c r="Q1435" s="14"/>
      <c r="R1435" s="14">
        <v>38853</v>
      </c>
      <c r="S1435" s="14"/>
      <c r="T1435" s="14">
        <v>126547</v>
      </c>
      <c r="U1435" s="14"/>
      <c r="V1435" s="15">
        <v>239389</v>
      </c>
      <c r="W1435" s="14"/>
      <c r="X1435" s="5" t="str">
        <f t="shared" si="22"/>
        <v>No</v>
      </c>
      <c r="Y1435" s="14"/>
      <c r="Z1435" s="5"/>
      <c r="AA1435" s="14"/>
      <c r="AB1435" s="5"/>
      <c r="AC1435" s="27"/>
      <c r="AD1435" s="5"/>
      <c r="AE1435" s="14"/>
      <c r="AF1435" s="5"/>
      <c r="AG1435" s="7"/>
    </row>
    <row r="1436" spans="1:33" s="54" customFormat="1">
      <c r="A1436" s="16" t="s">
        <v>5390</v>
      </c>
      <c r="B1436" s="16" t="s">
        <v>5391</v>
      </c>
      <c r="C1436" s="17" t="s">
        <v>58</v>
      </c>
      <c r="D1436" s="186" t="s">
        <v>5392</v>
      </c>
      <c r="E1436" s="189" t="s">
        <v>5393</v>
      </c>
      <c r="F1436" s="17" t="s">
        <v>83</v>
      </c>
      <c r="G1436" s="17" t="s">
        <v>147</v>
      </c>
      <c r="H1436" s="18">
        <v>0</v>
      </c>
      <c r="I1436" s="13">
        <v>8</v>
      </c>
      <c r="J1436" s="14">
        <v>385065</v>
      </c>
      <c r="K1436" s="19"/>
      <c r="L1436" s="14">
        <v>0</v>
      </c>
      <c r="M1436" s="14"/>
      <c r="N1436" s="14">
        <v>0</v>
      </c>
      <c r="O1436" s="14"/>
      <c r="P1436" s="14">
        <v>56053</v>
      </c>
      <c r="Q1436" s="14"/>
      <c r="R1436" s="14">
        <v>196108</v>
      </c>
      <c r="S1436" s="14"/>
      <c r="T1436" s="14">
        <v>222640</v>
      </c>
      <c r="U1436" s="14"/>
      <c r="V1436" s="15">
        <v>859866</v>
      </c>
      <c r="W1436" s="14"/>
      <c r="X1436" s="5" t="str">
        <f t="shared" si="22"/>
        <v>No</v>
      </c>
      <c r="Y1436" s="14"/>
      <c r="Z1436" s="5"/>
      <c r="AA1436" s="14"/>
      <c r="AB1436" s="5"/>
      <c r="AC1436" s="27"/>
      <c r="AD1436" s="5"/>
      <c r="AE1436" s="14"/>
      <c r="AF1436" s="5"/>
      <c r="AG1436" s="7"/>
    </row>
    <row r="1437" spans="1:33" s="54" customFormat="1">
      <c r="A1437" s="16" t="s">
        <v>2859</v>
      </c>
      <c r="B1437" s="16" t="s">
        <v>2860</v>
      </c>
      <c r="C1437" s="17" t="s">
        <v>124</v>
      </c>
      <c r="D1437" s="186" t="s">
        <v>2861</v>
      </c>
      <c r="E1437" s="189" t="s">
        <v>2862</v>
      </c>
      <c r="F1437" s="17" t="s">
        <v>1320</v>
      </c>
      <c r="G1437" s="17" t="s">
        <v>147</v>
      </c>
      <c r="H1437" s="18">
        <v>0</v>
      </c>
      <c r="I1437" s="13">
        <v>8</v>
      </c>
      <c r="J1437" s="14">
        <v>22251</v>
      </c>
      <c r="K1437" s="19"/>
      <c r="L1437" s="14">
        <v>0</v>
      </c>
      <c r="M1437" s="14"/>
      <c r="N1437" s="14">
        <v>0</v>
      </c>
      <c r="O1437" s="14"/>
      <c r="P1437" s="14">
        <v>252427</v>
      </c>
      <c r="Q1437" s="14"/>
      <c r="R1437" s="14">
        <v>0</v>
      </c>
      <c r="S1437" s="14"/>
      <c r="T1437" s="14">
        <v>253348</v>
      </c>
      <c r="U1437" s="14"/>
      <c r="V1437" s="15">
        <v>528026</v>
      </c>
      <c r="W1437" s="14"/>
      <c r="X1437" s="5" t="str">
        <f t="shared" si="22"/>
        <v>No</v>
      </c>
      <c r="Y1437" s="14"/>
      <c r="Z1437" s="5"/>
      <c r="AA1437" s="14"/>
      <c r="AB1437" s="5"/>
      <c r="AC1437" s="27"/>
      <c r="AD1437" s="5"/>
      <c r="AE1437" s="14"/>
      <c r="AF1437" s="5"/>
      <c r="AG1437" s="7"/>
    </row>
    <row r="1438" spans="1:33" s="54" customFormat="1">
      <c r="A1438" s="16" t="s">
        <v>4423</v>
      </c>
      <c r="B1438" s="16" t="s">
        <v>416</v>
      </c>
      <c r="C1438" s="17" t="s">
        <v>87</v>
      </c>
      <c r="D1438" s="186">
        <v>23</v>
      </c>
      <c r="E1438" s="189">
        <v>23</v>
      </c>
      <c r="F1438" s="17" t="s">
        <v>83</v>
      </c>
      <c r="G1438" s="17" t="s">
        <v>84</v>
      </c>
      <c r="H1438" s="18">
        <v>3059393</v>
      </c>
      <c r="I1438" s="13">
        <v>8</v>
      </c>
      <c r="J1438" s="14">
        <v>4050470</v>
      </c>
      <c r="K1438" s="19"/>
      <c r="L1438" s="14">
        <v>80157</v>
      </c>
      <c r="M1438" s="14"/>
      <c r="N1438" s="14">
        <v>0</v>
      </c>
      <c r="O1438" s="14"/>
      <c r="P1438" s="14">
        <v>0</v>
      </c>
      <c r="Q1438" s="14"/>
      <c r="R1438" s="14">
        <v>0</v>
      </c>
      <c r="S1438" s="14"/>
      <c r="T1438" s="14">
        <v>0</v>
      </c>
      <c r="U1438" s="14"/>
      <c r="V1438" s="15">
        <v>4130627</v>
      </c>
      <c r="W1438" s="14"/>
      <c r="X1438" s="5" t="str">
        <f t="shared" si="22"/>
        <v>No</v>
      </c>
      <c r="Y1438" s="14"/>
      <c r="Z1438" s="5"/>
      <c r="AA1438" s="14"/>
      <c r="AB1438" s="5"/>
      <c r="AC1438" s="27"/>
      <c r="AD1438" s="5"/>
      <c r="AE1438" s="14"/>
      <c r="AF1438" s="5"/>
      <c r="AG1438" s="7"/>
    </row>
    <row r="1439" spans="1:33" s="54" customFormat="1">
      <c r="A1439" s="16" t="s">
        <v>6233</v>
      </c>
      <c r="B1439" s="16" t="s">
        <v>4133</v>
      </c>
      <c r="C1439" s="17" t="s">
        <v>91</v>
      </c>
      <c r="D1439" s="186"/>
      <c r="E1439" s="189">
        <v>90293</v>
      </c>
      <c r="F1439" s="17" t="s">
        <v>83</v>
      </c>
      <c r="G1439" s="17" t="s">
        <v>5756</v>
      </c>
      <c r="H1439" s="18">
        <v>12150996</v>
      </c>
      <c r="I1439" s="13">
        <v>8</v>
      </c>
      <c r="J1439" s="14">
        <v>64473</v>
      </c>
      <c r="K1439" s="19"/>
      <c r="L1439" s="14">
        <v>0</v>
      </c>
      <c r="M1439" s="14"/>
      <c r="N1439" s="14">
        <v>0</v>
      </c>
      <c r="O1439" s="14"/>
      <c r="P1439" s="14">
        <v>1257055</v>
      </c>
      <c r="Q1439" s="14"/>
      <c r="R1439" s="14">
        <v>0</v>
      </c>
      <c r="S1439" s="14"/>
      <c r="T1439" s="14">
        <v>0</v>
      </c>
      <c r="U1439" s="14"/>
      <c r="V1439" s="15">
        <v>1321528</v>
      </c>
      <c r="W1439" s="14"/>
      <c r="X1439" s="5" t="str">
        <f t="shared" si="22"/>
        <v>No</v>
      </c>
      <c r="Y1439" s="14"/>
      <c r="Z1439" s="5"/>
      <c r="AA1439" s="14"/>
      <c r="AB1439" s="5"/>
      <c r="AC1439" s="27"/>
      <c r="AD1439" s="5"/>
      <c r="AE1439" s="14"/>
      <c r="AF1439" s="5"/>
      <c r="AG1439" s="7"/>
    </row>
    <row r="1440" spans="1:33" s="54" customFormat="1">
      <c r="A1440" s="16" t="s">
        <v>2935</v>
      </c>
      <c r="B1440" s="16" t="s">
        <v>2936</v>
      </c>
      <c r="C1440" s="17" t="s">
        <v>124</v>
      </c>
      <c r="D1440" s="186" t="s">
        <v>2937</v>
      </c>
      <c r="E1440" s="189" t="s">
        <v>2938</v>
      </c>
      <c r="F1440" s="17" t="s">
        <v>1320</v>
      </c>
      <c r="G1440" s="17" t="s">
        <v>147</v>
      </c>
      <c r="H1440" s="18">
        <v>0</v>
      </c>
      <c r="I1440" s="13">
        <v>8</v>
      </c>
      <c r="J1440" s="14">
        <v>6203</v>
      </c>
      <c r="K1440" s="19"/>
      <c r="L1440" s="14">
        <v>0</v>
      </c>
      <c r="M1440" s="14"/>
      <c r="N1440" s="14">
        <v>0</v>
      </c>
      <c r="O1440" s="14"/>
      <c r="P1440" s="14">
        <v>191333</v>
      </c>
      <c r="Q1440" s="14"/>
      <c r="R1440" s="14">
        <v>0</v>
      </c>
      <c r="S1440" s="14"/>
      <c r="T1440" s="14">
        <v>147696</v>
      </c>
      <c r="U1440" s="14"/>
      <c r="V1440" s="15">
        <v>345232</v>
      </c>
      <c r="W1440" s="14"/>
      <c r="X1440" s="5" t="str">
        <f t="shared" si="22"/>
        <v>No</v>
      </c>
      <c r="Y1440" s="14"/>
      <c r="Z1440" s="5"/>
      <c r="AA1440" s="14"/>
      <c r="AB1440" s="5"/>
      <c r="AC1440" s="27"/>
      <c r="AD1440" s="5"/>
      <c r="AE1440" s="14"/>
      <c r="AF1440" s="5"/>
      <c r="AG1440" s="7"/>
    </row>
    <row r="1441" spans="1:33" s="54" customFormat="1">
      <c r="A1441" s="16" t="s">
        <v>1989</v>
      </c>
      <c r="B1441" s="16" t="s">
        <v>1990</v>
      </c>
      <c r="C1441" s="17" t="s">
        <v>168</v>
      </c>
      <c r="D1441" s="186" t="s">
        <v>1991</v>
      </c>
      <c r="E1441" s="189">
        <v>119</v>
      </c>
      <c r="F1441" s="17" t="s">
        <v>36</v>
      </c>
      <c r="G1441" s="17" t="s">
        <v>5756</v>
      </c>
      <c r="H1441" s="18">
        <v>0</v>
      </c>
      <c r="I1441" s="13">
        <v>8</v>
      </c>
      <c r="J1441" s="14">
        <v>0</v>
      </c>
      <c r="K1441" s="19"/>
      <c r="L1441" s="14">
        <v>0</v>
      </c>
      <c r="M1441" s="14"/>
      <c r="N1441" s="14">
        <v>0</v>
      </c>
      <c r="O1441" s="14"/>
      <c r="P1441" s="14">
        <v>284759</v>
      </c>
      <c r="Q1441" s="14"/>
      <c r="R1441" s="14">
        <v>471504</v>
      </c>
      <c r="S1441" s="14"/>
      <c r="T1441" s="14">
        <v>518116</v>
      </c>
      <c r="U1441" s="14"/>
      <c r="V1441" s="15">
        <v>1274379</v>
      </c>
      <c r="W1441" s="14"/>
      <c r="X1441" s="5" t="str">
        <f t="shared" si="22"/>
        <v>No</v>
      </c>
      <c r="Y1441" s="14"/>
      <c r="Z1441" s="5"/>
      <c r="AA1441" s="14"/>
      <c r="AB1441" s="5"/>
      <c r="AC1441" s="27"/>
      <c r="AD1441" s="5"/>
      <c r="AE1441" s="14"/>
      <c r="AF1441" s="5"/>
      <c r="AG1441" s="7"/>
    </row>
    <row r="1442" spans="1:33" s="54" customFormat="1">
      <c r="A1442" s="16" t="s">
        <v>3818</v>
      </c>
      <c r="B1442" s="16" t="s">
        <v>3819</v>
      </c>
      <c r="C1442" s="17" t="s">
        <v>278</v>
      </c>
      <c r="D1442" s="186" t="s">
        <v>3820</v>
      </c>
      <c r="E1442" s="189" t="s">
        <v>3821</v>
      </c>
      <c r="F1442" s="17" t="s">
        <v>157</v>
      </c>
      <c r="G1442" s="17" t="s">
        <v>147</v>
      </c>
      <c r="H1442" s="18">
        <v>0</v>
      </c>
      <c r="I1442" s="13">
        <v>7</v>
      </c>
      <c r="J1442" s="14">
        <v>23954</v>
      </c>
      <c r="K1442" s="19"/>
      <c r="L1442" s="14">
        <v>0</v>
      </c>
      <c r="M1442" s="14"/>
      <c r="N1442" s="14">
        <v>0</v>
      </c>
      <c r="O1442" s="14"/>
      <c r="P1442" s="14">
        <v>25978</v>
      </c>
      <c r="Q1442" s="14"/>
      <c r="R1442" s="14">
        <v>15942</v>
      </c>
      <c r="S1442" s="14"/>
      <c r="T1442" s="14">
        <v>48118</v>
      </c>
      <c r="U1442" s="14"/>
      <c r="V1442" s="15">
        <v>113992</v>
      </c>
      <c r="W1442" s="14"/>
      <c r="X1442" s="5" t="str">
        <f t="shared" si="22"/>
        <v>No</v>
      </c>
      <c r="Y1442" s="14"/>
      <c r="Z1442" s="5"/>
      <c r="AA1442" s="14"/>
      <c r="AB1442" s="5"/>
      <c r="AC1442" s="27"/>
      <c r="AD1442" s="5"/>
      <c r="AE1442" s="14"/>
      <c r="AF1442" s="5"/>
      <c r="AG1442" s="7"/>
    </row>
    <row r="1443" spans="1:33" s="54" customFormat="1">
      <c r="A1443" s="16" t="s">
        <v>3572</v>
      </c>
      <c r="B1443" s="16" t="s">
        <v>3573</v>
      </c>
      <c r="C1443" s="17" t="s">
        <v>109</v>
      </c>
      <c r="D1443" s="186" t="s">
        <v>3574</v>
      </c>
      <c r="E1443" s="189" t="s">
        <v>3575</v>
      </c>
      <c r="F1443" s="17" t="s">
        <v>83</v>
      </c>
      <c r="G1443" s="17" t="s">
        <v>147</v>
      </c>
      <c r="H1443" s="18">
        <v>0</v>
      </c>
      <c r="I1443" s="13">
        <v>7</v>
      </c>
      <c r="J1443" s="14">
        <v>3170</v>
      </c>
      <c r="K1443" s="19"/>
      <c r="L1443" s="14">
        <v>0</v>
      </c>
      <c r="M1443" s="14"/>
      <c r="N1443" s="14">
        <v>0</v>
      </c>
      <c r="O1443" s="14"/>
      <c r="P1443" s="14">
        <v>109522</v>
      </c>
      <c r="Q1443" s="14"/>
      <c r="R1443" s="14">
        <v>0</v>
      </c>
      <c r="S1443" s="14"/>
      <c r="T1443" s="14">
        <v>131058</v>
      </c>
      <c r="U1443" s="14"/>
      <c r="V1443" s="15">
        <v>243750</v>
      </c>
      <c r="W1443" s="14"/>
      <c r="X1443" s="5" t="str">
        <f t="shared" si="22"/>
        <v>No</v>
      </c>
      <c r="Y1443" s="14"/>
      <c r="Z1443" s="5"/>
      <c r="AA1443" s="14"/>
      <c r="AB1443" s="5"/>
      <c r="AC1443" s="27"/>
      <c r="AD1443" s="5"/>
      <c r="AE1443" s="14"/>
      <c r="AF1443" s="5"/>
      <c r="AG1443" s="7"/>
    </row>
    <row r="1444" spans="1:33" s="54" customFormat="1">
      <c r="A1444" s="16" t="s">
        <v>5681</v>
      </c>
      <c r="B1444" s="16" t="s">
        <v>5603</v>
      </c>
      <c r="C1444" s="17" t="s">
        <v>254</v>
      </c>
      <c r="D1444" s="186" t="s">
        <v>5682</v>
      </c>
      <c r="E1444" s="189" t="s">
        <v>5683</v>
      </c>
      <c r="F1444" s="17" t="s">
        <v>83</v>
      </c>
      <c r="G1444" s="17" t="s">
        <v>147</v>
      </c>
      <c r="H1444" s="18">
        <v>0</v>
      </c>
      <c r="I1444" s="13">
        <v>7</v>
      </c>
      <c r="J1444" s="14">
        <v>0</v>
      </c>
      <c r="K1444" s="19"/>
      <c r="L1444" s="14">
        <v>0</v>
      </c>
      <c r="M1444" s="14"/>
      <c r="N1444" s="14">
        <v>0</v>
      </c>
      <c r="O1444" s="14"/>
      <c r="P1444" s="14">
        <v>58051</v>
      </c>
      <c r="Q1444" s="14"/>
      <c r="R1444" s="14">
        <v>0</v>
      </c>
      <c r="S1444" s="14"/>
      <c r="T1444" s="14">
        <v>91128</v>
      </c>
      <c r="U1444" s="14"/>
      <c r="V1444" s="15">
        <v>149179</v>
      </c>
      <c r="W1444" s="14"/>
      <c r="X1444" s="5" t="str">
        <f t="shared" si="22"/>
        <v>No</v>
      </c>
      <c r="Y1444" s="14"/>
      <c r="Z1444" s="5"/>
      <c r="AA1444" s="14"/>
      <c r="AB1444" s="5"/>
      <c r="AC1444" s="27"/>
      <c r="AD1444" s="5"/>
      <c r="AE1444" s="14"/>
      <c r="AF1444" s="5"/>
      <c r="AG1444" s="7"/>
    </row>
    <row r="1445" spans="1:33" s="54" customFormat="1">
      <c r="A1445" s="16" t="s">
        <v>4648</v>
      </c>
      <c r="B1445" s="16" t="s">
        <v>4634</v>
      </c>
      <c r="C1445" s="17" t="s">
        <v>42</v>
      </c>
      <c r="D1445" s="186" t="s">
        <v>4649</v>
      </c>
      <c r="E1445" s="189" t="s">
        <v>4650</v>
      </c>
      <c r="F1445" s="17" t="s">
        <v>83</v>
      </c>
      <c r="G1445" s="17" t="s">
        <v>147</v>
      </c>
      <c r="H1445" s="18">
        <v>0</v>
      </c>
      <c r="I1445" s="13">
        <v>7</v>
      </c>
      <c r="J1445" s="14">
        <v>61450</v>
      </c>
      <c r="K1445" s="19"/>
      <c r="L1445" s="14">
        <v>464706</v>
      </c>
      <c r="M1445" s="14"/>
      <c r="N1445" s="14">
        <v>0</v>
      </c>
      <c r="O1445" s="14"/>
      <c r="P1445" s="14">
        <v>21751</v>
      </c>
      <c r="Q1445" s="14"/>
      <c r="R1445" s="14">
        <v>289917</v>
      </c>
      <c r="S1445" s="14"/>
      <c r="T1445" s="14">
        <v>105000</v>
      </c>
      <c r="U1445" s="14"/>
      <c r="V1445" s="15">
        <v>942824</v>
      </c>
      <c r="W1445" s="14"/>
      <c r="X1445" s="5" t="str">
        <f t="shared" si="22"/>
        <v>No</v>
      </c>
      <c r="Y1445" s="14"/>
      <c r="Z1445" s="5"/>
      <c r="AA1445" s="14"/>
      <c r="AB1445" s="5"/>
      <c r="AC1445" s="27"/>
      <c r="AD1445" s="5"/>
      <c r="AE1445" s="14"/>
      <c r="AF1445" s="5"/>
      <c r="AG1445" s="7"/>
    </row>
    <row r="1446" spans="1:33" s="54" customFormat="1">
      <c r="A1446" s="16" t="s">
        <v>4791</v>
      </c>
      <c r="B1446" s="16" t="s">
        <v>2864</v>
      </c>
      <c r="C1446" s="17" t="s">
        <v>124</v>
      </c>
      <c r="D1446" s="186">
        <v>6023</v>
      </c>
      <c r="E1446" s="189">
        <v>60023</v>
      </c>
      <c r="F1446" s="17" t="s">
        <v>83</v>
      </c>
      <c r="G1446" s="17" t="s">
        <v>5756</v>
      </c>
      <c r="H1446" s="18">
        <v>143440</v>
      </c>
      <c r="I1446" s="13">
        <v>7</v>
      </c>
      <c r="J1446" s="14">
        <v>99935</v>
      </c>
      <c r="K1446" s="19"/>
      <c r="L1446" s="14">
        <v>43981</v>
      </c>
      <c r="M1446" s="14"/>
      <c r="N1446" s="14">
        <v>0</v>
      </c>
      <c r="O1446" s="14"/>
      <c r="P1446" s="14">
        <v>1051655</v>
      </c>
      <c r="Q1446" s="14"/>
      <c r="R1446" s="14">
        <v>100434</v>
      </c>
      <c r="S1446" s="14"/>
      <c r="T1446" s="14">
        <v>1711512</v>
      </c>
      <c r="U1446" s="14"/>
      <c r="V1446" s="15">
        <v>3007517</v>
      </c>
      <c r="W1446" s="14"/>
      <c r="X1446" s="5" t="str">
        <f t="shared" si="22"/>
        <v>No</v>
      </c>
      <c r="Y1446" s="14"/>
      <c r="Z1446" s="5"/>
      <c r="AA1446" s="14"/>
      <c r="AB1446" s="5"/>
      <c r="AC1446" s="27"/>
      <c r="AD1446" s="5"/>
      <c r="AE1446" s="14"/>
      <c r="AF1446" s="5"/>
      <c r="AG1446" s="7"/>
    </row>
    <row r="1447" spans="1:33" s="54" customFormat="1">
      <c r="A1447" s="16" t="s">
        <v>1966</v>
      </c>
      <c r="B1447" s="16" t="s">
        <v>1967</v>
      </c>
      <c r="C1447" s="17" t="s">
        <v>265</v>
      </c>
      <c r="D1447" s="186">
        <v>7030</v>
      </c>
      <c r="E1447" s="189">
        <v>70030</v>
      </c>
      <c r="F1447" s="17" t="s">
        <v>83</v>
      </c>
      <c r="G1447" s="17" t="s">
        <v>84</v>
      </c>
      <c r="H1447" s="18">
        <v>106621</v>
      </c>
      <c r="I1447" s="13">
        <v>7</v>
      </c>
      <c r="J1447" s="14">
        <v>422928</v>
      </c>
      <c r="K1447" s="19"/>
      <c r="L1447" s="14">
        <v>182738</v>
      </c>
      <c r="M1447" s="14"/>
      <c r="N1447" s="14">
        <v>0</v>
      </c>
      <c r="O1447" s="14"/>
      <c r="P1447" s="14">
        <v>339546</v>
      </c>
      <c r="Q1447" s="14"/>
      <c r="R1447" s="14">
        <v>277832</v>
      </c>
      <c r="S1447" s="14"/>
      <c r="T1447" s="14">
        <v>462309</v>
      </c>
      <c r="U1447" s="14"/>
      <c r="V1447" s="15">
        <v>1685353</v>
      </c>
      <c r="W1447" s="14"/>
      <c r="X1447" s="5" t="str">
        <f t="shared" si="22"/>
        <v>No</v>
      </c>
      <c r="Y1447" s="14"/>
      <c r="Z1447" s="5"/>
      <c r="AA1447" s="14"/>
      <c r="AB1447" s="5"/>
      <c r="AC1447" s="27"/>
      <c r="AD1447" s="5"/>
      <c r="AE1447" s="14"/>
      <c r="AF1447" s="5"/>
      <c r="AG1447" s="7"/>
    </row>
    <row r="1448" spans="1:33" s="54" customFormat="1">
      <c r="A1448" s="16" t="s">
        <v>837</v>
      </c>
      <c r="B1448" s="16" t="s">
        <v>838</v>
      </c>
      <c r="C1448" s="17" t="s">
        <v>129</v>
      </c>
      <c r="D1448" s="186" t="s">
        <v>839</v>
      </c>
      <c r="E1448" s="189" t="s">
        <v>840</v>
      </c>
      <c r="F1448" s="17" t="s">
        <v>83</v>
      </c>
      <c r="G1448" s="17" t="s">
        <v>147</v>
      </c>
      <c r="H1448" s="18">
        <v>0</v>
      </c>
      <c r="I1448" s="13">
        <v>7</v>
      </c>
      <c r="J1448" s="14">
        <v>1732</v>
      </c>
      <c r="K1448" s="19"/>
      <c r="L1448" s="14">
        <v>0</v>
      </c>
      <c r="M1448" s="14"/>
      <c r="N1448" s="14">
        <v>0</v>
      </c>
      <c r="O1448" s="14"/>
      <c r="P1448" s="14">
        <v>102853</v>
      </c>
      <c r="Q1448" s="14"/>
      <c r="R1448" s="14">
        <v>0</v>
      </c>
      <c r="S1448" s="14"/>
      <c r="T1448" s="14">
        <v>85570</v>
      </c>
      <c r="U1448" s="14"/>
      <c r="V1448" s="15">
        <v>190155</v>
      </c>
      <c r="W1448" s="14"/>
      <c r="X1448" s="5" t="str">
        <f t="shared" si="22"/>
        <v>No</v>
      </c>
      <c r="Y1448" s="14"/>
      <c r="Z1448" s="5"/>
      <c r="AA1448" s="14"/>
      <c r="AB1448" s="5"/>
      <c r="AC1448" s="27"/>
      <c r="AD1448" s="5"/>
      <c r="AE1448" s="14"/>
      <c r="AF1448" s="5"/>
      <c r="AG1448" s="7"/>
    </row>
    <row r="1449" spans="1:33" s="54" customFormat="1">
      <c r="A1449" s="16" t="s">
        <v>5981</v>
      </c>
      <c r="B1449" s="16" t="s">
        <v>6102</v>
      </c>
      <c r="C1449" s="17" t="s">
        <v>46</v>
      </c>
      <c r="D1449" s="186">
        <v>5220</v>
      </c>
      <c r="E1449" s="189">
        <v>50517</v>
      </c>
      <c r="F1449" s="17" t="s">
        <v>83</v>
      </c>
      <c r="G1449" s="17" t="s">
        <v>84</v>
      </c>
      <c r="H1449" s="18">
        <v>2650890</v>
      </c>
      <c r="I1449" s="13">
        <v>7</v>
      </c>
      <c r="J1449" s="14">
        <v>2068244</v>
      </c>
      <c r="K1449" s="19"/>
      <c r="L1449" s="14">
        <v>154076</v>
      </c>
      <c r="M1449" s="14"/>
      <c r="N1449" s="14">
        <v>0</v>
      </c>
      <c r="O1449" s="14"/>
      <c r="P1449" s="14">
        <v>0</v>
      </c>
      <c r="Q1449" s="14"/>
      <c r="R1449" s="14">
        <v>3010984</v>
      </c>
      <c r="S1449" s="14"/>
      <c r="T1449" s="14">
        <v>0</v>
      </c>
      <c r="U1449" s="14"/>
      <c r="V1449" s="15">
        <v>5233304</v>
      </c>
      <c r="W1449" s="14"/>
      <c r="X1449" s="5" t="str">
        <f t="shared" si="22"/>
        <v>No</v>
      </c>
      <c r="Y1449" s="14"/>
      <c r="Z1449" s="5"/>
      <c r="AA1449" s="14"/>
      <c r="AB1449" s="5"/>
      <c r="AC1449" s="27"/>
      <c r="AD1449" s="5"/>
      <c r="AE1449" s="14"/>
      <c r="AF1449" s="5"/>
      <c r="AG1449" s="7"/>
    </row>
    <row r="1450" spans="1:33" s="54" customFormat="1">
      <c r="A1450" s="16" t="s">
        <v>750</v>
      </c>
      <c r="B1450" s="16" t="s">
        <v>6091</v>
      </c>
      <c r="C1450" s="17" t="s">
        <v>129</v>
      </c>
      <c r="D1450" s="186" t="s">
        <v>752</v>
      </c>
      <c r="E1450" s="189" t="s">
        <v>753</v>
      </c>
      <c r="F1450" s="17" t="s">
        <v>83</v>
      </c>
      <c r="G1450" s="17" t="s">
        <v>147</v>
      </c>
      <c r="H1450" s="18">
        <v>0</v>
      </c>
      <c r="I1450" s="13">
        <v>7</v>
      </c>
      <c r="J1450" s="14">
        <v>6740</v>
      </c>
      <c r="K1450" s="19"/>
      <c r="L1450" s="14">
        <v>0</v>
      </c>
      <c r="M1450" s="14"/>
      <c r="N1450" s="14">
        <v>0</v>
      </c>
      <c r="O1450" s="14"/>
      <c r="P1450" s="14">
        <v>122980</v>
      </c>
      <c r="Q1450" s="14"/>
      <c r="R1450" s="14">
        <v>0</v>
      </c>
      <c r="S1450" s="14"/>
      <c r="T1450" s="14">
        <v>106135</v>
      </c>
      <c r="U1450" s="14"/>
      <c r="V1450" s="15">
        <v>235855</v>
      </c>
      <c r="W1450" s="14"/>
      <c r="X1450" s="5" t="str">
        <f t="shared" si="22"/>
        <v>No</v>
      </c>
      <c r="Y1450" s="14"/>
      <c r="Z1450" s="5"/>
      <c r="AA1450" s="14"/>
      <c r="AB1450" s="5"/>
      <c r="AC1450" s="27"/>
      <c r="AD1450" s="5"/>
      <c r="AE1450" s="14"/>
      <c r="AF1450" s="5"/>
      <c r="AG1450" s="7"/>
    </row>
    <row r="1451" spans="1:33" s="54" customFormat="1">
      <c r="A1451" s="16" t="s">
        <v>1090</v>
      </c>
      <c r="B1451" s="16" t="s">
        <v>755</v>
      </c>
      <c r="C1451" s="17" t="s">
        <v>274</v>
      </c>
      <c r="D1451" s="186">
        <v>4162</v>
      </c>
      <c r="E1451" s="189">
        <v>40162</v>
      </c>
      <c r="F1451" s="17" t="s">
        <v>83</v>
      </c>
      <c r="G1451" s="17" t="s">
        <v>5756</v>
      </c>
      <c r="H1451" s="18">
        <v>969587</v>
      </c>
      <c r="I1451" s="13">
        <v>7</v>
      </c>
      <c r="J1451" s="14">
        <v>83416</v>
      </c>
      <c r="K1451" s="19"/>
      <c r="L1451" s="14">
        <v>28160</v>
      </c>
      <c r="M1451" s="14"/>
      <c r="N1451" s="14">
        <v>0</v>
      </c>
      <c r="O1451" s="14"/>
      <c r="P1451" s="14">
        <v>476757</v>
      </c>
      <c r="Q1451" s="14"/>
      <c r="R1451" s="14">
        <v>257058</v>
      </c>
      <c r="S1451" s="14"/>
      <c r="T1451" s="14">
        <v>710127</v>
      </c>
      <c r="U1451" s="14"/>
      <c r="V1451" s="15">
        <v>1555518</v>
      </c>
      <c r="W1451" s="14"/>
      <c r="X1451" s="5" t="str">
        <f t="shared" si="22"/>
        <v>No</v>
      </c>
      <c r="Y1451" s="14"/>
      <c r="Z1451" s="5"/>
      <c r="AA1451" s="14"/>
      <c r="AB1451" s="5"/>
      <c r="AC1451" s="27"/>
      <c r="AD1451" s="5"/>
      <c r="AE1451" s="14"/>
      <c r="AF1451" s="5"/>
      <c r="AG1451" s="7"/>
    </row>
    <row r="1452" spans="1:33" s="54" customFormat="1">
      <c r="A1452" s="16" t="s">
        <v>3292</v>
      </c>
      <c r="B1452" s="16" t="s">
        <v>3293</v>
      </c>
      <c r="C1452" s="17" t="s">
        <v>555</v>
      </c>
      <c r="D1452" s="186" t="s">
        <v>3294</v>
      </c>
      <c r="E1452" s="189" t="s">
        <v>3295</v>
      </c>
      <c r="F1452" s="17" t="s">
        <v>83</v>
      </c>
      <c r="G1452" s="17" t="s">
        <v>147</v>
      </c>
      <c r="H1452" s="18">
        <v>0</v>
      </c>
      <c r="I1452" s="13">
        <v>7</v>
      </c>
      <c r="J1452" s="14">
        <v>79111</v>
      </c>
      <c r="K1452" s="19"/>
      <c r="L1452" s="14">
        <v>0</v>
      </c>
      <c r="M1452" s="14"/>
      <c r="N1452" s="14">
        <v>0</v>
      </c>
      <c r="O1452" s="14"/>
      <c r="P1452" s="14">
        <v>0</v>
      </c>
      <c r="Q1452" s="14"/>
      <c r="R1452" s="14">
        <v>233057</v>
      </c>
      <c r="S1452" s="14"/>
      <c r="T1452" s="14">
        <v>117874</v>
      </c>
      <c r="U1452" s="14"/>
      <c r="V1452" s="15">
        <v>430042</v>
      </c>
      <c r="W1452" s="14"/>
      <c r="X1452" s="5" t="str">
        <f t="shared" si="22"/>
        <v>No</v>
      </c>
      <c r="Y1452" s="14"/>
      <c r="Z1452" s="5"/>
      <c r="AA1452" s="14"/>
      <c r="AB1452" s="5"/>
      <c r="AC1452" s="27"/>
      <c r="AD1452" s="5"/>
      <c r="AE1452" s="14"/>
      <c r="AF1452" s="5"/>
      <c r="AG1452" s="7"/>
    </row>
    <row r="1453" spans="1:33" s="54" customFormat="1">
      <c r="A1453" s="16" t="s">
        <v>5953</v>
      </c>
      <c r="B1453" s="16" t="s">
        <v>6119</v>
      </c>
      <c r="C1453" s="17" t="s">
        <v>42</v>
      </c>
      <c r="D1453" s="186" t="s">
        <v>4664</v>
      </c>
      <c r="E1453" s="189" t="s">
        <v>4665</v>
      </c>
      <c r="F1453" s="17" t="s">
        <v>83</v>
      </c>
      <c r="G1453" s="17" t="s">
        <v>147</v>
      </c>
      <c r="H1453" s="18">
        <v>0</v>
      </c>
      <c r="I1453" s="13">
        <v>7</v>
      </c>
      <c r="J1453" s="14">
        <v>91687</v>
      </c>
      <c r="K1453" s="19"/>
      <c r="L1453" s="14">
        <v>99154</v>
      </c>
      <c r="M1453" s="14"/>
      <c r="N1453" s="14">
        <v>0</v>
      </c>
      <c r="O1453" s="14"/>
      <c r="P1453" s="14">
        <v>13667</v>
      </c>
      <c r="Q1453" s="14"/>
      <c r="R1453" s="14">
        <v>205331</v>
      </c>
      <c r="S1453" s="14"/>
      <c r="T1453" s="14">
        <v>285500</v>
      </c>
      <c r="U1453" s="14"/>
      <c r="V1453" s="15">
        <v>695339</v>
      </c>
      <c r="W1453" s="14"/>
      <c r="X1453" s="5" t="str">
        <f t="shared" si="22"/>
        <v>No</v>
      </c>
      <c r="Y1453" s="14"/>
      <c r="Z1453" s="5"/>
      <c r="AA1453" s="14"/>
      <c r="AB1453" s="5"/>
      <c r="AC1453" s="27"/>
      <c r="AD1453" s="5"/>
      <c r="AE1453" s="14"/>
      <c r="AF1453" s="5"/>
      <c r="AG1453" s="7"/>
    </row>
    <row r="1454" spans="1:33" s="54" customFormat="1">
      <c r="A1454" s="16" t="s">
        <v>4231</v>
      </c>
      <c r="B1454" s="16" t="s">
        <v>1500</v>
      </c>
      <c r="C1454" s="17" t="s">
        <v>235</v>
      </c>
      <c r="D1454" s="186" t="s">
        <v>4232</v>
      </c>
      <c r="E1454" s="189" t="s">
        <v>4233</v>
      </c>
      <c r="F1454" s="17" t="s">
        <v>83</v>
      </c>
      <c r="G1454" s="17" t="s">
        <v>147</v>
      </c>
      <c r="H1454" s="18">
        <v>0</v>
      </c>
      <c r="I1454" s="13">
        <v>7</v>
      </c>
      <c r="J1454" s="14">
        <v>2600</v>
      </c>
      <c r="K1454" s="19"/>
      <c r="L1454" s="14">
        <v>75976</v>
      </c>
      <c r="M1454" s="14"/>
      <c r="N1454" s="14">
        <v>0</v>
      </c>
      <c r="O1454" s="14"/>
      <c r="P1454" s="14">
        <v>108397</v>
      </c>
      <c r="Q1454" s="14"/>
      <c r="R1454" s="14">
        <v>122772</v>
      </c>
      <c r="S1454" s="14"/>
      <c r="T1454" s="14">
        <v>100687</v>
      </c>
      <c r="U1454" s="14"/>
      <c r="V1454" s="15">
        <v>410432</v>
      </c>
      <c r="W1454" s="14"/>
      <c r="X1454" s="5" t="str">
        <f t="shared" si="22"/>
        <v>No</v>
      </c>
      <c r="Y1454" s="14"/>
      <c r="Z1454" s="5"/>
      <c r="AA1454" s="14"/>
      <c r="AB1454" s="5"/>
      <c r="AC1454" s="27"/>
      <c r="AD1454" s="5"/>
      <c r="AE1454" s="14"/>
      <c r="AF1454" s="5"/>
      <c r="AG1454" s="7"/>
    </row>
    <row r="1455" spans="1:33" s="54" customFormat="1">
      <c r="A1455" s="16" t="s">
        <v>363</v>
      </c>
      <c r="B1455" s="16" t="s">
        <v>364</v>
      </c>
      <c r="C1455" s="17" t="s">
        <v>73</v>
      </c>
      <c r="D1455" s="186" t="s">
        <v>365</v>
      </c>
      <c r="E1455" s="189" t="s">
        <v>366</v>
      </c>
      <c r="F1455" s="17" t="s">
        <v>157</v>
      </c>
      <c r="G1455" s="17" t="s">
        <v>147</v>
      </c>
      <c r="H1455" s="18">
        <v>0</v>
      </c>
      <c r="I1455" s="13">
        <v>7</v>
      </c>
      <c r="J1455" s="14">
        <v>41383</v>
      </c>
      <c r="K1455" s="19"/>
      <c r="L1455" s="14">
        <v>300</v>
      </c>
      <c r="M1455" s="14"/>
      <c r="N1455" s="14">
        <v>0</v>
      </c>
      <c r="O1455" s="14"/>
      <c r="P1455" s="14">
        <v>125546</v>
      </c>
      <c r="Q1455" s="14"/>
      <c r="R1455" s="14">
        <v>0</v>
      </c>
      <c r="S1455" s="14"/>
      <c r="T1455" s="14">
        <v>198546</v>
      </c>
      <c r="U1455" s="14"/>
      <c r="V1455" s="15">
        <v>365775</v>
      </c>
      <c r="W1455" s="14"/>
      <c r="X1455" s="5" t="str">
        <f t="shared" si="22"/>
        <v>No</v>
      </c>
      <c r="Y1455" s="14"/>
      <c r="Z1455" s="5"/>
      <c r="AA1455" s="14"/>
      <c r="AB1455" s="5"/>
      <c r="AC1455" s="27"/>
      <c r="AD1455" s="5"/>
      <c r="AE1455" s="14"/>
      <c r="AF1455" s="5"/>
      <c r="AG1455" s="7"/>
    </row>
    <row r="1456" spans="1:33" s="54" customFormat="1">
      <c r="A1456" s="16" t="s">
        <v>2701</v>
      </c>
      <c r="B1456" s="16" t="s">
        <v>2702</v>
      </c>
      <c r="C1456" s="17" t="s">
        <v>150</v>
      </c>
      <c r="D1456" s="186" t="s">
        <v>2703</v>
      </c>
      <c r="E1456" s="189">
        <v>66176</v>
      </c>
      <c r="F1456" s="17" t="s">
        <v>36</v>
      </c>
      <c r="G1456" s="17" t="s">
        <v>5756</v>
      </c>
      <c r="H1456" s="18">
        <v>0</v>
      </c>
      <c r="I1456" s="13">
        <v>7</v>
      </c>
      <c r="J1456" s="14">
        <v>20781</v>
      </c>
      <c r="K1456" s="19"/>
      <c r="L1456" s="14">
        <v>0</v>
      </c>
      <c r="M1456" s="14"/>
      <c r="N1456" s="14">
        <v>0</v>
      </c>
      <c r="O1456" s="14"/>
      <c r="P1456" s="14">
        <v>0</v>
      </c>
      <c r="Q1456" s="14"/>
      <c r="R1456" s="14">
        <v>0</v>
      </c>
      <c r="S1456" s="14"/>
      <c r="T1456" s="14">
        <v>221321</v>
      </c>
      <c r="U1456" s="14"/>
      <c r="V1456" s="15">
        <v>242102</v>
      </c>
      <c r="W1456" s="14"/>
      <c r="X1456" s="5" t="str">
        <f t="shared" si="22"/>
        <v>No</v>
      </c>
      <c r="Y1456" s="14"/>
      <c r="Z1456" s="5"/>
      <c r="AA1456" s="14"/>
      <c r="AB1456" s="5"/>
      <c r="AC1456" s="27"/>
      <c r="AD1456" s="5"/>
      <c r="AE1456" s="14"/>
      <c r="AF1456" s="5"/>
      <c r="AG1456" s="7"/>
    </row>
    <row r="1457" spans="1:33" s="54" customFormat="1">
      <c r="A1457" s="16" t="s">
        <v>1284</v>
      </c>
      <c r="B1457" s="16" t="s">
        <v>1274</v>
      </c>
      <c r="C1457" s="17" t="s">
        <v>141</v>
      </c>
      <c r="D1457" s="186" t="s">
        <v>1285</v>
      </c>
      <c r="E1457" s="189" t="s">
        <v>1286</v>
      </c>
      <c r="F1457" s="17" t="s">
        <v>157</v>
      </c>
      <c r="G1457" s="17" t="s">
        <v>147</v>
      </c>
      <c r="H1457" s="18">
        <v>0</v>
      </c>
      <c r="I1457" s="13">
        <v>7</v>
      </c>
      <c r="J1457" s="14">
        <v>21316</v>
      </c>
      <c r="K1457" s="19"/>
      <c r="L1457" s="14">
        <v>0</v>
      </c>
      <c r="M1457" s="14"/>
      <c r="N1457" s="14">
        <v>0</v>
      </c>
      <c r="O1457" s="14"/>
      <c r="P1457" s="14">
        <v>231771</v>
      </c>
      <c r="Q1457" s="14"/>
      <c r="R1457" s="14">
        <v>228699</v>
      </c>
      <c r="S1457" s="14"/>
      <c r="T1457" s="14">
        <v>442077</v>
      </c>
      <c r="U1457" s="14"/>
      <c r="V1457" s="15">
        <v>923863</v>
      </c>
      <c r="W1457" s="14"/>
      <c r="X1457" s="5" t="str">
        <f t="shared" si="22"/>
        <v>No</v>
      </c>
      <c r="Y1457" s="14"/>
      <c r="Z1457" s="5"/>
      <c r="AA1457" s="14"/>
      <c r="AB1457" s="5"/>
      <c r="AC1457" s="27"/>
      <c r="AD1457" s="5"/>
      <c r="AE1457" s="14"/>
      <c r="AF1457" s="5"/>
      <c r="AG1457" s="7"/>
    </row>
    <row r="1458" spans="1:33" s="54" customFormat="1">
      <c r="A1458" s="16" t="s">
        <v>1105</v>
      </c>
      <c r="B1458" s="16" t="s">
        <v>4224</v>
      </c>
      <c r="C1458" s="17" t="s">
        <v>235</v>
      </c>
      <c r="D1458" s="186" t="s">
        <v>4225</v>
      </c>
      <c r="E1458" s="189" t="s">
        <v>4226</v>
      </c>
      <c r="F1458" s="17" t="s">
        <v>83</v>
      </c>
      <c r="G1458" s="17" t="s">
        <v>147</v>
      </c>
      <c r="H1458" s="18">
        <v>0</v>
      </c>
      <c r="I1458" s="13">
        <v>7</v>
      </c>
      <c r="J1458" s="14">
        <v>24972</v>
      </c>
      <c r="K1458" s="19"/>
      <c r="L1458" s="14">
        <v>201070</v>
      </c>
      <c r="M1458" s="14"/>
      <c r="N1458" s="14">
        <v>0</v>
      </c>
      <c r="O1458" s="14"/>
      <c r="P1458" s="14">
        <v>31878</v>
      </c>
      <c r="Q1458" s="14"/>
      <c r="R1458" s="14">
        <v>133695</v>
      </c>
      <c r="S1458" s="14"/>
      <c r="T1458" s="14">
        <v>136555</v>
      </c>
      <c r="U1458" s="14"/>
      <c r="V1458" s="15">
        <v>528170</v>
      </c>
      <c r="W1458" s="14"/>
      <c r="X1458" s="5" t="str">
        <f t="shared" si="22"/>
        <v>No</v>
      </c>
      <c r="Y1458" s="14"/>
      <c r="Z1458" s="5"/>
      <c r="AA1458" s="14"/>
      <c r="AB1458" s="5"/>
      <c r="AC1458" s="27"/>
      <c r="AD1458" s="5"/>
      <c r="AE1458" s="14"/>
      <c r="AF1458" s="5"/>
      <c r="AG1458" s="7"/>
    </row>
    <row r="1459" spans="1:33" s="54" customFormat="1">
      <c r="A1459" s="16" t="s">
        <v>6391</v>
      </c>
      <c r="B1459" s="16" t="s">
        <v>635</v>
      </c>
      <c r="C1459" s="17" t="s">
        <v>87</v>
      </c>
      <c r="D1459" s="186"/>
      <c r="E1459" s="189">
        <v>407</v>
      </c>
      <c r="F1459" s="17" t="s">
        <v>36</v>
      </c>
      <c r="G1459" s="17" t="s">
        <v>5756</v>
      </c>
      <c r="H1459" s="18">
        <v>3059393</v>
      </c>
      <c r="I1459" s="13">
        <v>7</v>
      </c>
      <c r="J1459" s="14">
        <v>0</v>
      </c>
      <c r="K1459" s="19"/>
      <c r="L1459" s="14">
        <v>0</v>
      </c>
      <c r="M1459" s="14"/>
      <c r="N1459" s="14">
        <v>0</v>
      </c>
      <c r="O1459" s="14"/>
      <c r="P1459" s="14">
        <v>165274</v>
      </c>
      <c r="Q1459" s="14"/>
      <c r="R1459" s="14">
        <v>0</v>
      </c>
      <c r="S1459" s="14"/>
      <c r="T1459" s="14">
        <v>490769</v>
      </c>
      <c r="U1459" s="14"/>
      <c r="V1459" s="15">
        <v>656043</v>
      </c>
      <c r="W1459" s="14"/>
      <c r="X1459" s="5" t="str">
        <f t="shared" si="22"/>
        <v>No</v>
      </c>
      <c r="Y1459" s="14"/>
      <c r="Z1459" s="5"/>
      <c r="AA1459" s="14"/>
      <c r="AB1459" s="5"/>
      <c r="AC1459" s="27"/>
      <c r="AD1459" s="5"/>
      <c r="AE1459" s="14"/>
      <c r="AF1459" s="5"/>
      <c r="AG1459" s="7"/>
    </row>
    <row r="1460" spans="1:33" s="54" customFormat="1">
      <c r="A1460" s="16" t="s">
        <v>6613</v>
      </c>
      <c r="B1460" s="16" t="s">
        <v>5340</v>
      </c>
      <c r="C1460" s="17" t="s">
        <v>58</v>
      </c>
      <c r="D1460" s="186" t="s">
        <v>5341</v>
      </c>
      <c r="E1460" s="189" t="s">
        <v>5342</v>
      </c>
      <c r="F1460" s="17" t="s">
        <v>88</v>
      </c>
      <c r="G1460" s="17" t="s">
        <v>147</v>
      </c>
      <c r="H1460" s="18">
        <v>0</v>
      </c>
      <c r="I1460" s="13">
        <v>7</v>
      </c>
      <c r="J1460" s="14">
        <v>53102</v>
      </c>
      <c r="K1460" s="19"/>
      <c r="L1460" s="14">
        <v>0</v>
      </c>
      <c r="M1460" s="14"/>
      <c r="N1460" s="14">
        <v>0</v>
      </c>
      <c r="O1460" s="14"/>
      <c r="P1460" s="14">
        <v>272286</v>
      </c>
      <c r="Q1460" s="14"/>
      <c r="R1460" s="14">
        <v>124689</v>
      </c>
      <c r="S1460" s="14"/>
      <c r="T1460" s="14">
        <v>396975</v>
      </c>
      <c r="U1460" s="14"/>
      <c r="V1460" s="15">
        <v>847052</v>
      </c>
      <c r="W1460" s="14"/>
      <c r="X1460" s="5" t="str">
        <f t="shared" si="22"/>
        <v>No</v>
      </c>
      <c r="Y1460" s="14"/>
      <c r="Z1460" s="5"/>
      <c r="AA1460" s="14"/>
      <c r="AB1460" s="5"/>
      <c r="AC1460" s="27"/>
      <c r="AD1460" s="5"/>
      <c r="AE1460" s="14"/>
      <c r="AF1460" s="5"/>
      <c r="AG1460" s="7"/>
    </row>
    <row r="1461" spans="1:33" s="54" customFormat="1">
      <c r="A1461" s="16" t="s">
        <v>6236</v>
      </c>
      <c r="B1461" s="16" t="s">
        <v>561</v>
      </c>
      <c r="C1461" s="17" t="s">
        <v>235</v>
      </c>
      <c r="D1461" s="186"/>
      <c r="E1461" s="189">
        <v>40252</v>
      </c>
      <c r="F1461" s="17" t="s">
        <v>83</v>
      </c>
      <c r="G1461" s="17" t="s">
        <v>5756</v>
      </c>
      <c r="H1461" s="18">
        <v>119911</v>
      </c>
      <c r="I1461" s="13">
        <v>7</v>
      </c>
      <c r="J1461" s="14">
        <v>42817</v>
      </c>
      <c r="K1461" s="19"/>
      <c r="L1461" s="14">
        <v>0</v>
      </c>
      <c r="M1461" s="14"/>
      <c r="N1461" s="14">
        <v>0</v>
      </c>
      <c r="O1461" s="14"/>
      <c r="P1461" s="14">
        <v>503611</v>
      </c>
      <c r="Q1461" s="14"/>
      <c r="R1461" s="14">
        <v>0</v>
      </c>
      <c r="S1461" s="14"/>
      <c r="T1461" s="14">
        <v>503611</v>
      </c>
      <c r="U1461" s="14"/>
      <c r="V1461" s="15">
        <v>1050039</v>
      </c>
      <c r="W1461" s="14"/>
      <c r="X1461" s="5" t="str">
        <f t="shared" si="22"/>
        <v>No</v>
      </c>
      <c r="Y1461" s="14"/>
      <c r="Z1461" s="5"/>
      <c r="AA1461" s="14"/>
      <c r="AB1461" s="5"/>
      <c r="AC1461" s="27"/>
      <c r="AD1461" s="5"/>
      <c r="AE1461" s="14"/>
      <c r="AF1461" s="5"/>
      <c r="AG1461" s="7"/>
    </row>
    <row r="1462" spans="1:33" s="54" customFormat="1">
      <c r="A1462" s="16" t="s">
        <v>6614</v>
      </c>
      <c r="B1462" s="16" t="s">
        <v>6526</v>
      </c>
      <c r="C1462" s="17" t="s">
        <v>420</v>
      </c>
      <c r="D1462" s="186"/>
      <c r="E1462" s="189">
        <v>416</v>
      </c>
      <c r="F1462" s="17" t="s">
        <v>214</v>
      </c>
      <c r="G1462" s="17" t="s">
        <v>5756</v>
      </c>
      <c r="H1462" s="18">
        <v>349684</v>
      </c>
      <c r="I1462" s="13">
        <v>7</v>
      </c>
      <c r="J1462" s="14">
        <v>0</v>
      </c>
      <c r="K1462" s="19"/>
      <c r="L1462" s="14">
        <v>0</v>
      </c>
      <c r="M1462" s="14"/>
      <c r="N1462" s="14">
        <v>0</v>
      </c>
      <c r="O1462" s="14"/>
      <c r="P1462" s="14">
        <v>0</v>
      </c>
      <c r="Q1462" s="14"/>
      <c r="R1462" s="14">
        <v>544100</v>
      </c>
      <c r="S1462" s="14"/>
      <c r="T1462" s="14">
        <v>0</v>
      </c>
      <c r="U1462" s="14"/>
      <c r="V1462" s="15">
        <v>544100</v>
      </c>
      <c r="W1462" s="14"/>
      <c r="X1462" s="5" t="str">
        <f t="shared" si="22"/>
        <v>No</v>
      </c>
      <c r="Y1462" s="14"/>
      <c r="Z1462" s="5"/>
      <c r="AA1462" s="14"/>
      <c r="AB1462" s="5"/>
      <c r="AC1462" s="27"/>
      <c r="AD1462" s="5"/>
      <c r="AE1462" s="14"/>
      <c r="AF1462" s="5"/>
      <c r="AG1462" s="7"/>
    </row>
    <row r="1463" spans="1:33" s="54" customFormat="1">
      <c r="A1463" s="16" t="s">
        <v>446</v>
      </c>
      <c r="B1463" s="16" t="s">
        <v>447</v>
      </c>
      <c r="C1463" s="17" t="s">
        <v>91</v>
      </c>
      <c r="D1463" s="186">
        <v>9220</v>
      </c>
      <c r="E1463" s="189">
        <v>90220</v>
      </c>
      <c r="F1463" s="17" t="s">
        <v>83</v>
      </c>
      <c r="G1463" s="17" t="s">
        <v>5756</v>
      </c>
      <c r="H1463" s="18">
        <v>1723634</v>
      </c>
      <c r="I1463" s="13">
        <v>7</v>
      </c>
      <c r="J1463" s="14">
        <v>0</v>
      </c>
      <c r="K1463" s="19"/>
      <c r="L1463" s="14">
        <v>0</v>
      </c>
      <c r="M1463" s="14"/>
      <c r="N1463" s="14">
        <v>0</v>
      </c>
      <c r="O1463" s="14"/>
      <c r="P1463" s="14">
        <v>1672844</v>
      </c>
      <c r="Q1463" s="14"/>
      <c r="R1463" s="14">
        <v>0</v>
      </c>
      <c r="S1463" s="14"/>
      <c r="T1463" s="14">
        <v>69571</v>
      </c>
      <c r="U1463" s="14"/>
      <c r="V1463" s="15">
        <v>1742415</v>
      </c>
      <c r="W1463" s="14"/>
      <c r="X1463" s="5" t="str">
        <f t="shared" si="22"/>
        <v>No</v>
      </c>
      <c r="Y1463" s="14"/>
      <c r="Z1463" s="5"/>
      <c r="AA1463" s="14"/>
      <c r="AB1463" s="5"/>
      <c r="AC1463" s="27"/>
      <c r="AD1463" s="5"/>
      <c r="AE1463" s="14"/>
      <c r="AF1463" s="5"/>
      <c r="AG1463" s="7"/>
    </row>
    <row r="1464" spans="1:33" s="54" customFormat="1">
      <c r="A1464" s="16" t="s">
        <v>4693</v>
      </c>
      <c r="B1464" s="16" t="s">
        <v>1697</v>
      </c>
      <c r="C1464" s="17" t="s">
        <v>42</v>
      </c>
      <c r="D1464" s="186" t="s">
        <v>4694</v>
      </c>
      <c r="E1464" s="189" t="s">
        <v>4695</v>
      </c>
      <c r="F1464" s="17" t="s">
        <v>83</v>
      </c>
      <c r="G1464" s="17" t="s">
        <v>147</v>
      </c>
      <c r="H1464" s="18">
        <v>0</v>
      </c>
      <c r="I1464" s="13">
        <v>7</v>
      </c>
      <c r="J1464" s="14">
        <v>34711</v>
      </c>
      <c r="K1464" s="19"/>
      <c r="L1464" s="14">
        <v>15040</v>
      </c>
      <c r="M1464" s="14"/>
      <c r="N1464" s="14">
        <v>0</v>
      </c>
      <c r="O1464" s="14"/>
      <c r="P1464" s="14">
        <v>156083</v>
      </c>
      <c r="Q1464" s="14"/>
      <c r="R1464" s="14">
        <v>173045</v>
      </c>
      <c r="S1464" s="14"/>
      <c r="T1464" s="14">
        <v>166500</v>
      </c>
      <c r="U1464" s="14"/>
      <c r="V1464" s="15">
        <v>545379</v>
      </c>
      <c r="W1464" s="14"/>
      <c r="X1464" s="5" t="str">
        <f t="shared" si="22"/>
        <v>No</v>
      </c>
      <c r="Y1464" s="14"/>
      <c r="Z1464" s="5"/>
      <c r="AA1464" s="14"/>
      <c r="AB1464" s="5"/>
      <c r="AC1464" s="27"/>
      <c r="AD1464" s="5"/>
      <c r="AE1464" s="14"/>
      <c r="AF1464" s="5"/>
      <c r="AG1464" s="7"/>
    </row>
    <row r="1465" spans="1:33" s="54" customFormat="1">
      <c r="A1465" s="16" t="s">
        <v>1225</v>
      </c>
      <c r="B1465" s="16" t="s">
        <v>1226</v>
      </c>
      <c r="C1465" s="17" t="s">
        <v>420</v>
      </c>
      <c r="D1465" s="186">
        <v>53</v>
      </c>
      <c r="E1465" s="189">
        <v>53</v>
      </c>
      <c r="F1465" s="17" t="s">
        <v>36</v>
      </c>
      <c r="G1465" s="17" t="s">
        <v>5756</v>
      </c>
      <c r="H1465" s="18">
        <v>98378</v>
      </c>
      <c r="I1465" s="13">
        <v>7</v>
      </c>
      <c r="J1465" s="14">
        <v>0</v>
      </c>
      <c r="K1465" s="19"/>
      <c r="L1465" s="14">
        <v>0</v>
      </c>
      <c r="M1465" s="14"/>
      <c r="N1465" s="14">
        <v>0</v>
      </c>
      <c r="O1465" s="14"/>
      <c r="P1465" s="14">
        <v>423080</v>
      </c>
      <c r="Q1465" s="14"/>
      <c r="R1465" s="14">
        <v>0</v>
      </c>
      <c r="S1465" s="14"/>
      <c r="T1465" s="14">
        <v>708592</v>
      </c>
      <c r="U1465" s="14"/>
      <c r="V1465" s="15">
        <v>1131672</v>
      </c>
      <c r="W1465" s="14"/>
      <c r="X1465" s="5" t="str">
        <f t="shared" si="22"/>
        <v>No</v>
      </c>
      <c r="Y1465" s="14"/>
      <c r="Z1465" s="5"/>
      <c r="AA1465" s="14"/>
      <c r="AB1465" s="5"/>
      <c r="AC1465" s="27"/>
      <c r="AD1465" s="5"/>
      <c r="AE1465" s="14"/>
      <c r="AF1465" s="5"/>
      <c r="AG1465" s="7"/>
    </row>
    <row r="1466" spans="1:33" s="54" customFormat="1">
      <c r="A1466" s="16" t="s">
        <v>2583</v>
      </c>
      <c r="B1466" s="16" t="s">
        <v>716</v>
      </c>
      <c r="C1466" s="17" t="s">
        <v>466</v>
      </c>
      <c r="D1466" s="186" t="s">
        <v>2584</v>
      </c>
      <c r="E1466" s="189" t="s">
        <v>2585</v>
      </c>
      <c r="F1466" s="17" t="s">
        <v>157</v>
      </c>
      <c r="G1466" s="17" t="s">
        <v>147</v>
      </c>
      <c r="H1466" s="18">
        <v>0</v>
      </c>
      <c r="I1466" s="13">
        <v>7</v>
      </c>
      <c r="J1466" s="14">
        <v>41923</v>
      </c>
      <c r="K1466" s="19"/>
      <c r="L1466" s="14">
        <v>16725</v>
      </c>
      <c r="M1466" s="14"/>
      <c r="N1466" s="14">
        <v>0</v>
      </c>
      <c r="O1466" s="14"/>
      <c r="P1466" s="14">
        <v>77854</v>
      </c>
      <c r="Q1466" s="14"/>
      <c r="R1466" s="14">
        <v>75000</v>
      </c>
      <c r="S1466" s="14"/>
      <c r="T1466" s="14">
        <v>140924</v>
      </c>
      <c r="U1466" s="14"/>
      <c r="V1466" s="15">
        <v>352426</v>
      </c>
      <c r="W1466" s="14"/>
      <c r="X1466" s="5" t="str">
        <f t="shared" si="22"/>
        <v>No</v>
      </c>
      <c r="Y1466" s="14"/>
      <c r="Z1466" s="5"/>
      <c r="AA1466" s="14"/>
      <c r="AB1466" s="5"/>
      <c r="AC1466" s="27"/>
      <c r="AD1466" s="5"/>
      <c r="AE1466" s="14"/>
      <c r="AF1466" s="5"/>
      <c r="AG1466" s="7"/>
    </row>
    <row r="1467" spans="1:33" s="54" customFormat="1">
      <c r="A1467" s="16" t="s">
        <v>5946</v>
      </c>
      <c r="B1467" s="16" t="s">
        <v>6107</v>
      </c>
      <c r="C1467" s="17" t="s">
        <v>82</v>
      </c>
      <c r="D1467" s="186">
        <v>2222</v>
      </c>
      <c r="E1467" s="189">
        <v>20222</v>
      </c>
      <c r="F1467" s="17" t="s">
        <v>113</v>
      </c>
      <c r="G1467" s="17" t="s">
        <v>5756</v>
      </c>
      <c r="H1467" s="18">
        <v>18351295</v>
      </c>
      <c r="I1467" s="13">
        <v>7</v>
      </c>
      <c r="J1467" s="14">
        <v>1157322</v>
      </c>
      <c r="K1467" s="19"/>
      <c r="L1467" s="14">
        <v>0</v>
      </c>
      <c r="M1467" s="14"/>
      <c r="N1467" s="14">
        <v>0</v>
      </c>
      <c r="O1467" s="14"/>
      <c r="P1467" s="14">
        <v>0</v>
      </c>
      <c r="Q1467" s="14"/>
      <c r="R1467" s="14">
        <v>0</v>
      </c>
      <c r="S1467" s="14"/>
      <c r="T1467" s="14">
        <v>0</v>
      </c>
      <c r="U1467" s="14"/>
      <c r="V1467" s="15">
        <v>1157322</v>
      </c>
      <c r="W1467" s="14"/>
      <c r="X1467" s="5" t="str">
        <f t="shared" si="22"/>
        <v>No</v>
      </c>
      <c r="Y1467" s="14"/>
      <c r="Z1467" s="5"/>
      <c r="AA1467" s="14"/>
      <c r="AB1467" s="5"/>
      <c r="AC1467" s="27"/>
      <c r="AD1467" s="5"/>
      <c r="AE1467" s="14"/>
      <c r="AF1467" s="5"/>
      <c r="AG1467" s="7"/>
    </row>
    <row r="1468" spans="1:33" s="54" customFormat="1">
      <c r="A1468" s="16" t="s">
        <v>5363</v>
      </c>
      <c r="B1468" s="16" t="s">
        <v>5364</v>
      </c>
      <c r="C1468" s="17" t="s">
        <v>58</v>
      </c>
      <c r="D1468" s="186" t="s">
        <v>5365</v>
      </c>
      <c r="E1468" s="189" t="s">
        <v>5366</v>
      </c>
      <c r="F1468" s="17" t="s">
        <v>83</v>
      </c>
      <c r="G1468" s="17" t="s">
        <v>147</v>
      </c>
      <c r="H1468" s="18">
        <v>0</v>
      </c>
      <c r="I1468" s="13">
        <v>7</v>
      </c>
      <c r="J1468" s="14">
        <v>321894</v>
      </c>
      <c r="K1468" s="19"/>
      <c r="L1468" s="14">
        <v>0</v>
      </c>
      <c r="M1468" s="14"/>
      <c r="N1468" s="14">
        <v>0</v>
      </c>
      <c r="O1468" s="14"/>
      <c r="P1468" s="14">
        <v>409172</v>
      </c>
      <c r="Q1468" s="14"/>
      <c r="R1468" s="14">
        <v>269803</v>
      </c>
      <c r="S1468" s="14"/>
      <c r="T1468" s="14">
        <v>665690</v>
      </c>
      <c r="U1468" s="14"/>
      <c r="V1468" s="15">
        <v>1666559</v>
      </c>
      <c r="W1468" s="14"/>
      <c r="X1468" s="5" t="str">
        <f t="shared" si="22"/>
        <v>No</v>
      </c>
      <c r="Y1468" s="14"/>
      <c r="Z1468" s="5"/>
      <c r="AA1468" s="14"/>
      <c r="AB1468" s="5"/>
      <c r="AC1468" s="27"/>
      <c r="AD1468" s="5"/>
      <c r="AE1468" s="14"/>
      <c r="AF1468" s="5"/>
      <c r="AG1468" s="7"/>
    </row>
    <row r="1469" spans="1:33" s="54" customFormat="1">
      <c r="A1469" s="16" t="s">
        <v>1332</v>
      </c>
      <c r="B1469" s="16" t="s">
        <v>1333</v>
      </c>
      <c r="C1469" s="17" t="s">
        <v>103</v>
      </c>
      <c r="D1469" s="186">
        <v>4198</v>
      </c>
      <c r="E1469" s="189">
        <v>40198</v>
      </c>
      <c r="F1469" s="17" t="s">
        <v>83</v>
      </c>
      <c r="G1469" s="17" t="s">
        <v>5756</v>
      </c>
      <c r="H1469" s="18">
        <v>2148346</v>
      </c>
      <c r="I1469" s="13">
        <v>7</v>
      </c>
      <c r="J1469" s="14">
        <v>0</v>
      </c>
      <c r="K1469" s="19"/>
      <c r="L1469" s="14">
        <v>2283</v>
      </c>
      <c r="M1469" s="14"/>
      <c r="N1469" s="14">
        <v>0</v>
      </c>
      <c r="O1469" s="14"/>
      <c r="P1469" s="14">
        <v>236398</v>
      </c>
      <c r="Q1469" s="14"/>
      <c r="R1469" s="14">
        <v>0</v>
      </c>
      <c r="S1469" s="14"/>
      <c r="T1469" s="14">
        <v>132341</v>
      </c>
      <c r="U1469" s="14"/>
      <c r="V1469" s="15">
        <v>371022</v>
      </c>
      <c r="W1469" s="14"/>
      <c r="X1469" s="5" t="str">
        <f t="shared" si="22"/>
        <v>No</v>
      </c>
      <c r="Y1469" s="14"/>
      <c r="Z1469" s="5"/>
      <c r="AA1469" s="14"/>
      <c r="AB1469" s="5"/>
      <c r="AC1469" s="27"/>
      <c r="AD1469" s="5"/>
      <c r="AE1469" s="14"/>
      <c r="AF1469" s="5"/>
      <c r="AG1469" s="7"/>
    </row>
    <row r="1470" spans="1:33" s="54" customFormat="1">
      <c r="A1470" s="16" t="s">
        <v>2573</v>
      </c>
      <c r="B1470" s="16" t="s">
        <v>1389</v>
      </c>
      <c r="C1470" s="17" t="s">
        <v>466</v>
      </c>
      <c r="D1470" s="186" t="s">
        <v>2574</v>
      </c>
      <c r="E1470" s="189" t="s">
        <v>2575</v>
      </c>
      <c r="F1470" s="17" t="s">
        <v>83</v>
      </c>
      <c r="G1470" s="17" t="s">
        <v>147</v>
      </c>
      <c r="H1470" s="18">
        <v>0</v>
      </c>
      <c r="I1470" s="13">
        <v>7</v>
      </c>
      <c r="J1470" s="14">
        <v>63594</v>
      </c>
      <c r="K1470" s="19"/>
      <c r="L1470" s="14">
        <v>35602</v>
      </c>
      <c r="M1470" s="14"/>
      <c r="N1470" s="14">
        <v>0</v>
      </c>
      <c r="O1470" s="14"/>
      <c r="P1470" s="14">
        <v>113414</v>
      </c>
      <c r="Q1470" s="14"/>
      <c r="R1470" s="14">
        <v>124730</v>
      </c>
      <c r="S1470" s="14"/>
      <c r="T1470" s="14">
        <v>230924</v>
      </c>
      <c r="U1470" s="14"/>
      <c r="V1470" s="15">
        <v>568264</v>
      </c>
      <c r="W1470" s="14"/>
      <c r="X1470" s="5" t="str">
        <f t="shared" si="22"/>
        <v>No</v>
      </c>
      <c r="Y1470" s="14"/>
      <c r="Z1470" s="5"/>
      <c r="AA1470" s="14"/>
      <c r="AB1470" s="5"/>
      <c r="AC1470" s="27"/>
      <c r="AD1470" s="5"/>
      <c r="AE1470" s="14"/>
      <c r="AF1470" s="5"/>
      <c r="AG1470" s="7"/>
    </row>
    <row r="1471" spans="1:33" s="54" customFormat="1">
      <c r="A1471" s="16" t="s">
        <v>3175</v>
      </c>
      <c r="B1471" s="16" t="s">
        <v>3176</v>
      </c>
      <c r="C1471" s="17" t="s">
        <v>50</v>
      </c>
      <c r="D1471" s="186" t="s">
        <v>3177</v>
      </c>
      <c r="E1471" s="189" t="s">
        <v>3178</v>
      </c>
      <c r="F1471" s="17" t="s">
        <v>157</v>
      </c>
      <c r="G1471" s="17" t="s">
        <v>147</v>
      </c>
      <c r="H1471" s="18">
        <v>0</v>
      </c>
      <c r="I1471" s="13">
        <v>7</v>
      </c>
      <c r="J1471" s="14">
        <v>9250</v>
      </c>
      <c r="K1471" s="19"/>
      <c r="L1471" s="14">
        <v>82266</v>
      </c>
      <c r="M1471" s="14"/>
      <c r="N1471" s="14">
        <v>0</v>
      </c>
      <c r="O1471" s="14"/>
      <c r="P1471" s="14">
        <v>18058</v>
      </c>
      <c r="Q1471" s="14"/>
      <c r="R1471" s="14">
        <v>0</v>
      </c>
      <c r="S1471" s="14"/>
      <c r="T1471" s="14">
        <v>109574</v>
      </c>
      <c r="U1471" s="14"/>
      <c r="V1471" s="15">
        <v>219148</v>
      </c>
      <c r="W1471" s="14"/>
      <c r="X1471" s="5" t="str">
        <f t="shared" si="22"/>
        <v>No</v>
      </c>
      <c r="Y1471" s="14"/>
      <c r="Z1471" s="5"/>
      <c r="AA1471" s="14"/>
      <c r="AB1471" s="5"/>
      <c r="AC1471" s="27"/>
      <c r="AD1471" s="5"/>
      <c r="AE1471" s="14"/>
      <c r="AF1471" s="5"/>
      <c r="AG1471" s="7"/>
    </row>
    <row r="1472" spans="1:33" s="54" customFormat="1">
      <c r="A1472" s="16" t="s">
        <v>6015</v>
      </c>
      <c r="B1472" s="16" t="s">
        <v>6109</v>
      </c>
      <c r="C1472" s="17" t="s">
        <v>120</v>
      </c>
      <c r="D1472" s="186"/>
      <c r="E1472" s="189" t="s">
        <v>6016</v>
      </c>
      <c r="F1472" s="17" t="s">
        <v>83</v>
      </c>
      <c r="G1472" s="17" t="s">
        <v>147</v>
      </c>
      <c r="H1472" s="18">
        <v>0</v>
      </c>
      <c r="I1472" s="13">
        <v>7</v>
      </c>
      <c r="J1472" s="14">
        <v>12017</v>
      </c>
      <c r="K1472" s="19"/>
      <c r="L1472" s="14">
        <v>5460</v>
      </c>
      <c r="M1472" s="14"/>
      <c r="N1472" s="14">
        <v>0</v>
      </c>
      <c r="O1472" s="14"/>
      <c r="P1472" s="14">
        <v>16564</v>
      </c>
      <c r="Q1472" s="14"/>
      <c r="R1472" s="14">
        <v>36000</v>
      </c>
      <c r="S1472" s="14"/>
      <c r="T1472" s="14">
        <v>93855</v>
      </c>
      <c r="U1472" s="14"/>
      <c r="V1472" s="15">
        <v>163896</v>
      </c>
      <c r="W1472" s="14"/>
      <c r="X1472" s="5" t="str">
        <f t="shared" si="22"/>
        <v>No</v>
      </c>
      <c r="Y1472" s="14"/>
      <c r="Z1472" s="5"/>
      <c r="AA1472" s="14"/>
      <c r="AB1472" s="5"/>
      <c r="AC1472" s="27"/>
      <c r="AD1472" s="5"/>
      <c r="AE1472" s="14"/>
      <c r="AF1472" s="5"/>
      <c r="AG1472" s="7"/>
    </row>
    <row r="1473" spans="1:33" s="54" customFormat="1">
      <c r="A1473" s="16" t="s">
        <v>266</v>
      </c>
      <c r="B1473" s="16" t="s">
        <v>267</v>
      </c>
      <c r="C1473" s="17" t="s">
        <v>150</v>
      </c>
      <c r="D1473" s="186" t="s">
        <v>268</v>
      </c>
      <c r="E1473" s="189">
        <v>60004</v>
      </c>
      <c r="F1473" s="17" t="s">
        <v>36</v>
      </c>
      <c r="G1473" s="17" t="s">
        <v>5756</v>
      </c>
      <c r="H1473" s="18">
        <v>0</v>
      </c>
      <c r="I1473" s="13">
        <v>7</v>
      </c>
      <c r="J1473" s="14">
        <v>0</v>
      </c>
      <c r="K1473" s="19"/>
      <c r="L1473" s="14">
        <v>0</v>
      </c>
      <c r="M1473" s="14"/>
      <c r="N1473" s="14">
        <v>0</v>
      </c>
      <c r="O1473" s="14"/>
      <c r="P1473" s="14">
        <v>0</v>
      </c>
      <c r="Q1473" s="14"/>
      <c r="R1473" s="14">
        <v>0</v>
      </c>
      <c r="S1473" s="14"/>
      <c r="T1473" s="14">
        <v>532124</v>
      </c>
      <c r="U1473" s="14"/>
      <c r="V1473" s="15">
        <v>532124</v>
      </c>
      <c r="W1473" s="14"/>
      <c r="X1473" s="5" t="str">
        <f t="shared" si="22"/>
        <v>No</v>
      </c>
      <c r="Y1473" s="14"/>
      <c r="Z1473" s="5"/>
      <c r="AA1473" s="14"/>
      <c r="AB1473" s="5"/>
      <c r="AC1473" s="27"/>
      <c r="AD1473" s="5"/>
      <c r="AE1473" s="14"/>
      <c r="AF1473" s="5"/>
      <c r="AG1473" s="7"/>
    </row>
    <row r="1474" spans="1:33" s="54" customFormat="1">
      <c r="A1474" s="16" t="s">
        <v>2867</v>
      </c>
      <c r="B1474" s="16" t="s">
        <v>812</v>
      </c>
      <c r="C1474" s="17" t="s">
        <v>124</v>
      </c>
      <c r="D1474" s="186" t="s">
        <v>2868</v>
      </c>
      <c r="E1474" s="189" t="s">
        <v>2869</v>
      </c>
      <c r="F1474" s="17" t="s">
        <v>83</v>
      </c>
      <c r="G1474" s="17" t="s">
        <v>147</v>
      </c>
      <c r="H1474" s="18">
        <v>0</v>
      </c>
      <c r="I1474" s="13">
        <v>7</v>
      </c>
      <c r="J1474" s="14">
        <v>7455</v>
      </c>
      <c r="K1474" s="19"/>
      <c r="L1474" s="14">
        <v>0</v>
      </c>
      <c r="M1474" s="14"/>
      <c r="N1474" s="14">
        <v>0</v>
      </c>
      <c r="O1474" s="14"/>
      <c r="P1474" s="14">
        <v>135605</v>
      </c>
      <c r="Q1474" s="14"/>
      <c r="R1474" s="14">
        <v>0</v>
      </c>
      <c r="S1474" s="14"/>
      <c r="T1474" s="14">
        <v>114342</v>
      </c>
      <c r="U1474" s="14"/>
      <c r="V1474" s="15">
        <v>257402</v>
      </c>
      <c r="W1474" s="14"/>
      <c r="X1474" s="5" t="str">
        <f t="shared" si="22"/>
        <v>No</v>
      </c>
      <c r="Y1474" s="14"/>
      <c r="Z1474" s="5"/>
      <c r="AA1474" s="14"/>
      <c r="AB1474" s="5"/>
      <c r="AC1474" s="27"/>
      <c r="AD1474" s="5"/>
      <c r="AE1474" s="14"/>
      <c r="AF1474" s="5"/>
      <c r="AG1474" s="7"/>
    </row>
    <row r="1475" spans="1:33" s="54" customFormat="1">
      <c r="A1475" s="16" t="s">
        <v>3435</v>
      </c>
      <c r="B1475" s="16" t="s">
        <v>3436</v>
      </c>
      <c r="C1475" s="17" t="s">
        <v>34</v>
      </c>
      <c r="D1475" s="186" t="s">
        <v>3437</v>
      </c>
      <c r="E1475" s="189" t="s">
        <v>3438</v>
      </c>
      <c r="F1475" s="17" t="s">
        <v>157</v>
      </c>
      <c r="G1475" s="17" t="s">
        <v>147</v>
      </c>
      <c r="H1475" s="18">
        <v>0</v>
      </c>
      <c r="I1475" s="13">
        <v>7</v>
      </c>
      <c r="J1475" s="14">
        <v>21523</v>
      </c>
      <c r="K1475" s="19"/>
      <c r="L1475" s="14">
        <v>27816</v>
      </c>
      <c r="M1475" s="14"/>
      <c r="N1475" s="14">
        <v>0</v>
      </c>
      <c r="O1475" s="14"/>
      <c r="P1475" s="14">
        <v>46761</v>
      </c>
      <c r="Q1475" s="14"/>
      <c r="R1475" s="14">
        <v>45393</v>
      </c>
      <c r="S1475" s="14"/>
      <c r="T1475" s="14">
        <v>148514</v>
      </c>
      <c r="U1475" s="14"/>
      <c r="V1475" s="15">
        <v>290007</v>
      </c>
      <c r="W1475" s="14"/>
      <c r="X1475" s="5" t="str">
        <f t="shared" ref="X1475:X1538" si="23">IF(W1475&amp;U1475&amp;S1475&amp;Q1475&amp;O1475&amp;M1475&amp;K1475&lt;&gt;"","Yes","No")</f>
        <v>No</v>
      </c>
      <c r="Y1475" s="14"/>
      <c r="Z1475" s="5"/>
      <c r="AA1475" s="14"/>
      <c r="AB1475" s="5"/>
      <c r="AC1475" s="27"/>
      <c r="AD1475" s="5"/>
      <c r="AE1475" s="14"/>
      <c r="AF1475" s="5"/>
      <c r="AG1475" s="7"/>
    </row>
    <row r="1476" spans="1:33" s="54" customFormat="1">
      <c r="A1476" s="16" t="s">
        <v>208</v>
      </c>
      <c r="B1476" s="16" t="s">
        <v>209</v>
      </c>
      <c r="C1476" s="17" t="s">
        <v>210</v>
      </c>
      <c r="D1476" s="186">
        <v>4060</v>
      </c>
      <c r="E1476" s="189">
        <v>40060</v>
      </c>
      <c r="F1476" s="17" t="s">
        <v>83</v>
      </c>
      <c r="G1476" s="17" t="s">
        <v>5756</v>
      </c>
      <c r="H1476" s="18">
        <v>80358</v>
      </c>
      <c r="I1476" s="13">
        <v>7</v>
      </c>
      <c r="J1476" s="14">
        <v>35771</v>
      </c>
      <c r="K1476" s="19"/>
      <c r="L1476" s="14">
        <v>1300</v>
      </c>
      <c r="M1476" s="14"/>
      <c r="N1476" s="14">
        <v>0</v>
      </c>
      <c r="O1476" s="14"/>
      <c r="P1476" s="14">
        <v>525800</v>
      </c>
      <c r="Q1476" s="14"/>
      <c r="R1476" s="14">
        <v>0</v>
      </c>
      <c r="S1476" s="14"/>
      <c r="T1476" s="14">
        <v>804795</v>
      </c>
      <c r="U1476" s="14"/>
      <c r="V1476" s="15">
        <v>1367666</v>
      </c>
      <c r="W1476" s="14"/>
      <c r="X1476" s="5" t="str">
        <f t="shared" si="23"/>
        <v>No</v>
      </c>
      <c r="Y1476" s="14"/>
      <c r="Z1476" s="5"/>
      <c r="AA1476" s="14"/>
      <c r="AB1476" s="5"/>
      <c r="AC1476" s="27"/>
      <c r="AD1476" s="5"/>
      <c r="AE1476" s="14"/>
      <c r="AF1476" s="5"/>
      <c r="AG1476" s="7"/>
    </row>
    <row r="1477" spans="1:33" s="54" customFormat="1">
      <c r="A1477" s="16" t="s">
        <v>6281</v>
      </c>
      <c r="B1477" s="16" t="s">
        <v>6282</v>
      </c>
      <c r="C1477" s="17" t="s">
        <v>454</v>
      </c>
      <c r="D1477" s="186"/>
      <c r="E1477" s="189" t="s">
        <v>6283</v>
      </c>
      <c r="F1477" s="17" t="s">
        <v>83</v>
      </c>
      <c r="G1477" s="17" t="s">
        <v>147</v>
      </c>
      <c r="H1477" s="18">
        <v>0</v>
      </c>
      <c r="I1477" s="13">
        <v>7</v>
      </c>
      <c r="J1477" s="14">
        <v>34437</v>
      </c>
      <c r="K1477" s="19"/>
      <c r="L1477" s="14">
        <v>286536</v>
      </c>
      <c r="M1477" s="14"/>
      <c r="N1477" s="14">
        <v>0</v>
      </c>
      <c r="O1477" s="14"/>
      <c r="P1477" s="14">
        <v>650896</v>
      </c>
      <c r="Q1477" s="14"/>
      <c r="R1477" s="14">
        <v>0</v>
      </c>
      <c r="S1477" s="14"/>
      <c r="T1477" s="14">
        <v>0</v>
      </c>
      <c r="U1477" s="14"/>
      <c r="V1477" s="15">
        <v>971869</v>
      </c>
      <c r="W1477" s="14"/>
      <c r="X1477" s="5" t="str">
        <f t="shared" si="23"/>
        <v>No</v>
      </c>
      <c r="Y1477" s="14"/>
      <c r="Z1477" s="5"/>
      <c r="AA1477" s="14"/>
      <c r="AB1477" s="5"/>
      <c r="AC1477" s="27"/>
      <c r="AD1477" s="5"/>
      <c r="AE1477" s="14"/>
      <c r="AF1477" s="5"/>
      <c r="AG1477" s="7"/>
    </row>
    <row r="1478" spans="1:33" s="54" customFormat="1">
      <c r="A1478" s="16" t="s">
        <v>2706</v>
      </c>
      <c r="B1478" s="16" t="s">
        <v>182</v>
      </c>
      <c r="C1478" s="17" t="s">
        <v>154</v>
      </c>
      <c r="D1478" s="186" t="s">
        <v>2707</v>
      </c>
      <c r="E1478" s="189">
        <v>44907</v>
      </c>
      <c r="F1478" s="17" t="s">
        <v>36</v>
      </c>
      <c r="G1478" s="17" t="s">
        <v>5756</v>
      </c>
      <c r="H1478" s="18">
        <v>0</v>
      </c>
      <c r="I1478" s="13">
        <v>7</v>
      </c>
      <c r="J1478" s="14">
        <v>0</v>
      </c>
      <c r="K1478" s="19"/>
      <c r="L1478" s="14">
        <v>0</v>
      </c>
      <c r="M1478" s="14"/>
      <c r="N1478" s="14">
        <v>0</v>
      </c>
      <c r="O1478" s="14"/>
      <c r="P1478" s="14">
        <v>0</v>
      </c>
      <c r="Q1478" s="14"/>
      <c r="R1478" s="14">
        <v>0</v>
      </c>
      <c r="S1478" s="14"/>
      <c r="T1478" s="14">
        <v>319688</v>
      </c>
      <c r="U1478" s="14"/>
      <c r="V1478" s="15">
        <v>319688</v>
      </c>
      <c r="W1478" s="14"/>
      <c r="X1478" s="5" t="str">
        <f t="shared" si="23"/>
        <v>No</v>
      </c>
      <c r="Y1478" s="14"/>
      <c r="Z1478" s="5"/>
      <c r="AA1478" s="14"/>
      <c r="AB1478" s="5"/>
      <c r="AC1478" s="27"/>
      <c r="AD1478" s="5"/>
      <c r="AE1478" s="14"/>
      <c r="AF1478" s="5"/>
      <c r="AG1478" s="7"/>
    </row>
    <row r="1479" spans="1:33" s="54" customFormat="1">
      <c r="A1479" s="16" t="s">
        <v>4992</v>
      </c>
      <c r="B1479" s="16" t="s">
        <v>4993</v>
      </c>
      <c r="C1479" s="17" t="s">
        <v>91</v>
      </c>
      <c r="D1479" s="186" t="s">
        <v>4994</v>
      </c>
      <c r="E1479" s="189" t="s">
        <v>4995</v>
      </c>
      <c r="F1479" s="17" t="s">
        <v>83</v>
      </c>
      <c r="G1479" s="17" t="s">
        <v>147</v>
      </c>
      <c r="H1479" s="18">
        <v>0</v>
      </c>
      <c r="I1479" s="13">
        <v>7</v>
      </c>
      <c r="J1479" s="14">
        <v>175633</v>
      </c>
      <c r="K1479" s="19"/>
      <c r="L1479" s="14">
        <v>14699</v>
      </c>
      <c r="M1479" s="14"/>
      <c r="N1479" s="14">
        <v>0</v>
      </c>
      <c r="O1479" s="14"/>
      <c r="P1479" s="14">
        <v>1041251</v>
      </c>
      <c r="Q1479" s="14"/>
      <c r="R1479" s="14">
        <v>256208</v>
      </c>
      <c r="S1479" s="14"/>
      <c r="T1479" s="14">
        <v>239841</v>
      </c>
      <c r="U1479" s="14"/>
      <c r="V1479" s="15">
        <v>1727632</v>
      </c>
      <c r="W1479" s="14"/>
      <c r="X1479" s="5" t="str">
        <f t="shared" si="23"/>
        <v>No</v>
      </c>
      <c r="Y1479" s="14"/>
      <c r="Z1479" s="5"/>
      <c r="AA1479" s="14"/>
      <c r="AB1479" s="5"/>
      <c r="AC1479" s="27"/>
      <c r="AD1479" s="5"/>
      <c r="AE1479" s="14"/>
      <c r="AF1479" s="5"/>
      <c r="AG1479" s="7"/>
    </row>
    <row r="1480" spans="1:33" s="54" customFormat="1">
      <c r="A1480" s="16" t="s">
        <v>2932</v>
      </c>
      <c r="B1480" s="16" t="s">
        <v>2846</v>
      </c>
      <c r="C1480" s="17" t="s">
        <v>124</v>
      </c>
      <c r="D1480" s="186" t="s">
        <v>2933</v>
      </c>
      <c r="E1480" s="189" t="s">
        <v>2934</v>
      </c>
      <c r="F1480" s="17" t="s">
        <v>83</v>
      </c>
      <c r="G1480" s="17" t="s">
        <v>147</v>
      </c>
      <c r="H1480" s="18">
        <v>0</v>
      </c>
      <c r="I1480" s="13">
        <v>7</v>
      </c>
      <c r="J1480" s="14">
        <v>28216</v>
      </c>
      <c r="K1480" s="19"/>
      <c r="L1480" s="14">
        <v>0</v>
      </c>
      <c r="M1480" s="14"/>
      <c r="N1480" s="14">
        <v>0</v>
      </c>
      <c r="O1480" s="14"/>
      <c r="P1480" s="14">
        <v>131121</v>
      </c>
      <c r="Q1480" s="14"/>
      <c r="R1480" s="14">
        <v>0</v>
      </c>
      <c r="S1480" s="14"/>
      <c r="T1480" s="14">
        <v>121839</v>
      </c>
      <c r="U1480" s="14"/>
      <c r="V1480" s="15">
        <v>281176</v>
      </c>
      <c r="W1480" s="14"/>
      <c r="X1480" s="5" t="str">
        <f t="shared" si="23"/>
        <v>No</v>
      </c>
      <c r="Y1480" s="14"/>
      <c r="Z1480" s="5"/>
      <c r="AA1480" s="14"/>
      <c r="AB1480" s="5"/>
      <c r="AC1480" s="27"/>
      <c r="AD1480" s="5"/>
      <c r="AE1480" s="14"/>
      <c r="AF1480" s="5"/>
      <c r="AG1480" s="7"/>
    </row>
    <row r="1481" spans="1:33" s="54" customFormat="1">
      <c r="A1481" s="16" t="s">
        <v>6203</v>
      </c>
      <c r="B1481" s="16" t="s">
        <v>4235</v>
      </c>
      <c r="C1481" s="17" t="s">
        <v>132</v>
      </c>
      <c r="D1481" s="186" t="s">
        <v>5580</v>
      </c>
      <c r="E1481" s="189" t="s">
        <v>5581</v>
      </c>
      <c r="F1481" s="17" t="s">
        <v>157</v>
      </c>
      <c r="G1481" s="17" t="s">
        <v>147</v>
      </c>
      <c r="H1481" s="18">
        <v>0</v>
      </c>
      <c r="I1481" s="13">
        <v>7</v>
      </c>
      <c r="J1481" s="14">
        <v>39600</v>
      </c>
      <c r="K1481" s="19"/>
      <c r="L1481" s="14">
        <v>0</v>
      </c>
      <c r="M1481" s="14"/>
      <c r="N1481" s="14">
        <v>0</v>
      </c>
      <c r="O1481" s="14"/>
      <c r="P1481" s="14">
        <v>181450</v>
      </c>
      <c r="Q1481" s="14"/>
      <c r="R1481" s="14">
        <v>52525</v>
      </c>
      <c r="S1481" s="14"/>
      <c r="T1481" s="14">
        <v>177220</v>
      </c>
      <c r="U1481" s="14"/>
      <c r="V1481" s="15">
        <v>450795</v>
      </c>
      <c r="W1481" s="14"/>
      <c r="X1481" s="5" t="str">
        <f t="shared" si="23"/>
        <v>No</v>
      </c>
      <c r="Y1481" s="14"/>
      <c r="Z1481" s="5"/>
      <c r="AA1481" s="14"/>
      <c r="AB1481" s="5"/>
      <c r="AC1481" s="27"/>
      <c r="AD1481" s="5"/>
      <c r="AE1481" s="14"/>
      <c r="AF1481" s="5"/>
      <c r="AG1481" s="7"/>
    </row>
    <row r="1482" spans="1:33" s="54" customFormat="1">
      <c r="A1482" s="16" t="s">
        <v>158</v>
      </c>
      <c r="B1482" s="16" t="s">
        <v>159</v>
      </c>
      <c r="C1482" s="17" t="s">
        <v>160</v>
      </c>
      <c r="D1482" s="186">
        <v>1112</v>
      </c>
      <c r="E1482" s="189">
        <v>10112</v>
      </c>
      <c r="F1482" s="17" t="s">
        <v>83</v>
      </c>
      <c r="G1482" s="17" t="s">
        <v>5756</v>
      </c>
      <c r="H1482" s="18">
        <v>203914</v>
      </c>
      <c r="I1482" s="13">
        <v>7</v>
      </c>
      <c r="J1482" s="14">
        <v>239547</v>
      </c>
      <c r="K1482" s="19"/>
      <c r="L1482" s="14">
        <v>17024</v>
      </c>
      <c r="M1482" s="14"/>
      <c r="N1482" s="14">
        <v>0</v>
      </c>
      <c r="O1482" s="14"/>
      <c r="P1482" s="14">
        <v>553283</v>
      </c>
      <c r="Q1482" s="14"/>
      <c r="R1482" s="14">
        <v>31240</v>
      </c>
      <c r="S1482" s="14"/>
      <c r="T1482" s="14">
        <v>449643</v>
      </c>
      <c r="U1482" s="14"/>
      <c r="V1482" s="15">
        <v>1290737</v>
      </c>
      <c r="W1482" s="14"/>
      <c r="X1482" s="5" t="str">
        <f t="shared" si="23"/>
        <v>No</v>
      </c>
      <c r="Y1482" s="14"/>
      <c r="Z1482" s="5"/>
      <c r="AA1482" s="14"/>
      <c r="AB1482" s="5"/>
      <c r="AC1482" s="27"/>
      <c r="AD1482" s="5"/>
      <c r="AE1482" s="14"/>
      <c r="AF1482" s="5"/>
      <c r="AG1482" s="7"/>
    </row>
    <row r="1483" spans="1:33" s="54" customFormat="1">
      <c r="A1483" s="16" t="s">
        <v>4505</v>
      </c>
      <c r="B1483" s="16" t="s">
        <v>6615</v>
      </c>
      <c r="C1483" s="17" t="s">
        <v>454</v>
      </c>
      <c r="D1483" s="186" t="s">
        <v>4506</v>
      </c>
      <c r="E1483" s="189" t="s">
        <v>4507</v>
      </c>
      <c r="F1483" s="17" t="s">
        <v>83</v>
      </c>
      <c r="G1483" s="17" t="s">
        <v>147</v>
      </c>
      <c r="H1483" s="18">
        <v>0</v>
      </c>
      <c r="I1483" s="13">
        <v>7</v>
      </c>
      <c r="J1483" s="14">
        <v>1178</v>
      </c>
      <c r="K1483" s="19"/>
      <c r="L1483" s="14">
        <v>3814</v>
      </c>
      <c r="M1483" s="14"/>
      <c r="N1483" s="14">
        <v>0</v>
      </c>
      <c r="O1483" s="14"/>
      <c r="P1483" s="14">
        <v>39875</v>
      </c>
      <c r="Q1483" s="14"/>
      <c r="R1483" s="14">
        <v>77207</v>
      </c>
      <c r="S1483" s="14"/>
      <c r="T1483" s="14">
        <v>52580</v>
      </c>
      <c r="U1483" s="14"/>
      <c r="V1483" s="15">
        <v>174654</v>
      </c>
      <c r="W1483" s="14"/>
      <c r="X1483" s="5" t="str">
        <f t="shared" si="23"/>
        <v>No</v>
      </c>
      <c r="Y1483" s="14"/>
      <c r="Z1483" s="5"/>
      <c r="AA1483" s="14"/>
      <c r="AB1483" s="5"/>
      <c r="AC1483" s="27"/>
      <c r="AD1483" s="5"/>
      <c r="AE1483" s="14"/>
      <c r="AF1483" s="5"/>
      <c r="AG1483" s="7"/>
    </row>
    <row r="1484" spans="1:33" s="54" customFormat="1">
      <c r="A1484" s="16" t="s">
        <v>2921</v>
      </c>
      <c r="B1484" s="16" t="s">
        <v>1876</v>
      </c>
      <c r="C1484" s="17" t="s">
        <v>124</v>
      </c>
      <c r="D1484" s="186" t="s">
        <v>2922</v>
      </c>
      <c r="E1484" s="189" t="s">
        <v>2923</v>
      </c>
      <c r="F1484" s="17" t="s">
        <v>1320</v>
      </c>
      <c r="G1484" s="17" t="s">
        <v>147</v>
      </c>
      <c r="H1484" s="18">
        <v>0</v>
      </c>
      <c r="I1484" s="13">
        <v>7</v>
      </c>
      <c r="J1484" s="14">
        <v>9414</v>
      </c>
      <c r="K1484" s="19"/>
      <c r="L1484" s="14">
        <v>0</v>
      </c>
      <c r="M1484" s="14"/>
      <c r="N1484" s="14">
        <v>0</v>
      </c>
      <c r="O1484" s="14"/>
      <c r="P1484" s="14">
        <v>154763</v>
      </c>
      <c r="Q1484" s="14"/>
      <c r="R1484" s="14">
        <v>0</v>
      </c>
      <c r="S1484" s="14"/>
      <c r="T1484" s="14">
        <v>181305</v>
      </c>
      <c r="U1484" s="14"/>
      <c r="V1484" s="15">
        <v>345482</v>
      </c>
      <c r="W1484" s="14"/>
      <c r="X1484" s="5" t="str">
        <f t="shared" si="23"/>
        <v>No</v>
      </c>
      <c r="Y1484" s="14"/>
      <c r="Z1484" s="5"/>
      <c r="AA1484" s="14"/>
      <c r="AB1484" s="5"/>
      <c r="AC1484" s="27"/>
      <c r="AD1484" s="5"/>
      <c r="AE1484" s="14"/>
      <c r="AF1484" s="5"/>
      <c r="AG1484" s="7"/>
    </row>
    <row r="1485" spans="1:33" s="54" customFormat="1">
      <c r="A1485" s="16" t="s">
        <v>152</v>
      </c>
      <c r="B1485" s="16" t="s">
        <v>153</v>
      </c>
      <c r="C1485" s="17" t="s">
        <v>154</v>
      </c>
      <c r="D1485" s="186">
        <v>4156</v>
      </c>
      <c r="E1485" s="189">
        <v>40156</v>
      </c>
      <c r="F1485" s="17" t="s">
        <v>125</v>
      </c>
      <c r="G1485" s="17" t="s">
        <v>5756</v>
      </c>
      <c r="H1485" s="18">
        <v>386787</v>
      </c>
      <c r="I1485" s="13">
        <v>7</v>
      </c>
      <c r="J1485" s="14">
        <v>43578</v>
      </c>
      <c r="K1485" s="19"/>
      <c r="L1485" s="14">
        <v>7800</v>
      </c>
      <c r="M1485" s="14"/>
      <c r="N1485" s="14">
        <v>0</v>
      </c>
      <c r="O1485" s="14"/>
      <c r="P1485" s="14">
        <v>88016</v>
      </c>
      <c r="Q1485" s="14"/>
      <c r="R1485" s="14">
        <v>108442</v>
      </c>
      <c r="S1485" s="14"/>
      <c r="T1485" s="14">
        <v>463854</v>
      </c>
      <c r="U1485" s="14"/>
      <c r="V1485" s="15">
        <v>711690</v>
      </c>
      <c r="W1485" s="14"/>
      <c r="X1485" s="5" t="str">
        <f t="shared" si="23"/>
        <v>No</v>
      </c>
      <c r="Y1485" s="14"/>
      <c r="Z1485" s="5"/>
      <c r="AA1485" s="14"/>
      <c r="AB1485" s="5"/>
      <c r="AC1485" s="27"/>
      <c r="AD1485" s="5"/>
      <c r="AE1485" s="14"/>
      <c r="AF1485" s="5"/>
      <c r="AG1485" s="7"/>
    </row>
    <row r="1486" spans="1:33" s="54" customFormat="1">
      <c r="A1486" s="16" t="s">
        <v>204</v>
      </c>
      <c r="B1486" s="16" t="s">
        <v>205</v>
      </c>
      <c r="C1486" s="17" t="s">
        <v>141</v>
      </c>
      <c r="D1486" s="186">
        <v>3099</v>
      </c>
      <c r="E1486" s="189">
        <v>30099</v>
      </c>
      <c r="F1486" s="17" t="s">
        <v>83</v>
      </c>
      <c r="G1486" s="17" t="s">
        <v>5756</v>
      </c>
      <c r="H1486" s="18">
        <v>69449</v>
      </c>
      <c r="I1486" s="13">
        <v>7</v>
      </c>
      <c r="J1486" s="14">
        <v>89018</v>
      </c>
      <c r="K1486" s="19"/>
      <c r="L1486" s="14">
        <v>25737</v>
      </c>
      <c r="M1486" s="14"/>
      <c r="N1486" s="14">
        <v>0</v>
      </c>
      <c r="O1486" s="14"/>
      <c r="P1486" s="14">
        <v>193096</v>
      </c>
      <c r="Q1486" s="14"/>
      <c r="R1486" s="14">
        <v>189023</v>
      </c>
      <c r="S1486" s="14"/>
      <c r="T1486" s="14">
        <v>407856</v>
      </c>
      <c r="U1486" s="14"/>
      <c r="V1486" s="15">
        <v>904730</v>
      </c>
      <c r="W1486" s="14"/>
      <c r="X1486" s="5" t="str">
        <f t="shared" si="23"/>
        <v>No</v>
      </c>
      <c r="Y1486" s="14"/>
      <c r="Z1486" s="5"/>
      <c r="AA1486" s="14"/>
      <c r="AB1486" s="5"/>
      <c r="AC1486" s="27"/>
      <c r="AD1486" s="5"/>
      <c r="AE1486" s="14"/>
      <c r="AF1486" s="5"/>
      <c r="AG1486" s="7"/>
    </row>
    <row r="1487" spans="1:33" s="54" customFormat="1">
      <c r="A1487" s="16" t="s">
        <v>4317</v>
      </c>
      <c r="B1487" s="16" t="s">
        <v>878</v>
      </c>
      <c r="C1487" s="17" t="s">
        <v>235</v>
      </c>
      <c r="D1487" s="186" t="s">
        <v>4318</v>
      </c>
      <c r="E1487" s="189" t="s">
        <v>4319</v>
      </c>
      <c r="F1487" s="17" t="s">
        <v>83</v>
      </c>
      <c r="G1487" s="17" t="s">
        <v>147</v>
      </c>
      <c r="H1487" s="18">
        <v>0</v>
      </c>
      <c r="I1487" s="13">
        <v>7</v>
      </c>
      <c r="J1487" s="14">
        <v>30624</v>
      </c>
      <c r="K1487" s="19"/>
      <c r="L1487" s="14">
        <v>66363</v>
      </c>
      <c r="M1487" s="14"/>
      <c r="N1487" s="14">
        <v>0</v>
      </c>
      <c r="O1487" s="14"/>
      <c r="P1487" s="14">
        <v>22744</v>
      </c>
      <c r="Q1487" s="14"/>
      <c r="R1487" s="14">
        <v>111144</v>
      </c>
      <c r="S1487" s="14"/>
      <c r="T1487" s="14">
        <v>140171</v>
      </c>
      <c r="U1487" s="14"/>
      <c r="V1487" s="15">
        <v>371046</v>
      </c>
      <c r="W1487" s="14"/>
      <c r="X1487" s="5" t="str">
        <f t="shared" si="23"/>
        <v>No</v>
      </c>
      <c r="Y1487" s="14"/>
      <c r="Z1487" s="5"/>
      <c r="AA1487" s="14"/>
      <c r="AB1487" s="5"/>
      <c r="AC1487" s="27"/>
      <c r="AD1487" s="5"/>
      <c r="AE1487" s="14"/>
      <c r="AF1487" s="5"/>
      <c r="AG1487" s="7"/>
    </row>
    <row r="1488" spans="1:33" s="54" customFormat="1">
      <c r="A1488" s="16" t="s">
        <v>4259</v>
      </c>
      <c r="B1488" s="16" t="s">
        <v>1876</v>
      </c>
      <c r="C1488" s="17" t="s">
        <v>235</v>
      </c>
      <c r="D1488" s="186" t="s">
        <v>4260</v>
      </c>
      <c r="E1488" s="189" t="s">
        <v>4261</v>
      </c>
      <c r="F1488" s="17" t="s">
        <v>83</v>
      </c>
      <c r="G1488" s="17" t="s">
        <v>147</v>
      </c>
      <c r="H1488" s="18">
        <v>0</v>
      </c>
      <c r="I1488" s="13">
        <v>7</v>
      </c>
      <c r="J1488" s="14">
        <v>20190</v>
      </c>
      <c r="K1488" s="19"/>
      <c r="L1488" s="14">
        <v>87511</v>
      </c>
      <c r="M1488" s="14"/>
      <c r="N1488" s="14">
        <v>0</v>
      </c>
      <c r="O1488" s="14"/>
      <c r="P1488" s="14">
        <v>153456</v>
      </c>
      <c r="Q1488" s="14"/>
      <c r="R1488" s="14">
        <v>192445</v>
      </c>
      <c r="S1488" s="14"/>
      <c r="T1488" s="14">
        <v>141688</v>
      </c>
      <c r="U1488" s="14"/>
      <c r="V1488" s="15">
        <v>595290</v>
      </c>
      <c r="W1488" s="14"/>
      <c r="X1488" s="5" t="str">
        <f t="shared" si="23"/>
        <v>No</v>
      </c>
      <c r="Y1488" s="14"/>
      <c r="Z1488" s="5"/>
      <c r="AA1488" s="14"/>
      <c r="AB1488" s="5"/>
      <c r="AC1488" s="27"/>
      <c r="AD1488" s="5"/>
      <c r="AE1488" s="14"/>
      <c r="AF1488" s="5"/>
      <c r="AG1488" s="7"/>
    </row>
    <row r="1489" spans="1:33" s="54" customFormat="1">
      <c r="A1489" s="16" t="s">
        <v>1599</v>
      </c>
      <c r="B1489" s="16" t="s">
        <v>1600</v>
      </c>
      <c r="C1489" s="17" t="s">
        <v>178</v>
      </c>
      <c r="D1489" s="186" t="s">
        <v>1601</v>
      </c>
      <c r="E1489" s="189" t="s">
        <v>1602</v>
      </c>
      <c r="F1489" s="17" t="s">
        <v>83</v>
      </c>
      <c r="G1489" s="17" t="s">
        <v>147</v>
      </c>
      <c r="H1489" s="18">
        <v>0</v>
      </c>
      <c r="I1489" s="13">
        <v>7</v>
      </c>
      <c r="J1489" s="14">
        <v>68487</v>
      </c>
      <c r="K1489" s="19"/>
      <c r="L1489" s="14">
        <v>237</v>
      </c>
      <c r="M1489" s="14"/>
      <c r="N1489" s="14">
        <v>0</v>
      </c>
      <c r="O1489" s="14"/>
      <c r="P1489" s="14">
        <v>192938</v>
      </c>
      <c r="Q1489" s="14"/>
      <c r="R1489" s="14">
        <v>240061</v>
      </c>
      <c r="S1489" s="14"/>
      <c r="T1489" s="14">
        <v>117053</v>
      </c>
      <c r="U1489" s="14"/>
      <c r="V1489" s="15">
        <v>618776</v>
      </c>
      <c r="W1489" s="14"/>
      <c r="X1489" s="5" t="str">
        <f t="shared" si="23"/>
        <v>No</v>
      </c>
      <c r="Y1489" s="14"/>
      <c r="Z1489" s="5"/>
      <c r="AA1489" s="14"/>
      <c r="AB1489" s="5"/>
      <c r="AC1489" s="27"/>
      <c r="AD1489" s="5"/>
      <c r="AE1489" s="14"/>
      <c r="AF1489" s="5"/>
      <c r="AG1489" s="7"/>
    </row>
    <row r="1490" spans="1:33" s="54" customFormat="1">
      <c r="A1490" s="16" t="s">
        <v>2907</v>
      </c>
      <c r="B1490" s="16" t="s">
        <v>2864</v>
      </c>
      <c r="C1490" s="17" t="s">
        <v>124</v>
      </c>
      <c r="D1490" s="186" t="s">
        <v>2908</v>
      </c>
      <c r="E1490" s="189" t="s">
        <v>2909</v>
      </c>
      <c r="F1490" s="17" t="s">
        <v>83</v>
      </c>
      <c r="G1490" s="17" t="s">
        <v>147</v>
      </c>
      <c r="H1490" s="18">
        <v>0</v>
      </c>
      <c r="I1490" s="13">
        <v>7</v>
      </c>
      <c r="J1490" s="14">
        <v>8013</v>
      </c>
      <c r="K1490" s="19"/>
      <c r="L1490" s="14">
        <v>0</v>
      </c>
      <c r="M1490" s="14"/>
      <c r="N1490" s="14">
        <v>0</v>
      </c>
      <c r="O1490" s="14"/>
      <c r="P1490" s="14">
        <v>145401</v>
      </c>
      <c r="Q1490" s="14"/>
      <c r="R1490" s="14">
        <v>0</v>
      </c>
      <c r="S1490" s="14"/>
      <c r="T1490" s="14">
        <v>145401</v>
      </c>
      <c r="U1490" s="14"/>
      <c r="V1490" s="15">
        <v>298815</v>
      </c>
      <c r="W1490" s="14"/>
      <c r="X1490" s="5" t="str">
        <f t="shared" si="23"/>
        <v>No</v>
      </c>
      <c r="Y1490" s="14"/>
      <c r="Z1490" s="5"/>
      <c r="AA1490" s="14"/>
      <c r="AB1490" s="5"/>
      <c r="AC1490" s="27"/>
      <c r="AD1490" s="5"/>
      <c r="AE1490" s="14"/>
      <c r="AF1490" s="5"/>
      <c r="AG1490" s="7"/>
    </row>
    <row r="1491" spans="1:33" s="54" customFormat="1">
      <c r="A1491" s="16" t="s">
        <v>101</v>
      </c>
      <c r="B1491" s="16" t="s">
        <v>102</v>
      </c>
      <c r="C1491" s="17" t="s">
        <v>103</v>
      </c>
      <c r="D1491" s="186">
        <v>4160</v>
      </c>
      <c r="E1491" s="189">
        <v>40160</v>
      </c>
      <c r="F1491" s="17" t="s">
        <v>83</v>
      </c>
      <c r="G1491" s="17" t="s">
        <v>5756</v>
      </c>
      <c r="H1491" s="18">
        <v>139171</v>
      </c>
      <c r="I1491" s="13">
        <v>7</v>
      </c>
      <c r="J1491" s="14">
        <v>0</v>
      </c>
      <c r="K1491" s="19"/>
      <c r="L1491" s="14">
        <v>0</v>
      </c>
      <c r="M1491" s="14"/>
      <c r="N1491" s="14">
        <v>0</v>
      </c>
      <c r="O1491" s="14"/>
      <c r="P1491" s="14">
        <v>222457</v>
      </c>
      <c r="Q1491" s="14"/>
      <c r="R1491" s="14">
        <v>0</v>
      </c>
      <c r="S1491" s="14"/>
      <c r="T1491" s="14">
        <v>17968</v>
      </c>
      <c r="U1491" s="14"/>
      <c r="V1491" s="15">
        <v>240425</v>
      </c>
      <c r="W1491" s="14"/>
      <c r="X1491" s="5" t="str">
        <f t="shared" si="23"/>
        <v>No</v>
      </c>
      <c r="Y1491" s="14"/>
      <c r="Z1491" s="5"/>
      <c r="AA1491" s="14"/>
      <c r="AB1491" s="5"/>
      <c r="AC1491" s="27"/>
      <c r="AD1491" s="5"/>
      <c r="AE1491" s="14"/>
      <c r="AF1491" s="5"/>
      <c r="AG1491" s="7"/>
    </row>
    <row r="1492" spans="1:33" s="54" customFormat="1">
      <c r="A1492" s="16" t="s">
        <v>1251</v>
      </c>
      <c r="B1492" s="16" t="s">
        <v>1252</v>
      </c>
      <c r="C1492" s="17" t="s">
        <v>42</v>
      </c>
      <c r="D1492" s="186">
        <v>2148</v>
      </c>
      <c r="E1492" s="189">
        <v>20148</v>
      </c>
      <c r="F1492" s="17" t="s">
        <v>183</v>
      </c>
      <c r="G1492" s="17" t="s">
        <v>5756</v>
      </c>
      <c r="H1492" s="18">
        <v>423566</v>
      </c>
      <c r="I1492" s="13">
        <v>7</v>
      </c>
      <c r="J1492" s="14">
        <v>190650</v>
      </c>
      <c r="K1492" s="19"/>
      <c r="L1492" s="14">
        <v>1160383</v>
      </c>
      <c r="M1492" s="14"/>
      <c r="N1492" s="14">
        <v>0</v>
      </c>
      <c r="O1492" s="14"/>
      <c r="P1492" s="14">
        <v>0</v>
      </c>
      <c r="Q1492" s="14"/>
      <c r="R1492" s="14">
        <v>0</v>
      </c>
      <c r="S1492" s="14"/>
      <c r="T1492" s="14">
        <v>0</v>
      </c>
      <c r="U1492" s="14"/>
      <c r="V1492" s="15">
        <v>1351033</v>
      </c>
      <c r="W1492" s="14"/>
      <c r="X1492" s="5" t="str">
        <f t="shared" si="23"/>
        <v>No</v>
      </c>
      <c r="Y1492" s="14"/>
      <c r="Z1492" s="5"/>
      <c r="AA1492" s="14"/>
      <c r="AB1492" s="5"/>
      <c r="AC1492" s="27"/>
      <c r="AD1492" s="5"/>
      <c r="AE1492" s="14"/>
      <c r="AF1492" s="5"/>
      <c r="AG1492" s="7"/>
    </row>
    <row r="1493" spans="1:33" s="54" customFormat="1">
      <c r="A1493" s="16" t="s">
        <v>4840</v>
      </c>
      <c r="B1493" s="16" t="s">
        <v>173</v>
      </c>
      <c r="C1493" s="17" t="s">
        <v>87</v>
      </c>
      <c r="D1493" s="186" t="s">
        <v>4841</v>
      </c>
      <c r="E1493" s="189" t="s">
        <v>4842</v>
      </c>
      <c r="F1493" s="17" t="s">
        <v>157</v>
      </c>
      <c r="G1493" s="17" t="s">
        <v>147</v>
      </c>
      <c r="H1493" s="18">
        <v>0</v>
      </c>
      <c r="I1493" s="13">
        <v>7</v>
      </c>
      <c r="J1493" s="14">
        <v>34582</v>
      </c>
      <c r="K1493" s="19"/>
      <c r="L1493" s="14">
        <v>70899</v>
      </c>
      <c r="M1493" s="14"/>
      <c r="N1493" s="14">
        <v>0</v>
      </c>
      <c r="O1493" s="14"/>
      <c r="P1493" s="14">
        <v>0</v>
      </c>
      <c r="Q1493" s="14"/>
      <c r="R1493" s="14">
        <v>259952</v>
      </c>
      <c r="S1493" s="14"/>
      <c r="T1493" s="14">
        <v>0</v>
      </c>
      <c r="U1493" s="14"/>
      <c r="V1493" s="15">
        <v>365433</v>
      </c>
      <c r="W1493" s="14"/>
      <c r="X1493" s="5" t="str">
        <f t="shared" si="23"/>
        <v>No</v>
      </c>
      <c r="Y1493" s="14"/>
      <c r="Z1493" s="5"/>
      <c r="AA1493" s="14"/>
      <c r="AB1493" s="5"/>
      <c r="AC1493" s="27"/>
      <c r="AD1493" s="5"/>
      <c r="AE1493" s="14"/>
      <c r="AF1493" s="5"/>
      <c r="AG1493" s="7"/>
    </row>
    <row r="1494" spans="1:33" s="54" customFormat="1">
      <c r="A1494" s="16" t="s">
        <v>6611</v>
      </c>
      <c r="B1494" s="16" t="s">
        <v>6612</v>
      </c>
      <c r="C1494" s="17" t="s">
        <v>178</v>
      </c>
      <c r="D1494" s="186"/>
      <c r="E1494" s="189">
        <v>50523</v>
      </c>
      <c r="F1494" s="17" t="s">
        <v>36</v>
      </c>
      <c r="G1494" s="17" t="s">
        <v>5756</v>
      </c>
      <c r="H1494" s="18">
        <v>0</v>
      </c>
      <c r="I1494" s="13">
        <v>7</v>
      </c>
      <c r="J1494" s="14">
        <v>0</v>
      </c>
      <c r="K1494" s="19"/>
      <c r="L1494" s="14">
        <v>0</v>
      </c>
      <c r="M1494" s="14"/>
      <c r="N1494" s="14">
        <v>0</v>
      </c>
      <c r="O1494" s="14"/>
      <c r="P1494" s="14">
        <v>224695</v>
      </c>
      <c r="Q1494" s="14"/>
      <c r="R1494" s="14">
        <v>0</v>
      </c>
      <c r="S1494" s="14"/>
      <c r="T1494" s="14">
        <v>0</v>
      </c>
      <c r="U1494" s="14"/>
      <c r="V1494" s="15">
        <v>224695</v>
      </c>
      <c r="W1494" s="14"/>
      <c r="X1494" s="5" t="str">
        <f t="shared" si="23"/>
        <v>No</v>
      </c>
      <c r="Y1494" s="14"/>
      <c r="Z1494" s="5"/>
      <c r="AA1494" s="14"/>
      <c r="AB1494" s="5"/>
      <c r="AC1494" s="27"/>
      <c r="AD1494" s="5"/>
      <c r="AE1494" s="14"/>
      <c r="AF1494" s="5"/>
      <c r="AG1494" s="7"/>
    </row>
    <row r="1495" spans="1:33" s="54" customFormat="1">
      <c r="A1495" s="16" t="s">
        <v>2994</v>
      </c>
      <c r="B1495" s="16" t="s">
        <v>2995</v>
      </c>
      <c r="C1495" s="17" t="s">
        <v>91</v>
      </c>
      <c r="D1495" s="186">
        <v>9217</v>
      </c>
      <c r="E1495" s="189">
        <v>90217</v>
      </c>
      <c r="F1495" s="17" t="s">
        <v>83</v>
      </c>
      <c r="G1495" s="17" t="s">
        <v>5756</v>
      </c>
      <c r="H1495" s="18">
        <v>83578</v>
      </c>
      <c r="I1495" s="13">
        <v>7</v>
      </c>
      <c r="J1495" s="14">
        <v>54929</v>
      </c>
      <c r="K1495" s="19"/>
      <c r="L1495" s="14">
        <v>65145</v>
      </c>
      <c r="M1495" s="14"/>
      <c r="N1495" s="14">
        <v>0</v>
      </c>
      <c r="O1495" s="14"/>
      <c r="P1495" s="14">
        <v>589057</v>
      </c>
      <c r="Q1495" s="14"/>
      <c r="R1495" s="14">
        <v>0</v>
      </c>
      <c r="S1495" s="14"/>
      <c r="T1495" s="14">
        <v>422571</v>
      </c>
      <c r="U1495" s="14"/>
      <c r="V1495" s="15">
        <v>1131702</v>
      </c>
      <c r="W1495" s="14"/>
      <c r="X1495" s="5" t="str">
        <f t="shared" si="23"/>
        <v>No</v>
      </c>
      <c r="Y1495" s="14"/>
      <c r="Z1495" s="5"/>
      <c r="AA1495" s="14"/>
      <c r="AB1495" s="5"/>
      <c r="AC1495" s="27"/>
      <c r="AD1495" s="5"/>
      <c r="AE1495" s="14"/>
      <c r="AF1495" s="5"/>
      <c r="AG1495" s="7"/>
    </row>
    <row r="1496" spans="1:33" s="54" customFormat="1">
      <c r="A1496" s="16" t="s">
        <v>413</v>
      </c>
      <c r="B1496" s="16" t="s">
        <v>414</v>
      </c>
      <c r="C1496" s="17" t="s">
        <v>91</v>
      </c>
      <c r="D1496" s="186">
        <v>9024</v>
      </c>
      <c r="E1496" s="189">
        <v>90024</v>
      </c>
      <c r="F1496" s="17" t="s">
        <v>83</v>
      </c>
      <c r="G1496" s="17" t="s">
        <v>84</v>
      </c>
      <c r="H1496" s="18">
        <v>12150996</v>
      </c>
      <c r="I1496" s="13">
        <v>7</v>
      </c>
      <c r="J1496" s="14">
        <v>34973</v>
      </c>
      <c r="K1496" s="19"/>
      <c r="L1496" s="14">
        <v>0</v>
      </c>
      <c r="M1496" s="14"/>
      <c r="N1496" s="14">
        <v>0</v>
      </c>
      <c r="O1496" s="14"/>
      <c r="P1496" s="14">
        <v>767276</v>
      </c>
      <c r="Q1496" s="14"/>
      <c r="R1496" s="14">
        <v>0</v>
      </c>
      <c r="S1496" s="14"/>
      <c r="T1496" s="14">
        <v>0</v>
      </c>
      <c r="U1496" s="14"/>
      <c r="V1496" s="15">
        <v>802249</v>
      </c>
      <c r="W1496" s="14"/>
      <c r="X1496" s="5" t="str">
        <f t="shared" si="23"/>
        <v>No</v>
      </c>
      <c r="Y1496" s="14"/>
      <c r="Z1496" s="5"/>
      <c r="AA1496" s="14"/>
      <c r="AB1496" s="5"/>
      <c r="AC1496" s="27"/>
      <c r="AD1496" s="5"/>
      <c r="AE1496" s="14"/>
      <c r="AF1496" s="5"/>
      <c r="AG1496" s="7"/>
    </row>
    <row r="1497" spans="1:33" s="54" customFormat="1">
      <c r="A1497" s="16" t="s">
        <v>1928</v>
      </c>
      <c r="B1497" s="16" t="s">
        <v>1929</v>
      </c>
      <c r="C1497" s="17" t="s">
        <v>34</v>
      </c>
      <c r="D1497" s="186" t="s">
        <v>1930</v>
      </c>
      <c r="E1497" s="189">
        <v>88158</v>
      </c>
      <c r="F1497" s="17" t="s">
        <v>36</v>
      </c>
      <c r="G1497" s="17" t="s">
        <v>5756</v>
      </c>
      <c r="H1497" s="18">
        <v>0</v>
      </c>
      <c r="I1497" s="13">
        <v>7</v>
      </c>
      <c r="J1497" s="14">
        <v>22814</v>
      </c>
      <c r="K1497" s="19"/>
      <c r="L1497" s="14">
        <v>0</v>
      </c>
      <c r="M1497" s="14"/>
      <c r="N1497" s="14">
        <v>0</v>
      </c>
      <c r="O1497" s="14"/>
      <c r="P1497" s="14">
        <v>514182</v>
      </c>
      <c r="Q1497" s="14"/>
      <c r="R1497" s="14">
        <v>25221</v>
      </c>
      <c r="S1497" s="14"/>
      <c r="T1497" s="14">
        <v>429918</v>
      </c>
      <c r="U1497" s="14"/>
      <c r="V1497" s="15">
        <v>992135</v>
      </c>
      <c r="W1497" s="14"/>
      <c r="X1497" s="5" t="str">
        <f t="shared" si="23"/>
        <v>No</v>
      </c>
      <c r="Y1497" s="14"/>
      <c r="Z1497" s="5"/>
      <c r="AA1497" s="14"/>
      <c r="AB1497" s="5"/>
      <c r="AC1497" s="27"/>
      <c r="AD1497" s="5"/>
      <c r="AE1497" s="14"/>
      <c r="AF1497" s="5"/>
      <c r="AG1497" s="7"/>
    </row>
    <row r="1498" spans="1:33" s="54" customFormat="1">
      <c r="A1498" s="16" t="s">
        <v>3877</v>
      </c>
      <c r="B1498" s="16" t="s">
        <v>3878</v>
      </c>
      <c r="C1498" s="17" t="s">
        <v>278</v>
      </c>
      <c r="D1498" s="186" t="s">
        <v>3879</v>
      </c>
      <c r="E1498" s="189" t="s">
        <v>3880</v>
      </c>
      <c r="F1498" s="17" t="s">
        <v>83</v>
      </c>
      <c r="G1498" s="17" t="s">
        <v>147</v>
      </c>
      <c r="H1498" s="18">
        <v>0</v>
      </c>
      <c r="I1498" s="13">
        <v>7</v>
      </c>
      <c r="J1498" s="14">
        <v>34291</v>
      </c>
      <c r="K1498" s="19"/>
      <c r="L1498" s="14">
        <v>0</v>
      </c>
      <c r="M1498" s="14"/>
      <c r="N1498" s="14">
        <v>0</v>
      </c>
      <c r="O1498" s="14"/>
      <c r="P1498" s="14">
        <v>170977</v>
      </c>
      <c r="Q1498" s="14"/>
      <c r="R1498" s="14">
        <v>100169</v>
      </c>
      <c r="S1498" s="14"/>
      <c r="T1498" s="14">
        <v>333314</v>
      </c>
      <c r="U1498" s="14"/>
      <c r="V1498" s="15">
        <v>638751</v>
      </c>
      <c r="W1498" s="14"/>
      <c r="X1498" s="5" t="str">
        <f t="shared" si="23"/>
        <v>No</v>
      </c>
      <c r="Y1498" s="14"/>
      <c r="Z1498" s="5"/>
      <c r="AA1498" s="14"/>
      <c r="AB1498" s="5"/>
      <c r="AC1498" s="27"/>
      <c r="AD1498" s="5"/>
      <c r="AE1498" s="14"/>
      <c r="AF1498" s="5"/>
      <c r="AG1498" s="7"/>
    </row>
    <row r="1499" spans="1:33" s="54" customFormat="1">
      <c r="A1499" s="16" t="s">
        <v>4020</v>
      </c>
      <c r="B1499" s="16" t="s">
        <v>4021</v>
      </c>
      <c r="C1499" s="17" t="s">
        <v>39</v>
      </c>
      <c r="D1499" s="186" t="s">
        <v>4022</v>
      </c>
      <c r="E1499" s="189" t="s">
        <v>4023</v>
      </c>
      <c r="F1499" s="17" t="s">
        <v>83</v>
      </c>
      <c r="G1499" s="17" t="s">
        <v>147</v>
      </c>
      <c r="H1499" s="18">
        <v>0</v>
      </c>
      <c r="I1499" s="13">
        <v>7</v>
      </c>
      <c r="J1499" s="14">
        <v>42800</v>
      </c>
      <c r="K1499" s="19"/>
      <c r="L1499" s="14">
        <v>0</v>
      </c>
      <c r="M1499" s="14"/>
      <c r="N1499" s="14">
        <v>0</v>
      </c>
      <c r="O1499" s="14"/>
      <c r="P1499" s="14">
        <v>248417</v>
      </c>
      <c r="Q1499" s="14"/>
      <c r="R1499" s="14">
        <v>0</v>
      </c>
      <c r="S1499" s="14"/>
      <c r="T1499" s="14">
        <v>386795</v>
      </c>
      <c r="U1499" s="14"/>
      <c r="V1499" s="15">
        <v>678012</v>
      </c>
      <c r="W1499" s="14"/>
      <c r="X1499" s="5" t="str">
        <f t="shared" si="23"/>
        <v>No</v>
      </c>
      <c r="Y1499" s="14"/>
      <c r="Z1499" s="5"/>
      <c r="AA1499" s="14"/>
      <c r="AB1499" s="5"/>
      <c r="AC1499" s="27"/>
      <c r="AD1499" s="5"/>
      <c r="AE1499" s="14"/>
      <c r="AF1499" s="5"/>
      <c r="AG1499" s="7"/>
    </row>
    <row r="1500" spans="1:33" s="54" customFormat="1">
      <c r="A1500" s="16" t="s">
        <v>4047</v>
      </c>
      <c r="B1500" s="16" t="s">
        <v>5203</v>
      </c>
      <c r="C1500" s="17" t="s">
        <v>112</v>
      </c>
      <c r="D1500" s="186" t="s">
        <v>4049</v>
      </c>
      <c r="E1500" s="189" t="s">
        <v>4050</v>
      </c>
      <c r="F1500" s="17" t="s">
        <v>157</v>
      </c>
      <c r="G1500" s="17" t="s">
        <v>147</v>
      </c>
      <c r="H1500" s="18">
        <v>0</v>
      </c>
      <c r="I1500" s="13">
        <v>7</v>
      </c>
      <c r="J1500" s="14">
        <v>4772</v>
      </c>
      <c r="K1500" s="19"/>
      <c r="L1500" s="14">
        <v>19164</v>
      </c>
      <c r="M1500" s="14"/>
      <c r="N1500" s="14">
        <v>0</v>
      </c>
      <c r="O1500" s="14"/>
      <c r="P1500" s="14">
        <v>2367</v>
      </c>
      <c r="Q1500" s="14"/>
      <c r="R1500" s="14">
        <v>0</v>
      </c>
      <c r="S1500" s="14"/>
      <c r="T1500" s="14">
        <v>43353</v>
      </c>
      <c r="U1500" s="14"/>
      <c r="V1500" s="15">
        <v>69656</v>
      </c>
      <c r="W1500" s="14"/>
      <c r="X1500" s="5" t="str">
        <f t="shared" si="23"/>
        <v>No</v>
      </c>
      <c r="Y1500" s="14"/>
      <c r="Z1500" s="5"/>
      <c r="AA1500" s="14"/>
      <c r="AB1500" s="5"/>
      <c r="AC1500" s="27"/>
      <c r="AD1500" s="5"/>
      <c r="AE1500" s="14"/>
      <c r="AF1500" s="5"/>
      <c r="AG1500" s="7"/>
    </row>
    <row r="1501" spans="1:33" s="54" customFormat="1">
      <c r="A1501" s="16" t="s">
        <v>6616</v>
      </c>
      <c r="B1501" s="16" t="s">
        <v>2623</v>
      </c>
      <c r="C1501" s="17" t="s">
        <v>50</v>
      </c>
      <c r="D1501" s="186" t="s">
        <v>3169</v>
      </c>
      <c r="E1501" s="189" t="s">
        <v>3170</v>
      </c>
      <c r="F1501" s="17" t="s">
        <v>157</v>
      </c>
      <c r="G1501" s="17" t="s">
        <v>147</v>
      </c>
      <c r="H1501" s="18">
        <v>0</v>
      </c>
      <c r="I1501" s="13">
        <v>7</v>
      </c>
      <c r="J1501" s="14">
        <v>11696</v>
      </c>
      <c r="K1501" s="19"/>
      <c r="L1501" s="14">
        <v>77135</v>
      </c>
      <c r="M1501" s="14"/>
      <c r="N1501" s="14">
        <v>0</v>
      </c>
      <c r="O1501" s="14"/>
      <c r="P1501" s="14">
        <v>36709</v>
      </c>
      <c r="Q1501" s="14"/>
      <c r="R1501" s="14">
        <v>0</v>
      </c>
      <c r="S1501" s="14"/>
      <c r="T1501" s="14">
        <v>125540</v>
      </c>
      <c r="U1501" s="14"/>
      <c r="V1501" s="15">
        <v>251080</v>
      </c>
      <c r="W1501" s="14"/>
      <c r="X1501" s="5" t="str">
        <f t="shared" si="23"/>
        <v>No</v>
      </c>
      <c r="Y1501" s="14"/>
      <c r="Z1501" s="5"/>
      <c r="AA1501" s="14"/>
      <c r="AB1501" s="5"/>
      <c r="AC1501" s="27"/>
      <c r="AD1501" s="5"/>
      <c r="AE1501" s="14"/>
      <c r="AF1501" s="5"/>
      <c r="AG1501" s="7"/>
    </row>
    <row r="1502" spans="1:33" s="54" customFormat="1">
      <c r="A1502" s="16" t="s">
        <v>4767</v>
      </c>
      <c r="B1502" s="16" t="s">
        <v>97</v>
      </c>
      <c r="C1502" s="17" t="s">
        <v>42</v>
      </c>
      <c r="D1502" s="186">
        <v>2189</v>
      </c>
      <c r="E1502" s="189">
        <v>20189</v>
      </c>
      <c r="F1502" s="17" t="s">
        <v>113</v>
      </c>
      <c r="G1502" s="17" t="s">
        <v>84</v>
      </c>
      <c r="H1502" s="18">
        <v>18351295</v>
      </c>
      <c r="I1502" s="13">
        <v>7</v>
      </c>
      <c r="J1502" s="14">
        <v>10305236</v>
      </c>
      <c r="K1502" s="19"/>
      <c r="L1502" s="14">
        <v>0</v>
      </c>
      <c r="M1502" s="14"/>
      <c r="N1502" s="14">
        <v>0</v>
      </c>
      <c r="O1502" s="14"/>
      <c r="P1502" s="14">
        <v>0</v>
      </c>
      <c r="Q1502" s="14"/>
      <c r="R1502" s="14">
        <v>0</v>
      </c>
      <c r="S1502" s="14"/>
      <c r="T1502" s="14">
        <v>0</v>
      </c>
      <c r="U1502" s="14"/>
      <c r="V1502" s="15">
        <v>10305236</v>
      </c>
      <c r="W1502" s="14"/>
      <c r="X1502" s="5" t="str">
        <f t="shared" si="23"/>
        <v>No</v>
      </c>
      <c r="Y1502" s="14"/>
      <c r="Z1502" s="5"/>
      <c r="AA1502" s="14"/>
      <c r="AB1502" s="5"/>
      <c r="AC1502" s="27"/>
      <c r="AD1502" s="5"/>
      <c r="AE1502" s="14"/>
      <c r="AF1502" s="5"/>
      <c r="AG1502" s="7"/>
    </row>
    <row r="1503" spans="1:33" s="54" customFormat="1">
      <c r="A1503" s="16" t="s">
        <v>808</v>
      </c>
      <c r="B1503" s="16" t="s">
        <v>240</v>
      </c>
      <c r="C1503" s="17" t="s">
        <v>129</v>
      </c>
      <c r="D1503" s="186" t="s">
        <v>809</v>
      </c>
      <c r="E1503" s="189" t="s">
        <v>810</v>
      </c>
      <c r="F1503" s="17" t="s">
        <v>83</v>
      </c>
      <c r="G1503" s="17" t="s">
        <v>147</v>
      </c>
      <c r="H1503" s="18">
        <v>0</v>
      </c>
      <c r="I1503" s="13">
        <v>7</v>
      </c>
      <c r="J1503" s="14">
        <v>36844</v>
      </c>
      <c r="K1503" s="19"/>
      <c r="L1503" s="14">
        <v>0</v>
      </c>
      <c r="M1503" s="14"/>
      <c r="N1503" s="14">
        <v>0</v>
      </c>
      <c r="O1503" s="14"/>
      <c r="P1503" s="14">
        <v>111800</v>
      </c>
      <c r="Q1503" s="14"/>
      <c r="R1503" s="14">
        <v>0</v>
      </c>
      <c r="S1503" s="14"/>
      <c r="T1503" s="14">
        <v>186021</v>
      </c>
      <c r="U1503" s="14"/>
      <c r="V1503" s="15">
        <v>334665</v>
      </c>
      <c r="W1503" s="14"/>
      <c r="X1503" s="5" t="str">
        <f t="shared" si="23"/>
        <v>No</v>
      </c>
      <c r="Y1503" s="14"/>
      <c r="Z1503" s="5"/>
      <c r="AA1503" s="14"/>
      <c r="AB1503" s="5"/>
      <c r="AC1503" s="27"/>
      <c r="AD1503" s="5"/>
      <c r="AE1503" s="14"/>
      <c r="AF1503" s="5"/>
      <c r="AG1503" s="7"/>
    </row>
    <row r="1504" spans="1:33" s="54" customFormat="1">
      <c r="A1504" s="16" t="s">
        <v>4742</v>
      </c>
      <c r="B1504" s="16" t="s">
        <v>4730</v>
      </c>
      <c r="C1504" s="17" t="s">
        <v>79</v>
      </c>
      <c r="D1504" s="186" t="s">
        <v>4743</v>
      </c>
      <c r="E1504" s="189" t="s">
        <v>4744</v>
      </c>
      <c r="F1504" s="17" t="s">
        <v>157</v>
      </c>
      <c r="G1504" s="17" t="s">
        <v>147</v>
      </c>
      <c r="H1504" s="18">
        <v>0</v>
      </c>
      <c r="I1504" s="13">
        <v>7</v>
      </c>
      <c r="J1504" s="14">
        <v>73553</v>
      </c>
      <c r="K1504" s="19"/>
      <c r="L1504" s="14">
        <v>857</v>
      </c>
      <c r="M1504" s="14"/>
      <c r="N1504" s="14">
        <v>0</v>
      </c>
      <c r="O1504" s="14"/>
      <c r="P1504" s="14">
        <v>75449</v>
      </c>
      <c r="Q1504" s="14"/>
      <c r="R1504" s="14">
        <v>51929</v>
      </c>
      <c r="S1504" s="14"/>
      <c r="T1504" s="14">
        <v>421836</v>
      </c>
      <c r="U1504" s="14"/>
      <c r="V1504" s="15">
        <v>623624</v>
      </c>
      <c r="W1504" s="14"/>
      <c r="X1504" s="5" t="str">
        <f t="shared" si="23"/>
        <v>No</v>
      </c>
      <c r="Y1504" s="14"/>
      <c r="Z1504" s="5"/>
      <c r="AA1504" s="14"/>
      <c r="AB1504" s="5"/>
      <c r="AC1504" s="27"/>
      <c r="AD1504" s="5"/>
      <c r="AE1504" s="14"/>
      <c r="AF1504" s="5"/>
      <c r="AG1504" s="7"/>
    </row>
    <row r="1505" spans="1:33" s="54" customFormat="1">
      <c r="A1505" s="16" t="s">
        <v>5968</v>
      </c>
      <c r="B1505" s="16" t="s">
        <v>6094</v>
      </c>
      <c r="C1505" s="17" t="s">
        <v>171</v>
      </c>
      <c r="D1505" s="186"/>
      <c r="E1505" s="189">
        <v>40241</v>
      </c>
      <c r="F1505" s="17" t="s">
        <v>83</v>
      </c>
      <c r="G1505" s="17" t="s">
        <v>5756</v>
      </c>
      <c r="H1505" s="18">
        <v>5502379</v>
      </c>
      <c r="I1505" s="13">
        <v>7</v>
      </c>
      <c r="J1505" s="14">
        <v>0</v>
      </c>
      <c r="K1505" s="19"/>
      <c r="L1505" s="14">
        <v>0</v>
      </c>
      <c r="M1505" s="14"/>
      <c r="N1505" s="14">
        <v>0</v>
      </c>
      <c r="O1505" s="14"/>
      <c r="P1505" s="14">
        <v>921244</v>
      </c>
      <c r="Q1505" s="14"/>
      <c r="R1505" s="14">
        <v>0</v>
      </c>
      <c r="S1505" s="14"/>
      <c r="T1505" s="14">
        <v>0</v>
      </c>
      <c r="U1505" s="14"/>
      <c r="V1505" s="15">
        <v>921244</v>
      </c>
      <c r="W1505" s="14"/>
      <c r="X1505" s="5" t="str">
        <f t="shared" si="23"/>
        <v>No</v>
      </c>
      <c r="Y1505" s="14"/>
      <c r="Z1505" s="5"/>
      <c r="AA1505" s="14"/>
      <c r="AB1505" s="5"/>
      <c r="AC1505" s="27"/>
      <c r="AD1505" s="5"/>
      <c r="AE1505" s="14"/>
      <c r="AF1505" s="5"/>
      <c r="AG1505" s="7"/>
    </row>
    <row r="1506" spans="1:33" s="54" customFormat="1">
      <c r="A1506" s="16" t="s">
        <v>2863</v>
      </c>
      <c r="B1506" s="16" t="s">
        <v>2864</v>
      </c>
      <c r="C1506" s="17" t="s">
        <v>124</v>
      </c>
      <c r="D1506" s="186" t="s">
        <v>2865</v>
      </c>
      <c r="E1506" s="189" t="s">
        <v>2866</v>
      </c>
      <c r="F1506" s="17" t="s">
        <v>1320</v>
      </c>
      <c r="G1506" s="17" t="s">
        <v>147</v>
      </c>
      <c r="H1506" s="18">
        <v>0</v>
      </c>
      <c r="I1506" s="13">
        <v>7</v>
      </c>
      <c r="J1506" s="14">
        <v>2161</v>
      </c>
      <c r="K1506" s="19"/>
      <c r="L1506" s="14">
        <v>0</v>
      </c>
      <c r="M1506" s="14"/>
      <c r="N1506" s="14">
        <v>0</v>
      </c>
      <c r="O1506" s="14"/>
      <c r="P1506" s="14">
        <v>116868</v>
      </c>
      <c r="Q1506" s="14"/>
      <c r="R1506" s="14">
        <v>0</v>
      </c>
      <c r="S1506" s="14"/>
      <c r="T1506" s="14">
        <v>160383</v>
      </c>
      <c r="U1506" s="14"/>
      <c r="V1506" s="15">
        <v>279412</v>
      </c>
      <c r="W1506" s="14"/>
      <c r="X1506" s="5" t="str">
        <f t="shared" si="23"/>
        <v>No</v>
      </c>
      <c r="Y1506" s="14"/>
      <c r="Z1506" s="5"/>
      <c r="AA1506" s="14"/>
      <c r="AB1506" s="5"/>
      <c r="AC1506" s="27"/>
      <c r="AD1506" s="5"/>
      <c r="AE1506" s="14"/>
      <c r="AF1506" s="5"/>
      <c r="AG1506" s="7"/>
    </row>
    <row r="1507" spans="1:33" s="54" customFormat="1">
      <c r="A1507" s="16" t="s">
        <v>903</v>
      </c>
      <c r="B1507" s="16" t="s">
        <v>904</v>
      </c>
      <c r="C1507" s="17" t="s">
        <v>129</v>
      </c>
      <c r="D1507" s="186" t="s">
        <v>905</v>
      </c>
      <c r="E1507" s="189" t="s">
        <v>906</v>
      </c>
      <c r="F1507" s="17" t="s">
        <v>83</v>
      </c>
      <c r="G1507" s="17" t="s">
        <v>147</v>
      </c>
      <c r="H1507" s="18">
        <v>0</v>
      </c>
      <c r="I1507" s="13">
        <v>7</v>
      </c>
      <c r="J1507" s="14">
        <v>20929</v>
      </c>
      <c r="K1507" s="19"/>
      <c r="L1507" s="14">
        <v>0</v>
      </c>
      <c r="M1507" s="14"/>
      <c r="N1507" s="14">
        <v>0</v>
      </c>
      <c r="O1507" s="14"/>
      <c r="P1507" s="14">
        <v>187669</v>
      </c>
      <c r="Q1507" s="14"/>
      <c r="R1507" s="14">
        <v>0</v>
      </c>
      <c r="S1507" s="14"/>
      <c r="T1507" s="14">
        <v>170671</v>
      </c>
      <c r="U1507" s="14"/>
      <c r="V1507" s="15">
        <v>379269</v>
      </c>
      <c r="W1507" s="14"/>
      <c r="X1507" s="5" t="str">
        <f t="shared" si="23"/>
        <v>No</v>
      </c>
      <c r="Y1507" s="14"/>
      <c r="Z1507" s="5"/>
      <c r="AA1507" s="14"/>
      <c r="AB1507" s="5"/>
      <c r="AC1507" s="27"/>
      <c r="AD1507" s="5"/>
      <c r="AE1507" s="14"/>
      <c r="AF1507" s="5"/>
      <c r="AG1507" s="7"/>
    </row>
    <row r="1508" spans="1:33" s="54" customFormat="1">
      <c r="A1508" s="16" t="s">
        <v>6239</v>
      </c>
      <c r="B1508" s="16" t="s">
        <v>6096</v>
      </c>
      <c r="C1508" s="17" t="s">
        <v>5851</v>
      </c>
      <c r="D1508" s="186"/>
      <c r="E1508" s="189" t="s">
        <v>6240</v>
      </c>
      <c r="F1508" s="17" t="s">
        <v>138</v>
      </c>
      <c r="G1508" s="17" t="s">
        <v>147</v>
      </c>
      <c r="H1508" s="18">
        <v>0</v>
      </c>
      <c r="I1508" s="13">
        <v>7</v>
      </c>
      <c r="J1508" s="14">
        <v>19450</v>
      </c>
      <c r="K1508" s="19"/>
      <c r="L1508" s="14">
        <v>0</v>
      </c>
      <c r="M1508" s="14"/>
      <c r="N1508" s="14">
        <v>0</v>
      </c>
      <c r="O1508" s="14"/>
      <c r="P1508" s="14">
        <v>0</v>
      </c>
      <c r="Q1508" s="14"/>
      <c r="R1508" s="14">
        <v>0</v>
      </c>
      <c r="S1508" s="14"/>
      <c r="T1508" s="14">
        <v>414435</v>
      </c>
      <c r="U1508" s="14"/>
      <c r="V1508" s="15">
        <v>433885</v>
      </c>
      <c r="W1508" s="14"/>
      <c r="X1508" s="5" t="str">
        <f t="shared" si="23"/>
        <v>No</v>
      </c>
      <c r="Y1508" s="14"/>
      <c r="Z1508" s="5"/>
      <c r="AA1508" s="14"/>
      <c r="AB1508" s="5"/>
      <c r="AC1508" s="27"/>
      <c r="AD1508" s="5"/>
      <c r="AE1508" s="14"/>
      <c r="AF1508" s="5"/>
      <c r="AG1508" s="7"/>
    </row>
    <row r="1509" spans="1:33" s="54" customFormat="1">
      <c r="A1509" s="16" t="s">
        <v>4278</v>
      </c>
      <c r="B1509" s="16" t="s">
        <v>4279</v>
      </c>
      <c r="C1509" s="17" t="s">
        <v>235</v>
      </c>
      <c r="D1509" s="186" t="s">
        <v>4280</v>
      </c>
      <c r="E1509" s="189" t="s">
        <v>4281</v>
      </c>
      <c r="F1509" s="17" t="s">
        <v>83</v>
      </c>
      <c r="G1509" s="17" t="s">
        <v>147</v>
      </c>
      <c r="H1509" s="18">
        <v>0</v>
      </c>
      <c r="I1509" s="13">
        <v>7</v>
      </c>
      <c r="J1509" s="14">
        <v>0</v>
      </c>
      <c r="K1509" s="19"/>
      <c r="L1509" s="14">
        <v>192830</v>
      </c>
      <c r="M1509" s="14"/>
      <c r="N1509" s="14">
        <v>0</v>
      </c>
      <c r="O1509" s="14"/>
      <c r="P1509" s="14">
        <v>20918</v>
      </c>
      <c r="Q1509" s="14"/>
      <c r="R1509" s="14">
        <v>111512</v>
      </c>
      <c r="S1509" s="14"/>
      <c r="T1509" s="14">
        <v>181706</v>
      </c>
      <c r="U1509" s="14"/>
      <c r="V1509" s="15">
        <v>506966</v>
      </c>
      <c r="W1509" s="14"/>
      <c r="X1509" s="5" t="str">
        <f t="shared" si="23"/>
        <v>No</v>
      </c>
      <c r="Y1509" s="14"/>
      <c r="Z1509" s="5"/>
      <c r="AA1509" s="14"/>
      <c r="AB1509" s="5"/>
      <c r="AC1509" s="27"/>
      <c r="AD1509" s="5"/>
      <c r="AE1509" s="14"/>
      <c r="AF1509" s="5"/>
      <c r="AG1509" s="7"/>
    </row>
    <row r="1510" spans="1:33" s="54" customFormat="1">
      <c r="A1510" s="16" t="s">
        <v>2462</v>
      </c>
      <c r="B1510" s="16" t="s">
        <v>2463</v>
      </c>
      <c r="C1510" s="17" t="s">
        <v>46</v>
      </c>
      <c r="D1510" s="186" t="s">
        <v>2464</v>
      </c>
      <c r="E1510" s="189" t="s">
        <v>2465</v>
      </c>
      <c r="F1510" s="17" t="s">
        <v>88</v>
      </c>
      <c r="G1510" s="17" t="s">
        <v>147</v>
      </c>
      <c r="H1510" s="18">
        <v>0</v>
      </c>
      <c r="I1510" s="13">
        <v>7</v>
      </c>
      <c r="J1510" s="14">
        <v>130054</v>
      </c>
      <c r="K1510" s="19"/>
      <c r="L1510" s="14">
        <v>116528</v>
      </c>
      <c r="M1510" s="14"/>
      <c r="N1510" s="14">
        <v>0</v>
      </c>
      <c r="O1510" s="14"/>
      <c r="P1510" s="14">
        <v>0</v>
      </c>
      <c r="Q1510" s="14"/>
      <c r="R1510" s="14">
        <v>328342</v>
      </c>
      <c r="S1510" s="14"/>
      <c r="T1510" s="14">
        <v>72001</v>
      </c>
      <c r="U1510" s="14"/>
      <c r="V1510" s="15">
        <v>646925</v>
      </c>
      <c r="W1510" s="14"/>
      <c r="X1510" s="5" t="str">
        <f t="shared" si="23"/>
        <v>No</v>
      </c>
      <c r="Y1510" s="14"/>
      <c r="Z1510" s="5"/>
      <c r="AA1510" s="14"/>
      <c r="AB1510" s="5"/>
      <c r="AC1510" s="27"/>
      <c r="AD1510" s="5"/>
      <c r="AE1510" s="14"/>
      <c r="AF1510" s="5"/>
      <c r="AG1510" s="7"/>
    </row>
    <row r="1511" spans="1:33" s="54" customFormat="1">
      <c r="A1511" s="16" t="s">
        <v>2265</v>
      </c>
      <c r="B1511" s="16" t="s">
        <v>2266</v>
      </c>
      <c r="C1511" s="17" t="s">
        <v>275</v>
      </c>
      <c r="D1511" s="186" t="s">
        <v>2267</v>
      </c>
      <c r="E1511" s="189" t="s">
        <v>2268</v>
      </c>
      <c r="F1511" s="17" t="s">
        <v>157</v>
      </c>
      <c r="G1511" s="17" t="s">
        <v>147</v>
      </c>
      <c r="H1511" s="18">
        <v>0</v>
      </c>
      <c r="I1511" s="13">
        <v>7</v>
      </c>
      <c r="J1511" s="14">
        <v>24316</v>
      </c>
      <c r="K1511" s="19"/>
      <c r="L1511" s="14">
        <v>0</v>
      </c>
      <c r="M1511" s="14"/>
      <c r="N1511" s="14">
        <v>0</v>
      </c>
      <c r="O1511" s="14"/>
      <c r="P1511" s="14">
        <v>33917</v>
      </c>
      <c r="Q1511" s="14"/>
      <c r="R1511" s="14">
        <v>33917</v>
      </c>
      <c r="S1511" s="14"/>
      <c r="T1511" s="14">
        <v>93217</v>
      </c>
      <c r="U1511" s="14"/>
      <c r="V1511" s="15">
        <v>185367</v>
      </c>
      <c r="W1511" s="14"/>
      <c r="X1511" s="5" t="str">
        <f t="shared" si="23"/>
        <v>No</v>
      </c>
      <c r="Y1511" s="14"/>
      <c r="Z1511" s="5"/>
      <c r="AA1511" s="14"/>
      <c r="AB1511" s="5"/>
      <c r="AC1511" s="27"/>
      <c r="AD1511" s="5"/>
      <c r="AE1511" s="14"/>
      <c r="AF1511" s="5"/>
      <c r="AG1511" s="7"/>
    </row>
    <row r="1512" spans="1:33" s="54" customFormat="1">
      <c r="A1512" s="16" t="s">
        <v>5951</v>
      </c>
      <c r="B1512" s="16" t="s">
        <v>4653</v>
      </c>
      <c r="C1512" s="17" t="s">
        <v>42</v>
      </c>
      <c r="D1512" s="186" t="s">
        <v>4654</v>
      </c>
      <c r="E1512" s="189" t="s">
        <v>4655</v>
      </c>
      <c r="F1512" s="17" t="s">
        <v>83</v>
      </c>
      <c r="G1512" s="17" t="s">
        <v>147</v>
      </c>
      <c r="H1512" s="18">
        <v>0</v>
      </c>
      <c r="I1512" s="13">
        <v>7</v>
      </c>
      <c r="J1512" s="14">
        <v>11834</v>
      </c>
      <c r="K1512" s="19"/>
      <c r="L1512" s="14">
        <v>76008</v>
      </c>
      <c r="M1512" s="14"/>
      <c r="N1512" s="14">
        <v>0</v>
      </c>
      <c r="O1512" s="14"/>
      <c r="P1512" s="14">
        <v>12420</v>
      </c>
      <c r="Q1512" s="14"/>
      <c r="R1512" s="14">
        <v>168050</v>
      </c>
      <c r="S1512" s="14"/>
      <c r="T1512" s="14">
        <v>214576</v>
      </c>
      <c r="U1512" s="14"/>
      <c r="V1512" s="15">
        <v>482888</v>
      </c>
      <c r="W1512" s="14"/>
      <c r="X1512" s="5" t="str">
        <f t="shared" si="23"/>
        <v>No</v>
      </c>
      <c r="Y1512" s="14"/>
      <c r="Z1512" s="5"/>
      <c r="AA1512" s="14"/>
      <c r="AB1512" s="5"/>
      <c r="AC1512" s="27"/>
      <c r="AD1512" s="5"/>
      <c r="AE1512" s="14"/>
      <c r="AF1512" s="5"/>
      <c r="AG1512" s="7"/>
    </row>
    <row r="1513" spans="1:33" s="54" customFormat="1">
      <c r="A1513" s="16" t="s">
        <v>4518</v>
      </c>
      <c r="B1513" s="16" t="s">
        <v>4519</v>
      </c>
      <c r="C1513" s="17" t="s">
        <v>454</v>
      </c>
      <c r="D1513" s="186" t="s">
        <v>4520</v>
      </c>
      <c r="E1513" s="189" t="s">
        <v>4521</v>
      </c>
      <c r="F1513" s="17" t="s">
        <v>83</v>
      </c>
      <c r="G1513" s="17" t="s">
        <v>147</v>
      </c>
      <c r="H1513" s="18">
        <v>0</v>
      </c>
      <c r="I1513" s="13">
        <v>7</v>
      </c>
      <c r="J1513" s="14">
        <v>11641</v>
      </c>
      <c r="K1513" s="19"/>
      <c r="L1513" s="14">
        <v>16056</v>
      </c>
      <c r="M1513" s="14"/>
      <c r="N1513" s="14">
        <v>0</v>
      </c>
      <c r="O1513" s="14"/>
      <c r="P1513" s="14">
        <v>2500</v>
      </c>
      <c r="Q1513" s="14"/>
      <c r="R1513" s="14">
        <v>92616</v>
      </c>
      <c r="S1513" s="14"/>
      <c r="T1513" s="14">
        <v>97957</v>
      </c>
      <c r="U1513" s="14"/>
      <c r="V1513" s="15">
        <v>220770</v>
      </c>
      <c r="W1513" s="14"/>
      <c r="X1513" s="5" t="str">
        <f t="shared" si="23"/>
        <v>No</v>
      </c>
      <c r="Y1513" s="14"/>
      <c r="Z1513" s="5"/>
      <c r="AA1513" s="14"/>
      <c r="AB1513" s="5"/>
      <c r="AC1513" s="27"/>
      <c r="AD1513" s="5"/>
      <c r="AE1513" s="14"/>
      <c r="AF1513" s="5"/>
      <c r="AG1513" s="7"/>
    </row>
    <row r="1514" spans="1:33" s="54" customFormat="1">
      <c r="A1514" s="16" t="s">
        <v>4862</v>
      </c>
      <c r="B1514" s="16" t="s">
        <v>4863</v>
      </c>
      <c r="C1514" s="17" t="s">
        <v>87</v>
      </c>
      <c r="D1514" s="186" t="s">
        <v>4864</v>
      </c>
      <c r="E1514" s="189" t="s">
        <v>4865</v>
      </c>
      <c r="F1514" s="17" t="s">
        <v>157</v>
      </c>
      <c r="G1514" s="17" t="s">
        <v>147</v>
      </c>
      <c r="H1514" s="18">
        <v>0</v>
      </c>
      <c r="I1514" s="13">
        <v>7</v>
      </c>
      <c r="J1514" s="14">
        <v>17709</v>
      </c>
      <c r="K1514" s="19"/>
      <c r="L1514" s="14">
        <v>0</v>
      </c>
      <c r="M1514" s="14"/>
      <c r="N1514" s="14">
        <v>0</v>
      </c>
      <c r="O1514" s="14"/>
      <c r="P1514" s="14">
        <v>416680</v>
      </c>
      <c r="Q1514" s="14"/>
      <c r="R1514" s="14">
        <v>362630</v>
      </c>
      <c r="S1514" s="14"/>
      <c r="T1514" s="14">
        <v>100902</v>
      </c>
      <c r="U1514" s="14"/>
      <c r="V1514" s="15">
        <v>897921</v>
      </c>
      <c r="W1514" s="14"/>
      <c r="X1514" s="5" t="str">
        <f t="shared" si="23"/>
        <v>No</v>
      </c>
      <c r="Y1514" s="14"/>
      <c r="Z1514" s="5"/>
      <c r="AA1514" s="14"/>
      <c r="AB1514" s="5"/>
      <c r="AC1514" s="27"/>
      <c r="AD1514" s="5"/>
      <c r="AE1514" s="14"/>
      <c r="AF1514" s="5"/>
      <c r="AG1514" s="7"/>
    </row>
    <row r="1515" spans="1:33" s="54" customFormat="1">
      <c r="A1515" s="16" t="s">
        <v>5835</v>
      </c>
      <c r="B1515" s="16" t="s">
        <v>3512</v>
      </c>
      <c r="C1515" s="17" t="s">
        <v>580</v>
      </c>
      <c r="D1515" s="186" t="s">
        <v>3513</v>
      </c>
      <c r="E1515" s="189" t="s">
        <v>3514</v>
      </c>
      <c r="F1515" s="17" t="s">
        <v>157</v>
      </c>
      <c r="G1515" s="17" t="s">
        <v>147</v>
      </c>
      <c r="H1515" s="18">
        <v>0</v>
      </c>
      <c r="I1515" s="13">
        <v>7</v>
      </c>
      <c r="J1515" s="14">
        <v>20953</v>
      </c>
      <c r="K1515" s="19"/>
      <c r="L1515" s="14">
        <v>0</v>
      </c>
      <c r="M1515" s="14"/>
      <c r="N1515" s="14">
        <v>0</v>
      </c>
      <c r="O1515" s="14"/>
      <c r="P1515" s="14">
        <v>114288</v>
      </c>
      <c r="Q1515" s="14"/>
      <c r="R1515" s="14">
        <v>0</v>
      </c>
      <c r="S1515" s="14"/>
      <c r="T1515" s="14">
        <v>169919</v>
      </c>
      <c r="U1515" s="14"/>
      <c r="V1515" s="15">
        <v>305160</v>
      </c>
      <c r="W1515" s="14"/>
      <c r="X1515" s="5" t="str">
        <f t="shared" si="23"/>
        <v>No</v>
      </c>
      <c r="Y1515" s="14"/>
      <c r="Z1515" s="5"/>
      <c r="AA1515" s="14"/>
      <c r="AB1515" s="5"/>
      <c r="AC1515" s="27"/>
      <c r="AD1515" s="5"/>
      <c r="AE1515" s="14"/>
      <c r="AF1515" s="5"/>
      <c r="AG1515" s="7"/>
    </row>
    <row r="1516" spans="1:33" s="54" customFormat="1">
      <c r="A1516" s="16" t="s">
        <v>5664</v>
      </c>
      <c r="B1516" s="16" t="s">
        <v>6619</v>
      </c>
      <c r="C1516" s="17" t="s">
        <v>254</v>
      </c>
      <c r="D1516" s="186" t="s">
        <v>5665</v>
      </c>
      <c r="E1516" s="189" t="s">
        <v>5666</v>
      </c>
      <c r="F1516" s="17" t="s">
        <v>83</v>
      </c>
      <c r="G1516" s="17" t="s">
        <v>147</v>
      </c>
      <c r="H1516" s="18">
        <v>0</v>
      </c>
      <c r="I1516" s="13">
        <v>7</v>
      </c>
      <c r="J1516" s="14">
        <v>0</v>
      </c>
      <c r="K1516" s="19"/>
      <c r="L1516" s="14">
        <v>0</v>
      </c>
      <c r="M1516" s="14"/>
      <c r="N1516" s="14">
        <v>0</v>
      </c>
      <c r="O1516" s="14"/>
      <c r="P1516" s="14">
        <v>61033</v>
      </c>
      <c r="Q1516" s="14"/>
      <c r="R1516" s="14">
        <v>0</v>
      </c>
      <c r="S1516" s="14"/>
      <c r="T1516" s="14">
        <v>70495</v>
      </c>
      <c r="U1516" s="14"/>
      <c r="V1516" s="15">
        <v>131528</v>
      </c>
      <c r="W1516" s="14"/>
      <c r="X1516" s="5" t="str">
        <f t="shared" si="23"/>
        <v>No</v>
      </c>
      <c r="Y1516" s="14"/>
      <c r="Z1516" s="5"/>
      <c r="AA1516" s="14"/>
      <c r="AB1516" s="5"/>
      <c r="AC1516" s="27"/>
      <c r="AD1516" s="5"/>
      <c r="AE1516" s="14"/>
      <c r="AF1516" s="5"/>
      <c r="AG1516" s="7"/>
    </row>
    <row r="1517" spans="1:33" s="54" customFormat="1">
      <c r="A1517" s="16" t="s">
        <v>2610</v>
      </c>
      <c r="B1517" s="16" t="s">
        <v>2587</v>
      </c>
      <c r="C1517" s="17" t="s">
        <v>466</v>
      </c>
      <c r="D1517" s="186" t="s">
        <v>2611</v>
      </c>
      <c r="E1517" s="189" t="s">
        <v>2612</v>
      </c>
      <c r="F1517" s="17" t="s">
        <v>83</v>
      </c>
      <c r="G1517" s="17" t="s">
        <v>147</v>
      </c>
      <c r="H1517" s="18">
        <v>0</v>
      </c>
      <c r="I1517" s="13">
        <v>7</v>
      </c>
      <c r="J1517" s="14">
        <v>57325</v>
      </c>
      <c r="K1517" s="19"/>
      <c r="L1517" s="14">
        <v>0</v>
      </c>
      <c r="M1517" s="14"/>
      <c r="N1517" s="14">
        <v>0</v>
      </c>
      <c r="O1517" s="14"/>
      <c r="P1517" s="14">
        <v>85329</v>
      </c>
      <c r="Q1517" s="14"/>
      <c r="R1517" s="14">
        <v>163720</v>
      </c>
      <c r="S1517" s="14"/>
      <c r="T1517" s="14">
        <v>254203</v>
      </c>
      <c r="U1517" s="14"/>
      <c r="V1517" s="15">
        <v>560577</v>
      </c>
      <c r="W1517" s="14"/>
      <c r="X1517" s="5" t="str">
        <f t="shared" si="23"/>
        <v>No</v>
      </c>
      <c r="Y1517" s="14"/>
      <c r="Z1517" s="5"/>
      <c r="AA1517" s="14"/>
      <c r="AB1517" s="5"/>
      <c r="AC1517" s="27"/>
      <c r="AD1517" s="5"/>
      <c r="AE1517" s="14"/>
      <c r="AF1517" s="5"/>
      <c r="AG1517" s="7"/>
    </row>
    <row r="1518" spans="1:33" s="54" customFormat="1">
      <c r="A1518" s="16" t="s">
        <v>1825</v>
      </c>
      <c r="B1518" s="16" t="s">
        <v>1045</v>
      </c>
      <c r="C1518" s="17" t="s">
        <v>132</v>
      </c>
      <c r="D1518" s="186">
        <v>5179</v>
      </c>
      <c r="E1518" s="189">
        <v>50179</v>
      </c>
      <c r="F1518" s="17" t="s">
        <v>157</v>
      </c>
      <c r="G1518" s="17" t="s">
        <v>84</v>
      </c>
      <c r="H1518" s="18">
        <v>8608208</v>
      </c>
      <c r="I1518" s="13">
        <v>7</v>
      </c>
      <c r="J1518" s="14">
        <v>11784</v>
      </c>
      <c r="K1518" s="19"/>
      <c r="L1518" s="14">
        <v>18102</v>
      </c>
      <c r="M1518" s="14"/>
      <c r="N1518" s="14">
        <v>0</v>
      </c>
      <c r="O1518" s="14"/>
      <c r="P1518" s="14">
        <v>359080</v>
      </c>
      <c r="Q1518" s="14"/>
      <c r="R1518" s="14">
        <v>88824</v>
      </c>
      <c r="S1518" s="14"/>
      <c r="T1518" s="14">
        <v>204193</v>
      </c>
      <c r="U1518" s="14"/>
      <c r="V1518" s="15">
        <v>681983</v>
      </c>
      <c r="W1518" s="14"/>
      <c r="X1518" s="5" t="str">
        <f t="shared" si="23"/>
        <v>No</v>
      </c>
      <c r="Y1518" s="14"/>
      <c r="Z1518" s="5"/>
      <c r="AA1518" s="14"/>
      <c r="AB1518" s="5"/>
      <c r="AC1518" s="27"/>
      <c r="AD1518" s="5"/>
      <c r="AE1518" s="14"/>
      <c r="AF1518" s="5"/>
      <c r="AG1518" s="7"/>
    </row>
    <row r="1519" spans="1:33" s="54" customFormat="1">
      <c r="A1519" s="16" t="s">
        <v>533</v>
      </c>
      <c r="B1519" s="16" t="s">
        <v>534</v>
      </c>
      <c r="C1519" s="17" t="s">
        <v>274</v>
      </c>
      <c r="D1519" s="186">
        <v>4186</v>
      </c>
      <c r="E1519" s="189">
        <v>40186</v>
      </c>
      <c r="F1519" s="17" t="s">
        <v>83</v>
      </c>
      <c r="G1519" s="17" t="s">
        <v>5756</v>
      </c>
      <c r="H1519" s="18">
        <v>133228</v>
      </c>
      <c r="I1519" s="13">
        <v>7</v>
      </c>
      <c r="J1519" s="14">
        <v>117915</v>
      </c>
      <c r="K1519" s="19"/>
      <c r="L1519" s="14">
        <v>0</v>
      </c>
      <c r="M1519" s="14"/>
      <c r="N1519" s="14">
        <v>0</v>
      </c>
      <c r="O1519" s="14"/>
      <c r="P1519" s="14">
        <v>286298</v>
      </c>
      <c r="Q1519" s="14"/>
      <c r="R1519" s="14">
        <v>467231</v>
      </c>
      <c r="S1519" s="14"/>
      <c r="T1519" s="14">
        <v>815126</v>
      </c>
      <c r="U1519" s="14"/>
      <c r="V1519" s="15">
        <v>1686570</v>
      </c>
      <c r="W1519" s="14"/>
      <c r="X1519" s="5" t="str">
        <f t="shared" si="23"/>
        <v>No</v>
      </c>
      <c r="Y1519" s="14"/>
      <c r="Z1519" s="5"/>
      <c r="AA1519" s="14"/>
      <c r="AB1519" s="5"/>
      <c r="AC1519" s="27"/>
      <c r="AD1519" s="5"/>
      <c r="AE1519" s="14"/>
      <c r="AF1519" s="5"/>
      <c r="AG1519" s="7"/>
    </row>
    <row r="1520" spans="1:33" s="54" customFormat="1">
      <c r="A1520" s="16" t="s">
        <v>5291</v>
      </c>
      <c r="B1520" s="16" t="s">
        <v>5292</v>
      </c>
      <c r="C1520" s="17" t="s">
        <v>39</v>
      </c>
      <c r="D1520" s="186">
        <v>9239</v>
      </c>
      <c r="E1520" s="189">
        <v>90239</v>
      </c>
      <c r="F1520" s="17" t="s">
        <v>83</v>
      </c>
      <c r="G1520" s="17" t="s">
        <v>5756</v>
      </c>
      <c r="H1520" s="18">
        <v>52745</v>
      </c>
      <c r="I1520" s="13">
        <v>7</v>
      </c>
      <c r="J1520" s="14">
        <v>105543</v>
      </c>
      <c r="K1520" s="19"/>
      <c r="L1520" s="14">
        <v>0</v>
      </c>
      <c r="M1520" s="14"/>
      <c r="N1520" s="14">
        <v>0</v>
      </c>
      <c r="O1520" s="14"/>
      <c r="P1520" s="14">
        <v>402355</v>
      </c>
      <c r="Q1520" s="14"/>
      <c r="R1520" s="14">
        <v>0</v>
      </c>
      <c r="S1520" s="14"/>
      <c r="T1520" s="14">
        <v>557165</v>
      </c>
      <c r="U1520" s="14"/>
      <c r="V1520" s="15">
        <v>1065063</v>
      </c>
      <c r="W1520" s="14"/>
      <c r="X1520" s="5" t="str">
        <f t="shared" si="23"/>
        <v>No</v>
      </c>
      <c r="Y1520" s="14"/>
      <c r="Z1520" s="5"/>
      <c r="AA1520" s="14"/>
      <c r="AB1520" s="5"/>
      <c r="AC1520" s="27"/>
      <c r="AD1520" s="5"/>
      <c r="AE1520" s="14"/>
      <c r="AF1520" s="5"/>
      <c r="AG1520" s="7"/>
    </row>
    <row r="1521" spans="1:33" s="54" customFormat="1">
      <c r="A1521" s="16" t="s">
        <v>6237</v>
      </c>
      <c r="B1521" s="16" t="s">
        <v>6238</v>
      </c>
      <c r="C1521" s="17" t="s">
        <v>171</v>
      </c>
      <c r="D1521" s="186"/>
      <c r="E1521" s="189">
        <v>40251</v>
      </c>
      <c r="F1521" s="17" t="s">
        <v>83</v>
      </c>
      <c r="G1521" s="17" t="s">
        <v>5756</v>
      </c>
      <c r="H1521" s="18">
        <v>5502379</v>
      </c>
      <c r="I1521" s="13">
        <v>7</v>
      </c>
      <c r="J1521" s="14">
        <v>0</v>
      </c>
      <c r="K1521" s="19"/>
      <c r="L1521" s="14">
        <v>0</v>
      </c>
      <c r="M1521" s="14"/>
      <c r="N1521" s="14">
        <v>0</v>
      </c>
      <c r="O1521" s="14"/>
      <c r="P1521" s="14">
        <v>648925</v>
      </c>
      <c r="Q1521" s="14"/>
      <c r="R1521" s="14">
        <v>0</v>
      </c>
      <c r="S1521" s="14"/>
      <c r="T1521" s="14">
        <v>0</v>
      </c>
      <c r="U1521" s="14"/>
      <c r="V1521" s="15">
        <v>648925</v>
      </c>
      <c r="W1521" s="14"/>
      <c r="X1521" s="5" t="str">
        <f t="shared" si="23"/>
        <v>No</v>
      </c>
      <c r="Y1521" s="14"/>
      <c r="Z1521" s="5"/>
      <c r="AA1521" s="14"/>
      <c r="AB1521" s="5"/>
      <c r="AC1521" s="27"/>
      <c r="AD1521" s="5"/>
      <c r="AE1521" s="14"/>
      <c r="AF1521" s="5"/>
      <c r="AG1521" s="7"/>
    </row>
    <row r="1522" spans="1:33" s="54" customFormat="1">
      <c r="A1522" s="16" t="s">
        <v>6243</v>
      </c>
      <c r="B1522" s="16" t="s">
        <v>6244</v>
      </c>
      <c r="C1522" s="17" t="s">
        <v>171</v>
      </c>
      <c r="D1522" s="186"/>
      <c r="E1522" s="189">
        <v>40254</v>
      </c>
      <c r="F1522" s="17" t="s">
        <v>83</v>
      </c>
      <c r="G1522" s="17" t="s">
        <v>5756</v>
      </c>
      <c r="H1522" s="18">
        <v>5502379</v>
      </c>
      <c r="I1522" s="13">
        <v>7</v>
      </c>
      <c r="J1522" s="14">
        <v>0</v>
      </c>
      <c r="K1522" s="19"/>
      <c r="L1522" s="14">
        <v>0</v>
      </c>
      <c r="M1522" s="14"/>
      <c r="N1522" s="14">
        <v>0</v>
      </c>
      <c r="O1522" s="14"/>
      <c r="P1522" s="14">
        <v>840497</v>
      </c>
      <c r="Q1522" s="14"/>
      <c r="R1522" s="14">
        <v>0</v>
      </c>
      <c r="S1522" s="14"/>
      <c r="T1522" s="14">
        <v>0</v>
      </c>
      <c r="U1522" s="14"/>
      <c r="V1522" s="15">
        <v>840497</v>
      </c>
      <c r="W1522" s="14"/>
      <c r="X1522" s="5" t="str">
        <f t="shared" si="23"/>
        <v>No</v>
      </c>
      <c r="Y1522" s="14"/>
      <c r="Z1522" s="5"/>
      <c r="AA1522" s="14"/>
      <c r="AB1522" s="5"/>
      <c r="AC1522" s="27"/>
      <c r="AD1522" s="5"/>
      <c r="AE1522" s="14"/>
      <c r="AF1522" s="5"/>
      <c r="AG1522" s="7"/>
    </row>
    <row r="1523" spans="1:33" s="54" customFormat="1">
      <c r="A1523" s="16" t="s">
        <v>3077</v>
      </c>
      <c r="B1523" s="16" t="s">
        <v>867</v>
      </c>
      <c r="C1523" s="17" t="s">
        <v>171</v>
      </c>
      <c r="D1523" s="186" t="s">
        <v>3078</v>
      </c>
      <c r="E1523" s="189" t="s">
        <v>3079</v>
      </c>
      <c r="F1523" s="17" t="s">
        <v>83</v>
      </c>
      <c r="G1523" s="17" t="s">
        <v>147</v>
      </c>
      <c r="H1523" s="18">
        <v>0</v>
      </c>
      <c r="I1523" s="13">
        <v>7</v>
      </c>
      <c r="J1523" s="14">
        <v>32327</v>
      </c>
      <c r="K1523" s="19"/>
      <c r="L1523" s="14">
        <v>35350</v>
      </c>
      <c r="M1523" s="14"/>
      <c r="N1523" s="14">
        <v>0</v>
      </c>
      <c r="O1523" s="14"/>
      <c r="P1523" s="14">
        <v>37717</v>
      </c>
      <c r="Q1523" s="14"/>
      <c r="R1523" s="14">
        <v>261711</v>
      </c>
      <c r="S1523" s="14"/>
      <c r="T1523" s="14">
        <v>316233</v>
      </c>
      <c r="U1523" s="14"/>
      <c r="V1523" s="15">
        <v>683338</v>
      </c>
      <c r="W1523" s="14"/>
      <c r="X1523" s="5" t="str">
        <f t="shared" si="23"/>
        <v>No</v>
      </c>
      <c r="Y1523" s="14"/>
      <c r="Z1523" s="5"/>
      <c r="AA1523" s="14"/>
      <c r="AB1523" s="5"/>
      <c r="AC1523" s="27"/>
      <c r="AD1523" s="5"/>
      <c r="AE1523" s="14"/>
      <c r="AF1523" s="5"/>
      <c r="AG1523" s="7"/>
    </row>
    <row r="1524" spans="1:33" s="54" customFormat="1">
      <c r="A1524" s="16" t="s">
        <v>2336</v>
      </c>
      <c r="B1524" s="16" t="s">
        <v>2337</v>
      </c>
      <c r="C1524" s="17" t="s">
        <v>106</v>
      </c>
      <c r="D1524" s="186" t="s">
        <v>2338</v>
      </c>
      <c r="E1524" s="189" t="s">
        <v>2339</v>
      </c>
      <c r="F1524" s="17" t="s">
        <v>157</v>
      </c>
      <c r="G1524" s="17" t="s">
        <v>147</v>
      </c>
      <c r="H1524" s="18">
        <v>0</v>
      </c>
      <c r="I1524" s="13">
        <v>7</v>
      </c>
      <c r="J1524" s="14">
        <v>0</v>
      </c>
      <c r="K1524" s="19"/>
      <c r="L1524" s="14">
        <v>108701</v>
      </c>
      <c r="M1524" s="14"/>
      <c r="N1524" s="14">
        <v>0</v>
      </c>
      <c r="O1524" s="14"/>
      <c r="P1524" s="14">
        <v>37180</v>
      </c>
      <c r="Q1524" s="14"/>
      <c r="R1524" s="14">
        <v>2496</v>
      </c>
      <c r="S1524" s="14"/>
      <c r="T1524" s="14">
        <v>175000</v>
      </c>
      <c r="U1524" s="14"/>
      <c r="V1524" s="15">
        <v>323377</v>
      </c>
      <c r="W1524" s="14"/>
      <c r="X1524" s="5" t="str">
        <f t="shared" si="23"/>
        <v>No</v>
      </c>
      <c r="Y1524" s="14"/>
      <c r="Z1524" s="5"/>
      <c r="AA1524" s="14"/>
      <c r="AB1524" s="5"/>
      <c r="AC1524" s="27"/>
      <c r="AD1524" s="5"/>
      <c r="AE1524" s="14"/>
      <c r="AF1524" s="5"/>
      <c r="AG1524" s="7"/>
    </row>
    <row r="1525" spans="1:33" s="54" customFormat="1">
      <c r="A1525" s="16" t="s">
        <v>3171</v>
      </c>
      <c r="B1525" s="16" t="s">
        <v>3172</v>
      </c>
      <c r="C1525" s="17" t="s">
        <v>50</v>
      </c>
      <c r="D1525" s="186" t="s">
        <v>3173</v>
      </c>
      <c r="E1525" s="189" t="s">
        <v>3174</v>
      </c>
      <c r="F1525" s="17" t="s">
        <v>83</v>
      </c>
      <c r="G1525" s="17" t="s">
        <v>147</v>
      </c>
      <c r="H1525" s="18">
        <v>0</v>
      </c>
      <c r="I1525" s="13">
        <v>7</v>
      </c>
      <c r="J1525" s="14">
        <v>45198</v>
      </c>
      <c r="K1525" s="19"/>
      <c r="L1525" s="14">
        <v>82369</v>
      </c>
      <c r="M1525" s="14"/>
      <c r="N1525" s="14">
        <v>0</v>
      </c>
      <c r="O1525" s="14"/>
      <c r="P1525" s="14">
        <v>8022</v>
      </c>
      <c r="Q1525" s="14"/>
      <c r="R1525" s="14">
        <v>0</v>
      </c>
      <c r="S1525" s="14"/>
      <c r="T1525" s="14">
        <v>135589</v>
      </c>
      <c r="U1525" s="14"/>
      <c r="V1525" s="15">
        <v>271178</v>
      </c>
      <c r="W1525" s="14"/>
      <c r="X1525" s="5" t="str">
        <f t="shared" si="23"/>
        <v>No</v>
      </c>
      <c r="Y1525" s="14"/>
      <c r="Z1525" s="5"/>
      <c r="AA1525" s="14"/>
      <c r="AB1525" s="5"/>
      <c r="AC1525" s="27"/>
      <c r="AD1525" s="5"/>
      <c r="AE1525" s="14"/>
      <c r="AF1525" s="5"/>
      <c r="AG1525" s="7"/>
    </row>
    <row r="1526" spans="1:33" s="54" customFormat="1">
      <c r="A1526" s="16" t="s">
        <v>3253</v>
      </c>
      <c r="B1526" s="16" t="s">
        <v>3254</v>
      </c>
      <c r="C1526" s="17" t="s">
        <v>555</v>
      </c>
      <c r="D1526" s="186" t="s">
        <v>3255</v>
      </c>
      <c r="E1526" s="189" t="s">
        <v>3256</v>
      </c>
      <c r="F1526" s="17" t="s">
        <v>83</v>
      </c>
      <c r="G1526" s="17" t="s">
        <v>147</v>
      </c>
      <c r="H1526" s="18">
        <v>0</v>
      </c>
      <c r="I1526" s="13">
        <v>7</v>
      </c>
      <c r="J1526" s="14">
        <v>36283</v>
      </c>
      <c r="K1526" s="19"/>
      <c r="L1526" s="14">
        <v>77962</v>
      </c>
      <c r="M1526" s="14"/>
      <c r="N1526" s="14">
        <v>0</v>
      </c>
      <c r="O1526" s="14"/>
      <c r="P1526" s="14">
        <v>71366</v>
      </c>
      <c r="Q1526" s="14"/>
      <c r="R1526" s="14">
        <v>485680</v>
      </c>
      <c r="S1526" s="14"/>
      <c r="T1526" s="14">
        <v>81636</v>
      </c>
      <c r="U1526" s="14"/>
      <c r="V1526" s="15">
        <v>752927</v>
      </c>
      <c r="W1526" s="14"/>
      <c r="X1526" s="5" t="str">
        <f t="shared" si="23"/>
        <v>No</v>
      </c>
      <c r="Y1526" s="14"/>
      <c r="Z1526" s="5"/>
      <c r="AA1526" s="14"/>
      <c r="AB1526" s="5"/>
      <c r="AC1526" s="27"/>
      <c r="AD1526" s="5"/>
      <c r="AE1526" s="14"/>
      <c r="AF1526" s="5"/>
      <c r="AG1526" s="7"/>
    </row>
    <row r="1527" spans="1:33" s="54" customFormat="1">
      <c r="A1527" s="16" t="s">
        <v>999</v>
      </c>
      <c r="B1527" s="16" t="s">
        <v>1000</v>
      </c>
      <c r="C1527" s="17" t="s">
        <v>129</v>
      </c>
      <c r="D1527" s="186" t="s">
        <v>1001</v>
      </c>
      <c r="E1527" s="189" t="s">
        <v>1002</v>
      </c>
      <c r="F1527" s="17" t="s">
        <v>83</v>
      </c>
      <c r="G1527" s="17" t="s">
        <v>147</v>
      </c>
      <c r="H1527" s="18">
        <v>0</v>
      </c>
      <c r="I1527" s="13">
        <v>7</v>
      </c>
      <c r="J1527" s="14">
        <v>0</v>
      </c>
      <c r="K1527" s="19"/>
      <c r="L1527" s="14">
        <v>0</v>
      </c>
      <c r="M1527" s="14"/>
      <c r="N1527" s="14">
        <v>0</v>
      </c>
      <c r="O1527" s="14"/>
      <c r="P1527" s="14">
        <v>180841</v>
      </c>
      <c r="Q1527" s="14"/>
      <c r="R1527" s="14">
        <v>0</v>
      </c>
      <c r="S1527" s="14"/>
      <c r="T1527" s="14">
        <v>58951</v>
      </c>
      <c r="U1527" s="14"/>
      <c r="V1527" s="15">
        <v>239792</v>
      </c>
      <c r="W1527" s="14"/>
      <c r="X1527" s="5" t="str">
        <f t="shared" si="23"/>
        <v>No</v>
      </c>
      <c r="Y1527" s="14"/>
      <c r="Z1527" s="5"/>
      <c r="AA1527" s="14"/>
      <c r="AB1527" s="5"/>
      <c r="AC1527" s="27"/>
      <c r="AD1527" s="5"/>
      <c r="AE1527" s="14"/>
      <c r="AF1527" s="5"/>
      <c r="AG1527" s="7"/>
    </row>
    <row r="1528" spans="1:33" s="54" customFormat="1">
      <c r="A1528" s="16" t="s">
        <v>3992</v>
      </c>
      <c r="B1528" s="16" t="s">
        <v>1555</v>
      </c>
      <c r="C1528" s="17" t="s">
        <v>39</v>
      </c>
      <c r="D1528" s="186" t="s">
        <v>3993</v>
      </c>
      <c r="E1528" s="189" t="s">
        <v>3994</v>
      </c>
      <c r="F1528" s="17" t="s">
        <v>83</v>
      </c>
      <c r="G1528" s="17" t="s">
        <v>147</v>
      </c>
      <c r="H1528" s="18">
        <v>0</v>
      </c>
      <c r="I1528" s="13">
        <v>7</v>
      </c>
      <c r="J1528" s="14">
        <v>21048</v>
      </c>
      <c r="K1528" s="19"/>
      <c r="L1528" s="14">
        <v>0</v>
      </c>
      <c r="M1528" s="14"/>
      <c r="N1528" s="14">
        <v>0</v>
      </c>
      <c r="O1528" s="14"/>
      <c r="P1528" s="14">
        <v>177176</v>
      </c>
      <c r="Q1528" s="14"/>
      <c r="R1528" s="14">
        <v>0</v>
      </c>
      <c r="S1528" s="14"/>
      <c r="T1528" s="14">
        <v>340300</v>
      </c>
      <c r="U1528" s="14"/>
      <c r="V1528" s="15">
        <v>538524</v>
      </c>
      <c r="W1528" s="14"/>
      <c r="X1528" s="5" t="str">
        <f t="shared" si="23"/>
        <v>No</v>
      </c>
      <c r="Y1528" s="14"/>
      <c r="Z1528" s="5"/>
      <c r="AA1528" s="14"/>
      <c r="AB1528" s="5"/>
      <c r="AC1528" s="27"/>
      <c r="AD1528" s="5"/>
      <c r="AE1528" s="14"/>
      <c r="AF1528" s="5"/>
      <c r="AG1528" s="7"/>
    </row>
    <row r="1529" spans="1:33" s="54" customFormat="1">
      <c r="A1529" s="16" t="s">
        <v>5966</v>
      </c>
      <c r="B1529" s="16" t="s">
        <v>6095</v>
      </c>
      <c r="C1529" s="17" t="s">
        <v>171</v>
      </c>
      <c r="D1529" s="186"/>
      <c r="E1529" s="189">
        <v>40239</v>
      </c>
      <c r="F1529" s="17" t="s">
        <v>83</v>
      </c>
      <c r="G1529" s="17" t="s">
        <v>5756</v>
      </c>
      <c r="H1529" s="18">
        <v>5502379</v>
      </c>
      <c r="I1529" s="13">
        <v>7</v>
      </c>
      <c r="J1529" s="14">
        <v>0</v>
      </c>
      <c r="K1529" s="19"/>
      <c r="L1529" s="14">
        <v>0</v>
      </c>
      <c r="M1529" s="14"/>
      <c r="N1529" s="14">
        <v>0</v>
      </c>
      <c r="O1529" s="14"/>
      <c r="P1529" s="14">
        <v>594630</v>
      </c>
      <c r="Q1529" s="14"/>
      <c r="R1529" s="14">
        <v>0</v>
      </c>
      <c r="S1529" s="14"/>
      <c r="T1529" s="14">
        <v>0</v>
      </c>
      <c r="U1529" s="14"/>
      <c r="V1529" s="15">
        <v>594630</v>
      </c>
      <c r="W1529" s="14"/>
      <c r="X1529" s="5" t="str">
        <f t="shared" si="23"/>
        <v>No</v>
      </c>
      <c r="Y1529" s="14"/>
      <c r="Z1529" s="5"/>
      <c r="AA1529" s="14"/>
      <c r="AB1529" s="5"/>
      <c r="AC1529" s="27"/>
      <c r="AD1529" s="5"/>
      <c r="AE1529" s="14"/>
      <c r="AF1529" s="5"/>
      <c r="AG1529" s="7"/>
    </row>
    <row r="1530" spans="1:33" s="54" customFormat="1">
      <c r="A1530" s="16" t="s">
        <v>563</v>
      </c>
      <c r="B1530" s="16" t="s">
        <v>495</v>
      </c>
      <c r="C1530" s="17" t="s">
        <v>274</v>
      </c>
      <c r="D1530" s="186">
        <v>4055</v>
      </c>
      <c r="E1530" s="189">
        <v>40055</v>
      </c>
      <c r="F1530" s="17" t="s">
        <v>83</v>
      </c>
      <c r="G1530" s="17" t="s">
        <v>5756</v>
      </c>
      <c r="H1530" s="18">
        <v>69501</v>
      </c>
      <c r="I1530" s="13">
        <v>7</v>
      </c>
      <c r="J1530" s="14">
        <v>20167</v>
      </c>
      <c r="K1530" s="19"/>
      <c r="L1530" s="14">
        <v>1150</v>
      </c>
      <c r="M1530" s="14"/>
      <c r="N1530" s="14">
        <v>0</v>
      </c>
      <c r="O1530" s="14"/>
      <c r="P1530" s="14">
        <v>139691</v>
      </c>
      <c r="Q1530" s="14"/>
      <c r="R1530" s="14">
        <v>213819</v>
      </c>
      <c r="S1530" s="14"/>
      <c r="T1530" s="14">
        <v>268332</v>
      </c>
      <c r="U1530" s="14"/>
      <c r="V1530" s="15">
        <v>643159</v>
      </c>
      <c r="W1530" s="14"/>
      <c r="X1530" s="5" t="str">
        <f t="shared" si="23"/>
        <v>No</v>
      </c>
      <c r="Y1530" s="14"/>
      <c r="Z1530" s="5"/>
      <c r="AA1530" s="14"/>
      <c r="AB1530" s="5"/>
      <c r="AC1530" s="27"/>
      <c r="AD1530" s="5"/>
      <c r="AE1530" s="14"/>
      <c r="AF1530" s="5"/>
      <c r="AG1530" s="7"/>
    </row>
    <row r="1531" spans="1:33" s="54" customFormat="1">
      <c r="A1531" s="16" t="s">
        <v>289</v>
      </c>
      <c r="B1531" s="16" t="s">
        <v>290</v>
      </c>
      <c r="C1531" s="17" t="s">
        <v>103</v>
      </c>
      <c r="D1531" s="186">
        <v>4165</v>
      </c>
      <c r="E1531" s="189">
        <v>40165</v>
      </c>
      <c r="F1531" s="17" t="s">
        <v>83</v>
      </c>
      <c r="G1531" s="17" t="s">
        <v>5756</v>
      </c>
      <c r="H1531" s="18">
        <v>2148346</v>
      </c>
      <c r="I1531" s="13">
        <v>7</v>
      </c>
      <c r="J1531" s="14">
        <v>0</v>
      </c>
      <c r="K1531" s="19"/>
      <c r="L1531" s="14">
        <v>0</v>
      </c>
      <c r="M1531" s="14"/>
      <c r="N1531" s="14">
        <v>0</v>
      </c>
      <c r="O1531" s="14"/>
      <c r="P1531" s="14">
        <v>84921</v>
      </c>
      <c r="Q1531" s="14"/>
      <c r="R1531" s="14">
        <v>0</v>
      </c>
      <c r="S1531" s="14"/>
      <c r="T1531" s="14">
        <v>118477</v>
      </c>
      <c r="U1531" s="14"/>
      <c r="V1531" s="15">
        <v>203398</v>
      </c>
      <c r="W1531" s="14"/>
      <c r="X1531" s="5" t="str">
        <f t="shared" si="23"/>
        <v>No</v>
      </c>
      <c r="Y1531" s="14"/>
      <c r="Z1531" s="5"/>
      <c r="AA1531" s="14"/>
      <c r="AB1531" s="5"/>
      <c r="AC1531" s="27"/>
      <c r="AD1531" s="5"/>
      <c r="AE1531" s="14"/>
      <c r="AF1531" s="5"/>
      <c r="AG1531" s="7"/>
    </row>
    <row r="1532" spans="1:33" s="54" customFormat="1">
      <c r="A1532" s="16" t="s">
        <v>1324</v>
      </c>
      <c r="B1532" s="16" t="s">
        <v>6465</v>
      </c>
      <c r="C1532" s="17" t="s">
        <v>141</v>
      </c>
      <c r="D1532" s="186" t="s">
        <v>1325</v>
      </c>
      <c r="E1532" s="189" t="s">
        <v>1326</v>
      </c>
      <c r="F1532" s="17" t="s">
        <v>83</v>
      </c>
      <c r="G1532" s="17" t="s">
        <v>147</v>
      </c>
      <c r="H1532" s="18">
        <v>0</v>
      </c>
      <c r="I1532" s="13">
        <v>7</v>
      </c>
      <c r="J1532" s="14">
        <v>20881</v>
      </c>
      <c r="K1532" s="19"/>
      <c r="L1532" s="14">
        <v>0</v>
      </c>
      <c r="M1532" s="14"/>
      <c r="N1532" s="14">
        <v>0</v>
      </c>
      <c r="O1532" s="14"/>
      <c r="P1532" s="14">
        <v>101585</v>
      </c>
      <c r="Q1532" s="14"/>
      <c r="R1532" s="14">
        <v>57141</v>
      </c>
      <c r="S1532" s="14"/>
      <c r="T1532" s="14">
        <v>158727</v>
      </c>
      <c r="U1532" s="14"/>
      <c r="V1532" s="15">
        <v>338334</v>
      </c>
      <c r="W1532" s="14"/>
      <c r="X1532" s="5" t="str">
        <f t="shared" si="23"/>
        <v>No</v>
      </c>
      <c r="Y1532" s="14"/>
      <c r="Z1532" s="5"/>
      <c r="AA1532" s="14"/>
      <c r="AB1532" s="5"/>
      <c r="AC1532" s="27"/>
      <c r="AD1532" s="5"/>
      <c r="AE1532" s="14"/>
      <c r="AF1532" s="5"/>
      <c r="AG1532" s="7"/>
    </row>
    <row r="1533" spans="1:33" s="54" customFormat="1">
      <c r="A1533" s="16" t="s">
        <v>1245</v>
      </c>
      <c r="B1533" s="16" t="s">
        <v>1246</v>
      </c>
      <c r="C1533" s="17" t="s">
        <v>278</v>
      </c>
      <c r="D1533" s="186">
        <v>7056</v>
      </c>
      <c r="E1533" s="189">
        <v>70056</v>
      </c>
      <c r="F1533" s="17" t="s">
        <v>83</v>
      </c>
      <c r="G1533" s="17" t="s">
        <v>5756</v>
      </c>
      <c r="H1533" s="18">
        <v>472870</v>
      </c>
      <c r="I1533" s="13">
        <v>7</v>
      </c>
      <c r="J1533" s="14">
        <v>8609</v>
      </c>
      <c r="K1533" s="19"/>
      <c r="L1533" s="14">
        <v>0</v>
      </c>
      <c r="M1533" s="14"/>
      <c r="N1533" s="14">
        <v>0</v>
      </c>
      <c r="O1533" s="14"/>
      <c r="P1533" s="14">
        <v>65085</v>
      </c>
      <c r="Q1533" s="14"/>
      <c r="R1533" s="14">
        <v>26983</v>
      </c>
      <c r="S1533" s="14"/>
      <c r="T1533" s="14">
        <v>83718</v>
      </c>
      <c r="U1533" s="14"/>
      <c r="V1533" s="15">
        <v>184395</v>
      </c>
      <c r="W1533" s="14"/>
      <c r="X1533" s="5" t="str">
        <f t="shared" si="23"/>
        <v>No</v>
      </c>
      <c r="Y1533" s="14"/>
      <c r="Z1533" s="5"/>
      <c r="AA1533" s="14"/>
      <c r="AB1533" s="5"/>
      <c r="AC1533" s="27"/>
      <c r="AD1533" s="5"/>
      <c r="AE1533" s="14"/>
      <c r="AF1533" s="5"/>
      <c r="AG1533" s="7"/>
    </row>
    <row r="1534" spans="1:33" s="54" customFormat="1">
      <c r="A1534" s="16" t="s">
        <v>6617</v>
      </c>
      <c r="B1534" s="16" t="s">
        <v>2412</v>
      </c>
      <c r="C1534" s="17" t="s">
        <v>46</v>
      </c>
      <c r="D1534" s="186"/>
      <c r="E1534" s="189" t="s">
        <v>6618</v>
      </c>
      <c r="F1534" s="17" t="s">
        <v>88</v>
      </c>
      <c r="G1534" s="17" t="s">
        <v>147</v>
      </c>
      <c r="H1534" s="18">
        <v>0</v>
      </c>
      <c r="I1534" s="13">
        <v>7</v>
      </c>
      <c r="J1534" s="14">
        <v>54367</v>
      </c>
      <c r="K1534" s="19"/>
      <c r="L1534" s="14">
        <v>19876</v>
      </c>
      <c r="M1534" s="14"/>
      <c r="N1534" s="14">
        <v>0</v>
      </c>
      <c r="O1534" s="14"/>
      <c r="P1534" s="14">
        <v>0</v>
      </c>
      <c r="Q1534" s="14"/>
      <c r="R1534" s="14">
        <v>167660</v>
      </c>
      <c r="S1534" s="14"/>
      <c r="T1534" s="14">
        <v>90276</v>
      </c>
      <c r="U1534" s="14"/>
      <c r="V1534" s="15">
        <v>332179</v>
      </c>
      <c r="W1534" s="14"/>
      <c r="X1534" s="5" t="str">
        <f t="shared" si="23"/>
        <v>No</v>
      </c>
      <c r="Y1534" s="14"/>
      <c r="Z1534" s="5"/>
      <c r="AA1534" s="14"/>
      <c r="AB1534" s="5"/>
      <c r="AC1534" s="27"/>
      <c r="AD1534" s="5"/>
      <c r="AE1534" s="14"/>
      <c r="AF1534" s="5"/>
      <c r="AG1534" s="7"/>
    </row>
    <row r="1535" spans="1:33" s="54" customFormat="1">
      <c r="A1535" s="16" t="s">
        <v>2482</v>
      </c>
      <c r="B1535" s="16" t="s">
        <v>6466</v>
      </c>
      <c r="C1535" s="17" t="s">
        <v>46</v>
      </c>
      <c r="D1535" s="186" t="s">
        <v>2483</v>
      </c>
      <c r="E1535" s="189" t="s">
        <v>2484</v>
      </c>
      <c r="F1535" s="17" t="s">
        <v>88</v>
      </c>
      <c r="G1535" s="17" t="s">
        <v>147</v>
      </c>
      <c r="H1535" s="18">
        <v>0</v>
      </c>
      <c r="I1535" s="13">
        <v>7</v>
      </c>
      <c r="J1535" s="14">
        <v>31690</v>
      </c>
      <c r="K1535" s="19"/>
      <c r="L1535" s="14">
        <v>256193</v>
      </c>
      <c r="M1535" s="14"/>
      <c r="N1535" s="14">
        <v>0</v>
      </c>
      <c r="O1535" s="14"/>
      <c r="P1535" s="14">
        <v>0</v>
      </c>
      <c r="Q1535" s="14"/>
      <c r="R1535" s="14">
        <v>553190</v>
      </c>
      <c r="S1535" s="14"/>
      <c r="T1535" s="14">
        <v>100895</v>
      </c>
      <c r="U1535" s="14"/>
      <c r="V1535" s="15">
        <v>941968</v>
      </c>
      <c r="W1535" s="14"/>
      <c r="X1535" s="5" t="str">
        <f t="shared" si="23"/>
        <v>No</v>
      </c>
      <c r="Y1535" s="14"/>
      <c r="Z1535" s="5"/>
      <c r="AA1535" s="14"/>
      <c r="AB1535" s="5"/>
      <c r="AC1535" s="27"/>
      <c r="AD1535" s="5"/>
      <c r="AE1535" s="14"/>
      <c r="AF1535" s="5"/>
      <c r="AG1535" s="7"/>
    </row>
    <row r="1536" spans="1:33" s="54" customFormat="1">
      <c r="A1536" s="16" t="s">
        <v>3732</v>
      </c>
      <c r="B1536" s="16" t="s">
        <v>3733</v>
      </c>
      <c r="C1536" s="17" t="s">
        <v>278</v>
      </c>
      <c r="D1536" s="186" t="s">
        <v>3734</v>
      </c>
      <c r="E1536" s="189" t="s">
        <v>3735</v>
      </c>
      <c r="F1536" s="17" t="s">
        <v>83</v>
      </c>
      <c r="G1536" s="17" t="s">
        <v>147</v>
      </c>
      <c r="H1536" s="18">
        <v>0</v>
      </c>
      <c r="I1536" s="13">
        <v>7</v>
      </c>
      <c r="J1536" s="14">
        <v>40621</v>
      </c>
      <c r="K1536" s="19"/>
      <c r="L1536" s="14">
        <v>5000</v>
      </c>
      <c r="M1536" s="14"/>
      <c r="N1536" s="14">
        <v>0</v>
      </c>
      <c r="O1536" s="14"/>
      <c r="P1536" s="14">
        <v>121698</v>
      </c>
      <c r="Q1536" s="14"/>
      <c r="R1536" s="14">
        <v>66977</v>
      </c>
      <c r="S1536" s="14"/>
      <c r="T1536" s="14">
        <v>252376</v>
      </c>
      <c r="U1536" s="14"/>
      <c r="V1536" s="15">
        <v>486672</v>
      </c>
      <c r="W1536" s="14"/>
      <c r="X1536" s="5" t="str">
        <f t="shared" si="23"/>
        <v>No</v>
      </c>
      <c r="Y1536" s="14"/>
      <c r="Z1536" s="5"/>
      <c r="AA1536" s="14"/>
      <c r="AB1536" s="5"/>
      <c r="AC1536" s="27"/>
      <c r="AD1536" s="5"/>
      <c r="AE1536" s="14"/>
      <c r="AF1536" s="5"/>
      <c r="AG1536" s="7"/>
    </row>
    <row r="1537" spans="1:33" s="54" customFormat="1">
      <c r="A1537" s="16" t="s">
        <v>4631</v>
      </c>
      <c r="B1537" s="16" t="s">
        <v>2093</v>
      </c>
      <c r="C1537" s="17" t="s">
        <v>42</v>
      </c>
      <c r="D1537" s="186" t="s">
        <v>4632</v>
      </c>
      <c r="E1537" s="189" t="s">
        <v>4633</v>
      </c>
      <c r="F1537" s="17" t="s">
        <v>88</v>
      </c>
      <c r="G1537" s="17" t="s">
        <v>147</v>
      </c>
      <c r="H1537" s="18">
        <v>0</v>
      </c>
      <c r="I1537" s="13">
        <v>7</v>
      </c>
      <c r="J1537" s="14">
        <v>51326</v>
      </c>
      <c r="K1537" s="19"/>
      <c r="L1537" s="14">
        <v>505184</v>
      </c>
      <c r="M1537" s="14"/>
      <c r="N1537" s="14">
        <v>0</v>
      </c>
      <c r="O1537" s="14"/>
      <c r="P1537" s="14">
        <v>30103</v>
      </c>
      <c r="Q1537" s="14"/>
      <c r="R1537" s="14">
        <v>30103</v>
      </c>
      <c r="S1537" s="14"/>
      <c r="T1537" s="14">
        <v>69000</v>
      </c>
      <c r="U1537" s="14"/>
      <c r="V1537" s="15">
        <v>685716</v>
      </c>
      <c r="W1537" s="14"/>
      <c r="X1537" s="5" t="str">
        <f t="shared" si="23"/>
        <v>No</v>
      </c>
      <c r="Y1537" s="14"/>
      <c r="Z1537" s="5"/>
      <c r="AA1537" s="14"/>
      <c r="AB1537" s="5"/>
      <c r="AC1537" s="27"/>
      <c r="AD1537" s="5"/>
      <c r="AE1537" s="14"/>
      <c r="AF1537" s="5"/>
      <c r="AG1537" s="7"/>
    </row>
    <row r="1538" spans="1:33" s="54" customFormat="1">
      <c r="A1538" s="16" t="s">
        <v>830</v>
      </c>
      <c r="B1538" s="16" t="s">
        <v>763</v>
      </c>
      <c r="C1538" s="17" t="s">
        <v>129</v>
      </c>
      <c r="D1538" s="186" t="s">
        <v>831</v>
      </c>
      <c r="E1538" s="189" t="s">
        <v>832</v>
      </c>
      <c r="F1538" s="17" t="s">
        <v>83</v>
      </c>
      <c r="G1538" s="17" t="s">
        <v>147</v>
      </c>
      <c r="H1538" s="18">
        <v>0</v>
      </c>
      <c r="I1538" s="13">
        <v>7</v>
      </c>
      <c r="J1538" s="14">
        <v>18950</v>
      </c>
      <c r="K1538" s="19"/>
      <c r="L1538" s="14">
        <v>0</v>
      </c>
      <c r="M1538" s="14"/>
      <c r="N1538" s="14">
        <v>0</v>
      </c>
      <c r="O1538" s="14"/>
      <c r="P1538" s="14">
        <v>274433</v>
      </c>
      <c r="Q1538" s="14"/>
      <c r="R1538" s="14">
        <v>0</v>
      </c>
      <c r="S1538" s="14"/>
      <c r="T1538" s="14">
        <v>240040</v>
      </c>
      <c r="U1538" s="14"/>
      <c r="V1538" s="15">
        <v>533423</v>
      </c>
      <c r="W1538" s="14"/>
      <c r="X1538" s="5" t="str">
        <f t="shared" si="23"/>
        <v>No</v>
      </c>
      <c r="Y1538" s="14"/>
      <c r="Z1538" s="5"/>
      <c r="AA1538" s="14"/>
      <c r="AB1538" s="5"/>
      <c r="AC1538" s="27"/>
      <c r="AD1538" s="5"/>
      <c r="AE1538" s="14"/>
      <c r="AF1538" s="5"/>
      <c r="AG1538" s="7"/>
    </row>
    <row r="1539" spans="1:33" s="54" customFormat="1">
      <c r="A1539" s="16" t="s">
        <v>6241</v>
      </c>
      <c r="B1539" s="16" t="s">
        <v>6242</v>
      </c>
      <c r="C1539" s="17" t="s">
        <v>91</v>
      </c>
      <c r="D1539" s="186"/>
      <c r="E1539" s="189">
        <v>90260</v>
      </c>
      <c r="F1539" s="17" t="s">
        <v>83</v>
      </c>
      <c r="G1539" s="17" t="s">
        <v>5756</v>
      </c>
      <c r="H1539" s="18">
        <v>12150996</v>
      </c>
      <c r="I1539" s="13">
        <v>7</v>
      </c>
      <c r="J1539" s="14">
        <v>54227</v>
      </c>
      <c r="K1539" s="19"/>
      <c r="L1539" s="14">
        <v>0</v>
      </c>
      <c r="M1539" s="14"/>
      <c r="N1539" s="14">
        <v>0</v>
      </c>
      <c r="O1539" s="14"/>
      <c r="P1539" s="14">
        <v>1200691</v>
      </c>
      <c r="Q1539" s="14"/>
      <c r="R1539" s="14">
        <v>0</v>
      </c>
      <c r="S1539" s="14"/>
      <c r="T1539" s="14">
        <v>0</v>
      </c>
      <c r="U1539" s="14"/>
      <c r="V1539" s="15">
        <v>1254918</v>
      </c>
      <c r="W1539" s="14"/>
      <c r="X1539" s="5" t="str">
        <f t="shared" ref="X1539:X1602" si="24">IF(W1539&amp;U1539&amp;S1539&amp;Q1539&amp;O1539&amp;M1539&amp;K1539&lt;&gt;"","Yes","No")</f>
        <v>No</v>
      </c>
      <c r="Y1539" s="14"/>
      <c r="Z1539" s="5"/>
      <c r="AA1539" s="14"/>
      <c r="AB1539" s="5"/>
      <c r="AC1539" s="27"/>
      <c r="AD1539" s="5"/>
      <c r="AE1539" s="14"/>
      <c r="AF1539" s="5"/>
      <c r="AG1539" s="7"/>
    </row>
    <row r="1540" spans="1:33" s="54" customFormat="1">
      <c r="A1540" s="16" t="s">
        <v>3206</v>
      </c>
      <c r="B1540" s="16" t="s">
        <v>3207</v>
      </c>
      <c r="C1540" s="17" t="s">
        <v>50</v>
      </c>
      <c r="D1540" s="186" t="s">
        <v>3208</v>
      </c>
      <c r="E1540" s="189" t="s">
        <v>3209</v>
      </c>
      <c r="F1540" s="17" t="s">
        <v>83</v>
      </c>
      <c r="G1540" s="17" t="s">
        <v>147</v>
      </c>
      <c r="H1540" s="18">
        <v>0</v>
      </c>
      <c r="I1540" s="13">
        <v>7</v>
      </c>
      <c r="J1540" s="14">
        <v>31764</v>
      </c>
      <c r="K1540" s="19"/>
      <c r="L1540" s="14">
        <v>46285</v>
      </c>
      <c r="M1540" s="14"/>
      <c r="N1540" s="14">
        <v>0</v>
      </c>
      <c r="O1540" s="14"/>
      <c r="P1540" s="14">
        <v>183006</v>
      </c>
      <c r="Q1540" s="14"/>
      <c r="R1540" s="14">
        <v>0</v>
      </c>
      <c r="S1540" s="14"/>
      <c r="T1540" s="14">
        <v>261055</v>
      </c>
      <c r="U1540" s="14"/>
      <c r="V1540" s="15">
        <v>522110</v>
      </c>
      <c r="W1540" s="14"/>
      <c r="X1540" s="5" t="str">
        <f t="shared" si="24"/>
        <v>No</v>
      </c>
      <c r="Y1540" s="14"/>
      <c r="Z1540" s="5"/>
      <c r="AA1540" s="14"/>
      <c r="AB1540" s="5"/>
      <c r="AC1540" s="27"/>
      <c r="AD1540" s="5"/>
      <c r="AE1540" s="14"/>
      <c r="AF1540" s="5"/>
      <c r="AG1540" s="7"/>
    </row>
    <row r="1541" spans="1:33" s="54" customFormat="1">
      <c r="A1541" s="16" t="s">
        <v>2849</v>
      </c>
      <c r="B1541" s="16" t="s">
        <v>1115</v>
      </c>
      <c r="C1541" s="17" t="s">
        <v>124</v>
      </c>
      <c r="D1541" s="186" t="s">
        <v>2850</v>
      </c>
      <c r="E1541" s="189" t="s">
        <v>2851</v>
      </c>
      <c r="F1541" s="17" t="s">
        <v>1320</v>
      </c>
      <c r="G1541" s="17" t="s">
        <v>147</v>
      </c>
      <c r="H1541" s="18">
        <v>0</v>
      </c>
      <c r="I1541" s="13">
        <v>7</v>
      </c>
      <c r="J1541" s="14">
        <v>10468</v>
      </c>
      <c r="K1541" s="19"/>
      <c r="L1541" s="14">
        <v>0</v>
      </c>
      <c r="M1541" s="14"/>
      <c r="N1541" s="14">
        <v>0</v>
      </c>
      <c r="O1541" s="14"/>
      <c r="P1541" s="14">
        <v>95259</v>
      </c>
      <c r="Q1541" s="14"/>
      <c r="R1541" s="14">
        <v>0</v>
      </c>
      <c r="S1541" s="14"/>
      <c r="T1541" s="14">
        <v>195412</v>
      </c>
      <c r="U1541" s="14"/>
      <c r="V1541" s="15">
        <v>301139</v>
      </c>
      <c r="W1541" s="14"/>
      <c r="X1541" s="5" t="str">
        <f t="shared" si="24"/>
        <v>No</v>
      </c>
      <c r="Y1541" s="14"/>
      <c r="Z1541" s="5"/>
      <c r="AA1541" s="14"/>
      <c r="AB1541" s="5"/>
      <c r="AC1541" s="27"/>
      <c r="AD1541" s="5"/>
      <c r="AE1541" s="14"/>
      <c r="AF1541" s="5"/>
      <c r="AG1541" s="7"/>
    </row>
    <row r="1542" spans="1:33" s="54" customFormat="1">
      <c r="A1542" s="16" t="s">
        <v>4342</v>
      </c>
      <c r="B1542" s="16" t="s">
        <v>4343</v>
      </c>
      <c r="C1542" s="17" t="s">
        <v>235</v>
      </c>
      <c r="D1542" s="186" t="s">
        <v>4344</v>
      </c>
      <c r="E1542" s="189" t="s">
        <v>4345</v>
      </c>
      <c r="F1542" s="17" t="s">
        <v>83</v>
      </c>
      <c r="G1542" s="17" t="s">
        <v>147</v>
      </c>
      <c r="H1542" s="18">
        <v>0</v>
      </c>
      <c r="I1542" s="13">
        <v>6</v>
      </c>
      <c r="J1542" s="14">
        <v>7584</v>
      </c>
      <c r="K1542" s="19" t="s">
        <v>5830</v>
      </c>
      <c r="L1542" s="14">
        <v>0</v>
      </c>
      <c r="M1542" s="14"/>
      <c r="N1542" s="14">
        <v>0</v>
      </c>
      <c r="O1542" s="14"/>
      <c r="P1542" s="14">
        <v>162303</v>
      </c>
      <c r="Q1542" s="14"/>
      <c r="R1542" s="14">
        <v>147246</v>
      </c>
      <c r="S1542" s="14"/>
      <c r="T1542" s="14">
        <v>127832</v>
      </c>
      <c r="U1542" s="14"/>
      <c r="V1542" s="15">
        <v>444965</v>
      </c>
      <c r="W1542" s="14"/>
      <c r="X1542" s="5" t="str">
        <f t="shared" si="24"/>
        <v>Yes</v>
      </c>
      <c r="Y1542" s="14"/>
      <c r="Z1542" s="5"/>
      <c r="AA1542" s="14"/>
      <c r="AB1542" s="5"/>
      <c r="AC1542" s="27"/>
      <c r="AD1542" s="5"/>
      <c r="AE1542" s="14"/>
      <c r="AF1542" s="5"/>
      <c r="AG1542" s="7"/>
    </row>
    <row r="1543" spans="1:33" s="54" customFormat="1">
      <c r="A1543" s="16" t="s">
        <v>3722</v>
      </c>
      <c r="B1543" s="16" t="s">
        <v>6470</v>
      </c>
      <c r="C1543" s="17" t="s">
        <v>278</v>
      </c>
      <c r="D1543" s="186" t="s">
        <v>3723</v>
      </c>
      <c r="E1543" s="189" t="s">
        <v>3724</v>
      </c>
      <c r="F1543" s="17" t="s">
        <v>157</v>
      </c>
      <c r="G1543" s="17" t="s">
        <v>147</v>
      </c>
      <c r="H1543" s="18">
        <v>0</v>
      </c>
      <c r="I1543" s="13">
        <v>6</v>
      </c>
      <c r="J1543" s="14">
        <v>31128</v>
      </c>
      <c r="K1543" s="19"/>
      <c r="L1543" s="14">
        <v>36288</v>
      </c>
      <c r="M1543" s="14"/>
      <c r="N1543" s="14">
        <v>0</v>
      </c>
      <c r="O1543" s="14"/>
      <c r="P1543" s="14">
        <v>36645</v>
      </c>
      <c r="Q1543" s="14"/>
      <c r="R1543" s="14">
        <v>43192</v>
      </c>
      <c r="S1543" s="14"/>
      <c r="T1543" s="14">
        <v>140560</v>
      </c>
      <c r="U1543" s="14"/>
      <c r="V1543" s="15">
        <v>287813</v>
      </c>
      <c r="W1543" s="14"/>
      <c r="X1543" s="5" t="str">
        <f t="shared" si="24"/>
        <v>No</v>
      </c>
      <c r="Y1543" s="14"/>
      <c r="Z1543" s="5"/>
      <c r="AA1543" s="14"/>
      <c r="AB1543" s="5"/>
      <c r="AC1543" s="27"/>
      <c r="AD1543" s="5"/>
      <c r="AE1543" s="14"/>
      <c r="AF1543" s="5"/>
      <c r="AG1543" s="7"/>
    </row>
    <row r="1544" spans="1:33" s="54" customFormat="1">
      <c r="A1544" s="16" t="s">
        <v>3217</v>
      </c>
      <c r="B1544" s="16" t="s">
        <v>3218</v>
      </c>
      <c r="C1544" s="17" t="s">
        <v>50</v>
      </c>
      <c r="D1544" s="186" t="s">
        <v>3219</v>
      </c>
      <c r="E1544" s="189" t="s">
        <v>3220</v>
      </c>
      <c r="F1544" s="17" t="s">
        <v>157</v>
      </c>
      <c r="G1544" s="17" t="s">
        <v>147</v>
      </c>
      <c r="H1544" s="18">
        <v>0</v>
      </c>
      <c r="I1544" s="13">
        <v>6</v>
      </c>
      <c r="J1544" s="14">
        <v>28388</v>
      </c>
      <c r="K1544" s="19"/>
      <c r="L1544" s="14">
        <v>0</v>
      </c>
      <c r="M1544" s="14"/>
      <c r="N1544" s="14">
        <v>0</v>
      </c>
      <c r="O1544" s="14"/>
      <c r="P1544" s="14">
        <v>69600</v>
      </c>
      <c r="Q1544" s="14"/>
      <c r="R1544" s="14">
        <v>0</v>
      </c>
      <c r="S1544" s="14"/>
      <c r="T1544" s="14">
        <v>97988</v>
      </c>
      <c r="U1544" s="14"/>
      <c r="V1544" s="15">
        <v>195976</v>
      </c>
      <c r="W1544" s="14"/>
      <c r="X1544" s="5" t="str">
        <f t="shared" si="24"/>
        <v>No</v>
      </c>
      <c r="Y1544" s="14"/>
      <c r="Z1544" s="5"/>
      <c r="AA1544" s="14"/>
      <c r="AB1544" s="5"/>
      <c r="AC1544" s="27"/>
      <c r="AD1544" s="5"/>
      <c r="AE1544" s="14"/>
      <c r="AF1544" s="5"/>
      <c r="AG1544" s="7"/>
    </row>
    <row r="1545" spans="1:33" s="54" customFormat="1">
      <c r="A1545" s="16" t="s">
        <v>6271</v>
      </c>
      <c r="B1545" s="16" t="s">
        <v>134</v>
      </c>
      <c r="C1545" s="17" t="s">
        <v>466</v>
      </c>
      <c r="D1545" s="186">
        <v>3098</v>
      </c>
      <c r="E1545" s="189" t="s">
        <v>6272</v>
      </c>
      <c r="F1545" s="17" t="s">
        <v>83</v>
      </c>
      <c r="G1545" s="17" t="s">
        <v>147</v>
      </c>
      <c r="H1545" s="18">
        <v>0</v>
      </c>
      <c r="I1545" s="13">
        <v>6</v>
      </c>
      <c r="J1545" s="14">
        <v>9223</v>
      </c>
      <c r="K1545" s="19"/>
      <c r="L1545" s="14">
        <v>0</v>
      </c>
      <c r="M1545" s="14"/>
      <c r="N1545" s="14">
        <v>0</v>
      </c>
      <c r="O1545" s="14"/>
      <c r="P1545" s="14">
        <v>86007</v>
      </c>
      <c r="Q1545" s="14"/>
      <c r="R1545" s="14">
        <v>61825</v>
      </c>
      <c r="S1545" s="14"/>
      <c r="T1545" s="14">
        <v>257795</v>
      </c>
      <c r="U1545" s="14"/>
      <c r="V1545" s="15">
        <v>414850</v>
      </c>
      <c r="W1545" s="14"/>
      <c r="X1545" s="5" t="str">
        <f t="shared" si="24"/>
        <v>No</v>
      </c>
      <c r="Y1545" s="14"/>
      <c r="Z1545" s="5"/>
      <c r="AA1545" s="14"/>
      <c r="AB1545" s="5"/>
      <c r="AC1545" s="27"/>
      <c r="AD1545" s="5"/>
      <c r="AE1545" s="14"/>
      <c r="AF1545" s="5"/>
      <c r="AG1545" s="7"/>
    </row>
    <row r="1546" spans="1:33" s="54" customFormat="1">
      <c r="A1546" s="16" t="s">
        <v>3222</v>
      </c>
      <c r="B1546" s="16" t="s">
        <v>3223</v>
      </c>
      <c r="C1546" s="17" t="s">
        <v>73</v>
      </c>
      <c r="D1546" s="186" t="s">
        <v>3224</v>
      </c>
      <c r="E1546" s="189">
        <v>60620</v>
      </c>
      <c r="F1546" s="17" t="s">
        <v>36</v>
      </c>
      <c r="G1546" s="17" t="s">
        <v>5756</v>
      </c>
      <c r="H1546" s="18">
        <v>0</v>
      </c>
      <c r="I1546" s="13">
        <v>6</v>
      </c>
      <c r="J1546" s="14">
        <v>0</v>
      </c>
      <c r="K1546" s="19"/>
      <c r="L1546" s="14">
        <v>0</v>
      </c>
      <c r="M1546" s="14"/>
      <c r="N1546" s="14">
        <v>0</v>
      </c>
      <c r="O1546" s="14"/>
      <c r="P1546" s="14">
        <v>88922</v>
      </c>
      <c r="Q1546" s="14"/>
      <c r="R1546" s="14">
        <v>0</v>
      </c>
      <c r="S1546" s="14"/>
      <c r="T1546" s="14">
        <v>164635</v>
      </c>
      <c r="U1546" s="14"/>
      <c r="V1546" s="15">
        <v>253557</v>
      </c>
      <c r="W1546" s="14"/>
      <c r="X1546" s="5" t="str">
        <f t="shared" si="24"/>
        <v>No</v>
      </c>
      <c r="Y1546" s="14"/>
      <c r="Z1546" s="5"/>
      <c r="AA1546" s="14"/>
      <c r="AB1546" s="5"/>
      <c r="AC1546" s="27"/>
      <c r="AD1546" s="5"/>
      <c r="AE1546" s="14"/>
      <c r="AF1546" s="5"/>
      <c r="AG1546" s="7"/>
    </row>
    <row r="1547" spans="1:33" s="54" customFormat="1">
      <c r="A1547" s="16" t="s">
        <v>3125</v>
      </c>
      <c r="B1547" s="16" t="s">
        <v>3126</v>
      </c>
      <c r="C1547" s="17" t="s">
        <v>233</v>
      </c>
      <c r="D1547" s="186">
        <v>3066</v>
      </c>
      <c r="E1547" s="189">
        <v>30066</v>
      </c>
      <c r="F1547" s="17" t="s">
        <v>543</v>
      </c>
      <c r="G1547" s="17" t="s">
        <v>5756</v>
      </c>
      <c r="H1547" s="18">
        <v>70889</v>
      </c>
      <c r="I1547" s="13">
        <v>6</v>
      </c>
      <c r="J1547" s="14">
        <v>72459</v>
      </c>
      <c r="K1547" s="19"/>
      <c r="L1547" s="14">
        <v>27629</v>
      </c>
      <c r="M1547" s="14"/>
      <c r="N1547" s="14">
        <v>0</v>
      </c>
      <c r="O1547" s="14"/>
      <c r="P1547" s="14">
        <v>53452</v>
      </c>
      <c r="Q1547" s="14"/>
      <c r="R1547" s="14">
        <v>0</v>
      </c>
      <c r="S1547" s="14"/>
      <c r="T1547" s="14">
        <v>260973</v>
      </c>
      <c r="U1547" s="14"/>
      <c r="V1547" s="15">
        <v>414513</v>
      </c>
      <c r="W1547" s="14"/>
      <c r="X1547" s="5" t="str">
        <f t="shared" si="24"/>
        <v>No</v>
      </c>
      <c r="Y1547" s="14"/>
      <c r="Z1547" s="5"/>
      <c r="AA1547" s="14"/>
      <c r="AB1547" s="5"/>
      <c r="AC1547" s="27"/>
      <c r="AD1547" s="5"/>
      <c r="AE1547" s="14"/>
      <c r="AF1547" s="5"/>
      <c r="AG1547" s="7"/>
    </row>
    <row r="1548" spans="1:33" s="54" customFormat="1">
      <c r="A1548" s="16" t="s">
        <v>1539</v>
      </c>
      <c r="B1548" s="16" t="s">
        <v>1540</v>
      </c>
      <c r="C1548" s="17" t="s">
        <v>178</v>
      </c>
      <c r="D1548" s="186" t="s">
        <v>1541</v>
      </c>
      <c r="E1548" s="189" t="s">
        <v>1542</v>
      </c>
      <c r="F1548" s="17" t="s">
        <v>83</v>
      </c>
      <c r="G1548" s="17" t="s">
        <v>147</v>
      </c>
      <c r="H1548" s="18">
        <v>0</v>
      </c>
      <c r="I1548" s="13">
        <v>6</v>
      </c>
      <c r="J1548" s="14">
        <v>85143</v>
      </c>
      <c r="K1548" s="19"/>
      <c r="L1548" s="14">
        <v>0</v>
      </c>
      <c r="M1548" s="14"/>
      <c r="N1548" s="14">
        <v>0</v>
      </c>
      <c r="O1548" s="14"/>
      <c r="P1548" s="14">
        <v>111780</v>
      </c>
      <c r="Q1548" s="14"/>
      <c r="R1548" s="14">
        <v>180666</v>
      </c>
      <c r="S1548" s="14"/>
      <c r="T1548" s="14">
        <v>87044</v>
      </c>
      <c r="U1548" s="14"/>
      <c r="V1548" s="15">
        <v>464633</v>
      </c>
      <c r="W1548" s="14"/>
      <c r="X1548" s="5" t="str">
        <f t="shared" si="24"/>
        <v>No</v>
      </c>
      <c r="Y1548" s="14"/>
      <c r="Z1548" s="5"/>
      <c r="AA1548" s="14"/>
      <c r="AB1548" s="5"/>
      <c r="AC1548" s="27"/>
      <c r="AD1548" s="5"/>
      <c r="AE1548" s="14"/>
      <c r="AF1548" s="5"/>
      <c r="AG1548" s="7"/>
    </row>
    <row r="1549" spans="1:33" s="54" customFormat="1">
      <c r="A1549" s="16" t="s">
        <v>4915</v>
      </c>
      <c r="B1549" s="16" t="s">
        <v>4916</v>
      </c>
      <c r="C1549" s="17" t="s">
        <v>91</v>
      </c>
      <c r="D1549" s="186" t="s">
        <v>4917</v>
      </c>
      <c r="E1549" s="189" t="s">
        <v>4918</v>
      </c>
      <c r="F1549" s="17" t="s">
        <v>83</v>
      </c>
      <c r="G1549" s="17" t="s">
        <v>147</v>
      </c>
      <c r="H1549" s="18">
        <v>0</v>
      </c>
      <c r="I1549" s="13">
        <v>6</v>
      </c>
      <c r="J1549" s="14">
        <v>47899</v>
      </c>
      <c r="K1549" s="19"/>
      <c r="L1549" s="14">
        <v>306487</v>
      </c>
      <c r="M1549" s="14"/>
      <c r="N1549" s="14">
        <v>0</v>
      </c>
      <c r="O1549" s="14"/>
      <c r="P1549" s="14">
        <v>298991</v>
      </c>
      <c r="Q1549" s="14"/>
      <c r="R1549" s="14">
        <v>611</v>
      </c>
      <c r="S1549" s="14"/>
      <c r="T1549" s="14">
        <v>0</v>
      </c>
      <c r="U1549" s="14"/>
      <c r="V1549" s="15">
        <v>653988</v>
      </c>
      <c r="W1549" s="14"/>
      <c r="X1549" s="5" t="str">
        <f t="shared" si="24"/>
        <v>No</v>
      </c>
      <c r="Y1549" s="14"/>
      <c r="Z1549" s="5"/>
      <c r="AA1549" s="14"/>
      <c r="AB1549" s="5"/>
      <c r="AC1549" s="27"/>
      <c r="AD1549" s="5"/>
      <c r="AE1549" s="14"/>
      <c r="AF1549" s="5"/>
      <c r="AG1549" s="7"/>
    </row>
    <row r="1550" spans="1:33" s="54" customFormat="1">
      <c r="A1550" s="16" t="s">
        <v>324</v>
      </c>
      <c r="B1550" s="16" t="s">
        <v>325</v>
      </c>
      <c r="C1550" s="17" t="s">
        <v>103</v>
      </c>
      <c r="D1550" s="186">
        <v>4122</v>
      </c>
      <c r="E1550" s="189">
        <v>40122</v>
      </c>
      <c r="F1550" s="17" t="s">
        <v>83</v>
      </c>
      <c r="G1550" s="17" t="s">
        <v>5756</v>
      </c>
      <c r="H1550" s="18">
        <v>2148346</v>
      </c>
      <c r="I1550" s="13">
        <v>6</v>
      </c>
      <c r="J1550" s="14">
        <v>0</v>
      </c>
      <c r="K1550" s="19"/>
      <c r="L1550" s="14">
        <v>0</v>
      </c>
      <c r="M1550" s="14"/>
      <c r="N1550" s="14">
        <v>0</v>
      </c>
      <c r="O1550" s="14"/>
      <c r="P1550" s="14">
        <v>129082</v>
      </c>
      <c r="Q1550" s="14"/>
      <c r="R1550" s="14">
        <v>0</v>
      </c>
      <c r="S1550" s="14"/>
      <c r="T1550" s="14">
        <v>66509</v>
      </c>
      <c r="U1550" s="14"/>
      <c r="V1550" s="15">
        <v>195591</v>
      </c>
      <c r="W1550" s="14"/>
      <c r="X1550" s="5" t="str">
        <f t="shared" si="24"/>
        <v>No</v>
      </c>
      <c r="Y1550" s="14"/>
      <c r="Z1550" s="5"/>
      <c r="AA1550" s="14"/>
      <c r="AB1550" s="5"/>
      <c r="AC1550" s="27"/>
      <c r="AD1550" s="5"/>
      <c r="AE1550" s="14"/>
      <c r="AF1550" s="5"/>
      <c r="AG1550" s="7"/>
    </row>
    <row r="1551" spans="1:33" s="54" customFormat="1">
      <c r="A1551" s="16" t="s">
        <v>352</v>
      </c>
      <c r="B1551" s="16" t="s">
        <v>6459</v>
      </c>
      <c r="C1551" s="17" t="s">
        <v>73</v>
      </c>
      <c r="D1551" s="186" t="s">
        <v>353</v>
      </c>
      <c r="E1551" s="189" t="s">
        <v>354</v>
      </c>
      <c r="F1551" s="17" t="s">
        <v>83</v>
      </c>
      <c r="G1551" s="17" t="s">
        <v>147</v>
      </c>
      <c r="H1551" s="18">
        <v>0</v>
      </c>
      <c r="I1551" s="13">
        <v>6</v>
      </c>
      <c r="J1551" s="14">
        <v>39035</v>
      </c>
      <c r="K1551" s="19"/>
      <c r="L1551" s="14">
        <v>0</v>
      </c>
      <c r="M1551" s="14"/>
      <c r="N1551" s="14">
        <v>0</v>
      </c>
      <c r="O1551" s="14"/>
      <c r="P1551" s="14">
        <v>357246</v>
      </c>
      <c r="Q1551" s="14"/>
      <c r="R1551" s="14">
        <v>0</v>
      </c>
      <c r="S1551" s="14"/>
      <c r="T1551" s="14">
        <v>424207</v>
      </c>
      <c r="U1551" s="14"/>
      <c r="V1551" s="15">
        <v>820488</v>
      </c>
      <c r="W1551" s="14"/>
      <c r="X1551" s="5" t="str">
        <f t="shared" si="24"/>
        <v>No</v>
      </c>
      <c r="Y1551" s="14"/>
      <c r="Z1551" s="5"/>
      <c r="AA1551" s="14"/>
      <c r="AB1551" s="5"/>
      <c r="AC1551" s="27"/>
      <c r="AD1551" s="5"/>
      <c r="AE1551" s="14"/>
      <c r="AF1551" s="5"/>
      <c r="AG1551" s="7"/>
    </row>
    <row r="1552" spans="1:33" s="54" customFormat="1">
      <c r="A1552" s="16" t="s">
        <v>6623</v>
      </c>
      <c r="B1552" s="16" t="s">
        <v>1232</v>
      </c>
      <c r="C1552" s="17" t="s">
        <v>150</v>
      </c>
      <c r="D1552" s="186" t="s">
        <v>1233</v>
      </c>
      <c r="E1552" s="189">
        <v>66194</v>
      </c>
      <c r="F1552" s="17" t="s">
        <v>36</v>
      </c>
      <c r="G1552" s="17" t="s">
        <v>5756</v>
      </c>
      <c r="H1552" s="18">
        <v>0</v>
      </c>
      <c r="I1552" s="13">
        <v>6</v>
      </c>
      <c r="J1552" s="14">
        <v>4101</v>
      </c>
      <c r="K1552" s="19"/>
      <c r="L1552" s="14">
        <v>4000</v>
      </c>
      <c r="M1552" s="14"/>
      <c r="N1552" s="14">
        <v>0</v>
      </c>
      <c r="O1552" s="14"/>
      <c r="P1552" s="14">
        <v>0</v>
      </c>
      <c r="Q1552" s="14"/>
      <c r="R1552" s="14">
        <v>0</v>
      </c>
      <c r="S1552" s="14"/>
      <c r="T1552" s="14">
        <v>418478</v>
      </c>
      <c r="U1552" s="14"/>
      <c r="V1552" s="15">
        <v>426579</v>
      </c>
      <c r="W1552" s="14"/>
      <c r="X1552" s="5" t="str">
        <f t="shared" si="24"/>
        <v>No</v>
      </c>
      <c r="Y1552" s="14"/>
      <c r="Z1552" s="5"/>
      <c r="AA1552" s="14"/>
      <c r="AB1552" s="5"/>
      <c r="AC1552" s="27"/>
      <c r="AD1552" s="5"/>
      <c r="AE1552" s="14"/>
      <c r="AF1552" s="5"/>
      <c r="AG1552" s="7"/>
    </row>
    <row r="1553" spans="1:33" s="54" customFormat="1">
      <c r="A1553" s="16" t="s">
        <v>4418</v>
      </c>
      <c r="B1553" s="16" t="s">
        <v>3845</v>
      </c>
      <c r="C1553" s="17" t="s">
        <v>235</v>
      </c>
      <c r="D1553" s="186"/>
      <c r="E1553" s="189" t="s">
        <v>4419</v>
      </c>
      <c r="F1553" s="17" t="s">
        <v>83</v>
      </c>
      <c r="G1553" s="17" t="s">
        <v>147</v>
      </c>
      <c r="H1553" s="18">
        <v>0</v>
      </c>
      <c r="I1553" s="13">
        <v>6</v>
      </c>
      <c r="J1553" s="14">
        <v>65152</v>
      </c>
      <c r="K1553" s="19"/>
      <c r="L1553" s="14">
        <v>0</v>
      </c>
      <c r="M1553" s="14"/>
      <c r="N1553" s="14">
        <v>0</v>
      </c>
      <c r="O1553" s="14"/>
      <c r="P1553" s="14">
        <v>200742</v>
      </c>
      <c r="Q1553" s="14"/>
      <c r="R1553" s="14">
        <v>225366</v>
      </c>
      <c r="S1553" s="14"/>
      <c r="T1553" s="14">
        <v>429932</v>
      </c>
      <c r="U1553" s="14"/>
      <c r="V1553" s="15">
        <v>921192</v>
      </c>
      <c r="W1553" s="14"/>
      <c r="X1553" s="5" t="str">
        <f t="shared" si="24"/>
        <v>No</v>
      </c>
      <c r="Y1553" s="14"/>
      <c r="Z1553" s="5"/>
      <c r="AA1553" s="14"/>
      <c r="AB1553" s="5"/>
      <c r="AC1553" s="27"/>
      <c r="AD1553" s="5"/>
      <c r="AE1553" s="14"/>
      <c r="AF1553" s="5"/>
      <c r="AG1553" s="7"/>
    </row>
    <row r="1554" spans="1:33" s="54" customFormat="1">
      <c r="A1554" s="16" t="s">
        <v>4129</v>
      </c>
      <c r="B1554" s="16" t="s">
        <v>4130</v>
      </c>
      <c r="C1554" s="17" t="s">
        <v>168</v>
      </c>
      <c r="D1554" s="186" t="s">
        <v>4131</v>
      </c>
      <c r="E1554" s="189">
        <v>10</v>
      </c>
      <c r="F1554" s="17" t="s">
        <v>36</v>
      </c>
      <c r="G1554" s="17" t="s">
        <v>5756</v>
      </c>
      <c r="H1554" s="18">
        <v>0</v>
      </c>
      <c r="I1554" s="13">
        <v>6</v>
      </c>
      <c r="J1554" s="14">
        <v>0</v>
      </c>
      <c r="K1554" s="19"/>
      <c r="L1554" s="14">
        <v>0</v>
      </c>
      <c r="M1554" s="14"/>
      <c r="N1554" s="14">
        <v>0</v>
      </c>
      <c r="O1554" s="14"/>
      <c r="P1554" s="14">
        <v>0</v>
      </c>
      <c r="Q1554" s="14"/>
      <c r="R1554" s="14">
        <v>118207</v>
      </c>
      <c r="S1554" s="14"/>
      <c r="T1554" s="14">
        <v>346572</v>
      </c>
      <c r="U1554" s="14"/>
      <c r="V1554" s="15">
        <v>464779</v>
      </c>
      <c r="W1554" s="14"/>
      <c r="X1554" s="5" t="str">
        <f t="shared" si="24"/>
        <v>No</v>
      </c>
      <c r="Y1554" s="14"/>
      <c r="Z1554" s="5"/>
      <c r="AA1554" s="14"/>
      <c r="AB1554" s="5"/>
      <c r="AC1554" s="27"/>
      <c r="AD1554" s="5"/>
      <c r="AE1554" s="14"/>
      <c r="AF1554" s="5"/>
      <c r="AG1554" s="7"/>
    </row>
    <row r="1555" spans="1:33" s="54" customFormat="1">
      <c r="A1555" s="16" t="s">
        <v>4538</v>
      </c>
      <c r="B1555" s="16" t="s">
        <v>4539</v>
      </c>
      <c r="C1555" s="17" t="s">
        <v>454</v>
      </c>
      <c r="D1555" s="186" t="s">
        <v>4540</v>
      </c>
      <c r="E1555" s="189" t="s">
        <v>4541</v>
      </c>
      <c r="F1555" s="17" t="s">
        <v>157</v>
      </c>
      <c r="G1555" s="17" t="s">
        <v>147</v>
      </c>
      <c r="H1555" s="18">
        <v>0</v>
      </c>
      <c r="I1555" s="13">
        <v>6</v>
      </c>
      <c r="J1555" s="14">
        <v>22212</v>
      </c>
      <c r="K1555" s="19"/>
      <c r="L1555" s="14">
        <v>19286</v>
      </c>
      <c r="M1555" s="14"/>
      <c r="N1555" s="14">
        <v>0</v>
      </c>
      <c r="O1555" s="14"/>
      <c r="P1555" s="14">
        <v>116632</v>
      </c>
      <c r="Q1555" s="14"/>
      <c r="R1555" s="14">
        <v>84602</v>
      </c>
      <c r="S1555" s="14"/>
      <c r="T1555" s="14">
        <v>189369</v>
      </c>
      <c r="U1555" s="14"/>
      <c r="V1555" s="15">
        <v>432101</v>
      </c>
      <c r="W1555" s="14"/>
      <c r="X1555" s="5" t="str">
        <f t="shared" si="24"/>
        <v>No</v>
      </c>
      <c r="Y1555" s="14"/>
      <c r="Z1555" s="5"/>
      <c r="AA1555" s="14"/>
      <c r="AB1555" s="5"/>
      <c r="AC1555" s="27"/>
      <c r="AD1555" s="5"/>
      <c r="AE1555" s="14"/>
      <c r="AF1555" s="5"/>
      <c r="AG1555" s="7"/>
    </row>
    <row r="1556" spans="1:33" s="54" customFormat="1">
      <c r="A1556" s="16" t="s">
        <v>4937</v>
      </c>
      <c r="B1556" s="16" t="s">
        <v>4938</v>
      </c>
      <c r="C1556" s="17" t="s">
        <v>91</v>
      </c>
      <c r="D1556" s="186" t="s">
        <v>4939</v>
      </c>
      <c r="E1556" s="189" t="s">
        <v>4940</v>
      </c>
      <c r="F1556" s="17" t="s">
        <v>83</v>
      </c>
      <c r="G1556" s="17" t="s">
        <v>147</v>
      </c>
      <c r="H1556" s="18">
        <v>0</v>
      </c>
      <c r="I1556" s="13">
        <v>6</v>
      </c>
      <c r="J1556" s="14">
        <v>29004</v>
      </c>
      <c r="K1556" s="19"/>
      <c r="L1556" s="14">
        <v>165664</v>
      </c>
      <c r="M1556" s="14"/>
      <c r="N1556" s="14">
        <v>0</v>
      </c>
      <c r="O1556" s="14"/>
      <c r="P1556" s="14">
        <v>283881</v>
      </c>
      <c r="Q1556" s="14"/>
      <c r="R1556" s="14">
        <v>105581</v>
      </c>
      <c r="S1556" s="14"/>
      <c r="T1556" s="14">
        <v>233498</v>
      </c>
      <c r="U1556" s="14"/>
      <c r="V1556" s="15">
        <v>817628</v>
      </c>
      <c r="W1556" s="14"/>
      <c r="X1556" s="5" t="str">
        <f t="shared" si="24"/>
        <v>No</v>
      </c>
      <c r="Y1556" s="14"/>
      <c r="Z1556" s="5"/>
      <c r="AA1556" s="14"/>
      <c r="AB1556" s="5"/>
      <c r="AC1556" s="27"/>
      <c r="AD1556" s="5"/>
      <c r="AE1556" s="14"/>
      <c r="AF1556" s="5"/>
      <c r="AG1556" s="7"/>
    </row>
    <row r="1557" spans="1:33" s="54" customFormat="1">
      <c r="A1557" s="16" t="s">
        <v>2889</v>
      </c>
      <c r="B1557" s="16" t="s">
        <v>2890</v>
      </c>
      <c r="C1557" s="17" t="s">
        <v>124</v>
      </c>
      <c r="D1557" s="186" t="s">
        <v>2891</v>
      </c>
      <c r="E1557" s="189" t="s">
        <v>2892</v>
      </c>
      <c r="F1557" s="17" t="s">
        <v>1320</v>
      </c>
      <c r="G1557" s="17" t="s">
        <v>147</v>
      </c>
      <c r="H1557" s="18">
        <v>0</v>
      </c>
      <c r="I1557" s="13">
        <v>6</v>
      </c>
      <c r="J1557" s="14">
        <v>12381</v>
      </c>
      <c r="K1557" s="19"/>
      <c r="L1557" s="14">
        <v>0</v>
      </c>
      <c r="M1557" s="14"/>
      <c r="N1557" s="14">
        <v>0</v>
      </c>
      <c r="O1557" s="14"/>
      <c r="P1557" s="14">
        <v>57848</v>
      </c>
      <c r="Q1557" s="14"/>
      <c r="R1557" s="14">
        <v>0</v>
      </c>
      <c r="S1557" s="14"/>
      <c r="T1557" s="14">
        <v>53178</v>
      </c>
      <c r="U1557" s="14"/>
      <c r="V1557" s="15">
        <v>123407</v>
      </c>
      <c r="W1557" s="14"/>
      <c r="X1557" s="5" t="str">
        <f t="shared" si="24"/>
        <v>No</v>
      </c>
      <c r="Y1557" s="14"/>
      <c r="Z1557" s="5"/>
      <c r="AA1557" s="14"/>
      <c r="AB1557" s="5"/>
      <c r="AC1557" s="27"/>
      <c r="AD1557" s="5"/>
      <c r="AE1557" s="14"/>
      <c r="AF1557" s="5"/>
      <c r="AG1557" s="7"/>
    </row>
    <row r="1558" spans="1:33" s="54" customFormat="1">
      <c r="A1558" s="16" t="s">
        <v>4933</v>
      </c>
      <c r="B1558" s="16" t="s">
        <v>4934</v>
      </c>
      <c r="C1558" s="17" t="s">
        <v>91</v>
      </c>
      <c r="D1558" s="186" t="s">
        <v>4935</v>
      </c>
      <c r="E1558" s="189" t="s">
        <v>4936</v>
      </c>
      <c r="F1558" s="17" t="s">
        <v>83</v>
      </c>
      <c r="G1558" s="17" t="s">
        <v>147</v>
      </c>
      <c r="H1558" s="18">
        <v>0</v>
      </c>
      <c r="I1558" s="13">
        <v>6</v>
      </c>
      <c r="J1558" s="14">
        <v>78785</v>
      </c>
      <c r="K1558" s="19"/>
      <c r="L1558" s="14">
        <v>25849</v>
      </c>
      <c r="M1558" s="14"/>
      <c r="N1558" s="14">
        <v>0</v>
      </c>
      <c r="O1558" s="14"/>
      <c r="P1558" s="14">
        <v>0</v>
      </c>
      <c r="Q1558" s="14"/>
      <c r="R1558" s="14">
        <v>844092</v>
      </c>
      <c r="S1558" s="14"/>
      <c r="T1558" s="14">
        <v>114413</v>
      </c>
      <c r="U1558" s="14"/>
      <c r="V1558" s="15">
        <v>1063139</v>
      </c>
      <c r="W1558" s="14"/>
      <c r="X1558" s="5" t="str">
        <f t="shared" si="24"/>
        <v>No</v>
      </c>
      <c r="Y1558" s="14"/>
      <c r="Z1558" s="5"/>
      <c r="AA1558" s="14"/>
      <c r="AB1558" s="5"/>
      <c r="AC1558" s="27"/>
      <c r="AD1558" s="5"/>
      <c r="AE1558" s="14"/>
      <c r="AF1558" s="5"/>
      <c r="AG1558" s="7"/>
    </row>
    <row r="1559" spans="1:33" s="54" customFormat="1">
      <c r="A1559" s="16" t="s">
        <v>3699</v>
      </c>
      <c r="B1559" s="16" t="s">
        <v>3700</v>
      </c>
      <c r="C1559" s="17" t="s">
        <v>254</v>
      </c>
      <c r="D1559" s="186" t="s">
        <v>3701</v>
      </c>
      <c r="E1559" s="189">
        <v>88188</v>
      </c>
      <c r="F1559" s="17" t="s">
        <v>36</v>
      </c>
      <c r="G1559" s="17" t="s">
        <v>5756</v>
      </c>
      <c r="H1559" s="18">
        <v>0</v>
      </c>
      <c r="I1559" s="13">
        <v>6</v>
      </c>
      <c r="J1559" s="14">
        <v>17779</v>
      </c>
      <c r="K1559" s="19"/>
      <c r="L1559" s="14">
        <v>0</v>
      </c>
      <c r="M1559" s="14"/>
      <c r="N1559" s="14">
        <v>0</v>
      </c>
      <c r="O1559" s="14"/>
      <c r="P1559" s="14">
        <v>0</v>
      </c>
      <c r="Q1559" s="14"/>
      <c r="R1559" s="14">
        <v>0</v>
      </c>
      <c r="S1559" s="14"/>
      <c r="T1559" s="14">
        <v>668360</v>
      </c>
      <c r="U1559" s="14"/>
      <c r="V1559" s="15">
        <v>686139</v>
      </c>
      <c r="W1559" s="14"/>
      <c r="X1559" s="5" t="str">
        <f t="shared" si="24"/>
        <v>No</v>
      </c>
      <c r="Y1559" s="14"/>
      <c r="Z1559" s="5"/>
      <c r="AA1559" s="14"/>
      <c r="AB1559" s="5"/>
      <c r="AC1559" s="27"/>
      <c r="AD1559" s="5"/>
      <c r="AE1559" s="14"/>
      <c r="AF1559" s="5"/>
      <c r="AG1559" s="7"/>
    </row>
    <row r="1560" spans="1:33" s="54" customFormat="1">
      <c r="A1560" s="16" t="s">
        <v>4473</v>
      </c>
      <c r="B1560" s="16" t="s">
        <v>4474</v>
      </c>
      <c r="C1560" s="17" t="s">
        <v>454</v>
      </c>
      <c r="D1560" s="186" t="s">
        <v>4475</v>
      </c>
      <c r="E1560" s="189" t="s">
        <v>4476</v>
      </c>
      <c r="F1560" s="17" t="s">
        <v>83</v>
      </c>
      <c r="G1560" s="17" t="s">
        <v>147</v>
      </c>
      <c r="H1560" s="18">
        <v>0</v>
      </c>
      <c r="I1560" s="13">
        <v>6</v>
      </c>
      <c r="J1560" s="14">
        <v>24122</v>
      </c>
      <c r="K1560" s="19"/>
      <c r="L1560" s="14">
        <v>0</v>
      </c>
      <c r="M1560" s="14"/>
      <c r="N1560" s="14">
        <v>0</v>
      </c>
      <c r="O1560" s="14"/>
      <c r="P1560" s="14">
        <v>198382</v>
      </c>
      <c r="Q1560" s="14"/>
      <c r="R1560" s="14">
        <v>0</v>
      </c>
      <c r="S1560" s="14"/>
      <c r="T1560" s="14">
        <v>158620</v>
      </c>
      <c r="U1560" s="14"/>
      <c r="V1560" s="15">
        <v>381124</v>
      </c>
      <c r="W1560" s="14"/>
      <c r="X1560" s="5" t="str">
        <f t="shared" si="24"/>
        <v>No</v>
      </c>
      <c r="Y1560" s="14"/>
      <c r="Z1560" s="5"/>
      <c r="AA1560" s="14"/>
      <c r="AB1560" s="5"/>
      <c r="AC1560" s="27"/>
      <c r="AD1560" s="5"/>
      <c r="AE1560" s="14"/>
      <c r="AF1560" s="5"/>
      <c r="AG1560" s="7"/>
    </row>
    <row r="1561" spans="1:33" s="54" customFormat="1">
      <c r="A1561" s="16" t="s">
        <v>3752</v>
      </c>
      <c r="B1561" s="16" t="s">
        <v>6467</v>
      </c>
      <c r="C1561" s="17" t="s">
        <v>278</v>
      </c>
      <c r="D1561" s="186" t="s">
        <v>3753</v>
      </c>
      <c r="E1561" s="189" t="s">
        <v>3754</v>
      </c>
      <c r="F1561" s="17" t="s">
        <v>83</v>
      </c>
      <c r="G1561" s="17" t="s">
        <v>147</v>
      </c>
      <c r="H1561" s="18">
        <v>0</v>
      </c>
      <c r="I1561" s="13">
        <v>6</v>
      </c>
      <c r="J1561" s="14">
        <v>13315</v>
      </c>
      <c r="K1561" s="19"/>
      <c r="L1561" s="14">
        <v>0</v>
      </c>
      <c r="M1561" s="14"/>
      <c r="N1561" s="14">
        <v>0</v>
      </c>
      <c r="O1561" s="14"/>
      <c r="P1561" s="14">
        <v>33190</v>
      </c>
      <c r="Q1561" s="14"/>
      <c r="R1561" s="14">
        <v>21996</v>
      </c>
      <c r="S1561" s="14"/>
      <c r="T1561" s="14">
        <v>55772</v>
      </c>
      <c r="U1561" s="14"/>
      <c r="V1561" s="15">
        <v>124273</v>
      </c>
      <c r="W1561" s="14"/>
      <c r="X1561" s="5" t="str">
        <f t="shared" si="24"/>
        <v>No</v>
      </c>
      <c r="Y1561" s="14"/>
      <c r="Z1561" s="5"/>
      <c r="AA1561" s="14"/>
      <c r="AB1561" s="5"/>
      <c r="AC1561" s="27"/>
      <c r="AD1561" s="5"/>
      <c r="AE1561" s="14"/>
      <c r="AF1561" s="5"/>
      <c r="AG1561" s="7"/>
    </row>
    <row r="1562" spans="1:33" s="54" customFormat="1">
      <c r="A1562" s="16" t="s">
        <v>5384</v>
      </c>
      <c r="B1562" s="16" t="s">
        <v>5385</v>
      </c>
      <c r="C1562" s="17" t="s">
        <v>58</v>
      </c>
      <c r="D1562" s="186" t="s">
        <v>5386</v>
      </c>
      <c r="E1562" s="189" t="s">
        <v>5387</v>
      </c>
      <c r="F1562" s="17" t="s">
        <v>83</v>
      </c>
      <c r="G1562" s="17" t="s">
        <v>147</v>
      </c>
      <c r="H1562" s="18">
        <v>0</v>
      </c>
      <c r="I1562" s="13">
        <v>6</v>
      </c>
      <c r="J1562" s="14">
        <v>176417</v>
      </c>
      <c r="K1562" s="19"/>
      <c r="L1562" s="14">
        <v>0</v>
      </c>
      <c r="M1562" s="14"/>
      <c r="N1562" s="14">
        <v>0</v>
      </c>
      <c r="O1562" s="14"/>
      <c r="P1562" s="14">
        <v>0</v>
      </c>
      <c r="Q1562" s="14"/>
      <c r="R1562" s="14">
        <v>82782</v>
      </c>
      <c r="S1562" s="14"/>
      <c r="T1562" s="14">
        <v>119223</v>
      </c>
      <c r="U1562" s="14"/>
      <c r="V1562" s="15">
        <v>378422</v>
      </c>
      <c r="W1562" s="14"/>
      <c r="X1562" s="5" t="str">
        <f t="shared" si="24"/>
        <v>No</v>
      </c>
      <c r="Y1562" s="14"/>
      <c r="Z1562" s="5"/>
      <c r="AA1562" s="14"/>
      <c r="AB1562" s="5"/>
      <c r="AC1562" s="27"/>
      <c r="AD1562" s="5"/>
      <c r="AE1562" s="14"/>
      <c r="AF1562" s="5"/>
      <c r="AG1562" s="7"/>
    </row>
    <row r="1563" spans="1:33" s="54" customFormat="1">
      <c r="A1563" s="16" t="s">
        <v>5957</v>
      </c>
      <c r="B1563" s="16" t="s">
        <v>1951</v>
      </c>
      <c r="C1563" s="17" t="s">
        <v>42</v>
      </c>
      <c r="D1563" s="186" t="s">
        <v>4611</v>
      </c>
      <c r="E1563" s="189" t="s">
        <v>4612</v>
      </c>
      <c r="F1563" s="17" t="s">
        <v>83</v>
      </c>
      <c r="G1563" s="17" t="s">
        <v>147</v>
      </c>
      <c r="H1563" s="18">
        <v>0</v>
      </c>
      <c r="I1563" s="13">
        <v>6</v>
      </c>
      <c r="J1563" s="14">
        <v>68174</v>
      </c>
      <c r="K1563" s="19"/>
      <c r="L1563" s="14">
        <v>37884</v>
      </c>
      <c r="M1563" s="14"/>
      <c r="N1563" s="14">
        <v>0</v>
      </c>
      <c r="O1563" s="14"/>
      <c r="P1563" s="14">
        <v>39644</v>
      </c>
      <c r="Q1563" s="14"/>
      <c r="R1563" s="14">
        <v>360870</v>
      </c>
      <c r="S1563" s="14"/>
      <c r="T1563" s="14">
        <v>104000</v>
      </c>
      <c r="U1563" s="14"/>
      <c r="V1563" s="15">
        <v>610572</v>
      </c>
      <c r="W1563" s="14"/>
      <c r="X1563" s="5" t="str">
        <f t="shared" si="24"/>
        <v>No</v>
      </c>
      <c r="Y1563" s="14"/>
      <c r="Z1563" s="5"/>
      <c r="AA1563" s="14"/>
      <c r="AB1563" s="5"/>
      <c r="AC1563" s="27"/>
      <c r="AD1563" s="5"/>
      <c r="AE1563" s="14"/>
      <c r="AF1563" s="5"/>
      <c r="AG1563" s="7"/>
    </row>
    <row r="1564" spans="1:33" s="54" customFormat="1">
      <c r="A1564" s="16" t="s">
        <v>6047</v>
      </c>
      <c r="B1564" s="16" t="s">
        <v>6117</v>
      </c>
      <c r="C1564" s="17" t="s">
        <v>79</v>
      </c>
      <c r="D1564" s="186"/>
      <c r="E1564" s="189" t="s">
        <v>6048</v>
      </c>
      <c r="F1564" s="17" t="s">
        <v>83</v>
      </c>
      <c r="G1564" s="17" t="s">
        <v>147</v>
      </c>
      <c r="H1564" s="18">
        <v>0</v>
      </c>
      <c r="I1564" s="13">
        <v>6</v>
      </c>
      <c r="J1564" s="14">
        <v>8872</v>
      </c>
      <c r="K1564" s="19"/>
      <c r="L1564" s="14">
        <v>0</v>
      </c>
      <c r="M1564" s="14"/>
      <c r="N1564" s="14">
        <v>0</v>
      </c>
      <c r="O1564" s="14"/>
      <c r="P1564" s="14">
        <v>29174</v>
      </c>
      <c r="Q1564" s="14"/>
      <c r="R1564" s="14">
        <v>12157</v>
      </c>
      <c r="S1564" s="14"/>
      <c r="T1564" s="14">
        <v>33171</v>
      </c>
      <c r="U1564" s="14"/>
      <c r="V1564" s="15">
        <v>83374</v>
      </c>
      <c r="W1564" s="14"/>
      <c r="X1564" s="5" t="str">
        <f t="shared" si="24"/>
        <v>No</v>
      </c>
      <c r="Y1564" s="14"/>
      <c r="Z1564" s="5"/>
      <c r="AA1564" s="14"/>
      <c r="AB1564" s="5"/>
      <c r="AC1564" s="27"/>
      <c r="AD1564" s="5"/>
      <c r="AE1564" s="14"/>
      <c r="AF1564" s="5"/>
      <c r="AG1564" s="7"/>
    </row>
    <row r="1565" spans="1:33" s="54" customFormat="1">
      <c r="A1565" s="16" t="s">
        <v>6622</v>
      </c>
      <c r="B1565" s="16" t="s">
        <v>4361</v>
      </c>
      <c r="C1565" s="17" t="s">
        <v>235</v>
      </c>
      <c r="D1565" s="186" t="s">
        <v>4362</v>
      </c>
      <c r="E1565" s="189" t="s">
        <v>4363</v>
      </c>
      <c r="F1565" s="17" t="s">
        <v>83</v>
      </c>
      <c r="G1565" s="17" t="s">
        <v>147</v>
      </c>
      <c r="H1565" s="18">
        <v>0</v>
      </c>
      <c r="I1565" s="13">
        <v>6</v>
      </c>
      <c r="J1565" s="14">
        <v>4518</v>
      </c>
      <c r="K1565" s="19"/>
      <c r="L1565" s="14">
        <v>47662</v>
      </c>
      <c r="M1565" s="14"/>
      <c r="N1565" s="14">
        <v>0</v>
      </c>
      <c r="O1565" s="14"/>
      <c r="P1565" s="14">
        <v>23710</v>
      </c>
      <c r="Q1565" s="14"/>
      <c r="R1565" s="14">
        <v>113322</v>
      </c>
      <c r="S1565" s="14"/>
      <c r="T1565" s="14">
        <v>133404</v>
      </c>
      <c r="U1565" s="14"/>
      <c r="V1565" s="15">
        <v>322616</v>
      </c>
      <c r="W1565" s="14"/>
      <c r="X1565" s="5" t="str">
        <f t="shared" si="24"/>
        <v>No</v>
      </c>
      <c r="Y1565" s="14"/>
      <c r="Z1565" s="5"/>
      <c r="AA1565" s="14"/>
      <c r="AB1565" s="5"/>
      <c r="AC1565" s="27"/>
      <c r="AD1565" s="5"/>
      <c r="AE1565" s="14"/>
      <c r="AF1565" s="5"/>
      <c r="AG1565" s="7"/>
    </row>
    <row r="1566" spans="1:33" s="54" customFormat="1">
      <c r="A1566" s="16" t="s">
        <v>3238</v>
      </c>
      <c r="B1566" s="16" t="s">
        <v>3239</v>
      </c>
      <c r="C1566" s="17" t="s">
        <v>124</v>
      </c>
      <c r="D1566" s="186">
        <v>6127</v>
      </c>
      <c r="E1566" s="189">
        <v>60127</v>
      </c>
      <c r="F1566" s="17" t="s">
        <v>83</v>
      </c>
      <c r="G1566" s="17" t="s">
        <v>84</v>
      </c>
      <c r="H1566" s="18">
        <v>899703</v>
      </c>
      <c r="I1566" s="13">
        <v>6</v>
      </c>
      <c r="J1566" s="14">
        <v>399651</v>
      </c>
      <c r="K1566" s="19"/>
      <c r="L1566" s="14">
        <v>0</v>
      </c>
      <c r="M1566" s="14"/>
      <c r="N1566" s="14">
        <v>0</v>
      </c>
      <c r="O1566" s="14"/>
      <c r="P1566" s="14">
        <v>3968383</v>
      </c>
      <c r="Q1566" s="14"/>
      <c r="R1566" s="14">
        <v>0</v>
      </c>
      <c r="S1566" s="14"/>
      <c r="T1566" s="14">
        <v>5193</v>
      </c>
      <c r="U1566" s="14"/>
      <c r="V1566" s="15">
        <v>4373227</v>
      </c>
      <c r="W1566" s="14"/>
      <c r="X1566" s="5" t="str">
        <f t="shared" si="24"/>
        <v>No</v>
      </c>
      <c r="Y1566" s="14"/>
      <c r="Z1566" s="5"/>
      <c r="AA1566" s="14"/>
      <c r="AB1566" s="5"/>
      <c r="AC1566" s="27"/>
      <c r="AD1566" s="5"/>
      <c r="AE1566" s="14"/>
      <c r="AF1566" s="5"/>
      <c r="AG1566" s="7"/>
    </row>
    <row r="1567" spans="1:33" s="54" customFormat="1">
      <c r="A1567" s="16" t="s">
        <v>5993</v>
      </c>
      <c r="B1567" s="16" t="s">
        <v>5487</v>
      </c>
      <c r="C1567" s="17" t="s">
        <v>132</v>
      </c>
      <c r="D1567" s="186" t="s">
        <v>5488</v>
      </c>
      <c r="E1567" s="189" t="s">
        <v>5489</v>
      </c>
      <c r="F1567" s="17" t="s">
        <v>157</v>
      </c>
      <c r="G1567" s="17" t="s">
        <v>147</v>
      </c>
      <c r="H1567" s="18">
        <v>0</v>
      </c>
      <c r="I1567" s="13">
        <v>6</v>
      </c>
      <c r="J1567" s="14">
        <v>28305</v>
      </c>
      <c r="K1567" s="19"/>
      <c r="L1567" s="14">
        <v>0</v>
      </c>
      <c r="M1567" s="14"/>
      <c r="N1567" s="14">
        <v>0</v>
      </c>
      <c r="O1567" s="14"/>
      <c r="P1567" s="14">
        <v>153384</v>
      </c>
      <c r="Q1567" s="14"/>
      <c r="R1567" s="14">
        <v>111493</v>
      </c>
      <c r="S1567" s="14"/>
      <c r="T1567" s="14">
        <v>249616</v>
      </c>
      <c r="U1567" s="14"/>
      <c r="V1567" s="15">
        <v>542798</v>
      </c>
      <c r="W1567" s="14"/>
      <c r="X1567" s="5" t="str">
        <f t="shared" si="24"/>
        <v>No</v>
      </c>
      <c r="Y1567" s="14"/>
      <c r="Z1567" s="5"/>
      <c r="AA1567" s="14"/>
      <c r="AB1567" s="5"/>
      <c r="AC1567" s="27"/>
      <c r="AD1567" s="5"/>
      <c r="AE1567" s="14"/>
      <c r="AF1567" s="5"/>
      <c r="AG1567" s="7"/>
    </row>
    <row r="1568" spans="1:33" s="54" customFormat="1">
      <c r="A1568" s="16" t="s">
        <v>1683</v>
      </c>
      <c r="B1568" s="16" t="s">
        <v>1572</v>
      </c>
      <c r="C1568" s="17" t="s">
        <v>178</v>
      </c>
      <c r="D1568" s="186" t="s">
        <v>1684</v>
      </c>
      <c r="E1568" s="189" t="s">
        <v>1685</v>
      </c>
      <c r="F1568" s="17" t="s">
        <v>83</v>
      </c>
      <c r="G1568" s="17" t="s">
        <v>147</v>
      </c>
      <c r="H1568" s="18">
        <v>0</v>
      </c>
      <c r="I1568" s="13">
        <v>6</v>
      </c>
      <c r="J1568" s="14">
        <v>81143</v>
      </c>
      <c r="K1568" s="19"/>
      <c r="L1568" s="14">
        <v>6296</v>
      </c>
      <c r="M1568" s="14"/>
      <c r="N1568" s="14">
        <v>0</v>
      </c>
      <c r="O1568" s="14"/>
      <c r="P1568" s="14">
        <v>64735</v>
      </c>
      <c r="Q1568" s="14"/>
      <c r="R1568" s="14">
        <v>137398</v>
      </c>
      <c r="S1568" s="14"/>
      <c r="T1568" s="14">
        <v>66231</v>
      </c>
      <c r="U1568" s="14"/>
      <c r="V1568" s="15">
        <v>355803</v>
      </c>
      <c r="W1568" s="14"/>
      <c r="X1568" s="5" t="str">
        <f t="shared" si="24"/>
        <v>No</v>
      </c>
      <c r="Y1568" s="14"/>
      <c r="Z1568" s="5"/>
      <c r="AA1568" s="14"/>
      <c r="AB1568" s="5"/>
      <c r="AC1568" s="27"/>
      <c r="AD1568" s="5"/>
      <c r="AE1568" s="14"/>
      <c r="AF1568" s="5"/>
      <c r="AG1568" s="7"/>
    </row>
    <row r="1569" spans="1:33" s="54" customFormat="1">
      <c r="A1569" s="16" t="s">
        <v>6632</v>
      </c>
      <c r="B1569" s="16" t="s">
        <v>2009</v>
      </c>
      <c r="C1569" s="17" t="s">
        <v>69</v>
      </c>
      <c r="D1569" s="186" t="s">
        <v>2010</v>
      </c>
      <c r="E1569" s="189" t="s">
        <v>2011</v>
      </c>
      <c r="F1569" s="17" t="s">
        <v>157</v>
      </c>
      <c r="G1569" s="17" t="s">
        <v>147</v>
      </c>
      <c r="H1569" s="18">
        <v>0</v>
      </c>
      <c r="I1569" s="13">
        <v>6</v>
      </c>
      <c r="J1569" s="14">
        <v>23782</v>
      </c>
      <c r="K1569" s="19"/>
      <c r="L1569" s="14">
        <v>16803</v>
      </c>
      <c r="M1569" s="14"/>
      <c r="N1569" s="14">
        <v>0</v>
      </c>
      <c r="O1569" s="14"/>
      <c r="P1569" s="14">
        <v>16201</v>
      </c>
      <c r="Q1569" s="14"/>
      <c r="R1569" s="14">
        <v>136068</v>
      </c>
      <c r="S1569" s="14"/>
      <c r="T1569" s="14">
        <v>148821</v>
      </c>
      <c r="U1569" s="14"/>
      <c r="V1569" s="15">
        <v>341675</v>
      </c>
      <c r="W1569" s="14"/>
      <c r="X1569" s="5" t="str">
        <f t="shared" si="24"/>
        <v>No</v>
      </c>
      <c r="Y1569" s="14"/>
      <c r="Z1569" s="5"/>
      <c r="AA1569" s="14"/>
      <c r="AB1569" s="5"/>
      <c r="AC1569" s="27"/>
      <c r="AD1569" s="5"/>
      <c r="AE1569" s="14"/>
      <c r="AF1569" s="5"/>
      <c r="AG1569" s="7"/>
    </row>
    <row r="1570" spans="1:33" s="54" customFormat="1">
      <c r="A1570" s="16" t="s">
        <v>919</v>
      </c>
      <c r="B1570" s="16" t="s">
        <v>834</v>
      </c>
      <c r="C1570" s="17" t="s">
        <v>129</v>
      </c>
      <c r="D1570" s="186" t="s">
        <v>920</v>
      </c>
      <c r="E1570" s="189" t="s">
        <v>921</v>
      </c>
      <c r="F1570" s="17" t="s">
        <v>83</v>
      </c>
      <c r="G1570" s="17" t="s">
        <v>147</v>
      </c>
      <c r="H1570" s="18">
        <v>0</v>
      </c>
      <c r="I1570" s="13">
        <v>6</v>
      </c>
      <c r="J1570" s="14">
        <v>15888</v>
      </c>
      <c r="K1570" s="19"/>
      <c r="L1570" s="14">
        <v>0</v>
      </c>
      <c r="M1570" s="14"/>
      <c r="N1570" s="14">
        <v>0</v>
      </c>
      <c r="O1570" s="14"/>
      <c r="P1570" s="14">
        <v>118734</v>
      </c>
      <c r="Q1570" s="14"/>
      <c r="R1570" s="14">
        <v>0</v>
      </c>
      <c r="S1570" s="14"/>
      <c r="T1570" s="14">
        <v>109979</v>
      </c>
      <c r="U1570" s="14"/>
      <c r="V1570" s="15">
        <v>244601</v>
      </c>
      <c r="W1570" s="14"/>
      <c r="X1570" s="5" t="str">
        <f t="shared" si="24"/>
        <v>No</v>
      </c>
      <c r="Y1570" s="14"/>
      <c r="Z1570" s="5"/>
      <c r="AA1570" s="14"/>
      <c r="AB1570" s="5"/>
      <c r="AC1570" s="27"/>
      <c r="AD1570" s="5"/>
      <c r="AE1570" s="14"/>
      <c r="AF1570" s="5"/>
      <c r="AG1570" s="7"/>
    </row>
    <row r="1571" spans="1:33" s="54" customFormat="1">
      <c r="A1571" s="16" t="s">
        <v>1620</v>
      </c>
      <c r="B1571" s="16" t="s">
        <v>1195</v>
      </c>
      <c r="C1571" s="17" t="s">
        <v>178</v>
      </c>
      <c r="D1571" s="186" t="s">
        <v>1621</v>
      </c>
      <c r="E1571" s="189" t="s">
        <v>1622</v>
      </c>
      <c r="F1571" s="17" t="s">
        <v>83</v>
      </c>
      <c r="G1571" s="17" t="s">
        <v>147</v>
      </c>
      <c r="H1571" s="18">
        <v>0</v>
      </c>
      <c r="I1571" s="13">
        <v>6</v>
      </c>
      <c r="J1571" s="14">
        <v>50613</v>
      </c>
      <c r="K1571" s="19"/>
      <c r="L1571" s="14">
        <v>0</v>
      </c>
      <c r="M1571" s="14"/>
      <c r="N1571" s="14">
        <v>0</v>
      </c>
      <c r="O1571" s="14"/>
      <c r="P1571" s="14">
        <v>75516</v>
      </c>
      <c r="Q1571" s="14"/>
      <c r="R1571" s="14">
        <v>115716</v>
      </c>
      <c r="S1571" s="14"/>
      <c r="T1571" s="14">
        <v>54897</v>
      </c>
      <c r="U1571" s="14"/>
      <c r="V1571" s="15">
        <v>296742</v>
      </c>
      <c r="W1571" s="14"/>
      <c r="X1571" s="5" t="str">
        <f t="shared" si="24"/>
        <v>No</v>
      </c>
      <c r="Y1571" s="14"/>
      <c r="Z1571" s="5"/>
      <c r="AA1571" s="14"/>
      <c r="AB1571" s="5"/>
      <c r="AC1571" s="27"/>
      <c r="AD1571" s="5"/>
      <c r="AE1571" s="14"/>
      <c r="AF1571" s="5"/>
      <c r="AG1571" s="7"/>
    </row>
    <row r="1572" spans="1:33" s="54" customFormat="1">
      <c r="A1572" s="16" t="s">
        <v>276</v>
      </c>
      <c r="B1572" s="16" t="s">
        <v>277</v>
      </c>
      <c r="C1572" s="17" t="s">
        <v>278</v>
      </c>
      <c r="D1572" s="186" t="s">
        <v>279</v>
      </c>
      <c r="E1572" s="189">
        <v>77075</v>
      </c>
      <c r="F1572" s="17" t="s">
        <v>36</v>
      </c>
      <c r="G1572" s="17" t="s">
        <v>5756</v>
      </c>
      <c r="H1572" s="18">
        <v>0</v>
      </c>
      <c r="I1572" s="13">
        <v>6</v>
      </c>
      <c r="J1572" s="14">
        <v>12332</v>
      </c>
      <c r="K1572" s="19"/>
      <c r="L1572" s="14">
        <v>0</v>
      </c>
      <c r="M1572" s="14"/>
      <c r="N1572" s="14">
        <v>0</v>
      </c>
      <c r="O1572" s="14"/>
      <c r="P1572" s="14">
        <v>139187</v>
      </c>
      <c r="Q1572" s="14"/>
      <c r="R1572" s="14">
        <v>16260</v>
      </c>
      <c r="S1572" s="14"/>
      <c r="T1572" s="14">
        <v>208595</v>
      </c>
      <c r="U1572" s="14"/>
      <c r="V1572" s="15">
        <v>376374</v>
      </c>
      <c r="W1572" s="14"/>
      <c r="X1572" s="5" t="str">
        <f t="shared" si="24"/>
        <v>No</v>
      </c>
      <c r="Y1572" s="14"/>
      <c r="Z1572" s="5"/>
      <c r="AA1572" s="14"/>
      <c r="AB1572" s="5"/>
      <c r="AC1572" s="27"/>
      <c r="AD1572" s="5"/>
      <c r="AE1572" s="14"/>
      <c r="AF1572" s="5"/>
      <c r="AG1572" s="7"/>
    </row>
    <row r="1573" spans="1:33" s="54" customFormat="1">
      <c r="A1573" s="16" t="s">
        <v>6629</v>
      </c>
      <c r="B1573" s="16" t="s">
        <v>1202</v>
      </c>
      <c r="C1573" s="17" t="s">
        <v>254</v>
      </c>
      <c r="D1573" s="186" t="s">
        <v>1203</v>
      </c>
      <c r="E1573" s="189">
        <v>80018</v>
      </c>
      <c r="F1573" s="17" t="s">
        <v>36</v>
      </c>
      <c r="G1573" s="17" t="s">
        <v>5756</v>
      </c>
      <c r="H1573" s="18">
        <v>0</v>
      </c>
      <c r="I1573" s="13">
        <v>6</v>
      </c>
      <c r="J1573" s="14">
        <v>2298</v>
      </c>
      <c r="K1573" s="19"/>
      <c r="L1573" s="14">
        <v>0</v>
      </c>
      <c r="M1573" s="14"/>
      <c r="N1573" s="14">
        <v>0</v>
      </c>
      <c r="O1573" s="14"/>
      <c r="P1573" s="14">
        <v>223751</v>
      </c>
      <c r="Q1573" s="14"/>
      <c r="R1573" s="14">
        <v>0</v>
      </c>
      <c r="S1573" s="14"/>
      <c r="T1573" s="14">
        <v>364280</v>
      </c>
      <c r="U1573" s="14"/>
      <c r="V1573" s="15">
        <v>590329</v>
      </c>
      <c r="W1573" s="14"/>
      <c r="X1573" s="5" t="str">
        <f t="shared" si="24"/>
        <v>No</v>
      </c>
      <c r="Y1573" s="14"/>
      <c r="Z1573" s="5"/>
      <c r="AA1573" s="14"/>
      <c r="AB1573" s="5"/>
      <c r="AC1573" s="27"/>
      <c r="AD1573" s="5"/>
      <c r="AE1573" s="14"/>
      <c r="AF1573" s="5"/>
      <c r="AG1573" s="7"/>
    </row>
    <row r="1574" spans="1:33" s="54" customFormat="1">
      <c r="A1574" s="16" t="s">
        <v>6630</v>
      </c>
      <c r="B1574" s="16" t="s">
        <v>6631</v>
      </c>
      <c r="C1574" s="17" t="s">
        <v>91</v>
      </c>
      <c r="D1574" s="186"/>
      <c r="E1574" s="189">
        <v>90301</v>
      </c>
      <c r="F1574" s="17" t="s">
        <v>83</v>
      </c>
      <c r="G1574" s="17" t="s">
        <v>5756</v>
      </c>
      <c r="H1574" s="18">
        <v>12150996</v>
      </c>
      <c r="I1574" s="13">
        <v>6</v>
      </c>
      <c r="J1574" s="14">
        <v>0</v>
      </c>
      <c r="K1574" s="19"/>
      <c r="L1574" s="14">
        <v>0</v>
      </c>
      <c r="M1574" s="14"/>
      <c r="N1574" s="14">
        <v>0</v>
      </c>
      <c r="O1574" s="14"/>
      <c r="P1574" s="14">
        <v>660977</v>
      </c>
      <c r="Q1574" s="14"/>
      <c r="R1574" s="14">
        <v>0</v>
      </c>
      <c r="S1574" s="14"/>
      <c r="T1574" s="14">
        <v>0</v>
      </c>
      <c r="U1574" s="14"/>
      <c r="V1574" s="15">
        <v>660977</v>
      </c>
      <c r="W1574" s="14"/>
      <c r="X1574" s="5" t="str">
        <f t="shared" si="24"/>
        <v>No</v>
      </c>
      <c r="Y1574" s="14"/>
      <c r="Z1574" s="5"/>
      <c r="AA1574" s="14"/>
      <c r="AB1574" s="5"/>
      <c r="AC1574" s="27"/>
      <c r="AD1574" s="5"/>
      <c r="AE1574" s="14"/>
      <c r="AF1574" s="5"/>
      <c r="AG1574" s="7"/>
    </row>
    <row r="1575" spans="1:33" s="54" customFormat="1">
      <c r="A1575" s="16" t="s">
        <v>4156</v>
      </c>
      <c r="B1575" s="16" t="s">
        <v>4157</v>
      </c>
      <c r="C1575" s="17" t="s">
        <v>150</v>
      </c>
      <c r="D1575" s="186" t="s">
        <v>4158</v>
      </c>
      <c r="E1575" s="189">
        <v>66146</v>
      </c>
      <c r="F1575" s="17" t="s">
        <v>36</v>
      </c>
      <c r="G1575" s="17" t="s">
        <v>5756</v>
      </c>
      <c r="H1575" s="18">
        <v>0</v>
      </c>
      <c r="I1575" s="13">
        <v>6</v>
      </c>
      <c r="J1575" s="14">
        <v>13177</v>
      </c>
      <c r="K1575" s="19"/>
      <c r="L1575" s="14">
        <v>0</v>
      </c>
      <c r="M1575" s="14"/>
      <c r="N1575" s="14">
        <v>0</v>
      </c>
      <c r="O1575" s="14"/>
      <c r="P1575" s="14">
        <v>0</v>
      </c>
      <c r="Q1575" s="14"/>
      <c r="R1575" s="14">
        <v>0</v>
      </c>
      <c r="S1575" s="14"/>
      <c r="T1575" s="14">
        <v>310483</v>
      </c>
      <c r="U1575" s="14"/>
      <c r="V1575" s="15">
        <v>323660</v>
      </c>
      <c r="W1575" s="14"/>
      <c r="X1575" s="5" t="str">
        <f t="shared" si="24"/>
        <v>No</v>
      </c>
      <c r="Y1575" s="14"/>
      <c r="Z1575" s="5"/>
      <c r="AA1575" s="14"/>
      <c r="AB1575" s="5"/>
      <c r="AC1575" s="27"/>
      <c r="AD1575" s="5"/>
      <c r="AE1575" s="14"/>
      <c r="AF1575" s="5"/>
      <c r="AG1575" s="7"/>
    </row>
    <row r="1576" spans="1:33" s="54" customFormat="1">
      <c r="A1576" s="16" t="s">
        <v>1589</v>
      </c>
      <c r="B1576" s="16" t="s">
        <v>1590</v>
      </c>
      <c r="C1576" s="17" t="s">
        <v>178</v>
      </c>
      <c r="D1576" s="186" t="s">
        <v>1591</v>
      </c>
      <c r="E1576" s="189" t="s">
        <v>1592</v>
      </c>
      <c r="F1576" s="17" t="s">
        <v>88</v>
      </c>
      <c r="G1576" s="17" t="s">
        <v>147</v>
      </c>
      <c r="H1576" s="18">
        <v>0</v>
      </c>
      <c r="I1576" s="13">
        <v>6</v>
      </c>
      <c r="J1576" s="14">
        <v>38941</v>
      </c>
      <c r="K1576" s="19"/>
      <c r="L1576" s="14">
        <v>4097</v>
      </c>
      <c r="M1576" s="14"/>
      <c r="N1576" s="14">
        <v>0</v>
      </c>
      <c r="O1576" s="14"/>
      <c r="P1576" s="14">
        <v>185990</v>
      </c>
      <c r="Q1576" s="14"/>
      <c r="R1576" s="14">
        <v>210120</v>
      </c>
      <c r="S1576" s="14"/>
      <c r="T1576" s="14">
        <v>100398</v>
      </c>
      <c r="U1576" s="14"/>
      <c r="V1576" s="15">
        <v>539546</v>
      </c>
      <c r="W1576" s="14"/>
      <c r="X1576" s="5" t="str">
        <f t="shared" si="24"/>
        <v>No</v>
      </c>
      <c r="Y1576" s="14"/>
      <c r="Z1576" s="5"/>
      <c r="AA1576" s="14"/>
      <c r="AB1576" s="5"/>
      <c r="AC1576" s="27"/>
      <c r="AD1576" s="5"/>
      <c r="AE1576" s="14"/>
      <c r="AF1576" s="5"/>
      <c r="AG1576" s="7"/>
    </row>
    <row r="1577" spans="1:33" s="54" customFormat="1">
      <c r="A1577" s="16" t="s">
        <v>4238</v>
      </c>
      <c r="B1577" s="16" t="s">
        <v>4239</v>
      </c>
      <c r="C1577" s="17" t="s">
        <v>235</v>
      </c>
      <c r="D1577" s="186" t="s">
        <v>4240</v>
      </c>
      <c r="E1577" s="189" t="s">
        <v>4241</v>
      </c>
      <c r="F1577" s="17" t="s">
        <v>83</v>
      </c>
      <c r="G1577" s="17" t="s">
        <v>147</v>
      </c>
      <c r="H1577" s="18">
        <v>0</v>
      </c>
      <c r="I1577" s="13">
        <v>6</v>
      </c>
      <c r="J1577" s="14">
        <v>16243</v>
      </c>
      <c r="K1577" s="19"/>
      <c r="L1577" s="14">
        <v>131761</v>
      </c>
      <c r="M1577" s="14"/>
      <c r="N1577" s="14">
        <v>0</v>
      </c>
      <c r="O1577" s="14"/>
      <c r="P1577" s="14">
        <v>2631</v>
      </c>
      <c r="Q1577" s="14"/>
      <c r="R1577" s="14">
        <v>108279</v>
      </c>
      <c r="S1577" s="14"/>
      <c r="T1577" s="14">
        <v>177640</v>
      </c>
      <c r="U1577" s="14"/>
      <c r="V1577" s="15">
        <v>436554</v>
      </c>
      <c r="W1577" s="14"/>
      <c r="X1577" s="5" t="str">
        <f t="shared" si="24"/>
        <v>No</v>
      </c>
      <c r="Y1577" s="14"/>
      <c r="Z1577" s="5"/>
      <c r="AA1577" s="14"/>
      <c r="AB1577" s="5"/>
      <c r="AC1577" s="27"/>
      <c r="AD1577" s="5"/>
      <c r="AE1577" s="14"/>
      <c r="AF1577" s="5"/>
      <c r="AG1577" s="7"/>
    </row>
    <row r="1578" spans="1:33" s="54" customFormat="1">
      <c r="A1578" s="16" t="s">
        <v>4175</v>
      </c>
      <c r="B1578" s="16" t="s">
        <v>4176</v>
      </c>
      <c r="C1578" s="17" t="s">
        <v>150</v>
      </c>
      <c r="D1578" s="186" t="s">
        <v>4177</v>
      </c>
      <c r="E1578" s="189">
        <v>66164</v>
      </c>
      <c r="F1578" s="17" t="s">
        <v>36</v>
      </c>
      <c r="G1578" s="17" t="s">
        <v>5756</v>
      </c>
      <c r="H1578" s="18">
        <v>0</v>
      </c>
      <c r="I1578" s="13">
        <v>6</v>
      </c>
      <c r="J1578" s="14">
        <v>0</v>
      </c>
      <c r="K1578" s="19"/>
      <c r="L1578" s="14">
        <v>0</v>
      </c>
      <c r="M1578" s="14"/>
      <c r="N1578" s="14">
        <v>0</v>
      </c>
      <c r="O1578" s="14"/>
      <c r="P1578" s="14">
        <v>0</v>
      </c>
      <c r="Q1578" s="14"/>
      <c r="R1578" s="14">
        <v>0</v>
      </c>
      <c r="S1578" s="14"/>
      <c r="T1578" s="14">
        <v>124481</v>
      </c>
      <c r="U1578" s="14"/>
      <c r="V1578" s="15">
        <v>124481</v>
      </c>
      <c r="W1578" s="14"/>
      <c r="X1578" s="5" t="str">
        <f t="shared" si="24"/>
        <v>No</v>
      </c>
      <c r="Y1578" s="14"/>
      <c r="Z1578" s="5"/>
      <c r="AA1578" s="14"/>
      <c r="AB1578" s="5"/>
      <c r="AC1578" s="27"/>
      <c r="AD1578" s="5"/>
      <c r="AE1578" s="14"/>
      <c r="AF1578" s="5"/>
      <c r="AG1578" s="7"/>
    </row>
    <row r="1579" spans="1:33" s="54" customFormat="1">
      <c r="A1579" s="16" t="s">
        <v>1161</v>
      </c>
      <c r="B1579" s="16" t="s">
        <v>1162</v>
      </c>
      <c r="C1579" s="17" t="s">
        <v>42</v>
      </c>
      <c r="D1579" s="186">
        <v>2175</v>
      </c>
      <c r="E1579" s="189">
        <v>20175</v>
      </c>
      <c r="F1579" s="17" t="s">
        <v>113</v>
      </c>
      <c r="G1579" s="17" t="s">
        <v>84</v>
      </c>
      <c r="H1579" s="18">
        <v>18351295</v>
      </c>
      <c r="I1579" s="13">
        <v>6</v>
      </c>
      <c r="J1579" s="14">
        <v>1117574</v>
      </c>
      <c r="K1579" s="19"/>
      <c r="L1579" s="14">
        <v>0</v>
      </c>
      <c r="M1579" s="14"/>
      <c r="N1579" s="14">
        <v>0</v>
      </c>
      <c r="O1579" s="14"/>
      <c r="P1579" s="14">
        <v>0</v>
      </c>
      <c r="Q1579" s="14"/>
      <c r="R1579" s="14">
        <v>0</v>
      </c>
      <c r="S1579" s="14"/>
      <c r="T1579" s="14">
        <v>0</v>
      </c>
      <c r="U1579" s="14"/>
      <c r="V1579" s="15">
        <v>1117574</v>
      </c>
      <c r="W1579" s="14"/>
      <c r="X1579" s="5" t="str">
        <f t="shared" si="24"/>
        <v>No</v>
      </c>
      <c r="Y1579" s="14"/>
      <c r="Z1579" s="5"/>
      <c r="AA1579" s="14"/>
      <c r="AB1579" s="5"/>
      <c r="AC1579" s="27"/>
      <c r="AD1579" s="5"/>
      <c r="AE1579" s="14"/>
      <c r="AF1579" s="5"/>
      <c r="AG1579" s="7"/>
    </row>
    <row r="1580" spans="1:33" s="54" customFormat="1">
      <c r="A1580" s="16" t="s">
        <v>5657</v>
      </c>
      <c r="B1580" s="16" t="s">
        <v>5658</v>
      </c>
      <c r="C1580" s="17" t="s">
        <v>254</v>
      </c>
      <c r="D1580" s="186" t="s">
        <v>5659</v>
      </c>
      <c r="E1580" s="189" t="s">
        <v>5660</v>
      </c>
      <c r="F1580" s="17" t="s">
        <v>83</v>
      </c>
      <c r="G1580" s="17" t="s">
        <v>147</v>
      </c>
      <c r="H1580" s="18">
        <v>0</v>
      </c>
      <c r="I1580" s="13">
        <v>6</v>
      </c>
      <c r="J1580" s="14">
        <v>16843</v>
      </c>
      <c r="K1580" s="19"/>
      <c r="L1580" s="14">
        <v>0</v>
      </c>
      <c r="M1580" s="14"/>
      <c r="N1580" s="14">
        <v>0</v>
      </c>
      <c r="O1580" s="14"/>
      <c r="P1580" s="14">
        <v>93804</v>
      </c>
      <c r="Q1580" s="14"/>
      <c r="R1580" s="14">
        <v>0</v>
      </c>
      <c r="S1580" s="14"/>
      <c r="T1580" s="14">
        <v>160371</v>
      </c>
      <c r="U1580" s="14"/>
      <c r="V1580" s="15">
        <v>271018</v>
      </c>
      <c r="W1580" s="14"/>
      <c r="X1580" s="5" t="str">
        <f t="shared" si="24"/>
        <v>No</v>
      </c>
      <c r="Y1580" s="14"/>
      <c r="Z1580" s="5"/>
      <c r="AA1580" s="14"/>
      <c r="AB1580" s="5"/>
      <c r="AC1580" s="27"/>
      <c r="AD1580" s="5"/>
      <c r="AE1580" s="14"/>
      <c r="AF1580" s="5"/>
      <c r="AG1580" s="7"/>
    </row>
    <row r="1581" spans="1:33" s="54" customFormat="1">
      <c r="A1581" s="16" t="s">
        <v>5060</v>
      </c>
      <c r="B1581" s="16" t="s">
        <v>5061</v>
      </c>
      <c r="C1581" s="17" t="s">
        <v>91</v>
      </c>
      <c r="D1581" s="186" t="s">
        <v>5062</v>
      </c>
      <c r="E1581" s="189" t="s">
        <v>5063</v>
      </c>
      <c r="F1581" s="17" t="s">
        <v>83</v>
      </c>
      <c r="G1581" s="17" t="s">
        <v>147</v>
      </c>
      <c r="H1581" s="18">
        <v>0</v>
      </c>
      <c r="I1581" s="13">
        <v>6</v>
      </c>
      <c r="J1581" s="14">
        <v>79878</v>
      </c>
      <c r="K1581" s="19"/>
      <c r="L1581" s="14">
        <v>3300</v>
      </c>
      <c r="M1581" s="14"/>
      <c r="N1581" s="14">
        <v>0</v>
      </c>
      <c r="O1581" s="14"/>
      <c r="P1581" s="14">
        <v>94085</v>
      </c>
      <c r="Q1581" s="14"/>
      <c r="R1581" s="14">
        <v>509731</v>
      </c>
      <c r="S1581" s="14"/>
      <c r="T1581" s="14">
        <v>116537</v>
      </c>
      <c r="U1581" s="14"/>
      <c r="V1581" s="15">
        <v>803531</v>
      </c>
      <c r="W1581" s="14"/>
      <c r="X1581" s="5" t="str">
        <f t="shared" si="24"/>
        <v>No</v>
      </c>
      <c r="Y1581" s="14"/>
      <c r="Z1581" s="5"/>
      <c r="AA1581" s="14"/>
      <c r="AB1581" s="5"/>
      <c r="AC1581" s="27"/>
      <c r="AD1581" s="5"/>
      <c r="AE1581" s="14"/>
      <c r="AF1581" s="5"/>
      <c r="AG1581" s="7"/>
    </row>
    <row r="1582" spans="1:33" s="54" customFormat="1">
      <c r="A1582" s="16" t="s">
        <v>3982</v>
      </c>
      <c r="B1582" s="16" t="s">
        <v>1337</v>
      </c>
      <c r="C1582" s="17" t="s">
        <v>42</v>
      </c>
      <c r="D1582" s="186">
        <v>2009</v>
      </c>
      <c r="E1582" s="189">
        <v>20009</v>
      </c>
      <c r="F1582" s="17" t="s">
        <v>83</v>
      </c>
      <c r="G1582" s="17" t="s">
        <v>5756</v>
      </c>
      <c r="H1582" s="18">
        <v>423566</v>
      </c>
      <c r="I1582" s="13">
        <v>6</v>
      </c>
      <c r="J1582" s="14">
        <v>135707</v>
      </c>
      <c r="K1582" s="19"/>
      <c r="L1582" s="14">
        <v>1288</v>
      </c>
      <c r="M1582" s="14"/>
      <c r="N1582" s="14">
        <v>0</v>
      </c>
      <c r="O1582" s="14"/>
      <c r="P1582" s="14">
        <v>190726</v>
      </c>
      <c r="Q1582" s="14"/>
      <c r="R1582" s="14">
        <v>197982</v>
      </c>
      <c r="S1582" s="14"/>
      <c r="T1582" s="14">
        <v>239656</v>
      </c>
      <c r="U1582" s="14"/>
      <c r="V1582" s="15">
        <v>765359</v>
      </c>
      <c r="W1582" s="14"/>
      <c r="X1582" s="5" t="str">
        <f t="shared" si="24"/>
        <v>No</v>
      </c>
      <c r="Y1582" s="14"/>
      <c r="Z1582" s="5"/>
      <c r="AA1582" s="14"/>
      <c r="AB1582" s="5"/>
      <c r="AC1582" s="27"/>
      <c r="AD1582" s="5"/>
      <c r="AE1582" s="14"/>
      <c r="AF1582" s="5"/>
      <c r="AG1582" s="7"/>
    </row>
    <row r="1583" spans="1:33" s="54" customFormat="1">
      <c r="A1583" s="16" t="s">
        <v>5355</v>
      </c>
      <c r="B1583" s="16" t="s">
        <v>5356</v>
      </c>
      <c r="C1583" s="17" t="s">
        <v>58</v>
      </c>
      <c r="D1583" s="186" t="s">
        <v>5357</v>
      </c>
      <c r="E1583" s="189" t="s">
        <v>5358</v>
      </c>
      <c r="F1583" s="17" t="s">
        <v>83</v>
      </c>
      <c r="G1583" s="17" t="s">
        <v>147</v>
      </c>
      <c r="H1583" s="18">
        <v>0</v>
      </c>
      <c r="I1583" s="13">
        <v>6</v>
      </c>
      <c r="J1583" s="14">
        <v>150607</v>
      </c>
      <c r="K1583" s="19"/>
      <c r="L1583" s="14">
        <v>0</v>
      </c>
      <c r="M1583" s="14"/>
      <c r="N1583" s="14">
        <v>0</v>
      </c>
      <c r="O1583" s="14"/>
      <c r="P1583" s="14">
        <v>56348</v>
      </c>
      <c r="Q1583" s="14"/>
      <c r="R1583" s="14">
        <v>104471</v>
      </c>
      <c r="S1583" s="14"/>
      <c r="T1583" s="14">
        <v>147310</v>
      </c>
      <c r="U1583" s="14"/>
      <c r="V1583" s="15">
        <v>458736</v>
      </c>
      <c r="W1583" s="14"/>
      <c r="X1583" s="5" t="str">
        <f t="shared" si="24"/>
        <v>No</v>
      </c>
      <c r="Y1583" s="14"/>
      <c r="Z1583" s="5"/>
      <c r="AA1583" s="14"/>
      <c r="AB1583" s="5"/>
      <c r="AC1583" s="27"/>
      <c r="AD1583" s="5"/>
      <c r="AE1583" s="14"/>
      <c r="AF1583" s="5"/>
      <c r="AG1583" s="7"/>
    </row>
    <row r="1584" spans="1:33" s="54" customFormat="1">
      <c r="A1584" s="16" t="s">
        <v>6621</v>
      </c>
      <c r="B1584" s="16" t="s">
        <v>2136</v>
      </c>
      <c r="C1584" s="17" t="s">
        <v>275</v>
      </c>
      <c r="D1584" s="186" t="s">
        <v>2137</v>
      </c>
      <c r="E1584" s="189" t="s">
        <v>2138</v>
      </c>
      <c r="F1584" s="17" t="s">
        <v>157</v>
      </c>
      <c r="G1584" s="17" t="s">
        <v>147</v>
      </c>
      <c r="H1584" s="18">
        <v>0</v>
      </c>
      <c r="I1584" s="13">
        <v>6</v>
      </c>
      <c r="J1584" s="14">
        <v>99378</v>
      </c>
      <c r="K1584" s="19"/>
      <c r="L1584" s="14">
        <v>0</v>
      </c>
      <c r="M1584" s="14"/>
      <c r="N1584" s="14">
        <v>0</v>
      </c>
      <c r="O1584" s="14"/>
      <c r="P1584" s="14">
        <v>41426</v>
      </c>
      <c r="Q1584" s="14"/>
      <c r="R1584" s="14">
        <v>41426</v>
      </c>
      <c r="S1584" s="14"/>
      <c r="T1584" s="14">
        <v>210122</v>
      </c>
      <c r="U1584" s="14"/>
      <c r="V1584" s="15">
        <v>392352</v>
      </c>
      <c r="W1584" s="14"/>
      <c r="X1584" s="5" t="str">
        <f t="shared" si="24"/>
        <v>No</v>
      </c>
      <c r="Y1584" s="14"/>
      <c r="Z1584" s="5"/>
      <c r="AA1584" s="14"/>
      <c r="AB1584" s="5"/>
      <c r="AC1584" s="27"/>
      <c r="AD1584" s="5"/>
      <c r="AE1584" s="14"/>
      <c r="AF1584" s="5"/>
      <c r="AG1584" s="7"/>
    </row>
    <row r="1585" spans="1:33" s="54" customFormat="1">
      <c r="A1585" s="16" t="s">
        <v>378</v>
      </c>
      <c r="B1585" s="16" t="s">
        <v>6469</v>
      </c>
      <c r="C1585" s="17" t="s">
        <v>73</v>
      </c>
      <c r="D1585" s="186" t="s">
        <v>379</v>
      </c>
      <c r="E1585" s="189" t="s">
        <v>380</v>
      </c>
      <c r="F1585" s="17" t="s">
        <v>157</v>
      </c>
      <c r="G1585" s="17" t="s">
        <v>147</v>
      </c>
      <c r="H1585" s="18">
        <v>0</v>
      </c>
      <c r="I1585" s="13">
        <v>6</v>
      </c>
      <c r="J1585" s="14">
        <v>37654</v>
      </c>
      <c r="K1585" s="19"/>
      <c r="L1585" s="14">
        <v>0</v>
      </c>
      <c r="M1585" s="14"/>
      <c r="N1585" s="14">
        <v>0</v>
      </c>
      <c r="O1585" s="14"/>
      <c r="P1585" s="14">
        <v>69475</v>
      </c>
      <c r="Q1585" s="14"/>
      <c r="R1585" s="14">
        <v>0</v>
      </c>
      <c r="S1585" s="14"/>
      <c r="T1585" s="14">
        <v>113880</v>
      </c>
      <c r="U1585" s="14"/>
      <c r="V1585" s="15">
        <v>221009</v>
      </c>
      <c r="W1585" s="14"/>
      <c r="X1585" s="5" t="str">
        <f t="shared" si="24"/>
        <v>No</v>
      </c>
      <c r="Y1585" s="14"/>
      <c r="Z1585" s="5"/>
      <c r="AA1585" s="14"/>
      <c r="AB1585" s="5"/>
      <c r="AC1585" s="27"/>
      <c r="AD1585" s="5"/>
      <c r="AE1585" s="14"/>
      <c r="AF1585" s="5"/>
      <c r="AG1585" s="7"/>
    </row>
    <row r="1586" spans="1:33" s="54" customFormat="1">
      <c r="A1586" s="16" t="s">
        <v>3674</v>
      </c>
      <c r="B1586" s="16" t="s">
        <v>3675</v>
      </c>
      <c r="C1586" s="17" t="s">
        <v>288</v>
      </c>
      <c r="D1586" s="186">
        <v>3077</v>
      </c>
      <c r="E1586" s="189">
        <v>30077</v>
      </c>
      <c r="F1586" s="17" t="s">
        <v>83</v>
      </c>
      <c r="G1586" s="17" t="s">
        <v>84</v>
      </c>
      <c r="H1586" s="18">
        <v>107682</v>
      </c>
      <c r="I1586" s="13">
        <v>6</v>
      </c>
      <c r="J1586" s="14">
        <v>313581</v>
      </c>
      <c r="K1586" s="19"/>
      <c r="L1586" s="14">
        <v>4812</v>
      </c>
      <c r="M1586" s="14"/>
      <c r="N1586" s="14">
        <v>0</v>
      </c>
      <c r="O1586" s="14"/>
      <c r="P1586" s="14">
        <v>81443</v>
      </c>
      <c r="Q1586" s="14"/>
      <c r="R1586" s="14">
        <v>1046328</v>
      </c>
      <c r="S1586" s="14"/>
      <c r="T1586" s="14">
        <v>667922</v>
      </c>
      <c r="U1586" s="14"/>
      <c r="V1586" s="15">
        <v>2114086</v>
      </c>
      <c r="W1586" s="14"/>
      <c r="X1586" s="5" t="str">
        <f t="shared" si="24"/>
        <v>No</v>
      </c>
      <c r="Y1586" s="14"/>
      <c r="Z1586" s="5"/>
      <c r="AA1586" s="14"/>
      <c r="AB1586" s="5"/>
      <c r="AC1586" s="27"/>
      <c r="AD1586" s="5"/>
      <c r="AE1586" s="14"/>
      <c r="AF1586" s="5"/>
      <c r="AG1586" s="7"/>
    </row>
    <row r="1587" spans="1:33" s="54" customFormat="1">
      <c r="A1587" s="16" t="s">
        <v>3778</v>
      </c>
      <c r="B1587" s="16" t="s">
        <v>3779</v>
      </c>
      <c r="C1587" s="17" t="s">
        <v>278</v>
      </c>
      <c r="D1587" s="186" t="s">
        <v>3780</v>
      </c>
      <c r="E1587" s="189" t="s">
        <v>3781</v>
      </c>
      <c r="F1587" s="17" t="s">
        <v>83</v>
      </c>
      <c r="G1587" s="17" t="s">
        <v>147</v>
      </c>
      <c r="H1587" s="18">
        <v>0</v>
      </c>
      <c r="I1587" s="13">
        <v>6</v>
      </c>
      <c r="J1587" s="14">
        <v>18902</v>
      </c>
      <c r="K1587" s="19"/>
      <c r="L1587" s="14">
        <v>56681</v>
      </c>
      <c r="M1587" s="14"/>
      <c r="N1587" s="14">
        <v>0</v>
      </c>
      <c r="O1587" s="14"/>
      <c r="P1587" s="14">
        <v>74675</v>
      </c>
      <c r="Q1587" s="14"/>
      <c r="R1587" s="14">
        <v>23310</v>
      </c>
      <c r="S1587" s="14"/>
      <c r="T1587" s="14">
        <v>74339</v>
      </c>
      <c r="U1587" s="14"/>
      <c r="V1587" s="15">
        <v>247907</v>
      </c>
      <c r="W1587" s="14"/>
      <c r="X1587" s="5" t="str">
        <f t="shared" si="24"/>
        <v>No</v>
      </c>
      <c r="Y1587" s="14"/>
      <c r="Z1587" s="5"/>
      <c r="AA1587" s="14"/>
      <c r="AB1587" s="5"/>
      <c r="AC1587" s="27"/>
      <c r="AD1587" s="5"/>
      <c r="AE1587" s="14"/>
      <c r="AF1587" s="5"/>
      <c r="AG1587" s="7"/>
    </row>
    <row r="1588" spans="1:33" s="54" customFormat="1">
      <c r="A1588" s="16" t="s">
        <v>5282</v>
      </c>
      <c r="B1588" s="16" t="s">
        <v>296</v>
      </c>
      <c r="C1588" s="17" t="s">
        <v>213</v>
      </c>
      <c r="D1588" s="186">
        <v>6034</v>
      </c>
      <c r="E1588" s="189">
        <v>60034</v>
      </c>
      <c r="F1588" s="17" t="s">
        <v>83</v>
      </c>
      <c r="G1588" s="17" t="s">
        <v>5756</v>
      </c>
      <c r="H1588" s="18">
        <v>53495</v>
      </c>
      <c r="I1588" s="13">
        <v>6</v>
      </c>
      <c r="J1588" s="14">
        <v>50620</v>
      </c>
      <c r="K1588" s="19"/>
      <c r="L1588" s="14">
        <v>0</v>
      </c>
      <c r="M1588" s="14"/>
      <c r="N1588" s="14">
        <v>0</v>
      </c>
      <c r="O1588" s="14"/>
      <c r="P1588" s="14">
        <v>304158</v>
      </c>
      <c r="Q1588" s="14"/>
      <c r="R1588" s="14">
        <v>107573</v>
      </c>
      <c r="S1588" s="14"/>
      <c r="T1588" s="14">
        <v>462350</v>
      </c>
      <c r="U1588" s="14"/>
      <c r="V1588" s="15">
        <v>924701</v>
      </c>
      <c r="W1588" s="14"/>
      <c r="X1588" s="5" t="str">
        <f t="shared" si="24"/>
        <v>No</v>
      </c>
      <c r="Y1588" s="14"/>
      <c r="Z1588" s="5"/>
      <c r="AA1588" s="14"/>
      <c r="AB1588" s="5"/>
      <c r="AC1588" s="27"/>
      <c r="AD1588" s="5"/>
      <c r="AE1588" s="14"/>
      <c r="AF1588" s="5"/>
      <c r="AG1588" s="7"/>
    </row>
    <row r="1589" spans="1:33" s="54" customFormat="1">
      <c r="A1589" s="16" t="s">
        <v>1449</v>
      </c>
      <c r="B1589" s="16" t="s">
        <v>1450</v>
      </c>
      <c r="C1589" s="17" t="s">
        <v>150</v>
      </c>
      <c r="D1589" s="186" t="s">
        <v>1451</v>
      </c>
      <c r="E1589" s="189" t="s">
        <v>1452</v>
      </c>
      <c r="F1589" s="17" t="s">
        <v>157</v>
      </c>
      <c r="G1589" s="17" t="s">
        <v>147</v>
      </c>
      <c r="H1589" s="18">
        <v>0</v>
      </c>
      <c r="I1589" s="13">
        <v>6</v>
      </c>
      <c r="J1589" s="14">
        <v>33653</v>
      </c>
      <c r="K1589" s="19"/>
      <c r="L1589" s="14">
        <v>33430</v>
      </c>
      <c r="M1589" s="14"/>
      <c r="N1589" s="14">
        <v>0</v>
      </c>
      <c r="O1589" s="14"/>
      <c r="P1589" s="14">
        <v>113600</v>
      </c>
      <c r="Q1589" s="14"/>
      <c r="R1589" s="14">
        <v>30823</v>
      </c>
      <c r="S1589" s="14"/>
      <c r="T1589" s="14">
        <v>120899</v>
      </c>
      <c r="U1589" s="14"/>
      <c r="V1589" s="15">
        <v>332405</v>
      </c>
      <c r="W1589" s="14"/>
      <c r="X1589" s="5" t="str">
        <f t="shared" si="24"/>
        <v>No</v>
      </c>
      <c r="Y1589" s="14"/>
      <c r="Z1589" s="5"/>
      <c r="AA1589" s="14"/>
      <c r="AB1589" s="5"/>
      <c r="AC1589" s="27"/>
      <c r="AD1589" s="5"/>
      <c r="AE1589" s="14"/>
      <c r="AF1589" s="5"/>
      <c r="AG1589" s="7"/>
    </row>
    <row r="1590" spans="1:33" s="54" customFormat="1">
      <c r="A1590" s="16" t="s">
        <v>6248</v>
      </c>
      <c r="B1590" s="16" t="s">
        <v>6249</v>
      </c>
      <c r="C1590" s="17" t="s">
        <v>91</v>
      </c>
      <c r="D1590" s="186"/>
      <c r="E1590" s="189">
        <v>90250</v>
      </c>
      <c r="F1590" s="17" t="s">
        <v>83</v>
      </c>
      <c r="G1590" s="17" t="s">
        <v>5756</v>
      </c>
      <c r="H1590" s="18">
        <v>12150996</v>
      </c>
      <c r="I1590" s="13">
        <v>6</v>
      </c>
      <c r="J1590" s="14">
        <v>14507</v>
      </c>
      <c r="K1590" s="19"/>
      <c r="L1590" s="14">
        <v>0</v>
      </c>
      <c r="M1590" s="14"/>
      <c r="N1590" s="14">
        <v>0</v>
      </c>
      <c r="O1590" s="14"/>
      <c r="P1590" s="14">
        <v>1125224</v>
      </c>
      <c r="Q1590" s="14"/>
      <c r="R1590" s="14">
        <v>0</v>
      </c>
      <c r="S1590" s="14"/>
      <c r="T1590" s="14">
        <v>0</v>
      </c>
      <c r="U1590" s="14"/>
      <c r="V1590" s="15">
        <v>1139731</v>
      </c>
      <c r="W1590" s="14"/>
      <c r="X1590" s="5" t="str">
        <f t="shared" si="24"/>
        <v>No</v>
      </c>
      <c r="Y1590" s="14"/>
      <c r="Z1590" s="5"/>
      <c r="AA1590" s="14"/>
      <c r="AB1590" s="5"/>
      <c r="AC1590" s="27"/>
      <c r="AD1590" s="5"/>
      <c r="AE1590" s="14"/>
      <c r="AF1590" s="5"/>
      <c r="AG1590" s="7"/>
    </row>
    <row r="1591" spans="1:33" s="54" customFormat="1">
      <c r="A1591" s="16" t="s">
        <v>1338</v>
      </c>
      <c r="B1591" s="16" t="s">
        <v>1339</v>
      </c>
      <c r="C1591" s="17" t="s">
        <v>103</v>
      </c>
      <c r="D1591" s="186">
        <v>4199</v>
      </c>
      <c r="E1591" s="189">
        <v>40199</v>
      </c>
      <c r="F1591" s="17" t="s">
        <v>83</v>
      </c>
      <c r="G1591" s="17" t="s">
        <v>5756</v>
      </c>
      <c r="H1591" s="18">
        <v>2148346</v>
      </c>
      <c r="I1591" s="13">
        <v>6</v>
      </c>
      <c r="J1591" s="14">
        <v>0</v>
      </c>
      <c r="K1591" s="19"/>
      <c r="L1591" s="14">
        <v>0</v>
      </c>
      <c r="M1591" s="14"/>
      <c r="N1591" s="14">
        <v>0</v>
      </c>
      <c r="O1591" s="14"/>
      <c r="P1591" s="14">
        <v>113182</v>
      </c>
      <c r="Q1591" s="14"/>
      <c r="R1591" s="14">
        <v>0</v>
      </c>
      <c r="S1591" s="14"/>
      <c r="T1591" s="14">
        <v>97503</v>
      </c>
      <c r="U1591" s="14"/>
      <c r="V1591" s="15">
        <v>210685</v>
      </c>
      <c r="W1591" s="14"/>
      <c r="X1591" s="5" t="str">
        <f t="shared" si="24"/>
        <v>No</v>
      </c>
      <c r="Y1591" s="14"/>
      <c r="Z1591" s="5"/>
      <c r="AA1591" s="14"/>
      <c r="AB1591" s="5"/>
      <c r="AC1591" s="27"/>
      <c r="AD1591" s="5"/>
      <c r="AE1591" s="14"/>
      <c r="AF1591" s="5"/>
      <c r="AG1591" s="7"/>
    </row>
    <row r="1592" spans="1:33" s="54" customFormat="1">
      <c r="A1592" s="16" t="s">
        <v>4705</v>
      </c>
      <c r="B1592" s="16" t="s">
        <v>4684</v>
      </c>
      <c r="C1592" s="17" t="s">
        <v>42</v>
      </c>
      <c r="D1592" s="186" t="s">
        <v>4706</v>
      </c>
      <c r="E1592" s="189" t="s">
        <v>4707</v>
      </c>
      <c r="F1592" s="17" t="s">
        <v>83</v>
      </c>
      <c r="G1592" s="17" t="s">
        <v>147</v>
      </c>
      <c r="H1592" s="18">
        <v>0</v>
      </c>
      <c r="I1592" s="13">
        <v>6</v>
      </c>
      <c r="J1592" s="14">
        <v>71897</v>
      </c>
      <c r="K1592" s="19"/>
      <c r="L1592" s="14">
        <v>183550</v>
      </c>
      <c r="M1592" s="14"/>
      <c r="N1592" s="14">
        <v>0</v>
      </c>
      <c r="O1592" s="14"/>
      <c r="P1592" s="14">
        <v>55034</v>
      </c>
      <c r="Q1592" s="14"/>
      <c r="R1592" s="14">
        <v>150288</v>
      </c>
      <c r="S1592" s="14"/>
      <c r="T1592" s="14">
        <v>302000</v>
      </c>
      <c r="U1592" s="14"/>
      <c r="V1592" s="15">
        <v>762769</v>
      </c>
      <c r="W1592" s="14"/>
      <c r="X1592" s="5" t="str">
        <f t="shared" si="24"/>
        <v>No</v>
      </c>
      <c r="Y1592" s="14"/>
      <c r="Z1592" s="5"/>
      <c r="AA1592" s="14"/>
      <c r="AB1592" s="5"/>
      <c r="AC1592" s="27"/>
      <c r="AD1592" s="5"/>
      <c r="AE1592" s="14"/>
      <c r="AF1592" s="5"/>
      <c r="AG1592" s="7"/>
    </row>
    <row r="1593" spans="1:33" s="54" customFormat="1">
      <c r="A1593" s="16" t="s">
        <v>6254</v>
      </c>
      <c r="B1593" s="16" t="s">
        <v>6255</v>
      </c>
      <c r="C1593" s="17" t="s">
        <v>91</v>
      </c>
      <c r="D1593" s="186"/>
      <c r="E1593" s="189">
        <v>90253</v>
      </c>
      <c r="F1593" s="17" t="s">
        <v>83</v>
      </c>
      <c r="G1593" s="17" t="s">
        <v>5756</v>
      </c>
      <c r="H1593" s="18">
        <v>12150996</v>
      </c>
      <c r="I1593" s="13">
        <v>6</v>
      </c>
      <c r="J1593" s="14">
        <v>62916</v>
      </c>
      <c r="K1593" s="19"/>
      <c r="L1593" s="14">
        <v>0</v>
      </c>
      <c r="M1593" s="14"/>
      <c r="N1593" s="14">
        <v>0</v>
      </c>
      <c r="O1593" s="14"/>
      <c r="P1593" s="14">
        <v>1077039</v>
      </c>
      <c r="Q1593" s="14"/>
      <c r="R1593" s="14">
        <v>0</v>
      </c>
      <c r="S1593" s="14"/>
      <c r="T1593" s="14">
        <v>0</v>
      </c>
      <c r="U1593" s="14"/>
      <c r="V1593" s="15">
        <v>1139955</v>
      </c>
      <c r="W1593" s="14"/>
      <c r="X1593" s="5" t="str">
        <f t="shared" si="24"/>
        <v>No</v>
      </c>
      <c r="Y1593" s="14"/>
      <c r="Z1593" s="5"/>
      <c r="AA1593" s="14"/>
      <c r="AB1593" s="5"/>
      <c r="AC1593" s="27"/>
      <c r="AD1593" s="5"/>
      <c r="AE1593" s="14"/>
      <c r="AF1593" s="5"/>
      <c r="AG1593" s="7"/>
    </row>
    <row r="1594" spans="1:33" s="54" customFormat="1">
      <c r="A1594" s="16" t="s">
        <v>2873</v>
      </c>
      <c r="B1594" s="16" t="s">
        <v>2874</v>
      </c>
      <c r="C1594" s="17" t="s">
        <v>124</v>
      </c>
      <c r="D1594" s="186" t="s">
        <v>2875</v>
      </c>
      <c r="E1594" s="189" t="s">
        <v>2876</v>
      </c>
      <c r="F1594" s="17" t="s">
        <v>83</v>
      </c>
      <c r="G1594" s="17" t="s">
        <v>147</v>
      </c>
      <c r="H1594" s="18">
        <v>0</v>
      </c>
      <c r="I1594" s="13">
        <v>6</v>
      </c>
      <c r="J1594" s="14">
        <v>9880</v>
      </c>
      <c r="K1594" s="19"/>
      <c r="L1594" s="14">
        <v>0</v>
      </c>
      <c r="M1594" s="14"/>
      <c r="N1594" s="14">
        <v>0</v>
      </c>
      <c r="O1594" s="14"/>
      <c r="P1594" s="14">
        <v>150403</v>
      </c>
      <c r="Q1594" s="14"/>
      <c r="R1594" s="14">
        <v>0</v>
      </c>
      <c r="S1594" s="14"/>
      <c r="T1594" s="14">
        <v>130710</v>
      </c>
      <c r="U1594" s="14"/>
      <c r="V1594" s="15">
        <v>290993</v>
      </c>
      <c r="W1594" s="14"/>
      <c r="X1594" s="5" t="str">
        <f t="shared" si="24"/>
        <v>No</v>
      </c>
      <c r="Y1594" s="14"/>
      <c r="Z1594" s="5"/>
      <c r="AA1594" s="14"/>
      <c r="AB1594" s="5"/>
      <c r="AC1594" s="27"/>
      <c r="AD1594" s="5"/>
      <c r="AE1594" s="14"/>
      <c r="AF1594" s="5"/>
      <c r="AG1594" s="7"/>
    </row>
    <row r="1595" spans="1:33" s="54" customFormat="1">
      <c r="A1595" s="16" t="s">
        <v>3191</v>
      </c>
      <c r="B1595" s="16" t="s">
        <v>3192</v>
      </c>
      <c r="C1595" s="17" t="s">
        <v>50</v>
      </c>
      <c r="D1595" s="186" t="s">
        <v>3193</v>
      </c>
      <c r="E1595" s="189" t="s">
        <v>3194</v>
      </c>
      <c r="F1595" s="17" t="s">
        <v>83</v>
      </c>
      <c r="G1595" s="17" t="s">
        <v>147</v>
      </c>
      <c r="H1595" s="18">
        <v>0</v>
      </c>
      <c r="I1595" s="13">
        <v>6</v>
      </c>
      <c r="J1595" s="14">
        <v>12552</v>
      </c>
      <c r="K1595" s="19"/>
      <c r="L1595" s="14">
        <v>10347</v>
      </c>
      <c r="M1595" s="14"/>
      <c r="N1595" s="14">
        <v>0</v>
      </c>
      <c r="O1595" s="14"/>
      <c r="P1595" s="14">
        <v>91292</v>
      </c>
      <c r="Q1595" s="14"/>
      <c r="R1595" s="14">
        <v>0</v>
      </c>
      <c r="S1595" s="14"/>
      <c r="T1595" s="14">
        <v>114191</v>
      </c>
      <c r="U1595" s="14"/>
      <c r="V1595" s="15">
        <v>228382</v>
      </c>
      <c r="W1595" s="14"/>
      <c r="X1595" s="5" t="str">
        <f t="shared" si="24"/>
        <v>No</v>
      </c>
      <c r="Y1595" s="14"/>
      <c r="Z1595" s="5"/>
      <c r="AA1595" s="14"/>
      <c r="AB1595" s="5"/>
      <c r="AC1595" s="27"/>
      <c r="AD1595" s="5"/>
      <c r="AE1595" s="14"/>
      <c r="AF1595" s="5"/>
      <c r="AG1595" s="7"/>
    </row>
    <row r="1596" spans="1:33" s="54" customFormat="1">
      <c r="A1596" s="16" t="s">
        <v>3649</v>
      </c>
      <c r="B1596" s="16" t="s">
        <v>3650</v>
      </c>
      <c r="C1596" s="17" t="s">
        <v>54</v>
      </c>
      <c r="D1596" s="186" t="s">
        <v>3651</v>
      </c>
      <c r="E1596" s="189" t="s">
        <v>3652</v>
      </c>
      <c r="F1596" s="17" t="s">
        <v>83</v>
      </c>
      <c r="G1596" s="17" t="s">
        <v>147</v>
      </c>
      <c r="H1596" s="18">
        <v>0</v>
      </c>
      <c r="I1596" s="13">
        <v>6</v>
      </c>
      <c r="J1596" s="14">
        <v>21636</v>
      </c>
      <c r="K1596" s="19"/>
      <c r="L1596" s="14">
        <v>0</v>
      </c>
      <c r="M1596" s="14"/>
      <c r="N1596" s="14">
        <v>0</v>
      </c>
      <c r="O1596" s="14"/>
      <c r="P1596" s="14">
        <v>472477</v>
      </c>
      <c r="Q1596" s="14"/>
      <c r="R1596" s="14">
        <v>0</v>
      </c>
      <c r="S1596" s="14"/>
      <c r="T1596" s="14">
        <v>189408</v>
      </c>
      <c r="U1596" s="14"/>
      <c r="V1596" s="15">
        <v>683521</v>
      </c>
      <c r="W1596" s="14"/>
      <c r="X1596" s="5" t="str">
        <f t="shared" si="24"/>
        <v>No</v>
      </c>
      <c r="Y1596" s="14"/>
      <c r="Z1596" s="5"/>
      <c r="AA1596" s="14"/>
      <c r="AB1596" s="5"/>
      <c r="AC1596" s="27"/>
      <c r="AD1596" s="5"/>
      <c r="AE1596" s="14"/>
      <c r="AF1596" s="5"/>
      <c r="AG1596" s="7"/>
    </row>
    <row r="1597" spans="1:33" s="54" customFormat="1">
      <c r="A1597" s="16" t="s">
        <v>6049</v>
      </c>
      <c r="B1597" s="16" t="s">
        <v>6118</v>
      </c>
      <c r="C1597" s="17" t="s">
        <v>79</v>
      </c>
      <c r="D1597" s="186"/>
      <c r="E1597" s="189" t="s">
        <v>6050</v>
      </c>
      <c r="F1597" s="17" t="s">
        <v>157</v>
      </c>
      <c r="G1597" s="17" t="s">
        <v>147</v>
      </c>
      <c r="H1597" s="18">
        <v>0</v>
      </c>
      <c r="I1597" s="13">
        <v>6</v>
      </c>
      <c r="J1597" s="14">
        <v>26831</v>
      </c>
      <c r="K1597" s="19"/>
      <c r="L1597" s="14">
        <v>0</v>
      </c>
      <c r="M1597" s="14"/>
      <c r="N1597" s="14">
        <v>0</v>
      </c>
      <c r="O1597" s="14"/>
      <c r="P1597" s="14">
        <v>0</v>
      </c>
      <c r="Q1597" s="14"/>
      <c r="R1597" s="14">
        <v>45110</v>
      </c>
      <c r="S1597" s="14"/>
      <c r="T1597" s="14">
        <v>105313</v>
      </c>
      <c r="U1597" s="14"/>
      <c r="V1597" s="15">
        <v>177254</v>
      </c>
      <c r="W1597" s="14"/>
      <c r="X1597" s="5" t="str">
        <f t="shared" si="24"/>
        <v>No</v>
      </c>
      <c r="Y1597" s="14"/>
      <c r="Z1597" s="5"/>
      <c r="AA1597" s="14"/>
      <c r="AB1597" s="5"/>
      <c r="AC1597" s="27"/>
      <c r="AD1597" s="5"/>
      <c r="AE1597" s="14"/>
      <c r="AF1597" s="5"/>
      <c r="AG1597" s="7"/>
    </row>
    <row r="1598" spans="1:33" s="54" customFormat="1">
      <c r="A1598" s="16" t="s">
        <v>913</v>
      </c>
      <c r="B1598" s="16" t="s">
        <v>914</v>
      </c>
      <c r="C1598" s="17" t="s">
        <v>129</v>
      </c>
      <c r="D1598" s="186" t="s">
        <v>915</v>
      </c>
      <c r="E1598" s="189" t="s">
        <v>916</v>
      </c>
      <c r="F1598" s="17" t="s">
        <v>83</v>
      </c>
      <c r="G1598" s="17" t="s">
        <v>147</v>
      </c>
      <c r="H1598" s="18">
        <v>0</v>
      </c>
      <c r="I1598" s="13">
        <v>6</v>
      </c>
      <c r="J1598" s="14">
        <v>25738</v>
      </c>
      <c r="K1598" s="19"/>
      <c r="L1598" s="14">
        <v>0</v>
      </c>
      <c r="M1598" s="14"/>
      <c r="N1598" s="14">
        <v>0</v>
      </c>
      <c r="O1598" s="14"/>
      <c r="P1598" s="14">
        <v>190264</v>
      </c>
      <c r="Q1598" s="14"/>
      <c r="R1598" s="14">
        <v>0</v>
      </c>
      <c r="S1598" s="14"/>
      <c r="T1598" s="14">
        <v>176058</v>
      </c>
      <c r="U1598" s="14"/>
      <c r="V1598" s="15">
        <v>392060</v>
      </c>
      <c r="W1598" s="14"/>
      <c r="X1598" s="5" t="str">
        <f t="shared" si="24"/>
        <v>No</v>
      </c>
      <c r="Y1598" s="14"/>
      <c r="Z1598" s="5"/>
      <c r="AA1598" s="14"/>
      <c r="AB1598" s="5"/>
      <c r="AC1598" s="27"/>
      <c r="AD1598" s="5"/>
      <c r="AE1598" s="14"/>
      <c r="AF1598" s="5"/>
      <c r="AG1598" s="7"/>
    </row>
    <row r="1599" spans="1:33" s="54" customFormat="1">
      <c r="A1599" s="16" t="s">
        <v>2852</v>
      </c>
      <c r="B1599" s="16" t="s">
        <v>323</v>
      </c>
      <c r="C1599" s="17" t="s">
        <v>124</v>
      </c>
      <c r="D1599" s="186" t="s">
        <v>2853</v>
      </c>
      <c r="E1599" s="189" t="s">
        <v>2854</v>
      </c>
      <c r="F1599" s="17" t="s">
        <v>1320</v>
      </c>
      <c r="G1599" s="17" t="s">
        <v>147</v>
      </c>
      <c r="H1599" s="18">
        <v>0</v>
      </c>
      <c r="I1599" s="13">
        <v>6</v>
      </c>
      <c r="J1599" s="14">
        <v>32207</v>
      </c>
      <c r="K1599" s="19"/>
      <c r="L1599" s="14">
        <v>0</v>
      </c>
      <c r="M1599" s="14"/>
      <c r="N1599" s="14">
        <v>0</v>
      </c>
      <c r="O1599" s="14"/>
      <c r="P1599" s="14">
        <v>174043</v>
      </c>
      <c r="Q1599" s="14"/>
      <c r="R1599" s="14">
        <v>0</v>
      </c>
      <c r="S1599" s="14"/>
      <c r="T1599" s="14">
        <v>221975</v>
      </c>
      <c r="U1599" s="14"/>
      <c r="V1599" s="15">
        <v>428225</v>
      </c>
      <c r="W1599" s="14"/>
      <c r="X1599" s="5" t="str">
        <f t="shared" si="24"/>
        <v>No</v>
      </c>
      <c r="Y1599" s="14"/>
      <c r="Z1599" s="5"/>
      <c r="AA1599" s="14"/>
      <c r="AB1599" s="5"/>
      <c r="AC1599" s="27"/>
      <c r="AD1599" s="5"/>
      <c r="AE1599" s="14"/>
      <c r="AF1599" s="5"/>
      <c r="AG1599" s="7"/>
    </row>
    <row r="1600" spans="1:33" s="54" customFormat="1">
      <c r="A1600" s="16" t="s">
        <v>4489</v>
      </c>
      <c r="B1600" s="16" t="s">
        <v>4490</v>
      </c>
      <c r="C1600" s="17" t="s">
        <v>454</v>
      </c>
      <c r="D1600" s="186" t="s">
        <v>4491</v>
      </c>
      <c r="E1600" s="189" t="s">
        <v>4492</v>
      </c>
      <c r="F1600" s="17" t="s">
        <v>88</v>
      </c>
      <c r="G1600" s="17" t="s">
        <v>147</v>
      </c>
      <c r="H1600" s="18">
        <v>0</v>
      </c>
      <c r="I1600" s="13">
        <v>6</v>
      </c>
      <c r="J1600" s="14">
        <v>0</v>
      </c>
      <c r="K1600" s="19"/>
      <c r="L1600" s="14">
        <v>0</v>
      </c>
      <c r="M1600" s="14"/>
      <c r="N1600" s="14">
        <v>0</v>
      </c>
      <c r="O1600" s="14"/>
      <c r="P1600" s="14">
        <v>944523</v>
      </c>
      <c r="Q1600" s="14"/>
      <c r="R1600" s="14">
        <v>0</v>
      </c>
      <c r="S1600" s="14"/>
      <c r="T1600" s="14">
        <v>187101</v>
      </c>
      <c r="U1600" s="14"/>
      <c r="V1600" s="15">
        <v>1131624</v>
      </c>
      <c r="W1600" s="14"/>
      <c r="X1600" s="5" t="str">
        <f t="shared" si="24"/>
        <v>No</v>
      </c>
      <c r="Y1600" s="14"/>
      <c r="Z1600" s="5"/>
      <c r="AA1600" s="14"/>
      <c r="AB1600" s="5"/>
      <c r="AC1600" s="27"/>
      <c r="AD1600" s="5"/>
      <c r="AE1600" s="14"/>
      <c r="AF1600" s="5"/>
      <c r="AG1600" s="7"/>
    </row>
    <row r="1601" spans="1:33" s="54" customFormat="1">
      <c r="A1601" s="16" t="s">
        <v>2939</v>
      </c>
      <c r="B1601" s="16" t="s">
        <v>2940</v>
      </c>
      <c r="C1601" s="17" t="s">
        <v>124</v>
      </c>
      <c r="D1601" s="186" t="s">
        <v>2941</v>
      </c>
      <c r="E1601" s="189" t="s">
        <v>2942</v>
      </c>
      <c r="F1601" s="17" t="s">
        <v>1320</v>
      </c>
      <c r="G1601" s="17" t="s">
        <v>147</v>
      </c>
      <c r="H1601" s="18">
        <v>0</v>
      </c>
      <c r="I1601" s="13">
        <v>6</v>
      </c>
      <c r="J1601" s="14">
        <v>7765</v>
      </c>
      <c r="K1601" s="19"/>
      <c r="L1601" s="14">
        <v>0</v>
      </c>
      <c r="M1601" s="14"/>
      <c r="N1601" s="14">
        <v>0</v>
      </c>
      <c r="O1601" s="14"/>
      <c r="P1601" s="14">
        <v>107570</v>
      </c>
      <c r="Q1601" s="14"/>
      <c r="R1601" s="14">
        <v>0</v>
      </c>
      <c r="S1601" s="14"/>
      <c r="T1601" s="14">
        <v>133242</v>
      </c>
      <c r="U1601" s="14"/>
      <c r="V1601" s="15">
        <v>248577</v>
      </c>
      <c r="W1601" s="14"/>
      <c r="X1601" s="5" t="str">
        <f t="shared" si="24"/>
        <v>No</v>
      </c>
      <c r="Y1601" s="14"/>
      <c r="Z1601" s="5"/>
      <c r="AA1601" s="14"/>
      <c r="AB1601" s="5"/>
      <c r="AC1601" s="27"/>
      <c r="AD1601" s="5"/>
      <c r="AE1601" s="14"/>
      <c r="AF1601" s="5"/>
      <c r="AG1601" s="7"/>
    </row>
    <row r="1602" spans="1:33" s="54" customFormat="1">
      <c r="A1602" s="16" t="s">
        <v>6625</v>
      </c>
      <c r="B1602" s="16" t="s">
        <v>6626</v>
      </c>
      <c r="C1602" s="17" t="s">
        <v>42</v>
      </c>
      <c r="D1602" s="186"/>
      <c r="E1602" s="189" t="s">
        <v>6627</v>
      </c>
      <c r="F1602" s="17" t="s">
        <v>83</v>
      </c>
      <c r="G1602" s="17" t="s">
        <v>147</v>
      </c>
      <c r="H1602" s="18">
        <v>0</v>
      </c>
      <c r="I1602" s="13">
        <v>6</v>
      </c>
      <c r="J1602" s="14">
        <v>0</v>
      </c>
      <c r="K1602" s="19"/>
      <c r="L1602" s="14">
        <v>79088</v>
      </c>
      <c r="M1602" s="14"/>
      <c r="N1602" s="14">
        <v>0</v>
      </c>
      <c r="O1602" s="14"/>
      <c r="P1602" s="14">
        <v>424519</v>
      </c>
      <c r="Q1602" s="14"/>
      <c r="R1602" s="14">
        <v>118657</v>
      </c>
      <c r="S1602" s="14"/>
      <c r="T1602" s="14">
        <v>41616</v>
      </c>
      <c r="U1602" s="14"/>
      <c r="V1602" s="15">
        <v>663880</v>
      </c>
      <c r="W1602" s="14"/>
      <c r="X1602" s="5" t="str">
        <f t="shared" si="24"/>
        <v>No</v>
      </c>
      <c r="Y1602" s="14"/>
      <c r="Z1602" s="5"/>
      <c r="AA1602" s="14"/>
      <c r="AB1602" s="5"/>
      <c r="AC1602" s="27"/>
      <c r="AD1602" s="5"/>
      <c r="AE1602" s="14"/>
      <c r="AF1602" s="5"/>
      <c r="AG1602" s="7"/>
    </row>
    <row r="1603" spans="1:33" s="54" customFormat="1">
      <c r="A1603" s="16" t="s">
        <v>474</v>
      </c>
      <c r="B1603" s="16" t="s">
        <v>475</v>
      </c>
      <c r="C1603" s="17" t="s">
        <v>42</v>
      </c>
      <c r="D1603" s="186">
        <v>2120</v>
      </c>
      <c r="E1603" s="189">
        <v>20120</v>
      </c>
      <c r="F1603" s="17" t="s">
        <v>83</v>
      </c>
      <c r="G1603" s="17" t="s">
        <v>5756</v>
      </c>
      <c r="H1603" s="18">
        <v>65443</v>
      </c>
      <c r="I1603" s="13">
        <v>6</v>
      </c>
      <c r="J1603" s="14">
        <v>269311</v>
      </c>
      <c r="K1603" s="19"/>
      <c r="L1603" s="14">
        <v>27926</v>
      </c>
      <c r="M1603" s="14"/>
      <c r="N1603" s="14">
        <v>0</v>
      </c>
      <c r="O1603" s="14"/>
      <c r="P1603" s="14">
        <v>91000</v>
      </c>
      <c r="Q1603" s="14"/>
      <c r="R1603" s="14">
        <v>675650</v>
      </c>
      <c r="S1603" s="14"/>
      <c r="T1603" s="14">
        <v>591498</v>
      </c>
      <c r="U1603" s="14"/>
      <c r="V1603" s="15">
        <v>1655385</v>
      </c>
      <c r="W1603" s="14"/>
      <c r="X1603" s="5" t="str">
        <f t="shared" ref="X1603:X1666" si="25">IF(W1603&amp;U1603&amp;S1603&amp;Q1603&amp;O1603&amp;M1603&amp;K1603&lt;&gt;"","Yes","No")</f>
        <v>No</v>
      </c>
      <c r="Y1603" s="14"/>
      <c r="Z1603" s="5"/>
      <c r="AA1603" s="14"/>
      <c r="AB1603" s="5"/>
      <c r="AC1603" s="27"/>
      <c r="AD1603" s="5"/>
      <c r="AE1603" s="14"/>
      <c r="AF1603" s="5"/>
      <c r="AG1603" s="7"/>
    </row>
    <row r="1604" spans="1:33" s="54" customFormat="1">
      <c r="A1604" s="16" t="s">
        <v>3332</v>
      </c>
      <c r="B1604" s="16" t="s">
        <v>2493</v>
      </c>
      <c r="C1604" s="17" t="s">
        <v>555</v>
      </c>
      <c r="D1604" s="186" t="s">
        <v>3333</v>
      </c>
      <c r="E1604" s="189" t="s">
        <v>3334</v>
      </c>
      <c r="F1604" s="17" t="s">
        <v>83</v>
      </c>
      <c r="G1604" s="17" t="s">
        <v>147</v>
      </c>
      <c r="H1604" s="18">
        <v>0</v>
      </c>
      <c r="I1604" s="13">
        <v>6</v>
      </c>
      <c r="J1604" s="14">
        <v>41093</v>
      </c>
      <c r="K1604" s="19"/>
      <c r="L1604" s="14">
        <v>0</v>
      </c>
      <c r="M1604" s="14"/>
      <c r="N1604" s="14">
        <v>0</v>
      </c>
      <c r="O1604" s="14"/>
      <c r="P1604" s="14">
        <v>18186</v>
      </c>
      <c r="Q1604" s="14"/>
      <c r="R1604" s="14">
        <v>294836</v>
      </c>
      <c r="S1604" s="14"/>
      <c r="T1604" s="14">
        <v>99480</v>
      </c>
      <c r="U1604" s="14"/>
      <c r="V1604" s="15">
        <v>453595</v>
      </c>
      <c r="W1604" s="14"/>
      <c r="X1604" s="5" t="str">
        <f t="shared" si="25"/>
        <v>No</v>
      </c>
      <c r="Y1604" s="14"/>
      <c r="Z1604" s="5"/>
      <c r="AA1604" s="14"/>
      <c r="AB1604" s="5"/>
      <c r="AC1604" s="27"/>
      <c r="AD1604" s="5"/>
      <c r="AE1604" s="14"/>
      <c r="AF1604" s="5"/>
      <c r="AG1604" s="7"/>
    </row>
    <row r="1605" spans="1:33" s="54" customFormat="1">
      <c r="A1605" s="16" t="s">
        <v>6252</v>
      </c>
      <c r="B1605" s="16" t="s">
        <v>6253</v>
      </c>
      <c r="C1605" s="17" t="s">
        <v>91</v>
      </c>
      <c r="D1605" s="186"/>
      <c r="E1605" s="189">
        <v>90262</v>
      </c>
      <c r="F1605" s="17" t="s">
        <v>83</v>
      </c>
      <c r="G1605" s="17" t="s">
        <v>5756</v>
      </c>
      <c r="H1605" s="18">
        <v>12150996</v>
      </c>
      <c r="I1605" s="13">
        <v>6</v>
      </c>
      <c r="J1605" s="14">
        <v>0</v>
      </c>
      <c r="K1605" s="19"/>
      <c r="L1605" s="14">
        <v>0</v>
      </c>
      <c r="M1605" s="14"/>
      <c r="N1605" s="14">
        <v>0</v>
      </c>
      <c r="O1605" s="14"/>
      <c r="P1605" s="14">
        <v>226878</v>
      </c>
      <c r="Q1605" s="14"/>
      <c r="R1605" s="14">
        <v>0</v>
      </c>
      <c r="S1605" s="14"/>
      <c r="T1605" s="14">
        <v>0</v>
      </c>
      <c r="U1605" s="14"/>
      <c r="V1605" s="15">
        <v>226878</v>
      </c>
      <c r="W1605" s="14"/>
      <c r="X1605" s="5" t="str">
        <f t="shared" si="25"/>
        <v>No</v>
      </c>
      <c r="Y1605" s="14"/>
      <c r="Z1605" s="5"/>
      <c r="AA1605" s="14"/>
      <c r="AB1605" s="5"/>
      <c r="AC1605" s="27"/>
      <c r="AD1605" s="5"/>
      <c r="AE1605" s="14"/>
      <c r="AF1605" s="5"/>
      <c r="AG1605" s="7"/>
    </row>
    <row r="1606" spans="1:33" s="54" customFormat="1">
      <c r="A1606" s="16" t="s">
        <v>2193</v>
      </c>
      <c r="B1606" s="16" t="s">
        <v>2194</v>
      </c>
      <c r="C1606" s="17" t="s">
        <v>275</v>
      </c>
      <c r="D1606" s="186" t="s">
        <v>2195</v>
      </c>
      <c r="E1606" s="189" t="s">
        <v>2196</v>
      </c>
      <c r="F1606" s="17" t="s">
        <v>83</v>
      </c>
      <c r="G1606" s="17" t="s">
        <v>147</v>
      </c>
      <c r="H1606" s="18">
        <v>0</v>
      </c>
      <c r="I1606" s="13">
        <v>6</v>
      </c>
      <c r="J1606" s="14">
        <v>22259</v>
      </c>
      <c r="K1606" s="19"/>
      <c r="L1606" s="14">
        <v>0</v>
      </c>
      <c r="M1606" s="14"/>
      <c r="N1606" s="14">
        <v>0</v>
      </c>
      <c r="O1606" s="14"/>
      <c r="P1606" s="14">
        <v>37723</v>
      </c>
      <c r="Q1606" s="14"/>
      <c r="R1606" s="14">
        <v>37723</v>
      </c>
      <c r="S1606" s="14"/>
      <c r="T1606" s="14">
        <v>140891</v>
      </c>
      <c r="U1606" s="14"/>
      <c r="V1606" s="15">
        <v>238596</v>
      </c>
      <c r="W1606" s="14"/>
      <c r="X1606" s="5" t="str">
        <f t="shared" si="25"/>
        <v>No</v>
      </c>
      <c r="Y1606" s="14"/>
      <c r="Z1606" s="5"/>
      <c r="AA1606" s="14"/>
      <c r="AB1606" s="5"/>
      <c r="AC1606" s="27"/>
      <c r="AD1606" s="5"/>
      <c r="AE1606" s="14"/>
      <c r="AF1606" s="5"/>
      <c r="AG1606" s="7"/>
    </row>
    <row r="1607" spans="1:33" s="54" customFormat="1">
      <c r="A1607" s="16" t="s">
        <v>6264</v>
      </c>
      <c r="B1607" s="16" t="s">
        <v>5561</v>
      </c>
      <c r="C1607" s="17" t="s">
        <v>132</v>
      </c>
      <c r="D1607" s="186" t="s">
        <v>5562</v>
      </c>
      <c r="E1607" s="189" t="s">
        <v>5563</v>
      </c>
      <c r="F1607" s="17" t="s">
        <v>157</v>
      </c>
      <c r="G1607" s="17" t="s">
        <v>147</v>
      </c>
      <c r="H1607" s="18">
        <v>0</v>
      </c>
      <c r="I1607" s="13">
        <v>6</v>
      </c>
      <c r="J1607" s="14">
        <v>10660</v>
      </c>
      <c r="K1607" s="19"/>
      <c r="L1607" s="14">
        <v>0</v>
      </c>
      <c r="M1607" s="14"/>
      <c r="N1607" s="14">
        <v>0</v>
      </c>
      <c r="O1607" s="14"/>
      <c r="P1607" s="14">
        <v>57855</v>
      </c>
      <c r="Q1607" s="14"/>
      <c r="R1607" s="14">
        <v>40608</v>
      </c>
      <c r="S1607" s="14"/>
      <c r="T1607" s="14">
        <v>82645</v>
      </c>
      <c r="U1607" s="14"/>
      <c r="V1607" s="15">
        <v>191768</v>
      </c>
      <c r="W1607" s="14"/>
      <c r="X1607" s="5" t="str">
        <f t="shared" si="25"/>
        <v>No</v>
      </c>
      <c r="Y1607" s="14"/>
      <c r="Z1607" s="5"/>
      <c r="AA1607" s="14"/>
      <c r="AB1607" s="5"/>
      <c r="AC1607" s="27"/>
      <c r="AD1607" s="5"/>
      <c r="AE1607" s="14"/>
      <c r="AF1607" s="5"/>
      <c r="AG1607" s="7"/>
    </row>
    <row r="1608" spans="1:33" s="54" customFormat="1">
      <c r="A1608" s="16" t="s">
        <v>942</v>
      </c>
      <c r="B1608" s="16" t="s">
        <v>6080</v>
      </c>
      <c r="C1608" s="17" t="s">
        <v>129</v>
      </c>
      <c r="D1608" s="186" t="s">
        <v>944</v>
      </c>
      <c r="E1608" s="189" t="s">
        <v>945</v>
      </c>
      <c r="F1608" s="17" t="s">
        <v>83</v>
      </c>
      <c r="G1608" s="17" t="s">
        <v>147</v>
      </c>
      <c r="H1608" s="18">
        <v>0</v>
      </c>
      <c r="I1608" s="13">
        <v>6</v>
      </c>
      <c r="J1608" s="14">
        <v>13457</v>
      </c>
      <c r="K1608" s="19"/>
      <c r="L1608" s="14">
        <v>0</v>
      </c>
      <c r="M1608" s="14"/>
      <c r="N1608" s="14">
        <v>0</v>
      </c>
      <c r="O1608" s="14"/>
      <c r="P1608" s="14">
        <v>144569</v>
      </c>
      <c r="Q1608" s="14"/>
      <c r="R1608" s="14">
        <v>0</v>
      </c>
      <c r="S1608" s="14"/>
      <c r="T1608" s="14">
        <v>129293</v>
      </c>
      <c r="U1608" s="14"/>
      <c r="V1608" s="15">
        <v>287319</v>
      </c>
      <c r="W1608" s="14"/>
      <c r="X1608" s="5" t="str">
        <f t="shared" si="25"/>
        <v>No</v>
      </c>
      <c r="Y1608" s="14"/>
      <c r="Z1608" s="5"/>
      <c r="AA1608" s="14"/>
      <c r="AB1608" s="5"/>
      <c r="AC1608" s="27"/>
      <c r="AD1608" s="5"/>
      <c r="AE1608" s="14"/>
      <c r="AF1608" s="5"/>
      <c r="AG1608" s="7"/>
    </row>
    <row r="1609" spans="1:33" s="54" customFormat="1">
      <c r="A1609" s="16" t="s">
        <v>3310</v>
      </c>
      <c r="B1609" s="16" t="s">
        <v>3311</v>
      </c>
      <c r="C1609" s="17" t="s">
        <v>555</v>
      </c>
      <c r="D1609" s="186" t="s">
        <v>3312</v>
      </c>
      <c r="E1609" s="189" t="s">
        <v>3313</v>
      </c>
      <c r="F1609" s="17" t="s">
        <v>83</v>
      </c>
      <c r="G1609" s="17" t="s">
        <v>147</v>
      </c>
      <c r="H1609" s="18">
        <v>0</v>
      </c>
      <c r="I1609" s="13">
        <v>6</v>
      </c>
      <c r="J1609" s="14">
        <v>10245</v>
      </c>
      <c r="K1609" s="19"/>
      <c r="L1609" s="14">
        <v>0</v>
      </c>
      <c r="M1609" s="14"/>
      <c r="N1609" s="14">
        <v>0</v>
      </c>
      <c r="O1609" s="14"/>
      <c r="P1609" s="14">
        <v>8673</v>
      </c>
      <c r="Q1609" s="14"/>
      <c r="R1609" s="14">
        <v>229744</v>
      </c>
      <c r="S1609" s="14"/>
      <c r="T1609" s="14">
        <v>105000</v>
      </c>
      <c r="U1609" s="14"/>
      <c r="V1609" s="15">
        <v>353662</v>
      </c>
      <c r="W1609" s="14"/>
      <c r="X1609" s="5" t="str">
        <f t="shared" si="25"/>
        <v>No</v>
      </c>
      <c r="Y1609" s="14"/>
      <c r="Z1609" s="5"/>
      <c r="AA1609" s="14"/>
      <c r="AB1609" s="5"/>
      <c r="AC1609" s="27"/>
      <c r="AD1609" s="5"/>
      <c r="AE1609" s="14"/>
      <c r="AF1609" s="5"/>
      <c r="AG1609" s="7"/>
    </row>
    <row r="1610" spans="1:33" s="54" customFormat="1">
      <c r="A1610" s="16" t="s">
        <v>1238</v>
      </c>
      <c r="B1610" s="16" t="s">
        <v>519</v>
      </c>
      <c r="C1610" s="17" t="s">
        <v>69</v>
      </c>
      <c r="D1610" s="186" t="s">
        <v>1239</v>
      </c>
      <c r="E1610" s="189">
        <v>80266</v>
      </c>
      <c r="F1610" s="17" t="s">
        <v>36</v>
      </c>
      <c r="G1610" s="17" t="s">
        <v>5756</v>
      </c>
      <c r="H1610" s="18">
        <v>0</v>
      </c>
      <c r="I1610" s="13">
        <v>6</v>
      </c>
      <c r="J1610" s="14">
        <v>1704</v>
      </c>
      <c r="K1610" s="19"/>
      <c r="L1610" s="14">
        <v>0</v>
      </c>
      <c r="M1610" s="14"/>
      <c r="N1610" s="14">
        <v>0</v>
      </c>
      <c r="O1610" s="14"/>
      <c r="P1610" s="14">
        <v>7790</v>
      </c>
      <c r="Q1610" s="14"/>
      <c r="R1610" s="14">
        <v>16760</v>
      </c>
      <c r="S1610" s="14"/>
      <c r="T1610" s="14">
        <v>24550</v>
      </c>
      <c r="U1610" s="14"/>
      <c r="V1610" s="15">
        <v>50804</v>
      </c>
      <c r="W1610" s="14"/>
      <c r="X1610" s="5" t="str">
        <f t="shared" si="25"/>
        <v>No</v>
      </c>
      <c r="Y1610" s="14"/>
      <c r="Z1610" s="5"/>
      <c r="AA1610" s="14"/>
      <c r="AB1610" s="5"/>
      <c r="AC1610" s="27"/>
      <c r="AD1610" s="5"/>
      <c r="AE1610" s="14"/>
      <c r="AF1610" s="5"/>
      <c r="AG1610" s="7"/>
    </row>
    <row r="1611" spans="1:33" s="54" customFormat="1">
      <c r="A1611" s="16" t="s">
        <v>3667</v>
      </c>
      <c r="B1611" s="16" t="s">
        <v>3668</v>
      </c>
      <c r="C1611" s="17" t="s">
        <v>73</v>
      </c>
      <c r="D1611" s="186" t="s">
        <v>3669</v>
      </c>
      <c r="E1611" s="189">
        <v>66152</v>
      </c>
      <c r="F1611" s="17" t="s">
        <v>36</v>
      </c>
      <c r="G1611" s="17" t="s">
        <v>5756</v>
      </c>
      <c r="H1611" s="18">
        <v>0</v>
      </c>
      <c r="I1611" s="13">
        <v>6</v>
      </c>
      <c r="J1611" s="14">
        <v>0</v>
      </c>
      <c r="K1611" s="19"/>
      <c r="L1611" s="14">
        <v>0</v>
      </c>
      <c r="M1611" s="14"/>
      <c r="N1611" s="14">
        <v>0</v>
      </c>
      <c r="O1611" s="14"/>
      <c r="P1611" s="14">
        <v>42521</v>
      </c>
      <c r="Q1611" s="14"/>
      <c r="R1611" s="14">
        <v>0</v>
      </c>
      <c r="S1611" s="14"/>
      <c r="T1611" s="14">
        <v>105299</v>
      </c>
      <c r="U1611" s="14"/>
      <c r="V1611" s="15">
        <v>147820</v>
      </c>
      <c r="W1611" s="14"/>
      <c r="X1611" s="5" t="str">
        <f t="shared" si="25"/>
        <v>No</v>
      </c>
      <c r="Y1611" s="14"/>
      <c r="Z1611" s="5"/>
      <c r="AA1611" s="14"/>
      <c r="AB1611" s="5"/>
      <c r="AC1611" s="27"/>
      <c r="AD1611" s="5"/>
      <c r="AE1611" s="14"/>
      <c r="AF1611" s="5"/>
      <c r="AG1611" s="7"/>
    </row>
    <row r="1612" spans="1:33" s="54" customFormat="1">
      <c r="A1612" s="16" t="s">
        <v>4775</v>
      </c>
      <c r="B1612" s="16" t="s">
        <v>1205</v>
      </c>
      <c r="C1612" s="17" t="s">
        <v>39</v>
      </c>
      <c r="D1612" s="186" t="s">
        <v>4776</v>
      </c>
      <c r="E1612" s="189">
        <v>99376</v>
      </c>
      <c r="F1612" s="17" t="s">
        <v>36</v>
      </c>
      <c r="G1612" s="17" t="s">
        <v>5756</v>
      </c>
      <c r="H1612" s="18">
        <v>0</v>
      </c>
      <c r="I1612" s="13">
        <v>6</v>
      </c>
      <c r="J1612" s="14">
        <v>15633</v>
      </c>
      <c r="K1612" s="19"/>
      <c r="L1612" s="14">
        <v>0</v>
      </c>
      <c r="M1612" s="14"/>
      <c r="N1612" s="14">
        <v>0</v>
      </c>
      <c r="O1612" s="14"/>
      <c r="P1612" s="14">
        <v>231467</v>
      </c>
      <c r="Q1612" s="14"/>
      <c r="R1612" s="14">
        <v>0</v>
      </c>
      <c r="S1612" s="14"/>
      <c r="T1612" s="14">
        <v>496043</v>
      </c>
      <c r="U1612" s="14"/>
      <c r="V1612" s="15">
        <v>743143</v>
      </c>
      <c r="W1612" s="14"/>
      <c r="X1612" s="5" t="str">
        <f t="shared" si="25"/>
        <v>No</v>
      </c>
      <c r="Y1612" s="14"/>
      <c r="Z1612" s="5"/>
      <c r="AA1612" s="14"/>
      <c r="AB1612" s="5"/>
      <c r="AC1612" s="27"/>
      <c r="AD1612" s="5"/>
      <c r="AE1612" s="14"/>
      <c r="AF1612" s="5"/>
      <c r="AG1612" s="7"/>
    </row>
    <row r="1613" spans="1:33" s="54" customFormat="1">
      <c r="A1613" s="16" t="s">
        <v>6624</v>
      </c>
      <c r="B1613" s="16" t="s">
        <v>5147</v>
      </c>
      <c r="C1613" s="17" t="s">
        <v>120</v>
      </c>
      <c r="D1613" s="186" t="s">
        <v>5148</v>
      </c>
      <c r="E1613" s="189" t="s">
        <v>5149</v>
      </c>
      <c r="F1613" s="17" t="s">
        <v>83</v>
      </c>
      <c r="G1613" s="17" t="s">
        <v>147</v>
      </c>
      <c r="H1613" s="18">
        <v>0</v>
      </c>
      <c r="I1613" s="13">
        <v>6</v>
      </c>
      <c r="J1613" s="14">
        <v>0</v>
      </c>
      <c r="K1613" s="19"/>
      <c r="L1613" s="14">
        <v>0</v>
      </c>
      <c r="M1613" s="14"/>
      <c r="N1613" s="14">
        <v>0</v>
      </c>
      <c r="O1613" s="14"/>
      <c r="P1613" s="14">
        <v>163946</v>
      </c>
      <c r="Q1613" s="14"/>
      <c r="R1613" s="14">
        <v>519239</v>
      </c>
      <c r="S1613" s="14"/>
      <c r="T1613" s="14">
        <v>747183</v>
      </c>
      <c r="U1613" s="14"/>
      <c r="V1613" s="15">
        <v>1430368</v>
      </c>
      <c r="W1613" s="14"/>
      <c r="X1613" s="5" t="str">
        <f t="shared" si="25"/>
        <v>No</v>
      </c>
      <c r="Y1613" s="14"/>
      <c r="Z1613" s="5"/>
      <c r="AA1613" s="14"/>
      <c r="AB1613" s="5"/>
      <c r="AC1613" s="27"/>
      <c r="AD1613" s="5"/>
      <c r="AE1613" s="14"/>
      <c r="AF1613" s="5"/>
      <c r="AG1613" s="7"/>
    </row>
    <row r="1614" spans="1:33" s="54" customFormat="1">
      <c r="A1614" s="16" t="s">
        <v>5952</v>
      </c>
      <c r="B1614" s="16" t="s">
        <v>6120</v>
      </c>
      <c r="C1614" s="17" t="s">
        <v>42</v>
      </c>
      <c r="D1614" s="186" t="s">
        <v>4662</v>
      </c>
      <c r="E1614" s="189" t="s">
        <v>4663</v>
      </c>
      <c r="F1614" s="17" t="s">
        <v>83</v>
      </c>
      <c r="G1614" s="17" t="s">
        <v>147</v>
      </c>
      <c r="H1614" s="18">
        <v>0</v>
      </c>
      <c r="I1614" s="13">
        <v>6</v>
      </c>
      <c r="J1614" s="14">
        <v>37891</v>
      </c>
      <c r="K1614" s="19"/>
      <c r="L1614" s="14">
        <v>40078</v>
      </c>
      <c r="M1614" s="14"/>
      <c r="N1614" s="14">
        <v>0</v>
      </c>
      <c r="O1614" s="14"/>
      <c r="P1614" s="14">
        <v>69985</v>
      </c>
      <c r="Q1614" s="14"/>
      <c r="R1614" s="14">
        <v>483185</v>
      </c>
      <c r="S1614" s="14"/>
      <c r="T1614" s="14">
        <v>227180</v>
      </c>
      <c r="U1614" s="14"/>
      <c r="V1614" s="15">
        <v>858319</v>
      </c>
      <c r="W1614" s="14"/>
      <c r="X1614" s="5" t="str">
        <f t="shared" si="25"/>
        <v>No</v>
      </c>
      <c r="Y1614" s="14"/>
      <c r="Z1614" s="5"/>
      <c r="AA1614" s="14"/>
      <c r="AB1614" s="5"/>
      <c r="AC1614" s="27"/>
      <c r="AD1614" s="5"/>
      <c r="AE1614" s="14"/>
      <c r="AF1614" s="5"/>
      <c r="AG1614" s="7"/>
    </row>
    <row r="1615" spans="1:33" s="54" customFormat="1">
      <c r="A1615" s="16" t="s">
        <v>5057</v>
      </c>
      <c r="B1615" s="16" t="s">
        <v>1030</v>
      </c>
      <c r="C1615" s="17" t="s">
        <v>91</v>
      </c>
      <c r="D1615" s="186" t="s">
        <v>5058</v>
      </c>
      <c r="E1615" s="189" t="s">
        <v>5059</v>
      </c>
      <c r="F1615" s="17" t="s">
        <v>83</v>
      </c>
      <c r="G1615" s="17" t="s">
        <v>147</v>
      </c>
      <c r="H1615" s="18">
        <v>0</v>
      </c>
      <c r="I1615" s="13">
        <v>6</v>
      </c>
      <c r="J1615" s="14">
        <v>42846</v>
      </c>
      <c r="K1615" s="19"/>
      <c r="L1615" s="14">
        <v>2045</v>
      </c>
      <c r="M1615" s="14"/>
      <c r="N1615" s="14">
        <v>0</v>
      </c>
      <c r="O1615" s="14"/>
      <c r="P1615" s="14">
        <v>0</v>
      </c>
      <c r="Q1615" s="14"/>
      <c r="R1615" s="14">
        <v>324551</v>
      </c>
      <c r="S1615" s="14"/>
      <c r="T1615" s="14">
        <v>237305</v>
      </c>
      <c r="U1615" s="14"/>
      <c r="V1615" s="15">
        <v>606747</v>
      </c>
      <c r="W1615" s="14"/>
      <c r="X1615" s="5" t="str">
        <f t="shared" si="25"/>
        <v>No</v>
      </c>
      <c r="Y1615" s="14"/>
      <c r="Z1615" s="5"/>
      <c r="AA1615" s="14"/>
      <c r="AB1615" s="5"/>
      <c r="AC1615" s="27"/>
      <c r="AD1615" s="5"/>
      <c r="AE1615" s="14"/>
      <c r="AF1615" s="5"/>
      <c r="AG1615" s="7"/>
    </row>
    <row r="1616" spans="1:33" s="54" customFormat="1">
      <c r="A1616" s="16" t="s">
        <v>2313</v>
      </c>
      <c r="B1616" s="16" t="s">
        <v>2314</v>
      </c>
      <c r="C1616" s="17" t="s">
        <v>106</v>
      </c>
      <c r="D1616" s="186" t="s">
        <v>2315</v>
      </c>
      <c r="E1616" s="189" t="s">
        <v>2316</v>
      </c>
      <c r="F1616" s="17" t="s">
        <v>157</v>
      </c>
      <c r="G1616" s="17" t="s">
        <v>147</v>
      </c>
      <c r="H1616" s="18">
        <v>0</v>
      </c>
      <c r="I1616" s="13">
        <v>6</v>
      </c>
      <c r="J1616" s="14">
        <v>26914</v>
      </c>
      <c r="K1616" s="19"/>
      <c r="L1616" s="14">
        <v>121437</v>
      </c>
      <c r="M1616" s="14"/>
      <c r="N1616" s="14">
        <v>0</v>
      </c>
      <c r="O1616" s="14"/>
      <c r="P1616" s="14">
        <v>18992</v>
      </c>
      <c r="Q1616" s="14"/>
      <c r="R1616" s="14">
        <v>3095</v>
      </c>
      <c r="S1616" s="14"/>
      <c r="T1616" s="14">
        <v>147994</v>
      </c>
      <c r="U1616" s="14"/>
      <c r="V1616" s="15">
        <v>318432</v>
      </c>
      <c r="W1616" s="14"/>
      <c r="X1616" s="5" t="str">
        <f t="shared" si="25"/>
        <v>No</v>
      </c>
      <c r="Y1616" s="14"/>
      <c r="Z1616" s="5"/>
      <c r="AA1616" s="14"/>
      <c r="AB1616" s="5"/>
      <c r="AC1616" s="27"/>
      <c r="AD1616" s="5"/>
      <c r="AE1616" s="14"/>
      <c r="AF1616" s="5"/>
      <c r="AG1616" s="7"/>
    </row>
    <row r="1617" spans="1:33" s="54" customFormat="1">
      <c r="A1617" s="16" t="s">
        <v>2143</v>
      </c>
      <c r="B1617" s="16" t="s">
        <v>2144</v>
      </c>
      <c r="C1617" s="17" t="s">
        <v>275</v>
      </c>
      <c r="D1617" s="186" t="s">
        <v>2145</v>
      </c>
      <c r="E1617" s="189" t="s">
        <v>2146</v>
      </c>
      <c r="F1617" s="17" t="s">
        <v>83</v>
      </c>
      <c r="G1617" s="17" t="s">
        <v>147</v>
      </c>
      <c r="H1617" s="18">
        <v>0</v>
      </c>
      <c r="I1617" s="13">
        <v>6</v>
      </c>
      <c r="J1617" s="14">
        <v>19447</v>
      </c>
      <c r="K1617" s="19"/>
      <c r="L1617" s="14">
        <v>0</v>
      </c>
      <c r="M1617" s="14"/>
      <c r="N1617" s="14">
        <v>0</v>
      </c>
      <c r="O1617" s="14"/>
      <c r="P1617" s="14">
        <v>41046</v>
      </c>
      <c r="Q1617" s="14"/>
      <c r="R1617" s="14">
        <v>41046</v>
      </c>
      <c r="S1617" s="14"/>
      <c r="T1617" s="14">
        <v>198579</v>
      </c>
      <c r="U1617" s="14"/>
      <c r="V1617" s="15">
        <v>300118</v>
      </c>
      <c r="W1617" s="14"/>
      <c r="X1617" s="5" t="str">
        <f t="shared" si="25"/>
        <v>No</v>
      </c>
      <c r="Y1617" s="14"/>
      <c r="Z1617" s="5"/>
      <c r="AA1617" s="14"/>
      <c r="AB1617" s="5"/>
      <c r="AC1617" s="27"/>
      <c r="AD1617" s="5"/>
      <c r="AE1617" s="14"/>
      <c r="AF1617" s="5"/>
      <c r="AG1617" s="7"/>
    </row>
    <row r="1618" spans="1:33" s="54" customFormat="1">
      <c r="A1618" s="16" t="s">
        <v>1995</v>
      </c>
      <c r="B1618" s="16" t="s">
        <v>1996</v>
      </c>
      <c r="C1618" s="17" t="s">
        <v>213</v>
      </c>
      <c r="D1618" s="186">
        <v>6105</v>
      </c>
      <c r="E1618" s="189">
        <v>60105</v>
      </c>
      <c r="F1618" s="17" t="s">
        <v>83</v>
      </c>
      <c r="G1618" s="17" t="s">
        <v>5756</v>
      </c>
      <c r="H1618" s="18">
        <v>55121</v>
      </c>
      <c r="I1618" s="13">
        <v>6</v>
      </c>
      <c r="J1618" s="14">
        <v>130173</v>
      </c>
      <c r="K1618" s="19"/>
      <c r="L1618" s="14">
        <v>16403</v>
      </c>
      <c r="M1618" s="14"/>
      <c r="N1618" s="14">
        <v>0</v>
      </c>
      <c r="O1618" s="14"/>
      <c r="P1618" s="14">
        <v>245364</v>
      </c>
      <c r="Q1618" s="14"/>
      <c r="R1618" s="14">
        <v>126224</v>
      </c>
      <c r="S1618" s="14"/>
      <c r="T1618" s="14">
        <v>508154</v>
      </c>
      <c r="U1618" s="14"/>
      <c r="V1618" s="15">
        <v>1026318</v>
      </c>
      <c r="W1618" s="14"/>
      <c r="X1618" s="5" t="str">
        <f t="shared" si="25"/>
        <v>No</v>
      </c>
      <c r="Y1618" s="14"/>
      <c r="Z1618" s="5"/>
      <c r="AA1618" s="14"/>
      <c r="AB1618" s="5"/>
      <c r="AC1618" s="27"/>
      <c r="AD1618" s="5"/>
      <c r="AE1618" s="14"/>
      <c r="AF1618" s="5"/>
      <c r="AG1618" s="7"/>
    </row>
    <row r="1619" spans="1:33" s="54" customFormat="1">
      <c r="A1619" s="16" t="s">
        <v>6250</v>
      </c>
      <c r="B1619" s="16" t="s">
        <v>1035</v>
      </c>
      <c r="C1619" s="17" t="s">
        <v>42</v>
      </c>
      <c r="D1619" s="186">
        <v>2179</v>
      </c>
      <c r="E1619" s="189">
        <v>20179</v>
      </c>
      <c r="F1619" s="17" t="s">
        <v>183</v>
      </c>
      <c r="G1619" s="17" t="s">
        <v>5756</v>
      </c>
      <c r="H1619" s="18">
        <v>423566</v>
      </c>
      <c r="I1619" s="13">
        <v>6</v>
      </c>
      <c r="J1619" s="14">
        <v>167219</v>
      </c>
      <c r="K1619" s="19"/>
      <c r="L1619" s="14">
        <v>1546409</v>
      </c>
      <c r="M1619" s="14"/>
      <c r="N1619" s="14">
        <v>0</v>
      </c>
      <c r="O1619" s="14"/>
      <c r="P1619" s="14">
        <v>0</v>
      </c>
      <c r="Q1619" s="14"/>
      <c r="R1619" s="14">
        <v>0</v>
      </c>
      <c r="S1619" s="14"/>
      <c r="T1619" s="14">
        <v>0</v>
      </c>
      <c r="U1619" s="14"/>
      <c r="V1619" s="15">
        <v>1713628</v>
      </c>
      <c r="W1619" s="14"/>
      <c r="X1619" s="5" t="str">
        <f t="shared" si="25"/>
        <v>No</v>
      </c>
      <c r="Y1619" s="14"/>
      <c r="Z1619" s="5"/>
      <c r="AA1619" s="14"/>
      <c r="AB1619" s="5"/>
      <c r="AC1619" s="27"/>
      <c r="AD1619" s="5"/>
      <c r="AE1619" s="14"/>
      <c r="AF1619" s="5"/>
      <c r="AG1619" s="7"/>
    </row>
    <row r="1620" spans="1:33" s="54" customFormat="1">
      <c r="A1620" s="16" t="s">
        <v>863</v>
      </c>
      <c r="B1620" s="16" t="s">
        <v>281</v>
      </c>
      <c r="C1620" s="17" t="s">
        <v>129</v>
      </c>
      <c r="D1620" s="186" t="s">
        <v>864</v>
      </c>
      <c r="E1620" s="189" t="s">
        <v>865</v>
      </c>
      <c r="F1620" s="17" t="s">
        <v>83</v>
      </c>
      <c r="G1620" s="17" t="s">
        <v>147</v>
      </c>
      <c r="H1620" s="18">
        <v>0</v>
      </c>
      <c r="I1620" s="13">
        <v>6</v>
      </c>
      <c r="J1620" s="14">
        <v>21144</v>
      </c>
      <c r="K1620" s="19"/>
      <c r="L1620" s="14">
        <v>0</v>
      </c>
      <c r="M1620" s="14"/>
      <c r="N1620" s="14">
        <v>0</v>
      </c>
      <c r="O1620" s="14"/>
      <c r="P1620" s="14">
        <v>108501</v>
      </c>
      <c r="Q1620" s="14"/>
      <c r="R1620" s="14">
        <v>0</v>
      </c>
      <c r="S1620" s="14"/>
      <c r="T1620" s="14">
        <v>202903</v>
      </c>
      <c r="U1620" s="14"/>
      <c r="V1620" s="15">
        <v>332548</v>
      </c>
      <c r="W1620" s="14"/>
      <c r="X1620" s="5" t="str">
        <f t="shared" si="25"/>
        <v>No</v>
      </c>
      <c r="Y1620" s="14"/>
      <c r="Z1620" s="5"/>
      <c r="AA1620" s="14"/>
      <c r="AB1620" s="5"/>
      <c r="AC1620" s="27"/>
      <c r="AD1620" s="5"/>
      <c r="AE1620" s="14"/>
      <c r="AF1620" s="5"/>
      <c r="AG1620" s="7"/>
    </row>
    <row r="1621" spans="1:33" s="54" customFormat="1">
      <c r="A1621" s="16" t="s">
        <v>1441</v>
      </c>
      <c r="B1621" s="16" t="s">
        <v>1442</v>
      </c>
      <c r="C1621" s="17" t="s">
        <v>150</v>
      </c>
      <c r="D1621" s="186" t="s">
        <v>1443</v>
      </c>
      <c r="E1621" s="189" t="s">
        <v>1444</v>
      </c>
      <c r="F1621" s="17" t="s">
        <v>83</v>
      </c>
      <c r="G1621" s="17" t="s">
        <v>147</v>
      </c>
      <c r="H1621" s="18">
        <v>0</v>
      </c>
      <c r="I1621" s="13">
        <v>6</v>
      </c>
      <c r="J1621" s="14">
        <v>11969</v>
      </c>
      <c r="K1621" s="19"/>
      <c r="L1621" s="14">
        <v>15730</v>
      </c>
      <c r="M1621" s="14"/>
      <c r="N1621" s="14">
        <v>0</v>
      </c>
      <c r="O1621" s="14"/>
      <c r="P1621" s="14">
        <v>115096</v>
      </c>
      <c r="Q1621" s="14"/>
      <c r="R1621" s="14">
        <v>21824</v>
      </c>
      <c r="S1621" s="14"/>
      <c r="T1621" s="14">
        <v>96526</v>
      </c>
      <c r="U1621" s="14"/>
      <c r="V1621" s="15">
        <v>261145</v>
      </c>
      <c r="W1621" s="14"/>
      <c r="X1621" s="5" t="str">
        <f t="shared" si="25"/>
        <v>No</v>
      </c>
      <c r="Y1621" s="14"/>
      <c r="Z1621" s="5"/>
      <c r="AA1621" s="14"/>
      <c r="AB1621" s="5"/>
      <c r="AC1621" s="27"/>
      <c r="AD1621" s="5"/>
      <c r="AE1621" s="14"/>
      <c r="AF1621" s="5"/>
      <c r="AG1621" s="7"/>
    </row>
    <row r="1622" spans="1:33" s="54" customFormat="1">
      <c r="A1622" s="16" t="s">
        <v>5606</v>
      </c>
      <c r="B1622" s="16" t="s">
        <v>3311</v>
      </c>
      <c r="C1622" s="17" t="s">
        <v>254</v>
      </c>
      <c r="D1622" s="186" t="s">
        <v>5607</v>
      </c>
      <c r="E1622" s="189" t="s">
        <v>5608</v>
      </c>
      <c r="F1622" s="17" t="s">
        <v>83</v>
      </c>
      <c r="G1622" s="17" t="s">
        <v>147</v>
      </c>
      <c r="H1622" s="18">
        <v>0</v>
      </c>
      <c r="I1622" s="13">
        <v>6</v>
      </c>
      <c r="J1622" s="14">
        <v>22945</v>
      </c>
      <c r="K1622" s="19" t="s">
        <v>5830</v>
      </c>
      <c r="L1622" s="14">
        <v>0</v>
      </c>
      <c r="M1622" s="14"/>
      <c r="N1622" s="14">
        <v>0</v>
      </c>
      <c r="O1622" s="14"/>
      <c r="P1622" s="14">
        <v>64399</v>
      </c>
      <c r="Q1622" s="14"/>
      <c r="R1622" s="14">
        <v>0</v>
      </c>
      <c r="S1622" s="14"/>
      <c r="T1622" s="14">
        <v>120153</v>
      </c>
      <c r="U1622" s="14"/>
      <c r="V1622" s="15">
        <v>207497</v>
      </c>
      <c r="W1622" s="14"/>
      <c r="X1622" s="5" t="str">
        <f t="shared" si="25"/>
        <v>Yes</v>
      </c>
      <c r="Y1622" s="14"/>
      <c r="Z1622" s="5"/>
      <c r="AA1622" s="14"/>
      <c r="AB1622" s="5"/>
      <c r="AC1622" s="27"/>
      <c r="AD1622" s="5"/>
      <c r="AE1622" s="14"/>
      <c r="AF1622" s="5"/>
      <c r="AG1622" s="7"/>
    </row>
    <row r="1623" spans="1:33" s="54" customFormat="1">
      <c r="A1623" s="16" t="s">
        <v>1554</v>
      </c>
      <c r="B1623" s="16" t="s">
        <v>1555</v>
      </c>
      <c r="C1623" s="17" t="s">
        <v>178</v>
      </c>
      <c r="D1623" s="186" t="s">
        <v>1556</v>
      </c>
      <c r="E1623" s="189" t="s">
        <v>1557</v>
      </c>
      <c r="F1623" s="17" t="s">
        <v>88</v>
      </c>
      <c r="G1623" s="17" t="s">
        <v>147</v>
      </c>
      <c r="H1623" s="18">
        <v>0</v>
      </c>
      <c r="I1623" s="13">
        <v>6</v>
      </c>
      <c r="J1623" s="14">
        <v>64953</v>
      </c>
      <c r="K1623" s="19"/>
      <c r="L1623" s="14">
        <v>0</v>
      </c>
      <c r="M1623" s="14"/>
      <c r="N1623" s="14">
        <v>0</v>
      </c>
      <c r="O1623" s="14"/>
      <c r="P1623" s="14">
        <v>243373</v>
      </c>
      <c r="Q1623" s="14"/>
      <c r="R1623" s="14">
        <v>282871</v>
      </c>
      <c r="S1623" s="14"/>
      <c r="T1623" s="14">
        <v>138370</v>
      </c>
      <c r="U1623" s="14"/>
      <c r="V1623" s="15">
        <v>729567</v>
      </c>
      <c r="W1623" s="14"/>
      <c r="X1623" s="5" t="str">
        <f t="shared" si="25"/>
        <v>No</v>
      </c>
      <c r="Y1623" s="14"/>
      <c r="Z1623" s="5"/>
      <c r="AA1623" s="14"/>
      <c r="AB1623" s="5"/>
      <c r="AC1623" s="27"/>
      <c r="AD1623" s="5"/>
      <c r="AE1623" s="14"/>
      <c r="AF1623" s="5"/>
      <c r="AG1623" s="7"/>
    </row>
    <row r="1624" spans="1:33" s="54" customFormat="1">
      <c r="A1624" s="16" t="s">
        <v>6234</v>
      </c>
      <c r="B1624" s="16" t="s">
        <v>6235</v>
      </c>
      <c r="C1624" s="17" t="s">
        <v>91</v>
      </c>
      <c r="D1624" s="186"/>
      <c r="E1624" s="189">
        <v>90251</v>
      </c>
      <c r="F1624" s="17" t="s">
        <v>83</v>
      </c>
      <c r="G1624" s="17" t="s">
        <v>5756</v>
      </c>
      <c r="H1624" s="18">
        <v>12150996</v>
      </c>
      <c r="I1624" s="13">
        <v>6</v>
      </c>
      <c r="J1624" s="14">
        <v>71491</v>
      </c>
      <c r="K1624" s="19"/>
      <c r="L1624" s="14">
        <v>0</v>
      </c>
      <c r="M1624" s="14"/>
      <c r="N1624" s="14">
        <v>0</v>
      </c>
      <c r="O1624" s="14"/>
      <c r="P1624" s="14">
        <v>1194076</v>
      </c>
      <c r="Q1624" s="14"/>
      <c r="R1624" s="14">
        <v>0</v>
      </c>
      <c r="S1624" s="14"/>
      <c r="T1624" s="14">
        <v>0</v>
      </c>
      <c r="U1624" s="14"/>
      <c r="V1624" s="15">
        <v>1265567</v>
      </c>
      <c r="W1624" s="14"/>
      <c r="X1624" s="5" t="str">
        <f t="shared" si="25"/>
        <v>No</v>
      </c>
      <c r="Y1624" s="14"/>
      <c r="Z1624" s="5"/>
      <c r="AA1624" s="14"/>
      <c r="AB1624" s="5"/>
      <c r="AC1624" s="27"/>
      <c r="AD1624" s="5"/>
      <c r="AE1624" s="14"/>
      <c r="AF1624" s="5"/>
      <c r="AG1624" s="7"/>
    </row>
    <row r="1625" spans="1:33" s="54" customFormat="1">
      <c r="A1625" s="16" t="s">
        <v>5022</v>
      </c>
      <c r="B1625" s="16" t="s">
        <v>5023</v>
      </c>
      <c r="C1625" s="17" t="s">
        <v>91</v>
      </c>
      <c r="D1625" s="186" t="s">
        <v>5024</v>
      </c>
      <c r="E1625" s="189" t="s">
        <v>5025</v>
      </c>
      <c r="F1625" s="17" t="s">
        <v>83</v>
      </c>
      <c r="G1625" s="17" t="s">
        <v>147</v>
      </c>
      <c r="H1625" s="18">
        <v>0</v>
      </c>
      <c r="I1625" s="13">
        <v>6</v>
      </c>
      <c r="J1625" s="14">
        <v>54160</v>
      </c>
      <c r="K1625" s="19"/>
      <c r="L1625" s="14">
        <v>0</v>
      </c>
      <c r="M1625" s="14"/>
      <c r="N1625" s="14">
        <v>0</v>
      </c>
      <c r="O1625" s="14"/>
      <c r="P1625" s="14">
        <v>747759</v>
      </c>
      <c r="Q1625" s="14"/>
      <c r="R1625" s="14">
        <v>0</v>
      </c>
      <c r="S1625" s="14"/>
      <c r="T1625" s="14">
        <v>65879</v>
      </c>
      <c r="U1625" s="14"/>
      <c r="V1625" s="15">
        <v>867798</v>
      </c>
      <c r="W1625" s="14"/>
      <c r="X1625" s="5" t="str">
        <f t="shared" si="25"/>
        <v>No</v>
      </c>
      <c r="Y1625" s="14"/>
      <c r="Z1625" s="5"/>
      <c r="AA1625" s="14"/>
      <c r="AB1625" s="5"/>
      <c r="AC1625" s="27"/>
      <c r="AD1625" s="5"/>
      <c r="AE1625" s="14"/>
      <c r="AF1625" s="5"/>
      <c r="AG1625" s="7"/>
    </row>
    <row r="1626" spans="1:33" s="54" customFormat="1">
      <c r="A1626" s="16" t="s">
        <v>5269</v>
      </c>
      <c r="B1626" s="16" t="s">
        <v>5270</v>
      </c>
      <c r="C1626" s="17" t="s">
        <v>168</v>
      </c>
      <c r="D1626" s="186" t="s">
        <v>5271</v>
      </c>
      <c r="E1626" s="189" t="s">
        <v>5272</v>
      </c>
      <c r="F1626" s="17" t="s">
        <v>83</v>
      </c>
      <c r="G1626" s="17" t="s">
        <v>147</v>
      </c>
      <c r="H1626" s="18">
        <v>0</v>
      </c>
      <c r="I1626" s="13">
        <v>6</v>
      </c>
      <c r="J1626" s="14">
        <v>98994</v>
      </c>
      <c r="K1626" s="19"/>
      <c r="L1626" s="14">
        <v>0</v>
      </c>
      <c r="M1626" s="14"/>
      <c r="N1626" s="14">
        <v>0</v>
      </c>
      <c r="O1626" s="14"/>
      <c r="P1626" s="14">
        <v>297063</v>
      </c>
      <c r="Q1626" s="14"/>
      <c r="R1626" s="14">
        <v>126437</v>
      </c>
      <c r="S1626" s="14"/>
      <c r="T1626" s="14">
        <v>591329</v>
      </c>
      <c r="U1626" s="14"/>
      <c r="V1626" s="15">
        <v>1113823</v>
      </c>
      <c r="W1626" s="14"/>
      <c r="X1626" s="5" t="str">
        <f t="shared" si="25"/>
        <v>No</v>
      </c>
      <c r="Y1626" s="14"/>
      <c r="Z1626" s="5"/>
      <c r="AA1626" s="14"/>
      <c r="AB1626" s="5"/>
      <c r="AC1626" s="27"/>
      <c r="AD1626" s="5"/>
      <c r="AE1626" s="14"/>
      <c r="AF1626" s="5"/>
      <c r="AG1626" s="7"/>
    </row>
    <row r="1627" spans="1:33" s="54" customFormat="1">
      <c r="A1627" s="16" t="s">
        <v>6628</v>
      </c>
      <c r="B1627" s="16" t="s">
        <v>6401</v>
      </c>
      <c r="C1627" s="17" t="s">
        <v>454</v>
      </c>
      <c r="D1627" s="186" t="s">
        <v>4559</v>
      </c>
      <c r="E1627" s="189" t="s">
        <v>4560</v>
      </c>
      <c r="F1627" s="17" t="s">
        <v>157</v>
      </c>
      <c r="G1627" s="17" t="s">
        <v>147</v>
      </c>
      <c r="H1627" s="18">
        <v>0</v>
      </c>
      <c r="I1627" s="13">
        <v>6</v>
      </c>
      <c r="J1627" s="14">
        <v>6623</v>
      </c>
      <c r="K1627" s="19"/>
      <c r="L1627" s="14">
        <v>44408</v>
      </c>
      <c r="M1627" s="14"/>
      <c r="N1627" s="14">
        <v>0</v>
      </c>
      <c r="O1627" s="14"/>
      <c r="P1627" s="14">
        <v>21000</v>
      </c>
      <c r="Q1627" s="14"/>
      <c r="R1627" s="14">
        <v>51491</v>
      </c>
      <c r="S1627" s="14"/>
      <c r="T1627" s="14">
        <v>116700</v>
      </c>
      <c r="U1627" s="14"/>
      <c r="V1627" s="15">
        <v>240222</v>
      </c>
      <c r="W1627" s="14"/>
      <c r="X1627" s="5" t="str">
        <f t="shared" si="25"/>
        <v>No</v>
      </c>
      <c r="Y1627" s="14"/>
      <c r="Z1627" s="5"/>
      <c r="AA1627" s="14"/>
      <c r="AB1627" s="5"/>
      <c r="AC1627" s="27"/>
      <c r="AD1627" s="5"/>
      <c r="AE1627" s="14"/>
      <c r="AF1627" s="5"/>
      <c r="AG1627" s="7"/>
    </row>
    <row r="1628" spans="1:33" s="54" customFormat="1">
      <c r="A1628" s="16" t="s">
        <v>4057</v>
      </c>
      <c r="B1628" s="16" t="s">
        <v>3973</v>
      </c>
      <c r="C1628" s="17" t="s">
        <v>112</v>
      </c>
      <c r="D1628" s="186" t="s">
        <v>4058</v>
      </c>
      <c r="E1628" s="189" t="s">
        <v>4059</v>
      </c>
      <c r="F1628" s="17" t="s">
        <v>157</v>
      </c>
      <c r="G1628" s="17" t="s">
        <v>147</v>
      </c>
      <c r="H1628" s="18">
        <v>0</v>
      </c>
      <c r="I1628" s="13">
        <v>6</v>
      </c>
      <c r="J1628" s="14">
        <v>6096</v>
      </c>
      <c r="K1628" s="19"/>
      <c r="L1628" s="14">
        <v>83121</v>
      </c>
      <c r="M1628" s="14"/>
      <c r="N1628" s="14">
        <v>0</v>
      </c>
      <c r="O1628" s="14"/>
      <c r="P1628" s="14">
        <v>74292</v>
      </c>
      <c r="Q1628" s="14"/>
      <c r="R1628" s="14">
        <v>10457</v>
      </c>
      <c r="S1628" s="14"/>
      <c r="T1628" s="14">
        <v>115692</v>
      </c>
      <c r="U1628" s="14"/>
      <c r="V1628" s="15">
        <v>289658</v>
      </c>
      <c r="W1628" s="14"/>
      <c r="X1628" s="5" t="str">
        <f t="shared" si="25"/>
        <v>No</v>
      </c>
      <c r="Y1628" s="14"/>
      <c r="Z1628" s="5"/>
      <c r="AA1628" s="14"/>
      <c r="AB1628" s="5"/>
      <c r="AC1628" s="27"/>
      <c r="AD1628" s="5"/>
      <c r="AE1628" s="14"/>
      <c r="AF1628" s="5"/>
      <c r="AG1628" s="7"/>
    </row>
    <row r="1629" spans="1:33" s="54" customFormat="1">
      <c r="A1629" s="16" t="s">
        <v>6620</v>
      </c>
      <c r="B1629" s="16" t="s">
        <v>1660</v>
      </c>
      <c r="C1629" s="17" t="s">
        <v>275</v>
      </c>
      <c r="D1629" s="186" t="s">
        <v>2221</v>
      </c>
      <c r="E1629" s="189" t="s">
        <v>2222</v>
      </c>
      <c r="F1629" s="17" t="s">
        <v>1320</v>
      </c>
      <c r="G1629" s="17" t="s">
        <v>147</v>
      </c>
      <c r="H1629" s="18">
        <v>0</v>
      </c>
      <c r="I1629" s="13">
        <v>6</v>
      </c>
      <c r="J1629" s="14">
        <v>11061</v>
      </c>
      <c r="K1629" s="19"/>
      <c r="L1629" s="14">
        <v>0</v>
      </c>
      <c r="M1629" s="14"/>
      <c r="N1629" s="14">
        <v>0</v>
      </c>
      <c r="O1629" s="14"/>
      <c r="P1629" s="14">
        <v>32044</v>
      </c>
      <c r="Q1629" s="14"/>
      <c r="R1629" s="14">
        <v>32044</v>
      </c>
      <c r="S1629" s="14"/>
      <c r="T1629" s="14">
        <v>103235</v>
      </c>
      <c r="U1629" s="14"/>
      <c r="V1629" s="15">
        <v>178384</v>
      </c>
      <c r="W1629" s="14"/>
      <c r="X1629" s="5" t="str">
        <f t="shared" si="25"/>
        <v>No</v>
      </c>
      <c r="Y1629" s="14"/>
      <c r="Z1629" s="5"/>
      <c r="AA1629" s="14"/>
      <c r="AB1629" s="5"/>
      <c r="AC1629" s="27"/>
      <c r="AD1629" s="5"/>
      <c r="AE1629" s="14"/>
      <c r="AF1629" s="5"/>
      <c r="AG1629" s="7"/>
    </row>
    <row r="1630" spans="1:33" s="54" customFormat="1">
      <c r="A1630" s="16" t="s">
        <v>3744</v>
      </c>
      <c r="B1630" s="16" t="s">
        <v>3745</v>
      </c>
      <c r="C1630" s="17" t="s">
        <v>278</v>
      </c>
      <c r="D1630" s="186" t="s">
        <v>3746</v>
      </c>
      <c r="E1630" s="189" t="s">
        <v>3747</v>
      </c>
      <c r="F1630" s="17" t="s">
        <v>138</v>
      </c>
      <c r="G1630" s="17" t="s">
        <v>147</v>
      </c>
      <c r="H1630" s="18">
        <v>0</v>
      </c>
      <c r="I1630" s="13">
        <v>6</v>
      </c>
      <c r="J1630" s="14">
        <v>30748</v>
      </c>
      <c r="K1630" s="19"/>
      <c r="L1630" s="14">
        <v>0</v>
      </c>
      <c r="M1630" s="14"/>
      <c r="N1630" s="14">
        <v>0</v>
      </c>
      <c r="O1630" s="14"/>
      <c r="P1630" s="14">
        <v>34787</v>
      </c>
      <c r="Q1630" s="14"/>
      <c r="R1630" s="14">
        <v>19546</v>
      </c>
      <c r="S1630" s="14"/>
      <c r="T1630" s="14">
        <v>70734</v>
      </c>
      <c r="U1630" s="14"/>
      <c r="V1630" s="15">
        <v>155815</v>
      </c>
      <c r="W1630" s="14"/>
      <c r="X1630" s="5" t="str">
        <f t="shared" si="25"/>
        <v>No</v>
      </c>
      <c r="Y1630" s="14"/>
      <c r="Z1630" s="5"/>
      <c r="AA1630" s="14"/>
      <c r="AB1630" s="5"/>
      <c r="AC1630" s="27"/>
      <c r="AD1630" s="5"/>
      <c r="AE1630" s="14"/>
      <c r="AF1630" s="5"/>
      <c r="AG1630" s="7"/>
    </row>
    <row r="1631" spans="1:33" s="54" customFormat="1">
      <c r="A1631" s="16" t="s">
        <v>1716</v>
      </c>
      <c r="B1631" s="16" t="s">
        <v>1717</v>
      </c>
      <c r="C1631" s="17" t="s">
        <v>648</v>
      </c>
      <c r="D1631" s="186" t="s">
        <v>1718</v>
      </c>
      <c r="E1631" s="189" t="s">
        <v>1719</v>
      </c>
      <c r="F1631" s="17" t="s">
        <v>157</v>
      </c>
      <c r="G1631" s="17" t="s">
        <v>147</v>
      </c>
      <c r="H1631" s="18">
        <v>0</v>
      </c>
      <c r="I1631" s="13">
        <v>6</v>
      </c>
      <c r="J1631" s="14">
        <v>0</v>
      </c>
      <c r="K1631" s="19"/>
      <c r="L1631" s="14">
        <v>185088</v>
      </c>
      <c r="M1631" s="14"/>
      <c r="N1631" s="14">
        <v>0</v>
      </c>
      <c r="O1631" s="14"/>
      <c r="P1631" s="14">
        <v>90170</v>
      </c>
      <c r="Q1631" s="14"/>
      <c r="R1631" s="14">
        <v>81160</v>
      </c>
      <c r="S1631" s="14"/>
      <c r="T1631" s="14">
        <v>591153</v>
      </c>
      <c r="U1631" s="14"/>
      <c r="V1631" s="15">
        <v>947571</v>
      </c>
      <c r="W1631" s="14"/>
      <c r="X1631" s="5" t="str">
        <f t="shared" si="25"/>
        <v>No</v>
      </c>
      <c r="Y1631" s="14"/>
      <c r="Z1631" s="5"/>
      <c r="AA1631" s="14"/>
      <c r="AB1631" s="5"/>
      <c r="AC1631" s="27"/>
      <c r="AD1631" s="5"/>
      <c r="AE1631" s="14"/>
      <c r="AF1631" s="5"/>
      <c r="AG1631" s="7"/>
    </row>
    <row r="1632" spans="1:33" s="54" customFormat="1">
      <c r="A1632" s="16" t="s">
        <v>5000</v>
      </c>
      <c r="B1632" s="16" t="s">
        <v>5001</v>
      </c>
      <c r="C1632" s="17" t="s">
        <v>91</v>
      </c>
      <c r="D1632" s="186" t="s">
        <v>5002</v>
      </c>
      <c r="E1632" s="189" t="s">
        <v>5003</v>
      </c>
      <c r="F1632" s="17" t="s">
        <v>83</v>
      </c>
      <c r="G1632" s="17" t="s">
        <v>147</v>
      </c>
      <c r="H1632" s="18">
        <v>0</v>
      </c>
      <c r="I1632" s="13">
        <v>6</v>
      </c>
      <c r="J1632" s="14">
        <v>71216</v>
      </c>
      <c r="K1632" s="19"/>
      <c r="L1632" s="14">
        <v>423096</v>
      </c>
      <c r="M1632" s="14"/>
      <c r="N1632" s="14">
        <v>0</v>
      </c>
      <c r="O1632" s="14"/>
      <c r="P1632" s="14">
        <v>52500</v>
      </c>
      <c r="Q1632" s="14"/>
      <c r="R1632" s="14">
        <v>165251</v>
      </c>
      <c r="S1632" s="14"/>
      <c r="T1632" s="14">
        <v>268000</v>
      </c>
      <c r="U1632" s="14"/>
      <c r="V1632" s="15">
        <v>980063</v>
      </c>
      <c r="W1632" s="14"/>
      <c r="X1632" s="5" t="str">
        <f t="shared" si="25"/>
        <v>No</v>
      </c>
      <c r="Y1632" s="14"/>
      <c r="Z1632" s="5"/>
      <c r="AA1632" s="14"/>
      <c r="AB1632" s="5"/>
      <c r="AC1632" s="27"/>
      <c r="AD1632" s="5"/>
      <c r="AE1632" s="14"/>
      <c r="AF1632" s="5"/>
      <c r="AG1632" s="7"/>
    </row>
    <row r="1633" spans="1:33" s="54" customFormat="1">
      <c r="A1633" s="16" t="s">
        <v>5402</v>
      </c>
      <c r="B1633" s="16" t="s">
        <v>5403</v>
      </c>
      <c r="C1633" s="17" t="s">
        <v>58</v>
      </c>
      <c r="D1633" s="186" t="s">
        <v>5404</v>
      </c>
      <c r="E1633" s="189" t="s">
        <v>5405</v>
      </c>
      <c r="F1633" s="17" t="s">
        <v>83</v>
      </c>
      <c r="G1633" s="17" t="s">
        <v>147</v>
      </c>
      <c r="H1633" s="18">
        <v>0</v>
      </c>
      <c r="I1633" s="13">
        <v>6</v>
      </c>
      <c r="J1633" s="14">
        <v>95228</v>
      </c>
      <c r="K1633" s="19"/>
      <c r="L1633" s="14">
        <v>0</v>
      </c>
      <c r="M1633" s="14"/>
      <c r="N1633" s="14">
        <v>0</v>
      </c>
      <c r="O1633" s="14"/>
      <c r="P1633" s="14">
        <v>187265</v>
      </c>
      <c r="Q1633" s="14"/>
      <c r="R1633" s="14">
        <v>81380</v>
      </c>
      <c r="S1633" s="14"/>
      <c r="T1633" s="14">
        <v>268302</v>
      </c>
      <c r="U1633" s="14"/>
      <c r="V1633" s="15">
        <v>632175</v>
      </c>
      <c r="W1633" s="14"/>
      <c r="X1633" s="5" t="str">
        <f t="shared" si="25"/>
        <v>No</v>
      </c>
      <c r="Y1633" s="14"/>
      <c r="Z1633" s="5"/>
      <c r="AA1633" s="14"/>
      <c r="AB1633" s="5"/>
      <c r="AC1633" s="27"/>
      <c r="AD1633" s="5"/>
      <c r="AE1633" s="14"/>
      <c r="AF1633" s="5"/>
      <c r="AG1633" s="7"/>
    </row>
    <row r="1634" spans="1:33" s="54" customFormat="1">
      <c r="A1634" s="16" t="s">
        <v>330</v>
      </c>
      <c r="B1634" s="16" t="s">
        <v>331</v>
      </c>
      <c r="C1634" s="17" t="s">
        <v>160</v>
      </c>
      <c r="D1634" s="186" t="s">
        <v>332</v>
      </c>
      <c r="E1634" s="189">
        <v>11140</v>
      </c>
      <c r="F1634" s="17" t="s">
        <v>36</v>
      </c>
      <c r="G1634" s="17" t="s">
        <v>5756</v>
      </c>
      <c r="H1634" s="18">
        <v>0</v>
      </c>
      <c r="I1634" s="13">
        <v>6</v>
      </c>
      <c r="J1634" s="14">
        <v>0</v>
      </c>
      <c r="K1634" s="19"/>
      <c r="L1634" s="14">
        <v>0</v>
      </c>
      <c r="M1634" s="14"/>
      <c r="N1634" s="14">
        <v>0</v>
      </c>
      <c r="O1634" s="14"/>
      <c r="P1634" s="14">
        <v>0</v>
      </c>
      <c r="Q1634" s="14"/>
      <c r="R1634" s="14">
        <v>0</v>
      </c>
      <c r="S1634" s="14"/>
      <c r="T1634" s="14">
        <v>147655</v>
      </c>
      <c r="U1634" s="14"/>
      <c r="V1634" s="15">
        <v>147655</v>
      </c>
      <c r="W1634" s="14"/>
      <c r="X1634" s="5" t="str">
        <f t="shared" si="25"/>
        <v>No</v>
      </c>
      <c r="Y1634" s="14"/>
      <c r="Z1634" s="5"/>
      <c r="AA1634" s="14"/>
      <c r="AB1634" s="5"/>
      <c r="AC1634" s="27"/>
      <c r="AD1634" s="5"/>
      <c r="AE1634" s="14"/>
      <c r="AF1634" s="5"/>
      <c r="AG1634" s="7"/>
    </row>
    <row r="1635" spans="1:33" s="54" customFormat="1">
      <c r="A1635" s="16" t="s">
        <v>6277</v>
      </c>
      <c r="B1635" s="16" t="s">
        <v>6278</v>
      </c>
      <c r="C1635" s="17" t="s">
        <v>91</v>
      </c>
      <c r="D1635" s="186"/>
      <c r="E1635" s="189">
        <v>90300</v>
      </c>
      <c r="F1635" s="17" t="s">
        <v>83</v>
      </c>
      <c r="G1635" s="17" t="s">
        <v>5756</v>
      </c>
      <c r="H1635" s="18">
        <v>12150996</v>
      </c>
      <c r="I1635" s="13">
        <v>5</v>
      </c>
      <c r="J1635" s="14">
        <v>33628</v>
      </c>
      <c r="K1635" s="19"/>
      <c r="L1635" s="14">
        <v>0</v>
      </c>
      <c r="M1635" s="14"/>
      <c r="N1635" s="14">
        <v>0</v>
      </c>
      <c r="O1635" s="14"/>
      <c r="P1635" s="14">
        <v>12434</v>
      </c>
      <c r="Q1635" s="14"/>
      <c r="R1635" s="14">
        <v>0</v>
      </c>
      <c r="S1635" s="14"/>
      <c r="T1635" s="14">
        <v>0</v>
      </c>
      <c r="U1635" s="14"/>
      <c r="V1635" s="15">
        <v>46062</v>
      </c>
      <c r="W1635" s="14"/>
      <c r="X1635" s="5" t="str">
        <f t="shared" si="25"/>
        <v>No</v>
      </c>
      <c r="Y1635" s="14"/>
      <c r="Z1635" s="5"/>
      <c r="AA1635" s="14"/>
      <c r="AB1635" s="5"/>
      <c r="AC1635" s="27"/>
      <c r="AD1635" s="5"/>
      <c r="AE1635" s="14"/>
      <c r="AF1635" s="5"/>
      <c r="AG1635" s="7"/>
    </row>
    <row r="1636" spans="1:33" s="54" customFormat="1">
      <c r="A1636" s="16" t="s">
        <v>6645</v>
      </c>
      <c r="B1636" s="16" t="s">
        <v>6646</v>
      </c>
      <c r="C1636" s="17" t="s">
        <v>454</v>
      </c>
      <c r="D1636" s="186"/>
      <c r="E1636" s="189" t="s">
        <v>6647</v>
      </c>
      <c r="F1636" s="17" t="s">
        <v>83</v>
      </c>
      <c r="G1636" s="17" t="s">
        <v>147</v>
      </c>
      <c r="H1636" s="18">
        <v>0</v>
      </c>
      <c r="I1636" s="13">
        <v>5</v>
      </c>
      <c r="J1636" s="14">
        <v>1955</v>
      </c>
      <c r="K1636" s="19"/>
      <c r="L1636" s="14">
        <v>0</v>
      </c>
      <c r="M1636" s="14"/>
      <c r="N1636" s="14">
        <v>0</v>
      </c>
      <c r="O1636" s="14"/>
      <c r="P1636" s="14">
        <v>91054</v>
      </c>
      <c r="Q1636" s="14"/>
      <c r="R1636" s="14">
        <v>40893</v>
      </c>
      <c r="S1636" s="14"/>
      <c r="T1636" s="14">
        <v>0</v>
      </c>
      <c r="U1636" s="14"/>
      <c r="V1636" s="15">
        <v>133902</v>
      </c>
      <c r="W1636" s="14"/>
      <c r="X1636" s="5" t="str">
        <f t="shared" si="25"/>
        <v>No</v>
      </c>
      <c r="Y1636" s="14"/>
      <c r="Z1636" s="5"/>
      <c r="AA1636" s="14"/>
      <c r="AB1636" s="5"/>
      <c r="AC1636" s="27"/>
      <c r="AD1636" s="5"/>
      <c r="AE1636" s="14"/>
      <c r="AF1636" s="5"/>
      <c r="AG1636" s="7"/>
    </row>
    <row r="1637" spans="1:33" s="54" customFormat="1">
      <c r="A1637" s="16" t="s">
        <v>2078</v>
      </c>
      <c r="B1637" s="16" t="s">
        <v>1932</v>
      </c>
      <c r="C1637" s="17" t="s">
        <v>275</v>
      </c>
      <c r="D1637" s="186" t="s">
        <v>2079</v>
      </c>
      <c r="E1637" s="189" t="s">
        <v>2080</v>
      </c>
      <c r="F1637" s="17" t="s">
        <v>83</v>
      </c>
      <c r="G1637" s="17" t="s">
        <v>147</v>
      </c>
      <c r="H1637" s="18">
        <v>0</v>
      </c>
      <c r="I1637" s="13">
        <v>5</v>
      </c>
      <c r="J1637" s="14">
        <v>17406</v>
      </c>
      <c r="K1637" s="19"/>
      <c r="L1637" s="14">
        <v>0</v>
      </c>
      <c r="M1637" s="14"/>
      <c r="N1637" s="14">
        <v>0</v>
      </c>
      <c r="O1637" s="14"/>
      <c r="P1637" s="14">
        <v>46674</v>
      </c>
      <c r="Q1637" s="14"/>
      <c r="R1637" s="14">
        <v>46674</v>
      </c>
      <c r="S1637" s="14"/>
      <c r="T1637" s="14">
        <v>165104</v>
      </c>
      <c r="U1637" s="14"/>
      <c r="V1637" s="15">
        <v>275858</v>
      </c>
      <c r="W1637" s="14"/>
      <c r="X1637" s="5" t="str">
        <f t="shared" si="25"/>
        <v>No</v>
      </c>
      <c r="Y1637" s="14"/>
      <c r="Z1637" s="5"/>
      <c r="AA1637" s="14"/>
      <c r="AB1637" s="5"/>
      <c r="AC1637" s="27"/>
      <c r="AD1637" s="5"/>
      <c r="AE1637" s="14"/>
      <c r="AF1637" s="5"/>
      <c r="AG1637" s="7"/>
    </row>
    <row r="1638" spans="1:33" s="54" customFormat="1">
      <c r="A1638" s="16" t="s">
        <v>5934</v>
      </c>
      <c r="B1638" s="16" t="s">
        <v>6078</v>
      </c>
      <c r="C1638" s="17" t="s">
        <v>238</v>
      </c>
      <c r="D1638" s="186" t="s">
        <v>5935</v>
      </c>
      <c r="E1638" s="189">
        <v>11152</v>
      </c>
      <c r="F1638" s="17" t="s">
        <v>36</v>
      </c>
      <c r="G1638" s="17" t="s">
        <v>5756</v>
      </c>
      <c r="H1638" s="18">
        <v>0</v>
      </c>
      <c r="I1638" s="13">
        <v>5</v>
      </c>
      <c r="J1638" s="14">
        <v>0</v>
      </c>
      <c r="K1638" s="19"/>
      <c r="L1638" s="14">
        <v>0</v>
      </c>
      <c r="M1638" s="14"/>
      <c r="N1638" s="14">
        <v>0</v>
      </c>
      <c r="O1638" s="14"/>
      <c r="P1638" s="14">
        <v>850516</v>
      </c>
      <c r="Q1638" s="14"/>
      <c r="R1638" s="14">
        <v>0</v>
      </c>
      <c r="S1638" s="14"/>
      <c r="T1638" s="14">
        <v>113801</v>
      </c>
      <c r="U1638" s="14"/>
      <c r="V1638" s="15">
        <v>964317</v>
      </c>
      <c r="W1638" s="14"/>
      <c r="X1638" s="5" t="str">
        <f t="shared" si="25"/>
        <v>No</v>
      </c>
      <c r="Y1638" s="14"/>
      <c r="Z1638" s="5"/>
      <c r="AA1638" s="14"/>
      <c r="AB1638" s="5"/>
      <c r="AC1638" s="27"/>
      <c r="AD1638" s="5"/>
      <c r="AE1638" s="14"/>
      <c r="AF1638" s="5"/>
      <c r="AG1638" s="7"/>
    </row>
    <row r="1639" spans="1:33" s="54" customFormat="1">
      <c r="A1639" s="16" t="s">
        <v>6267</v>
      </c>
      <c r="B1639" s="16" t="s">
        <v>1376</v>
      </c>
      <c r="C1639" s="17" t="s">
        <v>132</v>
      </c>
      <c r="D1639" s="186" t="s">
        <v>5567</v>
      </c>
      <c r="E1639" s="189" t="s">
        <v>5568</v>
      </c>
      <c r="F1639" s="17" t="s">
        <v>125</v>
      </c>
      <c r="G1639" s="17" t="s">
        <v>147</v>
      </c>
      <c r="H1639" s="18">
        <v>0</v>
      </c>
      <c r="I1639" s="13">
        <v>5</v>
      </c>
      <c r="J1639" s="14">
        <v>13069</v>
      </c>
      <c r="K1639" s="19"/>
      <c r="L1639" s="14">
        <v>0</v>
      </c>
      <c r="M1639" s="14"/>
      <c r="N1639" s="14">
        <v>0</v>
      </c>
      <c r="O1639" s="14"/>
      <c r="P1639" s="14">
        <v>145155</v>
      </c>
      <c r="Q1639" s="14"/>
      <c r="R1639" s="14">
        <v>62458</v>
      </c>
      <c r="S1639" s="14"/>
      <c r="T1639" s="14">
        <v>207606</v>
      </c>
      <c r="U1639" s="14"/>
      <c r="V1639" s="15">
        <v>428288</v>
      </c>
      <c r="W1639" s="14"/>
      <c r="X1639" s="5" t="str">
        <f t="shared" si="25"/>
        <v>No</v>
      </c>
      <c r="Y1639" s="14"/>
      <c r="Z1639" s="5"/>
      <c r="AA1639" s="14"/>
      <c r="AB1639" s="5"/>
      <c r="AC1639" s="27"/>
      <c r="AD1639" s="5"/>
      <c r="AE1639" s="14"/>
      <c r="AF1639" s="5"/>
      <c r="AG1639" s="7"/>
    </row>
    <row r="1640" spans="1:33" s="54" customFormat="1">
      <c r="A1640" s="16" t="s">
        <v>2189</v>
      </c>
      <c r="B1640" s="16" t="s">
        <v>2190</v>
      </c>
      <c r="C1640" s="17" t="s">
        <v>275</v>
      </c>
      <c r="D1640" s="186" t="s">
        <v>2191</v>
      </c>
      <c r="E1640" s="189" t="s">
        <v>2192</v>
      </c>
      <c r="F1640" s="17" t="s">
        <v>157</v>
      </c>
      <c r="G1640" s="17" t="s">
        <v>147</v>
      </c>
      <c r="H1640" s="18">
        <v>0</v>
      </c>
      <c r="I1640" s="13">
        <v>5</v>
      </c>
      <c r="J1640" s="14">
        <v>11053</v>
      </c>
      <c r="K1640" s="19"/>
      <c r="L1640" s="14">
        <v>0</v>
      </c>
      <c r="M1640" s="14"/>
      <c r="N1640" s="14">
        <v>0</v>
      </c>
      <c r="O1640" s="14"/>
      <c r="P1640" s="14">
        <v>10357</v>
      </c>
      <c r="Q1640" s="14"/>
      <c r="R1640" s="14">
        <v>10357</v>
      </c>
      <c r="S1640" s="14"/>
      <c r="T1640" s="14">
        <v>28402</v>
      </c>
      <c r="U1640" s="14"/>
      <c r="V1640" s="15">
        <v>60169</v>
      </c>
      <c r="W1640" s="14"/>
      <c r="X1640" s="5" t="str">
        <f t="shared" si="25"/>
        <v>No</v>
      </c>
      <c r="Y1640" s="14"/>
      <c r="Z1640" s="5"/>
      <c r="AA1640" s="14"/>
      <c r="AB1640" s="5"/>
      <c r="AC1640" s="27"/>
      <c r="AD1640" s="5"/>
      <c r="AE1640" s="14"/>
      <c r="AF1640" s="5"/>
      <c r="AG1640" s="7"/>
    </row>
    <row r="1641" spans="1:33" s="54" customFormat="1">
      <c r="A1641" s="16" t="s">
        <v>3664</v>
      </c>
      <c r="B1641" s="16" t="s">
        <v>2747</v>
      </c>
      <c r="C1641" s="17" t="s">
        <v>65</v>
      </c>
      <c r="D1641" s="186" t="s">
        <v>3665</v>
      </c>
      <c r="E1641" s="189">
        <v>239</v>
      </c>
      <c r="F1641" s="17" t="s">
        <v>36</v>
      </c>
      <c r="G1641" s="17" t="s">
        <v>5756</v>
      </c>
      <c r="H1641" s="18">
        <v>0</v>
      </c>
      <c r="I1641" s="13">
        <v>5</v>
      </c>
      <c r="J1641" s="14">
        <v>0</v>
      </c>
      <c r="K1641" s="19"/>
      <c r="L1641" s="14">
        <v>0</v>
      </c>
      <c r="M1641" s="14"/>
      <c r="N1641" s="14">
        <v>0</v>
      </c>
      <c r="O1641" s="14"/>
      <c r="P1641" s="14">
        <v>0</v>
      </c>
      <c r="Q1641" s="14"/>
      <c r="R1641" s="14">
        <v>0</v>
      </c>
      <c r="S1641" s="14"/>
      <c r="T1641" s="14">
        <v>93357</v>
      </c>
      <c r="U1641" s="14"/>
      <c r="V1641" s="15">
        <v>93357</v>
      </c>
      <c r="W1641" s="14"/>
      <c r="X1641" s="5" t="str">
        <f t="shared" si="25"/>
        <v>No</v>
      </c>
      <c r="Y1641" s="14"/>
      <c r="Z1641" s="5"/>
      <c r="AA1641" s="14"/>
      <c r="AB1641" s="5"/>
      <c r="AC1641" s="27"/>
      <c r="AD1641" s="5"/>
      <c r="AE1641" s="14"/>
      <c r="AF1641" s="5"/>
      <c r="AG1641" s="7"/>
    </row>
    <row r="1642" spans="1:33" s="54" customFormat="1">
      <c r="A1642" s="16" t="s">
        <v>3537</v>
      </c>
      <c r="B1642" s="16" t="s">
        <v>1759</v>
      </c>
      <c r="C1642" s="17" t="s">
        <v>109</v>
      </c>
      <c r="D1642" s="186">
        <v>5107</v>
      </c>
      <c r="E1642" s="189">
        <v>50107</v>
      </c>
      <c r="F1642" s="17" t="s">
        <v>83</v>
      </c>
      <c r="G1642" s="17" t="s">
        <v>5756</v>
      </c>
      <c r="H1642" s="18">
        <v>229351</v>
      </c>
      <c r="I1642" s="13">
        <v>5</v>
      </c>
      <c r="J1642" s="14">
        <v>34391</v>
      </c>
      <c r="K1642" s="19"/>
      <c r="L1642" s="14">
        <v>0</v>
      </c>
      <c r="M1642" s="14"/>
      <c r="N1642" s="14">
        <v>0</v>
      </c>
      <c r="O1642" s="14"/>
      <c r="P1642" s="14">
        <v>849973</v>
      </c>
      <c r="Q1642" s="14"/>
      <c r="R1642" s="14">
        <v>66250</v>
      </c>
      <c r="S1642" s="14"/>
      <c r="T1642" s="14">
        <v>224468</v>
      </c>
      <c r="U1642" s="14"/>
      <c r="V1642" s="15">
        <v>1175082</v>
      </c>
      <c r="W1642" s="14"/>
      <c r="X1642" s="5" t="str">
        <f t="shared" si="25"/>
        <v>No</v>
      </c>
      <c r="Y1642" s="14"/>
      <c r="Z1642" s="5"/>
      <c r="AA1642" s="14"/>
      <c r="AB1642" s="5"/>
      <c r="AC1642" s="27"/>
      <c r="AD1642" s="5"/>
      <c r="AE1642" s="14"/>
      <c r="AF1642" s="5"/>
      <c r="AG1642" s="7"/>
    </row>
    <row r="1643" spans="1:33" s="54" customFormat="1">
      <c r="A1643" s="16" t="s">
        <v>5300</v>
      </c>
      <c r="B1643" s="16" t="s">
        <v>5301</v>
      </c>
      <c r="C1643" s="17" t="s">
        <v>58</v>
      </c>
      <c r="D1643" s="186" t="s">
        <v>5302</v>
      </c>
      <c r="E1643" s="189" t="s">
        <v>5303</v>
      </c>
      <c r="F1643" s="17" t="s">
        <v>83</v>
      </c>
      <c r="G1643" s="17" t="s">
        <v>147</v>
      </c>
      <c r="H1643" s="18">
        <v>0</v>
      </c>
      <c r="I1643" s="13">
        <v>5</v>
      </c>
      <c r="J1643" s="14">
        <v>161159</v>
      </c>
      <c r="K1643" s="19"/>
      <c r="L1643" s="14">
        <v>0</v>
      </c>
      <c r="M1643" s="14"/>
      <c r="N1643" s="14">
        <v>0</v>
      </c>
      <c r="O1643" s="14"/>
      <c r="P1643" s="14">
        <v>0</v>
      </c>
      <c r="Q1643" s="14"/>
      <c r="R1643" s="14">
        <v>49599</v>
      </c>
      <c r="S1643" s="14"/>
      <c r="T1643" s="14">
        <v>74700</v>
      </c>
      <c r="U1643" s="14"/>
      <c r="V1643" s="15">
        <v>285458</v>
      </c>
      <c r="W1643" s="14"/>
      <c r="X1643" s="5" t="str">
        <f t="shared" si="25"/>
        <v>No</v>
      </c>
      <c r="Y1643" s="14"/>
      <c r="Z1643" s="5"/>
      <c r="AA1643" s="14"/>
      <c r="AB1643" s="5"/>
      <c r="AC1643" s="27"/>
      <c r="AD1643" s="5"/>
      <c r="AE1643" s="14"/>
      <c r="AF1643" s="5"/>
      <c r="AG1643" s="7"/>
    </row>
    <row r="1644" spans="1:33" s="54" customFormat="1">
      <c r="A1644" s="16" t="s">
        <v>1157</v>
      </c>
      <c r="B1644" s="16" t="s">
        <v>1158</v>
      </c>
      <c r="C1644" s="17" t="s">
        <v>150</v>
      </c>
      <c r="D1644" s="186" t="s">
        <v>1159</v>
      </c>
      <c r="E1644" s="189">
        <v>66158</v>
      </c>
      <c r="F1644" s="17" t="s">
        <v>36</v>
      </c>
      <c r="G1644" s="17" t="s">
        <v>5756</v>
      </c>
      <c r="H1644" s="18">
        <v>0</v>
      </c>
      <c r="I1644" s="13">
        <v>5</v>
      </c>
      <c r="J1644" s="14">
        <v>0</v>
      </c>
      <c r="K1644" s="19"/>
      <c r="L1644" s="14">
        <v>0</v>
      </c>
      <c r="M1644" s="14"/>
      <c r="N1644" s="14">
        <v>0</v>
      </c>
      <c r="O1644" s="14"/>
      <c r="P1644" s="14">
        <v>0</v>
      </c>
      <c r="Q1644" s="14"/>
      <c r="R1644" s="14">
        <v>0</v>
      </c>
      <c r="S1644" s="14"/>
      <c r="T1644" s="14">
        <v>423284</v>
      </c>
      <c r="U1644" s="14"/>
      <c r="V1644" s="15">
        <v>423284</v>
      </c>
      <c r="W1644" s="14"/>
      <c r="X1644" s="5" t="str">
        <f t="shared" si="25"/>
        <v>No</v>
      </c>
      <c r="Y1644" s="14"/>
      <c r="Z1644" s="5"/>
      <c r="AA1644" s="14"/>
      <c r="AB1644" s="5"/>
      <c r="AC1644" s="27"/>
      <c r="AD1644" s="5"/>
      <c r="AE1644" s="14"/>
      <c r="AF1644" s="5"/>
      <c r="AG1644" s="7"/>
    </row>
    <row r="1645" spans="1:33" s="54" customFormat="1">
      <c r="A1645" s="16" t="s">
        <v>4300</v>
      </c>
      <c r="B1645" s="16" t="s">
        <v>4301</v>
      </c>
      <c r="C1645" s="17" t="s">
        <v>235</v>
      </c>
      <c r="D1645" s="186" t="s">
        <v>4302</v>
      </c>
      <c r="E1645" s="189" t="s">
        <v>4303</v>
      </c>
      <c r="F1645" s="17" t="s">
        <v>83</v>
      </c>
      <c r="G1645" s="17" t="s">
        <v>147</v>
      </c>
      <c r="H1645" s="18">
        <v>0</v>
      </c>
      <c r="I1645" s="13">
        <v>5</v>
      </c>
      <c r="J1645" s="14">
        <v>2002</v>
      </c>
      <c r="K1645" s="19"/>
      <c r="L1645" s="14">
        <v>82277</v>
      </c>
      <c r="M1645" s="14"/>
      <c r="N1645" s="14">
        <v>0</v>
      </c>
      <c r="O1645" s="14"/>
      <c r="P1645" s="14">
        <v>75335</v>
      </c>
      <c r="Q1645" s="14"/>
      <c r="R1645" s="14">
        <v>110156</v>
      </c>
      <c r="S1645" s="14"/>
      <c r="T1645" s="14">
        <v>95896</v>
      </c>
      <c r="U1645" s="14"/>
      <c r="V1645" s="15">
        <v>365666</v>
      </c>
      <c r="W1645" s="14"/>
      <c r="X1645" s="5" t="str">
        <f t="shared" si="25"/>
        <v>No</v>
      </c>
      <c r="Y1645" s="14"/>
      <c r="Z1645" s="5"/>
      <c r="AA1645" s="14"/>
      <c r="AB1645" s="5"/>
      <c r="AC1645" s="27"/>
      <c r="AD1645" s="5"/>
      <c r="AE1645" s="14"/>
      <c r="AF1645" s="5"/>
      <c r="AG1645" s="7"/>
    </row>
    <row r="1646" spans="1:33" s="54" customFormat="1">
      <c r="A1646" s="16" t="s">
        <v>6297</v>
      </c>
      <c r="B1646" s="16" t="s">
        <v>6298</v>
      </c>
      <c r="C1646" s="17" t="s">
        <v>171</v>
      </c>
      <c r="D1646" s="186"/>
      <c r="E1646" s="189">
        <v>40249</v>
      </c>
      <c r="F1646" s="17" t="s">
        <v>83</v>
      </c>
      <c r="G1646" s="17" t="s">
        <v>5756</v>
      </c>
      <c r="H1646" s="18">
        <v>5502379</v>
      </c>
      <c r="I1646" s="13">
        <v>5</v>
      </c>
      <c r="J1646" s="14">
        <v>0</v>
      </c>
      <c r="K1646" s="19"/>
      <c r="L1646" s="14">
        <v>0</v>
      </c>
      <c r="M1646" s="14"/>
      <c r="N1646" s="14">
        <v>0</v>
      </c>
      <c r="O1646" s="14"/>
      <c r="P1646" s="14">
        <v>857554</v>
      </c>
      <c r="Q1646" s="14"/>
      <c r="R1646" s="14">
        <v>0</v>
      </c>
      <c r="S1646" s="14"/>
      <c r="T1646" s="14">
        <v>0</v>
      </c>
      <c r="U1646" s="14"/>
      <c r="V1646" s="15">
        <v>857554</v>
      </c>
      <c r="W1646" s="14"/>
      <c r="X1646" s="5" t="str">
        <f t="shared" si="25"/>
        <v>No</v>
      </c>
      <c r="Y1646" s="14"/>
      <c r="Z1646" s="5"/>
      <c r="AA1646" s="14"/>
      <c r="AB1646" s="5"/>
      <c r="AC1646" s="27"/>
      <c r="AD1646" s="5"/>
      <c r="AE1646" s="14"/>
      <c r="AF1646" s="5"/>
      <c r="AG1646" s="7"/>
    </row>
    <row r="1647" spans="1:33" s="54" customFormat="1">
      <c r="A1647" s="16" t="s">
        <v>5053</v>
      </c>
      <c r="B1647" s="16" t="s">
        <v>5054</v>
      </c>
      <c r="C1647" s="17" t="s">
        <v>91</v>
      </c>
      <c r="D1647" s="186" t="s">
        <v>5055</v>
      </c>
      <c r="E1647" s="189" t="s">
        <v>5056</v>
      </c>
      <c r="F1647" s="17" t="s">
        <v>83</v>
      </c>
      <c r="G1647" s="17" t="s">
        <v>147</v>
      </c>
      <c r="H1647" s="18">
        <v>0</v>
      </c>
      <c r="I1647" s="13">
        <v>5</v>
      </c>
      <c r="J1647" s="14">
        <v>37030</v>
      </c>
      <c r="K1647" s="19"/>
      <c r="L1647" s="14">
        <v>275096</v>
      </c>
      <c r="M1647" s="14"/>
      <c r="N1647" s="14">
        <v>0</v>
      </c>
      <c r="O1647" s="14"/>
      <c r="P1647" s="14">
        <v>0</v>
      </c>
      <c r="Q1647" s="14"/>
      <c r="R1647" s="14">
        <v>1074667</v>
      </c>
      <c r="S1647" s="14"/>
      <c r="T1647" s="14">
        <v>87275</v>
      </c>
      <c r="U1647" s="14"/>
      <c r="V1647" s="15">
        <v>1474068</v>
      </c>
      <c r="W1647" s="14"/>
      <c r="X1647" s="5" t="str">
        <f t="shared" si="25"/>
        <v>No</v>
      </c>
      <c r="Y1647" s="14"/>
      <c r="Z1647" s="5"/>
      <c r="AA1647" s="14"/>
      <c r="AB1647" s="5"/>
      <c r="AC1647" s="27"/>
      <c r="AD1647" s="5"/>
      <c r="AE1647" s="14"/>
      <c r="AF1647" s="5"/>
      <c r="AG1647" s="7"/>
    </row>
    <row r="1648" spans="1:33" s="54" customFormat="1">
      <c r="A1648" s="16" t="s">
        <v>6651</v>
      </c>
      <c r="B1648" s="16" t="s">
        <v>2003</v>
      </c>
      <c r="C1648" s="17" t="s">
        <v>69</v>
      </c>
      <c r="D1648" s="186" t="s">
        <v>2068</v>
      </c>
      <c r="E1648" s="189" t="s">
        <v>2069</v>
      </c>
      <c r="F1648" s="17" t="s">
        <v>83</v>
      </c>
      <c r="G1648" s="17" t="s">
        <v>147</v>
      </c>
      <c r="H1648" s="18">
        <v>0</v>
      </c>
      <c r="I1648" s="13">
        <v>5</v>
      </c>
      <c r="J1648" s="14">
        <v>79597</v>
      </c>
      <c r="K1648" s="19"/>
      <c r="L1648" s="14">
        <v>15625</v>
      </c>
      <c r="M1648" s="14"/>
      <c r="N1648" s="14">
        <v>0</v>
      </c>
      <c r="O1648" s="14"/>
      <c r="P1648" s="14">
        <v>325152</v>
      </c>
      <c r="Q1648" s="14"/>
      <c r="R1648" s="14">
        <v>57333</v>
      </c>
      <c r="S1648" s="14"/>
      <c r="T1648" s="14">
        <v>478516</v>
      </c>
      <c r="U1648" s="14"/>
      <c r="V1648" s="15">
        <v>956223</v>
      </c>
      <c r="W1648" s="14"/>
      <c r="X1648" s="5" t="str">
        <f t="shared" si="25"/>
        <v>No</v>
      </c>
      <c r="Y1648" s="14"/>
      <c r="Z1648" s="5"/>
      <c r="AA1648" s="14"/>
      <c r="AB1648" s="5"/>
      <c r="AC1648" s="27"/>
      <c r="AD1648" s="5"/>
      <c r="AE1648" s="14"/>
      <c r="AF1648" s="5"/>
      <c r="AG1648" s="7"/>
    </row>
    <row r="1649" spans="1:33" s="54" customFormat="1">
      <c r="A1649" s="16" t="s">
        <v>5446</v>
      </c>
      <c r="B1649" s="16" t="s">
        <v>3973</v>
      </c>
      <c r="C1649" s="17" t="s">
        <v>58</v>
      </c>
      <c r="D1649" s="186" t="s">
        <v>5447</v>
      </c>
      <c r="E1649" s="189" t="s">
        <v>5448</v>
      </c>
      <c r="F1649" s="17" t="s">
        <v>83</v>
      </c>
      <c r="G1649" s="17" t="s">
        <v>147</v>
      </c>
      <c r="H1649" s="18">
        <v>0</v>
      </c>
      <c r="I1649" s="13">
        <v>5</v>
      </c>
      <c r="J1649" s="14">
        <v>81611</v>
      </c>
      <c r="K1649" s="19"/>
      <c r="L1649" s="14">
        <v>0</v>
      </c>
      <c r="M1649" s="14"/>
      <c r="N1649" s="14">
        <v>0</v>
      </c>
      <c r="O1649" s="14"/>
      <c r="P1649" s="14">
        <v>35409</v>
      </c>
      <c r="Q1649" s="14"/>
      <c r="R1649" s="14">
        <v>51549</v>
      </c>
      <c r="S1649" s="14"/>
      <c r="T1649" s="14">
        <v>56570</v>
      </c>
      <c r="U1649" s="14"/>
      <c r="V1649" s="15">
        <v>225139</v>
      </c>
      <c r="W1649" s="14"/>
      <c r="X1649" s="5" t="str">
        <f t="shared" si="25"/>
        <v>No</v>
      </c>
      <c r="Y1649" s="14"/>
      <c r="Z1649" s="5"/>
      <c r="AA1649" s="14"/>
      <c r="AB1649" s="5"/>
      <c r="AC1649" s="27"/>
      <c r="AD1649" s="5"/>
      <c r="AE1649" s="14"/>
      <c r="AF1649" s="5"/>
      <c r="AG1649" s="7"/>
    </row>
    <row r="1650" spans="1:33" s="54" customFormat="1">
      <c r="A1650" s="16" t="s">
        <v>5625</v>
      </c>
      <c r="B1650" s="16" t="s">
        <v>5626</v>
      </c>
      <c r="C1650" s="17" t="s">
        <v>254</v>
      </c>
      <c r="D1650" s="186" t="s">
        <v>5627</v>
      </c>
      <c r="E1650" s="189" t="s">
        <v>5628</v>
      </c>
      <c r="F1650" s="17" t="s">
        <v>157</v>
      </c>
      <c r="G1650" s="17" t="s">
        <v>147</v>
      </c>
      <c r="H1650" s="18">
        <v>0</v>
      </c>
      <c r="I1650" s="13">
        <v>5</v>
      </c>
      <c r="J1650" s="14">
        <v>7073</v>
      </c>
      <c r="K1650" s="19"/>
      <c r="L1650" s="14">
        <v>0</v>
      </c>
      <c r="M1650" s="14"/>
      <c r="N1650" s="14">
        <v>0</v>
      </c>
      <c r="O1650" s="14"/>
      <c r="P1650" s="14">
        <v>87060</v>
      </c>
      <c r="Q1650" s="14"/>
      <c r="R1650" s="14">
        <v>0</v>
      </c>
      <c r="S1650" s="14"/>
      <c r="T1650" s="14">
        <v>186640</v>
      </c>
      <c r="U1650" s="14"/>
      <c r="V1650" s="15">
        <v>280773</v>
      </c>
      <c r="W1650" s="14"/>
      <c r="X1650" s="5" t="str">
        <f t="shared" si="25"/>
        <v>No</v>
      </c>
      <c r="Y1650" s="14"/>
      <c r="Z1650" s="5"/>
      <c r="AA1650" s="14"/>
      <c r="AB1650" s="5"/>
      <c r="AC1650" s="27"/>
      <c r="AD1650" s="5"/>
      <c r="AE1650" s="14"/>
      <c r="AF1650" s="5"/>
      <c r="AG1650" s="7"/>
    </row>
    <row r="1651" spans="1:33" s="54" customFormat="1">
      <c r="A1651" s="16" t="s">
        <v>5651</v>
      </c>
      <c r="B1651" s="16" t="s">
        <v>1384</v>
      </c>
      <c r="C1651" s="17" t="s">
        <v>254</v>
      </c>
      <c r="D1651" s="186" t="s">
        <v>5652</v>
      </c>
      <c r="E1651" s="189" t="s">
        <v>5653</v>
      </c>
      <c r="F1651" s="17" t="s">
        <v>83</v>
      </c>
      <c r="G1651" s="17" t="s">
        <v>147</v>
      </c>
      <c r="H1651" s="18">
        <v>0</v>
      </c>
      <c r="I1651" s="13">
        <v>5</v>
      </c>
      <c r="J1651" s="14">
        <v>2419</v>
      </c>
      <c r="K1651" s="19"/>
      <c r="L1651" s="14">
        <v>0</v>
      </c>
      <c r="M1651" s="14"/>
      <c r="N1651" s="14">
        <v>0</v>
      </c>
      <c r="O1651" s="14"/>
      <c r="P1651" s="14">
        <v>90659</v>
      </c>
      <c r="Q1651" s="14"/>
      <c r="R1651" s="14">
        <v>0</v>
      </c>
      <c r="S1651" s="14"/>
      <c r="T1651" s="14">
        <v>134149</v>
      </c>
      <c r="U1651" s="14"/>
      <c r="V1651" s="15">
        <v>227227</v>
      </c>
      <c r="W1651" s="14"/>
      <c r="X1651" s="5" t="str">
        <f t="shared" si="25"/>
        <v>No</v>
      </c>
      <c r="Y1651" s="14"/>
      <c r="Z1651" s="5"/>
      <c r="AA1651" s="14"/>
      <c r="AB1651" s="5"/>
      <c r="AC1651" s="27"/>
      <c r="AD1651" s="5"/>
      <c r="AE1651" s="14"/>
      <c r="AF1651" s="5"/>
      <c r="AG1651" s="7"/>
    </row>
    <row r="1652" spans="1:33" s="54" customFormat="1">
      <c r="A1652" s="16" t="s">
        <v>3495</v>
      </c>
      <c r="B1652" s="16" t="s">
        <v>6477</v>
      </c>
      <c r="C1652" s="17" t="s">
        <v>580</v>
      </c>
      <c r="D1652" s="186" t="s">
        <v>3496</v>
      </c>
      <c r="E1652" s="189" t="s">
        <v>3497</v>
      </c>
      <c r="F1652" s="17" t="s">
        <v>157</v>
      </c>
      <c r="G1652" s="17" t="s">
        <v>147</v>
      </c>
      <c r="H1652" s="18">
        <v>0</v>
      </c>
      <c r="I1652" s="13">
        <v>5</v>
      </c>
      <c r="J1652" s="14">
        <v>4640</v>
      </c>
      <c r="K1652" s="19"/>
      <c r="L1652" s="14">
        <v>0</v>
      </c>
      <c r="M1652" s="14"/>
      <c r="N1652" s="14">
        <v>0</v>
      </c>
      <c r="O1652" s="14"/>
      <c r="P1652" s="14">
        <v>76044</v>
      </c>
      <c r="Q1652" s="14"/>
      <c r="R1652" s="14">
        <v>0</v>
      </c>
      <c r="S1652" s="14"/>
      <c r="T1652" s="14">
        <v>81009</v>
      </c>
      <c r="U1652" s="14"/>
      <c r="V1652" s="15">
        <v>161693</v>
      </c>
      <c r="W1652" s="14"/>
      <c r="X1652" s="5" t="str">
        <f t="shared" si="25"/>
        <v>No</v>
      </c>
      <c r="Y1652" s="14"/>
      <c r="Z1652" s="5"/>
      <c r="AA1652" s="14"/>
      <c r="AB1652" s="5"/>
      <c r="AC1652" s="27"/>
      <c r="AD1652" s="5"/>
      <c r="AE1652" s="14"/>
      <c r="AF1652" s="5"/>
      <c r="AG1652" s="7"/>
    </row>
    <row r="1653" spans="1:33" s="54" customFormat="1">
      <c r="A1653" s="16" t="s">
        <v>243</v>
      </c>
      <c r="B1653" s="16" t="s">
        <v>244</v>
      </c>
      <c r="C1653" s="17" t="s">
        <v>235</v>
      </c>
      <c r="D1653" s="186">
        <v>4229</v>
      </c>
      <c r="E1653" s="189">
        <v>40229</v>
      </c>
      <c r="F1653" s="17" t="s">
        <v>83</v>
      </c>
      <c r="G1653" s="17" t="s">
        <v>5756</v>
      </c>
      <c r="H1653" s="18">
        <v>280648</v>
      </c>
      <c r="I1653" s="13">
        <v>5</v>
      </c>
      <c r="J1653" s="14">
        <v>31425</v>
      </c>
      <c r="K1653" s="19"/>
      <c r="L1653" s="14">
        <v>59365</v>
      </c>
      <c r="M1653" s="14"/>
      <c r="N1653" s="14">
        <v>0</v>
      </c>
      <c r="O1653" s="14"/>
      <c r="P1653" s="14">
        <v>283859</v>
      </c>
      <c r="Q1653" s="14"/>
      <c r="R1653" s="14">
        <v>183433</v>
      </c>
      <c r="S1653" s="14"/>
      <c r="T1653" s="14">
        <v>189433</v>
      </c>
      <c r="U1653" s="14"/>
      <c r="V1653" s="15">
        <v>747515</v>
      </c>
      <c r="W1653" s="14"/>
      <c r="X1653" s="5" t="str">
        <f t="shared" si="25"/>
        <v>No</v>
      </c>
      <c r="Y1653" s="14"/>
      <c r="Z1653" s="5"/>
      <c r="AA1653" s="14"/>
      <c r="AB1653" s="5"/>
      <c r="AC1653" s="27"/>
      <c r="AD1653" s="5"/>
      <c r="AE1653" s="14"/>
      <c r="AF1653" s="5"/>
      <c r="AG1653" s="7"/>
    </row>
    <row r="1654" spans="1:33" s="54" customFormat="1">
      <c r="A1654" s="16" t="s">
        <v>6639</v>
      </c>
      <c r="B1654" s="16" t="s">
        <v>577</v>
      </c>
      <c r="C1654" s="17" t="s">
        <v>73</v>
      </c>
      <c r="D1654" s="186"/>
      <c r="E1654" s="189" t="s">
        <v>6640</v>
      </c>
      <c r="F1654" s="17" t="s">
        <v>83</v>
      </c>
      <c r="G1654" s="17" t="s">
        <v>147</v>
      </c>
      <c r="H1654" s="18">
        <v>0</v>
      </c>
      <c r="I1654" s="13">
        <v>5</v>
      </c>
      <c r="J1654" s="14">
        <v>6384</v>
      </c>
      <c r="K1654" s="19"/>
      <c r="L1654" s="14">
        <v>13250</v>
      </c>
      <c r="M1654" s="14"/>
      <c r="N1654" s="14">
        <v>0</v>
      </c>
      <c r="O1654" s="14"/>
      <c r="P1654" s="14">
        <v>302744</v>
      </c>
      <c r="Q1654" s="14"/>
      <c r="R1654" s="14">
        <v>0</v>
      </c>
      <c r="S1654" s="14"/>
      <c r="T1654" s="14">
        <v>413791</v>
      </c>
      <c r="U1654" s="14"/>
      <c r="V1654" s="15">
        <v>736169</v>
      </c>
      <c r="W1654" s="14"/>
      <c r="X1654" s="5" t="str">
        <f t="shared" si="25"/>
        <v>No</v>
      </c>
      <c r="Y1654" s="14"/>
      <c r="Z1654" s="5"/>
      <c r="AA1654" s="14"/>
      <c r="AB1654" s="5"/>
      <c r="AC1654" s="27"/>
      <c r="AD1654" s="5"/>
      <c r="AE1654" s="14"/>
      <c r="AF1654" s="5"/>
      <c r="AG1654" s="7"/>
    </row>
    <row r="1655" spans="1:33" s="54" customFormat="1">
      <c r="A1655" s="16" t="s">
        <v>116</v>
      </c>
      <c r="B1655" s="16" t="s">
        <v>117</v>
      </c>
      <c r="C1655" s="17" t="s">
        <v>42</v>
      </c>
      <c r="D1655" s="186">
        <v>2214</v>
      </c>
      <c r="E1655" s="189">
        <v>20214</v>
      </c>
      <c r="F1655" s="17" t="s">
        <v>83</v>
      </c>
      <c r="G1655" s="17" t="s">
        <v>5756</v>
      </c>
      <c r="H1655" s="18">
        <v>423566</v>
      </c>
      <c r="I1655" s="13">
        <v>5</v>
      </c>
      <c r="J1655" s="14">
        <v>30952</v>
      </c>
      <c r="K1655" s="19"/>
      <c r="L1655" s="14">
        <v>0</v>
      </c>
      <c r="M1655" s="14"/>
      <c r="N1655" s="14">
        <v>0</v>
      </c>
      <c r="O1655" s="14"/>
      <c r="P1655" s="14">
        <v>207244</v>
      </c>
      <c r="Q1655" s="14"/>
      <c r="R1655" s="14">
        <v>152100</v>
      </c>
      <c r="S1655" s="14"/>
      <c r="T1655" s="14">
        <v>388738</v>
      </c>
      <c r="U1655" s="14"/>
      <c r="V1655" s="15">
        <v>779034</v>
      </c>
      <c r="W1655" s="14"/>
      <c r="X1655" s="5" t="str">
        <f t="shared" si="25"/>
        <v>No</v>
      </c>
      <c r="Y1655" s="14"/>
      <c r="Z1655" s="5"/>
      <c r="AA1655" s="14"/>
      <c r="AB1655" s="5"/>
      <c r="AC1655" s="27"/>
      <c r="AD1655" s="5"/>
      <c r="AE1655" s="14"/>
      <c r="AF1655" s="5"/>
      <c r="AG1655" s="7"/>
    </row>
    <row r="1656" spans="1:33" s="54" customFormat="1">
      <c r="A1656" s="16" t="s">
        <v>783</v>
      </c>
      <c r="B1656" s="16" t="s">
        <v>784</v>
      </c>
      <c r="C1656" s="17" t="s">
        <v>129</v>
      </c>
      <c r="D1656" s="186" t="s">
        <v>785</v>
      </c>
      <c r="E1656" s="189" t="s">
        <v>786</v>
      </c>
      <c r="F1656" s="17" t="s">
        <v>83</v>
      </c>
      <c r="G1656" s="17" t="s">
        <v>147</v>
      </c>
      <c r="H1656" s="18">
        <v>0</v>
      </c>
      <c r="I1656" s="13">
        <v>5</v>
      </c>
      <c r="J1656" s="14">
        <v>18767</v>
      </c>
      <c r="K1656" s="19"/>
      <c r="L1656" s="14">
        <v>0</v>
      </c>
      <c r="M1656" s="14"/>
      <c r="N1656" s="14">
        <v>0</v>
      </c>
      <c r="O1656" s="14"/>
      <c r="P1656" s="14">
        <v>106156</v>
      </c>
      <c r="Q1656" s="14"/>
      <c r="R1656" s="14">
        <v>0</v>
      </c>
      <c r="S1656" s="14"/>
      <c r="T1656" s="14">
        <v>99497</v>
      </c>
      <c r="U1656" s="14"/>
      <c r="V1656" s="15">
        <v>224420</v>
      </c>
      <c r="W1656" s="14"/>
      <c r="X1656" s="5" t="str">
        <f t="shared" si="25"/>
        <v>No</v>
      </c>
      <c r="Y1656" s="14"/>
      <c r="Z1656" s="5"/>
      <c r="AA1656" s="14"/>
      <c r="AB1656" s="5"/>
      <c r="AC1656" s="27"/>
      <c r="AD1656" s="5"/>
      <c r="AE1656" s="14"/>
      <c r="AF1656" s="5"/>
      <c r="AG1656" s="7"/>
    </row>
    <row r="1657" spans="1:33" s="54" customFormat="1">
      <c r="A1657" s="16" t="s">
        <v>6276</v>
      </c>
      <c r="B1657" s="16" t="s">
        <v>4773</v>
      </c>
      <c r="C1657" s="17" t="s">
        <v>254</v>
      </c>
      <c r="D1657" s="186" t="s">
        <v>4774</v>
      </c>
      <c r="E1657" s="189">
        <v>88152</v>
      </c>
      <c r="F1657" s="17" t="s">
        <v>36</v>
      </c>
      <c r="G1657" s="17" t="s">
        <v>5756</v>
      </c>
      <c r="H1657" s="18">
        <v>0</v>
      </c>
      <c r="I1657" s="13">
        <v>5</v>
      </c>
      <c r="J1657" s="14">
        <v>5395</v>
      </c>
      <c r="K1657" s="19"/>
      <c r="L1657" s="14">
        <v>0</v>
      </c>
      <c r="M1657" s="14"/>
      <c r="N1657" s="14">
        <v>0</v>
      </c>
      <c r="O1657" s="14"/>
      <c r="P1657" s="14">
        <v>125671</v>
      </c>
      <c r="Q1657" s="14"/>
      <c r="R1657" s="14">
        <v>0</v>
      </c>
      <c r="S1657" s="14"/>
      <c r="T1657" s="14">
        <v>188494</v>
      </c>
      <c r="U1657" s="14"/>
      <c r="V1657" s="15">
        <v>319560</v>
      </c>
      <c r="W1657" s="14"/>
      <c r="X1657" s="5" t="str">
        <f t="shared" si="25"/>
        <v>No</v>
      </c>
      <c r="Y1657" s="14"/>
      <c r="Z1657" s="5"/>
      <c r="AA1657" s="14"/>
      <c r="AB1657" s="5"/>
      <c r="AC1657" s="27"/>
      <c r="AD1657" s="5"/>
      <c r="AE1657" s="14"/>
      <c r="AF1657" s="5"/>
      <c r="AG1657" s="7"/>
    </row>
    <row r="1658" spans="1:33" s="54" customFormat="1">
      <c r="A1658" s="16" t="s">
        <v>6392</v>
      </c>
      <c r="B1658" s="16" t="s">
        <v>6393</v>
      </c>
      <c r="C1658" s="17" t="s">
        <v>58</v>
      </c>
      <c r="D1658" s="186"/>
      <c r="E1658" s="189" t="s">
        <v>6394</v>
      </c>
      <c r="F1658" s="17" t="s">
        <v>83</v>
      </c>
      <c r="G1658" s="17" t="s">
        <v>147</v>
      </c>
      <c r="H1658" s="18">
        <v>0</v>
      </c>
      <c r="I1658" s="13">
        <v>5</v>
      </c>
      <c r="J1658" s="14">
        <v>26966</v>
      </c>
      <c r="K1658" s="19"/>
      <c r="L1658" s="14">
        <v>0</v>
      </c>
      <c r="M1658" s="14"/>
      <c r="N1658" s="14">
        <v>0</v>
      </c>
      <c r="O1658" s="14"/>
      <c r="P1658" s="14">
        <v>81260</v>
      </c>
      <c r="Q1658" s="14"/>
      <c r="R1658" s="14">
        <v>33687</v>
      </c>
      <c r="S1658" s="14"/>
      <c r="T1658" s="14">
        <v>114947</v>
      </c>
      <c r="U1658" s="14"/>
      <c r="V1658" s="15">
        <v>256860</v>
      </c>
      <c r="W1658" s="14"/>
      <c r="X1658" s="5" t="str">
        <f t="shared" si="25"/>
        <v>No</v>
      </c>
      <c r="Y1658" s="14"/>
      <c r="Z1658" s="5"/>
      <c r="AA1658" s="14"/>
      <c r="AB1658" s="5"/>
      <c r="AC1658" s="27"/>
      <c r="AD1658" s="5"/>
      <c r="AE1658" s="14"/>
      <c r="AF1658" s="5"/>
      <c r="AG1658" s="7"/>
    </row>
    <row r="1659" spans="1:33" s="54" customFormat="1">
      <c r="A1659" s="16" t="s">
        <v>60</v>
      </c>
      <c r="B1659" s="16" t="s">
        <v>61</v>
      </c>
      <c r="C1659" s="17" t="s">
        <v>46</v>
      </c>
      <c r="D1659" s="186" t="s">
        <v>62</v>
      </c>
      <c r="E1659" s="189">
        <v>55246</v>
      </c>
      <c r="F1659" s="17" t="s">
        <v>36</v>
      </c>
      <c r="G1659" s="17" t="s">
        <v>5756</v>
      </c>
      <c r="H1659" s="18">
        <v>0</v>
      </c>
      <c r="I1659" s="13">
        <v>5</v>
      </c>
      <c r="J1659" s="14">
        <v>41993</v>
      </c>
      <c r="K1659" s="19"/>
      <c r="L1659" s="14">
        <v>0</v>
      </c>
      <c r="M1659" s="14"/>
      <c r="N1659" s="14">
        <v>0</v>
      </c>
      <c r="O1659" s="14"/>
      <c r="P1659" s="14">
        <v>359652</v>
      </c>
      <c r="Q1659" s="14"/>
      <c r="R1659" s="14">
        <v>0</v>
      </c>
      <c r="S1659" s="14"/>
      <c r="T1659" s="14">
        <v>515826</v>
      </c>
      <c r="U1659" s="14"/>
      <c r="V1659" s="15">
        <v>917471</v>
      </c>
      <c r="W1659" s="14"/>
      <c r="X1659" s="5" t="str">
        <f t="shared" si="25"/>
        <v>No</v>
      </c>
      <c r="Y1659" s="14"/>
      <c r="Z1659" s="5"/>
      <c r="AA1659" s="14"/>
      <c r="AB1659" s="5"/>
      <c r="AC1659" s="27"/>
      <c r="AD1659" s="5"/>
      <c r="AE1659" s="14"/>
      <c r="AF1659" s="5"/>
      <c r="AG1659" s="7"/>
    </row>
    <row r="1660" spans="1:33" s="54" customFormat="1">
      <c r="A1660" s="16" t="s">
        <v>1064</v>
      </c>
      <c r="B1660" s="16" t="s">
        <v>201</v>
      </c>
      <c r="C1660" s="17" t="s">
        <v>106</v>
      </c>
      <c r="D1660" s="186">
        <v>7050</v>
      </c>
      <c r="E1660" s="189">
        <v>70050</v>
      </c>
      <c r="F1660" s="17" t="s">
        <v>214</v>
      </c>
      <c r="G1660" s="17" t="s">
        <v>5756</v>
      </c>
      <c r="H1660" s="18">
        <v>52900</v>
      </c>
      <c r="I1660" s="13">
        <v>5</v>
      </c>
      <c r="J1660" s="14">
        <v>0</v>
      </c>
      <c r="K1660" s="19"/>
      <c r="L1660" s="14">
        <v>0</v>
      </c>
      <c r="M1660" s="14"/>
      <c r="N1660" s="14">
        <v>0</v>
      </c>
      <c r="O1660" s="14"/>
      <c r="P1660" s="14">
        <v>115211</v>
      </c>
      <c r="Q1660" s="14"/>
      <c r="R1660" s="14">
        <v>7376</v>
      </c>
      <c r="S1660" s="14"/>
      <c r="T1660" s="14">
        <v>144125</v>
      </c>
      <c r="U1660" s="14"/>
      <c r="V1660" s="15">
        <v>266712</v>
      </c>
      <c r="W1660" s="14"/>
      <c r="X1660" s="5" t="str">
        <f t="shared" si="25"/>
        <v>No</v>
      </c>
      <c r="Y1660" s="14"/>
      <c r="Z1660" s="5"/>
      <c r="AA1660" s="14"/>
      <c r="AB1660" s="5"/>
      <c r="AC1660" s="27"/>
      <c r="AD1660" s="5"/>
      <c r="AE1660" s="14"/>
      <c r="AF1660" s="5"/>
      <c r="AG1660" s="7"/>
    </row>
    <row r="1661" spans="1:33" s="54" customFormat="1">
      <c r="A1661" s="16" t="s">
        <v>4013</v>
      </c>
      <c r="B1661" s="16" t="s">
        <v>4014</v>
      </c>
      <c r="C1661" s="17" t="s">
        <v>39</v>
      </c>
      <c r="D1661" s="186" t="s">
        <v>4015</v>
      </c>
      <c r="E1661" s="189" t="s">
        <v>4016</v>
      </c>
      <c r="F1661" s="17" t="s">
        <v>157</v>
      </c>
      <c r="G1661" s="17" t="s">
        <v>147</v>
      </c>
      <c r="H1661" s="18">
        <v>0</v>
      </c>
      <c r="I1661" s="13">
        <v>5</v>
      </c>
      <c r="J1661" s="14">
        <v>11832</v>
      </c>
      <c r="K1661" s="19"/>
      <c r="L1661" s="14">
        <v>0</v>
      </c>
      <c r="M1661" s="14"/>
      <c r="N1661" s="14">
        <v>0</v>
      </c>
      <c r="O1661" s="14"/>
      <c r="P1661" s="14">
        <v>223079</v>
      </c>
      <c r="Q1661" s="14"/>
      <c r="R1661" s="14">
        <v>0</v>
      </c>
      <c r="S1661" s="14"/>
      <c r="T1661" s="14">
        <v>496914</v>
      </c>
      <c r="U1661" s="14"/>
      <c r="V1661" s="15">
        <v>731825</v>
      </c>
      <c r="W1661" s="14"/>
      <c r="X1661" s="5" t="str">
        <f t="shared" si="25"/>
        <v>No</v>
      </c>
      <c r="Y1661" s="14"/>
      <c r="Z1661" s="5"/>
      <c r="AA1661" s="14"/>
      <c r="AB1661" s="5"/>
      <c r="AC1661" s="27"/>
      <c r="AD1661" s="5"/>
      <c r="AE1661" s="14"/>
      <c r="AF1661" s="5"/>
      <c r="AG1661" s="7"/>
    </row>
    <row r="1662" spans="1:33" s="54" customFormat="1">
      <c r="A1662" s="16" t="s">
        <v>2743</v>
      </c>
      <c r="B1662" s="16" t="s">
        <v>2731</v>
      </c>
      <c r="C1662" s="17" t="s">
        <v>65</v>
      </c>
      <c r="D1662" s="186" t="s">
        <v>2744</v>
      </c>
      <c r="E1662" s="189" t="s">
        <v>2745</v>
      </c>
      <c r="F1662" s="17" t="s">
        <v>157</v>
      </c>
      <c r="G1662" s="17" t="s">
        <v>147</v>
      </c>
      <c r="H1662" s="18">
        <v>0</v>
      </c>
      <c r="I1662" s="13">
        <v>5</v>
      </c>
      <c r="J1662" s="14">
        <v>172857</v>
      </c>
      <c r="K1662" s="19"/>
      <c r="L1662" s="14">
        <v>165525</v>
      </c>
      <c r="M1662" s="14"/>
      <c r="N1662" s="14">
        <v>0</v>
      </c>
      <c r="O1662" s="14"/>
      <c r="P1662" s="14">
        <v>49976</v>
      </c>
      <c r="Q1662" s="14"/>
      <c r="R1662" s="14">
        <v>42443</v>
      </c>
      <c r="S1662" s="14"/>
      <c r="T1662" s="14">
        <v>588704</v>
      </c>
      <c r="U1662" s="14"/>
      <c r="V1662" s="15">
        <v>1019505</v>
      </c>
      <c r="W1662" s="14"/>
      <c r="X1662" s="5" t="str">
        <f t="shared" si="25"/>
        <v>No</v>
      </c>
      <c r="Y1662" s="14"/>
      <c r="Z1662" s="5"/>
      <c r="AA1662" s="14"/>
      <c r="AB1662" s="5"/>
      <c r="AC1662" s="27"/>
      <c r="AD1662" s="5"/>
      <c r="AE1662" s="14"/>
      <c r="AF1662" s="5"/>
      <c r="AG1662" s="7"/>
    </row>
    <row r="1663" spans="1:33" s="54" customFormat="1">
      <c r="A1663" s="16" t="s">
        <v>4760</v>
      </c>
      <c r="B1663" s="16" t="s">
        <v>1080</v>
      </c>
      <c r="C1663" s="17" t="s">
        <v>42</v>
      </c>
      <c r="D1663" s="186">
        <v>2191</v>
      </c>
      <c r="E1663" s="189">
        <v>20191</v>
      </c>
      <c r="F1663" s="17" t="s">
        <v>83</v>
      </c>
      <c r="G1663" s="17" t="s">
        <v>5756</v>
      </c>
      <c r="H1663" s="18">
        <v>57442</v>
      </c>
      <c r="I1663" s="13">
        <v>5</v>
      </c>
      <c r="J1663" s="14">
        <v>77736</v>
      </c>
      <c r="K1663" s="19"/>
      <c r="L1663" s="14">
        <v>0</v>
      </c>
      <c r="M1663" s="14"/>
      <c r="N1663" s="14">
        <v>0</v>
      </c>
      <c r="O1663" s="14"/>
      <c r="P1663" s="14">
        <v>419782</v>
      </c>
      <c r="Q1663" s="14"/>
      <c r="R1663" s="14">
        <v>255854</v>
      </c>
      <c r="S1663" s="14"/>
      <c r="T1663" s="14">
        <v>419782</v>
      </c>
      <c r="U1663" s="14"/>
      <c r="V1663" s="15">
        <v>1173154</v>
      </c>
      <c r="W1663" s="14"/>
      <c r="X1663" s="5" t="str">
        <f t="shared" si="25"/>
        <v>No</v>
      </c>
      <c r="Y1663" s="14"/>
      <c r="Z1663" s="5"/>
      <c r="AA1663" s="14"/>
      <c r="AB1663" s="5"/>
      <c r="AC1663" s="27"/>
      <c r="AD1663" s="5"/>
      <c r="AE1663" s="14"/>
      <c r="AF1663" s="5"/>
      <c r="AG1663" s="7"/>
    </row>
    <row r="1664" spans="1:33" s="54" customFormat="1">
      <c r="A1664" s="16" t="s">
        <v>6634</v>
      </c>
      <c r="B1664" s="16" t="s">
        <v>3987</v>
      </c>
      <c r="C1664" s="17" t="s">
        <v>39</v>
      </c>
      <c r="D1664" s="186" t="s">
        <v>3988</v>
      </c>
      <c r="E1664" s="189" t="s">
        <v>3989</v>
      </c>
      <c r="F1664" s="17" t="s">
        <v>83</v>
      </c>
      <c r="G1664" s="17" t="s">
        <v>147</v>
      </c>
      <c r="H1664" s="18">
        <v>0</v>
      </c>
      <c r="I1664" s="13">
        <v>5</v>
      </c>
      <c r="J1664" s="14">
        <v>15283</v>
      </c>
      <c r="K1664" s="19"/>
      <c r="L1664" s="14">
        <v>0</v>
      </c>
      <c r="M1664" s="14"/>
      <c r="N1664" s="14">
        <v>0</v>
      </c>
      <c r="O1664" s="14"/>
      <c r="P1664" s="14">
        <v>120640</v>
      </c>
      <c r="Q1664" s="14"/>
      <c r="R1664" s="14">
        <v>0</v>
      </c>
      <c r="S1664" s="14"/>
      <c r="T1664" s="14">
        <v>202135</v>
      </c>
      <c r="U1664" s="14"/>
      <c r="V1664" s="15">
        <v>338058</v>
      </c>
      <c r="W1664" s="14"/>
      <c r="X1664" s="5" t="str">
        <f t="shared" si="25"/>
        <v>No</v>
      </c>
      <c r="Y1664" s="14"/>
      <c r="Z1664" s="5"/>
      <c r="AA1664" s="14"/>
      <c r="AB1664" s="5"/>
      <c r="AC1664" s="27"/>
      <c r="AD1664" s="5"/>
      <c r="AE1664" s="14"/>
      <c r="AF1664" s="5"/>
      <c r="AG1664" s="7"/>
    </row>
    <row r="1665" spans="1:33" s="54" customFormat="1">
      <c r="A1665" s="16" t="s">
        <v>6351</v>
      </c>
      <c r="B1665" s="16" t="s">
        <v>6352</v>
      </c>
      <c r="C1665" s="17" t="s">
        <v>178</v>
      </c>
      <c r="D1665" s="186"/>
      <c r="E1665" s="189" t="s">
        <v>6353</v>
      </c>
      <c r="F1665" s="17" t="s">
        <v>157</v>
      </c>
      <c r="G1665" s="17" t="s">
        <v>147</v>
      </c>
      <c r="H1665" s="18">
        <v>0</v>
      </c>
      <c r="I1665" s="13">
        <v>5</v>
      </c>
      <c r="J1665" s="14">
        <v>16050</v>
      </c>
      <c r="K1665" s="19"/>
      <c r="L1665" s="14">
        <v>0</v>
      </c>
      <c r="M1665" s="14"/>
      <c r="N1665" s="14">
        <v>0</v>
      </c>
      <c r="O1665" s="14"/>
      <c r="P1665" s="14">
        <v>13031</v>
      </c>
      <c r="Q1665" s="14"/>
      <c r="R1665" s="14">
        <v>95476</v>
      </c>
      <c r="S1665" s="14"/>
      <c r="T1665" s="14">
        <v>96375</v>
      </c>
      <c r="U1665" s="14"/>
      <c r="V1665" s="15">
        <v>220932</v>
      </c>
      <c r="W1665" s="14"/>
      <c r="X1665" s="5" t="str">
        <f t="shared" si="25"/>
        <v>No</v>
      </c>
      <c r="Y1665" s="14"/>
      <c r="Z1665" s="5"/>
      <c r="AA1665" s="14"/>
      <c r="AB1665" s="5"/>
      <c r="AC1665" s="27"/>
      <c r="AD1665" s="5"/>
      <c r="AE1665" s="14"/>
      <c r="AF1665" s="5"/>
      <c r="AG1665" s="7"/>
    </row>
    <row r="1666" spans="1:33" s="54" customFormat="1">
      <c r="A1666" s="16" t="s">
        <v>3995</v>
      </c>
      <c r="B1666" s="16" t="s">
        <v>3996</v>
      </c>
      <c r="C1666" s="17" t="s">
        <v>39</v>
      </c>
      <c r="D1666" s="186" t="s">
        <v>3997</v>
      </c>
      <c r="E1666" s="189" t="s">
        <v>3998</v>
      </c>
      <c r="F1666" s="17" t="s">
        <v>83</v>
      </c>
      <c r="G1666" s="17" t="s">
        <v>147</v>
      </c>
      <c r="H1666" s="18">
        <v>0</v>
      </c>
      <c r="I1666" s="13">
        <v>5</v>
      </c>
      <c r="J1666" s="14">
        <v>5298</v>
      </c>
      <c r="K1666" s="19"/>
      <c r="L1666" s="14">
        <v>0</v>
      </c>
      <c r="M1666" s="14"/>
      <c r="N1666" s="14">
        <v>0</v>
      </c>
      <c r="O1666" s="14"/>
      <c r="P1666" s="14">
        <v>103095</v>
      </c>
      <c r="Q1666" s="14"/>
      <c r="R1666" s="14">
        <v>0</v>
      </c>
      <c r="S1666" s="14"/>
      <c r="T1666" s="14">
        <v>162499</v>
      </c>
      <c r="U1666" s="14"/>
      <c r="V1666" s="15">
        <v>270892</v>
      </c>
      <c r="W1666" s="14"/>
      <c r="X1666" s="5" t="str">
        <f t="shared" si="25"/>
        <v>No</v>
      </c>
      <c r="Y1666" s="14"/>
      <c r="Z1666" s="5"/>
      <c r="AA1666" s="14"/>
      <c r="AB1666" s="5"/>
      <c r="AC1666" s="27"/>
      <c r="AD1666" s="5"/>
      <c r="AE1666" s="14"/>
      <c r="AF1666" s="5"/>
      <c r="AG1666" s="7"/>
    </row>
    <row r="1667" spans="1:33" s="54" customFormat="1">
      <c r="A1667" s="16" t="s">
        <v>6270</v>
      </c>
      <c r="B1667" s="16" t="s">
        <v>4163</v>
      </c>
      <c r="C1667" s="17" t="s">
        <v>91</v>
      </c>
      <c r="D1667" s="186"/>
      <c r="E1667" s="189">
        <v>90297</v>
      </c>
      <c r="F1667" s="17" t="s">
        <v>125</v>
      </c>
      <c r="G1667" s="17" t="s">
        <v>5756</v>
      </c>
      <c r="H1667" s="18">
        <v>59219</v>
      </c>
      <c r="I1667" s="13">
        <v>5</v>
      </c>
      <c r="J1667" s="14">
        <v>33427</v>
      </c>
      <c r="K1667" s="19"/>
      <c r="L1667" s="14">
        <v>0</v>
      </c>
      <c r="M1667" s="14"/>
      <c r="N1667" s="14">
        <v>0</v>
      </c>
      <c r="O1667" s="14"/>
      <c r="P1667" s="14">
        <v>0</v>
      </c>
      <c r="Q1667" s="14"/>
      <c r="R1667" s="14">
        <v>1226</v>
      </c>
      <c r="S1667" s="14"/>
      <c r="T1667" s="14">
        <v>18450</v>
      </c>
      <c r="U1667" s="14"/>
      <c r="V1667" s="15">
        <v>53103</v>
      </c>
      <c r="W1667" s="14"/>
      <c r="X1667" s="5" t="str">
        <f t="shared" ref="X1667:X1730" si="26">IF(W1667&amp;U1667&amp;S1667&amp;Q1667&amp;O1667&amp;M1667&amp;K1667&lt;&gt;"","Yes","No")</f>
        <v>No</v>
      </c>
      <c r="Y1667" s="14"/>
      <c r="Z1667" s="5"/>
      <c r="AA1667" s="14"/>
      <c r="AB1667" s="5"/>
      <c r="AC1667" s="27"/>
      <c r="AD1667" s="5"/>
      <c r="AE1667" s="14"/>
      <c r="AF1667" s="5"/>
      <c r="AG1667" s="7"/>
    </row>
    <row r="1668" spans="1:33" s="54" customFormat="1">
      <c r="A1668" s="16" t="s">
        <v>833</v>
      </c>
      <c r="B1668" s="16" t="s">
        <v>6086</v>
      </c>
      <c r="C1668" s="17" t="s">
        <v>129</v>
      </c>
      <c r="D1668" s="186" t="s">
        <v>835</v>
      </c>
      <c r="E1668" s="189" t="s">
        <v>836</v>
      </c>
      <c r="F1668" s="17" t="s">
        <v>83</v>
      </c>
      <c r="G1668" s="17" t="s">
        <v>147</v>
      </c>
      <c r="H1668" s="18">
        <v>0</v>
      </c>
      <c r="I1668" s="13">
        <v>5</v>
      </c>
      <c r="J1668" s="14">
        <v>8796</v>
      </c>
      <c r="K1668" s="19"/>
      <c r="L1668" s="14">
        <v>0</v>
      </c>
      <c r="M1668" s="14"/>
      <c r="N1668" s="14">
        <v>0</v>
      </c>
      <c r="O1668" s="14"/>
      <c r="P1668" s="14">
        <v>110487</v>
      </c>
      <c r="Q1668" s="14"/>
      <c r="R1668" s="14">
        <v>0</v>
      </c>
      <c r="S1668" s="14"/>
      <c r="T1668" s="14">
        <v>97595</v>
      </c>
      <c r="U1668" s="14"/>
      <c r="V1668" s="15">
        <v>216878</v>
      </c>
      <c r="W1668" s="14"/>
      <c r="X1668" s="5" t="str">
        <f t="shared" si="26"/>
        <v>No</v>
      </c>
      <c r="Y1668" s="14"/>
      <c r="Z1668" s="5"/>
      <c r="AA1668" s="14"/>
      <c r="AB1668" s="5"/>
      <c r="AC1668" s="27"/>
      <c r="AD1668" s="5"/>
      <c r="AE1668" s="14"/>
      <c r="AF1668" s="5"/>
      <c r="AG1668" s="7"/>
    </row>
    <row r="1669" spans="1:33" s="54" customFormat="1">
      <c r="A1669" s="16" t="s">
        <v>2845</v>
      </c>
      <c r="B1669" s="16" t="s">
        <v>2846</v>
      </c>
      <c r="C1669" s="17" t="s">
        <v>124</v>
      </c>
      <c r="D1669" s="186" t="s">
        <v>2847</v>
      </c>
      <c r="E1669" s="189" t="s">
        <v>2848</v>
      </c>
      <c r="F1669" s="17" t="s">
        <v>1320</v>
      </c>
      <c r="G1669" s="17" t="s">
        <v>147</v>
      </c>
      <c r="H1669" s="18">
        <v>0</v>
      </c>
      <c r="I1669" s="13">
        <v>5</v>
      </c>
      <c r="J1669" s="14">
        <v>8220</v>
      </c>
      <c r="K1669" s="19"/>
      <c r="L1669" s="14">
        <v>0</v>
      </c>
      <c r="M1669" s="14"/>
      <c r="N1669" s="14">
        <v>0</v>
      </c>
      <c r="O1669" s="14"/>
      <c r="P1669" s="14">
        <v>197752</v>
      </c>
      <c r="Q1669" s="14"/>
      <c r="R1669" s="14">
        <v>0</v>
      </c>
      <c r="S1669" s="14"/>
      <c r="T1669" s="14">
        <v>192674</v>
      </c>
      <c r="U1669" s="14"/>
      <c r="V1669" s="15">
        <v>398646</v>
      </c>
      <c r="W1669" s="14"/>
      <c r="X1669" s="5" t="str">
        <f t="shared" si="26"/>
        <v>No</v>
      </c>
      <c r="Y1669" s="14"/>
      <c r="Z1669" s="5"/>
      <c r="AA1669" s="14"/>
      <c r="AB1669" s="5"/>
      <c r="AC1669" s="27"/>
      <c r="AD1669" s="5"/>
      <c r="AE1669" s="14"/>
      <c r="AF1669" s="5"/>
      <c r="AG1669" s="7"/>
    </row>
    <row r="1670" spans="1:33" s="54" customFormat="1">
      <c r="A1670" s="16" t="s">
        <v>2020</v>
      </c>
      <c r="B1670" s="16" t="s">
        <v>2021</v>
      </c>
      <c r="C1670" s="17" t="s">
        <v>69</v>
      </c>
      <c r="D1670" s="186" t="s">
        <v>2022</v>
      </c>
      <c r="E1670" s="189" t="s">
        <v>2023</v>
      </c>
      <c r="F1670" s="17" t="s">
        <v>157</v>
      </c>
      <c r="G1670" s="17" t="s">
        <v>147</v>
      </c>
      <c r="H1670" s="18">
        <v>0</v>
      </c>
      <c r="I1670" s="13">
        <v>5</v>
      </c>
      <c r="J1670" s="14">
        <v>11381</v>
      </c>
      <c r="K1670" s="19"/>
      <c r="L1670" s="14">
        <v>3619</v>
      </c>
      <c r="M1670" s="14"/>
      <c r="N1670" s="14">
        <v>0</v>
      </c>
      <c r="O1670" s="14"/>
      <c r="P1670" s="14">
        <v>62151</v>
      </c>
      <c r="Q1670" s="14"/>
      <c r="R1670" s="14">
        <v>59687</v>
      </c>
      <c r="S1670" s="14"/>
      <c r="T1670" s="14">
        <v>119465</v>
      </c>
      <c r="U1670" s="14"/>
      <c r="V1670" s="15">
        <v>256303</v>
      </c>
      <c r="W1670" s="14"/>
      <c r="X1670" s="5" t="str">
        <f t="shared" si="26"/>
        <v>No</v>
      </c>
      <c r="Y1670" s="14"/>
      <c r="Z1670" s="5"/>
      <c r="AA1670" s="14"/>
      <c r="AB1670" s="5"/>
      <c r="AC1670" s="27"/>
      <c r="AD1670" s="5"/>
      <c r="AE1670" s="14"/>
      <c r="AF1670" s="5"/>
      <c r="AG1670" s="7"/>
    </row>
    <row r="1671" spans="1:33" s="54" customFormat="1">
      <c r="A1671" s="16" t="s">
        <v>6648</v>
      </c>
      <c r="B1671" s="16" t="s">
        <v>6649</v>
      </c>
      <c r="C1671" s="17" t="s">
        <v>210</v>
      </c>
      <c r="D1671" s="186"/>
      <c r="E1671" s="189" t="s">
        <v>6650</v>
      </c>
      <c r="F1671" s="17" t="s">
        <v>157</v>
      </c>
      <c r="G1671" s="17" t="s">
        <v>147</v>
      </c>
      <c r="H1671" s="18">
        <v>0</v>
      </c>
      <c r="I1671" s="13">
        <v>5</v>
      </c>
      <c r="J1671" s="14">
        <v>822</v>
      </c>
      <c r="K1671" s="19"/>
      <c r="L1671" s="14">
        <v>0</v>
      </c>
      <c r="M1671" s="14"/>
      <c r="N1671" s="14">
        <v>0</v>
      </c>
      <c r="O1671" s="14"/>
      <c r="P1671" s="14">
        <v>0</v>
      </c>
      <c r="Q1671" s="14"/>
      <c r="R1671" s="14">
        <v>31409</v>
      </c>
      <c r="S1671" s="14"/>
      <c r="T1671" s="14">
        <v>157047</v>
      </c>
      <c r="U1671" s="14"/>
      <c r="V1671" s="15">
        <v>189278</v>
      </c>
      <c r="W1671" s="14"/>
      <c r="X1671" s="5" t="str">
        <f t="shared" si="26"/>
        <v>No</v>
      </c>
      <c r="Y1671" s="14"/>
      <c r="Z1671" s="5"/>
      <c r="AA1671" s="14"/>
      <c r="AB1671" s="5"/>
      <c r="AC1671" s="27"/>
      <c r="AD1671" s="5"/>
      <c r="AE1671" s="14"/>
      <c r="AF1671" s="5"/>
      <c r="AG1671" s="7"/>
    </row>
    <row r="1672" spans="1:33" s="54" customFormat="1">
      <c r="A1672" s="16" t="s">
        <v>1921</v>
      </c>
      <c r="B1672" s="16" t="s">
        <v>1922</v>
      </c>
      <c r="C1672" s="17" t="s">
        <v>454</v>
      </c>
      <c r="D1672" s="186">
        <v>8025</v>
      </c>
      <c r="E1672" s="189">
        <v>80025</v>
      </c>
      <c r="F1672" s="17" t="s">
        <v>83</v>
      </c>
      <c r="G1672" s="17" t="s">
        <v>84</v>
      </c>
      <c r="H1672" s="18">
        <v>264465</v>
      </c>
      <c r="I1672" s="13">
        <v>5</v>
      </c>
      <c r="J1672" s="14">
        <v>93678</v>
      </c>
      <c r="K1672" s="19"/>
      <c r="L1672" s="14">
        <v>36847</v>
      </c>
      <c r="M1672" s="14"/>
      <c r="N1672" s="14">
        <v>0</v>
      </c>
      <c r="O1672" s="14"/>
      <c r="P1672" s="14">
        <v>1248934</v>
      </c>
      <c r="Q1672" s="14"/>
      <c r="R1672" s="14">
        <v>0</v>
      </c>
      <c r="S1672" s="14"/>
      <c r="T1672" s="14">
        <v>0</v>
      </c>
      <c r="U1672" s="14"/>
      <c r="V1672" s="15">
        <v>1379459</v>
      </c>
      <c r="W1672" s="14"/>
      <c r="X1672" s="5" t="str">
        <f t="shared" si="26"/>
        <v>No</v>
      </c>
      <c r="Y1672" s="14"/>
      <c r="Z1672" s="5"/>
      <c r="AA1672" s="14"/>
      <c r="AB1672" s="5"/>
      <c r="AC1672" s="27"/>
      <c r="AD1672" s="5"/>
      <c r="AE1672" s="14"/>
      <c r="AF1672" s="5"/>
      <c r="AG1672" s="7"/>
    </row>
    <row r="1673" spans="1:33" s="54" customFormat="1">
      <c r="A1673" s="16" t="s">
        <v>6652</v>
      </c>
      <c r="B1673" s="16" t="s">
        <v>6653</v>
      </c>
      <c r="C1673" s="17" t="s">
        <v>454</v>
      </c>
      <c r="D1673" s="186"/>
      <c r="E1673" s="189" t="s">
        <v>6654</v>
      </c>
      <c r="F1673" s="17" t="s">
        <v>157</v>
      </c>
      <c r="G1673" s="17" t="s">
        <v>147</v>
      </c>
      <c r="H1673" s="18">
        <v>0</v>
      </c>
      <c r="I1673" s="13">
        <v>5</v>
      </c>
      <c r="J1673" s="14">
        <v>0</v>
      </c>
      <c r="K1673" s="19"/>
      <c r="L1673" s="14">
        <v>2913</v>
      </c>
      <c r="M1673" s="14"/>
      <c r="N1673" s="14">
        <v>0</v>
      </c>
      <c r="O1673" s="14"/>
      <c r="P1673" s="14">
        <v>13500</v>
      </c>
      <c r="Q1673" s="14"/>
      <c r="R1673" s="14">
        <v>0</v>
      </c>
      <c r="S1673" s="14"/>
      <c r="T1673" s="14">
        <v>203790</v>
      </c>
      <c r="U1673" s="14"/>
      <c r="V1673" s="15">
        <v>220203</v>
      </c>
      <c r="W1673" s="14"/>
      <c r="X1673" s="5" t="str">
        <f t="shared" si="26"/>
        <v>No</v>
      </c>
      <c r="Y1673" s="14"/>
      <c r="Z1673" s="5"/>
      <c r="AA1673" s="14"/>
      <c r="AB1673" s="5"/>
      <c r="AC1673" s="27"/>
      <c r="AD1673" s="5"/>
      <c r="AE1673" s="14"/>
      <c r="AF1673" s="5"/>
      <c r="AG1673" s="7"/>
    </row>
    <row r="1674" spans="1:33" s="54" customFormat="1">
      <c r="A1674" s="16" t="s">
        <v>4737</v>
      </c>
      <c r="B1674" s="16" t="s">
        <v>4730</v>
      </c>
      <c r="C1674" s="17" t="s">
        <v>79</v>
      </c>
      <c r="D1674" s="186" t="s">
        <v>4738</v>
      </c>
      <c r="E1674" s="189" t="s">
        <v>4739</v>
      </c>
      <c r="F1674" s="17" t="s">
        <v>157</v>
      </c>
      <c r="G1674" s="17" t="s">
        <v>147</v>
      </c>
      <c r="H1674" s="18">
        <v>0</v>
      </c>
      <c r="I1674" s="13">
        <v>5</v>
      </c>
      <c r="J1674" s="14">
        <v>35293</v>
      </c>
      <c r="K1674" s="19"/>
      <c r="L1674" s="14">
        <v>6487</v>
      </c>
      <c r="M1674" s="14"/>
      <c r="N1674" s="14">
        <v>0</v>
      </c>
      <c r="O1674" s="14"/>
      <c r="P1674" s="14">
        <v>166916</v>
      </c>
      <c r="Q1674" s="14"/>
      <c r="R1674" s="14">
        <v>19132</v>
      </c>
      <c r="S1674" s="14"/>
      <c r="T1674" s="14">
        <v>431969</v>
      </c>
      <c r="U1674" s="14"/>
      <c r="V1674" s="15">
        <v>659797</v>
      </c>
      <c r="W1674" s="14"/>
      <c r="X1674" s="5" t="str">
        <f t="shared" si="26"/>
        <v>No</v>
      </c>
      <c r="Y1674" s="14"/>
      <c r="Z1674" s="5"/>
      <c r="AA1674" s="14"/>
      <c r="AB1674" s="5"/>
      <c r="AC1674" s="27"/>
      <c r="AD1674" s="5"/>
      <c r="AE1674" s="14"/>
      <c r="AF1674" s="5"/>
      <c r="AG1674" s="7"/>
    </row>
    <row r="1675" spans="1:33" s="54" customFormat="1">
      <c r="A1675" s="16" t="s">
        <v>2269</v>
      </c>
      <c r="B1675" s="16" t="s">
        <v>2270</v>
      </c>
      <c r="C1675" s="17" t="s">
        <v>275</v>
      </c>
      <c r="D1675" s="186" t="s">
        <v>2271</v>
      </c>
      <c r="E1675" s="189" t="s">
        <v>2272</v>
      </c>
      <c r="F1675" s="17" t="s">
        <v>157</v>
      </c>
      <c r="G1675" s="17" t="s">
        <v>147</v>
      </c>
      <c r="H1675" s="18">
        <v>0</v>
      </c>
      <c r="I1675" s="13">
        <v>5</v>
      </c>
      <c r="J1675" s="14">
        <v>4432</v>
      </c>
      <c r="K1675" s="19"/>
      <c r="L1675" s="14">
        <v>0</v>
      </c>
      <c r="M1675" s="14"/>
      <c r="N1675" s="14">
        <v>0</v>
      </c>
      <c r="O1675" s="14"/>
      <c r="P1675" s="14">
        <v>14414</v>
      </c>
      <c r="Q1675" s="14"/>
      <c r="R1675" s="14">
        <v>14414</v>
      </c>
      <c r="S1675" s="14"/>
      <c r="T1675" s="14">
        <v>47696</v>
      </c>
      <c r="U1675" s="14"/>
      <c r="V1675" s="15">
        <v>80956</v>
      </c>
      <c r="W1675" s="14"/>
      <c r="X1675" s="5" t="str">
        <f t="shared" si="26"/>
        <v>No</v>
      </c>
      <c r="Y1675" s="14"/>
      <c r="Z1675" s="5"/>
      <c r="AA1675" s="14"/>
      <c r="AB1675" s="5"/>
      <c r="AC1675" s="27"/>
      <c r="AD1675" s="5"/>
      <c r="AE1675" s="14"/>
      <c r="AF1675" s="5"/>
      <c r="AG1675" s="7"/>
    </row>
    <row r="1676" spans="1:33" s="54" customFormat="1">
      <c r="A1676" s="16" t="s">
        <v>5470</v>
      </c>
      <c r="B1676" s="16" t="s">
        <v>1281</v>
      </c>
      <c r="C1676" s="17" t="s">
        <v>132</v>
      </c>
      <c r="D1676" s="186" t="s">
        <v>5471</v>
      </c>
      <c r="E1676" s="189" t="s">
        <v>5472</v>
      </c>
      <c r="F1676" s="17" t="s">
        <v>83</v>
      </c>
      <c r="G1676" s="17" t="s">
        <v>147</v>
      </c>
      <c r="H1676" s="18">
        <v>0</v>
      </c>
      <c r="I1676" s="13">
        <v>5</v>
      </c>
      <c r="J1676" s="14">
        <v>0</v>
      </c>
      <c r="K1676" s="19"/>
      <c r="L1676" s="14">
        <v>22353</v>
      </c>
      <c r="M1676" s="14"/>
      <c r="N1676" s="14">
        <v>0</v>
      </c>
      <c r="O1676" s="14"/>
      <c r="P1676" s="14">
        <v>336729</v>
      </c>
      <c r="Q1676" s="14"/>
      <c r="R1676" s="14">
        <v>259384</v>
      </c>
      <c r="S1676" s="14"/>
      <c r="T1676" s="14">
        <v>596110</v>
      </c>
      <c r="U1676" s="14"/>
      <c r="V1676" s="15">
        <v>1214576</v>
      </c>
      <c r="W1676" s="14"/>
      <c r="X1676" s="5" t="str">
        <f t="shared" si="26"/>
        <v>No</v>
      </c>
      <c r="Y1676" s="14"/>
      <c r="Z1676" s="5"/>
      <c r="AA1676" s="14"/>
      <c r="AB1676" s="5"/>
      <c r="AC1676" s="27"/>
      <c r="AD1676" s="5"/>
      <c r="AE1676" s="14"/>
      <c r="AF1676" s="5"/>
      <c r="AG1676" s="7"/>
    </row>
    <row r="1677" spans="1:33" s="54" customFormat="1">
      <c r="A1677" s="16" t="s">
        <v>6002</v>
      </c>
      <c r="B1677" s="16" t="s">
        <v>1382</v>
      </c>
      <c r="C1677" s="17" t="s">
        <v>124</v>
      </c>
      <c r="D1677" s="186"/>
      <c r="E1677" s="189" t="s">
        <v>6003</v>
      </c>
      <c r="F1677" s="17" t="s">
        <v>1320</v>
      </c>
      <c r="G1677" s="17" t="s">
        <v>147</v>
      </c>
      <c r="H1677" s="18">
        <v>0</v>
      </c>
      <c r="I1677" s="13">
        <v>5</v>
      </c>
      <c r="J1677" s="14">
        <v>7081</v>
      </c>
      <c r="K1677" s="19"/>
      <c r="L1677" s="14">
        <v>0</v>
      </c>
      <c r="M1677" s="14"/>
      <c r="N1677" s="14">
        <v>0</v>
      </c>
      <c r="O1677" s="14"/>
      <c r="P1677" s="14">
        <v>82235</v>
      </c>
      <c r="Q1677" s="14"/>
      <c r="R1677" s="14">
        <v>0</v>
      </c>
      <c r="S1677" s="14"/>
      <c r="T1677" s="14">
        <v>72555</v>
      </c>
      <c r="U1677" s="14"/>
      <c r="V1677" s="15">
        <v>161871</v>
      </c>
      <c r="W1677" s="14"/>
      <c r="X1677" s="5" t="str">
        <f t="shared" si="26"/>
        <v>No</v>
      </c>
      <c r="Y1677" s="14"/>
      <c r="Z1677" s="5"/>
      <c r="AA1677" s="14"/>
      <c r="AB1677" s="5"/>
      <c r="AC1677" s="27"/>
      <c r="AD1677" s="5"/>
      <c r="AE1677" s="14"/>
      <c r="AF1677" s="5"/>
      <c r="AG1677" s="7"/>
    </row>
    <row r="1678" spans="1:33" s="54" customFormat="1">
      <c r="A1678" s="16" t="s">
        <v>3524</v>
      </c>
      <c r="B1678" s="16" t="s">
        <v>3525</v>
      </c>
      <c r="C1678" s="17" t="s">
        <v>580</v>
      </c>
      <c r="D1678" s="186" t="s">
        <v>3526</v>
      </c>
      <c r="E1678" s="189" t="s">
        <v>3527</v>
      </c>
      <c r="F1678" s="17" t="s">
        <v>157</v>
      </c>
      <c r="G1678" s="17" t="s">
        <v>147</v>
      </c>
      <c r="H1678" s="18">
        <v>0</v>
      </c>
      <c r="I1678" s="13">
        <v>5</v>
      </c>
      <c r="J1678" s="14">
        <v>408</v>
      </c>
      <c r="K1678" s="19"/>
      <c r="L1678" s="14">
        <v>0</v>
      </c>
      <c r="M1678" s="14"/>
      <c r="N1678" s="14">
        <v>0</v>
      </c>
      <c r="O1678" s="14"/>
      <c r="P1678" s="14">
        <v>34927</v>
      </c>
      <c r="Q1678" s="14"/>
      <c r="R1678" s="14">
        <v>45488</v>
      </c>
      <c r="S1678" s="14"/>
      <c r="T1678" s="14">
        <v>0</v>
      </c>
      <c r="U1678" s="14"/>
      <c r="V1678" s="15">
        <v>80823</v>
      </c>
      <c r="W1678" s="14"/>
      <c r="X1678" s="5" t="str">
        <f t="shared" si="26"/>
        <v>No</v>
      </c>
      <c r="Y1678" s="14"/>
      <c r="Z1678" s="5"/>
      <c r="AA1678" s="14"/>
      <c r="AB1678" s="5"/>
      <c r="AC1678" s="27"/>
      <c r="AD1678" s="5"/>
      <c r="AE1678" s="14"/>
      <c r="AF1678" s="5"/>
      <c r="AG1678" s="7"/>
    </row>
    <row r="1679" spans="1:33" s="54" customFormat="1">
      <c r="A1679" s="16" t="s">
        <v>6642</v>
      </c>
      <c r="B1679" s="16" t="s">
        <v>1076</v>
      </c>
      <c r="C1679" s="17" t="s">
        <v>163</v>
      </c>
      <c r="D1679" s="186"/>
      <c r="E1679" s="189">
        <v>11159</v>
      </c>
      <c r="F1679" s="17" t="s">
        <v>113</v>
      </c>
      <c r="G1679" s="17" t="s">
        <v>5756</v>
      </c>
      <c r="H1679" s="18">
        <v>4181019</v>
      </c>
      <c r="I1679" s="13">
        <v>5</v>
      </c>
      <c r="J1679" s="14">
        <v>322038</v>
      </c>
      <c r="K1679" s="19"/>
      <c r="L1679" s="14">
        <v>0</v>
      </c>
      <c r="M1679" s="14"/>
      <c r="N1679" s="14">
        <v>0</v>
      </c>
      <c r="O1679" s="14"/>
      <c r="P1679" s="14">
        <v>0</v>
      </c>
      <c r="Q1679" s="14"/>
      <c r="R1679" s="14">
        <v>0</v>
      </c>
      <c r="S1679" s="14"/>
      <c r="T1679" s="14">
        <v>0</v>
      </c>
      <c r="U1679" s="14"/>
      <c r="V1679" s="15">
        <v>322038</v>
      </c>
      <c r="W1679" s="14"/>
      <c r="X1679" s="5" t="str">
        <f t="shared" si="26"/>
        <v>No</v>
      </c>
      <c r="Y1679" s="14"/>
      <c r="Z1679" s="5"/>
      <c r="AA1679" s="14"/>
      <c r="AB1679" s="5"/>
      <c r="AC1679" s="27"/>
      <c r="AD1679" s="5"/>
      <c r="AE1679" s="14"/>
      <c r="AF1679" s="5"/>
      <c r="AG1679" s="7"/>
    </row>
    <row r="1680" spans="1:33" s="54" customFormat="1">
      <c r="A1680" s="16" t="s">
        <v>4430</v>
      </c>
      <c r="B1680" s="16" t="s">
        <v>4430</v>
      </c>
      <c r="C1680" s="17" t="s">
        <v>103</v>
      </c>
      <c r="D1680" s="186" t="s">
        <v>4431</v>
      </c>
      <c r="E1680" s="189" t="s">
        <v>4432</v>
      </c>
      <c r="F1680" s="17" t="s">
        <v>83</v>
      </c>
      <c r="G1680" s="17" t="s">
        <v>147</v>
      </c>
      <c r="H1680" s="18">
        <v>0</v>
      </c>
      <c r="I1680" s="13">
        <v>5</v>
      </c>
      <c r="J1680" s="14">
        <v>0</v>
      </c>
      <c r="K1680" s="19"/>
      <c r="L1680" s="14">
        <v>0</v>
      </c>
      <c r="M1680" s="14"/>
      <c r="N1680" s="14">
        <v>0</v>
      </c>
      <c r="O1680" s="14"/>
      <c r="P1680" s="14">
        <v>15124</v>
      </c>
      <c r="Q1680" s="14"/>
      <c r="R1680" s="14">
        <v>0</v>
      </c>
      <c r="S1680" s="14"/>
      <c r="T1680" s="14">
        <v>60495</v>
      </c>
      <c r="U1680" s="14"/>
      <c r="V1680" s="15">
        <v>75619</v>
      </c>
      <c r="W1680" s="14"/>
      <c r="X1680" s="5" t="str">
        <f t="shared" si="26"/>
        <v>No</v>
      </c>
      <c r="Y1680" s="14"/>
      <c r="Z1680" s="5"/>
      <c r="AA1680" s="14"/>
      <c r="AB1680" s="5"/>
      <c r="AC1680" s="27"/>
      <c r="AD1680" s="5"/>
      <c r="AE1680" s="14"/>
      <c r="AF1680" s="5"/>
      <c r="AG1680" s="7"/>
    </row>
    <row r="1681" spans="1:33" s="54" customFormat="1">
      <c r="A1681" s="16" t="s">
        <v>6643</v>
      </c>
      <c r="B1681" s="16" t="s">
        <v>3833</v>
      </c>
      <c r="C1681" s="17" t="s">
        <v>278</v>
      </c>
      <c r="D1681" s="186"/>
      <c r="E1681" s="189" t="s">
        <v>6644</v>
      </c>
      <c r="F1681" s="17" t="s">
        <v>157</v>
      </c>
      <c r="G1681" s="17" t="s">
        <v>147</v>
      </c>
      <c r="H1681" s="18">
        <v>0</v>
      </c>
      <c r="I1681" s="13">
        <v>5</v>
      </c>
      <c r="J1681" s="14">
        <v>33539</v>
      </c>
      <c r="K1681" s="19"/>
      <c r="L1681" s="14">
        <v>0</v>
      </c>
      <c r="M1681" s="14"/>
      <c r="N1681" s="14">
        <v>0</v>
      </c>
      <c r="O1681" s="14"/>
      <c r="P1681" s="14">
        <v>31123</v>
      </c>
      <c r="Q1681" s="14"/>
      <c r="R1681" s="14">
        <v>20412</v>
      </c>
      <c r="S1681" s="14"/>
      <c r="T1681" s="14">
        <v>53051</v>
      </c>
      <c r="U1681" s="14"/>
      <c r="V1681" s="15">
        <v>138125</v>
      </c>
      <c r="W1681" s="14"/>
      <c r="X1681" s="5" t="str">
        <f t="shared" si="26"/>
        <v>No</v>
      </c>
      <c r="Y1681" s="14"/>
      <c r="Z1681" s="5"/>
      <c r="AA1681" s="14"/>
      <c r="AB1681" s="5"/>
      <c r="AC1681" s="27"/>
      <c r="AD1681" s="5"/>
      <c r="AE1681" s="14"/>
      <c r="AF1681" s="5"/>
      <c r="AG1681" s="7"/>
    </row>
    <row r="1682" spans="1:33" s="54" customFormat="1">
      <c r="A1682" s="16" t="s">
        <v>6633</v>
      </c>
      <c r="B1682" s="16" t="s">
        <v>4079</v>
      </c>
      <c r="C1682" s="17" t="s">
        <v>178</v>
      </c>
      <c r="D1682" s="186">
        <v>5038</v>
      </c>
      <c r="E1682" s="189">
        <v>50038</v>
      </c>
      <c r="F1682" s="17" t="s">
        <v>83</v>
      </c>
      <c r="G1682" s="17" t="s">
        <v>5756</v>
      </c>
      <c r="H1682" s="18">
        <v>278165</v>
      </c>
      <c r="I1682" s="13">
        <v>5</v>
      </c>
      <c r="J1682" s="14">
        <v>0</v>
      </c>
      <c r="K1682" s="19"/>
      <c r="L1682" s="14">
        <v>0</v>
      </c>
      <c r="M1682" s="14"/>
      <c r="N1682" s="14">
        <v>0</v>
      </c>
      <c r="O1682" s="14"/>
      <c r="P1682" s="14">
        <v>87544</v>
      </c>
      <c r="Q1682" s="14"/>
      <c r="R1682" s="14">
        <v>164641</v>
      </c>
      <c r="S1682" s="14"/>
      <c r="T1682" s="14">
        <v>255889</v>
      </c>
      <c r="U1682" s="14"/>
      <c r="V1682" s="15">
        <v>508074</v>
      </c>
      <c r="W1682" s="14"/>
      <c r="X1682" s="5" t="str">
        <f t="shared" si="26"/>
        <v>No</v>
      </c>
      <c r="Y1682" s="14"/>
      <c r="Z1682" s="5"/>
      <c r="AA1682" s="14"/>
      <c r="AB1682" s="5"/>
      <c r="AC1682" s="27"/>
      <c r="AD1682" s="5"/>
      <c r="AE1682" s="14"/>
      <c r="AF1682" s="5"/>
      <c r="AG1682" s="7"/>
    </row>
    <row r="1683" spans="1:33" s="54" customFormat="1">
      <c r="A1683" s="16" t="s">
        <v>5438</v>
      </c>
      <c r="B1683" s="16" t="s">
        <v>5439</v>
      </c>
      <c r="C1683" s="17" t="s">
        <v>58</v>
      </c>
      <c r="D1683" s="186" t="s">
        <v>5440</v>
      </c>
      <c r="E1683" s="189" t="s">
        <v>5441</v>
      </c>
      <c r="F1683" s="17" t="s">
        <v>83</v>
      </c>
      <c r="G1683" s="17" t="s">
        <v>147</v>
      </c>
      <c r="H1683" s="18">
        <v>0</v>
      </c>
      <c r="I1683" s="13">
        <v>5</v>
      </c>
      <c r="J1683" s="14">
        <v>309630</v>
      </c>
      <c r="K1683" s="19"/>
      <c r="L1683" s="14">
        <v>0</v>
      </c>
      <c r="M1683" s="14"/>
      <c r="N1683" s="14">
        <v>0</v>
      </c>
      <c r="O1683" s="14"/>
      <c r="P1683" s="14">
        <v>42139</v>
      </c>
      <c r="Q1683" s="14"/>
      <c r="R1683" s="14">
        <v>110513</v>
      </c>
      <c r="S1683" s="14"/>
      <c r="T1683" s="14">
        <v>209595</v>
      </c>
      <c r="U1683" s="14"/>
      <c r="V1683" s="15">
        <v>671877</v>
      </c>
      <c r="W1683" s="14"/>
      <c r="X1683" s="5" t="str">
        <f t="shared" si="26"/>
        <v>No</v>
      </c>
      <c r="Y1683" s="14"/>
      <c r="Z1683" s="5"/>
      <c r="AA1683" s="14"/>
      <c r="AB1683" s="5"/>
      <c r="AC1683" s="27"/>
      <c r="AD1683" s="5"/>
      <c r="AE1683" s="14"/>
      <c r="AF1683" s="5"/>
      <c r="AG1683" s="7"/>
    </row>
    <row r="1684" spans="1:33" s="54" customFormat="1">
      <c r="A1684" s="16" t="s">
        <v>5632</v>
      </c>
      <c r="B1684" s="16" t="s">
        <v>5633</v>
      </c>
      <c r="C1684" s="17" t="s">
        <v>254</v>
      </c>
      <c r="D1684" s="186" t="s">
        <v>5634</v>
      </c>
      <c r="E1684" s="189" t="s">
        <v>5635</v>
      </c>
      <c r="F1684" s="17" t="s">
        <v>157</v>
      </c>
      <c r="G1684" s="17" t="s">
        <v>147</v>
      </c>
      <c r="H1684" s="18">
        <v>0</v>
      </c>
      <c r="I1684" s="13">
        <v>5</v>
      </c>
      <c r="J1684" s="14">
        <v>8759</v>
      </c>
      <c r="K1684" s="19"/>
      <c r="L1684" s="14">
        <v>0</v>
      </c>
      <c r="M1684" s="14"/>
      <c r="N1684" s="14">
        <v>0</v>
      </c>
      <c r="O1684" s="14"/>
      <c r="P1684" s="14">
        <v>36293</v>
      </c>
      <c r="Q1684" s="14"/>
      <c r="R1684" s="14">
        <v>0</v>
      </c>
      <c r="S1684" s="14"/>
      <c r="T1684" s="14">
        <v>53039</v>
      </c>
      <c r="U1684" s="14"/>
      <c r="V1684" s="15">
        <v>98091</v>
      </c>
      <c r="W1684" s="14"/>
      <c r="X1684" s="5" t="str">
        <f t="shared" si="26"/>
        <v>No</v>
      </c>
      <c r="Y1684" s="14"/>
      <c r="Z1684" s="5"/>
      <c r="AA1684" s="14"/>
      <c r="AB1684" s="5"/>
      <c r="AC1684" s="27"/>
      <c r="AD1684" s="5"/>
      <c r="AE1684" s="14"/>
      <c r="AF1684" s="5"/>
      <c r="AG1684" s="7"/>
    </row>
    <row r="1685" spans="1:33" s="54" customFormat="1">
      <c r="A1685" s="16" t="s">
        <v>5332</v>
      </c>
      <c r="B1685" s="16" t="s">
        <v>5333</v>
      </c>
      <c r="C1685" s="17" t="s">
        <v>58</v>
      </c>
      <c r="D1685" s="186" t="s">
        <v>5334</v>
      </c>
      <c r="E1685" s="189" t="s">
        <v>5335</v>
      </c>
      <c r="F1685" s="17" t="s">
        <v>83</v>
      </c>
      <c r="G1685" s="17" t="s">
        <v>147</v>
      </c>
      <c r="H1685" s="18">
        <v>0</v>
      </c>
      <c r="I1685" s="13">
        <v>5</v>
      </c>
      <c r="J1685" s="14">
        <v>96024</v>
      </c>
      <c r="K1685" s="19"/>
      <c r="L1685" s="14">
        <v>0</v>
      </c>
      <c r="M1685" s="14"/>
      <c r="N1685" s="14">
        <v>0</v>
      </c>
      <c r="O1685" s="14"/>
      <c r="P1685" s="14">
        <v>24175</v>
      </c>
      <c r="Q1685" s="14"/>
      <c r="R1685" s="14">
        <v>66940</v>
      </c>
      <c r="S1685" s="14"/>
      <c r="T1685" s="14">
        <v>97099</v>
      </c>
      <c r="U1685" s="14"/>
      <c r="V1685" s="15">
        <v>284238</v>
      </c>
      <c r="W1685" s="14"/>
      <c r="X1685" s="5" t="str">
        <f t="shared" si="26"/>
        <v>No</v>
      </c>
      <c r="Y1685" s="14"/>
      <c r="Z1685" s="5"/>
      <c r="AA1685" s="14"/>
      <c r="AB1685" s="5"/>
      <c r="AC1685" s="27"/>
      <c r="AD1685" s="5"/>
      <c r="AE1685" s="14"/>
      <c r="AF1685" s="5"/>
      <c r="AG1685" s="7"/>
    </row>
    <row r="1686" spans="1:33" s="54" customFormat="1">
      <c r="A1686" s="16" t="s">
        <v>3885</v>
      </c>
      <c r="B1686" s="16" t="s">
        <v>3207</v>
      </c>
      <c r="C1686" s="17" t="s">
        <v>278</v>
      </c>
      <c r="D1686" s="186" t="s">
        <v>3886</v>
      </c>
      <c r="E1686" s="189" t="s">
        <v>3887</v>
      </c>
      <c r="F1686" s="17" t="s">
        <v>83</v>
      </c>
      <c r="G1686" s="17" t="s">
        <v>147</v>
      </c>
      <c r="H1686" s="18">
        <v>0</v>
      </c>
      <c r="I1686" s="13">
        <v>5</v>
      </c>
      <c r="J1686" s="14">
        <v>13151</v>
      </c>
      <c r="K1686" s="19"/>
      <c r="L1686" s="14">
        <v>4040</v>
      </c>
      <c r="M1686" s="14"/>
      <c r="N1686" s="14">
        <v>0</v>
      </c>
      <c r="O1686" s="14"/>
      <c r="P1686" s="14">
        <v>22040</v>
      </c>
      <c r="Q1686" s="14"/>
      <c r="R1686" s="14">
        <v>13770</v>
      </c>
      <c r="S1686" s="14"/>
      <c r="T1686" s="14">
        <v>39965</v>
      </c>
      <c r="U1686" s="14"/>
      <c r="V1686" s="15">
        <v>92966</v>
      </c>
      <c r="W1686" s="14"/>
      <c r="X1686" s="5" t="str">
        <f t="shared" si="26"/>
        <v>No</v>
      </c>
      <c r="Y1686" s="14"/>
      <c r="Z1686" s="5"/>
      <c r="AA1686" s="14"/>
      <c r="AB1686" s="5"/>
      <c r="AC1686" s="27"/>
      <c r="AD1686" s="5"/>
      <c r="AE1686" s="14"/>
      <c r="AF1686" s="5"/>
      <c r="AG1686" s="7"/>
    </row>
    <row r="1687" spans="1:33" s="54" customFormat="1">
      <c r="A1687" s="16" t="s">
        <v>4830</v>
      </c>
      <c r="B1687" s="16" t="s">
        <v>167</v>
      </c>
      <c r="C1687" s="17" t="s">
        <v>168</v>
      </c>
      <c r="D1687" s="186" t="s">
        <v>4831</v>
      </c>
      <c r="E1687" s="189" t="s">
        <v>4832</v>
      </c>
      <c r="F1687" s="17" t="s">
        <v>157</v>
      </c>
      <c r="G1687" s="17" t="s">
        <v>147</v>
      </c>
      <c r="H1687" s="18">
        <v>0</v>
      </c>
      <c r="I1687" s="13">
        <v>5</v>
      </c>
      <c r="J1687" s="14">
        <v>22851</v>
      </c>
      <c r="K1687" s="19"/>
      <c r="L1687" s="14">
        <v>0</v>
      </c>
      <c r="M1687" s="14"/>
      <c r="N1687" s="14">
        <v>0</v>
      </c>
      <c r="O1687" s="14"/>
      <c r="P1687" s="14">
        <v>50023</v>
      </c>
      <c r="Q1687" s="14"/>
      <c r="R1687" s="14">
        <v>450189</v>
      </c>
      <c r="S1687" s="14"/>
      <c r="T1687" s="14">
        <v>0</v>
      </c>
      <c r="U1687" s="14"/>
      <c r="V1687" s="15">
        <v>523063</v>
      </c>
      <c r="W1687" s="14"/>
      <c r="X1687" s="5" t="str">
        <f t="shared" si="26"/>
        <v>No</v>
      </c>
      <c r="Y1687" s="14"/>
      <c r="Z1687" s="5"/>
      <c r="AA1687" s="14"/>
      <c r="AB1687" s="5"/>
      <c r="AC1687" s="27"/>
      <c r="AD1687" s="5"/>
      <c r="AE1687" s="14"/>
      <c r="AF1687" s="5"/>
      <c r="AG1687" s="7"/>
    </row>
    <row r="1688" spans="1:33" s="54" customFormat="1">
      <c r="A1688" s="16" t="s">
        <v>1088</v>
      </c>
      <c r="B1688" s="16" t="s">
        <v>1089</v>
      </c>
      <c r="C1688" s="17" t="s">
        <v>42</v>
      </c>
      <c r="D1688" s="186">
        <v>2215</v>
      </c>
      <c r="E1688" s="189">
        <v>20215</v>
      </c>
      <c r="F1688" s="17" t="s">
        <v>83</v>
      </c>
      <c r="G1688" s="17" t="s">
        <v>5756</v>
      </c>
      <c r="H1688" s="18">
        <v>57840</v>
      </c>
      <c r="I1688" s="13">
        <v>5</v>
      </c>
      <c r="J1688" s="14">
        <v>131183</v>
      </c>
      <c r="K1688" s="19"/>
      <c r="L1688" s="14">
        <v>14950</v>
      </c>
      <c r="M1688" s="14"/>
      <c r="N1688" s="14">
        <v>0</v>
      </c>
      <c r="O1688" s="14"/>
      <c r="P1688" s="14">
        <v>470346</v>
      </c>
      <c r="Q1688" s="14"/>
      <c r="R1688" s="14">
        <v>285526</v>
      </c>
      <c r="S1688" s="14"/>
      <c r="T1688" s="14">
        <v>0</v>
      </c>
      <c r="U1688" s="14"/>
      <c r="V1688" s="15">
        <v>902005</v>
      </c>
      <c r="W1688" s="14"/>
      <c r="X1688" s="5" t="str">
        <f t="shared" si="26"/>
        <v>No</v>
      </c>
      <c r="Y1688" s="14"/>
      <c r="Z1688" s="5"/>
      <c r="AA1688" s="14"/>
      <c r="AB1688" s="5"/>
      <c r="AC1688" s="27"/>
      <c r="AD1688" s="5"/>
      <c r="AE1688" s="14"/>
      <c r="AF1688" s="5"/>
      <c r="AG1688" s="7"/>
    </row>
    <row r="1689" spans="1:33" s="54" customFormat="1">
      <c r="A1689" s="16" t="s">
        <v>3158</v>
      </c>
      <c r="B1689" s="16" t="s">
        <v>547</v>
      </c>
      <c r="C1689" s="17" t="s">
        <v>50</v>
      </c>
      <c r="D1689" s="186" t="s">
        <v>3159</v>
      </c>
      <c r="E1689" s="189" t="s">
        <v>3160</v>
      </c>
      <c r="F1689" s="17" t="s">
        <v>83</v>
      </c>
      <c r="G1689" s="17" t="s">
        <v>147</v>
      </c>
      <c r="H1689" s="18">
        <v>0</v>
      </c>
      <c r="I1689" s="13">
        <v>5</v>
      </c>
      <c r="J1689" s="14">
        <v>40253</v>
      </c>
      <c r="K1689" s="19"/>
      <c r="L1689" s="14">
        <v>84651</v>
      </c>
      <c r="M1689" s="14"/>
      <c r="N1689" s="14">
        <v>0</v>
      </c>
      <c r="O1689" s="14"/>
      <c r="P1689" s="14">
        <v>33337</v>
      </c>
      <c r="Q1689" s="14"/>
      <c r="R1689" s="14">
        <v>0</v>
      </c>
      <c r="S1689" s="14"/>
      <c r="T1689" s="14">
        <v>157538</v>
      </c>
      <c r="U1689" s="14"/>
      <c r="V1689" s="15">
        <v>315779</v>
      </c>
      <c r="W1689" s="14"/>
      <c r="X1689" s="5" t="str">
        <f t="shared" si="26"/>
        <v>No</v>
      </c>
      <c r="Y1689" s="14"/>
      <c r="Z1689" s="5"/>
      <c r="AA1689" s="14"/>
      <c r="AB1689" s="5"/>
      <c r="AC1689" s="27"/>
      <c r="AD1689" s="5"/>
      <c r="AE1689" s="14"/>
      <c r="AF1689" s="5"/>
      <c r="AG1689" s="7"/>
    </row>
    <row r="1690" spans="1:33" s="54" customFormat="1">
      <c r="A1690" s="16" t="s">
        <v>3492</v>
      </c>
      <c r="B1690" s="16" t="s">
        <v>1063</v>
      </c>
      <c r="C1690" s="17" t="s">
        <v>580</v>
      </c>
      <c r="D1690" s="186" t="s">
        <v>3493</v>
      </c>
      <c r="E1690" s="189" t="s">
        <v>3494</v>
      </c>
      <c r="F1690" s="17" t="s">
        <v>157</v>
      </c>
      <c r="G1690" s="17" t="s">
        <v>147</v>
      </c>
      <c r="H1690" s="18">
        <v>0</v>
      </c>
      <c r="I1690" s="13">
        <v>5</v>
      </c>
      <c r="J1690" s="14">
        <v>1689</v>
      </c>
      <c r="K1690" s="19"/>
      <c r="L1690" s="14">
        <v>0</v>
      </c>
      <c r="M1690" s="14"/>
      <c r="N1690" s="14">
        <v>0</v>
      </c>
      <c r="O1690" s="14"/>
      <c r="P1690" s="14">
        <v>71983</v>
      </c>
      <c r="Q1690" s="14"/>
      <c r="R1690" s="14">
        <v>0</v>
      </c>
      <c r="S1690" s="14"/>
      <c r="T1690" s="14">
        <v>147313</v>
      </c>
      <c r="U1690" s="14"/>
      <c r="V1690" s="15">
        <v>220985</v>
      </c>
      <c r="W1690" s="14"/>
      <c r="X1690" s="5" t="str">
        <f t="shared" si="26"/>
        <v>No</v>
      </c>
      <c r="Y1690" s="14"/>
      <c r="Z1690" s="5"/>
      <c r="AA1690" s="14"/>
      <c r="AB1690" s="5"/>
      <c r="AC1690" s="27"/>
      <c r="AD1690" s="5"/>
      <c r="AE1690" s="14"/>
      <c r="AF1690" s="5"/>
      <c r="AG1690" s="7"/>
    </row>
    <row r="1691" spans="1:33" s="54" customFormat="1">
      <c r="A1691" s="16" t="s">
        <v>713</v>
      </c>
      <c r="B1691" s="16" t="s">
        <v>714</v>
      </c>
      <c r="C1691" s="17" t="s">
        <v>420</v>
      </c>
      <c r="D1691" s="186">
        <v>55</v>
      </c>
      <c r="E1691" s="189">
        <v>55</v>
      </c>
      <c r="F1691" s="17" t="s">
        <v>83</v>
      </c>
      <c r="G1691" s="17" t="s">
        <v>5756</v>
      </c>
      <c r="H1691" s="18">
        <v>98378</v>
      </c>
      <c r="I1691" s="13">
        <v>5</v>
      </c>
      <c r="J1691" s="14">
        <v>0</v>
      </c>
      <c r="K1691" s="19"/>
      <c r="L1691" s="14">
        <v>0</v>
      </c>
      <c r="M1691" s="14"/>
      <c r="N1691" s="14">
        <v>0</v>
      </c>
      <c r="O1691" s="14"/>
      <c r="P1691" s="14">
        <v>412592</v>
      </c>
      <c r="Q1691" s="14"/>
      <c r="R1691" s="14">
        <v>0</v>
      </c>
      <c r="S1691" s="14"/>
      <c r="T1691" s="14">
        <v>425188</v>
      </c>
      <c r="U1691" s="14"/>
      <c r="V1691" s="15">
        <v>837780</v>
      </c>
      <c r="W1691" s="14"/>
      <c r="X1691" s="5" t="str">
        <f t="shared" si="26"/>
        <v>No</v>
      </c>
      <c r="Y1691" s="14"/>
      <c r="Z1691" s="5"/>
      <c r="AA1691" s="14"/>
      <c r="AB1691" s="5"/>
      <c r="AC1691" s="27"/>
      <c r="AD1691" s="5"/>
      <c r="AE1691" s="14"/>
      <c r="AF1691" s="5"/>
      <c r="AG1691" s="7"/>
    </row>
    <row r="1692" spans="1:33" s="54" customFormat="1">
      <c r="A1692" s="16" t="s">
        <v>870</v>
      </c>
      <c r="B1692" s="16" t="s">
        <v>6474</v>
      </c>
      <c r="C1692" s="17" t="s">
        <v>129</v>
      </c>
      <c r="D1692" s="186" t="s">
        <v>871</v>
      </c>
      <c r="E1692" s="189" t="s">
        <v>872</v>
      </c>
      <c r="F1692" s="17" t="s">
        <v>83</v>
      </c>
      <c r="G1692" s="17" t="s">
        <v>147</v>
      </c>
      <c r="H1692" s="18">
        <v>0</v>
      </c>
      <c r="I1692" s="13">
        <v>5</v>
      </c>
      <c r="J1692" s="14">
        <v>12839</v>
      </c>
      <c r="K1692" s="19"/>
      <c r="L1692" s="14">
        <v>0</v>
      </c>
      <c r="M1692" s="14"/>
      <c r="N1692" s="14">
        <v>0</v>
      </c>
      <c r="O1692" s="14"/>
      <c r="P1692" s="14">
        <v>110621</v>
      </c>
      <c r="Q1692" s="14"/>
      <c r="R1692" s="14">
        <v>0</v>
      </c>
      <c r="S1692" s="14"/>
      <c r="T1692" s="14">
        <v>123325</v>
      </c>
      <c r="U1692" s="14"/>
      <c r="V1692" s="15">
        <v>246785</v>
      </c>
      <c r="W1692" s="14"/>
      <c r="X1692" s="5" t="str">
        <f t="shared" si="26"/>
        <v>No</v>
      </c>
      <c r="Y1692" s="14"/>
      <c r="Z1692" s="5"/>
      <c r="AA1692" s="14"/>
      <c r="AB1692" s="5"/>
      <c r="AC1692" s="27"/>
      <c r="AD1692" s="5"/>
      <c r="AE1692" s="14"/>
      <c r="AF1692" s="5"/>
      <c r="AG1692" s="7"/>
    </row>
    <row r="1693" spans="1:33" s="54" customFormat="1">
      <c r="A1693" s="16" t="s">
        <v>3768</v>
      </c>
      <c r="B1693" s="16" t="s">
        <v>561</v>
      </c>
      <c r="C1693" s="17" t="s">
        <v>278</v>
      </c>
      <c r="D1693" s="186" t="s">
        <v>3769</v>
      </c>
      <c r="E1693" s="189" t="s">
        <v>3770</v>
      </c>
      <c r="F1693" s="17" t="s">
        <v>83</v>
      </c>
      <c r="G1693" s="17" t="s">
        <v>147</v>
      </c>
      <c r="H1693" s="18">
        <v>0</v>
      </c>
      <c r="I1693" s="13">
        <v>5</v>
      </c>
      <c r="J1693" s="14">
        <v>49485</v>
      </c>
      <c r="K1693" s="19"/>
      <c r="L1693" s="14">
        <v>0</v>
      </c>
      <c r="M1693" s="14"/>
      <c r="N1693" s="14">
        <v>0</v>
      </c>
      <c r="O1693" s="14"/>
      <c r="P1693" s="14">
        <v>68695</v>
      </c>
      <c r="Q1693" s="14"/>
      <c r="R1693" s="14">
        <v>38423</v>
      </c>
      <c r="S1693" s="14"/>
      <c r="T1693" s="14">
        <v>140298</v>
      </c>
      <c r="U1693" s="14"/>
      <c r="V1693" s="15">
        <v>296901</v>
      </c>
      <c r="W1693" s="14"/>
      <c r="X1693" s="5" t="str">
        <f t="shared" si="26"/>
        <v>No</v>
      </c>
      <c r="Y1693" s="14"/>
      <c r="Z1693" s="5"/>
      <c r="AA1693" s="14"/>
      <c r="AB1693" s="5"/>
      <c r="AC1693" s="27"/>
      <c r="AD1693" s="5"/>
      <c r="AE1693" s="14"/>
      <c r="AF1693" s="5"/>
      <c r="AG1693" s="7"/>
    </row>
    <row r="1694" spans="1:33" s="54" customFormat="1">
      <c r="A1694" s="16" t="s">
        <v>3683</v>
      </c>
      <c r="B1694" s="16" t="s">
        <v>2766</v>
      </c>
      <c r="C1694" s="17" t="s">
        <v>39</v>
      </c>
      <c r="D1694" s="186">
        <v>9140</v>
      </c>
      <c r="E1694" s="189">
        <v>90140</v>
      </c>
      <c r="F1694" s="17" t="s">
        <v>83</v>
      </c>
      <c r="G1694" s="17" t="s">
        <v>84</v>
      </c>
      <c r="H1694" s="18">
        <v>3629114</v>
      </c>
      <c r="I1694" s="13">
        <v>5</v>
      </c>
      <c r="J1694" s="14">
        <v>27255</v>
      </c>
      <c r="K1694" s="19"/>
      <c r="L1694" s="14">
        <v>18272</v>
      </c>
      <c r="M1694" s="14"/>
      <c r="N1694" s="14">
        <v>0</v>
      </c>
      <c r="O1694" s="14"/>
      <c r="P1694" s="14">
        <v>12825</v>
      </c>
      <c r="Q1694" s="14"/>
      <c r="R1694" s="14">
        <v>452030</v>
      </c>
      <c r="S1694" s="14"/>
      <c r="T1694" s="14">
        <v>274392</v>
      </c>
      <c r="U1694" s="14"/>
      <c r="V1694" s="15">
        <v>784774</v>
      </c>
      <c r="W1694" s="14"/>
      <c r="X1694" s="5" t="str">
        <f t="shared" si="26"/>
        <v>No</v>
      </c>
      <c r="Y1694" s="14"/>
      <c r="Z1694" s="5"/>
      <c r="AA1694" s="14"/>
      <c r="AB1694" s="5"/>
      <c r="AC1694" s="27"/>
      <c r="AD1694" s="5"/>
      <c r="AE1694" s="14"/>
      <c r="AF1694" s="5"/>
      <c r="AG1694" s="7"/>
    </row>
    <row r="1695" spans="1:33" s="54" customFormat="1">
      <c r="A1695" s="16" t="s">
        <v>6011</v>
      </c>
      <c r="B1695" s="16" t="s">
        <v>6111</v>
      </c>
      <c r="C1695" s="17" t="s">
        <v>120</v>
      </c>
      <c r="D1695" s="186"/>
      <c r="E1695" s="189" t="s">
        <v>6012</v>
      </c>
      <c r="F1695" s="17" t="s">
        <v>98</v>
      </c>
      <c r="G1695" s="17" t="s">
        <v>147</v>
      </c>
      <c r="H1695" s="18">
        <v>0</v>
      </c>
      <c r="I1695" s="13">
        <v>5</v>
      </c>
      <c r="J1695" s="14">
        <v>27678</v>
      </c>
      <c r="K1695" s="19"/>
      <c r="L1695" s="14">
        <v>0</v>
      </c>
      <c r="M1695" s="14"/>
      <c r="N1695" s="14">
        <v>0</v>
      </c>
      <c r="O1695" s="14"/>
      <c r="P1695" s="14">
        <v>13700</v>
      </c>
      <c r="Q1695" s="14"/>
      <c r="R1695" s="14">
        <v>69338</v>
      </c>
      <c r="S1695" s="14"/>
      <c r="T1695" s="14">
        <v>335393</v>
      </c>
      <c r="U1695" s="14"/>
      <c r="V1695" s="15">
        <v>446109</v>
      </c>
      <c r="W1695" s="14"/>
      <c r="X1695" s="5" t="str">
        <f t="shared" si="26"/>
        <v>No</v>
      </c>
      <c r="Y1695" s="14"/>
      <c r="Z1695" s="5"/>
      <c r="AA1695" s="14"/>
      <c r="AB1695" s="5"/>
      <c r="AC1695" s="27"/>
      <c r="AD1695" s="5"/>
      <c r="AE1695" s="14"/>
      <c r="AF1695" s="5"/>
      <c r="AG1695" s="7"/>
    </row>
    <row r="1696" spans="1:33" s="54" customFormat="1">
      <c r="A1696" s="16" t="s">
        <v>1143</v>
      </c>
      <c r="B1696" s="16" t="s">
        <v>1144</v>
      </c>
      <c r="C1696" s="17" t="s">
        <v>466</v>
      </c>
      <c r="D1696" s="186">
        <v>5019</v>
      </c>
      <c r="E1696" s="189">
        <v>50019</v>
      </c>
      <c r="F1696" s="17" t="s">
        <v>83</v>
      </c>
      <c r="G1696" s="17" t="s">
        <v>5756</v>
      </c>
      <c r="H1696" s="18">
        <v>97503</v>
      </c>
      <c r="I1696" s="13">
        <v>5</v>
      </c>
      <c r="J1696" s="14">
        <v>120923</v>
      </c>
      <c r="K1696" s="19"/>
      <c r="L1696" s="14">
        <v>15514</v>
      </c>
      <c r="M1696" s="14"/>
      <c r="N1696" s="14">
        <v>0</v>
      </c>
      <c r="O1696" s="14"/>
      <c r="P1696" s="14">
        <v>240532</v>
      </c>
      <c r="Q1696" s="14"/>
      <c r="R1696" s="14">
        <v>97758</v>
      </c>
      <c r="S1696" s="14"/>
      <c r="T1696" s="14">
        <v>458154</v>
      </c>
      <c r="U1696" s="14"/>
      <c r="V1696" s="15">
        <v>932881</v>
      </c>
      <c r="W1696" s="14"/>
      <c r="X1696" s="5" t="str">
        <f t="shared" si="26"/>
        <v>No</v>
      </c>
      <c r="Y1696" s="14"/>
      <c r="Z1696" s="5"/>
      <c r="AA1696" s="14"/>
      <c r="AB1696" s="5"/>
      <c r="AC1696" s="27"/>
      <c r="AD1696" s="5"/>
      <c r="AE1696" s="14"/>
      <c r="AF1696" s="5"/>
      <c r="AG1696" s="7"/>
    </row>
    <row r="1697" spans="1:33" s="54" customFormat="1">
      <c r="A1697" s="16" t="s">
        <v>613</v>
      </c>
      <c r="B1697" s="16" t="s">
        <v>483</v>
      </c>
      <c r="C1697" s="17" t="s">
        <v>420</v>
      </c>
      <c r="D1697" s="186" t="s">
        <v>614</v>
      </c>
      <c r="E1697" s="189" t="s">
        <v>615</v>
      </c>
      <c r="F1697" s="17" t="s">
        <v>157</v>
      </c>
      <c r="G1697" s="17" t="s">
        <v>147</v>
      </c>
      <c r="H1697" s="18">
        <v>0</v>
      </c>
      <c r="I1697" s="13">
        <v>5</v>
      </c>
      <c r="J1697" s="14">
        <v>1669</v>
      </c>
      <c r="K1697" s="19"/>
      <c r="L1697" s="14">
        <v>39637</v>
      </c>
      <c r="M1697" s="14"/>
      <c r="N1697" s="14">
        <v>0</v>
      </c>
      <c r="O1697" s="14"/>
      <c r="P1697" s="14">
        <v>154933</v>
      </c>
      <c r="Q1697" s="14"/>
      <c r="R1697" s="14">
        <v>0</v>
      </c>
      <c r="S1697" s="14"/>
      <c r="T1697" s="14">
        <v>429650</v>
      </c>
      <c r="U1697" s="14"/>
      <c r="V1697" s="15">
        <v>625889</v>
      </c>
      <c r="W1697" s="14"/>
      <c r="X1697" s="5" t="str">
        <f t="shared" si="26"/>
        <v>No</v>
      </c>
      <c r="Y1697" s="14"/>
      <c r="Z1697" s="5"/>
      <c r="AA1697" s="14"/>
      <c r="AB1697" s="5"/>
      <c r="AC1697" s="27"/>
      <c r="AD1697" s="5"/>
      <c r="AE1697" s="14"/>
      <c r="AF1697" s="5"/>
      <c r="AG1697" s="7"/>
    </row>
    <row r="1698" spans="1:33" s="54" customFormat="1">
      <c r="A1698" s="16" t="s">
        <v>6268</v>
      </c>
      <c r="B1698" s="16" t="s">
        <v>6269</v>
      </c>
      <c r="C1698" s="17" t="s">
        <v>171</v>
      </c>
      <c r="D1698" s="186"/>
      <c r="E1698" s="189">
        <v>40262</v>
      </c>
      <c r="F1698" s="17" t="s">
        <v>83</v>
      </c>
      <c r="G1698" s="17" t="s">
        <v>5756</v>
      </c>
      <c r="H1698" s="18">
        <v>5502379</v>
      </c>
      <c r="I1698" s="13">
        <v>5</v>
      </c>
      <c r="J1698" s="14">
        <v>0</v>
      </c>
      <c r="K1698" s="19"/>
      <c r="L1698" s="14">
        <v>0</v>
      </c>
      <c r="M1698" s="14"/>
      <c r="N1698" s="14">
        <v>0</v>
      </c>
      <c r="O1698" s="14"/>
      <c r="P1698" s="14">
        <v>403786</v>
      </c>
      <c r="Q1698" s="14"/>
      <c r="R1698" s="14">
        <v>0</v>
      </c>
      <c r="S1698" s="14"/>
      <c r="T1698" s="14">
        <v>78386</v>
      </c>
      <c r="U1698" s="14"/>
      <c r="V1698" s="15">
        <v>482172</v>
      </c>
      <c r="W1698" s="14"/>
      <c r="X1698" s="5" t="str">
        <f t="shared" si="26"/>
        <v>No</v>
      </c>
      <c r="Y1698" s="14"/>
      <c r="Z1698" s="5"/>
      <c r="AA1698" s="14"/>
      <c r="AB1698" s="5"/>
      <c r="AC1698" s="27"/>
      <c r="AD1698" s="5"/>
      <c r="AE1698" s="14"/>
      <c r="AF1698" s="5"/>
      <c r="AG1698" s="7"/>
    </row>
    <row r="1699" spans="1:33" s="54" customFormat="1">
      <c r="A1699" s="16" t="s">
        <v>3179</v>
      </c>
      <c r="B1699" s="16" t="s">
        <v>3180</v>
      </c>
      <c r="C1699" s="17" t="s">
        <v>50</v>
      </c>
      <c r="D1699" s="186" t="s">
        <v>3181</v>
      </c>
      <c r="E1699" s="189" t="s">
        <v>3182</v>
      </c>
      <c r="F1699" s="17" t="s">
        <v>83</v>
      </c>
      <c r="G1699" s="17" t="s">
        <v>147</v>
      </c>
      <c r="H1699" s="18">
        <v>0</v>
      </c>
      <c r="I1699" s="13">
        <v>5</v>
      </c>
      <c r="J1699" s="14">
        <v>10374</v>
      </c>
      <c r="K1699" s="19"/>
      <c r="L1699" s="14">
        <v>31684</v>
      </c>
      <c r="M1699" s="14"/>
      <c r="N1699" s="14">
        <v>0</v>
      </c>
      <c r="O1699" s="14"/>
      <c r="P1699" s="14">
        <v>61891</v>
      </c>
      <c r="Q1699" s="14"/>
      <c r="R1699" s="14">
        <v>0</v>
      </c>
      <c r="S1699" s="14"/>
      <c r="T1699" s="14">
        <v>103949</v>
      </c>
      <c r="U1699" s="14"/>
      <c r="V1699" s="15">
        <v>207898</v>
      </c>
      <c r="W1699" s="14"/>
      <c r="X1699" s="5" t="str">
        <f t="shared" si="26"/>
        <v>No</v>
      </c>
      <c r="Y1699" s="14"/>
      <c r="Z1699" s="5"/>
      <c r="AA1699" s="14"/>
      <c r="AB1699" s="5"/>
      <c r="AC1699" s="27"/>
      <c r="AD1699" s="5"/>
      <c r="AE1699" s="14"/>
      <c r="AF1699" s="5"/>
      <c r="AG1699" s="7"/>
    </row>
    <row r="1700" spans="1:33" s="54" customFormat="1">
      <c r="A1700" s="16" t="s">
        <v>5015</v>
      </c>
      <c r="B1700" s="16" t="s">
        <v>635</v>
      </c>
      <c r="C1700" s="17" t="s">
        <v>91</v>
      </c>
      <c r="D1700" s="186" t="s">
        <v>5016</v>
      </c>
      <c r="E1700" s="189" t="s">
        <v>5017</v>
      </c>
      <c r="F1700" s="17" t="s">
        <v>83</v>
      </c>
      <c r="G1700" s="17" t="s">
        <v>147</v>
      </c>
      <c r="H1700" s="18">
        <v>0</v>
      </c>
      <c r="I1700" s="13">
        <v>5</v>
      </c>
      <c r="J1700" s="14">
        <v>24317</v>
      </c>
      <c r="K1700" s="19"/>
      <c r="L1700" s="14">
        <v>0</v>
      </c>
      <c r="M1700" s="14"/>
      <c r="N1700" s="14">
        <v>0</v>
      </c>
      <c r="O1700" s="14"/>
      <c r="P1700" s="14">
        <v>460088</v>
      </c>
      <c r="Q1700" s="14"/>
      <c r="R1700" s="14">
        <v>34466</v>
      </c>
      <c r="S1700" s="14"/>
      <c r="T1700" s="14">
        <v>78928</v>
      </c>
      <c r="U1700" s="14"/>
      <c r="V1700" s="15">
        <v>597799</v>
      </c>
      <c r="W1700" s="14"/>
      <c r="X1700" s="5" t="str">
        <f t="shared" si="26"/>
        <v>No</v>
      </c>
      <c r="Y1700" s="14"/>
      <c r="Z1700" s="5"/>
      <c r="AA1700" s="14"/>
      <c r="AB1700" s="5"/>
      <c r="AC1700" s="27"/>
      <c r="AD1700" s="5"/>
      <c r="AE1700" s="14"/>
      <c r="AF1700" s="5"/>
      <c r="AG1700" s="7"/>
    </row>
    <row r="1701" spans="1:33" s="54" customFormat="1">
      <c r="A1701" s="16" t="s">
        <v>3719</v>
      </c>
      <c r="B1701" s="16" t="s">
        <v>6451</v>
      </c>
      <c r="C1701" s="17" t="s">
        <v>39</v>
      </c>
      <c r="D1701" s="186" t="s">
        <v>3990</v>
      </c>
      <c r="E1701" s="189" t="s">
        <v>3991</v>
      </c>
      <c r="F1701" s="17" t="s">
        <v>83</v>
      </c>
      <c r="G1701" s="17" t="s">
        <v>147</v>
      </c>
      <c r="H1701" s="18">
        <v>0</v>
      </c>
      <c r="I1701" s="13">
        <v>5</v>
      </c>
      <c r="J1701" s="14">
        <v>173632</v>
      </c>
      <c r="K1701" s="19"/>
      <c r="L1701" s="14">
        <v>0</v>
      </c>
      <c r="M1701" s="14"/>
      <c r="N1701" s="14">
        <v>0</v>
      </c>
      <c r="O1701" s="14"/>
      <c r="P1701" s="14">
        <v>211106</v>
      </c>
      <c r="Q1701" s="14"/>
      <c r="R1701" s="14">
        <v>0</v>
      </c>
      <c r="S1701" s="14"/>
      <c r="T1701" s="14">
        <v>411144</v>
      </c>
      <c r="U1701" s="14"/>
      <c r="V1701" s="15">
        <v>795882</v>
      </c>
      <c r="W1701" s="14"/>
      <c r="X1701" s="5" t="str">
        <f t="shared" si="26"/>
        <v>No</v>
      </c>
      <c r="Y1701" s="14"/>
      <c r="Z1701" s="5"/>
      <c r="AA1701" s="14"/>
      <c r="AB1701" s="5"/>
      <c r="AC1701" s="27"/>
      <c r="AD1701" s="5"/>
      <c r="AE1701" s="14"/>
      <c r="AF1701" s="5"/>
      <c r="AG1701" s="7"/>
    </row>
    <row r="1702" spans="1:33" s="54" customFormat="1">
      <c r="A1702" s="16" t="s">
        <v>6256</v>
      </c>
      <c r="B1702" s="16" t="s">
        <v>6257</v>
      </c>
      <c r="C1702" s="17" t="s">
        <v>91</v>
      </c>
      <c r="D1702" s="186"/>
      <c r="E1702" s="189">
        <v>90289</v>
      </c>
      <c r="F1702" s="17" t="s">
        <v>83</v>
      </c>
      <c r="G1702" s="17" t="s">
        <v>5756</v>
      </c>
      <c r="H1702" s="18">
        <v>12150996</v>
      </c>
      <c r="I1702" s="13">
        <v>5</v>
      </c>
      <c r="J1702" s="14">
        <v>25832</v>
      </c>
      <c r="K1702" s="19"/>
      <c r="L1702" s="14">
        <v>0</v>
      </c>
      <c r="M1702" s="14"/>
      <c r="N1702" s="14">
        <v>0</v>
      </c>
      <c r="O1702" s="14"/>
      <c r="P1702" s="14">
        <v>799416</v>
      </c>
      <c r="Q1702" s="14"/>
      <c r="R1702" s="14">
        <v>0</v>
      </c>
      <c r="S1702" s="14"/>
      <c r="T1702" s="14">
        <v>0</v>
      </c>
      <c r="U1702" s="14"/>
      <c r="V1702" s="15">
        <v>825248</v>
      </c>
      <c r="W1702" s="14"/>
      <c r="X1702" s="5" t="str">
        <f t="shared" si="26"/>
        <v>No</v>
      </c>
      <c r="Y1702" s="14"/>
      <c r="Z1702" s="5"/>
      <c r="AA1702" s="14"/>
      <c r="AB1702" s="5"/>
      <c r="AC1702" s="27"/>
      <c r="AD1702" s="5"/>
      <c r="AE1702" s="14"/>
      <c r="AF1702" s="5"/>
      <c r="AG1702" s="7"/>
    </row>
    <row r="1703" spans="1:33" s="54" customFormat="1">
      <c r="A1703" s="16" t="s">
        <v>892</v>
      </c>
      <c r="B1703" s="16" t="s">
        <v>893</v>
      </c>
      <c r="C1703" s="17" t="s">
        <v>129</v>
      </c>
      <c r="D1703" s="186" t="s">
        <v>894</v>
      </c>
      <c r="E1703" s="189" t="s">
        <v>895</v>
      </c>
      <c r="F1703" s="17" t="s">
        <v>83</v>
      </c>
      <c r="G1703" s="17" t="s">
        <v>147</v>
      </c>
      <c r="H1703" s="18">
        <v>0</v>
      </c>
      <c r="I1703" s="13">
        <v>5</v>
      </c>
      <c r="J1703" s="14">
        <v>15427</v>
      </c>
      <c r="K1703" s="19"/>
      <c r="L1703" s="14">
        <v>25863</v>
      </c>
      <c r="M1703" s="14"/>
      <c r="N1703" s="14">
        <v>0</v>
      </c>
      <c r="O1703" s="14"/>
      <c r="P1703" s="14">
        <v>132428</v>
      </c>
      <c r="Q1703" s="14"/>
      <c r="R1703" s="14">
        <v>0</v>
      </c>
      <c r="S1703" s="14"/>
      <c r="T1703" s="14">
        <v>165482</v>
      </c>
      <c r="U1703" s="14"/>
      <c r="V1703" s="15">
        <v>339200</v>
      </c>
      <c r="W1703" s="14"/>
      <c r="X1703" s="5" t="str">
        <f t="shared" si="26"/>
        <v>No</v>
      </c>
      <c r="Y1703" s="14"/>
      <c r="Z1703" s="5"/>
      <c r="AA1703" s="14"/>
      <c r="AB1703" s="5"/>
      <c r="AC1703" s="27"/>
      <c r="AD1703" s="5"/>
      <c r="AE1703" s="14"/>
      <c r="AF1703" s="5"/>
      <c r="AG1703" s="7"/>
    </row>
    <row r="1704" spans="1:33" s="54" customFormat="1">
      <c r="A1704" s="16" t="s">
        <v>3681</v>
      </c>
      <c r="B1704" s="16" t="s">
        <v>3682</v>
      </c>
      <c r="C1704" s="17" t="s">
        <v>58</v>
      </c>
      <c r="D1704" s="186">
        <v>5217</v>
      </c>
      <c r="E1704" s="189">
        <v>55308</v>
      </c>
      <c r="F1704" s="17" t="s">
        <v>83</v>
      </c>
      <c r="G1704" s="17" t="s">
        <v>5756</v>
      </c>
      <c r="H1704" s="18">
        <v>401661</v>
      </c>
      <c r="I1704" s="13">
        <v>5</v>
      </c>
      <c r="J1704" s="14">
        <v>106875</v>
      </c>
      <c r="K1704" s="19"/>
      <c r="L1704" s="14">
        <v>0</v>
      </c>
      <c r="M1704" s="14"/>
      <c r="N1704" s="14">
        <v>0</v>
      </c>
      <c r="O1704" s="14"/>
      <c r="P1704" s="14">
        <v>19701</v>
      </c>
      <c r="Q1704" s="14"/>
      <c r="R1704" s="14">
        <v>130500</v>
      </c>
      <c r="S1704" s="14"/>
      <c r="T1704" s="14">
        <v>0</v>
      </c>
      <c r="U1704" s="14"/>
      <c r="V1704" s="15">
        <v>257076</v>
      </c>
      <c r="W1704" s="14"/>
      <c r="X1704" s="5" t="str">
        <f t="shared" si="26"/>
        <v>No</v>
      </c>
      <c r="Y1704" s="14"/>
      <c r="Z1704" s="5"/>
      <c r="AA1704" s="14"/>
      <c r="AB1704" s="5"/>
      <c r="AC1704" s="27"/>
      <c r="AD1704" s="5"/>
      <c r="AE1704" s="14"/>
      <c r="AF1704" s="5"/>
      <c r="AG1704" s="7"/>
    </row>
    <row r="1705" spans="1:33" s="54" customFormat="1">
      <c r="A1705" s="16" t="s">
        <v>3748</v>
      </c>
      <c r="B1705" s="16" t="s">
        <v>3749</v>
      </c>
      <c r="C1705" s="17" t="s">
        <v>278</v>
      </c>
      <c r="D1705" s="186" t="s">
        <v>3750</v>
      </c>
      <c r="E1705" s="189" t="s">
        <v>3751</v>
      </c>
      <c r="F1705" s="17" t="s">
        <v>157</v>
      </c>
      <c r="G1705" s="17" t="s">
        <v>147</v>
      </c>
      <c r="H1705" s="18">
        <v>0</v>
      </c>
      <c r="I1705" s="13">
        <v>5</v>
      </c>
      <c r="J1705" s="14">
        <v>11939</v>
      </c>
      <c r="K1705" s="19"/>
      <c r="L1705" s="14">
        <v>0</v>
      </c>
      <c r="M1705" s="14"/>
      <c r="N1705" s="14">
        <v>0</v>
      </c>
      <c r="O1705" s="14"/>
      <c r="P1705" s="14">
        <v>52170</v>
      </c>
      <c r="Q1705" s="14"/>
      <c r="R1705" s="14">
        <v>30428</v>
      </c>
      <c r="S1705" s="14"/>
      <c r="T1705" s="14">
        <v>102183</v>
      </c>
      <c r="U1705" s="14"/>
      <c r="V1705" s="15">
        <v>196720</v>
      </c>
      <c r="W1705" s="14"/>
      <c r="X1705" s="5" t="str">
        <f t="shared" si="26"/>
        <v>No</v>
      </c>
      <c r="Y1705" s="14"/>
      <c r="Z1705" s="5"/>
      <c r="AA1705" s="14"/>
      <c r="AB1705" s="5"/>
      <c r="AC1705" s="27"/>
      <c r="AD1705" s="5"/>
      <c r="AE1705" s="14"/>
      <c r="AF1705" s="5"/>
      <c r="AG1705" s="7"/>
    </row>
    <row r="1706" spans="1:33" s="54" customFormat="1">
      <c r="A1706" s="16" t="s">
        <v>5493</v>
      </c>
      <c r="B1706" s="16" t="s">
        <v>5494</v>
      </c>
      <c r="C1706" s="17" t="s">
        <v>132</v>
      </c>
      <c r="D1706" s="186" t="s">
        <v>5495</v>
      </c>
      <c r="E1706" s="189" t="s">
        <v>5496</v>
      </c>
      <c r="F1706" s="17" t="s">
        <v>83</v>
      </c>
      <c r="G1706" s="17" t="s">
        <v>147</v>
      </c>
      <c r="H1706" s="18">
        <v>0</v>
      </c>
      <c r="I1706" s="13">
        <v>5</v>
      </c>
      <c r="J1706" s="14">
        <v>26424</v>
      </c>
      <c r="K1706" s="19"/>
      <c r="L1706" s="14">
        <v>0</v>
      </c>
      <c r="M1706" s="14"/>
      <c r="N1706" s="14">
        <v>0</v>
      </c>
      <c r="O1706" s="14"/>
      <c r="P1706" s="14">
        <v>152833</v>
      </c>
      <c r="Q1706" s="14"/>
      <c r="R1706" s="14">
        <v>165267</v>
      </c>
      <c r="S1706" s="14"/>
      <c r="T1706" s="14">
        <v>233345</v>
      </c>
      <c r="U1706" s="14"/>
      <c r="V1706" s="15">
        <v>577869</v>
      </c>
      <c r="W1706" s="14"/>
      <c r="X1706" s="5" t="str">
        <f t="shared" si="26"/>
        <v>No</v>
      </c>
      <c r="Y1706" s="14"/>
      <c r="Z1706" s="5"/>
      <c r="AA1706" s="14"/>
      <c r="AB1706" s="5"/>
      <c r="AC1706" s="27"/>
      <c r="AD1706" s="5"/>
      <c r="AE1706" s="14"/>
      <c r="AF1706" s="5"/>
      <c r="AG1706" s="7"/>
    </row>
    <row r="1707" spans="1:33" s="54" customFormat="1">
      <c r="A1707" s="16" t="s">
        <v>6641</v>
      </c>
      <c r="B1707" s="16" t="s">
        <v>4486</v>
      </c>
      <c r="C1707" s="17" t="s">
        <v>454</v>
      </c>
      <c r="D1707" s="186" t="s">
        <v>4487</v>
      </c>
      <c r="E1707" s="189" t="s">
        <v>4488</v>
      </c>
      <c r="F1707" s="17" t="s">
        <v>157</v>
      </c>
      <c r="G1707" s="17" t="s">
        <v>147</v>
      </c>
      <c r="H1707" s="18">
        <v>0</v>
      </c>
      <c r="I1707" s="13">
        <v>5</v>
      </c>
      <c r="J1707" s="14">
        <v>2584</v>
      </c>
      <c r="K1707" s="19"/>
      <c r="L1707" s="14">
        <v>3340</v>
      </c>
      <c r="M1707" s="14"/>
      <c r="N1707" s="14">
        <v>0</v>
      </c>
      <c r="O1707" s="14"/>
      <c r="P1707" s="14">
        <v>25593</v>
      </c>
      <c r="Q1707" s="14"/>
      <c r="R1707" s="14">
        <v>9145</v>
      </c>
      <c r="S1707" s="14"/>
      <c r="T1707" s="14">
        <v>38079</v>
      </c>
      <c r="U1707" s="14"/>
      <c r="V1707" s="15">
        <v>78741</v>
      </c>
      <c r="W1707" s="14"/>
      <c r="X1707" s="5" t="str">
        <f t="shared" si="26"/>
        <v>No</v>
      </c>
      <c r="Y1707" s="14"/>
      <c r="Z1707" s="5"/>
      <c r="AA1707" s="14"/>
      <c r="AB1707" s="5"/>
      <c r="AC1707" s="27"/>
      <c r="AD1707" s="5"/>
      <c r="AE1707" s="14"/>
      <c r="AF1707" s="5"/>
      <c r="AG1707" s="7"/>
    </row>
    <row r="1708" spans="1:33" s="54" customFormat="1">
      <c r="A1708" s="16" t="s">
        <v>4003</v>
      </c>
      <c r="B1708" s="16" t="s">
        <v>2416</v>
      </c>
      <c r="C1708" s="17" t="s">
        <v>39</v>
      </c>
      <c r="D1708" s="186" t="s">
        <v>4004</v>
      </c>
      <c r="E1708" s="189" t="s">
        <v>4005</v>
      </c>
      <c r="F1708" s="17" t="s">
        <v>83</v>
      </c>
      <c r="G1708" s="17" t="s">
        <v>147</v>
      </c>
      <c r="H1708" s="18">
        <v>0</v>
      </c>
      <c r="I1708" s="13">
        <v>5</v>
      </c>
      <c r="J1708" s="14">
        <v>5092</v>
      </c>
      <c r="K1708" s="19"/>
      <c r="L1708" s="14">
        <v>0</v>
      </c>
      <c r="M1708" s="14"/>
      <c r="N1708" s="14">
        <v>0</v>
      </c>
      <c r="O1708" s="14"/>
      <c r="P1708" s="14">
        <v>59277</v>
      </c>
      <c r="Q1708" s="14"/>
      <c r="R1708" s="14">
        <v>0</v>
      </c>
      <c r="S1708" s="14"/>
      <c r="T1708" s="14">
        <v>109139</v>
      </c>
      <c r="U1708" s="14"/>
      <c r="V1708" s="15">
        <v>173508</v>
      </c>
      <c r="W1708" s="14"/>
      <c r="X1708" s="5" t="str">
        <f t="shared" si="26"/>
        <v>No</v>
      </c>
      <c r="Y1708" s="14"/>
      <c r="Z1708" s="5"/>
      <c r="AA1708" s="14"/>
      <c r="AB1708" s="5"/>
      <c r="AC1708" s="27"/>
      <c r="AD1708" s="5"/>
      <c r="AE1708" s="14"/>
      <c r="AF1708" s="5"/>
      <c r="AG1708" s="7"/>
    </row>
    <row r="1709" spans="1:33" s="54" customFormat="1">
      <c r="A1709" s="16" t="s">
        <v>1165</v>
      </c>
      <c r="B1709" s="16" t="s">
        <v>1166</v>
      </c>
      <c r="C1709" s="17" t="s">
        <v>65</v>
      </c>
      <c r="D1709" s="186" t="s">
        <v>1167</v>
      </c>
      <c r="E1709" s="189">
        <v>85</v>
      </c>
      <c r="F1709" s="17" t="s">
        <v>36</v>
      </c>
      <c r="G1709" s="17" t="s">
        <v>5756</v>
      </c>
      <c r="H1709" s="18">
        <v>0</v>
      </c>
      <c r="I1709" s="13">
        <v>5</v>
      </c>
      <c r="J1709" s="14">
        <v>30256</v>
      </c>
      <c r="K1709" s="19"/>
      <c r="L1709" s="14">
        <v>0</v>
      </c>
      <c r="M1709" s="14"/>
      <c r="N1709" s="14">
        <v>0</v>
      </c>
      <c r="O1709" s="14"/>
      <c r="P1709" s="14">
        <v>0</v>
      </c>
      <c r="Q1709" s="14"/>
      <c r="R1709" s="14">
        <v>20636</v>
      </c>
      <c r="S1709" s="14"/>
      <c r="T1709" s="14">
        <v>304570</v>
      </c>
      <c r="U1709" s="14"/>
      <c r="V1709" s="15">
        <v>355462</v>
      </c>
      <c r="W1709" s="14"/>
      <c r="X1709" s="5" t="str">
        <f t="shared" si="26"/>
        <v>No</v>
      </c>
      <c r="Y1709" s="14"/>
      <c r="Z1709" s="5"/>
      <c r="AA1709" s="14"/>
      <c r="AB1709" s="5"/>
      <c r="AC1709" s="27"/>
      <c r="AD1709" s="5"/>
      <c r="AE1709" s="14"/>
      <c r="AF1709" s="5"/>
      <c r="AG1709" s="7"/>
    </row>
    <row r="1710" spans="1:33" s="54" customFormat="1">
      <c r="A1710" s="16" t="s">
        <v>4567</v>
      </c>
      <c r="B1710" s="16" t="s">
        <v>2370</v>
      </c>
      <c r="C1710" s="17" t="s">
        <v>454</v>
      </c>
      <c r="D1710" s="186" t="s">
        <v>4568</v>
      </c>
      <c r="E1710" s="189" t="s">
        <v>4569</v>
      </c>
      <c r="F1710" s="17" t="s">
        <v>157</v>
      </c>
      <c r="G1710" s="17" t="s">
        <v>147</v>
      </c>
      <c r="H1710" s="18">
        <v>0</v>
      </c>
      <c r="I1710" s="13">
        <v>5</v>
      </c>
      <c r="J1710" s="14">
        <v>0</v>
      </c>
      <c r="K1710" s="19"/>
      <c r="L1710" s="14">
        <v>72669</v>
      </c>
      <c r="M1710" s="14"/>
      <c r="N1710" s="14">
        <v>0</v>
      </c>
      <c r="O1710" s="14"/>
      <c r="P1710" s="14">
        <v>67805</v>
      </c>
      <c r="Q1710" s="14"/>
      <c r="R1710" s="14">
        <v>101250</v>
      </c>
      <c r="S1710" s="14"/>
      <c r="T1710" s="14">
        <v>219604</v>
      </c>
      <c r="U1710" s="14"/>
      <c r="V1710" s="15">
        <v>461328</v>
      </c>
      <c r="W1710" s="14"/>
      <c r="X1710" s="5" t="str">
        <f t="shared" si="26"/>
        <v>No</v>
      </c>
      <c r="Y1710" s="14"/>
      <c r="Z1710" s="5"/>
      <c r="AA1710" s="14"/>
      <c r="AB1710" s="5"/>
      <c r="AC1710" s="27"/>
      <c r="AD1710" s="5"/>
      <c r="AE1710" s="14"/>
      <c r="AF1710" s="5"/>
      <c r="AG1710" s="7"/>
    </row>
    <row r="1711" spans="1:33" s="54" customFormat="1">
      <c r="A1711" s="16" t="s">
        <v>638</v>
      </c>
      <c r="B1711" s="16" t="s">
        <v>639</v>
      </c>
      <c r="C1711" s="17" t="s">
        <v>124</v>
      </c>
      <c r="D1711" s="186">
        <v>6058</v>
      </c>
      <c r="E1711" s="189">
        <v>60058</v>
      </c>
      <c r="F1711" s="17" t="s">
        <v>83</v>
      </c>
      <c r="G1711" s="17" t="s">
        <v>5756</v>
      </c>
      <c r="H1711" s="18">
        <v>899703</v>
      </c>
      <c r="I1711" s="13">
        <v>5</v>
      </c>
      <c r="J1711" s="14">
        <v>85165</v>
      </c>
      <c r="K1711" s="19"/>
      <c r="L1711" s="14">
        <v>12226</v>
      </c>
      <c r="M1711" s="14"/>
      <c r="N1711" s="14">
        <v>0</v>
      </c>
      <c r="O1711" s="14"/>
      <c r="P1711" s="14">
        <v>238258</v>
      </c>
      <c r="Q1711" s="14"/>
      <c r="R1711" s="14">
        <v>78411</v>
      </c>
      <c r="S1711" s="14"/>
      <c r="T1711" s="14">
        <v>0</v>
      </c>
      <c r="U1711" s="14"/>
      <c r="V1711" s="15">
        <v>414060</v>
      </c>
      <c r="W1711" s="14"/>
      <c r="X1711" s="5" t="str">
        <f t="shared" si="26"/>
        <v>No</v>
      </c>
      <c r="Y1711" s="14"/>
      <c r="Z1711" s="5"/>
      <c r="AA1711" s="14"/>
      <c r="AB1711" s="5"/>
      <c r="AC1711" s="27"/>
      <c r="AD1711" s="5"/>
      <c r="AE1711" s="14"/>
      <c r="AF1711" s="5"/>
      <c r="AG1711" s="7"/>
    </row>
    <row r="1712" spans="1:33" s="54" customFormat="1">
      <c r="A1712" s="16" t="s">
        <v>3832</v>
      </c>
      <c r="B1712" s="16" t="s">
        <v>3833</v>
      </c>
      <c r="C1712" s="17" t="s">
        <v>278</v>
      </c>
      <c r="D1712" s="186" t="s">
        <v>3834</v>
      </c>
      <c r="E1712" s="189" t="s">
        <v>3835</v>
      </c>
      <c r="F1712" s="17" t="s">
        <v>157</v>
      </c>
      <c r="G1712" s="17" t="s">
        <v>147</v>
      </c>
      <c r="H1712" s="18">
        <v>0</v>
      </c>
      <c r="I1712" s="13">
        <v>5</v>
      </c>
      <c r="J1712" s="14">
        <v>19567</v>
      </c>
      <c r="K1712" s="19"/>
      <c r="L1712" s="14">
        <v>4170</v>
      </c>
      <c r="M1712" s="14"/>
      <c r="N1712" s="14">
        <v>0</v>
      </c>
      <c r="O1712" s="14"/>
      <c r="P1712" s="14">
        <v>36525</v>
      </c>
      <c r="Q1712" s="14"/>
      <c r="R1712" s="14">
        <v>23482</v>
      </c>
      <c r="S1712" s="14"/>
      <c r="T1712" s="14">
        <v>63912</v>
      </c>
      <c r="U1712" s="14"/>
      <c r="V1712" s="15">
        <v>147656</v>
      </c>
      <c r="W1712" s="14"/>
      <c r="X1712" s="5" t="str">
        <f t="shared" si="26"/>
        <v>No</v>
      </c>
      <c r="Y1712" s="14"/>
      <c r="Z1712" s="5"/>
      <c r="AA1712" s="14"/>
      <c r="AB1712" s="5"/>
      <c r="AC1712" s="27"/>
      <c r="AD1712" s="5"/>
      <c r="AE1712" s="14"/>
      <c r="AF1712" s="5"/>
      <c r="AG1712" s="7"/>
    </row>
    <row r="1713" spans="1:33" s="54" customFormat="1">
      <c r="A1713" s="16" t="s">
        <v>4006</v>
      </c>
      <c r="B1713" s="16" t="s">
        <v>4007</v>
      </c>
      <c r="C1713" s="17" t="s">
        <v>39</v>
      </c>
      <c r="D1713" s="186"/>
      <c r="E1713" s="189" t="s">
        <v>4008</v>
      </c>
      <c r="F1713" s="17" t="s">
        <v>157</v>
      </c>
      <c r="G1713" s="17" t="s">
        <v>147</v>
      </c>
      <c r="H1713" s="18">
        <v>0</v>
      </c>
      <c r="I1713" s="13">
        <v>5</v>
      </c>
      <c r="J1713" s="14">
        <v>4345</v>
      </c>
      <c r="K1713" s="19"/>
      <c r="L1713" s="14">
        <v>0</v>
      </c>
      <c r="M1713" s="14"/>
      <c r="N1713" s="14">
        <v>0</v>
      </c>
      <c r="O1713" s="14"/>
      <c r="P1713" s="14">
        <v>85690</v>
      </c>
      <c r="Q1713" s="14"/>
      <c r="R1713" s="14">
        <v>0</v>
      </c>
      <c r="S1713" s="14"/>
      <c r="T1713" s="14">
        <v>200390</v>
      </c>
      <c r="U1713" s="14"/>
      <c r="V1713" s="15">
        <v>290425</v>
      </c>
      <c r="W1713" s="14"/>
      <c r="X1713" s="5" t="str">
        <f t="shared" si="26"/>
        <v>No</v>
      </c>
      <c r="Y1713" s="14"/>
      <c r="Z1713" s="5"/>
      <c r="AA1713" s="14"/>
      <c r="AB1713" s="5"/>
      <c r="AC1713" s="27"/>
      <c r="AD1713" s="5"/>
      <c r="AE1713" s="14"/>
      <c r="AF1713" s="5"/>
      <c r="AG1713" s="7"/>
    </row>
    <row r="1714" spans="1:33" s="54" customFormat="1">
      <c r="A1714" s="16" t="s">
        <v>1211</v>
      </c>
      <c r="B1714" s="16" t="s">
        <v>1212</v>
      </c>
      <c r="C1714" s="17" t="s">
        <v>87</v>
      </c>
      <c r="D1714" s="186" t="s">
        <v>1213</v>
      </c>
      <c r="E1714" s="189">
        <v>111</v>
      </c>
      <c r="F1714" s="17" t="s">
        <v>36</v>
      </c>
      <c r="G1714" s="17" t="s">
        <v>5756</v>
      </c>
      <c r="H1714" s="18">
        <v>0</v>
      </c>
      <c r="I1714" s="13">
        <v>5</v>
      </c>
      <c r="J1714" s="14">
        <v>0</v>
      </c>
      <c r="K1714" s="19"/>
      <c r="L1714" s="14">
        <v>0</v>
      </c>
      <c r="M1714" s="14"/>
      <c r="N1714" s="14">
        <v>0</v>
      </c>
      <c r="O1714" s="14"/>
      <c r="P1714" s="14">
        <v>0</v>
      </c>
      <c r="Q1714" s="14"/>
      <c r="R1714" s="14">
        <v>0</v>
      </c>
      <c r="S1714" s="14"/>
      <c r="T1714" s="14">
        <v>428713</v>
      </c>
      <c r="U1714" s="14"/>
      <c r="V1714" s="15">
        <v>428713</v>
      </c>
      <c r="W1714" s="14"/>
      <c r="X1714" s="5" t="str">
        <f t="shared" si="26"/>
        <v>No</v>
      </c>
      <c r="Y1714" s="14"/>
      <c r="Z1714" s="5"/>
      <c r="AA1714" s="14"/>
      <c r="AB1714" s="5"/>
      <c r="AC1714" s="27"/>
      <c r="AD1714" s="5"/>
      <c r="AE1714" s="14"/>
      <c r="AF1714" s="5"/>
      <c r="AG1714" s="7"/>
    </row>
    <row r="1715" spans="1:33" s="54" customFormat="1">
      <c r="A1715" s="16" t="s">
        <v>720</v>
      </c>
      <c r="B1715" s="16" t="s">
        <v>721</v>
      </c>
      <c r="C1715" s="17" t="s">
        <v>132</v>
      </c>
      <c r="D1715" s="186">
        <v>5162</v>
      </c>
      <c r="E1715" s="189">
        <v>50162</v>
      </c>
      <c r="F1715" s="17" t="s">
        <v>83</v>
      </c>
      <c r="G1715" s="17" t="s">
        <v>5756</v>
      </c>
      <c r="H1715" s="18">
        <v>66025</v>
      </c>
      <c r="I1715" s="13">
        <v>5</v>
      </c>
      <c r="J1715" s="14">
        <v>110731</v>
      </c>
      <c r="K1715" s="19"/>
      <c r="L1715" s="14">
        <v>24961</v>
      </c>
      <c r="M1715" s="14"/>
      <c r="N1715" s="14">
        <v>0</v>
      </c>
      <c r="O1715" s="14"/>
      <c r="P1715" s="14">
        <v>166329</v>
      </c>
      <c r="Q1715" s="14"/>
      <c r="R1715" s="14">
        <v>67255</v>
      </c>
      <c r="S1715" s="14"/>
      <c r="T1715" s="14">
        <v>240976</v>
      </c>
      <c r="U1715" s="14"/>
      <c r="V1715" s="15">
        <v>610252</v>
      </c>
      <c r="W1715" s="14"/>
      <c r="X1715" s="5" t="str">
        <f t="shared" si="26"/>
        <v>No</v>
      </c>
      <c r="Y1715" s="14"/>
      <c r="Z1715" s="5"/>
      <c r="AA1715" s="14"/>
      <c r="AB1715" s="5"/>
      <c r="AC1715" s="27"/>
      <c r="AD1715" s="5"/>
      <c r="AE1715" s="14"/>
      <c r="AF1715" s="5"/>
      <c r="AG1715" s="7"/>
    </row>
    <row r="1716" spans="1:33" s="54" customFormat="1">
      <c r="A1716" s="16" t="s">
        <v>3725</v>
      </c>
      <c r="B1716" s="16" t="s">
        <v>3726</v>
      </c>
      <c r="C1716" s="17" t="s">
        <v>278</v>
      </c>
      <c r="D1716" s="186" t="s">
        <v>3727</v>
      </c>
      <c r="E1716" s="189" t="s">
        <v>3728</v>
      </c>
      <c r="F1716" s="17" t="s">
        <v>157</v>
      </c>
      <c r="G1716" s="17" t="s">
        <v>147</v>
      </c>
      <c r="H1716" s="18">
        <v>0</v>
      </c>
      <c r="I1716" s="13">
        <v>5</v>
      </c>
      <c r="J1716" s="14">
        <v>13676</v>
      </c>
      <c r="K1716" s="19"/>
      <c r="L1716" s="14">
        <v>0</v>
      </c>
      <c r="M1716" s="14"/>
      <c r="N1716" s="14">
        <v>0</v>
      </c>
      <c r="O1716" s="14"/>
      <c r="P1716" s="14">
        <v>131278</v>
      </c>
      <c r="Q1716" s="14"/>
      <c r="R1716" s="14">
        <v>35029</v>
      </c>
      <c r="S1716" s="14"/>
      <c r="T1716" s="14">
        <v>127903</v>
      </c>
      <c r="U1716" s="14"/>
      <c r="V1716" s="15">
        <v>307886</v>
      </c>
      <c r="W1716" s="14"/>
      <c r="X1716" s="5" t="str">
        <f t="shared" si="26"/>
        <v>No</v>
      </c>
      <c r="Y1716" s="14"/>
      <c r="Z1716" s="5"/>
      <c r="AA1716" s="14"/>
      <c r="AB1716" s="5"/>
      <c r="AC1716" s="27"/>
      <c r="AD1716" s="5"/>
      <c r="AE1716" s="14"/>
      <c r="AF1716" s="5"/>
      <c r="AG1716" s="7"/>
    </row>
    <row r="1717" spans="1:33" s="54" customFormat="1">
      <c r="A1717" s="16" t="s">
        <v>2081</v>
      </c>
      <c r="B1717" s="16" t="s">
        <v>2082</v>
      </c>
      <c r="C1717" s="17" t="s">
        <v>275</v>
      </c>
      <c r="D1717" s="186" t="s">
        <v>2083</v>
      </c>
      <c r="E1717" s="189" t="s">
        <v>2084</v>
      </c>
      <c r="F1717" s="17" t="s">
        <v>83</v>
      </c>
      <c r="G1717" s="17" t="s">
        <v>147</v>
      </c>
      <c r="H1717" s="18">
        <v>0</v>
      </c>
      <c r="I1717" s="13">
        <v>5</v>
      </c>
      <c r="J1717" s="14">
        <v>8994</v>
      </c>
      <c r="K1717" s="19"/>
      <c r="L1717" s="14">
        <v>0</v>
      </c>
      <c r="M1717" s="14"/>
      <c r="N1717" s="14">
        <v>0</v>
      </c>
      <c r="O1717" s="14"/>
      <c r="P1717" s="14">
        <v>16735</v>
      </c>
      <c r="Q1717" s="14"/>
      <c r="R1717" s="14">
        <v>16735</v>
      </c>
      <c r="S1717" s="14"/>
      <c r="T1717" s="14">
        <v>54391</v>
      </c>
      <c r="U1717" s="14"/>
      <c r="V1717" s="15">
        <v>96855</v>
      </c>
      <c r="W1717" s="14"/>
      <c r="X1717" s="5" t="str">
        <f t="shared" si="26"/>
        <v>No</v>
      </c>
      <c r="Y1717" s="14"/>
      <c r="Z1717" s="5"/>
      <c r="AA1717" s="14"/>
      <c r="AB1717" s="5"/>
      <c r="AC1717" s="27"/>
      <c r="AD1717" s="5"/>
      <c r="AE1717" s="14"/>
      <c r="AF1717" s="5"/>
      <c r="AG1717" s="7"/>
    </row>
    <row r="1718" spans="1:33" s="54" customFormat="1">
      <c r="A1718" s="16" t="s">
        <v>2024</v>
      </c>
      <c r="B1718" s="16" t="s">
        <v>2025</v>
      </c>
      <c r="C1718" s="17" t="s">
        <v>69</v>
      </c>
      <c r="D1718" s="186" t="s">
        <v>2026</v>
      </c>
      <c r="E1718" s="189" t="s">
        <v>2027</v>
      </c>
      <c r="F1718" s="17" t="s">
        <v>157</v>
      </c>
      <c r="G1718" s="17" t="s">
        <v>147</v>
      </c>
      <c r="H1718" s="18">
        <v>0</v>
      </c>
      <c r="I1718" s="13">
        <v>5</v>
      </c>
      <c r="J1718" s="14">
        <v>7544</v>
      </c>
      <c r="K1718" s="19"/>
      <c r="L1718" s="14">
        <v>2399</v>
      </c>
      <c r="M1718" s="14"/>
      <c r="N1718" s="14">
        <v>0</v>
      </c>
      <c r="O1718" s="14"/>
      <c r="P1718" s="14">
        <v>12458</v>
      </c>
      <c r="Q1718" s="14"/>
      <c r="R1718" s="14">
        <v>71994</v>
      </c>
      <c r="S1718" s="14"/>
      <c r="T1718" s="14">
        <v>101285</v>
      </c>
      <c r="U1718" s="14"/>
      <c r="V1718" s="15">
        <v>195680</v>
      </c>
      <c r="W1718" s="14"/>
      <c r="X1718" s="5" t="str">
        <f t="shared" si="26"/>
        <v>No</v>
      </c>
      <c r="Y1718" s="14"/>
      <c r="Z1718" s="5"/>
      <c r="AA1718" s="14"/>
      <c r="AB1718" s="5"/>
      <c r="AC1718" s="27"/>
      <c r="AD1718" s="5"/>
      <c r="AE1718" s="14"/>
      <c r="AF1718" s="5"/>
      <c r="AG1718" s="7"/>
    </row>
    <row r="1719" spans="1:33" s="54" customFormat="1">
      <c r="A1719" s="16" t="s">
        <v>932</v>
      </c>
      <c r="B1719" s="16" t="s">
        <v>6472</v>
      </c>
      <c r="C1719" s="17" t="s">
        <v>129</v>
      </c>
      <c r="D1719" s="186" t="s">
        <v>933</v>
      </c>
      <c r="E1719" s="189" t="s">
        <v>934</v>
      </c>
      <c r="F1719" s="17" t="s">
        <v>83</v>
      </c>
      <c r="G1719" s="17" t="s">
        <v>147</v>
      </c>
      <c r="H1719" s="18">
        <v>0</v>
      </c>
      <c r="I1719" s="13">
        <v>5</v>
      </c>
      <c r="J1719" s="14">
        <v>22883</v>
      </c>
      <c r="K1719" s="19"/>
      <c r="L1719" s="14">
        <v>201931</v>
      </c>
      <c r="M1719" s="14"/>
      <c r="N1719" s="14">
        <v>0</v>
      </c>
      <c r="O1719" s="14"/>
      <c r="P1719" s="14">
        <v>133461</v>
      </c>
      <c r="Q1719" s="14"/>
      <c r="R1719" s="14">
        <v>0</v>
      </c>
      <c r="S1719" s="14"/>
      <c r="T1719" s="14">
        <v>90545</v>
      </c>
      <c r="U1719" s="14"/>
      <c r="V1719" s="15">
        <v>448820</v>
      </c>
      <c r="W1719" s="14"/>
      <c r="X1719" s="5" t="str">
        <f t="shared" si="26"/>
        <v>No</v>
      </c>
      <c r="Y1719" s="14"/>
      <c r="Z1719" s="5"/>
      <c r="AA1719" s="14"/>
      <c r="AB1719" s="5"/>
      <c r="AC1719" s="27"/>
      <c r="AD1719" s="5"/>
      <c r="AE1719" s="14"/>
      <c r="AF1719" s="5"/>
      <c r="AG1719" s="7"/>
    </row>
    <row r="1720" spans="1:33" s="54" customFormat="1">
      <c r="A1720" s="16" t="s">
        <v>1976</v>
      </c>
      <c r="B1720" s="16" t="s">
        <v>1376</v>
      </c>
      <c r="C1720" s="17" t="s">
        <v>154</v>
      </c>
      <c r="D1720" s="186">
        <v>4081</v>
      </c>
      <c r="E1720" s="189">
        <v>40081</v>
      </c>
      <c r="F1720" s="17" t="s">
        <v>83</v>
      </c>
      <c r="G1720" s="17" t="s">
        <v>5756</v>
      </c>
      <c r="H1720" s="18">
        <v>75702</v>
      </c>
      <c r="I1720" s="13">
        <v>5</v>
      </c>
      <c r="J1720" s="14">
        <v>76184</v>
      </c>
      <c r="K1720" s="19"/>
      <c r="L1720" s="14">
        <v>0</v>
      </c>
      <c r="M1720" s="14"/>
      <c r="N1720" s="14">
        <v>0</v>
      </c>
      <c r="O1720" s="14"/>
      <c r="P1720" s="14">
        <v>275769</v>
      </c>
      <c r="Q1720" s="14"/>
      <c r="R1720" s="14">
        <v>174309</v>
      </c>
      <c r="S1720" s="14"/>
      <c r="T1720" s="14">
        <v>459514</v>
      </c>
      <c r="U1720" s="14"/>
      <c r="V1720" s="15">
        <v>985776</v>
      </c>
      <c r="W1720" s="14"/>
      <c r="X1720" s="5" t="str">
        <f t="shared" si="26"/>
        <v>No</v>
      </c>
      <c r="Y1720" s="14"/>
      <c r="Z1720" s="5"/>
      <c r="AA1720" s="14"/>
      <c r="AB1720" s="5"/>
      <c r="AC1720" s="27"/>
      <c r="AD1720" s="5"/>
      <c r="AE1720" s="14"/>
      <c r="AF1720" s="5"/>
      <c r="AG1720" s="7"/>
    </row>
    <row r="1721" spans="1:33" s="54" customFormat="1">
      <c r="A1721" s="16" t="s">
        <v>4748</v>
      </c>
      <c r="B1721" s="16" t="s">
        <v>412</v>
      </c>
      <c r="C1721" s="17" t="s">
        <v>178</v>
      </c>
      <c r="D1721" s="186">
        <v>5213</v>
      </c>
      <c r="E1721" s="189">
        <v>50213</v>
      </c>
      <c r="F1721" s="17" t="s">
        <v>157</v>
      </c>
      <c r="G1721" s="17" t="s">
        <v>84</v>
      </c>
      <c r="H1721" s="18">
        <v>3734090</v>
      </c>
      <c r="I1721" s="13">
        <v>5</v>
      </c>
      <c r="J1721" s="14">
        <v>20078</v>
      </c>
      <c r="K1721" s="19"/>
      <c r="L1721" s="14">
        <v>7796917</v>
      </c>
      <c r="M1721" s="14"/>
      <c r="N1721" s="14">
        <v>0</v>
      </c>
      <c r="O1721" s="14"/>
      <c r="P1721" s="14">
        <v>0</v>
      </c>
      <c r="Q1721" s="14"/>
      <c r="R1721" s="14">
        <v>0</v>
      </c>
      <c r="S1721" s="14"/>
      <c r="T1721" s="14">
        <v>0</v>
      </c>
      <c r="U1721" s="14"/>
      <c r="V1721" s="15">
        <v>7816995</v>
      </c>
      <c r="W1721" s="14"/>
      <c r="X1721" s="5" t="str">
        <f t="shared" si="26"/>
        <v>No</v>
      </c>
      <c r="Y1721" s="14"/>
      <c r="Z1721" s="5"/>
      <c r="AA1721" s="14"/>
      <c r="AB1721" s="5"/>
      <c r="AC1721" s="27"/>
      <c r="AD1721" s="5"/>
      <c r="AE1721" s="14"/>
      <c r="AF1721" s="5"/>
      <c r="AG1721" s="7"/>
    </row>
    <row r="1722" spans="1:33" s="54" customFormat="1">
      <c r="A1722" s="16" t="s">
        <v>5467</v>
      </c>
      <c r="B1722" s="16" t="s">
        <v>1953</v>
      </c>
      <c r="C1722" s="17" t="s">
        <v>132</v>
      </c>
      <c r="D1722" s="186" t="s">
        <v>5468</v>
      </c>
      <c r="E1722" s="189" t="s">
        <v>5469</v>
      </c>
      <c r="F1722" s="17" t="s">
        <v>125</v>
      </c>
      <c r="G1722" s="17" t="s">
        <v>147</v>
      </c>
      <c r="H1722" s="18">
        <v>0</v>
      </c>
      <c r="I1722" s="13">
        <v>5</v>
      </c>
      <c r="J1722" s="14">
        <v>21779</v>
      </c>
      <c r="K1722" s="19"/>
      <c r="L1722" s="14">
        <v>0</v>
      </c>
      <c r="M1722" s="14"/>
      <c r="N1722" s="14">
        <v>0</v>
      </c>
      <c r="O1722" s="14"/>
      <c r="P1722" s="14">
        <v>113642</v>
      </c>
      <c r="Q1722" s="14"/>
      <c r="R1722" s="14">
        <v>32610</v>
      </c>
      <c r="S1722" s="14"/>
      <c r="T1722" s="14">
        <v>146252</v>
      </c>
      <c r="U1722" s="14"/>
      <c r="V1722" s="15">
        <v>314283</v>
      </c>
      <c r="W1722" s="14"/>
      <c r="X1722" s="5" t="str">
        <f t="shared" si="26"/>
        <v>No</v>
      </c>
      <c r="Y1722" s="14"/>
      <c r="Z1722" s="5"/>
      <c r="AA1722" s="14"/>
      <c r="AB1722" s="5"/>
      <c r="AC1722" s="27"/>
      <c r="AD1722" s="5"/>
      <c r="AE1722" s="14"/>
      <c r="AF1722" s="5"/>
      <c r="AG1722" s="7"/>
    </row>
    <row r="1723" spans="1:33" s="54" customFormat="1">
      <c r="A1723" s="16" t="s">
        <v>6635</v>
      </c>
      <c r="B1723" s="16" t="s">
        <v>6636</v>
      </c>
      <c r="C1723" s="17" t="s">
        <v>124</v>
      </c>
      <c r="D1723" s="186"/>
      <c r="E1723" s="189" t="s">
        <v>6637</v>
      </c>
      <c r="F1723" s="17" t="s">
        <v>1320</v>
      </c>
      <c r="G1723" s="17" t="s">
        <v>147</v>
      </c>
      <c r="H1723" s="18">
        <v>0</v>
      </c>
      <c r="I1723" s="13">
        <v>5</v>
      </c>
      <c r="J1723" s="14">
        <v>7</v>
      </c>
      <c r="K1723" s="19"/>
      <c r="L1723" s="14">
        <v>0</v>
      </c>
      <c r="M1723" s="14"/>
      <c r="N1723" s="14">
        <v>0</v>
      </c>
      <c r="O1723" s="14"/>
      <c r="P1723" s="14">
        <v>18019</v>
      </c>
      <c r="Q1723" s="14"/>
      <c r="R1723" s="14">
        <v>0</v>
      </c>
      <c r="S1723" s="14"/>
      <c r="T1723" s="14">
        <v>25507</v>
      </c>
      <c r="U1723" s="14"/>
      <c r="V1723" s="15">
        <v>43533</v>
      </c>
      <c r="W1723" s="14"/>
      <c r="X1723" s="5" t="str">
        <f t="shared" si="26"/>
        <v>No</v>
      </c>
      <c r="Y1723" s="14"/>
      <c r="Z1723" s="5"/>
      <c r="AA1723" s="14"/>
      <c r="AB1723" s="5"/>
      <c r="AC1723" s="27"/>
      <c r="AD1723" s="5"/>
      <c r="AE1723" s="14"/>
      <c r="AF1723" s="5"/>
      <c r="AG1723" s="7"/>
    </row>
    <row r="1724" spans="1:33" s="54" customFormat="1">
      <c r="A1724" s="16" t="s">
        <v>1809</v>
      </c>
      <c r="B1724" s="16" t="s">
        <v>253</v>
      </c>
      <c r="C1724" s="17" t="s">
        <v>254</v>
      </c>
      <c r="D1724" s="186">
        <v>8107</v>
      </c>
      <c r="E1724" s="189">
        <v>80107</v>
      </c>
      <c r="F1724" s="17" t="s">
        <v>214</v>
      </c>
      <c r="G1724" s="17" t="s">
        <v>84</v>
      </c>
      <c r="H1724" s="18">
        <v>82157</v>
      </c>
      <c r="I1724" s="13">
        <v>5</v>
      </c>
      <c r="J1724" s="14">
        <v>537876</v>
      </c>
      <c r="K1724" s="19"/>
      <c r="L1724" s="14">
        <v>0</v>
      </c>
      <c r="M1724" s="14"/>
      <c r="N1724" s="14">
        <v>0</v>
      </c>
      <c r="O1724" s="14"/>
      <c r="P1724" s="14">
        <v>0</v>
      </c>
      <c r="Q1724" s="14"/>
      <c r="R1724" s="14">
        <v>0</v>
      </c>
      <c r="S1724" s="14"/>
      <c r="T1724" s="14">
        <v>0</v>
      </c>
      <c r="U1724" s="14"/>
      <c r="V1724" s="15">
        <v>537876</v>
      </c>
      <c r="W1724" s="14"/>
      <c r="X1724" s="5" t="str">
        <f t="shared" si="26"/>
        <v>No</v>
      </c>
      <c r="Y1724" s="14"/>
      <c r="Z1724" s="5"/>
      <c r="AA1724" s="14"/>
      <c r="AB1724" s="5"/>
      <c r="AC1724" s="27"/>
      <c r="AD1724" s="5"/>
      <c r="AE1724" s="14"/>
      <c r="AF1724" s="5"/>
      <c r="AG1724" s="7"/>
    </row>
    <row r="1725" spans="1:33" s="54" customFormat="1">
      <c r="A1725" s="16" t="s">
        <v>2450</v>
      </c>
      <c r="B1725" s="16" t="s">
        <v>2451</v>
      </c>
      <c r="C1725" s="17" t="s">
        <v>46</v>
      </c>
      <c r="D1725" s="186" t="s">
        <v>2452</v>
      </c>
      <c r="E1725" s="189" t="s">
        <v>2453</v>
      </c>
      <c r="F1725" s="17" t="s">
        <v>88</v>
      </c>
      <c r="G1725" s="17" t="s">
        <v>147</v>
      </c>
      <c r="H1725" s="18">
        <v>0</v>
      </c>
      <c r="I1725" s="13">
        <v>5</v>
      </c>
      <c r="J1725" s="14">
        <v>64840</v>
      </c>
      <c r="K1725" s="19"/>
      <c r="L1725" s="14">
        <v>5189</v>
      </c>
      <c r="M1725" s="14"/>
      <c r="N1725" s="14">
        <v>0</v>
      </c>
      <c r="O1725" s="14"/>
      <c r="P1725" s="14">
        <v>0</v>
      </c>
      <c r="Q1725" s="14"/>
      <c r="R1725" s="14">
        <v>321173</v>
      </c>
      <c r="S1725" s="14"/>
      <c r="T1725" s="14">
        <v>62153</v>
      </c>
      <c r="U1725" s="14"/>
      <c r="V1725" s="15">
        <v>453355</v>
      </c>
      <c r="W1725" s="14"/>
      <c r="X1725" s="5" t="str">
        <f t="shared" si="26"/>
        <v>No</v>
      </c>
      <c r="Y1725" s="14"/>
      <c r="Z1725" s="5"/>
      <c r="AA1725" s="14"/>
      <c r="AB1725" s="5"/>
      <c r="AC1725" s="27"/>
      <c r="AD1725" s="5"/>
      <c r="AE1725" s="14"/>
      <c r="AF1725" s="5"/>
      <c r="AG1725" s="7"/>
    </row>
    <row r="1726" spans="1:33" s="54" customFormat="1">
      <c r="A1726" s="16" t="s">
        <v>3148</v>
      </c>
      <c r="B1726" s="16" t="s">
        <v>3149</v>
      </c>
      <c r="C1726" s="17" t="s">
        <v>50</v>
      </c>
      <c r="D1726" s="186" t="s">
        <v>3150</v>
      </c>
      <c r="E1726" s="189" t="s">
        <v>3151</v>
      </c>
      <c r="F1726" s="17" t="s">
        <v>157</v>
      </c>
      <c r="G1726" s="17" t="s">
        <v>147</v>
      </c>
      <c r="H1726" s="18">
        <v>0</v>
      </c>
      <c r="I1726" s="13">
        <v>5</v>
      </c>
      <c r="J1726" s="14">
        <v>12786</v>
      </c>
      <c r="K1726" s="19"/>
      <c r="L1726" s="14">
        <v>28565</v>
      </c>
      <c r="M1726" s="14"/>
      <c r="N1726" s="14">
        <v>0</v>
      </c>
      <c r="O1726" s="14"/>
      <c r="P1726" s="14">
        <v>68574</v>
      </c>
      <c r="Q1726" s="14"/>
      <c r="R1726" s="14">
        <v>0</v>
      </c>
      <c r="S1726" s="14"/>
      <c r="T1726" s="14">
        <v>109925</v>
      </c>
      <c r="U1726" s="14"/>
      <c r="V1726" s="15">
        <v>219850</v>
      </c>
      <c r="W1726" s="14"/>
      <c r="X1726" s="5" t="str">
        <f t="shared" si="26"/>
        <v>No</v>
      </c>
      <c r="Y1726" s="14"/>
      <c r="Z1726" s="5"/>
      <c r="AA1726" s="14"/>
      <c r="AB1726" s="5"/>
      <c r="AC1726" s="27"/>
      <c r="AD1726" s="5"/>
      <c r="AE1726" s="14"/>
      <c r="AF1726" s="5"/>
      <c r="AG1726" s="7"/>
    </row>
    <row r="1727" spans="1:33" s="54" customFormat="1">
      <c r="A1727" s="16" t="s">
        <v>1643</v>
      </c>
      <c r="B1727" s="16" t="s">
        <v>1644</v>
      </c>
      <c r="C1727" s="17" t="s">
        <v>178</v>
      </c>
      <c r="D1727" s="186" t="s">
        <v>1645</v>
      </c>
      <c r="E1727" s="189" t="s">
        <v>1646</v>
      </c>
      <c r="F1727" s="17" t="s">
        <v>83</v>
      </c>
      <c r="G1727" s="17" t="s">
        <v>147</v>
      </c>
      <c r="H1727" s="18">
        <v>0</v>
      </c>
      <c r="I1727" s="13">
        <v>5</v>
      </c>
      <c r="J1727" s="14">
        <v>64896</v>
      </c>
      <c r="K1727" s="19"/>
      <c r="L1727" s="14">
        <v>0</v>
      </c>
      <c r="M1727" s="14"/>
      <c r="N1727" s="14">
        <v>0</v>
      </c>
      <c r="O1727" s="14"/>
      <c r="P1727" s="14">
        <v>214406</v>
      </c>
      <c r="Q1727" s="14"/>
      <c r="R1727" s="14">
        <v>256244</v>
      </c>
      <c r="S1727" s="14"/>
      <c r="T1727" s="14">
        <v>125139</v>
      </c>
      <c r="U1727" s="14"/>
      <c r="V1727" s="15">
        <v>660685</v>
      </c>
      <c r="W1727" s="14"/>
      <c r="X1727" s="5" t="str">
        <f t="shared" si="26"/>
        <v>No</v>
      </c>
      <c r="Y1727" s="14"/>
      <c r="Z1727" s="5"/>
      <c r="AA1727" s="14"/>
      <c r="AB1727" s="5"/>
      <c r="AC1727" s="27"/>
      <c r="AD1727" s="5"/>
      <c r="AE1727" s="14"/>
      <c r="AF1727" s="5"/>
      <c r="AG1727" s="7"/>
    </row>
    <row r="1728" spans="1:33" s="54" customFormat="1">
      <c r="A1728" s="16" t="s">
        <v>2057</v>
      </c>
      <c r="B1728" s="16" t="s">
        <v>2058</v>
      </c>
      <c r="C1728" s="17" t="s">
        <v>69</v>
      </c>
      <c r="D1728" s="186" t="s">
        <v>2059</v>
      </c>
      <c r="E1728" s="189" t="s">
        <v>2060</v>
      </c>
      <c r="F1728" s="17" t="s">
        <v>157</v>
      </c>
      <c r="G1728" s="17" t="s">
        <v>147</v>
      </c>
      <c r="H1728" s="18">
        <v>0</v>
      </c>
      <c r="I1728" s="13">
        <v>5</v>
      </c>
      <c r="J1728" s="14">
        <v>18089</v>
      </c>
      <c r="K1728" s="19"/>
      <c r="L1728" s="14">
        <v>6000</v>
      </c>
      <c r="M1728" s="14"/>
      <c r="N1728" s="14">
        <v>0</v>
      </c>
      <c r="O1728" s="14"/>
      <c r="P1728" s="14">
        <v>42889</v>
      </c>
      <c r="Q1728" s="14"/>
      <c r="R1728" s="14">
        <v>34772</v>
      </c>
      <c r="S1728" s="14"/>
      <c r="T1728" s="14">
        <v>57706</v>
      </c>
      <c r="U1728" s="14"/>
      <c r="V1728" s="15">
        <v>159456</v>
      </c>
      <c r="W1728" s="14"/>
      <c r="X1728" s="5" t="str">
        <f t="shared" si="26"/>
        <v>No</v>
      </c>
      <c r="Y1728" s="14"/>
      <c r="Z1728" s="5"/>
      <c r="AA1728" s="14"/>
      <c r="AB1728" s="5"/>
      <c r="AC1728" s="27"/>
      <c r="AD1728" s="5"/>
      <c r="AE1728" s="14"/>
      <c r="AF1728" s="5"/>
      <c r="AG1728" s="7"/>
    </row>
    <row r="1729" spans="1:33" s="54" customFormat="1">
      <c r="A1729" s="16" t="s">
        <v>2708</v>
      </c>
      <c r="B1729" s="16" t="s">
        <v>2709</v>
      </c>
      <c r="C1729" s="17" t="s">
        <v>103</v>
      </c>
      <c r="D1729" s="186">
        <v>4121</v>
      </c>
      <c r="E1729" s="189">
        <v>40121</v>
      </c>
      <c r="F1729" s="17" t="s">
        <v>83</v>
      </c>
      <c r="G1729" s="17" t="s">
        <v>5756</v>
      </c>
      <c r="H1729" s="18">
        <v>109572</v>
      </c>
      <c r="I1729" s="13">
        <v>5</v>
      </c>
      <c r="J1729" s="14">
        <v>0</v>
      </c>
      <c r="K1729" s="19"/>
      <c r="L1729" s="14">
        <v>0</v>
      </c>
      <c r="M1729" s="14"/>
      <c r="N1729" s="14">
        <v>0</v>
      </c>
      <c r="O1729" s="14"/>
      <c r="P1729" s="14">
        <v>79483</v>
      </c>
      <c r="Q1729" s="14"/>
      <c r="R1729" s="14">
        <v>0</v>
      </c>
      <c r="S1729" s="14"/>
      <c r="T1729" s="14">
        <v>84012</v>
      </c>
      <c r="U1729" s="14"/>
      <c r="V1729" s="15">
        <v>163495</v>
      </c>
      <c r="W1729" s="14"/>
      <c r="X1729" s="5" t="str">
        <f t="shared" si="26"/>
        <v>No</v>
      </c>
      <c r="Y1729" s="14"/>
      <c r="Z1729" s="5"/>
      <c r="AA1729" s="14"/>
      <c r="AB1729" s="5"/>
      <c r="AC1729" s="27"/>
      <c r="AD1729" s="5"/>
      <c r="AE1729" s="14"/>
      <c r="AF1729" s="5"/>
      <c r="AG1729" s="7"/>
    </row>
    <row r="1730" spans="1:33" s="54" customFormat="1">
      <c r="A1730" s="16" t="s">
        <v>5431</v>
      </c>
      <c r="B1730" s="16" t="s">
        <v>5432</v>
      </c>
      <c r="C1730" s="17" t="s">
        <v>58</v>
      </c>
      <c r="D1730" s="186" t="s">
        <v>5433</v>
      </c>
      <c r="E1730" s="189" t="s">
        <v>5434</v>
      </c>
      <c r="F1730" s="17" t="s">
        <v>83</v>
      </c>
      <c r="G1730" s="17" t="s">
        <v>147</v>
      </c>
      <c r="H1730" s="18">
        <v>0</v>
      </c>
      <c r="I1730" s="13">
        <v>5</v>
      </c>
      <c r="J1730" s="14">
        <v>129163</v>
      </c>
      <c r="K1730" s="19"/>
      <c r="L1730" s="14">
        <v>0</v>
      </c>
      <c r="M1730" s="14"/>
      <c r="N1730" s="14">
        <v>0</v>
      </c>
      <c r="O1730" s="14"/>
      <c r="P1730" s="14">
        <v>25599</v>
      </c>
      <c r="Q1730" s="14"/>
      <c r="R1730" s="14">
        <v>70263</v>
      </c>
      <c r="S1730" s="14"/>
      <c r="T1730" s="14">
        <v>91420</v>
      </c>
      <c r="U1730" s="14"/>
      <c r="V1730" s="15">
        <v>316445</v>
      </c>
      <c r="W1730" s="14"/>
      <c r="X1730" s="5" t="str">
        <f t="shared" si="26"/>
        <v>No</v>
      </c>
      <c r="Y1730" s="14"/>
      <c r="Z1730" s="5"/>
      <c r="AA1730" s="14"/>
      <c r="AB1730" s="5"/>
      <c r="AC1730" s="27"/>
      <c r="AD1730" s="5"/>
      <c r="AE1730" s="14"/>
      <c r="AF1730" s="5"/>
      <c r="AG1730" s="7"/>
    </row>
    <row r="1731" spans="1:33" s="54" customFormat="1">
      <c r="A1731" s="16" t="s">
        <v>5834</v>
      </c>
      <c r="B1731" s="16" t="s">
        <v>1555</v>
      </c>
      <c r="C1731" s="17" t="s">
        <v>580</v>
      </c>
      <c r="D1731" s="186" t="s">
        <v>3502</v>
      </c>
      <c r="E1731" s="189" t="s">
        <v>3503</v>
      </c>
      <c r="F1731" s="17" t="s">
        <v>157</v>
      </c>
      <c r="G1731" s="17" t="s">
        <v>147</v>
      </c>
      <c r="H1731" s="18">
        <v>0</v>
      </c>
      <c r="I1731" s="13">
        <v>5</v>
      </c>
      <c r="J1731" s="14">
        <v>10239</v>
      </c>
      <c r="K1731" s="19"/>
      <c r="L1731" s="14">
        <v>0</v>
      </c>
      <c r="M1731" s="14"/>
      <c r="N1731" s="14">
        <v>0</v>
      </c>
      <c r="O1731" s="14"/>
      <c r="P1731" s="14">
        <v>51082</v>
      </c>
      <c r="Q1731" s="14"/>
      <c r="R1731" s="14">
        <v>0</v>
      </c>
      <c r="S1731" s="14"/>
      <c r="T1731" s="14">
        <v>79552</v>
      </c>
      <c r="U1731" s="14"/>
      <c r="V1731" s="15">
        <v>140873</v>
      </c>
      <c r="W1731" s="14"/>
      <c r="X1731" s="5" t="str">
        <f t="shared" ref="X1731:X1794" si="27">IF(W1731&amp;U1731&amp;S1731&amp;Q1731&amp;O1731&amp;M1731&amp;K1731&lt;&gt;"","Yes","No")</f>
        <v>No</v>
      </c>
      <c r="Y1731" s="14"/>
      <c r="Z1731" s="5"/>
      <c r="AA1731" s="14"/>
      <c r="AB1731" s="5"/>
      <c r="AC1731" s="27"/>
      <c r="AD1731" s="5"/>
      <c r="AE1731" s="14"/>
      <c r="AF1731" s="5"/>
      <c r="AG1731" s="7"/>
    </row>
    <row r="1732" spans="1:33" s="54" customFormat="1">
      <c r="A1732" s="16" t="s">
        <v>3228</v>
      </c>
      <c r="B1732" s="16" t="s">
        <v>3229</v>
      </c>
      <c r="C1732" s="17" t="s">
        <v>69</v>
      </c>
      <c r="D1732" s="186" t="s">
        <v>3230</v>
      </c>
      <c r="E1732" s="189">
        <v>88128</v>
      </c>
      <c r="F1732" s="17" t="s">
        <v>36</v>
      </c>
      <c r="G1732" s="17" t="s">
        <v>5756</v>
      </c>
      <c r="H1732" s="18">
        <v>0</v>
      </c>
      <c r="I1732" s="13">
        <v>5</v>
      </c>
      <c r="J1732" s="14">
        <v>5215</v>
      </c>
      <c r="K1732" s="19"/>
      <c r="L1732" s="14">
        <v>0</v>
      </c>
      <c r="M1732" s="14"/>
      <c r="N1732" s="14">
        <v>0</v>
      </c>
      <c r="O1732" s="14"/>
      <c r="P1732" s="14">
        <v>102663</v>
      </c>
      <c r="Q1732" s="14"/>
      <c r="R1732" s="14">
        <v>124528</v>
      </c>
      <c r="S1732" s="14"/>
      <c r="T1732" s="14">
        <v>97035</v>
      </c>
      <c r="U1732" s="14"/>
      <c r="V1732" s="15">
        <v>329441</v>
      </c>
      <c r="W1732" s="14"/>
      <c r="X1732" s="5" t="str">
        <f t="shared" si="27"/>
        <v>No</v>
      </c>
      <c r="Y1732" s="14"/>
      <c r="Z1732" s="5"/>
      <c r="AA1732" s="14"/>
      <c r="AB1732" s="5"/>
      <c r="AC1732" s="27"/>
      <c r="AD1732" s="5"/>
      <c r="AE1732" s="14"/>
      <c r="AF1732" s="5"/>
      <c r="AG1732" s="7"/>
    </row>
    <row r="1733" spans="1:33" s="54" customFormat="1">
      <c r="A1733" s="16" t="s">
        <v>4836</v>
      </c>
      <c r="B1733" s="16" t="s">
        <v>4837</v>
      </c>
      <c r="C1733" s="17" t="s">
        <v>87</v>
      </c>
      <c r="D1733" s="186" t="s">
        <v>4838</v>
      </c>
      <c r="E1733" s="189" t="s">
        <v>4839</v>
      </c>
      <c r="F1733" s="17" t="s">
        <v>88</v>
      </c>
      <c r="G1733" s="17" t="s">
        <v>147</v>
      </c>
      <c r="H1733" s="18">
        <v>0</v>
      </c>
      <c r="I1733" s="13">
        <v>5</v>
      </c>
      <c r="J1733" s="14">
        <v>3501</v>
      </c>
      <c r="K1733" s="19"/>
      <c r="L1733" s="14">
        <v>191712</v>
      </c>
      <c r="M1733" s="14"/>
      <c r="N1733" s="14">
        <v>0</v>
      </c>
      <c r="O1733" s="14"/>
      <c r="P1733" s="14">
        <v>41912</v>
      </c>
      <c r="Q1733" s="14"/>
      <c r="R1733" s="14">
        <v>193129</v>
      </c>
      <c r="S1733" s="14"/>
      <c r="T1733" s="14">
        <v>0</v>
      </c>
      <c r="U1733" s="14"/>
      <c r="V1733" s="15">
        <v>430254</v>
      </c>
      <c r="W1733" s="14"/>
      <c r="X1733" s="5" t="str">
        <f t="shared" si="27"/>
        <v>No</v>
      </c>
      <c r="Y1733" s="14"/>
      <c r="Z1733" s="5"/>
      <c r="AA1733" s="14"/>
      <c r="AB1733" s="5"/>
      <c r="AC1733" s="27"/>
      <c r="AD1733" s="5"/>
      <c r="AE1733" s="14"/>
      <c r="AF1733" s="5"/>
      <c r="AG1733" s="7"/>
    </row>
    <row r="1734" spans="1:33" s="54" customFormat="1">
      <c r="A1734" s="16" t="s">
        <v>2155</v>
      </c>
      <c r="B1734" s="16" t="s">
        <v>2156</v>
      </c>
      <c r="C1734" s="17" t="s">
        <v>275</v>
      </c>
      <c r="D1734" s="186" t="s">
        <v>2157</v>
      </c>
      <c r="E1734" s="189" t="s">
        <v>2158</v>
      </c>
      <c r="F1734" s="17" t="s">
        <v>83</v>
      </c>
      <c r="G1734" s="17" t="s">
        <v>147</v>
      </c>
      <c r="H1734" s="18">
        <v>0</v>
      </c>
      <c r="I1734" s="13">
        <v>5</v>
      </c>
      <c r="J1734" s="14">
        <v>11159</v>
      </c>
      <c r="K1734" s="19"/>
      <c r="L1734" s="14">
        <v>0</v>
      </c>
      <c r="M1734" s="14"/>
      <c r="N1734" s="14">
        <v>0</v>
      </c>
      <c r="O1734" s="14"/>
      <c r="P1734" s="14">
        <v>31570</v>
      </c>
      <c r="Q1734" s="14"/>
      <c r="R1734" s="14">
        <v>31570</v>
      </c>
      <c r="S1734" s="14"/>
      <c r="T1734" s="14">
        <v>82842</v>
      </c>
      <c r="U1734" s="14"/>
      <c r="V1734" s="15">
        <v>157141</v>
      </c>
      <c r="W1734" s="14"/>
      <c r="X1734" s="5" t="str">
        <f t="shared" si="27"/>
        <v>No</v>
      </c>
      <c r="Y1734" s="14"/>
      <c r="Z1734" s="5"/>
      <c r="AA1734" s="14"/>
      <c r="AB1734" s="5"/>
      <c r="AC1734" s="27"/>
      <c r="AD1734" s="5"/>
      <c r="AE1734" s="14"/>
      <c r="AF1734" s="5"/>
      <c r="AG1734" s="7"/>
    </row>
    <row r="1735" spans="1:33" s="54" customFormat="1">
      <c r="A1735" s="16" t="s">
        <v>5348</v>
      </c>
      <c r="B1735" s="16" t="s">
        <v>5349</v>
      </c>
      <c r="C1735" s="17" t="s">
        <v>58</v>
      </c>
      <c r="D1735" s="186" t="s">
        <v>5350</v>
      </c>
      <c r="E1735" s="189" t="s">
        <v>5351</v>
      </c>
      <c r="F1735" s="17" t="s">
        <v>83</v>
      </c>
      <c r="G1735" s="17" t="s">
        <v>147</v>
      </c>
      <c r="H1735" s="18">
        <v>0</v>
      </c>
      <c r="I1735" s="13">
        <v>5</v>
      </c>
      <c r="J1735" s="14">
        <v>251757</v>
      </c>
      <c r="K1735" s="19"/>
      <c r="L1735" s="14">
        <v>0</v>
      </c>
      <c r="M1735" s="14"/>
      <c r="N1735" s="14">
        <v>0</v>
      </c>
      <c r="O1735" s="14"/>
      <c r="P1735" s="14">
        <v>21197</v>
      </c>
      <c r="Q1735" s="14"/>
      <c r="R1735" s="14">
        <v>70761</v>
      </c>
      <c r="S1735" s="14"/>
      <c r="T1735" s="14">
        <v>154708</v>
      </c>
      <c r="U1735" s="14"/>
      <c r="V1735" s="15">
        <v>498423</v>
      </c>
      <c r="W1735" s="14"/>
      <c r="X1735" s="5" t="str">
        <f t="shared" si="27"/>
        <v>No</v>
      </c>
      <c r="Y1735" s="14"/>
      <c r="Z1735" s="5"/>
      <c r="AA1735" s="14"/>
      <c r="AB1735" s="5"/>
      <c r="AC1735" s="27"/>
      <c r="AD1735" s="5"/>
      <c r="AE1735" s="14"/>
      <c r="AF1735" s="5"/>
      <c r="AG1735" s="7"/>
    </row>
    <row r="1736" spans="1:33" s="54" customFormat="1">
      <c r="A1736" s="16" t="s">
        <v>71</v>
      </c>
      <c r="B1736" s="16" t="s">
        <v>72</v>
      </c>
      <c r="C1736" s="17" t="s">
        <v>73</v>
      </c>
      <c r="D1736" s="186" t="s">
        <v>74</v>
      </c>
      <c r="E1736" s="189">
        <v>66188</v>
      </c>
      <c r="F1736" s="17" t="s">
        <v>36</v>
      </c>
      <c r="G1736" s="17" t="s">
        <v>5756</v>
      </c>
      <c r="H1736" s="18">
        <v>0</v>
      </c>
      <c r="I1736" s="13">
        <v>5</v>
      </c>
      <c r="J1736" s="14">
        <v>0</v>
      </c>
      <c r="K1736" s="19"/>
      <c r="L1736" s="14">
        <v>0</v>
      </c>
      <c r="M1736" s="14"/>
      <c r="N1736" s="14">
        <v>0</v>
      </c>
      <c r="O1736" s="14"/>
      <c r="P1736" s="14">
        <v>0</v>
      </c>
      <c r="Q1736" s="14"/>
      <c r="R1736" s="14">
        <v>0</v>
      </c>
      <c r="S1736" s="14"/>
      <c r="T1736" s="14">
        <v>233100</v>
      </c>
      <c r="U1736" s="14"/>
      <c r="V1736" s="15">
        <v>233100</v>
      </c>
      <c r="W1736" s="14"/>
      <c r="X1736" s="5" t="str">
        <f t="shared" si="27"/>
        <v>No</v>
      </c>
      <c r="Y1736" s="14"/>
      <c r="Z1736" s="5"/>
      <c r="AA1736" s="14"/>
      <c r="AB1736" s="5"/>
      <c r="AC1736" s="27"/>
      <c r="AD1736" s="5"/>
      <c r="AE1736" s="14"/>
      <c r="AF1736" s="5"/>
      <c r="AG1736" s="7"/>
    </row>
    <row r="1737" spans="1:33" s="54" customFormat="1">
      <c r="A1737" s="16" t="s">
        <v>6638</v>
      </c>
      <c r="B1737" s="16" t="s">
        <v>3472</v>
      </c>
      <c r="C1737" s="17" t="s">
        <v>34</v>
      </c>
      <c r="D1737" s="186" t="s">
        <v>3473</v>
      </c>
      <c r="E1737" s="189" t="s">
        <v>3474</v>
      </c>
      <c r="F1737" s="17" t="s">
        <v>157</v>
      </c>
      <c r="G1737" s="17" t="s">
        <v>147</v>
      </c>
      <c r="H1737" s="18">
        <v>0</v>
      </c>
      <c r="I1737" s="13">
        <v>5</v>
      </c>
      <c r="J1737" s="14">
        <v>30882</v>
      </c>
      <c r="K1737" s="19"/>
      <c r="L1737" s="14">
        <v>60829</v>
      </c>
      <c r="M1737" s="14"/>
      <c r="N1737" s="14">
        <v>0</v>
      </c>
      <c r="O1737" s="14"/>
      <c r="P1737" s="14">
        <v>51533</v>
      </c>
      <c r="Q1737" s="14"/>
      <c r="R1737" s="14">
        <v>45065</v>
      </c>
      <c r="S1737" s="14"/>
      <c r="T1737" s="14">
        <v>219885</v>
      </c>
      <c r="U1737" s="14"/>
      <c r="V1737" s="15">
        <v>408194</v>
      </c>
      <c r="W1737" s="14"/>
      <c r="X1737" s="5" t="str">
        <f t="shared" si="27"/>
        <v>No</v>
      </c>
      <c r="Y1737" s="14"/>
      <c r="Z1737" s="5"/>
      <c r="AA1737" s="14"/>
      <c r="AB1737" s="5"/>
      <c r="AC1737" s="27"/>
      <c r="AD1737" s="5"/>
      <c r="AE1737" s="14"/>
      <c r="AF1737" s="5"/>
      <c r="AG1737" s="7"/>
    </row>
    <row r="1738" spans="1:33" s="54" customFormat="1">
      <c r="A1738" s="16" t="s">
        <v>6031</v>
      </c>
      <c r="B1738" s="16" t="s">
        <v>6104</v>
      </c>
      <c r="C1738" s="17" t="s">
        <v>580</v>
      </c>
      <c r="D1738" s="186" t="s">
        <v>6032</v>
      </c>
      <c r="E1738" s="189" t="s">
        <v>6033</v>
      </c>
      <c r="F1738" s="17" t="s">
        <v>157</v>
      </c>
      <c r="G1738" s="17" t="s">
        <v>147</v>
      </c>
      <c r="H1738" s="18">
        <v>0</v>
      </c>
      <c r="I1738" s="13">
        <v>5</v>
      </c>
      <c r="J1738" s="14">
        <v>1328</v>
      </c>
      <c r="K1738" s="19"/>
      <c r="L1738" s="14">
        <v>0</v>
      </c>
      <c r="M1738" s="14"/>
      <c r="N1738" s="14">
        <v>0</v>
      </c>
      <c r="O1738" s="14"/>
      <c r="P1738" s="14">
        <v>35134</v>
      </c>
      <c r="Q1738" s="14"/>
      <c r="R1738" s="14">
        <v>21541</v>
      </c>
      <c r="S1738" s="14"/>
      <c r="T1738" s="14">
        <v>34954</v>
      </c>
      <c r="U1738" s="14"/>
      <c r="V1738" s="15">
        <v>92957</v>
      </c>
      <c r="W1738" s="14"/>
      <c r="X1738" s="5" t="str">
        <f t="shared" si="27"/>
        <v>No</v>
      </c>
      <c r="Y1738" s="14"/>
      <c r="Z1738" s="5"/>
      <c r="AA1738" s="14"/>
      <c r="AB1738" s="5"/>
      <c r="AC1738" s="27"/>
      <c r="AD1738" s="5"/>
      <c r="AE1738" s="14"/>
      <c r="AF1738" s="5"/>
      <c r="AG1738" s="7"/>
    </row>
    <row r="1739" spans="1:33" s="54" customFormat="1">
      <c r="A1739" s="16" t="s">
        <v>1564</v>
      </c>
      <c r="B1739" s="16" t="s">
        <v>1565</v>
      </c>
      <c r="C1739" s="17" t="s">
        <v>178</v>
      </c>
      <c r="D1739" s="186" t="s">
        <v>1566</v>
      </c>
      <c r="E1739" s="189" t="s">
        <v>1567</v>
      </c>
      <c r="F1739" s="17" t="s">
        <v>83</v>
      </c>
      <c r="G1739" s="17" t="s">
        <v>147</v>
      </c>
      <c r="H1739" s="18">
        <v>0</v>
      </c>
      <c r="I1739" s="13">
        <v>5</v>
      </c>
      <c r="J1739" s="14">
        <v>24477</v>
      </c>
      <c r="K1739" s="19"/>
      <c r="L1739" s="14">
        <v>0</v>
      </c>
      <c r="M1739" s="14"/>
      <c r="N1739" s="14">
        <v>0</v>
      </c>
      <c r="O1739" s="14"/>
      <c r="P1739" s="14">
        <v>162652</v>
      </c>
      <c r="Q1739" s="14"/>
      <c r="R1739" s="14">
        <v>193186</v>
      </c>
      <c r="S1739" s="14"/>
      <c r="T1739" s="14">
        <v>103684</v>
      </c>
      <c r="U1739" s="14"/>
      <c r="V1739" s="15">
        <v>483999</v>
      </c>
      <c r="W1739" s="14"/>
      <c r="X1739" s="5" t="str">
        <f t="shared" si="27"/>
        <v>No</v>
      </c>
      <c r="Y1739" s="14"/>
      <c r="Z1739" s="5"/>
      <c r="AA1739" s="14"/>
      <c r="AB1739" s="5"/>
      <c r="AC1739" s="27"/>
      <c r="AD1739" s="5"/>
      <c r="AE1739" s="14"/>
      <c r="AF1739" s="5"/>
      <c r="AG1739" s="7"/>
    </row>
    <row r="1740" spans="1:33" s="54" customFormat="1">
      <c r="A1740" s="16" t="s">
        <v>5081</v>
      </c>
      <c r="B1740" s="16" t="s">
        <v>4106</v>
      </c>
      <c r="C1740" s="17" t="s">
        <v>91</v>
      </c>
      <c r="D1740" s="186" t="s">
        <v>5082</v>
      </c>
      <c r="E1740" s="189" t="s">
        <v>5083</v>
      </c>
      <c r="F1740" s="17" t="s">
        <v>83</v>
      </c>
      <c r="G1740" s="17" t="s">
        <v>147</v>
      </c>
      <c r="H1740" s="18">
        <v>0</v>
      </c>
      <c r="I1740" s="13">
        <v>5</v>
      </c>
      <c r="J1740" s="14">
        <v>94134</v>
      </c>
      <c r="K1740" s="19"/>
      <c r="L1740" s="14">
        <v>69035</v>
      </c>
      <c r="M1740" s="14"/>
      <c r="N1740" s="14">
        <v>0</v>
      </c>
      <c r="O1740" s="14"/>
      <c r="P1740" s="14">
        <v>339266</v>
      </c>
      <c r="Q1740" s="14"/>
      <c r="R1740" s="14">
        <v>115118</v>
      </c>
      <c r="S1740" s="14"/>
      <c r="T1740" s="14">
        <v>188265</v>
      </c>
      <c r="U1740" s="14"/>
      <c r="V1740" s="15">
        <v>805818</v>
      </c>
      <c r="W1740" s="14"/>
      <c r="X1740" s="5" t="str">
        <f t="shared" si="27"/>
        <v>No</v>
      </c>
      <c r="Y1740" s="14"/>
      <c r="Z1740" s="5"/>
      <c r="AA1740" s="14"/>
      <c r="AB1740" s="5"/>
      <c r="AC1740" s="27"/>
      <c r="AD1740" s="5"/>
      <c r="AE1740" s="14"/>
      <c r="AF1740" s="5"/>
      <c r="AG1740" s="7"/>
    </row>
    <row r="1741" spans="1:33" s="54" customFormat="1">
      <c r="A1741" s="16" t="s">
        <v>873</v>
      </c>
      <c r="B1741" s="16" t="s">
        <v>874</v>
      </c>
      <c r="C1741" s="17" t="s">
        <v>129</v>
      </c>
      <c r="D1741" s="186" t="s">
        <v>875</v>
      </c>
      <c r="E1741" s="189" t="s">
        <v>876</v>
      </c>
      <c r="F1741" s="17" t="s">
        <v>83</v>
      </c>
      <c r="G1741" s="17" t="s">
        <v>147</v>
      </c>
      <c r="H1741" s="18">
        <v>0</v>
      </c>
      <c r="I1741" s="13">
        <v>5</v>
      </c>
      <c r="J1741" s="14">
        <v>6467</v>
      </c>
      <c r="K1741" s="19"/>
      <c r="L1741" s="14">
        <v>0</v>
      </c>
      <c r="M1741" s="14"/>
      <c r="N1741" s="14">
        <v>0</v>
      </c>
      <c r="O1741" s="14"/>
      <c r="P1741" s="14">
        <v>122760</v>
      </c>
      <c r="Q1741" s="14"/>
      <c r="R1741" s="14">
        <v>0</v>
      </c>
      <c r="S1741" s="14"/>
      <c r="T1741" s="14">
        <v>105732</v>
      </c>
      <c r="U1741" s="14"/>
      <c r="V1741" s="15">
        <v>234959</v>
      </c>
      <c r="W1741" s="14"/>
      <c r="X1741" s="5" t="str">
        <f t="shared" si="27"/>
        <v>No</v>
      </c>
      <c r="Y1741" s="14"/>
      <c r="Z1741" s="5"/>
      <c r="AA1741" s="14"/>
      <c r="AB1741" s="5"/>
      <c r="AC1741" s="27"/>
      <c r="AD1741" s="5"/>
      <c r="AE1741" s="14"/>
      <c r="AF1741" s="5"/>
      <c r="AG1741" s="7"/>
    </row>
    <row r="1742" spans="1:33" s="54" customFormat="1">
      <c r="A1742" s="16" t="s">
        <v>6258</v>
      </c>
      <c r="B1742" s="16" t="s">
        <v>6259</v>
      </c>
      <c r="C1742" s="17" t="s">
        <v>420</v>
      </c>
      <c r="D1742" s="186" t="s">
        <v>607</v>
      </c>
      <c r="E1742" s="189" t="s">
        <v>608</v>
      </c>
      <c r="F1742" s="17" t="s">
        <v>157</v>
      </c>
      <c r="G1742" s="17" t="s">
        <v>147</v>
      </c>
      <c r="H1742" s="18">
        <v>0</v>
      </c>
      <c r="I1742" s="13">
        <v>5</v>
      </c>
      <c r="J1742" s="14">
        <v>0</v>
      </c>
      <c r="K1742" s="19"/>
      <c r="L1742" s="14">
        <v>0</v>
      </c>
      <c r="M1742" s="14"/>
      <c r="N1742" s="14">
        <v>0</v>
      </c>
      <c r="O1742" s="14"/>
      <c r="P1742" s="14">
        <v>177569</v>
      </c>
      <c r="Q1742" s="14"/>
      <c r="R1742" s="14">
        <v>0</v>
      </c>
      <c r="S1742" s="14"/>
      <c r="T1742" s="14">
        <v>359157</v>
      </c>
      <c r="U1742" s="14"/>
      <c r="V1742" s="15">
        <v>536726</v>
      </c>
      <c r="W1742" s="14"/>
      <c r="X1742" s="5" t="str">
        <f t="shared" si="27"/>
        <v>No</v>
      </c>
      <c r="Y1742" s="14"/>
      <c r="Z1742" s="5"/>
      <c r="AA1742" s="14"/>
      <c r="AB1742" s="5"/>
      <c r="AC1742" s="27"/>
      <c r="AD1742" s="5"/>
      <c r="AE1742" s="14"/>
      <c r="AF1742" s="5"/>
      <c r="AG1742" s="7"/>
    </row>
    <row r="1743" spans="1:33" s="54" customFormat="1">
      <c r="A1743" s="16" t="s">
        <v>1499</v>
      </c>
      <c r="B1743" s="16" t="s">
        <v>1500</v>
      </c>
      <c r="C1743" s="17" t="s">
        <v>178</v>
      </c>
      <c r="D1743" s="186" t="s">
        <v>1501</v>
      </c>
      <c r="E1743" s="189" t="s">
        <v>1502</v>
      </c>
      <c r="F1743" s="17" t="s">
        <v>83</v>
      </c>
      <c r="G1743" s="17" t="s">
        <v>147</v>
      </c>
      <c r="H1743" s="18">
        <v>0</v>
      </c>
      <c r="I1743" s="13">
        <v>5</v>
      </c>
      <c r="J1743" s="14">
        <v>55448</v>
      </c>
      <c r="K1743" s="19"/>
      <c r="L1743" s="14">
        <v>0</v>
      </c>
      <c r="M1743" s="14"/>
      <c r="N1743" s="14">
        <v>0</v>
      </c>
      <c r="O1743" s="14"/>
      <c r="P1743" s="14">
        <v>109645</v>
      </c>
      <c r="Q1743" s="14"/>
      <c r="R1743" s="14">
        <v>151464</v>
      </c>
      <c r="S1743" s="14"/>
      <c r="T1743" s="14">
        <v>72619</v>
      </c>
      <c r="U1743" s="14"/>
      <c r="V1743" s="15">
        <v>389176</v>
      </c>
      <c r="W1743" s="14"/>
      <c r="X1743" s="5" t="str">
        <f t="shared" si="27"/>
        <v>No</v>
      </c>
      <c r="Y1743" s="14"/>
      <c r="Z1743" s="5"/>
      <c r="AA1743" s="14"/>
      <c r="AB1743" s="5"/>
      <c r="AC1743" s="27"/>
      <c r="AD1743" s="5"/>
      <c r="AE1743" s="14"/>
      <c r="AF1743" s="5"/>
      <c r="AG1743" s="7"/>
    </row>
    <row r="1744" spans="1:33" s="54" customFormat="1">
      <c r="A1744" s="16" t="s">
        <v>6260</v>
      </c>
      <c r="B1744" s="16" t="s">
        <v>6261</v>
      </c>
      <c r="C1744" s="17" t="s">
        <v>580</v>
      </c>
      <c r="D1744" s="186" t="s">
        <v>6262</v>
      </c>
      <c r="E1744" s="189" t="s">
        <v>6263</v>
      </c>
      <c r="F1744" s="17" t="s">
        <v>157</v>
      </c>
      <c r="G1744" s="17" t="s">
        <v>147</v>
      </c>
      <c r="H1744" s="18">
        <v>0</v>
      </c>
      <c r="I1744" s="13">
        <v>5</v>
      </c>
      <c r="J1744" s="14">
        <v>7666</v>
      </c>
      <c r="K1744" s="19"/>
      <c r="L1744" s="14">
        <v>0</v>
      </c>
      <c r="M1744" s="14"/>
      <c r="N1744" s="14">
        <v>0</v>
      </c>
      <c r="O1744" s="14"/>
      <c r="P1744" s="14">
        <v>28997</v>
      </c>
      <c r="Q1744" s="14"/>
      <c r="R1744" s="14">
        <v>47057</v>
      </c>
      <c r="S1744" s="14"/>
      <c r="T1744" s="14">
        <v>0</v>
      </c>
      <c r="U1744" s="14"/>
      <c r="V1744" s="15">
        <v>83720</v>
      </c>
      <c r="W1744" s="14"/>
      <c r="X1744" s="5" t="str">
        <f t="shared" si="27"/>
        <v>No</v>
      </c>
      <c r="Y1744" s="14"/>
      <c r="Z1744" s="5"/>
      <c r="AA1744" s="14"/>
      <c r="AB1744" s="5"/>
      <c r="AC1744" s="27"/>
      <c r="AD1744" s="5"/>
      <c r="AE1744" s="14"/>
      <c r="AF1744" s="5"/>
      <c r="AG1744" s="7"/>
    </row>
    <row r="1745" spans="1:33" s="54" customFormat="1">
      <c r="A1745" s="16" t="s">
        <v>4745</v>
      </c>
      <c r="B1745" s="16" t="s">
        <v>6473</v>
      </c>
      <c r="C1745" s="17" t="s">
        <v>79</v>
      </c>
      <c r="D1745" s="186" t="s">
        <v>4746</v>
      </c>
      <c r="E1745" s="189" t="s">
        <v>4747</v>
      </c>
      <c r="F1745" s="17" t="s">
        <v>83</v>
      </c>
      <c r="G1745" s="17" t="s">
        <v>147</v>
      </c>
      <c r="H1745" s="18">
        <v>0</v>
      </c>
      <c r="I1745" s="13">
        <v>5</v>
      </c>
      <c r="J1745" s="14">
        <v>3270</v>
      </c>
      <c r="K1745" s="19"/>
      <c r="L1745" s="14">
        <v>0</v>
      </c>
      <c r="M1745" s="14"/>
      <c r="N1745" s="14">
        <v>0</v>
      </c>
      <c r="O1745" s="14"/>
      <c r="P1745" s="14">
        <v>24960</v>
      </c>
      <c r="Q1745" s="14"/>
      <c r="R1745" s="14">
        <v>72351</v>
      </c>
      <c r="S1745" s="14"/>
      <c r="T1745" s="14">
        <v>76168</v>
      </c>
      <c r="U1745" s="14"/>
      <c r="V1745" s="15">
        <v>176749</v>
      </c>
      <c r="W1745" s="14"/>
      <c r="X1745" s="5" t="str">
        <f t="shared" si="27"/>
        <v>No</v>
      </c>
      <c r="Y1745" s="14"/>
      <c r="Z1745" s="5"/>
      <c r="AA1745" s="14"/>
      <c r="AB1745" s="5"/>
      <c r="AC1745" s="27"/>
      <c r="AD1745" s="5"/>
      <c r="AE1745" s="14"/>
      <c r="AF1745" s="5"/>
      <c r="AG1745" s="7"/>
    </row>
    <row r="1746" spans="1:33" s="54" customFormat="1">
      <c r="A1746" s="16" t="s">
        <v>896</v>
      </c>
      <c r="B1746" s="16" t="s">
        <v>6480</v>
      </c>
      <c r="C1746" s="17" t="s">
        <v>129</v>
      </c>
      <c r="D1746" s="186" t="s">
        <v>897</v>
      </c>
      <c r="E1746" s="189" t="s">
        <v>898</v>
      </c>
      <c r="F1746" s="17" t="s">
        <v>83</v>
      </c>
      <c r="G1746" s="17" t="s">
        <v>147</v>
      </c>
      <c r="H1746" s="18">
        <v>0</v>
      </c>
      <c r="I1746" s="13">
        <v>5</v>
      </c>
      <c r="J1746" s="14">
        <v>11163</v>
      </c>
      <c r="K1746" s="19"/>
      <c r="L1746" s="14">
        <v>0</v>
      </c>
      <c r="M1746" s="14"/>
      <c r="N1746" s="14">
        <v>0</v>
      </c>
      <c r="O1746" s="14"/>
      <c r="P1746" s="14">
        <v>88399</v>
      </c>
      <c r="Q1746" s="14"/>
      <c r="R1746" s="14">
        <v>0</v>
      </c>
      <c r="S1746" s="14"/>
      <c r="T1746" s="14">
        <v>81460</v>
      </c>
      <c r="U1746" s="14"/>
      <c r="V1746" s="15">
        <v>181022</v>
      </c>
      <c r="W1746" s="14"/>
      <c r="X1746" s="5" t="str">
        <f t="shared" si="27"/>
        <v>No</v>
      </c>
      <c r="Y1746" s="14"/>
      <c r="Z1746" s="5"/>
      <c r="AA1746" s="14"/>
      <c r="AB1746" s="5"/>
      <c r="AC1746" s="27"/>
      <c r="AD1746" s="5"/>
      <c r="AE1746" s="14"/>
      <c r="AF1746" s="5"/>
      <c r="AG1746" s="7"/>
    </row>
    <row r="1747" spans="1:33" s="54" customFormat="1">
      <c r="A1747" s="16" t="s">
        <v>2492</v>
      </c>
      <c r="B1747" s="16" t="s">
        <v>2493</v>
      </c>
      <c r="C1747" s="17" t="s">
        <v>46</v>
      </c>
      <c r="D1747" s="186" t="s">
        <v>2494</v>
      </c>
      <c r="E1747" s="189" t="s">
        <v>2495</v>
      </c>
      <c r="F1747" s="17" t="s">
        <v>88</v>
      </c>
      <c r="G1747" s="17" t="s">
        <v>147</v>
      </c>
      <c r="H1747" s="18">
        <v>0</v>
      </c>
      <c r="I1747" s="13">
        <v>5</v>
      </c>
      <c r="J1747" s="14">
        <v>87840</v>
      </c>
      <c r="K1747" s="19"/>
      <c r="L1747" s="14">
        <v>0</v>
      </c>
      <c r="M1747" s="14"/>
      <c r="N1747" s="14">
        <v>0</v>
      </c>
      <c r="O1747" s="14"/>
      <c r="P1747" s="14">
        <v>0</v>
      </c>
      <c r="Q1747" s="14"/>
      <c r="R1747" s="14">
        <v>258052</v>
      </c>
      <c r="S1747" s="14"/>
      <c r="T1747" s="14">
        <v>61587</v>
      </c>
      <c r="U1747" s="14"/>
      <c r="V1747" s="15">
        <v>407479</v>
      </c>
      <c r="W1747" s="14"/>
      <c r="X1747" s="5" t="str">
        <f t="shared" si="27"/>
        <v>No</v>
      </c>
      <c r="Y1747" s="14"/>
      <c r="Z1747" s="5"/>
      <c r="AA1747" s="14"/>
      <c r="AB1747" s="5"/>
      <c r="AC1747" s="27"/>
      <c r="AD1747" s="5"/>
      <c r="AE1747" s="14"/>
      <c r="AF1747" s="5"/>
      <c r="AG1747" s="7"/>
    </row>
    <row r="1748" spans="1:33" s="54" customFormat="1">
      <c r="A1748" s="16" t="s">
        <v>5984</v>
      </c>
      <c r="B1748" s="16" t="s">
        <v>6099</v>
      </c>
      <c r="C1748" s="17" t="s">
        <v>555</v>
      </c>
      <c r="D1748" s="186"/>
      <c r="E1748" s="189" t="s">
        <v>5985</v>
      </c>
      <c r="F1748" s="17" t="s">
        <v>83</v>
      </c>
      <c r="G1748" s="17" t="s">
        <v>147</v>
      </c>
      <c r="H1748" s="18">
        <v>0</v>
      </c>
      <c r="I1748" s="13">
        <v>5</v>
      </c>
      <c r="J1748" s="14">
        <v>4169</v>
      </c>
      <c r="K1748" s="19"/>
      <c r="L1748" s="14">
        <v>0</v>
      </c>
      <c r="M1748" s="14"/>
      <c r="N1748" s="14">
        <v>0</v>
      </c>
      <c r="O1748" s="14"/>
      <c r="P1748" s="14">
        <v>0</v>
      </c>
      <c r="Q1748" s="14"/>
      <c r="R1748" s="14">
        <v>118272</v>
      </c>
      <c r="S1748" s="14"/>
      <c r="T1748" s="14">
        <v>79365</v>
      </c>
      <c r="U1748" s="14"/>
      <c r="V1748" s="15">
        <v>201806</v>
      </c>
      <c r="W1748" s="14"/>
      <c r="X1748" s="5" t="str">
        <f t="shared" si="27"/>
        <v>No</v>
      </c>
      <c r="Y1748" s="14"/>
      <c r="Z1748" s="5"/>
      <c r="AA1748" s="14"/>
      <c r="AB1748" s="5"/>
      <c r="AC1748" s="27"/>
      <c r="AD1748" s="5"/>
      <c r="AE1748" s="14"/>
      <c r="AF1748" s="5"/>
      <c r="AG1748" s="7"/>
    </row>
    <row r="1749" spans="1:33" s="54" customFormat="1">
      <c r="A1749" s="16" t="s">
        <v>1109</v>
      </c>
      <c r="B1749" s="16" t="s">
        <v>1110</v>
      </c>
      <c r="C1749" s="17" t="s">
        <v>103</v>
      </c>
      <c r="D1749" s="186">
        <v>4151</v>
      </c>
      <c r="E1749" s="189">
        <v>40151</v>
      </c>
      <c r="F1749" s="17" t="s">
        <v>83</v>
      </c>
      <c r="G1749" s="17" t="s">
        <v>5756</v>
      </c>
      <c r="H1749" s="18">
        <v>139171</v>
      </c>
      <c r="I1749" s="13">
        <v>5</v>
      </c>
      <c r="J1749" s="14">
        <v>0</v>
      </c>
      <c r="K1749" s="19"/>
      <c r="L1749" s="14">
        <v>0</v>
      </c>
      <c r="M1749" s="14"/>
      <c r="N1749" s="14">
        <v>0</v>
      </c>
      <c r="O1749" s="14"/>
      <c r="P1749" s="14">
        <v>133741</v>
      </c>
      <c r="Q1749" s="14"/>
      <c r="R1749" s="14">
        <v>0</v>
      </c>
      <c r="S1749" s="14"/>
      <c r="T1749" s="14">
        <v>152631</v>
      </c>
      <c r="U1749" s="14"/>
      <c r="V1749" s="15">
        <v>286372</v>
      </c>
      <c r="W1749" s="14"/>
      <c r="X1749" s="5" t="str">
        <f t="shared" si="27"/>
        <v>No</v>
      </c>
      <c r="Y1749" s="14"/>
      <c r="Z1749" s="5"/>
      <c r="AA1749" s="14"/>
      <c r="AB1749" s="5"/>
      <c r="AC1749" s="27"/>
      <c r="AD1749" s="5"/>
      <c r="AE1749" s="14"/>
      <c r="AF1749" s="5"/>
      <c r="AG1749" s="7"/>
    </row>
    <row r="1750" spans="1:33" s="54" customFormat="1">
      <c r="A1750" s="16" t="s">
        <v>494</v>
      </c>
      <c r="B1750" s="16" t="s">
        <v>495</v>
      </c>
      <c r="C1750" s="17" t="s">
        <v>141</v>
      </c>
      <c r="D1750" s="186">
        <v>3053</v>
      </c>
      <c r="E1750" s="189">
        <v>30053</v>
      </c>
      <c r="F1750" s="17" t="s">
        <v>83</v>
      </c>
      <c r="G1750" s="17" t="s">
        <v>5756</v>
      </c>
      <c r="H1750" s="18">
        <v>69501</v>
      </c>
      <c r="I1750" s="13">
        <v>4</v>
      </c>
      <c r="J1750" s="14">
        <v>45127</v>
      </c>
      <c r="K1750" s="19"/>
      <c r="L1750" s="14">
        <v>0</v>
      </c>
      <c r="M1750" s="14"/>
      <c r="N1750" s="14">
        <v>0</v>
      </c>
      <c r="O1750" s="14"/>
      <c r="P1750" s="14">
        <v>116831</v>
      </c>
      <c r="Q1750" s="14"/>
      <c r="R1750" s="14">
        <v>103682</v>
      </c>
      <c r="S1750" s="14"/>
      <c r="T1750" s="14">
        <v>174488</v>
      </c>
      <c r="U1750" s="14"/>
      <c r="V1750" s="15">
        <v>440128</v>
      </c>
      <c r="W1750" s="14"/>
      <c r="X1750" s="5" t="str">
        <f t="shared" si="27"/>
        <v>No</v>
      </c>
      <c r="Y1750" s="14"/>
      <c r="Z1750" s="5"/>
      <c r="AA1750" s="14"/>
      <c r="AB1750" s="5"/>
      <c r="AC1750" s="27"/>
      <c r="AD1750" s="5"/>
      <c r="AE1750" s="14"/>
      <c r="AF1750" s="5"/>
      <c r="AG1750" s="7"/>
    </row>
    <row r="1751" spans="1:33" s="54" customFormat="1">
      <c r="A1751" s="16" t="s">
        <v>5192</v>
      </c>
      <c r="B1751" s="16" t="s">
        <v>6476</v>
      </c>
      <c r="C1751" s="17" t="s">
        <v>168</v>
      </c>
      <c r="D1751" s="186" t="s">
        <v>5193</v>
      </c>
      <c r="E1751" s="189" t="s">
        <v>5194</v>
      </c>
      <c r="F1751" s="17" t="s">
        <v>88</v>
      </c>
      <c r="G1751" s="17" t="s">
        <v>147</v>
      </c>
      <c r="H1751" s="18">
        <v>0</v>
      </c>
      <c r="I1751" s="13">
        <v>4</v>
      </c>
      <c r="J1751" s="14">
        <v>38527</v>
      </c>
      <c r="K1751" s="19"/>
      <c r="L1751" s="14">
        <v>0</v>
      </c>
      <c r="M1751" s="14"/>
      <c r="N1751" s="14">
        <v>0</v>
      </c>
      <c r="O1751" s="14"/>
      <c r="P1751" s="14">
        <v>383714</v>
      </c>
      <c r="Q1751" s="14"/>
      <c r="R1751" s="14">
        <v>146784</v>
      </c>
      <c r="S1751" s="14"/>
      <c r="T1751" s="14">
        <v>260582</v>
      </c>
      <c r="U1751" s="14"/>
      <c r="V1751" s="15">
        <v>829607</v>
      </c>
      <c r="W1751" s="14"/>
      <c r="X1751" s="5" t="str">
        <f t="shared" si="27"/>
        <v>No</v>
      </c>
      <c r="Y1751" s="14"/>
      <c r="Z1751" s="5"/>
      <c r="AA1751" s="14"/>
      <c r="AB1751" s="5"/>
      <c r="AC1751" s="27"/>
      <c r="AD1751" s="5"/>
      <c r="AE1751" s="14"/>
      <c r="AF1751" s="5"/>
      <c r="AG1751" s="7"/>
    </row>
    <row r="1752" spans="1:33" s="54" customFormat="1">
      <c r="A1752" s="16" t="s">
        <v>2261</v>
      </c>
      <c r="B1752" s="16" t="s">
        <v>2262</v>
      </c>
      <c r="C1752" s="17" t="s">
        <v>275</v>
      </c>
      <c r="D1752" s="186" t="s">
        <v>2263</v>
      </c>
      <c r="E1752" s="189" t="s">
        <v>2264</v>
      </c>
      <c r="F1752" s="17" t="s">
        <v>83</v>
      </c>
      <c r="G1752" s="17" t="s">
        <v>147</v>
      </c>
      <c r="H1752" s="18">
        <v>0</v>
      </c>
      <c r="I1752" s="13">
        <v>4</v>
      </c>
      <c r="J1752" s="14">
        <v>12202</v>
      </c>
      <c r="K1752" s="19"/>
      <c r="L1752" s="14">
        <v>0</v>
      </c>
      <c r="M1752" s="14"/>
      <c r="N1752" s="14">
        <v>0</v>
      </c>
      <c r="O1752" s="14"/>
      <c r="P1752" s="14">
        <v>24336</v>
      </c>
      <c r="Q1752" s="14"/>
      <c r="R1752" s="14">
        <v>24336</v>
      </c>
      <c r="S1752" s="14"/>
      <c r="T1752" s="14">
        <v>65973</v>
      </c>
      <c r="U1752" s="14"/>
      <c r="V1752" s="15">
        <v>126847</v>
      </c>
      <c r="W1752" s="14"/>
      <c r="X1752" s="5" t="str">
        <f t="shared" si="27"/>
        <v>No</v>
      </c>
      <c r="Y1752" s="14"/>
      <c r="Z1752" s="5"/>
      <c r="AA1752" s="14"/>
      <c r="AB1752" s="5"/>
      <c r="AC1752" s="27"/>
      <c r="AD1752" s="5"/>
      <c r="AE1752" s="14"/>
      <c r="AF1752" s="5"/>
      <c r="AG1752" s="7"/>
    </row>
    <row r="1753" spans="1:33" s="54" customFormat="1">
      <c r="A1753" s="16" t="s">
        <v>2913</v>
      </c>
      <c r="B1753" s="16" t="s">
        <v>2914</v>
      </c>
      <c r="C1753" s="17" t="s">
        <v>124</v>
      </c>
      <c r="D1753" s="186" t="s">
        <v>2915</v>
      </c>
      <c r="E1753" s="189" t="s">
        <v>2916</v>
      </c>
      <c r="F1753" s="17" t="s">
        <v>1320</v>
      </c>
      <c r="G1753" s="17" t="s">
        <v>147</v>
      </c>
      <c r="H1753" s="18">
        <v>0</v>
      </c>
      <c r="I1753" s="13">
        <v>4</v>
      </c>
      <c r="J1753" s="14">
        <v>4263</v>
      </c>
      <c r="K1753" s="19"/>
      <c r="L1753" s="14">
        <v>0</v>
      </c>
      <c r="M1753" s="14"/>
      <c r="N1753" s="14">
        <v>0</v>
      </c>
      <c r="O1753" s="14"/>
      <c r="P1753" s="14">
        <v>49038</v>
      </c>
      <c r="Q1753" s="14"/>
      <c r="R1753" s="14">
        <v>0</v>
      </c>
      <c r="S1753" s="14"/>
      <c r="T1753" s="14">
        <v>145175</v>
      </c>
      <c r="U1753" s="14"/>
      <c r="V1753" s="15">
        <v>198476</v>
      </c>
      <c r="W1753" s="14"/>
      <c r="X1753" s="5" t="str">
        <f t="shared" si="27"/>
        <v>No</v>
      </c>
      <c r="Y1753" s="14"/>
      <c r="Z1753" s="5"/>
      <c r="AA1753" s="14"/>
      <c r="AB1753" s="5"/>
      <c r="AC1753" s="27"/>
      <c r="AD1753" s="5"/>
      <c r="AE1753" s="14"/>
      <c r="AF1753" s="5"/>
      <c r="AG1753" s="7"/>
    </row>
    <row r="1754" spans="1:33" s="54" customFormat="1">
      <c r="A1754" s="16" t="s">
        <v>5424</v>
      </c>
      <c r="B1754" s="16" t="s">
        <v>3859</v>
      </c>
      <c r="C1754" s="17" t="s">
        <v>46</v>
      </c>
      <c r="D1754" s="186" t="s">
        <v>5425</v>
      </c>
      <c r="E1754" s="189" t="s">
        <v>5426</v>
      </c>
      <c r="F1754" s="17" t="s">
        <v>83</v>
      </c>
      <c r="G1754" s="17" t="s">
        <v>147</v>
      </c>
      <c r="H1754" s="18">
        <v>0</v>
      </c>
      <c r="I1754" s="13">
        <v>4</v>
      </c>
      <c r="J1754" s="14">
        <v>120752</v>
      </c>
      <c r="K1754" s="19"/>
      <c r="L1754" s="14">
        <v>0</v>
      </c>
      <c r="M1754" s="14"/>
      <c r="N1754" s="14">
        <v>0</v>
      </c>
      <c r="O1754" s="14"/>
      <c r="P1754" s="14">
        <v>77746</v>
      </c>
      <c r="Q1754" s="14"/>
      <c r="R1754" s="14">
        <v>70368</v>
      </c>
      <c r="S1754" s="14"/>
      <c r="T1754" s="14">
        <v>179245</v>
      </c>
      <c r="U1754" s="14"/>
      <c r="V1754" s="15">
        <v>448111</v>
      </c>
      <c r="W1754" s="14"/>
      <c r="X1754" s="5" t="str">
        <f t="shared" si="27"/>
        <v>No</v>
      </c>
      <c r="Y1754" s="14"/>
      <c r="Z1754" s="5"/>
      <c r="AA1754" s="14"/>
      <c r="AB1754" s="5"/>
      <c r="AC1754" s="27"/>
      <c r="AD1754" s="5"/>
      <c r="AE1754" s="14"/>
      <c r="AF1754" s="5"/>
      <c r="AG1754" s="7"/>
    </row>
    <row r="1755" spans="1:33" s="54" customFormat="1">
      <c r="A1755" s="16" t="s">
        <v>4656</v>
      </c>
      <c r="B1755" s="16" t="s">
        <v>4634</v>
      </c>
      <c r="C1755" s="17" t="s">
        <v>42</v>
      </c>
      <c r="D1755" s="186" t="s">
        <v>4657</v>
      </c>
      <c r="E1755" s="189" t="s">
        <v>4658</v>
      </c>
      <c r="F1755" s="17" t="s">
        <v>83</v>
      </c>
      <c r="G1755" s="17" t="s">
        <v>147</v>
      </c>
      <c r="H1755" s="18">
        <v>0</v>
      </c>
      <c r="I1755" s="13">
        <v>4</v>
      </c>
      <c r="J1755" s="14">
        <v>57460</v>
      </c>
      <c r="K1755" s="19"/>
      <c r="L1755" s="14">
        <v>689601</v>
      </c>
      <c r="M1755" s="14"/>
      <c r="N1755" s="14">
        <v>0</v>
      </c>
      <c r="O1755" s="14"/>
      <c r="P1755" s="14">
        <v>24667</v>
      </c>
      <c r="Q1755" s="14"/>
      <c r="R1755" s="14">
        <v>190389</v>
      </c>
      <c r="S1755" s="14"/>
      <c r="T1755" s="14">
        <v>218000</v>
      </c>
      <c r="U1755" s="14"/>
      <c r="V1755" s="15">
        <v>1180117</v>
      </c>
      <c r="W1755" s="14"/>
      <c r="X1755" s="5" t="str">
        <f t="shared" si="27"/>
        <v>No</v>
      </c>
      <c r="Y1755" s="14"/>
      <c r="Z1755" s="5"/>
      <c r="AA1755" s="14"/>
      <c r="AB1755" s="5"/>
      <c r="AC1755" s="27"/>
      <c r="AD1755" s="5"/>
      <c r="AE1755" s="14"/>
      <c r="AF1755" s="5"/>
      <c r="AG1755" s="7"/>
    </row>
    <row r="1756" spans="1:33" s="54" customFormat="1">
      <c r="A1756" s="16" t="s">
        <v>2173</v>
      </c>
      <c r="B1756" s="16" t="s">
        <v>2174</v>
      </c>
      <c r="C1756" s="17" t="s">
        <v>275</v>
      </c>
      <c r="D1756" s="186" t="s">
        <v>2175</v>
      </c>
      <c r="E1756" s="189" t="s">
        <v>2176</v>
      </c>
      <c r="F1756" s="17" t="s">
        <v>83</v>
      </c>
      <c r="G1756" s="17" t="s">
        <v>147</v>
      </c>
      <c r="H1756" s="18">
        <v>0</v>
      </c>
      <c r="I1756" s="13">
        <v>4</v>
      </c>
      <c r="J1756" s="14">
        <v>15380</v>
      </c>
      <c r="K1756" s="19"/>
      <c r="L1756" s="14">
        <v>0</v>
      </c>
      <c r="M1756" s="14"/>
      <c r="N1756" s="14">
        <v>0</v>
      </c>
      <c r="O1756" s="14"/>
      <c r="P1756" s="14">
        <v>7411</v>
      </c>
      <c r="Q1756" s="14"/>
      <c r="R1756" s="14">
        <v>7411</v>
      </c>
      <c r="S1756" s="14"/>
      <c r="T1756" s="14">
        <v>33549</v>
      </c>
      <c r="U1756" s="14"/>
      <c r="V1756" s="15">
        <v>63751</v>
      </c>
      <c r="W1756" s="14"/>
      <c r="X1756" s="5" t="str">
        <f t="shared" si="27"/>
        <v>No</v>
      </c>
      <c r="Y1756" s="14"/>
      <c r="Z1756" s="5"/>
      <c r="AA1756" s="14"/>
      <c r="AB1756" s="5"/>
      <c r="AC1756" s="27"/>
      <c r="AD1756" s="5"/>
      <c r="AE1756" s="14"/>
      <c r="AF1756" s="5"/>
      <c r="AG1756" s="7"/>
    </row>
    <row r="1757" spans="1:33" s="54" customFormat="1">
      <c r="A1757" s="16" t="s">
        <v>3508</v>
      </c>
      <c r="B1757" s="16" t="s">
        <v>3509</v>
      </c>
      <c r="C1757" s="17" t="s">
        <v>580</v>
      </c>
      <c r="D1757" s="186" t="s">
        <v>3510</v>
      </c>
      <c r="E1757" s="189" t="s">
        <v>3511</v>
      </c>
      <c r="F1757" s="17" t="s">
        <v>157</v>
      </c>
      <c r="G1757" s="17" t="s">
        <v>147</v>
      </c>
      <c r="H1757" s="18">
        <v>0</v>
      </c>
      <c r="I1757" s="13">
        <v>4</v>
      </c>
      <c r="J1757" s="14">
        <v>6118</v>
      </c>
      <c r="K1757" s="19"/>
      <c r="L1757" s="14">
        <v>0</v>
      </c>
      <c r="M1757" s="14"/>
      <c r="N1757" s="14">
        <v>0</v>
      </c>
      <c r="O1757" s="14"/>
      <c r="P1757" s="14">
        <v>62238</v>
      </c>
      <c r="Q1757" s="14"/>
      <c r="R1757" s="14">
        <v>0</v>
      </c>
      <c r="S1757" s="14"/>
      <c r="T1757" s="14">
        <v>85880</v>
      </c>
      <c r="U1757" s="14"/>
      <c r="V1757" s="15">
        <v>154236</v>
      </c>
      <c r="W1757" s="14"/>
      <c r="X1757" s="5" t="str">
        <f t="shared" si="27"/>
        <v>No</v>
      </c>
      <c r="Y1757" s="14"/>
      <c r="Z1757" s="5"/>
      <c r="AA1757" s="14"/>
      <c r="AB1757" s="5"/>
      <c r="AC1757" s="27"/>
      <c r="AD1757" s="5"/>
      <c r="AE1757" s="14"/>
      <c r="AF1757" s="5"/>
      <c r="AG1757" s="7"/>
    </row>
    <row r="1758" spans="1:33" s="54" customFormat="1">
      <c r="A1758" s="16" t="s">
        <v>2061</v>
      </c>
      <c r="B1758" s="16" t="s">
        <v>2062</v>
      </c>
      <c r="C1758" s="17" t="s">
        <v>69</v>
      </c>
      <c r="D1758" s="186" t="s">
        <v>2063</v>
      </c>
      <c r="E1758" s="189" t="s">
        <v>2064</v>
      </c>
      <c r="F1758" s="17" t="s">
        <v>83</v>
      </c>
      <c r="G1758" s="17" t="s">
        <v>147</v>
      </c>
      <c r="H1758" s="18">
        <v>0</v>
      </c>
      <c r="I1758" s="13">
        <v>4</v>
      </c>
      <c r="J1758" s="14">
        <v>14358</v>
      </c>
      <c r="K1758" s="19"/>
      <c r="L1758" s="14">
        <v>6292</v>
      </c>
      <c r="M1758" s="14"/>
      <c r="N1758" s="14">
        <v>0</v>
      </c>
      <c r="O1758" s="14"/>
      <c r="P1758" s="14">
        <v>27923</v>
      </c>
      <c r="Q1758" s="14"/>
      <c r="R1758" s="14">
        <v>9629</v>
      </c>
      <c r="S1758" s="14"/>
      <c r="T1758" s="14">
        <v>58201</v>
      </c>
      <c r="U1758" s="14"/>
      <c r="V1758" s="15">
        <v>116403</v>
      </c>
      <c r="W1758" s="14"/>
      <c r="X1758" s="5" t="str">
        <f t="shared" si="27"/>
        <v>No</v>
      </c>
      <c r="Y1758" s="14"/>
      <c r="Z1758" s="5"/>
      <c r="AA1758" s="14"/>
      <c r="AB1758" s="5"/>
      <c r="AC1758" s="27"/>
      <c r="AD1758" s="5"/>
      <c r="AE1758" s="14"/>
      <c r="AF1758" s="5"/>
      <c r="AG1758" s="7"/>
    </row>
    <row r="1759" spans="1:33" s="54" customFormat="1">
      <c r="A1759" s="16" t="s">
        <v>4137</v>
      </c>
      <c r="B1759" s="16" t="s">
        <v>4138</v>
      </c>
      <c r="C1759" s="17" t="s">
        <v>87</v>
      </c>
      <c r="D1759" s="186" t="s">
        <v>4139</v>
      </c>
      <c r="E1759" s="189">
        <v>4</v>
      </c>
      <c r="F1759" s="17" t="s">
        <v>36</v>
      </c>
      <c r="G1759" s="17" t="s">
        <v>5756</v>
      </c>
      <c r="H1759" s="18">
        <v>0</v>
      </c>
      <c r="I1759" s="13">
        <v>4</v>
      </c>
      <c r="J1759" s="14">
        <v>0</v>
      </c>
      <c r="K1759" s="19"/>
      <c r="L1759" s="14">
        <v>0</v>
      </c>
      <c r="M1759" s="14"/>
      <c r="N1759" s="14">
        <v>0</v>
      </c>
      <c r="O1759" s="14"/>
      <c r="P1759" s="14">
        <v>38200</v>
      </c>
      <c r="Q1759" s="14"/>
      <c r="R1759" s="14">
        <v>0</v>
      </c>
      <c r="S1759" s="14"/>
      <c r="T1759" s="14">
        <v>880421</v>
      </c>
      <c r="U1759" s="14"/>
      <c r="V1759" s="15">
        <v>918621</v>
      </c>
      <c r="W1759" s="14"/>
      <c r="X1759" s="5" t="str">
        <f t="shared" si="27"/>
        <v>No</v>
      </c>
      <c r="Y1759" s="14"/>
      <c r="Z1759" s="5"/>
      <c r="AA1759" s="14"/>
      <c r="AB1759" s="5"/>
      <c r="AC1759" s="27"/>
      <c r="AD1759" s="5"/>
      <c r="AE1759" s="14"/>
      <c r="AF1759" s="5"/>
      <c r="AG1759" s="7"/>
    </row>
    <row r="1760" spans="1:33" s="54" customFormat="1">
      <c r="A1760" s="16" t="s">
        <v>6667</v>
      </c>
      <c r="B1760" s="16" t="s">
        <v>6668</v>
      </c>
      <c r="C1760" s="17" t="s">
        <v>580</v>
      </c>
      <c r="D1760" s="186" t="s">
        <v>6669</v>
      </c>
      <c r="E1760" s="189" t="s">
        <v>6670</v>
      </c>
      <c r="F1760" s="17" t="s">
        <v>157</v>
      </c>
      <c r="G1760" s="17" t="s">
        <v>147</v>
      </c>
      <c r="H1760" s="18">
        <v>0</v>
      </c>
      <c r="I1760" s="13">
        <v>4</v>
      </c>
      <c r="J1760" s="14">
        <v>2877</v>
      </c>
      <c r="K1760" s="19"/>
      <c r="L1760" s="14">
        <v>0</v>
      </c>
      <c r="M1760" s="14"/>
      <c r="N1760" s="14">
        <v>0</v>
      </c>
      <c r="O1760" s="14"/>
      <c r="P1760" s="14">
        <v>24679</v>
      </c>
      <c r="Q1760" s="14"/>
      <c r="R1760" s="14">
        <v>31286</v>
      </c>
      <c r="S1760" s="14"/>
      <c r="T1760" s="14">
        <v>0</v>
      </c>
      <c r="U1760" s="14"/>
      <c r="V1760" s="15">
        <v>58842</v>
      </c>
      <c r="W1760" s="14"/>
      <c r="X1760" s="5" t="str">
        <f t="shared" si="27"/>
        <v>No</v>
      </c>
      <c r="Y1760" s="14"/>
      <c r="Z1760" s="5"/>
      <c r="AA1760" s="14"/>
      <c r="AB1760" s="5"/>
      <c r="AC1760" s="27"/>
      <c r="AD1760" s="5"/>
      <c r="AE1760" s="14"/>
      <c r="AF1760" s="5"/>
      <c r="AG1760" s="7"/>
    </row>
    <row r="1761" spans="1:33" s="54" customFormat="1">
      <c r="A1761" s="16" t="s">
        <v>93</v>
      </c>
      <c r="B1761" s="16" t="s">
        <v>94</v>
      </c>
      <c r="C1761" s="17" t="s">
        <v>39</v>
      </c>
      <c r="D1761" s="186" t="s">
        <v>95</v>
      </c>
      <c r="E1761" s="189">
        <v>99382</v>
      </c>
      <c r="F1761" s="17" t="s">
        <v>36</v>
      </c>
      <c r="G1761" s="17" t="s">
        <v>5756</v>
      </c>
      <c r="H1761" s="18">
        <v>0</v>
      </c>
      <c r="I1761" s="13">
        <v>4</v>
      </c>
      <c r="J1761" s="14">
        <v>0</v>
      </c>
      <c r="K1761" s="19"/>
      <c r="L1761" s="14">
        <v>0</v>
      </c>
      <c r="M1761" s="14"/>
      <c r="N1761" s="14">
        <v>0</v>
      </c>
      <c r="O1761" s="14"/>
      <c r="P1761" s="14">
        <v>99457</v>
      </c>
      <c r="Q1761" s="14"/>
      <c r="R1761" s="14">
        <v>0</v>
      </c>
      <c r="S1761" s="14"/>
      <c r="T1761" s="14">
        <v>390238</v>
      </c>
      <c r="U1761" s="14"/>
      <c r="V1761" s="15">
        <v>489695</v>
      </c>
      <c r="W1761" s="14"/>
      <c r="X1761" s="5" t="str">
        <f t="shared" si="27"/>
        <v>No</v>
      </c>
      <c r="Y1761" s="14"/>
      <c r="Z1761" s="5"/>
      <c r="AA1761" s="14"/>
      <c r="AB1761" s="5"/>
      <c r="AC1761" s="27"/>
      <c r="AD1761" s="5"/>
      <c r="AE1761" s="14"/>
      <c r="AF1761" s="5"/>
      <c r="AG1761" s="7"/>
    </row>
    <row r="1762" spans="1:33" s="54" customFormat="1">
      <c r="A1762" s="16" t="s">
        <v>6302</v>
      </c>
      <c r="B1762" s="16" t="s">
        <v>6170</v>
      </c>
      <c r="C1762" s="17" t="s">
        <v>91</v>
      </c>
      <c r="D1762" s="186"/>
      <c r="E1762" s="189">
        <v>90276</v>
      </c>
      <c r="F1762" s="17" t="s">
        <v>83</v>
      </c>
      <c r="G1762" s="17" t="s">
        <v>5756</v>
      </c>
      <c r="H1762" s="18">
        <v>12150996</v>
      </c>
      <c r="I1762" s="13">
        <v>4</v>
      </c>
      <c r="J1762" s="14">
        <v>45603</v>
      </c>
      <c r="K1762" s="19"/>
      <c r="L1762" s="14">
        <v>0</v>
      </c>
      <c r="M1762" s="14"/>
      <c r="N1762" s="14">
        <v>0</v>
      </c>
      <c r="O1762" s="14"/>
      <c r="P1762" s="14">
        <v>874635</v>
      </c>
      <c r="Q1762" s="14"/>
      <c r="R1762" s="14">
        <v>0</v>
      </c>
      <c r="S1762" s="14"/>
      <c r="T1762" s="14">
        <v>0</v>
      </c>
      <c r="U1762" s="14"/>
      <c r="V1762" s="15">
        <v>920238</v>
      </c>
      <c r="W1762" s="14"/>
      <c r="X1762" s="5" t="str">
        <f t="shared" si="27"/>
        <v>No</v>
      </c>
      <c r="Y1762" s="14"/>
      <c r="Z1762" s="5"/>
      <c r="AA1762" s="14"/>
      <c r="AB1762" s="5"/>
      <c r="AC1762" s="27"/>
      <c r="AD1762" s="5"/>
      <c r="AE1762" s="14"/>
      <c r="AF1762" s="5"/>
      <c r="AG1762" s="7"/>
    </row>
    <row r="1763" spans="1:33" s="54" customFormat="1">
      <c r="A1763" s="16" t="s">
        <v>3888</v>
      </c>
      <c r="B1763" s="16" t="s">
        <v>3882</v>
      </c>
      <c r="C1763" s="17" t="s">
        <v>278</v>
      </c>
      <c r="D1763" s="186" t="s">
        <v>3889</v>
      </c>
      <c r="E1763" s="189" t="s">
        <v>3890</v>
      </c>
      <c r="F1763" s="17" t="s">
        <v>83</v>
      </c>
      <c r="G1763" s="17" t="s">
        <v>147</v>
      </c>
      <c r="H1763" s="18">
        <v>0</v>
      </c>
      <c r="I1763" s="13">
        <v>4</v>
      </c>
      <c r="J1763" s="14">
        <v>36193</v>
      </c>
      <c r="K1763" s="19"/>
      <c r="L1763" s="14">
        <v>0</v>
      </c>
      <c r="M1763" s="14"/>
      <c r="N1763" s="14">
        <v>0</v>
      </c>
      <c r="O1763" s="14"/>
      <c r="P1763" s="14">
        <v>38943</v>
      </c>
      <c r="Q1763" s="14"/>
      <c r="R1763" s="14">
        <v>25381</v>
      </c>
      <c r="S1763" s="14"/>
      <c r="T1763" s="14">
        <v>92320</v>
      </c>
      <c r="U1763" s="14"/>
      <c r="V1763" s="15">
        <v>192837</v>
      </c>
      <c r="W1763" s="14"/>
      <c r="X1763" s="5" t="str">
        <f t="shared" si="27"/>
        <v>No</v>
      </c>
      <c r="Y1763" s="14"/>
      <c r="Z1763" s="5"/>
      <c r="AA1763" s="14"/>
      <c r="AB1763" s="5"/>
      <c r="AC1763" s="27"/>
      <c r="AD1763" s="5"/>
      <c r="AE1763" s="14"/>
      <c r="AF1763" s="5"/>
      <c r="AG1763" s="7"/>
    </row>
    <row r="1764" spans="1:33" s="54" customFormat="1">
      <c r="A1764" s="16" t="s">
        <v>3282</v>
      </c>
      <c r="B1764" s="16" t="s">
        <v>3283</v>
      </c>
      <c r="C1764" s="17" t="s">
        <v>555</v>
      </c>
      <c r="D1764" s="186" t="s">
        <v>3284</v>
      </c>
      <c r="E1764" s="189" t="s">
        <v>3285</v>
      </c>
      <c r="F1764" s="17" t="s">
        <v>83</v>
      </c>
      <c r="G1764" s="17" t="s">
        <v>147</v>
      </c>
      <c r="H1764" s="18">
        <v>0</v>
      </c>
      <c r="I1764" s="13">
        <v>4</v>
      </c>
      <c r="J1764" s="14">
        <v>19088</v>
      </c>
      <c r="K1764" s="19"/>
      <c r="L1764" s="14">
        <v>448</v>
      </c>
      <c r="M1764" s="14"/>
      <c r="N1764" s="14">
        <v>0</v>
      </c>
      <c r="O1764" s="14"/>
      <c r="P1764" s="14">
        <v>65966</v>
      </c>
      <c r="Q1764" s="14"/>
      <c r="R1764" s="14">
        <v>334311</v>
      </c>
      <c r="S1764" s="14"/>
      <c r="T1764" s="14">
        <v>94512</v>
      </c>
      <c r="U1764" s="14"/>
      <c r="V1764" s="15">
        <v>514325</v>
      </c>
      <c r="W1764" s="14"/>
      <c r="X1764" s="5" t="str">
        <f t="shared" si="27"/>
        <v>No</v>
      </c>
      <c r="Y1764" s="14"/>
      <c r="Z1764" s="5"/>
      <c r="AA1764" s="14"/>
      <c r="AB1764" s="5"/>
      <c r="AC1764" s="27"/>
      <c r="AD1764" s="5"/>
      <c r="AE1764" s="14"/>
      <c r="AF1764" s="5"/>
      <c r="AG1764" s="7"/>
    </row>
    <row r="1765" spans="1:33" s="54" customFormat="1">
      <c r="A1765" s="16" t="s">
        <v>6019</v>
      </c>
      <c r="B1765" s="16" t="s">
        <v>428</v>
      </c>
      <c r="C1765" s="17" t="s">
        <v>275</v>
      </c>
      <c r="D1765" s="186"/>
      <c r="E1765" s="189" t="s">
        <v>6020</v>
      </c>
      <c r="F1765" s="17" t="s">
        <v>83</v>
      </c>
      <c r="G1765" s="17" t="s">
        <v>147</v>
      </c>
      <c r="H1765" s="18">
        <v>0</v>
      </c>
      <c r="I1765" s="13">
        <v>4</v>
      </c>
      <c r="J1765" s="14">
        <v>4987</v>
      </c>
      <c r="K1765" s="19"/>
      <c r="L1765" s="14">
        <v>0</v>
      </c>
      <c r="M1765" s="14"/>
      <c r="N1765" s="14">
        <v>0</v>
      </c>
      <c r="O1765" s="14"/>
      <c r="P1765" s="14">
        <v>19113</v>
      </c>
      <c r="Q1765" s="14"/>
      <c r="R1765" s="14">
        <v>19113</v>
      </c>
      <c r="S1765" s="14"/>
      <c r="T1765" s="14">
        <v>71984</v>
      </c>
      <c r="U1765" s="14"/>
      <c r="V1765" s="15">
        <v>115197</v>
      </c>
      <c r="W1765" s="14"/>
      <c r="X1765" s="5" t="str">
        <f t="shared" si="27"/>
        <v>No</v>
      </c>
      <c r="Y1765" s="14"/>
      <c r="Z1765" s="5"/>
      <c r="AA1765" s="14"/>
      <c r="AB1765" s="5"/>
      <c r="AC1765" s="27"/>
      <c r="AD1765" s="5"/>
      <c r="AE1765" s="14"/>
      <c r="AF1765" s="5"/>
      <c r="AG1765" s="7"/>
    </row>
    <row r="1766" spans="1:33" s="54" customFormat="1">
      <c r="A1766" s="16" t="s">
        <v>6671</v>
      </c>
      <c r="B1766" s="16" t="s">
        <v>6084</v>
      </c>
      <c r="C1766" s="17" t="s">
        <v>129</v>
      </c>
      <c r="D1766" s="186" t="s">
        <v>857</v>
      </c>
      <c r="E1766" s="189" t="s">
        <v>858</v>
      </c>
      <c r="F1766" s="17" t="s">
        <v>83</v>
      </c>
      <c r="G1766" s="17" t="s">
        <v>147</v>
      </c>
      <c r="H1766" s="18">
        <v>0</v>
      </c>
      <c r="I1766" s="13">
        <v>4</v>
      </c>
      <c r="J1766" s="14">
        <v>2933</v>
      </c>
      <c r="K1766" s="19"/>
      <c r="L1766" s="14">
        <v>0</v>
      </c>
      <c r="M1766" s="14"/>
      <c r="N1766" s="14">
        <v>0</v>
      </c>
      <c r="O1766" s="14"/>
      <c r="P1766" s="14">
        <v>88261</v>
      </c>
      <c r="Q1766" s="14"/>
      <c r="R1766" s="14">
        <v>0</v>
      </c>
      <c r="S1766" s="14"/>
      <c r="T1766" s="14">
        <v>74613</v>
      </c>
      <c r="U1766" s="14"/>
      <c r="V1766" s="15">
        <v>165807</v>
      </c>
      <c r="W1766" s="14"/>
      <c r="X1766" s="5" t="str">
        <f t="shared" si="27"/>
        <v>No</v>
      </c>
      <c r="Y1766" s="14"/>
      <c r="Z1766" s="5"/>
      <c r="AA1766" s="14"/>
      <c r="AB1766" s="5"/>
      <c r="AC1766" s="27"/>
      <c r="AD1766" s="5"/>
      <c r="AE1766" s="14"/>
      <c r="AF1766" s="5"/>
      <c r="AG1766" s="7"/>
    </row>
    <row r="1767" spans="1:33" s="54" customFormat="1">
      <c r="A1767" s="16" t="s">
        <v>2151</v>
      </c>
      <c r="B1767" s="16" t="s">
        <v>2152</v>
      </c>
      <c r="C1767" s="17" t="s">
        <v>275</v>
      </c>
      <c r="D1767" s="186" t="s">
        <v>2153</v>
      </c>
      <c r="E1767" s="189" t="s">
        <v>2154</v>
      </c>
      <c r="F1767" s="17" t="s">
        <v>157</v>
      </c>
      <c r="G1767" s="17" t="s">
        <v>147</v>
      </c>
      <c r="H1767" s="18">
        <v>0</v>
      </c>
      <c r="I1767" s="13">
        <v>4</v>
      </c>
      <c r="J1767" s="14">
        <v>12503</v>
      </c>
      <c r="K1767" s="19"/>
      <c r="L1767" s="14">
        <v>0</v>
      </c>
      <c r="M1767" s="14"/>
      <c r="N1767" s="14">
        <v>0</v>
      </c>
      <c r="O1767" s="14"/>
      <c r="P1767" s="14">
        <v>14622</v>
      </c>
      <c r="Q1767" s="14"/>
      <c r="R1767" s="14">
        <v>14622</v>
      </c>
      <c r="S1767" s="14"/>
      <c r="T1767" s="14">
        <v>43972</v>
      </c>
      <c r="U1767" s="14"/>
      <c r="V1767" s="15">
        <v>85719</v>
      </c>
      <c r="W1767" s="14"/>
      <c r="X1767" s="5" t="str">
        <f t="shared" si="27"/>
        <v>No</v>
      </c>
      <c r="Y1767" s="14"/>
      <c r="Z1767" s="5"/>
      <c r="AA1767" s="14"/>
      <c r="AB1767" s="5"/>
      <c r="AC1767" s="27"/>
      <c r="AD1767" s="5"/>
      <c r="AE1767" s="14"/>
      <c r="AF1767" s="5"/>
      <c r="AG1767" s="7"/>
    </row>
    <row r="1768" spans="1:33" s="54" customFormat="1">
      <c r="A1768" s="16" t="s">
        <v>1445</v>
      </c>
      <c r="B1768" s="16" t="s">
        <v>1446</v>
      </c>
      <c r="C1768" s="17" t="s">
        <v>150</v>
      </c>
      <c r="D1768" s="186" t="s">
        <v>1447</v>
      </c>
      <c r="E1768" s="189" t="s">
        <v>1448</v>
      </c>
      <c r="F1768" s="17" t="s">
        <v>83</v>
      </c>
      <c r="G1768" s="17" t="s">
        <v>147</v>
      </c>
      <c r="H1768" s="18">
        <v>0</v>
      </c>
      <c r="I1768" s="13">
        <v>4</v>
      </c>
      <c r="J1768" s="14">
        <v>34598</v>
      </c>
      <c r="K1768" s="19"/>
      <c r="L1768" s="14">
        <v>0</v>
      </c>
      <c r="M1768" s="14"/>
      <c r="N1768" s="14">
        <v>0</v>
      </c>
      <c r="O1768" s="14"/>
      <c r="P1768" s="14">
        <v>113167</v>
      </c>
      <c r="Q1768" s="14"/>
      <c r="R1768" s="14">
        <v>16256</v>
      </c>
      <c r="S1768" s="14"/>
      <c r="T1768" s="14">
        <v>101986</v>
      </c>
      <c r="U1768" s="14"/>
      <c r="V1768" s="15">
        <v>266007</v>
      </c>
      <c r="W1768" s="14"/>
      <c r="X1768" s="5" t="str">
        <f t="shared" si="27"/>
        <v>No</v>
      </c>
      <c r="Y1768" s="14"/>
      <c r="Z1768" s="5"/>
      <c r="AA1768" s="14"/>
      <c r="AB1768" s="5"/>
      <c r="AC1768" s="27"/>
      <c r="AD1768" s="5"/>
      <c r="AE1768" s="14"/>
      <c r="AF1768" s="5"/>
      <c r="AG1768" s="7"/>
    </row>
    <row r="1769" spans="1:33" s="54" customFormat="1">
      <c r="A1769" s="16" t="s">
        <v>795</v>
      </c>
      <c r="B1769" s="16" t="s">
        <v>759</v>
      </c>
      <c r="C1769" s="17" t="s">
        <v>129</v>
      </c>
      <c r="D1769" s="186" t="s">
        <v>796</v>
      </c>
      <c r="E1769" s="189" t="s">
        <v>797</v>
      </c>
      <c r="F1769" s="17" t="s">
        <v>83</v>
      </c>
      <c r="G1769" s="17" t="s">
        <v>147</v>
      </c>
      <c r="H1769" s="18">
        <v>0</v>
      </c>
      <c r="I1769" s="13">
        <v>4</v>
      </c>
      <c r="J1769" s="14">
        <v>5668</v>
      </c>
      <c r="K1769" s="19"/>
      <c r="L1769" s="14">
        <v>0</v>
      </c>
      <c r="M1769" s="14"/>
      <c r="N1769" s="14">
        <v>0</v>
      </c>
      <c r="O1769" s="14"/>
      <c r="P1769" s="14">
        <v>93471</v>
      </c>
      <c r="Q1769" s="14"/>
      <c r="R1769" s="14">
        <v>0</v>
      </c>
      <c r="S1769" s="14"/>
      <c r="T1769" s="14">
        <v>81113</v>
      </c>
      <c r="U1769" s="14"/>
      <c r="V1769" s="15">
        <v>180252</v>
      </c>
      <c r="W1769" s="14"/>
      <c r="X1769" s="5" t="str">
        <f t="shared" si="27"/>
        <v>No</v>
      </c>
      <c r="Y1769" s="14"/>
      <c r="Z1769" s="5"/>
      <c r="AA1769" s="14"/>
      <c r="AB1769" s="5"/>
      <c r="AC1769" s="27"/>
      <c r="AD1769" s="5"/>
      <c r="AE1769" s="14"/>
      <c r="AF1769" s="5"/>
      <c r="AG1769" s="7"/>
    </row>
    <row r="1770" spans="1:33" s="54" customFormat="1">
      <c r="A1770" s="16" t="s">
        <v>6163</v>
      </c>
      <c r="B1770" s="16" t="s">
        <v>6164</v>
      </c>
      <c r="C1770" s="17" t="s">
        <v>91</v>
      </c>
      <c r="D1770" s="186"/>
      <c r="E1770" s="189">
        <v>90249</v>
      </c>
      <c r="F1770" s="17" t="s">
        <v>83</v>
      </c>
      <c r="G1770" s="17" t="s">
        <v>5756</v>
      </c>
      <c r="H1770" s="18">
        <v>12150996</v>
      </c>
      <c r="I1770" s="13">
        <v>4</v>
      </c>
      <c r="J1770" s="14">
        <v>66378</v>
      </c>
      <c r="K1770" s="19"/>
      <c r="L1770" s="14">
        <v>0</v>
      </c>
      <c r="M1770" s="14"/>
      <c r="N1770" s="14">
        <v>0</v>
      </c>
      <c r="O1770" s="14"/>
      <c r="P1770" s="14">
        <v>692670</v>
      </c>
      <c r="Q1770" s="14"/>
      <c r="R1770" s="14">
        <v>0</v>
      </c>
      <c r="S1770" s="14"/>
      <c r="T1770" s="14">
        <v>0</v>
      </c>
      <c r="U1770" s="14"/>
      <c r="V1770" s="15">
        <v>759048</v>
      </c>
      <c r="W1770" s="14"/>
      <c r="X1770" s="5" t="str">
        <f t="shared" si="27"/>
        <v>No</v>
      </c>
      <c r="Y1770" s="14"/>
      <c r="Z1770" s="5"/>
      <c r="AA1770" s="14"/>
      <c r="AB1770" s="5"/>
      <c r="AC1770" s="27"/>
      <c r="AD1770" s="5"/>
      <c r="AE1770" s="14"/>
      <c r="AF1770" s="5"/>
      <c r="AG1770" s="7"/>
    </row>
    <row r="1771" spans="1:33" s="54" customFormat="1">
      <c r="A1771" s="16" t="s">
        <v>2119</v>
      </c>
      <c r="B1771" s="16" t="s">
        <v>2120</v>
      </c>
      <c r="C1771" s="17" t="s">
        <v>275</v>
      </c>
      <c r="D1771" s="186" t="s">
        <v>2121</v>
      </c>
      <c r="E1771" s="189" t="s">
        <v>2122</v>
      </c>
      <c r="F1771" s="17" t="s">
        <v>83</v>
      </c>
      <c r="G1771" s="17" t="s">
        <v>147</v>
      </c>
      <c r="H1771" s="18">
        <v>0</v>
      </c>
      <c r="I1771" s="13">
        <v>4</v>
      </c>
      <c r="J1771" s="14">
        <v>12759</v>
      </c>
      <c r="K1771" s="19"/>
      <c r="L1771" s="14">
        <v>0</v>
      </c>
      <c r="M1771" s="14"/>
      <c r="N1771" s="14">
        <v>0</v>
      </c>
      <c r="O1771" s="14"/>
      <c r="P1771" s="14">
        <v>24001</v>
      </c>
      <c r="Q1771" s="14"/>
      <c r="R1771" s="14">
        <v>24001</v>
      </c>
      <c r="S1771" s="14"/>
      <c r="T1771" s="14">
        <v>78329</v>
      </c>
      <c r="U1771" s="14"/>
      <c r="V1771" s="15">
        <v>139090</v>
      </c>
      <c r="W1771" s="14"/>
      <c r="X1771" s="5" t="str">
        <f t="shared" si="27"/>
        <v>No</v>
      </c>
      <c r="Y1771" s="14"/>
      <c r="Z1771" s="5"/>
      <c r="AA1771" s="14"/>
      <c r="AB1771" s="5"/>
      <c r="AC1771" s="27"/>
      <c r="AD1771" s="5"/>
      <c r="AE1771" s="14"/>
      <c r="AF1771" s="5"/>
      <c r="AG1771" s="7"/>
    </row>
    <row r="1772" spans="1:33" s="54" customFormat="1">
      <c r="A1772" s="16" t="s">
        <v>3858</v>
      </c>
      <c r="B1772" s="16" t="s">
        <v>3859</v>
      </c>
      <c r="C1772" s="17" t="s">
        <v>278</v>
      </c>
      <c r="D1772" s="186" t="s">
        <v>3860</v>
      </c>
      <c r="E1772" s="189" t="s">
        <v>3861</v>
      </c>
      <c r="F1772" s="17" t="s">
        <v>83</v>
      </c>
      <c r="G1772" s="17" t="s">
        <v>147</v>
      </c>
      <c r="H1772" s="18">
        <v>0</v>
      </c>
      <c r="I1772" s="13">
        <v>4</v>
      </c>
      <c r="J1772" s="14">
        <v>3137</v>
      </c>
      <c r="K1772" s="19"/>
      <c r="L1772" s="14">
        <v>0</v>
      </c>
      <c r="M1772" s="14"/>
      <c r="N1772" s="14">
        <v>0</v>
      </c>
      <c r="O1772" s="14"/>
      <c r="P1772" s="14">
        <v>25398</v>
      </c>
      <c r="Q1772" s="14"/>
      <c r="R1772" s="14">
        <v>15373</v>
      </c>
      <c r="S1772" s="14"/>
      <c r="T1772" s="14">
        <v>47786</v>
      </c>
      <c r="U1772" s="14"/>
      <c r="V1772" s="15">
        <v>91694</v>
      </c>
      <c r="W1772" s="14"/>
      <c r="X1772" s="5" t="str">
        <f t="shared" si="27"/>
        <v>No</v>
      </c>
      <c r="Y1772" s="14"/>
      <c r="Z1772" s="5"/>
      <c r="AA1772" s="14"/>
      <c r="AB1772" s="5"/>
      <c r="AC1772" s="27"/>
      <c r="AD1772" s="5"/>
      <c r="AE1772" s="14"/>
      <c r="AF1772" s="5"/>
      <c r="AG1772" s="7"/>
    </row>
    <row r="1773" spans="1:33" s="54" customFormat="1">
      <c r="A1773" s="16" t="s">
        <v>6037</v>
      </c>
      <c r="B1773" s="16" t="s">
        <v>6105</v>
      </c>
      <c r="C1773" s="17" t="s">
        <v>580</v>
      </c>
      <c r="D1773" s="186"/>
      <c r="E1773" s="189" t="s">
        <v>6038</v>
      </c>
      <c r="F1773" s="17" t="s">
        <v>157</v>
      </c>
      <c r="G1773" s="17" t="s">
        <v>147</v>
      </c>
      <c r="H1773" s="18">
        <v>0</v>
      </c>
      <c r="I1773" s="13">
        <v>4</v>
      </c>
      <c r="J1773" s="14">
        <v>6538</v>
      </c>
      <c r="K1773" s="19"/>
      <c r="L1773" s="14">
        <v>0</v>
      </c>
      <c r="M1773" s="14"/>
      <c r="N1773" s="14">
        <v>0</v>
      </c>
      <c r="O1773" s="14"/>
      <c r="P1773" s="14">
        <v>66835</v>
      </c>
      <c r="Q1773" s="14"/>
      <c r="R1773" s="14">
        <v>64481</v>
      </c>
      <c r="S1773" s="14"/>
      <c r="T1773" s="14">
        <v>0</v>
      </c>
      <c r="U1773" s="14"/>
      <c r="V1773" s="15">
        <v>137854</v>
      </c>
      <c r="W1773" s="14"/>
      <c r="X1773" s="5" t="str">
        <f t="shared" si="27"/>
        <v>No</v>
      </c>
      <c r="Y1773" s="14"/>
      <c r="Z1773" s="5"/>
      <c r="AA1773" s="14"/>
      <c r="AB1773" s="5"/>
      <c r="AC1773" s="27"/>
      <c r="AD1773" s="5"/>
      <c r="AE1773" s="14"/>
      <c r="AF1773" s="5"/>
      <c r="AG1773" s="7"/>
    </row>
    <row r="1774" spans="1:33" s="54" customFormat="1">
      <c r="A1774" s="16" t="s">
        <v>888</v>
      </c>
      <c r="B1774" s="16" t="s">
        <v>889</v>
      </c>
      <c r="C1774" s="17" t="s">
        <v>129</v>
      </c>
      <c r="D1774" s="186" t="s">
        <v>890</v>
      </c>
      <c r="E1774" s="189" t="s">
        <v>891</v>
      </c>
      <c r="F1774" s="17" t="s">
        <v>83</v>
      </c>
      <c r="G1774" s="17" t="s">
        <v>147</v>
      </c>
      <c r="H1774" s="18">
        <v>0</v>
      </c>
      <c r="I1774" s="13">
        <v>4</v>
      </c>
      <c r="J1774" s="14">
        <v>8522</v>
      </c>
      <c r="K1774" s="19"/>
      <c r="L1774" s="14">
        <v>0</v>
      </c>
      <c r="M1774" s="14"/>
      <c r="N1774" s="14">
        <v>0</v>
      </c>
      <c r="O1774" s="14"/>
      <c r="P1774" s="14">
        <v>111293</v>
      </c>
      <c r="Q1774" s="14"/>
      <c r="R1774" s="14">
        <v>0</v>
      </c>
      <c r="S1774" s="14"/>
      <c r="T1774" s="14">
        <v>98030</v>
      </c>
      <c r="U1774" s="14"/>
      <c r="V1774" s="15">
        <v>217845</v>
      </c>
      <c r="W1774" s="14"/>
      <c r="X1774" s="5" t="str">
        <f t="shared" si="27"/>
        <v>No</v>
      </c>
      <c r="Y1774" s="14"/>
      <c r="Z1774" s="5"/>
      <c r="AA1774" s="14"/>
      <c r="AB1774" s="5"/>
      <c r="AC1774" s="27"/>
      <c r="AD1774" s="5"/>
      <c r="AE1774" s="14"/>
      <c r="AF1774" s="5"/>
      <c r="AG1774" s="7"/>
    </row>
    <row r="1775" spans="1:33" s="54" customFormat="1">
      <c r="A1775" s="16" t="s">
        <v>6295</v>
      </c>
      <c r="B1775" s="16" t="s">
        <v>6296</v>
      </c>
      <c r="C1775" s="17" t="s">
        <v>91</v>
      </c>
      <c r="D1775" s="186"/>
      <c r="E1775" s="189">
        <v>90255</v>
      </c>
      <c r="F1775" s="17" t="s">
        <v>83</v>
      </c>
      <c r="G1775" s="17" t="s">
        <v>5756</v>
      </c>
      <c r="H1775" s="18">
        <v>12150996</v>
      </c>
      <c r="I1775" s="13">
        <v>4</v>
      </c>
      <c r="J1775" s="14">
        <v>0</v>
      </c>
      <c r="K1775" s="19"/>
      <c r="L1775" s="14">
        <v>0</v>
      </c>
      <c r="M1775" s="14"/>
      <c r="N1775" s="14">
        <v>0</v>
      </c>
      <c r="O1775" s="14"/>
      <c r="P1775" s="14">
        <v>631382</v>
      </c>
      <c r="Q1775" s="14"/>
      <c r="R1775" s="14">
        <v>0</v>
      </c>
      <c r="S1775" s="14"/>
      <c r="T1775" s="14">
        <v>0</v>
      </c>
      <c r="U1775" s="14"/>
      <c r="V1775" s="15">
        <v>631382</v>
      </c>
      <c r="W1775" s="14"/>
      <c r="X1775" s="5" t="str">
        <f t="shared" si="27"/>
        <v>No</v>
      </c>
      <c r="Y1775" s="14"/>
      <c r="Z1775" s="5"/>
      <c r="AA1775" s="14"/>
      <c r="AB1775" s="5"/>
      <c r="AC1775" s="27"/>
      <c r="AD1775" s="5"/>
      <c r="AE1775" s="14"/>
      <c r="AF1775" s="5"/>
      <c r="AG1775" s="7"/>
    </row>
    <row r="1776" spans="1:33" s="54" customFormat="1">
      <c r="A1776" s="16" t="s">
        <v>4483</v>
      </c>
      <c r="B1776" s="16" t="s">
        <v>2348</v>
      </c>
      <c r="C1776" s="17" t="s">
        <v>454</v>
      </c>
      <c r="D1776" s="186" t="s">
        <v>4484</v>
      </c>
      <c r="E1776" s="189" t="s">
        <v>4485</v>
      </c>
      <c r="F1776" s="17" t="s">
        <v>83</v>
      </c>
      <c r="G1776" s="17" t="s">
        <v>147</v>
      </c>
      <c r="H1776" s="18">
        <v>0</v>
      </c>
      <c r="I1776" s="13">
        <v>4</v>
      </c>
      <c r="J1776" s="14">
        <v>25227</v>
      </c>
      <c r="K1776" s="19"/>
      <c r="L1776" s="14">
        <v>6500</v>
      </c>
      <c r="M1776" s="14"/>
      <c r="N1776" s="14">
        <v>0</v>
      </c>
      <c r="O1776" s="14"/>
      <c r="P1776" s="14">
        <v>102113</v>
      </c>
      <c r="Q1776" s="14"/>
      <c r="R1776" s="14">
        <v>33074</v>
      </c>
      <c r="S1776" s="14"/>
      <c r="T1776" s="14">
        <v>233065</v>
      </c>
      <c r="U1776" s="14"/>
      <c r="V1776" s="15">
        <v>399979</v>
      </c>
      <c r="W1776" s="14"/>
      <c r="X1776" s="5" t="str">
        <f t="shared" si="27"/>
        <v>No</v>
      </c>
      <c r="Y1776" s="14"/>
      <c r="Z1776" s="5"/>
      <c r="AA1776" s="14"/>
      <c r="AB1776" s="5"/>
      <c r="AC1776" s="27"/>
      <c r="AD1776" s="5"/>
      <c r="AE1776" s="14"/>
      <c r="AF1776" s="5"/>
      <c r="AG1776" s="7"/>
    </row>
    <row r="1777" spans="1:33" s="54" customFormat="1">
      <c r="A1777" s="16" t="s">
        <v>4905</v>
      </c>
      <c r="B1777" s="16" t="s">
        <v>1986</v>
      </c>
      <c r="C1777" s="17" t="s">
        <v>87</v>
      </c>
      <c r="D1777" s="186" t="s">
        <v>4906</v>
      </c>
      <c r="E1777" s="189" t="s">
        <v>4907</v>
      </c>
      <c r="F1777" s="17" t="s">
        <v>125</v>
      </c>
      <c r="G1777" s="17" t="s">
        <v>147</v>
      </c>
      <c r="H1777" s="18">
        <v>0</v>
      </c>
      <c r="I1777" s="13">
        <v>4</v>
      </c>
      <c r="J1777" s="14">
        <v>2586</v>
      </c>
      <c r="K1777" s="19"/>
      <c r="L1777" s="14">
        <v>0</v>
      </c>
      <c r="M1777" s="14"/>
      <c r="N1777" s="14">
        <v>0</v>
      </c>
      <c r="O1777" s="14"/>
      <c r="P1777" s="14">
        <v>73489</v>
      </c>
      <c r="Q1777" s="14"/>
      <c r="R1777" s="14">
        <v>394010</v>
      </c>
      <c r="S1777" s="14"/>
      <c r="T1777" s="14">
        <v>225804</v>
      </c>
      <c r="U1777" s="14"/>
      <c r="V1777" s="15">
        <v>695889</v>
      </c>
      <c r="W1777" s="14"/>
      <c r="X1777" s="5" t="str">
        <f t="shared" si="27"/>
        <v>No</v>
      </c>
      <c r="Y1777" s="14"/>
      <c r="Z1777" s="5"/>
      <c r="AA1777" s="14"/>
      <c r="AB1777" s="5"/>
      <c r="AC1777" s="27"/>
      <c r="AD1777" s="5"/>
      <c r="AE1777" s="14"/>
      <c r="AF1777" s="5"/>
      <c r="AG1777" s="7"/>
    </row>
    <row r="1778" spans="1:33" s="54" customFormat="1">
      <c r="A1778" s="16" t="s">
        <v>6055</v>
      </c>
      <c r="B1778" s="16" t="s">
        <v>1087</v>
      </c>
      <c r="C1778" s="17" t="s">
        <v>106</v>
      </c>
      <c r="D1778" s="186"/>
      <c r="E1778" s="189">
        <v>70271</v>
      </c>
      <c r="F1778" s="17" t="s">
        <v>83</v>
      </c>
      <c r="G1778" s="17" t="s">
        <v>84</v>
      </c>
      <c r="H1778" s="18">
        <v>1519417</v>
      </c>
      <c r="I1778" s="13">
        <v>4</v>
      </c>
      <c r="J1778" s="14">
        <v>0</v>
      </c>
      <c r="K1778" s="19"/>
      <c r="L1778" s="14">
        <v>219750</v>
      </c>
      <c r="M1778" s="14"/>
      <c r="N1778" s="14">
        <v>0</v>
      </c>
      <c r="O1778" s="14"/>
      <c r="P1778" s="14">
        <v>3920260</v>
      </c>
      <c r="Q1778" s="14"/>
      <c r="R1778" s="14">
        <v>0</v>
      </c>
      <c r="S1778" s="14"/>
      <c r="T1778" s="14">
        <v>0</v>
      </c>
      <c r="U1778" s="14"/>
      <c r="V1778" s="15">
        <v>4140010</v>
      </c>
      <c r="W1778" s="14"/>
      <c r="X1778" s="5" t="str">
        <f t="shared" si="27"/>
        <v>No</v>
      </c>
      <c r="Y1778" s="14"/>
      <c r="Z1778" s="5"/>
      <c r="AA1778" s="14"/>
      <c r="AB1778" s="5"/>
      <c r="AC1778" s="27"/>
      <c r="AD1778" s="5"/>
      <c r="AE1778" s="14"/>
      <c r="AF1778" s="5"/>
      <c r="AG1778" s="7"/>
    </row>
    <row r="1779" spans="1:33" s="54" customFormat="1">
      <c r="A1779" s="16" t="s">
        <v>6660</v>
      </c>
      <c r="B1779" s="16" t="s">
        <v>2218</v>
      </c>
      <c r="C1779" s="17" t="s">
        <v>275</v>
      </c>
      <c r="D1779" s="186" t="s">
        <v>2219</v>
      </c>
      <c r="E1779" s="189" t="s">
        <v>2220</v>
      </c>
      <c r="F1779" s="17" t="s">
        <v>83</v>
      </c>
      <c r="G1779" s="17" t="s">
        <v>147</v>
      </c>
      <c r="H1779" s="18">
        <v>0</v>
      </c>
      <c r="I1779" s="13">
        <v>4</v>
      </c>
      <c r="J1779" s="14">
        <v>18673</v>
      </c>
      <c r="K1779" s="19"/>
      <c r="L1779" s="14">
        <v>0</v>
      </c>
      <c r="M1779" s="14"/>
      <c r="N1779" s="14">
        <v>0</v>
      </c>
      <c r="O1779" s="14"/>
      <c r="P1779" s="14">
        <v>35105</v>
      </c>
      <c r="Q1779" s="14"/>
      <c r="R1779" s="14">
        <v>35105</v>
      </c>
      <c r="S1779" s="14"/>
      <c r="T1779" s="14">
        <v>115919</v>
      </c>
      <c r="U1779" s="14"/>
      <c r="V1779" s="15">
        <v>204802</v>
      </c>
      <c r="W1779" s="14"/>
      <c r="X1779" s="5" t="str">
        <f t="shared" si="27"/>
        <v>No</v>
      </c>
      <c r="Y1779" s="14"/>
      <c r="Z1779" s="5"/>
      <c r="AA1779" s="14"/>
      <c r="AB1779" s="5"/>
      <c r="AC1779" s="27"/>
      <c r="AD1779" s="5"/>
      <c r="AE1779" s="14"/>
      <c r="AF1779" s="5"/>
      <c r="AG1779" s="7"/>
    </row>
    <row r="1780" spans="1:33" s="54" customFormat="1">
      <c r="A1780" s="16" t="s">
        <v>6299</v>
      </c>
      <c r="B1780" s="16" t="s">
        <v>6300</v>
      </c>
      <c r="C1780" s="17" t="s">
        <v>42</v>
      </c>
      <c r="D1780" s="186"/>
      <c r="E1780" s="189" t="s">
        <v>6301</v>
      </c>
      <c r="F1780" s="17" t="s">
        <v>83</v>
      </c>
      <c r="G1780" s="17" t="s">
        <v>147</v>
      </c>
      <c r="H1780" s="18">
        <v>0</v>
      </c>
      <c r="I1780" s="13">
        <v>4</v>
      </c>
      <c r="J1780" s="14">
        <v>70255</v>
      </c>
      <c r="K1780" s="19"/>
      <c r="L1780" s="14">
        <v>0</v>
      </c>
      <c r="M1780" s="14"/>
      <c r="N1780" s="14">
        <v>0</v>
      </c>
      <c r="O1780" s="14"/>
      <c r="P1780" s="14">
        <v>303192</v>
      </c>
      <c r="Q1780" s="14"/>
      <c r="R1780" s="14">
        <v>135000</v>
      </c>
      <c r="S1780" s="14"/>
      <c r="T1780" s="14">
        <v>0</v>
      </c>
      <c r="U1780" s="14"/>
      <c r="V1780" s="15">
        <v>508447</v>
      </c>
      <c r="W1780" s="14"/>
      <c r="X1780" s="5" t="str">
        <f t="shared" si="27"/>
        <v>No</v>
      </c>
      <c r="Y1780" s="14"/>
      <c r="Z1780" s="5"/>
      <c r="AA1780" s="14"/>
      <c r="AB1780" s="5"/>
      <c r="AC1780" s="27"/>
      <c r="AD1780" s="5"/>
      <c r="AE1780" s="14"/>
      <c r="AF1780" s="5"/>
      <c r="AG1780" s="7"/>
    </row>
    <row r="1781" spans="1:33" s="54" customFormat="1">
      <c r="A1781" s="16" t="s">
        <v>4034</v>
      </c>
      <c r="B1781" s="16" t="s">
        <v>173</v>
      </c>
      <c r="C1781" s="17" t="s">
        <v>87</v>
      </c>
      <c r="D1781" s="186" t="s">
        <v>4035</v>
      </c>
      <c r="E1781" s="189">
        <v>127</v>
      </c>
      <c r="F1781" s="17" t="s">
        <v>36</v>
      </c>
      <c r="G1781" s="17" t="s">
        <v>5756</v>
      </c>
      <c r="H1781" s="18">
        <v>0</v>
      </c>
      <c r="I1781" s="13">
        <v>4</v>
      </c>
      <c r="J1781" s="14">
        <v>0</v>
      </c>
      <c r="K1781" s="19"/>
      <c r="L1781" s="14">
        <v>0</v>
      </c>
      <c r="M1781" s="14"/>
      <c r="N1781" s="14">
        <v>0</v>
      </c>
      <c r="O1781" s="14"/>
      <c r="P1781" s="14">
        <v>0</v>
      </c>
      <c r="Q1781" s="14"/>
      <c r="R1781" s="14">
        <v>218967</v>
      </c>
      <c r="S1781" s="14"/>
      <c r="T1781" s="14">
        <v>207070</v>
      </c>
      <c r="U1781" s="14"/>
      <c r="V1781" s="15">
        <v>426037</v>
      </c>
      <c r="W1781" s="14"/>
      <c r="X1781" s="5" t="str">
        <f t="shared" si="27"/>
        <v>No</v>
      </c>
      <c r="Y1781" s="14"/>
      <c r="Z1781" s="5"/>
      <c r="AA1781" s="14"/>
      <c r="AB1781" s="5"/>
      <c r="AC1781" s="27"/>
      <c r="AD1781" s="5"/>
      <c r="AE1781" s="14"/>
      <c r="AF1781" s="5"/>
      <c r="AG1781" s="7"/>
    </row>
    <row r="1782" spans="1:33" s="54" customFormat="1">
      <c r="A1782" s="16" t="s">
        <v>6655</v>
      </c>
      <c r="B1782" s="16" t="s">
        <v>6656</v>
      </c>
      <c r="C1782" s="17" t="s">
        <v>46</v>
      </c>
      <c r="D1782" s="186" t="s">
        <v>6657</v>
      </c>
      <c r="E1782" s="189" t="s">
        <v>6658</v>
      </c>
      <c r="F1782" s="17" t="s">
        <v>157</v>
      </c>
      <c r="G1782" s="17" t="s">
        <v>147</v>
      </c>
      <c r="H1782" s="18">
        <v>0</v>
      </c>
      <c r="I1782" s="13">
        <v>4</v>
      </c>
      <c r="J1782" s="14">
        <v>2145</v>
      </c>
      <c r="K1782" s="19"/>
      <c r="L1782" s="14">
        <v>0</v>
      </c>
      <c r="M1782" s="14"/>
      <c r="N1782" s="14">
        <v>0</v>
      </c>
      <c r="O1782" s="14"/>
      <c r="P1782" s="14">
        <v>0</v>
      </c>
      <c r="Q1782" s="14"/>
      <c r="R1782" s="14">
        <v>244492</v>
      </c>
      <c r="S1782" s="14"/>
      <c r="T1782" s="14">
        <v>0</v>
      </c>
      <c r="U1782" s="14"/>
      <c r="V1782" s="15">
        <v>246637</v>
      </c>
      <c r="W1782" s="14"/>
      <c r="X1782" s="5" t="str">
        <f t="shared" si="27"/>
        <v>No</v>
      </c>
      <c r="Y1782" s="14"/>
      <c r="Z1782" s="5"/>
      <c r="AA1782" s="14"/>
      <c r="AB1782" s="5"/>
      <c r="AC1782" s="27"/>
      <c r="AD1782" s="5"/>
      <c r="AE1782" s="14"/>
      <c r="AF1782" s="5"/>
      <c r="AG1782" s="7"/>
    </row>
    <row r="1783" spans="1:33" s="54" customFormat="1">
      <c r="A1783" s="16" t="s">
        <v>6287</v>
      </c>
      <c r="B1783" s="16" t="s">
        <v>6288</v>
      </c>
      <c r="C1783" s="17" t="s">
        <v>91</v>
      </c>
      <c r="D1783" s="186"/>
      <c r="E1783" s="189">
        <v>90261</v>
      </c>
      <c r="F1783" s="17" t="s">
        <v>83</v>
      </c>
      <c r="G1783" s="17" t="s">
        <v>5756</v>
      </c>
      <c r="H1783" s="18">
        <v>12150996</v>
      </c>
      <c r="I1783" s="13">
        <v>4</v>
      </c>
      <c r="J1783" s="14">
        <v>4575</v>
      </c>
      <c r="K1783" s="19"/>
      <c r="L1783" s="14">
        <v>0</v>
      </c>
      <c r="M1783" s="14"/>
      <c r="N1783" s="14">
        <v>0</v>
      </c>
      <c r="O1783" s="14"/>
      <c r="P1783" s="14">
        <v>338286</v>
      </c>
      <c r="Q1783" s="14"/>
      <c r="R1783" s="14">
        <v>0</v>
      </c>
      <c r="S1783" s="14"/>
      <c r="T1783" s="14">
        <v>0</v>
      </c>
      <c r="U1783" s="14"/>
      <c r="V1783" s="15">
        <v>342861</v>
      </c>
      <c r="W1783" s="14"/>
      <c r="X1783" s="5" t="str">
        <f t="shared" si="27"/>
        <v>No</v>
      </c>
      <c r="Y1783" s="14"/>
      <c r="Z1783" s="5"/>
      <c r="AA1783" s="14"/>
      <c r="AB1783" s="5"/>
      <c r="AC1783" s="27"/>
      <c r="AD1783" s="5"/>
      <c r="AE1783" s="14"/>
      <c r="AF1783" s="5"/>
      <c r="AG1783" s="7"/>
    </row>
    <row r="1784" spans="1:33" s="54" customFormat="1">
      <c r="A1784" s="16" t="s">
        <v>5406</v>
      </c>
      <c r="B1784" s="16" t="s">
        <v>5287</v>
      </c>
      <c r="C1784" s="17" t="s">
        <v>58</v>
      </c>
      <c r="D1784" s="186" t="s">
        <v>5407</v>
      </c>
      <c r="E1784" s="189" t="s">
        <v>5408</v>
      </c>
      <c r="F1784" s="17" t="s">
        <v>83</v>
      </c>
      <c r="G1784" s="17" t="s">
        <v>147</v>
      </c>
      <c r="H1784" s="18">
        <v>0</v>
      </c>
      <c r="I1784" s="13">
        <v>4</v>
      </c>
      <c r="J1784" s="14">
        <v>28813</v>
      </c>
      <c r="K1784" s="19"/>
      <c r="L1784" s="14">
        <v>0</v>
      </c>
      <c r="M1784" s="14"/>
      <c r="N1784" s="14">
        <v>0</v>
      </c>
      <c r="O1784" s="14"/>
      <c r="P1784" s="14">
        <v>185790</v>
      </c>
      <c r="Q1784" s="14"/>
      <c r="R1784" s="14">
        <v>46170</v>
      </c>
      <c r="S1784" s="14"/>
      <c r="T1784" s="14">
        <v>231961</v>
      </c>
      <c r="U1784" s="14"/>
      <c r="V1784" s="15">
        <v>492734</v>
      </c>
      <c r="W1784" s="14"/>
      <c r="X1784" s="5" t="str">
        <f t="shared" si="27"/>
        <v>No</v>
      </c>
      <c r="Y1784" s="14"/>
      <c r="Z1784" s="5"/>
      <c r="AA1784" s="14"/>
      <c r="AB1784" s="5"/>
      <c r="AC1784" s="27"/>
      <c r="AD1784" s="5"/>
      <c r="AE1784" s="14"/>
      <c r="AF1784" s="5"/>
      <c r="AG1784" s="7"/>
    </row>
    <row r="1785" spans="1:33" s="54" customFormat="1">
      <c r="A1785" s="16" t="s">
        <v>2085</v>
      </c>
      <c r="B1785" s="16" t="s">
        <v>2086</v>
      </c>
      <c r="C1785" s="17" t="s">
        <v>275</v>
      </c>
      <c r="D1785" s="186" t="s">
        <v>2087</v>
      </c>
      <c r="E1785" s="189" t="s">
        <v>2088</v>
      </c>
      <c r="F1785" s="17" t="s">
        <v>157</v>
      </c>
      <c r="G1785" s="17" t="s">
        <v>147</v>
      </c>
      <c r="H1785" s="18">
        <v>0</v>
      </c>
      <c r="I1785" s="13">
        <v>4</v>
      </c>
      <c r="J1785" s="14">
        <v>6898</v>
      </c>
      <c r="K1785" s="19"/>
      <c r="L1785" s="14">
        <v>0</v>
      </c>
      <c r="M1785" s="14"/>
      <c r="N1785" s="14">
        <v>0</v>
      </c>
      <c r="O1785" s="14"/>
      <c r="P1785" s="14">
        <v>17675</v>
      </c>
      <c r="Q1785" s="14"/>
      <c r="R1785" s="14">
        <v>17675</v>
      </c>
      <c r="S1785" s="14"/>
      <c r="T1785" s="14">
        <v>47836</v>
      </c>
      <c r="U1785" s="14"/>
      <c r="V1785" s="15">
        <v>90084</v>
      </c>
      <c r="W1785" s="14"/>
      <c r="X1785" s="5" t="str">
        <f t="shared" si="27"/>
        <v>No</v>
      </c>
      <c r="Y1785" s="14"/>
      <c r="Z1785" s="5"/>
      <c r="AA1785" s="14"/>
      <c r="AB1785" s="5"/>
      <c r="AC1785" s="27"/>
      <c r="AD1785" s="5"/>
      <c r="AE1785" s="14"/>
      <c r="AF1785" s="5"/>
      <c r="AG1785" s="7"/>
    </row>
    <row r="1786" spans="1:33" s="54" customFormat="1">
      <c r="A1786" s="16" t="s">
        <v>3210</v>
      </c>
      <c r="B1786" s="16" t="s">
        <v>834</v>
      </c>
      <c r="C1786" s="17" t="s">
        <v>50</v>
      </c>
      <c r="D1786" s="186" t="s">
        <v>3211</v>
      </c>
      <c r="E1786" s="189" t="s">
        <v>3212</v>
      </c>
      <c r="F1786" s="17" t="s">
        <v>83</v>
      </c>
      <c r="G1786" s="17" t="s">
        <v>147</v>
      </c>
      <c r="H1786" s="18">
        <v>0</v>
      </c>
      <c r="I1786" s="13">
        <v>4</v>
      </c>
      <c r="J1786" s="14">
        <v>1408</v>
      </c>
      <c r="K1786" s="19"/>
      <c r="L1786" s="14">
        <v>0</v>
      </c>
      <c r="M1786" s="14"/>
      <c r="N1786" s="14">
        <v>0</v>
      </c>
      <c r="O1786" s="14"/>
      <c r="P1786" s="14">
        <v>62890</v>
      </c>
      <c r="Q1786" s="14"/>
      <c r="R1786" s="14">
        <v>0</v>
      </c>
      <c r="S1786" s="14"/>
      <c r="T1786" s="14">
        <v>64298</v>
      </c>
      <c r="U1786" s="14"/>
      <c r="V1786" s="15">
        <v>128596</v>
      </c>
      <c r="W1786" s="14"/>
      <c r="X1786" s="5" t="str">
        <f t="shared" si="27"/>
        <v>No</v>
      </c>
      <c r="Y1786" s="14"/>
      <c r="Z1786" s="5"/>
      <c r="AA1786" s="14"/>
      <c r="AB1786" s="5"/>
      <c r="AC1786" s="27"/>
      <c r="AD1786" s="5"/>
      <c r="AE1786" s="14"/>
      <c r="AF1786" s="5"/>
      <c r="AG1786" s="7"/>
    </row>
    <row r="1787" spans="1:33" s="54" customFormat="1">
      <c r="A1787" s="16" t="s">
        <v>4105</v>
      </c>
      <c r="B1787" s="16" t="s">
        <v>4106</v>
      </c>
      <c r="C1787" s="17" t="s">
        <v>91</v>
      </c>
      <c r="D1787" s="186" t="s">
        <v>4107</v>
      </c>
      <c r="E1787" s="189">
        <v>99256</v>
      </c>
      <c r="F1787" s="17" t="s">
        <v>36</v>
      </c>
      <c r="G1787" s="17" t="s">
        <v>5756</v>
      </c>
      <c r="H1787" s="18">
        <v>0</v>
      </c>
      <c r="I1787" s="13">
        <v>4</v>
      </c>
      <c r="J1787" s="14">
        <v>11016</v>
      </c>
      <c r="K1787" s="19"/>
      <c r="L1787" s="14">
        <v>0</v>
      </c>
      <c r="M1787" s="14"/>
      <c r="N1787" s="14">
        <v>0</v>
      </c>
      <c r="O1787" s="14"/>
      <c r="P1787" s="14">
        <v>3763</v>
      </c>
      <c r="Q1787" s="14"/>
      <c r="R1787" s="14">
        <v>0</v>
      </c>
      <c r="S1787" s="14"/>
      <c r="T1787" s="14">
        <v>236200</v>
      </c>
      <c r="U1787" s="14"/>
      <c r="V1787" s="15">
        <v>250979</v>
      </c>
      <c r="W1787" s="14"/>
      <c r="X1787" s="5" t="str">
        <f t="shared" si="27"/>
        <v>No</v>
      </c>
      <c r="Y1787" s="14"/>
      <c r="Z1787" s="5"/>
      <c r="AA1787" s="14"/>
      <c r="AB1787" s="5"/>
      <c r="AC1787" s="27"/>
      <c r="AD1787" s="5"/>
      <c r="AE1787" s="14"/>
      <c r="AF1787" s="5"/>
      <c r="AG1787" s="7"/>
    </row>
    <row r="1788" spans="1:33" s="54" customFormat="1">
      <c r="A1788" s="16" t="s">
        <v>742</v>
      </c>
      <c r="B1788" s="16" t="s">
        <v>743</v>
      </c>
      <c r="C1788" s="17" t="s">
        <v>129</v>
      </c>
      <c r="D1788" s="186" t="s">
        <v>744</v>
      </c>
      <c r="E1788" s="189" t="s">
        <v>745</v>
      </c>
      <c r="F1788" s="17" t="s">
        <v>83</v>
      </c>
      <c r="G1788" s="17" t="s">
        <v>147</v>
      </c>
      <c r="H1788" s="18">
        <v>0</v>
      </c>
      <c r="I1788" s="13">
        <v>4</v>
      </c>
      <c r="J1788" s="14">
        <v>13586</v>
      </c>
      <c r="K1788" s="19"/>
      <c r="L1788" s="14">
        <v>0</v>
      </c>
      <c r="M1788" s="14"/>
      <c r="N1788" s="14">
        <v>0</v>
      </c>
      <c r="O1788" s="14"/>
      <c r="P1788" s="14">
        <v>80535</v>
      </c>
      <c r="Q1788" s="14"/>
      <c r="R1788" s="14">
        <v>0</v>
      </c>
      <c r="S1788" s="14"/>
      <c r="T1788" s="14">
        <v>76856</v>
      </c>
      <c r="U1788" s="14"/>
      <c r="V1788" s="15">
        <v>170977</v>
      </c>
      <c r="W1788" s="14"/>
      <c r="X1788" s="5" t="str">
        <f t="shared" si="27"/>
        <v>No</v>
      </c>
      <c r="Y1788" s="14"/>
      <c r="Z1788" s="5"/>
      <c r="AA1788" s="14"/>
      <c r="AB1788" s="5"/>
      <c r="AC1788" s="27"/>
      <c r="AD1788" s="5"/>
      <c r="AE1788" s="14"/>
      <c r="AF1788" s="5"/>
      <c r="AG1788" s="7"/>
    </row>
    <row r="1789" spans="1:33" s="54" customFormat="1">
      <c r="A1789" s="16" t="s">
        <v>5460</v>
      </c>
      <c r="B1789" s="16" t="s">
        <v>5461</v>
      </c>
      <c r="C1789" s="17" t="s">
        <v>132</v>
      </c>
      <c r="D1789" s="186" t="s">
        <v>5462</v>
      </c>
      <c r="E1789" s="189" t="s">
        <v>5463</v>
      </c>
      <c r="F1789" s="17" t="s">
        <v>83</v>
      </c>
      <c r="G1789" s="17" t="s">
        <v>147</v>
      </c>
      <c r="H1789" s="18">
        <v>0</v>
      </c>
      <c r="I1789" s="13">
        <v>4</v>
      </c>
      <c r="J1789" s="14">
        <v>43943</v>
      </c>
      <c r="K1789" s="19"/>
      <c r="L1789" s="14">
        <v>0</v>
      </c>
      <c r="M1789" s="14"/>
      <c r="N1789" s="14">
        <v>0</v>
      </c>
      <c r="O1789" s="14"/>
      <c r="P1789" s="14">
        <v>78884</v>
      </c>
      <c r="Q1789" s="14"/>
      <c r="R1789" s="14">
        <v>65859</v>
      </c>
      <c r="S1789" s="14"/>
      <c r="T1789" s="14">
        <v>122922</v>
      </c>
      <c r="U1789" s="14"/>
      <c r="V1789" s="15">
        <v>311608</v>
      </c>
      <c r="W1789" s="14"/>
      <c r="X1789" s="5" t="str">
        <f t="shared" si="27"/>
        <v>No</v>
      </c>
      <c r="Y1789" s="14"/>
      <c r="Z1789" s="5"/>
      <c r="AA1789" s="14"/>
      <c r="AB1789" s="5"/>
      <c r="AC1789" s="27"/>
      <c r="AD1789" s="5"/>
      <c r="AE1789" s="14"/>
      <c r="AF1789" s="5"/>
      <c r="AG1789" s="7"/>
    </row>
    <row r="1790" spans="1:33" s="54" customFormat="1">
      <c r="A1790" s="16" t="s">
        <v>5836</v>
      </c>
      <c r="B1790" s="16" t="s">
        <v>3396</v>
      </c>
      <c r="C1790" s="17" t="s">
        <v>580</v>
      </c>
      <c r="D1790" s="186" t="s">
        <v>3515</v>
      </c>
      <c r="E1790" s="189" t="s">
        <v>3516</v>
      </c>
      <c r="F1790" s="17" t="s">
        <v>157</v>
      </c>
      <c r="G1790" s="17" t="s">
        <v>147</v>
      </c>
      <c r="H1790" s="18">
        <v>0</v>
      </c>
      <c r="I1790" s="13">
        <v>4</v>
      </c>
      <c r="J1790" s="14">
        <v>14260</v>
      </c>
      <c r="K1790" s="19"/>
      <c r="L1790" s="14">
        <v>0</v>
      </c>
      <c r="M1790" s="14"/>
      <c r="N1790" s="14">
        <v>0</v>
      </c>
      <c r="O1790" s="14"/>
      <c r="P1790" s="14">
        <v>47617</v>
      </c>
      <c r="Q1790" s="14"/>
      <c r="R1790" s="14">
        <v>0</v>
      </c>
      <c r="S1790" s="14"/>
      <c r="T1790" s="14">
        <v>81557</v>
      </c>
      <c r="U1790" s="14"/>
      <c r="V1790" s="15">
        <v>143434</v>
      </c>
      <c r="W1790" s="14"/>
      <c r="X1790" s="5" t="str">
        <f t="shared" si="27"/>
        <v>No</v>
      </c>
      <c r="Y1790" s="14"/>
      <c r="Z1790" s="5"/>
      <c r="AA1790" s="14"/>
      <c r="AB1790" s="5"/>
      <c r="AC1790" s="27"/>
      <c r="AD1790" s="5"/>
      <c r="AE1790" s="14"/>
      <c r="AF1790" s="5"/>
      <c r="AG1790" s="7"/>
    </row>
    <row r="1791" spans="1:33" s="54" customFormat="1">
      <c r="A1791" s="16" t="s">
        <v>5902</v>
      </c>
      <c r="B1791" s="16" t="s">
        <v>5903</v>
      </c>
      <c r="C1791" s="17" t="s">
        <v>42</v>
      </c>
      <c r="D1791" s="186" t="s">
        <v>4673</v>
      </c>
      <c r="E1791" s="189" t="s">
        <v>4674</v>
      </c>
      <c r="F1791" s="17" t="s">
        <v>83</v>
      </c>
      <c r="G1791" s="17" t="s">
        <v>147</v>
      </c>
      <c r="H1791" s="18">
        <v>0</v>
      </c>
      <c r="I1791" s="13">
        <v>4</v>
      </c>
      <c r="J1791" s="14">
        <v>29546</v>
      </c>
      <c r="K1791" s="19"/>
      <c r="L1791" s="14">
        <v>0</v>
      </c>
      <c r="M1791" s="14"/>
      <c r="N1791" s="14">
        <v>0</v>
      </c>
      <c r="O1791" s="14"/>
      <c r="P1791" s="14">
        <v>169529</v>
      </c>
      <c r="Q1791" s="14"/>
      <c r="R1791" s="14">
        <v>208692</v>
      </c>
      <c r="S1791" s="14"/>
      <c r="T1791" s="14">
        <v>106000</v>
      </c>
      <c r="U1791" s="14"/>
      <c r="V1791" s="15">
        <v>513767</v>
      </c>
      <c r="W1791" s="14"/>
      <c r="X1791" s="5" t="str">
        <f t="shared" si="27"/>
        <v>No</v>
      </c>
      <c r="Y1791" s="14"/>
      <c r="Z1791" s="5"/>
      <c r="AA1791" s="14"/>
      <c r="AB1791" s="5"/>
      <c r="AC1791" s="27"/>
      <c r="AD1791" s="5"/>
      <c r="AE1791" s="14"/>
      <c r="AF1791" s="5"/>
      <c r="AG1791" s="7"/>
    </row>
    <row r="1792" spans="1:33" s="54" customFormat="1">
      <c r="A1792" s="16" t="s">
        <v>6665</v>
      </c>
      <c r="B1792" s="16" t="s">
        <v>841</v>
      </c>
      <c r="C1792" s="17" t="s">
        <v>129</v>
      </c>
      <c r="D1792" s="186" t="s">
        <v>842</v>
      </c>
      <c r="E1792" s="189" t="s">
        <v>843</v>
      </c>
      <c r="F1792" s="17" t="s">
        <v>83</v>
      </c>
      <c r="G1792" s="17" t="s">
        <v>147</v>
      </c>
      <c r="H1792" s="18">
        <v>0</v>
      </c>
      <c r="I1792" s="13">
        <v>4</v>
      </c>
      <c r="J1792" s="14">
        <v>9510</v>
      </c>
      <c r="K1792" s="19"/>
      <c r="L1792" s="14">
        <v>0</v>
      </c>
      <c r="M1792" s="14"/>
      <c r="N1792" s="14">
        <v>0</v>
      </c>
      <c r="O1792" s="14"/>
      <c r="P1792" s="14">
        <v>97146</v>
      </c>
      <c r="Q1792" s="14"/>
      <c r="R1792" s="14">
        <v>0</v>
      </c>
      <c r="S1792" s="14"/>
      <c r="T1792" s="14">
        <v>129756</v>
      </c>
      <c r="U1792" s="14"/>
      <c r="V1792" s="15">
        <v>236412</v>
      </c>
      <c r="W1792" s="14"/>
      <c r="X1792" s="5" t="str">
        <f t="shared" si="27"/>
        <v>No</v>
      </c>
      <c r="Y1792" s="14"/>
      <c r="Z1792" s="5"/>
      <c r="AA1792" s="14"/>
      <c r="AB1792" s="5"/>
      <c r="AC1792" s="27"/>
      <c r="AD1792" s="5"/>
      <c r="AE1792" s="14"/>
      <c r="AF1792" s="5"/>
      <c r="AG1792" s="7"/>
    </row>
    <row r="1793" spans="1:33" s="54" customFormat="1">
      <c r="A1793" s="16" t="s">
        <v>5322</v>
      </c>
      <c r="B1793" s="16" t="s">
        <v>5323</v>
      </c>
      <c r="C1793" s="17" t="s">
        <v>58</v>
      </c>
      <c r="D1793" s="186" t="s">
        <v>5324</v>
      </c>
      <c r="E1793" s="189" t="s">
        <v>5325</v>
      </c>
      <c r="F1793" s="17" t="s">
        <v>83</v>
      </c>
      <c r="G1793" s="17" t="s">
        <v>147</v>
      </c>
      <c r="H1793" s="18">
        <v>0</v>
      </c>
      <c r="I1793" s="13">
        <v>4</v>
      </c>
      <c r="J1793" s="14">
        <v>143746</v>
      </c>
      <c r="K1793" s="19"/>
      <c r="L1793" s="14">
        <v>0</v>
      </c>
      <c r="M1793" s="14"/>
      <c r="N1793" s="14">
        <v>0</v>
      </c>
      <c r="O1793" s="14"/>
      <c r="P1793" s="14">
        <v>72104</v>
      </c>
      <c r="Q1793" s="14"/>
      <c r="R1793" s="14">
        <v>88937</v>
      </c>
      <c r="S1793" s="14"/>
      <c r="T1793" s="14">
        <v>161041</v>
      </c>
      <c r="U1793" s="14"/>
      <c r="V1793" s="15">
        <v>465828</v>
      </c>
      <c r="W1793" s="14"/>
      <c r="X1793" s="5" t="str">
        <f t="shared" si="27"/>
        <v>No</v>
      </c>
      <c r="Y1793" s="14"/>
      <c r="Z1793" s="5"/>
      <c r="AA1793" s="14"/>
      <c r="AB1793" s="5"/>
      <c r="AC1793" s="27"/>
      <c r="AD1793" s="5"/>
      <c r="AE1793" s="14"/>
      <c r="AF1793" s="5"/>
      <c r="AG1793" s="7"/>
    </row>
    <row r="1794" spans="1:33" s="54" customFormat="1">
      <c r="A1794" s="16" t="s">
        <v>1623</v>
      </c>
      <c r="B1794" s="16" t="s">
        <v>1624</v>
      </c>
      <c r="C1794" s="17" t="s">
        <v>178</v>
      </c>
      <c r="D1794" s="186" t="s">
        <v>1625</v>
      </c>
      <c r="E1794" s="189" t="s">
        <v>1626</v>
      </c>
      <c r="F1794" s="17" t="s">
        <v>83</v>
      </c>
      <c r="G1794" s="17" t="s">
        <v>147</v>
      </c>
      <c r="H1794" s="18">
        <v>0</v>
      </c>
      <c r="I1794" s="13">
        <v>4</v>
      </c>
      <c r="J1794" s="14">
        <v>35027</v>
      </c>
      <c r="K1794" s="19"/>
      <c r="L1794" s="14">
        <v>128</v>
      </c>
      <c r="M1794" s="14"/>
      <c r="N1794" s="14">
        <v>0</v>
      </c>
      <c r="O1794" s="14"/>
      <c r="P1794" s="14">
        <v>60859</v>
      </c>
      <c r="Q1794" s="14"/>
      <c r="R1794" s="14">
        <v>92615</v>
      </c>
      <c r="S1794" s="14"/>
      <c r="T1794" s="14">
        <v>42818</v>
      </c>
      <c r="U1794" s="14"/>
      <c r="V1794" s="15">
        <v>231447</v>
      </c>
      <c r="W1794" s="14"/>
      <c r="X1794" s="5" t="str">
        <f t="shared" si="27"/>
        <v>No</v>
      </c>
      <c r="Y1794" s="14"/>
      <c r="Z1794" s="5"/>
      <c r="AA1794" s="14"/>
      <c r="AB1794" s="5"/>
      <c r="AC1794" s="27"/>
      <c r="AD1794" s="5"/>
      <c r="AE1794" s="14"/>
      <c r="AF1794" s="5"/>
      <c r="AG1794" s="7"/>
    </row>
    <row r="1795" spans="1:33" s="54" customFormat="1">
      <c r="A1795" s="16" t="s">
        <v>1062</v>
      </c>
      <c r="B1795" s="16" t="s">
        <v>1063</v>
      </c>
      <c r="C1795" s="17" t="s">
        <v>238</v>
      </c>
      <c r="D1795" s="186">
        <v>1132</v>
      </c>
      <c r="E1795" s="189">
        <v>10132</v>
      </c>
      <c r="F1795" s="17" t="s">
        <v>113</v>
      </c>
      <c r="G1795" s="17" t="s">
        <v>5756</v>
      </c>
      <c r="H1795" s="18">
        <v>924859</v>
      </c>
      <c r="I1795" s="13">
        <v>4</v>
      </c>
      <c r="J1795" s="14">
        <v>62445</v>
      </c>
      <c r="K1795" s="19"/>
      <c r="L1795" s="14">
        <v>0</v>
      </c>
      <c r="M1795" s="14"/>
      <c r="N1795" s="14">
        <v>0</v>
      </c>
      <c r="O1795" s="14"/>
      <c r="P1795" s="14">
        <v>0</v>
      </c>
      <c r="Q1795" s="14"/>
      <c r="R1795" s="14">
        <v>382442</v>
      </c>
      <c r="S1795" s="14"/>
      <c r="T1795" s="14">
        <v>0</v>
      </c>
      <c r="U1795" s="14"/>
      <c r="V1795" s="15">
        <v>444887</v>
      </c>
      <c r="W1795" s="14"/>
      <c r="X1795" s="5" t="str">
        <f t="shared" ref="X1795:X1858" si="28">IF(W1795&amp;U1795&amp;S1795&amp;Q1795&amp;O1795&amp;M1795&amp;K1795&lt;&gt;"","Yes","No")</f>
        <v>No</v>
      </c>
      <c r="Y1795" s="14"/>
      <c r="Z1795" s="5"/>
      <c r="AA1795" s="14"/>
      <c r="AB1795" s="5"/>
      <c r="AC1795" s="27"/>
      <c r="AD1795" s="5"/>
      <c r="AE1795" s="14"/>
      <c r="AF1795" s="5"/>
      <c r="AG1795" s="7"/>
    </row>
    <row r="1796" spans="1:33" s="54" customFormat="1">
      <c r="A1796" s="16" t="s">
        <v>964</v>
      </c>
      <c r="B1796" s="16" t="s">
        <v>965</v>
      </c>
      <c r="C1796" s="17" t="s">
        <v>129</v>
      </c>
      <c r="D1796" s="186" t="s">
        <v>966</v>
      </c>
      <c r="E1796" s="189" t="s">
        <v>967</v>
      </c>
      <c r="F1796" s="17" t="s">
        <v>83</v>
      </c>
      <c r="G1796" s="17" t="s">
        <v>147</v>
      </c>
      <c r="H1796" s="18">
        <v>0</v>
      </c>
      <c r="I1796" s="13">
        <v>4</v>
      </c>
      <c r="J1796" s="14">
        <v>27433</v>
      </c>
      <c r="K1796" s="19"/>
      <c r="L1796" s="14">
        <v>0</v>
      </c>
      <c r="M1796" s="14"/>
      <c r="N1796" s="14">
        <v>0</v>
      </c>
      <c r="O1796" s="14"/>
      <c r="P1796" s="14">
        <v>101645</v>
      </c>
      <c r="Q1796" s="14"/>
      <c r="R1796" s="14">
        <v>0</v>
      </c>
      <c r="S1796" s="14"/>
      <c r="T1796" s="14">
        <v>92387</v>
      </c>
      <c r="U1796" s="14"/>
      <c r="V1796" s="15">
        <v>221465</v>
      </c>
      <c r="W1796" s="14"/>
      <c r="X1796" s="5" t="str">
        <f t="shared" si="28"/>
        <v>No</v>
      </c>
      <c r="Y1796" s="14"/>
      <c r="Z1796" s="5"/>
      <c r="AA1796" s="14"/>
      <c r="AB1796" s="5"/>
      <c r="AC1796" s="27"/>
      <c r="AD1796" s="5"/>
      <c r="AE1796" s="14"/>
      <c r="AF1796" s="5"/>
      <c r="AG1796" s="7"/>
    </row>
    <row r="1797" spans="1:33" s="54" customFormat="1">
      <c r="A1797" s="16" t="s">
        <v>2159</v>
      </c>
      <c r="B1797" s="16" t="s">
        <v>2160</v>
      </c>
      <c r="C1797" s="17" t="s">
        <v>275</v>
      </c>
      <c r="D1797" s="186" t="s">
        <v>2161</v>
      </c>
      <c r="E1797" s="189" t="s">
        <v>2162</v>
      </c>
      <c r="F1797" s="17" t="s">
        <v>83</v>
      </c>
      <c r="G1797" s="17" t="s">
        <v>147</v>
      </c>
      <c r="H1797" s="18">
        <v>0</v>
      </c>
      <c r="I1797" s="13">
        <v>4</v>
      </c>
      <c r="J1797" s="14">
        <v>30934</v>
      </c>
      <c r="K1797" s="19"/>
      <c r="L1797" s="14">
        <v>0</v>
      </c>
      <c r="M1797" s="14"/>
      <c r="N1797" s="14">
        <v>0</v>
      </c>
      <c r="O1797" s="14"/>
      <c r="P1797" s="14">
        <v>18817</v>
      </c>
      <c r="Q1797" s="14"/>
      <c r="R1797" s="14">
        <v>18817</v>
      </c>
      <c r="S1797" s="14"/>
      <c r="T1797" s="14">
        <v>70619</v>
      </c>
      <c r="U1797" s="14"/>
      <c r="V1797" s="15">
        <v>139187</v>
      </c>
      <c r="W1797" s="14"/>
      <c r="X1797" s="5" t="str">
        <f t="shared" si="28"/>
        <v>No</v>
      </c>
      <c r="Y1797" s="14"/>
      <c r="Z1797" s="5"/>
      <c r="AA1797" s="14"/>
      <c r="AB1797" s="5"/>
      <c r="AC1797" s="27"/>
      <c r="AD1797" s="5"/>
      <c r="AE1797" s="14"/>
      <c r="AF1797" s="5"/>
      <c r="AG1797" s="7"/>
    </row>
    <row r="1798" spans="1:33" s="54" customFormat="1">
      <c r="A1798" s="16" t="s">
        <v>5621</v>
      </c>
      <c r="B1798" s="16" t="s">
        <v>5622</v>
      </c>
      <c r="C1798" s="17" t="s">
        <v>254</v>
      </c>
      <c r="D1798" s="186" t="s">
        <v>5623</v>
      </c>
      <c r="E1798" s="189" t="s">
        <v>5624</v>
      </c>
      <c r="F1798" s="17" t="s">
        <v>157</v>
      </c>
      <c r="G1798" s="17" t="s">
        <v>147</v>
      </c>
      <c r="H1798" s="18">
        <v>0</v>
      </c>
      <c r="I1798" s="13">
        <v>4</v>
      </c>
      <c r="J1798" s="14">
        <v>3672</v>
      </c>
      <c r="K1798" s="19"/>
      <c r="L1798" s="14">
        <v>0</v>
      </c>
      <c r="M1798" s="14"/>
      <c r="N1798" s="14">
        <v>0</v>
      </c>
      <c r="O1798" s="14"/>
      <c r="P1798" s="14">
        <v>18623</v>
      </c>
      <c r="Q1798" s="14"/>
      <c r="R1798" s="14">
        <v>0</v>
      </c>
      <c r="S1798" s="14"/>
      <c r="T1798" s="14">
        <v>22931</v>
      </c>
      <c r="U1798" s="14"/>
      <c r="V1798" s="15">
        <v>45226</v>
      </c>
      <c r="W1798" s="14"/>
      <c r="X1798" s="5" t="str">
        <f t="shared" si="28"/>
        <v>No</v>
      </c>
      <c r="Y1798" s="14"/>
      <c r="Z1798" s="5"/>
      <c r="AA1798" s="14"/>
      <c r="AB1798" s="5"/>
      <c r="AC1798" s="27"/>
      <c r="AD1798" s="5"/>
      <c r="AE1798" s="14"/>
      <c r="AF1798" s="5"/>
      <c r="AG1798" s="7"/>
    </row>
    <row r="1799" spans="1:33" s="54" customFormat="1">
      <c r="A1799" s="16" t="s">
        <v>6028</v>
      </c>
      <c r="B1799" s="16" t="s">
        <v>3518</v>
      </c>
      <c r="C1799" s="17" t="s">
        <v>580</v>
      </c>
      <c r="D1799" s="186" t="s">
        <v>6029</v>
      </c>
      <c r="E1799" s="189" t="s">
        <v>6030</v>
      </c>
      <c r="F1799" s="17" t="s">
        <v>157</v>
      </c>
      <c r="G1799" s="17" t="s">
        <v>147</v>
      </c>
      <c r="H1799" s="18">
        <v>0</v>
      </c>
      <c r="I1799" s="13">
        <v>4</v>
      </c>
      <c r="J1799" s="14">
        <v>10332</v>
      </c>
      <c r="K1799" s="19"/>
      <c r="L1799" s="14">
        <v>0</v>
      </c>
      <c r="M1799" s="14"/>
      <c r="N1799" s="14">
        <v>0</v>
      </c>
      <c r="O1799" s="14"/>
      <c r="P1799" s="14">
        <v>22905</v>
      </c>
      <c r="Q1799" s="14"/>
      <c r="R1799" s="14">
        <v>46481</v>
      </c>
      <c r="S1799" s="14"/>
      <c r="T1799" s="14">
        <v>0</v>
      </c>
      <c r="U1799" s="14"/>
      <c r="V1799" s="15">
        <v>79718</v>
      </c>
      <c r="W1799" s="14"/>
      <c r="X1799" s="5" t="str">
        <f t="shared" si="28"/>
        <v>No</v>
      </c>
      <c r="Y1799" s="14"/>
      <c r="Z1799" s="5"/>
      <c r="AA1799" s="14"/>
      <c r="AB1799" s="5"/>
      <c r="AC1799" s="27"/>
      <c r="AD1799" s="5"/>
      <c r="AE1799" s="14"/>
      <c r="AF1799" s="5"/>
      <c r="AG1799" s="7"/>
    </row>
    <row r="1800" spans="1:33" s="54" customFormat="1">
      <c r="A1800" s="16" t="s">
        <v>482</v>
      </c>
      <c r="B1800" s="16" t="s">
        <v>483</v>
      </c>
      <c r="C1800" s="17" t="s">
        <v>420</v>
      </c>
      <c r="D1800" s="186">
        <v>48</v>
      </c>
      <c r="E1800" s="189">
        <v>48</v>
      </c>
      <c r="F1800" s="17" t="s">
        <v>83</v>
      </c>
      <c r="G1800" s="17" t="s">
        <v>5756</v>
      </c>
      <c r="H1800" s="18">
        <v>51924</v>
      </c>
      <c r="I1800" s="13">
        <v>4</v>
      </c>
      <c r="J1800" s="14">
        <v>43313</v>
      </c>
      <c r="K1800" s="19"/>
      <c r="L1800" s="14">
        <v>0</v>
      </c>
      <c r="M1800" s="14"/>
      <c r="N1800" s="14">
        <v>0</v>
      </c>
      <c r="O1800" s="14"/>
      <c r="P1800" s="14">
        <v>299385</v>
      </c>
      <c r="Q1800" s="14"/>
      <c r="R1800" s="14">
        <v>32250</v>
      </c>
      <c r="S1800" s="14"/>
      <c r="T1800" s="14">
        <v>379627</v>
      </c>
      <c r="U1800" s="14"/>
      <c r="V1800" s="15">
        <v>754575</v>
      </c>
      <c r="W1800" s="14"/>
      <c r="X1800" s="5" t="str">
        <f t="shared" si="28"/>
        <v>No</v>
      </c>
      <c r="Y1800" s="14"/>
      <c r="Z1800" s="5"/>
      <c r="AA1800" s="14"/>
      <c r="AB1800" s="5"/>
      <c r="AC1800" s="27"/>
      <c r="AD1800" s="5"/>
      <c r="AE1800" s="14"/>
      <c r="AF1800" s="5"/>
      <c r="AG1800" s="7"/>
    </row>
    <row r="1801" spans="1:33" s="54" customFormat="1">
      <c r="A1801" s="16" t="s">
        <v>2637</v>
      </c>
      <c r="B1801" s="16" t="s">
        <v>6294</v>
      </c>
      <c r="C1801" s="17" t="s">
        <v>288</v>
      </c>
      <c r="D1801" s="186" t="s">
        <v>2638</v>
      </c>
      <c r="E1801" s="189" t="s">
        <v>2639</v>
      </c>
      <c r="F1801" s="17" t="s">
        <v>88</v>
      </c>
      <c r="G1801" s="17" t="s">
        <v>147</v>
      </c>
      <c r="H1801" s="18">
        <v>0</v>
      </c>
      <c r="I1801" s="13">
        <v>4</v>
      </c>
      <c r="J1801" s="14">
        <v>33339</v>
      </c>
      <c r="K1801" s="19"/>
      <c r="L1801" s="14">
        <v>400</v>
      </c>
      <c r="M1801" s="14"/>
      <c r="N1801" s="14">
        <v>0</v>
      </c>
      <c r="O1801" s="14"/>
      <c r="P1801" s="14">
        <v>52537</v>
      </c>
      <c r="Q1801" s="14"/>
      <c r="R1801" s="14">
        <v>788586</v>
      </c>
      <c r="S1801" s="14"/>
      <c r="T1801" s="14">
        <v>0</v>
      </c>
      <c r="U1801" s="14"/>
      <c r="V1801" s="15">
        <v>874862</v>
      </c>
      <c r="W1801" s="14"/>
      <c r="X1801" s="5" t="str">
        <f t="shared" si="28"/>
        <v>No</v>
      </c>
      <c r="Y1801" s="14"/>
      <c r="Z1801" s="5"/>
      <c r="AA1801" s="14"/>
      <c r="AB1801" s="5"/>
      <c r="AC1801" s="27"/>
      <c r="AD1801" s="5"/>
      <c r="AE1801" s="14"/>
      <c r="AF1801" s="5"/>
      <c r="AG1801" s="7"/>
    </row>
    <row r="1802" spans="1:33" s="54" customFormat="1">
      <c r="A1802" s="16" t="s">
        <v>4530</v>
      </c>
      <c r="B1802" s="16" t="s">
        <v>4531</v>
      </c>
      <c r="C1802" s="17" t="s">
        <v>454</v>
      </c>
      <c r="D1802" s="186" t="s">
        <v>4532</v>
      </c>
      <c r="E1802" s="189" t="s">
        <v>4533</v>
      </c>
      <c r="F1802" s="17" t="s">
        <v>83</v>
      </c>
      <c r="G1802" s="17" t="s">
        <v>147</v>
      </c>
      <c r="H1802" s="18">
        <v>0</v>
      </c>
      <c r="I1802" s="13">
        <v>4</v>
      </c>
      <c r="J1802" s="14">
        <v>14144</v>
      </c>
      <c r="K1802" s="19"/>
      <c r="L1802" s="14">
        <v>0</v>
      </c>
      <c r="M1802" s="14"/>
      <c r="N1802" s="14">
        <v>0</v>
      </c>
      <c r="O1802" s="14"/>
      <c r="P1802" s="14">
        <v>72957</v>
      </c>
      <c r="Q1802" s="14"/>
      <c r="R1802" s="14">
        <v>0</v>
      </c>
      <c r="S1802" s="14"/>
      <c r="T1802" s="14">
        <v>68950</v>
      </c>
      <c r="U1802" s="14"/>
      <c r="V1802" s="15">
        <v>156051</v>
      </c>
      <c r="W1802" s="14"/>
      <c r="X1802" s="5" t="str">
        <f t="shared" si="28"/>
        <v>No</v>
      </c>
      <c r="Y1802" s="14"/>
      <c r="Z1802" s="5"/>
      <c r="AA1802" s="14"/>
      <c r="AB1802" s="5"/>
      <c r="AC1802" s="27"/>
      <c r="AD1802" s="5"/>
      <c r="AE1802" s="14"/>
      <c r="AF1802" s="5"/>
      <c r="AG1802" s="7"/>
    </row>
    <row r="1803" spans="1:33" s="54" customFormat="1">
      <c r="A1803" s="16" t="s">
        <v>776</v>
      </c>
      <c r="B1803" s="16" t="s">
        <v>6481</v>
      </c>
      <c r="C1803" s="17" t="s">
        <v>129</v>
      </c>
      <c r="D1803" s="186" t="s">
        <v>777</v>
      </c>
      <c r="E1803" s="189" t="s">
        <v>778</v>
      </c>
      <c r="F1803" s="17" t="s">
        <v>83</v>
      </c>
      <c r="G1803" s="17" t="s">
        <v>147</v>
      </c>
      <c r="H1803" s="18">
        <v>0</v>
      </c>
      <c r="I1803" s="13">
        <v>4</v>
      </c>
      <c r="J1803" s="14">
        <v>6366</v>
      </c>
      <c r="K1803" s="19"/>
      <c r="L1803" s="14">
        <v>0</v>
      </c>
      <c r="M1803" s="14"/>
      <c r="N1803" s="14">
        <v>0</v>
      </c>
      <c r="O1803" s="14"/>
      <c r="P1803" s="14">
        <v>93760</v>
      </c>
      <c r="Q1803" s="14"/>
      <c r="R1803" s="14">
        <v>0</v>
      </c>
      <c r="S1803" s="14"/>
      <c r="T1803" s="14">
        <v>81921</v>
      </c>
      <c r="U1803" s="14"/>
      <c r="V1803" s="15">
        <v>182047</v>
      </c>
      <c r="W1803" s="14"/>
      <c r="X1803" s="5" t="str">
        <f t="shared" si="28"/>
        <v>No</v>
      </c>
      <c r="Y1803" s="14"/>
      <c r="Z1803" s="5"/>
      <c r="AA1803" s="14"/>
      <c r="AB1803" s="5"/>
      <c r="AC1803" s="27"/>
      <c r="AD1803" s="5"/>
      <c r="AE1803" s="14"/>
      <c r="AF1803" s="5"/>
      <c r="AG1803" s="7"/>
    </row>
    <row r="1804" spans="1:33" s="54" customFormat="1">
      <c r="A1804" s="16" t="s">
        <v>787</v>
      </c>
      <c r="B1804" s="16" t="s">
        <v>788</v>
      </c>
      <c r="C1804" s="17" t="s">
        <v>129</v>
      </c>
      <c r="D1804" s="186" t="s">
        <v>789</v>
      </c>
      <c r="E1804" s="189" t="s">
        <v>790</v>
      </c>
      <c r="F1804" s="17" t="s">
        <v>83</v>
      </c>
      <c r="G1804" s="17" t="s">
        <v>147</v>
      </c>
      <c r="H1804" s="18">
        <v>0</v>
      </c>
      <c r="I1804" s="13">
        <v>4</v>
      </c>
      <c r="J1804" s="14">
        <v>5017</v>
      </c>
      <c r="K1804" s="19"/>
      <c r="L1804" s="14">
        <v>0</v>
      </c>
      <c r="M1804" s="14"/>
      <c r="N1804" s="14">
        <v>0</v>
      </c>
      <c r="O1804" s="14"/>
      <c r="P1804" s="14">
        <v>85202</v>
      </c>
      <c r="Q1804" s="14"/>
      <c r="R1804" s="14">
        <v>0</v>
      </c>
      <c r="S1804" s="14"/>
      <c r="T1804" s="14">
        <v>73816</v>
      </c>
      <c r="U1804" s="14"/>
      <c r="V1804" s="15">
        <v>164035</v>
      </c>
      <c r="W1804" s="14"/>
      <c r="X1804" s="5" t="str">
        <f t="shared" si="28"/>
        <v>No</v>
      </c>
      <c r="Y1804" s="14"/>
      <c r="Z1804" s="5"/>
      <c r="AA1804" s="14"/>
      <c r="AB1804" s="5"/>
      <c r="AC1804" s="27"/>
      <c r="AD1804" s="5"/>
      <c r="AE1804" s="14"/>
      <c r="AF1804" s="5"/>
      <c r="AG1804" s="7"/>
    </row>
    <row r="1805" spans="1:33" s="54" customFormat="1">
      <c r="A1805" s="16" t="s">
        <v>6246</v>
      </c>
      <c r="B1805" s="16" t="s">
        <v>6247</v>
      </c>
      <c r="C1805" s="17" t="s">
        <v>91</v>
      </c>
      <c r="D1805" s="186"/>
      <c r="E1805" s="189">
        <v>90246</v>
      </c>
      <c r="F1805" s="17" t="s">
        <v>83</v>
      </c>
      <c r="G1805" s="17" t="s">
        <v>5756</v>
      </c>
      <c r="H1805" s="18">
        <v>12150996</v>
      </c>
      <c r="I1805" s="13">
        <v>4</v>
      </c>
      <c r="J1805" s="14">
        <v>18006</v>
      </c>
      <c r="K1805" s="19"/>
      <c r="L1805" s="14">
        <v>0</v>
      </c>
      <c r="M1805" s="14"/>
      <c r="N1805" s="14">
        <v>0</v>
      </c>
      <c r="O1805" s="14"/>
      <c r="P1805" s="14">
        <v>311653</v>
      </c>
      <c r="Q1805" s="14"/>
      <c r="R1805" s="14">
        <v>0</v>
      </c>
      <c r="S1805" s="14"/>
      <c r="T1805" s="14">
        <v>0</v>
      </c>
      <c r="U1805" s="14"/>
      <c r="V1805" s="15">
        <v>329659</v>
      </c>
      <c r="W1805" s="14"/>
      <c r="X1805" s="5" t="str">
        <f t="shared" si="28"/>
        <v>No</v>
      </c>
      <c r="Y1805" s="14"/>
      <c r="Z1805" s="5"/>
      <c r="AA1805" s="14"/>
      <c r="AB1805" s="5"/>
      <c r="AC1805" s="27"/>
      <c r="AD1805" s="5"/>
      <c r="AE1805" s="14"/>
      <c r="AF1805" s="5"/>
      <c r="AG1805" s="7"/>
    </row>
    <row r="1806" spans="1:33" s="54" customFormat="1">
      <c r="A1806" s="16" t="s">
        <v>5925</v>
      </c>
      <c r="B1806" s="16" t="s">
        <v>1092</v>
      </c>
      <c r="C1806" s="17" t="s">
        <v>87</v>
      </c>
      <c r="D1806" s="186"/>
      <c r="E1806" s="189" t="s">
        <v>5926</v>
      </c>
      <c r="F1806" s="17" t="s">
        <v>113</v>
      </c>
      <c r="G1806" s="17" t="s">
        <v>147</v>
      </c>
      <c r="H1806" s="18">
        <v>0</v>
      </c>
      <c r="I1806" s="13">
        <v>4</v>
      </c>
      <c r="J1806" s="14">
        <v>3095</v>
      </c>
      <c r="K1806" s="19"/>
      <c r="L1806" s="14">
        <v>0</v>
      </c>
      <c r="M1806" s="14"/>
      <c r="N1806" s="14">
        <v>0</v>
      </c>
      <c r="O1806" s="14"/>
      <c r="P1806" s="14">
        <v>0</v>
      </c>
      <c r="Q1806" s="14"/>
      <c r="R1806" s="14">
        <v>168479</v>
      </c>
      <c r="S1806" s="14"/>
      <c r="T1806" s="14">
        <v>0</v>
      </c>
      <c r="U1806" s="14"/>
      <c r="V1806" s="15">
        <v>171574</v>
      </c>
      <c r="W1806" s="14"/>
      <c r="X1806" s="5" t="str">
        <f t="shared" si="28"/>
        <v>No</v>
      </c>
      <c r="Y1806" s="14"/>
      <c r="Z1806" s="5"/>
      <c r="AA1806" s="14"/>
      <c r="AB1806" s="5"/>
      <c r="AC1806" s="27"/>
      <c r="AD1806" s="5"/>
      <c r="AE1806" s="14"/>
      <c r="AF1806" s="5"/>
      <c r="AG1806" s="7"/>
    </row>
    <row r="1807" spans="1:33" s="54" customFormat="1">
      <c r="A1807" s="16" t="s">
        <v>6303</v>
      </c>
      <c r="B1807" s="16" t="s">
        <v>6304</v>
      </c>
      <c r="C1807" s="17" t="s">
        <v>91</v>
      </c>
      <c r="D1807" s="186"/>
      <c r="E1807" s="189">
        <v>90283</v>
      </c>
      <c r="F1807" s="17" t="s">
        <v>83</v>
      </c>
      <c r="G1807" s="17" t="s">
        <v>5756</v>
      </c>
      <c r="H1807" s="18">
        <v>12150996</v>
      </c>
      <c r="I1807" s="13">
        <v>4</v>
      </c>
      <c r="J1807" s="14">
        <v>6831</v>
      </c>
      <c r="K1807" s="19"/>
      <c r="L1807" s="14">
        <v>0</v>
      </c>
      <c r="M1807" s="14"/>
      <c r="N1807" s="14">
        <v>0</v>
      </c>
      <c r="O1807" s="14"/>
      <c r="P1807" s="14">
        <v>868900</v>
      </c>
      <c r="Q1807" s="14"/>
      <c r="R1807" s="14">
        <v>0</v>
      </c>
      <c r="S1807" s="14"/>
      <c r="T1807" s="14">
        <v>0</v>
      </c>
      <c r="U1807" s="14"/>
      <c r="V1807" s="15">
        <v>875731</v>
      </c>
      <c r="W1807" s="14"/>
      <c r="X1807" s="5" t="str">
        <f t="shared" si="28"/>
        <v>No</v>
      </c>
      <c r="Y1807" s="14"/>
      <c r="Z1807" s="5"/>
      <c r="AA1807" s="14"/>
      <c r="AB1807" s="5"/>
      <c r="AC1807" s="27"/>
      <c r="AD1807" s="5"/>
      <c r="AE1807" s="14"/>
      <c r="AF1807" s="5"/>
      <c r="AG1807" s="7"/>
    </row>
    <row r="1808" spans="1:33" s="54" customFormat="1">
      <c r="A1808" s="16" t="s">
        <v>1961</v>
      </c>
      <c r="B1808" s="16" t="s">
        <v>1962</v>
      </c>
      <c r="C1808" s="17" t="s">
        <v>34</v>
      </c>
      <c r="D1808" s="186" t="s">
        <v>1963</v>
      </c>
      <c r="E1808" s="189">
        <v>88176</v>
      </c>
      <c r="F1808" s="17" t="s">
        <v>36</v>
      </c>
      <c r="G1808" s="17" t="s">
        <v>5756</v>
      </c>
      <c r="H1808" s="18">
        <v>0</v>
      </c>
      <c r="I1808" s="13">
        <v>4</v>
      </c>
      <c r="J1808" s="14">
        <v>0</v>
      </c>
      <c r="K1808" s="19"/>
      <c r="L1808" s="14">
        <v>0</v>
      </c>
      <c r="M1808" s="14"/>
      <c r="N1808" s="14">
        <v>0</v>
      </c>
      <c r="O1808" s="14"/>
      <c r="P1808" s="14">
        <v>0</v>
      </c>
      <c r="Q1808" s="14"/>
      <c r="R1808" s="14">
        <v>0</v>
      </c>
      <c r="S1808" s="14"/>
      <c r="T1808" s="14">
        <v>338814</v>
      </c>
      <c r="U1808" s="14"/>
      <c r="V1808" s="15">
        <v>338814</v>
      </c>
      <c r="W1808" s="14"/>
      <c r="X1808" s="5" t="str">
        <f t="shared" si="28"/>
        <v>No</v>
      </c>
      <c r="Y1808" s="14"/>
      <c r="Z1808" s="5"/>
      <c r="AA1808" s="14"/>
      <c r="AB1808" s="5"/>
      <c r="AC1808" s="27"/>
      <c r="AD1808" s="5"/>
      <c r="AE1808" s="14"/>
      <c r="AF1808" s="5"/>
      <c r="AG1808" s="7"/>
    </row>
    <row r="1809" spans="1:33" s="54" customFormat="1">
      <c r="A1809" s="16" t="s">
        <v>5266</v>
      </c>
      <c r="B1809" s="16" t="s">
        <v>287</v>
      </c>
      <c r="C1809" s="17" t="s">
        <v>168</v>
      </c>
      <c r="D1809" s="186" t="s">
        <v>5267</v>
      </c>
      <c r="E1809" s="189" t="s">
        <v>5268</v>
      </c>
      <c r="F1809" s="17" t="s">
        <v>83</v>
      </c>
      <c r="G1809" s="17" t="s">
        <v>147</v>
      </c>
      <c r="H1809" s="18">
        <v>0</v>
      </c>
      <c r="I1809" s="13">
        <v>4</v>
      </c>
      <c r="J1809" s="14">
        <v>13958</v>
      </c>
      <c r="K1809" s="19"/>
      <c r="L1809" s="14">
        <v>44338</v>
      </c>
      <c r="M1809" s="14"/>
      <c r="N1809" s="14">
        <v>0</v>
      </c>
      <c r="O1809" s="14"/>
      <c r="P1809" s="14">
        <v>66782</v>
      </c>
      <c r="Q1809" s="14"/>
      <c r="R1809" s="14">
        <v>76484</v>
      </c>
      <c r="S1809" s="14"/>
      <c r="T1809" s="14">
        <v>85559</v>
      </c>
      <c r="U1809" s="14"/>
      <c r="V1809" s="15">
        <v>287121</v>
      </c>
      <c r="W1809" s="14"/>
      <c r="X1809" s="5" t="str">
        <f t="shared" si="28"/>
        <v>No</v>
      </c>
      <c r="Y1809" s="14"/>
      <c r="Z1809" s="5"/>
      <c r="AA1809" s="14"/>
      <c r="AB1809" s="5"/>
      <c r="AC1809" s="27"/>
      <c r="AD1809" s="5"/>
      <c r="AE1809" s="14"/>
      <c r="AF1809" s="5"/>
      <c r="AG1809" s="7"/>
    </row>
    <row r="1810" spans="1:33" s="54" customFormat="1">
      <c r="A1810" s="16" t="s">
        <v>2738</v>
      </c>
      <c r="B1810" s="16" t="s">
        <v>2739</v>
      </c>
      <c r="C1810" s="17" t="s">
        <v>65</v>
      </c>
      <c r="D1810" s="186" t="s">
        <v>2740</v>
      </c>
      <c r="E1810" s="189" t="s">
        <v>2741</v>
      </c>
      <c r="F1810" s="17" t="s">
        <v>157</v>
      </c>
      <c r="G1810" s="17" t="s">
        <v>147</v>
      </c>
      <c r="H1810" s="18">
        <v>0</v>
      </c>
      <c r="I1810" s="13">
        <v>4</v>
      </c>
      <c r="J1810" s="14">
        <v>23954</v>
      </c>
      <c r="K1810" s="19"/>
      <c r="L1810" s="14">
        <v>66696</v>
      </c>
      <c r="M1810" s="14"/>
      <c r="N1810" s="14">
        <v>0</v>
      </c>
      <c r="O1810" s="14"/>
      <c r="P1810" s="14">
        <v>10000</v>
      </c>
      <c r="Q1810" s="14"/>
      <c r="R1810" s="14">
        <v>19866</v>
      </c>
      <c r="S1810" s="14"/>
      <c r="T1810" s="14">
        <v>203892</v>
      </c>
      <c r="U1810" s="14"/>
      <c r="V1810" s="15">
        <v>324408</v>
      </c>
      <c r="W1810" s="14"/>
      <c r="X1810" s="5" t="str">
        <f t="shared" si="28"/>
        <v>No</v>
      </c>
      <c r="Y1810" s="14"/>
      <c r="Z1810" s="5"/>
      <c r="AA1810" s="14"/>
      <c r="AB1810" s="5"/>
      <c r="AC1810" s="27"/>
      <c r="AD1810" s="5"/>
      <c r="AE1810" s="14"/>
      <c r="AF1810" s="5"/>
      <c r="AG1810" s="7"/>
    </row>
    <row r="1811" spans="1:33" s="54" customFormat="1">
      <c r="A1811" s="16" t="s">
        <v>5965</v>
      </c>
      <c r="B1811" s="16" t="s">
        <v>6069</v>
      </c>
      <c r="C1811" s="17" t="s">
        <v>171</v>
      </c>
      <c r="D1811" s="186"/>
      <c r="E1811" s="189">
        <v>40238</v>
      </c>
      <c r="F1811" s="17" t="s">
        <v>83</v>
      </c>
      <c r="G1811" s="17" t="s">
        <v>5756</v>
      </c>
      <c r="H1811" s="18">
        <v>5502379</v>
      </c>
      <c r="I1811" s="13">
        <v>4</v>
      </c>
      <c r="J1811" s="14">
        <v>0</v>
      </c>
      <c r="K1811" s="19"/>
      <c r="L1811" s="14">
        <v>0</v>
      </c>
      <c r="M1811" s="14"/>
      <c r="N1811" s="14">
        <v>0</v>
      </c>
      <c r="O1811" s="14"/>
      <c r="P1811" s="14">
        <v>700679</v>
      </c>
      <c r="Q1811" s="14"/>
      <c r="R1811" s="14">
        <v>0</v>
      </c>
      <c r="S1811" s="14"/>
      <c r="T1811" s="14">
        <v>0</v>
      </c>
      <c r="U1811" s="14"/>
      <c r="V1811" s="15">
        <v>700679</v>
      </c>
      <c r="W1811" s="14"/>
      <c r="X1811" s="5" t="str">
        <f t="shared" si="28"/>
        <v>No</v>
      </c>
      <c r="Y1811" s="14"/>
      <c r="Z1811" s="5"/>
      <c r="AA1811" s="14"/>
      <c r="AB1811" s="5"/>
      <c r="AC1811" s="27"/>
      <c r="AD1811" s="5"/>
      <c r="AE1811" s="14"/>
      <c r="AF1811" s="5"/>
      <c r="AG1811" s="7"/>
    </row>
    <row r="1812" spans="1:33" s="54" customFormat="1">
      <c r="A1812" s="16" t="s">
        <v>2344</v>
      </c>
      <c r="B1812" s="16" t="s">
        <v>1876</v>
      </c>
      <c r="C1812" s="17" t="s">
        <v>106</v>
      </c>
      <c r="D1812" s="186" t="s">
        <v>2345</v>
      </c>
      <c r="E1812" s="189" t="s">
        <v>2346</v>
      </c>
      <c r="F1812" s="17" t="s">
        <v>83</v>
      </c>
      <c r="G1812" s="17" t="s">
        <v>147</v>
      </c>
      <c r="H1812" s="18">
        <v>0</v>
      </c>
      <c r="I1812" s="13">
        <v>4</v>
      </c>
      <c r="J1812" s="14">
        <v>19256</v>
      </c>
      <c r="K1812" s="19"/>
      <c r="L1812" s="14">
        <v>0</v>
      </c>
      <c r="M1812" s="14"/>
      <c r="N1812" s="14">
        <v>0</v>
      </c>
      <c r="O1812" s="14"/>
      <c r="P1812" s="14">
        <v>60321</v>
      </c>
      <c r="Q1812" s="14"/>
      <c r="R1812" s="14">
        <v>2343</v>
      </c>
      <c r="S1812" s="14"/>
      <c r="T1812" s="14">
        <v>62665</v>
      </c>
      <c r="U1812" s="14"/>
      <c r="V1812" s="15">
        <v>144585</v>
      </c>
      <c r="W1812" s="14"/>
      <c r="X1812" s="5" t="str">
        <f t="shared" si="28"/>
        <v>No</v>
      </c>
      <c r="Y1812" s="14"/>
      <c r="Z1812" s="5"/>
      <c r="AA1812" s="14"/>
      <c r="AB1812" s="5"/>
      <c r="AC1812" s="27"/>
      <c r="AD1812" s="5"/>
      <c r="AE1812" s="14"/>
      <c r="AF1812" s="5"/>
      <c r="AG1812" s="7"/>
    </row>
    <row r="1813" spans="1:33" s="54" customFormat="1">
      <c r="A1813" s="16" t="s">
        <v>6330</v>
      </c>
      <c r="B1813" s="16" t="s">
        <v>6331</v>
      </c>
      <c r="C1813" s="17" t="s">
        <v>178</v>
      </c>
      <c r="D1813" s="186"/>
      <c r="E1813" s="189" t="s">
        <v>6332</v>
      </c>
      <c r="F1813" s="17" t="s">
        <v>157</v>
      </c>
      <c r="G1813" s="17" t="s">
        <v>147</v>
      </c>
      <c r="H1813" s="18">
        <v>0</v>
      </c>
      <c r="I1813" s="13">
        <v>4</v>
      </c>
      <c r="J1813" s="14">
        <v>1372</v>
      </c>
      <c r="K1813" s="19"/>
      <c r="L1813" s="14">
        <v>0</v>
      </c>
      <c r="M1813" s="14"/>
      <c r="N1813" s="14">
        <v>0</v>
      </c>
      <c r="O1813" s="14"/>
      <c r="P1813" s="14">
        <v>0</v>
      </c>
      <c r="Q1813" s="14"/>
      <c r="R1813" s="14">
        <v>31149</v>
      </c>
      <c r="S1813" s="14"/>
      <c r="T1813" s="14">
        <v>32049</v>
      </c>
      <c r="U1813" s="14"/>
      <c r="V1813" s="15">
        <v>64570</v>
      </c>
      <c r="W1813" s="14"/>
      <c r="X1813" s="5" t="str">
        <f t="shared" si="28"/>
        <v>No</v>
      </c>
      <c r="Y1813" s="14"/>
      <c r="Z1813" s="5"/>
      <c r="AA1813" s="14"/>
      <c r="AB1813" s="5"/>
      <c r="AC1813" s="27"/>
      <c r="AD1813" s="5"/>
      <c r="AE1813" s="14"/>
      <c r="AF1813" s="5"/>
      <c r="AG1813" s="7"/>
    </row>
    <row r="1814" spans="1:33" s="54" customFormat="1">
      <c r="A1814" s="16" t="s">
        <v>818</v>
      </c>
      <c r="B1814" s="16" t="s">
        <v>519</v>
      </c>
      <c r="C1814" s="17" t="s">
        <v>129</v>
      </c>
      <c r="D1814" s="186" t="s">
        <v>819</v>
      </c>
      <c r="E1814" s="189" t="s">
        <v>820</v>
      </c>
      <c r="F1814" s="17" t="s">
        <v>83</v>
      </c>
      <c r="G1814" s="17" t="s">
        <v>147</v>
      </c>
      <c r="H1814" s="18">
        <v>0</v>
      </c>
      <c r="I1814" s="13">
        <v>4</v>
      </c>
      <c r="J1814" s="14">
        <v>2427</v>
      </c>
      <c r="K1814" s="19"/>
      <c r="L1814" s="14">
        <v>0</v>
      </c>
      <c r="M1814" s="14"/>
      <c r="N1814" s="14">
        <v>0</v>
      </c>
      <c r="O1814" s="14"/>
      <c r="P1814" s="14">
        <v>153244</v>
      </c>
      <c r="Q1814" s="14"/>
      <c r="R1814" s="14">
        <v>0</v>
      </c>
      <c r="S1814" s="14"/>
      <c r="T1814" s="14">
        <v>131661</v>
      </c>
      <c r="U1814" s="14"/>
      <c r="V1814" s="15">
        <v>287332</v>
      </c>
      <c r="W1814" s="14"/>
      <c r="X1814" s="5" t="str">
        <f t="shared" si="28"/>
        <v>No</v>
      </c>
      <c r="Y1814" s="14"/>
      <c r="Z1814" s="5"/>
      <c r="AA1814" s="14"/>
      <c r="AB1814" s="5"/>
      <c r="AC1814" s="27"/>
      <c r="AD1814" s="5"/>
      <c r="AE1814" s="14"/>
      <c r="AF1814" s="5"/>
      <c r="AG1814" s="7"/>
    </row>
    <row r="1815" spans="1:33" s="54" customFormat="1">
      <c r="A1815" s="16" t="s">
        <v>5004</v>
      </c>
      <c r="B1815" s="16" t="s">
        <v>5005</v>
      </c>
      <c r="C1815" s="17" t="s">
        <v>91</v>
      </c>
      <c r="D1815" s="186" t="s">
        <v>5006</v>
      </c>
      <c r="E1815" s="189" t="s">
        <v>5007</v>
      </c>
      <c r="F1815" s="17" t="s">
        <v>83</v>
      </c>
      <c r="G1815" s="17" t="s">
        <v>147</v>
      </c>
      <c r="H1815" s="18">
        <v>0</v>
      </c>
      <c r="I1815" s="13">
        <v>4</v>
      </c>
      <c r="J1815" s="14">
        <v>20350</v>
      </c>
      <c r="K1815" s="19"/>
      <c r="L1815" s="14">
        <v>6839</v>
      </c>
      <c r="M1815" s="14"/>
      <c r="N1815" s="14">
        <v>0</v>
      </c>
      <c r="O1815" s="14"/>
      <c r="P1815" s="14">
        <v>50000</v>
      </c>
      <c r="Q1815" s="14"/>
      <c r="R1815" s="14">
        <v>5240</v>
      </c>
      <c r="S1815" s="14"/>
      <c r="T1815" s="14">
        <v>48000</v>
      </c>
      <c r="U1815" s="14"/>
      <c r="V1815" s="15">
        <v>130429</v>
      </c>
      <c r="W1815" s="14"/>
      <c r="X1815" s="5" t="str">
        <f t="shared" si="28"/>
        <v>No</v>
      </c>
      <c r="Y1815" s="14"/>
      <c r="Z1815" s="5"/>
      <c r="AA1815" s="14"/>
      <c r="AB1815" s="5"/>
      <c r="AC1815" s="27"/>
      <c r="AD1815" s="5"/>
      <c r="AE1815" s="14"/>
      <c r="AF1815" s="5"/>
      <c r="AG1815" s="7"/>
    </row>
    <row r="1816" spans="1:33" s="54" customFormat="1">
      <c r="A1816" s="16" t="s">
        <v>218</v>
      </c>
      <c r="B1816" s="16" t="s">
        <v>219</v>
      </c>
      <c r="C1816" s="17" t="s">
        <v>103</v>
      </c>
      <c r="D1816" s="186">
        <v>4145</v>
      </c>
      <c r="E1816" s="189">
        <v>40145</v>
      </c>
      <c r="F1816" s="17" t="s">
        <v>83</v>
      </c>
      <c r="G1816" s="17" t="s">
        <v>5756</v>
      </c>
      <c r="H1816" s="18">
        <v>2148346</v>
      </c>
      <c r="I1816" s="13">
        <v>4</v>
      </c>
      <c r="J1816" s="14">
        <v>0</v>
      </c>
      <c r="K1816" s="19"/>
      <c r="L1816" s="14">
        <v>0</v>
      </c>
      <c r="M1816" s="14"/>
      <c r="N1816" s="14">
        <v>0</v>
      </c>
      <c r="O1816" s="14"/>
      <c r="P1816" s="14">
        <v>185368</v>
      </c>
      <c r="Q1816" s="14"/>
      <c r="R1816" s="14">
        <v>0</v>
      </c>
      <c r="S1816" s="14"/>
      <c r="T1816" s="14">
        <v>19264</v>
      </c>
      <c r="U1816" s="14"/>
      <c r="V1816" s="15">
        <v>204632</v>
      </c>
      <c r="W1816" s="14"/>
      <c r="X1816" s="5" t="str">
        <f t="shared" si="28"/>
        <v>No</v>
      </c>
      <c r="Y1816" s="14"/>
      <c r="Z1816" s="5"/>
      <c r="AA1816" s="14"/>
      <c r="AB1816" s="5"/>
      <c r="AC1816" s="27"/>
      <c r="AD1816" s="5"/>
      <c r="AE1816" s="14"/>
      <c r="AF1816" s="5"/>
      <c r="AG1816" s="7"/>
    </row>
    <row r="1817" spans="1:33" s="54" customFormat="1">
      <c r="A1817" s="16" t="s">
        <v>6265</v>
      </c>
      <c r="B1817" s="16" t="s">
        <v>6266</v>
      </c>
      <c r="C1817" s="17" t="s">
        <v>91</v>
      </c>
      <c r="D1817" s="186"/>
      <c r="E1817" s="189">
        <v>90292</v>
      </c>
      <c r="F1817" s="17" t="s">
        <v>83</v>
      </c>
      <c r="G1817" s="17" t="s">
        <v>5756</v>
      </c>
      <c r="H1817" s="18">
        <v>12150996</v>
      </c>
      <c r="I1817" s="13">
        <v>4</v>
      </c>
      <c r="J1817" s="14">
        <v>4408</v>
      </c>
      <c r="K1817" s="19"/>
      <c r="L1817" s="14">
        <v>0</v>
      </c>
      <c r="M1817" s="14"/>
      <c r="N1817" s="14">
        <v>0</v>
      </c>
      <c r="O1817" s="14"/>
      <c r="P1817" s="14">
        <v>439877</v>
      </c>
      <c r="Q1817" s="14"/>
      <c r="R1817" s="14">
        <v>0</v>
      </c>
      <c r="S1817" s="14"/>
      <c r="T1817" s="14">
        <v>0</v>
      </c>
      <c r="U1817" s="14"/>
      <c r="V1817" s="15">
        <v>444285</v>
      </c>
      <c r="W1817" s="14"/>
      <c r="X1817" s="5" t="str">
        <f t="shared" si="28"/>
        <v>No</v>
      </c>
      <c r="Y1817" s="14"/>
      <c r="Z1817" s="5"/>
      <c r="AA1817" s="14"/>
      <c r="AB1817" s="5"/>
      <c r="AC1817" s="27"/>
      <c r="AD1817" s="5"/>
      <c r="AE1817" s="14"/>
      <c r="AF1817" s="5"/>
      <c r="AG1817" s="7"/>
    </row>
    <row r="1818" spans="1:33" s="54" customFormat="1">
      <c r="A1818" s="16" t="s">
        <v>827</v>
      </c>
      <c r="B1818" s="16" t="s">
        <v>6087</v>
      </c>
      <c r="C1818" s="17" t="s">
        <v>129</v>
      </c>
      <c r="D1818" s="186" t="s">
        <v>828</v>
      </c>
      <c r="E1818" s="189" t="s">
        <v>829</v>
      </c>
      <c r="F1818" s="17" t="s">
        <v>83</v>
      </c>
      <c r="G1818" s="17" t="s">
        <v>147</v>
      </c>
      <c r="H1818" s="18">
        <v>0</v>
      </c>
      <c r="I1818" s="13">
        <v>4</v>
      </c>
      <c r="J1818" s="14">
        <v>4348</v>
      </c>
      <c r="K1818" s="19"/>
      <c r="L1818" s="14">
        <v>0</v>
      </c>
      <c r="M1818" s="14"/>
      <c r="N1818" s="14">
        <v>0</v>
      </c>
      <c r="O1818" s="14"/>
      <c r="P1818" s="14">
        <v>145671</v>
      </c>
      <c r="Q1818" s="14"/>
      <c r="R1818" s="14">
        <v>0</v>
      </c>
      <c r="S1818" s="14"/>
      <c r="T1818" s="14">
        <v>122743</v>
      </c>
      <c r="U1818" s="14"/>
      <c r="V1818" s="15">
        <v>272762</v>
      </c>
      <c r="W1818" s="14"/>
      <c r="X1818" s="5" t="str">
        <f t="shared" si="28"/>
        <v>No</v>
      </c>
      <c r="Y1818" s="14"/>
      <c r="Z1818" s="5"/>
      <c r="AA1818" s="14"/>
      <c r="AB1818" s="5"/>
      <c r="AC1818" s="27"/>
      <c r="AD1818" s="5"/>
      <c r="AE1818" s="14"/>
      <c r="AF1818" s="5"/>
      <c r="AG1818" s="7"/>
    </row>
    <row r="1819" spans="1:33" s="54" customFormat="1">
      <c r="A1819" s="16" t="s">
        <v>5398</v>
      </c>
      <c r="B1819" s="16" t="s">
        <v>5399</v>
      </c>
      <c r="C1819" s="17" t="s">
        <v>58</v>
      </c>
      <c r="D1819" s="186" t="s">
        <v>5400</v>
      </c>
      <c r="E1819" s="189" t="s">
        <v>5401</v>
      </c>
      <c r="F1819" s="17" t="s">
        <v>83</v>
      </c>
      <c r="G1819" s="17" t="s">
        <v>147</v>
      </c>
      <c r="H1819" s="18">
        <v>0</v>
      </c>
      <c r="I1819" s="13">
        <v>4</v>
      </c>
      <c r="J1819" s="14">
        <v>135385</v>
      </c>
      <c r="K1819" s="19"/>
      <c r="L1819" s="14">
        <v>0</v>
      </c>
      <c r="M1819" s="14"/>
      <c r="N1819" s="14">
        <v>0</v>
      </c>
      <c r="O1819" s="14"/>
      <c r="P1819" s="14">
        <v>39366</v>
      </c>
      <c r="Q1819" s="14"/>
      <c r="R1819" s="14">
        <v>69687</v>
      </c>
      <c r="S1819" s="14"/>
      <c r="T1819" s="14">
        <v>107472</v>
      </c>
      <c r="U1819" s="14"/>
      <c r="V1819" s="15">
        <v>351910</v>
      </c>
      <c r="W1819" s="14"/>
      <c r="X1819" s="5" t="str">
        <f t="shared" si="28"/>
        <v>No</v>
      </c>
      <c r="Y1819" s="14"/>
      <c r="Z1819" s="5"/>
      <c r="AA1819" s="14"/>
      <c r="AB1819" s="5"/>
      <c r="AC1819" s="27"/>
      <c r="AD1819" s="5"/>
      <c r="AE1819" s="14"/>
      <c r="AF1819" s="5"/>
      <c r="AG1819" s="7"/>
    </row>
    <row r="1820" spans="1:33" s="54" customFormat="1">
      <c r="A1820" s="16" t="s">
        <v>3202</v>
      </c>
      <c r="B1820" s="16" t="s">
        <v>3203</v>
      </c>
      <c r="C1820" s="17" t="s">
        <v>50</v>
      </c>
      <c r="D1820" s="186" t="s">
        <v>3204</v>
      </c>
      <c r="E1820" s="189" t="s">
        <v>3205</v>
      </c>
      <c r="F1820" s="17" t="s">
        <v>83</v>
      </c>
      <c r="G1820" s="17" t="s">
        <v>147</v>
      </c>
      <c r="H1820" s="18">
        <v>0</v>
      </c>
      <c r="I1820" s="13">
        <v>4</v>
      </c>
      <c r="J1820" s="14">
        <v>16522</v>
      </c>
      <c r="K1820" s="19"/>
      <c r="L1820" s="14">
        <v>8089</v>
      </c>
      <c r="M1820" s="14"/>
      <c r="N1820" s="14">
        <v>0</v>
      </c>
      <c r="O1820" s="14"/>
      <c r="P1820" s="14">
        <v>58000</v>
      </c>
      <c r="Q1820" s="14"/>
      <c r="R1820" s="14">
        <v>0</v>
      </c>
      <c r="S1820" s="14"/>
      <c r="T1820" s="14">
        <v>82611</v>
      </c>
      <c r="U1820" s="14"/>
      <c r="V1820" s="15">
        <v>165222</v>
      </c>
      <c r="W1820" s="14"/>
      <c r="X1820" s="5" t="str">
        <f t="shared" si="28"/>
        <v>No</v>
      </c>
      <c r="Y1820" s="14"/>
      <c r="Z1820" s="5"/>
      <c r="AA1820" s="14"/>
      <c r="AB1820" s="5"/>
      <c r="AC1820" s="27"/>
      <c r="AD1820" s="5"/>
      <c r="AE1820" s="14"/>
      <c r="AF1820" s="5"/>
      <c r="AG1820" s="7"/>
    </row>
    <row r="1821" spans="1:33" s="54" customFormat="1">
      <c r="A1821" s="16" t="s">
        <v>4074</v>
      </c>
      <c r="B1821" s="16" t="s">
        <v>4075</v>
      </c>
      <c r="C1821" s="17" t="s">
        <v>420</v>
      </c>
      <c r="D1821" s="186" t="s">
        <v>4076</v>
      </c>
      <c r="E1821" s="189">
        <v>135</v>
      </c>
      <c r="F1821" s="17" t="s">
        <v>36</v>
      </c>
      <c r="G1821" s="17" t="s">
        <v>5756</v>
      </c>
      <c r="H1821" s="18">
        <v>0</v>
      </c>
      <c r="I1821" s="13">
        <v>4</v>
      </c>
      <c r="J1821" s="14">
        <v>17603</v>
      </c>
      <c r="K1821" s="19"/>
      <c r="L1821" s="14">
        <v>0</v>
      </c>
      <c r="M1821" s="14"/>
      <c r="N1821" s="14">
        <v>0</v>
      </c>
      <c r="O1821" s="14"/>
      <c r="P1821" s="14">
        <v>140230</v>
      </c>
      <c r="Q1821" s="14"/>
      <c r="R1821" s="14">
        <v>82489</v>
      </c>
      <c r="S1821" s="14"/>
      <c r="T1821" s="14">
        <v>693289</v>
      </c>
      <c r="U1821" s="14"/>
      <c r="V1821" s="15">
        <v>933611</v>
      </c>
      <c r="W1821" s="14"/>
      <c r="X1821" s="5" t="str">
        <f t="shared" si="28"/>
        <v>No</v>
      </c>
      <c r="Y1821" s="14"/>
      <c r="Z1821" s="5"/>
      <c r="AA1821" s="14"/>
      <c r="AB1821" s="5"/>
      <c r="AC1821" s="27"/>
      <c r="AD1821" s="5"/>
      <c r="AE1821" s="14"/>
      <c r="AF1821" s="5"/>
      <c r="AG1821" s="7"/>
    </row>
    <row r="1822" spans="1:33" s="54" customFormat="1">
      <c r="A1822" s="16" t="s">
        <v>6245</v>
      </c>
      <c r="B1822" s="16" t="s">
        <v>1028</v>
      </c>
      <c r="C1822" s="17" t="s">
        <v>91</v>
      </c>
      <c r="D1822" s="186"/>
      <c r="E1822" s="189">
        <v>90298</v>
      </c>
      <c r="F1822" s="17" t="s">
        <v>83</v>
      </c>
      <c r="G1822" s="17" t="s">
        <v>5756</v>
      </c>
      <c r="H1822" s="18">
        <v>214811</v>
      </c>
      <c r="I1822" s="13">
        <v>4</v>
      </c>
      <c r="J1822" s="14">
        <v>0</v>
      </c>
      <c r="K1822" s="19"/>
      <c r="L1822" s="14">
        <v>0</v>
      </c>
      <c r="M1822" s="14"/>
      <c r="N1822" s="14">
        <v>0</v>
      </c>
      <c r="O1822" s="14"/>
      <c r="P1822" s="14">
        <v>92337</v>
      </c>
      <c r="Q1822" s="14"/>
      <c r="R1822" s="14">
        <v>458540</v>
      </c>
      <c r="S1822" s="14"/>
      <c r="T1822" s="14">
        <v>0</v>
      </c>
      <c r="U1822" s="14"/>
      <c r="V1822" s="15">
        <v>550877</v>
      </c>
      <c r="W1822" s="14"/>
      <c r="X1822" s="5" t="str">
        <f t="shared" si="28"/>
        <v>No</v>
      </c>
      <c r="Y1822" s="14"/>
      <c r="Z1822" s="5"/>
      <c r="AA1822" s="14"/>
      <c r="AB1822" s="5"/>
      <c r="AC1822" s="27"/>
      <c r="AD1822" s="5"/>
      <c r="AE1822" s="14"/>
      <c r="AF1822" s="5"/>
      <c r="AG1822" s="7"/>
    </row>
    <row r="1823" spans="1:33" s="54" customFormat="1">
      <c r="A1823" s="16" t="s">
        <v>6661</v>
      </c>
      <c r="B1823" s="16" t="s">
        <v>1617</v>
      </c>
      <c r="C1823" s="17" t="s">
        <v>178</v>
      </c>
      <c r="D1823" s="186" t="s">
        <v>1618</v>
      </c>
      <c r="E1823" s="189" t="s">
        <v>1619</v>
      </c>
      <c r="F1823" s="17" t="s">
        <v>83</v>
      </c>
      <c r="G1823" s="17" t="s">
        <v>147</v>
      </c>
      <c r="H1823" s="18">
        <v>0</v>
      </c>
      <c r="I1823" s="13">
        <v>4</v>
      </c>
      <c r="J1823" s="14">
        <v>41896</v>
      </c>
      <c r="K1823" s="19"/>
      <c r="L1823" s="14">
        <v>10</v>
      </c>
      <c r="M1823" s="14"/>
      <c r="N1823" s="14">
        <v>0</v>
      </c>
      <c r="O1823" s="14"/>
      <c r="P1823" s="14">
        <v>56531</v>
      </c>
      <c r="Q1823" s="14"/>
      <c r="R1823" s="14">
        <v>90310</v>
      </c>
      <c r="S1823" s="14"/>
      <c r="T1823" s="14">
        <v>45799</v>
      </c>
      <c r="U1823" s="14"/>
      <c r="V1823" s="15">
        <v>234546</v>
      </c>
      <c r="W1823" s="14"/>
      <c r="X1823" s="5" t="str">
        <f t="shared" si="28"/>
        <v>No</v>
      </c>
      <c r="Y1823" s="14"/>
      <c r="Z1823" s="5"/>
      <c r="AA1823" s="14"/>
      <c r="AB1823" s="5"/>
      <c r="AC1823" s="27"/>
      <c r="AD1823" s="5"/>
      <c r="AE1823" s="14"/>
      <c r="AF1823" s="5"/>
      <c r="AG1823" s="7"/>
    </row>
    <row r="1824" spans="1:33" s="54" customFormat="1">
      <c r="A1824" s="16" t="s">
        <v>3822</v>
      </c>
      <c r="B1824" s="16" t="s">
        <v>3293</v>
      </c>
      <c r="C1824" s="17" t="s">
        <v>278</v>
      </c>
      <c r="D1824" s="186" t="s">
        <v>3823</v>
      </c>
      <c r="E1824" s="189" t="s">
        <v>3824</v>
      </c>
      <c r="F1824" s="17" t="s">
        <v>157</v>
      </c>
      <c r="G1824" s="17" t="s">
        <v>147</v>
      </c>
      <c r="H1824" s="18">
        <v>0</v>
      </c>
      <c r="I1824" s="13">
        <v>4</v>
      </c>
      <c r="J1824" s="14">
        <v>23235</v>
      </c>
      <c r="K1824" s="19"/>
      <c r="L1824" s="14">
        <v>2154</v>
      </c>
      <c r="M1824" s="14"/>
      <c r="N1824" s="14">
        <v>0</v>
      </c>
      <c r="O1824" s="14"/>
      <c r="P1824" s="14">
        <v>20251</v>
      </c>
      <c r="Q1824" s="14"/>
      <c r="R1824" s="14">
        <v>14926</v>
      </c>
      <c r="S1824" s="14"/>
      <c r="T1824" s="14">
        <v>43790</v>
      </c>
      <c r="U1824" s="14"/>
      <c r="V1824" s="15">
        <v>104356</v>
      </c>
      <c r="W1824" s="14"/>
      <c r="X1824" s="5" t="str">
        <f t="shared" si="28"/>
        <v>No</v>
      </c>
      <c r="Y1824" s="14"/>
      <c r="Z1824" s="5"/>
      <c r="AA1824" s="14"/>
      <c r="AB1824" s="5"/>
      <c r="AC1824" s="27"/>
      <c r="AD1824" s="5"/>
      <c r="AE1824" s="14"/>
      <c r="AF1824" s="5"/>
      <c r="AG1824" s="7"/>
    </row>
    <row r="1825" spans="1:33" s="54" customFormat="1">
      <c r="A1825" s="16" t="s">
        <v>3694</v>
      </c>
      <c r="B1825" s="16" t="s">
        <v>3695</v>
      </c>
      <c r="C1825" s="17" t="s">
        <v>275</v>
      </c>
      <c r="D1825" s="186"/>
      <c r="E1825" s="189">
        <v>77077</v>
      </c>
      <c r="F1825" s="17" t="s">
        <v>36</v>
      </c>
      <c r="G1825" s="17" t="s">
        <v>5756</v>
      </c>
      <c r="H1825" s="18">
        <v>0</v>
      </c>
      <c r="I1825" s="13">
        <v>4</v>
      </c>
      <c r="J1825" s="14">
        <v>21560</v>
      </c>
      <c r="K1825" s="19"/>
      <c r="L1825" s="14">
        <v>0</v>
      </c>
      <c r="M1825" s="14"/>
      <c r="N1825" s="14">
        <v>0</v>
      </c>
      <c r="O1825" s="14"/>
      <c r="P1825" s="14">
        <v>0</v>
      </c>
      <c r="Q1825" s="14"/>
      <c r="R1825" s="14">
        <v>0</v>
      </c>
      <c r="S1825" s="14"/>
      <c r="T1825" s="14">
        <v>161109</v>
      </c>
      <c r="U1825" s="14"/>
      <c r="V1825" s="15">
        <v>182669</v>
      </c>
      <c r="W1825" s="14"/>
      <c r="X1825" s="5" t="str">
        <f t="shared" si="28"/>
        <v>No</v>
      </c>
      <c r="Y1825" s="14"/>
      <c r="Z1825" s="5"/>
      <c r="AA1825" s="14"/>
      <c r="AB1825" s="5"/>
      <c r="AC1825" s="27"/>
      <c r="AD1825" s="5"/>
      <c r="AE1825" s="14"/>
      <c r="AF1825" s="5"/>
      <c r="AG1825" s="7"/>
    </row>
    <row r="1826" spans="1:33" s="54" customFormat="1">
      <c r="A1826" s="16" t="s">
        <v>5566</v>
      </c>
      <c r="B1826" s="16" t="s">
        <v>4645</v>
      </c>
      <c r="C1826" s="17" t="s">
        <v>42</v>
      </c>
      <c r="D1826" s="186" t="s">
        <v>4646</v>
      </c>
      <c r="E1826" s="189" t="s">
        <v>4647</v>
      </c>
      <c r="F1826" s="17" t="s">
        <v>83</v>
      </c>
      <c r="G1826" s="17" t="s">
        <v>147</v>
      </c>
      <c r="H1826" s="18">
        <v>0</v>
      </c>
      <c r="I1826" s="13">
        <v>4</v>
      </c>
      <c r="J1826" s="14">
        <v>12016</v>
      </c>
      <c r="K1826" s="19"/>
      <c r="L1826" s="14">
        <v>439018</v>
      </c>
      <c r="M1826" s="14"/>
      <c r="N1826" s="14">
        <v>0</v>
      </c>
      <c r="O1826" s="14"/>
      <c r="P1826" s="14">
        <v>14979</v>
      </c>
      <c r="Q1826" s="14"/>
      <c r="R1826" s="14">
        <v>184766</v>
      </c>
      <c r="S1826" s="14"/>
      <c r="T1826" s="14">
        <v>73948</v>
      </c>
      <c r="U1826" s="14"/>
      <c r="V1826" s="15">
        <v>724727</v>
      </c>
      <c r="W1826" s="14"/>
      <c r="X1826" s="5" t="str">
        <f t="shared" si="28"/>
        <v>No</v>
      </c>
      <c r="Y1826" s="14"/>
      <c r="Z1826" s="5"/>
      <c r="AA1826" s="14"/>
      <c r="AB1826" s="5"/>
      <c r="AC1826" s="27"/>
      <c r="AD1826" s="5"/>
      <c r="AE1826" s="14"/>
      <c r="AF1826" s="5"/>
      <c r="AG1826" s="7"/>
    </row>
    <row r="1827" spans="1:33" s="54" customFormat="1">
      <c r="A1827" s="16" t="s">
        <v>6664</v>
      </c>
      <c r="B1827" s="16" t="s">
        <v>5304</v>
      </c>
      <c r="C1827" s="17" t="s">
        <v>58</v>
      </c>
      <c r="D1827" s="186" t="s">
        <v>5305</v>
      </c>
      <c r="E1827" s="189" t="s">
        <v>5306</v>
      </c>
      <c r="F1827" s="17" t="s">
        <v>88</v>
      </c>
      <c r="G1827" s="17" t="s">
        <v>147</v>
      </c>
      <c r="H1827" s="18">
        <v>0</v>
      </c>
      <c r="I1827" s="13">
        <v>4</v>
      </c>
      <c r="J1827" s="14">
        <v>58989</v>
      </c>
      <c r="K1827" s="19"/>
      <c r="L1827" s="14">
        <v>0</v>
      </c>
      <c r="M1827" s="14"/>
      <c r="N1827" s="14">
        <v>0</v>
      </c>
      <c r="O1827" s="14"/>
      <c r="P1827" s="14">
        <v>188266</v>
      </c>
      <c r="Q1827" s="14"/>
      <c r="R1827" s="14">
        <v>64015</v>
      </c>
      <c r="S1827" s="14"/>
      <c r="T1827" s="14">
        <v>252282</v>
      </c>
      <c r="U1827" s="14"/>
      <c r="V1827" s="15">
        <v>563552</v>
      </c>
      <c r="W1827" s="14"/>
      <c r="X1827" s="5" t="str">
        <f t="shared" si="28"/>
        <v>No</v>
      </c>
      <c r="Y1827" s="14"/>
      <c r="Z1827" s="5"/>
      <c r="AA1827" s="14"/>
      <c r="AB1827" s="5"/>
      <c r="AC1827" s="27"/>
      <c r="AD1827" s="5"/>
      <c r="AE1827" s="14"/>
      <c r="AF1827" s="5"/>
      <c r="AG1827" s="7"/>
    </row>
    <row r="1828" spans="1:33" s="54" customFormat="1">
      <c r="A1828" s="16" t="s">
        <v>2181</v>
      </c>
      <c r="B1828" s="16" t="s">
        <v>2182</v>
      </c>
      <c r="C1828" s="17" t="s">
        <v>275</v>
      </c>
      <c r="D1828" s="186" t="s">
        <v>2183</v>
      </c>
      <c r="E1828" s="189" t="s">
        <v>2184</v>
      </c>
      <c r="F1828" s="17" t="s">
        <v>157</v>
      </c>
      <c r="G1828" s="17" t="s">
        <v>147</v>
      </c>
      <c r="H1828" s="18">
        <v>0</v>
      </c>
      <c r="I1828" s="13">
        <v>4</v>
      </c>
      <c r="J1828" s="14">
        <v>7782</v>
      </c>
      <c r="K1828" s="19"/>
      <c r="L1828" s="14">
        <v>0</v>
      </c>
      <c r="M1828" s="14"/>
      <c r="N1828" s="14">
        <v>0</v>
      </c>
      <c r="O1828" s="14"/>
      <c r="P1828" s="14">
        <v>6660</v>
      </c>
      <c r="Q1828" s="14"/>
      <c r="R1828" s="14">
        <v>6660</v>
      </c>
      <c r="S1828" s="14"/>
      <c r="T1828" s="14">
        <v>14557</v>
      </c>
      <c r="U1828" s="14"/>
      <c r="V1828" s="15">
        <v>35659</v>
      </c>
      <c r="W1828" s="14"/>
      <c r="X1828" s="5" t="str">
        <f t="shared" si="28"/>
        <v>No</v>
      </c>
      <c r="Y1828" s="14"/>
      <c r="Z1828" s="5"/>
      <c r="AA1828" s="14"/>
      <c r="AB1828" s="5"/>
      <c r="AC1828" s="27"/>
      <c r="AD1828" s="5"/>
      <c r="AE1828" s="14"/>
      <c r="AF1828" s="5"/>
      <c r="AG1828" s="7"/>
    </row>
    <row r="1829" spans="1:33" s="54" customFormat="1">
      <c r="A1829" s="16" t="s">
        <v>3903</v>
      </c>
      <c r="B1829" s="16" t="s">
        <v>3904</v>
      </c>
      <c r="C1829" s="17" t="s">
        <v>278</v>
      </c>
      <c r="D1829" s="186" t="s">
        <v>3905</v>
      </c>
      <c r="E1829" s="189" t="s">
        <v>3906</v>
      </c>
      <c r="F1829" s="17" t="s">
        <v>83</v>
      </c>
      <c r="G1829" s="17" t="s">
        <v>147</v>
      </c>
      <c r="H1829" s="18">
        <v>0</v>
      </c>
      <c r="I1829" s="13">
        <v>4</v>
      </c>
      <c r="J1829" s="14">
        <v>3352</v>
      </c>
      <c r="K1829" s="19"/>
      <c r="L1829" s="14">
        <v>6426</v>
      </c>
      <c r="M1829" s="14"/>
      <c r="N1829" s="14">
        <v>0</v>
      </c>
      <c r="O1829" s="14"/>
      <c r="P1829" s="14">
        <v>15293</v>
      </c>
      <c r="Q1829" s="14"/>
      <c r="R1829" s="14">
        <v>7855</v>
      </c>
      <c r="S1829" s="14"/>
      <c r="T1829" s="14">
        <v>33677</v>
      </c>
      <c r="U1829" s="14"/>
      <c r="V1829" s="15">
        <v>66603</v>
      </c>
      <c r="W1829" s="14"/>
      <c r="X1829" s="5" t="str">
        <f t="shared" si="28"/>
        <v>No</v>
      </c>
      <c r="Y1829" s="14"/>
      <c r="Z1829" s="5"/>
      <c r="AA1829" s="14"/>
      <c r="AB1829" s="5"/>
      <c r="AC1829" s="27"/>
      <c r="AD1829" s="5"/>
      <c r="AE1829" s="14"/>
      <c r="AF1829" s="5"/>
      <c r="AG1829" s="7"/>
    </row>
    <row r="1830" spans="1:33" s="54" customFormat="1">
      <c r="A1830" s="16" t="s">
        <v>2239</v>
      </c>
      <c r="B1830" s="16" t="s">
        <v>2240</v>
      </c>
      <c r="C1830" s="17" t="s">
        <v>275</v>
      </c>
      <c r="D1830" s="186" t="s">
        <v>2241</v>
      </c>
      <c r="E1830" s="189" t="s">
        <v>2242</v>
      </c>
      <c r="F1830" s="17" t="s">
        <v>83</v>
      </c>
      <c r="G1830" s="17" t="s">
        <v>147</v>
      </c>
      <c r="H1830" s="18">
        <v>0</v>
      </c>
      <c r="I1830" s="13">
        <v>4</v>
      </c>
      <c r="J1830" s="14">
        <v>13857</v>
      </c>
      <c r="K1830" s="19"/>
      <c r="L1830" s="14">
        <v>0</v>
      </c>
      <c r="M1830" s="14"/>
      <c r="N1830" s="14">
        <v>0</v>
      </c>
      <c r="O1830" s="14"/>
      <c r="P1830" s="14">
        <v>31804</v>
      </c>
      <c r="Q1830" s="14"/>
      <c r="R1830" s="14">
        <v>31804</v>
      </c>
      <c r="S1830" s="14"/>
      <c r="T1830" s="14">
        <v>110580</v>
      </c>
      <c r="U1830" s="14"/>
      <c r="V1830" s="15">
        <v>188045</v>
      </c>
      <c r="W1830" s="14"/>
      <c r="X1830" s="5" t="str">
        <f t="shared" si="28"/>
        <v>No</v>
      </c>
      <c r="Y1830" s="14"/>
      <c r="Z1830" s="5"/>
      <c r="AA1830" s="14"/>
      <c r="AB1830" s="5"/>
      <c r="AC1830" s="27"/>
      <c r="AD1830" s="5"/>
      <c r="AE1830" s="14"/>
      <c r="AF1830" s="5"/>
      <c r="AG1830" s="7"/>
    </row>
    <row r="1831" spans="1:33" s="54" customFormat="1">
      <c r="A1831" s="16" t="s">
        <v>6666</v>
      </c>
      <c r="B1831" s="16" t="s">
        <v>708</v>
      </c>
      <c r="C1831" s="17" t="s">
        <v>555</v>
      </c>
      <c r="D1831" s="186"/>
      <c r="E1831" s="189">
        <v>50521</v>
      </c>
      <c r="F1831" s="17" t="s">
        <v>113</v>
      </c>
      <c r="G1831" s="17" t="s">
        <v>84</v>
      </c>
      <c r="H1831" s="18">
        <v>8608208</v>
      </c>
      <c r="I1831" s="13">
        <v>4</v>
      </c>
      <c r="J1831" s="14">
        <v>1171162</v>
      </c>
      <c r="K1831" s="19"/>
      <c r="L1831" s="14">
        <v>0</v>
      </c>
      <c r="M1831" s="14"/>
      <c r="N1831" s="14">
        <v>0</v>
      </c>
      <c r="O1831" s="14"/>
      <c r="P1831" s="14">
        <v>0</v>
      </c>
      <c r="Q1831" s="14"/>
      <c r="R1831" s="14">
        <v>0</v>
      </c>
      <c r="S1831" s="14"/>
      <c r="T1831" s="14">
        <v>0</v>
      </c>
      <c r="U1831" s="14"/>
      <c r="V1831" s="15">
        <v>1171162</v>
      </c>
      <c r="W1831" s="14"/>
      <c r="X1831" s="5" t="str">
        <f t="shared" si="28"/>
        <v>No</v>
      </c>
      <c r="Y1831" s="14"/>
      <c r="Z1831" s="5"/>
      <c r="AA1831" s="14"/>
      <c r="AB1831" s="5"/>
      <c r="AC1831" s="27"/>
      <c r="AD1831" s="5"/>
      <c r="AE1831" s="14"/>
      <c r="AF1831" s="5"/>
      <c r="AG1831" s="7"/>
    </row>
    <row r="1832" spans="1:33" s="54" customFormat="1">
      <c r="A1832" s="16" t="s">
        <v>4948</v>
      </c>
      <c r="B1832" s="16" t="s">
        <v>4949</v>
      </c>
      <c r="C1832" s="17" t="s">
        <v>91</v>
      </c>
      <c r="D1832" s="186" t="s">
        <v>4950</v>
      </c>
      <c r="E1832" s="189" t="s">
        <v>4951</v>
      </c>
      <c r="F1832" s="17" t="s">
        <v>88</v>
      </c>
      <c r="G1832" s="17" t="s">
        <v>147</v>
      </c>
      <c r="H1832" s="18">
        <v>0</v>
      </c>
      <c r="I1832" s="13">
        <v>4</v>
      </c>
      <c r="J1832" s="14">
        <v>84849</v>
      </c>
      <c r="K1832" s="19" t="s">
        <v>5830</v>
      </c>
      <c r="L1832" s="14">
        <v>1015</v>
      </c>
      <c r="M1832" s="14"/>
      <c r="N1832" s="14">
        <v>0</v>
      </c>
      <c r="O1832" s="14"/>
      <c r="P1832" s="14">
        <v>516854</v>
      </c>
      <c r="Q1832" s="14"/>
      <c r="R1832" s="14">
        <v>0</v>
      </c>
      <c r="S1832" s="14"/>
      <c r="T1832" s="14">
        <v>150218</v>
      </c>
      <c r="U1832" s="14"/>
      <c r="V1832" s="15">
        <v>752936</v>
      </c>
      <c r="W1832" s="14"/>
      <c r="X1832" s="5" t="str">
        <f t="shared" si="28"/>
        <v>Yes</v>
      </c>
      <c r="Y1832" s="14"/>
      <c r="Z1832" s="5"/>
      <c r="AA1832" s="14"/>
      <c r="AB1832" s="5"/>
      <c r="AC1832" s="27"/>
      <c r="AD1832" s="5"/>
      <c r="AE1832" s="14"/>
      <c r="AF1832" s="5"/>
      <c r="AG1832" s="7"/>
    </row>
    <row r="1833" spans="1:33" s="54" customFormat="1">
      <c r="A1833" s="16" t="s">
        <v>5442</v>
      </c>
      <c r="B1833" s="16" t="s">
        <v>5443</v>
      </c>
      <c r="C1833" s="17" t="s">
        <v>58</v>
      </c>
      <c r="D1833" s="186" t="s">
        <v>5444</v>
      </c>
      <c r="E1833" s="189" t="s">
        <v>5445</v>
      </c>
      <c r="F1833" s="17" t="s">
        <v>83</v>
      </c>
      <c r="G1833" s="17" t="s">
        <v>147</v>
      </c>
      <c r="H1833" s="18">
        <v>0</v>
      </c>
      <c r="I1833" s="13">
        <v>4</v>
      </c>
      <c r="J1833" s="14">
        <v>74505</v>
      </c>
      <c r="K1833" s="19"/>
      <c r="L1833" s="14">
        <v>0</v>
      </c>
      <c r="M1833" s="14"/>
      <c r="N1833" s="14">
        <v>0</v>
      </c>
      <c r="O1833" s="14"/>
      <c r="P1833" s="14">
        <v>145696</v>
      </c>
      <c r="Q1833" s="14"/>
      <c r="R1833" s="14">
        <v>79982</v>
      </c>
      <c r="S1833" s="14"/>
      <c r="T1833" s="14">
        <v>225448</v>
      </c>
      <c r="U1833" s="14"/>
      <c r="V1833" s="15">
        <v>525631</v>
      </c>
      <c r="W1833" s="14"/>
      <c r="X1833" s="5" t="str">
        <f t="shared" si="28"/>
        <v>No</v>
      </c>
      <c r="Y1833" s="14"/>
      <c r="Z1833" s="5"/>
      <c r="AA1833" s="14"/>
      <c r="AB1833" s="5"/>
      <c r="AC1833" s="27"/>
      <c r="AD1833" s="5"/>
      <c r="AE1833" s="14"/>
      <c r="AF1833" s="5"/>
      <c r="AG1833" s="7"/>
    </row>
    <row r="1834" spans="1:33" s="54" customFormat="1">
      <c r="A1834" s="16" t="s">
        <v>5654</v>
      </c>
      <c r="B1834" s="16" t="s">
        <v>5633</v>
      </c>
      <c r="C1834" s="17" t="s">
        <v>254</v>
      </c>
      <c r="D1834" s="186" t="s">
        <v>5655</v>
      </c>
      <c r="E1834" s="189" t="s">
        <v>5656</v>
      </c>
      <c r="F1834" s="17" t="s">
        <v>83</v>
      </c>
      <c r="G1834" s="17" t="s">
        <v>147</v>
      </c>
      <c r="H1834" s="18">
        <v>0</v>
      </c>
      <c r="I1834" s="13">
        <v>4</v>
      </c>
      <c r="J1834" s="14">
        <v>8382</v>
      </c>
      <c r="K1834" s="19"/>
      <c r="L1834" s="14">
        <v>0</v>
      </c>
      <c r="M1834" s="14"/>
      <c r="N1834" s="14">
        <v>0</v>
      </c>
      <c r="O1834" s="14"/>
      <c r="P1834" s="14">
        <v>67061</v>
      </c>
      <c r="Q1834" s="14"/>
      <c r="R1834" s="14">
        <v>0</v>
      </c>
      <c r="S1834" s="14"/>
      <c r="T1834" s="14">
        <v>105051</v>
      </c>
      <c r="U1834" s="14"/>
      <c r="V1834" s="15">
        <v>180494</v>
      </c>
      <c r="W1834" s="14"/>
      <c r="X1834" s="5" t="str">
        <f t="shared" si="28"/>
        <v>No</v>
      </c>
      <c r="Y1834" s="14"/>
      <c r="Z1834" s="5"/>
      <c r="AA1834" s="14"/>
      <c r="AB1834" s="5"/>
      <c r="AC1834" s="27"/>
      <c r="AD1834" s="5"/>
      <c r="AE1834" s="14"/>
      <c r="AF1834" s="5"/>
      <c r="AG1834" s="7"/>
    </row>
    <row r="1835" spans="1:33" s="54" customFormat="1">
      <c r="A1835" s="16" t="s">
        <v>6659</v>
      </c>
      <c r="B1835" s="16" t="s">
        <v>3293</v>
      </c>
      <c r="C1835" s="17" t="s">
        <v>91</v>
      </c>
      <c r="D1835" s="186" t="s">
        <v>5098</v>
      </c>
      <c r="E1835" s="189" t="s">
        <v>5099</v>
      </c>
      <c r="F1835" s="17" t="s">
        <v>83</v>
      </c>
      <c r="G1835" s="17" t="s">
        <v>147</v>
      </c>
      <c r="H1835" s="18">
        <v>0</v>
      </c>
      <c r="I1835" s="13">
        <v>4</v>
      </c>
      <c r="J1835" s="14">
        <v>266229</v>
      </c>
      <c r="K1835" s="19"/>
      <c r="L1835" s="14">
        <v>9736</v>
      </c>
      <c r="M1835" s="14"/>
      <c r="N1835" s="14">
        <v>0</v>
      </c>
      <c r="O1835" s="14"/>
      <c r="P1835" s="14">
        <v>655465</v>
      </c>
      <c r="Q1835" s="14"/>
      <c r="R1835" s="14">
        <v>0</v>
      </c>
      <c r="S1835" s="14"/>
      <c r="T1835" s="14">
        <v>125000</v>
      </c>
      <c r="U1835" s="14"/>
      <c r="V1835" s="15">
        <v>1056430</v>
      </c>
      <c r="W1835" s="14"/>
      <c r="X1835" s="5" t="str">
        <f t="shared" si="28"/>
        <v>No</v>
      </c>
      <c r="Y1835" s="14"/>
      <c r="Z1835" s="5"/>
      <c r="AA1835" s="14"/>
      <c r="AB1835" s="5"/>
      <c r="AC1835" s="27"/>
      <c r="AD1835" s="5"/>
      <c r="AE1835" s="14"/>
      <c r="AF1835" s="5"/>
      <c r="AG1835" s="7"/>
    </row>
    <row r="1836" spans="1:33" s="54" customFormat="1">
      <c r="A1836" s="16" t="s">
        <v>2075</v>
      </c>
      <c r="B1836" s="16" t="s">
        <v>2076</v>
      </c>
      <c r="C1836" s="17" t="s">
        <v>132</v>
      </c>
      <c r="D1836" s="186">
        <v>5042</v>
      </c>
      <c r="E1836" s="189">
        <v>50042</v>
      </c>
      <c r="F1836" s="17" t="s">
        <v>83</v>
      </c>
      <c r="G1836" s="17" t="s">
        <v>84</v>
      </c>
      <c r="H1836" s="18">
        <v>8608208</v>
      </c>
      <c r="I1836" s="13">
        <v>4</v>
      </c>
      <c r="J1836" s="14">
        <v>0</v>
      </c>
      <c r="K1836" s="19"/>
      <c r="L1836" s="14">
        <v>7825</v>
      </c>
      <c r="M1836" s="14"/>
      <c r="N1836" s="14">
        <v>0</v>
      </c>
      <c r="O1836" s="14"/>
      <c r="P1836" s="14">
        <v>317848</v>
      </c>
      <c r="Q1836" s="14"/>
      <c r="R1836" s="14">
        <v>325254</v>
      </c>
      <c r="S1836" s="14"/>
      <c r="T1836" s="14">
        <v>650925</v>
      </c>
      <c r="U1836" s="14"/>
      <c r="V1836" s="15">
        <v>1301852</v>
      </c>
      <c r="W1836" s="14"/>
      <c r="X1836" s="5" t="str">
        <f t="shared" si="28"/>
        <v>No</v>
      </c>
      <c r="Y1836" s="14"/>
      <c r="Z1836" s="5"/>
      <c r="AA1836" s="14"/>
      <c r="AB1836" s="5"/>
      <c r="AC1836" s="27"/>
      <c r="AD1836" s="5"/>
      <c r="AE1836" s="14"/>
      <c r="AF1836" s="5"/>
      <c r="AG1836" s="7"/>
    </row>
    <row r="1837" spans="1:33" s="54" customFormat="1">
      <c r="A1837" s="16" t="s">
        <v>371</v>
      </c>
      <c r="B1837" s="16" t="s">
        <v>372</v>
      </c>
      <c r="C1837" s="17" t="s">
        <v>73</v>
      </c>
      <c r="D1837" s="186" t="s">
        <v>373</v>
      </c>
      <c r="E1837" s="189" t="s">
        <v>374</v>
      </c>
      <c r="F1837" s="17" t="s">
        <v>83</v>
      </c>
      <c r="G1837" s="17" t="s">
        <v>147</v>
      </c>
      <c r="H1837" s="18">
        <v>0</v>
      </c>
      <c r="I1837" s="13">
        <v>4</v>
      </c>
      <c r="J1837" s="14">
        <v>6187</v>
      </c>
      <c r="K1837" s="19"/>
      <c r="L1837" s="14">
        <v>0</v>
      </c>
      <c r="M1837" s="14"/>
      <c r="N1837" s="14">
        <v>0</v>
      </c>
      <c r="O1837" s="14"/>
      <c r="P1837" s="14">
        <v>83551</v>
      </c>
      <c r="Q1837" s="14"/>
      <c r="R1837" s="14">
        <v>0</v>
      </c>
      <c r="S1837" s="14"/>
      <c r="T1837" s="14">
        <v>131108</v>
      </c>
      <c r="U1837" s="14"/>
      <c r="V1837" s="15">
        <v>220846</v>
      </c>
      <c r="W1837" s="14"/>
      <c r="X1837" s="5" t="str">
        <f t="shared" si="28"/>
        <v>No</v>
      </c>
      <c r="Y1837" s="14"/>
      <c r="Z1837" s="5"/>
      <c r="AA1837" s="14"/>
      <c r="AB1837" s="5"/>
      <c r="AC1837" s="27"/>
      <c r="AD1837" s="5"/>
      <c r="AE1837" s="14"/>
      <c r="AF1837" s="5"/>
      <c r="AG1837" s="7"/>
    </row>
    <row r="1838" spans="1:33" s="54" customFormat="1">
      <c r="A1838" s="16" t="s">
        <v>5046</v>
      </c>
      <c r="B1838" s="16" t="s">
        <v>5047</v>
      </c>
      <c r="C1838" s="17" t="s">
        <v>91</v>
      </c>
      <c r="D1838" s="186" t="s">
        <v>5048</v>
      </c>
      <c r="E1838" s="189" t="s">
        <v>5049</v>
      </c>
      <c r="F1838" s="17" t="s">
        <v>83</v>
      </c>
      <c r="G1838" s="17" t="s">
        <v>147</v>
      </c>
      <c r="H1838" s="18">
        <v>0</v>
      </c>
      <c r="I1838" s="13">
        <v>4</v>
      </c>
      <c r="J1838" s="14">
        <v>67148</v>
      </c>
      <c r="K1838" s="19"/>
      <c r="L1838" s="14">
        <v>0</v>
      </c>
      <c r="M1838" s="14"/>
      <c r="N1838" s="14">
        <v>0</v>
      </c>
      <c r="O1838" s="14"/>
      <c r="P1838" s="14">
        <v>175369</v>
      </c>
      <c r="Q1838" s="14"/>
      <c r="R1838" s="14">
        <v>0</v>
      </c>
      <c r="S1838" s="14"/>
      <c r="T1838" s="14">
        <v>164442</v>
      </c>
      <c r="U1838" s="14"/>
      <c r="V1838" s="15">
        <v>406959</v>
      </c>
      <c r="W1838" s="14"/>
      <c r="X1838" s="5" t="str">
        <f t="shared" si="28"/>
        <v>No</v>
      </c>
      <c r="Y1838" s="14"/>
      <c r="Z1838" s="5"/>
      <c r="AA1838" s="14"/>
      <c r="AB1838" s="5"/>
      <c r="AC1838" s="27"/>
      <c r="AD1838" s="5"/>
      <c r="AE1838" s="14"/>
      <c r="AF1838" s="5"/>
      <c r="AG1838" s="7"/>
    </row>
    <row r="1839" spans="1:33" s="54" customFormat="1">
      <c r="A1839" s="16" t="s">
        <v>5246</v>
      </c>
      <c r="B1839" s="16" t="s">
        <v>1990</v>
      </c>
      <c r="C1839" s="17" t="s">
        <v>168</v>
      </c>
      <c r="D1839" s="186" t="s">
        <v>5247</v>
      </c>
      <c r="E1839" s="189" t="s">
        <v>5248</v>
      </c>
      <c r="F1839" s="17" t="s">
        <v>83</v>
      </c>
      <c r="G1839" s="17" t="s">
        <v>147</v>
      </c>
      <c r="H1839" s="18">
        <v>0</v>
      </c>
      <c r="I1839" s="13">
        <v>4</v>
      </c>
      <c r="J1839" s="14">
        <v>53972</v>
      </c>
      <c r="K1839" s="19"/>
      <c r="L1839" s="14">
        <v>1139</v>
      </c>
      <c r="M1839" s="14"/>
      <c r="N1839" s="14">
        <v>0</v>
      </c>
      <c r="O1839" s="14"/>
      <c r="P1839" s="14">
        <v>56466</v>
      </c>
      <c r="Q1839" s="14"/>
      <c r="R1839" s="14">
        <v>0</v>
      </c>
      <c r="S1839" s="14"/>
      <c r="T1839" s="14">
        <v>210315</v>
      </c>
      <c r="U1839" s="14"/>
      <c r="V1839" s="15">
        <v>321892</v>
      </c>
      <c r="W1839" s="14"/>
      <c r="X1839" s="5" t="str">
        <f t="shared" si="28"/>
        <v>No</v>
      </c>
      <c r="Y1839" s="14"/>
      <c r="Z1839" s="5"/>
      <c r="AA1839" s="14"/>
      <c r="AB1839" s="5"/>
      <c r="AC1839" s="27"/>
      <c r="AD1839" s="5"/>
      <c r="AE1839" s="14"/>
      <c r="AF1839" s="5"/>
      <c r="AG1839" s="7"/>
    </row>
    <row r="1840" spans="1:33" s="54" customFormat="1">
      <c r="A1840" s="16" t="s">
        <v>4912</v>
      </c>
      <c r="B1840" s="16" t="s">
        <v>3465</v>
      </c>
      <c r="C1840" s="17" t="s">
        <v>87</v>
      </c>
      <c r="D1840" s="186"/>
      <c r="E1840" s="189" t="s">
        <v>4913</v>
      </c>
      <c r="F1840" s="17" t="s">
        <v>157</v>
      </c>
      <c r="G1840" s="17" t="s">
        <v>147</v>
      </c>
      <c r="H1840" s="18">
        <v>0</v>
      </c>
      <c r="I1840" s="13">
        <v>4</v>
      </c>
      <c r="J1840" s="14">
        <v>4806</v>
      </c>
      <c r="K1840" s="19"/>
      <c r="L1840" s="14">
        <v>26874</v>
      </c>
      <c r="M1840" s="14"/>
      <c r="N1840" s="14">
        <v>0</v>
      </c>
      <c r="O1840" s="14"/>
      <c r="P1840" s="14">
        <v>0</v>
      </c>
      <c r="Q1840" s="14"/>
      <c r="R1840" s="14">
        <v>242714</v>
      </c>
      <c r="S1840" s="14"/>
      <c r="T1840" s="14">
        <v>0</v>
      </c>
      <c r="U1840" s="14"/>
      <c r="V1840" s="15">
        <v>274394</v>
      </c>
      <c r="W1840" s="14"/>
      <c r="X1840" s="5" t="str">
        <f t="shared" si="28"/>
        <v>No</v>
      </c>
      <c r="Y1840" s="14"/>
      <c r="Z1840" s="5"/>
      <c r="AA1840" s="14"/>
      <c r="AB1840" s="5"/>
      <c r="AC1840" s="27"/>
      <c r="AD1840" s="5"/>
      <c r="AE1840" s="14"/>
      <c r="AF1840" s="5"/>
      <c r="AG1840" s="7"/>
    </row>
    <row r="1841" spans="1:33" s="54" customFormat="1">
      <c r="A1841" s="16" t="s">
        <v>6279</v>
      </c>
      <c r="B1841" s="16" t="s">
        <v>6280</v>
      </c>
      <c r="C1841" s="17" t="s">
        <v>91</v>
      </c>
      <c r="D1841" s="186"/>
      <c r="E1841" s="189">
        <v>90281</v>
      </c>
      <c r="F1841" s="17" t="s">
        <v>83</v>
      </c>
      <c r="G1841" s="17" t="s">
        <v>5756</v>
      </c>
      <c r="H1841" s="18">
        <v>12150996</v>
      </c>
      <c r="I1841" s="13">
        <v>4</v>
      </c>
      <c r="J1841" s="14">
        <v>44820</v>
      </c>
      <c r="K1841" s="19"/>
      <c r="L1841" s="14">
        <v>0</v>
      </c>
      <c r="M1841" s="14"/>
      <c r="N1841" s="14">
        <v>0</v>
      </c>
      <c r="O1841" s="14"/>
      <c r="P1841" s="14">
        <v>743659</v>
      </c>
      <c r="Q1841" s="14"/>
      <c r="R1841" s="14">
        <v>0</v>
      </c>
      <c r="S1841" s="14"/>
      <c r="T1841" s="14">
        <v>0</v>
      </c>
      <c r="U1841" s="14"/>
      <c r="V1841" s="15">
        <v>788479</v>
      </c>
      <c r="W1841" s="14"/>
      <c r="X1841" s="5" t="str">
        <f t="shared" si="28"/>
        <v>No</v>
      </c>
      <c r="Y1841" s="14"/>
      <c r="Z1841" s="5"/>
      <c r="AA1841" s="14"/>
      <c r="AB1841" s="5"/>
      <c r="AC1841" s="27"/>
      <c r="AD1841" s="5"/>
      <c r="AE1841" s="14"/>
      <c r="AF1841" s="5"/>
      <c r="AG1841" s="7"/>
    </row>
    <row r="1842" spans="1:33" s="54" customFormat="1">
      <c r="A1842" s="16" t="s">
        <v>2325</v>
      </c>
      <c r="B1842" s="16" t="s">
        <v>2326</v>
      </c>
      <c r="C1842" s="17" t="s">
        <v>106</v>
      </c>
      <c r="D1842" s="186" t="s">
        <v>2327</v>
      </c>
      <c r="E1842" s="189" t="s">
        <v>2328</v>
      </c>
      <c r="F1842" s="17" t="s">
        <v>83</v>
      </c>
      <c r="G1842" s="17" t="s">
        <v>147</v>
      </c>
      <c r="H1842" s="18">
        <v>0</v>
      </c>
      <c r="I1842" s="13">
        <v>4</v>
      </c>
      <c r="J1842" s="14">
        <v>13017</v>
      </c>
      <c r="K1842" s="19"/>
      <c r="L1842" s="14">
        <v>13300</v>
      </c>
      <c r="M1842" s="14"/>
      <c r="N1842" s="14">
        <v>0</v>
      </c>
      <c r="O1842" s="14"/>
      <c r="P1842" s="14">
        <v>60006</v>
      </c>
      <c r="Q1842" s="14"/>
      <c r="R1842" s="14">
        <v>2312</v>
      </c>
      <c r="S1842" s="14"/>
      <c r="T1842" s="14">
        <v>74028</v>
      </c>
      <c r="U1842" s="14"/>
      <c r="V1842" s="15">
        <v>162663</v>
      </c>
      <c r="W1842" s="14"/>
      <c r="X1842" s="5" t="str">
        <f t="shared" si="28"/>
        <v>No</v>
      </c>
      <c r="Y1842" s="14"/>
      <c r="Z1842" s="5"/>
      <c r="AA1842" s="14"/>
      <c r="AB1842" s="5"/>
      <c r="AC1842" s="27"/>
      <c r="AD1842" s="5"/>
      <c r="AE1842" s="14"/>
      <c r="AF1842" s="5"/>
      <c r="AG1842" s="7"/>
    </row>
    <row r="1843" spans="1:33" s="54" customFormat="1">
      <c r="A1843" s="16" t="s">
        <v>6286</v>
      </c>
      <c r="B1843" s="16" t="s">
        <v>1984</v>
      </c>
      <c r="C1843" s="17" t="s">
        <v>171</v>
      </c>
      <c r="D1843" s="186"/>
      <c r="E1843" s="189">
        <v>40257</v>
      </c>
      <c r="F1843" s="17" t="s">
        <v>83</v>
      </c>
      <c r="G1843" s="17" t="s">
        <v>5756</v>
      </c>
      <c r="H1843" s="18">
        <v>5502379</v>
      </c>
      <c r="I1843" s="13">
        <v>4</v>
      </c>
      <c r="J1843" s="14">
        <v>0</v>
      </c>
      <c r="K1843" s="19"/>
      <c r="L1843" s="14">
        <v>0</v>
      </c>
      <c r="M1843" s="14"/>
      <c r="N1843" s="14">
        <v>0</v>
      </c>
      <c r="O1843" s="14"/>
      <c r="P1843" s="14">
        <v>350914</v>
      </c>
      <c r="Q1843" s="14"/>
      <c r="R1843" s="14">
        <v>0</v>
      </c>
      <c r="S1843" s="14"/>
      <c r="T1843" s="14">
        <v>0</v>
      </c>
      <c r="U1843" s="14"/>
      <c r="V1843" s="15">
        <v>350914</v>
      </c>
      <c r="W1843" s="14"/>
      <c r="X1843" s="5" t="str">
        <f t="shared" si="28"/>
        <v>No</v>
      </c>
      <c r="Y1843" s="14"/>
      <c r="Z1843" s="5"/>
      <c r="AA1843" s="14"/>
      <c r="AB1843" s="5"/>
      <c r="AC1843" s="27"/>
      <c r="AD1843" s="5"/>
      <c r="AE1843" s="14"/>
      <c r="AF1843" s="5"/>
      <c r="AG1843" s="7"/>
    </row>
    <row r="1844" spans="1:33" s="54" customFormat="1">
      <c r="A1844" s="16" t="s">
        <v>5989</v>
      </c>
      <c r="B1844" s="16" t="s">
        <v>2662</v>
      </c>
      <c r="C1844" s="17" t="s">
        <v>132</v>
      </c>
      <c r="D1844" s="186" t="s">
        <v>5519</v>
      </c>
      <c r="E1844" s="189" t="s">
        <v>5520</v>
      </c>
      <c r="F1844" s="17" t="s">
        <v>83</v>
      </c>
      <c r="G1844" s="17" t="s">
        <v>147</v>
      </c>
      <c r="H1844" s="18">
        <v>0</v>
      </c>
      <c r="I1844" s="13">
        <v>4</v>
      </c>
      <c r="J1844" s="14">
        <v>12065</v>
      </c>
      <c r="K1844" s="19"/>
      <c r="L1844" s="14">
        <v>0</v>
      </c>
      <c r="M1844" s="14"/>
      <c r="N1844" s="14">
        <v>0</v>
      </c>
      <c r="O1844" s="14"/>
      <c r="P1844" s="14">
        <v>120331</v>
      </c>
      <c r="Q1844" s="14"/>
      <c r="R1844" s="14">
        <v>92941</v>
      </c>
      <c r="S1844" s="14"/>
      <c r="T1844" s="14">
        <v>210719</v>
      </c>
      <c r="U1844" s="14"/>
      <c r="V1844" s="15">
        <v>436056</v>
      </c>
      <c r="W1844" s="14"/>
      <c r="X1844" s="5" t="str">
        <f t="shared" si="28"/>
        <v>No</v>
      </c>
      <c r="Y1844" s="14"/>
      <c r="Z1844" s="5"/>
      <c r="AA1844" s="14"/>
      <c r="AB1844" s="5"/>
      <c r="AC1844" s="27"/>
      <c r="AD1844" s="5"/>
      <c r="AE1844" s="14"/>
      <c r="AF1844" s="5"/>
      <c r="AG1844" s="7"/>
    </row>
    <row r="1845" spans="1:33" s="54" customFormat="1">
      <c r="A1845" s="16" t="s">
        <v>2893</v>
      </c>
      <c r="B1845" s="16" t="s">
        <v>1466</v>
      </c>
      <c r="C1845" s="17" t="s">
        <v>124</v>
      </c>
      <c r="D1845" s="186" t="s">
        <v>2894</v>
      </c>
      <c r="E1845" s="189" t="s">
        <v>2895</v>
      </c>
      <c r="F1845" s="17" t="s">
        <v>1320</v>
      </c>
      <c r="G1845" s="17" t="s">
        <v>147</v>
      </c>
      <c r="H1845" s="18">
        <v>0</v>
      </c>
      <c r="I1845" s="13">
        <v>4</v>
      </c>
      <c r="J1845" s="14">
        <v>3161</v>
      </c>
      <c r="K1845" s="19"/>
      <c r="L1845" s="14">
        <v>0</v>
      </c>
      <c r="M1845" s="14"/>
      <c r="N1845" s="14">
        <v>0</v>
      </c>
      <c r="O1845" s="14"/>
      <c r="P1845" s="14">
        <v>79307</v>
      </c>
      <c r="Q1845" s="14"/>
      <c r="R1845" s="14">
        <v>0</v>
      </c>
      <c r="S1845" s="14"/>
      <c r="T1845" s="14">
        <v>79307</v>
      </c>
      <c r="U1845" s="14"/>
      <c r="V1845" s="15">
        <v>161775</v>
      </c>
      <c r="W1845" s="14"/>
      <c r="X1845" s="5" t="str">
        <f t="shared" si="28"/>
        <v>No</v>
      </c>
      <c r="Y1845" s="14"/>
      <c r="Z1845" s="5"/>
      <c r="AA1845" s="14"/>
      <c r="AB1845" s="5"/>
      <c r="AC1845" s="27"/>
      <c r="AD1845" s="5"/>
      <c r="AE1845" s="14"/>
      <c r="AF1845" s="5"/>
      <c r="AG1845" s="7"/>
    </row>
    <row r="1846" spans="1:33" s="54" customFormat="1">
      <c r="A1846" s="16" t="s">
        <v>3225</v>
      </c>
      <c r="B1846" s="16" t="s">
        <v>3226</v>
      </c>
      <c r="C1846" s="17" t="s">
        <v>254</v>
      </c>
      <c r="D1846" s="186" t="s">
        <v>3227</v>
      </c>
      <c r="E1846" s="189">
        <v>88164</v>
      </c>
      <c r="F1846" s="17" t="s">
        <v>36</v>
      </c>
      <c r="G1846" s="17" t="s">
        <v>5756</v>
      </c>
      <c r="H1846" s="18">
        <v>0</v>
      </c>
      <c r="I1846" s="13">
        <v>4</v>
      </c>
      <c r="J1846" s="14">
        <v>0</v>
      </c>
      <c r="K1846" s="19"/>
      <c r="L1846" s="14">
        <v>0</v>
      </c>
      <c r="M1846" s="14"/>
      <c r="N1846" s="14">
        <v>0</v>
      </c>
      <c r="O1846" s="14"/>
      <c r="P1846" s="14">
        <v>0</v>
      </c>
      <c r="Q1846" s="14"/>
      <c r="R1846" s="14">
        <v>38000</v>
      </c>
      <c r="S1846" s="14"/>
      <c r="T1846" s="14">
        <v>284793</v>
      </c>
      <c r="U1846" s="14"/>
      <c r="V1846" s="15">
        <v>322793</v>
      </c>
      <c r="W1846" s="14"/>
      <c r="X1846" s="5" t="str">
        <f t="shared" si="28"/>
        <v>No</v>
      </c>
      <c r="Y1846" s="14"/>
      <c r="Z1846" s="5"/>
      <c r="AA1846" s="14"/>
      <c r="AB1846" s="5"/>
      <c r="AC1846" s="27"/>
      <c r="AD1846" s="5"/>
      <c r="AE1846" s="14"/>
      <c r="AF1846" s="5"/>
      <c r="AG1846" s="7"/>
    </row>
    <row r="1847" spans="1:33" s="54" customFormat="1">
      <c r="A1847" s="16" t="s">
        <v>2730</v>
      </c>
      <c r="B1847" s="16" t="s">
        <v>2731</v>
      </c>
      <c r="C1847" s="17" t="s">
        <v>65</v>
      </c>
      <c r="D1847" s="186" t="s">
        <v>2732</v>
      </c>
      <c r="E1847" s="189" t="s">
        <v>2733</v>
      </c>
      <c r="F1847" s="17" t="s">
        <v>157</v>
      </c>
      <c r="G1847" s="17" t="s">
        <v>147</v>
      </c>
      <c r="H1847" s="18">
        <v>0</v>
      </c>
      <c r="I1847" s="13">
        <v>4</v>
      </c>
      <c r="J1847" s="14">
        <v>23268</v>
      </c>
      <c r="K1847" s="19"/>
      <c r="L1847" s="14">
        <v>256</v>
      </c>
      <c r="M1847" s="14"/>
      <c r="N1847" s="14">
        <v>0</v>
      </c>
      <c r="O1847" s="14"/>
      <c r="P1847" s="14">
        <v>38750</v>
      </c>
      <c r="Q1847" s="14"/>
      <c r="R1847" s="14">
        <v>111712</v>
      </c>
      <c r="S1847" s="14"/>
      <c r="T1847" s="14">
        <v>564526</v>
      </c>
      <c r="U1847" s="14"/>
      <c r="V1847" s="15">
        <v>738512</v>
      </c>
      <c r="W1847" s="14"/>
      <c r="X1847" s="5" t="str">
        <f t="shared" si="28"/>
        <v>No</v>
      </c>
      <c r="Y1847" s="14"/>
      <c r="Z1847" s="5"/>
      <c r="AA1847" s="14"/>
      <c r="AB1847" s="5"/>
      <c r="AC1847" s="27"/>
      <c r="AD1847" s="5"/>
      <c r="AE1847" s="14"/>
      <c r="AF1847" s="5"/>
      <c r="AG1847" s="7"/>
    </row>
    <row r="1848" spans="1:33" s="54" customFormat="1">
      <c r="A1848" s="16" t="s">
        <v>1343</v>
      </c>
      <c r="B1848" s="16" t="s">
        <v>485</v>
      </c>
      <c r="C1848" s="17" t="s">
        <v>42</v>
      </c>
      <c r="D1848" s="186">
        <v>2187</v>
      </c>
      <c r="E1848" s="189">
        <v>20187</v>
      </c>
      <c r="F1848" s="17" t="s">
        <v>83</v>
      </c>
      <c r="G1848" s="17" t="s">
        <v>5756</v>
      </c>
      <c r="H1848" s="18">
        <v>423566</v>
      </c>
      <c r="I1848" s="13">
        <v>4</v>
      </c>
      <c r="J1848" s="14">
        <v>154445</v>
      </c>
      <c r="K1848" s="19"/>
      <c r="L1848" s="14">
        <v>0</v>
      </c>
      <c r="M1848" s="14"/>
      <c r="N1848" s="14">
        <v>0</v>
      </c>
      <c r="O1848" s="14"/>
      <c r="P1848" s="14">
        <v>63365</v>
      </c>
      <c r="Q1848" s="14"/>
      <c r="R1848" s="14">
        <v>168778</v>
      </c>
      <c r="S1848" s="14"/>
      <c r="T1848" s="14">
        <v>275000</v>
      </c>
      <c r="U1848" s="14"/>
      <c r="V1848" s="15">
        <v>661588</v>
      </c>
      <c r="W1848" s="14"/>
      <c r="X1848" s="5" t="str">
        <f t="shared" si="28"/>
        <v>No</v>
      </c>
      <c r="Y1848" s="14"/>
      <c r="Z1848" s="5"/>
      <c r="AA1848" s="14"/>
      <c r="AB1848" s="5"/>
      <c r="AC1848" s="27"/>
      <c r="AD1848" s="5"/>
      <c r="AE1848" s="14"/>
      <c r="AF1848" s="5"/>
      <c r="AG1848" s="7"/>
    </row>
    <row r="1849" spans="1:33" s="54" customFormat="1">
      <c r="A1849" s="16" t="s">
        <v>6662</v>
      </c>
      <c r="B1849" s="16" t="s">
        <v>5347</v>
      </c>
      <c r="C1849" s="17" t="s">
        <v>58</v>
      </c>
      <c r="D1849" s="186"/>
      <c r="E1849" s="189" t="s">
        <v>6663</v>
      </c>
      <c r="F1849" s="17" t="s">
        <v>83</v>
      </c>
      <c r="G1849" s="17" t="s">
        <v>147</v>
      </c>
      <c r="H1849" s="18">
        <v>0</v>
      </c>
      <c r="I1849" s="13">
        <v>4</v>
      </c>
      <c r="J1849" s="14">
        <v>45708</v>
      </c>
      <c r="K1849" s="19"/>
      <c r="L1849" s="14">
        <v>0</v>
      </c>
      <c r="M1849" s="14"/>
      <c r="N1849" s="14">
        <v>0</v>
      </c>
      <c r="O1849" s="14"/>
      <c r="P1849" s="14">
        <v>102492</v>
      </c>
      <c r="Q1849" s="14"/>
      <c r="R1849" s="14">
        <v>40354</v>
      </c>
      <c r="S1849" s="14"/>
      <c r="T1849" s="14">
        <v>103058</v>
      </c>
      <c r="U1849" s="14"/>
      <c r="V1849" s="15">
        <v>291612</v>
      </c>
      <c r="W1849" s="14"/>
      <c r="X1849" s="5" t="str">
        <f t="shared" si="28"/>
        <v>No</v>
      </c>
      <c r="Y1849" s="14"/>
      <c r="Z1849" s="5"/>
      <c r="AA1849" s="14"/>
      <c r="AB1849" s="5"/>
      <c r="AC1849" s="27"/>
      <c r="AD1849" s="5"/>
      <c r="AE1849" s="14"/>
      <c r="AF1849" s="5"/>
      <c r="AG1849" s="7"/>
    </row>
    <row r="1850" spans="1:33" s="54" customFormat="1">
      <c r="A1850" s="16" t="s">
        <v>4699</v>
      </c>
      <c r="B1850" s="16" t="s">
        <v>4634</v>
      </c>
      <c r="C1850" s="17" t="s">
        <v>42</v>
      </c>
      <c r="D1850" s="186" t="s">
        <v>4700</v>
      </c>
      <c r="E1850" s="189" t="s">
        <v>4701</v>
      </c>
      <c r="F1850" s="17" t="s">
        <v>83</v>
      </c>
      <c r="G1850" s="17" t="s">
        <v>147</v>
      </c>
      <c r="H1850" s="18">
        <v>0</v>
      </c>
      <c r="I1850" s="13">
        <v>4</v>
      </c>
      <c r="J1850" s="14">
        <v>29816</v>
      </c>
      <c r="K1850" s="19"/>
      <c r="L1850" s="14">
        <v>100693</v>
      </c>
      <c r="M1850" s="14"/>
      <c r="N1850" s="14">
        <v>0</v>
      </c>
      <c r="O1850" s="14"/>
      <c r="P1850" s="14">
        <v>18404</v>
      </c>
      <c r="Q1850" s="14"/>
      <c r="R1850" s="14">
        <v>238353</v>
      </c>
      <c r="S1850" s="14"/>
      <c r="T1850" s="14">
        <v>293360</v>
      </c>
      <c r="U1850" s="14"/>
      <c r="V1850" s="15">
        <v>680626</v>
      </c>
      <c r="W1850" s="14"/>
      <c r="X1850" s="5" t="str">
        <f t="shared" si="28"/>
        <v>No</v>
      </c>
      <c r="Y1850" s="14"/>
      <c r="Z1850" s="5"/>
      <c r="AA1850" s="14"/>
      <c r="AB1850" s="5"/>
      <c r="AC1850" s="27"/>
      <c r="AD1850" s="5"/>
      <c r="AE1850" s="14"/>
      <c r="AF1850" s="5"/>
      <c r="AG1850" s="7"/>
    </row>
    <row r="1851" spans="1:33" s="54" customFormat="1">
      <c r="A1851" s="16" t="s">
        <v>6289</v>
      </c>
      <c r="B1851" s="16" t="s">
        <v>6290</v>
      </c>
      <c r="C1851" s="17" t="s">
        <v>91</v>
      </c>
      <c r="D1851" s="186"/>
      <c r="E1851" s="189">
        <v>90284</v>
      </c>
      <c r="F1851" s="17" t="s">
        <v>83</v>
      </c>
      <c r="G1851" s="17" t="s">
        <v>5756</v>
      </c>
      <c r="H1851" s="18">
        <v>12150996</v>
      </c>
      <c r="I1851" s="13">
        <v>4</v>
      </c>
      <c r="J1851" s="14">
        <v>0</v>
      </c>
      <c r="K1851" s="19"/>
      <c r="L1851" s="14">
        <v>0</v>
      </c>
      <c r="M1851" s="14"/>
      <c r="N1851" s="14">
        <v>0</v>
      </c>
      <c r="O1851" s="14"/>
      <c r="P1851" s="14">
        <v>430018</v>
      </c>
      <c r="Q1851" s="14"/>
      <c r="R1851" s="14">
        <v>0</v>
      </c>
      <c r="S1851" s="14"/>
      <c r="T1851" s="14">
        <v>0</v>
      </c>
      <c r="U1851" s="14"/>
      <c r="V1851" s="15">
        <v>430018</v>
      </c>
      <c r="W1851" s="14"/>
      <c r="X1851" s="5" t="str">
        <f t="shared" si="28"/>
        <v>No</v>
      </c>
      <c r="Y1851" s="14"/>
      <c r="Z1851" s="5"/>
      <c r="AA1851" s="14"/>
      <c r="AB1851" s="5"/>
      <c r="AC1851" s="27"/>
      <c r="AD1851" s="5"/>
      <c r="AE1851" s="14"/>
      <c r="AF1851" s="5"/>
      <c r="AG1851" s="7"/>
    </row>
    <row r="1852" spans="1:33" s="54" customFormat="1">
      <c r="A1852" s="16" t="s">
        <v>4397</v>
      </c>
      <c r="B1852" s="16" t="s">
        <v>4398</v>
      </c>
      <c r="C1852" s="17" t="s">
        <v>235</v>
      </c>
      <c r="D1852" s="186" t="s">
        <v>4399</v>
      </c>
      <c r="E1852" s="189" t="s">
        <v>4400</v>
      </c>
      <c r="F1852" s="17" t="s">
        <v>83</v>
      </c>
      <c r="G1852" s="17" t="s">
        <v>147</v>
      </c>
      <c r="H1852" s="18">
        <v>0</v>
      </c>
      <c r="I1852" s="13">
        <v>4</v>
      </c>
      <c r="J1852" s="14">
        <v>6561</v>
      </c>
      <c r="K1852" s="19"/>
      <c r="L1852" s="14">
        <v>87929</v>
      </c>
      <c r="M1852" s="14"/>
      <c r="N1852" s="14">
        <v>0</v>
      </c>
      <c r="O1852" s="14"/>
      <c r="P1852" s="14">
        <v>0</v>
      </c>
      <c r="Q1852" s="14"/>
      <c r="R1852" s="14">
        <v>151907</v>
      </c>
      <c r="S1852" s="14"/>
      <c r="T1852" s="14">
        <v>63360</v>
      </c>
      <c r="U1852" s="14"/>
      <c r="V1852" s="15">
        <v>309757</v>
      </c>
      <c r="W1852" s="14"/>
      <c r="X1852" s="5" t="str">
        <f t="shared" si="28"/>
        <v>No</v>
      </c>
      <c r="Y1852" s="14"/>
      <c r="Z1852" s="5"/>
      <c r="AA1852" s="14"/>
      <c r="AB1852" s="5"/>
      <c r="AC1852" s="27"/>
      <c r="AD1852" s="5"/>
      <c r="AE1852" s="14"/>
      <c r="AF1852" s="5"/>
      <c r="AG1852" s="7"/>
    </row>
    <row r="1853" spans="1:33" s="54" customFormat="1">
      <c r="A1853" s="16" t="s">
        <v>3765</v>
      </c>
      <c r="B1853" s="16" t="s">
        <v>3361</v>
      </c>
      <c r="C1853" s="17" t="s">
        <v>278</v>
      </c>
      <c r="D1853" s="186" t="s">
        <v>3766</v>
      </c>
      <c r="E1853" s="189" t="s">
        <v>3767</v>
      </c>
      <c r="F1853" s="17" t="s">
        <v>157</v>
      </c>
      <c r="G1853" s="17" t="s">
        <v>147</v>
      </c>
      <c r="H1853" s="18">
        <v>0</v>
      </c>
      <c r="I1853" s="13">
        <v>4</v>
      </c>
      <c r="J1853" s="14">
        <v>11029</v>
      </c>
      <c r="K1853" s="19"/>
      <c r="L1853" s="14">
        <v>0</v>
      </c>
      <c r="M1853" s="14"/>
      <c r="N1853" s="14">
        <v>0</v>
      </c>
      <c r="O1853" s="14"/>
      <c r="P1853" s="14">
        <v>33280</v>
      </c>
      <c r="Q1853" s="14"/>
      <c r="R1853" s="14">
        <v>19781</v>
      </c>
      <c r="S1853" s="14"/>
      <c r="T1853" s="14">
        <v>63886</v>
      </c>
      <c r="U1853" s="14"/>
      <c r="V1853" s="15">
        <v>127976</v>
      </c>
      <c r="W1853" s="14"/>
      <c r="X1853" s="5" t="str">
        <f t="shared" si="28"/>
        <v>No</v>
      </c>
      <c r="Y1853" s="14"/>
      <c r="Z1853" s="5"/>
      <c r="AA1853" s="14"/>
      <c r="AB1853" s="5"/>
      <c r="AC1853" s="27"/>
      <c r="AD1853" s="5"/>
      <c r="AE1853" s="14"/>
      <c r="AF1853" s="5"/>
      <c r="AG1853" s="7"/>
    </row>
    <row r="1854" spans="1:33" s="54" customFormat="1">
      <c r="A1854" s="16" t="s">
        <v>3755</v>
      </c>
      <c r="B1854" s="16" t="s">
        <v>6478</v>
      </c>
      <c r="C1854" s="17" t="s">
        <v>278</v>
      </c>
      <c r="D1854" s="186" t="s">
        <v>3756</v>
      </c>
      <c r="E1854" s="189" t="s">
        <v>3757</v>
      </c>
      <c r="F1854" s="17" t="s">
        <v>83</v>
      </c>
      <c r="G1854" s="17" t="s">
        <v>147</v>
      </c>
      <c r="H1854" s="18">
        <v>0</v>
      </c>
      <c r="I1854" s="13">
        <v>4</v>
      </c>
      <c r="J1854" s="14">
        <v>15837</v>
      </c>
      <c r="K1854" s="19"/>
      <c r="L1854" s="14">
        <v>0</v>
      </c>
      <c r="M1854" s="14"/>
      <c r="N1854" s="14">
        <v>0</v>
      </c>
      <c r="O1854" s="14"/>
      <c r="P1854" s="14">
        <v>24279</v>
      </c>
      <c r="Q1854" s="14"/>
      <c r="R1854" s="14">
        <v>14985</v>
      </c>
      <c r="S1854" s="14"/>
      <c r="T1854" s="14">
        <v>44671</v>
      </c>
      <c r="U1854" s="14"/>
      <c r="V1854" s="15">
        <v>99772</v>
      </c>
      <c r="W1854" s="14"/>
      <c r="X1854" s="5" t="str">
        <f t="shared" si="28"/>
        <v>No</v>
      </c>
      <c r="Y1854" s="14"/>
      <c r="Z1854" s="5"/>
      <c r="AA1854" s="14"/>
      <c r="AB1854" s="5"/>
      <c r="AC1854" s="27"/>
      <c r="AD1854" s="5"/>
      <c r="AE1854" s="14"/>
      <c r="AF1854" s="5"/>
      <c r="AG1854" s="7"/>
    </row>
    <row r="1855" spans="1:33" s="54" customFormat="1">
      <c r="A1855" s="16" t="s">
        <v>6284</v>
      </c>
      <c r="B1855" s="16" t="s">
        <v>6285</v>
      </c>
      <c r="C1855" s="17" t="s">
        <v>91</v>
      </c>
      <c r="D1855" s="186"/>
      <c r="E1855" s="189">
        <v>90254</v>
      </c>
      <c r="F1855" s="17" t="s">
        <v>83</v>
      </c>
      <c r="G1855" s="17" t="s">
        <v>5756</v>
      </c>
      <c r="H1855" s="18">
        <v>12150996</v>
      </c>
      <c r="I1855" s="13">
        <v>4</v>
      </c>
      <c r="J1855" s="14">
        <v>35847</v>
      </c>
      <c r="K1855" s="19"/>
      <c r="L1855" s="14">
        <v>28426</v>
      </c>
      <c r="M1855" s="14"/>
      <c r="N1855" s="14">
        <v>0</v>
      </c>
      <c r="O1855" s="14"/>
      <c r="P1855" s="14">
        <v>529620</v>
      </c>
      <c r="Q1855" s="14"/>
      <c r="R1855" s="14">
        <v>0</v>
      </c>
      <c r="S1855" s="14"/>
      <c r="T1855" s="14">
        <v>0</v>
      </c>
      <c r="U1855" s="14"/>
      <c r="V1855" s="15">
        <v>593893</v>
      </c>
      <c r="W1855" s="14"/>
      <c r="X1855" s="5" t="str">
        <f t="shared" si="28"/>
        <v>No</v>
      </c>
      <c r="Y1855" s="14"/>
      <c r="Z1855" s="5"/>
      <c r="AA1855" s="14"/>
      <c r="AB1855" s="5"/>
      <c r="AC1855" s="27"/>
      <c r="AD1855" s="5"/>
      <c r="AE1855" s="14"/>
      <c r="AF1855" s="5"/>
      <c r="AG1855" s="7"/>
    </row>
    <row r="1856" spans="1:33" s="54" customFormat="1">
      <c r="A1856" s="16" t="s">
        <v>5011</v>
      </c>
      <c r="B1856" s="16" t="s">
        <v>5012</v>
      </c>
      <c r="C1856" s="17" t="s">
        <v>91</v>
      </c>
      <c r="D1856" s="186" t="s">
        <v>5013</v>
      </c>
      <c r="E1856" s="189" t="s">
        <v>5014</v>
      </c>
      <c r="F1856" s="17" t="s">
        <v>83</v>
      </c>
      <c r="G1856" s="17" t="s">
        <v>147</v>
      </c>
      <c r="H1856" s="18">
        <v>0</v>
      </c>
      <c r="I1856" s="13">
        <v>4</v>
      </c>
      <c r="J1856" s="14">
        <v>70669</v>
      </c>
      <c r="K1856" s="19"/>
      <c r="L1856" s="14">
        <v>2360</v>
      </c>
      <c r="M1856" s="14"/>
      <c r="N1856" s="14">
        <v>0</v>
      </c>
      <c r="O1856" s="14"/>
      <c r="P1856" s="14">
        <v>92736</v>
      </c>
      <c r="Q1856" s="14"/>
      <c r="R1856" s="14">
        <v>0</v>
      </c>
      <c r="S1856" s="14"/>
      <c r="T1856" s="14">
        <v>441234</v>
      </c>
      <c r="U1856" s="14"/>
      <c r="V1856" s="15">
        <v>606999</v>
      </c>
      <c r="W1856" s="14"/>
      <c r="X1856" s="5" t="str">
        <f t="shared" si="28"/>
        <v>No</v>
      </c>
      <c r="Y1856" s="14"/>
      <c r="Z1856" s="5"/>
      <c r="AA1856" s="14"/>
      <c r="AB1856" s="5"/>
      <c r="AC1856" s="27"/>
      <c r="AD1856" s="5"/>
      <c r="AE1856" s="14"/>
      <c r="AF1856" s="5"/>
      <c r="AG1856" s="7"/>
    </row>
    <row r="1857" spans="1:33" s="54" customFormat="1">
      <c r="A1857" s="16" t="s">
        <v>6291</v>
      </c>
      <c r="B1857" s="16" t="s">
        <v>6292</v>
      </c>
      <c r="C1857" s="17" t="s">
        <v>580</v>
      </c>
      <c r="D1857" s="186"/>
      <c r="E1857" s="189" t="s">
        <v>6293</v>
      </c>
      <c r="F1857" s="17" t="s">
        <v>157</v>
      </c>
      <c r="G1857" s="17" t="s">
        <v>147</v>
      </c>
      <c r="H1857" s="18">
        <v>0</v>
      </c>
      <c r="I1857" s="13">
        <v>4</v>
      </c>
      <c r="J1857" s="14">
        <v>4978</v>
      </c>
      <c r="K1857" s="19"/>
      <c r="L1857" s="14">
        <v>0</v>
      </c>
      <c r="M1857" s="14"/>
      <c r="N1857" s="14">
        <v>0</v>
      </c>
      <c r="O1857" s="14"/>
      <c r="P1857" s="14">
        <v>20352</v>
      </c>
      <c r="Q1857" s="14"/>
      <c r="R1857" s="14">
        <v>42007</v>
      </c>
      <c r="S1857" s="14"/>
      <c r="T1857" s="14">
        <v>0</v>
      </c>
      <c r="U1857" s="14"/>
      <c r="V1857" s="15">
        <v>67337</v>
      </c>
      <c r="W1857" s="14"/>
      <c r="X1857" s="5" t="str">
        <f t="shared" si="28"/>
        <v>No</v>
      </c>
      <c r="Y1857" s="14"/>
      <c r="Z1857" s="5"/>
      <c r="AA1857" s="14"/>
      <c r="AB1857" s="5"/>
      <c r="AC1857" s="27"/>
      <c r="AD1857" s="5"/>
      <c r="AE1857" s="14"/>
      <c r="AF1857" s="5"/>
      <c r="AG1857" s="7"/>
    </row>
    <row r="1858" spans="1:33" s="54" customFormat="1">
      <c r="A1858" s="16" t="s">
        <v>6273</v>
      </c>
      <c r="B1858" s="16" t="s">
        <v>6274</v>
      </c>
      <c r="C1858" s="17" t="s">
        <v>178</v>
      </c>
      <c r="D1858" s="186"/>
      <c r="E1858" s="189" t="s">
        <v>6275</v>
      </c>
      <c r="F1858" s="17" t="s">
        <v>157</v>
      </c>
      <c r="G1858" s="17" t="s">
        <v>147</v>
      </c>
      <c r="H1858" s="18">
        <v>0</v>
      </c>
      <c r="I1858" s="13">
        <v>4</v>
      </c>
      <c r="J1858" s="14">
        <v>0</v>
      </c>
      <c r="K1858" s="19"/>
      <c r="L1858" s="14">
        <v>0</v>
      </c>
      <c r="M1858" s="14"/>
      <c r="N1858" s="14">
        <v>0</v>
      </c>
      <c r="O1858" s="14"/>
      <c r="P1858" s="14">
        <v>82412</v>
      </c>
      <c r="Q1858" s="14"/>
      <c r="R1858" s="14">
        <v>46585</v>
      </c>
      <c r="S1858" s="14"/>
      <c r="T1858" s="14">
        <v>101585</v>
      </c>
      <c r="U1858" s="14"/>
      <c r="V1858" s="15">
        <v>230582</v>
      </c>
      <c r="W1858" s="14"/>
      <c r="X1858" s="5" t="str">
        <f t="shared" si="28"/>
        <v>No</v>
      </c>
      <c r="Y1858" s="14"/>
      <c r="Z1858" s="5"/>
      <c r="AA1858" s="14"/>
      <c r="AB1858" s="5"/>
      <c r="AC1858" s="27"/>
      <c r="AD1858" s="5"/>
      <c r="AE1858" s="14"/>
      <c r="AF1858" s="5"/>
      <c r="AG1858" s="7"/>
    </row>
    <row r="1859" spans="1:33" s="54" customFormat="1">
      <c r="A1859" s="16" t="s">
        <v>1017</v>
      </c>
      <c r="B1859" s="16" t="s">
        <v>1018</v>
      </c>
      <c r="C1859" s="17" t="s">
        <v>275</v>
      </c>
      <c r="D1859" s="186" t="s">
        <v>1019</v>
      </c>
      <c r="E1859" s="189">
        <v>70004</v>
      </c>
      <c r="F1859" s="17" t="s">
        <v>36</v>
      </c>
      <c r="G1859" s="17" t="s">
        <v>5756</v>
      </c>
      <c r="H1859" s="18">
        <v>0</v>
      </c>
      <c r="I1859" s="13">
        <v>4</v>
      </c>
      <c r="J1859" s="14">
        <v>201143</v>
      </c>
      <c r="K1859" s="19"/>
      <c r="L1859" s="14">
        <v>0</v>
      </c>
      <c r="M1859" s="14"/>
      <c r="N1859" s="14">
        <v>0</v>
      </c>
      <c r="O1859" s="14"/>
      <c r="P1859" s="14">
        <v>37513</v>
      </c>
      <c r="Q1859" s="14"/>
      <c r="R1859" s="14">
        <v>0</v>
      </c>
      <c r="S1859" s="14"/>
      <c r="T1859" s="14">
        <v>253840</v>
      </c>
      <c r="U1859" s="14"/>
      <c r="V1859" s="15">
        <v>492496</v>
      </c>
      <c r="W1859" s="14"/>
      <c r="X1859" s="5" t="str">
        <f t="shared" ref="X1859:X1922" si="29">IF(W1859&amp;U1859&amp;S1859&amp;Q1859&amp;O1859&amp;M1859&amp;K1859&lt;&gt;"","Yes","No")</f>
        <v>No</v>
      </c>
      <c r="Y1859" s="14"/>
      <c r="Z1859" s="5"/>
      <c r="AA1859" s="14"/>
      <c r="AB1859" s="5"/>
      <c r="AC1859" s="27"/>
      <c r="AD1859" s="5"/>
      <c r="AE1859" s="14"/>
      <c r="AF1859" s="5"/>
      <c r="AG1859" s="7"/>
    </row>
    <row r="1860" spans="1:33" s="54" customFormat="1">
      <c r="A1860" s="16" t="s">
        <v>562</v>
      </c>
      <c r="B1860" s="16" t="s">
        <v>167</v>
      </c>
      <c r="C1860" s="17" t="s">
        <v>160</v>
      </c>
      <c r="D1860" s="186">
        <v>1088</v>
      </c>
      <c r="E1860" s="189">
        <v>10088</v>
      </c>
      <c r="F1860" s="17" t="s">
        <v>88</v>
      </c>
      <c r="G1860" s="17" t="s">
        <v>84</v>
      </c>
      <c r="H1860" s="18">
        <v>203914</v>
      </c>
      <c r="I1860" s="13">
        <v>4</v>
      </c>
      <c r="J1860" s="14">
        <v>2282762</v>
      </c>
      <c r="K1860" s="19"/>
      <c r="L1860" s="14">
        <v>2106835</v>
      </c>
      <c r="M1860" s="14"/>
      <c r="N1860" s="14">
        <v>0</v>
      </c>
      <c r="O1860" s="14"/>
      <c r="P1860" s="14">
        <v>133882</v>
      </c>
      <c r="Q1860" s="14"/>
      <c r="R1860" s="14">
        <v>68444</v>
      </c>
      <c r="S1860" s="14"/>
      <c r="T1860" s="14">
        <v>1650550</v>
      </c>
      <c r="U1860" s="14"/>
      <c r="V1860" s="15">
        <v>6242473</v>
      </c>
      <c r="W1860" s="14"/>
      <c r="X1860" s="5" t="str">
        <f t="shared" si="29"/>
        <v>No</v>
      </c>
      <c r="Y1860" s="14"/>
      <c r="Z1860" s="5"/>
      <c r="AA1860" s="14"/>
      <c r="AB1860" s="5"/>
      <c r="AC1860" s="27"/>
      <c r="AD1860" s="5"/>
      <c r="AE1860" s="14"/>
      <c r="AF1860" s="5"/>
      <c r="AG1860" s="7"/>
    </row>
    <row r="1861" spans="1:33" s="54" customFormat="1">
      <c r="A1861" s="16" t="s">
        <v>142</v>
      </c>
      <c r="B1861" s="16" t="s">
        <v>143</v>
      </c>
      <c r="C1861" s="17" t="s">
        <v>144</v>
      </c>
      <c r="D1861" s="186" t="s">
        <v>145</v>
      </c>
      <c r="E1861" s="189" t="s">
        <v>146</v>
      </c>
      <c r="F1861" s="17" t="s">
        <v>138</v>
      </c>
      <c r="G1861" s="17" t="s">
        <v>147</v>
      </c>
      <c r="H1861" s="18">
        <v>0</v>
      </c>
      <c r="I1861" s="13">
        <v>4</v>
      </c>
      <c r="J1861" s="14">
        <v>0</v>
      </c>
      <c r="K1861" s="19"/>
      <c r="L1861" s="14">
        <v>0</v>
      </c>
      <c r="M1861" s="14"/>
      <c r="N1861" s="14">
        <v>0</v>
      </c>
      <c r="O1861" s="14"/>
      <c r="P1861" s="14">
        <v>73000</v>
      </c>
      <c r="Q1861" s="14"/>
      <c r="R1861" s="14">
        <v>0</v>
      </c>
      <c r="S1861" s="14"/>
      <c r="T1861" s="14">
        <v>346894</v>
      </c>
      <c r="U1861" s="14"/>
      <c r="V1861" s="15">
        <v>419894</v>
      </c>
      <c r="W1861" s="14"/>
      <c r="X1861" s="5" t="str">
        <f t="shared" si="29"/>
        <v>No</v>
      </c>
      <c r="Y1861" s="14"/>
      <c r="Z1861" s="5"/>
      <c r="AA1861" s="14"/>
      <c r="AB1861" s="5"/>
      <c r="AC1861" s="27"/>
      <c r="AD1861" s="5"/>
      <c r="AE1861" s="14"/>
      <c r="AF1861" s="5"/>
      <c r="AG1861" s="7"/>
    </row>
    <row r="1862" spans="1:33" s="54" customFormat="1">
      <c r="A1862" s="16" t="s">
        <v>531</v>
      </c>
      <c r="B1862" s="16" t="s">
        <v>532</v>
      </c>
      <c r="C1862" s="17" t="s">
        <v>120</v>
      </c>
      <c r="D1862" s="186">
        <v>6129</v>
      </c>
      <c r="E1862" s="189">
        <v>60129</v>
      </c>
      <c r="F1862" s="17" t="s">
        <v>83</v>
      </c>
      <c r="G1862" s="17" t="s">
        <v>5756</v>
      </c>
      <c r="H1862" s="18">
        <v>239938</v>
      </c>
      <c r="I1862" s="13">
        <v>4</v>
      </c>
      <c r="J1862" s="14">
        <v>20229</v>
      </c>
      <c r="K1862" s="19"/>
      <c r="L1862" s="14">
        <v>0</v>
      </c>
      <c r="M1862" s="14"/>
      <c r="N1862" s="14">
        <v>0</v>
      </c>
      <c r="O1862" s="14"/>
      <c r="P1862" s="14">
        <v>273439</v>
      </c>
      <c r="Q1862" s="14"/>
      <c r="R1862" s="14">
        <v>90141</v>
      </c>
      <c r="S1862" s="14"/>
      <c r="T1862" s="14">
        <v>518076</v>
      </c>
      <c r="U1862" s="14"/>
      <c r="V1862" s="15">
        <v>901885</v>
      </c>
      <c r="W1862" s="14"/>
      <c r="X1862" s="5" t="str">
        <f t="shared" si="29"/>
        <v>No</v>
      </c>
      <c r="Y1862" s="14"/>
      <c r="Z1862" s="5"/>
      <c r="AA1862" s="14"/>
      <c r="AB1862" s="5"/>
      <c r="AC1862" s="27"/>
      <c r="AD1862" s="5"/>
      <c r="AE1862" s="14"/>
      <c r="AF1862" s="5"/>
      <c r="AG1862" s="7"/>
    </row>
    <row r="1863" spans="1:33" s="54" customFormat="1">
      <c r="A1863" s="16" t="s">
        <v>2470</v>
      </c>
      <c r="B1863" s="16" t="s">
        <v>2471</v>
      </c>
      <c r="C1863" s="17" t="s">
        <v>46</v>
      </c>
      <c r="D1863" s="186" t="s">
        <v>2472</v>
      </c>
      <c r="E1863" s="189" t="s">
        <v>2473</v>
      </c>
      <c r="F1863" s="17" t="s">
        <v>88</v>
      </c>
      <c r="G1863" s="17" t="s">
        <v>147</v>
      </c>
      <c r="H1863" s="18">
        <v>0</v>
      </c>
      <c r="I1863" s="13">
        <v>3</v>
      </c>
      <c r="J1863" s="14">
        <v>51567</v>
      </c>
      <c r="K1863" s="19"/>
      <c r="L1863" s="14">
        <v>792</v>
      </c>
      <c r="M1863" s="14"/>
      <c r="N1863" s="14">
        <v>0</v>
      </c>
      <c r="O1863" s="14"/>
      <c r="P1863" s="14">
        <v>0</v>
      </c>
      <c r="Q1863" s="14"/>
      <c r="R1863" s="14">
        <v>212408</v>
      </c>
      <c r="S1863" s="14"/>
      <c r="T1863" s="14">
        <v>44862</v>
      </c>
      <c r="U1863" s="14"/>
      <c r="V1863" s="15">
        <v>309629</v>
      </c>
      <c r="W1863" s="14"/>
      <c r="X1863" s="5" t="str">
        <f t="shared" si="29"/>
        <v>No</v>
      </c>
      <c r="Y1863" s="14"/>
      <c r="Z1863" s="5"/>
      <c r="AA1863" s="14"/>
      <c r="AB1863" s="5"/>
      <c r="AC1863" s="27"/>
      <c r="AD1863" s="5"/>
      <c r="AE1863" s="14"/>
      <c r="AF1863" s="5"/>
      <c r="AG1863" s="7"/>
    </row>
    <row r="1864" spans="1:33" s="54" customFormat="1">
      <c r="A1864" s="16" t="s">
        <v>4733</v>
      </c>
      <c r="B1864" s="16" t="s">
        <v>4734</v>
      </c>
      <c r="C1864" s="17" t="s">
        <v>79</v>
      </c>
      <c r="D1864" s="186" t="s">
        <v>4735</v>
      </c>
      <c r="E1864" s="189" t="s">
        <v>4736</v>
      </c>
      <c r="F1864" s="17" t="s">
        <v>83</v>
      </c>
      <c r="G1864" s="17" t="s">
        <v>147</v>
      </c>
      <c r="H1864" s="18">
        <v>0</v>
      </c>
      <c r="I1864" s="13">
        <v>3</v>
      </c>
      <c r="J1864" s="14">
        <v>9942</v>
      </c>
      <c r="K1864" s="19"/>
      <c r="L1864" s="14">
        <v>1266</v>
      </c>
      <c r="M1864" s="14"/>
      <c r="N1864" s="14">
        <v>0</v>
      </c>
      <c r="O1864" s="14"/>
      <c r="P1864" s="14">
        <v>35434</v>
      </c>
      <c r="Q1864" s="14"/>
      <c r="R1864" s="14">
        <v>20000</v>
      </c>
      <c r="S1864" s="14"/>
      <c r="T1864" s="14">
        <v>83136</v>
      </c>
      <c r="U1864" s="14"/>
      <c r="V1864" s="15">
        <v>149778</v>
      </c>
      <c r="W1864" s="14"/>
      <c r="X1864" s="5" t="str">
        <f t="shared" si="29"/>
        <v>No</v>
      </c>
      <c r="Y1864" s="14"/>
      <c r="Z1864" s="5"/>
      <c r="AA1864" s="14"/>
      <c r="AB1864" s="5"/>
      <c r="AC1864" s="27"/>
      <c r="AD1864" s="5"/>
      <c r="AE1864" s="14"/>
      <c r="AF1864" s="5"/>
      <c r="AG1864" s="7"/>
    </row>
    <row r="1865" spans="1:33" s="54" customFormat="1">
      <c r="A1865" s="16" t="s">
        <v>2038</v>
      </c>
      <c r="B1865" s="16" t="s">
        <v>2039</v>
      </c>
      <c r="C1865" s="17" t="s">
        <v>69</v>
      </c>
      <c r="D1865" s="186" t="s">
        <v>2040</v>
      </c>
      <c r="E1865" s="189" t="s">
        <v>2041</v>
      </c>
      <c r="F1865" s="17" t="s">
        <v>157</v>
      </c>
      <c r="G1865" s="17" t="s">
        <v>147</v>
      </c>
      <c r="H1865" s="18">
        <v>0</v>
      </c>
      <c r="I1865" s="13">
        <v>3</v>
      </c>
      <c r="J1865" s="14">
        <v>13119</v>
      </c>
      <c r="K1865" s="19"/>
      <c r="L1865" s="14">
        <v>0</v>
      </c>
      <c r="M1865" s="14"/>
      <c r="N1865" s="14">
        <v>0</v>
      </c>
      <c r="O1865" s="14"/>
      <c r="P1865" s="14">
        <v>16933</v>
      </c>
      <c r="Q1865" s="14"/>
      <c r="R1865" s="14">
        <v>47175</v>
      </c>
      <c r="S1865" s="14"/>
      <c r="T1865" s="14">
        <v>76155</v>
      </c>
      <c r="U1865" s="14"/>
      <c r="V1865" s="15">
        <v>153382</v>
      </c>
      <c r="W1865" s="14"/>
      <c r="X1865" s="5" t="str">
        <f t="shared" si="29"/>
        <v>No</v>
      </c>
      <c r="Y1865" s="14"/>
      <c r="Z1865" s="5"/>
      <c r="AA1865" s="14"/>
      <c r="AB1865" s="5"/>
      <c r="AC1865" s="27"/>
      <c r="AD1865" s="5"/>
      <c r="AE1865" s="14"/>
      <c r="AF1865" s="5"/>
      <c r="AG1865" s="7"/>
    </row>
    <row r="1866" spans="1:33" s="54" customFormat="1">
      <c r="A1866" s="16" t="s">
        <v>2633</v>
      </c>
      <c r="B1866" s="16" t="s">
        <v>2634</v>
      </c>
      <c r="C1866" s="17" t="s">
        <v>288</v>
      </c>
      <c r="D1866" s="186" t="s">
        <v>2635</v>
      </c>
      <c r="E1866" s="189" t="s">
        <v>2636</v>
      </c>
      <c r="F1866" s="17" t="s">
        <v>83</v>
      </c>
      <c r="G1866" s="17" t="s">
        <v>147</v>
      </c>
      <c r="H1866" s="18">
        <v>0</v>
      </c>
      <c r="I1866" s="13">
        <v>3</v>
      </c>
      <c r="J1866" s="14">
        <v>19472</v>
      </c>
      <c r="K1866" s="19"/>
      <c r="L1866" s="14">
        <v>0</v>
      </c>
      <c r="M1866" s="14"/>
      <c r="N1866" s="14">
        <v>0</v>
      </c>
      <c r="O1866" s="14"/>
      <c r="P1866" s="14">
        <v>12667</v>
      </c>
      <c r="Q1866" s="14"/>
      <c r="R1866" s="14">
        <v>256054</v>
      </c>
      <c r="S1866" s="14"/>
      <c r="T1866" s="14">
        <v>0</v>
      </c>
      <c r="U1866" s="14"/>
      <c r="V1866" s="15">
        <v>288193</v>
      </c>
      <c r="W1866" s="14"/>
      <c r="X1866" s="5" t="str">
        <f t="shared" si="29"/>
        <v>No</v>
      </c>
      <c r="Y1866" s="14"/>
      <c r="Z1866" s="5"/>
      <c r="AA1866" s="14"/>
      <c r="AB1866" s="5"/>
      <c r="AC1866" s="27"/>
      <c r="AD1866" s="5"/>
      <c r="AE1866" s="14"/>
      <c r="AF1866" s="5"/>
      <c r="AG1866" s="7"/>
    </row>
    <row r="1867" spans="1:33" s="54" customFormat="1">
      <c r="A1867" s="16" t="s">
        <v>4964</v>
      </c>
      <c r="B1867" s="16" t="s">
        <v>4965</v>
      </c>
      <c r="C1867" s="17" t="s">
        <v>91</v>
      </c>
      <c r="D1867" s="186" t="s">
        <v>4966</v>
      </c>
      <c r="E1867" s="189" t="s">
        <v>4967</v>
      </c>
      <c r="F1867" s="17" t="s">
        <v>83</v>
      </c>
      <c r="G1867" s="17" t="s">
        <v>147</v>
      </c>
      <c r="H1867" s="18">
        <v>0</v>
      </c>
      <c r="I1867" s="13">
        <v>3</v>
      </c>
      <c r="J1867" s="14">
        <v>18782</v>
      </c>
      <c r="K1867" s="19"/>
      <c r="L1867" s="14">
        <v>106354</v>
      </c>
      <c r="M1867" s="14"/>
      <c r="N1867" s="14">
        <v>0</v>
      </c>
      <c r="O1867" s="14"/>
      <c r="P1867" s="14">
        <v>139500</v>
      </c>
      <c r="Q1867" s="14"/>
      <c r="R1867" s="14">
        <v>73761</v>
      </c>
      <c r="S1867" s="14"/>
      <c r="T1867" s="14">
        <v>60888</v>
      </c>
      <c r="U1867" s="14"/>
      <c r="V1867" s="15">
        <v>399285</v>
      </c>
      <c r="W1867" s="14"/>
      <c r="X1867" s="5" t="str">
        <f t="shared" si="29"/>
        <v>No</v>
      </c>
      <c r="Y1867" s="14"/>
      <c r="Z1867" s="5"/>
      <c r="AA1867" s="14"/>
      <c r="AB1867" s="5"/>
      <c r="AC1867" s="27"/>
      <c r="AD1867" s="5"/>
      <c r="AE1867" s="14"/>
      <c r="AF1867" s="5"/>
      <c r="AG1867" s="7"/>
    </row>
    <row r="1868" spans="1:33" s="54" customFormat="1">
      <c r="A1868" s="16" t="s">
        <v>3795</v>
      </c>
      <c r="B1868" s="16" t="s">
        <v>3796</v>
      </c>
      <c r="C1868" s="17" t="s">
        <v>278</v>
      </c>
      <c r="D1868" s="186" t="s">
        <v>3797</v>
      </c>
      <c r="E1868" s="189" t="s">
        <v>3798</v>
      </c>
      <c r="F1868" s="17" t="s">
        <v>83</v>
      </c>
      <c r="G1868" s="17" t="s">
        <v>147</v>
      </c>
      <c r="H1868" s="18">
        <v>0</v>
      </c>
      <c r="I1868" s="13">
        <v>3</v>
      </c>
      <c r="J1868" s="14">
        <v>4734</v>
      </c>
      <c r="K1868" s="19"/>
      <c r="L1868" s="14">
        <v>0</v>
      </c>
      <c r="M1868" s="14"/>
      <c r="N1868" s="14">
        <v>0</v>
      </c>
      <c r="O1868" s="14"/>
      <c r="P1868" s="14">
        <v>14635</v>
      </c>
      <c r="Q1868" s="14"/>
      <c r="R1868" s="14">
        <v>9757</v>
      </c>
      <c r="S1868" s="14"/>
      <c r="T1868" s="14">
        <v>24392</v>
      </c>
      <c r="U1868" s="14"/>
      <c r="V1868" s="15">
        <v>53518</v>
      </c>
      <c r="W1868" s="14"/>
      <c r="X1868" s="5" t="str">
        <f t="shared" si="29"/>
        <v>No</v>
      </c>
      <c r="Y1868" s="14"/>
      <c r="Z1868" s="5"/>
      <c r="AA1868" s="14"/>
      <c r="AB1868" s="5"/>
      <c r="AC1868" s="27"/>
      <c r="AD1868" s="5"/>
      <c r="AE1868" s="14"/>
      <c r="AF1868" s="5"/>
      <c r="AG1868" s="7"/>
    </row>
    <row r="1869" spans="1:33" s="54" customFormat="1">
      <c r="A1869" s="16" t="s">
        <v>6675</v>
      </c>
      <c r="B1869" s="16" t="s">
        <v>2247</v>
      </c>
      <c r="C1869" s="17" t="s">
        <v>275</v>
      </c>
      <c r="D1869" s="186" t="s">
        <v>2248</v>
      </c>
      <c r="E1869" s="189" t="s">
        <v>2249</v>
      </c>
      <c r="F1869" s="17" t="s">
        <v>83</v>
      </c>
      <c r="G1869" s="17" t="s">
        <v>147</v>
      </c>
      <c r="H1869" s="18">
        <v>0</v>
      </c>
      <c r="I1869" s="13">
        <v>3</v>
      </c>
      <c r="J1869" s="14">
        <v>7382</v>
      </c>
      <c r="K1869" s="19"/>
      <c r="L1869" s="14">
        <v>0</v>
      </c>
      <c r="M1869" s="14"/>
      <c r="N1869" s="14">
        <v>0</v>
      </c>
      <c r="O1869" s="14"/>
      <c r="P1869" s="14">
        <v>11738</v>
      </c>
      <c r="Q1869" s="14"/>
      <c r="R1869" s="14">
        <v>11738</v>
      </c>
      <c r="S1869" s="14"/>
      <c r="T1869" s="14">
        <v>65678</v>
      </c>
      <c r="U1869" s="14"/>
      <c r="V1869" s="15">
        <v>96536</v>
      </c>
      <c r="W1869" s="14"/>
      <c r="X1869" s="5" t="str">
        <f t="shared" si="29"/>
        <v>No</v>
      </c>
      <c r="Y1869" s="14"/>
      <c r="Z1869" s="5"/>
      <c r="AA1869" s="14"/>
      <c r="AB1869" s="5"/>
      <c r="AC1869" s="27"/>
      <c r="AD1869" s="5"/>
      <c r="AE1869" s="14"/>
      <c r="AF1869" s="5"/>
      <c r="AG1869" s="7"/>
    </row>
    <row r="1870" spans="1:33" s="54" customFormat="1">
      <c r="A1870" s="16" t="s">
        <v>4751</v>
      </c>
      <c r="B1870" s="16" t="s">
        <v>2729</v>
      </c>
      <c r="C1870" s="17" t="s">
        <v>65</v>
      </c>
      <c r="D1870" s="186" t="s">
        <v>4752</v>
      </c>
      <c r="E1870" s="189">
        <v>14</v>
      </c>
      <c r="F1870" s="17" t="s">
        <v>36</v>
      </c>
      <c r="G1870" s="17" t="s">
        <v>5756</v>
      </c>
      <c r="H1870" s="18">
        <v>0</v>
      </c>
      <c r="I1870" s="13">
        <v>3</v>
      </c>
      <c r="J1870" s="14">
        <v>49381</v>
      </c>
      <c r="K1870" s="19"/>
      <c r="L1870" s="14">
        <v>18739</v>
      </c>
      <c r="M1870" s="14"/>
      <c r="N1870" s="14">
        <v>0</v>
      </c>
      <c r="O1870" s="14"/>
      <c r="P1870" s="14">
        <v>25000</v>
      </c>
      <c r="Q1870" s="14"/>
      <c r="R1870" s="14">
        <v>87694</v>
      </c>
      <c r="S1870" s="14"/>
      <c r="T1870" s="14">
        <v>575207</v>
      </c>
      <c r="U1870" s="14"/>
      <c r="V1870" s="15">
        <v>756021</v>
      </c>
      <c r="W1870" s="14"/>
      <c r="X1870" s="5" t="str">
        <f t="shared" si="29"/>
        <v>No</v>
      </c>
      <c r="Y1870" s="14"/>
      <c r="Z1870" s="5"/>
      <c r="AA1870" s="14"/>
      <c r="AB1870" s="5"/>
      <c r="AC1870" s="27"/>
      <c r="AD1870" s="5"/>
      <c r="AE1870" s="14"/>
      <c r="AF1870" s="5"/>
      <c r="AG1870" s="7"/>
    </row>
    <row r="1871" spans="1:33" s="54" customFormat="1">
      <c r="A1871" s="16" t="s">
        <v>4669</v>
      </c>
      <c r="B1871" s="16" t="s">
        <v>4670</v>
      </c>
      <c r="C1871" s="17" t="s">
        <v>42</v>
      </c>
      <c r="D1871" s="186" t="s">
        <v>4671</v>
      </c>
      <c r="E1871" s="189" t="s">
        <v>4672</v>
      </c>
      <c r="F1871" s="17" t="s">
        <v>83</v>
      </c>
      <c r="G1871" s="17" t="s">
        <v>147</v>
      </c>
      <c r="H1871" s="18">
        <v>0</v>
      </c>
      <c r="I1871" s="13">
        <v>3</v>
      </c>
      <c r="J1871" s="14">
        <v>14528</v>
      </c>
      <c r="K1871" s="19"/>
      <c r="L1871" s="14">
        <v>0</v>
      </c>
      <c r="M1871" s="14"/>
      <c r="N1871" s="14">
        <v>0</v>
      </c>
      <c r="O1871" s="14"/>
      <c r="P1871" s="14">
        <v>77636</v>
      </c>
      <c r="Q1871" s="14"/>
      <c r="R1871" s="14">
        <v>45198</v>
      </c>
      <c r="S1871" s="14"/>
      <c r="T1871" s="14">
        <v>66882</v>
      </c>
      <c r="U1871" s="14"/>
      <c r="V1871" s="15">
        <v>204244</v>
      </c>
      <c r="W1871" s="14"/>
      <c r="X1871" s="5" t="str">
        <f t="shared" si="29"/>
        <v>No</v>
      </c>
      <c r="Y1871" s="14"/>
      <c r="Z1871" s="5"/>
      <c r="AA1871" s="14"/>
      <c r="AB1871" s="5"/>
      <c r="AC1871" s="27"/>
      <c r="AD1871" s="5"/>
      <c r="AE1871" s="14"/>
      <c r="AF1871" s="5"/>
      <c r="AG1871" s="7"/>
    </row>
    <row r="1872" spans="1:33" s="54" customFormat="1">
      <c r="A1872" s="16" t="s">
        <v>949</v>
      </c>
      <c r="B1872" s="16" t="s">
        <v>950</v>
      </c>
      <c r="C1872" s="17" t="s">
        <v>129</v>
      </c>
      <c r="D1872" s="186" t="s">
        <v>951</v>
      </c>
      <c r="E1872" s="189" t="s">
        <v>952</v>
      </c>
      <c r="F1872" s="17" t="s">
        <v>83</v>
      </c>
      <c r="G1872" s="17" t="s">
        <v>147</v>
      </c>
      <c r="H1872" s="18">
        <v>0</v>
      </c>
      <c r="I1872" s="13">
        <v>3</v>
      </c>
      <c r="J1872" s="14">
        <v>2676</v>
      </c>
      <c r="K1872" s="19"/>
      <c r="L1872" s="14">
        <v>0</v>
      </c>
      <c r="M1872" s="14"/>
      <c r="N1872" s="14">
        <v>0</v>
      </c>
      <c r="O1872" s="14"/>
      <c r="P1872" s="14">
        <v>56115</v>
      </c>
      <c r="Q1872" s="14"/>
      <c r="R1872" s="14">
        <v>0</v>
      </c>
      <c r="S1872" s="14"/>
      <c r="T1872" s="14">
        <v>52523</v>
      </c>
      <c r="U1872" s="14"/>
      <c r="V1872" s="15">
        <v>111314</v>
      </c>
      <c r="W1872" s="14"/>
      <c r="X1872" s="5" t="str">
        <f t="shared" si="29"/>
        <v>No</v>
      </c>
      <c r="Y1872" s="14"/>
      <c r="Z1872" s="5"/>
      <c r="AA1872" s="14"/>
      <c r="AB1872" s="5"/>
      <c r="AC1872" s="27"/>
      <c r="AD1872" s="5"/>
      <c r="AE1872" s="14"/>
      <c r="AF1872" s="5"/>
      <c r="AG1872" s="7"/>
    </row>
    <row r="1873" spans="1:33" s="54" customFormat="1">
      <c r="A1873" s="16" t="s">
        <v>6682</v>
      </c>
      <c r="B1873" s="16" t="s">
        <v>2250</v>
      </c>
      <c r="C1873" s="17" t="s">
        <v>275</v>
      </c>
      <c r="D1873" s="186" t="s">
        <v>2251</v>
      </c>
      <c r="E1873" s="189" t="s">
        <v>2252</v>
      </c>
      <c r="F1873" s="17" t="s">
        <v>83</v>
      </c>
      <c r="G1873" s="17" t="s">
        <v>147</v>
      </c>
      <c r="H1873" s="18">
        <v>0</v>
      </c>
      <c r="I1873" s="13">
        <v>3</v>
      </c>
      <c r="J1873" s="14">
        <v>12196</v>
      </c>
      <c r="K1873" s="19"/>
      <c r="L1873" s="14">
        <v>0</v>
      </c>
      <c r="M1873" s="14"/>
      <c r="N1873" s="14">
        <v>0</v>
      </c>
      <c r="O1873" s="14"/>
      <c r="P1873" s="14">
        <v>11637</v>
      </c>
      <c r="Q1873" s="14"/>
      <c r="R1873" s="14">
        <v>11637</v>
      </c>
      <c r="S1873" s="14"/>
      <c r="T1873" s="14">
        <v>47421</v>
      </c>
      <c r="U1873" s="14"/>
      <c r="V1873" s="15">
        <v>82891</v>
      </c>
      <c r="W1873" s="14"/>
      <c r="X1873" s="5" t="str">
        <f t="shared" si="29"/>
        <v>No</v>
      </c>
      <c r="Y1873" s="14"/>
      <c r="Z1873" s="5"/>
      <c r="AA1873" s="14"/>
      <c r="AB1873" s="5"/>
      <c r="AC1873" s="27"/>
      <c r="AD1873" s="5"/>
      <c r="AE1873" s="14"/>
      <c r="AF1873" s="5"/>
      <c r="AG1873" s="7"/>
    </row>
    <row r="1874" spans="1:33" s="54" customFormat="1">
      <c r="A1874" s="16" t="s">
        <v>341</v>
      </c>
      <c r="B1874" s="16" t="s">
        <v>342</v>
      </c>
      <c r="C1874" s="17" t="s">
        <v>73</v>
      </c>
      <c r="D1874" s="186" t="s">
        <v>343</v>
      </c>
      <c r="E1874" s="189" t="s">
        <v>344</v>
      </c>
      <c r="F1874" s="17" t="s">
        <v>83</v>
      </c>
      <c r="G1874" s="17" t="s">
        <v>147</v>
      </c>
      <c r="H1874" s="18">
        <v>0</v>
      </c>
      <c r="I1874" s="13">
        <v>3</v>
      </c>
      <c r="J1874" s="14">
        <v>8329</v>
      </c>
      <c r="K1874" s="19"/>
      <c r="L1874" s="14">
        <v>0</v>
      </c>
      <c r="M1874" s="14"/>
      <c r="N1874" s="14">
        <v>0</v>
      </c>
      <c r="O1874" s="14"/>
      <c r="P1874" s="14">
        <v>84915</v>
      </c>
      <c r="Q1874" s="14"/>
      <c r="R1874" s="14">
        <v>0</v>
      </c>
      <c r="S1874" s="14"/>
      <c r="T1874" s="14">
        <v>113432</v>
      </c>
      <c r="U1874" s="14"/>
      <c r="V1874" s="15">
        <v>206676</v>
      </c>
      <c r="W1874" s="14"/>
      <c r="X1874" s="5" t="str">
        <f t="shared" si="29"/>
        <v>No</v>
      </c>
      <c r="Y1874" s="14"/>
      <c r="Z1874" s="5"/>
      <c r="AA1874" s="14"/>
      <c r="AB1874" s="5"/>
      <c r="AC1874" s="27"/>
      <c r="AD1874" s="5"/>
      <c r="AE1874" s="14"/>
      <c r="AF1874" s="5"/>
      <c r="AG1874" s="7"/>
    </row>
    <row r="1875" spans="1:33" s="54" customFormat="1">
      <c r="A1875" s="16" t="s">
        <v>6678</v>
      </c>
      <c r="B1875" s="16" t="s">
        <v>6679</v>
      </c>
      <c r="C1875" s="17" t="s">
        <v>39</v>
      </c>
      <c r="D1875" s="186"/>
      <c r="E1875" s="189" t="s">
        <v>6680</v>
      </c>
      <c r="F1875" s="17" t="s">
        <v>36</v>
      </c>
      <c r="G1875" s="17" t="s">
        <v>147</v>
      </c>
      <c r="H1875" s="18">
        <v>0</v>
      </c>
      <c r="I1875" s="13">
        <v>3</v>
      </c>
      <c r="J1875" s="14">
        <v>0</v>
      </c>
      <c r="K1875" s="19"/>
      <c r="L1875" s="14">
        <v>0</v>
      </c>
      <c r="M1875" s="14"/>
      <c r="N1875" s="14">
        <v>0</v>
      </c>
      <c r="O1875" s="14"/>
      <c r="P1875" s="14">
        <v>99562</v>
      </c>
      <c r="Q1875" s="14"/>
      <c r="R1875" s="14">
        <v>0</v>
      </c>
      <c r="S1875" s="14"/>
      <c r="T1875" s="14">
        <v>167198</v>
      </c>
      <c r="U1875" s="14"/>
      <c r="V1875" s="15">
        <v>266760</v>
      </c>
      <c r="W1875" s="14"/>
      <c r="X1875" s="5" t="str">
        <f t="shared" si="29"/>
        <v>No</v>
      </c>
      <c r="Y1875" s="14"/>
      <c r="Z1875" s="5"/>
      <c r="AA1875" s="14"/>
      <c r="AB1875" s="5"/>
      <c r="AC1875" s="27"/>
      <c r="AD1875" s="5"/>
      <c r="AE1875" s="14"/>
      <c r="AF1875" s="5"/>
      <c r="AG1875" s="7"/>
    </row>
    <row r="1876" spans="1:33" s="54" customFormat="1">
      <c r="A1876" s="16" t="s">
        <v>3371</v>
      </c>
      <c r="B1876" s="16" t="s">
        <v>3372</v>
      </c>
      <c r="C1876" s="17" t="s">
        <v>254</v>
      </c>
      <c r="D1876" s="186" t="s">
        <v>3373</v>
      </c>
      <c r="E1876" s="189">
        <v>88116</v>
      </c>
      <c r="F1876" s="17" t="s">
        <v>36</v>
      </c>
      <c r="G1876" s="17" t="s">
        <v>5756</v>
      </c>
      <c r="H1876" s="18">
        <v>0</v>
      </c>
      <c r="I1876" s="13">
        <v>3</v>
      </c>
      <c r="J1876" s="14">
        <v>6784</v>
      </c>
      <c r="K1876" s="19"/>
      <c r="L1876" s="14">
        <v>0</v>
      </c>
      <c r="M1876" s="14"/>
      <c r="N1876" s="14">
        <v>0</v>
      </c>
      <c r="O1876" s="14"/>
      <c r="P1876" s="14">
        <v>0</v>
      </c>
      <c r="Q1876" s="14"/>
      <c r="R1876" s="14">
        <v>0</v>
      </c>
      <c r="S1876" s="14"/>
      <c r="T1876" s="14">
        <v>193155</v>
      </c>
      <c r="U1876" s="14"/>
      <c r="V1876" s="15">
        <v>199939</v>
      </c>
      <c r="W1876" s="14"/>
      <c r="X1876" s="5" t="str">
        <f t="shared" si="29"/>
        <v>No</v>
      </c>
      <c r="Y1876" s="14"/>
      <c r="Z1876" s="5"/>
      <c r="AA1876" s="14"/>
      <c r="AB1876" s="5"/>
      <c r="AC1876" s="27"/>
      <c r="AD1876" s="5"/>
      <c r="AE1876" s="14"/>
      <c r="AF1876" s="5"/>
      <c r="AG1876" s="7"/>
    </row>
    <row r="1877" spans="1:33" s="54" customFormat="1">
      <c r="A1877" s="16" t="s">
        <v>960</v>
      </c>
      <c r="B1877" s="16" t="s">
        <v>961</v>
      </c>
      <c r="C1877" s="17" t="s">
        <v>129</v>
      </c>
      <c r="D1877" s="186" t="s">
        <v>962</v>
      </c>
      <c r="E1877" s="189" t="s">
        <v>963</v>
      </c>
      <c r="F1877" s="17" t="s">
        <v>83</v>
      </c>
      <c r="G1877" s="17" t="s">
        <v>147</v>
      </c>
      <c r="H1877" s="18">
        <v>0</v>
      </c>
      <c r="I1877" s="13">
        <v>3</v>
      </c>
      <c r="J1877" s="14">
        <v>21928</v>
      </c>
      <c r="K1877" s="19"/>
      <c r="L1877" s="14">
        <v>0</v>
      </c>
      <c r="M1877" s="14"/>
      <c r="N1877" s="14">
        <v>0</v>
      </c>
      <c r="O1877" s="14"/>
      <c r="P1877" s="14">
        <v>85984</v>
      </c>
      <c r="Q1877" s="14"/>
      <c r="R1877" s="14">
        <v>0</v>
      </c>
      <c r="S1877" s="14"/>
      <c r="T1877" s="14">
        <v>82805</v>
      </c>
      <c r="U1877" s="14"/>
      <c r="V1877" s="15">
        <v>190717</v>
      </c>
      <c r="W1877" s="14"/>
      <c r="X1877" s="5" t="str">
        <f t="shared" si="29"/>
        <v>No</v>
      </c>
      <c r="Y1877" s="14"/>
      <c r="Z1877" s="5"/>
      <c r="AA1877" s="14"/>
      <c r="AB1877" s="5"/>
      <c r="AC1877" s="27"/>
      <c r="AD1877" s="5"/>
      <c r="AE1877" s="14"/>
      <c r="AF1877" s="5"/>
      <c r="AG1877" s="7"/>
    </row>
    <row r="1878" spans="1:33" s="54" customFormat="1">
      <c r="A1878" s="16" t="s">
        <v>2163</v>
      </c>
      <c r="B1878" s="16" t="s">
        <v>2164</v>
      </c>
      <c r="C1878" s="17" t="s">
        <v>275</v>
      </c>
      <c r="D1878" s="186" t="s">
        <v>2165</v>
      </c>
      <c r="E1878" s="189" t="s">
        <v>2166</v>
      </c>
      <c r="F1878" s="17" t="s">
        <v>83</v>
      </c>
      <c r="G1878" s="17" t="s">
        <v>147</v>
      </c>
      <c r="H1878" s="18">
        <v>0</v>
      </c>
      <c r="I1878" s="13">
        <v>3</v>
      </c>
      <c r="J1878" s="14">
        <v>6232</v>
      </c>
      <c r="K1878" s="19"/>
      <c r="L1878" s="14">
        <v>0</v>
      </c>
      <c r="M1878" s="14"/>
      <c r="N1878" s="14">
        <v>0</v>
      </c>
      <c r="O1878" s="14"/>
      <c r="P1878" s="14">
        <v>11015</v>
      </c>
      <c r="Q1878" s="14"/>
      <c r="R1878" s="14">
        <v>11015</v>
      </c>
      <c r="S1878" s="14"/>
      <c r="T1878" s="14">
        <v>35275</v>
      </c>
      <c r="U1878" s="14"/>
      <c r="V1878" s="15">
        <v>63537</v>
      </c>
      <c r="W1878" s="14"/>
      <c r="X1878" s="5" t="str">
        <f t="shared" si="29"/>
        <v>No</v>
      </c>
      <c r="Y1878" s="14"/>
      <c r="Z1878" s="5"/>
      <c r="AA1878" s="14"/>
      <c r="AB1878" s="5"/>
      <c r="AC1878" s="27"/>
      <c r="AD1878" s="5"/>
      <c r="AE1878" s="14"/>
      <c r="AF1878" s="5"/>
      <c r="AG1878" s="7"/>
    </row>
    <row r="1879" spans="1:33" s="54" customFormat="1">
      <c r="A1879" s="16" t="s">
        <v>972</v>
      </c>
      <c r="B1879" s="16" t="s">
        <v>2890</v>
      </c>
      <c r="C1879" s="17" t="s">
        <v>129</v>
      </c>
      <c r="D1879" s="186" t="s">
        <v>973</v>
      </c>
      <c r="E1879" s="189" t="s">
        <v>974</v>
      </c>
      <c r="F1879" s="17" t="s">
        <v>83</v>
      </c>
      <c r="G1879" s="17" t="s">
        <v>147</v>
      </c>
      <c r="H1879" s="18">
        <v>0</v>
      </c>
      <c r="I1879" s="13">
        <v>3</v>
      </c>
      <c r="J1879" s="14">
        <v>4253</v>
      </c>
      <c r="K1879" s="19"/>
      <c r="L1879" s="14">
        <v>0</v>
      </c>
      <c r="M1879" s="14"/>
      <c r="N1879" s="14">
        <v>0</v>
      </c>
      <c r="O1879" s="14"/>
      <c r="P1879" s="14">
        <v>81309</v>
      </c>
      <c r="Q1879" s="14"/>
      <c r="R1879" s="14">
        <v>0</v>
      </c>
      <c r="S1879" s="14"/>
      <c r="T1879" s="14">
        <v>70005</v>
      </c>
      <c r="U1879" s="14"/>
      <c r="V1879" s="15">
        <v>155567</v>
      </c>
      <c r="W1879" s="14"/>
      <c r="X1879" s="5" t="str">
        <f t="shared" si="29"/>
        <v>No</v>
      </c>
      <c r="Y1879" s="14"/>
      <c r="Z1879" s="5"/>
      <c r="AA1879" s="14"/>
      <c r="AB1879" s="5"/>
      <c r="AC1879" s="27"/>
      <c r="AD1879" s="5"/>
      <c r="AE1879" s="14"/>
      <c r="AF1879" s="5"/>
      <c r="AG1879" s="7"/>
    </row>
    <row r="1880" spans="1:33" s="54" customFormat="1">
      <c r="A1880" s="16" t="s">
        <v>2423</v>
      </c>
      <c r="B1880" s="16" t="s">
        <v>2424</v>
      </c>
      <c r="C1880" s="17" t="s">
        <v>46</v>
      </c>
      <c r="D1880" s="186" t="s">
        <v>2425</v>
      </c>
      <c r="E1880" s="189" t="s">
        <v>2426</v>
      </c>
      <c r="F1880" s="17" t="s">
        <v>88</v>
      </c>
      <c r="G1880" s="17" t="s">
        <v>147</v>
      </c>
      <c r="H1880" s="18">
        <v>0</v>
      </c>
      <c r="I1880" s="13">
        <v>3</v>
      </c>
      <c r="J1880" s="14">
        <v>63448</v>
      </c>
      <c r="K1880" s="19"/>
      <c r="L1880" s="14">
        <v>55327</v>
      </c>
      <c r="M1880" s="14"/>
      <c r="N1880" s="14">
        <v>0</v>
      </c>
      <c r="O1880" s="14"/>
      <c r="P1880" s="14">
        <v>0</v>
      </c>
      <c r="Q1880" s="14"/>
      <c r="R1880" s="14">
        <v>184969</v>
      </c>
      <c r="S1880" s="14"/>
      <c r="T1880" s="14">
        <v>44752</v>
      </c>
      <c r="U1880" s="14"/>
      <c r="V1880" s="15">
        <v>348496</v>
      </c>
      <c r="W1880" s="14"/>
      <c r="X1880" s="5" t="str">
        <f t="shared" si="29"/>
        <v>No</v>
      </c>
      <c r="Y1880" s="14"/>
      <c r="Z1880" s="5"/>
      <c r="AA1880" s="14"/>
      <c r="AB1880" s="5"/>
      <c r="AC1880" s="27"/>
      <c r="AD1880" s="5"/>
      <c r="AE1880" s="14"/>
      <c r="AF1880" s="5"/>
      <c r="AG1880" s="7"/>
    </row>
    <row r="1881" spans="1:33" s="54" customFormat="1">
      <c r="A1881" s="16" t="s">
        <v>6307</v>
      </c>
      <c r="B1881" s="16" t="s">
        <v>6170</v>
      </c>
      <c r="C1881" s="17" t="s">
        <v>91</v>
      </c>
      <c r="D1881" s="186"/>
      <c r="E1881" s="189">
        <v>90279</v>
      </c>
      <c r="F1881" s="17" t="s">
        <v>83</v>
      </c>
      <c r="G1881" s="17" t="s">
        <v>5756</v>
      </c>
      <c r="H1881" s="18">
        <v>12150996</v>
      </c>
      <c r="I1881" s="13">
        <v>3</v>
      </c>
      <c r="J1881" s="14">
        <v>3507</v>
      </c>
      <c r="K1881" s="19"/>
      <c r="L1881" s="14">
        <v>0</v>
      </c>
      <c r="M1881" s="14"/>
      <c r="N1881" s="14">
        <v>0</v>
      </c>
      <c r="O1881" s="14"/>
      <c r="P1881" s="14">
        <v>210450</v>
      </c>
      <c r="Q1881" s="14"/>
      <c r="R1881" s="14">
        <v>0</v>
      </c>
      <c r="S1881" s="14"/>
      <c r="T1881" s="14">
        <v>0</v>
      </c>
      <c r="U1881" s="14"/>
      <c r="V1881" s="15">
        <v>213957</v>
      </c>
      <c r="W1881" s="14"/>
      <c r="X1881" s="5" t="str">
        <f t="shared" si="29"/>
        <v>No</v>
      </c>
      <c r="Y1881" s="14"/>
      <c r="Z1881" s="5"/>
      <c r="AA1881" s="14"/>
      <c r="AB1881" s="5"/>
      <c r="AC1881" s="27"/>
      <c r="AD1881" s="5"/>
      <c r="AE1881" s="14"/>
      <c r="AF1881" s="5"/>
      <c r="AG1881" s="7"/>
    </row>
    <row r="1882" spans="1:33" s="54" customFormat="1">
      <c r="A1882" s="16" t="s">
        <v>773</v>
      </c>
      <c r="B1882" s="16" t="s">
        <v>6497</v>
      </c>
      <c r="C1882" s="17" t="s">
        <v>129</v>
      </c>
      <c r="D1882" s="186" t="s">
        <v>774</v>
      </c>
      <c r="E1882" s="189" t="s">
        <v>775</v>
      </c>
      <c r="F1882" s="17" t="s">
        <v>83</v>
      </c>
      <c r="G1882" s="17" t="s">
        <v>147</v>
      </c>
      <c r="H1882" s="18">
        <v>0</v>
      </c>
      <c r="I1882" s="13">
        <v>3</v>
      </c>
      <c r="J1882" s="14">
        <v>18177</v>
      </c>
      <c r="K1882" s="19"/>
      <c r="L1882" s="14">
        <v>0</v>
      </c>
      <c r="M1882" s="14"/>
      <c r="N1882" s="14">
        <v>0</v>
      </c>
      <c r="O1882" s="14"/>
      <c r="P1882" s="14">
        <v>58674</v>
      </c>
      <c r="Q1882" s="14"/>
      <c r="R1882" s="14">
        <v>0</v>
      </c>
      <c r="S1882" s="14"/>
      <c r="T1882" s="14">
        <v>46966</v>
      </c>
      <c r="U1882" s="14"/>
      <c r="V1882" s="15">
        <v>123817</v>
      </c>
      <c r="W1882" s="14"/>
      <c r="X1882" s="5" t="str">
        <f t="shared" si="29"/>
        <v>No</v>
      </c>
      <c r="Y1882" s="14"/>
      <c r="Z1882" s="5"/>
      <c r="AA1882" s="14"/>
      <c r="AB1882" s="5"/>
      <c r="AC1882" s="27"/>
      <c r="AD1882" s="5"/>
      <c r="AE1882" s="14"/>
      <c r="AF1882" s="5"/>
      <c r="AG1882" s="7"/>
    </row>
    <row r="1883" spans="1:33" s="54" customFormat="1">
      <c r="A1883" s="16" t="s">
        <v>6310</v>
      </c>
      <c r="B1883" s="16" t="s">
        <v>6311</v>
      </c>
      <c r="C1883" s="17" t="s">
        <v>171</v>
      </c>
      <c r="D1883" s="186"/>
      <c r="E1883" s="189">
        <v>40255</v>
      </c>
      <c r="F1883" s="17" t="s">
        <v>83</v>
      </c>
      <c r="G1883" s="17" t="s">
        <v>5756</v>
      </c>
      <c r="H1883" s="18">
        <v>5502379</v>
      </c>
      <c r="I1883" s="13">
        <v>3</v>
      </c>
      <c r="J1883" s="14">
        <v>66733</v>
      </c>
      <c r="K1883" s="19"/>
      <c r="L1883" s="14">
        <v>0</v>
      </c>
      <c r="M1883" s="14"/>
      <c r="N1883" s="14">
        <v>0</v>
      </c>
      <c r="O1883" s="14"/>
      <c r="P1883" s="14">
        <v>613388</v>
      </c>
      <c r="Q1883" s="14"/>
      <c r="R1883" s="14">
        <v>0</v>
      </c>
      <c r="S1883" s="14"/>
      <c r="T1883" s="14">
        <v>0</v>
      </c>
      <c r="U1883" s="14"/>
      <c r="V1883" s="15">
        <v>680121</v>
      </c>
      <c r="W1883" s="14"/>
      <c r="X1883" s="5" t="str">
        <f t="shared" si="29"/>
        <v>No</v>
      </c>
      <c r="Y1883" s="14"/>
      <c r="Z1883" s="5"/>
      <c r="AA1883" s="14"/>
      <c r="AB1883" s="5"/>
      <c r="AC1883" s="27"/>
      <c r="AD1883" s="5"/>
      <c r="AE1883" s="14"/>
      <c r="AF1883" s="5"/>
      <c r="AG1883" s="7"/>
    </row>
    <row r="1884" spans="1:33" s="54" customFormat="1">
      <c r="A1884" s="16" t="s">
        <v>375</v>
      </c>
      <c r="B1884" s="16" t="s">
        <v>6479</v>
      </c>
      <c r="C1884" s="17" t="s">
        <v>73</v>
      </c>
      <c r="D1884" s="186" t="s">
        <v>376</v>
      </c>
      <c r="E1884" s="189" t="s">
        <v>377</v>
      </c>
      <c r="F1884" s="17" t="s">
        <v>83</v>
      </c>
      <c r="G1884" s="17" t="s">
        <v>147</v>
      </c>
      <c r="H1884" s="18">
        <v>0</v>
      </c>
      <c r="I1884" s="13">
        <v>3</v>
      </c>
      <c r="J1884" s="14">
        <v>406</v>
      </c>
      <c r="K1884" s="19"/>
      <c r="L1884" s="14">
        <v>236</v>
      </c>
      <c r="M1884" s="14"/>
      <c r="N1884" s="14">
        <v>0</v>
      </c>
      <c r="O1884" s="14"/>
      <c r="P1884" s="14">
        <v>63205</v>
      </c>
      <c r="Q1884" s="14"/>
      <c r="R1884" s="14">
        <v>0</v>
      </c>
      <c r="S1884" s="14"/>
      <c r="T1884" s="14">
        <v>93513</v>
      </c>
      <c r="U1884" s="14"/>
      <c r="V1884" s="15">
        <v>157360</v>
      </c>
      <c r="W1884" s="14"/>
      <c r="X1884" s="5" t="str">
        <f t="shared" si="29"/>
        <v>No</v>
      </c>
      <c r="Y1884" s="14"/>
      <c r="Z1884" s="5"/>
      <c r="AA1884" s="14"/>
      <c r="AB1884" s="5"/>
      <c r="AC1884" s="27"/>
      <c r="AD1884" s="5"/>
      <c r="AE1884" s="14"/>
      <c r="AF1884" s="5"/>
      <c r="AG1884" s="7"/>
    </row>
    <row r="1885" spans="1:33" s="54" customFormat="1">
      <c r="A1885" s="16" t="s">
        <v>1715</v>
      </c>
      <c r="B1885" s="16" t="s">
        <v>718</v>
      </c>
      <c r="C1885" s="17" t="s">
        <v>278</v>
      </c>
      <c r="D1885" s="186">
        <v>7054</v>
      </c>
      <c r="E1885" s="189" t="s">
        <v>6681</v>
      </c>
      <c r="F1885" s="17" t="s">
        <v>83</v>
      </c>
      <c r="G1885" s="17" t="s">
        <v>147</v>
      </c>
      <c r="H1885" s="18">
        <v>472870</v>
      </c>
      <c r="I1885" s="13">
        <v>3</v>
      </c>
      <c r="J1885" s="14">
        <v>13733</v>
      </c>
      <c r="K1885" s="19"/>
      <c r="L1885" s="14">
        <v>0</v>
      </c>
      <c r="M1885" s="14"/>
      <c r="N1885" s="14">
        <v>0</v>
      </c>
      <c r="O1885" s="14"/>
      <c r="P1885" s="14">
        <v>63145</v>
      </c>
      <c r="Q1885" s="14"/>
      <c r="R1885" s="14">
        <v>35438</v>
      </c>
      <c r="S1885" s="14"/>
      <c r="T1885" s="14">
        <v>128693</v>
      </c>
      <c r="U1885" s="14"/>
      <c r="V1885" s="15">
        <v>241009</v>
      </c>
      <c r="W1885" s="14"/>
      <c r="X1885" s="5" t="str">
        <f t="shared" si="29"/>
        <v>No</v>
      </c>
      <c r="Y1885" s="14"/>
      <c r="Z1885" s="5"/>
      <c r="AA1885" s="14"/>
      <c r="AB1885" s="5"/>
      <c r="AC1885" s="27"/>
      <c r="AD1885" s="5"/>
      <c r="AE1885" s="14"/>
      <c r="AF1885" s="5"/>
      <c r="AG1885" s="7"/>
    </row>
    <row r="1886" spans="1:33" s="54" customFormat="1">
      <c r="A1886" s="16" t="s">
        <v>1295</v>
      </c>
      <c r="B1886" s="16" t="s">
        <v>1296</v>
      </c>
      <c r="C1886" s="17" t="s">
        <v>141</v>
      </c>
      <c r="D1886" s="186" t="s">
        <v>1297</v>
      </c>
      <c r="E1886" s="189" t="s">
        <v>1298</v>
      </c>
      <c r="F1886" s="17" t="s">
        <v>88</v>
      </c>
      <c r="G1886" s="17" t="s">
        <v>147</v>
      </c>
      <c r="H1886" s="18">
        <v>0</v>
      </c>
      <c r="I1886" s="13">
        <v>3</v>
      </c>
      <c r="J1886" s="14">
        <v>6985</v>
      </c>
      <c r="K1886" s="19"/>
      <c r="L1886" s="14">
        <v>0</v>
      </c>
      <c r="M1886" s="14"/>
      <c r="N1886" s="14">
        <v>0</v>
      </c>
      <c r="O1886" s="14"/>
      <c r="P1886" s="14">
        <v>21155</v>
      </c>
      <c r="Q1886" s="14"/>
      <c r="R1886" s="14">
        <v>19541</v>
      </c>
      <c r="S1886" s="14"/>
      <c r="T1886" s="14">
        <v>40696</v>
      </c>
      <c r="U1886" s="14"/>
      <c r="V1886" s="15">
        <v>88377</v>
      </c>
      <c r="W1886" s="14"/>
      <c r="X1886" s="5" t="str">
        <f t="shared" si="29"/>
        <v>No</v>
      </c>
      <c r="Y1886" s="14"/>
      <c r="Z1886" s="5"/>
      <c r="AA1886" s="14"/>
      <c r="AB1886" s="5"/>
      <c r="AC1886" s="27"/>
      <c r="AD1886" s="5"/>
      <c r="AE1886" s="14"/>
      <c r="AF1886" s="5"/>
      <c r="AG1886" s="7"/>
    </row>
    <row r="1887" spans="1:33" s="54" customFormat="1">
      <c r="A1887" s="16" t="s">
        <v>5930</v>
      </c>
      <c r="B1887" s="16" t="s">
        <v>3563</v>
      </c>
      <c r="C1887" s="17" t="s">
        <v>163</v>
      </c>
      <c r="D1887" s="186">
        <v>1159</v>
      </c>
      <c r="E1887" s="189">
        <v>10181</v>
      </c>
      <c r="F1887" s="17" t="s">
        <v>83</v>
      </c>
      <c r="G1887" s="17" t="s">
        <v>5756</v>
      </c>
      <c r="H1887" s="18">
        <v>4181019</v>
      </c>
      <c r="I1887" s="13">
        <v>3</v>
      </c>
      <c r="J1887" s="14">
        <v>30279</v>
      </c>
      <c r="K1887" s="19"/>
      <c r="L1887" s="14">
        <v>0</v>
      </c>
      <c r="M1887" s="14"/>
      <c r="N1887" s="14">
        <v>0</v>
      </c>
      <c r="O1887" s="14"/>
      <c r="P1887" s="14">
        <v>451831</v>
      </c>
      <c r="Q1887" s="14"/>
      <c r="R1887" s="14">
        <v>54080</v>
      </c>
      <c r="S1887" s="14"/>
      <c r="T1887" s="14">
        <v>0</v>
      </c>
      <c r="U1887" s="14"/>
      <c r="V1887" s="15">
        <v>536190</v>
      </c>
      <c r="W1887" s="14"/>
      <c r="X1887" s="5" t="str">
        <f t="shared" si="29"/>
        <v>No</v>
      </c>
      <c r="Y1887" s="14"/>
      <c r="Z1887" s="5"/>
      <c r="AA1887" s="14"/>
      <c r="AB1887" s="5"/>
      <c r="AC1887" s="27"/>
      <c r="AD1887" s="5"/>
      <c r="AE1887" s="14"/>
      <c r="AF1887" s="5"/>
      <c r="AG1887" s="7"/>
    </row>
    <row r="1888" spans="1:33" s="54" customFormat="1">
      <c r="A1888" s="16" t="s">
        <v>6320</v>
      </c>
      <c r="B1888" s="16" t="s">
        <v>6321</v>
      </c>
      <c r="C1888" s="17" t="s">
        <v>580</v>
      </c>
      <c r="D1888" s="186" t="s">
        <v>6322</v>
      </c>
      <c r="E1888" s="189" t="s">
        <v>6323</v>
      </c>
      <c r="F1888" s="17" t="s">
        <v>157</v>
      </c>
      <c r="G1888" s="17" t="s">
        <v>147</v>
      </c>
      <c r="H1888" s="18">
        <v>0</v>
      </c>
      <c r="I1888" s="13">
        <v>3</v>
      </c>
      <c r="J1888" s="14">
        <v>175</v>
      </c>
      <c r="K1888" s="19"/>
      <c r="L1888" s="14">
        <v>0</v>
      </c>
      <c r="M1888" s="14"/>
      <c r="N1888" s="14">
        <v>0</v>
      </c>
      <c r="O1888" s="14"/>
      <c r="P1888" s="14">
        <v>8253</v>
      </c>
      <c r="Q1888" s="14"/>
      <c r="R1888" s="14">
        <v>15121</v>
      </c>
      <c r="S1888" s="14"/>
      <c r="T1888" s="14">
        <v>0</v>
      </c>
      <c r="U1888" s="14"/>
      <c r="V1888" s="15">
        <v>23549</v>
      </c>
      <c r="W1888" s="14"/>
      <c r="X1888" s="5" t="str">
        <f t="shared" si="29"/>
        <v>No</v>
      </c>
      <c r="Y1888" s="14"/>
      <c r="Z1888" s="5"/>
      <c r="AA1888" s="14"/>
      <c r="AB1888" s="5"/>
      <c r="AC1888" s="27"/>
      <c r="AD1888" s="5"/>
      <c r="AE1888" s="14"/>
      <c r="AF1888" s="5"/>
      <c r="AG1888" s="7"/>
    </row>
    <row r="1889" spans="1:33" s="54" customFormat="1">
      <c r="A1889" s="16" t="s">
        <v>981</v>
      </c>
      <c r="B1889" s="16" t="s">
        <v>136</v>
      </c>
      <c r="C1889" s="17" t="s">
        <v>129</v>
      </c>
      <c r="D1889" s="186" t="s">
        <v>982</v>
      </c>
      <c r="E1889" s="189" t="s">
        <v>983</v>
      </c>
      <c r="F1889" s="17" t="s">
        <v>83</v>
      </c>
      <c r="G1889" s="17" t="s">
        <v>147</v>
      </c>
      <c r="H1889" s="18">
        <v>0</v>
      </c>
      <c r="I1889" s="13">
        <v>3</v>
      </c>
      <c r="J1889" s="14">
        <v>16241</v>
      </c>
      <c r="K1889" s="19"/>
      <c r="L1889" s="14">
        <v>0</v>
      </c>
      <c r="M1889" s="14"/>
      <c r="N1889" s="14">
        <v>0</v>
      </c>
      <c r="O1889" s="14"/>
      <c r="P1889" s="14">
        <v>86365</v>
      </c>
      <c r="Q1889" s="14"/>
      <c r="R1889" s="14">
        <v>0</v>
      </c>
      <c r="S1889" s="14"/>
      <c r="T1889" s="14">
        <v>83334</v>
      </c>
      <c r="U1889" s="14"/>
      <c r="V1889" s="15">
        <v>185940</v>
      </c>
      <c r="W1889" s="14"/>
      <c r="X1889" s="5" t="str">
        <f t="shared" si="29"/>
        <v>No</v>
      </c>
      <c r="Y1889" s="14"/>
      <c r="Z1889" s="5"/>
      <c r="AA1889" s="14"/>
      <c r="AB1889" s="5"/>
      <c r="AC1889" s="27"/>
      <c r="AD1889" s="5"/>
      <c r="AE1889" s="14"/>
      <c r="AF1889" s="5"/>
      <c r="AG1889" s="7"/>
    </row>
    <row r="1890" spans="1:33" s="54" customFormat="1">
      <c r="A1890" s="16" t="s">
        <v>2411</v>
      </c>
      <c r="B1890" s="16" t="s">
        <v>2412</v>
      </c>
      <c r="C1890" s="17" t="s">
        <v>46</v>
      </c>
      <c r="D1890" s="186" t="s">
        <v>2413</v>
      </c>
      <c r="E1890" s="189" t="s">
        <v>2414</v>
      </c>
      <c r="F1890" s="17" t="s">
        <v>88</v>
      </c>
      <c r="G1890" s="17" t="s">
        <v>147</v>
      </c>
      <c r="H1890" s="18">
        <v>0</v>
      </c>
      <c r="I1890" s="13">
        <v>3</v>
      </c>
      <c r="J1890" s="14">
        <v>21211</v>
      </c>
      <c r="K1890" s="19"/>
      <c r="L1890" s="14">
        <v>300</v>
      </c>
      <c r="M1890" s="14"/>
      <c r="N1890" s="14">
        <v>0</v>
      </c>
      <c r="O1890" s="14"/>
      <c r="P1890" s="14">
        <v>0</v>
      </c>
      <c r="Q1890" s="14"/>
      <c r="R1890" s="14">
        <v>100918</v>
      </c>
      <c r="S1890" s="14"/>
      <c r="T1890" s="14">
        <v>9377</v>
      </c>
      <c r="U1890" s="14"/>
      <c r="V1890" s="15">
        <v>131806</v>
      </c>
      <c r="W1890" s="14"/>
      <c r="X1890" s="5" t="str">
        <f t="shared" si="29"/>
        <v>No</v>
      </c>
      <c r="Y1890" s="14"/>
      <c r="Z1890" s="5"/>
      <c r="AA1890" s="14"/>
      <c r="AB1890" s="5"/>
      <c r="AC1890" s="27"/>
      <c r="AD1890" s="5"/>
      <c r="AE1890" s="14"/>
      <c r="AF1890" s="5"/>
      <c r="AG1890" s="7"/>
    </row>
    <row r="1891" spans="1:33" s="54" customFormat="1">
      <c r="A1891" s="16" t="s">
        <v>3782</v>
      </c>
      <c r="B1891" s="16" t="s">
        <v>3783</v>
      </c>
      <c r="C1891" s="17" t="s">
        <v>278</v>
      </c>
      <c r="D1891" s="186" t="s">
        <v>3784</v>
      </c>
      <c r="E1891" s="189" t="s">
        <v>3785</v>
      </c>
      <c r="F1891" s="17" t="s">
        <v>157</v>
      </c>
      <c r="G1891" s="17" t="s">
        <v>147</v>
      </c>
      <c r="H1891" s="18">
        <v>0</v>
      </c>
      <c r="I1891" s="13">
        <v>3</v>
      </c>
      <c r="J1891" s="14">
        <v>15652</v>
      </c>
      <c r="K1891" s="19"/>
      <c r="L1891" s="14">
        <v>0</v>
      </c>
      <c r="M1891" s="14"/>
      <c r="N1891" s="14">
        <v>0</v>
      </c>
      <c r="O1891" s="14"/>
      <c r="P1891" s="14">
        <v>45353</v>
      </c>
      <c r="Q1891" s="14"/>
      <c r="R1891" s="14">
        <v>27350</v>
      </c>
      <c r="S1891" s="14"/>
      <c r="T1891" s="14">
        <v>85689</v>
      </c>
      <c r="U1891" s="14"/>
      <c r="V1891" s="15">
        <v>174044</v>
      </c>
      <c r="W1891" s="14"/>
      <c r="X1891" s="5" t="str">
        <f t="shared" si="29"/>
        <v>No</v>
      </c>
      <c r="Y1891" s="14"/>
      <c r="Z1891" s="5"/>
      <c r="AA1891" s="14"/>
      <c r="AB1891" s="5"/>
      <c r="AC1891" s="27"/>
      <c r="AD1891" s="5"/>
      <c r="AE1891" s="14"/>
      <c r="AF1891" s="5"/>
      <c r="AG1891" s="7"/>
    </row>
    <row r="1892" spans="1:33" s="54" customFormat="1">
      <c r="A1892" s="16" t="s">
        <v>5030</v>
      </c>
      <c r="B1892" s="16" t="s">
        <v>5031</v>
      </c>
      <c r="C1892" s="17" t="s">
        <v>91</v>
      </c>
      <c r="D1892" s="186" t="s">
        <v>5032</v>
      </c>
      <c r="E1892" s="189" t="s">
        <v>5033</v>
      </c>
      <c r="F1892" s="17" t="s">
        <v>83</v>
      </c>
      <c r="G1892" s="17" t="s">
        <v>147</v>
      </c>
      <c r="H1892" s="18">
        <v>0</v>
      </c>
      <c r="I1892" s="13">
        <v>3</v>
      </c>
      <c r="J1892" s="14">
        <v>240318</v>
      </c>
      <c r="K1892" s="19"/>
      <c r="L1892" s="14">
        <v>0</v>
      </c>
      <c r="M1892" s="14"/>
      <c r="N1892" s="14">
        <v>0</v>
      </c>
      <c r="O1892" s="14"/>
      <c r="P1892" s="14">
        <v>0</v>
      </c>
      <c r="Q1892" s="14"/>
      <c r="R1892" s="14">
        <v>305974</v>
      </c>
      <c r="S1892" s="14"/>
      <c r="T1892" s="14">
        <v>140000</v>
      </c>
      <c r="U1892" s="14"/>
      <c r="V1892" s="15">
        <v>686292</v>
      </c>
      <c r="W1892" s="14"/>
      <c r="X1892" s="5" t="str">
        <f t="shared" si="29"/>
        <v>No</v>
      </c>
      <c r="Y1892" s="14"/>
      <c r="Z1892" s="5"/>
      <c r="AA1892" s="14"/>
      <c r="AB1892" s="5"/>
      <c r="AC1892" s="27"/>
      <c r="AD1892" s="5"/>
      <c r="AE1892" s="14"/>
      <c r="AF1892" s="5"/>
      <c r="AG1892" s="7"/>
    </row>
    <row r="1893" spans="1:33" s="54" customFormat="1">
      <c r="A1893" s="16" t="s">
        <v>581</v>
      </c>
      <c r="B1893" s="16" t="s">
        <v>582</v>
      </c>
      <c r="C1893" s="17" t="s">
        <v>73</v>
      </c>
      <c r="D1893" s="186" t="s">
        <v>583</v>
      </c>
      <c r="E1893" s="189">
        <v>66242</v>
      </c>
      <c r="F1893" s="17" t="s">
        <v>36</v>
      </c>
      <c r="G1893" s="17" t="s">
        <v>5756</v>
      </c>
      <c r="H1893" s="18">
        <v>0</v>
      </c>
      <c r="I1893" s="13">
        <v>3</v>
      </c>
      <c r="J1893" s="14">
        <v>18864</v>
      </c>
      <c r="K1893" s="19"/>
      <c r="L1893" s="14">
        <v>0</v>
      </c>
      <c r="M1893" s="14"/>
      <c r="N1893" s="14">
        <v>0</v>
      </c>
      <c r="O1893" s="14"/>
      <c r="P1893" s="14">
        <v>0</v>
      </c>
      <c r="Q1893" s="14"/>
      <c r="R1893" s="14">
        <v>0</v>
      </c>
      <c r="S1893" s="14"/>
      <c r="T1893" s="14">
        <v>289845</v>
      </c>
      <c r="U1893" s="14"/>
      <c r="V1893" s="15">
        <v>308709</v>
      </c>
      <c r="W1893" s="14"/>
      <c r="X1893" s="5" t="str">
        <f t="shared" si="29"/>
        <v>No</v>
      </c>
      <c r="Y1893" s="14"/>
      <c r="Z1893" s="5"/>
      <c r="AA1893" s="14"/>
      <c r="AB1893" s="5"/>
      <c r="AC1893" s="27"/>
      <c r="AD1893" s="5"/>
      <c r="AE1893" s="14"/>
      <c r="AF1893" s="5"/>
      <c r="AG1893" s="7"/>
    </row>
    <row r="1894" spans="1:33" s="54" customFormat="1">
      <c r="A1894" s="16" t="s">
        <v>1307</v>
      </c>
      <c r="B1894" s="16" t="s">
        <v>1308</v>
      </c>
      <c r="C1894" s="17" t="s">
        <v>141</v>
      </c>
      <c r="D1894" s="186" t="s">
        <v>1309</v>
      </c>
      <c r="E1894" s="189" t="s">
        <v>1310</v>
      </c>
      <c r="F1894" s="17" t="s">
        <v>83</v>
      </c>
      <c r="G1894" s="17" t="s">
        <v>147</v>
      </c>
      <c r="H1894" s="18">
        <v>0</v>
      </c>
      <c r="I1894" s="13">
        <v>3</v>
      </c>
      <c r="J1894" s="14">
        <v>10239</v>
      </c>
      <c r="K1894" s="19"/>
      <c r="L1894" s="14">
        <v>0</v>
      </c>
      <c r="M1894" s="14"/>
      <c r="N1894" s="14">
        <v>0</v>
      </c>
      <c r="O1894" s="14"/>
      <c r="P1894" s="14">
        <v>76392</v>
      </c>
      <c r="Q1894" s="14"/>
      <c r="R1894" s="14">
        <v>67102</v>
      </c>
      <c r="S1894" s="14"/>
      <c r="T1894" s="14">
        <v>143494</v>
      </c>
      <c r="U1894" s="14"/>
      <c r="V1894" s="15">
        <v>297227</v>
      </c>
      <c r="W1894" s="14"/>
      <c r="X1894" s="5" t="str">
        <f t="shared" si="29"/>
        <v>No</v>
      </c>
      <c r="Y1894" s="14"/>
      <c r="Z1894" s="5"/>
      <c r="AA1894" s="14"/>
      <c r="AB1894" s="5"/>
      <c r="AC1894" s="27"/>
      <c r="AD1894" s="5"/>
      <c r="AE1894" s="14"/>
      <c r="AF1894" s="5"/>
      <c r="AG1894" s="7"/>
    </row>
    <row r="1895" spans="1:33" s="54" customFormat="1">
      <c r="A1895" s="16" t="s">
        <v>3457</v>
      </c>
      <c r="B1895" s="16" t="s">
        <v>893</v>
      </c>
      <c r="C1895" s="17" t="s">
        <v>34</v>
      </c>
      <c r="D1895" s="186" t="s">
        <v>3458</v>
      </c>
      <c r="E1895" s="189" t="s">
        <v>3459</v>
      </c>
      <c r="F1895" s="17" t="s">
        <v>83</v>
      </c>
      <c r="G1895" s="17" t="s">
        <v>147</v>
      </c>
      <c r="H1895" s="18">
        <v>0</v>
      </c>
      <c r="I1895" s="13">
        <v>3</v>
      </c>
      <c r="J1895" s="14">
        <v>18279</v>
      </c>
      <c r="K1895" s="19"/>
      <c r="L1895" s="14">
        <v>0</v>
      </c>
      <c r="M1895" s="14"/>
      <c r="N1895" s="14">
        <v>0</v>
      </c>
      <c r="O1895" s="14"/>
      <c r="P1895" s="14">
        <v>45074</v>
      </c>
      <c r="Q1895" s="14"/>
      <c r="R1895" s="14">
        <v>10267</v>
      </c>
      <c r="S1895" s="14"/>
      <c r="T1895" s="14">
        <v>66773</v>
      </c>
      <c r="U1895" s="14"/>
      <c r="V1895" s="15">
        <v>140393</v>
      </c>
      <c r="W1895" s="14"/>
      <c r="X1895" s="5" t="str">
        <f t="shared" si="29"/>
        <v>No</v>
      </c>
      <c r="Y1895" s="14"/>
      <c r="Z1895" s="5"/>
      <c r="AA1895" s="14"/>
      <c r="AB1895" s="5"/>
      <c r="AC1895" s="27"/>
      <c r="AD1895" s="5"/>
      <c r="AE1895" s="14"/>
      <c r="AF1895" s="5"/>
      <c r="AG1895" s="7"/>
    </row>
    <row r="1896" spans="1:33" s="54" customFormat="1">
      <c r="A1896" s="16" t="s">
        <v>3869</v>
      </c>
      <c r="B1896" s="16" t="s">
        <v>3870</v>
      </c>
      <c r="C1896" s="17" t="s">
        <v>278</v>
      </c>
      <c r="D1896" s="186" t="s">
        <v>3871</v>
      </c>
      <c r="E1896" s="189" t="s">
        <v>3872</v>
      </c>
      <c r="F1896" s="17" t="s">
        <v>157</v>
      </c>
      <c r="G1896" s="17" t="s">
        <v>147</v>
      </c>
      <c r="H1896" s="18">
        <v>0</v>
      </c>
      <c r="I1896" s="13">
        <v>3</v>
      </c>
      <c r="J1896" s="14">
        <v>11320</v>
      </c>
      <c r="K1896" s="19"/>
      <c r="L1896" s="14">
        <v>0</v>
      </c>
      <c r="M1896" s="14"/>
      <c r="N1896" s="14">
        <v>0</v>
      </c>
      <c r="O1896" s="14"/>
      <c r="P1896" s="14">
        <v>21917</v>
      </c>
      <c r="Q1896" s="14"/>
      <c r="R1896" s="14">
        <v>12111</v>
      </c>
      <c r="S1896" s="14"/>
      <c r="T1896" s="14">
        <v>45278</v>
      </c>
      <c r="U1896" s="14"/>
      <c r="V1896" s="15">
        <v>90626</v>
      </c>
      <c r="W1896" s="14"/>
      <c r="X1896" s="5" t="str">
        <f t="shared" si="29"/>
        <v>No</v>
      </c>
      <c r="Y1896" s="14"/>
      <c r="Z1896" s="5"/>
      <c r="AA1896" s="14"/>
      <c r="AB1896" s="5"/>
      <c r="AC1896" s="27"/>
      <c r="AD1896" s="5"/>
      <c r="AE1896" s="14"/>
      <c r="AF1896" s="5"/>
      <c r="AG1896" s="7"/>
    </row>
    <row r="1897" spans="1:33" s="54" customFormat="1">
      <c r="A1897" s="16" t="s">
        <v>5933</v>
      </c>
      <c r="B1897" s="16" t="s">
        <v>6098</v>
      </c>
      <c r="C1897" s="17" t="s">
        <v>163</v>
      </c>
      <c r="D1897" s="186"/>
      <c r="E1897" s="189">
        <v>10184</v>
      </c>
      <c r="F1897" s="17" t="s">
        <v>36</v>
      </c>
      <c r="G1897" s="17" t="s">
        <v>5756</v>
      </c>
      <c r="H1897" s="18">
        <v>246695</v>
      </c>
      <c r="I1897" s="13">
        <v>3</v>
      </c>
      <c r="J1897" s="14">
        <v>0</v>
      </c>
      <c r="K1897" s="19"/>
      <c r="L1897" s="14">
        <v>0</v>
      </c>
      <c r="M1897" s="14"/>
      <c r="N1897" s="14">
        <v>0</v>
      </c>
      <c r="O1897" s="14"/>
      <c r="P1897" s="14">
        <v>226769</v>
      </c>
      <c r="Q1897" s="14"/>
      <c r="R1897" s="14">
        <v>3135</v>
      </c>
      <c r="S1897" s="14"/>
      <c r="T1897" s="14">
        <v>191227</v>
      </c>
      <c r="U1897" s="14"/>
      <c r="V1897" s="15">
        <v>421131</v>
      </c>
      <c r="W1897" s="14"/>
      <c r="X1897" s="5" t="str">
        <f t="shared" si="29"/>
        <v>No</v>
      </c>
      <c r="Y1897" s="14"/>
      <c r="Z1897" s="5"/>
      <c r="AA1897" s="14"/>
      <c r="AB1897" s="5"/>
      <c r="AC1897" s="27"/>
      <c r="AD1897" s="5"/>
      <c r="AE1897" s="14"/>
      <c r="AF1897" s="5"/>
      <c r="AG1897" s="7"/>
    </row>
    <row r="1898" spans="1:33" s="54" customFormat="1">
      <c r="A1898" s="16" t="s">
        <v>4069</v>
      </c>
      <c r="B1898" s="16" t="s">
        <v>4070</v>
      </c>
      <c r="C1898" s="17" t="s">
        <v>87</v>
      </c>
      <c r="D1898" s="186" t="s">
        <v>4071</v>
      </c>
      <c r="E1898" s="189">
        <v>15</v>
      </c>
      <c r="F1898" s="17" t="s">
        <v>36</v>
      </c>
      <c r="G1898" s="17" t="s">
        <v>5756</v>
      </c>
      <c r="H1898" s="18">
        <v>0</v>
      </c>
      <c r="I1898" s="13">
        <v>3</v>
      </c>
      <c r="J1898" s="14">
        <v>0</v>
      </c>
      <c r="K1898" s="19"/>
      <c r="L1898" s="14">
        <v>0</v>
      </c>
      <c r="M1898" s="14"/>
      <c r="N1898" s="14">
        <v>0</v>
      </c>
      <c r="O1898" s="14"/>
      <c r="P1898" s="14">
        <v>96526</v>
      </c>
      <c r="Q1898" s="14"/>
      <c r="R1898" s="14">
        <v>162477</v>
      </c>
      <c r="S1898" s="14"/>
      <c r="T1898" s="14">
        <v>125000</v>
      </c>
      <c r="U1898" s="14"/>
      <c r="V1898" s="15">
        <v>384003</v>
      </c>
      <c r="W1898" s="14"/>
      <c r="X1898" s="5" t="str">
        <f t="shared" si="29"/>
        <v>No</v>
      </c>
      <c r="Y1898" s="14"/>
      <c r="Z1898" s="5"/>
      <c r="AA1898" s="14"/>
      <c r="AB1898" s="5"/>
      <c r="AC1898" s="27"/>
      <c r="AD1898" s="5"/>
      <c r="AE1898" s="14"/>
      <c r="AF1898" s="5"/>
      <c r="AG1898" s="7"/>
    </row>
    <row r="1899" spans="1:33" s="54" customFormat="1">
      <c r="A1899" s="16" t="s">
        <v>877</v>
      </c>
      <c r="B1899" s="16" t="s">
        <v>878</v>
      </c>
      <c r="C1899" s="17" t="s">
        <v>129</v>
      </c>
      <c r="D1899" s="186" t="s">
        <v>879</v>
      </c>
      <c r="E1899" s="189" t="s">
        <v>880</v>
      </c>
      <c r="F1899" s="17" t="s">
        <v>83</v>
      </c>
      <c r="G1899" s="17" t="s">
        <v>147</v>
      </c>
      <c r="H1899" s="18">
        <v>0</v>
      </c>
      <c r="I1899" s="13">
        <v>3</v>
      </c>
      <c r="J1899" s="14">
        <v>24175</v>
      </c>
      <c r="K1899" s="19"/>
      <c r="L1899" s="14">
        <v>0</v>
      </c>
      <c r="M1899" s="14"/>
      <c r="N1899" s="14">
        <v>0</v>
      </c>
      <c r="O1899" s="14"/>
      <c r="P1899" s="14">
        <v>54671</v>
      </c>
      <c r="Q1899" s="14"/>
      <c r="R1899" s="14">
        <v>0</v>
      </c>
      <c r="S1899" s="14"/>
      <c r="T1899" s="14">
        <v>75053</v>
      </c>
      <c r="U1899" s="14"/>
      <c r="V1899" s="15">
        <v>153899</v>
      </c>
      <c r="W1899" s="14"/>
      <c r="X1899" s="5" t="str">
        <f t="shared" si="29"/>
        <v>No</v>
      </c>
      <c r="Y1899" s="14"/>
      <c r="Z1899" s="5"/>
      <c r="AA1899" s="14"/>
      <c r="AB1899" s="5"/>
      <c r="AC1899" s="27"/>
      <c r="AD1899" s="5"/>
      <c r="AE1899" s="14"/>
      <c r="AF1899" s="5"/>
      <c r="AG1899" s="7"/>
    </row>
    <row r="1900" spans="1:33" s="54" customFormat="1">
      <c r="A1900" s="16" t="s">
        <v>4382</v>
      </c>
      <c r="B1900" s="16" t="s">
        <v>4383</v>
      </c>
      <c r="C1900" s="17" t="s">
        <v>235</v>
      </c>
      <c r="D1900" s="186" t="s">
        <v>4384</v>
      </c>
      <c r="E1900" s="189" t="s">
        <v>4385</v>
      </c>
      <c r="F1900" s="17" t="s">
        <v>157</v>
      </c>
      <c r="G1900" s="17" t="s">
        <v>147</v>
      </c>
      <c r="H1900" s="18">
        <v>0</v>
      </c>
      <c r="I1900" s="13">
        <v>3</v>
      </c>
      <c r="J1900" s="14">
        <v>9348</v>
      </c>
      <c r="K1900" s="19"/>
      <c r="L1900" s="14">
        <v>69361</v>
      </c>
      <c r="M1900" s="14"/>
      <c r="N1900" s="14">
        <v>0</v>
      </c>
      <c r="O1900" s="14"/>
      <c r="P1900" s="14">
        <v>0</v>
      </c>
      <c r="Q1900" s="14"/>
      <c r="R1900" s="14">
        <v>74126</v>
      </c>
      <c r="S1900" s="14"/>
      <c r="T1900" s="14">
        <v>92986</v>
      </c>
      <c r="U1900" s="14"/>
      <c r="V1900" s="15">
        <v>245821</v>
      </c>
      <c r="W1900" s="14"/>
      <c r="X1900" s="5" t="str">
        <f t="shared" si="29"/>
        <v>No</v>
      </c>
      <c r="Y1900" s="14"/>
      <c r="Z1900" s="5"/>
      <c r="AA1900" s="14"/>
      <c r="AB1900" s="5"/>
      <c r="AC1900" s="27"/>
      <c r="AD1900" s="5"/>
      <c r="AE1900" s="14"/>
      <c r="AF1900" s="5"/>
      <c r="AG1900" s="7"/>
    </row>
    <row r="1901" spans="1:33" s="54" customFormat="1">
      <c r="A1901" s="16" t="s">
        <v>5374</v>
      </c>
      <c r="B1901" s="16" t="s">
        <v>5375</v>
      </c>
      <c r="C1901" s="17" t="s">
        <v>58</v>
      </c>
      <c r="D1901" s="186" t="s">
        <v>5376</v>
      </c>
      <c r="E1901" s="189" t="s">
        <v>5377</v>
      </c>
      <c r="F1901" s="17" t="s">
        <v>83</v>
      </c>
      <c r="G1901" s="17" t="s">
        <v>147</v>
      </c>
      <c r="H1901" s="18">
        <v>0</v>
      </c>
      <c r="I1901" s="13">
        <v>3</v>
      </c>
      <c r="J1901" s="14">
        <v>106069</v>
      </c>
      <c r="K1901" s="19"/>
      <c r="L1901" s="14">
        <v>0</v>
      </c>
      <c r="M1901" s="14"/>
      <c r="N1901" s="14">
        <v>0</v>
      </c>
      <c r="O1901" s="14"/>
      <c r="P1901" s="14">
        <v>0</v>
      </c>
      <c r="Q1901" s="14"/>
      <c r="R1901" s="14">
        <v>48658</v>
      </c>
      <c r="S1901" s="14"/>
      <c r="T1901" s="14">
        <v>72813</v>
      </c>
      <c r="U1901" s="14"/>
      <c r="V1901" s="15">
        <v>227540</v>
      </c>
      <c r="W1901" s="14"/>
      <c r="X1901" s="5" t="str">
        <f t="shared" si="29"/>
        <v>No</v>
      </c>
      <c r="Y1901" s="14"/>
      <c r="Z1901" s="5"/>
      <c r="AA1901" s="14"/>
      <c r="AB1901" s="5"/>
      <c r="AC1901" s="27"/>
      <c r="AD1901" s="5"/>
      <c r="AE1901" s="14"/>
      <c r="AF1901" s="5"/>
      <c r="AG1901" s="7"/>
    </row>
    <row r="1902" spans="1:33" s="54" customFormat="1">
      <c r="A1902" s="16" t="s">
        <v>5018</v>
      </c>
      <c r="B1902" s="16" t="s">
        <v>5019</v>
      </c>
      <c r="C1902" s="17" t="s">
        <v>91</v>
      </c>
      <c r="D1902" s="186" t="s">
        <v>5020</v>
      </c>
      <c r="E1902" s="189" t="s">
        <v>5021</v>
      </c>
      <c r="F1902" s="17" t="s">
        <v>88</v>
      </c>
      <c r="G1902" s="17" t="s">
        <v>147</v>
      </c>
      <c r="H1902" s="18">
        <v>0</v>
      </c>
      <c r="I1902" s="13">
        <v>3</v>
      </c>
      <c r="J1902" s="14">
        <v>54535</v>
      </c>
      <c r="K1902" s="19"/>
      <c r="L1902" s="14">
        <v>22810</v>
      </c>
      <c r="M1902" s="14"/>
      <c r="N1902" s="14">
        <v>0</v>
      </c>
      <c r="O1902" s="14"/>
      <c r="P1902" s="14">
        <v>14239</v>
      </c>
      <c r="Q1902" s="14"/>
      <c r="R1902" s="14">
        <v>568026</v>
      </c>
      <c r="S1902" s="14"/>
      <c r="T1902" s="14">
        <v>189028</v>
      </c>
      <c r="U1902" s="14"/>
      <c r="V1902" s="15">
        <v>848638</v>
      </c>
      <c r="W1902" s="14"/>
      <c r="X1902" s="5" t="str">
        <f t="shared" si="29"/>
        <v>No</v>
      </c>
      <c r="Y1902" s="14"/>
      <c r="Z1902" s="5"/>
      <c r="AA1902" s="14"/>
      <c r="AB1902" s="5"/>
      <c r="AC1902" s="27"/>
      <c r="AD1902" s="5"/>
      <c r="AE1902" s="14"/>
      <c r="AF1902" s="5"/>
      <c r="AG1902" s="7"/>
    </row>
    <row r="1903" spans="1:33" s="54" customFormat="1">
      <c r="A1903" s="16" t="s">
        <v>2877</v>
      </c>
      <c r="B1903" s="16" t="s">
        <v>2878</v>
      </c>
      <c r="C1903" s="17" t="s">
        <v>124</v>
      </c>
      <c r="D1903" s="186" t="s">
        <v>2879</v>
      </c>
      <c r="E1903" s="189" t="s">
        <v>2880</v>
      </c>
      <c r="F1903" s="17" t="s">
        <v>83</v>
      </c>
      <c r="G1903" s="17" t="s">
        <v>147</v>
      </c>
      <c r="H1903" s="18">
        <v>0</v>
      </c>
      <c r="I1903" s="13">
        <v>3</v>
      </c>
      <c r="J1903" s="14">
        <v>19067</v>
      </c>
      <c r="K1903" s="19"/>
      <c r="L1903" s="14">
        <v>0</v>
      </c>
      <c r="M1903" s="14"/>
      <c r="N1903" s="14">
        <v>0</v>
      </c>
      <c r="O1903" s="14"/>
      <c r="P1903" s="14">
        <v>62720</v>
      </c>
      <c r="Q1903" s="14"/>
      <c r="R1903" s="14">
        <v>0</v>
      </c>
      <c r="S1903" s="14"/>
      <c r="T1903" s="14">
        <v>57248</v>
      </c>
      <c r="U1903" s="14"/>
      <c r="V1903" s="15">
        <v>139035</v>
      </c>
      <c r="W1903" s="14"/>
      <c r="X1903" s="5" t="str">
        <f t="shared" si="29"/>
        <v>No</v>
      </c>
      <c r="Y1903" s="14"/>
      <c r="Z1903" s="5"/>
      <c r="AA1903" s="14"/>
      <c r="AB1903" s="5"/>
      <c r="AC1903" s="27"/>
      <c r="AD1903" s="5"/>
      <c r="AE1903" s="14"/>
      <c r="AF1903" s="5"/>
      <c r="AG1903" s="7"/>
    </row>
    <row r="1904" spans="1:33" s="54" customFormat="1">
      <c r="A1904" s="16" t="s">
        <v>1496</v>
      </c>
      <c r="B1904" s="16" t="s">
        <v>6489</v>
      </c>
      <c r="C1904" s="17" t="s">
        <v>178</v>
      </c>
      <c r="D1904" s="186" t="s">
        <v>1497</v>
      </c>
      <c r="E1904" s="189" t="s">
        <v>1498</v>
      </c>
      <c r="F1904" s="17" t="s">
        <v>83</v>
      </c>
      <c r="G1904" s="17" t="s">
        <v>147</v>
      </c>
      <c r="H1904" s="18">
        <v>0</v>
      </c>
      <c r="I1904" s="13">
        <v>3</v>
      </c>
      <c r="J1904" s="14">
        <v>48367</v>
      </c>
      <c r="K1904" s="19"/>
      <c r="L1904" s="14">
        <v>0</v>
      </c>
      <c r="M1904" s="14"/>
      <c r="N1904" s="14">
        <v>0</v>
      </c>
      <c r="O1904" s="14"/>
      <c r="P1904" s="14">
        <v>76719</v>
      </c>
      <c r="Q1904" s="14"/>
      <c r="R1904" s="14">
        <v>114759</v>
      </c>
      <c r="S1904" s="14"/>
      <c r="T1904" s="14">
        <v>54443</v>
      </c>
      <c r="U1904" s="14"/>
      <c r="V1904" s="15">
        <v>294288</v>
      </c>
      <c r="W1904" s="14"/>
      <c r="X1904" s="5" t="str">
        <f t="shared" si="29"/>
        <v>No</v>
      </c>
      <c r="Y1904" s="14"/>
      <c r="Z1904" s="5"/>
      <c r="AA1904" s="14"/>
      <c r="AB1904" s="5"/>
      <c r="AC1904" s="27"/>
      <c r="AD1904" s="5"/>
      <c r="AE1904" s="14"/>
      <c r="AF1904" s="5"/>
      <c r="AG1904" s="7"/>
    </row>
    <row r="1905" spans="1:33" s="54" customFormat="1">
      <c r="A1905" s="16" t="s">
        <v>4606</v>
      </c>
      <c r="B1905" s="16" t="s">
        <v>6483</v>
      </c>
      <c r="C1905" s="17" t="s">
        <v>42</v>
      </c>
      <c r="D1905" s="186" t="s">
        <v>4607</v>
      </c>
      <c r="E1905" s="189" t="s">
        <v>4608</v>
      </c>
      <c r="F1905" s="17" t="s">
        <v>83</v>
      </c>
      <c r="G1905" s="17" t="s">
        <v>147</v>
      </c>
      <c r="H1905" s="18">
        <v>0</v>
      </c>
      <c r="I1905" s="13">
        <v>3</v>
      </c>
      <c r="J1905" s="14">
        <v>6400</v>
      </c>
      <c r="K1905" s="19"/>
      <c r="L1905" s="14">
        <v>0</v>
      </c>
      <c r="M1905" s="14"/>
      <c r="N1905" s="14">
        <v>0</v>
      </c>
      <c r="O1905" s="14"/>
      <c r="P1905" s="14">
        <v>79641</v>
      </c>
      <c r="Q1905" s="14"/>
      <c r="R1905" s="14">
        <v>35631</v>
      </c>
      <c r="S1905" s="14"/>
      <c r="T1905" s="14">
        <v>57462</v>
      </c>
      <c r="U1905" s="14"/>
      <c r="V1905" s="15">
        <v>179134</v>
      </c>
      <c r="W1905" s="14"/>
      <c r="X1905" s="5" t="str">
        <f t="shared" si="29"/>
        <v>No</v>
      </c>
      <c r="Y1905" s="14"/>
      <c r="Z1905" s="5"/>
      <c r="AA1905" s="14"/>
      <c r="AB1905" s="5"/>
      <c r="AC1905" s="27"/>
      <c r="AD1905" s="5"/>
      <c r="AE1905" s="14"/>
      <c r="AF1905" s="5"/>
      <c r="AG1905" s="7"/>
    </row>
    <row r="1906" spans="1:33" s="54" customFormat="1">
      <c r="A1906" s="16" t="s">
        <v>1003</v>
      </c>
      <c r="B1906" s="16" t="s">
        <v>6485</v>
      </c>
      <c r="C1906" s="17" t="s">
        <v>129</v>
      </c>
      <c r="D1906" s="186" t="s">
        <v>1004</v>
      </c>
      <c r="E1906" s="189" t="s">
        <v>1005</v>
      </c>
      <c r="F1906" s="17" t="s">
        <v>83</v>
      </c>
      <c r="G1906" s="17" t="s">
        <v>147</v>
      </c>
      <c r="H1906" s="18">
        <v>0</v>
      </c>
      <c r="I1906" s="13">
        <v>3</v>
      </c>
      <c r="J1906" s="14">
        <v>6510</v>
      </c>
      <c r="K1906" s="19"/>
      <c r="L1906" s="14">
        <v>23069</v>
      </c>
      <c r="M1906" s="14"/>
      <c r="N1906" s="14">
        <v>0</v>
      </c>
      <c r="O1906" s="14"/>
      <c r="P1906" s="14">
        <v>29328</v>
      </c>
      <c r="Q1906" s="14"/>
      <c r="R1906" s="14">
        <v>0</v>
      </c>
      <c r="S1906" s="14"/>
      <c r="T1906" s="14">
        <v>48710</v>
      </c>
      <c r="U1906" s="14"/>
      <c r="V1906" s="15">
        <v>107617</v>
      </c>
      <c r="W1906" s="14"/>
      <c r="X1906" s="5" t="str">
        <f t="shared" si="29"/>
        <v>No</v>
      </c>
      <c r="Y1906" s="14"/>
      <c r="Z1906" s="5"/>
      <c r="AA1906" s="14"/>
      <c r="AB1906" s="5"/>
      <c r="AC1906" s="27"/>
      <c r="AD1906" s="5"/>
      <c r="AE1906" s="14"/>
      <c r="AF1906" s="5"/>
      <c r="AG1906" s="7"/>
    </row>
    <row r="1907" spans="1:33" s="54" customFormat="1">
      <c r="A1907" s="16" t="s">
        <v>4785</v>
      </c>
      <c r="B1907" s="16" t="s">
        <v>4786</v>
      </c>
      <c r="C1907" s="17" t="s">
        <v>58</v>
      </c>
      <c r="D1907" s="186" t="s">
        <v>4787</v>
      </c>
      <c r="E1907" s="189">
        <v>55300</v>
      </c>
      <c r="F1907" s="17" t="s">
        <v>36</v>
      </c>
      <c r="G1907" s="17" t="s">
        <v>5756</v>
      </c>
      <c r="H1907" s="18">
        <v>0</v>
      </c>
      <c r="I1907" s="13">
        <v>3</v>
      </c>
      <c r="J1907" s="14">
        <v>21868</v>
      </c>
      <c r="K1907" s="19"/>
      <c r="L1907" s="14">
        <v>0</v>
      </c>
      <c r="M1907" s="14"/>
      <c r="N1907" s="14">
        <v>0</v>
      </c>
      <c r="O1907" s="14"/>
      <c r="P1907" s="14">
        <v>0</v>
      </c>
      <c r="Q1907" s="14"/>
      <c r="R1907" s="14">
        <v>0</v>
      </c>
      <c r="S1907" s="14"/>
      <c r="T1907" s="14">
        <v>166057</v>
      </c>
      <c r="U1907" s="14"/>
      <c r="V1907" s="15">
        <v>187925</v>
      </c>
      <c r="W1907" s="14"/>
      <c r="X1907" s="5" t="str">
        <f t="shared" si="29"/>
        <v>No</v>
      </c>
      <c r="Y1907" s="14"/>
      <c r="Z1907" s="5"/>
      <c r="AA1907" s="14"/>
      <c r="AB1907" s="5"/>
      <c r="AC1907" s="27"/>
      <c r="AD1907" s="5"/>
      <c r="AE1907" s="14"/>
      <c r="AF1907" s="5"/>
      <c r="AG1907" s="7"/>
    </row>
    <row r="1908" spans="1:33" s="54" customFormat="1">
      <c r="A1908" s="16" t="s">
        <v>815</v>
      </c>
      <c r="B1908" s="16" t="s">
        <v>6500</v>
      </c>
      <c r="C1908" s="17" t="s">
        <v>129</v>
      </c>
      <c r="D1908" s="186" t="s">
        <v>816</v>
      </c>
      <c r="E1908" s="189" t="s">
        <v>817</v>
      </c>
      <c r="F1908" s="17" t="s">
        <v>83</v>
      </c>
      <c r="G1908" s="17" t="s">
        <v>147</v>
      </c>
      <c r="H1908" s="18">
        <v>0</v>
      </c>
      <c r="I1908" s="13">
        <v>3</v>
      </c>
      <c r="J1908" s="14">
        <v>4914</v>
      </c>
      <c r="K1908" s="19"/>
      <c r="L1908" s="14">
        <v>0</v>
      </c>
      <c r="M1908" s="14"/>
      <c r="N1908" s="14">
        <v>0</v>
      </c>
      <c r="O1908" s="14"/>
      <c r="P1908" s="14">
        <v>54176</v>
      </c>
      <c r="Q1908" s="14"/>
      <c r="R1908" s="14">
        <v>0</v>
      </c>
      <c r="S1908" s="14"/>
      <c r="T1908" s="14">
        <v>42988</v>
      </c>
      <c r="U1908" s="14"/>
      <c r="V1908" s="15">
        <v>102078</v>
      </c>
      <c r="W1908" s="14"/>
      <c r="X1908" s="5" t="str">
        <f t="shared" si="29"/>
        <v>No</v>
      </c>
      <c r="Y1908" s="14"/>
      <c r="Z1908" s="5"/>
      <c r="AA1908" s="14"/>
      <c r="AB1908" s="5"/>
      <c r="AC1908" s="27"/>
      <c r="AD1908" s="5"/>
      <c r="AE1908" s="14"/>
      <c r="AF1908" s="5"/>
      <c r="AG1908" s="7"/>
    </row>
    <row r="1909" spans="1:33" s="54" customFormat="1">
      <c r="A1909" s="16" t="s">
        <v>6676</v>
      </c>
      <c r="B1909" s="16" t="s">
        <v>6114</v>
      </c>
      <c r="C1909" s="17" t="s">
        <v>254</v>
      </c>
      <c r="D1909" s="186"/>
      <c r="E1909" s="189" t="s">
        <v>6024</v>
      </c>
      <c r="F1909" s="17" t="s">
        <v>83</v>
      </c>
      <c r="G1909" s="17" t="s">
        <v>147</v>
      </c>
      <c r="H1909" s="18">
        <v>0</v>
      </c>
      <c r="I1909" s="13">
        <v>3</v>
      </c>
      <c r="J1909" s="14">
        <v>2988</v>
      </c>
      <c r="K1909" s="19"/>
      <c r="L1909" s="14">
        <v>0</v>
      </c>
      <c r="M1909" s="14"/>
      <c r="N1909" s="14">
        <v>0</v>
      </c>
      <c r="O1909" s="14"/>
      <c r="P1909" s="14">
        <v>38283</v>
      </c>
      <c r="Q1909" s="14"/>
      <c r="R1909" s="14">
        <v>0</v>
      </c>
      <c r="S1909" s="14"/>
      <c r="T1909" s="14">
        <v>56756</v>
      </c>
      <c r="U1909" s="14"/>
      <c r="V1909" s="15">
        <v>98027</v>
      </c>
      <c r="W1909" s="14"/>
      <c r="X1909" s="5" t="str">
        <f t="shared" si="29"/>
        <v>No</v>
      </c>
      <c r="Y1909" s="14"/>
      <c r="Z1909" s="5"/>
      <c r="AA1909" s="14"/>
      <c r="AB1909" s="5"/>
      <c r="AC1909" s="27"/>
      <c r="AD1909" s="5"/>
      <c r="AE1909" s="14"/>
      <c r="AF1909" s="5"/>
      <c r="AG1909" s="7"/>
    </row>
    <row r="1910" spans="1:33" s="54" customFormat="1">
      <c r="A1910" s="16" t="s">
        <v>824</v>
      </c>
      <c r="B1910" s="16" t="s">
        <v>6484</v>
      </c>
      <c r="C1910" s="17" t="s">
        <v>129</v>
      </c>
      <c r="D1910" s="186" t="s">
        <v>825</v>
      </c>
      <c r="E1910" s="189" t="s">
        <v>826</v>
      </c>
      <c r="F1910" s="17" t="s">
        <v>83</v>
      </c>
      <c r="G1910" s="17" t="s">
        <v>147</v>
      </c>
      <c r="H1910" s="18">
        <v>0</v>
      </c>
      <c r="I1910" s="13">
        <v>3</v>
      </c>
      <c r="J1910" s="14">
        <v>21628</v>
      </c>
      <c r="K1910" s="19"/>
      <c r="L1910" s="14">
        <v>0</v>
      </c>
      <c r="M1910" s="14"/>
      <c r="N1910" s="14">
        <v>0</v>
      </c>
      <c r="O1910" s="14"/>
      <c r="P1910" s="14">
        <v>64060</v>
      </c>
      <c r="Q1910" s="14"/>
      <c r="R1910" s="14">
        <v>0</v>
      </c>
      <c r="S1910" s="14"/>
      <c r="T1910" s="14">
        <v>63613</v>
      </c>
      <c r="U1910" s="14"/>
      <c r="V1910" s="15">
        <v>149301</v>
      </c>
      <c r="W1910" s="14"/>
      <c r="X1910" s="5" t="str">
        <f t="shared" si="29"/>
        <v>No</v>
      </c>
      <c r="Y1910" s="14"/>
      <c r="Z1910" s="5"/>
      <c r="AA1910" s="14"/>
      <c r="AB1910" s="5"/>
      <c r="AC1910" s="27"/>
      <c r="AD1910" s="5"/>
      <c r="AE1910" s="14"/>
      <c r="AF1910" s="5"/>
      <c r="AG1910" s="7"/>
    </row>
    <row r="1911" spans="1:33" s="54" customFormat="1">
      <c r="A1911" s="16" t="s">
        <v>3836</v>
      </c>
      <c r="B1911" s="16" t="s">
        <v>3837</v>
      </c>
      <c r="C1911" s="17" t="s">
        <v>278</v>
      </c>
      <c r="D1911" s="186" t="s">
        <v>3838</v>
      </c>
      <c r="E1911" s="189" t="s">
        <v>3839</v>
      </c>
      <c r="F1911" s="17" t="s">
        <v>157</v>
      </c>
      <c r="G1911" s="17" t="s">
        <v>147</v>
      </c>
      <c r="H1911" s="18">
        <v>0</v>
      </c>
      <c r="I1911" s="13">
        <v>3</v>
      </c>
      <c r="J1911" s="14">
        <v>2842</v>
      </c>
      <c r="K1911" s="19"/>
      <c r="L1911" s="14">
        <v>0</v>
      </c>
      <c r="M1911" s="14"/>
      <c r="N1911" s="14">
        <v>0</v>
      </c>
      <c r="O1911" s="14"/>
      <c r="P1911" s="14">
        <v>22443</v>
      </c>
      <c r="Q1911" s="14"/>
      <c r="R1911" s="14">
        <v>13000</v>
      </c>
      <c r="S1911" s="14"/>
      <c r="T1911" s="14">
        <v>35700</v>
      </c>
      <c r="U1911" s="14"/>
      <c r="V1911" s="15">
        <v>73985</v>
      </c>
      <c r="W1911" s="14"/>
      <c r="X1911" s="5" t="str">
        <f t="shared" si="29"/>
        <v>No</v>
      </c>
      <c r="Y1911" s="14"/>
      <c r="Z1911" s="5"/>
      <c r="AA1911" s="14"/>
      <c r="AB1911" s="5"/>
      <c r="AC1911" s="27"/>
      <c r="AD1911" s="5"/>
      <c r="AE1911" s="14"/>
      <c r="AF1911" s="5"/>
      <c r="AG1911" s="7"/>
    </row>
    <row r="1912" spans="1:33" s="54" customFormat="1">
      <c r="A1912" s="16" t="s">
        <v>6313</v>
      </c>
      <c r="B1912" s="16" t="s">
        <v>6314</v>
      </c>
      <c r="C1912" s="17" t="s">
        <v>555</v>
      </c>
      <c r="D1912" s="186"/>
      <c r="E1912" s="189" t="s">
        <v>6315</v>
      </c>
      <c r="F1912" s="17" t="s">
        <v>83</v>
      </c>
      <c r="G1912" s="17" t="s">
        <v>147</v>
      </c>
      <c r="H1912" s="18">
        <v>0</v>
      </c>
      <c r="I1912" s="13">
        <v>3</v>
      </c>
      <c r="J1912" s="14">
        <v>3773</v>
      </c>
      <c r="K1912" s="19"/>
      <c r="L1912" s="14">
        <v>44608</v>
      </c>
      <c r="M1912" s="14"/>
      <c r="N1912" s="14">
        <v>0</v>
      </c>
      <c r="O1912" s="14"/>
      <c r="P1912" s="14">
        <v>0</v>
      </c>
      <c r="Q1912" s="14"/>
      <c r="R1912" s="14">
        <v>126911</v>
      </c>
      <c r="S1912" s="14"/>
      <c r="T1912" s="14">
        <v>55285</v>
      </c>
      <c r="U1912" s="14"/>
      <c r="V1912" s="15">
        <v>230577</v>
      </c>
      <c r="W1912" s="14"/>
      <c r="X1912" s="5" t="str">
        <f t="shared" si="29"/>
        <v>No</v>
      </c>
      <c r="Y1912" s="14"/>
      <c r="Z1912" s="5"/>
      <c r="AA1912" s="14"/>
      <c r="AB1912" s="5"/>
      <c r="AC1912" s="27"/>
      <c r="AD1912" s="5"/>
      <c r="AE1912" s="14"/>
      <c r="AF1912" s="5"/>
      <c r="AG1912" s="7"/>
    </row>
    <row r="1913" spans="1:33" s="54" customFormat="1">
      <c r="A1913" s="16" t="s">
        <v>3678</v>
      </c>
      <c r="B1913" s="16" t="s">
        <v>3679</v>
      </c>
      <c r="C1913" s="17" t="s">
        <v>87</v>
      </c>
      <c r="D1913" s="186" t="s">
        <v>3680</v>
      </c>
      <c r="E1913" s="189">
        <v>103</v>
      </c>
      <c r="F1913" s="17" t="s">
        <v>36</v>
      </c>
      <c r="G1913" s="17" t="s">
        <v>5756</v>
      </c>
      <c r="H1913" s="18">
        <v>0</v>
      </c>
      <c r="I1913" s="13">
        <v>3</v>
      </c>
      <c r="J1913" s="14">
        <v>0</v>
      </c>
      <c r="K1913" s="19"/>
      <c r="L1913" s="14">
        <v>0</v>
      </c>
      <c r="M1913" s="14"/>
      <c r="N1913" s="14">
        <v>0</v>
      </c>
      <c r="O1913" s="14"/>
      <c r="P1913" s="14">
        <v>114122</v>
      </c>
      <c r="Q1913" s="14"/>
      <c r="R1913" s="14">
        <v>0</v>
      </c>
      <c r="S1913" s="14"/>
      <c r="T1913" s="14">
        <v>89396</v>
      </c>
      <c r="U1913" s="14"/>
      <c r="V1913" s="15">
        <v>203518</v>
      </c>
      <c r="W1913" s="14"/>
      <c r="X1913" s="5" t="str">
        <f t="shared" si="29"/>
        <v>No</v>
      </c>
      <c r="Y1913" s="14"/>
      <c r="Z1913" s="5"/>
      <c r="AA1913" s="14"/>
      <c r="AB1913" s="5"/>
      <c r="AC1913" s="27"/>
      <c r="AD1913" s="5"/>
      <c r="AE1913" s="14"/>
      <c r="AF1913" s="5"/>
      <c r="AG1913" s="7"/>
    </row>
    <row r="1914" spans="1:33" s="54" customFormat="1">
      <c r="A1914" s="16" t="s">
        <v>3413</v>
      </c>
      <c r="B1914" s="16" t="s">
        <v>3414</v>
      </c>
      <c r="C1914" s="17" t="s">
        <v>34</v>
      </c>
      <c r="D1914" s="186" t="s">
        <v>3415</v>
      </c>
      <c r="E1914" s="189" t="s">
        <v>3416</v>
      </c>
      <c r="F1914" s="17" t="s">
        <v>157</v>
      </c>
      <c r="G1914" s="17" t="s">
        <v>147</v>
      </c>
      <c r="H1914" s="18">
        <v>0</v>
      </c>
      <c r="I1914" s="13">
        <v>3</v>
      </c>
      <c r="J1914" s="14">
        <v>18797</v>
      </c>
      <c r="K1914" s="19"/>
      <c r="L1914" s="14">
        <v>7677</v>
      </c>
      <c r="M1914" s="14"/>
      <c r="N1914" s="14">
        <v>0</v>
      </c>
      <c r="O1914" s="14"/>
      <c r="P1914" s="14">
        <v>20696</v>
      </c>
      <c r="Q1914" s="14"/>
      <c r="R1914" s="14">
        <v>13280</v>
      </c>
      <c r="S1914" s="14"/>
      <c r="T1914" s="14">
        <v>47336</v>
      </c>
      <c r="U1914" s="14"/>
      <c r="V1914" s="15">
        <v>107786</v>
      </c>
      <c r="W1914" s="14"/>
      <c r="X1914" s="5" t="str">
        <f t="shared" si="29"/>
        <v>No</v>
      </c>
      <c r="Y1914" s="14"/>
      <c r="Z1914" s="5"/>
      <c r="AA1914" s="14"/>
      <c r="AB1914" s="5"/>
      <c r="AC1914" s="27"/>
      <c r="AD1914" s="5"/>
      <c r="AE1914" s="14"/>
      <c r="AF1914" s="5"/>
      <c r="AG1914" s="7"/>
    </row>
    <row r="1915" spans="1:33" s="54" customFormat="1">
      <c r="A1915" s="16" t="s">
        <v>164</v>
      </c>
      <c r="B1915" s="16" t="s">
        <v>165</v>
      </c>
      <c r="C1915" s="17" t="s">
        <v>91</v>
      </c>
      <c r="D1915" s="186">
        <v>9194</v>
      </c>
      <c r="E1915" s="189">
        <v>90194</v>
      </c>
      <c r="F1915" s="17" t="s">
        <v>83</v>
      </c>
      <c r="G1915" s="17" t="s">
        <v>5756</v>
      </c>
      <c r="H1915" s="18">
        <v>65088</v>
      </c>
      <c r="I1915" s="13">
        <v>3</v>
      </c>
      <c r="J1915" s="14">
        <v>45715</v>
      </c>
      <c r="K1915" s="19"/>
      <c r="L1915" s="14">
        <v>0</v>
      </c>
      <c r="M1915" s="14"/>
      <c r="N1915" s="14">
        <v>0</v>
      </c>
      <c r="O1915" s="14"/>
      <c r="P1915" s="14">
        <v>123127</v>
      </c>
      <c r="Q1915" s="14"/>
      <c r="R1915" s="14">
        <v>56372</v>
      </c>
      <c r="S1915" s="14"/>
      <c r="T1915" s="14">
        <v>173250</v>
      </c>
      <c r="U1915" s="14"/>
      <c r="V1915" s="15">
        <v>398464</v>
      </c>
      <c r="W1915" s="14"/>
      <c r="X1915" s="5" t="str">
        <f t="shared" si="29"/>
        <v>No</v>
      </c>
      <c r="Y1915" s="14"/>
      <c r="Z1915" s="5"/>
      <c r="AA1915" s="14"/>
      <c r="AB1915" s="5"/>
      <c r="AC1915" s="27"/>
      <c r="AD1915" s="5"/>
      <c r="AE1915" s="14"/>
      <c r="AF1915" s="5"/>
      <c r="AG1915" s="7"/>
    </row>
    <row r="1916" spans="1:33" s="54" customFormat="1">
      <c r="A1916" s="16" t="s">
        <v>3825</v>
      </c>
      <c r="B1916" s="16" t="s">
        <v>6486</v>
      </c>
      <c r="C1916" s="17" t="s">
        <v>278</v>
      </c>
      <c r="D1916" s="186" t="s">
        <v>3826</v>
      </c>
      <c r="E1916" s="189" t="s">
        <v>3827</v>
      </c>
      <c r="F1916" s="17" t="s">
        <v>157</v>
      </c>
      <c r="G1916" s="17" t="s">
        <v>147</v>
      </c>
      <c r="H1916" s="18">
        <v>0</v>
      </c>
      <c r="I1916" s="13">
        <v>3</v>
      </c>
      <c r="J1916" s="14">
        <v>13711</v>
      </c>
      <c r="K1916" s="19"/>
      <c r="L1916" s="14">
        <v>0</v>
      </c>
      <c r="M1916" s="14"/>
      <c r="N1916" s="14">
        <v>0</v>
      </c>
      <c r="O1916" s="14"/>
      <c r="P1916" s="14">
        <v>11312</v>
      </c>
      <c r="Q1916" s="14"/>
      <c r="R1916" s="14">
        <v>7541</v>
      </c>
      <c r="S1916" s="14"/>
      <c r="T1916" s="14">
        <v>18854</v>
      </c>
      <c r="U1916" s="14"/>
      <c r="V1916" s="15">
        <v>51418</v>
      </c>
      <c r="W1916" s="14"/>
      <c r="X1916" s="5" t="str">
        <f t="shared" si="29"/>
        <v>No</v>
      </c>
      <c r="Y1916" s="14"/>
      <c r="Z1916" s="5"/>
      <c r="AA1916" s="14"/>
      <c r="AB1916" s="5"/>
      <c r="AC1916" s="27"/>
      <c r="AD1916" s="5"/>
      <c r="AE1916" s="14"/>
      <c r="AF1916" s="5"/>
      <c r="AG1916" s="7"/>
    </row>
    <row r="1917" spans="1:33" s="54" customFormat="1">
      <c r="A1917" s="16" t="s">
        <v>6692</v>
      </c>
      <c r="B1917" s="16" t="s">
        <v>6693</v>
      </c>
      <c r="C1917" s="17" t="s">
        <v>160</v>
      </c>
      <c r="D1917" s="186" t="s">
        <v>6694</v>
      </c>
      <c r="E1917" s="189">
        <v>11146</v>
      </c>
      <c r="F1917" s="17" t="s">
        <v>36</v>
      </c>
      <c r="G1917" s="17" t="s">
        <v>5756</v>
      </c>
      <c r="H1917" s="18">
        <v>0</v>
      </c>
      <c r="I1917" s="13">
        <v>3</v>
      </c>
      <c r="J1917" s="14">
        <v>0</v>
      </c>
      <c r="K1917" s="19"/>
      <c r="L1917" s="14">
        <v>0</v>
      </c>
      <c r="M1917" s="14"/>
      <c r="N1917" s="14">
        <v>0</v>
      </c>
      <c r="O1917" s="14"/>
      <c r="P1917" s="14">
        <v>0</v>
      </c>
      <c r="Q1917" s="14"/>
      <c r="R1917" s="14">
        <v>0</v>
      </c>
      <c r="S1917" s="14"/>
      <c r="T1917" s="14">
        <v>29914</v>
      </c>
      <c r="U1917" s="14"/>
      <c r="V1917" s="15">
        <v>29914</v>
      </c>
      <c r="W1917" s="14"/>
      <c r="X1917" s="5" t="str">
        <f t="shared" si="29"/>
        <v>No</v>
      </c>
      <c r="Y1917" s="14"/>
      <c r="Z1917" s="5"/>
      <c r="AA1917" s="14"/>
      <c r="AB1917" s="5"/>
      <c r="AC1917" s="27"/>
      <c r="AD1917" s="5"/>
      <c r="AE1917" s="14"/>
      <c r="AF1917" s="5"/>
      <c r="AG1917" s="7"/>
    </row>
    <row r="1918" spans="1:33" s="54" customFormat="1">
      <c r="A1918" s="16" t="s">
        <v>1815</v>
      </c>
      <c r="B1918" s="16" t="s">
        <v>1816</v>
      </c>
      <c r="C1918" s="17" t="s">
        <v>65</v>
      </c>
      <c r="D1918" s="186" t="s">
        <v>1817</v>
      </c>
      <c r="E1918" s="189">
        <v>30</v>
      </c>
      <c r="F1918" s="17" t="s">
        <v>36</v>
      </c>
      <c r="G1918" s="17" t="s">
        <v>5756</v>
      </c>
      <c r="H1918" s="18">
        <v>0</v>
      </c>
      <c r="I1918" s="13">
        <v>3</v>
      </c>
      <c r="J1918" s="14">
        <v>52</v>
      </c>
      <c r="K1918" s="19"/>
      <c r="L1918" s="14">
        <v>0</v>
      </c>
      <c r="M1918" s="14"/>
      <c r="N1918" s="14">
        <v>0</v>
      </c>
      <c r="O1918" s="14"/>
      <c r="P1918" s="14">
        <v>0</v>
      </c>
      <c r="Q1918" s="14"/>
      <c r="R1918" s="14">
        <v>0</v>
      </c>
      <c r="S1918" s="14"/>
      <c r="T1918" s="14">
        <v>72373</v>
      </c>
      <c r="U1918" s="14"/>
      <c r="V1918" s="15">
        <v>72425</v>
      </c>
      <c r="W1918" s="14"/>
      <c r="X1918" s="5" t="str">
        <f t="shared" si="29"/>
        <v>No</v>
      </c>
      <c r="Y1918" s="14"/>
      <c r="Z1918" s="5"/>
      <c r="AA1918" s="14"/>
      <c r="AB1918" s="5"/>
      <c r="AC1918" s="27"/>
      <c r="AD1918" s="5"/>
      <c r="AE1918" s="14"/>
      <c r="AF1918" s="5"/>
      <c r="AG1918" s="7"/>
    </row>
    <row r="1919" spans="1:33" s="54" customFormat="1">
      <c r="A1919" s="16" t="s">
        <v>929</v>
      </c>
      <c r="B1919" s="16" t="s">
        <v>436</v>
      </c>
      <c r="C1919" s="17" t="s">
        <v>129</v>
      </c>
      <c r="D1919" s="186" t="s">
        <v>930</v>
      </c>
      <c r="E1919" s="189" t="s">
        <v>931</v>
      </c>
      <c r="F1919" s="17" t="s">
        <v>83</v>
      </c>
      <c r="G1919" s="17" t="s">
        <v>147</v>
      </c>
      <c r="H1919" s="18">
        <v>0</v>
      </c>
      <c r="I1919" s="13">
        <v>3</v>
      </c>
      <c r="J1919" s="14">
        <v>1014</v>
      </c>
      <c r="K1919" s="19"/>
      <c r="L1919" s="14">
        <v>0</v>
      </c>
      <c r="M1919" s="14"/>
      <c r="N1919" s="14">
        <v>0</v>
      </c>
      <c r="O1919" s="14"/>
      <c r="P1919" s="14">
        <v>69904</v>
      </c>
      <c r="Q1919" s="14"/>
      <c r="R1919" s="14">
        <v>0</v>
      </c>
      <c r="S1919" s="14"/>
      <c r="T1919" s="14">
        <v>58024</v>
      </c>
      <c r="U1919" s="14"/>
      <c r="V1919" s="15">
        <v>128942</v>
      </c>
      <c r="W1919" s="14"/>
      <c r="X1919" s="5" t="str">
        <f t="shared" si="29"/>
        <v>No</v>
      </c>
      <c r="Y1919" s="14"/>
      <c r="Z1919" s="5"/>
      <c r="AA1919" s="14"/>
      <c r="AB1919" s="5"/>
      <c r="AC1919" s="27"/>
      <c r="AD1919" s="5"/>
      <c r="AE1919" s="14"/>
      <c r="AF1919" s="5"/>
      <c r="AG1919" s="7"/>
    </row>
    <row r="1920" spans="1:33" s="54" customFormat="1">
      <c r="A1920" s="16" t="s">
        <v>2197</v>
      </c>
      <c r="B1920" s="16" t="s">
        <v>2198</v>
      </c>
      <c r="C1920" s="17" t="s">
        <v>275</v>
      </c>
      <c r="D1920" s="186" t="s">
        <v>2199</v>
      </c>
      <c r="E1920" s="189" t="s">
        <v>2200</v>
      </c>
      <c r="F1920" s="17" t="s">
        <v>157</v>
      </c>
      <c r="G1920" s="17" t="s">
        <v>147</v>
      </c>
      <c r="H1920" s="18">
        <v>0</v>
      </c>
      <c r="I1920" s="13">
        <v>3</v>
      </c>
      <c r="J1920" s="14">
        <v>11332</v>
      </c>
      <c r="K1920" s="19"/>
      <c r="L1920" s="14">
        <v>0</v>
      </c>
      <c r="M1920" s="14"/>
      <c r="N1920" s="14">
        <v>0</v>
      </c>
      <c r="O1920" s="14"/>
      <c r="P1920" s="14">
        <v>10797</v>
      </c>
      <c r="Q1920" s="14"/>
      <c r="R1920" s="14">
        <v>10797</v>
      </c>
      <c r="S1920" s="14"/>
      <c r="T1920" s="14">
        <v>50054</v>
      </c>
      <c r="U1920" s="14"/>
      <c r="V1920" s="15">
        <v>82980</v>
      </c>
      <c r="W1920" s="14"/>
      <c r="X1920" s="5" t="str">
        <f t="shared" si="29"/>
        <v>No</v>
      </c>
      <c r="Y1920" s="14"/>
      <c r="Z1920" s="5"/>
      <c r="AA1920" s="14"/>
      <c r="AB1920" s="5"/>
      <c r="AC1920" s="27"/>
      <c r="AD1920" s="5"/>
      <c r="AE1920" s="14"/>
      <c r="AF1920" s="5"/>
      <c r="AG1920" s="7"/>
    </row>
    <row r="1921" spans="1:33" s="54" customFormat="1">
      <c r="A1921" s="16" t="s">
        <v>1915</v>
      </c>
      <c r="B1921" s="16" t="s">
        <v>1000</v>
      </c>
      <c r="C1921" s="17" t="s">
        <v>120</v>
      </c>
      <c r="D1921" s="186">
        <v>6133</v>
      </c>
      <c r="E1921" s="189">
        <v>60133</v>
      </c>
      <c r="F1921" s="17" t="s">
        <v>157</v>
      </c>
      <c r="G1921" s="17" t="s">
        <v>84</v>
      </c>
      <c r="H1921" s="18">
        <v>5121892</v>
      </c>
      <c r="I1921" s="13">
        <v>3</v>
      </c>
      <c r="J1921" s="14">
        <v>39853</v>
      </c>
      <c r="K1921" s="19"/>
      <c r="L1921" s="14">
        <v>829290</v>
      </c>
      <c r="M1921" s="14"/>
      <c r="N1921" s="14">
        <v>0</v>
      </c>
      <c r="O1921" s="14"/>
      <c r="P1921" s="14">
        <v>67403</v>
      </c>
      <c r="Q1921" s="14"/>
      <c r="R1921" s="14">
        <v>0</v>
      </c>
      <c r="S1921" s="14"/>
      <c r="T1921" s="14">
        <v>145897</v>
      </c>
      <c r="U1921" s="14"/>
      <c r="V1921" s="15">
        <v>1082443</v>
      </c>
      <c r="W1921" s="14"/>
      <c r="X1921" s="5" t="str">
        <f t="shared" si="29"/>
        <v>No</v>
      </c>
      <c r="Y1921" s="14"/>
      <c r="Z1921" s="5"/>
      <c r="AA1921" s="14"/>
      <c r="AB1921" s="5"/>
      <c r="AC1921" s="27"/>
      <c r="AD1921" s="5"/>
      <c r="AE1921" s="14"/>
      <c r="AF1921" s="5"/>
      <c r="AG1921" s="7"/>
    </row>
    <row r="1922" spans="1:33" s="54" customFormat="1">
      <c r="A1922" s="16" t="s">
        <v>5678</v>
      </c>
      <c r="B1922" s="16" t="s">
        <v>6691</v>
      </c>
      <c r="C1922" s="17" t="s">
        <v>254</v>
      </c>
      <c r="D1922" s="186" t="s">
        <v>5679</v>
      </c>
      <c r="E1922" s="189" t="s">
        <v>5680</v>
      </c>
      <c r="F1922" s="17" t="s">
        <v>83</v>
      </c>
      <c r="G1922" s="17" t="s">
        <v>147</v>
      </c>
      <c r="H1922" s="18">
        <v>0</v>
      </c>
      <c r="I1922" s="13">
        <v>3</v>
      </c>
      <c r="J1922" s="14">
        <v>1711</v>
      </c>
      <c r="K1922" s="19"/>
      <c r="L1922" s="14">
        <v>0</v>
      </c>
      <c r="M1922" s="14"/>
      <c r="N1922" s="14">
        <v>0</v>
      </c>
      <c r="O1922" s="14"/>
      <c r="P1922" s="14">
        <v>10364</v>
      </c>
      <c r="Q1922" s="14"/>
      <c r="R1922" s="14">
        <v>0</v>
      </c>
      <c r="S1922" s="14"/>
      <c r="T1922" s="14">
        <v>17423</v>
      </c>
      <c r="U1922" s="14"/>
      <c r="V1922" s="15">
        <v>29498</v>
      </c>
      <c r="W1922" s="14"/>
      <c r="X1922" s="5" t="str">
        <f t="shared" si="29"/>
        <v>No</v>
      </c>
      <c r="Y1922" s="14"/>
      <c r="Z1922" s="5"/>
      <c r="AA1922" s="14"/>
      <c r="AB1922" s="5"/>
      <c r="AC1922" s="27"/>
      <c r="AD1922" s="5"/>
      <c r="AE1922" s="14"/>
      <c r="AF1922" s="5"/>
      <c r="AG1922" s="7"/>
    </row>
    <row r="1923" spans="1:33" s="54" customFormat="1">
      <c r="A1923" s="16" t="s">
        <v>2185</v>
      </c>
      <c r="B1923" s="16" t="s">
        <v>2186</v>
      </c>
      <c r="C1923" s="17" t="s">
        <v>275</v>
      </c>
      <c r="D1923" s="186" t="s">
        <v>2187</v>
      </c>
      <c r="E1923" s="189" t="s">
        <v>2188</v>
      </c>
      <c r="F1923" s="17" t="s">
        <v>157</v>
      </c>
      <c r="G1923" s="17" t="s">
        <v>147</v>
      </c>
      <c r="H1923" s="18">
        <v>0</v>
      </c>
      <c r="I1923" s="13">
        <v>3</v>
      </c>
      <c r="J1923" s="14">
        <v>7787</v>
      </c>
      <c r="K1923" s="19"/>
      <c r="L1923" s="14">
        <v>0</v>
      </c>
      <c r="M1923" s="14"/>
      <c r="N1923" s="14">
        <v>0</v>
      </c>
      <c r="O1923" s="14"/>
      <c r="P1923" s="14">
        <v>17733</v>
      </c>
      <c r="Q1923" s="14"/>
      <c r="R1923" s="14">
        <v>17733</v>
      </c>
      <c r="S1923" s="14"/>
      <c r="T1923" s="14">
        <v>42214</v>
      </c>
      <c r="U1923" s="14"/>
      <c r="V1923" s="15">
        <v>85467</v>
      </c>
      <c r="W1923" s="14"/>
      <c r="X1923" s="5" t="str">
        <f t="shared" ref="X1923:X1986" si="30">IF(W1923&amp;U1923&amp;S1923&amp;Q1923&amp;O1923&amp;M1923&amp;K1923&lt;&gt;"","Yes","No")</f>
        <v>No</v>
      </c>
      <c r="Y1923" s="14"/>
      <c r="Z1923" s="5"/>
      <c r="AA1923" s="14"/>
      <c r="AB1923" s="5"/>
      <c r="AC1923" s="27"/>
      <c r="AD1923" s="5"/>
      <c r="AE1923" s="14"/>
      <c r="AF1923" s="5"/>
      <c r="AG1923" s="7"/>
    </row>
    <row r="1924" spans="1:33" s="54" customFormat="1">
      <c r="A1924" s="16" t="s">
        <v>337</v>
      </c>
      <c r="B1924" s="16" t="s">
        <v>338</v>
      </c>
      <c r="C1924" s="17" t="s">
        <v>73</v>
      </c>
      <c r="D1924" s="186" t="s">
        <v>339</v>
      </c>
      <c r="E1924" s="189" t="s">
        <v>340</v>
      </c>
      <c r="F1924" s="17" t="s">
        <v>83</v>
      </c>
      <c r="G1924" s="17" t="s">
        <v>147</v>
      </c>
      <c r="H1924" s="18">
        <v>0</v>
      </c>
      <c r="I1924" s="13">
        <v>3</v>
      </c>
      <c r="J1924" s="14">
        <v>4442</v>
      </c>
      <c r="K1924" s="19"/>
      <c r="L1924" s="14">
        <v>0</v>
      </c>
      <c r="M1924" s="14"/>
      <c r="N1924" s="14">
        <v>0</v>
      </c>
      <c r="O1924" s="14"/>
      <c r="P1924" s="14">
        <v>83722</v>
      </c>
      <c r="Q1924" s="14"/>
      <c r="R1924" s="14">
        <v>0</v>
      </c>
      <c r="S1924" s="14"/>
      <c r="T1924" s="14">
        <v>138764</v>
      </c>
      <c r="U1924" s="14"/>
      <c r="V1924" s="15">
        <v>226928</v>
      </c>
      <c r="W1924" s="14"/>
      <c r="X1924" s="5" t="str">
        <f t="shared" si="30"/>
        <v>No</v>
      </c>
      <c r="Y1924" s="14"/>
      <c r="Z1924" s="5"/>
      <c r="AA1924" s="14"/>
      <c r="AB1924" s="5"/>
      <c r="AC1924" s="27"/>
      <c r="AD1924" s="5"/>
      <c r="AE1924" s="14"/>
      <c r="AF1924" s="5"/>
      <c r="AG1924" s="7"/>
    </row>
    <row r="1925" spans="1:33" s="54" customFormat="1">
      <c r="A1925" s="16" t="s">
        <v>2170</v>
      </c>
      <c r="B1925" s="16" t="s">
        <v>418</v>
      </c>
      <c r="C1925" s="17" t="s">
        <v>275</v>
      </c>
      <c r="D1925" s="186" t="s">
        <v>2171</v>
      </c>
      <c r="E1925" s="189" t="s">
        <v>2172</v>
      </c>
      <c r="F1925" s="17" t="s">
        <v>157</v>
      </c>
      <c r="G1925" s="17" t="s">
        <v>147</v>
      </c>
      <c r="H1925" s="18">
        <v>0</v>
      </c>
      <c r="I1925" s="13">
        <v>3</v>
      </c>
      <c r="J1925" s="14">
        <v>1430</v>
      </c>
      <c r="K1925" s="19"/>
      <c r="L1925" s="14">
        <v>0</v>
      </c>
      <c r="M1925" s="14"/>
      <c r="N1925" s="14">
        <v>0</v>
      </c>
      <c r="O1925" s="14"/>
      <c r="P1925" s="14">
        <v>12994</v>
      </c>
      <c r="Q1925" s="14"/>
      <c r="R1925" s="14">
        <v>12994</v>
      </c>
      <c r="S1925" s="14"/>
      <c r="T1925" s="14">
        <v>43662</v>
      </c>
      <c r="U1925" s="14"/>
      <c r="V1925" s="15">
        <v>71080</v>
      </c>
      <c r="W1925" s="14"/>
      <c r="X1925" s="5" t="str">
        <f t="shared" si="30"/>
        <v>No</v>
      </c>
      <c r="Y1925" s="14"/>
      <c r="Z1925" s="5"/>
      <c r="AA1925" s="14"/>
      <c r="AB1925" s="5"/>
      <c r="AC1925" s="27"/>
      <c r="AD1925" s="5"/>
      <c r="AE1925" s="14"/>
      <c r="AF1925" s="5"/>
      <c r="AG1925" s="7"/>
    </row>
    <row r="1926" spans="1:33" s="54" customFormat="1">
      <c r="A1926" s="16" t="s">
        <v>6684</v>
      </c>
      <c r="B1926" s="16" t="s">
        <v>6685</v>
      </c>
      <c r="C1926" s="17" t="s">
        <v>39</v>
      </c>
      <c r="D1926" s="186"/>
      <c r="E1926" s="189" t="s">
        <v>6686</v>
      </c>
      <c r="F1926" s="17" t="s">
        <v>83</v>
      </c>
      <c r="G1926" s="17" t="s">
        <v>147</v>
      </c>
      <c r="H1926" s="18">
        <v>0</v>
      </c>
      <c r="I1926" s="13">
        <v>3</v>
      </c>
      <c r="J1926" s="14">
        <v>4945</v>
      </c>
      <c r="K1926" s="19"/>
      <c r="L1926" s="14">
        <v>0</v>
      </c>
      <c r="M1926" s="14"/>
      <c r="N1926" s="14">
        <v>0</v>
      </c>
      <c r="O1926" s="14"/>
      <c r="P1926" s="14">
        <v>32880</v>
      </c>
      <c r="Q1926" s="14"/>
      <c r="R1926" s="14">
        <v>0</v>
      </c>
      <c r="S1926" s="14"/>
      <c r="T1926" s="14">
        <v>94856</v>
      </c>
      <c r="U1926" s="14"/>
      <c r="V1926" s="15">
        <v>132681</v>
      </c>
      <c r="W1926" s="14"/>
      <c r="X1926" s="5" t="str">
        <f t="shared" si="30"/>
        <v>No</v>
      </c>
      <c r="Y1926" s="14"/>
      <c r="Z1926" s="5"/>
      <c r="AA1926" s="14"/>
      <c r="AB1926" s="5"/>
      <c r="AC1926" s="27"/>
      <c r="AD1926" s="5"/>
      <c r="AE1926" s="14"/>
      <c r="AF1926" s="5"/>
      <c r="AG1926" s="7"/>
    </row>
    <row r="1927" spans="1:33" s="54" customFormat="1">
      <c r="A1927" s="16" t="s">
        <v>6677</v>
      </c>
      <c r="B1927" s="16" t="s">
        <v>2065</v>
      </c>
      <c r="C1927" s="17" t="s">
        <v>69</v>
      </c>
      <c r="D1927" s="186" t="s">
        <v>2066</v>
      </c>
      <c r="E1927" s="189" t="s">
        <v>2067</v>
      </c>
      <c r="F1927" s="17" t="s">
        <v>157</v>
      </c>
      <c r="G1927" s="17" t="s">
        <v>147</v>
      </c>
      <c r="H1927" s="18">
        <v>0</v>
      </c>
      <c r="I1927" s="13">
        <v>3</v>
      </c>
      <c r="J1927" s="14">
        <v>13926</v>
      </c>
      <c r="K1927" s="19"/>
      <c r="L1927" s="14">
        <v>1500</v>
      </c>
      <c r="M1927" s="14"/>
      <c r="N1927" s="14">
        <v>0</v>
      </c>
      <c r="O1927" s="14"/>
      <c r="P1927" s="14">
        <v>910</v>
      </c>
      <c r="Q1927" s="14"/>
      <c r="R1927" s="14">
        <v>73494</v>
      </c>
      <c r="S1927" s="14"/>
      <c r="T1927" s="14">
        <v>103515</v>
      </c>
      <c r="U1927" s="14"/>
      <c r="V1927" s="15">
        <v>193345</v>
      </c>
      <c r="W1927" s="14"/>
      <c r="X1927" s="5" t="str">
        <f t="shared" si="30"/>
        <v>No</v>
      </c>
      <c r="Y1927" s="14"/>
      <c r="Z1927" s="5"/>
      <c r="AA1927" s="14"/>
      <c r="AB1927" s="5"/>
      <c r="AC1927" s="27"/>
      <c r="AD1927" s="5"/>
      <c r="AE1927" s="14"/>
      <c r="AF1927" s="5"/>
      <c r="AG1927" s="7"/>
    </row>
    <row r="1928" spans="1:33" s="54" customFormat="1">
      <c r="A1928" s="16" t="s">
        <v>850</v>
      </c>
      <c r="B1928" s="16" t="s">
        <v>6123</v>
      </c>
      <c r="C1928" s="17" t="s">
        <v>129</v>
      </c>
      <c r="D1928" s="186" t="s">
        <v>851</v>
      </c>
      <c r="E1928" s="189" t="s">
        <v>852</v>
      </c>
      <c r="F1928" s="17" t="s">
        <v>83</v>
      </c>
      <c r="G1928" s="17" t="s">
        <v>147</v>
      </c>
      <c r="H1928" s="18">
        <v>0</v>
      </c>
      <c r="I1928" s="13">
        <v>3</v>
      </c>
      <c r="J1928" s="14">
        <v>18547</v>
      </c>
      <c r="K1928" s="19"/>
      <c r="L1928" s="14">
        <v>0</v>
      </c>
      <c r="M1928" s="14"/>
      <c r="N1928" s="14">
        <v>0</v>
      </c>
      <c r="O1928" s="14"/>
      <c r="P1928" s="14">
        <v>37363</v>
      </c>
      <c r="Q1928" s="14"/>
      <c r="R1928" s="14">
        <v>0</v>
      </c>
      <c r="S1928" s="14"/>
      <c r="T1928" s="14">
        <v>36778</v>
      </c>
      <c r="U1928" s="14"/>
      <c r="V1928" s="15">
        <v>92688</v>
      </c>
      <c r="W1928" s="14"/>
      <c r="X1928" s="5" t="str">
        <f t="shared" si="30"/>
        <v>No</v>
      </c>
      <c r="Y1928" s="14"/>
      <c r="Z1928" s="5"/>
      <c r="AA1928" s="14"/>
      <c r="AB1928" s="5"/>
      <c r="AC1928" s="27"/>
      <c r="AD1928" s="5"/>
      <c r="AE1928" s="14"/>
      <c r="AF1928" s="5"/>
      <c r="AG1928" s="7"/>
    </row>
    <row r="1929" spans="1:33" s="54" customFormat="1">
      <c r="A1929" s="16" t="s">
        <v>2283</v>
      </c>
      <c r="B1929" s="16" t="s">
        <v>2284</v>
      </c>
      <c r="C1929" s="17" t="s">
        <v>106</v>
      </c>
      <c r="D1929" s="186" t="s">
        <v>2285</v>
      </c>
      <c r="E1929" s="189" t="s">
        <v>2286</v>
      </c>
      <c r="F1929" s="17" t="s">
        <v>83</v>
      </c>
      <c r="G1929" s="17" t="s">
        <v>147</v>
      </c>
      <c r="H1929" s="18">
        <v>0</v>
      </c>
      <c r="I1929" s="13">
        <v>3</v>
      </c>
      <c r="J1929" s="14">
        <v>12694</v>
      </c>
      <c r="K1929" s="19"/>
      <c r="L1929" s="14">
        <v>0</v>
      </c>
      <c r="M1929" s="14"/>
      <c r="N1929" s="14">
        <v>0</v>
      </c>
      <c r="O1929" s="14"/>
      <c r="P1929" s="14">
        <v>53520</v>
      </c>
      <c r="Q1929" s="14"/>
      <c r="R1929" s="14">
        <v>1698</v>
      </c>
      <c r="S1929" s="14"/>
      <c r="T1929" s="14">
        <v>57872</v>
      </c>
      <c r="U1929" s="14"/>
      <c r="V1929" s="15">
        <v>125784</v>
      </c>
      <c r="W1929" s="14"/>
      <c r="X1929" s="5" t="str">
        <f t="shared" si="30"/>
        <v>No</v>
      </c>
      <c r="Y1929" s="14"/>
      <c r="Z1929" s="5"/>
      <c r="AA1929" s="14"/>
      <c r="AB1929" s="5"/>
      <c r="AC1929" s="27"/>
      <c r="AD1929" s="5"/>
      <c r="AE1929" s="14"/>
      <c r="AF1929" s="5"/>
      <c r="AG1929" s="7"/>
    </row>
    <row r="1930" spans="1:33" s="54" customFormat="1">
      <c r="A1930" s="16" t="s">
        <v>5343</v>
      </c>
      <c r="B1930" s="16" t="s">
        <v>5344</v>
      </c>
      <c r="C1930" s="17" t="s">
        <v>58</v>
      </c>
      <c r="D1930" s="186" t="s">
        <v>5345</v>
      </c>
      <c r="E1930" s="189" t="s">
        <v>5346</v>
      </c>
      <c r="F1930" s="17" t="s">
        <v>83</v>
      </c>
      <c r="G1930" s="17" t="s">
        <v>147</v>
      </c>
      <c r="H1930" s="18">
        <v>0</v>
      </c>
      <c r="I1930" s="13">
        <v>3</v>
      </c>
      <c r="J1930" s="14">
        <v>83776</v>
      </c>
      <c r="K1930" s="19"/>
      <c r="L1930" s="14">
        <v>0</v>
      </c>
      <c r="M1930" s="14"/>
      <c r="N1930" s="14">
        <v>0</v>
      </c>
      <c r="O1930" s="14"/>
      <c r="P1930" s="14">
        <v>44345</v>
      </c>
      <c r="Q1930" s="14"/>
      <c r="R1930" s="14">
        <v>55518</v>
      </c>
      <c r="S1930" s="14"/>
      <c r="T1930" s="14">
        <v>99864</v>
      </c>
      <c r="U1930" s="14"/>
      <c r="V1930" s="15">
        <v>283503</v>
      </c>
      <c r="W1930" s="14"/>
      <c r="X1930" s="5" t="str">
        <f t="shared" si="30"/>
        <v>No</v>
      </c>
      <c r="Y1930" s="14"/>
      <c r="Z1930" s="5"/>
      <c r="AA1930" s="14"/>
      <c r="AB1930" s="5"/>
      <c r="AC1930" s="27"/>
      <c r="AD1930" s="5"/>
      <c r="AE1930" s="14"/>
      <c r="AF1930" s="5"/>
      <c r="AG1930" s="7"/>
    </row>
    <row r="1931" spans="1:33" s="54" customFormat="1">
      <c r="A1931" s="16" t="s">
        <v>2147</v>
      </c>
      <c r="B1931" s="16" t="s">
        <v>2148</v>
      </c>
      <c r="C1931" s="17" t="s">
        <v>275</v>
      </c>
      <c r="D1931" s="186" t="s">
        <v>2149</v>
      </c>
      <c r="E1931" s="189" t="s">
        <v>2150</v>
      </c>
      <c r="F1931" s="17" t="s">
        <v>83</v>
      </c>
      <c r="G1931" s="17" t="s">
        <v>147</v>
      </c>
      <c r="H1931" s="18">
        <v>0</v>
      </c>
      <c r="I1931" s="13">
        <v>3</v>
      </c>
      <c r="J1931" s="14">
        <v>1600</v>
      </c>
      <c r="K1931" s="19"/>
      <c r="L1931" s="14">
        <v>0</v>
      </c>
      <c r="M1931" s="14"/>
      <c r="N1931" s="14">
        <v>0</v>
      </c>
      <c r="O1931" s="14"/>
      <c r="P1931" s="14">
        <v>2083</v>
      </c>
      <c r="Q1931" s="14"/>
      <c r="R1931" s="14">
        <v>2083</v>
      </c>
      <c r="S1931" s="14"/>
      <c r="T1931" s="14">
        <v>6311</v>
      </c>
      <c r="U1931" s="14"/>
      <c r="V1931" s="15">
        <v>12077</v>
      </c>
      <c r="W1931" s="14"/>
      <c r="X1931" s="5" t="str">
        <f t="shared" si="30"/>
        <v>No</v>
      </c>
      <c r="Y1931" s="14"/>
      <c r="Z1931" s="5"/>
      <c r="AA1931" s="14"/>
      <c r="AB1931" s="5"/>
      <c r="AC1931" s="27"/>
      <c r="AD1931" s="5"/>
      <c r="AE1931" s="14"/>
      <c r="AF1931" s="5"/>
      <c r="AG1931" s="7"/>
    </row>
    <row r="1932" spans="1:33" s="54" customFormat="1">
      <c r="A1932" s="16" t="s">
        <v>1055</v>
      </c>
      <c r="B1932" s="16" t="s">
        <v>128</v>
      </c>
      <c r="C1932" s="17" t="s">
        <v>129</v>
      </c>
      <c r="D1932" s="186">
        <v>4230</v>
      </c>
      <c r="E1932" s="189">
        <v>40230</v>
      </c>
      <c r="F1932" s="17" t="s">
        <v>83</v>
      </c>
      <c r="G1932" s="17" t="s">
        <v>84</v>
      </c>
      <c r="H1932" s="18">
        <v>4515419</v>
      </c>
      <c r="I1932" s="13">
        <v>3</v>
      </c>
      <c r="J1932" s="14">
        <v>13</v>
      </c>
      <c r="K1932" s="19"/>
      <c r="L1932" s="14">
        <v>0</v>
      </c>
      <c r="M1932" s="14"/>
      <c r="N1932" s="14">
        <v>0</v>
      </c>
      <c r="O1932" s="14"/>
      <c r="P1932" s="14">
        <v>1931175</v>
      </c>
      <c r="Q1932" s="14"/>
      <c r="R1932" s="14">
        <v>0</v>
      </c>
      <c r="S1932" s="14"/>
      <c r="T1932" s="14">
        <v>4384967</v>
      </c>
      <c r="U1932" s="14"/>
      <c r="V1932" s="15">
        <v>6316155</v>
      </c>
      <c r="W1932" s="14"/>
      <c r="X1932" s="5" t="str">
        <f t="shared" si="30"/>
        <v>No</v>
      </c>
      <c r="Y1932" s="14"/>
      <c r="Z1932" s="5"/>
      <c r="AA1932" s="14"/>
      <c r="AB1932" s="5"/>
      <c r="AC1932" s="27"/>
      <c r="AD1932" s="5"/>
      <c r="AE1932" s="14"/>
      <c r="AF1932" s="5"/>
      <c r="AG1932" s="7"/>
    </row>
    <row r="1933" spans="1:33" s="54" customFormat="1">
      <c r="A1933" s="16" t="s">
        <v>3789</v>
      </c>
      <c r="B1933" s="16" t="s">
        <v>1047</v>
      </c>
      <c r="C1933" s="17" t="s">
        <v>278</v>
      </c>
      <c r="D1933" s="186" t="s">
        <v>3790</v>
      </c>
      <c r="E1933" s="189" t="s">
        <v>3791</v>
      </c>
      <c r="F1933" s="17" t="s">
        <v>83</v>
      </c>
      <c r="G1933" s="17" t="s">
        <v>147</v>
      </c>
      <c r="H1933" s="18">
        <v>0</v>
      </c>
      <c r="I1933" s="13">
        <v>3</v>
      </c>
      <c r="J1933" s="14">
        <v>16658</v>
      </c>
      <c r="K1933" s="19"/>
      <c r="L1933" s="14">
        <v>0</v>
      </c>
      <c r="M1933" s="14"/>
      <c r="N1933" s="14">
        <v>0</v>
      </c>
      <c r="O1933" s="14"/>
      <c r="P1933" s="14">
        <v>36258</v>
      </c>
      <c r="Q1933" s="14"/>
      <c r="R1933" s="14">
        <v>23612</v>
      </c>
      <c r="S1933" s="14"/>
      <c r="T1933" s="14">
        <v>62391</v>
      </c>
      <c r="U1933" s="14"/>
      <c r="V1933" s="15">
        <v>138919</v>
      </c>
      <c r="W1933" s="14"/>
      <c r="X1933" s="5" t="str">
        <f t="shared" si="30"/>
        <v>No</v>
      </c>
      <c r="Y1933" s="14"/>
      <c r="Z1933" s="5"/>
      <c r="AA1933" s="14"/>
      <c r="AB1933" s="5"/>
      <c r="AC1933" s="27"/>
      <c r="AD1933" s="5"/>
      <c r="AE1933" s="14"/>
      <c r="AF1933" s="5"/>
      <c r="AG1933" s="7"/>
    </row>
    <row r="1934" spans="1:33" s="54" customFormat="1">
      <c r="A1934" s="16" t="s">
        <v>4696</v>
      </c>
      <c r="B1934" s="16" t="s">
        <v>570</v>
      </c>
      <c r="C1934" s="17" t="s">
        <v>42</v>
      </c>
      <c r="D1934" s="186" t="s">
        <v>4697</v>
      </c>
      <c r="E1934" s="189" t="s">
        <v>4698</v>
      </c>
      <c r="F1934" s="17" t="s">
        <v>83</v>
      </c>
      <c r="G1934" s="17" t="s">
        <v>147</v>
      </c>
      <c r="H1934" s="18">
        <v>0</v>
      </c>
      <c r="I1934" s="13">
        <v>3</v>
      </c>
      <c r="J1934" s="14">
        <v>49439</v>
      </c>
      <c r="K1934" s="19"/>
      <c r="L1934" s="14">
        <v>5809</v>
      </c>
      <c r="M1934" s="14"/>
      <c r="N1934" s="14">
        <v>0</v>
      </c>
      <c r="O1934" s="14"/>
      <c r="P1934" s="14">
        <v>144121</v>
      </c>
      <c r="Q1934" s="14"/>
      <c r="R1934" s="14">
        <v>89602</v>
      </c>
      <c r="S1934" s="14"/>
      <c r="T1934" s="14">
        <v>85408</v>
      </c>
      <c r="U1934" s="14"/>
      <c r="V1934" s="15">
        <v>374379</v>
      </c>
      <c r="W1934" s="14"/>
      <c r="X1934" s="5" t="str">
        <f t="shared" si="30"/>
        <v>No</v>
      </c>
      <c r="Y1934" s="14"/>
      <c r="Z1934" s="5"/>
      <c r="AA1934" s="14"/>
      <c r="AB1934" s="5"/>
      <c r="AC1934" s="27"/>
      <c r="AD1934" s="5"/>
      <c r="AE1934" s="14"/>
      <c r="AF1934" s="5"/>
      <c r="AG1934" s="7"/>
    </row>
    <row r="1935" spans="1:33" s="54" customFormat="1">
      <c r="A1935" s="16" t="s">
        <v>2407</v>
      </c>
      <c r="B1935" s="16" t="s">
        <v>2408</v>
      </c>
      <c r="C1935" s="17" t="s">
        <v>46</v>
      </c>
      <c r="D1935" s="186" t="s">
        <v>2409</v>
      </c>
      <c r="E1935" s="189" t="s">
        <v>2410</v>
      </c>
      <c r="F1935" s="17" t="s">
        <v>88</v>
      </c>
      <c r="G1935" s="17" t="s">
        <v>147</v>
      </c>
      <c r="H1935" s="18">
        <v>0</v>
      </c>
      <c r="I1935" s="13">
        <v>3</v>
      </c>
      <c r="J1935" s="14">
        <v>8836</v>
      </c>
      <c r="K1935" s="19"/>
      <c r="L1935" s="14">
        <v>61155</v>
      </c>
      <c r="M1935" s="14"/>
      <c r="N1935" s="14">
        <v>0</v>
      </c>
      <c r="O1935" s="14"/>
      <c r="P1935" s="14">
        <v>0</v>
      </c>
      <c r="Q1935" s="14"/>
      <c r="R1935" s="14">
        <v>237594</v>
      </c>
      <c r="S1935" s="14"/>
      <c r="T1935" s="14">
        <v>47578</v>
      </c>
      <c r="U1935" s="14"/>
      <c r="V1935" s="15">
        <v>355163</v>
      </c>
      <c r="W1935" s="14"/>
      <c r="X1935" s="5" t="str">
        <f t="shared" si="30"/>
        <v>No</v>
      </c>
      <c r="Y1935" s="14"/>
      <c r="Z1935" s="5"/>
      <c r="AA1935" s="14"/>
      <c r="AB1935" s="5"/>
      <c r="AC1935" s="27"/>
      <c r="AD1935" s="5"/>
      <c r="AE1935" s="14"/>
      <c r="AF1935" s="5"/>
      <c r="AG1935" s="7"/>
    </row>
    <row r="1936" spans="1:33" s="54" customFormat="1">
      <c r="A1936" s="16" t="s">
        <v>4078</v>
      </c>
      <c r="B1936" s="16" t="s">
        <v>2689</v>
      </c>
      <c r="C1936" s="17" t="s">
        <v>235</v>
      </c>
      <c r="D1936" s="186">
        <v>4233</v>
      </c>
      <c r="E1936" s="189">
        <v>40233</v>
      </c>
      <c r="F1936" s="17" t="s">
        <v>83</v>
      </c>
      <c r="G1936" s="17" t="s">
        <v>5756</v>
      </c>
      <c r="H1936" s="18">
        <v>214881</v>
      </c>
      <c r="I1936" s="13">
        <v>3</v>
      </c>
      <c r="J1936" s="14">
        <v>79539</v>
      </c>
      <c r="K1936" s="19"/>
      <c r="L1936" s="14">
        <v>86136</v>
      </c>
      <c r="M1936" s="14"/>
      <c r="N1936" s="14">
        <v>0</v>
      </c>
      <c r="O1936" s="14"/>
      <c r="P1936" s="14">
        <v>565583</v>
      </c>
      <c r="Q1936" s="14"/>
      <c r="R1936" s="14">
        <v>320437</v>
      </c>
      <c r="S1936" s="14"/>
      <c r="T1936" s="14">
        <v>204585</v>
      </c>
      <c r="U1936" s="14"/>
      <c r="V1936" s="15">
        <v>1256280</v>
      </c>
      <c r="W1936" s="14"/>
      <c r="X1936" s="5" t="str">
        <f t="shared" si="30"/>
        <v>No</v>
      </c>
      <c r="Y1936" s="14"/>
      <c r="Z1936" s="5"/>
      <c r="AA1936" s="14"/>
      <c r="AB1936" s="5"/>
      <c r="AC1936" s="27"/>
      <c r="AD1936" s="5"/>
      <c r="AE1936" s="14"/>
      <c r="AF1936" s="5"/>
      <c r="AG1936" s="7"/>
    </row>
    <row r="1937" spans="1:33" s="54" customFormat="1">
      <c r="A1937" s="16" t="s">
        <v>798</v>
      </c>
      <c r="B1937" s="16" t="s">
        <v>799</v>
      </c>
      <c r="C1937" s="17" t="s">
        <v>129</v>
      </c>
      <c r="D1937" s="186" t="s">
        <v>800</v>
      </c>
      <c r="E1937" s="189" t="s">
        <v>801</v>
      </c>
      <c r="F1937" s="17" t="s">
        <v>83</v>
      </c>
      <c r="G1937" s="17" t="s">
        <v>147</v>
      </c>
      <c r="H1937" s="18">
        <v>0</v>
      </c>
      <c r="I1937" s="13">
        <v>3</v>
      </c>
      <c r="J1937" s="14">
        <v>2699</v>
      </c>
      <c r="K1937" s="19"/>
      <c r="L1937" s="14">
        <v>0</v>
      </c>
      <c r="M1937" s="14"/>
      <c r="N1937" s="14">
        <v>0</v>
      </c>
      <c r="O1937" s="14"/>
      <c r="P1937" s="14">
        <v>39208</v>
      </c>
      <c r="Q1937" s="14"/>
      <c r="R1937" s="14">
        <v>0</v>
      </c>
      <c r="S1937" s="14"/>
      <c r="T1937" s="14">
        <v>43690</v>
      </c>
      <c r="U1937" s="14"/>
      <c r="V1937" s="15">
        <v>85597</v>
      </c>
      <c r="W1937" s="14"/>
      <c r="X1937" s="5" t="str">
        <f t="shared" si="30"/>
        <v>No</v>
      </c>
      <c r="Y1937" s="14"/>
      <c r="Z1937" s="5"/>
      <c r="AA1937" s="14"/>
      <c r="AB1937" s="5"/>
      <c r="AC1937" s="27"/>
      <c r="AD1937" s="5"/>
      <c r="AE1937" s="14"/>
      <c r="AF1937" s="5"/>
      <c r="AG1937" s="7"/>
    </row>
    <row r="1938" spans="1:33" s="54" customFormat="1">
      <c r="A1938" s="16" t="s">
        <v>2127</v>
      </c>
      <c r="B1938" s="16" t="s">
        <v>191</v>
      </c>
      <c r="C1938" s="17" t="s">
        <v>275</v>
      </c>
      <c r="D1938" s="186" t="s">
        <v>2128</v>
      </c>
      <c r="E1938" s="189" t="s">
        <v>2129</v>
      </c>
      <c r="F1938" s="17" t="s">
        <v>83</v>
      </c>
      <c r="G1938" s="17" t="s">
        <v>147</v>
      </c>
      <c r="H1938" s="18">
        <v>0</v>
      </c>
      <c r="I1938" s="13">
        <v>3</v>
      </c>
      <c r="J1938" s="14">
        <v>7589</v>
      </c>
      <c r="K1938" s="19"/>
      <c r="L1938" s="14">
        <v>0</v>
      </c>
      <c r="M1938" s="14"/>
      <c r="N1938" s="14">
        <v>0</v>
      </c>
      <c r="O1938" s="14"/>
      <c r="P1938" s="14">
        <v>11491</v>
      </c>
      <c r="Q1938" s="14"/>
      <c r="R1938" s="14">
        <v>11491</v>
      </c>
      <c r="S1938" s="14"/>
      <c r="T1938" s="14">
        <v>39593</v>
      </c>
      <c r="U1938" s="14"/>
      <c r="V1938" s="15">
        <v>70164</v>
      </c>
      <c r="W1938" s="14"/>
      <c r="X1938" s="5" t="str">
        <f t="shared" si="30"/>
        <v>No</v>
      </c>
      <c r="Y1938" s="14"/>
      <c r="Z1938" s="5"/>
      <c r="AA1938" s="14"/>
      <c r="AB1938" s="5"/>
      <c r="AC1938" s="27"/>
      <c r="AD1938" s="5"/>
      <c r="AE1938" s="14"/>
      <c r="AF1938" s="5"/>
      <c r="AG1938" s="7"/>
    </row>
    <row r="1939" spans="1:33" s="54" customFormat="1">
      <c r="A1939" s="16" t="s">
        <v>1942</v>
      </c>
      <c r="B1939" s="16" t="s">
        <v>1943</v>
      </c>
      <c r="C1939" s="17" t="s">
        <v>124</v>
      </c>
      <c r="D1939" s="186">
        <v>6112</v>
      </c>
      <c r="E1939" s="189">
        <v>60112</v>
      </c>
      <c r="F1939" s="17" t="s">
        <v>88</v>
      </c>
      <c r="G1939" s="17" t="s">
        <v>5756</v>
      </c>
      <c r="H1939" s="18">
        <v>899703</v>
      </c>
      <c r="I1939" s="13">
        <v>3</v>
      </c>
      <c r="J1939" s="14">
        <v>32725</v>
      </c>
      <c r="K1939" s="19"/>
      <c r="L1939" s="14">
        <v>0</v>
      </c>
      <c r="M1939" s="14"/>
      <c r="N1939" s="14">
        <v>0</v>
      </c>
      <c r="O1939" s="14"/>
      <c r="P1939" s="14">
        <v>580963</v>
      </c>
      <c r="Q1939" s="14"/>
      <c r="R1939" s="14">
        <v>0</v>
      </c>
      <c r="S1939" s="14"/>
      <c r="T1939" s="14">
        <v>585790</v>
      </c>
      <c r="U1939" s="14"/>
      <c r="V1939" s="15">
        <v>1199478</v>
      </c>
      <c r="W1939" s="14"/>
      <c r="X1939" s="5" t="str">
        <f t="shared" si="30"/>
        <v>No</v>
      </c>
      <c r="Y1939" s="14"/>
      <c r="Z1939" s="5"/>
      <c r="AA1939" s="14"/>
      <c r="AB1939" s="5"/>
      <c r="AC1939" s="27"/>
      <c r="AD1939" s="5"/>
      <c r="AE1939" s="14"/>
      <c r="AF1939" s="5"/>
      <c r="AG1939" s="7"/>
    </row>
    <row r="1940" spans="1:33" s="54" customFormat="1">
      <c r="A1940" s="16" t="s">
        <v>6034</v>
      </c>
      <c r="B1940" s="16" t="s">
        <v>6103</v>
      </c>
      <c r="C1940" s="17" t="s">
        <v>580</v>
      </c>
      <c r="D1940" s="186" t="s">
        <v>6035</v>
      </c>
      <c r="E1940" s="189" t="s">
        <v>6036</v>
      </c>
      <c r="F1940" s="17" t="s">
        <v>157</v>
      </c>
      <c r="G1940" s="17" t="s">
        <v>147</v>
      </c>
      <c r="H1940" s="18">
        <v>0</v>
      </c>
      <c r="I1940" s="13">
        <v>3</v>
      </c>
      <c r="J1940" s="14">
        <v>65</v>
      </c>
      <c r="K1940" s="19"/>
      <c r="L1940" s="14">
        <v>0</v>
      </c>
      <c r="M1940" s="14"/>
      <c r="N1940" s="14">
        <v>0</v>
      </c>
      <c r="O1940" s="14"/>
      <c r="P1940" s="14">
        <v>12105</v>
      </c>
      <c r="Q1940" s="14"/>
      <c r="R1940" s="14">
        <v>19065</v>
      </c>
      <c r="S1940" s="14"/>
      <c r="T1940" s="14">
        <v>0</v>
      </c>
      <c r="U1940" s="14"/>
      <c r="V1940" s="15">
        <v>31235</v>
      </c>
      <c r="W1940" s="14"/>
      <c r="X1940" s="5" t="str">
        <f t="shared" si="30"/>
        <v>No</v>
      </c>
      <c r="Y1940" s="14"/>
      <c r="Z1940" s="5"/>
      <c r="AA1940" s="14"/>
      <c r="AB1940" s="5"/>
      <c r="AC1940" s="27"/>
      <c r="AD1940" s="5"/>
      <c r="AE1940" s="14"/>
      <c r="AF1940" s="5"/>
      <c r="AG1940" s="7"/>
    </row>
    <row r="1941" spans="1:33" s="54" customFormat="1">
      <c r="A1941" s="16" t="s">
        <v>3684</v>
      </c>
      <c r="B1941" s="16" t="s">
        <v>3685</v>
      </c>
      <c r="C1941" s="17" t="s">
        <v>34</v>
      </c>
      <c r="D1941" s="186" t="s">
        <v>3686</v>
      </c>
      <c r="E1941" s="189">
        <v>88194</v>
      </c>
      <c r="F1941" s="17" t="s">
        <v>36</v>
      </c>
      <c r="G1941" s="17" t="s">
        <v>5756</v>
      </c>
      <c r="H1941" s="18">
        <v>0</v>
      </c>
      <c r="I1941" s="13">
        <v>3</v>
      </c>
      <c r="J1941" s="14">
        <v>13081</v>
      </c>
      <c r="K1941" s="19"/>
      <c r="L1941" s="14">
        <v>0</v>
      </c>
      <c r="M1941" s="14"/>
      <c r="N1941" s="14">
        <v>0</v>
      </c>
      <c r="O1941" s="14"/>
      <c r="P1941" s="14">
        <v>101425</v>
      </c>
      <c r="Q1941" s="14"/>
      <c r="R1941" s="14">
        <v>0</v>
      </c>
      <c r="S1941" s="14"/>
      <c r="T1941" s="14">
        <v>198623</v>
      </c>
      <c r="U1941" s="14"/>
      <c r="V1941" s="15">
        <v>313129</v>
      </c>
      <c r="W1941" s="14"/>
      <c r="X1941" s="5" t="str">
        <f t="shared" si="30"/>
        <v>No</v>
      </c>
      <c r="Y1941" s="14"/>
      <c r="Z1941" s="5"/>
      <c r="AA1941" s="14"/>
      <c r="AB1941" s="5"/>
      <c r="AC1941" s="27"/>
      <c r="AD1941" s="5"/>
      <c r="AE1941" s="14"/>
      <c r="AF1941" s="5"/>
      <c r="AG1941" s="7"/>
    </row>
    <row r="1942" spans="1:33" s="54" customFormat="1">
      <c r="A1942" s="16" t="s">
        <v>3855</v>
      </c>
      <c r="B1942" s="16" t="s">
        <v>6482</v>
      </c>
      <c r="C1942" s="17" t="s">
        <v>278</v>
      </c>
      <c r="D1942" s="186" t="s">
        <v>3856</v>
      </c>
      <c r="E1942" s="189" t="s">
        <v>3857</v>
      </c>
      <c r="F1942" s="17" t="s">
        <v>157</v>
      </c>
      <c r="G1942" s="17" t="s">
        <v>147</v>
      </c>
      <c r="H1942" s="18">
        <v>0</v>
      </c>
      <c r="I1942" s="13">
        <v>3</v>
      </c>
      <c r="J1942" s="14">
        <v>11500</v>
      </c>
      <c r="K1942" s="19"/>
      <c r="L1942" s="14">
        <v>500</v>
      </c>
      <c r="M1942" s="14"/>
      <c r="N1942" s="14">
        <v>0</v>
      </c>
      <c r="O1942" s="14"/>
      <c r="P1942" s="14">
        <v>27773</v>
      </c>
      <c r="Q1942" s="14"/>
      <c r="R1942" s="14">
        <v>16631</v>
      </c>
      <c r="S1942" s="14"/>
      <c r="T1942" s="14">
        <v>45670</v>
      </c>
      <c r="U1942" s="14"/>
      <c r="V1942" s="15">
        <v>102074</v>
      </c>
      <c r="W1942" s="14"/>
      <c r="X1942" s="5" t="str">
        <f t="shared" si="30"/>
        <v>No</v>
      </c>
      <c r="Y1942" s="14"/>
      <c r="Z1942" s="5"/>
      <c r="AA1942" s="14"/>
      <c r="AB1942" s="5"/>
      <c r="AC1942" s="27"/>
      <c r="AD1942" s="5"/>
      <c r="AE1942" s="14"/>
      <c r="AF1942" s="5"/>
      <c r="AG1942" s="7"/>
    </row>
    <row r="1943" spans="1:33" s="54" customFormat="1">
      <c r="A1943" s="16" t="s">
        <v>6017</v>
      </c>
      <c r="B1943" s="16" t="s">
        <v>6487</v>
      </c>
      <c r="C1943" s="17" t="s">
        <v>120</v>
      </c>
      <c r="D1943" s="186"/>
      <c r="E1943" s="189" t="s">
        <v>6018</v>
      </c>
      <c r="F1943" s="17" t="s">
        <v>83</v>
      </c>
      <c r="G1943" s="17" t="s">
        <v>147</v>
      </c>
      <c r="H1943" s="18">
        <v>0</v>
      </c>
      <c r="I1943" s="13">
        <v>3</v>
      </c>
      <c r="J1943" s="14">
        <v>8111</v>
      </c>
      <c r="K1943" s="19"/>
      <c r="L1943" s="14">
        <v>0</v>
      </c>
      <c r="M1943" s="14"/>
      <c r="N1943" s="14">
        <v>0</v>
      </c>
      <c r="O1943" s="14"/>
      <c r="P1943" s="14">
        <v>42297</v>
      </c>
      <c r="Q1943" s="14"/>
      <c r="R1943" s="14">
        <v>32000</v>
      </c>
      <c r="S1943" s="14"/>
      <c r="T1943" s="14">
        <v>130007</v>
      </c>
      <c r="U1943" s="14"/>
      <c r="V1943" s="15">
        <v>212415</v>
      </c>
      <c r="W1943" s="14"/>
      <c r="X1943" s="5" t="str">
        <f t="shared" si="30"/>
        <v>No</v>
      </c>
      <c r="Y1943" s="14"/>
      <c r="Z1943" s="5"/>
      <c r="AA1943" s="14"/>
      <c r="AB1943" s="5"/>
      <c r="AC1943" s="27"/>
      <c r="AD1943" s="5"/>
      <c r="AE1943" s="14"/>
      <c r="AF1943" s="5"/>
      <c r="AG1943" s="7"/>
    </row>
    <row r="1944" spans="1:33" s="54" customFormat="1">
      <c r="A1944" s="16" t="s">
        <v>6316</v>
      </c>
      <c r="B1944" s="16" t="s">
        <v>6317</v>
      </c>
      <c r="C1944" s="17" t="s">
        <v>42</v>
      </c>
      <c r="D1944" s="186" t="s">
        <v>6318</v>
      </c>
      <c r="E1944" s="189" t="s">
        <v>6319</v>
      </c>
      <c r="F1944" s="17" t="s">
        <v>83</v>
      </c>
      <c r="G1944" s="17" t="s">
        <v>147</v>
      </c>
      <c r="H1944" s="18">
        <v>0</v>
      </c>
      <c r="I1944" s="13">
        <v>3</v>
      </c>
      <c r="J1944" s="14">
        <v>0</v>
      </c>
      <c r="K1944" s="19"/>
      <c r="L1944" s="14">
        <v>12229</v>
      </c>
      <c r="M1944" s="14"/>
      <c r="N1944" s="14">
        <v>0</v>
      </c>
      <c r="O1944" s="14"/>
      <c r="P1944" s="14">
        <v>20563</v>
      </c>
      <c r="Q1944" s="14"/>
      <c r="R1944" s="14">
        <v>6968</v>
      </c>
      <c r="S1944" s="14"/>
      <c r="T1944" s="14">
        <v>25000</v>
      </c>
      <c r="U1944" s="14"/>
      <c r="V1944" s="15">
        <v>64760</v>
      </c>
      <c r="W1944" s="14"/>
      <c r="X1944" s="5" t="str">
        <f t="shared" si="30"/>
        <v>No</v>
      </c>
      <c r="Y1944" s="14"/>
      <c r="Z1944" s="5"/>
      <c r="AA1944" s="14"/>
      <c r="AB1944" s="5"/>
      <c r="AC1944" s="27"/>
      <c r="AD1944" s="5"/>
      <c r="AE1944" s="14"/>
      <c r="AF1944" s="5"/>
      <c r="AG1944" s="7"/>
    </row>
    <row r="1945" spans="1:33" s="54" customFormat="1">
      <c r="A1945" s="16" t="s">
        <v>2385</v>
      </c>
      <c r="B1945" s="16" t="s">
        <v>2386</v>
      </c>
      <c r="C1945" s="17" t="s">
        <v>46</v>
      </c>
      <c r="D1945" s="186" t="s">
        <v>2387</v>
      </c>
      <c r="E1945" s="189" t="s">
        <v>2388</v>
      </c>
      <c r="F1945" s="17" t="s">
        <v>88</v>
      </c>
      <c r="G1945" s="17" t="s">
        <v>147</v>
      </c>
      <c r="H1945" s="18">
        <v>0</v>
      </c>
      <c r="I1945" s="13">
        <v>3</v>
      </c>
      <c r="J1945" s="14">
        <v>31912</v>
      </c>
      <c r="K1945" s="19"/>
      <c r="L1945" s="14">
        <v>12337</v>
      </c>
      <c r="M1945" s="14"/>
      <c r="N1945" s="14">
        <v>0</v>
      </c>
      <c r="O1945" s="14"/>
      <c r="P1945" s="14">
        <v>0</v>
      </c>
      <c r="Q1945" s="14"/>
      <c r="R1945" s="14">
        <v>82375</v>
      </c>
      <c r="S1945" s="14"/>
      <c r="T1945" s="14">
        <v>0</v>
      </c>
      <c r="U1945" s="14"/>
      <c r="V1945" s="15">
        <v>126624</v>
      </c>
      <c r="W1945" s="14"/>
      <c r="X1945" s="5" t="str">
        <f t="shared" si="30"/>
        <v>No</v>
      </c>
      <c r="Y1945" s="14"/>
      <c r="Z1945" s="5"/>
      <c r="AA1945" s="14"/>
      <c r="AB1945" s="5"/>
      <c r="AC1945" s="27"/>
      <c r="AD1945" s="5"/>
      <c r="AE1945" s="14"/>
      <c r="AF1945" s="5"/>
      <c r="AG1945" s="7"/>
    </row>
    <row r="1946" spans="1:33" s="54" customFormat="1">
      <c r="A1946" s="16" t="s">
        <v>6695</v>
      </c>
      <c r="B1946" s="16" t="s">
        <v>6696</v>
      </c>
      <c r="C1946" s="17" t="s">
        <v>454</v>
      </c>
      <c r="D1946" s="186" t="s">
        <v>6697</v>
      </c>
      <c r="E1946" s="189" t="s">
        <v>6698</v>
      </c>
      <c r="F1946" s="17" t="s">
        <v>83</v>
      </c>
      <c r="G1946" s="17" t="s">
        <v>147</v>
      </c>
      <c r="H1946" s="18">
        <v>0</v>
      </c>
      <c r="I1946" s="13">
        <v>3</v>
      </c>
      <c r="J1946" s="14">
        <v>9645</v>
      </c>
      <c r="K1946" s="19"/>
      <c r="L1946" s="14">
        <v>50295</v>
      </c>
      <c r="M1946" s="14"/>
      <c r="N1946" s="14">
        <v>0</v>
      </c>
      <c r="O1946" s="14"/>
      <c r="P1946" s="14">
        <v>84853</v>
      </c>
      <c r="Q1946" s="14"/>
      <c r="R1946" s="14">
        <v>0</v>
      </c>
      <c r="S1946" s="14"/>
      <c r="T1946" s="14">
        <v>0</v>
      </c>
      <c r="U1946" s="14"/>
      <c r="V1946" s="15">
        <v>144793</v>
      </c>
      <c r="W1946" s="14"/>
      <c r="X1946" s="5" t="str">
        <f t="shared" si="30"/>
        <v>No</v>
      </c>
      <c r="Y1946" s="14"/>
      <c r="Z1946" s="5"/>
      <c r="AA1946" s="14"/>
      <c r="AB1946" s="5"/>
      <c r="AC1946" s="27"/>
      <c r="AD1946" s="5"/>
      <c r="AE1946" s="14"/>
      <c r="AF1946" s="5"/>
      <c r="AG1946" s="7"/>
    </row>
    <row r="1947" spans="1:33" s="54" customFormat="1">
      <c r="A1947" s="16" t="s">
        <v>4919</v>
      </c>
      <c r="B1947" s="16" t="s">
        <v>4920</v>
      </c>
      <c r="C1947" s="17" t="s">
        <v>91</v>
      </c>
      <c r="D1947" s="186" t="s">
        <v>4921</v>
      </c>
      <c r="E1947" s="189" t="s">
        <v>4922</v>
      </c>
      <c r="F1947" s="17" t="s">
        <v>83</v>
      </c>
      <c r="G1947" s="17" t="s">
        <v>147</v>
      </c>
      <c r="H1947" s="18">
        <v>0</v>
      </c>
      <c r="I1947" s="13">
        <v>3</v>
      </c>
      <c r="J1947" s="14">
        <v>23342</v>
      </c>
      <c r="K1947" s="19"/>
      <c r="L1947" s="14">
        <v>396</v>
      </c>
      <c r="M1947" s="14"/>
      <c r="N1947" s="14">
        <v>0</v>
      </c>
      <c r="O1947" s="14"/>
      <c r="P1947" s="14">
        <v>80792</v>
      </c>
      <c r="Q1947" s="14"/>
      <c r="R1947" s="14">
        <v>75000</v>
      </c>
      <c r="S1947" s="14"/>
      <c r="T1947" s="14">
        <v>80792</v>
      </c>
      <c r="U1947" s="14"/>
      <c r="V1947" s="15">
        <v>260322</v>
      </c>
      <c r="W1947" s="14"/>
      <c r="X1947" s="5" t="str">
        <f t="shared" si="30"/>
        <v>No</v>
      </c>
      <c r="Y1947" s="14"/>
      <c r="Z1947" s="5"/>
      <c r="AA1947" s="14"/>
      <c r="AB1947" s="5"/>
      <c r="AC1947" s="27"/>
      <c r="AD1947" s="5"/>
      <c r="AE1947" s="14"/>
      <c r="AF1947" s="5"/>
      <c r="AG1947" s="7"/>
    </row>
    <row r="1948" spans="1:33" s="54" customFormat="1">
      <c r="A1948" s="16" t="s">
        <v>5916</v>
      </c>
      <c r="B1948" s="16" t="s">
        <v>6071</v>
      </c>
      <c r="C1948" s="17" t="s">
        <v>420</v>
      </c>
      <c r="D1948" s="186"/>
      <c r="E1948" s="189" t="s">
        <v>5917</v>
      </c>
      <c r="F1948" s="17" t="s">
        <v>83</v>
      </c>
      <c r="G1948" s="17" t="s">
        <v>147</v>
      </c>
      <c r="H1948" s="18">
        <v>0</v>
      </c>
      <c r="I1948" s="13">
        <v>3</v>
      </c>
      <c r="J1948" s="14">
        <v>0</v>
      </c>
      <c r="K1948" s="19"/>
      <c r="L1948" s="14">
        <v>0</v>
      </c>
      <c r="M1948" s="14"/>
      <c r="N1948" s="14">
        <v>0</v>
      </c>
      <c r="O1948" s="14"/>
      <c r="P1948" s="14">
        <v>33000</v>
      </c>
      <c r="Q1948" s="14"/>
      <c r="R1948" s="14">
        <v>0</v>
      </c>
      <c r="S1948" s="14"/>
      <c r="T1948" s="14">
        <v>51026</v>
      </c>
      <c r="U1948" s="14"/>
      <c r="V1948" s="15">
        <v>84026</v>
      </c>
      <c r="W1948" s="14"/>
      <c r="X1948" s="5" t="str">
        <f t="shared" si="30"/>
        <v>No</v>
      </c>
      <c r="Y1948" s="14"/>
      <c r="Z1948" s="5"/>
      <c r="AA1948" s="14"/>
      <c r="AB1948" s="5"/>
      <c r="AC1948" s="27"/>
      <c r="AD1948" s="5"/>
      <c r="AE1948" s="14"/>
      <c r="AF1948" s="5"/>
      <c r="AG1948" s="7"/>
    </row>
    <row r="1949" spans="1:33" s="54" customFormat="1">
      <c r="A1949" s="16" t="s">
        <v>3431</v>
      </c>
      <c r="B1949" s="16" t="s">
        <v>3432</v>
      </c>
      <c r="C1949" s="17" t="s">
        <v>34</v>
      </c>
      <c r="D1949" s="186" t="s">
        <v>3433</v>
      </c>
      <c r="E1949" s="189" t="s">
        <v>3434</v>
      </c>
      <c r="F1949" s="17" t="s">
        <v>157</v>
      </c>
      <c r="G1949" s="17" t="s">
        <v>147</v>
      </c>
      <c r="H1949" s="18">
        <v>0</v>
      </c>
      <c r="I1949" s="13">
        <v>3</v>
      </c>
      <c r="J1949" s="14">
        <v>9915</v>
      </c>
      <c r="K1949" s="19"/>
      <c r="L1949" s="14">
        <v>7330</v>
      </c>
      <c r="M1949" s="14"/>
      <c r="N1949" s="14">
        <v>0</v>
      </c>
      <c r="O1949" s="14"/>
      <c r="P1949" s="14">
        <v>17973</v>
      </c>
      <c r="Q1949" s="14"/>
      <c r="R1949" s="14">
        <v>12287</v>
      </c>
      <c r="S1949" s="14"/>
      <c r="T1949" s="14">
        <v>39999</v>
      </c>
      <c r="U1949" s="14"/>
      <c r="V1949" s="15">
        <v>87504</v>
      </c>
      <c r="W1949" s="14"/>
      <c r="X1949" s="5" t="str">
        <f t="shared" si="30"/>
        <v>No</v>
      </c>
      <c r="Y1949" s="14"/>
      <c r="Z1949" s="5"/>
      <c r="AA1949" s="14"/>
      <c r="AB1949" s="5"/>
      <c r="AC1949" s="27"/>
      <c r="AD1949" s="5"/>
      <c r="AE1949" s="14"/>
      <c r="AF1949" s="5"/>
      <c r="AG1949" s="7"/>
    </row>
    <row r="1950" spans="1:33" s="54" customFormat="1">
      <c r="A1950" s="16" t="s">
        <v>3364</v>
      </c>
      <c r="B1950" s="16" t="s">
        <v>535</v>
      </c>
      <c r="C1950" s="17" t="s">
        <v>555</v>
      </c>
      <c r="D1950" s="186"/>
      <c r="E1950" s="189" t="s">
        <v>3365</v>
      </c>
      <c r="F1950" s="17" t="s">
        <v>83</v>
      </c>
      <c r="G1950" s="17" t="s">
        <v>147</v>
      </c>
      <c r="H1950" s="18">
        <v>0</v>
      </c>
      <c r="I1950" s="13">
        <v>3</v>
      </c>
      <c r="J1950" s="14">
        <v>8343</v>
      </c>
      <c r="K1950" s="19"/>
      <c r="L1950" s="14">
        <v>0</v>
      </c>
      <c r="M1950" s="14"/>
      <c r="N1950" s="14">
        <v>0</v>
      </c>
      <c r="O1950" s="14"/>
      <c r="P1950" s="14">
        <v>0</v>
      </c>
      <c r="Q1950" s="14"/>
      <c r="R1950" s="14">
        <v>273882</v>
      </c>
      <c r="S1950" s="14"/>
      <c r="T1950" s="14">
        <v>167108</v>
      </c>
      <c r="U1950" s="14"/>
      <c r="V1950" s="15">
        <v>449333</v>
      </c>
      <c r="W1950" s="14"/>
      <c r="X1950" s="5" t="str">
        <f t="shared" si="30"/>
        <v>No</v>
      </c>
      <c r="Y1950" s="14"/>
      <c r="Z1950" s="5"/>
      <c r="AA1950" s="14"/>
      <c r="AB1950" s="5"/>
      <c r="AC1950" s="27"/>
      <c r="AD1950" s="5"/>
      <c r="AE1950" s="14"/>
      <c r="AF1950" s="5"/>
      <c r="AG1950" s="7"/>
    </row>
    <row r="1951" spans="1:33" s="54" customFormat="1">
      <c r="A1951" s="16" t="s">
        <v>5962</v>
      </c>
      <c r="B1951" s="16" t="s">
        <v>292</v>
      </c>
      <c r="C1951" s="17" t="s">
        <v>288</v>
      </c>
      <c r="D1951" s="186"/>
      <c r="E1951" s="189">
        <v>30990</v>
      </c>
      <c r="F1951" s="17" t="s">
        <v>157</v>
      </c>
      <c r="G1951" s="17" t="s">
        <v>5756</v>
      </c>
      <c r="H1951" s="18">
        <v>1733853</v>
      </c>
      <c r="I1951" s="13">
        <v>3</v>
      </c>
      <c r="J1951" s="14">
        <v>18858</v>
      </c>
      <c r="K1951" s="19"/>
      <c r="L1951" s="14">
        <v>64769</v>
      </c>
      <c r="M1951" s="14"/>
      <c r="N1951" s="14">
        <v>0</v>
      </c>
      <c r="O1951" s="14"/>
      <c r="P1951" s="14">
        <v>97215</v>
      </c>
      <c r="Q1951" s="14"/>
      <c r="R1951" s="14">
        <v>671780</v>
      </c>
      <c r="S1951" s="14"/>
      <c r="T1951" s="14">
        <v>0</v>
      </c>
      <c r="U1951" s="14"/>
      <c r="V1951" s="15">
        <v>852622</v>
      </c>
      <c r="W1951" s="14"/>
      <c r="X1951" s="5" t="str">
        <f t="shared" si="30"/>
        <v>No</v>
      </c>
      <c r="Y1951" s="14"/>
      <c r="Z1951" s="5"/>
      <c r="AA1951" s="14"/>
      <c r="AB1951" s="5"/>
      <c r="AC1951" s="27"/>
      <c r="AD1951" s="5"/>
      <c r="AE1951" s="14"/>
      <c r="AF1951" s="5"/>
      <c r="AG1951" s="7"/>
    </row>
    <row r="1952" spans="1:33" s="54" customFormat="1">
      <c r="A1952" s="16" t="s">
        <v>3736</v>
      </c>
      <c r="B1952" s="16" t="s">
        <v>3737</v>
      </c>
      <c r="C1952" s="17" t="s">
        <v>278</v>
      </c>
      <c r="D1952" s="186" t="s">
        <v>3738</v>
      </c>
      <c r="E1952" s="189" t="s">
        <v>3739</v>
      </c>
      <c r="F1952" s="17" t="s">
        <v>157</v>
      </c>
      <c r="G1952" s="17" t="s">
        <v>147</v>
      </c>
      <c r="H1952" s="18">
        <v>0</v>
      </c>
      <c r="I1952" s="13">
        <v>3</v>
      </c>
      <c r="J1952" s="14">
        <v>10024</v>
      </c>
      <c r="K1952" s="19"/>
      <c r="L1952" s="14">
        <v>0</v>
      </c>
      <c r="M1952" s="14"/>
      <c r="N1952" s="14">
        <v>0</v>
      </c>
      <c r="O1952" s="14"/>
      <c r="P1952" s="14">
        <v>20334</v>
      </c>
      <c r="Q1952" s="14"/>
      <c r="R1952" s="14">
        <v>12018</v>
      </c>
      <c r="S1952" s="14"/>
      <c r="T1952" s="14">
        <v>39276</v>
      </c>
      <c r="U1952" s="14"/>
      <c r="V1952" s="15">
        <v>81652</v>
      </c>
      <c r="W1952" s="14"/>
      <c r="X1952" s="5" t="str">
        <f t="shared" si="30"/>
        <v>No</v>
      </c>
      <c r="Y1952" s="14"/>
      <c r="Z1952" s="5"/>
      <c r="AA1952" s="14"/>
      <c r="AB1952" s="5"/>
      <c r="AC1952" s="27"/>
      <c r="AD1952" s="5"/>
      <c r="AE1952" s="14"/>
      <c r="AF1952" s="5"/>
      <c r="AG1952" s="7"/>
    </row>
    <row r="1953" spans="1:33" s="54" customFormat="1">
      <c r="A1953" s="16" t="s">
        <v>625</v>
      </c>
      <c r="B1953" s="16" t="s">
        <v>626</v>
      </c>
      <c r="C1953" s="17" t="s">
        <v>580</v>
      </c>
      <c r="D1953" s="186" t="s">
        <v>3486</v>
      </c>
      <c r="E1953" s="189" t="s">
        <v>5922</v>
      </c>
      <c r="F1953" s="17" t="s">
        <v>88</v>
      </c>
      <c r="G1953" s="17" t="s">
        <v>147</v>
      </c>
      <c r="H1953" s="18">
        <v>0</v>
      </c>
      <c r="I1953" s="13">
        <v>3</v>
      </c>
      <c r="J1953" s="14">
        <v>121125</v>
      </c>
      <c r="K1953" s="19"/>
      <c r="L1953" s="14">
        <v>0</v>
      </c>
      <c r="M1953" s="14"/>
      <c r="N1953" s="14">
        <v>0</v>
      </c>
      <c r="O1953" s="14"/>
      <c r="P1953" s="14">
        <v>16971</v>
      </c>
      <c r="Q1953" s="14"/>
      <c r="R1953" s="14">
        <v>0</v>
      </c>
      <c r="S1953" s="14"/>
      <c r="T1953" s="14">
        <v>128667</v>
      </c>
      <c r="U1953" s="14"/>
      <c r="V1953" s="15">
        <v>266763</v>
      </c>
      <c r="W1953" s="14"/>
      <c r="X1953" s="5" t="str">
        <f t="shared" si="30"/>
        <v>No</v>
      </c>
      <c r="Y1953" s="14"/>
      <c r="Z1953" s="5"/>
      <c r="AA1953" s="14"/>
      <c r="AB1953" s="5"/>
      <c r="AC1953" s="27"/>
      <c r="AD1953" s="5"/>
      <c r="AE1953" s="14"/>
      <c r="AF1953" s="5"/>
      <c r="AG1953" s="7"/>
    </row>
    <row r="1954" spans="1:33" s="54" customFormat="1">
      <c r="A1954" s="16" t="s">
        <v>4996</v>
      </c>
      <c r="B1954" s="16" t="s">
        <v>4997</v>
      </c>
      <c r="C1954" s="17" t="s">
        <v>91</v>
      </c>
      <c r="D1954" s="186" t="s">
        <v>4998</v>
      </c>
      <c r="E1954" s="189" t="s">
        <v>4999</v>
      </c>
      <c r="F1954" s="17" t="s">
        <v>83</v>
      </c>
      <c r="G1954" s="17" t="s">
        <v>147</v>
      </c>
      <c r="H1954" s="18">
        <v>0</v>
      </c>
      <c r="I1954" s="13">
        <v>3</v>
      </c>
      <c r="J1954" s="14">
        <v>74927</v>
      </c>
      <c r="K1954" s="19"/>
      <c r="L1954" s="14">
        <v>1639</v>
      </c>
      <c r="M1954" s="14"/>
      <c r="N1954" s="14">
        <v>0</v>
      </c>
      <c r="O1954" s="14"/>
      <c r="P1954" s="14">
        <v>225475</v>
      </c>
      <c r="Q1954" s="14"/>
      <c r="R1954" s="14">
        <v>101579</v>
      </c>
      <c r="S1954" s="14"/>
      <c r="T1954" s="14">
        <v>58067</v>
      </c>
      <c r="U1954" s="14"/>
      <c r="V1954" s="15">
        <v>461687</v>
      </c>
      <c r="W1954" s="14"/>
      <c r="X1954" s="5" t="str">
        <f t="shared" si="30"/>
        <v>No</v>
      </c>
      <c r="Y1954" s="14"/>
      <c r="Z1954" s="5"/>
      <c r="AA1954" s="14"/>
      <c r="AB1954" s="5"/>
      <c r="AC1954" s="27"/>
      <c r="AD1954" s="5"/>
      <c r="AE1954" s="14"/>
      <c r="AF1954" s="5"/>
      <c r="AG1954" s="7"/>
    </row>
    <row r="1955" spans="1:33" s="54" customFormat="1">
      <c r="A1955" s="16" t="s">
        <v>6683</v>
      </c>
      <c r="B1955" s="16" t="s">
        <v>2474</v>
      </c>
      <c r="C1955" s="17" t="s">
        <v>46</v>
      </c>
      <c r="D1955" s="186" t="s">
        <v>2475</v>
      </c>
      <c r="E1955" s="189" t="s">
        <v>2476</v>
      </c>
      <c r="F1955" s="17" t="s">
        <v>88</v>
      </c>
      <c r="G1955" s="17" t="s">
        <v>147</v>
      </c>
      <c r="H1955" s="18">
        <v>0</v>
      </c>
      <c r="I1955" s="13">
        <v>3</v>
      </c>
      <c r="J1955" s="14">
        <v>39536</v>
      </c>
      <c r="K1955" s="19"/>
      <c r="L1955" s="14">
        <v>11700</v>
      </c>
      <c r="M1955" s="14"/>
      <c r="N1955" s="14">
        <v>0</v>
      </c>
      <c r="O1955" s="14"/>
      <c r="P1955" s="14">
        <v>0</v>
      </c>
      <c r="Q1955" s="14"/>
      <c r="R1955" s="14">
        <v>126457</v>
      </c>
      <c r="S1955" s="14"/>
      <c r="T1955" s="14">
        <v>0</v>
      </c>
      <c r="U1955" s="14"/>
      <c r="V1955" s="15">
        <v>177693</v>
      </c>
      <c r="W1955" s="14"/>
      <c r="X1955" s="5" t="str">
        <f t="shared" si="30"/>
        <v>No</v>
      </c>
      <c r="Y1955" s="14"/>
      <c r="Z1955" s="5"/>
      <c r="AA1955" s="14"/>
      <c r="AB1955" s="5"/>
      <c r="AC1955" s="27"/>
      <c r="AD1955" s="5"/>
      <c r="AE1955" s="14"/>
      <c r="AF1955" s="5"/>
      <c r="AG1955" s="7"/>
    </row>
    <row r="1956" spans="1:33" s="54" customFormat="1">
      <c r="A1956" s="16" t="s">
        <v>2204</v>
      </c>
      <c r="B1956" s="16" t="s">
        <v>2205</v>
      </c>
      <c r="C1956" s="17" t="s">
        <v>275</v>
      </c>
      <c r="D1956" s="186" t="s">
        <v>2206</v>
      </c>
      <c r="E1956" s="189" t="s">
        <v>2207</v>
      </c>
      <c r="F1956" s="17" t="s">
        <v>157</v>
      </c>
      <c r="G1956" s="17" t="s">
        <v>147</v>
      </c>
      <c r="H1956" s="18">
        <v>0</v>
      </c>
      <c r="I1956" s="13">
        <v>3</v>
      </c>
      <c r="J1956" s="14">
        <v>19800</v>
      </c>
      <c r="K1956" s="19"/>
      <c r="L1956" s="14">
        <v>0</v>
      </c>
      <c r="M1956" s="14"/>
      <c r="N1956" s="14">
        <v>0</v>
      </c>
      <c r="O1956" s="14"/>
      <c r="P1956" s="14">
        <v>7250</v>
      </c>
      <c r="Q1956" s="14"/>
      <c r="R1956" s="14">
        <v>7250</v>
      </c>
      <c r="S1956" s="14"/>
      <c r="T1956" s="14">
        <v>28501</v>
      </c>
      <c r="U1956" s="14"/>
      <c r="V1956" s="15">
        <v>62801</v>
      </c>
      <c r="W1956" s="14"/>
      <c r="X1956" s="5" t="str">
        <f t="shared" si="30"/>
        <v>No</v>
      </c>
      <c r="Y1956" s="14"/>
      <c r="Z1956" s="5"/>
      <c r="AA1956" s="14"/>
      <c r="AB1956" s="5"/>
      <c r="AC1956" s="27"/>
      <c r="AD1956" s="5"/>
      <c r="AE1956" s="14"/>
      <c r="AF1956" s="5"/>
      <c r="AG1956" s="7"/>
    </row>
    <row r="1957" spans="1:33" s="54" customFormat="1">
      <c r="A1957" s="16" t="s">
        <v>6699</v>
      </c>
      <c r="B1957" s="16" t="s">
        <v>2035</v>
      </c>
      <c r="C1957" s="17" t="s">
        <v>69</v>
      </c>
      <c r="D1957" s="186" t="s">
        <v>2036</v>
      </c>
      <c r="E1957" s="189" t="s">
        <v>2037</v>
      </c>
      <c r="F1957" s="17" t="s">
        <v>157</v>
      </c>
      <c r="G1957" s="17" t="s">
        <v>147</v>
      </c>
      <c r="H1957" s="18">
        <v>0</v>
      </c>
      <c r="I1957" s="13">
        <v>3</v>
      </c>
      <c r="J1957" s="14">
        <v>5170</v>
      </c>
      <c r="K1957" s="19"/>
      <c r="L1957" s="14">
        <v>0</v>
      </c>
      <c r="M1957" s="14"/>
      <c r="N1957" s="14">
        <v>0</v>
      </c>
      <c r="O1957" s="14"/>
      <c r="P1957" s="14">
        <v>482</v>
      </c>
      <c r="Q1957" s="14"/>
      <c r="R1957" s="14">
        <v>41814</v>
      </c>
      <c r="S1957" s="14"/>
      <c r="T1957" s="14">
        <v>49813</v>
      </c>
      <c r="U1957" s="14"/>
      <c r="V1957" s="15">
        <v>97279</v>
      </c>
      <c r="W1957" s="14"/>
      <c r="X1957" s="5" t="str">
        <f t="shared" si="30"/>
        <v>No</v>
      </c>
      <c r="Y1957" s="14"/>
      <c r="Z1957" s="5"/>
      <c r="AA1957" s="14"/>
      <c r="AB1957" s="5"/>
      <c r="AC1957" s="27"/>
      <c r="AD1957" s="5"/>
      <c r="AE1957" s="14"/>
      <c r="AF1957" s="5"/>
      <c r="AG1957" s="7"/>
    </row>
    <row r="1958" spans="1:33" s="54" customFormat="1">
      <c r="A1958" s="16" t="s">
        <v>4582</v>
      </c>
      <c r="B1958" s="16" t="s">
        <v>2956</v>
      </c>
      <c r="C1958" s="17" t="s">
        <v>79</v>
      </c>
      <c r="D1958" s="186" t="s">
        <v>4583</v>
      </c>
      <c r="E1958" s="189">
        <v>90011</v>
      </c>
      <c r="F1958" s="17" t="s">
        <v>36</v>
      </c>
      <c r="G1958" s="17" t="s">
        <v>5756</v>
      </c>
      <c r="H1958" s="18">
        <v>0</v>
      </c>
      <c r="I1958" s="13">
        <v>3</v>
      </c>
      <c r="J1958" s="14">
        <v>4346</v>
      </c>
      <c r="K1958" s="19"/>
      <c r="L1958" s="14">
        <v>0</v>
      </c>
      <c r="M1958" s="14"/>
      <c r="N1958" s="14">
        <v>0</v>
      </c>
      <c r="O1958" s="14"/>
      <c r="P1958" s="14">
        <v>169858</v>
      </c>
      <c r="Q1958" s="14"/>
      <c r="R1958" s="14">
        <v>0</v>
      </c>
      <c r="S1958" s="14"/>
      <c r="T1958" s="14">
        <v>45000</v>
      </c>
      <c r="U1958" s="14"/>
      <c r="V1958" s="15">
        <v>219204</v>
      </c>
      <c r="W1958" s="14"/>
      <c r="X1958" s="5" t="str">
        <f t="shared" si="30"/>
        <v>No</v>
      </c>
      <c r="Y1958" s="14"/>
      <c r="Z1958" s="5"/>
      <c r="AA1958" s="14"/>
      <c r="AB1958" s="5"/>
      <c r="AC1958" s="27"/>
      <c r="AD1958" s="5"/>
      <c r="AE1958" s="14"/>
      <c r="AF1958" s="5"/>
      <c r="AG1958" s="7"/>
    </row>
    <row r="1959" spans="1:33" s="54" customFormat="1">
      <c r="A1959" s="16" t="s">
        <v>1176</v>
      </c>
      <c r="B1959" s="16" t="s">
        <v>1177</v>
      </c>
      <c r="C1959" s="17" t="s">
        <v>91</v>
      </c>
      <c r="D1959" s="186" t="s">
        <v>1178</v>
      </c>
      <c r="E1959" s="189">
        <v>99262</v>
      </c>
      <c r="F1959" s="17" t="s">
        <v>36</v>
      </c>
      <c r="G1959" s="17" t="s">
        <v>5756</v>
      </c>
      <c r="H1959" s="18">
        <v>0</v>
      </c>
      <c r="I1959" s="13">
        <v>3</v>
      </c>
      <c r="J1959" s="14">
        <v>10662</v>
      </c>
      <c r="K1959" s="19"/>
      <c r="L1959" s="14">
        <v>0</v>
      </c>
      <c r="M1959" s="14"/>
      <c r="N1959" s="14">
        <v>0</v>
      </c>
      <c r="O1959" s="14"/>
      <c r="P1959" s="14">
        <v>0</v>
      </c>
      <c r="Q1959" s="14"/>
      <c r="R1959" s="14">
        <v>0</v>
      </c>
      <c r="S1959" s="14"/>
      <c r="T1959" s="14">
        <v>414463</v>
      </c>
      <c r="U1959" s="14"/>
      <c r="V1959" s="15">
        <v>425125</v>
      </c>
      <c r="W1959" s="14"/>
      <c r="X1959" s="5" t="str">
        <f t="shared" si="30"/>
        <v>No</v>
      </c>
      <c r="Y1959" s="14"/>
      <c r="Z1959" s="5"/>
      <c r="AA1959" s="14"/>
      <c r="AB1959" s="5"/>
      <c r="AC1959" s="27"/>
      <c r="AD1959" s="5"/>
      <c r="AE1959" s="14"/>
      <c r="AF1959" s="5"/>
      <c r="AG1959" s="7"/>
    </row>
    <row r="1960" spans="1:33" s="54" customFormat="1">
      <c r="A1960" s="16" t="s">
        <v>6354</v>
      </c>
      <c r="B1960" s="16" t="s">
        <v>6355</v>
      </c>
      <c r="C1960" s="17" t="s">
        <v>278</v>
      </c>
      <c r="D1960" s="186"/>
      <c r="E1960" s="189" t="s">
        <v>6356</v>
      </c>
      <c r="F1960" s="17" t="s">
        <v>157</v>
      </c>
      <c r="G1960" s="17" t="s">
        <v>147</v>
      </c>
      <c r="H1960" s="18">
        <v>0</v>
      </c>
      <c r="I1960" s="13">
        <v>3</v>
      </c>
      <c r="J1960" s="14">
        <v>10672</v>
      </c>
      <c r="K1960" s="19"/>
      <c r="L1960" s="14">
        <v>19782</v>
      </c>
      <c r="M1960" s="14"/>
      <c r="N1960" s="14">
        <v>0</v>
      </c>
      <c r="O1960" s="14"/>
      <c r="P1960" s="14">
        <v>31562</v>
      </c>
      <c r="Q1960" s="14"/>
      <c r="R1960" s="14">
        <v>17075</v>
      </c>
      <c r="S1960" s="14"/>
      <c r="T1960" s="14">
        <v>66488</v>
      </c>
      <c r="U1960" s="14"/>
      <c r="V1960" s="15">
        <v>145579</v>
      </c>
      <c r="W1960" s="14"/>
      <c r="X1960" s="5" t="str">
        <f t="shared" si="30"/>
        <v>No</v>
      </c>
      <c r="Y1960" s="14"/>
      <c r="Z1960" s="5"/>
      <c r="AA1960" s="14"/>
      <c r="AB1960" s="5"/>
      <c r="AC1960" s="27"/>
      <c r="AD1960" s="5"/>
      <c r="AE1960" s="14"/>
      <c r="AF1960" s="5"/>
      <c r="AG1960" s="7"/>
    </row>
    <row r="1961" spans="1:33" s="54" customFormat="1">
      <c r="A1961" s="16" t="s">
        <v>5314</v>
      </c>
      <c r="B1961" s="16" t="s">
        <v>5315</v>
      </c>
      <c r="C1961" s="17" t="s">
        <v>58</v>
      </c>
      <c r="D1961" s="186" t="s">
        <v>5316</v>
      </c>
      <c r="E1961" s="189" t="s">
        <v>5317</v>
      </c>
      <c r="F1961" s="17" t="s">
        <v>83</v>
      </c>
      <c r="G1961" s="17" t="s">
        <v>147</v>
      </c>
      <c r="H1961" s="18">
        <v>0</v>
      </c>
      <c r="I1961" s="13">
        <v>3</v>
      </c>
      <c r="J1961" s="14">
        <v>110096</v>
      </c>
      <c r="K1961" s="19"/>
      <c r="L1961" s="14">
        <v>0</v>
      </c>
      <c r="M1961" s="14"/>
      <c r="N1961" s="14">
        <v>0</v>
      </c>
      <c r="O1961" s="14"/>
      <c r="P1961" s="14">
        <v>20725</v>
      </c>
      <c r="Q1961" s="14"/>
      <c r="R1961" s="14">
        <v>60911</v>
      </c>
      <c r="S1961" s="14"/>
      <c r="T1961" s="14">
        <v>81636</v>
      </c>
      <c r="U1961" s="14"/>
      <c r="V1961" s="15">
        <v>273368</v>
      </c>
      <c r="W1961" s="14"/>
      <c r="X1961" s="5" t="str">
        <f t="shared" si="30"/>
        <v>No</v>
      </c>
      <c r="Y1961" s="14"/>
      <c r="Z1961" s="5"/>
      <c r="AA1961" s="14"/>
      <c r="AB1961" s="5"/>
      <c r="AC1961" s="27"/>
      <c r="AD1961" s="5"/>
      <c r="AE1961" s="14"/>
      <c r="AF1961" s="5"/>
      <c r="AG1961" s="7"/>
    </row>
    <row r="1962" spans="1:33" s="54" customFormat="1">
      <c r="A1962" s="16" t="s">
        <v>587</v>
      </c>
      <c r="B1962" s="16" t="s">
        <v>588</v>
      </c>
      <c r="C1962" s="17" t="s">
        <v>91</v>
      </c>
      <c r="D1962" s="186">
        <v>9167</v>
      </c>
      <c r="E1962" s="189">
        <v>90167</v>
      </c>
      <c r="F1962" s="17" t="s">
        <v>83</v>
      </c>
      <c r="G1962" s="17" t="s">
        <v>5756</v>
      </c>
      <c r="H1962" s="18">
        <v>72794</v>
      </c>
      <c r="I1962" s="13">
        <v>3</v>
      </c>
      <c r="J1962" s="14">
        <v>32103</v>
      </c>
      <c r="K1962" s="19"/>
      <c r="L1962" s="14">
        <v>0</v>
      </c>
      <c r="M1962" s="14"/>
      <c r="N1962" s="14">
        <v>0</v>
      </c>
      <c r="O1962" s="14"/>
      <c r="P1962" s="14">
        <v>645466</v>
      </c>
      <c r="Q1962" s="14"/>
      <c r="R1962" s="14">
        <v>0</v>
      </c>
      <c r="S1962" s="14"/>
      <c r="T1962" s="14">
        <v>0</v>
      </c>
      <c r="U1962" s="14"/>
      <c r="V1962" s="15">
        <v>677569</v>
      </c>
      <c r="W1962" s="14"/>
      <c r="X1962" s="5" t="str">
        <f t="shared" si="30"/>
        <v>No</v>
      </c>
      <c r="Y1962" s="14"/>
      <c r="Z1962" s="5"/>
      <c r="AA1962" s="14"/>
      <c r="AB1962" s="5"/>
      <c r="AC1962" s="27"/>
      <c r="AD1962" s="5"/>
      <c r="AE1962" s="14"/>
      <c r="AF1962" s="5"/>
      <c r="AG1962" s="7"/>
    </row>
    <row r="1963" spans="1:33" s="54" customFormat="1">
      <c r="A1963" s="16" t="s">
        <v>956</v>
      </c>
      <c r="B1963" s="16" t="s">
        <v>957</v>
      </c>
      <c r="C1963" s="17" t="s">
        <v>129</v>
      </c>
      <c r="D1963" s="186" t="s">
        <v>958</v>
      </c>
      <c r="E1963" s="189" t="s">
        <v>959</v>
      </c>
      <c r="F1963" s="17" t="s">
        <v>83</v>
      </c>
      <c r="G1963" s="17" t="s">
        <v>147</v>
      </c>
      <c r="H1963" s="18">
        <v>0</v>
      </c>
      <c r="I1963" s="13">
        <v>3</v>
      </c>
      <c r="J1963" s="14">
        <v>40</v>
      </c>
      <c r="K1963" s="19"/>
      <c r="L1963" s="14">
        <v>0</v>
      </c>
      <c r="M1963" s="14"/>
      <c r="N1963" s="14">
        <v>0</v>
      </c>
      <c r="O1963" s="14"/>
      <c r="P1963" s="14">
        <v>56208</v>
      </c>
      <c r="Q1963" s="14"/>
      <c r="R1963" s="14">
        <v>0</v>
      </c>
      <c r="S1963" s="14"/>
      <c r="T1963" s="14">
        <v>46021</v>
      </c>
      <c r="U1963" s="14"/>
      <c r="V1963" s="15">
        <v>102269</v>
      </c>
      <c r="W1963" s="14"/>
      <c r="X1963" s="5" t="str">
        <f t="shared" si="30"/>
        <v>No</v>
      </c>
      <c r="Y1963" s="14"/>
      <c r="Z1963" s="5"/>
      <c r="AA1963" s="14"/>
      <c r="AB1963" s="5"/>
      <c r="AC1963" s="27"/>
      <c r="AD1963" s="5"/>
      <c r="AE1963" s="14"/>
      <c r="AF1963" s="5"/>
      <c r="AG1963" s="7"/>
    </row>
    <row r="1964" spans="1:33" s="54" customFormat="1">
      <c r="A1964" s="16" t="s">
        <v>4234</v>
      </c>
      <c r="B1964" s="16" t="s">
        <v>4235</v>
      </c>
      <c r="C1964" s="17" t="s">
        <v>235</v>
      </c>
      <c r="D1964" s="186" t="s">
        <v>4236</v>
      </c>
      <c r="E1964" s="189" t="s">
        <v>4237</v>
      </c>
      <c r="F1964" s="17" t="s">
        <v>83</v>
      </c>
      <c r="G1964" s="17" t="s">
        <v>147</v>
      </c>
      <c r="H1964" s="18">
        <v>0</v>
      </c>
      <c r="I1964" s="13">
        <v>3</v>
      </c>
      <c r="J1964" s="14">
        <v>722</v>
      </c>
      <c r="K1964" s="19"/>
      <c r="L1964" s="14">
        <v>17054</v>
      </c>
      <c r="M1964" s="14"/>
      <c r="N1964" s="14">
        <v>0</v>
      </c>
      <c r="O1964" s="14"/>
      <c r="P1964" s="14">
        <v>14951</v>
      </c>
      <c r="Q1964" s="14"/>
      <c r="R1964" s="14">
        <v>78821</v>
      </c>
      <c r="S1964" s="14"/>
      <c r="T1964" s="14">
        <v>59299</v>
      </c>
      <c r="U1964" s="14"/>
      <c r="V1964" s="15">
        <v>170847</v>
      </c>
      <c r="W1964" s="14"/>
      <c r="X1964" s="5" t="str">
        <f t="shared" si="30"/>
        <v>No</v>
      </c>
      <c r="Y1964" s="14"/>
      <c r="Z1964" s="5"/>
      <c r="AA1964" s="14"/>
      <c r="AB1964" s="5"/>
      <c r="AC1964" s="27"/>
      <c r="AD1964" s="5"/>
      <c r="AE1964" s="14"/>
      <c r="AF1964" s="5"/>
      <c r="AG1964" s="7"/>
    </row>
    <row r="1965" spans="1:33" s="54" customFormat="1">
      <c r="A1965" s="16" t="s">
        <v>758</v>
      </c>
      <c r="B1965" s="16" t="s">
        <v>6090</v>
      </c>
      <c r="C1965" s="17" t="s">
        <v>129</v>
      </c>
      <c r="D1965" s="186" t="s">
        <v>760</v>
      </c>
      <c r="E1965" s="189" t="s">
        <v>761</v>
      </c>
      <c r="F1965" s="17" t="s">
        <v>83</v>
      </c>
      <c r="G1965" s="17" t="s">
        <v>147</v>
      </c>
      <c r="H1965" s="18">
        <v>0</v>
      </c>
      <c r="I1965" s="13">
        <v>3</v>
      </c>
      <c r="J1965" s="14">
        <v>8416</v>
      </c>
      <c r="K1965" s="19"/>
      <c r="L1965" s="14">
        <v>0</v>
      </c>
      <c r="M1965" s="14"/>
      <c r="N1965" s="14">
        <v>0</v>
      </c>
      <c r="O1965" s="14"/>
      <c r="P1965" s="14">
        <v>79648</v>
      </c>
      <c r="Q1965" s="14"/>
      <c r="R1965" s="14">
        <v>0</v>
      </c>
      <c r="S1965" s="14"/>
      <c r="T1965" s="14">
        <v>72052</v>
      </c>
      <c r="U1965" s="14"/>
      <c r="V1965" s="15">
        <v>160116</v>
      </c>
      <c r="W1965" s="14"/>
      <c r="X1965" s="5" t="str">
        <f t="shared" si="30"/>
        <v>No</v>
      </c>
      <c r="Y1965" s="14"/>
      <c r="Z1965" s="5"/>
      <c r="AA1965" s="14"/>
      <c r="AB1965" s="5"/>
      <c r="AC1965" s="27"/>
      <c r="AD1965" s="5"/>
      <c r="AE1965" s="14"/>
      <c r="AF1965" s="5"/>
      <c r="AG1965" s="7"/>
    </row>
    <row r="1966" spans="1:33" s="54" customFormat="1">
      <c r="A1966" s="16" t="s">
        <v>5326</v>
      </c>
      <c r="B1966" s="16" t="s">
        <v>5327</v>
      </c>
      <c r="C1966" s="17" t="s">
        <v>58</v>
      </c>
      <c r="D1966" s="186" t="s">
        <v>5328</v>
      </c>
      <c r="E1966" s="189" t="s">
        <v>5329</v>
      </c>
      <c r="F1966" s="17" t="s">
        <v>83</v>
      </c>
      <c r="G1966" s="17" t="s">
        <v>147</v>
      </c>
      <c r="H1966" s="18">
        <v>0</v>
      </c>
      <c r="I1966" s="13">
        <v>3</v>
      </c>
      <c r="J1966" s="14">
        <v>67268</v>
      </c>
      <c r="K1966" s="19"/>
      <c r="L1966" s="14">
        <v>0</v>
      </c>
      <c r="M1966" s="14"/>
      <c r="N1966" s="14">
        <v>0</v>
      </c>
      <c r="O1966" s="14"/>
      <c r="P1966" s="14">
        <v>37360</v>
      </c>
      <c r="Q1966" s="14"/>
      <c r="R1966" s="14">
        <v>47344</v>
      </c>
      <c r="S1966" s="14"/>
      <c r="T1966" s="14">
        <v>81564</v>
      </c>
      <c r="U1966" s="14"/>
      <c r="V1966" s="15">
        <v>233536</v>
      </c>
      <c r="W1966" s="14"/>
      <c r="X1966" s="5" t="str">
        <f t="shared" si="30"/>
        <v>No</v>
      </c>
      <c r="Y1966" s="14"/>
      <c r="Z1966" s="5"/>
      <c r="AA1966" s="14"/>
      <c r="AB1966" s="5"/>
      <c r="AC1966" s="27"/>
      <c r="AD1966" s="5"/>
      <c r="AE1966" s="14"/>
      <c r="AF1966" s="5"/>
      <c r="AG1966" s="7"/>
    </row>
    <row r="1967" spans="1:33" s="54" customFormat="1">
      <c r="A1967" s="16" t="s">
        <v>6387</v>
      </c>
      <c r="B1967" s="16" t="s">
        <v>6388</v>
      </c>
      <c r="C1967" s="17" t="s">
        <v>580</v>
      </c>
      <c r="D1967" s="186" t="s">
        <v>6389</v>
      </c>
      <c r="E1967" s="189" t="s">
        <v>6390</v>
      </c>
      <c r="F1967" s="17" t="s">
        <v>157</v>
      </c>
      <c r="G1967" s="17" t="s">
        <v>147</v>
      </c>
      <c r="H1967" s="18">
        <v>0</v>
      </c>
      <c r="I1967" s="13">
        <v>3</v>
      </c>
      <c r="J1967" s="14">
        <v>1765</v>
      </c>
      <c r="K1967" s="19"/>
      <c r="L1967" s="14">
        <v>0</v>
      </c>
      <c r="M1967" s="14"/>
      <c r="N1967" s="14">
        <v>0</v>
      </c>
      <c r="O1967" s="14"/>
      <c r="P1967" s="14">
        <v>2258</v>
      </c>
      <c r="Q1967" s="14"/>
      <c r="R1967" s="14">
        <v>5455</v>
      </c>
      <c r="S1967" s="14"/>
      <c r="T1967" s="14">
        <v>0</v>
      </c>
      <c r="U1967" s="14"/>
      <c r="V1967" s="15">
        <v>9478</v>
      </c>
      <c r="W1967" s="14"/>
      <c r="X1967" s="5" t="str">
        <f t="shared" si="30"/>
        <v>No</v>
      </c>
      <c r="Y1967" s="14"/>
      <c r="Z1967" s="5"/>
      <c r="AA1967" s="14"/>
      <c r="AB1967" s="5"/>
      <c r="AC1967" s="27"/>
      <c r="AD1967" s="5"/>
      <c r="AE1967" s="14"/>
      <c r="AF1967" s="5"/>
      <c r="AG1967" s="7"/>
    </row>
    <row r="1968" spans="1:33" s="54" customFormat="1">
      <c r="A1968" s="16" t="s">
        <v>6004</v>
      </c>
      <c r="B1968" s="16" t="s">
        <v>384</v>
      </c>
      <c r="C1968" s="17" t="s">
        <v>73</v>
      </c>
      <c r="D1968" s="186" t="s">
        <v>385</v>
      </c>
      <c r="E1968" s="189" t="s">
        <v>386</v>
      </c>
      <c r="F1968" s="17" t="s">
        <v>83</v>
      </c>
      <c r="G1968" s="17" t="s">
        <v>147</v>
      </c>
      <c r="H1968" s="18">
        <v>0</v>
      </c>
      <c r="I1968" s="13">
        <v>3</v>
      </c>
      <c r="J1968" s="14">
        <v>6473</v>
      </c>
      <c r="K1968" s="19"/>
      <c r="L1968" s="14">
        <v>0</v>
      </c>
      <c r="M1968" s="14"/>
      <c r="N1968" s="14">
        <v>0</v>
      </c>
      <c r="O1968" s="14"/>
      <c r="P1968" s="14">
        <v>61313</v>
      </c>
      <c r="Q1968" s="14"/>
      <c r="R1968" s="14">
        <v>0</v>
      </c>
      <c r="S1968" s="14"/>
      <c r="T1968" s="14">
        <v>94973</v>
      </c>
      <c r="U1968" s="14"/>
      <c r="V1968" s="15">
        <v>162759</v>
      </c>
      <c r="W1968" s="14"/>
      <c r="X1968" s="5" t="str">
        <f t="shared" si="30"/>
        <v>No</v>
      </c>
      <c r="Y1968" s="14"/>
      <c r="Z1968" s="5"/>
      <c r="AA1968" s="14"/>
      <c r="AB1968" s="5"/>
      <c r="AC1968" s="27"/>
      <c r="AD1968" s="5"/>
      <c r="AE1968" s="14"/>
      <c r="AF1968" s="5"/>
      <c r="AG1968" s="7"/>
    </row>
    <row r="1969" spans="1:33" s="54" customFormat="1">
      <c r="A1969" s="16" t="s">
        <v>1021</v>
      </c>
      <c r="B1969" s="16" t="s">
        <v>1022</v>
      </c>
      <c r="C1969" s="17" t="s">
        <v>129</v>
      </c>
      <c r="D1969" s="186">
        <v>4193</v>
      </c>
      <c r="E1969" s="189">
        <v>40193</v>
      </c>
      <c r="F1969" s="17" t="s">
        <v>83</v>
      </c>
      <c r="G1969" s="17" t="s">
        <v>5756</v>
      </c>
      <c r="H1969" s="18">
        <v>51456</v>
      </c>
      <c r="I1969" s="13">
        <v>3</v>
      </c>
      <c r="J1969" s="14">
        <v>16319</v>
      </c>
      <c r="K1969" s="19"/>
      <c r="L1969" s="14">
        <v>2102</v>
      </c>
      <c r="M1969" s="14"/>
      <c r="N1969" s="14">
        <v>0</v>
      </c>
      <c r="O1969" s="14"/>
      <c r="P1969" s="14">
        <v>242467</v>
      </c>
      <c r="Q1969" s="14"/>
      <c r="R1969" s="14">
        <v>36490</v>
      </c>
      <c r="S1969" s="14"/>
      <c r="T1969" s="14">
        <v>497897</v>
      </c>
      <c r="U1969" s="14"/>
      <c r="V1969" s="15">
        <v>795275</v>
      </c>
      <c r="W1969" s="14"/>
      <c r="X1969" s="5" t="str">
        <f t="shared" si="30"/>
        <v>No</v>
      </c>
      <c r="Y1969" s="14"/>
      <c r="Z1969" s="5"/>
      <c r="AA1969" s="14"/>
      <c r="AB1969" s="5"/>
      <c r="AC1969" s="27"/>
      <c r="AD1969" s="5"/>
      <c r="AE1969" s="14"/>
      <c r="AF1969" s="5"/>
      <c r="AG1969" s="7"/>
    </row>
    <row r="1970" spans="1:33" s="54" customFormat="1">
      <c r="A1970" s="16" t="s">
        <v>67</v>
      </c>
      <c r="B1970" s="16" t="s">
        <v>68</v>
      </c>
      <c r="C1970" s="17" t="s">
        <v>69</v>
      </c>
      <c r="D1970" s="186" t="s">
        <v>70</v>
      </c>
      <c r="E1970" s="189">
        <v>88146</v>
      </c>
      <c r="F1970" s="17" t="s">
        <v>36</v>
      </c>
      <c r="G1970" s="17" t="s">
        <v>5756</v>
      </c>
      <c r="H1970" s="18">
        <v>0</v>
      </c>
      <c r="I1970" s="13">
        <v>3</v>
      </c>
      <c r="J1970" s="14">
        <v>0</v>
      </c>
      <c r="K1970" s="19"/>
      <c r="L1970" s="14">
        <v>0</v>
      </c>
      <c r="M1970" s="14"/>
      <c r="N1970" s="14">
        <v>0</v>
      </c>
      <c r="O1970" s="14"/>
      <c r="P1970" s="14">
        <v>0</v>
      </c>
      <c r="Q1970" s="14"/>
      <c r="R1970" s="14">
        <v>0</v>
      </c>
      <c r="S1970" s="14"/>
      <c r="T1970" s="14">
        <v>139901</v>
      </c>
      <c r="U1970" s="14"/>
      <c r="V1970" s="15">
        <v>139901</v>
      </c>
      <c r="W1970" s="14"/>
      <c r="X1970" s="5" t="str">
        <f t="shared" si="30"/>
        <v>No</v>
      </c>
      <c r="Y1970" s="14"/>
      <c r="Z1970" s="5"/>
      <c r="AA1970" s="14"/>
      <c r="AB1970" s="5"/>
      <c r="AC1970" s="27"/>
      <c r="AD1970" s="5"/>
      <c r="AE1970" s="14"/>
      <c r="AF1970" s="5"/>
      <c r="AG1970" s="7"/>
    </row>
    <row r="1971" spans="1:33" s="54" customFormat="1">
      <c r="A1971" s="16" t="s">
        <v>5929</v>
      </c>
      <c r="B1971" s="16" t="s">
        <v>561</v>
      </c>
      <c r="C1971" s="17" t="s">
        <v>163</v>
      </c>
      <c r="D1971" s="186">
        <v>1158</v>
      </c>
      <c r="E1971" s="189">
        <v>10180</v>
      </c>
      <c r="F1971" s="17" t="s">
        <v>83</v>
      </c>
      <c r="G1971" s="17" t="s">
        <v>5756</v>
      </c>
      <c r="H1971" s="18">
        <v>4181019</v>
      </c>
      <c r="I1971" s="13">
        <v>3</v>
      </c>
      <c r="J1971" s="14">
        <v>14612</v>
      </c>
      <c r="K1971" s="19"/>
      <c r="L1971" s="14">
        <v>0</v>
      </c>
      <c r="M1971" s="14"/>
      <c r="N1971" s="14">
        <v>0</v>
      </c>
      <c r="O1971" s="14"/>
      <c r="P1971" s="14">
        <v>152700</v>
      </c>
      <c r="Q1971" s="14"/>
      <c r="R1971" s="14">
        <v>53445</v>
      </c>
      <c r="S1971" s="14"/>
      <c r="T1971" s="14">
        <v>0</v>
      </c>
      <c r="U1971" s="14"/>
      <c r="V1971" s="15">
        <v>220757</v>
      </c>
      <c r="W1971" s="14"/>
      <c r="X1971" s="5" t="str">
        <f t="shared" si="30"/>
        <v>No</v>
      </c>
      <c r="Y1971" s="14"/>
      <c r="Z1971" s="5"/>
      <c r="AA1971" s="14"/>
      <c r="AB1971" s="5"/>
      <c r="AC1971" s="27"/>
      <c r="AD1971" s="5"/>
      <c r="AE1971" s="14"/>
      <c r="AF1971" s="5"/>
      <c r="AG1971" s="7"/>
    </row>
    <row r="1972" spans="1:33" s="54" customFormat="1">
      <c r="A1972" s="16" t="s">
        <v>978</v>
      </c>
      <c r="B1972" s="16" t="s">
        <v>6079</v>
      </c>
      <c r="C1972" s="17" t="s">
        <v>129</v>
      </c>
      <c r="D1972" s="186" t="s">
        <v>979</v>
      </c>
      <c r="E1972" s="189" t="s">
        <v>980</v>
      </c>
      <c r="F1972" s="17" t="s">
        <v>83</v>
      </c>
      <c r="G1972" s="17" t="s">
        <v>147</v>
      </c>
      <c r="H1972" s="18">
        <v>0</v>
      </c>
      <c r="I1972" s="13">
        <v>3</v>
      </c>
      <c r="J1972" s="14">
        <v>9062</v>
      </c>
      <c r="K1972" s="19"/>
      <c r="L1972" s="14">
        <v>0</v>
      </c>
      <c r="M1972" s="14"/>
      <c r="N1972" s="14">
        <v>0</v>
      </c>
      <c r="O1972" s="14"/>
      <c r="P1972" s="14">
        <v>104649</v>
      </c>
      <c r="Q1972" s="14"/>
      <c r="R1972" s="14">
        <v>0</v>
      </c>
      <c r="S1972" s="14"/>
      <c r="T1972" s="14">
        <v>93036</v>
      </c>
      <c r="U1972" s="14"/>
      <c r="V1972" s="15">
        <v>206747</v>
      </c>
      <c r="W1972" s="14"/>
      <c r="X1972" s="5" t="str">
        <f t="shared" si="30"/>
        <v>No</v>
      </c>
      <c r="Y1972" s="14"/>
      <c r="Z1972" s="5"/>
      <c r="AA1972" s="14"/>
      <c r="AB1972" s="5"/>
      <c r="AC1972" s="27"/>
      <c r="AD1972" s="5"/>
      <c r="AE1972" s="14"/>
      <c r="AF1972" s="5"/>
      <c r="AG1972" s="7"/>
    </row>
    <row r="1973" spans="1:33" s="54" customFormat="1">
      <c r="A1973" s="16" t="s">
        <v>5034</v>
      </c>
      <c r="B1973" s="16" t="s">
        <v>5035</v>
      </c>
      <c r="C1973" s="17" t="s">
        <v>91</v>
      </c>
      <c r="D1973" s="186" t="s">
        <v>5036</v>
      </c>
      <c r="E1973" s="189" t="s">
        <v>5037</v>
      </c>
      <c r="F1973" s="17" t="s">
        <v>83</v>
      </c>
      <c r="G1973" s="17" t="s">
        <v>147</v>
      </c>
      <c r="H1973" s="18">
        <v>0</v>
      </c>
      <c r="I1973" s="13">
        <v>3</v>
      </c>
      <c r="J1973" s="14">
        <v>17064</v>
      </c>
      <c r="K1973" s="19"/>
      <c r="L1973" s="14">
        <v>18404</v>
      </c>
      <c r="M1973" s="14"/>
      <c r="N1973" s="14">
        <v>0</v>
      </c>
      <c r="O1973" s="14"/>
      <c r="P1973" s="14">
        <v>0</v>
      </c>
      <c r="Q1973" s="14"/>
      <c r="R1973" s="14">
        <v>228761</v>
      </c>
      <c r="S1973" s="14"/>
      <c r="T1973" s="14">
        <v>166000</v>
      </c>
      <c r="U1973" s="14"/>
      <c r="V1973" s="15">
        <v>430229</v>
      </c>
      <c r="W1973" s="14"/>
      <c r="X1973" s="5" t="str">
        <f t="shared" si="30"/>
        <v>No</v>
      </c>
      <c r="Y1973" s="14"/>
      <c r="Z1973" s="5"/>
      <c r="AA1973" s="14"/>
      <c r="AB1973" s="5"/>
      <c r="AC1973" s="27"/>
      <c r="AD1973" s="5"/>
      <c r="AE1973" s="14"/>
      <c r="AF1973" s="5"/>
      <c r="AG1973" s="7"/>
    </row>
    <row r="1974" spans="1:33" s="54" customFormat="1">
      <c r="A1974" s="16" t="s">
        <v>3873</v>
      </c>
      <c r="B1974" s="16" t="s">
        <v>3874</v>
      </c>
      <c r="C1974" s="17" t="s">
        <v>278</v>
      </c>
      <c r="D1974" s="186" t="s">
        <v>3875</v>
      </c>
      <c r="E1974" s="189" t="s">
        <v>3876</v>
      </c>
      <c r="F1974" s="17" t="s">
        <v>83</v>
      </c>
      <c r="G1974" s="17" t="s">
        <v>147</v>
      </c>
      <c r="H1974" s="18">
        <v>0</v>
      </c>
      <c r="I1974" s="13">
        <v>3</v>
      </c>
      <c r="J1974" s="14">
        <v>9000</v>
      </c>
      <c r="K1974" s="19"/>
      <c r="L1974" s="14">
        <v>0</v>
      </c>
      <c r="M1974" s="14"/>
      <c r="N1974" s="14">
        <v>0</v>
      </c>
      <c r="O1974" s="14"/>
      <c r="P1974" s="14">
        <v>13513</v>
      </c>
      <c r="Q1974" s="14"/>
      <c r="R1974" s="14">
        <v>7777</v>
      </c>
      <c r="S1974" s="14"/>
      <c r="T1974" s="14">
        <v>26833</v>
      </c>
      <c r="U1974" s="14"/>
      <c r="V1974" s="15">
        <v>57123</v>
      </c>
      <c r="W1974" s="14"/>
      <c r="X1974" s="5" t="str">
        <f t="shared" si="30"/>
        <v>No</v>
      </c>
      <c r="Y1974" s="14"/>
      <c r="Z1974" s="5"/>
      <c r="AA1974" s="14"/>
      <c r="AB1974" s="5"/>
      <c r="AC1974" s="27"/>
      <c r="AD1974" s="5"/>
      <c r="AE1974" s="14"/>
      <c r="AF1974" s="5"/>
      <c r="AG1974" s="7"/>
    </row>
    <row r="1975" spans="1:33" s="54" customFormat="1">
      <c r="A1975" s="16" t="s">
        <v>988</v>
      </c>
      <c r="B1975" s="16" t="s">
        <v>989</v>
      </c>
      <c r="C1975" s="17" t="s">
        <v>129</v>
      </c>
      <c r="D1975" s="186" t="s">
        <v>990</v>
      </c>
      <c r="E1975" s="189" t="s">
        <v>991</v>
      </c>
      <c r="F1975" s="17" t="s">
        <v>83</v>
      </c>
      <c r="G1975" s="17" t="s">
        <v>147</v>
      </c>
      <c r="H1975" s="18">
        <v>0</v>
      </c>
      <c r="I1975" s="13">
        <v>3</v>
      </c>
      <c r="J1975" s="14">
        <v>5424</v>
      </c>
      <c r="K1975" s="19"/>
      <c r="L1975" s="14">
        <v>0</v>
      </c>
      <c r="M1975" s="14"/>
      <c r="N1975" s="14">
        <v>0</v>
      </c>
      <c r="O1975" s="14"/>
      <c r="P1975" s="14">
        <v>61595</v>
      </c>
      <c r="Q1975" s="14"/>
      <c r="R1975" s="14">
        <v>0</v>
      </c>
      <c r="S1975" s="14"/>
      <c r="T1975" s="14">
        <v>54834</v>
      </c>
      <c r="U1975" s="14"/>
      <c r="V1975" s="15">
        <v>121853</v>
      </c>
      <c r="W1975" s="14"/>
      <c r="X1975" s="5" t="str">
        <f t="shared" si="30"/>
        <v>No</v>
      </c>
      <c r="Y1975" s="14"/>
      <c r="Z1975" s="5"/>
      <c r="AA1975" s="14"/>
      <c r="AB1975" s="5"/>
      <c r="AC1975" s="27"/>
      <c r="AD1975" s="5"/>
      <c r="AE1975" s="14"/>
      <c r="AF1975" s="5"/>
      <c r="AG1975" s="7"/>
    </row>
    <row r="1976" spans="1:33" s="54" customFormat="1">
      <c r="A1976" s="16" t="s">
        <v>5088</v>
      </c>
      <c r="B1976" s="16" t="s">
        <v>5089</v>
      </c>
      <c r="C1976" s="17" t="s">
        <v>91</v>
      </c>
      <c r="D1976" s="186" t="s">
        <v>5090</v>
      </c>
      <c r="E1976" s="189" t="s">
        <v>5091</v>
      </c>
      <c r="F1976" s="17" t="s">
        <v>83</v>
      </c>
      <c r="G1976" s="17" t="s">
        <v>147</v>
      </c>
      <c r="H1976" s="18">
        <v>0</v>
      </c>
      <c r="I1976" s="13">
        <v>3</v>
      </c>
      <c r="J1976" s="14">
        <v>22791</v>
      </c>
      <c r="K1976" s="19"/>
      <c r="L1976" s="14">
        <v>0</v>
      </c>
      <c r="M1976" s="14"/>
      <c r="N1976" s="14">
        <v>0</v>
      </c>
      <c r="O1976" s="14"/>
      <c r="P1976" s="14">
        <v>75173</v>
      </c>
      <c r="Q1976" s="14"/>
      <c r="R1976" s="14">
        <v>0</v>
      </c>
      <c r="S1976" s="14"/>
      <c r="T1976" s="14">
        <v>43513</v>
      </c>
      <c r="U1976" s="14"/>
      <c r="V1976" s="15">
        <v>141477</v>
      </c>
      <c r="W1976" s="14"/>
      <c r="X1976" s="5" t="str">
        <f t="shared" si="30"/>
        <v>No</v>
      </c>
      <c r="Y1976" s="14"/>
      <c r="Z1976" s="5"/>
      <c r="AA1976" s="14"/>
      <c r="AB1976" s="5"/>
      <c r="AC1976" s="27"/>
      <c r="AD1976" s="5"/>
      <c r="AE1976" s="14"/>
      <c r="AF1976" s="5"/>
      <c r="AG1976" s="7"/>
    </row>
    <row r="1977" spans="1:33" s="54" customFormat="1">
      <c r="A1977" s="16" t="s">
        <v>3952</v>
      </c>
      <c r="B1977" s="16" t="s">
        <v>3953</v>
      </c>
      <c r="C1977" s="17" t="s">
        <v>278</v>
      </c>
      <c r="D1977" s="186" t="s">
        <v>3954</v>
      </c>
      <c r="E1977" s="189" t="s">
        <v>3955</v>
      </c>
      <c r="F1977" s="17" t="s">
        <v>83</v>
      </c>
      <c r="G1977" s="17" t="s">
        <v>147</v>
      </c>
      <c r="H1977" s="18">
        <v>0</v>
      </c>
      <c r="I1977" s="13">
        <v>3</v>
      </c>
      <c r="J1977" s="14">
        <v>22152</v>
      </c>
      <c r="K1977" s="19"/>
      <c r="L1977" s="14">
        <v>0</v>
      </c>
      <c r="M1977" s="14"/>
      <c r="N1977" s="14">
        <v>0</v>
      </c>
      <c r="O1977" s="14"/>
      <c r="P1977" s="14">
        <v>21100</v>
      </c>
      <c r="Q1977" s="14"/>
      <c r="R1977" s="14">
        <v>12800</v>
      </c>
      <c r="S1977" s="14"/>
      <c r="T1977" s="14">
        <v>39600</v>
      </c>
      <c r="U1977" s="14"/>
      <c r="V1977" s="15">
        <v>95652</v>
      </c>
      <c r="W1977" s="14"/>
      <c r="X1977" s="5" t="str">
        <f t="shared" si="30"/>
        <v>No</v>
      </c>
      <c r="Y1977" s="14"/>
      <c r="Z1977" s="5"/>
      <c r="AA1977" s="14"/>
      <c r="AB1977" s="5"/>
      <c r="AC1977" s="27"/>
      <c r="AD1977" s="5"/>
      <c r="AE1977" s="14"/>
      <c r="AF1977" s="5"/>
      <c r="AG1977" s="7"/>
    </row>
    <row r="1978" spans="1:33" s="54" customFormat="1">
      <c r="A1978" s="16" t="s">
        <v>6672</v>
      </c>
      <c r="B1978" s="16" t="s">
        <v>2742</v>
      </c>
      <c r="C1978" s="17" t="s">
        <v>65</v>
      </c>
      <c r="D1978" s="186" t="s">
        <v>6673</v>
      </c>
      <c r="E1978" s="189" t="s">
        <v>6674</v>
      </c>
      <c r="F1978" s="17" t="s">
        <v>157</v>
      </c>
      <c r="G1978" s="17" t="s">
        <v>147</v>
      </c>
      <c r="H1978" s="18">
        <v>0</v>
      </c>
      <c r="I1978" s="13">
        <v>3</v>
      </c>
      <c r="J1978" s="14">
        <v>3907</v>
      </c>
      <c r="K1978" s="19"/>
      <c r="L1978" s="14">
        <v>8623</v>
      </c>
      <c r="M1978" s="14"/>
      <c r="N1978" s="14">
        <v>0</v>
      </c>
      <c r="O1978" s="14"/>
      <c r="P1978" s="14">
        <v>11509</v>
      </c>
      <c r="Q1978" s="14"/>
      <c r="R1978" s="14">
        <v>7016</v>
      </c>
      <c r="S1978" s="14"/>
      <c r="T1978" s="14">
        <v>147978</v>
      </c>
      <c r="U1978" s="14"/>
      <c r="V1978" s="15">
        <v>179033</v>
      </c>
      <c r="W1978" s="14"/>
      <c r="X1978" s="5" t="str">
        <f t="shared" si="30"/>
        <v>No</v>
      </c>
      <c r="Y1978" s="14"/>
      <c r="Z1978" s="5"/>
      <c r="AA1978" s="14"/>
      <c r="AB1978" s="5"/>
      <c r="AC1978" s="27"/>
      <c r="AD1978" s="5"/>
      <c r="AE1978" s="14"/>
      <c r="AF1978" s="5"/>
      <c r="AG1978" s="7"/>
    </row>
    <row r="1979" spans="1:33" s="54" customFormat="1">
      <c r="A1979" s="16" t="s">
        <v>6013</v>
      </c>
      <c r="B1979" s="16" t="s">
        <v>6110</v>
      </c>
      <c r="C1979" s="17" t="s">
        <v>120</v>
      </c>
      <c r="D1979" s="186"/>
      <c r="E1979" s="189" t="s">
        <v>6014</v>
      </c>
      <c r="F1979" s="17" t="s">
        <v>83</v>
      </c>
      <c r="G1979" s="17" t="s">
        <v>147</v>
      </c>
      <c r="H1979" s="18">
        <v>0</v>
      </c>
      <c r="I1979" s="13">
        <v>3</v>
      </c>
      <c r="J1979" s="14">
        <v>290</v>
      </c>
      <c r="K1979" s="19"/>
      <c r="L1979" s="14">
        <v>0</v>
      </c>
      <c r="M1979" s="14"/>
      <c r="N1979" s="14">
        <v>0</v>
      </c>
      <c r="O1979" s="14"/>
      <c r="P1979" s="14">
        <v>40627</v>
      </c>
      <c r="Q1979" s="14"/>
      <c r="R1979" s="14">
        <v>33000</v>
      </c>
      <c r="S1979" s="14"/>
      <c r="T1979" s="14">
        <v>112168</v>
      </c>
      <c r="U1979" s="14"/>
      <c r="V1979" s="15">
        <v>186085</v>
      </c>
      <c r="W1979" s="14"/>
      <c r="X1979" s="5" t="str">
        <f t="shared" si="30"/>
        <v>No</v>
      </c>
      <c r="Y1979" s="14"/>
      <c r="Z1979" s="5"/>
      <c r="AA1979" s="14"/>
      <c r="AB1979" s="5"/>
      <c r="AC1979" s="27"/>
      <c r="AD1979" s="5"/>
      <c r="AE1979" s="14"/>
      <c r="AF1979" s="5"/>
      <c r="AG1979" s="7"/>
    </row>
    <row r="1980" spans="1:33" s="54" customFormat="1">
      <c r="A1980" s="16" t="s">
        <v>884</v>
      </c>
      <c r="B1980" s="16" t="s">
        <v>885</v>
      </c>
      <c r="C1980" s="17" t="s">
        <v>129</v>
      </c>
      <c r="D1980" s="186" t="s">
        <v>886</v>
      </c>
      <c r="E1980" s="189" t="s">
        <v>887</v>
      </c>
      <c r="F1980" s="17" t="s">
        <v>83</v>
      </c>
      <c r="G1980" s="17" t="s">
        <v>147</v>
      </c>
      <c r="H1980" s="18">
        <v>0</v>
      </c>
      <c r="I1980" s="13">
        <v>3</v>
      </c>
      <c r="J1980" s="14">
        <v>4084</v>
      </c>
      <c r="K1980" s="19"/>
      <c r="L1980" s="14">
        <v>0</v>
      </c>
      <c r="M1980" s="14"/>
      <c r="N1980" s="14">
        <v>0</v>
      </c>
      <c r="O1980" s="14"/>
      <c r="P1980" s="14">
        <v>39423</v>
      </c>
      <c r="Q1980" s="14"/>
      <c r="R1980" s="14">
        <v>0</v>
      </c>
      <c r="S1980" s="14"/>
      <c r="T1980" s="14">
        <v>35597</v>
      </c>
      <c r="U1980" s="14"/>
      <c r="V1980" s="15">
        <v>79104</v>
      </c>
      <c r="W1980" s="14"/>
      <c r="X1980" s="5" t="str">
        <f t="shared" si="30"/>
        <v>No</v>
      </c>
      <c r="Y1980" s="14"/>
      <c r="Z1980" s="5"/>
      <c r="AA1980" s="14"/>
      <c r="AB1980" s="5"/>
      <c r="AC1980" s="27"/>
      <c r="AD1980" s="5"/>
      <c r="AE1980" s="14"/>
      <c r="AF1980" s="5"/>
      <c r="AG1980" s="7"/>
    </row>
    <row r="1981" spans="1:33" s="54" customFormat="1">
      <c r="A1981" s="16" t="s">
        <v>2347</v>
      </c>
      <c r="B1981" s="16" t="s">
        <v>2348</v>
      </c>
      <c r="C1981" s="17" t="s">
        <v>106</v>
      </c>
      <c r="D1981" s="186" t="s">
        <v>2349</v>
      </c>
      <c r="E1981" s="189" t="s">
        <v>2350</v>
      </c>
      <c r="F1981" s="17" t="s">
        <v>83</v>
      </c>
      <c r="G1981" s="17" t="s">
        <v>147</v>
      </c>
      <c r="H1981" s="18">
        <v>0</v>
      </c>
      <c r="I1981" s="13">
        <v>3</v>
      </c>
      <c r="J1981" s="14">
        <v>18316</v>
      </c>
      <c r="K1981" s="19"/>
      <c r="L1981" s="14">
        <v>20523</v>
      </c>
      <c r="M1981" s="14"/>
      <c r="N1981" s="14">
        <v>0</v>
      </c>
      <c r="O1981" s="14"/>
      <c r="P1981" s="14">
        <v>29762</v>
      </c>
      <c r="Q1981" s="14"/>
      <c r="R1981" s="14">
        <v>2130</v>
      </c>
      <c r="S1981" s="14"/>
      <c r="T1981" s="14">
        <v>55767</v>
      </c>
      <c r="U1981" s="14"/>
      <c r="V1981" s="15">
        <v>126498</v>
      </c>
      <c r="W1981" s="14"/>
      <c r="X1981" s="5" t="str">
        <f t="shared" si="30"/>
        <v>No</v>
      </c>
      <c r="Y1981" s="14"/>
      <c r="Z1981" s="5"/>
      <c r="AA1981" s="14"/>
      <c r="AB1981" s="5"/>
      <c r="AC1981" s="27"/>
      <c r="AD1981" s="5"/>
      <c r="AE1981" s="14"/>
      <c r="AF1981" s="5"/>
      <c r="AG1981" s="7"/>
    </row>
    <row r="1982" spans="1:33" s="54" customFormat="1">
      <c r="A1982" s="16" t="s">
        <v>52</v>
      </c>
      <c r="B1982" s="16" t="s">
        <v>53</v>
      </c>
      <c r="C1982" s="17" t="s">
        <v>54</v>
      </c>
      <c r="D1982" s="186" t="s">
        <v>55</v>
      </c>
      <c r="E1982" s="189">
        <v>88200</v>
      </c>
      <c r="F1982" s="17" t="s">
        <v>36</v>
      </c>
      <c r="G1982" s="17" t="s">
        <v>5756</v>
      </c>
      <c r="H1982" s="18">
        <v>0</v>
      </c>
      <c r="I1982" s="13">
        <v>3</v>
      </c>
      <c r="J1982" s="14">
        <v>3644</v>
      </c>
      <c r="K1982" s="19"/>
      <c r="L1982" s="14">
        <v>0</v>
      </c>
      <c r="M1982" s="14"/>
      <c r="N1982" s="14">
        <v>0</v>
      </c>
      <c r="O1982" s="14"/>
      <c r="P1982" s="14">
        <v>93579</v>
      </c>
      <c r="Q1982" s="14"/>
      <c r="R1982" s="14">
        <v>0</v>
      </c>
      <c r="S1982" s="14"/>
      <c r="T1982" s="14">
        <v>101330</v>
      </c>
      <c r="U1982" s="14"/>
      <c r="V1982" s="15">
        <v>198553</v>
      </c>
      <c r="W1982" s="14"/>
      <c r="X1982" s="5" t="str">
        <f t="shared" si="30"/>
        <v>No</v>
      </c>
      <c r="Y1982" s="14"/>
      <c r="Z1982" s="5"/>
      <c r="AA1982" s="14"/>
      <c r="AB1982" s="5"/>
      <c r="AC1982" s="27"/>
      <c r="AD1982" s="5"/>
      <c r="AE1982" s="14"/>
      <c r="AF1982" s="5"/>
      <c r="AG1982" s="7"/>
    </row>
    <row r="1983" spans="1:33" s="54" customFormat="1">
      <c r="A1983" s="16" t="s">
        <v>4908</v>
      </c>
      <c r="B1983" s="16" t="s">
        <v>4909</v>
      </c>
      <c r="C1983" s="17" t="s">
        <v>87</v>
      </c>
      <c r="D1983" s="186" t="s">
        <v>4910</v>
      </c>
      <c r="E1983" s="189" t="s">
        <v>4911</v>
      </c>
      <c r="F1983" s="17" t="s">
        <v>83</v>
      </c>
      <c r="G1983" s="17" t="s">
        <v>147</v>
      </c>
      <c r="H1983" s="18">
        <v>0</v>
      </c>
      <c r="I1983" s="13">
        <v>3</v>
      </c>
      <c r="J1983" s="14">
        <v>0</v>
      </c>
      <c r="K1983" s="19"/>
      <c r="L1983" s="14">
        <v>6962</v>
      </c>
      <c r="M1983" s="14"/>
      <c r="N1983" s="14">
        <v>0</v>
      </c>
      <c r="O1983" s="14"/>
      <c r="P1983" s="14">
        <v>6221</v>
      </c>
      <c r="Q1983" s="14"/>
      <c r="R1983" s="14">
        <v>152894</v>
      </c>
      <c r="S1983" s="14"/>
      <c r="T1983" s="14">
        <v>0</v>
      </c>
      <c r="U1983" s="14"/>
      <c r="V1983" s="15">
        <v>166077</v>
      </c>
      <c r="W1983" s="14"/>
      <c r="X1983" s="5" t="str">
        <f t="shared" si="30"/>
        <v>No</v>
      </c>
      <c r="Y1983" s="14"/>
      <c r="Z1983" s="5"/>
      <c r="AA1983" s="14"/>
      <c r="AB1983" s="5"/>
      <c r="AC1983" s="27"/>
      <c r="AD1983" s="5"/>
      <c r="AE1983" s="14"/>
      <c r="AF1983" s="5"/>
      <c r="AG1983" s="7"/>
    </row>
    <row r="1984" spans="1:33" s="54" customFormat="1">
      <c r="A1984" s="16" t="s">
        <v>6308</v>
      </c>
      <c r="B1984" s="16" t="s">
        <v>6309</v>
      </c>
      <c r="C1984" s="17" t="s">
        <v>163</v>
      </c>
      <c r="D1984" s="186"/>
      <c r="E1984" s="189">
        <v>10189</v>
      </c>
      <c r="F1984" s="17" t="s">
        <v>157</v>
      </c>
      <c r="G1984" s="17" t="s">
        <v>5756</v>
      </c>
      <c r="H1984" s="18">
        <v>59124</v>
      </c>
      <c r="I1984" s="13">
        <v>3</v>
      </c>
      <c r="J1984" s="14">
        <v>20732</v>
      </c>
      <c r="K1984" s="19"/>
      <c r="L1984" s="14">
        <v>12569</v>
      </c>
      <c r="M1984" s="14"/>
      <c r="N1984" s="14">
        <v>0</v>
      </c>
      <c r="O1984" s="14"/>
      <c r="P1984" s="14">
        <v>113361</v>
      </c>
      <c r="Q1984" s="14"/>
      <c r="R1984" s="14">
        <v>50000</v>
      </c>
      <c r="S1984" s="14"/>
      <c r="T1984" s="14">
        <v>0</v>
      </c>
      <c r="U1984" s="14"/>
      <c r="V1984" s="15">
        <v>196662</v>
      </c>
      <c r="W1984" s="14"/>
      <c r="X1984" s="5" t="str">
        <f t="shared" si="30"/>
        <v>No</v>
      </c>
      <c r="Y1984" s="14"/>
      <c r="Z1984" s="5"/>
      <c r="AA1984" s="14"/>
      <c r="AB1984" s="5"/>
      <c r="AC1984" s="27"/>
      <c r="AD1984" s="5"/>
      <c r="AE1984" s="14"/>
      <c r="AF1984" s="5"/>
      <c r="AG1984" s="7"/>
    </row>
    <row r="1985" spans="1:33" s="54" customFormat="1">
      <c r="A1985" s="16" t="s">
        <v>4717</v>
      </c>
      <c r="B1985" s="16" t="s">
        <v>6488</v>
      </c>
      <c r="C1985" s="17" t="s">
        <v>79</v>
      </c>
      <c r="D1985" s="186" t="s">
        <v>4718</v>
      </c>
      <c r="E1985" s="189" t="s">
        <v>4719</v>
      </c>
      <c r="F1985" s="17" t="s">
        <v>83</v>
      </c>
      <c r="G1985" s="17" t="s">
        <v>147</v>
      </c>
      <c r="H1985" s="18">
        <v>0</v>
      </c>
      <c r="I1985" s="13">
        <v>3</v>
      </c>
      <c r="J1985" s="14">
        <v>5462</v>
      </c>
      <c r="K1985" s="19"/>
      <c r="L1985" s="14">
        <v>0</v>
      </c>
      <c r="M1985" s="14"/>
      <c r="N1985" s="14">
        <v>0</v>
      </c>
      <c r="O1985" s="14"/>
      <c r="P1985" s="14">
        <v>35145</v>
      </c>
      <c r="Q1985" s="14"/>
      <c r="R1985" s="14">
        <v>31200</v>
      </c>
      <c r="S1985" s="14"/>
      <c r="T1985" s="14">
        <v>61934</v>
      </c>
      <c r="U1985" s="14"/>
      <c r="V1985" s="15">
        <v>133741</v>
      </c>
      <c r="W1985" s="14"/>
      <c r="X1985" s="5" t="str">
        <f t="shared" si="30"/>
        <v>No</v>
      </c>
      <c r="Y1985" s="14"/>
      <c r="Z1985" s="5"/>
      <c r="AA1985" s="14"/>
      <c r="AB1985" s="5"/>
      <c r="AC1985" s="27"/>
      <c r="AD1985" s="5"/>
      <c r="AE1985" s="14"/>
      <c r="AF1985" s="5"/>
      <c r="AG1985" s="7"/>
    </row>
    <row r="1986" spans="1:33" s="54" customFormat="1">
      <c r="A1986" s="16" t="s">
        <v>6687</v>
      </c>
      <c r="B1986" s="16" t="s">
        <v>6688</v>
      </c>
      <c r="C1986" s="17" t="s">
        <v>454</v>
      </c>
      <c r="D1986" s="186" t="s">
        <v>6689</v>
      </c>
      <c r="E1986" s="189" t="s">
        <v>6690</v>
      </c>
      <c r="F1986" s="17" t="s">
        <v>83</v>
      </c>
      <c r="G1986" s="17" t="s">
        <v>147</v>
      </c>
      <c r="H1986" s="18">
        <v>0</v>
      </c>
      <c r="I1986" s="13">
        <v>3</v>
      </c>
      <c r="J1986" s="14">
        <v>0</v>
      </c>
      <c r="K1986" s="19"/>
      <c r="L1986" s="14">
        <v>0</v>
      </c>
      <c r="M1986" s="14"/>
      <c r="N1986" s="14">
        <v>0</v>
      </c>
      <c r="O1986" s="14"/>
      <c r="P1986" s="14">
        <v>643345</v>
      </c>
      <c r="Q1986" s="14"/>
      <c r="R1986" s="14">
        <v>0</v>
      </c>
      <c r="S1986" s="14"/>
      <c r="T1986" s="14">
        <v>0</v>
      </c>
      <c r="U1986" s="14"/>
      <c r="V1986" s="15">
        <v>643345</v>
      </c>
      <c r="W1986" s="14"/>
      <c r="X1986" s="5" t="str">
        <f t="shared" si="30"/>
        <v>No</v>
      </c>
      <c r="Y1986" s="14"/>
      <c r="Z1986" s="5"/>
      <c r="AA1986" s="14"/>
      <c r="AB1986" s="5"/>
      <c r="AC1986" s="27"/>
      <c r="AD1986" s="5"/>
      <c r="AE1986" s="14"/>
      <c r="AF1986" s="5"/>
      <c r="AG1986" s="7"/>
    </row>
    <row r="1987" spans="1:33" s="54" customFormat="1">
      <c r="A1987" s="16" t="s">
        <v>3840</v>
      </c>
      <c r="B1987" s="16" t="s">
        <v>3841</v>
      </c>
      <c r="C1987" s="17" t="s">
        <v>278</v>
      </c>
      <c r="D1987" s="186" t="s">
        <v>3842</v>
      </c>
      <c r="E1987" s="189" t="s">
        <v>3843</v>
      </c>
      <c r="F1987" s="17" t="s">
        <v>157</v>
      </c>
      <c r="G1987" s="17" t="s">
        <v>147</v>
      </c>
      <c r="H1987" s="18">
        <v>0</v>
      </c>
      <c r="I1987" s="13">
        <v>3</v>
      </c>
      <c r="J1987" s="14">
        <v>5431</v>
      </c>
      <c r="K1987" s="19"/>
      <c r="L1987" s="14">
        <v>0</v>
      </c>
      <c r="M1987" s="14"/>
      <c r="N1987" s="14">
        <v>0</v>
      </c>
      <c r="O1987" s="14"/>
      <c r="P1987" s="14">
        <v>9991</v>
      </c>
      <c r="Q1987" s="14"/>
      <c r="R1987" s="14">
        <v>6500</v>
      </c>
      <c r="S1987" s="14"/>
      <c r="T1987" s="14">
        <v>17210</v>
      </c>
      <c r="U1987" s="14"/>
      <c r="V1987" s="15">
        <v>39132</v>
      </c>
      <c r="W1987" s="14"/>
      <c r="X1987" s="5" t="str">
        <f t="shared" ref="X1987:X2050" si="31">IF(W1987&amp;U1987&amp;S1987&amp;Q1987&amp;O1987&amp;M1987&amp;K1987&lt;&gt;"","Yes","No")</f>
        <v>No</v>
      </c>
      <c r="Y1987" s="14"/>
      <c r="Z1987" s="5"/>
      <c r="AA1987" s="14"/>
      <c r="AB1987" s="5"/>
      <c r="AC1987" s="27"/>
      <c r="AD1987" s="5"/>
      <c r="AE1987" s="14"/>
      <c r="AF1987" s="5"/>
      <c r="AG1987" s="7"/>
    </row>
    <row r="1988" spans="1:33" s="54" customFormat="1">
      <c r="A1988" s="16" t="s">
        <v>3999</v>
      </c>
      <c r="B1988" s="16" t="s">
        <v>4000</v>
      </c>
      <c r="C1988" s="17" t="s">
        <v>39</v>
      </c>
      <c r="D1988" s="186" t="s">
        <v>4001</v>
      </c>
      <c r="E1988" s="189" t="s">
        <v>4002</v>
      </c>
      <c r="F1988" s="17" t="s">
        <v>83</v>
      </c>
      <c r="G1988" s="17" t="s">
        <v>147</v>
      </c>
      <c r="H1988" s="18">
        <v>0</v>
      </c>
      <c r="I1988" s="13">
        <v>3</v>
      </c>
      <c r="J1988" s="14">
        <v>12853</v>
      </c>
      <c r="K1988" s="19"/>
      <c r="L1988" s="14">
        <v>0</v>
      </c>
      <c r="M1988" s="14"/>
      <c r="N1988" s="14">
        <v>0</v>
      </c>
      <c r="O1988" s="14"/>
      <c r="P1988" s="14">
        <v>119820</v>
      </c>
      <c r="Q1988" s="14"/>
      <c r="R1988" s="14">
        <v>0</v>
      </c>
      <c r="S1988" s="14"/>
      <c r="T1988" s="14">
        <v>231426</v>
      </c>
      <c r="U1988" s="14"/>
      <c r="V1988" s="15">
        <v>364099</v>
      </c>
      <c r="W1988" s="14"/>
      <c r="X1988" s="5" t="str">
        <f t="shared" si="31"/>
        <v>No</v>
      </c>
      <c r="Y1988" s="14"/>
      <c r="Z1988" s="5"/>
      <c r="AA1988" s="14"/>
      <c r="AB1988" s="5"/>
      <c r="AC1988" s="27"/>
      <c r="AD1988" s="5"/>
      <c r="AE1988" s="14"/>
      <c r="AF1988" s="5"/>
      <c r="AG1988" s="7"/>
    </row>
    <row r="1989" spans="1:33" s="54" customFormat="1">
      <c r="A1989" s="16" t="s">
        <v>1923</v>
      </c>
      <c r="B1989" s="16" t="s">
        <v>1831</v>
      </c>
      <c r="C1989" s="17" t="s">
        <v>87</v>
      </c>
      <c r="D1989" s="186" t="s">
        <v>1924</v>
      </c>
      <c r="E1989" s="189">
        <v>95</v>
      </c>
      <c r="F1989" s="17" t="s">
        <v>36</v>
      </c>
      <c r="G1989" s="17" t="s">
        <v>5756</v>
      </c>
      <c r="H1989" s="18">
        <v>0</v>
      </c>
      <c r="I1989" s="13">
        <v>3</v>
      </c>
      <c r="J1989" s="14">
        <v>0</v>
      </c>
      <c r="K1989" s="19"/>
      <c r="L1989" s="14">
        <v>0</v>
      </c>
      <c r="M1989" s="14"/>
      <c r="N1989" s="14">
        <v>0</v>
      </c>
      <c r="O1989" s="14"/>
      <c r="P1989" s="14">
        <v>53062</v>
      </c>
      <c r="Q1989" s="14"/>
      <c r="R1989" s="14">
        <v>90349</v>
      </c>
      <c r="S1989" s="14"/>
      <c r="T1989" s="14">
        <v>193808</v>
      </c>
      <c r="U1989" s="14"/>
      <c r="V1989" s="15">
        <v>337219</v>
      </c>
      <c r="W1989" s="14"/>
      <c r="X1989" s="5" t="str">
        <f t="shared" si="31"/>
        <v>No</v>
      </c>
      <c r="Y1989" s="14"/>
      <c r="Z1989" s="5"/>
      <c r="AA1989" s="14"/>
      <c r="AB1989" s="5"/>
      <c r="AC1989" s="27"/>
      <c r="AD1989" s="5"/>
      <c r="AE1989" s="14"/>
      <c r="AF1989" s="5"/>
      <c r="AG1989" s="7"/>
    </row>
    <row r="1990" spans="1:33" s="54" customFormat="1">
      <c r="A1990" s="16" t="s">
        <v>907</v>
      </c>
      <c r="B1990" s="16" t="s">
        <v>6083</v>
      </c>
      <c r="C1990" s="17" t="s">
        <v>129</v>
      </c>
      <c r="D1990" s="186" t="s">
        <v>908</v>
      </c>
      <c r="E1990" s="189" t="s">
        <v>909</v>
      </c>
      <c r="F1990" s="17" t="s">
        <v>83</v>
      </c>
      <c r="G1990" s="17" t="s">
        <v>147</v>
      </c>
      <c r="H1990" s="18">
        <v>0</v>
      </c>
      <c r="I1990" s="13">
        <v>3</v>
      </c>
      <c r="J1990" s="14">
        <v>3600</v>
      </c>
      <c r="K1990" s="19"/>
      <c r="L1990" s="14">
        <v>0</v>
      </c>
      <c r="M1990" s="14"/>
      <c r="N1990" s="14">
        <v>0</v>
      </c>
      <c r="O1990" s="14"/>
      <c r="P1990" s="14">
        <v>69690</v>
      </c>
      <c r="Q1990" s="14"/>
      <c r="R1990" s="14">
        <v>0</v>
      </c>
      <c r="S1990" s="14"/>
      <c r="T1990" s="14">
        <v>61196</v>
      </c>
      <c r="U1990" s="14"/>
      <c r="V1990" s="15">
        <v>134486</v>
      </c>
      <c r="W1990" s="14"/>
      <c r="X1990" s="5" t="str">
        <f t="shared" si="31"/>
        <v>No</v>
      </c>
      <c r="Y1990" s="14"/>
      <c r="Z1990" s="5"/>
      <c r="AA1990" s="14"/>
      <c r="AB1990" s="5"/>
      <c r="AC1990" s="27"/>
      <c r="AD1990" s="5"/>
      <c r="AE1990" s="14"/>
      <c r="AF1990" s="5"/>
      <c r="AG1990" s="7"/>
    </row>
    <row r="1991" spans="1:33" s="54" customFormat="1">
      <c r="A1991" s="16" t="s">
        <v>2089</v>
      </c>
      <c r="B1991" s="16" t="s">
        <v>521</v>
      </c>
      <c r="C1991" s="17" t="s">
        <v>275</v>
      </c>
      <c r="D1991" s="186" t="s">
        <v>2090</v>
      </c>
      <c r="E1991" s="189" t="s">
        <v>2091</v>
      </c>
      <c r="F1991" s="17" t="s">
        <v>83</v>
      </c>
      <c r="G1991" s="17" t="s">
        <v>147</v>
      </c>
      <c r="H1991" s="18">
        <v>0</v>
      </c>
      <c r="I1991" s="13">
        <v>3</v>
      </c>
      <c r="J1991" s="14">
        <v>917</v>
      </c>
      <c r="K1991" s="19"/>
      <c r="L1991" s="14">
        <v>0</v>
      </c>
      <c r="M1991" s="14"/>
      <c r="N1991" s="14">
        <v>0</v>
      </c>
      <c r="O1991" s="14"/>
      <c r="P1991" s="14">
        <v>13962</v>
      </c>
      <c r="Q1991" s="14"/>
      <c r="R1991" s="14">
        <v>13962</v>
      </c>
      <c r="S1991" s="14"/>
      <c r="T1991" s="14">
        <v>53944</v>
      </c>
      <c r="U1991" s="14"/>
      <c r="V1991" s="15">
        <v>82785</v>
      </c>
      <c r="W1991" s="14"/>
      <c r="X1991" s="5" t="str">
        <f t="shared" si="31"/>
        <v>No</v>
      </c>
      <c r="Y1991" s="14"/>
      <c r="Z1991" s="5"/>
      <c r="AA1991" s="14"/>
      <c r="AB1991" s="5"/>
      <c r="AC1991" s="27"/>
      <c r="AD1991" s="5"/>
      <c r="AE1991" s="14"/>
      <c r="AF1991" s="5"/>
      <c r="AG1991" s="7"/>
    </row>
    <row r="1992" spans="1:33" s="54" customFormat="1">
      <c r="A1992" s="16" t="s">
        <v>3417</v>
      </c>
      <c r="B1992" s="16" t="s">
        <v>893</v>
      </c>
      <c r="C1992" s="17" t="s">
        <v>34</v>
      </c>
      <c r="D1992" s="186" t="s">
        <v>3418</v>
      </c>
      <c r="E1992" s="189" t="s">
        <v>3419</v>
      </c>
      <c r="F1992" s="17" t="s">
        <v>157</v>
      </c>
      <c r="G1992" s="17" t="s">
        <v>147</v>
      </c>
      <c r="H1992" s="18">
        <v>0</v>
      </c>
      <c r="I1992" s="13">
        <v>3</v>
      </c>
      <c r="J1992" s="14">
        <v>12558</v>
      </c>
      <c r="K1992" s="19"/>
      <c r="L1992" s="14">
        <v>1700</v>
      </c>
      <c r="M1992" s="14"/>
      <c r="N1992" s="14">
        <v>0</v>
      </c>
      <c r="O1992" s="14"/>
      <c r="P1992" s="14">
        <v>31774</v>
      </c>
      <c r="Q1992" s="14"/>
      <c r="R1992" s="14">
        <v>17620</v>
      </c>
      <c r="S1992" s="14"/>
      <c r="T1992" s="14">
        <v>62591</v>
      </c>
      <c r="U1992" s="14"/>
      <c r="V1992" s="15">
        <v>126243</v>
      </c>
      <c r="W1992" s="14"/>
      <c r="X1992" s="5" t="str">
        <f t="shared" si="31"/>
        <v>No</v>
      </c>
      <c r="Y1992" s="14"/>
      <c r="Z1992" s="5"/>
      <c r="AA1992" s="14"/>
      <c r="AB1992" s="5"/>
      <c r="AC1992" s="27"/>
      <c r="AD1992" s="5"/>
      <c r="AE1992" s="14"/>
      <c r="AF1992" s="5"/>
      <c r="AG1992" s="7"/>
    </row>
    <row r="1993" spans="1:33" s="54" customFormat="1">
      <c r="A1993" s="16" t="s">
        <v>89</v>
      </c>
      <c r="B1993" s="16" t="s">
        <v>90</v>
      </c>
      <c r="C1993" s="17" t="s">
        <v>91</v>
      </c>
      <c r="D1993" s="186" t="s">
        <v>92</v>
      </c>
      <c r="E1993" s="189">
        <v>99316</v>
      </c>
      <c r="F1993" s="17" t="s">
        <v>36</v>
      </c>
      <c r="G1993" s="17" t="s">
        <v>5756</v>
      </c>
      <c r="H1993" s="18">
        <v>0</v>
      </c>
      <c r="I1993" s="13">
        <v>2</v>
      </c>
      <c r="J1993" s="14">
        <v>244293</v>
      </c>
      <c r="K1993" s="19"/>
      <c r="L1993" s="14">
        <v>0</v>
      </c>
      <c r="M1993" s="14"/>
      <c r="N1993" s="14">
        <v>0</v>
      </c>
      <c r="O1993" s="14"/>
      <c r="P1993" s="14">
        <v>827254</v>
      </c>
      <c r="Q1993" s="14"/>
      <c r="R1993" s="14">
        <v>0</v>
      </c>
      <c r="S1993" s="14"/>
      <c r="T1993" s="14">
        <v>0</v>
      </c>
      <c r="U1993" s="14"/>
      <c r="V1993" s="15">
        <v>1071547</v>
      </c>
      <c r="W1993" s="14"/>
      <c r="X1993" s="5" t="str">
        <f t="shared" si="31"/>
        <v>No</v>
      </c>
      <c r="Y1993" s="14"/>
      <c r="Z1993" s="5"/>
      <c r="AA1993" s="14"/>
      <c r="AB1993" s="5"/>
      <c r="AC1993" s="27"/>
      <c r="AD1993" s="5"/>
      <c r="AE1993" s="14"/>
      <c r="AF1993" s="5"/>
      <c r="AG1993" s="7"/>
    </row>
    <row r="1994" spans="1:33" s="54" customFormat="1">
      <c r="A1994" s="16" t="s">
        <v>2201</v>
      </c>
      <c r="B1994" s="16" t="s">
        <v>2201</v>
      </c>
      <c r="C1994" s="17" t="s">
        <v>275</v>
      </c>
      <c r="D1994" s="186" t="s">
        <v>2202</v>
      </c>
      <c r="E1994" s="189" t="s">
        <v>2203</v>
      </c>
      <c r="F1994" s="17" t="s">
        <v>83</v>
      </c>
      <c r="G1994" s="17" t="s">
        <v>147</v>
      </c>
      <c r="H1994" s="18">
        <v>0</v>
      </c>
      <c r="I1994" s="13">
        <v>2</v>
      </c>
      <c r="J1994" s="14">
        <v>4309</v>
      </c>
      <c r="K1994" s="19"/>
      <c r="L1994" s="14">
        <v>0</v>
      </c>
      <c r="M1994" s="14"/>
      <c r="N1994" s="14">
        <v>0</v>
      </c>
      <c r="O1994" s="14"/>
      <c r="P1994" s="14">
        <v>5135</v>
      </c>
      <c r="Q1994" s="14"/>
      <c r="R1994" s="14">
        <v>5135</v>
      </c>
      <c r="S1994" s="14"/>
      <c r="T1994" s="14">
        <v>15624</v>
      </c>
      <c r="U1994" s="14"/>
      <c r="V1994" s="15">
        <v>30203</v>
      </c>
      <c r="W1994" s="14"/>
      <c r="X1994" s="5" t="str">
        <f t="shared" si="31"/>
        <v>No</v>
      </c>
      <c r="Y1994" s="14"/>
      <c r="Z1994" s="5"/>
      <c r="AA1994" s="14"/>
      <c r="AB1994" s="5"/>
      <c r="AC1994" s="27"/>
      <c r="AD1994" s="5"/>
      <c r="AE1994" s="14"/>
      <c r="AF1994" s="5"/>
      <c r="AG1994" s="7"/>
    </row>
    <row r="1995" spans="1:33" s="54" customFormat="1">
      <c r="A1995" s="16" t="s">
        <v>3711</v>
      </c>
      <c r="B1995" s="16" t="s">
        <v>3712</v>
      </c>
      <c r="C1995" s="17" t="s">
        <v>278</v>
      </c>
      <c r="D1995" s="186" t="s">
        <v>3713</v>
      </c>
      <c r="E1995" s="189" t="s">
        <v>3714</v>
      </c>
      <c r="F1995" s="17" t="s">
        <v>157</v>
      </c>
      <c r="G1995" s="17" t="s">
        <v>147</v>
      </c>
      <c r="H1995" s="18">
        <v>0</v>
      </c>
      <c r="I1995" s="13">
        <v>2</v>
      </c>
      <c r="J1995" s="14">
        <v>4546</v>
      </c>
      <c r="K1995" s="19"/>
      <c r="L1995" s="14">
        <v>1000</v>
      </c>
      <c r="M1995" s="14"/>
      <c r="N1995" s="14">
        <v>0</v>
      </c>
      <c r="O1995" s="14"/>
      <c r="P1995" s="14">
        <v>7680</v>
      </c>
      <c r="Q1995" s="14"/>
      <c r="R1995" s="14">
        <v>4693</v>
      </c>
      <c r="S1995" s="14"/>
      <c r="T1995" s="14">
        <v>12800</v>
      </c>
      <c r="U1995" s="14"/>
      <c r="V1995" s="15">
        <v>30719</v>
      </c>
      <c r="W1995" s="14"/>
      <c r="X1995" s="5" t="str">
        <f t="shared" si="31"/>
        <v>No</v>
      </c>
      <c r="Y1995" s="14"/>
      <c r="Z1995" s="5"/>
      <c r="AA1995" s="14"/>
      <c r="AB1995" s="5"/>
      <c r="AC1995" s="27"/>
      <c r="AD1995" s="5"/>
      <c r="AE1995" s="14"/>
      <c r="AF1995" s="5"/>
      <c r="AG1995" s="7"/>
    </row>
    <row r="1996" spans="1:33" s="54" customFormat="1">
      <c r="A1996" s="16" t="s">
        <v>5970</v>
      </c>
      <c r="B1996" s="16" t="s">
        <v>6067</v>
      </c>
      <c r="C1996" s="17" t="s">
        <v>171</v>
      </c>
      <c r="D1996" s="186"/>
      <c r="E1996" s="189">
        <v>44932</v>
      </c>
      <c r="F1996" s="17" t="s">
        <v>83</v>
      </c>
      <c r="G1996" s="17" t="s">
        <v>5756</v>
      </c>
      <c r="H1996" s="18">
        <v>5502379</v>
      </c>
      <c r="I1996" s="13">
        <v>2</v>
      </c>
      <c r="J1996" s="14">
        <v>19437</v>
      </c>
      <c r="K1996" s="19"/>
      <c r="L1996" s="14">
        <v>0</v>
      </c>
      <c r="M1996" s="14"/>
      <c r="N1996" s="14">
        <v>0</v>
      </c>
      <c r="O1996" s="14"/>
      <c r="P1996" s="14">
        <v>203986</v>
      </c>
      <c r="Q1996" s="14"/>
      <c r="R1996" s="14">
        <v>0</v>
      </c>
      <c r="S1996" s="14"/>
      <c r="T1996" s="14">
        <v>0</v>
      </c>
      <c r="U1996" s="14"/>
      <c r="V1996" s="15">
        <v>223423</v>
      </c>
      <c r="W1996" s="14"/>
      <c r="X1996" s="5" t="str">
        <f t="shared" si="31"/>
        <v>No</v>
      </c>
      <c r="Y1996" s="14"/>
      <c r="Z1996" s="5"/>
      <c r="AA1996" s="14"/>
      <c r="AB1996" s="5"/>
      <c r="AC1996" s="27"/>
      <c r="AD1996" s="5"/>
      <c r="AE1996" s="14"/>
      <c r="AF1996" s="5"/>
      <c r="AG1996" s="7"/>
    </row>
    <row r="1997" spans="1:33" s="54" customFormat="1">
      <c r="A1997" s="16" t="s">
        <v>738</v>
      </c>
      <c r="B1997" s="16" t="s">
        <v>739</v>
      </c>
      <c r="C1997" s="17" t="s">
        <v>129</v>
      </c>
      <c r="D1997" s="186" t="s">
        <v>740</v>
      </c>
      <c r="E1997" s="189" t="s">
        <v>741</v>
      </c>
      <c r="F1997" s="17" t="s">
        <v>83</v>
      </c>
      <c r="G1997" s="17" t="s">
        <v>147</v>
      </c>
      <c r="H1997" s="18">
        <v>0</v>
      </c>
      <c r="I1997" s="13">
        <v>2</v>
      </c>
      <c r="J1997" s="14">
        <v>6219</v>
      </c>
      <c r="K1997" s="19"/>
      <c r="L1997" s="14">
        <v>898</v>
      </c>
      <c r="M1997" s="14"/>
      <c r="N1997" s="14">
        <v>0</v>
      </c>
      <c r="O1997" s="14"/>
      <c r="P1997" s="14">
        <v>95514</v>
      </c>
      <c r="Q1997" s="14"/>
      <c r="R1997" s="14">
        <v>0</v>
      </c>
      <c r="S1997" s="14"/>
      <c r="T1997" s="14">
        <v>83236</v>
      </c>
      <c r="U1997" s="14"/>
      <c r="V1997" s="15">
        <v>185867</v>
      </c>
      <c r="W1997" s="14"/>
      <c r="X1997" s="5" t="str">
        <f t="shared" si="31"/>
        <v>No</v>
      </c>
      <c r="Y1997" s="14"/>
      <c r="Z1997" s="5"/>
      <c r="AA1997" s="14"/>
      <c r="AB1997" s="5"/>
      <c r="AC1997" s="27"/>
      <c r="AD1997" s="5"/>
      <c r="AE1997" s="14"/>
      <c r="AF1997" s="5"/>
      <c r="AG1997" s="7"/>
    </row>
    <row r="1998" spans="1:33" s="54" customFormat="1">
      <c r="A1998" s="16" t="s">
        <v>5307</v>
      </c>
      <c r="B1998" s="16" t="s">
        <v>5308</v>
      </c>
      <c r="C1998" s="17" t="s">
        <v>58</v>
      </c>
      <c r="D1998" s="186" t="s">
        <v>5309</v>
      </c>
      <c r="E1998" s="189" t="s">
        <v>5310</v>
      </c>
      <c r="F1998" s="17" t="s">
        <v>83</v>
      </c>
      <c r="G1998" s="17" t="s">
        <v>147</v>
      </c>
      <c r="H1998" s="18">
        <v>0</v>
      </c>
      <c r="I1998" s="13">
        <v>2</v>
      </c>
      <c r="J1998" s="14">
        <v>95296</v>
      </c>
      <c r="K1998" s="19"/>
      <c r="L1998" s="14">
        <v>0</v>
      </c>
      <c r="M1998" s="14"/>
      <c r="N1998" s="14">
        <v>0</v>
      </c>
      <c r="O1998" s="14"/>
      <c r="P1998" s="14">
        <v>11147</v>
      </c>
      <c r="Q1998" s="14"/>
      <c r="R1998" s="14">
        <v>30416</v>
      </c>
      <c r="S1998" s="14"/>
      <c r="T1998" s="14">
        <v>91239</v>
      </c>
      <c r="U1998" s="14"/>
      <c r="V1998" s="15">
        <v>228098</v>
      </c>
      <c r="W1998" s="14"/>
      <c r="X1998" s="5" t="str">
        <f t="shared" si="31"/>
        <v>No</v>
      </c>
      <c r="Y1998" s="14"/>
      <c r="Z1998" s="5"/>
      <c r="AA1998" s="14"/>
      <c r="AB1998" s="5"/>
      <c r="AC1998" s="27"/>
      <c r="AD1998" s="5"/>
      <c r="AE1998" s="14"/>
      <c r="AF1998" s="5"/>
      <c r="AG1998" s="7"/>
    </row>
    <row r="1999" spans="1:33" s="54" customFormat="1">
      <c r="A1999" s="16" t="s">
        <v>2050</v>
      </c>
      <c r="B1999" s="16" t="s">
        <v>2025</v>
      </c>
      <c r="C1999" s="17" t="s">
        <v>69</v>
      </c>
      <c r="D1999" s="186" t="s">
        <v>2051</v>
      </c>
      <c r="E1999" s="189" t="s">
        <v>2052</v>
      </c>
      <c r="F1999" s="17" t="s">
        <v>157</v>
      </c>
      <c r="G1999" s="17" t="s">
        <v>147</v>
      </c>
      <c r="H1999" s="18">
        <v>0</v>
      </c>
      <c r="I1999" s="13">
        <v>2</v>
      </c>
      <c r="J1999" s="14">
        <v>5564</v>
      </c>
      <c r="K1999" s="19"/>
      <c r="L1999" s="14">
        <v>3974</v>
      </c>
      <c r="M1999" s="14"/>
      <c r="N1999" s="14">
        <v>0</v>
      </c>
      <c r="O1999" s="14"/>
      <c r="P1999" s="14">
        <v>7257</v>
      </c>
      <c r="Q1999" s="14"/>
      <c r="R1999" s="14">
        <v>28543</v>
      </c>
      <c r="S1999" s="14"/>
      <c r="T1999" s="14">
        <v>41122</v>
      </c>
      <c r="U1999" s="14"/>
      <c r="V1999" s="15">
        <v>86460</v>
      </c>
      <c r="W1999" s="14"/>
      <c r="X1999" s="5" t="str">
        <f t="shared" si="31"/>
        <v>No</v>
      </c>
      <c r="Y1999" s="14"/>
      <c r="Z1999" s="5"/>
      <c r="AA1999" s="14"/>
      <c r="AB1999" s="5"/>
      <c r="AC1999" s="27"/>
      <c r="AD1999" s="5"/>
      <c r="AE1999" s="14"/>
      <c r="AF1999" s="5"/>
      <c r="AG1999" s="7"/>
    </row>
    <row r="2000" spans="1:33" s="54" customFormat="1">
      <c r="A2000" s="16" t="s">
        <v>6704</v>
      </c>
      <c r="B2000" s="16" t="s">
        <v>6496</v>
      </c>
      <c r="C2000" s="17" t="s">
        <v>69</v>
      </c>
      <c r="D2000" s="186" t="s">
        <v>2048</v>
      </c>
      <c r="E2000" s="189" t="s">
        <v>2049</v>
      </c>
      <c r="F2000" s="17" t="s">
        <v>157</v>
      </c>
      <c r="G2000" s="17" t="s">
        <v>147</v>
      </c>
      <c r="H2000" s="18">
        <v>0</v>
      </c>
      <c r="I2000" s="13">
        <v>2</v>
      </c>
      <c r="J2000" s="14">
        <v>6122</v>
      </c>
      <c r="K2000" s="19"/>
      <c r="L2000" s="14">
        <v>0</v>
      </c>
      <c r="M2000" s="14"/>
      <c r="N2000" s="14">
        <v>0</v>
      </c>
      <c r="O2000" s="14"/>
      <c r="P2000" s="14">
        <v>12204</v>
      </c>
      <c r="Q2000" s="14"/>
      <c r="R2000" s="14">
        <v>56340</v>
      </c>
      <c r="S2000" s="14"/>
      <c r="T2000" s="14">
        <v>65911</v>
      </c>
      <c r="U2000" s="14"/>
      <c r="V2000" s="15">
        <v>140577</v>
      </c>
      <c r="W2000" s="14"/>
      <c r="X2000" s="5" t="str">
        <f t="shared" si="31"/>
        <v>No</v>
      </c>
      <c r="Y2000" s="14"/>
      <c r="Z2000" s="5"/>
      <c r="AA2000" s="14"/>
      <c r="AB2000" s="5"/>
      <c r="AC2000" s="27"/>
      <c r="AD2000" s="5"/>
      <c r="AE2000" s="14"/>
      <c r="AF2000" s="5"/>
      <c r="AG2000" s="7"/>
    </row>
    <row r="2001" spans="1:33" s="54" customFormat="1">
      <c r="A2001" s="16" t="s">
        <v>5670</v>
      </c>
      <c r="B2001" s="16" t="s">
        <v>5671</v>
      </c>
      <c r="C2001" s="17" t="s">
        <v>254</v>
      </c>
      <c r="D2001" s="186" t="s">
        <v>5672</v>
      </c>
      <c r="E2001" s="189" t="s">
        <v>5673</v>
      </c>
      <c r="F2001" s="17" t="s">
        <v>157</v>
      </c>
      <c r="G2001" s="17" t="s">
        <v>147</v>
      </c>
      <c r="H2001" s="18">
        <v>0</v>
      </c>
      <c r="I2001" s="13">
        <v>2</v>
      </c>
      <c r="J2001" s="14">
        <v>1018</v>
      </c>
      <c r="K2001" s="19"/>
      <c r="L2001" s="14">
        <v>0</v>
      </c>
      <c r="M2001" s="14"/>
      <c r="N2001" s="14">
        <v>0</v>
      </c>
      <c r="O2001" s="14"/>
      <c r="P2001" s="14">
        <v>68846</v>
      </c>
      <c r="Q2001" s="14"/>
      <c r="R2001" s="14">
        <v>0</v>
      </c>
      <c r="S2001" s="14"/>
      <c r="T2001" s="14">
        <v>50331</v>
      </c>
      <c r="U2001" s="14"/>
      <c r="V2001" s="15">
        <v>120195</v>
      </c>
      <c r="W2001" s="14"/>
      <c r="X2001" s="5" t="str">
        <f t="shared" si="31"/>
        <v>No</v>
      </c>
      <c r="Y2001" s="14"/>
      <c r="Z2001" s="5"/>
      <c r="AA2001" s="14"/>
      <c r="AB2001" s="5"/>
      <c r="AC2001" s="27"/>
      <c r="AD2001" s="5"/>
      <c r="AE2001" s="14"/>
      <c r="AF2001" s="5"/>
      <c r="AG2001" s="7"/>
    </row>
    <row r="2002" spans="1:33" s="54" customFormat="1">
      <c r="A2002" s="16" t="s">
        <v>1351</v>
      </c>
      <c r="B2002" s="16" t="s">
        <v>1352</v>
      </c>
      <c r="C2002" s="17" t="s">
        <v>91</v>
      </c>
      <c r="D2002" s="186" t="s">
        <v>1353</v>
      </c>
      <c r="E2002" s="189">
        <v>99364</v>
      </c>
      <c r="F2002" s="17" t="s">
        <v>36</v>
      </c>
      <c r="G2002" s="17" t="s">
        <v>5756</v>
      </c>
      <c r="H2002" s="18">
        <v>0</v>
      </c>
      <c r="I2002" s="13">
        <v>2</v>
      </c>
      <c r="J2002" s="14">
        <v>0</v>
      </c>
      <c r="K2002" s="19"/>
      <c r="L2002" s="14">
        <v>0</v>
      </c>
      <c r="M2002" s="14"/>
      <c r="N2002" s="14">
        <v>0</v>
      </c>
      <c r="O2002" s="14"/>
      <c r="P2002" s="14">
        <v>0</v>
      </c>
      <c r="Q2002" s="14"/>
      <c r="R2002" s="14">
        <v>0</v>
      </c>
      <c r="S2002" s="14"/>
      <c r="T2002" s="14">
        <v>176226</v>
      </c>
      <c r="U2002" s="14"/>
      <c r="V2002" s="15">
        <v>176226</v>
      </c>
      <c r="W2002" s="14"/>
      <c r="X2002" s="5" t="str">
        <f t="shared" si="31"/>
        <v>No</v>
      </c>
      <c r="Y2002" s="14"/>
      <c r="Z2002" s="5"/>
      <c r="AA2002" s="14"/>
      <c r="AB2002" s="5"/>
      <c r="AC2002" s="27"/>
      <c r="AD2002" s="5"/>
      <c r="AE2002" s="14"/>
      <c r="AF2002" s="5"/>
      <c r="AG2002" s="7"/>
    </row>
    <row r="2003" spans="1:33" s="54" customFormat="1">
      <c r="A2003" s="16" t="s">
        <v>6340</v>
      </c>
      <c r="B2003" s="16" t="s">
        <v>6170</v>
      </c>
      <c r="C2003" s="17" t="s">
        <v>91</v>
      </c>
      <c r="D2003" s="186"/>
      <c r="E2003" s="189">
        <v>90273</v>
      </c>
      <c r="F2003" s="17" t="s">
        <v>83</v>
      </c>
      <c r="G2003" s="17" t="s">
        <v>5756</v>
      </c>
      <c r="H2003" s="18">
        <v>12150996</v>
      </c>
      <c r="I2003" s="13">
        <v>2</v>
      </c>
      <c r="J2003" s="14">
        <v>25516</v>
      </c>
      <c r="K2003" s="19"/>
      <c r="L2003" s="14">
        <v>0</v>
      </c>
      <c r="M2003" s="14"/>
      <c r="N2003" s="14">
        <v>0</v>
      </c>
      <c r="O2003" s="14"/>
      <c r="P2003" s="14">
        <v>349001</v>
      </c>
      <c r="Q2003" s="14"/>
      <c r="R2003" s="14">
        <v>0</v>
      </c>
      <c r="S2003" s="14"/>
      <c r="T2003" s="14">
        <v>0</v>
      </c>
      <c r="U2003" s="14"/>
      <c r="V2003" s="15">
        <v>374517</v>
      </c>
      <c r="W2003" s="14"/>
      <c r="X2003" s="5" t="str">
        <f t="shared" si="31"/>
        <v>No</v>
      </c>
      <c r="Y2003" s="14"/>
      <c r="Z2003" s="5"/>
      <c r="AA2003" s="14"/>
      <c r="AB2003" s="5"/>
      <c r="AC2003" s="27"/>
      <c r="AD2003" s="5"/>
      <c r="AE2003" s="14"/>
      <c r="AF2003" s="5"/>
      <c r="AG2003" s="7"/>
    </row>
    <row r="2004" spans="1:33" s="54" customFormat="1">
      <c r="A2004" s="16" t="s">
        <v>2294</v>
      </c>
      <c r="B2004" s="16" t="s">
        <v>2295</v>
      </c>
      <c r="C2004" s="17" t="s">
        <v>106</v>
      </c>
      <c r="D2004" s="186" t="s">
        <v>2296</v>
      </c>
      <c r="E2004" s="189" t="s">
        <v>2297</v>
      </c>
      <c r="F2004" s="17" t="s">
        <v>157</v>
      </c>
      <c r="G2004" s="17" t="s">
        <v>147</v>
      </c>
      <c r="H2004" s="18">
        <v>0</v>
      </c>
      <c r="I2004" s="13">
        <v>2</v>
      </c>
      <c r="J2004" s="14">
        <v>6208</v>
      </c>
      <c r="K2004" s="19"/>
      <c r="L2004" s="14">
        <v>2966</v>
      </c>
      <c r="M2004" s="14"/>
      <c r="N2004" s="14">
        <v>0</v>
      </c>
      <c r="O2004" s="14"/>
      <c r="P2004" s="14">
        <v>36248</v>
      </c>
      <c r="Q2004" s="14"/>
      <c r="R2004" s="14">
        <v>898</v>
      </c>
      <c r="S2004" s="14"/>
      <c r="T2004" s="14">
        <v>40818</v>
      </c>
      <c r="U2004" s="14"/>
      <c r="V2004" s="15">
        <v>87138</v>
      </c>
      <c r="W2004" s="14"/>
      <c r="X2004" s="5" t="str">
        <f t="shared" si="31"/>
        <v>No</v>
      </c>
      <c r="Y2004" s="14"/>
      <c r="Z2004" s="5"/>
      <c r="AA2004" s="14"/>
      <c r="AB2004" s="5"/>
      <c r="AC2004" s="27"/>
      <c r="AD2004" s="5"/>
      <c r="AE2004" s="14"/>
      <c r="AF2004" s="5"/>
      <c r="AG2004" s="7"/>
    </row>
    <row r="2005" spans="1:33" s="54" customFormat="1">
      <c r="A2005" s="16" t="s">
        <v>4952</v>
      </c>
      <c r="B2005" s="16" t="s">
        <v>4953</v>
      </c>
      <c r="C2005" s="17" t="s">
        <v>91</v>
      </c>
      <c r="D2005" s="186" t="s">
        <v>4954</v>
      </c>
      <c r="E2005" s="189" t="s">
        <v>4955</v>
      </c>
      <c r="F2005" s="17" t="s">
        <v>83</v>
      </c>
      <c r="G2005" s="17" t="s">
        <v>147</v>
      </c>
      <c r="H2005" s="18">
        <v>0</v>
      </c>
      <c r="I2005" s="13">
        <v>2</v>
      </c>
      <c r="J2005" s="14">
        <v>16638</v>
      </c>
      <c r="K2005" s="19"/>
      <c r="L2005" s="14">
        <v>203</v>
      </c>
      <c r="M2005" s="14"/>
      <c r="N2005" s="14">
        <v>0</v>
      </c>
      <c r="O2005" s="14"/>
      <c r="P2005" s="14">
        <v>0</v>
      </c>
      <c r="Q2005" s="14"/>
      <c r="R2005" s="14">
        <v>62063</v>
      </c>
      <c r="S2005" s="14"/>
      <c r="T2005" s="14">
        <v>57309</v>
      </c>
      <c r="U2005" s="14"/>
      <c r="V2005" s="15">
        <v>136213</v>
      </c>
      <c r="W2005" s="14"/>
      <c r="X2005" s="5" t="str">
        <f t="shared" si="31"/>
        <v>No</v>
      </c>
      <c r="Y2005" s="14"/>
      <c r="Z2005" s="5"/>
      <c r="AA2005" s="14"/>
      <c r="AB2005" s="5"/>
      <c r="AC2005" s="27"/>
      <c r="AD2005" s="5"/>
      <c r="AE2005" s="14"/>
      <c r="AF2005" s="5"/>
      <c r="AG2005" s="7"/>
    </row>
    <row r="2006" spans="1:33" s="54" customFormat="1">
      <c r="A2006" s="16" t="s">
        <v>4843</v>
      </c>
      <c r="B2006" s="16" t="s">
        <v>4844</v>
      </c>
      <c r="C2006" s="17" t="s">
        <v>87</v>
      </c>
      <c r="D2006" s="186" t="s">
        <v>4845</v>
      </c>
      <c r="E2006" s="189" t="s">
        <v>4846</v>
      </c>
      <c r="F2006" s="17" t="s">
        <v>157</v>
      </c>
      <c r="G2006" s="17" t="s">
        <v>147</v>
      </c>
      <c r="H2006" s="18">
        <v>0</v>
      </c>
      <c r="I2006" s="13">
        <v>2</v>
      </c>
      <c r="J2006" s="14">
        <v>19609</v>
      </c>
      <c r="K2006" s="19"/>
      <c r="L2006" s="14">
        <v>0</v>
      </c>
      <c r="M2006" s="14"/>
      <c r="N2006" s="14">
        <v>0</v>
      </c>
      <c r="O2006" s="14"/>
      <c r="P2006" s="14">
        <v>0</v>
      </c>
      <c r="Q2006" s="14"/>
      <c r="R2006" s="14">
        <v>295753</v>
      </c>
      <c r="S2006" s="14"/>
      <c r="T2006" s="14">
        <v>0</v>
      </c>
      <c r="U2006" s="14"/>
      <c r="V2006" s="15">
        <v>315362</v>
      </c>
      <c r="W2006" s="14"/>
      <c r="X2006" s="5" t="str">
        <f t="shared" si="31"/>
        <v>No</v>
      </c>
      <c r="Y2006" s="14"/>
      <c r="Z2006" s="5"/>
      <c r="AA2006" s="14"/>
      <c r="AB2006" s="5"/>
      <c r="AC2006" s="27"/>
      <c r="AD2006" s="5"/>
      <c r="AE2006" s="14"/>
      <c r="AF2006" s="5"/>
      <c r="AG2006" s="7"/>
    </row>
    <row r="2007" spans="1:33" s="54" customFormat="1">
      <c r="A2007" s="16" t="s">
        <v>5435</v>
      </c>
      <c r="B2007" s="16" t="s">
        <v>4575</v>
      </c>
      <c r="C2007" s="17" t="s">
        <v>58</v>
      </c>
      <c r="D2007" s="186" t="s">
        <v>5436</v>
      </c>
      <c r="E2007" s="189" t="s">
        <v>5437</v>
      </c>
      <c r="F2007" s="17" t="s">
        <v>83</v>
      </c>
      <c r="G2007" s="17" t="s">
        <v>147</v>
      </c>
      <c r="H2007" s="18">
        <v>0</v>
      </c>
      <c r="I2007" s="13">
        <v>2</v>
      </c>
      <c r="J2007" s="14">
        <v>32475</v>
      </c>
      <c r="K2007" s="19"/>
      <c r="L2007" s="14">
        <v>0</v>
      </c>
      <c r="M2007" s="14"/>
      <c r="N2007" s="14">
        <v>0</v>
      </c>
      <c r="O2007" s="14"/>
      <c r="P2007" s="14">
        <v>32378</v>
      </c>
      <c r="Q2007" s="14"/>
      <c r="R2007" s="14">
        <v>24090</v>
      </c>
      <c r="S2007" s="14"/>
      <c r="T2007" s="14">
        <v>58456</v>
      </c>
      <c r="U2007" s="14"/>
      <c r="V2007" s="15">
        <v>147399</v>
      </c>
      <c r="W2007" s="14"/>
      <c r="X2007" s="5" t="str">
        <f t="shared" si="31"/>
        <v>No</v>
      </c>
      <c r="Y2007" s="14"/>
      <c r="Z2007" s="5"/>
      <c r="AA2007" s="14"/>
      <c r="AB2007" s="5"/>
      <c r="AC2007" s="27"/>
      <c r="AD2007" s="5"/>
      <c r="AE2007" s="14"/>
      <c r="AF2007" s="5"/>
      <c r="AG2007" s="7"/>
    </row>
    <row r="2008" spans="1:33" s="54" customFormat="1">
      <c r="A2008" s="16" t="s">
        <v>6711</v>
      </c>
      <c r="B2008" s="16" t="s">
        <v>2236</v>
      </c>
      <c r="C2008" s="17" t="s">
        <v>275</v>
      </c>
      <c r="D2008" s="186" t="s">
        <v>2237</v>
      </c>
      <c r="E2008" s="189" t="s">
        <v>2238</v>
      </c>
      <c r="F2008" s="17" t="s">
        <v>83</v>
      </c>
      <c r="G2008" s="17" t="s">
        <v>147</v>
      </c>
      <c r="H2008" s="18">
        <v>0</v>
      </c>
      <c r="I2008" s="13">
        <v>2</v>
      </c>
      <c r="J2008" s="14">
        <v>4466</v>
      </c>
      <c r="K2008" s="19"/>
      <c r="L2008" s="14">
        <v>0</v>
      </c>
      <c r="M2008" s="14"/>
      <c r="N2008" s="14">
        <v>0</v>
      </c>
      <c r="O2008" s="14"/>
      <c r="P2008" s="14">
        <v>12036</v>
      </c>
      <c r="Q2008" s="14"/>
      <c r="R2008" s="14">
        <v>12036</v>
      </c>
      <c r="S2008" s="14"/>
      <c r="T2008" s="14">
        <v>29898</v>
      </c>
      <c r="U2008" s="14"/>
      <c r="V2008" s="15">
        <v>58436</v>
      </c>
      <c r="W2008" s="14"/>
      <c r="X2008" s="5" t="str">
        <f t="shared" si="31"/>
        <v>No</v>
      </c>
      <c r="Y2008" s="14"/>
      <c r="Z2008" s="5"/>
      <c r="AA2008" s="14"/>
      <c r="AB2008" s="5"/>
      <c r="AC2008" s="27"/>
      <c r="AD2008" s="5"/>
      <c r="AE2008" s="14"/>
      <c r="AF2008" s="5"/>
      <c r="AG2008" s="7"/>
    </row>
    <row r="2009" spans="1:33" s="54" customFormat="1">
      <c r="A2009" s="16" t="s">
        <v>2280</v>
      </c>
      <c r="B2009" s="16" t="s">
        <v>1160</v>
      </c>
      <c r="C2009" s="17" t="s">
        <v>106</v>
      </c>
      <c r="D2009" s="186" t="s">
        <v>2281</v>
      </c>
      <c r="E2009" s="189" t="s">
        <v>2282</v>
      </c>
      <c r="F2009" s="17" t="s">
        <v>83</v>
      </c>
      <c r="G2009" s="17" t="s">
        <v>147</v>
      </c>
      <c r="H2009" s="18">
        <v>0</v>
      </c>
      <c r="I2009" s="13">
        <v>2</v>
      </c>
      <c r="J2009" s="14">
        <v>2413</v>
      </c>
      <c r="K2009" s="19"/>
      <c r="L2009" s="14">
        <v>0</v>
      </c>
      <c r="M2009" s="14"/>
      <c r="N2009" s="14">
        <v>0</v>
      </c>
      <c r="O2009" s="14"/>
      <c r="P2009" s="14">
        <v>33624</v>
      </c>
      <c r="Q2009" s="14"/>
      <c r="R2009" s="14">
        <v>1057</v>
      </c>
      <c r="S2009" s="14"/>
      <c r="T2009" s="14">
        <v>37299</v>
      </c>
      <c r="U2009" s="14"/>
      <c r="V2009" s="15">
        <v>74393</v>
      </c>
      <c r="W2009" s="14"/>
      <c r="X2009" s="5" t="str">
        <f t="shared" si="31"/>
        <v>No</v>
      </c>
      <c r="Y2009" s="14"/>
      <c r="Z2009" s="5"/>
      <c r="AA2009" s="14"/>
      <c r="AB2009" s="5"/>
      <c r="AC2009" s="27"/>
      <c r="AD2009" s="5"/>
      <c r="AE2009" s="14"/>
      <c r="AF2009" s="5"/>
      <c r="AG2009" s="7"/>
    </row>
    <row r="2010" spans="1:33" s="54" customFormat="1">
      <c r="A2010" s="16" t="s">
        <v>387</v>
      </c>
      <c r="B2010" s="16" t="s">
        <v>1217</v>
      </c>
      <c r="C2010" s="17" t="s">
        <v>58</v>
      </c>
      <c r="D2010" s="186" t="s">
        <v>5330</v>
      </c>
      <c r="E2010" s="189" t="s">
        <v>5331</v>
      </c>
      <c r="F2010" s="17" t="s">
        <v>83</v>
      </c>
      <c r="G2010" s="17" t="s">
        <v>147</v>
      </c>
      <c r="H2010" s="18">
        <v>0</v>
      </c>
      <c r="I2010" s="13">
        <v>2</v>
      </c>
      <c r="J2010" s="14">
        <v>11418</v>
      </c>
      <c r="K2010" s="19"/>
      <c r="L2010" s="14">
        <v>0</v>
      </c>
      <c r="M2010" s="14"/>
      <c r="N2010" s="14">
        <v>0</v>
      </c>
      <c r="O2010" s="14"/>
      <c r="P2010" s="14">
        <v>17190</v>
      </c>
      <c r="Q2010" s="14"/>
      <c r="R2010" s="14">
        <v>10014</v>
      </c>
      <c r="S2010" s="14"/>
      <c r="T2010" s="14">
        <v>30847</v>
      </c>
      <c r="U2010" s="14"/>
      <c r="V2010" s="15">
        <v>69469</v>
      </c>
      <c r="W2010" s="14"/>
      <c r="X2010" s="5" t="str">
        <f t="shared" si="31"/>
        <v>No</v>
      </c>
      <c r="Y2010" s="14"/>
      <c r="Z2010" s="5"/>
      <c r="AA2010" s="14"/>
      <c r="AB2010" s="5"/>
      <c r="AC2010" s="27"/>
      <c r="AD2010" s="5"/>
      <c r="AE2010" s="14"/>
      <c r="AF2010" s="5"/>
      <c r="AG2010" s="7"/>
    </row>
    <row r="2011" spans="1:33" s="54" customFormat="1">
      <c r="A2011" s="16" t="s">
        <v>3310</v>
      </c>
      <c r="B2011" s="16" t="s">
        <v>460</v>
      </c>
      <c r="C2011" s="17" t="s">
        <v>42</v>
      </c>
      <c r="D2011" s="186" t="s">
        <v>4685</v>
      </c>
      <c r="E2011" s="189" t="s">
        <v>4686</v>
      </c>
      <c r="F2011" s="17" t="s">
        <v>83</v>
      </c>
      <c r="G2011" s="17" t="s">
        <v>147</v>
      </c>
      <c r="H2011" s="18">
        <v>0</v>
      </c>
      <c r="I2011" s="13">
        <v>2</v>
      </c>
      <c r="J2011" s="14">
        <v>22450</v>
      </c>
      <c r="K2011" s="19"/>
      <c r="L2011" s="14">
        <v>45694</v>
      </c>
      <c r="M2011" s="14"/>
      <c r="N2011" s="14">
        <v>0</v>
      </c>
      <c r="O2011" s="14"/>
      <c r="P2011" s="14">
        <v>4995</v>
      </c>
      <c r="Q2011" s="14"/>
      <c r="R2011" s="14">
        <v>61491</v>
      </c>
      <c r="S2011" s="14"/>
      <c r="T2011" s="14">
        <v>60000</v>
      </c>
      <c r="U2011" s="14"/>
      <c r="V2011" s="15">
        <v>194630</v>
      </c>
      <c r="W2011" s="14"/>
      <c r="X2011" s="5" t="str">
        <f t="shared" si="31"/>
        <v>No</v>
      </c>
      <c r="Y2011" s="14"/>
      <c r="Z2011" s="5"/>
      <c r="AA2011" s="14"/>
      <c r="AB2011" s="5"/>
      <c r="AC2011" s="27"/>
      <c r="AD2011" s="5"/>
      <c r="AE2011" s="14"/>
      <c r="AF2011" s="5"/>
      <c r="AG2011" s="7"/>
    </row>
    <row r="2012" spans="1:33" s="54" customFormat="1">
      <c r="A2012" s="16" t="s">
        <v>2317</v>
      </c>
      <c r="B2012" s="16" t="s">
        <v>2318</v>
      </c>
      <c r="C2012" s="17" t="s">
        <v>106</v>
      </c>
      <c r="D2012" s="186" t="s">
        <v>2319</v>
      </c>
      <c r="E2012" s="189" t="s">
        <v>2320</v>
      </c>
      <c r="F2012" s="17" t="s">
        <v>83</v>
      </c>
      <c r="G2012" s="17" t="s">
        <v>147</v>
      </c>
      <c r="H2012" s="18">
        <v>0</v>
      </c>
      <c r="I2012" s="13">
        <v>2</v>
      </c>
      <c r="J2012" s="14">
        <v>8689</v>
      </c>
      <c r="K2012" s="19"/>
      <c r="L2012" s="14">
        <v>0</v>
      </c>
      <c r="M2012" s="14"/>
      <c r="N2012" s="14">
        <v>0</v>
      </c>
      <c r="O2012" s="14"/>
      <c r="P2012" s="14">
        <v>49337</v>
      </c>
      <c r="Q2012" s="14"/>
      <c r="R2012" s="14">
        <v>1113</v>
      </c>
      <c r="S2012" s="14"/>
      <c r="T2012" s="14">
        <v>40885</v>
      </c>
      <c r="U2012" s="14"/>
      <c r="V2012" s="15">
        <v>100024</v>
      </c>
      <c r="W2012" s="14"/>
      <c r="X2012" s="5" t="str">
        <f t="shared" si="31"/>
        <v>No</v>
      </c>
      <c r="Y2012" s="14"/>
      <c r="Z2012" s="5"/>
      <c r="AA2012" s="14"/>
      <c r="AB2012" s="5"/>
      <c r="AC2012" s="27"/>
      <c r="AD2012" s="5"/>
      <c r="AE2012" s="14"/>
      <c r="AF2012" s="5"/>
      <c r="AG2012" s="7"/>
    </row>
    <row r="2013" spans="1:33" s="54" customFormat="1">
      <c r="A2013" s="16" t="s">
        <v>4108</v>
      </c>
      <c r="B2013" s="16" t="s">
        <v>4109</v>
      </c>
      <c r="C2013" s="17" t="s">
        <v>178</v>
      </c>
      <c r="D2013" s="186" t="s">
        <v>4110</v>
      </c>
      <c r="E2013" s="189">
        <v>50007</v>
      </c>
      <c r="F2013" s="17" t="s">
        <v>36</v>
      </c>
      <c r="G2013" s="17" t="s">
        <v>5756</v>
      </c>
      <c r="H2013" s="18">
        <v>0</v>
      </c>
      <c r="I2013" s="13">
        <v>2</v>
      </c>
      <c r="J2013" s="14">
        <v>5397</v>
      </c>
      <c r="K2013" s="19"/>
      <c r="L2013" s="14">
        <v>0</v>
      </c>
      <c r="M2013" s="14"/>
      <c r="N2013" s="14">
        <v>0</v>
      </c>
      <c r="O2013" s="14"/>
      <c r="P2013" s="14">
        <v>0</v>
      </c>
      <c r="Q2013" s="14"/>
      <c r="R2013" s="14">
        <v>0</v>
      </c>
      <c r="S2013" s="14"/>
      <c r="T2013" s="14">
        <v>67263</v>
      </c>
      <c r="U2013" s="14"/>
      <c r="V2013" s="15">
        <v>72660</v>
      </c>
      <c r="W2013" s="14"/>
      <c r="X2013" s="5" t="str">
        <f t="shared" si="31"/>
        <v>No</v>
      </c>
      <c r="Y2013" s="14"/>
      <c r="Z2013" s="5"/>
      <c r="AA2013" s="14"/>
      <c r="AB2013" s="5"/>
      <c r="AC2013" s="27"/>
      <c r="AD2013" s="5"/>
      <c r="AE2013" s="14"/>
      <c r="AF2013" s="5"/>
      <c r="AG2013" s="7"/>
    </row>
    <row r="2014" spans="1:33" s="54" customFormat="1">
      <c r="A2014" s="16" t="s">
        <v>3792</v>
      </c>
      <c r="B2014" s="16" t="s">
        <v>6498</v>
      </c>
      <c r="C2014" s="17" t="s">
        <v>278</v>
      </c>
      <c r="D2014" s="186" t="s">
        <v>3793</v>
      </c>
      <c r="E2014" s="189" t="s">
        <v>3794</v>
      </c>
      <c r="F2014" s="17" t="s">
        <v>83</v>
      </c>
      <c r="G2014" s="17" t="s">
        <v>147</v>
      </c>
      <c r="H2014" s="18">
        <v>0</v>
      </c>
      <c r="I2014" s="13">
        <v>2</v>
      </c>
      <c r="J2014" s="14">
        <v>5939</v>
      </c>
      <c r="K2014" s="19"/>
      <c r="L2014" s="14">
        <v>0</v>
      </c>
      <c r="M2014" s="14"/>
      <c r="N2014" s="14">
        <v>0</v>
      </c>
      <c r="O2014" s="14"/>
      <c r="P2014" s="14">
        <v>22274</v>
      </c>
      <c r="Q2014" s="14"/>
      <c r="R2014" s="14">
        <v>13736</v>
      </c>
      <c r="S2014" s="14"/>
      <c r="T2014" s="14">
        <v>41003</v>
      </c>
      <c r="U2014" s="14"/>
      <c r="V2014" s="15">
        <v>82952</v>
      </c>
      <c r="W2014" s="14"/>
      <c r="X2014" s="5" t="str">
        <f t="shared" si="31"/>
        <v>No</v>
      </c>
      <c r="Y2014" s="14"/>
      <c r="Z2014" s="5"/>
      <c r="AA2014" s="14"/>
      <c r="AB2014" s="5"/>
      <c r="AC2014" s="27"/>
      <c r="AD2014" s="5"/>
      <c r="AE2014" s="14"/>
      <c r="AF2014" s="5"/>
      <c r="AG2014" s="7"/>
    </row>
    <row r="2015" spans="1:33" s="54" customFormat="1">
      <c r="A2015" s="16" t="s">
        <v>4454</v>
      </c>
      <c r="B2015" s="16" t="s">
        <v>4455</v>
      </c>
      <c r="C2015" s="17" t="s">
        <v>160</v>
      </c>
      <c r="D2015" s="186" t="s">
        <v>4456</v>
      </c>
      <c r="E2015" s="189" t="s">
        <v>4457</v>
      </c>
      <c r="F2015" s="17" t="s">
        <v>83</v>
      </c>
      <c r="G2015" s="17" t="s">
        <v>147</v>
      </c>
      <c r="H2015" s="18">
        <v>0</v>
      </c>
      <c r="I2015" s="13">
        <v>2</v>
      </c>
      <c r="J2015" s="14">
        <v>11616</v>
      </c>
      <c r="K2015" s="19"/>
      <c r="L2015" s="14">
        <v>0</v>
      </c>
      <c r="M2015" s="14"/>
      <c r="N2015" s="14">
        <v>0</v>
      </c>
      <c r="O2015" s="14"/>
      <c r="P2015" s="14">
        <v>45818</v>
      </c>
      <c r="Q2015" s="14"/>
      <c r="R2015" s="14">
        <v>0</v>
      </c>
      <c r="S2015" s="14"/>
      <c r="T2015" s="14">
        <v>22000</v>
      </c>
      <c r="U2015" s="14"/>
      <c r="V2015" s="15">
        <v>79434</v>
      </c>
      <c r="W2015" s="14"/>
      <c r="X2015" s="5" t="str">
        <f t="shared" si="31"/>
        <v>No</v>
      </c>
      <c r="Y2015" s="14"/>
      <c r="Z2015" s="5"/>
      <c r="AA2015" s="14"/>
      <c r="AB2015" s="5"/>
      <c r="AC2015" s="27"/>
      <c r="AD2015" s="5"/>
      <c r="AE2015" s="14"/>
      <c r="AF2015" s="5"/>
      <c r="AG2015" s="7"/>
    </row>
    <row r="2016" spans="1:33" s="54" customFormat="1">
      <c r="A2016" s="16" t="s">
        <v>866</v>
      </c>
      <c r="B2016" s="16" t="s">
        <v>867</v>
      </c>
      <c r="C2016" s="17" t="s">
        <v>129</v>
      </c>
      <c r="D2016" s="186" t="s">
        <v>868</v>
      </c>
      <c r="E2016" s="189" t="s">
        <v>869</v>
      </c>
      <c r="F2016" s="17" t="s">
        <v>83</v>
      </c>
      <c r="G2016" s="17" t="s">
        <v>147</v>
      </c>
      <c r="H2016" s="18">
        <v>0</v>
      </c>
      <c r="I2016" s="13">
        <v>2</v>
      </c>
      <c r="J2016" s="14">
        <v>3591</v>
      </c>
      <c r="K2016" s="19"/>
      <c r="L2016" s="14">
        <v>0</v>
      </c>
      <c r="M2016" s="14"/>
      <c r="N2016" s="14">
        <v>0</v>
      </c>
      <c r="O2016" s="14"/>
      <c r="P2016" s="14">
        <v>31261</v>
      </c>
      <c r="Q2016" s="14"/>
      <c r="R2016" s="14">
        <v>0</v>
      </c>
      <c r="S2016" s="14"/>
      <c r="T2016" s="14">
        <v>28506</v>
      </c>
      <c r="U2016" s="14"/>
      <c r="V2016" s="15">
        <v>63358</v>
      </c>
      <c r="W2016" s="14"/>
      <c r="X2016" s="5" t="str">
        <f t="shared" si="31"/>
        <v>No</v>
      </c>
      <c r="Y2016" s="14"/>
      <c r="Z2016" s="5"/>
      <c r="AA2016" s="14"/>
      <c r="AB2016" s="5"/>
      <c r="AC2016" s="27"/>
      <c r="AD2016" s="5"/>
      <c r="AE2016" s="14"/>
      <c r="AF2016" s="5"/>
      <c r="AG2016" s="7"/>
    </row>
    <row r="2017" spans="1:33" s="54" customFormat="1">
      <c r="A2017" s="16" t="s">
        <v>2329</v>
      </c>
      <c r="B2017" s="16" t="s">
        <v>2330</v>
      </c>
      <c r="C2017" s="17" t="s">
        <v>106</v>
      </c>
      <c r="D2017" s="186" t="s">
        <v>2331</v>
      </c>
      <c r="E2017" s="189" t="s">
        <v>2332</v>
      </c>
      <c r="F2017" s="17" t="s">
        <v>83</v>
      </c>
      <c r="G2017" s="17" t="s">
        <v>147</v>
      </c>
      <c r="H2017" s="18">
        <v>0</v>
      </c>
      <c r="I2017" s="13">
        <v>2</v>
      </c>
      <c r="J2017" s="14">
        <v>14506</v>
      </c>
      <c r="K2017" s="19"/>
      <c r="L2017" s="14">
        <v>0</v>
      </c>
      <c r="M2017" s="14"/>
      <c r="N2017" s="14">
        <v>0</v>
      </c>
      <c r="O2017" s="14"/>
      <c r="P2017" s="14">
        <v>66034</v>
      </c>
      <c r="Q2017" s="14"/>
      <c r="R2017" s="14">
        <v>2238</v>
      </c>
      <c r="S2017" s="14"/>
      <c r="T2017" s="14">
        <v>71122</v>
      </c>
      <c r="U2017" s="14"/>
      <c r="V2017" s="15">
        <v>153900</v>
      </c>
      <c r="W2017" s="14"/>
      <c r="X2017" s="5" t="str">
        <f t="shared" si="31"/>
        <v>No</v>
      </c>
      <c r="Y2017" s="14"/>
      <c r="Z2017" s="5"/>
      <c r="AA2017" s="14"/>
      <c r="AB2017" s="5"/>
      <c r="AC2017" s="27"/>
      <c r="AD2017" s="5"/>
      <c r="AE2017" s="14"/>
      <c r="AF2017" s="5"/>
      <c r="AG2017" s="7"/>
    </row>
    <row r="2018" spans="1:33" s="54" customFormat="1">
      <c r="A2018" s="16" t="s">
        <v>3771</v>
      </c>
      <c r="B2018" s="16" t="s">
        <v>957</v>
      </c>
      <c r="C2018" s="17" t="s">
        <v>278</v>
      </c>
      <c r="D2018" s="186" t="s">
        <v>3772</v>
      </c>
      <c r="E2018" s="189" t="s">
        <v>3773</v>
      </c>
      <c r="F2018" s="17" t="s">
        <v>83</v>
      </c>
      <c r="G2018" s="17" t="s">
        <v>147</v>
      </c>
      <c r="H2018" s="18">
        <v>0</v>
      </c>
      <c r="I2018" s="13">
        <v>2</v>
      </c>
      <c r="J2018" s="14">
        <v>4839</v>
      </c>
      <c r="K2018" s="19"/>
      <c r="L2018" s="14">
        <v>0</v>
      </c>
      <c r="M2018" s="14"/>
      <c r="N2018" s="14">
        <v>0</v>
      </c>
      <c r="O2018" s="14"/>
      <c r="P2018" s="14">
        <v>16171</v>
      </c>
      <c r="Q2018" s="14"/>
      <c r="R2018" s="14">
        <v>9999</v>
      </c>
      <c r="S2018" s="14"/>
      <c r="T2018" s="14">
        <v>29680</v>
      </c>
      <c r="U2018" s="14"/>
      <c r="V2018" s="15">
        <v>60689</v>
      </c>
      <c r="W2018" s="14"/>
      <c r="X2018" s="5" t="str">
        <f t="shared" si="31"/>
        <v>No</v>
      </c>
      <c r="Y2018" s="14"/>
      <c r="Z2018" s="5"/>
      <c r="AA2018" s="14"/>
      <c r="AB2018" s="5"/>
      <c r="AC2018" s="27"/>
      <c r="AD2018" s="5"/>
      <c r="AE2018" s="14"/>
      <c r="AF2018" s="5"/>
      <c r="AG2018" s="7"/>
    </row>
    <row r="2019" spans="1:33" s="54" customFormat="1">
      <c r="A2019" s="16" t="s">
        <v>6349</v>
      </c>
      <c r="B2019" s="16" t="s">
        <v>1795</v>
      </c>
      <c r="C2019" s="17" t="s">
        <v>171</v>
      </c>
      <c r="D2019" s="186"/>
      <c r="E2019" s="189">
        <v>40258</v>
      </c>
      <c r="F2019" s="17" t="s">
        <v>157</v>
      </c>
      <c r="G2019" s="17" t="s">
        <v>84</v>
      </c>
      <c r="H2019" s="18">
        <v>2441770</v>
      </c>
      <c r="I2019" s="13">
        <v>2</v>
      </c>
      <c r="J2019" s="14">
        <v>12718</v>
      </c>
      <c r="K2019" s="19"/>
      <c r="L2019" s="14">
        <v>150140</v>
      </c>
      <c r="M2019" s="14"/>
      <c r="N2019" s="14">
        <v>0</v>
      </c>
      <c r="O2019" s="14"/>
      <c r="P2019" s="14">
        <v>185405</v>
      </c>
      <c r="Q2019" s="14"/>
      <c r="R2019" s="14">
        <v>0</v>
      </c>
      <c r="S2019" s="14"/>
      <c r="T2019" s="14">
        <v>0</v>
      </c>
      <c r="U2019" s="14"/>
      <c r="V2019" s="15">
        <v>348263</v>
      </c>
      <c r="W2019" s="14"/>
      <c r="X2019" s="5" t="str">
        <f t="shared" si="31"/>
        <v>No</v>
      </c>
      <c r="Y2019" s="14"/>
      <c r="Z2019" s="5"/>
      <c r="AA2019" s="14"/>
      <c r="AB2019" s="5"/>
      <c r="AC2019" s="27"/>
      <c r="AD2019" s="5"/>
      <c r="AE2019" s="14"/>
      <c r="AF2019" s="5"/>
      <c r="AG2019" s="7"/>
    </row>
    <row r="2020" spans="1:33" s="54" customFormat="1">
      <c r="A2020" s="16" t="s">
        <v>3959</v>
      </c>
      <c r="B2020" s="16" t="s">
        <v>3960</v>
      </c>
      <c r="C2020" s="17" t="s">
        <v>278</v>
      </c>
      <c r="D2020" s="186" t="s">
        <v>3961</v>
      </c>
      <c r="E2020" s="189" t="s">
        <v>3962</v>
      </c>
      <c r="F2020" s="17" t="s">
        <v>157</v>
      </c>
      <c r="G2020" s="17" t="s">
        <v>147</v>
      </c>
      <c r="H2020" s="18">
        <v>0</v>
      </c>
      <c r="I2020" s="13">
        <v>2</v>
      </c>
      <c r="J2020" s="14">
        <v>16187</v>
      </c>
      <c r="K2020" s="19"/>
      <c r="L2020" s="14">
        <v>0</v>
      </c>
      <c r="M2020" s="14"/>
      <c r="N2020" s="14">
        <v>0</v>
      </c>
      <c r="O2020" s="14"/>
      <c r="P2020" s="14">
        <v>29067</v>
      </c>
      <c r="Q2020" s="14"/>
      <c r="R2020" s="14">
        <v>18364</v>
      </c>
      <c r="S2020" s="14"/>
      <c r="T2020" s="14">
        <v>70362</v>
      </c>
      <c r="U2020" s="14"/>
      <c r="V2020" s="15">
        <v>133980</v>
      </c>
      <c r="W2020" s="14"/>
      <c r="X2020" s="5" t="str">
        <f t="shared" si="31"/>
        <v>No</v>
      </c>
      <c r="Y2020" s="14"/>
      <c r="Z2020" s="5"/>
      <c r="AA2020" s="14"/>
      <c r="AB2020" s="5"/>
      <c r="AC2020" s="27"/>
      <c r="AD2020" s="5"/>
      <c r="AE2020" s="14"/>
      <c r="AF2020" s="5"/>
      <c r="AG2020" s="7"/>
    </row>
    <row r="2021" spans="1:33" s="54" customFormat="1">
      <c r="A2021" s="16" t="s">
        <v>4570</v>
      </c>
      <c r="B2021" s="16" t="s">
        <v>4571</v>
      </c>
      <c r="C2021" s="17" t="s">
        <v>254</v>
      </c>
      <c r="D2021" s="186" t="s">
        <v>4572</v>
      </c>
      <c r="E2021" s="189">
        <v>88170</v>
      </c>
      <c r="F2021" s="17" t="s">
        <v>36</v>
      </c>
      <c r="G2021" s="17" t="s">
        <v>5756</v>
      </c>
      <c r="H2021" s="18">
        <v>0</v>
      </c>
      <c r="I2021" s="13">
        <v>2</v>
      </c>
      <c r="J2021" s="14">
        <v>0</v>
      </c>
      <c r="K2021" s="19"/>
      <c r="L2021" s="14">
        <v>0</v>
      </c>
      <c r="M2021" s="14"/>
      <c r="N2021" s="14">
        <v>0</v>
      </c>
      <c r="O2021" s="14"/>
      <c r="P2021" s="14">
        <v>0</v>
      </c>
      <c r="Q2021" s="14"/>
      <c r="R2021" s="14">
        <v>0</v>
      </c>
      <c r="S2021" s="14"/>
      <c r="T2021" s="14">
        <v>242861</v>
      </c>
      <c r="U2021" s="14"/>
      <c r="V2021" s="15">
        <v>242861</v>
      </c>
      <c r="W2021" s="14"/>
      <c r="X2021" s="5" t="str">
        <f t="shared" si="31"/>
        <v>No</v>
      </c>
      <c r="Y2021" s="14"/>
      <c r="Z2021" s="5"/>
      <c r="AA2021" s="14"/>
      <c r="AB2021" s="5"/>
      <c r="AC2021" s="27"/>
      <c r="AD2021" s="5"/>
      <c r="AE2021" s="14"/>
      <c r="AF2021" s="5"/>
      <c r="AG2021" s="7"/>
    </row>
    <row r="2022" spans="1:33" s="54" customFormat="1">
      <c r="A2022" s="16" t="s">
        <v>2734</v>
      </c>
      <c r="B2022" s="16" t="s">
        <v>2735</v>
      </c>
      <c r="C2022" s="17" t="s">
        <v>65</v>
      </c>
      <c r="D2022" s="186" t="s">
        <v>2736</v>
      </c>
      <c r="E2022" s="189" t="s">
        <v>2737</v>
      </c>
      <c r="F2022" s="17" t="s">
        <v>157</v>
      </c>
      <c r="G2022" s="17" t="s">
        <v>147</v>
      </c>
      <c r="H2022" s="18">
        <v>0</v>
      </c>
      <c r="I2022" s="13">
        <v>2</v>
      </c>
      <c r="J2022" s="14">
        <v>15542</v>
      </c>
      <c r="K2022" s="19"/>
      <c r="L2022" s="14">
        <v>0</v>
      </c>
      <c r="M2022" s="14"/>
      <c r="N2022" s="14">
        <v>0</v>
      </c>
      <c r="O2022" s="14"/>
      <c r="P2022" s="14">
        <v>30000</v>
      </c>
      <c r="Q2022" s="14"/>
      <c r="R2022" s="14">
        <v>23611</v>
      </c>
      <c r="S2022" s="14"/>
      <c r="T2022" s="14">
        <v>314164</v>
      </c>
      <c r="U2022" s="14"/>
      <c r="V2022" s="15">
        <v>383317</v>
      </c>
      <c r="W2022" s="14"/>
      <c r="X2022" s="5" t="str">
        <f t="shared" si="31"/>
        <v>No</v>
      </c>
      <c r="Y2022" s="14"/>
      <c r="Z2022" s="5"/>
      <c r="AA2022" s="14"/>
      <c r="AB2022" s="5"/>
      <c r="AC2022" s="27"/>
      <c r="AD2022" s="5"/>
      <c r="AE2022" s="14"/>
      <c r="AF2022" s="5"/>
      <c r="AG2022" s="7"/>
    </row>
    <row r="2023" spans="1:33" s="54" customFormat="1">
      <c r="A2023" s="16" t="s">
        <v>6009</v>
      </c>
      <c r="B2023" s="16" t="s">
        <v>6112</v>
      </c>
      <c r="C2023" s="17" t="s">
        <v>120</v>
      </c>
      <c r="D2023" s="186"/>
      <c r="E2023" s="189" t="s">
        <v>6010</v>
      </c>
      <c r="F2023" s="17" t="s">
        <v>88</v>
      </c>
      <c r="G2023" s="17" t="s">
        <v>147</v>
      </c>
      <c r="H2023" s="18">
        <v>0</v>
      </c>
      <c r="I2023" s="13">
        <v>2</v>
      </c>
      <c r="J2023" s="14">
        <v>4748</v>
      </c>
      <c r="K2023" s="19"/>
      <c r="L2023" s="14">
        <v>0</v>
      </c>
      <c r="M2023" s="14"/>
      <c r="N2023" s="14">
        <v>0</v>
      </c>
      <c r="O2023" s="14"/>
      <c r="P2023" s="14">
        <v>14679</v>
      </c>
      <c r="Q2023" s="14"/>
      <c r="R2023" s="14">
        <v>40000</v>
      </c>
      <c r="S2023" s="14"/>
      <c r="T2023" s="14">
        <v>100389</v>
      </c>
      <c r="U2023" s="14"/>
      <c r="V2023" s="15">
        <v>159816</v>
      </c>
      <c r="W2023" s="14"/>
      <c r="X2023" s="5" t="str">
        <f t="shared" si="31"/>
        <v>No</v>
      </c>
      <c r="Y2023" s="14"/>
      <c r="Z2023" s="5"/>
      <c r="AA2023" s="14"/>
      <c r="AB2023" s="5"/>
      <c r="AC2023" s="27"/>
      <c r="AD2023" s="5"/>
      <c r="AE2023" s="14"/>
      <c r="AF2023" s="5"/>
      <c r="AG2023" s="7"/>
    </row>
    <row r="2024" spans="1:33" s="54" customFormat="1">
      <c r="A2024" s="16" t="s">
        <v>2340</v>
      </c>
      <c r="B2024" s="16" t="s">
        <v>2341</v>
      </c>
      <c r="C2024" s="17" t="s">
        <v>106</v>
      </c>
      <c r="D2024" s="186" t="s">
        <v>2342</v>
      </c>
      <c r="E2024" s="189" t="s">
        <v>2343</v>
      </c>
      <c r="F2024" s="17" t="s">
        <v>83</v>
      </c>
      <c r="G2024" s="17" t="s">
        <v>147</v>
      </c>
      <c r="H2024" s="18">
        <v>0</v>
      </c>
      <c r="I2024" s="13">
        <v>2</v>
      </c>
      <c r="J2024" s="14">
        <v>11442</v>
      </c>
      <c r="K2024" s="19"/>
      <c r="L2024" s="14">
        <v>0</v>
      </c>
      <c r="M2024" s="14"/>
      <c r="N2024" s="14">
        <v>0</v>
      </c>
      <c r="O2024" s="14"/>
      <c r="P2024" s="14">
        <v>53829</v>
      </c>
      <c r="Q2024" s="14"/>
      <c r="R2024" s="14">
        <v>1565</v>
      </c>
      <c r="S2024" s="14"/>
      <c r="T2024" s="14">
        <v>57640</v>
      </c>
      <c r="U2024" s="14"/>
      <c r="V2024" s="15">
        <v>124476</v>
      </c>
      <c r="W2024" s="14"/>
      <c r="X2024" s="5" t="str">
        <f t="shared" si="31"/>
        <v>No</v>
      </c>
      <c r="Y2024" s="14"/>
      <c r="Z2024" s="5"/>
      <c r="AA2024" s="14"/>
      <c r="AB2024" s="5"/>
      <c r="AC2024" s="27"/>
      <c r="AD2024" s="5"/>
      <c r="AE2024" s="14"/>
      <c r="AF2024" s="5"/>
      <c r="AG2024" s="7"/>
    </row>
    <row r="2025" spans="1:33" s="54" customFormat="1">
      <c r="A2025" s="16" t="s">
        <v>1397</v>
      </c>
      <c r="B2025" s="16" t="s">
        <v>1398</v>
      </c>
      <c r="C2025" s="17" t="s">
        <v>150</v>
      </c>
      <c r="D2025" s="186" t="s">
        <v>1399</v>
      </c>
      <c r="E2025" s="189" t="s">
        <v>1400</v>
      </c>
      <c r="F2025" s="17" t="s">
        <v>83</v>
      </c>
      <c r="G2025" s="17" t="s">
        <v>147</v>
      </c>
      <c r="H2025" s="18">
        <v>0</v>
      </c>
      <c r="I2025" s="13">
        <v>2</v>
      </c>
      <c r="J2025" s="14">
        <v>5617</v>
      </c>
      <c r="K2025" s="19"/>
      <c r="L2025" s="14">
        <v>1200</v>
      </c>
      <c r="M2025" s="14"/>
      <c r="N2025" s="14">
        <v>0</v>
      </c>
      <c r="O2025" s="14"/>
      <c r="P2025" s="14">
        <v>12720</v>
      </c>
      <c r="Q2025" s="14"/>
      <c r="R2025" s="14">
        <v>1859</v>
      </c>
      <c r="S2025" s="14"/>
      <c r="T2025" s="14">
        <v>20129</v>
      </c>
      <c r="U2025" s="14"/>
      <c r="V2025" s="15">
        <v>41525</v>
      </c>
      <c r="W2025" s="14"/>
      <c r="X2025" s="5" t="str">
        <f t="shared" si="31"/>
        <v>No</v>
      </c>
      <c r="Y2025" s="14"/>
      <c r="Z2025" s="5"/>
      <c r="AA2025" s="14"/>
      <c r="AB2025" s="5"/>
      <c r="AC2025" s="27"/>
      <c r="AD2025" s="5"/>
      <c r="AE2025" s="14"/>
      <c r="AF2025" s="5"/>
      <c r="AG2025" s="7"/>
    </row>
    <row r="2026" spans="1:33" s="54" customFormat="1">
      <c r="A2026" s="16" t="s">
        <v>6326</v>
      </c>
      <c r="B2026" s="16" t="s">
        <v>6327</v>
      </c>
      <c r="C2026" s="17" t="s">
        <v>171</v>
      </c>
      <c r="D2026" s="186"/>
      <c r="E2026" s="189">
        <v>40261</v>
      </c>
      <c r="F2026" s="17" t="s">
        <v>83</v>
      </c>
      <c r="G2026" s="17" t="s">
        <v>5756</v>
      </c>
      <c r="H2026" s="18">
        <v>5502379</v>
      </c>
      <c r="I2026" s="13">
        <v>2</v>
      </c>
      <c r="J2026" s="14">
        <v>0</v>
      </c>
      <c r="K2026" s="19"/>
      <c r="L2026" s="14">
        <v>0</v>
      </c>
      <c r="M2026" s="14"/>
      <c r="N2026" s="14">
        <v>0</v>
      </c>
      <c r="O2026" s="14"/>
      <c r="P2026" s="14">
        <v>232561</v>
      </c>
      <c r="Q2026" s="14"/>
      <c r="R2026" s="14">
        <v>0</v>
      </c>
      <c r="S2026" s="14"/>
      <c r="T2026" s="14">
        <v>0</v>
      </c>
      <c r="U2026" s="14"/>
      <c r="V2026" s="15">
        <v>232561</v>
      </c>
      <c r="W2026" s="14"/>
      <c r="X2026" s="5" t="str">
        <f t="shared" si="31"/>
        <v>No</v>
      </c>
      <c r="Y2026" s="14"/>
      <c r="Z2026" s="5"/>
      <c r="AA2026" s="14"/>
      <c r="AB2026" s="5"/>
      <c r="AC2026" s="27"/>
      <c r="AD2026" s="5"/>
      <c r="AE2026" s="14"/>
      <c r="AF2026" s="5"/>
      <c r="AG2026" s="7"/>
    </row>
    <row r="2027" spans="1:33" s="54" customFormat="1">
      <c r="A2027" s="16" t="s">
        <v>5593</v>
      </c>
      <c r="B2027" s="16" t="s">
        <v>5594</v>
      </c>
      <c r="C2027" s="17" t="s">
        <v>254</v>
      </c>
      <c r="D2027" s="186" t="s">
        <v>5595</v>
      </c>
      <c r="E2027" s="189" t="s">
        <v>5596</v>
      </c>
      <c r="F2027" s="17" t="s">
        <v>83</v>
      </c>
      <c r="G2027" s="17" t="s">
        <v>147</v>
      </c>
      <c r="H2027" s="18">
        <v>0</v>
      </c>
      <c r="I2027" s="13">
        <v>2</v>
      </c>
      <c r="J2027" s="14">
        <v>3395</v>
      </c>
      <c r="K2027" s="19"/>
      <c r="L2027" s="14">
        <v>0</v>
      </c>
      <c r="M2027" s="14"/>
      <c r="N2027" s="14">
        <v>0</v>
      </c>
      <c r="O2027" s="14"/>
      <c r="P2027" s="14">
        <v>15047</v>
      </c>
      <c r="Q2027" s="14"/>
      <c r="R2027" s="14">
        <v>0</v>
      </c>
      <c r="S2027" s="14"/>
      <c r="T2027" s="14">
        <v>22007</v>
      </c>
      <c r="U2027" s="14"/>
      <c r="V2027" s="15">
        <v>40449</v>
      </c>
      <c r="W2027" s="14"/>
      <c r="X2027" s="5" t="str">
        <f t="shared" si="31"/>
        <v>No</v>
      </c>
      <c r="Y2027" s="14"/>
      <c r="Z2027" s="5"/>
      <c r="AA2027" s="14"/>
      <c r="AB2027" s="5"/>
      <c r="AC2027" s="27"/>
      <c r="AD2027" s="5"/>
      <c r="AE2027" s="14"/>
      <c r="AF2027" s="5"/>
      <c r="AG2027" s="7"/>
    </row>
    <row r="2028" spans="1:33" s="54" customFormat="1">
      <c r="A2028" s="16" t="s">
        <v>6305</v>
      </c>
      <c r="B2028" s="16" t="s">
        <v>6306</v>
      </c>
      <c r="C2028" s="17" t="s">
        <v>91</v>
      </c>
      <c r="D2028" s="186"/>
      <c r="E2028" s="189">
        <v>90288</v>
      </c>
      <c r="F2028" s="17" t="s">
        <v>83</v>
      </c>
      <c r="G2028" s="17" t="s">
        <v>5756</v>
      </c>
      <c r="H2028" s="18">
        <v>12150996</v>
      </c>
      <c r="I2028" s="13">
        <v>2</v>
      </c>
      <c r="J2028" s="14">
        <v>0</v>
      </c>
      <c r="K2028" s="19"/>
      <c r="L2028" s="14">
        <v>0</v>
      </c>
      <c r="M2028" s="14"/>
      <c r="N2028" s="14">
        <v>0</v>
      </c>
      <c r="O2028" s="14"/>
      <c r="P2028" s="14">
        <v>352584</v>
      </c>
      <c r="Q2028" s="14"/>
      <c r="R2028" s="14">
        <v>0</v>
      </c>
      <c r="S2028" s="14"/>
      <c r="T2028" s="14">
        <v>0</v>
      </c>
      <c r="U2028" s="14"/>
      <c r="V2028" s="15">
        <v>352584</v>
      </c>
      <c r="W2028" s="14"/>
      <c r="X2028" s="5" t="str">
        <f t="shared" si="31"/>
        <v>No</v>
      </c>
      <c r="Y2028" s="14"/>
      <c r="Z2028" s="5"/>
      <c r="AA2028" s="14"/>
      <c r="AB2028" s="5"/>
      <c r="AC2028" s="27"/>
      <c r="AD2028" s="5"/>
      <c r="AE2028" s="14"/>
      <c r="AF2028" s="5"/>
      <c r="AG2028" s="7"/>
    </row>
    <row r="2029" spans="1:33" s="54" customFormat="1">
      <c r="A2029" s="16" t="s">
        <v>2226</v>
      </c>
      <c r="B2029" s="16" t="s">
        <v>2227</v>
      </c>
      <c r="C2029" s="17" t="s">
        <v>275</v>
      </c>
      <c r="D2029" s="186" t="s">
        <v>2228</v>
      </c>
      <c r="E2029" s="189" t="s">
        <v>2229</v>
      </c>
      <c r="F2029" s="17" t="s">
        <v>157</v>
      </c>
      <c r="G2029" s="17" t="s">
        <v>147</v>
      </c>
      <c r="H2029" s="18">
        <v>0</v>
      </c>
      <c r="I2029" s="13">
        <v>2</v>
      </c>
      <c r="J2029" s="14">
        <v>1347</v>
      </c>
      <c r="K2029" s="19"/>
      <c r="L2029" s="14">
        <v>0</v>
      </c>
      <c r="M2029" s="14"/>
      <c r="N2029" s="14">
        <v>0</v>
      </c>
      <c r="O2029" s="14"/>
      <c r="P2029" s="14">
        <v>7268</v>
      </c>
      <c r="Q2029" s="14"/>
      <c r="R2029" s="14">
        <v>7268</v>
      </c>
      <c r="S2029" s="14"/>
      <c r="T2029" s="14">
        <v>17808</v>
      </c>
      <c r="U2029" s="14"/>
      <c r="V2029" s="15">
        <v>33691</v>
      </c>
      <c r="W2029" s="14"/>
      <c r="X2029" s="5" t="str">
        <f t="shared" si="31"/>
        <v>No</v>
      </c>
      <c r="Y2029" s="14"/>
      <c r="Z2029" s="5"/>
      <c r="AA2029" s="14"/>
      <c r="AB2029" s="5"/>
      <c r="AC2029" s="27"/>
      <c r="AD2029" s="5"/>
      <c r="AE2029" s="14"/>
      <c r="AF2029" s="5"/>
      <c r="AG2029" s="7"/>
    </row>
    <row r="2030" spans="1:33" s="54" customFormat="1">
      <c r="A2030" s="16" t="s">
        <v>3938</v>
      </c>
      <c r="B2030" s="16" t="s">
        <v>6493</v>
      </c>
      <c r="C2030" s="17" t="s">
        <v>278</v>
      </c>
      <c r="D2030" s="186" t="s">
        <v>3939</v>
      </c>
      <c r="E2030" s="189" t="s">
        <v>3940</v>
      </c>
      <c r="F2030" s="17" t="s">
        <v>83</v>
      </c>
      <c r="G2030" s="17" t="s">
        <v>147</v>
      </c>
      <c r="H2030" s="18">
        <v>0</v>
      </c>
      <c r="I2030" s="13">
        <v>2</v>
      </c>
      <c r="J2030" s="14">
        <v>3321</v>
      </c>
      <c r="K2030" s="19"/>
      <c r="L2030" s="14">
        <v>0</v>
      </c>
      <c r="M2030" s="14"/>
      <c r="N2030" s="14">
        <v>0</v>
      </c>
      <c r="O2030" s="14"/>
      <c r="P2030" s="14">
        <v>10514</v>
      </c>
      <c r="Q2030" s="14"/>
      <c r="R2030" s="14">
        <v>6928</v>
      </c>
      <c r="S2030" s="14"/>
      <c r="T2030" s="14">
        <v>17808</v>
      </c>
      <c r="U2030" s="14"/>
      <c r="V2030" s="15">
        <v>38571</v>
      </c>
      <c r="W2030" s="14"/>
      <c r="X2030" s="5" t="str">
        <f t="shared" si="31"/>
        <v>No</v>
      </c>
      <c r="Y2030" s="14"/>
      <c r="Z2030" s="5"/>
      <c r="AA2030" s="14"/>
      <c r="AB2030" s="5"/>
      <c r="AC2030" s="27"/>
      <c r="AD2030" s="5"/>
      <c r="AE2030" s="14"/>
      <c r="AF2030" s="5"/>
      <c r="AG2030" s="7"/>
    </row>
    <row r="2031" spans="1:33" s="54" customFormat="1">
      <c r="A2031" s="16" t="s">
        <v>1460</v>
      </c>
      <c r="B2031" s="16" t="s">
        <v>1461</v>
      </c>
      <c r="C2031" s="17" t="s">
        <v>82</v>
      </c>
      <c r="D2031" s="186">
        <v>2194</v>
      </c>
      <c r="E2031" s="189">
        <v>20194</v>
      </c>
      <c r="F2031" s="17" t="s">
        <v>83</v>
      </c>
      <c r="G2031" s="17" t="s">
        <v>5756</v>
      </c>
      <c r="H2031" s="18">
        <v>64037</v>
      </c>
      <c r="I2031" s="13">
        <v>2</v>
      </c>
      <c r="J2031" s="14">
        <v>6477</v>
      </c>
      <c r="K2031" s="19"/>
      <c r="L2031" s="14">
        <v>0</v>
      </c>
      <c r="M2031" s="14"/>
      <c r="N2031" s="14">
        <v>0</v>
      </c>
      <c r="O2031" s="14"/>
      <c r="P2031" s="14">
        <v>52400</v>
      </c>
      <c r="Q2031" s="14"/>
      <c r="R2031" s="14">
        <v>50000</v>
      </c>
      <c r="S2031" s="14"/>
      <c r="T2031" s="14">
        <v>100000</v>
      </c>
      <c r="U2031" s="14"/>
      <c r="V2031" s="15">
        <v>208877</v>
      </c>
      <c r="W2031" s="14"/>
      <c r="X2031" s="5" t="str">
        <f t="shared" si="31"/>
        <v>No</v>
      </c>
      <c r="Y2031" s="14"/>
      <c r="Z2031" s="5"/>
      <c r="AA2031" s="14"/>
      <c r="AB2031" s="5"/>
      <c r="AC2031" s="27"/>
      <c r="AD2031" s="5"/>
      <c r="AE2031" s="14"/>
      <c r="AF2031" s="5"/>
      <c r="AG2031" s="7"/>
    </row>
    <row r="2032" spans="1:33" s="54" customFormat="1">
      <c r="A2032" s="16" t="s">
        <v>3645</v>
      </c>
      <c r="B2032" s="16" t="s">
        <v>3646</v>
      </c>
      <c r="C2032" s="17" t="s">
        <v>54</v>
      </c>
      <c r="D2032" s="186" t="s">
        <v>3647</v>
      </c>
      <c r="E2032" s="189" t="s">
        <v>3648</v>
      </c>
      <c r="F2032" s="17" t="s">
        <v>83</v>
      </c>
      <c r="G2032" s="17" t="s">
        <v>147</v>
      </c>
      <c r="H2032" s="18">
        <v>0</v>
      </c>
      <c r="I2032" s="13">
        <v>2</v>
      </c>
      <c r="J2032" s="14">
        <v>32854</v>
      </c>
      <c r="K2032" s="19"/>
      <c r="L2032" s="14">
        <v>0</v>
      </c>
      <c r="M2032" s="14"/>
      <c r="N2032" s="14">
        <v>0</v>
      </c>
      <c r="O2032" s="14"/>
      <c r="P2032" s="14">
        <v>59840</v>
      </c>
      <c r="Q2032" s="14"/>
      <c r="R2032" s="14">
        <v>0</v>
      </c>
      <c r="S2032" s="14"/>
      <c r="T2032" s="14">
        <v>60619</v>
      </c>
      <c r="U2032" s="14"/>
      <c r="V2032" s="15">
        <v>153313</v>
      </c>
      <c r="W2032" s="14"/>
      <c r="X2032" s="5" t="str">
        <f t="shared" si="31"/>
        <v>No</v>
      </c>
      <c r="Y2032" s="14"/>
      <c r="Z2032" s="5"/>
      <c r="AA2032" s="14"/>
      <c r="AB2032" s="5"/>
      <c r="AC2032" s="27"/>
      <c r="AD2032" s="5"/>
      <c r="AE2032" s="14"/>
      <c r="AF2032" s="5"/>
      <c r="AG2032" s="7"/>
    </row>
    <row r="2033" spans="1:33" s="54" customFormat="1">
      <c r="A2033" s="16" t="s">
        <v>6335</v>
      </c>
      <c r="B2033" s="16" t="s">
        <v>4711</v>
      </c>
      <c r="C2033" s="17" t="s">
        <v>79</v>
      </c>
      <c r="D2033" s="186" t="s">
        <v>4712</v>
      </c>
      <c r="E2033" s="189" t="s">
        <v>4713</v>
      </c>
      <c r="F2033" s="17" t="s">
        <v>83</v>
      </c>
      <c r="G2033" s="17" t="s">
        <v>147</v>
      </c>
      <c r="H2033" s="18">
        <v>0</v>
      </c>
      <c r="I2033" s="13">
        <v>2</v>
      </c>
      <c r="J2033" s="14">
        <v>11647</v>
      </c>
      <c r="K2033" s="19"/>
      <c r="L2033" s="14">
        <v>9418</v>
      </c>
      <c r="M2033" s="14"/>
      <c r="N2033" s="14">
        <v>0</v>
      </c>
      <c r="O2033" s="14"/>
      <c r="P2033" s="14">
        <v>33158</v>
      </c>
      <c r="Q2033" s="14"/>
      <c r="R2033" s="14">
        <v>37731</v>
      </c>
      <c r="S2033" s="14"/>
      <c r="T2033" s="14">
        <v>185554</v>
      </c>
      <c r="U2033" s="14"/>
      <c r="V2033" s="15">
        <v>277508</v>
      </c>
      <c r="W2033" s="14"/>
      <c r="X2033" s="5" t="str">
        <f t="shared" si="31"/>
        <v>No</v>
      </c>
      <c r="Y2033" s="14"/>
      <c r="Z2033" s="5"/>
      <c r="AA2033" s="14"/>
      <c r="AB2033" s="5"/>
      <c r="AC2033" s="27"/>
      <c r="AD2033" s="5"/>
      <c r="AE2033" s="14"/>
      <c r="AF2033" s="5"/>
      <c r="AG2033" s="7"/>
    </row>
    <row r="2034" spans="1:33" s="54" customFormat="1">
      <c r="A2034" s="16" t="s">
        <v>3740</v>
      </c>
      <c r="B2034" s="16" t="s">
        <v>3741</v>
      </c>
      <c r="C2034" s="17" t="s">
        <v>278</v>
      </c>
      <c r="D2034" s="186" t="s">
        <v>3742</v>
      </c>
      <c r="E2034" s="189" t="s">
        <v>3743</v>
      </c>
      <c r="F2034" s="17" t="s">
        <v>83</v>
      </c>
      <c r="G2034" s="17" t="s">
        <v>147</v>
      </c>
      <c r="H2034" s="18">
        <v>0</v>
      </c>
      <c r="I2034" s="13">
        <v>2</v>
      </c>
      <c r="J2034" s="14">
        <v>15329</v>
      </c>
      <c r="K2034" s="19"/>
      <c r="L2034" s="14">
        <v>915</v>
      </c>
      <c r="M2034" s="14"/>
      <c r="N2034" s="14">
        <v>0</v>
      </c>
      <c r="O2034" s="14"/>
      <c r="P2034" s="14">
        <v>16037</v>
      </c>
      <c r="Q2034" s="14"/>
      <c r="R2034" s="14">
        <v>10278</v>
      </c>
      <c r="S2034" s="14"/>
      <c r="T2034" s="14">
        <v>28173</v>
      </c>
      <c r="U2034" s="14"/>
      <c r="V2034" s="15">
        <v>70732</v>
      </c>
      <c r="W2034" s="14"/>
      <c r="X2034" s="5" t="str">
        <f t="shared" si="31"/>
        <v>No</v>
      </c>
      <c r="Y2034" s="14"/>
      <c r="Z2034" s="5"/>
      <c r="AA2034" s="14"/>
      <c r="AB2034" s="5"/>
      <c r="AC2034" s="27"/>
      <c r="AD2034" s="5"/>
      <c r="AE2034" s="14"/>
      <c r="AF2034" s="5"/>
      <c r="AG2034" s="7"/>
    </row>
    <row r="2035" spans="1:33" s="54" customFormat="1">
      <c r="A2035" s="16" t="s">
        <v>5920</v>
      </c>
      <c r="B2035" s="16" t="s">
        <v>6495</v>
      </c>
      <c r="C2035" s="17" t="s">
        <v>420</v>
      </c>
      <c r="D2035" s="186"/>
      <c r="E2035" s="189" t="s">
        <v>5921</v>
      </c>
      <c r="F2035" s="17" t="s">
        <v>83</v>
      </c>
      <c r="G2035" s="17" t="s">
        <v>147</v>
      </c>
      <c r="H2035" s="18">
        <v>0</v>
      </c>
      <c r="I2035" s="13">
        <v>2</v>
      </c>
      <c r="J2035" s="14">
        <v>0</v>
      </c>
      <c r="K2035" s="19"/>
      <c r="L2035" s="14">
        <v>0</v>
      </c>
      <c r="M2035" s="14"/>
      <c r="N2035" s="14">
        <v>0</v>
      </c>
      <c r="O2035" s="14"/>
      <c r="P2035" s="14">
        <v>32507</v>
      </c>
      <c r="Q2035" s="14"/>
      <c r="R2035" s="14">
        <v>0</v>
      </c>
      <c r="S2035" s="14"/>
      <c r="T2035" s="14">
        <v>123205</v>
      </c>
      <c r="U2035" s="14"/>
      <c r="V2035" s="15">
        <v>155712</v>
      </c>
      <c r="W2035" s="14"/>
      <c r="X2035" s="5" t="str">
        <f t="shared" si="31"/>
        <v>No</v>
      </c>
      <c r="Y2035" s="14"/>
      <c r="Z2035" s="5"/>
      <c r="AA2035" s="14"/>
      <c r="AB2035" s="5"/>
      <c r="AC2035" s="27"/>
      <c r="AD2035" s="5"/>
      <c r="AE2035" s="14"/>
      <c r="AF2035" s="5"/>
      <c r="AG2035" s="7"/>
    </row>
    <row r="2036" spans="1:33" s="54" customFormat="1">
      <c r="A2036" s="16" t="s">
        <v>5394</v>
      </c>
      <c r="B2036" s="16" t="s">
        <v>5395</v>
      </c>
      <c r="C2036" s="17" t="s">
        <v>58</v>
      </c>
      <c r="D2036" s="186" t="s">
        <v>5396</v>
      </c>
      <c r="E2036" s="189" t="s">
        <v>5397</v>
      </c>
      <c r="F2036" s="17" t="s">
        <v>88</v>
      </c>
      <c r="G2036" s="17" t="s">
        <v>147</v>
      </c>
      <c r="H2036" s="18">
        <v>0</v>
      </c>
      <c r="I2036" s="13">
        <v>2</v>
      </c>
      <c r="J2036" s="14">
        <v>26895</v>
      </c>
      <c r="K2036" s="19"/>
      <c r="L2036" s="14">
        <v>0</v>
      </c>
      <c r="M2036" s="14"/>
      <c r="N2036" s="14">
        <v>0</v>
      </c>
      <c r="O2036" s="14"/>
      <c r="P2036" s="14">
        <v>26734</v>
      </c>
      <c r="Q2036" s="14"/>
      <c r="R2036" s="14">
        <v>20267</v>
      </c>
      <c r="S2036" s="14"/>
      <c r="T2036" s="14">
        <v>43955</v>
      </c>
      <c r="U2036" s="14"/>
      <c r="V2036" s="15">
        <v>117851</v>
      </c>
      <c r="W2036" s="14"/>
      <c r="X2036" s="5" t="str">
        <f t="shared" si="31"/>
        <v>No</v>
      </c>
      <c r="Y2036" s="14"/>
      <c r="Z2036" s="5"/>
      <c r="AA2036" s="14"/>
      <c r="AB2036" s="5"/>
      <c r="AC2036" s="27"/>
      <c r="AD2036" s="5"/>
      <c r="AE2036" s="14"/>
      <c r="AF2036" s="5"/>
      <c r="AG2036" s="7"/>
    </row>
    <row r="2037" spans="1:33" s="54" customFormat="1">
      <c r="A2037" s="16" t="s">
        <v>2096</v>
      </c>
      <c r="B2037" s="16" t="s">
        <v>2097</v>
      </c>
      <c r="C2037" s="17" t="s">
        <v>275</v>
      </c>
      <c r="D2037" s="186" t="s">
        <v>2098</v>
      </c>
      <c r="E2037" s="189" t="s">
        <v>2099</v>
      </c>
      <c r="F2037" s="17" t="s">
        <v>83</v>
      </c>
      <c r="G2037" s="17" t="s">
        <v>147</v>
      </c>
      <c r="H2037" s="18">
        <v>0</v>
      </c>
      <c r="I2037" s="13">
        <v>2</v>
      </c>
      <c r="J2037" s="14">
        <v>5706</v>
      </c>
      <c r="K2037" s="19"/>
      <c r="L2037" s="14">
        <v>0</v>
      </c>
      <c r="M2037" s="14"/>
      <c r="N2037" s="14">
        <v>0</v>
      </c>
      <c r="O2037" s="14"/>
      <c r="P2037" s="14">
        <v>11824</v>
      </c>
      <c r="Q2037" s="14"/>
      <c r="R2037" s="14">
        <v>11824</v>
      </c>
      <c r="S2037" s="14"/>
      <c r="T2037" s="14">
        <v>37546</v>
      </c>
      <c r="U2037" s="14"/>
      <c r="V2037" s="15">
        <v>66900</v>
      </c>
      <c r="W2037" s="14"/>
      <c r="X2037" s="5" t="str">
        <f t="shared" si="31"/>
        <v>No</v>
      </c>
      <c r="Y2037" s="14"/>
      <c r="Z2037" s="5"/>
      <c r="AA2037" s="14"/>
      <c r="AB2037" s="5"/>
      <c r="AC2037" s="27"/>
      <c r="AD2037" s="5"/>
      <c r="AE2037" s="14"/>
      <c r="AF2037" s="5"/>
      <c r="AG2037" s="7"/>
    </row>
    <row r="2038" spans="1:33" s="54" customFormat="1">
      <c r="A2038" s="16" t="s">
        <v>3927</v>
      </c>
      <c r="B2038" s="16" t="s">
        <v>3928</v>
      </c>
      <c r="C2038" s="17" t="s">
        <v>278</v>
      </c>
      <c r="D2038" s="186" t="s">
        <v>3929</v>
      </c>
      <c r="E2038" s="189" t="s">
        <v>3930</v>
      </c>
      <c r="F2038" s="17" t="s">
        <v>83</v>
      </c>
      <c r="G2038" s="17" t="s">
        <v>147</v>
      </c>
      <c r="H2038" s="18">
        <v>0</v>
      </c>
      <c r="I2038" s="13">
        <v>2</v>
      </c>
      <c r="J2038" s="14">
        <v>10058</v>
      </c>
      <c r="K2038" s="19"/>
      <c r="L2038" s="14">
        <v>4868</v>
      </c>
      <c r="M2038" s="14"/>
      <c r="N2038" s="14">
        <v>0</v>
      </c>
      <c r="O2038" s="14"/>
      <c r="P2038" s="14">
        <v>19688</v>
      </c>
      <c r="Q2038" s="14"/>
      <c r="R2038" s="14">
        <v>10975</v>
      </c>
      <c r="S2038" s="14"/>
      <c r="T2038" s="14">
        <v>40339</v>
      </c>
      <c r="U2038" s="14"/>
      <c r="V2038" s="15">
        <v>85928</v>
      </c>
      <c r="W2038" s="14"/>
      <c r="X2038" s="5" t="str">
        <f t="shared" si="31"/>
        <v>No</v>
      </c>
      <c r="Y2038" s="14"/>
      <c r="Z2038" s="5"/>
      <c r="AA2038" s="14"/>
      <c r="AB2038" s="5"/>
      <c r="AC2038" s="27"/>
      <c r="AD2038" s="5"/>
      <c r="AE2038" s="14"/>
      <c r="AF2038" s="5"/>
      <c r="AG2038" s="7"/>
    </row>
    <row r="2039" spans="1:33" s="54" customFormat="1">
      <c r="A2039" s="16" t="s">
        <v>1820</v>
      </c>
      <c r="B2039" s="16" t="s">
        <v>1821</v>
      </c>
      <c r="C2039" s="17" t="s">
        <v>580</v>
      </c>
      <c r="D2039" s="186" t="s">
        <v>1822</v>
      </c>
      <c r="E2039" s="189">
        <v>80015</v>
      </c>
      <c r="F2039" s="17" t="s">
        <v>36</v>
      </c>
      <c r="G2039" s="17" t="s">
        <v>5756</v>
      </c>
      <c r="H2039" s="18">
        <v>0</v>
      </c>
      <c r="I2039" s="13">
        <v>2</v>
      </c>
      <c r="J2039" s="14">
        <v>0</v>
      </c>
      <c r="K2039" s="19"/>
      <c r="L2039" s="14">
        <v>0</v>
      </c>
      <c r="M2039" s="14"/>
      <c r="N2039" s="14">
        <v>0</v>
      </c>
      <c r="O2039" s="14"/>
      <c r="P2039" s="14">
        <v>0</v>
      </c>
      <c r="Q2039" s="14"/>
      <c r="R2039" s="14">
        <v>0</v>
      </c>
      <c r="S2039" s="14"/>
      <c r="T2039" s="14">
        <v>115968</v>
      </c>
      <c r="U2039" s="14"/>
      <c r="V2039" s="15">
        <v>115968</v>
      </c>
      <c r="W2039" s="14"/>
      <c r="X2039" s="5" t="str">
        <f t="shared" si="31"/>
        <v>No</v>
      </c>
      <c r="Y2039" s="14"/>
      <c r="Z2039" s="5"/>
      <c r="AA2039" s="14"/>
      <c r="AB2039" s="5"/>
      <c r="AC2039" s="27"/>
      <c r="AD2039" s="5"/>
      <c r="AE2039" s="14"/>
      <c r="AF2039" s="5"/>
      <c r="AG2039" s="7"/>
    </row>
    <row r="2040" spans="1:33" s="54" customFormat="1">
      <c r="A2040" s="16" t="s">
        <v>910</v>
      </c>
      <c r="B2040" s="16" t="s">
        <v>6494</v>
      </c>
      <c r="C2040" s="17" t="s">
        <v>129</v>
      </c>
      <c r="D2040" s="186" t="s">
        <v>911</v>
      </c>
      <c r="E2040" s="189" t="s">
        <v>912</v>
      </c>
      <c r="F2040" s="17" t="s">
        <v>83</v>
      </c>
      <c r="G2040" s="17" t="s">
        <v>147</v>
      </c>
      <c r="H2040" s="18">
        <v>0</v>
      </c>
      <c r="I2040" s="13">
        <v>2</v>
      </c>
      <c r="J2040" s="14">
        <v>5721</v>
      </c>
      <c r="K2040" s="19"/>
      <c r="L2040" s="14">
        <v>0</v>
      </c>
      <c r="M2040" s="14"/>
      <c r="N2040" s="14">
        <v>0</v>
      </c>
      <c r="O2040" s="14"/>
      <c r="P2040" s="14">
        <v>76320</v>
      </c>
      <c r="Q2040" s="14"/>
      <c r="R2040" s="14">
        <v>0</v>
      </c>
      <c r="S2040" s="14"/>
      <c r="T2040" s="14">
        <v>67125</v>
      </c>
      <c r="U2040" s="14"/>
      <c r="V2040" s="15">
        <v>149166</v>
      </c>
      <c r="W2040" s="14"/>
      <c r="X2040" s="5" t="str">
        <f t="shared" si="31"/>
        <v>No</v>
      </c>
      <c r="Y2040" s="14"/>
      <c r="Z2040" s="5"/>
      <c r="AA2040" s="14"/>
      <c r="AB2040" s="5"/>
      <c r="AC2040" s="27"/>
      <c r="AD2040" s="5"/>
      <c r="AE2040" s="14"/>
      <c r="AF2040" s="5"/>
      <c r="AG2040" s="7"/>
    </row>
    <row r="2041" spans="1:33" s="54" customFormat="1">
      <c r="A2041" s="16" t="s">
        <v>4480</v>
      </c>
      <c r="B2041" s="16" t="s">
        <v>4481</v>
      </c>
      <c r="C2041" s="17" t="s">
        <v>454</v>
      </c>
      <c r="D2041" s="186"/>
      <c r="E2041" s="189" t="s">
        <v>4482</v>
      </c>
      <c r="F2041" s="17" t="s">
        <v>83</v>
      </c>
      <c r="G2041" s="17" t="s">
        <v>147</v>
      </c>
      <c r="H2041" s="18">
        <v>0</v>
      </c>
      <c r="I2041" s="13">
        <v>2</v>
      </c>
      <c r="J2041" s="14">
        <v>6480</v>
      </c>
      <c r="K2041" s="19" t="s">
        <v>6126</v>
      </c>
      <c r="L2041" s="14">
        <v>0</v>
      </c>
      <c r="M2041" s="14"/>
      <c r="N2041" s="14">
        <v>0</v>
      </c>
      <c r="O2041" s="14"/>
      <c r="P2041" s="14">
        <v>205965</v>
      </c>
      <c r="Q2041" s="14"/>
      <c r="R2041" s="14">
        <v>0</v>
      </c>
      <c r="S2041" s="14"/>
      <c r="T2041" s="14">
        <v>110000</v>
      </c>
      <c r="U2041" s="14"/>
      <c r="V2041" s="15">
        <v>322445</v>
      </c>
      <c r="W2041" s="14"/>
      <c r="X2041" s="5" t="str">
        <f t="shared" si="31"/>
        <v>Yes</v>
      </c>
      <c r="Y2041" s="14"/>
      <c r="Z2041" s="5"/>
      <c r="AA2041" s="14"/>
      <c r="AB2041" s="5"/>
      <c r="AC2041" s="27"/>
      <c r="AD2041" s="5"/>
      <c r="AE2041" s="14"/>
      <c r="AF2041" s="5"/>
      <c r="AG2041" s="7"/>
    </row>
    <row r="2042" spans="1:33" s="54" customFormat="1">
      <c r="A2042" s="16" t="s">
        <v>37</v>
      </c>
      <c r="B2042" s="16" t="s">
        <v>38</v>
      </c>
      <c r="C2042" s="17" t="s">
        <v>39</v>
      </c>
      <c r="D2042" s="186" t="s">
        <v>40</v>
      </c>
      <c r="E2042" s="189">
        <v>99298</v>
      </c>
      <c r="F2042" s="17" t="s">
        <v>36</v>
      </c>
      <c r="G2042" s="17" t="s">
        <v>5756</v>
      </c>
      <c r="H2042" s="18">
        <v>0</v>
      </c>
      <c r="I2042" s="13">
        <v>2</v>
      </c>
      <c r="J2042" s="14">
        <v>0</v>
      </c>
      <c r="K2042" s="19"/>
      <c r="L2042" s="14">
        <v>0</v>
      </c>
      <c r="M2042" s="14"/>
      <c r="N2042" s="14">
        <v>0</v>
      </c>
      <c r="O2042" s="14"/>
      <c r="P2042" s="14">
        <v>20518</v>
      </c>
      <c r="Q2042" s="14"/>
      <c r="R2042" s="14">
        <v>0</v>
      </c>
      <c r="S2042" s="14"/>
      <c r="T2042" s="14">
        <v>0</v>
      </c>
      <c r="U2042" s="14"/>
      <c r="V2042" s="15">
        <v>20518</v>
      </c>
      <c r="W2042" s="14"/>
      <c r="X2042" s="5" t="str">
        <f t="shared" si="31"/>
        <v>No</v>
      </c>
      <c r="Y2042" s="14"/>
      <c r="Z2042" s="5"/>
      <c r="AA2042" s="14"/>
      <c r="AB2042" s="5"/>
      <c r="AC2042" s="27"/>
      <c r="AD2042" s="5"/>
      <c r="AE2042" s="14"/>
      <c r="AF2042" s="5"/>
      <c r="AG2042" s="7"/>
    </row>
    <row r="2043" spans="1:33" s="54" customFormat="1">
      <c r="A2043" s="16" t="s">
        <v>2031</v>
      </c>
      <c r="B2043" s="16" t="s">
        <v>2032</v>
      </c>
      <c r="C2043" s="17" t="s">
        <v>69</v>
      </c>
      <c r="D2043" s="186" t="s">
        <v>2033</v>
      </c>
      <c r="E2043" s="189" t="s">
        <v>2034</v>
      </c>
      <c r="F2043" s="17" t="s">
        <v>157</v>
      </c>
      <c r="G2043" s="17" t="s">
        <v>147</v>
      </c>
      <c r="H2043" s="18">
        <v>0</v>
      </c>
      <c r="I2043" s="13">
        <v>2</v>
      </c>
      <c r="J2043" s="14">
        <v>3701</v>
      </c>
      <c r="K2043" s="19"/>
      <c r="L2043" s="14">
        <v>3132</v>
      </c>
      <c r="M2043" s="14"/>
      <c r="N2043" s="14">
        <v>0</v>
      </c>
      <c r="O2043" s="14"/>
      <c r="P2043" s="14">
        <v>17774</v>
      </c>
      <c r="Q2043" s="14"/>
      <c r="R2043" s="14">
        <v>16594</v>
      </c>
      <c r="S2043" s="14"/>
      <c r="T2043" s="14">
        <v>40035</v>
      </c>
      <c r="U2043" s="14"/>
      <c r="V2043" s="15">
        <v>81236</v>
      </c>
      <c r="W2043" s="14"/>
      <c r="X2043" s="5" t="str">
        <f t="shared" si="31"/>
        <v>No</v>
      </c>
      <c r="Y2043" s="14"/>
      <c r="Z2043" s="5"/>
      <c r="AA2043" s="14"/>
      <c r="AB2043" s="5"/>
      <c r="AC2043" s="27"/>
      <c r="AD2043" s="5"/>
      <c r="AE2043" s="14"/>
      <c r="AF2043" s="5"/>
      <c r="AG2043" s="7"/>
    </row>
    <row r="2044" spans="1:33" s="54" customFormat="1">
      <c r="A2044" s="16" t="s">
        <v>4153</v>
      </c>
      <c r="B2044" s="16" t="s">
        <v>4154</v>
      </c>
      <c r="C2044" s="17" t="s">
        <v>39</v>
      </c>
      <c r="D2044" s="186" t="s">
        <v>4155</v>
      </c>
      <c r="E2044" s="189">
        <v>99328</v>
      </c>
      <c r="F2044" s="17" t="s">
        <v>36</v>
      </c>
      <c r="G2044" s="17" t="s">
        <v>5756</v>
      </c>
      <c r="H2044" s="18">
        <v>0</v>
      </c>
      <c r="I2044" s="13">
        <v>2</v>
      </c>
      <c r="J2044" s="14">
        <v>0</v>
      </c>
      <c r="K2044" s="19"/>
      <c r="L2044" s="14">
        <v>0</v>
      </c>
      <c r="M2044" s="14"/>
      <c r="N2044" s="14">
        <v>0</v>
      </c>
      <c r="O2044" s="14"/>
      <c r="P2044" s="14">
        <v>0</v>
      </c>
      <c r="Q2044" s="14"/>
      <c r="R2044" s="14">
        <v>0</v>
      </c>
      <c r="S2044" s="14"/>
      <c r="T2044" s="14">
        <v>112623</v>
      </c>
      <c r="U2044" s="14"/>
      <c r="V2044" s="15">
        <v>112623</v>
      </c>
      <c r="W2044" s="14"/>
      <c r="X2044" s="5" t="str">
        <f t="shared" si="31"/>
        <v>No</v>
      </c>
      <c r="Y2044" s="14"/>
      <c r="Z2044" s="5"/>
      <c r="AA2044" s="14"/>
      <c r="AB2044" s="5"/>
      <c r="AC2044" s="27"/>
      <c r="AD2044" s="5"/>
      <c r="AE2044" s="14"/>
      <c r="AF2044" s="5"/>
      <c r="AG2044" s="7"/>
    </row>
    <row r="2045" spans="1:33" s="54" customFormat="1">
      <c r="A2045" s="16" t="s">
        <v>3719</v>
      </c>
      <c r="B2045" s="16" t="s">
        <v>6451</v>
      </c>
      <c r="C2045" s="17" t="s">
        <v>278</v>
      </c>
      <c r="D2045" s="186" t="s">
        <v>3720</v>
      </c>
      <c r="E2045" s="189" t="s">
        <v>3721</v>
      </c>
      <c r="F2045" s="17" t="s">
        <v>83</v>
      </c>
      <c r="G2045" s="17" t="s">
        <v>147</v>
      </c>
      <c r="H2045" s="18">
        <v>0</v>
      </c>
      <c r="I2045" s="13">
        <v>2</v>
      </c>
      <c r="J2045" s="14">
        <v>5714</v>
      </c>
      <c r="K2045" s="19"/>
      <c r="L2045" s="14">
        <v>0</v>
      </c>
      <c r="M2045" s="14"/>
      <c r="N2045" s="14">
        <v>0</v>
      </c>
      <c r="O2045" s="14"/>
      <c r="P2045" s="14">
        <v>25796</v>
      </c>
      <c r="Q2045" s="14"/>
      <c r="R2045" s="14">
        <v>16497</v>
      </c>
      <c r="S2045" s="14"/>
      <c r="T2045" s="14">
        <v>45443</v>
      </c>
      <c r="U2045" s="14"/>
      <c r="V2045" s="15">
        <v>93450</v>
      </c>
      <c r="W2045" s="14"/>
      <c r="X2045" s="5" t="str">
        <f t="shared" si="31"/>
        <v>No</v>
      </c>
      <c r="Y2045" s="14"/>
      <c r="Z2045" s="5"/>
      <c r="AA2045" s="14"/>
      <c r="AB2045" s="5"/>
      <c r="AC2045" s="27"/>
      <c r="AD2045" s="5"/>
      <c r="AE2045" s="14"/>
      <c r="AF2045" s="5"/>
      <c r="AG2045" s="7"/>
    </row>
    <row r="2046" spans="1:33" s="54" customFormat="1">
      <c r="A2046" s="16" t="s">
        <v>6343</v>
      </c>
      <c r="B2046" s="16" t="s">
        <v>6344</v>
      </c>
      <c r="C2046" s="17" t="s">
        <v>91</v>
      </c>
      <c r="D2046" s="186"/>
      <c r="E2046" s="189">
        <v>90264</v>
      </c>
      <c r="F2046" s="17" t="s">
        <v>83</v>
      </c>
      <c r="G2046" s="17" t="s">
        <v>5756</v>
      </c>
      <c r="H2046" s="18">
        <v>12150996</v>
      </c>
      <c r="I2046" s="13">
        <v>2</v>
      </c>
      <c r="J2046" s="14">
        <v>0</v>
      </c>
      <c r="K2046" s="19"/>
      <c r="L2046" s="14">
        <v>0</v>
      </c>
      <c r="M2046" s="14"/>
      <c r="N2046" s="14">
        <v>0</v>
      </c>
      <c r="O2046" s="14"/>
      <c r="P2046" s="14">
        <v>427896</v>
      </c>
      <c r="Q2046" s="14"/>
      <c r="R2046" s="14">
        <v>0</v>
      </c>
      <c r="S2046" s="14"/>
      <c r="T2046" s="14">
        <v>0</v>
      </c>
      <c r="U2046" s="14"/>
      <c r="V2046" s="15">
        <v>427896</v>
      </c>
      <c r="W2046" s="14"/>
      <c r="X2046" s="5" t="str">
        <f t="shared" si="31"/>
        <v>No</v>
      </c>
      <c r="Y2046" s="14"/>
      <c r="Z2046" s="5"/>
      <c r="AA2046" s="14"/>
      <c r="AB2046" s="5"/>
      <c r="AC2046" s="27"/>
      <c r="AD2046" s="5"/>
      <c r="AE2046" s="14"/>
      <c r="AF2046" s="5"/>
      <c r="AG2046" s="7"/>
    </row>
    <row r="2047" spans="1:33" s="54" customFormat="1">
      <c r="A2047" s="16" t="s">
        <v>3814</v>
      </c>
      <c r="B2047" s="16" t="s">
        <v>3815</v>
      </c>
      <c r="C2047" s="17" t="s">
        <v>278</v>
      </c>
      <c r="D2047" s="186" t="s">
        <v>3816</v>
      </c>
      <c r="E2047" s="189" t="s">
        <v>3817</v>
      </c>
      <c r="F2047" s="17" t="s">
        <v>83</v>
      </c>
      <c r="G2047" s="17" t="s">
        <v>147</v>
      </c>
      <c r="H2047" s="18">
        <v>0</v>
      </c>
      <c r="I2047" s="13">
        <v>2</v>
      </c>
      <c r="J2047" s="14">
        <v>5472</v>
      </c>
      <c r="K2047" s="19"/>
      <c r="L2047" s="14">
        <v>0</v>
      </c>
      <c r="M2047" s="14"/>
      <c r="N2047" s="14">
        <v>0</v>
      </c>
      <c r="O2047" s="14"/>
      <c r="P2047" s="14">
        <v>12070</v>
      </c>
      <c r="Q2047" s="14"/>
      <c r="R2047" s="14">
        <v>10891</v>
      </c>
      <c r="S2047" s="14"/>
      <c r="T2047" s="14">
        <v>31070</v>
      </c>
      <c r="U2047" s="14"/>
      <c r="V2047" s="15">
        <v>59503</v>
      </c>
      <c r="W2047" s="14"/>
      <c r="X2047" s="5" t="str">
        <f t="shared" si="31"/>
        <v>No</v>
      </c>
      <c r="Y2047" s="14"/>
      <c r="Z2047" s="5"/>
      <c r="AA2047" s="14"/>
      <c r="AB2047" s="5"/>
      <c r="AC2047" s="27"/>
      <c r="AD2047" s="5"/>
      <c r="AE2047" s="14"/>
      <c r="AF2047" s="5"/>
      <c r="AG2047" s="7"/>
    </row>
    <row r="2048" spans="1:33" s="54" customFormat="1">
      <c r="A2048" s="16" t="s">
        <v>2454</v>
      </c>
      <c r="B2048" s="16" t="s">
        <v>2455</v>
      </c>
      <c r="C2048" s="17" t="s">
        <v>46</v>
      </c>
      <c r="D2048" s="186" t="s">
        <v>2456</v>
      </c>
      <c r="E2048" s="189" t="s">
        <v>2457</v>
      </c>
      <c r="F2048" s="17" t="s">
        <v>88</v>
      </c>
      <c r="G2048" s="17" t="s">
        <v>147</v>
      </c>
      <c r="H2048" s="18">
        <v>0</v>
      </c>
      <c r="I2048" s="13">
        <v>2</v>
      </c>
      <c r="J2048" s="14">
        <v>1356</v>
      </c>
      <c r="K2048" s="19"/>
      <c r="L2048" s="14">
        <v>0</v>
      </c>
      <c r="M2048" s="14"/>
      <c r="N2048" s="14">
        <v>0</v>
      </c>
      <c r="O2048" s="14"/>
      <c r="P2048" s="14">
        <v>5491</v>
      </c>
      <c r="Q2048" s="14"/>
      <c r="R2048" s="14">
        <v>24437</v>
      </c>
      <c r="S2048" s="14"/>
      <c r="T2048" s="14">
        <v>0</v>
      </c>
      <c r="U2048" s="14"/>
      <c r="V2048" s="15">
        <v>31284</v>
      </c>
      <c r="W2048" s="14"/>
      <c r="X2048" s="5" t="str">
        <f t="shared" si="31"/>
        <v>No</v>
      </c>
      <c r="Y2048" s="14"/>
      <c r="Z2048" s="5"/>
      <c r="AA2048" s="14"/>
      <c r="AB2048" s="5"/>
      <c r="AC2048" s="27"/>
      <c r="AD2048" s="5"/>
      <c r="AE2048" s="14"/>
      <c r="AF2048" s="5"/>
      <c r="AG2048" s="7"/>
    </row>
    <row r="2049" spans="1:33" s="54" customFormat="1">
      <c r="A2049" s="16" t="s">
        <v>4960</v>
      </c>
      <c r="B2049" s="16" t="s">
        <v>4961</v>
      </c>
      <c r="C2049" s="17" t="s">
        <v>91</v>
      </c>
      <c r="D2049" s="186" t="s">
        <v>4962</v>
      </c>
      <c r="E2049" s="189" t="s">
        <v>4963</v>
      </c>
      <c r="F2049" s="17" t="s">
        <v>83</v>
      </c>
      <c r="G2049" s="17" t="s">
        <v>147</v>
      </c>
      <c r="H2049" s="18">
        <v>0</v>
      </c>
      <c r="I2049" s="13">
        <v>2</v>
      </c>
      <c r="J2049" s="14">
        <v>5068</v>
      </c>
      <c r="K2049" s="19"/>
      <c r="L2049" s="14">
        <v>0</v>
      </c>
      <c r="M2049" s="14"/>
      <c r="N2049" s="14">
        <v>0</v>
      </c>
      <c r="O2049" s="14"/>
      <c r="P2049" s="14">
        <v>171259</v>
      </c>
      <c r="Q2049" s="14"/>
      <c r="R2049" s="14">
        <v>0</v>
      </c>
      <c r="S2049" s="14"/>
      <c r="T2049" s="14">
        <v>40281</v>
      </c>
      <c r="U2049" s="14"/>
      <c r="V2049" s="15">
        <v>216608</v>
      </c>
      <c r="W2049" s="14"/>
      <c r="X2049" s="5" t="str">
        <f t="shared" si="31"/>
        <v>No</v>
      </c>
      <c r="Y2049" s="14"/>
      <c r="Z2049" s="5"/>
      <c r="AA2049" s="14"/>
      <c r="AB2049" s="5"/>
      <c r="AC2049" s="27"/>
      <c r="AD2049" s="5"/>
      <c r="AE2049" s="14"/>
      <c r="AF2049" s="5"/>
      <c r="AG2049" s="7"/>
    </row>
    <row r="2050" spans="1:33" s="54" customFormat="1">
      <c r="A2050" s="16" t="s">
        <v>6709</v>
      </c>
      <c r="B2050" s="16" t="s">
        <v>3971</v>
      </c>
      <c r="C2050" s="17" t="s">
        <v>278</v>
      </c>
      <c r="D2050" s="186"/>
      <c r="E2050" s="189" t="s">
        <v>3972</v>
      </c>
      <c r="F2050" s="17" t="s">
        <v>83</v>
      </c>
      <c r="G2050" s="17" t="s">
        <v>147</v>
      </c>
      <c r="H2050" s="18">
        <v>0</v>
      </c>
      <c r="I2050" s="13">
        <v>2</v>
      </c>
      <c r="J2050" s="14">
        <v>544</v>
      </c>
      <c r="K2050" s="19"/>
      <c r="L2050" s="14">
        <v>0</v>
      </c>
      <c r="M2050" s="14"/>
      <c r="N2050" s="14">
        <v>0</v>
      </c>
      <c r="O2050" s="14"/>
      <c r="P2050" s="14">
        <v>13460</v>
      </c>
      <c r="Q2050" s="14"/>
      <c r="R2050" s="14">
        <v>7614</v>
      </c>
      <c r="S2050" s="14"/>
      <c r="T2050" s="14">
        <v>19189</v>
      </c>
      <c r="U2050" s="14"/>
      <c r="V2050" s="15">
        <v>40807</v>
      </c>
      <c r="W2050" s="14"/>
      <c r="X2050" s="5" t="str">
        <f t="shared" si="31"/>
        <v>No</v>
      </c>
      <c r="Y2050" s="14"/>
      <c r="Z2050" s="5"/>
      <c r="AA2050" s="14"/>
      <c r="AB2050" s="5"/>
      <c r="AC2050" s="27"/>
      <c r="AD2050" s="5"/>
      <c r="AE2050" s="14"/>
      <c r="AF2050" s="5"/>
      <c r="AG2050" s="7"/>
    </row>
    <row r="2051" spans="1:33" s="54" customFormat="1">
      <c r="A2051" s="16" t="s">
        <v>1236</v>
      </c>
      <c r="B2051" s="16" t="s">
        <v>68</v>
      </c>
      <c r="C2051" s="17" t="s">
        <v>69</v>
      </c>
      <c r="D2051" s="186" t="s">
        <v>1237</v>
      </c>
      <c r="E2051" s="189">
        <v>80212</v>
      </c>
      <c r="F2051" s="17" t="s">
        <v>36</v>
      </c>
      <c r="G2051" s="17" t="s">
        <v>5756</v>
      </c>
      <c r="H2051" s="18">
        <v>0</v>
      </c>
      <c r="I2051" s="13">
        <v>2</v>
      </c>
      <c r="J2051" s="14">
        <v>0</v>
      </c>
      <c r="K2051" s="19" t="s">
        <v>5830</v>
      </c>
      <c r="L2051" s="14">
        <v>0</v>
      </c>
      <c r="M2051" s="14"/>
      <c r="N2051" s="14">
        <v>0</v>
      </c>
      <c r="O2051" s="14"/>
      <c r="P2051" s="14">
        <v>113102</v>
      </c>
      <c r="Q2051" s="14"/>
      <c r="R2051" s="14">
        <v>0</v>
      </c>
      <c r="S2051" s="14"/>
      <c r="T2051" s="14">
        <v>30132</v>
      </c>
      <c r="U2051" s="14"/>
      <c r="V2051" s="15">
        <v>143234</v>
      </c>
      <c r="W2051" s="14"/>
      <c r="X2051" s="5" t="str">
        <f t="shared" ref="X2051:X2114" si="32">IF(W2051&amp;U2051&amp;S2051&amp;Q2051&amp;O2051&amp;M2051&amp;K2051&lt;&gt;"","Yes","No")</f>
        <v>Yes</v>
      </c>
      <c r="Y2051" s="14"/>
      <c r="Z2051" s="5"/>
      <c r="AA2051" s="14"/>
      <c r="AB2051" s="5"/>
      <c r="AC2051" s="27"/>
      <c r="AD2051" s="5"/>
      <c r="AE2051" s="14"/>
      <c r="AF2051" s="5"/>
      <c r="AG2051" s="7"/>
    </row>
    <row r="2052" spans="1:33" s="54" customFormat="1">
      <c r="A2052" s="16" t="s">
        <v>953</v>
      </c>
      <c r="B2052" s="16" t="s">
        <v>6492</v>
      </c>
      <c r="C2052" s="17" t="s">
        <v>129</v>
      </c>
      <c r="D2052" s="186" t="s">
        <v>954</v>
      </c>
      <c r="E2052" s="189" t="s">
        <v>955</v>
      </c>
      <c r="F2052" s="17" t="s">
        <v>83</v>
      </c>
      <c r="G2052" s="17" t="s">
        <v>147</v>
      </c>
      <c r="H2052" s="18">
        <v>0</v>
      </c>
      <c r="I2052" s="13">
        <v>2</v>
      </c>
      <c r="J2052" s="14">
        <v>24229</v>
      </c>
      <c r="K2052" s="19"/>
      <c r="L2052" s="14">
        <v>0</v>
      </c>
      <c r="M2052" s="14"/>
      <c r="N2052" s="14">
        <v>0</v>
      </c>
      <c r="O2052" s="14"/>
      <c r="P2052" s="14">
        <v>18807</v>
      </c>
      <c r="Q2052" s="14"/>
      <c r="R2052" s="14">
        <v>0</v>
      </c>
      <c r="S2052" s="14"/>
      <c r="T2052" s="14">
        <v>18807</v>
      </c>
      <c r="U2052" s="14"/>
      <c r="V2052" s="15">
        <v>61843</v>
      </c>
      <c r="W2052" s="14"/>
      <c r="X2052" s="5" t="str">
        <f t="shared" si="32"/>
        <v>No</v>
      </c>
      <c r="Y2052" s="14"/>
      <c r="Z2052" s="5"/>
      <c r="AA2052" s="14"/>
      <c r="AB2052" s="5"/>
      <c r="AC2052" s="27"/>
      <c r="AD2052" s="5"/>
      <c r="AE2052" s="14"/>
      <c r="AF2052" s="5"/>
      <c r="AG2052" s="7"/>
    </row>
    <row r="2053" spans="1:33" s="54" customFormat="1">
      <c r="A2053" s="16" t="s">
        <v>754</v>
      </c>
      <c r="B2053" s="16" t="s">
        <v>755</v>
      </c>
      <c r="C2053" s="17" t="s">
        <v>129</v>
      </c>
      <c r="D2053" s="186" t="s">
        <v>756</v>
      </c>
      <c r="E2053" s="189" t="s">
        <v>757</v>
      </c>
      <c r="F2053" s="17" t="s">
        <v>83</v>
      </c>
      <c r="G2053" s="17" t="s">
        <v>147</v>
      </c>
      <c r="H2053" s="18">
        <v>0</v>
      </c>
      <c r="I2053" s="13">
        <v>2</v>
      </c>
      <c r="J2053" s="14">
        <v>3266</v>
      </c>
      <c r="K2053" s="19"/>
      <c r="L2053" s="14">
        <v>0</v>
      </c>
      <c r="M2053" s="14"/>
      <c r="N2053" s="14">
        <v>0</v>
      </c>
      <c r="O2053" s="14"/>
      <c r="P2053" s="14">
        <v>62279</v>
      </c>
      <c r="Q2053" s="14"/>
      <c r="R2053" s="14">
        <v>0</v>
      </c>
      <c r="S2053" s="14"/>
      <c r="T2053" s="14">
        <v>53628</v>
      </c>
      <c r="U2053" s="14"/>
      <c r="V2053" s="15">
        <v>119173</v>
      </c>
      <c r="W2053" s="14"/>
      <c r="X2053" s="5" t="str">
        <f t="shared" si="32"/>
        <v>No</v>
      </c>
      <c r="Y2053" s="14"/>
      <c r="Z2053" s="5"/>
      <c r="AA2053" s="14"/>
      <c r="AB2053" s="5"/>
      <c r="AC2053" s="27"/>
      <c r="AD2053" s="5"/>
      <c r="AE2053" s="14"/>
      <c r="AF2053" s="5"/>
      <c r="AG2053" s="7"/>
    </row>
    <row r="2054" spans="1:33" s="54" customFormat="1">
      <c r="A2054" s="16" t="s">
        <v>196</v>
      </c>
      <c r="B2054" s="16" t="s">
        <v>197</v>
      </c>
      <c r="C2054" s="17" t="s">
        <v>103</v>
      </c>
      <c r="D2054" s="186">
        <v>4123</v>
      </c>
      <c r="E2054" s="189">
        <v>40123</v>
      </c>
      <c r="F2054" s="17" t="s">
        <v>83</v>
      </c>
      <c r="G2054" s="17" t="s">
        <v>5756</v>
      </c>
      <c r="H2054" s="18">
        <v>2148346</v>
      </c>
      <c r="I2054" s="13">
        <v>2</v>
      </c>
      <c r="J2054" s="14">
        <v>0</v>
      </c>
      <c r="K2054" s="19"/>
      <c r="L2054" s="14">
        <v>0</v>
      </c>
      <c r="M2054" s="14"/>
      <c r="N2054" s="14">
        <v>0</v>
      </c>
      <c r="O2054" s="14"/>
      <c r="P2054" s="14">
        <v>68239</v>
      </c>
      <c r="Q2054" s="14"/>
      <c r="R2054" s="14">
        <v>0</v>
      </c>
      <c r="S2054" s="14"/>
      <c r="T2054" s="14">
        <v>0</v>
      </c>
      <c r="U2054" s="14"/>
      <c r="V2054" s="15">
        <v>68239</v>
      </c>
      <c r="W2054" s="14"/>
      <c r="X2054" s="5" t="str">
        <f t="shared" si="32"/>
        <v>No</v>
      </c>
      <c r="Y2054" s="14"/>
      <c r="Z2054" s="5"/>
      <c r="AA2054" s="14"/>
      <c r="AB2054" s="5"/>
      <c r="AC2054" s="27"/>
      <c r="AD2054" s="5"/>
      <c r="AE2054" s="14"/>
      <c r="AF2054" s="5"/>
      <c r="AG2054" s="7"/>
    </row>
    <row r="2055" spans="1:33" s="54" customFormat="1">
      <c r="A2055" s="16" t="s">
        <v>2232</v>
      </c>
      <c r="B2055" s="16" t="s">
        <v>2233</v>
      </c>
      <c r="C2055" s="17" t="s">
        <v>275</v>
      </c>
      <c r="D2055" s="186" t="s">
        <v>2234</v>
      </c>
      <c r="E2055" s="189" t="s">
        <v>2235</v>
      </c>
      <c r="F2055" s="17" t="s">
        <v>83</v>
      </c>
      <c r="G2055" s="17" t="s">
        <v>147</v>
      </c>
      <c r="H2055" s="18">
        <v>0</v>
      </c>
      <c r="I2055" s="13">
        <v>2</v>
      </c>
      <c r="J2055" s="14">
        <v>2722</v>
      </c>
      <c r="K2055" s="19"/>
      <c r="L2055" s="14">
        <v>0</v>
      </c>
      <c r="M2055" s="14"/>
      <c r="N2055" s="14">
        <v>0</v>
      </c>
      <c r="O2055" s="14"/>
      <c r="P2055" s="14">
        <v>11979</v>
      </c>
      <c r="Q2055" s="14"/>
      <c r="R2055" s="14">
        <v>11979</v>
      </c>
      <c r="S2055" s="14"/>
      <c r="T2055" s="14">
        <v>46592</v>
      </c>
      <c r="U2055" s="14"/>
      <c r="V2055" s="15">
        <v>73272</v>
      </c>
      <c r="W2055" s="14"/>
      <c r="X2055" s="5" t="str">
        <f t="shared" si="32"/>
        <v>No</v>
      </c>
      <c r="Y2055" s="14"/>
      <c r="Z2055" s="5"/>
      <c r="AA2055" s="14"/>
      <c r="AB2055" s="5"/>
      <c r="AC2055" s="27"/>
      <c r="AD2055" s="5"/>
      <c r="AE2055" s="14"/>
      <c r="AF2055" s="5"/>
      <c r="AG2055" s="7"/>
    </row>
    <row r="2056" spans="1:33" s="54" customFormat="1">
      <c r="A2056" s="16" t="s">
        <v>2507</v>
      </c>
      <c r="B2056" s="16" t="s">
        <v>2508</v>
      </c>
      <c r="C2056" s="17" t="s">
        <v>79</v>
      </c>
      <c r="D2056" s="186" t="s">
        <v>2509</v>
      </c>
      <c r="E2056" s="189">
        <v>99394</v>
      </c>
      <c r="F2056" s="17" t="s">
        <v>36</v>
      </c>
      <c r="G2056" s="17" t="s">
        <v>5756</v>
      </c>
      <c r="H2056" s="18">
        <v>0</v>
      </c>
      <c r="I2056" s="13">
        <v>2</v>
      </c>
      <c r="J2056" s="14">
        <v>0</v>
      </c>
      <c r="K2056" s="19"/>
      <c r="L2056" s="14">
        <v>0</v>
      </c>
      <c r="M2056" s="14"/>
      <c r="N2056" s="14">
        <v>0</v>
      </c>
      <c r="O2056" s="14"/>
      <c r="P2056" s="14">
        <v>0</v>
      </c>
      <c r="Q2056" s="14"/>
      <c r="R2056" s="14">
        <v>0</v>
      </c>
      <c r="S2056" s="14"/>
      <c r="T2056" s="14">
        <v>61123</v>
      </c>
      <c r="U2056" s="14"/>
      <c r="V2056" s="15">
        <v>61123</v>
      </c>
      <c r="W2056" s="14"/>
      <c r="X2056" s="5" t="str">
        <f t="shared" si="32"/>
        <v>No</v>
      </c>
      <c r="Y2056" s="14"/>
      <c r="Z2056" s="5"/>
      <c r="AA2056" s="14"/>
      <c r="AB2056" s="5"/>
      <c r="AC2056" s="27"/>
      <c r="AD2056" s="5"/>
      <c r="AE2056" s="14"/>
      <c r="AF2056" s="5"/>
      <c r="AG2056" s="7"/>
    </row>
    <row r="2057" spans="1:33" s="54" customFormat="1">
      <c r="A2057" s="16" t="s">
        <v>381</v>
      </c>
      <c r="B2057" s="16" t="s">
        <v>6471</v>
      </c>
      <c r="C2057" s="17" t="s">
        <v>73</v>
      </c>
      <c r="D2057" s="186" t="s">
        <v>382</v>
      </c>
      <c r="E2057" s="189" t="s">
        <v>383</v>
      </c>
      <c r="F2057" s="17" t="s">
        <v>83</v>
      </c>
      <c r="G2057" s="17" t="s">
        <v>147</v>
      </c>
      <c r="H2057" s="18">
        <v>0</v>
      </c>
      <c r="I2057" s="13">
        <v>2</v>
      </c>
      <c r="J2057" s="14">
        <v>21731</v>
      </c>
      <c r="K2057" s="19"/>
      <c r="L2057" s="14">
        <v>0</v>
      </c>
      <c r="M2057" s="14"/>
      <c r="N2057" s="14">
        <v>0</v>
      </c>
      <c r="O2057" s="14"/>
      <c r="P2057" s="14">
        <v>47993</v>
      </c>
      <c r="Q2057" s="14"/>
      <c r="R2057" s="14">
        <v>0</v>
      </c>
      <c r="S2057" s="14"/>
      <c r="T2057" s="14">
        <v>80451</v>
      </c>
      <c r="U2057" s="14"/>
      <c r="V2057" s="15">
        <v>150175</v>
      </c>
      <c r="W2057" s="14"/>
      <c r="X2057" s="5" t="str">
        <f t="shared" si="32"/>
        <v>No</v>
      </c>
      <c r="Y2057" s="14"/>
      <c r="Z2057" s="5"/>
      <c r="AA2057" s="14"/>
      <c r="AB2057" s="5"/>
      <c r="AC2057" s="27"/>
      <c r="AD2057" s="5"/>
      <c r="AE2057" s="14"/>
      <c r="AF2057" s="5"/>
      <c r="AG2057" s="7"/>
    </row>
    <row r="2058" spans="1:33" s="54" customFormat="1">
      <c r="A2058" s="16" t="s">
        <v>766</v>
      </c>
      <c r="B2058" s="16" t="s">
        <v>767</v>
      </c>
      <c r="C2058" s="17" t="s">
        <v>129</v>
      </c>
      <c r="D2058" s="186" t="s">
        <v>768</v>
      </c>
      <c r="E2058" s="189" t="s">
        <v>769</v>
      </c>
      <c r="F2058" s="17" t="s">
        <v>83</v>
      </c>
      <c r="G2058" s="17" t="s">
        <v>147</v>
      </c>
      <c r="H2058" s="18">
        <v>0</v>
      </c>
      <c r="I2058" s="13">
        <v>2</v>
      </c>
      <c r="J2058" s="14">
        <v>3885</v>
      </c>
      <c r="K2058" s="19"/>
      <c r="L2058" s="14">
        <v>0</v>
      </c>
      <c r="M2058" s="14"/>
      <c r="N2058" s="14">
        <v>0</v>
      </c>
      <c r="O2058" s="14"/>
      <c r="P2058" s="14">
        <v>46347</v>
      </c>
      <c r="Q2058" s="14"/>
      <c r="R2058" s="14">
        <v>0</v>
      </c>
      <c r="S2058" s="14"/>
      <c r="T2058" s="14">
        <v>57028</v>
      </c>
      <c r="U2058" s="14"/>
      <c r="V2058" s="15">
        <v>107260</v>
      </c>
      <c r="W2058" s="14"/>
      <c r="X2058" s="5" t="str">
        <f t="shared" si="32"/>
        <v>No</v>
      </c>
      <c r="Y2058" s="14"/>
      <c r="Z2058" s="5"/>
      <c r="AA2058" s="14"/>
      <c r="AB2058" s="5"/>
      <c r="AC2058" s="27"/>
      <c r="AD2058" s="5"/>
      <c r="AE2058" s="14"/>
      <c r="AF2058" s="5"/>
      <c r="AG2058" s="7"/>
    </row>
    <row r="2059" spans="1:33" s="54" customFormat="1">
      <c r="A2059" s="16" t="s">
        <v>6328</v>
      </c>
      <c r="B2059" s="16" t="s">
        <v>6329</v>
      </c>
      <c r="C2059" s="17" t="s">
        <v>171</v>
      </c>
      <c r="D2059" s="186"/>
      <c r="E2059" s="189">
        <v>40250</v>
      </c>
      <c r="F2059" s="17" t="s">
        <v>83</v>
      </c>
      <c r="G2059" s="17" t="s">
        <v>5756</v>
      </c>
      <c r="H2059" s="18">
        <v>5502379</v>
      </c>
      <c r="I2059" s="13">
        <v>2</v>
      </c>
      <c r="J2059" s="14">
        <v>0</v>
      </c>
      <c r="K2059" s="19"/>
      <c r="L2059" s="14">
        <v>0</v>
      </c>
      <c r="M2059" s="14"/>
      <c r="N2059" s="14">
        <v>0</v>
      </c>
      <c r="O2059" s="14"/>
      <c r="P2059" s="14">
        <v>188671</v>
      </c>
      <c r="Q2059" s="14"/>
      <c r="R2059" s="14">
        <v>0</v>
      </c>
      <c r="S2059" s="14"/>
      <c r="T2059" s="14">
        <v>0</v>
      </c>
      <c r="U2059" s="14"/>
      <c r="V2059" s="15">
        <v>188671</v>
      </c>
      <c r="W2059" s="14"/>
      <c r="X2059" s="5" t="str">
        <f t="shared" si="32"/>
        <v>No</v>
      </c>
      <c r="Y2059" s="14"/>
      <c r="Z2059" s="5"/>
      <c r="AA2059" s="14"/>
      <c r="AB2059" s="5"/>
      <c r="AC2059" s="27"/>
      <c r="AD2059" s="5"/>
      <c r="AE2059" s="14"/>
      <c r="AF2059" s="5"/>
      <c r="AG2059" s="7"/>
    </row>
    <row r="2060" spans="1:33" s="54" customFormat="1">
      <c r="A2060" s="16" t="s">
        <v>6338</v>
      </c>
      <c r="B2060" s="16" t="s">
        <v>6339</v>
      </c>
      <c r="C2060" s="17" t="s">
        <v>171</v>
      </c>
      <c r="D2060" s="186"/>
      <c r="E2060" s="189">
        <v>40253</v>
      </c>
      <c r="F2060" s="17" t="s">
        <v>83</v>
      </c>
      <c r="G2060" s="17" t="s">
        <v>5756</v>
      </c>
      <c r="H2060" s="18">
        <v>5502379</v>
      </c>
      <c r="I2060" s="13">
        <v>2</v>
      </c>
      <c r="J2060" s="14">
        <v>27616</v>
      </c>
      <c r="K2060" s="19"/>
      <c r="L2060" s="14">
        <v>0</v>
      </c>
      <c r="M2060" s="14"/>
      <c r="N2060" s="14">
        <v>0</v>
      </c>
      <c r="O2060" s="14"/>
      <c r="P2060" s="14">
        <v>269860</v>
      </c>
      <c r="Q2060" s="14"/>
      <c r="R2060" s="14">
        <v>0</v>
      </c>
      <c r="S2060" s="14"/>
      <c r="T2060" s="14">
        <v>0</v>
      </c>
      <c r="U2060" s="14"/>
      <c r="V2060" s="15">
        <v>297476</v>
      </c>
      <c r="W2060" s="14"/>
      <c r="X2060" s="5" t="str">
        <f t="shared" si="32"/>
        <v>No</v>
      </c>
      <c r="Y2060" s="14"/>
      <c r="Z2060" s="5"/>
      <c r="AA2060" s="14"/>
      <c r="AB2060" s="5"/>
      <c r="AC2060" s="27"/>
      <c r="AD2060" s="5"/>
      <c r="AE2060" s="14"/>
      <c r="AF2060" s="5"/>
      <c r="AG2060" s="7"/>
    </row>
    <row r="2061" spans="1:33" s="54" customFormat="1">
      <c r="A2061" s="16" t="s">
        <v>6701</v>
      </c>
      <c r="B2061" s="16" t="s">
        <v>2991</v>
      </c>
      <c r="C2061" s="17" t="s">
        <v>168</v>
      </c>
      <c r="D2061" s="186" t="s">
        <v>5244</v>
      </c>
      <c r="E2061" s="189" t="s">
        <v>5245</v>
      </c>
      <c r="F2061" s="17" t="s">
        <v>88</v>
      </c>
      <c r="G2061" s="17" t="s">
        <v>147</v>
      </c>
      <c r="H2061" s="18">
        <v>0</v>
      </c>
      <c r="I2061" s="13">
        <v>2</v>
      </c>
      <c r="J2061" s="14">
        <v>8490</v>
      </c>
      <c r="K2061" s="19"/>
      <c r="L2061" s="14">
        <v>0</v>
      </c>
      <c r="M2061" s="14"/>
      <c r="N2061" s="14">
        <v>0</v>
      </c>
      <c r="O2061" s="14"/>
      <c r="P2061" s="14">
        <v>32000</v>
      </c>
      <c r="Q2061" s="14"/>
      <c r="R2061" s="14">
        <v>110587</v>
      </c>
      <c r="S2061" s="14"/>
      <c r="T2061" s="14">
        <v>36427</v>
      </c>
      <c r="U2061" s="14"/>
      <c r="V2061" s="15">
        <v>187504</v>
      </c>
      <c r="W2061" s="14"/>
      <c r="X2061" s="5" t="str">
        <f t="shared" si="32"/>
        <v>No</v>
      </c>
      <c r="Y2061" s="14"/>
      <c r="Z2061" s="5"/>
      <c r="AA2061" s="14"/>
      <c r="AB2061" s="5"/>
      <c r="AC2061" s="27"/>
      <c r="AD2061" s="5"/>
      <c r="AE2061" s="14"/>
      <c r="AF2061" s="5"/>
      <c r="AG2061" s="7"/>
    </row>
    <row r="2062" spans="1:33" s="54" customFormat="1">
      <c r="A2062" s="16" t="s">
        <v>5928</v>
      </c>
      <c r="B2062" s="16" t="s">
        <v>6075</v>
      </c>
      <c r="C2062" s="17" t="s">
        <v>163</v>
      </c>
      <c r="D2062" s="186">
        <v>1157</v>
      </c>
      <c r="E2062" s="189">
        <v>10179</v>
      </c>
      <c r="F2062" s="17" t="s">
        <v>83</v>
      </c>
      <c r="G2062" s="17" t="s">
        <v>5756</v>
      </c>
      <c r="H2062" s="18">
        <v>4181019</v>
      </c>
      <c r="I2062" s="13">
        <v>2</v>
      </c>
      <c r="J2062" s="14">
        <v>3420</v>
      </c>
      <c r="K2062" s="19"/>
      <c r="L2062" s="14">
        <v>0</v>
      </c>
      <c r="M2062" s="14"/>
      <c r="N2062" s="14">
        <v>0</v>
      </c>
      <c r="O2062" s="14"/>
      <c r="P2062" s="14">
        <v>87463</v>
      </c>
      <c r="Q2062" s="14"/>
      <c r="R2062" s="14">
        <v>54080</v>
      </c>
      <c r="S2062" s="14"/>
      <c r="T2062" s="14">
        <v>0</v>
      </c>
      <c r="U2062" s="14"/>
      <c r="V2062" s="15">
        <v>144963</v>
      </c>
      <c r="W2062" s="14"/>
      <c r="X2062" s="5" t="str">
        <f t="shared" si="32"/>
        <v>No</v>
      </c>
      <c r="Y2062" s="14"/>
      <c r="Z2062" s="5"/>
      <c r="AA2062" s="14"/>
      <c r="AB2062" s="5"/>
      <c r="AC2062" s="27"/>
      <c r="AD2062" s="5"/>
      <c r="AE2062" s="14"/>
      <c r="AF2062" s="5"/>
      <c r="AG2062" s="7"/>
    </row>
    <row r="2063" spans="1:33" s="54" customFormat="1">
      <c r="A2063" s="16" t="s">
        <v>6700</v>
      </c>
      <c r="B2063" s="16" t="s">
        <v>975</v>
      </c>
      <c r="C2063" s="17" t="s">
        <v>129</v>
      </c>
      <c r="D2063" s="186" t="s">
        <v>976</v>
      </c>
      <c r="E2063" s="189" t="s">
        <v>977</v>
      </c>
      <c r="F2063" s="17" t="s">
        <v>83</v>
      </c>
      <c r="G2063" s="17" t="s">
        <v>147</v>
      </c>
      <c r="H2063" s="18">
        <v>0</v>
      </c>
      <c r="I2063" s="13">
        <v>2</v>
      </c>
      <c r="J2063" s="14">
        <v>10188</v>
      </c>
      <c r="K2063" s="19"/>
      <c r="L2063" s="14">
        <v>0</v>
      </c>
      <c r="M2063" s="14"/>
      <c r="N2063" s="14">
        <v>0</v>
      </c>
      <c r="O2063" s="14"/>
      <c r="P2063" s="14">
        <v>80255</v>
      </c>
      <c r="Q2063" s="14"/>
      <c r="R2063" s="14">
        <v>0</v>
      </c>
      <c r="S2063" s="14"/>
      <c r="T2063" s="14">
        <v>69994</v>
      </c>
      <c r="U2063" s="14"/>
      <c r="V2063" s="15">
        <v>160437</v>
      </c>
      <c r="W2063" s="14"/>
      <c r="X2063" s="5" t="str">
        <f t="shared" si="32"/>
        <v>No</v>
      </c>
      <c r="Y2063" s="14"/>
      <c r="Z2063" s="5"/>
      <c r="AA2063" s="14"/>
      <c r="AB2063" s="5"/>
      <c r="AC2063" s="27"/>
      <c r="AD2063" s="5"/>
      <c r="AE2063" s="14"/>
      <c r="AF2063" s="5"/>
      <c r="AG2063" s="7"/>
    </row>
    <row r="2064" spans="1:33" s="54" customFormat="1">
      <c r="A2064" s="16" t="s">
        <v>6345</v>
      </c>
      <c r="B2064" s="16" t="s">
        <v>6346</v>
      </c>
      <c r="C2064" s="17" t="s">
        <v>91</v>
      </c>
      <c r="D2064" s="186"/>
      <c r="E2064" s="189">
        <v>90280</v>
      </c>
      <c r="F2064" s="17" t="s">
        <v>83</v>
      </c>
      <c r="G2064" s="17" t="s">
        <v>5756</v>
      </c>
      <c r="H2064" s="18">
        <v>12150996</v>
      </c>
      <c r="I2064" s="13">
        <v>2</v>
      </c>
      <c r="J2064" s="14">
        <v>24928</v>
      </c>
      <c r="K2064" s="19"/>
      <c r="L2064" s="14">
        <v>0</v>
      </c>
      <c r="M2064" s="14"/>
      <c r="N2064" s="14">
        <v>0</v>
      </c>
      <c r="O2064" s="14"/>
      <c r="P2064" s="14">
        <v>390728</v>
      </c>
      <c r="Q2064" s="14"/>
      <c r="R2064" s="14">
        <v>0</v>
      </c>
      <c r="S2064" s="14"/>
      <c r="T2064" s="14">
        <v>0</v>
      </c>
      <c r="U2064" s="14"/>
      <c r="V2064" s="15">
        <v>415656</v>
      </c>
      <c r="W2064" s="14"/>
      <c r="X2064" s="5" t="str">
        <f t="shared" si="32"/>
        <v>No</v>
      </c>
      <c r="Y2064" s="14"/>
      <c r="Z2064" s="5"/>
      <c r="AA2064" s="14"/>
      <c r="AB2064" s="5"/>
      <c r="AC2064" s="27"/>
      <c r="AD2064" s="5"/>
      <c r="AE2064" s="14"/>
      <c r="AF2064" s="5"/>
      <c r="AG2064" s="7"/>
    </row>
    <row r="2065" spans="1:33" s="54" customFormat="1">
      <c r="A2065" s="16" t="s">
        <v>2321</v>
      </c>
      <c r="B2065" s="16" t="s">
        <v>2322</v>
      </c>
      <c r="C2065" s="17" t="s">
        <v>106</v>
      </c>
      <c r="D2065" s="186" t="s">
        <v>2323</v>
      </c>
      <c r="E2065" s="189" t="s">
        <v>2324</v>
      </c>
      <c r="F2065" s="17" t="s">
        <v>83</v>
      </c>
      <c r="G2065" s="17" t="s">
        <v>147</v>
      </c>
      <c r="H2065" s="18">
        <v>0</v>
      </c>
      <c r="I2065" s="13">
        <v>2</v>
      </c>
      <c r="J2065" s="14">
        <v>23007</v>
      </c>
      <c r="K2065" s="19"/>
      <c r="L2065" s="14">
        <v>0</v>
      </c>
      <c r="M2065" s="14"/>
      <c r="N2065" s="14">
        <v>0</v>
      </c>
      <c r="O2065" s="14"/>
      <c r="P2065" s="14">
        <v>28722</v>
      </c>
      <c r="Q2065" s="14"/>
      <c r="R2065" s="14">
        <v>1959</v>
      </c>
      <c r="S2065" s="14"/>
      <c r="T2065" s="14">
        <v>29305</v>
      </c>
      <c r="U2065" s="14"/>
      <c r="V2065" s="15">
        <v>82993</v>
      </c>
      <c r="W2065" s="14"/>
      <c r="X2065" s="5" t="str">
        <f t="shared" si="32"/>
        <v>No</v>
      </c>
      <c r="Y2065" s="14"/>
      <c r="Z2065" s="5"/>
      <c r="AA2065" s="14"/>
      <c r="AB2065" s="5"/>
      <c r="AC2065" s="27"/>
      <c r="AD2065" s="5"/>
      <c r="AE2065" s="14"/>
      <c r="AF2065" s="5"/>
      <c r="AG2065" s="7"/>
    </row>
    <row r="2066" spans="1:33" s="54" customFormat="1">
      <c r="A2066" s="16" t="s">
        <v>6702</v>
      </c>
      <c r="B2066" s="16" t="s">
        <v>6703</v>
      </c>
      <c r="C2066" s="17" t="s">
        <v>65</v>
      </c>
      <c r="D2066" s="186"/>
      <c r="E2066" s="189">
        <v>414</v>
      </c>
      <c r="F2066" s="17" t="s">
        <v>36</v>
      </c>
      <c r="G2066" s="17" t="s">
        <v>5756</v>
      </c>
      <c r="H2066" s="18">
        <v>0</v>
      </c>
      <c r="I2066" s="13">
        <v>2</v>
      </c>
      <c r="J2066" s="14">
        <v>0</v>
      </c>
      <c r="K2066" s="19"/>
      <c r="L2066" s="14">
        <v>0</v>
      </c>
      <c r="M2066" s="14"/>
      <c r="N2066" s="14">
        <v>0</v>
      </c>
      <c r="O2066" s="14"/>
      <c r="P2066" s="14">
        <v>0</v>
      </c>
      <c r="Q2066" s="14"/>
      <c r="R2066" s="14">
        <v>0</v>
      </c>
      <c r="S2066" s="14"/>
      <c r="T2066" s="14">
        <v>115594</v>
      </c>
      <c r="U2066" s="14"/>
      <c r="V2066" s="15">
        <v>115594</v>
      </c>
      <c r="W2066" s="14"/>
      <c r="X2066" s="5" t="str">
        <f t="shared" si="32"/>
        <v>No</v>
      </c>
      <c r="Y2066" s="14"/>
      <c r="Z2066" s="5"/>
      <c r="AA2066" s="14"/>
      <c r="AB2066" s="5"/>
      <c r="AC2066" s="27"/>
      <c r="AD2066" s="5"/>
      <c r="AE2066" s="14"/>
      <c r="AF2066" s="5"/>
      <c r="AG2066" s="7"/>
    </row>
    <row r="2067" spans="1:33" s="54" customFormat="1">
      <c r="A2067" s="16" t="s">
        <v>5521</v>
      </c>
      <c r="B2067" s="16" t="s">
        <v>5522</v>
      </c>
      <c r="C2067" s="17" t="s">
        <v>132</v>
      </c>
      <c r="D2067" s="186" t="s">
        <v>5523</v>
      </c>
      <c r="E2067" s="189" t="s">
        <v>5524</v>
      </c>
      <c r="F2067" s="17" t="s">
        <v>83</v>
      </c>
      <c r="G2067" s="17" t="s">
        <v>147</v>
      </c>
      <c r="H2067" s="18">
        <v>0</v>
      </c>
      <c r="I2067" s="13">
        <v>2</v>
      </c>
      <c r="J2067" s="14">
        <v>9245</v>
      </c>
      <c r="K2067" s="19"/>
      <c r="L2067" s="14">
        <v>0</v>
      </c>
      <c r="M2067" s="14"/>
      <c r="N2067" s="14">
        <v>0</v>
      </c>
      <c r="O2067" s="14"/>
      <c r="P2067" s="14">
        <v>63524</v>
      </c>
      <c r="Q2067" s="14"/>
      <c r="R2067" s="14">
        <v>23270</v>
      </c>
      <c r="S2067" s="14"/>
      <c r="T2067" s="14">
        <v>52294</v>
      </c>
      <c r="U2067" s="14"/>
      <c r="V2067" s="15">
        <v>148333</v>
      </c>
      <c r="W2067" s="14"/>
      <c r="X2067" s="5" t="str">
        <f t="shared" si="32"/>
        <v>No</v>
      </c>
      <c r="Y2067" s="14"/>
      <c r="Z2067" s="5"/>
      <c r="AA2067" s="14"/>
      <c r="AB2067" s="5"/>
      <c r="AC2067" s="27"/>
      <c r="AD2067" s="5"/>
      <c r="AE2067" s="14"/>
      <c r="AF2067" s="5"/>
      <c r="AG2067" s="7"/>
    </row>
    <row r="2068" spans="1:33" s="54" customFormat="1">
      <c r="A2068" s="16" t="s">
        <v>1558</v>
      </c>
      <c r="B2068" s="16" t="s">
        <v>6499</v>
      </c>
      <c r="C2068" s="17" t="s">
        <v>178</v>
      </c>
      <c r="D2068" s="186" t="s">
        <v>1559</v>
      </c>
      <c r="E2068" s="189" t="s">
        <v>1560</v>
      </c>
      <c r="F2068" s="17" t="s">
        <v>83</v>
      </c>
      <c r="G2068" s="17" t="s">
        <v>147</v>
      </c>
      <c r="H2068" s="18">
        <v>0</v>
      </c>
      <c r="I2068" s="13">
        <v>2</v>
      </c>
      <c r="J2068" s="14">
        <v>28427</v>
      </c>
      <c r="K2068" s="19"/>
      <c r="L2068" s="14">
        <v>0</v>
      </c>
      <c r="M2068" s="14"/>
      <c r="N2068" s="14">
        <v>0</v>
      </c>
      <c r="O2068" s="14"/>
      <c r="P2068" s="14">
        <v>59194</v>
      </c>
      <c r="Q2068" s="14"/>
      <c r="R2068" s="14">
        <v>80388</v>
      </c>
      <c r="S2068" s="14"/>
      <c r="T2068" s="14">
        <v>40269</v>
      </c>
      <c r="U2068" s="14"/>
      <c r="V2068" s="15">
        <v>208278</v>
      </c>
      <c r="W2068" s="14"/>
      <c r="X2068" s="5" t="str">
        <f t="shared" si="32"/>
        <v>No</v>
      </c>
      <c r="Y2068" s="14"/>
      <c r="Z2068" s="5"/>
      <c r="AA2068" s="14"/>
      <c r="AB2068" s="5"/>
      <c r="AC2068" s="27"/>
      <c r="AD2068" s="5"/>
      <c r="AE2068" s="14"/>
      <c r="AF2068" s="5"/>
      <c r="AG2068" s="7"/>
    </row>
    <row r="2069" spans="1:33" s="54" customFormat="1">
      <c r="A2069" s="16" t="s">
        <v>2333</v>
      </c>
      <c r="B2069" s="16" t="s">
        <v>119</v>
      </c>
      <c r="C2069" s="17" t="s">
        <v>106</v>
      </c>
      <c r="D2069" s="186" t="s">
        <v>2334</v>
      </c>
      <c r="E2069" s="189" t="s">
        <v>2335</v>
      </c>
      <c r="F2069" s="17" t="s">
        <v>83</v>
      </c>
      <c r="G2069" s="17" t="s">
        <v>147</v>
      </c>
      <c r="H2069" s="18">
        <v>0</v>
      </c>
      <c r="I2069" s="13">
        <v>2</v>
      </c>
      <c r="J2069" s="14">
        <v>0</v>
      </c>
      <c r="K2069" s="19"/>
      <c r="L2069" s="14">
        <v>0</v>
      </c>
      <c r="M2069" s="14"/>
      <c r="N2069" s="14">
        <v>0</v>
      </c>
      <c r="O2069" s="14"/>
      <c r="P2069" s="14">
        <v>58945</v>
      </c>
      <c r="Q2069" s="14"/>
      <c r="R2069" s="14">
        <v>1479</v>
      </c>
      <c r="S2069" s="14"/>
      <c r="T2069" s="14">
        <v>64212</v>
      </c>
      <c r="U2069" s="14"/>
      <c r="V2069" s="15">
        <v>124636</v>
      </c>
      <c r="W2069" s="14"/>
      <c r="X2069" s="5" t="str">
        <f t="shared" si="32"/>
        <v>No</v>
      </c>
      <c r="Y2069" s="14"/>
      <c r="Z2069" s="5"/>
      <c r="AA2069" s="14"/>
      <c r="AB2069" s="5"/>
      <c r="AC2069" s="27"/>
      <c r="AD2069" s="5"/>
      <c r="AE2069" s="14"/>
      <c r="AF2069" s="5"/>
      <c r="AG2069" s="7"/>
    </row>
    <row r="2070" spans="1:33" s="54" customFormat="1">
      <c r="A2070" s="16" t="s">
        <v>5084</v>
      </c>
      <c r="B2070" s="16" t="s">
        <v>5085</v>
      </c>
      <c r="C2070" s="17" t="s">
        <v>91</v>
      </c>
      <c r="D2070" s="186" t="s">
        <v>5086</v>
      </c>
      <c r="E2070" s="189" t="s">
        <v>5087</v>
      </c>
      <c r="F2070" s="17" t="s">
        <v>83</v>
      </c>
      <c r="G2070" s="17" t="s">
        <v>147</v>
      </c>
      <c r="H2070" s="18">
        <v>0</v>
      </c>
      <c r="I2070" s="13">
        <v>2</v>
      </c>
      <c r="J2070" s="14">
        <v>15831</v>
      </c>
      <c r="K2070" s="19"/>
      <c r="L2070" s="14">
        <v>0</v>
      </c>
      <c r="M2070" s="14"/>
      <c r="N2070" s="14">
        <v>0</v>
      </c>
      <c r="O2070" s="14"/>
      <c r="P2070" s="14">
        <v>91494</v>
      </c>
      <c r="Q2070" s="14"/>
      <c r="R2070" s="14">
        <v>0</v>
      </c>
      <c r="S2070" s="14"/>
      <c r="T2070" s="14">
        <v>43401</v>
      </c>
      <c r="U2070" s="14"/>
      <c r="V2070" s="15">
        <v>150726</v>
      </c>
      <c r="W2070" s="14"/>
      <c r="X2070" s="5" t="str">
        <f t="shared" si="32"/>
        <v>No</v>
      </c>
      <c r="Y2070" s="14"/>
      <c r="Z2070" s="5"/>
      <c r="AA2070" s="14"/>
      <c r="AB2070" s="5"/>
      <c r="AC2070" s="27"/>
      <c r="AD2070" s="5"/>
      <c r="AE2070" s="14"/>
      <c r="AF2070" s="5"/>
      <c r="AG2070" s="7"/>
    </row>
    <row r="2071" spans="1:33" s="54" customFormat="1">
      <c r="A2071" s="16" t="s">
        <v>41</v>
      </c>
      <c r="B2071" s="16" t="s">
        <v>6181</v>
      </c>
      <c r="C2071" s="17" t="s">
        <v>42</v>
      </c>
      <c r="D2071" s="186" t="s">
        <v>43</v>
      </c>
      <c r="E2071" s="189">
        <v>22929</v>
      </c>
      <c r="F2071" s="17" t="s">
        <v>36</v>
      </c>
      <c r="G2071" s="17" t="s">
        <v>5756</v>
      </c>
      <c r="H2071" s="18">
        <v>0</v>
      </c>
      <c r="I2071" s="13">
        <v>2</v>
      </c>
      <c r="J2071" s="14">
        <v>18053</v>
      </c>
      <c r="K2071" s="19"/>
      <c r="L2071" s="14">
        <v>0</v>
      </c>
      <c r="M2071" s="14"/>
      <c r="N2071" s="14">
        <v>0</v>
      </c>
      <c r="O2071" s="14"/>
      <c r="P2071" s="14">
        <v>24935</v>
      </c>
      <c r="Q2071" s="14"/>
      <c r="R2071" s="14">
        <v>270085</v>
      </c>
      <c r="S2071" s="14"/>
      <c r="T2071" s="14">
        <v>212647</v>
      </c>
      <c r="U2071" s="14"/>
      <c r="V2071" s="15">
        <v>525720</v>
      </c>
      <c r="W2071" s="14"/>
      <c r="X2071" s="5" t="str">
        <f t="shared" si="32"/>
        <v>No</v>
      </c>
      <c r="Y2071" s="14"/>
      <c r="Z2071" s="5"/>
      <c r="AA2071" s="14"/>
      <c r="AB2071" s="5"/>
      <c r="AC2071" s="27"/>
      <c r="AD2071" s="5"/>
      <c r="AE2071" s="14"/>
      <c r="AF2071" s="5"/>
      <c r="AG2071" s="7"/>
    </row>
    <row r="2072" spans="1:33" s="54" customFormat="1">
      <c r="A2072" s="16" t="s">
        <v>5367</v>
      </c>
      <c r="B2072" s="16" t="s">
        <v>5368</v>
      </c>
      <c r="C2072" s="17" t="s">
        <v>58</v>
      </c>
      <c r="D2072" s="186" t="s">
        <v>5369</v>
      </c>
      <c r="E2072" s="189" t="s">
        <v>5370</v>
      </c>
      <c r="F2072" s="17" t="s">
        <v>83</v>
      </c>
      <c r="G2072" s="17" t="s">
        <v>147</v>
      </c>
      <c r="H2072" s="18">
        <v>0</v>
      </c>
      <c r="I2072" s="13">
        <v>2</v>
      </c>
      <c r="J2072" s="14">
        <v>72324</v>
      </c>
      <c r="K2072" s="19"/>
      <c r="L2072" s="14">
        <v>0</v>
      </c>
      <c r="M2072" s="14"/>
      <c r="N2072" s="14">
        <v>0</v>
      </c>
      <c r="O2072" s="14"/>
      <c r="P2072" s="14">
        <v>13790</v>
      </c>
      <c r="Q2072" s="14"/>
      <c r="R2072" s="14">
        <v>40164</v>
      </c>
      <c r="S2072" s="14"/>
      <c r="T2072" s="14">
        <v>59426</v>
      </c>
      <c r="U2072" s="14"/>
      <c r="V2072" s="15">
        <v>185704</v>
      </c>
      <c r="W2072" s="14"/>
      <c r="X2072" s="5" t="str">
        <f t="shared" si="32"/>
        <v>No</v>
      </c>
      <c r="Y2072" s="14"/>
      <c r="Z2072" s="5"/>
      <c r="AA2072" s="14"/>
      <c r="AB2072" s="5"/>
      <c r="AC2072" s="27"/>
      <c r="AD2072" s="5"/>
      <c r="AE2072" s="14"/>
      <c r="AF2072" s="5"/>
      <c r="AG2072" s="7"/>
    </row>
    <row r="2073" spans="1:33" s="54" customFormat="1">
      <c r="A2073" s="16" t="s">
        <v>2155</v>
      </c>
      <c r="B2073" s="16" t="s">
        <v>3866</v>
      </c>
      <c r="C2073" s="17" t="s">
        <v>278</v>
      </c>
      <c r="D2073" s="186" t="s">
        <v>3867</v>
      </c>
      <c r="E2073" s="189" t="s">
        <v>3868</v>
      </c>
      <c r="F2073" s="17" t="s">
        <v>83</v>
      </c>
      <c r="G2073" s="17" t="s">
        <v>147</v>
      </c>
      <c r="H2073" s="18">
        <v>0</v>
      </c>
      <c r="I2073" s="13">
        <v>2</v>
      </c>
      <c r="J2073" s="14">
        <v>965</v>
      </c>
      <c r="K2073" s="19"/>
      <c r="L2073" s="14">
        <v>0</v>
      </c>
      <c r="M2073" s="14"/>
      <c r="N2073" s="14">
        <v>0</v>
      </c>
      <c r="O2073" s="14"/>
      <c r="P2073" s="14">
        <v>11938</v>
      </c>
      <c r="Q2073" s="14"/>
      <c r="R2073" s="14">
        <v>7275</v>
      </c>
      <c r="S2073" s="14"/>
      <c r="T2073" s="14">
        <v>22291</v>
      </c>
      <c r="U2073" s="14"/>
      <c r="V2073" s="15">
        <v>42469</v>
      </c>
      <c r="W2073" s="14"/>
      <c r="X2073" s="5" t="str">
        <f t="shared" si="32"/>
        <v>No</v>
      </c>
      <c r="Y2073" s="14"/>
      <c r="Z2073" s="5"/>
      <c r="AA2073" s="14"/>
      <c r="AB2073" s="5"/>
      <c r="AC2073" s="27"/>
      <c r="AD2073" s="5"/>
      <c r="AE2073" s="14"/>
      <c r="AF2073" s="5"/>
      <c r="AG2073" s="7"/>
    </row>
    <row r="2074" spans="1:33" s="54" customFormat="1">
      <c r="A2074" s="16" t="s">
        <v>6341</v>
      </c>
      <c r="B2074" s="16" t="s">
        <v>6342</v>
      </c>
      <c r="C2074" s="17" t="s">
        <v>163</v>
      </c>
      <c r="D2074" s="186"/>
      <c r="E2074" s="189">
        <v>10185</v>
      </c>
      <c r="F2074" s="17" t="s">
        <v>1320</v>
      </c>
      <c r="G2074" s="17" t="s">
        <v>5756</v>
      </c>
      <c r="H2074" s="18">
        <v>59124</v>
      </c>
      <c r="I2074" s="13">
        <v>2</v>
      </c>
      <c r="J2074" s="14">
        <v>0</v>
      </c>
      <c r="K2074" s="19"/>
      <c r="L2074" s="14">
        <v>22422</v>
      </c>
      <c r="M2074" s="14"/>
      <c r="N2074" s="14">
        <v>0</v>
      </c>
      <c r="O2074" s="14"/>
      <c r="P2074" s="14">
        <v>142939</v>
      </c>
      <c r="Q2074" s="14"/>
      <c r="R2074" s="14">
        <v>2000</v>
      </c>
      <c r="S2074" s="14"/>
      <c r="T2074" s="14">
        <v>0</v>
      </c>
      <c r="U2074" s="14"/>
      <c r="V2074" s="15">
        <v>167361</v>
      </c>
      <c r="W2074" s="14"/>
      <c r="X2074" s="5" t="str">
        <f t="shared" si="32"/>
        <v>No</v>
      </c>
      <c r="Y2074" s="14"/>
      <c r="Z2074" s="5"/>
      <c r="AA2074" s="14"/>
      <c r="AB2074" s="5"/>
      <c r="AC2074" s="27"/>
      <c r="AD2074" s="5"/>
      <c r="AE2074" s="14"/>
      <c r="AF2074" s="5"/>
      <c r="AG2074" s="7"/>
    </row>
    <row r="2075" spans="1:33" s="54" customFormat="1">
      <c r="A2075" s="16" t="s">
        <v>881</v>
      </c>
      <c r="B2075" s="16" t="s">
        <v>6490</v>
      </c>
      <c r="C2075" s="17" t="s">
        <v>129</v>
      </c>
      <c r="D2075" s="186" t="s">
        <v>882</v>
      </c>
      <c r="E2075" s="189" t="s">
        <v>883</v>
      </c>
      <c r="F2075" s="17" t="s">
        <v>83</v>
      </c>
      <c r="G2075" s="17" t="s">
        <v>147</v>
      </c>
      <c r="H2075" s="18">
        <v>0</v>
      </c>
      <c r="I2075" s="13">
        <v>2</v>
      </c>
      <c r="J2075" s="14">
        <v>6748</v>
      </c>
      <c r="K2075" s="19"/>
      <c r="L2075" s="14">
        <v>0</v>
      </c>
      <c r="M2075" s="14"/>
      <c r="N2075" s="14">
        <v>0</v>
      </c>
      <c r="O2075" s="14"/>
      <c r="P2075" s="14">
        <v>59083</v>
      </c>
      <c r="Q2075" s="14"/>
      <c r="R2075" s="14">
        <v>0</v>
      </c>
      <c r="S2075" s="14"/>
      <c r="T2075" s="14">
        <v>53862</v>
      </c>
      <c r="U2075" s="14"/>
      <c r="V2075" s="15">
        <v>119693</v>
      </c>
      <c r="W2075" s="14"/>
      <c r="X2075" s="5" t="str">
        <f t="shared" si="32"/>
        <v>No</v>
      </c>
      <c r="Y2075" s="14"/>
      <c r="Z2075" s="5"/>
      <c r="AA2075" s="14"/>
      <c r="AB2075" s="5"/>
      <c r="AC2075" s="27"/>
      <c r="AD2075" s="5"/>
      <c r="AE2075" s="14"/>
      <c r="AF2075" s="5"/>
      <c r="AG2075" s="7"/>
    </row>
    <row r="2076" spans="1:33" s="54" customFormat="1">
      <c r="A2076" s="16" t="s">
        <v>5073</v>
      </c>
      <c r="B2076" s="16" t="s">
        <v>5074</v>
      </c>
      <c r="C2076" s="17" t="s">
        <v>91</v>
      </c>
      <c r="D2076" s="186" t="s">
        <v>5075</v>
      </c>
      <c r="E2076" s="189" t="s">
        <v>5076</v>
      </c>
      <c r="F2076" s="17" t="s">
        <v>83</v>
      </c>
      <c r="G2076" s="17" t="s">
        <v>147</v>
      </c>
      <c r="H2076" s="18">
        <v>0</v>
      </c>
      <c r="I2076" s="13">
        <v>2</v>
      </c>
      <c r="J2076" s="14">
        <v>6405</v>
      </c>
      <c r="K2076" s="19"/>
      <c r="L2076" s="14">
        <v>0</v>
      </c>
      <c r="M2076" s="14"/>
      <c r="N2076" s="14">
        <v>0</v>
      </c>
      <c r="O2076" s="14"/>
      <c r="P2076" s="14">
        <v>29372</v>
      </c>
      <c r="Q2076" s="14"/>
      <c r="R2076" s="14">
        <v>0</v>
      </c>
      <c r="S2076" s="14"/>
      <c r="T2076" s="14">
        <v>36382</v>
      </c>
      <c r="U2076" s="14"/>
      <c r="V2076" s="15">
        <v>72159</v>
      </c>
      <c r="W2076" s="14"/>
      <c r="X2076" s="5" t="str">
        <f t="shared" si="32"/>
        <v>No</v>
      </c>
      <c r="Y2076" s="14"/>
      <c r="Z2076" s="5"/>
      <c r="AA2076" s="14"/>
      <c r="AB2076" s="5"/>
      <c r="AC2076" s="27"/>
      <c r="AD2076" s="5"/>
      <c r="AE2076" s="14"/>
      <c r="AF2076" s="5"/>
      <c r="AG2076" s="7"/>
    </row>
    <row r="2077" spans="1:33" s="54" customFormat="1">
      <c r="A2077" s="16" t="s">
        <v>6324</v>
      </c>
      <c r="B2077" s="16" t="s">
        <v>6325</v>
      </c>
      <c r="C2077" s="17" t="s">
        <v>103</v>
      </c>
      <c r="D2077" s="186">
        <v>4163</v>
      </c>
      <c r="E2077" s="189">
        <v>40163</v>
      </c>
      <c r="F2077" s="17" t="s">
        <v>83</v>
      </c>
      <c r="G2077" s="17" t="s">
        <v>5756</v>
      </c>
      <c r="H2077" s="18">
        <v>2148346</v>
      </c>
      <c r="I2077" s="13">
        <v>2</v>
      </c>
      <c r="J2077" s="14">
        <v>0</v>
      </c>
      <c r="K2077" s="19"/>
      <c r="L2077" s="14">
        <v>0</v>
      </c>
      <c r="M2077" s="14"/>
      <c r="N2077" s="14">
        <v>0</v>
      </c>
      <c r="O2077" s="14"/>
      <c r="P2077" s="14">
        <v>134244</v>
      </c>
      <c r="Q2077" s="14"/>
      <c r="R2077" s="14">
        <v>0</v>
      </c>
      <c r="S2077" s="14"/>
      <c r="T2077" s="14">
        <v>0</v>
      </c>
      <c r="U2077" s="14"/>
      <c r="V2077" s="15">
        <v>134244</v>
      </c>
      <c r="W2077" s="14"/>
      <c r="X2077" s="5" t="str">
        <f t="shared" si="32"/>
        <v>No</v>
      </c>
      <c r="Y2077" s="14"/>
      <c r="Z2077" s="5"/>
      <c r="AA2077" s="14"/>
      <c r="AB2077" s="5"/>
      <c r="AC2077" s="27"/>
      <c r="AD2077" s="5"/>
      <c r="AE2077" s="14"/>
      <c r="AF2077" s="5"/>
      <c r="AG2077" s="7"/>
    </row>
    <row r="2078" spans="1:33" s="54" customFormat="1">
      <c r="A2078" s="16" t="s">
        <v>3945</v>
      </c>
      <c r="B2078" s="16" t="s">
        <v>677</v>
      </c>
      <c r="C2078" s="17" t="s">
        <v>278</v>
      </c>
      <c r="D2078" s="186" t="s">
        <v>3946</v>
      </c>
      <c r="E2078" s="189" t="s">
        <v>3947</v>
      </c>
      <c r="F2078" s="17" t="s">
        <v>83</v>
      </c>
      <c r="G2078" s="17" t="s">
        <v>147</v>
      </c>
      <c r="H2078" s="18">
        <v>0</v>
      </c>
      <c r="I2078" s="13">
        <v>2</v>
      </c>
      <c r="J2078" s="14">
        <v>13674</v>
      </c>
      <c r="K2078" s="19"/>
      <c r="L2078" s="14">
        <v>0</v>
      </c>
      <c r="M2078" s="14"/>
      <c r="N2078" s="14">
        <v>0</v>
      </c>
      <c r="O2078" s="14"/>
      <c r="P2078" s="14">
        <v>18446</v>
      </c>
      <c r="Q2078" s="14"/>
      <c r="R2078" s="14">
        <v>12124</v>
      </c>
      <c r="S2078" s="14"/>
      <c r="T2078" s="14">
        <v>31349</v>
      </c>
      <c r="U2078" s="14"/>
      <c r="V2078" s="15">
        <v>75593</v>
      </c>
      <c r="W2078" s="14"/>
      <c r="X2078" s="5" t="str">
        <f t="shared" si="32"/>
        <v>No</v>
      </c>
      <c r="Y2078" s="14"/>
      <c r="Z2078" s="5"/>
      <c r="AA2078" s="14"/>
      <c r="AB2078" s="5"/>
      <c r="AC2078" s="27"/>
      <c r="AD2078" s="5"/>
      <c r="AE2078" s="14"/>
      <c r="AF2078" s="5"/>
      <c r="AG2078" s="7"/>
    </row>
    <row r="2079" spans="1:33" s="54" customFormat="1">
      <c r="A2079" s="16" t="s">
        <v>5589</v>
      </c>
      <c r="B2079" s="16" t="s">
        <v>5590</v>
      </c>
      <c r="C2079" s="17" t="s">
        <v>254</v>
      </c>
      <c r="D2079" s="186" t="s">
        <v>5591</v>
      </c>
      <c r="E2079" s="189" t="s">
        <v>5592</v>
      </c>
      <c r="F2079" s="17" t="s">
        <v>157</v>
      </c>
      <c r="G2079" s="17" t="s">
        <v>147</v>
      </c>
      <c r="H2079" s="18">
        <v>0</v>
      </c>
      <c r="I2079" s="13">
        <v>2</v>
      </c>
      <c r="J2079" s="14">
        <v>6475</v>
      </c>
      <c r="K2079" s="19"/>
      <c r="L2079" s="14">
        <v>0</v>
      </c>
      <c r="M2079" s="14"/>
      <c r="N2079" s="14">
        <v>0</v>
      </c>
      <c r="O2079" s="14"/>
      <c r="P2079" s="14">
        <v>13242</v>
      </c>
      <c r="Q2079" s="14"/>
      <c r="R2079" s="14">
        <v>0</v>
      </c>
      <c r="S2079" s="14"/>
      <c r="T2079" s="14">
        <v>29934</v>
      </c>
      <c r="U2079" s="14"/>
      <c r="V2079" s="15">
        <v>49651</v>
      </c>
      <c r="W2079" s="14"/>
      <c r="X2079" s="5" t="str">
        <f t="shared" si="32"/>
        <v>No</v>
      </c>
      <c r="Y2079" s="14"/>
      <c r="Z2079" s="5"/>
      <c r="AA2079" s="14"/>
      <c r="AB2079" s="5"/>
      <c r="AC2079" s="27"/>
      <c r="AD2079" s="5"/>
      <c r="AE2079" s="14"/>
      <c r="AF2079" s="5"/>
      <c r="AG2079" s="7"/>
    </row>
    <row r="2080" spans="1:33" s="54" customFormat="1">
      <c r="A2080" s="16" t="s">
        <v>682</v>
      </c>
      <c r="B2080" s="16" t="s">
        <v>683</v>
      </c>
      <c r="C2080" s="17" t="s">
        <v>168</v>
      </c>
      <c r="D2080" s="186">
        <v>63</v>
      </c>
      <c r="E2080" s="189">
        <v>63</v>
      </c>
      <c r="F2080" s="17" t="s">
        <v>83</v>
      </c>
      <c r="G2080" s="17" t="s">
        <v>5756</v>
      </c>
      <c r="H2080" s="18">
        <v>55805</v>
      </c>
      <c r="I2080" s="13">
        <v>2</v>
      </c>
      <c r="J2080" s="14">
        <v>5424</v>
      </c>
      <c r="K2080" s="19"/>
      <c r="L2080" s="14">
        <v>0</v>
      </c>
      <c r="M2080" s="14"/>
      <c r="N2080" s="14">
        <v>0</v>
      </c>
      <c r="O2080" s="14"/>
      <c r="P2080" s="14">
        <v>69668</v>
      </c>
      <c r="Q2080" s="14"/>
      <c r="R2080" s="14">
        <v>54195</v>
      </c>
      <c r="S2080" s="14"/>
      <c r="T2080" s="14">
        <v>127247</v>
      </c>
      <c r="U2080" s="14"/>
      <c r="V2080" s="15">
        <v>256534</v>
      </c>
      <c r="W2080" s="14"/>
      <c r="X2080" s="5" t="str">
        <f t="shared" si="32"/>
        <v>No</v>
      </c>
      <c r="Y2080" s="14"/>
      <c r="Z2080" s="5"/>
      <c r="AA2080" s="14"/>
      <c r="AB2080" s="5"/>
      <c r="AC2080" s="27"/>
      <c r="AD2080" s="5"/>
      <c r="AE2080" s="14"/>
      <c r="AF2080" s="5"/>
      <c r="AG2080" s="7"/>
    </row>
    <row r="2081" spans="1:33" s="54" customFormat="1">
      <c r="A2081" s="16" t="s">
        <v>2103</v>
      </c>
      <c r="B2081" s="16" t="s">
        <v>2104</v>
      </c>
      <c r="C2081" s="17" t="s">
        <v>275</v>
      </c>
      <c r="D2081" s="186" t="s">
        <v>2105</v>
      </c>
      <c r="E2081" s="189" t="s">
        <v>2106</v>
      </c>
      <c r="F2081" s="17" t="s">
        <v>157</v>
      </c>
      <c r="G2081" s="17" t="s">
        <v>147</v>
      </c>
      <c r="H2081" s="18">
        <v>0</v>
      </c>
      <c r="I2081" s="13">
        <v>2</v>
      </c>
      <c r="J2081" s="14">
        <v>7024</v>
      </c>
      <c r="K2081" s="19"/>
      <c r="L2081" s="14">
        <v>0</v>
      </c>
      <c r="M2081" s="14"/>
      <c r="N2081" s="14">
        <v>0</v>
      </c>
      <c r="O2081" s="14"/>
      <c r="P2081" s="14">
        <v>9968</v>
      </c>
      <c r="Q2081" s="14"/>
      <c r="R2081" s="14">
        <v>9968</v>
      </c>
      <c r="S2081" s="14"/>
      <c r="T2081" s="14">
        <v>25109</v>
      </c>
      <c r="U2081" s="14"/>
      <c r="V2081" s="15">
        <v>52069</v>
      </c>
      <c r="W2081" s="14"/>
      <c r="X2081" s="5" t="str">
        <f t="shared" si="32"/>
        <v>No</v>
      </c>
      <c r="Y2081" s="14"/>
      <c r="Z2081" s="5"/>
      <c r="AA2081" s="14"/>
      <c r="AB2081" s="5"/>
      <c r="AC2081" s="27"/>
      <c r="AD2081" s="5"/>
      <c r="AE2081" s="14"/>
      <c r="AF2081" s="5"/>
      <c r="AG2081" s="7"/>
    </row>
    <row r="2082" spans="1:33" s="54" customFormat="1">
      <c r="A2082" s="16" t="s">
        <v>3935</v>
      </c>
      <c r="B2082" s="16" t="s">
        <v>191</v>
      </c>
      <c r="C2082" s="17" t="s">
        <v>278</v>
      </c>
      <c r="D2082" s="186" t="s">
        <v>3936</v>
      </c>
      <c r="E2082" s="189" t="s">
        <v>3937</v>
      </c>
      <c r="F2082" s="17" t="s">
        <v>83</v>
      </c>
      <c r="G2082" s="17" t="s">
        <v>147</v>
      </c>
      <c r="H2082" s="18">
        <v>0</v>
      </c>
      <c r="I2082" s="13">
        <v>2</v>
      </c>
      <c r="J2082" s="14">
        <v>1085</v>
      </c>
      <c r="K2082" s="19"/>
      <c r="L2082" s="14">
        <v>0</v>
      </c>
      <c r="M2082" s="14"/>
      <c r="N2082" s="14">
        <v>0</v>
      </c>
      <c r="O2082" s="14"/>
      <c r="P2082" s="14">
        <v>16162</v>
      </c>
      <c r="Q2082" s="14"/>
      <c r="R2082" s="14">
        <v>10670</v>
      </c>
      <c r="S2082" s="14"/>
      <c r="T2082" s="14">
        <v>27304</v>
      </c>
      <c r="U2082" s="14"/>
      <c r="V2082" s="15">
        <v>55221</v>
      </c>
      <c r="W2082" s="14"/>
      <c r="X2082" s="5" t="str">
        <f t="shared" si="32"/>
        <v>No</v>
      </c>
      <c r="Y2082" s="14"/>
      <c r="Z2082" s="5"/>
      <c r="AA2082" s="14"/>
      <c r="AB2082" s="5"/>
      <c r="AC2082" s="27"/>
      <c r="AD2082" s="5"/>
      <c r="AE2082" s="14"/>
      <c r="AF2082" s="5"/>
      <c r="AG2082" s="7"/>
    </row>
    <row r="2083" spans="1:33" s="54" customFormat="1">
      <c r="A2083" s="16" t="s">
        <v>3844</v>
      </c>
      <c r="B2083" s="16" t="s">
        <v>3845</v>
      </c>
      <c r="C2083" s="17" t="s">
        <v>278</v>
      </c>
      <c r="D2083" s="186" t="s">
        <v>3846</v>
      </c>
      <c r="E2083" s="189" t="s">
        <v>3847</v>
      </c>
      <c r="F2083" s="17" t="s">
        <v>83</v>
      </c>
      <c r="G2083" s="17" t="s">
        <v>147</v>
      </c>
      <c r="H2083" s="18">
        <v>0</v>
      </c>
      <c r="I2083" s="13">
        <v>2</v>
      </c>
      <c r="J2083" s="14">
        <v>708</v>
      </c>
      <c r="K2083" s="19"/>
      <c r="L2083" s="14">
        <v>0</v>
      </c>
      <c r="M2083" s="14"/>
      <c r="N2083" s="14">
        <v>0</v>
      </c>
      <c r="O2083" s="14"/>
      <c r="P2083" s="14">
        <v>1343</v>
      </c>
      <c r="Q2083" s="14"/>
      <c r="R2083" s="14">
        <v>895</v>
      </c>
      <c r="S2083" s="14"/>
      <c r="T2083" s="14">
        <v>2238</v>
      </c>
      <c r="U2083" s="14"/>
      <c r="V2083" s="15">
        <v>5184</v>
      </c>
      <c r="W2083" s="14"/>
      <c r="X2083" s="5" t="str">
        <f t="shared" si="32"/>
        <v>No</v>
      </c>
      <c r="Y2083" s="14"/>
      <c r="Z2083" s="5"/>
      <c r="AA2083" s="14"/>
      <c r="AB2083" s="5"/>
      <c r="AC2083" s="27"/>
      <c r="AD2083" s="5"/>
      <c r="AE2083" s="14"/>
      <c r="AF2083" s="5"/>
      <c r="AG2083" s="7"/>
    </row>
    <row r="2084" spans="1:33" s="54" customFormat="1">
      <c r="A2084" s="16" t="s">
        <v>6347</v>
      </c>
      <c r="B2084" s="16" t="s">
        <v>6348</v>
      </c>
      <c r="C2084" s="17" t="s">
        <v>163</v>
      </c>
      <c r="D2084" s="186"/>
      <c r="E2084" s="189">
        <v>10192</v>
      </c>
      <c r="F2084" s="17" t="s">
        <v>1320</v>
      </c>
      <c r="G2084" s="17" t="s">
        <v>5756</v>
      </c>
      <c r="H2084" s="18">
        <v>59124</v>
      </c>
      <c r="I2084" s="13">
        <v>2</v>
      </c>
      <c r="J2084" s="14">
        <v>6157</v>
      </c>
      <c r="K2084" s="19"/>
      <c r="L2084" s="14">
        <v>4856</v>
      </c>
      <c r="M2084" s="14"/>
      <c r="N2084" s="14">
        <v>0</v>
      </c>
      <c r="O2084" s="14"/>
      <c r="P2084" s="14">
        <v>1500</v>
      </c>
      <c r="Q2084" s="14"/>
      <c r="R2084" s="14">
        <v>52742</v>
      </c>
      <c r="S2084" s="14"/>
      <c r="T2084" s="14">
        <v>0</v>
      </c>
      <c r="U2084" s="14"/>
      <c r="V2084" s="15">
        <v>65255</v>
      </c>
      <c r="W2084" s="14"/>
      <c r="X2084" s="5" t="str">
        <f t="shared" si="32"/>
        <v>No</v>
      </c>
      <c r="Y2084" s="14"/>
      <c r="Z2084" s="5"/>
      <c r="AA2084" s="14"/>
      <c r="AB2084" s="5"/>
      <c r="AC2084" s="27"/>
      <c r="AD2084" s="5"/>
      <c r="AE2084" s="14"/>
      <c r="AF2084" s="5"/>
      <c r="AG2084" s="7"/>
    </row>
    <row r="2085" spans="1:33" s="54" customFormat="1">
      <c r="A2085" s="16" t="s">
        <v>2758</v>
      </c>
      <c r="B2085" s="16" t="s">
        <v>1198</v>
      </c>
      <c r="C2085" s="17" t="s">
        <v>65</v>
      </c>
      <c r="D2085" s="186" t="s">
        <v>2759</v>
      </c>
      <c r="E2085" s="189" t="s">
        <v>2760</v>
      </c>
      <c r="F2085" s="17" t="s">
        <v>83</v>
      </c>
      <c r="G2085" s="17" t="s">
        <v>147</v>
      </c>
      <c r="H2085" s="18">
        <v>0</v>
      </c>
      <c r="I2085" s="13">
        <v>2</v>
      </c>
      <c r="J2085" s="14">
        <v>28724</v>
      </c>
      <c r="K2085" s="19"/>
      <c r="L2085" s="14">
        <v>0</v>
      </c>
      <c r="M2085" s="14"/>
      <c r="N2085" s="14">
        <v>0</v>
      </c>
      <c r="O2085" s="14"/>
      <c r="P2085" s="14">
        <v>47723</v>
      </c>
      <c r="Q2085" s="14"/>
      <c r="R2085" s="14">
        <v>6633</v>
      </c>
      <c r="S2085" s="14"/>
      <c r="T2085" s="14">
        <v>188482</v>
      </c>
      <c r="U2085" s="14"/>
      <c r="V2085" s="15">
        <v>271562</v>
      </c>
      <c r="W2085" s="14"/>
      <c r="X2085" s="5" t="str">
        <f t="shared" si="32"/>
        <v>No</v>
      </c>
      <c r="Y2085" s="14"/>
      <c r="Z2085" s="5"/>
      <c r="AA2085" s="14"/>
      <c r="AB2085" s="5"/>
      <c r="AC2085" s="27"/>
      <c r="AD2085" s="5"/>
      <c r="AE2085" s="14"/>
      <c r="AF2085" s="5"/>
      <c r="AG2085" s="7"/>
    </row>
    <row r="2086" spans="1:33" s="54" customFormat="1">
      <c r="A2086" s="16" t="s">
        <v>6025</v>
      </c>
      <c r="B2086" s="16" t="s">
        <v>6113</v>
      </c>
      <c r="C2086" s="17" t="s">
        <v>254</v>
      </c>
      <c r="D2086" s="186"/>
      <c r="E2086" s="189" t="s">
        <v>6026</v>
      </c>
      <c r="F2086" s="17" t="s">
        <v>83</v>
      </c>
      <c r="G2086" s="17" t="s">
        <v>147</v>
      </c>
      <c r="H2086" s="18">
        <v>0</v>
      </c>
      <c r="I2086" s="13">
        <v>2</v>
      </c>
      <c r="J2086" s="14">
        <v>4584</v>
      </c>
      <c r="K2086" s="19"/>
      <c r="L2086" s="14">
        <v>0</v>
      </c>
      <c r="M2086" s="14"/>
      <c r="N2086" s="14">
        <v>0</v>
      </c>
      <c r="O2086" s="14"/>
      <c r="P2086" s="14">
        <v>14906</v>
      </c>
      <c r="Q2086" s="14"/>
      <c r="R2086" s="14">
        <v>0</v>
      </c>
      <c r="S2086" s="14"/>
      <c r="T2086" s="14">
        <v>27878</v>
      </c>
      <c r="U2086" s="14"/>
      <c r="V2086" s="15">
        <v>47368</v>
      </c>
      <c r="W2086" s="14"/>
      <c r="X2086" s="5" t="str">
        <f t="shared" si="32"/>
        <v>No</v>
      </c>
      <c r="Y2086" s="14"/>
      <c r="Z2086" s="5"/>
      <c r="AA2086" s="14"/>
      <c r="AB2086" s="5"/>
      <c r="AC2086" s="27"/>
      <c r="AD2086" s="5"/>
      <c r="AE2086" s="14"/>
      <c r="AF2086" s="5"/>
      <c r="AG2086" s="7"/>
    </row>
    <row r="2087" spans="1:33" s="54" customFormat="1">
      <c r="A2087" s="16" t="s">
        <v>1790</v>
      </c>
      <c r="B2087" s="16" t="s">
        <v>1791</v>
      </c>
      <c r="C2087" s="17" t="s">
        <v>42</v>
      </c>
      <c r="D2087" s="186">
        <v>2089</v>
      </c>
      <c r="E2087" s="189">
        <v>20089</v>
      </c>
      <c r="F2087" s="17" t="s">
        <v>83</v>
      </c>
      <c r="G2087" s="17" t="s">
        <v>5756</v>
      </c>
      <c r="H2087" s="18">
        <v>18351295</v>
      </c>
      <c r="I2087" s="13">
        <v>2</v>
      </c>
      <c r="J2087" s="14">
        <v>7602</v>
      </c>
      <c r="K2087" s="19"/>
      <c r="L2087" s="14">
        <v>0</v>
      </c>
      <c r="M2087" s="14"/>
      <c r="N2087" s="14">
        <v>0</v>
      </c>
      <c r="O2087" s="14"/>
      <c r="P2087" s="14">
        <v>274483</v>
      </c>
      <c r="Q2087" s="14"/>
      <c r="R2087" s="14">
        <v>38363</v>
      </c>
      <c r="S2087" s="14"/>
      <c r="T2087" s="14">
        <v>0</v>
      </c>
      <c r="U2087" s="14"/>
      <c r="V2087" s="15">
        <v>320448</v>
      </c>
      <c r="W2087" s="14"/>
      <c r="X2087" s="5" t="str">
        <f t="shared" si="32"/>
        <v>No</v>
      </c>
      <c r="Y2087" s="14"/>
      <c r="Z2087" s="5"/>
      <c r="AA2087" s="14"/>
      <c r="AB2087" s="5"/>
      <c r="AC2087" s="27"/>
      <c r="AD2087" s="5"/>
      <c r="AE2087" s="14"/>
      <c r="AF2087" s="5"/>
      <c r="AG2087" s="7"/>
    </row>
    <row r="2088" spans="1:33" s="54" customFormat="1">
      <c r="A2088" s="16" t="s">
        <v>2092</v>
      </c>
      <c r="B2088" s="16" t="s">
        <v>2093</v>
      </c>
      <c r="C2088" s="17" t="s">
        <v>275</v>
      </c>
      <c r="D2088" s="186" t="s">
        <v>2094</v>
      </c>
      <c r="E2088" s="189" t="s">
        <v>2095</v>
      </c>
      <c r="F2088" s="17" t="s">
        <v>157</v>
      </c>
      <c r="G2088" s="17" t="s">
        <v>147</v>
      </c>
      <c r="H2088" s="18">
        <v>0</v>
      </c>
      <c r="I2088" s="13">
        <v>2</v>
      </c>
      <c r="J2088" s="14">
        <v>4990</v>
      </c>
      <c r="K2088" s="19"/>
      <c r="L2088" s="14">
        <v>0</v>
      </c>
      <c r="M2088" s="14"/>
      <c r="N2088" s="14">
        <v>0</v>
      </c>
      <c r="O2088" s="14"/>
      <c r="P2088" s="14">
        <v>7800</v>
      </c>
      <c r="Q2088" s="14"/>
      <c r="R2088" s="14">
        <v>7800</v>
      </c>
      <c r="S2088" s="14"/>
      <c r="T2088" s="14">
        <v>20077</v>
      </c>
      <c r="U2088" s="14"/>
      <c r="V2088" s="15">
        <v>40667</v>
      </c>
      <c r="W2088" s="14"/>
      <c r="X2088" s="5" t="str">
        <f t="shared" si="32"/>
        <v>No</v>
      </c>
      <c r="Y2088" s="14"/>
      <c r="Z2088" s="5"/>
      <c r="AA2088" s="14"/>
      <c r="AB2088" s="5"/>
      <c r="AC2088" s="27"/>
      <c r="AD2088" s="5"/>
      <c r="AE2088" s="14"/>
      <c r="AF2088" s="5"/>
      <c r="AG2088" s="7"/>
    </row>
    <row r="2089" spans="1:33" s="54" customFormat="1">
      <c r="A2089" s="16" t="s">
        <v>6312</v>
      </c>
      <c r="B2089" s="16" t="s">
        <v>1111</v>
      </c>
      <c r="C2089" s="17" t="s">
        <v>163</v>
      </c>
      <c r="D2089" s="186"/>
      <c r="E2089" s="189">
        <v>10196</v>
      </c>
      <c r="F2089" s="17" t="s">
        <v>1320</v>
      </c>
      <c r="G2089" s="17" t="s">
        <v>5756</v>
      </c>
      <c r="H2089" s="18">
        <v>59124</v>
      </c>
      <c r="I2089" s="13">
        <v>2</v>
      </c>
      <c r="J2089" s="14">
        <v>2580</v>
      </c>
      <c r="K2089" s="19"/>
      <c r="L2089" s="14">
        <v>0</v>
      </c>
      <c r="M2089" s="14"/>
      <c r="N2089" s="14">
        <v>0</v>
      </c>
      <c r="O2089" s="14"/>
      <c r="P2089" s="14">
        <v>40705</v>
      </c>
      <c r="Q2089" s="14"/>
      <c r="R2089" s="14">
        <v>19926</v>
      </c>
      <c r="S2089" s="14"/>
      <c r="T2089" s="14">
        <v>0</v>
      </c>
      <c r="U2089" s="14"/>
      <c r="V2089" s="15">
        <v>63211</v>
      </c>
      <c r="W2089" s="14"/>
      <c r="X2089" s="5" t="str">
        <f t="shared" si="32"/>
        <v>No</v>
      </c>
      <c r="Y2089" s="14"/>
      <c r="Z2089" s="5"/>
      <c r="AA2089" s="14"/>
      <c r="AB2089" s="5"/>
      <c r="AC2089" s="27"/>
      <c r="AD2089" s="5"/>
      <c r="AE2089" s="14"/>
      <c r="AF2089" s="5"/>
      <c r="AG2089" s="7"/>
    </row>
    <row r="2090" spans="1:33" s="54" customFormat="1">
      <c r="A2090" s="16" t="s">
        <v>5100</v>
      </c>
      <c r="B2090" s="16" t="s">
        <v>2978</v>
      </c>
      <c r="C2090" s="17" t="s">
        <v>87</v>
      </c>
      <c r="D2090" s="186">
        <v>28</v>
      </c>
      <c r="E2090" s="189">
        <v>28</v>
      </c>
      <c r="F2090" s="17" t="s">
        <v>83</v>
      </c>
      <c r="G2090" s="17" t="s">
        <v>84</v>
      </c>
      <c r="H2090" s="18">
        <v>3059393</v>
      </c>
      <c r="I2090" s="13">
        <v>2</v>
      </c>
      <c r="J2090" s="14">
        <v>2004543</v>
      </c>
      <c r="K2090" s="19"/>
      <c r="L2090" s="14">
        <v>199119</v>
      </c>
      <c r="M2090" s="14"/>
      <c r="N2090" s="14">
        <v>0</v>
      </c>
      <c r="O2090" s="14"/>
      <c r="P2090" s="14">
        <v>354991</v>
      </c>
      <c r="Q2090" s="14"/>
      <c r="R2090" s="14">
        <v>571964</v>
      </c>
      <c r="S2090" s="14"/>
      <c r="T2090" s="14">
        <v>771670</v>
      </c>
      <c r="U2090" s="14"/>
      <c r="V2090" s="15">
        <v>3902287</v>
      </c>
      <c r="W2090" s="14"/>
      <c r="X2090" s="5" t="str">
        <f t="shared" si="32"/>
        <v>No</v>
      </c>
      <c r="Y2090" s="14"/>
      <c r="Z2090" s="5"/>
      <c r="AA2090" s="14"/>
      <c r="AB2090" s="5"/>
      <c r="AC2090" s="27"/>
      <c r="AD2090" s="5"/>
      <c r="AE2090" s="14"/>
      <c r="AF2090" s="5"/>
      <c r="AG2090" s="7"/>
    </row>
    <row r="2091" spans="1:33" s="54" customFormat="1">
      <c r="A2091" s="16" t="s">
        <v>5188</v>
      </c>
      <c r="B2091" s="16" t="s">
        <v>5189</v>
      </c>
      <c r="C2091" s="17" t="s">
        <v>168</v>
      </c>
      <c r="D2091" s="186" t="s">
        <v>5190</v>
      </c>
      <c r="E2091" s="189" t="s">
        <v>5191</v>
      </c>
      <c r="F2091" s="17" t="s">
        <v>83</v>
      </c>
      <c r="G2091" s="17" t="s">
        <v>147</v>
      </c>
      <c r="H2091" s="18">
        <v>0</v>
      </c>
      <c r="I2091" s="13">
        <v>2</v>
      </c>
      <c r="J2091" s="14">
        <v>0</v>
      </c>
      <c r="K2091" s="19"/>
      <c r="L2091" s="14">
        <v>1909</v>
      </c>
      <c r="M2091" s="14"/>
      <c r="N2091" s="14">
        <v>0</v>
      </c>
      <c r="O2091" s="14"/>
      <c r="P2091" s="14">
        <v>22785</v>
      </c>
      <c r="Q2091" s="14"/>
      <c r="R2091" s="14">
        <v>16176</v>
      </c>
      <c r="S2091" s="14"/>
      <c r="T2091" s="14">
        <v>53175</v>
      </c>
      <c r="U2091" s="14"/>
      <c r="V2091" s="15">
        <v>94045</v>
      </c>
      <c r="W2091" s="14"/>
      <c r="X2091" s="5" t="str">
        <f t="shared" si="32"/>
        <v>No</v>
      </c>
      <c r="Y2091" s="14"/>
      <c r="Z2091" s="5"/>
      <c r="AA2091" s="14"/>
      <c r="AB2091" s="5"/>
      <c r="AC2091" s="27"/>
      <c r="AD2091" s="5"/>
      <c r="AE2091" s="14"/>
      <c r="AF2091" s="5"/>
      <c r="AG2091" s="7"/>
    </row>
    <row r="2092" spans="1:33" s="54" customFormat="1">
      <c r="A2092" s="16" t="s">
        <v>505</v>
      </c>
      <c r="B2092" s="16" t="s">
        <v>506</v>
      </c>
      <c r="C2092" s="17" t="s">
        <v>58</v>
      </c>
      <c r="D2092" s="186">
        <v>5210</v>
      </c>
      <c r="E2092" s="189">
        <v>50210</v>
      </c>
      <c r="F2092" s="17" t="s">
        <v>83</v>
      </c>
      <c r="G2092" s="17" t="s">
        <v>5756</v>
      </c>
      <c r="H2092" s="18">
        <v>68444</v>
      </c>
      <c r="I2092" s="13">
        <v>2</v>
      </c>
      <c r="J2092" s="14">
        <v>68133</v>
      </c>
      <c r="K2092" s="19"/>
      <c r="L2092" s="14">
        <v>0</v>
      </c>
      <c r="M2092" s="14"/>
      <c r="N2092" s="14">
        <v>0</v>
      </c>
      <c r="O2092" s="14"/>
      <c r="P2092" s="14">
        <v>15277</v>
      </c>
      <c r="Q2092" s="14"/>
      <c r="R2092" s="14">
        <v>57325</v>
      </c>
      <c r="S2092" s="14"/>
      <c r="T2092" s="14">
        <v>73044</v>
      </c>
      <c r="U2092" s="14"/>
      <c r="V2092" s="15">
        <v>213779</v>
      </c>
      <c r="W2092" s="14"/>
      <c r="X2092" s="5" t="str">
        <f t="shared" si="32"/>
        <v>No</v>
      </c>
      <c r="Y2092" s="14"/>
      <c r="Z2092" s="5"/>
      <c r="AA2092" s="14"/>
      <c r="AB2092" s="5"/>
      <c r="AC2092" s="27"/>
      <c r="AD2092" s="5"/>
      <c r="AE2092" s="14"/>
      <c r="AF2092" s="5"/>
      <c r="AG2092" s="7"/>
    </row>
    <row r="2093" spans="1:33" s="54" customFormat="1">
      <c r="A2093" s="16" t="s">
        <v>1812</v>
      </c>
      <c r="B2093" s="16" t="s">
        <v>1813</v>
      </c>
      <c r="C2093" s="17" t="s">
        <v>87</v>
      </c>
      <c r="D2093" s="186" t="s">
        <v>1814</v>
      </c>
      <c r="E2093" s="189">
        <v>183</v>
      </c>
      <c r="F2093" s="17" t="s">
        <v>36</v>
      </c>
      <c r="G2093" s="17" t="s">
        <v>5756</v>
      </c>
      <c r="H2093" s="18">
        <v>0</v>
      </c>
      <c r="I2093" s="13">
        <v>2</v>
      </c>
      <c r="J2093" s="14">
        <v>4185</v>
      </c>
      <c r="K2093" s="19"/>
      <c r="L2093" s="14">
        <v>0</v>
      </c>
      <c r="M2093" s="14"/>
      <c r="N2093" s="14">
        <v>0</v>
      </c>
      <c r="O2093" s="14"/>
      <c r="P2093" s="14">
        <v>0</v>
      </c>
      <c r="Q2093" s="14"/>
      <c r="R2093" s="14">
        <v>56860</v>
      </c>
      <c r="S2093" s="14"/>
      <c r="T2093" s="14">
        <v>101572</v>
      </c>
      <c r="U2093" s="14"/>
      <c r="V2093" s="15">
        <v>162617</v>
      </c>
      <c r="W2093" s="14"/>
      <c r="X2093" s="5" t="str">
        <f t="shared" si="32"/>
        <v>No</v>
      </c>
      <c r="Y2093" s="14"/>
      <c r="Z2093" s="5"/>
      <c r="AA2093" s="14"/>
      <c r="AB2093" s="5"/>
      <c r="AC2093" s="27"/>
      <c r="AD2093" s="5"/>
      <c r="AE2093" s="14"/>
      <c r="AF2093" s="5"/>
      <c r="AG2093" s="7"/>
    </row>
    <row r="2094" spans="1:33" s="54" customFormat="1">
      <c r="A2094" s="16" t="s">
        <v>5684</v>
      </c>
      <c r="B2094" s="16" t="s">
        <v>5685</v>
      </c>
      <c r="C2094" s="17" t="s">
        <v>254</v>
      </c>
      <c r="D2094" s="186" t="s">
        <v>5686</v>
      </c>
      <c r="E2094" s="189" t="s">
        <v>5687</v>
      </c>
      <c r="F2094" s="17" t="s">
        <v>83</v>
      </c>
      <c r="G2094" s="17" t="s">
        <v>147</v>
      </c>
      <c r="H2094" s="18">
        <v>0</v>
      </c>
      <c r="I2094" s="13">
        <v>2</v>
      </c>
      <c r="J2094" s="14">
        <v>523</v>
      </c>
      <c r="K2094" s="19"/>
      <c r="L2094" s="14">
        <v>0</v>
      </c>
      <c r="M2094" s="14"/>
      <c r="N2094" s="14">
        <v>0</v>
      </c>
      <c r="O2094" s="14"/>
      <c r="P2094" s="14">
        <v>11511</v>
      </c>
      <c r="Q2094" s="14"/>
      <c r="R2094" s="14">
        <v>0</v>
      </c>
      <c r="S2094" s="14"/>
      <c r="T2094" s="14">
        <v>11626</v>
      </c>
      <c r="U2094" s="14"/>
      <c r="V2094" s="15">
        <v>23660</v>
      </c>
      <c r="W2094" s="14"/>
      <c r="X2094" s="5" t="str">
        <f t="shared" si="32"/>
        <v>No</v>
      </c>
      <c r="Y2094" s="14"/>
      <c r="Z2094" s="5"/>
      <c r="AA2094" s="14"/>
      <c r="AB2094" s="5"/>
      <c r="AC2094" s="27"/>
      <c r="AD2094" s="5"/>
      <c r="AE2094" s="14"/>
      <c r="AF2094" s="5"/>
      <c r="AG2094" s="7"/>
    </row>
    <row r="2095" spans="1:33" s="54" customFormat="1">
      <c r="A2095" s="16" t="s">
        <v>6706</v>
      </c>
      <c r="B2095" s="16" t="s">
        <v>6707</v>
      </c>
      <c r="C2095" s="17" t="s">
        <v>39</v>
      </c>
      <c r="D2095" s="186" t="s">
        <v>6708</v>
      </c>
      <c r="E2095" s="189">
        <v>99334</v>
      </c>
      <c r="F2095" s="17" t="s">
        <v>36</v>
      </c>
      <c r="G2095" s="17" t="s">
        <v>5756</v>
      </c>
      <c r="H2095" s="18">
        <v>0</v>
      </c>
      <c r="I2095" s="13">
        <v>2</v>
      </c>
      <c r="J2095" s="14">
        <v>964</v>
      </c>
      <c r="K2095" s="19"/>
      <c r="L2095" s="14">
        <v>0</v>
      </c>
      <c r="M2095" s="14"/>
      <c r="N2095" s="14">
        <v>0</v>
      </c>
      <c r="O2095" s="14"/>
      <c r="P2095" s="14">
        <v>0</v>
      </c>
      <c r="Q2095" s="14"/>
      <c r="R2095" s="14">
        <v>0</v>
      </c>
      <c r="S2095" s="14"/>
      <c r="T2095" s="14">
        <v>107898</v>
      </c>
      <c r="U2095" s="14"/>
      <c r="V2095" s="15">
        <v>108862</v>
      </c>
      <c r="W2095" s="14"/>
      <c r="X2095" s="5" t="str">
        <f t="shared" si="32"/>
        <v>No</v>
      </c>
      <c r="Y2095" s="14"/>
      <c r="Z2095" s="5"/>
      <c r="AA2095" s="14"/>
      <c r="AB2095" s="5"/>
      <c r="AC2095" s="27"/>
      <c r="AD2095" s="5"/>
      <c r="AE2095" s="14"/>
      <c r="AF2095" s="5"/>
      <c r="AG2095" s="7"/>
    </row>
    <row r="2096" spans="1:33" s="54" customFormat="1">
      <c r="A2096" s="16" t="s">
        <v>2996</v>
      </c>
      <c r="B2096" s="16" t="s">
        <v>838</v>
      </c>
      <c r="C2096" s="17" t="s">
        <v>109</v>
      </c>
      <c r="D2096" s="186">
        <v>4218</v>
      </c>
      <c r="E2096" s="189">
        <v>40218</v>
      </c>
      <c r="F2096" s="17" t="s">
        <v>83</v>
      </c>
      <c r="G2096" s="17" t="s">
        <v>5756</v>
      </c>
      <c r="H2096" s="18">
        <v>972546</v>
      </c>
      <c r="I2096" s="13">
        <v>2</v>
      </c>
      <c r="J2096" s="14">
        <v>9397</v>
      </c>
      <c r="K2096" s="19"/>
      <c r="L2096" s="14">
        <v>0</v>
      </c>
      <c r="M2096" s="14"/>
      <c r="N2096" s="14">
        <v>0</v>
      </c>
      <c r="O2096" s="14"/>
      <c r="P2096" s="14">
        <v>86680</v>
      </c>
      <c r="Q2096" s="14"/>
      <c r="R2096" s="14">
        <v>0</v>
      </c>
      <c r="S2096" s="14"/>
      <c r="T2096" s="14">
        <v>36079</v>
      </c>
      <c r="U2096" s="14"/>
      <c r="V2096" s="15">
        <v>132156</v>
      </c>
      <c r="W2096" s="14"/>
      <c r="X2096" s="5" t="str">
        <f t="shared" si="32"/>
        <v>No</v>
      </c>
      <c r="Y2096" s="14"/>
      <c r="Z2096" s="5"/>
      <c r="AA2096" s="14"/>
      <c r="AB2096" s="5"/>
      <c r="AC2096" s="27"/>
      <c r="AD2096" s="5"/>
      <c r="AE2096" s="14"/>
      <c r="AF2096" s="5"/>
      <c r="AG2096" s="7"/>
    </row>
    <row r="2097" spans="1:33" s="54" customFormat="1">
      <c r="A2097" s="16" t="s">
        <v>3715</v>
      </c>
      <c r="B2097" s="16" t="s">
        <v>3716</v>
      </c>
      <c r="C2097" s="17" t="s">
        <v>278</v>
      </c>
      <c r="D2097" s="186" t="s">
        <v>3717</v>
      </c>
      <c r="E2097" s="189" t="s">
        <v>3718</v>
      </c>
      <c r="F2097" s="17" t="s">
        <v>157</v>
      </c>
      <c r="G2097" s="17" t="s">
        <v>147</v>
      </c>
      <c r="H2097" s="18">
        <v>0</v>
      </c>
      <c r="I2097" s="13">
        <v>2</v>
      </c>
      <c r="J2097" s="14">
        <v>10263</v>
      </c>
      <c r="K2097" s="19"/>
      <c r="L2097" s="14">
        <v>0</v>
      </c>
      <c r="M2097" s="14"/>
      <c r="N2097" s="14">
        <v>0</v>
      </c>
      <c r="O2097" s="14"/>
      <c r="P2097" s="14">
        <v>16763</v>
      </c>
      <c r="Q2097" s="14"/>
      <c r="R2097" s="14">
        <v>9740</v>
      </c>
      <c r="S2097" s="14"/>
      <c r="T2097" s="14">
        <v>32961</v>
      </c>
      <c r="U2097" s="14"/>
      <c r="V2097" s="15">
        <v>69727</v>
      </c>
      <c r="W2097" s="14"/>
      <c r="X2097" s="5" t="str">
        <f t="shared" si="32"/>
        <v>No</v>
      </c>
      <c r="Y2097" s="14"/>
      <c r="Z2097" s="5"/>
      <c r="AA2097" s="14"/>
      <c r="AB2097" s="5"/>
      <c r="AC2097" s="27"/>
      <c r="AD2097" s="5"/>
      <c r="AE2097" s="14"/>
      <c r="AF2097" s="5"/>
      <c r="AG2097" s="7"/>
    </row>
    <row r="2098" spans="1:33" s="54" customFormat="1">
      <c r="A2098" s="16" t="s">
        <v>4978</v>
      </c>
      <c r="B2098" s="16" t="s">
        <v>4979</v>
      </c>
      <c r="C2098" s="17" t="s">
        <v>91</v>
      </c>
      <c r="D2098" s="186" t="s">
        <v>4980</v>
      </c>
      <c r="E2098" s="189" t="s">
        <v>4981</v>
      </c>
      <c r="F2098" s="17" t="s">
        <v>83</v>
      </c>
      <c r="G2098" s="17" t="s">
        <v>147</v>
      </c>
      <c r="H2098" s="18">
        <v>0</v>
      </c>
      <c r="I2098" s="13">
        <v>2</v>
      </c>
      <c r="J2098" s="14">
        <v>75860</v>
      </c>
      <c r="K2098" s="19"/>
      <c r="L2098" s="14">
        <v>0</v>
      </c>
      <c r="M2098" s="14"/>
      <c r="N2098" s="14">
        <v>0</v>
      </c>
      <c r="O2098" s="14"/>
      <c r="P2098" s="14">
        <v>0</v>
      </c>
      <c r="Q2098" s="14"/>
      <c r="R2098" s="14">
        <v>334387</v>
      </c>
      <c r="S2098" s="14"/>
      <c r="T2098" s="14">
        <v>370862</v>
      </c>
      <c r="U2098" s="14"/>
      <c r="V2098" s="15">
        <v>781109</v>
      </c>
      <c r="W2098" s="14"/>
      <c r="X2098" s="5" t="str">
        <f t="shared" si="32"/>
        <v>No</v>
      </c>
      <c r="Y2098" s="14"/>
      <c r="Z2098" s="5"/>
      <c r="AA2098" s="14"/>
      <c r="AB2098" s="5"/>
      <c r="AC2098" s="27"/>
      <c r="AD2098" s="5"/>
      <c r="AE2098" s="14"/>
      <c r="AF2098" s="5"/>
      <c r="AG2098" s="7"/>
    </row>
    <row r="2099" spans="1:33" s="54" customFormat="1">
      <c r="A2099" s="16" t="s">
        <v>3810</v>
      </c>
      <c r="B2099" s="16" t="s">
        <v>3811</v>
      </c>
      <c r="C2099" s="17" t="s">
        <v>278</v>
      </c>
      <c r="D2099" s="186" t="s">
        <v>3812</v>
      </c>
      <c r="E2099" s="189" t="s">
        <v>3813</v>
      </c>
      <c r="F2099" s="17" t="s">
        <v>83</v>
      </c>
      <c r="G2099" s="17" t="s">
        <v>147</v>
      </c>
      <c r="H2099" s="18">
        <v>0</v>
      </c>
      <c r="I2099" s="13">
        <v>2</v>
      </c>
      <c r="J2099" s="14">
        <v>3141</v>
      </c>
      <c r="K2099" s="19"/>
      <c r="L2099" s="14">
        <v>0</v>
      </c>
      <c r="M2099" s="14"/>
      <c r="N2099" s="14">
        <v>0</v>
      </c>
      <c r="O2099" s="14"/>
      <c r="P2099" s="14">
        <v>12072</v>
      </c>
      <c r="Q2099" s="14"/>
      <c r="R2099" s="14">
        <v>4881</v>
      </c>
      <c r="S2099" s="14"/>
      <c r="T2099" s="14">
        <v>23951</v>
      </c>
      <c r="U2099" s="14"/>
      <c r="V2099" s="15">
        <v>44045</v>
      </c>
      <c r="W2099" s="14"/>
      <c r="X2099" s="5" t="str">
        <f t="shared" si="32"/>
        <v>No</v>
      </c>
      <c r="Y2099" s="14"/>
      <c r="Z2099" s="5"/>
      <c r="AA2099" s="14"/>
      <c r="AB2099" s="5"/>
      <c r="AC2099" s="27"/>
      <c r="AD2099" s="5"/>
      <c r="AE2099" s="14"/>
      <c r="AF2099" s="5"/>
      <c r="AG2099" s="7"/>
    </row>
    <row r="2100" spans="1:33" s="54" customFormat="1">
      <c r="A2100" s="16" t="s">
        <v>3799</v>
      </c>
      <c r="B2100" s="16" t="s">
        <v>1372</v>
      </c>
      <c r="C2100" s="17" t="s">
        <v>278</v>
      </c>
      <c r="D2100" s="186" t="s">
        <v>3800</v>
      </c>
      <c r="E2100" s="189" t="s">
        <v>3801</v>
      </c>
      <c r="F2100" s="17" t="s">
        <v>157</v>
      </c>
      <c r="G2100" s="17" t="s">
        <v>147</v>
      </c>
      <c r="H2100" s="18">
        <v>0</v>
      </c>
      <c r="I2100" s="13">
        <v>2</v>
      </c>
      <c r="J2100" s="14">
        <v>10096</v>
      </c>
      <c r="K2100" s="19"/>
      <c r="L2100" s="14">
        <v>3333</v>
      </c>
      <c r="M2100" s="14"/>
      <c r="N2100" s="14">
        <v>0</v>
      </c>
      <c r="O2100" s="14"/>
      <c r="P2100" s="14">
        <v>235494</v>
      </c>
      <c r="Q2100" s="14"/>
      <c r="R2100" s="14">
        <v>9919</v>
      </c>
      <c r="S2100" s="14"/>
      <c r="T2100" s="14">
        <v>47260</v>
      </c>
      <c r="U2100" s="14"/>
      <c r="V2100" s="15">
        <v>306102</v>
      </c>
      <c r="W2100" s="14"/>
      <c r="X2100" s="5" t="str">
        <f t="shared" si="32"/>
        <v>No</v>
      </c>
      <c r="Y2100" s="14"/>
      <c r="Z2100" s="5"/>
      <c r="AA2100" s="14"/>
      <c r="AB2100" s="5"/>
      <c r="AC2100" s="27"/>
      <c r="AD2100" s="5"/>
      <c r="AE2100" s="14"/>
      <c r="AF2100" s="5"/>
      <c r="AG2100" s="7"/>
    </row>
    <row r="2101" spans="1:33" s="54" customFormat="1">
      <c r="A2101" s="16" t="s">
        <v>2045</v>
      </c>
      <c r="B2101" s="16" t="s">
        <v>6475</v>
      </c>
      <c r="C2101" s="17" t="s">
        <v>69</v>
      </c>
      <c r="D2101" s="186" t="s">
        <v>2046</v>
      </c>
      <c r="E2101" s="189" t="s">
        <v>2047</v>
      </c>
      <c r="F2101" s="17" t="s">
        <v>83</v>
      </c>
      <c r="G2101" s="17" t="s">
        <v>147</v>
      </c>
      <c r="H2101" s="18">
        <v>0</v>
      </c>
      <c r="I2101" s="13">
        <v>2</v>
      </c>
      <c r="J2101" s="14">
        <v>3236</v>
      </c>
      <c r="K2101" s="19"/>
      <c r="L2101" s="14">
        <v>11270</v>
      </c>
      <c r="M2101" s="14"/>
      <c r="N2101" s="14">
        <v>0</v>
      </c>
      <c r="O2101" s="14"/>
      <c r="P2101" s="14">
        <v>3501</v>
      </c>
      <c r="Q2101" s="14"/>
      <c r="R2101" s="14">
        <v>41885</v>
      </c>
      <c r="S2101" s="14"/>
      <c r="T2101" s="14">
        <v>50940</v>
      </c>
      <c r="U2101" s="14"/>
      <c r="V2101" s="15">
        <v>110832</v>
      </c>
      <c r="W2101" s="14"/>
      <c r="X2101" s="5" t="str">
        <f t="shared" si="32"/>
        <v>No</v>
      </c>
      <c r="Y2101" s="14"/>
      <c r="Z2101" s="5"/>
      <c r="AA2101" s="14"/>
      <c r="AB2101" s="5"/>
      <c r="AC2101" s="27"/>
      <c r="AD2101" s="5"/>
      <c r="AE2101" s="14"/>
      <c r="AF2101" s="5"/>
      <c r="AG2101" s="7"/>
    </row>
    <row r="2102" spans="1:33" s="54" customFormat="1">
      <c r="A2102" s="16" t="s">
        <v>2360</v>
      </c>
      <c r="B2102" s="16" t="s">
        <v>1035</v>
      </c>
      <c r="C2102" s="17" t="s">
        <v>42</v>
      </c>
      <c r="D2102" s="186">
        <v>2143</v>
      </c>
      <c r="E2102" s="189">
        <v>20143</v>
      </c>
      <c r="F2102" s="17" t="s">
        <v>83</v>
      </c>
      <c r="G2102" s="17" t="s">
        <v>5756</v>
      </c>
      <c r="H2102" s="18">
        <v>423566</v>
      </c>
      <c r="I2102" s="13">
        <v>2</v>
      </c>
      <c r="J2102" s="14">
        <v>3461</v>
      </c>
      <c r="K2102" s="19"/>
      <c r="L2102" s="14">
        <v>0</v>
      </c>
      <c r="M2102" s="14"/>
      <c r="N2102" s="14">
        <v>0</v>
      </c>
      <c r="O2102" s="14"/>
      <c r="P2102" s="14">
        <v>46912</v>
      </c>
      <c r="Q2102" s="14"/>
      <c r="R2102" s="14">
        <v>11853</v>
      </c>
      <c r="S2102" s="14"/>
      <c r="T2102" s="14">
        <v>16053</v>
      </c>
      <c r="U2102" s="14"/>
      <c r="V2102" s="15">
        <v>78279</v>
      </c>
      <c r="W2102" s="14"/>
      <c r="X2102" s="5" t="str">
        <f t="shared" si="32"/>
        <v>No</v>
      </c>
      <c r="Y2102" s="14"/>
      <c r="Z2102" s="5"/>
      <c r="AA2102" s="14"/>
      <c r="AB2102" s="5"/>
      <c r="AC2102" s="27"/>
      <c r="AD2102" s="5"/>
      <c r="AE2102" s="14"/>
      <c r="AF2102" s="5"/>
      <c r="AG2102" s="7"/>
    </row>
    <row r="2103" spans="1:33" s="54" customFormat="1">
      <c r="A2103" s="16" t="s">
        <v>649</v>
      </c>
      <c r="B2103" s="16" t="s">
        <v>650</v>
      </c>
      <c r="C2103" s="17" t="s">
        <v>91</v>
      </c>
      <c r="D2103" s="186" t="s">
        <v>651</v>
      </c>
      <c r="E2103" s="189">
        <v>99358</v>
      </c>
      <c r="F2103" s="17" t="s">
        <v>36</v>
      </c>
      <c r="G2103" s="17" t="s">
        <v>5756</v>
      </c>
      <c r="H2103" s="18">
        <v>0</v>
      </c>
      <c r="I2103" s="13">
        <v>2</v>
      </c>
      <c r="J2103" s="14">
        <v>3671</v>
      </c>
      <c r="K2103" s="19"/>
      <c r="L2103" s="14">
        <v>0</v>
      </c>
      <c r="M2103" s="14"/>
      <c r="N2103" s="14">
        <v>0</v>
      </c>
      <c r="O2103" s="14"/>
      <c r="P2103" s="14">
        <v>7352</v>
      </c>
      <c r="Q2103" s="14"/>
      <c r="R2103" s="14">
        <v>0</v>
      </c>
      <c r="S2103" s="14"/>
      <c r="T2103" s="14">
        <v>77930</v>
      </c>
      <c r="U2103" s="14"/>
      <c r="V2103" s="15">
        <v>88953</v>
      </c>
      <c r="W2103" s="14"/>
      <c r="X2103" s="5" t="str">
        <f t="shared" si="32"/>
        <v>No</v>
      </c>
      <c r="Y2103" s="14"/>
      <c r="Z2103" s="5"/>
      <c r="AA2103" s="14"/>
      <c r="AB2103" s="5"/>
      <c r="AC2103" s="27"/>
      <c r="AD2103" s="5"/>
      <c r="AE2103" s="14"/>
      <c r="AF2103" s="5"/>
      <c r="AG2103" s="7"/>
    </row>
    <row r="2104" spans="1:33" s="54" customFormat="1">
      <c r="A2104" s="16" t="s">
        <v>5296</v>
      </c>
      <c r="B2104" s="16" t="s">
        <v>5297</v>
      </c>
      <c r="C2104" s="17" t="s">
        <v>58</v>
      </c>
      <c r="D2104" s="186" t="s">
        <v>5298</v>
      </c>
      <c r="E2104" s="189" t="s">
        <v>5299</v>
      </c>
      <c r="F2104" s="17" t="s">
        <v>83</v>
      </c>
      <c r="G2104" s="17" t="s">
        <v>147</v>
      </c>
      <c r="H2104" s="18">
        <v>0</v>
      </c>
      <c r="I2104" s="13">
        <v>2</v>
      </c>
      <c r="J2104" s="14">
        <v>31083</v>
      </c>
      <c r="K2104" s="19"/>
      <c r="L2104" s="14">
        <v>0</v>
      </c>
      <c r="M2104" s="14"/>
      <c r="N2104" s="14">
        <v>0</v>
      </c>
      <c r="O2104" s="14"/>
      <c r="P2104" s="14">
        <v>66894</v>
      </c>
      <c r="Q2104" s="14"/>
      <c r="R2104" s="14">
        <v>26187</v>
      </c>
      <c r="S2104" s="14"/>
      <c r="T2104" s="14">
        <v>45889</v>
      </c>
      <c r="U2104" s="14"/>
      <c r="V2104" s="15">
        <v>170053</v>
      </c>
      <c r="W2104" s="14"/>
      <c r="X2104" s="5" t="str">
        <f t="shared" si="32"/>
        <v>No</v>
      </c>
      <c r="Y2104" s="14"/>
      <c r="Z2104" s="5"/>
      <c r="AA2104" s="14"/>
      <c r="AB2104" s="5"/>
      <c r="AC2104" s="27"/>
      <c r="AD2104" s="5"/>
      <c r="AE2104" s="14"/>
      <c r="AF2104" s="5"/>
      <c r="AG2104" s="7"/>
    </row>
    <row r="2105" spans="1:33" s="54" customFormat="1">
      <c r="A2105" s="16" t="s">
        <v>4956</v>
      </c>
      <c r="B2105" s="16" t="s">
        <v>4957</v>
      </c>
      <c r="C2105" s="17" t="s">
        <v>91</v>
      </c>
      <c r="D2105" s="186" t="s">
        <v>4958</v>
      </c>
      <c r="E2105" s="189" t="s">
        <v>4959</v>
      </c>
      <c r="F2105" s="17" t="s">
        <v>83</v>
      </c>
      <c r="G2105" s="17" t="s">
        <v>147</v>
      </c>
      <c r="H2105" s="18">
        <v>0</v>
      </c>
      <c r="I2105" s="13">
        <v>2</v>
      </c>
      <c r="J2105" s="14">
        <v>3020</v>
      </c>
      <c r="K2105" s="19"/>
      <c r="L2105" s="14">
        <v>1989</v>
      </c>
      <c r="M2105" s="14"/>
      <c r="N2105" s="14">
        <v>0</v>
      </c>
      <c r="O2105" s="14"/>
      <c r="P2105" s="14">
        <v>42832</v>
      </c>
      <c r="Q2105" s="14"/>
      <c r="R2105" s="14">
        <v>22208</v>
      </c>
      <c r="S2105" s="14"/>
      <c r="T2105" s="14">
        <v>35280</v>
      </c>
      <c r="U2105" s="14"/>
      <c r="V2105" s="15">
        <v>105329</v>
      </c>
      <c r="W2105" s="14"/>
      <c r="X2105" s="5" t="str">
        <f t="shared" si="32"/>
        <v>No</v>
      </c>
      <c r="Y2105" s="14"/>
      <c r="Z2105" s="5"/>
      <c r="AA2105" s="14"/>
      <c r="AB2105" s="5"/>
      <c r="AC2105" s="27"/>
      <c r="AD2105" s="5"/>
      <c r="AE2105" s="14"/>
      <c r="AF2105" s="5"/>
      <c r="AG2105" s="7"/>
    </row>
    <row r="2106" spans="1:33" s="54" customFormat="1">
      <c r="A2106" s="16" t="s">
        <v>2253</v>
      </c>
      <c r="B2106" s="16" t="s">
        <v>2254</v>
      </c>
      <c r="C2106" s="17" t="s">
        <v>275</v>
      </c>
      <c r="D2106" s="186" t="s">
        <v>2255</v>
      </c>
      <c r="E2106" s="189" t="s">
        <v>2256</v>
      </c>
      <c r="F2106" s="17" t="s">
        <v>83</v>
      </c>
      <c r="G2106" s="17" t="s">
        <v>147</v>
      </c>
      <c r="H2106" s="18">
        <v>0</v>
      </c>
      <c r="I2106" s="13">
        <v>2</v>
      </c>
      <c r="J2106" s="14">
        <v>8969</v>
      </c>
      <c r="K2106" s="19"/>
      <c r="L2106" s="14">
        <v>0</v>
      </c>
      <c r="M2106" s="14"/>
      <c r="N2106" s="14">
        <v>0</v>
      </c>
      <c r="O2106" s="14"/>
      <c r="P2106" s="14">
        <v>25109</v>
      </c>
      <c r="Q2106" s="14"/>
      <c r="R2106" s="14">
        <v>25109</v>
      </c>
      <c r="S2106" s="14"/>
      <c r="T2106" s="14">
        <v>69204</v>
      </c>
      <c r="U2106" s="14"/>
      <c r="V2106" s="15">
        <v>128391</v>
      </c>
      <c r="W2106" s="14"/>
      <c r="X2106" s="5" t="str">
        <f t="shared" si="32"/>
        <v>No</v>
      </c>
      <c r="Y2106" s="14"/>
      <c r="Z2106" s="5"/>
      <c r="AA2106" s="14"/>
      <c r="AB2106" s="5"/>
      <c r="AC2106" s="27"/>
      <c r="AD2106" s="5"/>
      <c r="AE2106" s="14"/>
      <c r="AF2106" s="5"/>
      <c r="AG2106" s="7"/>
    </row>
    <row r="2107" spans="1:33" s="54" customFormat="1">
      <c r="A2107" s="16" t="s">
        <v>1253</v>
      </c>
      <c r="B2107" s="16" t="s">
        <v>1254</v>
      </c>
      <c r="C2107" s="17" t="s">
        <v>65</v>
      </c>
      <c r="D2107" s="186" t="s">
        <v>1255</v>
      </c>
      <c r="E2107" s="189">
        <v>279</v>
      </c>
      <c r="F2107" s="17" t="s">
        <v>36</v>
      </c>
      <c r="G2107" s="17" t="s">
        <v>5756</v>
      </c>
      <c r="H2107" s="18">
        <v>0</v>
      </c>
      <c r="I2107" s="13">
        <v>2</v>
      </c>
      <c r="J2107" s="14">
        <v>2985</v>
      </c>
      <c r="K2107" s="19"/>
      <c r="L2107" s="14">
        <v>0</v>
      </c>
      <c r="M2107" s="14"/>
      <c r="N2107" s="14">
        <v>0</v>
      </c>
      <c r="O2107" s="14"/>
      <c r="P2107" s="14">
        <v>30863</v>
      </c>
      <c r="Q2107" s="14"/>
      <c r="R2107" s="14">
        <v>0</v>
      </c>
      <c r="S2107" s="14"/>
      <c r="T2107" s="14">
        <v>0</v>
      </c>
      <c r="U2107" s="14"/>
      <c r="V2107" s="15">
        <v>33848</v>
      </c>
      <c r="W2107" s="14"/>
      <c r="X2107" s="5" t="str">
        <f t="shared" si="32"/>
        <v>No</v>
      </c>
      <c r="Y2107" s="14"/>
      <c r="Z2107" s="5"/>
      <c r="AA2107" s="14"/>
      <c r="AB2107" s="5"/>
      <c r="AC2107" s="27"/>
      <c r="AD2107" s="5"/>
      <c r="AE2107" s="14"/>
      <c r="AF2107" s="5"/>
      <c r="AG2107" s="7"/>
    </row>
    <row r="2108" spans="1:33" s="54" customFormat="1">
      <c r="A2108" s="16" t="s">
        <v>6710</v>
      </c>
      <c r="B2108" s="16" t="s">
        <v>2167</v>
      </c>
      <c r="C2108" s="17" t="s">
        <v>275</v>
      </c>
      <c r="D2108" s="186" t="s">
        <v>2168</v>
      </c>
      <c r="E2108" s="189" t="s">
        <v>2169</v>
      </c>
      <c r="F2108" s="17" t="s">
        <v>83</v>
      </c>
      <c r="G2108" s="17" t="s">
        <v>147</v>
      </c>
      <c r="H2108" s="18">
        <v>0</v>
      </c>
      <c r="I2108" s="13">
        <v>2</v>
      </c>
      <c r="J2108" s="14">
        <v>8949</v>
      </c>
      <c r="K2108" s="19"/>
      <c r="L2108" s="14">
        <v>0</v>
      </c>
      <c r="M2108" s="14"/>
      <c r="N2108" s="14">
        <v>0</v>
      </c>
      <c r="O2108" s="14"/>
      <c r="P2108" s="14">
        <v>6903</v>
      </c>
      <c r="Q2108" s="14"/>
      <c r="R2108" s="14">
        <v>6903</v>
      </c>
      <c r="S2108" s="14"/>
      <c r="T2108" s="14">
        <v>22371</v>
      </c>
      <c r="U2108" s="14"/>
      <c r="V2108" s="15">
        <v>45126</v>
      </c>
      <c r="W2108" s="14"/>
      <c r="X2108" s="5" t="str">
        <f t="shared" si="32"/>
        <v>No</v>
      </c>
      <c r="Y2108" s="14"/>
      <c r="Z2108" s="5"/>
      <c r="AA2108" s="14"/>
      <c r="AB2108" s="5"/>
      <c r="AC2108" s="27"/>
      <c r="AD2108" s="5"/>
      <c r="AE2108" s="14"/>
      <c r="AF2108" s="5"/>
      <c r="AG2108" s="7"/>
    </row>
    <row r="2109" spans="1:33" s="54" customFormat="1">
      <c r="A2109" s="16" t="s">
        <v>3891</v>
      </c>
      <c r="B2109" s="16" t="s">
        <v>3892</v>
      </c>
      <c r="C2109" s="17" t="s">
        <v>278</v>
      </c>
      <c r="D2109" s="186" t="s">
        <v>3893</v>
      </c>
      <c r="E2109" s="189" t="s">
        <v>3894</v>
      </c>
      <c r="F2109" s="17" t="s">
        <v>83</v>
      </c>
      <c r="G2109" s="17" t="s">
        <v>147</v>
      </c>
      <c r="H2109" s="18">
        <v>0</v>
      </c>
      <c r="I2109" s="13">
        <v>2</v>
      </c>
      <c r="J2109" s="14">
        <v>4980</v>
      </c>
      <c r="K2109" s="19"/>
      <c r="L2109" s="14">
        <v>0</v>
      </c>
      <c r="M2109" s="14"/>
      <c r="N2109" s="14">
        <v>0</v>
      </c>
      <c r="O2109" s="14"/>
      <c r="P2109" s="14">
        <v>37880</v>
      </c>
      <c r="Q2109" s="14"/>
      <c r="R2109" s="14">
        <v>24225</v>
      </c>
      <c r="S2109" s="14"/>
      <c r="T2109" s="14">
        <v>66732</v>
      </c>
      <c r="U2109" s="14"/>
      <c r="V2109" s="15">
        <v>133817</v>
      </c>
      <c r="W2109" s="14"/>
      <c r="X2109" s="5" t="str">
        <f t="shared" si="32"/>
        <v>No</v>
      </c>
      <c r="Y2109" s="14"/>
      <c r="Z2109" s="5"/>
      <c r="AA2109" s="14"/>
      <c r="AB2109" s="5"/>
      <c r="AC2109" s="27"/>
      <c r="AD2109" s="5"/>
      <c r="AE2109" s="14"/>
      <c r="AF2109" s="5"/>
      <c r="AG2109" s="7"/>
    </row>
    <row r="2110" spans="1:33" s="54" customFormat="1">
      <c r="A2110" s="16" t="s">
        <v>114</v>
      </c>
      <c r="B2110" s="16" t="s">
        <v>115</v>
      </c>
      <c r="C2110" s="17" t="s">
        <v>42</v>
      </c>
      <c r="D2110" s="186">
        <v>2176</v>
      </c>
      <c r="E2110" s="189">
        <v>20176</v>
      </c>
      <c r="F2110" s="17" t="s">
        <v>88</v>
      </c>
      <c r="G2110" s="17" t="s">
        <v>5756</v>
      </c>
      <c r="H2110" s="18">
        <v>18351295</v>
      </c>
      <c r="I2110" s="13">
        <v>2</v>
      </c>
      <c r="J2110" s="14">
        <v>284949</v>
      </c>
      <c r="K2110" s="19"/>
      <c r="L2110" s="14">
        <v>0</v>
      </c>
      <c r="M2110" s="14"/>
      <c r="N2110" s="14">
        <v>0</v>
      </c>
      <c r="O2110" s="14"/>
      <c r="P2110" s="14">
        <v>0</v>
      </c>
      <c r="Q2110" s="14"/>
      <c r="R2110" s="14">
        <v>159620</v>
      </c>
      <c r="S2110" s="14"/>
      <c r="T2110" s="14">
        <v>0</v>
      </c>
      <c r="U2110" s="14"/>
      <c r="V2110" s="15">
        <v>444569</v>
      </c>
      <c r="W2110" s="14"/>
      <c r="X2110" s="5" t="str">
        <f t="shared" si="32"/>
        <v>No</v>
      </c>
      <c r="Y2110" s="14"/>
      <c r="Z2110" s="5"/>
      <c r="AA2110" s="14"/>
      <c r="AB2110" s="5"/>
      <c r="AC2110" s="27"/>
      <c r="AD2110" s="5"/>
      <c r="AE2110" s="14"/>
      <c r="AF2110" s="5"/>
      <c r="AG2110" s="7"/>
    </row>
    <row r="2111" spans="1:33" s="54" customFormat="1">
      <c r="A2111" s="16" t="s">
        <v>6705</v>
      </c>
      <c r="B2111" s="16" t="s">
        <v>2227</v>
      </c>
      <c r="C2111" s="17" t="s">
        <v>275</v>
      </c>
      <c r="D2111" s="186" t="s">
        <v>2230</v>
      </c>
      <c r="E2111" s="189" t="s">
        <v>2231</v>
      </c>
      <c r="F2111" s="17" t="s">
        <v>83</v>
      </c>
      <c r="G2111" s="17" t="s">
        <v>147</v>
      </c>
      <c r="H2111" s="18">
        <v>0</v>
      </c>
      <c r="I2111" s="13">
        <v>2</v>
      </c>
      <c r="J2111" s="14">
        <v>1110</v>
      </c>
      <c r="K2111" s="19"/>
      <c r="L2111" s="14">
        <v>0</v>
      </c>
      <c r="M2111" s="14"/>
      <c r="N2111" s="14">
        <v>0</v>
      </c>
      <c r="O2111" s="14"/>
      <c r="P2111" s="14">
        <v>12522</v>
      </c>
      <c r="Q2111" s="14"/>
      <c r="R2111" s="14">
        <v>12522</v>
      </c>
      <c r="S2111" s="14"/>
      <c r="T2111" s="14">
        <v>33735</v>
      </c>
      <c r="U2111" s="14"/>
      <c r="V2111" s="15">
        <v>59889</v>
      </c>
      <c r="W2111" s="14"/>
      <c r="X2111" s="5" t="str">
        <f t="shared" si="32"/>
        <v>No</v>
      </c>
      <c r="Y2111" s="14"/>
      <c r="Z2111" s="5"/>
      <c r="AA2111" s="14"/>
      <c r="AB2111" s="5"/>
      <c r="AC2111" s="27"/>
      <c r="AD2111" s="5"/>
      <c r="AE2111" s="14"/>
      <c r="AF2111" s="5"/>
      <c r="AG2111" s="7"/>
    </row>
    <row r="2112" spans="1:33" s="54" customFormat="1">
      <c r="A2112" s="16" t="s">
        <v>968</v>
      </c>
      <c r="B2112" s="16" t="s">
        <v>969</v>
      </c>
      <c r="C2112" s="17" t="s">
        <v>129</v>
      </c>
      <c r="D2112" s="186" t="s">
        <v>970</v>
      </c>
      <c r="E2112" s="189" t="s">
        <v>971</v>
      </c>
      <c r="F2112" s="17" t="s">
        <v>83</v>
      </c>
      <c r="G2112" s="17" t="s">
        <v>147</v>
      </c>
      <c r="H2112" s="18">
        <v>0</v>
      </c>
      <c r="I2112" s="13">
        <v>2</v>
      </c>
      <c r="J2112" s="14">
        <v>5259</v>
      </c>
      <c r="K2112" s="19"/>
      <c r="L2112" s="14">
        <v>0</v>
      </c>
      <c r="M2112" s="14"/>
      <c r="N2112" s="14">
        <v>0</v>
      </c>
      <c r="O2112" s="14"/>
      <c r="P2112" s="14">
        <v>44276</v>
      </c>
      <c r="Q2112" s="14"/>
      <c r="R2112" s="14">
        <v>0</v>
      </c>
      <c r="S2112" s="14"/>
      <c r="T2112" s="14">
        <v>38709</v>
      </c>
      <c r="U2112" s="14"/>
      <c r="V2112" s="15">
        <v>88244</v>
      </c>
      <c r="W2112" s="14"/>
      <c r="X2112" s="5" t="str">
        <f t="shared" si="32"/>
        <v>No</v>
      </c>
      <c r="Y2112" s="14"/>
      <c r="Z2112" s="5"/>
      <c r="AA2112" s="14"/>
      <c r="AB2112" s="5"/>
      <c r="AC2112" s="27"/>
      <c r="AD2112" s="5"/>
      <c r="AE2112" s="14"/>
      <c r="AF2112" s="5"/>
      <c r="AG2112" s="7"/>
    </row>
    <row r="2113" spans="1:33" s="54" customFormat="1">
      <c r="A2113" s="16" t="s">
        <v>437</v>
      </c>
      <c r="B2113" s="16" t="s">
        <v>438</v>
      </c>
      <c r="C2113" s="17" t="s">
        <v>79</v>
      </c>
      <c r="D2113" s="186" t="s">
        <v>439</v>
      </c>
      <c r="E2113" s="189">
        <v>99406</v>
      </c>
      <c r="F2113" s="17" t="s">
        <v>36</v>
      </c>
      <c r="G2113" s="17" t="s">
        <v>5756</v>
      </c>
      <c r="H2113" s="18">
        <v>0</v>
      </c>
      <c r="I2113" s="13">
        <v>2</v>
      </c>
      <c r="J2113" s="14">
        <v>6152</v>
      </c>
      <c r="K2113" s="19"/>
      <c r="L2113" s="14">
        <v>0</v>
      </c>
      <c r="M2113" s="14"/>
      <c r="N2113" s="14">
        <v>0</v>
      </c>
      <c r="O2113" s="14"/>
      <c r="P2113" s="14">
        <v>0</v>
      </c>
      <c r="Q2113" s="14"/>
      <c r="R2113" s="14">
        <v>0</v>
      </c>
      <c r="S2113" s="14"/>
      <c r="T2113" s="14">
        <v>311378</v>
      </c>
      <c r="U2113" s="14"/>
      <c r="V2113" s="15">
        <v>317530</v>
      </c>
      <c r="W2113" s="14"/>
      <c r="X2113" s="5" t="str">
        <f t="shared" si="32"/>
        <v>No</v>
      </c>
      <c r="Y2113" s="14"/>
      <c r="Z2113" s="5"/>
      <c r="AA2113" s="14"/>
      <c r="AB2113" s="5"/>
      <c r="AC2113" s="27"/>
      <c r="AD2113" s="5"/>
      <c r="AE2113" s="14"/>
      <c r="AF2113" s="5"/>
      <c r="AG2113" s="7"/>
    </row>
    <row r="2114" spans="1:33" s="54" customFormat="1">
      <c r="A2114" s="16" t="s">
        <v>6350</v>
      </c>
      <c r="B2114" s="16" t="s">
        <v>6170</v>
      </c>
      <c r="C2114" s="17" t="s">
        <v>91</v>
      </c>
      <c r="D2114" s="186"/>
      <c r="E2114" s="189">
        <v>90278</v>
      </c>
      <c r="F2114" s="17" t="s">
        <v>83</v>
      </c>
      <c r="G2114" s="17" t="s">
        <v>5756</v>
      </c>
      <c r="H2114" s="18">
        <v>12150996</v>
      </c>
      <c r="I2114" s="13">
        <v>2</v>
      </c>
      <c r="J2114" s="14">
        <v>11397</v>
      </c>
      <c r="K2114" s="19"/>
      <c r="L2114" s="14">
        <v>0</v>
      </c>
      <c r="M2114" s="14"/>
      <c r="N2114" s="14">
        <v>0</v>
      </c>
      <c r="O2114" s="14"/>
      <c r="P2114" s="14">
        <v>354452</v>
      </c>
      <c r="Q2114" s="14"/>
      <c r="R2114" s="14">
        <v>0</v>
      </c>
      <c r="S2114" s="14"/>
      <c r="T2114" s="14">
        <v>0</v>
      </c>
      <c r="U2114" s="14"/>
      <c r="V2114" s="15">
        <v>365849</v>
      </c>
      <c r="W2114" s="14"/>
      <c r="X2114" s="5" t="str">
        <f t="shared" si="32"/>
        <v>No</v>
      </c>
      <c r="Y2114" s="14"/>
      <c r="Z2114" s="5"/>
      <c r="AA2114" s="14"/>
      <c r="AB2114" s="5"/>
      <c r="AC2114" s="27"/>
      <c r="AD2114" s="5"/>
      <c r="AE2114" s="14"/>
      <c r="AF2114" s="5"/>
      <c r="AG2114" s="7"/>
    </row>
    <row r="2115" spans="1:33" s="54" customFormat="1">
      <c r="A2115" s="16" t="s">
        <v>853</v>
      </c>
      <c r="B2115" s="16" t="s">
        <v>854</v>
      </c>
      <c r="C2115" s="17" t="s">
        <v>129</v>
      </c>
      <c r="D2115" s="186" t="s">
        <v>855</v>
      </c>
      <c r="E2115" s="189" t="s">
        <v>856</v>
      </c>
      <c r="F2115" s="17" t="s">
        <v>83</v>
      </c>
      <c r="G2115" s="17" t="s">
        <v>147</v>
      </c>
      <c r="H2115" s="18">
        <v>0</v>
      </c>
      <c r="I2115" s="13">
        <v>2</v>
      </c>
      <c r="J2115" s="14">
        <v>256</v>
      </c>
      <c r="K2115" s="19"/>
      <c r="L2115" s="14">
        <v>0</v>
      </c>
      <c r="M2115" s="14"/>
      <c r="N2115" s="14">
        <v>0</v>
      </c>
      <c r="O2115" s="14"/>
      <c r="P2115" s="14">
        <v>27216</v>
      </c>
      <c r="Q2115" s="14"/>
      <c r="R2115" s="14">
        <v>0</v>
      </c>
      <c r="S2115" s="14"/>
      <c r="T2115" s="14">
        <v>22477</v>
      </c>
      <c r="U2115" s="14"/>
      <c r="V2115" s="15">
        <v>49949</v>
      </c>
      <c r="W2115" s="14"/>
      <c r="X2115" s="5" t="str">
        <f t="shared" ref="X2115:X2178" si="33">IF(W2115&amp;U2115&amp;S2115&amp;Q2115&amp;O2115&amp;M2115&amp;K2115&lt;&gt;"","Yes","No")</f>
        <v>No</v>
      </c>
      <c r="Y2115" s="14"/>
      <c r="Z2115" s="5"/>
      <c r="AA2115" s="14"/>
      <c r="AB2115" s="5"/>
      <c r="AC2115" s="27"/>
      <c r="AD2115" s="5"/>
      <c r="AE2115" s="14"/>
      <c r="AF2115" s="5"/>
      <c r="AG2115" s="7"/>
    </row>
    <row r="2116" spans="1:33" s="54" customFormat="1">
      <c r="A2116" s="16" t="s">
        <v>5938</v>
      </c>
      <c r="B2116" s="16" t="s">
        <v>4458</v>
      </c>
      <c r="C2116" s="17" t="s">
        <v>160</v>
      </c>
      <c r="D2116" s="186" t="s">
        <v>4459</v>
      </c>
      <c r="E2116" s="189" t="s">
        <v>4460</v>
      </c>
      <c r="F2116" s="17" t="s">
        <v>83</v>
      </c>
      <c r="G2116" s="17" t="s">
        <v>147</v>
      </c>
      <c r="H2116" s="18">
        <v>0</v>
      </c>
      <c r="I2116" s="13">
        <v>2</v>
      </c>
      <c r="J2116" s="14">
        <v>11769</v>
      </c>
      <c r="K2116" s="19"/>
      <c r="L2116" s="14">
        <v>0</v>
      </c>
      <c r="M2116" s="14"/>
      <c r="N2116" s="14">
        <v>0</v>
      </c>
      <c r="O2116" s="14"/>
      <c r="P2116" s="14">
        <v>58408</v>
      </c>
      <c r="Q2116" s="14"/>
      <c r="R2116" s="14">
        <v>10382</v>
      </c>
      <c r="S2116" s="14"/>
      <c r="T2116" s="14">
        <v>61865</v>
      </c>
      <c r="U2116" s="14"/>
      <c r="V2116" s="15">
        <v>142424</v>
      </c>
      <c r="W2116" s="14"/>
      <c r="X2116" s="5" t="str">
        <f t="shared" si="33"/>
        <v>No</v>
      </c>
      <c r="Y2116" s="14"/>
      <c r="Z2116" s="5"/>
      <c r="AA2116" s="14"/>
      <c r="AB2116" s="5"/>
      <c r="AC2116" s="27"/>
      <c r="AD2116" s="5"/>
      <c r="AE2116" s="14"/>
      <c r="AF2116" s="5"/>
      <c r="AG2116" s="7"/>
    </row>
    <row r="2117" spans="1:33" s="54" customFormat="1">
      <c r="A2117" s="16" t="s">
        <v>5336</v>
      </c>
      <c r="B2117" s="16" t="s">
        <v>5337</v>
      </c>
      <c r="C2117" s="17" t="s">
        <v>58</v>
      </c>
      <c r="D2117" s="186" t="s">
        <v>5338</v>
      </c>
      <c r="E2117" s="189" t="s">
        <v>5339</v>
      </c>
      <c r="F2117" s="17" t="s">
        <v>83</v>
      </c>
      <c r="G2117" s="17" t="s">
        <v>147</v>
      </c>
      <c r="H2117" s="18">
        <v>0</v>
      </c>
      <c r="I2117" s="13">
        <v>2</v>
      </c>
      <c r="J2117" s="14">
        <v>49800</v>
      </c>
      <c r="K2117" s="19"/>
      <c r="L2117" s="14">
        <v>0</v>
      </c>
      <c r="M2117" s="14"/>
      <c r="N2117" s="14">
        <v>0</v>
      </c>
      <c r="O2117" s="14"/>
      <c r="P2117" s="14">
        <v>4857</v>
      </c>
      <c r="Q2117" s="14"/>
      <c r="R2117" s="14">
        <v>20979</v>
      </c>
      <c r="S2117" s="14"/>
      <c r="T2117" s="14">
        <v>50424</v>
      </c>
      <c r="U2117" s="14"/>
      <c r="V2117" s="15">
        <v>126060</v>
      </c>
      <c r="W2117" s="14"/>
      <c r="X2117" s="5" t="str">
        <f t="shared" si="33"/>
        <v>No</v>
      </c>
      <c r="Y2117" s="14"/>
      <c r="Z2117" s="5"/>
      <c r="AA2117" s="14"/>
      <c r="AB2117" s="5"/>
      <c r="AC2117" s="27"/>
      <c r="AD2117" s="5"/>
      <c r="AE2117" s="14"/>
      <c r="AF2117" s="5"/>
      <c r="AG2117" s="7"/>
    </row>
    <row r="2118" spans="1:33" s="54" customFormat="1">
      <c r="A2118" s="16" t="s">
        <v>779</v>
      </c>
      <c r="B2118" s="16" t="s">
        <v>780</v>
      </c>
      <c r="C2118" s="17" t="s">
        <v>129</v>
      </c>
      <c r="D2118" s="186" t="s">
        <v>781</v>
      </c>
      <c r="E2118" s="189" t="s">
        <v>782</v>
      </c>
      <c r="F2118" s="17" t="s">
        <v>83</v>
      </c>
      <c r="G2118" s="17" t="s">
        <v>147</v>
      </c>
      <c r="H2118" s="18">
        <v>0</v>
      </c>
      <c r="I2118" s="13">
        <v>2</v>
      </c>
      <c r="J2118" s="14">
        <v>26537</v>
      </c>
      <c r="K2118" s="19"/>
      <c r="L2118" s="14">
        <v>0</v>
      </c>
      <c r="M2118" s="14"/>
      <c r="N2118" s="14">
        <v>0</v>
      </c>
      <c r="O2118" s="14"/>
      <c r="P2118" s="14">
        <v>100931</v>
      </c>
      <c r="Q2118" s="14"/>
      <c r="R2118" s="14">
        <v>0</v>
      </c>
      <c r="S2118" s="14"/>
      <c r="T2118" s="14">
        <v>97526</v>
      </c>
      <c r="U2118" s="14"/>
      <c r="V2118" s="15">
        <v>224994</v>
      </c>
      <c r="W2118" s="14"/>
      <c r="X2118" s="5" t="str">
        <f t="shared" si="33"/>
        <v>No</v>
      </c>
      <c r="Y2118" s="14"/>
      <c r="Z2118" s="5"/>
      <c r="AA2118" s="14"/>
      <c r="AB2118" s="5"/>
      <c r="AC2118" s="27"/>
      <c r="AD2118" s="5"/>
      <c r="AE2118" s="14"/>
      <c r="AF2118" s="5"/>
      <c r="AG2118" s="7"/>
    </row>
    <row r="2119" spans="1:33" s="54" customFormat="1">
      <c r="A2119" s="16" t="s">
        <v>1291</v>
      </c>
      <c r="B2119" s="16" t="s">
        <v>1292</v>
      </c>
      <c r="C2119" s="17" t="s">
        <v>141</v>
      </c>
      <c r="D2119" s="186" t="s">
        <v>1293</v>
      </c>
      <c r="E2119" s="189" t="s">
        <v>1294</v>
      </c>
      <c r="F2119" s="17" t="s">
        <v>157</v>
      </c>
      <c r="G2119" s="17" t="s">
        <v>147</v>
      </c>
      <c r="H2119" s="18">
        <v>0</v>
      </c>
      <c r="I2119" s="13">
        <v>2</v>
      </c>
      <c r="J2119" s="14">
        <v>19154</v>
      </c>
      <c r="K2119" s="19"/>
      <c r="L2119" s="14">
        <v>0</v>
      </c>
      <c r="M2119" s="14"/>
      <c r="N2119" s="14">
        <v>0</v>
      </c>
      <c r="O2119" s="14"/>
      <c r="P2119" s="14">
        <v>18160</v>
      </c>
      <c r="Q2119" s="14"/>
      <c r="R2119" s="14">
        <v>35143</v>
      </c>
      <c r="S2119" s="14"/>
      <c r="T2119" s="14">
        <v>53303</v>
      </c>
      <c r="U2119" s="14"/>
      <c r="V2119" s="15">
        <v>125760</v>
      </c>
      <c r="W2119" s="14"/>
      <c r="X2119" s="5" t="str">
        <f t="shared" si="33"/>
        <v>No</v>
      </c>
      <c r="Y2119" s="14"/>
      <c r="Z2119" s="5"/>
      <c r="AA2119" s="14"/>
      <c r="AB2119" s="5"/>
      <c r="AC2119" s="27"/>
      <c r="AD2119" s="5"/>
      <c r="AE2119" s="14"/>
      <c r="AF2119" s="5"/>
      <c r="AG2119" s="7"/>
    </row>
    <row r="2120" spans="1:33" s="54" customFormat="1">
      <c r="A2120" s="16" t="s">
        <v>5451</v>
      </c>
      <c r="B2120" s="16" t="s">
        <v>5452</v>
      </c>
      <c r="C2120" s="17" t="s">
        <v>58</v>
      </c>
      <c r="D2120" s="186" t="s">
        <v>5453</v>
      </c>
      <c r="E2120" s="189" t="s">
        <v>5454</v>
      </c>
      <c r="F2120" s="17" t="s">
        <v>83</v>
      </c>
      <c r="G2120" s="17" t="s">
        <v>147</v>
      </c>
      <c r="H2120" s="18">
        <v>0</v>
      </c>
      <c r="I2120" s="13">
        <v>2</v>
      </c>
      <c r="J2120" s="14">
        <v>69716</v>
      </c>
      <c r="K2120" s="19"/>
      <c r="L2120" s="14">
        <v>0</v>
      </c>
      <c r="M2120" s="14"/>
      <c r="N2120" s="14">
        <v>0</v>
      </c>
      <c r="O2120" s="14"/>
      <c r="P2120" s="14">
        <v>26311</v>
      </c>
      <c r="Q2120" s="14"/>
      <c r="R2120" s="14">
        <v>38506</v>
      </c>
      <c r="S2120" s="14"/>
      <c r="T2120" s="14">
        <v>63169</v>
      </c>
      <c r="U2120" s="14"/>
      <c r="V2120" s="15">
        <v>197702</v>
      </c>
      <c r="W2120" s="14"/>
      <c r="X2120" s="5" t="str">
        <f t="shared" si="33"/>
        <v>No</v>
      </c>
      <c r="Y2120" s="14"/>
      <c r="Z2120" s="5"/>
      <c r="AA2120" s="14"/>
      <c r="AB2120" s="5"/>
      <c r="AC2120" s="27"/>
      <c r="AD2120" s="5"/>
      <c r="AE2120" s="14"/>
      <c r="AF2120" s="5"/>
      <c r="AG2120" s="7"/>
    </row>
    <row r="2121" spans="1:33" s="54" customFormat="1">
      <c r="A2121" s="16" t="s">
        <v>2415</v>
      </c>
      <c r="B2121" s="16" t="s">
        <v>2416</v>
      </c>
      <c r="C2121" s="17" t="s">
        <v>46</v>
      </c>
      <c r="D2121" s="186" t="s">
        <v>2417</v>
      </c>
      <c r="E2121" s="189" t="s">
        <v>2418</v>
      </c>
      <c r="F2121" s="17" t="s">
        <v>88</v>
      </c>
      <c r="G2121" s="17" t="s">
        <v>147</v>
      </c>
      <c r="H2121" s="18">
        <v>0</v>
      </c>
      <c r="I2121" s="13">
        <v>2</v>
      </c>
      <c r="J2121" s="14">
        <v>2946</v>
      </c>
      <c r="K2121" s="19"/>
      <c r="L2121" s="14">
        <v>40</v>
      </c>
      <c r="M2121" s="14"/>
      <c r="N2121" s="14">
        <v>0</v>
      </c>
      <c r="O2121" s="14"/>
      <c r="P2121" s="14">
        <v>43032</v>
      </c>
      <c r="Q2121" s="14"/>
      <c r="R2121" s="14">
        <v>37200</v>
      </c>
      <c r="S2121" s="14"/>
      <c r="T2121" s="14">
        <v>0</v>
      </c>
      <c r="U2121" s="14"/>
      <c r="V2121" s="15">
        <v>83218</v>
      </c>
      <c r="W2121" s="14"/>
      <c r="X2121" s="5" t="str">
        <f t="shared" si="33"/>
        <v>No</v>
      </c>
      <c r="Y2121" s="14"/>
      <c r="Z2121" s="5"/>
      <c r="AA2121" s="14"/>
      <c r="AB2121" s="5"/>
      <c r="AC2121" s="27"/>
      <c r="AD2121" s="5"/>
      <c r="AE2121" s="14"/>
      <c r="AF2121" s="5"/>
      <c r="AG2121" s="7"/>
    </row>
    <row r="2122" spans="1:33" s="54" customFormat="1">
      <c r="A2122" s="16" t="s">
        <v>269</v>
      </c>
      <c r="B2122" s="16" t="s">
        <v>270</v>
      </c>
      <c r="C2122" s="17" t="s">
        <v>58</v>
      </c>
      <c r="D2122" s="186" t="s">
        <v>271</v>
      </c>
      <c r="E2122" s="189">
        <v>55240</v>
      </c>
      <c r="F2122" s="17" t="s">
        <v>36</v>
      </c>
      <c r="G2122" s="17" t="s">
        <v>5756</v>
      </c>
      <c r="H2122" s="18">
        <v>0</v>
      </c>
      <c r="I2122" s="13">
        <v>2</v>
      </c>
      <c r="J2122" s="14">
        <v>6903</v>
      </c>
      <c r="K2122" s="19"/>
      <c r="L2122" s="14">
        <v>0</v>
      </c>
      <c r="M2122" s="14"/>
      <c r="N2122" s="14">
        <v>0</v>
      </c>
      <c r="O2122" s="14"/>
      <c r="P2122" s="14">
        <v>165000</v>
      </c>
      <c r="Q2122" s="14"/>
      <c r="R2122" s="14">
        <v>0</v>
      </c>
      <c r="S2122" s="14"/>
      <c r="T2122" s="14">
        <v>138028</v>
      </c>
      <c r="U2122" s="14"/>
      <c r="V2122" s="15">
        <v>309931</v>
      </c>
      <c r="W2122" s="14"/>
      <c r="X2122" s="5" t="str">
        <f t="shared" si="33"/>
        <v>No</v>
      </c>
      <c r="Y2122" s="14"/>
      <c r="Z2122" s="5"/>
      <c r="AA2122" s="14"/>
      <c r="AB2122" s="5"/>
      <c r="AC2122" s="27"/>
      <c r="AD2122" s="5"/>
      <c r="AE2122" s="14"/>
      <c r="AF2122" s="5"/>
      <c r="AG2122" s="7"/>
    </row>
    <row r="2123" spans="1:33" s="54" customFormat="1">
      <c r="A2123" s="16" t="s">
        <v>5940</v>
      </c>
      <c r="B2123" s="16" t="s">
        <v>4448</v>
      </c>
      <c r="C2123" s="17" t="s">
        <v>160</v>
      </c>
      <c r="D2123" s="186" t="s">
        <v>4449</v>
      </c>
      <c r="E2123" s="189" t="s">
        <v>4450</v>
      </c>
      <c r="F2123" s="17" t="s">
        <v>157</v>
      </c>
      <c r="G2123" s="17" t="s">
        <v>147</v>
      </c>
      <c r="H2123" s="18">
        <v>0</v>
      </c>
      <c r="I2123" s="13">
        <v>2</v>
      </c>
      <c r="J2123" s="14">
        <v>302198</v>
      </c>
      <c r="K2123" s="19"/>
      <c r="L2123" s="14">
        <v>144815</v>
      </c>
      <c r="M2123" s="14"/>
      <c r="N2123" s="14">
        <v>0</v>
      </c>
      <c r="O2123" s="14"/>
      <c r="P2123" s="14">
        <v>91899</v>
      </c>
      <c r="Q2123" s="14"/>
      <c r="R2123" s="14">
        <v>0</v>
      </c>
      <c r="S2123" s="14"/>
      <c r="T2123" s="14">
        <v>90913</v>
      </c>
      <c r="U2123" s="14"/>
      <c r="V2123" s="15">
        <v>629825</v>
      </c>
      <c r="W2123" s="14"/>
      <c r="X2123" s="5" t="str">
        <f t="shared" si="33"/>
        <v>No</v>
      </c>
      <c r="Y2123" s="14"/>
      <c r="Z2123" s="5"/>
      <c r="AA2123" s="14"/>
      <c r="AB2123" s="5"/>
      <c r="AC2123" s="27"/>
      <c r="AD2123" s="5"/>
      <c r="AE2123" s="14"/>
      <c r="AF2123" s="5"/>
      <c r="AG2123" s="7"/>
    </row>
    <row r="2124" spans="1:33" s="54" customFormat="1">
      <c r="A2124" s="16" t="s">
        <v>596</v>
      </c>
      <c r="B2124" s="16" t="s">
        <v>597</v>
      </c>
      <c r="C2124" s="17" t="s">
        <v>420</v>
      </c>
      <c r="D2124" s="186" t="s">
        <v>598</v>
      </c>
      <c r="E2124" s="189" t="s">
        <v>599</v>
      </c>
      <c r="F2124" s="17" t="s">
        <v>83</v>
      </c>
      <c r="G2124" s="17" t="s">
        <v>147</v>
      </c>
      <c r="H2124" s="18">
        <v>0</v>
      </c>
      <c r="I2124" s="13">
        <v>2</v>
      </c>
      <c r="J2124" s="14">
        <v>20569</v>
      </c>
      <c r="K2124" s="19"/>
      <c r="L2124" s="14">
        <v>0</v>
      </c>
      <c r="M2124" s="14"/>
      <c r="N2124" s="14">
        <v>0</v>
      </c>
      <c r="O2124" s="14"/>
      <c r="P2124" s="14">
        <v>0</v>
      </c>
      <c r="Q2124" s="14"/>
      <c r="R2124" s="14">
        <v>0</v>
      </c>
      <c r="S2124" s="14"/>
      <c r="T2124" s="14">
        <v>0</v>
      </c>
      <c r="U2124" s="14"/>
      <c r="V2124" s="15">
        <v>20569</v>
      </c>
      <c r="W2124" s="14"/>
      <c r="X2124" s="5" t="str">
        <f t="shared" si="33"/>
        <v>No</v>
      </c>
      <c r="Y2124" s="14"/>
      <c r="Z2124" s="5"/>
      <c r="AA2124" s="14"/>
      <c r="AB2124" s="5"/>
      <c r="AC2124" s="27"/>
      <c r="AD2124" s="5"/>
      <c r="AE2124" s="14"/>
      <c r="AF2124" s="5"/>
      <c r="AG2124" s="7"/>
    </row>
    <row r="2125" spans="1:33" s="54" customFormat="1">
      <c r="A2125" s="16" t="s">
        <v>5359</v>
      </c>
      <c r="B2125" s="16" t="s">
        <v>5360</v>
      </c>
      <c r="C2125" s="17" t="s">
        <v>58</v>
      </c>
      <c r="D2125" s="186" t="s">
        <v>5361</v>
      </c>
      <c r="E2125" s="189" t="s">
        <v>5362</v>
      </c>
      <c r="F2125" s="17" t="s">
        <v>83</v>
      </c>
      <c r="G2125" s="17" t="s">
        <v>147</v>
      </c>
      <c r="H2125" s="18">
        <v>0</v>
      </c>
      <c r="I2125" s="13">
        <v>2</v>
      </c>
      <c r="J2125" s="14">
        <v>32118</v>
      </c>
      <c r="K2125" s="19"/>
      <c r="L2125" s="14">
        <v>0</v>
      </c>
      <c r="M2125" s="14"/>
      <c r="N2125" s="14">
        <v>0</v>
      </c>
      <c r="O2125" s="14"/>
      <c r="P2125" s="14">
        <v>27054</v>
      </c>
      <c r="Q2125" s="14"/>
      <c r="R2125" s="14">
        <v>17120</v>
      </c>
      <c r="S2125" s="14"/>
      <c r="T2125" s="14">
        <v>42259</v>
      </c>
      <c r="U2125" s="14"/>
      <c r="V2125" s="15">
        <v>118551</v>
      </c>
      <c r="W2125" s="14"/>
      <c r="X2125" s="5" t="str">
        <f t="shared" si="33"/>
        <v>No</v>
      </c>
      <c r="Y2125" s="14"/>
      <c r="Z2125" s="5"/>
      <c r="AA2125" s="14"/>
      <c r="AB2125" s="5"/>
      <c r="AC2125" s="27"/>
      <c r="AD2125" s="5"/>
      <c r="AE2125" s="14"/>
      <c r="AF2125" s="5"/>
      <c r="AG2125" s="7"/>
    </row>
    <row r="2126" spans="1:33" s="54" customFormat="1">
      <c r="A2126" s="16" t="s">
        <v>3963</v>
      </c>
      <c r="B2126" s="16" t="s">
        <v>3964</v>
      </c>
      <c r="C2126" s="17" t="s">
        <v>278</v>
      </c>
      <c r="D2126" s="186" t="s">
        <v>3965</v>
      </c>
      <c r="E2126" s="189" t="s">
        <v>3966</v>
      </c>
      <c r="F2126" s="17" t="s">
        <v>83</v>
      </c>
      <c r="G2126" s="17" t="s">
        <v>147</v>
      </c>
      <c r="H2126" s="18">
        <v>0</v>
      </c>
      <c r="I2126" s="13">
        <v>2</v>
      </c>
      <c r="J2126" s="14">
        <v>8497</v>
      </c>
      <c r="K2126" s="19"/>
      <c r="L2126" s="14">
        <v>0</v>
      </c>
      <c r="M2126" s="14"/>
      <c r="N2126" s="14">
        <v>0</v>
      </c>
      <c r="O2126" s="14"/>
      <c r="P2126" s="14">
        <v>26814</v>
      </c>
      <c r="Q2126" s="14"/>
      <c r="R2126" s="14">
        <v>13514</v>
      </c>
      <c r="S2126" s="14"/>
      <c r="T2126" s="14">
        <v>59956</v>
      </c>
      <c r="U2126" s="14"/>
      <c r="V2126" s="15">
        <v>108781</v>
      </c>
      <c r="W2126" s="14"/>
      <c r="X2126" s="5" t="str">
        <f t="shared" si="33"/>
        <v>No</v>
      </c>
      <c r="Y2126" s="14"/>
      <c r="Z2126" s="5"/>
      <c r="AA2126" s="14"/>
      <c r="AB2126" s="5"/>
      <c r="AC2126" s="27"/>
      <c r="AD2126" s="5"/>
      <c r="AE2126" s="14"/>
      <c r="AF2126" s="5"/>
      <c r="AG2126" s="7"/>
    </row>
    <row r="2127" spans="1:33" s="54" customFormat="1">
      <c r="A2127" s="16" t="s">
        <v>1510</v>
      </c>
      <c r="B2127" s="16" t="s">
        <v>105</v>
      </c>
      <c r="C2127" s="17" t="s">
        <v>178</v>
      </c>
      <c r="D2127" s="186" t="s">
        <v>1511</v>
      </c>
      <c r="E2127" s="189" t="s">
        <v>1512</v>
      </c>
      <c r="F2127" s="17" t="s">
        <v>83</v>
      </c>
      <c r="G2127" s="17" t="s">
        <v>147</v>
      </c>
      <c r="H2127" s="18">
        <v>0</v>
      </c>
      <c r="I2127" s="13">
        <v>2</v>
      </c>
      <c r="J2127" s="14">
        <v>12526</v>
      </c>
      <c r="K2127" s="19"/>
      <c r="L2127" s="14">
        <v>0</v>
      </c>
      <c r="M2127" s="14"/>
      <c r="N2127" s="14">
        <v>0</v>
      </c>
      <c r="O2127" s="14"/>
      <c r="P2127" s="14">
        <v>75937</v>
      </c>
      <c r="Q2127" s="14"/>
      <c r="R2127" s="14">
        <v>76027</v>
      </c>
      <c r="S2127" s="14"/>
      <c r="T2127" s="14">
        <v>25350</v>
      </c>
      <c r="U2127" s="14"/>
      <c r="V2127" s="15">
        <v>189840</v>
      </c>
      <c r="W2127" s="14"/>
      <c r="X2127" s="5" t="str">
        <f t="shared" si="33"/>
        <v>No</v>
      </c>
      <c r="Y2127" s="14"/>
      <c r="Z2127" s="5"/>
      <c r="AA2127" s="14"/>
      <c r="AB2127" s="5"/>
      <c r="AC2127" s="27"/>
      <c r="AD2127" s="5"/>
      <c r="AE2127" s="14"/>
      <c r="AF2127" s="5"/>
      <c r="AG2127" s="7"/>
    </row>
    <row r="2128" spans="1:33" s="54" customFormat="1">
      <c r="A2128" s="16" t="s">
        <v>1303</v>
      </c>
      <c r="B2128" s="16" t="s">
        <v>1304</v>
      </c>
      <c r="C2128" s="17" t="s">
        <v>141</v>
      </c>
      <c r="D2128" s="186" t="s">
        <v>1305</v>
      </c>
      <c r="E2128" s="189" t="s">
        <v>1306</v>
      </c>
      <c r="F2128" s="17" t="s">
        <v>83</v>
      </c>
      <c r="G2128" s="17" t="s">
        <v>147</v>
      </c>
      <c r="H2128" s="18">
        <v>0</v>
      </c>
      <c r="I2128" s="13">
        <v>2</v>
      </c>
      <c r="J2128" s="14">
        <v>3478</v>
      </c>
      <c r="K2128" s="19"/>
      <c r="L2128" s="14">
        <v>7200</v>
      </c>
      <c r="M2128" s="14"/>
      <c r="N2128" s="14">
        <v>0</v>
      </c>
      <c r="O2128" s="14"/>
      <c r="P2128" s="14">
        <v>12039</v>
      </c>
      <c r="Q2128" s="14"/>
      <c r="R2128" s="14">
        <v>22452</v>
      </c>
      <c r="S2128" s="14"/>
      <c r="T2128" s="14">
        <v>41125</v>
      </c>
      <c r="U2128" s="14"/>
      <c r="V2128" s="15">
        <v>86294</v>
      </c>
      <c r="W2128" s="14"/>
      <c r="X2128" s="5" t="str">
        <f t="shared" si="33"/>
        <v>No</v>
      </c>
      <c r="Y2128" s="14"/>
      <c r="Z2128" s="5"/>
      <c r="AA2128" s="14"/>
      <c r="AB2128" s="5"/>
      <c r="AC2128" s="27"/>
      <c r="AD2128" s="5"/>
      <c r="AE2128" s="14"/>
      <c r="AF2128" s="5"/>
      <c r="AG2128" s="7"/>
    </row>
    <row r="2129" spans="1:33" s="54" customFormat="1">
      <c r="A2129" s="16" t="s">
        <v>671</v>
      </c>
      <c r="B2129" s="16" t="s">
        <v>672</v>
      </c>
      <c r="C2129" s="17" t="s">
        <v>46</v>
      </c>
      <c r="D2129" s="186" t="s">
        <v>673</v>
      </c>
      <c r="E2129" s="189">
        <v>55258</v>
      </c>
      <c r="F2129" s="17" t="s">
        <v>36</v>
      </c>
      <c r="G2129" s="17" t="s">
        <v>5756</v>
      </c>
      <c r="H2129" s="18">
        <v>0</v>
      </c>
      <c r="I2129" s="13">
        <v>2</v>
      </c>
      <c r="J2129" s="14">
        <v>7083</v>
      </c>
      <c r="K2129" s="19"/>
      <c r="L2129" s="14">
        <v>0</v>
      </c>
      <c r="M2129" s="14"/>
      <c r="N2129" s="14">
        <v>0</v>
      </c>
      <c r="O2129" s="14"/>
      <c r="P2129" s="14">
        <v>101866</v>
      </c>
      <c r="Q2129" s="14"/>
      <c r="R2129" s="14">
        <v>0</v>
      </c>
      <c r="S2129" s="14"/>
      <c r="T2129" s="14">
        <v>133051</v>
      </c>
      <c r="U2129" s="14"/>
      <c r="V2129" s="15">
        <v>242000</v>
      </c>
      <c r="W2129" s="14"/>
      <c r="X2129" s="5" t="str">
        <f t="shared" si="33"/>
        <v>No</v>
      </c>
      <c r="Y2129" s="14"/>
      <c r="Z2129" s="5"/>
      <c r="AA2129" s="14"/>
      <c r="AB2129" s="5"/>
      <c r="AC2129" s="27"/>
      <c r="AD2129" s="5"/>
      <c r="AE2129" s="14"/>
      <c r="AF2129" s="5"/>
      <c r="AG2129" s="7"/>
    </row>
    <row r="2130" spans="1:33" s="54" customFormat="1">
      <c r="A2130" s="16" t="s">
        <v>4546</v>
      </c>
      <c r="B2130" s="16" t="s">
        <v>4547</v>
      </c>
      <c r="C2130" s="17" t="s">
        <v>454</v>
      </c>
      <c r="D2130" s="186" t="s">
        <v>4548</v>
      </c>
      <c r="E2130" s="189" t="s">
        <v>4549</v>
      </c>
      <c r="F2130" s="17" t="s">
        <v>83</v>
      </c>
      <c r="G2130" s="17" t="s">
        <v>147</v>
      </c>
      <c r="H2130" s="18">
        <v>0</v>
      </c>
      <c r="I2130" s="13">
        <v>2</v>
      </c>
      <c r="J2130" s="14">
        <v>71983</v>
      </c>
      <c r="K2130" s="19"/>
      <c r="L2130" s="14">
        <v>9968</v>
      </c>
      <c r="M2130" s="14"/>
      <c r="N2130" s="14">
        <v>0</v>
      </c>
      <c r="O2130" s="14"/>
      <c r="P2130" s="14">
        <v>976125</v>
      </c>
      <c r="Q2130" s="14"/>
      <c r="R2130" s="14">
        <v>0</v>
      </c>
      <c r="S2130" s="14"/>
      <c r="T2130" s="14">
        <v>246170</v>
      </c>
      <c r="U2130" s="14"/>
      <c r="V2130" s="15">
        <v>1304246</v>
      </c>
      <c r="W2130" s="14"/>
      <c r="X2130" s="5" t="str">
        <f t="shared" si="33"/>
        <v>No</v>
      </c>
      <c r="Y2130" s="14"/>
      <c r="Z2130" s="5"/>
      <c r="AA2130" s="14"/>
      <c r="AB2130" s="5"/>
      <c r="AC2130" s="27"/>
      <c r="AD2130" s="5"/>
      <c r="AE2130" s="14"/>
      <c r="AF2130" s="5"/>
      <c r="AG2130" s="7"/>
    </row>
    <row r="2131" spans="1:33" s="54" customFormat="1">
      <c r="A2131" s="16" t="s">
        <v>6333</v>
      </c>
      <c r="B2131" s="16" t="s">
        <v>6334</v>
      </c>
      <c r="C2131" s="17" t="s">
        <v>91</v>
      </c>
      <c r="D2131" s="186">
        <v>9227</v>
      </c>
      <c r="E2131" s="189">
        <v>90227</v>
      </c>
      <c r="F2131" s="17" t="s">
        <v>83</v>
      </c>
      <c r="G2131" s="17" t="s">
        <v>5756</v>
      </c>
      <c r="H2131" s="18">
        <v>214811</v>
      </c>
      <c r="I2131" s="13">
        <v>2</v>
      </c>
      <c r="J2131" s="14">
        <v>42068</v>
      </c>
      <c r="K2131" s="19"/>
      <c r="L2131" s="14">
        <v>1190</v>
      </c>
      <c r="M2131" s="14"/>
      <c r="N2131" s="14">
        <v>0</v>
      </c>
      <c r="O2131" s="14"/>
      <c r="P2131" s="14">
        <v>258728</v>
      </c>
      <c r="Q2131" s="14"/>
      <c r="R2131" s="14">
        <v>413083</v>
      </c>
      <c r="S2131" s="14"/>
      <c r="T2131" s="14">
        <v>198607</v>
      </c>
      <c r="U2131" s="14"/>
      <c r="V2131" s="15">
        <v>913676</v>
      </c>
      <c r="W2131" s="14"/>
      <c r="X2131" s="5" t="str">
        <f t="shared" si="33"/>
        <v>No</v>
      </c>
      <c r="Y2131" s="14"/>
      <c r="Z2131" s="5"/>
      <c r="AA2131" s="14"/>
      <c r="AB2131" s="5"/>
      <c r="AC2131" s="27"/>
      <c r="AD2131" s="5"/>
      <c r="AE2131" s="14"/>
      <c r="AF2131" s="5"/>
      <c r="AG2131" s="7"/>
    </row>
    <row r="2132" spans="1:33" s="54" customFormat="1">
      <c r="A2132" s="16" t="s">
        <v>56</v>
      </c>
      <c r="B2132" s="16" t="s">
        <v>57</v>
      </c>
      <c r="C2132" s="17" t="s">
        <v>58</v>
      </c>
      <c r="D2132" s="186" t="s">
        <v>59</v>
      </c>
      <c r="E2132" s="189">
        <v>55282</v>
      </c>
      <c r="F2132" s="17" t="s">
        <v>36</v>
      </c>
      <c r="G2132" s="17" t="s">
        <v>5756</v>
      </c>
      <c r="H2132" s="18">
        <v>0</v>
      </c>
      <c r="I2132" s="13">
        <v>2</v>
      </c>
      <c r="J2132" s="14">
        <v>28330</v>
      </c>
      <c r="K2132" s="19"/>
      <c r="L2132" s="14">
        <v>0</v>
      </c>
      <c r="M2132" s="14"/>
      <c r="N2132" s="14">
        <v>0</v>
      </c>
      <c r="O2132" s="14"/>
      <c r="P2132" s="14">
        <v>310900</v>
      </c>
      <c r="Q2132" s="14"/>
      <c r="R2132" s="14">
        <v>4232</v>
      </c>
      <c r="S2132" s="14"/>
      <c r="T2132" s="14">
        <v>294950</v>
      </c>
      <c r="U2132" s="14"/>
      <c r="V2132" s="15">
        <v>638412</v>
      </c>
      <c r="W2132" s="14"/>
      <c r="X2132" s="5" t="str">
        <f t="shared" si="33"/>
        <v>No</v>
      </c>
      <c r="Y2132" s="14"/>
      <c r="Z2132" s="5"/>
      <c r="AA2132" s="14"/>
      <c r="AB2132" s="5"/>
      <c r="AC2132" s="27"/>
      <c r="AD2132" s="5"/>
      <c r="AE2132" s="14"/>
      <c r="AF2132" s="5"/>
      <c r="AG2132" s="7"/>
    </row>
    <row r="2133" spans="1:33" s="54" customFormat="1">
      <c r="A2133" s="16" t="s">
        <v>811</v>
      </c>
      <c r="B2133" s="16" t="s">
        <v>812</v>
      </c>
      <c r="C2133" s="17" t="s">
        <v>129</v>
      </c>
      <c r="D2133" s="186" t="s">
        <v>813</v>
      </c>
      <c r="E2133" s="189" t="s">
        <v>814</v>
      </c>
      <c r="F2133" s="17" t="s">
        <v>83</v>
      </c>
      <c r="G2133" s="17" t="s">
        <v>147</v>
      </c>
      <c r="H2133" s="18">
        <v>0</v>
      </c>
      <c r="I2133" s="13">
        <v>2</v>
      </c>
      <c r="J2133" s="14">
        <v>7825</v>
      </c>
      <c r="K2133" s="19"/>
      <c r="L2133" s="14">
        <v>0</v>
      </c>
      <c r="M2133" s="14"/>
      <c r="N2133" s="14">
        <v>0</v>
      </c>
      <c r="O2133" s="14"/>
      <c r="P2133" s="14">
        <v>47709</v>
      </c>
      <c r="Q2133" s="14"/>
      <c r="R2133" s="14">
        <v>0</v>
      </c>
      <c r="S2133" s="14"/>
      <c r="T2133" s="14">
        <v>42660</v>
      </c>
      <c r="U2133" s="14"/>
      <c r="V2133" s="15">
        <v>98194</v>
      </c>
      <c r="W2133" s="14"/>
      <c r="X2133" s="5" t="str">
        <f t="shared" si="33"/>
        <v>No</v>
      </c>
      <c r="Y2133" s="14"/>
      <c r="Z2133" s="5"/>
      <c r="AA2133" s="14"/>
      <c r="AB2133" s="5"/>
      <c r="AC2133" s="27"/>
      <c r="AD2133" s="5"/>
      <c r="AE2133" s="14"/>
      <c r="AF2133" s="5"/>
      <c r="AG2133" s="7"/>
    </row>
    <row r="2134" spans="1:33" s="54" customFormat="1">
      <c r="A2134" s="16" t="s">
        <v>2775</v>
      </c>
      <c r="B2134" s="16" t="s">
        <v>965</v>
      </c>
      <c r="C2134" s="17" t="s">
        <v>58</v>
      </c>
      <c r="D2134" s="186" t="s">
        <v>5382</v>
      </c>
      <c r="E2134" s="189" t="s">
        <v>5383</v>
      </c>
      <c r="F2134" s="17" t="s">
        <v>83</v>
      </c>
      <c r="G2134" s="17" t="s">
        <v>147</v>
      </c>
      <c r="H2134" s="18">
        <v>0</v>
      </c>
      <c r="I2134" s="13">
        <v>2</v>
      </c>
      <c r="J2134" s="14">
        <v>83534</v>
      </c>
      <c r="K2134" s="19"/>
      <c r="L2134" s="14">
        <v>0</v>
      </c>
      <c r="M2134" s="14"/>
      <c r="N2134" s="14">
        <v>0</v>
      </c>
      <c r="O2134" s="14"/>
      <c r="P2134" s="14">
        <v>4981</v>
      </c>
      <c r="Q2134" s="14"/>
      <c r="R2134" s="14">
        <v>30216</v>
      </c>
      <c r="S2134" s="14"/>
      <c r="T2134" s="14">
        <v>66959</v>
      </c>
      <c r="U2134" s="14"/>
      <c r="V2134" s="15">
        <v>185690</v>
      </c>
      <c r="W2134" s="14"/>
      <c r="X2134" s="5" t="str">
        <f t="shared" si="33"/>
        <v>No</v>
      </c>
      <c r="Y2134" s="14"/>
      <c r="Z2134" s="5"/>
      <c r="AA2134" s="14"/>
      <c r="AB2134" s="5"/>
      <c r="AC2134" s="27"/>
      <c r="AD2134" s="5"/>
      <c r="AE2134" s="14"/>
      <c r="AF2134" s="5"/>
      <c r="AG2134" s="7"/>
    </row>
    <row r="2135" spans="1:33" s="54" customFormat="1">
      <c r="A2135" s="16" t="s">
        <v>3439</v>
      </c>
      <c r="B2135" s="16" t="s">
        <v>893</v>
      </c>
      <c r="C2135" s="17" t="s">
        <v>34</v>
      </c>
      <c r="D2135" s="186" t="s">
        <v>3440</v>
      </c>
      <c r="E2135" s="189" t="s">
        <v>3441</v>
      </c>
      <c r="F2135" s="17" t="s">
        <v>157</v>
      </c>
      <c r="G2135" s="17" t="s">
        <v>147</v>
      </c>
      <c r="H2135" s="18">
        <v>0</v>
      </c>
      <c r="I2135" s="13">
        <v>2</v>
      </c>
      <c r="J2135" s="14">
        <v>27668</v>
      </c>
      <c r="K2135" s="19"/>
      <c r="L2135" s="14">
        <v>1650</v>
      </c>
      <c r="M2135" s="14"/>
      <c r="N2135" s="14">
        <v>0</v>
      </c>
      <c r="O2135" s="14"/>
      <c r="P2135" s="14">
        <v>39516</v>
      </c>
      <c r="Q2135" s="14"/>
      <c r="R2135" s="14">
        <v>17568</v>
      </c>
      <c r="S2135" s="14"/>
      <c r="T2135" s="14">
        <v>83012</v>
      </c>
      <c r="U2135" s="14"/>
      <c r="V2135" s="15">
        <v>169414</v>
      </c>
      <c r="W2135" s="14"/>
      <c r="X2135" s="5" t="str">
        <f t="shared" si="33"/>
        <v>No</v>
      </c>
      <c r="Y2135" s="14"/>
      <c r="Z2135" s="5"/>
      <c r="AA2135" s="14"/>
      <c r="AB2135" s="5"/>
      <c r="AC2135" s="27"/>
      <c r="AD2135" s="5"/>
      <c r="AE2135" s="14"/>
      <c r="AF2135" s="5"/>
      <c r="AG2135" s="7"/>
    </row>
    <row r="2136" spans="1:33" s="54" customFormat="1">
      <c r="A2136" s="16" t="s">
        <v>3852</v>
      </c>
      <c r="B2136" s="16" t="s">
        <v>3837</v>
      </c>
      <c r="C2136" s="17" t="s">
        <v>278</v>
      </c>
      <c r="D2136" s="186" t="s">
        <v>3853</v>
      </c>
      <c r="E2136" s="189" t="s">
        <v>3854</v>
      </c>
      <c r="F2136" s="17" t="s">
        <v>157</v>
      </c>
      <c r="G2136" s="17" t="s">
        <v>147</v>
      </c>
      <c r="H2136" s="18">
        <v>0</v>
      </c>
      <c r="I2136" s="13">
        <v>2</v>
      </c>
      <c r="J2136" s="14">
        <v>8018</v>
      </c>
      <c r="K2136" s="19"/>
      <c r="L2136" s="14">
        <v>0</v>
      </c>
      <c r="M2136" s="14"/>
      <c r="N2136" s="14">
        <v>0</v>
      </c>
      <c r="O2136" s="14"/>
      <c r="P2136" s="14">
        <v>9720</v>
      </c>
      <c r="Q2136" s="14"/>
      <c r="R2136" s="14">
        <v>5955</v>
      </c>
      <c r="S2136" s="14"/>
      <c r="T2136" s="14">
        <v>18039</v>
      </c>
      <c r="U2136" s="14"/>
      <c r="V2136" s="15">
        <v>41732</v>
      </c>
      <c r="W2136" s="14"/>
      <c r="X2136" s="5" t="str">
        <f t="shared" si="33"/>
        <v>No</v>
      </c>
      <c r="Y2136" s="14"/>
      <c r="Z2136" s="5"/>
      <c r="AA2136" s="14"/>
      <c r="AB2136" s="5"/>
      <c r="AC2136" s="27"/>
      <c r="AD2136" s="5"/>
      <c r="AE2136" s="14"/>
      <c r="AF2136" s="5"/>
      <c r="AG2136" s="7"/>
    </row>
    <row r="2137" spans="1:33" s="54" customFormat="1">
      <c r="A2137" s="16" t="s">
        <v>6022</v>
      </c>
      <c r="B2137" s="16" t="s">
        <v>6115</v>
      </c>
      <c r="C2137" s="17" t="s">
        <v>254</v>
      </c>
      <c r="D2137" s="186"/>
      <c r="E2137" s="189" t="s">
        <v>6023</v>
      </c>
      <c r="F2137" s="17" t="s">
        <v>83</v>
      </c>
      <c r="G2137" s="17" t="s">
        <v>147</v>
      </c>
      <c r="H2137" s="18">
        <v>0</v>
      </c>
      <c r="I2137" s="13">
        <v>2</v>
      </c>
      <c r="J2137" s="14">
        <v>357</v>
      </c>
      <c r="K2137" s="19"/>
      <c r="L2137" s="14">
        <v>0</v>
      </c>
      <c r="M2137" s="14"/>
      <c r="N2137" s="14">
        <v>0</v>
      </c>
      <c r="O2137" s="14"/>
      <c r="P2137" s="14">
        <v>37126</v>
      </c>
      <c r="Q2137" s="14"/>
      <c r="R2137" s="14">
        <v>0</v>
      </c>
      <c r="S2137" s="14"/>
      <c r="T2137" s="14">
        <v>40343</v>
      </c>
      <c r="U2137" s="14"/>
      <c r="V2137" s="15">
        <v>77826</v>
      </c>
      <c r="W2137" s="14"/>
      <c r="X2137" s="5" t="str">
        <f t="shared" si="33"/>
        <v>No</v>
      </c>
      <c r="Y2137" s="14"/>
      <c r="Z2137" s="5"/>
      <c r="AA2137" s="14"/>
      <c r="AB2137" s="5"/>
      <c r="AC2137" s="27"/>
      <c r="AD2137" s="5"/>
      <c r="AE2137" s="14"/>
      <c r="AF2137" s="5"/>
      <c r="AG2137" s="7"/>
    </row>
    <row r="2138" spans="1:33" s="54" customFormat="1">
      <c r="A2138" s="16" t="s">
        <v>6336</v>
      </c>
      <c r="B2138" s="16" t="s">
        <v>6337</v>
      </c>
      <c r="C2138" s="17" t="s">
        <v>91</v>
      </c>
      <c r="D2138" s="186"/>
      <c r="E2138" s="189">
        <v>90290</v>
      </c>
      <c r="F2138" s="17" t="s">
        <v>83</v>
      </c>
      <c r="G2138" s="17" t="s">
        <v>5756</v>
      </c>
      <c r="H2138" s="18">
        <v>12150996</v>
      </c>
      <c r="I2138" s="13">
        <v>2</v>
      </c>
      <c r="J2138" s="14">
        <v>0</v>
      </c>
      <c r="K2138" s="19"/>
      <c r="L2138" s="14">
        <v>0</v>
      </c>
      <c r="M2138" s="14"/>
      <c r="N2138" s="14">
        <v>0</v>
      </c>
      <c r="O2138" s="14"/>
      <c r="P2138" s="14">
        <v>208060</v>
      </c>
      <c r="Q2138" s="14"/>
      <c r="R2138" s="14">
        <v>0</v>
      </c>
      <c r="S2138" s="14"/>
      <c r="T2138" s="14">
        <v>0</v>
      </c>
      <c r="U2138" s="14"/>
      <c r="V2138" s="15">
        <v>208060</v>
      </c>
      <c r="W2138" s="14"/>
      <c r="X2138" s="5" t="str">
        <f t="shared" si="33"/>
        <v>No</v>
      </c>
      <c r="Y2138" s="14"/>
      <c r="Z2138" s="5"/>
      <c r="AA2138" s="14"/>
      <c r="AB2138" s="5"/>
      <c r="AC2138" s="27"/>
      <c r="AD2138" s="5"/>
      <c r="AE2138" s="14"/>
      <c r="AF2138" s="5"/>
      <c r="AG2138" s="7"/>
    </row>
    <row r="2139" spans="1:33" s="54" customFormat="1">
      <c r="A2139" s="16" t="s">
        <v>5918</v>
      </c>
      <c r="B2139" s="16" t="s">
        <v>6491</v>
      </c>
      <c r="C2139" s="17" t="s">
        <v>420</v>
      </c>
      <c r="D2139" s="186"/>
      <c r="E2139" s="189" t="s">
        <v>5919</v>
      </c>
      <c r="F2139" s="17" t="s">
        <v>83</v>
      </c>
      <c r="G2139" s="17" t="s">
        <v>147</v>
      </c>
      <c r="H2139" s="18">
        <v>0</v>
      </c>
      <c r="I2139" s="13">
        <v>2</v>
      </c>
      <c r="J2139" s="14">
        <v>3060</v>
      </c>
      <c r="K2139" s="19"/>
      <c r="L2139" s="14">
        <v>35010</v>
      </c>
      <c r="M2139" s="14"/>
      <c r="N2139" s="14">
        <v>0</v>
      </c>
      <c r="O2139" s="14"/>
      <c r="P2139" s="14">
        <v>10844</v>
      </c>
      <c r="Q2139" s="14"/>
      <c r="R2139" s="14">
        <v>0</v>
      </c>
      <c r="S2139" s="14"/>
      <c r="T2139" s="14">
        <v>75284</v>
      </c>
      <c r="U2139" s="14"/>
      <c r="V2139" s="15">
        <v>124198</v>
      </c>
      <c r="W2139" s="14"/>
      <c r="X2139" s="5" t="str">
        <f t="shared" si="33"/>
        <v>No</v>
      </c>
      <c r="Y2139" s="14"/>
      <c r="Z2139" s="5"/>
      <c r="AA2139" s="14"/>
      <c r="AB2139" s="5"/>
      <c r="AC2139" s="27"/>
      <c r="AD2139" s="5"/>
      <c r="AE2139" s="14"/>
      <c r="AF2139" s="5"/>
      <c r="AG2139" s="7"/>
    </row>
    <row r="2140" spans="1:33" s="54" customFormat="1">
      <c r="A2140" s="16" t="s">
        <v>2100</v>
      </c>
      <c r="B2140" s="16" t="s">
        <v>957</v>
      </c>
      <c r="C2140" s="17" t="s">
        <v>275</v>
      </c>
      <c r="D2140" s="186" t="s">
        <v>2101</v>
      </c>
      <c r="E2140" s="189" t="s">
        <v>2102</v>
      </c>
      <c r="F2140" s="17" t="s">
        <v>83</v>
      </c>
      <c r="G2140" s="17" t="s">
        <v>147</v>
      </c>
      <c r="H2140" s="18">
        <v>0</v>
      </c>
      <c r="I2140" s="13">
        <v>2</v>
      </c>
      <c r="J2140" s="14">
        <v>9492</v>
      </c>
      <c r="K2140" s="19"/>
      <c r="L2140" s="14">
        <v>0</v>
      </c>
      <c r="M2140" s="14"/>
      <c r="N2140" s="14">
        <v>0</v>
      </c>
      <c r="O2140" s="14"/>
      <c r="P2140" s="14">
        <v>6878</v>
      </c>
      <c r="Q2140" s="14"/>
      <c r="R2140" s="14">
        <v>6878</v>
      </c>
      <c r="S2140" s="14"/>
      <c r="T2140" s="14">
        <v>34481</v>
      </c>
      <c r="U2140" s="14"/>
      <c r="V2140" s="15">
        <v>57729</v>
      </c>
      <c r="W2140" s="14"/>
      <c r="X2140" s="5" t="str">
        <f t="shared" si="33"/>
        <v>No</v>
      </c>
      <c r="Y2140" s="14"/>
      <c r="Z2140" s="5"/>
      <c r="AA2140" s="14"/>
      <c r="AB2140" s="5"/>
      <c r="AC2140" s="27"/>
      <c r="AD2140" s="5"/>
      <c r="AE2140" s="14"/>
      <c r="AF2140" s="5"/>
      <c r="AG2140" s="7"/>
    </row>
    <row r="2141" spans="1:33" s="54" customFormat="1">
      <c r="A2141" s="16" t="s">
        <v>3931</v>
      </c>
      <c r="B2141" s="16" t="s">
        <v>3932</v>
      </c>
      <c r="C2141" s="17" t="s">
        <v>278</v>
      </c>
      <c r="D2141" s="186" t="s">
        <v>3933</v>
      </c>
      <c r="E2141" s="189" t="s">
        <v>3934</v>
      </c>
      <c r="F2141" s="17" t="s">
        <v>83</v>
      </c>
      <c r="G2141" s="17" t="s">
        <v>147</v>
      </c>
      <c r="H2141" s="18">
        <v>0</v>
      </c>
      <c r="I2141" s="13">
        <v>2</v>
      </c>
      <c r="J2141" s="14">
        <v>4966</v>
      </c>
      <c r="K2141" s="19"/>
      <c r="L2141" s="14">
        <v>0</v>
      </c>
      <c r="M2141" s="14"/>
      <c r="N2141" s="14">
        <v>0</v>
      </c>
      <c r="O2141" s="14"/>
      <c r="P2141" s="14">
        <v>29340</v>
      </c>
      <c r="Q2141" s="14"/>
      <c r="R2141" s="14">
        <v>18752</v>
      </c>
      <c r="S2141" s="14"/>
      <c r="T2141" s="14">
        <v>51728</v>
      </c>
      <c r="U2141" s="14"/>
      <c r="V2141" s="15">
        <v>104786</v>
      </c>
      <c r="W2141" s="14"/>
      <c r="X2141" s="5" t="str">
        <f t="shared" si="33"/>
        <v>No</v>
      </c>
      <c r="Y2141" s="14"/>
      <c r="Z2141" s="5"/>
      <c r="AA2141" s="14"/>
      <c r="AB2141" s="5"/>
      <c r="AC2141" s="27"/>
      <c r="AD2141" s="5"/>
      <c r="AE2141" s="14"/>
      <c r="AF2141" s="5"/>
      <c r="AG2141" s="7"/>
    </row>
    <row r="2142" spans="1:33" s="54" customFormat="1">
      <c r="A2142" s="16" t="s">
        <v>6405</v>
      </c>
      <c r="B2142" s="16" t="s">
        <v>6406</v>
      </c>
      <c r="C2142" s="17" t="s">
        <v>278</v>
      </c>
      <c r="D2142" s="186"/>
      <c r="E2142" s="189">
        <v>70273</v>
      </c>
      <c r="F2142" s="17" t="s">
        <v>36</v>
      </c>
      <c r="G2142" s="17" t="s">
        <v>5756</v>
      </c>
      <c r="H2142" s="18">
        <v>0</v>
      </c>
      <c r="I2142" s="13">
        <v>2</v>
      </c>
      <c r="J2142" s="14">
        <v>1546</v>
      </c>
      <c r="K2142" s="19"/>
      <c r="L2142" s="14">
        <v>0</v>
      </c>
      <c r="M2142" s="14"/>
      <c r="N2142" s="14">
        <v>0</v>
      </c>
      <c r="O2142" s="14"/>
      <c r="P2142" s="14">
        <v>16686</v>
      </c>
      <c r="Q2142" s="14"/>
      <c r="R2142" s="14">
        <v>0</v>
      </c>
      <c r="S2142" s="14"/>
      <c r="T2142" s="14">
        <v>50058</v>
      </c>
      <c r="U2142" s="14"/>
      <c r="V2142" s="15">
        <v>68290</v>
      </c>
      <c r="W2142" s="14"/>
      <c r="X2142" s="5" t="str">
        <f t="shared" si="33"/>
        <v>No</v>
      </c>
      <c r="Y2142" s="14"/>
      <c r="Z2142" s="5"/>
      <c r="AA2142" s="14"/>
      <c r="AB2142" s="5"/>
      <c r="AC2142" s="27"/>
      <c r="AD2142" s="5"/>
      <c r="AE2142" s="14"/>
      <c r="AF2142" s="5"/>
      <c r="AG2142" s="7"/>
    </row>
    <row r="2143" spans="1:33" s="54" customFormat="1">
      <c r="A2143" s="16" t="s">
        <v>3594</v>
      </c>
      <c r="B2143" s="16" t="s">
        <v>3595</v>
      </c>
      <c r="C2143" s="17" t="s">
        <v>109</v>
      </c>
      <c r="D2143" s="186" t="s">
        <v>3596</v>
      </c>
      <c r="E2143" s="189" t="s">
        <v>3597</v>
      </c>
      <c r="F2143" s="17" t="s">
        <v>157</v>
      </c>
      <c r="G2143" s="17" t="s">
        <v>147</v>
      </c>
      <c r="H2143" s="18">
        <v>0</v>
      </c>
      <c r="I2143" s="13">
        <v>2</v>
      </c>
      <c r="J2143" s="14">
        <v>6175</v>
      </c>
      <c r="K2143" s="19"/>
      <c r="L2143" s="14">
        <v>0</v>
      </c>
      <c r="M2143" s="14"/>
      <c r="N2143" s="14">
        <v>0</v>
      </c>
      <c r="O2143" s="14"/>
      <c r="P2143" s="14">
        <v>91157</v>
      </c>
      <c r="Q2143" s="14"/>
      <c r="R2143" s="14">
        <v>0</v>
      </c>
      <c r="S2143" s="14"/>
      <c r="T2143" s="14">
        <v>94660</v>
      </c>
      <c r="U2143" s="14"/>
      <c r="V2143" s="15">
        <v>191992</v>
      </c>
      <c r="W2143" s="14"/>
      <c r="X2143" s="5" t="str">
        <f t="shared" si="33"/>
        <v>No</v>
      </c>
      <c r="Y2143" s="14"/>
      <c r="Z2143" s="5"/>
      <c r="AA2143" s="14"/>
      <c r="AB2143" s="5"/>
      <c r="AC2143" s="27"/>
      <c r="AD2143" s="5"/>
      <c r="AE2143" s="14"/>
      <c r="AF2143" s="5"/>
      <c r="AG2143" s="7"/>
    </row>
    <row r="2144" spans="1:33" s="54" customFormat="1">
      <c r="A2144" s="16" t="s">
        <v>63</v>
      </c>
      <c r="B2144" s="16" t="s">
        <v>64</v>
      </c>
      <c r="C2144" s="17" t="s">
        <v>65</v>
      </c>
      <c r="D2144" s="186" t="s">
        <v>66</v>
      </c>
      <c r="E2144" s="189">
        <v>159</v>
      </c>
      <c r="F2144" s="17" t="s">
        <v>36</v>
      </c>
      <c r="G2144" s="17" t="s">
        <v>5756</v>
      </c>
      <c r="H2144" s="18">
        <v>0</v>
      </c>
      <c r="I2144" s="13">
        <v>1</v>
      </c>
      <c r="J2144" s="14">
        <v>0</v>
      </c>
      <c r="K2144" s="19"/>
      <c r="L2144" s="14">
        <v>0</v>
      </c>
      <c r="M2144" s="14"/>
      <c r="N2144" s="14">
        <v>0</v>
      </c>
      <c r="O2144" s="14"/>
      <c r="P2144" s="14">
        <v>0</v>
      </c>
      <c r="Q2144" s="14"/>
      <c r="R2144" s="14">
        <v>0</v>
      </c>
      <c r="S2144" s="14"/>
      <c r="T2144" s="14">
        <v>17283</v>
      </c>
      <c r="U2144" s="14"/>
      <c r="V2144" s="15">
        <v>17283</v>
      </c>
      <c r="W2144" s="14"/>
      <c r="X2144" s="5" t="str">
        <f t="shared" si="33"/>
        <v>No</v>
      </c>
      <c r="Y2144" s="14"/>
      <c r="Z2144" s="5"/>
      <c r="AA2144" s="14"/>
      <c r="AB2144" s="5"/>
      <c r="AC2144" s="27"/>
      <c r="AD2144" s="5"/>
      <c r="AE2144" s="14"/>
      <c r="AF2144" s="5"/>
      <c r="AG2144" s="7"/>
    </row>
    <row r="2145" spans="1:33" s="54" customFormat="1">
      <c r="A2145" s="16" t="s">
        <v>48</v>
      </c>
      <c r="B2145" s="16" t="s">
        <v>49</v>
      </c>
      <c r="C2145" s="17" t="s">
        <v>50</v>
      </c>
      <c r="D2145" s="186" t="s">
        <v>51</v>
      </c>
      <c r="E2145" s="189">
        <v>44919</v>
      </c>
      <c r="F2145" s="17" t="s">
        <v>36</v>
      </c>
      <c r="G2145" s="17" t="s">
        <v>5756</v>
      </c>
      <c r="H2145" s="18">
        <v>0</v>
      </c>
      <c r="I2145" s="13">
        <v>1</v>
      </c>
      <c r="J2145" s="14">
        <v>0</v>
      </c>
      <c r="K2145" s="19"/>
      <c r="L2145" s="14">
        <v>0</v>
      </c>
      <c r="M2145" s="14"/>
      <c r="N2145" s="14">
        <v>0</v>
      </c>
      <c r="O2145" s="14"/>
      <c r="P2145" s="14">
        <v>93107</v>
      </c>
      <c r="Q2145" s="14"/>
      <c r="R2145" s="14">
        <v>0</v>
      </c>
      <c r="S2145" s="14"/>
      <c r="T2145" s="14">
        <v>0</v>
      </c>
      <c r="U2145" s="14"/>
      <c r="V2145" s="15">
        <v>93107</v>
      </c>
      <c r="W2145" s="14"/>
      <c r="X2145" s="5" t="str">
        <f t="shared" si="33"/>
        <v>No</v>
      </c>
      <c r="Y2145" s="14"/>
      <c r="Z2145" s="5"/>
      <c r="AA2145" s="14"/>
      <c r="AB2145" s="5"/>
      <c r="AC2145" s="27"/>
      <c r="AD2145" s="5"/>
      <c r="AE2145" s="14"/>
      <c r="AF2145" s="5"/>
      <c r="AG2145" s="7"/>
    </row>
    <row r="2146" spans="1:33" s="54" customFormat="1">
      <c r="A2146" s="16" t="s">
        <v>6722</v>
      </c>
      <c r="B2146" s="16" t="s">
        <v>6502</v>
      </c>
      <c r="C2146" s="17" t="s">
        <v>34</v>
      </c>
      <c r="D2146" s="186"/>
      <c r="E2146" s="189" t="s">
        <v>6027</v>
      </c>
      <c r="F2146" s="17" t="s">
        <v>83</v>
      </c>
      <c r="G2146" s="17" t="s">
        <v>147</v>
      </c>
      <c r="H2146" s="18">
        <v>0</v>
      </c>
      <c r="I2146" s="13">
        <v>1</v>
      </c>
      <c r="J2146" s="14">
        <v>1338</v>
      </c>
      <c r="K2146" s="19"/>
      <c r="L2146" s="14">
        <v>2000</v>
      </c>
      <c r="M2146" s="14"/>
      <c r="N2146" s="14">
        <v>0</v>
      </c>
      <c r="O2146" s="14"/>
      <c r="P2146" s="14">
        <v>12857</v>
      </c>
      <c r="Q2146" s="14"/>
      <c r="R2146" s="14">
        <v>6144</v>
      </c>
      <c r="S2146" s="14"/>
      <c r="T2146" s="14">
        <v>24462</v>
      </c>
      <c r="U2146" s="14"/>
      <c r="V2146" s="15">
        <v>46801</v>
      </c>
      <c r="W2146" s="14"/>
      <c r="X2146" s="5" t="str">
        <f t="shared" si="33"/>
        <v>No</v>
      </c>
      <c r="Y2146" s="14"/>
      <c r="Z2146" s="5"/>
      <c r="AA2146" s="14"/>
      <c r="AB2146" s="5"/>
      <c r="AC2146" s="27"/>
      <c r="AD2146" s="5"/>
      <c r="AE2146" s="14"/>
      <c r="AF2146" s="5"/>
      <c r="AG2146" s="7"/>
    </row>
    <row r="2147" spans="1:33" s="54" customFormat="1">
      <c r="A2147" s="16" t="s">
        <v>4066</v>
      </c>
      <c r="B2147" s="16" t="s">
        <v>4067</v>
      </c>
      <c r="C2147" s="17" t="s">
        <v>65</v>
      </c>
      <c r="D2147" s="186" t="s">
        <v>4068</v>
      </c>
      <c r="E2147" s="189">
        <v>199</v>
      </c>
      <c r="F2147" s="17" t="s">
        <v>36</v>
      </c>
      <c r="G2147" s="17" t="s">
        <v>5756</v>
      </c>
      <c r="H2147" s="18">
        <v>0</v>
      </c>
      <c r="I2147" s="13">
        <v>1</v>
      </c>
      <c r="J2147" s="14">
        <v>30794</v>
      </c>
      <c r="K2147" s="19"/>
      <c r="L2147" s="14">
        <v>0</v>
      </c>
      <c r="M2147" s="14"/>
      <c r="N2147" s="14">
        <v>0</v>
      </c>
      <c r="O2147" s="14"/>
      <c r="P2147" s="14">
        <v>16667</v>
      </c>
      <c r="Q2147" s="14"/>
      <c r="R2147" s="14">
        <v>0</v>
      </c>
      <c r="S2147" s="14"/>
      <c r="T2147" s="14">
        <v>157454</v>
      </c>
      <c r="U2147" s="14"/>
      <c r="V2147" s="15">
        <v>204915</v>
      </c>
      <c r="W2147" s="14"/>
      <c r="X2147" s="5" t="str">
        <f t="shared" si="33"/>
        <v>No</v>
      </c>
      <c r="Y2147" s="14"/>
      <c r="Z2147" s="5"/>
      <c r="AA2147" s="14"/>
      <c r="AB2147" s="5"/>
      <c r="AC2147" s="27"/>
      <c r="AD2147" s="5"/>
      <c r="AE2147" s="14"/>
      <c r="AF2147" s="5"/>
      <c r="AG2147" s="7"/>
    </row>
    <row r="2148" spans="1:33" s="54" customFormat="1">
      <c r="A2148" s="16" t="s">
        <v>4427</v>
      </c>
      <c r="B2148" s="16" t="s">
        <v>4427</v>
      </c>
      <c r="C2148" s="17" t="s">
        <v>103</v>
      </c>
      <c r="D2148" s="186" t="s">
        <v>4428</v>
      </c>
      <c r="E2148" s="189" t="s">
        <v>4429</v>
      </c>
      <c r="F2148" s="17" t="s">
        <v>83</v>
      </c>
      <c r="G2148" s="17" t="s">
        <v>147</v>
      </c>
      <c r="H2148" s="18">
        <v>0</v>
      </c>
      <c r="I2148" s="13">
        <v>1</v>
      </c>
      <c r="J2148" s="14">
        <v>0</v>
      </c>
      <c r="K2148" s="19"/>
      <c r="L2148" s="14">
        <v>0</v>
      </c>
      <c r="M2148" s="14"/>
      <c r="N2148" s="14">
        <v>0</v>
      </c>
      <c r="O2148" s="14"/>
      <c r="P2148" s="14">
        <v>28272</v>
      </c>
      <c r="Q2148" s="14"/>
      <c r="R2148" s="14">
        <v>0</v>
      </c>
      <c r="S2148" s="14"/>
      <c r="T2148" s="14">
        <v>0</v>
      </c>
      <c r="U2148" s="14"/>
      <c r="V2148" s="15">
        <v>28272</v>
      </c>
      <c r="W2148" s="14"/>
      <c r="X2148" s="5" t="str">
        <f t="shared" si="33"/>
        <v>No</v>
      </c>
      <c r="Y2148" s="14"/>
      <c r="Z2148" s="5"/>
      <c r="AA2148" s="14"/>
      <c r="AB2148" s="5"/>
      <c r="AC2148" s="27"/>
      <c r="AD2148" s="5"/>
      <c r="AE2148" s="14"/>
      <c r="AF2148" s="5"/>
      <c r="AG2148" s="7"/>
    </row>
    <row r="2149" spans="1:33" s="54" customFormat="1">
      <c r="A2149" s="16" t="s">
        <v>3806</v>
      </c>
      <c r="B2149" s="16" t="s">
        <v>3807</v>
      </c>
      <c r="C2149" s="17" t="s">
        <v>278</v>
      </c>
      <c r="D2149" s="186" t="s">
        <v>3808</v>
      </c>
      <c r="E2149" s="189" t="s">
        <v>3809</v>
      </c>
      <c r="F2149" s="17" t="s">
        <v>83</v>
      </c>
      <c r="G2149" s="17" t="s">
        <v>147</v>
      </c>
      <c r="H2149" s="18">
        <v>0</v>
      </c>
      <c r="I2149" s="13">
        <v>1</v>
      </c>
      <c r="J2149" s="14">
        <v>700</v>
      </c>
      <c r="K2149" s="19"/>
      <c r="L2149" s="14">
        <v>0</v>
      </c>
      <c r="M2149" s="14"/>
      <c r="N2149" s="14">
        <v>0</v>
      </c>
      <c r="O2149" s="14"/>
      <c r="P2149" s="14">
        <v>3964</v>
      </c>
      <c r="Q2149" s="14"/>
      <c r="R2149" s="14">
        <v>2597</v>
      </c>
      <c r="S2149" s="14"/>
      <c r="T2149" s="14">
        <v>6767</v>
      </c>
      <c r="U2149" s="14"/>
      <c r="V2149" s="15">
        <v>14028</v>
      </c>
      <c r="W2149" s="14"/>
      <c r="X2149" s="5" t="str">
        <f t="shared" si="33"/>
        <v>No</v>
      </c>
      <c r="Y2149" s="14"/>
      <c r="Z2149" s="5"/>
      <c r="AA2149" s="14"/>
      <c r="AB2149" s="5"/>
      <c r="AC2149" s="27"/>
      <c r="AD2149" s="5"/>
      <c r="AE2149" s="14"/>
      <c r="AF2149" s="5"/>
      <c r="AG2149" s="7"/>
    </row>
    <row r="2150" spans="1:33" s="54" customFormat="1">
      <c r="A2150" s="16" t="s">
        <v>2177</v>
      </c>
      <c r="B2150" s="16" t="s">
        <v>2178</v>
      </c>
      <c r="C2150" s="17" t="s">
        <v>275</v>
      </c>
      <c r="D2150" s="186" t="s">
        <v>2179</v>
      </c>
      <c r="E2150" s="189" t="s">
        <v>2180</v>
      </c>
      <c r="F2150" s="17" t="s">
        <v>83</v>
      </c>
      <c r="G2150" s="17" t="s">
        <v>147</v>
      </c>
      <c r="H2150" s="18">
        <v>0</v>
      </c>
      <c r="I2150" s="13">
        <v>1</v>
      </c>
      <c r="J2150" s="14">
        <v>1266</v>
      </c>
      <c r="K2150" s="19"/>
      <c r="L2150" s="14">
        <v>0</v>
      </c>
      <c r="M2150" s="14"/>
      <c r="N2150" s="14">
        <v>0</v>
      </c>
      <c r="O2150" s="14"/>
      <c r="P2150" s="14">
        <v>14765</v>
      </c>
      <c r="Q2150" s="14"/>
      <c r="R2150" s="14">
        <v>14765</v>
      </c>
      <c r="S2150" s="14"/>
      <c r="T2150" s="14">
        <v>31027</v>
      </c>
      <c r="U2150" s="14"/>
      <c r="V2150" s="15">
        <v>61823</v>
      </c>
      <c r="W2150" s="14"/>
      <c r="X2150" s="5" t="str">
        <f t="shared" si="33"/>
        <v>No</v>
      </c>
      <c r="Y2150" s="14"/>
      <c r="Z2150" s="5"/>
      <c r="AA2150" s="14"/>
      <c r="AB2150" s="5"/>
      <c r="AC2150" s="27"/>
      <c r="AD2150" s="5"/>
      <c r="AE2150" s="14"/>
      <c r="AF2150" s="5"/>
      <c r="AG2150" s="7"/>
    </row>
    <row r="2151" spans="1:33" s="54" customFormat="1">
      <c r="A2151" s="16" t="s">
        <v>6719</v>
      </c>
      <c r="B2151" s="16" t="s">
        <v>6720</v>
      </c>
      <c r="C2151" s="17" t="s">
        <v>278</v>
      </c>
      <c r="D2151" s="186"/>
      <c r="E2151" s="189" t="s">
        <v>6721</v>
      </c>
      <c r="F2151" s="17" t="s">
        <v>83</v>
      </c>
      <c r="G2151" s="17" t="s">
        <v>147</v>
      </c>
      <c r="H2151" s="18">
        <v>0</v>
      </c>
      <c r="I2151" s="13">
        <v>1</v>
      </c>
      <c r="J2151" s="14">
        <v>125</v>
      </c>
      <c r="K2151" s="19"/>
      <c r="L2151" s="14">
        <v>125</v>
      </c>
      <c r="M2151" s="14"/>
      <c r="N2151" s="14">
        <v>0</v>
      </c>
      <c r="O2151" s="14"/>
      <c r="P2151" s="14">
        <v>5171</v>
      </c>
      <c r="Q2151" s="14"/>
      <c r="R2151" s="14">
        <v>2466</v>
      </c>
      <c r="S2151" s="14"/>
      <c r="T2151" s="14">
        <v>12056</v>
      </c>
      <c r="U2151" s="14"/>
      <c r="V2151" s="15">
        <v>19943</v>
      </c>
      <c r="W2151" s="14"/>
      <c r="X2151" s="5" t="str">
        <f t="shared" si="33"/>
        <v>No</v>
      </c>
      <c r="Y2151" s="14"/>
      <c r="Z2151" s="5"/>
      <c r="AA2151" s="14"/>
      <c r="AB2151" s="5"/>
      <c r="AC2151" s="27"/>
      <c r="AD2151" s="5"/>
      <c r="AE2151" s="14"/>
      <c r="AF2151" s="5"/>
      <c r="AG2151" s="7"/>
    </row>
    <row r="2152" spans="1:33" s="54" customFormat="1">
      <c r="A2152" s="16" t="s">
        <v>6372</v>
      </c>
      <c r="B2152" s="16" t="s">
        <v>6170</v>
      </c>
      <c r="C2152" s="17" t="s">
        <v>91</v>
      </c>
      <c r="D2152" s="186"/>
      <c r="E2152" s="189">
        <v>90270</v>
      </c>
      <c r="F2152" s="17" t="s">
        <v>83</v>
      </c>
      <c r="G2152" s="17" t="s">
        <v>5756</v>
      </c>
      <c r="H2152" s="18">
        <v>12150996</v>
      </c>
      <c r="I2152" s="13">
        <v>1</v>
      </c>
      <c r="J2152" s="14">
        <v>8028</v>
      </c>
      <c r="K2152" s="19"/>
      <c r="L2152" s="14">
        <v>0</v>
      </c>
      <c r="M2152" s="14"/>
      <c r="N2152" s="14">
        <v>0</v>
      </c>
      <c r="O2152" s="14"/>
      <c r="P2152" s="14">
        <v>283728</v>
      </c>
      <c r="Q2152" s="14"/>
      <c r="R2152" s="14">
        <v>0</v>
      </c>
      <c r="S2152" s="14"/>
      <c r="T2152" s="14">
        <v>0</v>
      </c>
      <c r="U2152" s="14"/>
      <c r="V2152" s="15">
        <v>291756</v>
      </c>
      <c r="W2152" s="14"/>
      <c r="X2152" s="5" t="str">
        <f t="shared" si="33"/>
        <v>No</v>
      </c>
      <c r="Y2152" s="14"/>
      <c r="Z2152" s="5"/>
      <c r="AA2152" s="14"/>
      <c r="AB2152" s="5"/>
      <c r="AC2152" s="27"/>
      <c r="AD2152" s="5"/>
      <c r="AE2152" s="14"/>
      <c r="AF2152" s="5"/>
      <c r="AG2152" s="7"/>
    </row>
    <row r="2153" spans="1:33" s="54" customFormat="1">
      <c r="A2153" s="16" t="s">
        <v>3705</v>
      </c>
      <c r="B2153" s="16" t="s">
        <v>3706</v>
      </c>
      <c r="C2153" s="17" t="s">
        <v>65</v>
      </c>
      <c r="D2153" s="186" t="s">
        <v>3707</v>
      </c>
      <c r="E2153" s="189">
        <v>247</v>
      </c>
      <c r="F2153" s="17" t="s">
        <v>36</v>
      </c>
      <c r="G2153" s="17" t="s">
        <v>5756</v>
      </c>
      <c r="H2153" s="18">
        <v>0</v>
      </c>
      <c r="I2153" s="13">
        <v>1</v>
      </c>
      <c r="J2153" s="14">
        <v>0</v>
      </c>
      <c r="K2153" s="19"/>
      <c r="L2153" s="14">
        <v>16470</v>
      </c>
      <c r="M2153" s="14"/>
      <c r="N2153" s="14">
        <v>0</v>
      </c>
      <c r="O2153" s="14"/>
      <c r="P2153" s="14">
        <v>0</v>
      </c>
      <c r="Q2153" s="14"/>
      <c r="R2153" s="14">
        <v>0</v>
      </c>
      <c r="S2153" s="14"/>
      <c r="T2153" s="14">
        <v>14562</v>
      </c>
      <c r="U2153" s="14"/>
      <c r="V2153" s="15">
        <v>31032</v>
      </c>
      <c r="W2153" s="14"/>
      <c r="X2153" s="5" t="str">
        <f t="shared" si="33"/>
        <v>No</v>
      </c>
      <c r="Y2153" s="14"/>
      <c r="Z2153" s="5"/>
      <c r="AA2153" s="14"/>
      <c r="AB2153" s="5"/>
      <c r="AC2153" s="27"/>
      <c r="AD2153" s="5"/>
      <c r="AE2153" s="14"/>
      <c r="AF2153" s="5"/>
      <c r="AG2153" s="7"/>
    </row>
    <row r="2154" spans="1:33" s="54" customFormat="1">
      <c r="A2154" s="16" t="s">
        <v>3899</v>
      </c>
      <c r="B2154" s="16" t="s">
        <v>3900</v>
      </c>
      <c r="C2154" s="17" t="s">
        <v>278</v>
      </c>
      <c r="D2154" s="186" t="s">
        <v>3901</v>
      </c>
      <c r="E2154" s="189" t="s">
        <v>3902</v>
      </c>
      <c r="F2154" s="17" t="s">
        <v>83</v>
      </c>
      <c r="G2154" s="17" t="s">
        <v>147</v>
      </c>
      <c r="H2154" s="18">
        <v>0</v>
      </c>
      <c r="I2154" s="13">
        <v>1</v>
      </c>
      <c r="J2154" s="14">
        <v>1570</v>
      </c>
      <c r="K2154" s="19"/>
      <c r="L2154" s="14">
        <v>0</v>
      </c>
      <c r="M2154" s="14"/>
      <c r="N2154" s="14">
        <v>0</v>
      </c>
      <c r="O2154" s="14"/>
      <c r="P2154" s="14">
        <v>8787</v>
      </c>
      <c r="Q2154" s="14"/>
      <c r="R2154" s="14">
        <v>5765</v>
      </c>
      <c r="S2154" s="14"/>
      <c r="T2154" s="14">
        <v>14972</v>
      </c>
      <c r="U2154" s="14"/>
      <c r="V2154" s="15">
        <v>31094</v>
      </c>
      <c r="W2154" s="14"/>
      <c r="X2154" s="5" t="str">
        <f t="shared" si="33"/>
        <v>No</v>
      </c>
      <c r="Y2154" s="14"/>
      <c r="Z2154" s="5"/>
      <c r="AA2154" s="14"/>
      <c r="AB2154" s="5"/>
      <c r="AC2154" s="27"/>
      <c r="AD2154" s="5"/>
      <c r="AE2154" s="14"/>
      <c r="AF2154" s="5"/>
      <c r="AG2154" s="7"/>
    </row>
    <row r="2155" spans="1:33" s="54" customFormat="1">
      <c r="A2155" s="16" t="s">
        <v>5927</v>
      </c>
      <c r="B2155" s="16" t="s">
        <v>6068</v>
      </c>
      <c r="C2155" s="17" t="s">
        <v>163</v>
      </c>
      <c r="D2155" s="186">
        <v>1156</v>
      </c>
      <c r="E2155" s="189">
        <v>10178</v>
      </c>
      <c r="F2155" s="17" t="s">
        <v>83</v>
      </c>
      <c r="G2155" s="17" t="s">
        <v>5756</v>
      </c>
      <c r="H2155" s="18">
        <v>4181019</v>
      </c>
      <c r="I2155" s="13">
        <v>1</v>
      </c>
      <c r="J2155" s="14">
        <v>5005</v>
      </c>
      <c r="K2155" s="19"/>
      <c r="L2155" s="14">
        <v>0</v>
      </c>
      <c r="M2155" s="14"/>
      <c r="N2155" s="14">
        <v>0</v>
      </c>
      <c r="O2155" s="14"/>
      <c r="P2155" s="14">
        <v>27479</v>
      </c>
      <c r="Q2155" s="14"/>
      <c r="R2155" s="14">
        <v>10816</v>
      </c>
      <c r="S2155" s="14"/>
      <c r="T2155" s="14">
        <v>0</v>
      </c>
      <c r="U2155" s="14"/>
      <c r="V2155" s="15">
        <v>43300</v>
      </c>
      <c r="W2155" s="14"/>
      <c r="X2155" s="5" t="str">
        <f t="shared" si="33"/>
        <v>No</v>
      </c>
      <c r="Y2155" s="14"/>
      <c r="Z2155" s="5"/>
      <c r="AA2155" s="14"/>
      <c r="AB2155" s="5"/>
      <c r="AC2155" s="27"/>
      <c r="AD2155" s="5"/>
      <c r="AE2155" s="14"/>
      <c r="AF2155" s="5"/>
      <c r="AG2155" s="7"/>
    </row>
    <row r="2156" spans="1:33" s="54" customFormat="1">
      <c r="A2156" s="16" t="s">
        <v>685</v>
      </c>
      <c r="B2156" s="16" t="s">
        <v>686</v>
      </c>
      <c r="C2156" s="17" t="s">
        <v>42</v>
      </c>
      <c r="D2156" s="186">
        <v>2182</v>
      </c>
      <c r="E2156" s="189">
        <v>20182</v>
      </c>
      <c r="F2156" s="17" t="s">
        <v>83</v>
      </c>
      <c r="G2156" s="17" t="s">
        <v>5756</v>
      </c>
      <c r="H2156" s="18">
        <v>423566</v>
      </c>
      <c r="I2156" s="13">
        <v>1</v>
      </c>
      <c r="J2156" s="14">
        <v>2625</v>
      </c>
      <c r="K2156" s="19"/>
      <c r="L2156" s="14">
        <v>0</v>
      </c>
      <c r="M2156" s="14"/>
      <c r="N2156" s="14">
        <v>0</v>
      </c>
      <c r="O2156" s="14"/>
      <c r="P2156" s="14">
        <v>22054</v>
      </c>
      <c r="Q2156" s="14"/>
      <c r="R2156" s="14">
        <v>15265</v>
      </c>
      <c r="S2156" s="14"/>
      <c r="T2156" s="14">
        <v>29422</v>
      </c>
      <c r="U2156" s="14"/>
      <c r="V2156" s="15">
        <v>69366</v>
      </c>
      <c r="W2156" s="14"/>
      <c r="X2156" s="5" t="str">
        <f t="shared" si="33"/>
        <v>No</v>
      </c>
      <c r="Y2156" s="14"/>
      <c r="Z2156" s="5"/>
      <c r="AA2156" s="14"/>
      <c r="AB2156" s="5"/>
      <c r="AC2156" s="27"/>
      <c r="AD2156" s="5"/>
      <c r="AE2156" s="14"/>
      <c r="AF2156" s="5"/>
      <c r="AG2156" s="7"/>
    </row>
    <row r="2157" spans="1:33" s="54" customFormat="1">
      <c r="A2157" s="16" t="s">
        <v>600</v>
      </c>
      <c r="B2157" s="16" t="s">
        <v>601</v>
      </c>
      <c r="C2157" s="17" t="s">
        <v>420</v>
      </c>
      <c r="D2157" s="186" t="s">
        <v>602</v>
      </c>
      <c r="E2157" s="189" t="s">
        <v>603</v>
      </c>
      <c r="F2157" s="17" t="s">
        <v>157</v>
      </c>
      <c r="G2157" s="17" t="s">
        <v>147</v>
      </c>
      <c r="H2157" s="18">
        <v>0</v>
      </c>
      <c r="I2157" s="13">
        <v>1</v>
      </c>
      <c r="J2157" s="14">
        <v>0</v>
      </c>
      <c r="K2157" s="19"/>
      <c r="L2157" s="14">
        <v>0</v>
      </c>
      <c r="M2157" s="14"/>
      <c r="N2157" s="14">
        <v>0</v>
      </c>
      <c r="O2157" s="14"/>
      <c r="P2157" s="14">
        <v>2209</v>
      </c>
      <c r="Q2157" s="14"/>
      <c r="R2157" s="14">
        <v>0</v>
      </c>
      <c r="S2157" s="14"/>
      <c r="T2157" s="14">
        <v>2837</v>
      </c>
      <c r="U2157" s="14"/>
      <c r="V2157" s="15">
        <v>5046</v>
      </c>
      <c r="W2157" s="14"/>
      <c r="X2157" s="5" t="str">
        <f t="shared" si="33"/>
        <v>No</v>
      </c>
      <c r="Y2157" s="14"/>
      <c r="Z2157" s="5"/>
      <c r="AA2157" s="14"/>
      <c r="AB2157" s="5"/>
      <c r="AC2157" s="27"/>
      <c r="AD2157" s="5"/>
      <c r="AE2157" s="14"/>
      <c r="AF2157" s="5"/>
      <c r="AG2157" s="7"/>
    </row>
    <row r="2158" spans="1:33" s="54" customFormat="1">
      <c r="A2158" s="16" t="s">
        <v>1383</v>
      </c>
      <c r="B2158" s="16" t="s">
        <v>1384</v>
      </c>
      <c r="C2158" s="17" t="s">
        <v>466</v>
      </c>
      <c r="D2158" s="186">
        <v>5195</v>
      </c>
      <c r="E2158" s="189">
        <v>50195</v>
      </c>
      <c r="F2158" s="17" t="s">
        <v>83</v>
      </c>
      <c r="G2158" s="17" t="s">
        <v>5756</v>
      </c>
      <c r="H2158" s="18">
        <v>75250</v>
      </c>
      <c r="I2158" s="13">
        <v>1</v>
      </c>
      <c r="J2158" s="14">
        <v>870</v>
      </c>
      <c r="K2158" s="19"/>
      <c r="L2158" s="14">
        <v>0</v>
      </c>
      <c r="M2158" s="14"/>
      <c r="N2158" s="14">
        <v>0</v>
      </c>
      <c r="O2158" s="14"/>
      <c r="P2158" s="14">
        <v>15795</v>
      </c>
      <c r="Q2158" s="14"/>
      <c r="R2158" s="14">
        <v>0</v>
      </c>
      <c r="S2158" s="14"/>
      <c r="T2158" s="14">
        <v>17001</v>
      </c>
      <c r="U2158" s="14"/>
      <c r="V2158" s="15">
        <v>33666</v>
      </c>
      <c r="W2158" s="14"/>
      <c r="X2158" s="5" t="str">
        <f t="shared" si="33"/>
        <v>No</v>
      </c>
      <c r="Y2158" s="14"/>
      <c r="Z2158" s="5"/>
      <c r="AA2158" s="14"/>
      <c r="AB2158" s="5"/>
      <c r="AC2158" s="27"/>
      <c r="AD2158" s="5"/>
      <c r="AE2158" s="14"/>
      <c r="AF2158" s="5"/>
      <c r="AG2158" s="7"/>
    </row>
    <row r="2159" spans="1:33" s="54" customFormat="1">
      <c r="A2159" s="16" t="s">
        <v>6370</v>
      </c>
      <c r="B2159" s="16" t="s">
        <v>6371</v>
      </c>
      <c r="C2159" s="17" t="s">
        <v>163</v>
      </c>
      <c r="D2159" s="186"/>
      <c r="E2159" s="189">
        <v>10191</v>
      </c>
      <c r="F2159" s="17" t="s">
        <v>1320</v>
      </c>
      <c r="G2159" s="17" t="s">
        <v>5756</v>
      </c>
      <c r="H2159" s="18">
        <v>59124</v>
      </c>
      <c r="I2159" s="13">
        <v>1</v>
      </c>
      <c r="J2159" s="14">
        <v>2780</v>
      </c>
      <c r="K2159" s="19"/>
      <c r="L2159" s="14">
        <v>7668</v>
      </c>
      <c r="M2159" s="14"/>
      <c r="N2159" s="14">
        <v>0</v>
      </c>
      <c r="O2159" s="14"/>
      <c r="P2159" s="14">
        <v>37117</v>
      </c>
      <c r="Q2159" s="14"/>
      <c r="R2159" s="14">
        <v>0</v>
      </c>
      <c r="S2159" s="14"/>
      <c r="T2159" s="14">
        <v>0</v>
      </c>
      <c r="U2159" s="14"/>
      <c r="V2159" s="15">
        <v>47565</v>
      </c>
      <c r="W2159" s="14"/>
      <c r="X2159" s="5" t="str">
        <f t="shared" si="33"/>
        <v>No</v>
      </c>
      <c r="Y2159" s="14"/>
      <c r="Z2159" s="5"/>
      <c r="AA2159" s="14"/>
      <c r="AB2159" s="5"/>
      <c r="AC2159" s="27"/>
      <c r="AD2159" s="5"/>
      <c r="AE2159" s="14"/>
      <c r="AF2159" s="5"/>
      <c r="AG2159" s="7"/>
    </row>
    <row r="2160" spans="1:33" s="54" customFormat="1">
      <c r="A2160" s="16" t="s">
        <v>1977</v>
      </c>
      <c r="B2160" s="16" t="s">
        <v>1978</v>
      </c>
      <c r="C2160" s="17" t="s">
        <v>58</v>
      </c>
      <c r="D2160" s="186" t="s">
        <v>1979</v>
      </c>
      <c r="E2160" s="189">
        <v>50013</v>
      </c>
      <c r="F2160" s="17" t="s">
        <v>36</v>
      </c>
      <c r="G2160" s="17" t="s">
        <v>5756</v>
      </c>
      <c r="H2160" s="18">
        <v>0</v>
      </c>
      <c r="I2160" s="13">
        <v>1</v>
      </c>
      <c r="J2160" s="14">
        <v>2843</v>
      </c>
      <c r="K2160" s="19"/>
      <c r="L2160" s="14">
        <v>0</v>
      </c>
      <c r="M2160" s="14"/>
      <c r="N2160" s="14">
        <v>0</v>
      </c>
      <c r="O2160" s="14"/>
      <c r="P2160" s="14">
        <v>0</v>
      </c>
      <c r="Q2160" s="14"/>
      <c r="R2160" s="14">
        <v>21209</v>
      </c>
      <c r="S2160" s="14"/>
      <c r="T2160" s="14">
        <v>123953</v>
      </c>
      <c r="U2160" s="14"/>
      <c r="V2160" s="15">
        <v>148005</v>
      </c>
      <c r="W2160" s="14"/>
      <c r="X2160" s="5" t="str">
        <f t="shared" si="33"/>
        <v>No</v>
      </c>
      <c r="Y2160" s="14"/>
      <c r="Z2160" s="5"/>
      <c r="AA2160" s="14"/>
      <c r="AB2160" s="5"/>
      <c r="AC2160" s="27"/>
      <c r="AD2160" s="5"/>
      <c r="AE2160" s="14"/>
      <c r="AF2160" s="5"/>
      <c r="AG2160" s="7"/>
    </row>
    <row r="2161" spans="1:33" s="54" customFormat="1">
      <c r="A2161" s="16" t="s">
        <v>4054</v>
      </c>
      <c r="B2161" s="16" t="s">
        <v>111</v>
      </c>
      <c r="C2161" s="17" t="s">
        <v>112</v>
      </c>
      <c r="D2161" s="186" t="s">
        <v>4055</v>
      </c>
      <c r="E2161" s="189" t="s">
        <v>4056</v>
      </c>
      <c r="F2161" s="17" t="s">
        <v>157</v>
      </c>
      <c r="G2161" s="17" t="s">
        <v>147</v>
      </c>
      <c r="H2161" s="18">
        <v>0</v>
      </c>
      <c r="I2161" s="13">
        <v>1</v>
      </c>
      <c r="J2161" s="14">
        <v>5562</v>
      </c>
      <c r="K2161" s="19"/>
      <c r="L2161" s="14">
        <v>0</v>
      </c>
      <c r="M2161" s="14"/>
      <c r="N2161" s="14">
        <v>0</v>
      </c>
      <c r="O2161" s="14"/>
      <c r="P2161" s="14">
        <v>34496</v>
      </c>
      <c r="Q2161" s="14"/>
      <c r="R2161" s="14">
        <v>0</v>
      </c>
      <c r="S2161" s="14"/>
      <c r="T2161" s="14">
        <v>56245</v>
      </c>
      <c r="U2161" s="14"/>
      <c r="V2161" s="15">
        <v>96303</v>
      </c>
      <c r="W2161" s="14"/>
      <c r="X2161" s="5" t="str">
        <f t="shared" si="33"/>
        <v>No</v>
      </c>
      <c r="Y2161" s="14"/>
      <c r="Z2161" s="5"/>
      <c r="AA2161" s="14"/>
      <c r="AB2161" s="5"/>
      <c r="AC2161" s="27"/>
      <c r="AD2161" s="5"/>
      <c r="AE2161" s="14"/>
      <c r="AF2161" s="5"/>
      <c r="AG2161" s="7"/>
    </row>
    <row r="2162" spans="1:33" s="54" customFormat="1">
      <c r="A2162" s="16" t="s">
        <v>6376</v>
      </c>
      <c r="B2162" s="16" t="s">
        <v>936</v>
      </c>
      <c r="C2162" s="17" t="s">
        <v>163</v>
      </c>
      <c r="D2162" s="186"/>
      <c r="E2162" s="189">
        <v>10187</v>
      </c>
      <c r="F2162" s="17" t="s">
        <v>1320</v>
      </c>
      <c r="G2162" s="17" t="s">
        <v>5756</v>
      </c>
      <c r="H2162" s="18">
        <v>59124</v>
      </c>
      <c r="I2162" s="13">
        <v>1</v>
      </c>
      <c r="J2162" s="14">
        <v>8490</v>
      </c>
      <c r="K2162" s="19"/>
      <c r="L2162" s="14">
        <v>3560</v>
      </c>
      <c r="M2162" s="14"/>
      <c r="N2162" s="14">
        <v>0</v>
      </c>
      <c r="O2162" s="14"/>
      <c r="P2162" s="14">
        <v>29958</v>
      </c>
      <c r="Q2162" s="14"/>
      <c r="R2162" s="14">
        <v>6174</v>
      </c>
      <c r="S2162" s="14"/>
      <c r="T2162" s="14">
        <v>0</v>
      </c>
      <c r="U2162" s="14"/>
      <c r="V2162" s="15">
        <v>48182</v>
      </c>
      <c r="W2162" s="14"/>
      <c r="X2162" s="5" t="str">
        <f t="shared" si="33"/>
        <v>No</v>
      </c>
      <c r="Y2162" s="14"/>
      <c r="Z2162" s="5"/>
      <c r="AA2162" s="14"/>
      <c r="AB2162" s="5"/>
      <c r="AC2162" s="27"/>
      <c r="AD2162" s="5"/>
      <c r="AE2162" s="14"/>
      <c r="AF2162" s="5"/>
      <c r="AG2162" s="7"/>
    </row>
    <row r="2163" spans="1:33" s="54" customFormat="1">
      <c r="A2163" s="16" t="s">
        <v>5967</v>
      </c>
      <c r="B2163" s="16" t="s">
        <v>6066</v>
      </c>
      <c r="C2163" s="17" t="s">
        <v>171</v>
      </c>
      <c r="D2163" s="186"/>
      <c r="E2163" s="189">
        <v>40240</v>
      </c>
      <c r="F2163" s="17" t="s">
        <v>83</v>
      </c>
      <c r="G2163" s="17" t="s">
        <v>5756</v>
      </c>
      <c r="H2163" s="18">
        <v>5502379</v>
      </c>
      <c r="I2163" s="13">
        <v>1</v>
      </c>
      <c r="J2163" s="14">
        <v>0</v>
      </c>
      <c r="K2163" s="19"/>
      <c r="L2163" s="14">
        <v>0</v>
      </c>
      <c r="M2163" s="14"/>
      <c r="N2163" s="14">
        <v>0</v>
      </c>
      <c r="O2163" s="14"/>
      <c r="P2163" s="14">
        <v>44245</v>
      </c>
      <c r="Q2163" s="14"/>
      <c r="R2163" s="14">
        <v>0</v>
      </c>
      <c r="S2163" s="14"/>
      <c r="T2163" s="14">
        <v>0</v>
      </c>
      <c r="U2163" s="14"/>
      <c r="V2163" s="15">
        <v>44245</v>
      </c>
      <c r="W2163" s="14"/>
      <c r="X2163" s="5" t="str">
        <f t="shared" si="33"/>
        <v>No</v>
      </c>
      <c r="Y2163" s="14"/>
      <c r="Z2163" s="5"/>
      <c r="AA2163" s="14"/>
      <c r="AB2163" s="5"/>
      <c r="AC2163" s="27"/>
      <c r="AD2163" s="5"/>
      <c r="AE2163" s="14"/>
      <c r="AF2163" s="5"/>
      <c r="AG2163" s="7"/>
    </row>
    <row r="2164" spans="1:33" s="54" customFormat="1">
      <c r="A2164" s="16" t="s">
        <v>2107</v>
      </c>
      <c r="B2164" s="16" t="s">
        <v>2108</v>
      </c>
      <c r="C2164" s="17" t="s">
        <v>275</v>
      </c>
      <c r="D2164" s="186" t="s">
        <v>2109</v>
      </c>
      <c r="E2164" s="189" t="s">
        <v>2110</v>
      </c>
      <c r="F2164" s="17" t="s">
        <v>83</v>
      </c>
      <c r="G2164" s="17" t="s">
        <v>147</v>
      </c>
      <c r="H2164" s="18">
        <v>0</v>
      </c>
      <c r="I2164" s="13">
        <v>1</v>
      </c>
      <c r="J2164" s="14">
        <v>1573</v>
      </c>
      <c r="K2164" s="19"/>
      <c r="L2164" s="14">
        <v>0</v>
      </c>
      <c r="M2164" s="14"/>
      <c r="N2164" s="14">
        <v>0</v>
      </c>
      <c r="O2164" s="14"/>
      <c r="P2164" s="14">
        <v>1299</v>
      </c>
      <c r="Q2164" s="14"/>
      <c r="R2164" s="14">
        <v>1299</v>
      </c>
      <c r="S2164" s="14"/>
      <c r="T2164" s="14">
        <v>5037</v>
      </c>
      <c r="U2164" s="14"/>
      <c r="V2164" s="15">
        <v>9208</v>
      </c>
      <c r="W2164" s="14"/>
      <c r="X2164" s="5" t="str">
        <f t="shared" si="33"/>
        <v>No</v>
      </c>
      <c r="Y2164" s="14"/>
      <c r="Z2164" s="5"/>
      <c r="AA2164" s="14"/>
      <c r="AB2164" s="5"/>
      <c r="AC2164" s="27"/>
      <c r="AD2164" s="5"/>
      <c r="AE2164" s="14"/>
      <c r="AF2164" s="5"/>
      <c r="AG2164" s="7"/>
    </row>
    <row r="2165" spans="1:33" s="54" customFormat="1">
      <c r="A2165" s="16" t="s">
        <v>3848</v>
      </c>
      <c r="B2165" s="16" t="s">
        <v>3849</v>
      </c>
      <c r="C2165" s="17" t="s">
        <v>278</v>
      </c>
      <c r="D2165" s="186" t="s">
        <v>3850</v>
      </c>
      <c r="E2165" s="189" t="s">
        <v>3851</v>
      </c>
      <c r="F2165" s="17" t="s">
        <v>157</v>
      </c>
      <c r="G2165" s="17" t="s">
        <v>147</v>
      </c>
      <c r="H2165" s="18">
        <v>0</v>
      </c>
      <c r="I2165" s="13">
        <v>1</v>
      </c>
      <c r="J2165" s="14">
        <v>1447</v>
      </c>
      <c r="K2165" s="19"/>
      <c r="L2165" s="14">
        <v>0</v>
      </c>
      <c r="M2165" s="14"/>
      <c r="N2165" s="14">
        <v>0</v>
      </c>
      <c r="O2165" s="14"/>
      <c r="P2165" s="14">
        <v>5062</v>
      </c>
      <c r="Q2165" s="14"/>
      <c r="R2165" s="14">
        <v>3104</v>
      </c>
      <c r="S2165" s="14"/>
      <c r="T2165" s="14">
        <v>9385</v>
      </c>
      <c r="U2165" s="14"/>
      <c r="V2165" s="15">
        <v>18998</v>
      </c>
      <c r="W2165" s="14"/>
      <c r="X2165" s="5" t="str">
        <f t="shared" si="33"/>
        <v>No</v>
      </c>
      <c r="Y2165" s="14"/>
      <c r="Z2165" s="5"/>
      <c r="AA2165" s="14"/>
      <c r="AB2165" s="5"/>
      <c r="AC2165" s="27"/>
      <c r="AD2165" s="5"/>
      <c r="AE2165" s="14"/>
      <c r="AF2165" s="5"/>
      <c r="AG2165" s="7"/>
    </row>
    <row r="2166" spans="1:33" s="54" customFormat="1">
      <c r="A2166" s="16" t="s">
        <v>6380</v>
      </c>
      <c r="B2166" s="16" t="s">
        <v>6381</v>
      </c>
      <c r="C2166" s="17" t="s">
        <v>163</v>
      </c>
      <c r="D2166" s="186"/>
      <c r="E2166" s="189">
        <v>10190</v>
      </c>
      <c r="F2166" s="17" t="s">
        <v>1320</v>
      </c>
      <c r="G2166" s="17" t="s">
        <v>5756</v>
      </c>
      <c r="H2166" s="18">
        <v>59124</v>
      </c>
      <c r="I2166" s="13">
        <v>1</v>
      </c>
      <c r="J2166" s="14">
        <v>0</v>
      </c>
      <c r="K2166" s="19"/>
      <c r="L2166" s="14">
        <v>13446</v>
      </c>
      <c r="M2166" s="14"/>
      <c r="N2166" s="14">
        <v>0</v>
      </c>
      <c r="O2166" s="14"/>
      <c r="P2166" s="14">
        <v>17451</v>
      </c>
      <c r="Q2166" s="14"/>
      <c r="R2166" s="14">
        <v>0</v>
      </c>
      <c r="S2166" s="14"/>
      <c r="T2166" s="14">
        <v>0</v>
      </c>
      <c r="U2166" s="14"/>
      <c r="V2166" s="15">
        <v>30897</v>
      </c>
      <c r="W2166" s="14"/>
      <c r="X2166" s="5" t="str">
        <f t="shared" si="33"/>
        <v>No</v>
      </c>
      <c r="Y2166" s="14"/>
      <c r="Z2166" s="5"/>
      <c r="AA2166" s="14"/>
      <c r="AB2166" s="5"/>
      <c r="AC2166" s="27"/>
      <c r="AD2166" s="5"/>
      <c r="AE2166" s="14"/>
      <c r="AF2166" s="5"/>
      <c r="AG2166" s="7"/>
    </row>
    <row r="2167" spans="1:33" s="54" customFormat="1">
      <c r="A2167" s="16" t="s">
        <v>2754</v>
      </c>
      <c r="B2167" s="16" t="s">
        <v>2755</v>
      </c>
      <c r="C2167" s="17" t="s">
        <v>65</v>
      </c>
      <c r="D2167" s="186" t="s">
        <v>2756</v>
      </c>
      <c r="E2167" s="189" t="s">
        <v>2757</v>
      </c>
      <c r="F2167" s="17" t="s">
        <v>88</v>
      </c>
      <c r="G2167" s="17" t="s">
        <v>147</v>
      </c>
      <c r="H2167" s="18">
        <v>0</v>
      </c>
      <c r="I2167" s="13">
        <v>1</v>
      </c>
      <c r="J2167" s="14">
        <v>1958653</v>
      </c>
      <c r="K2167" s="19"/>
      <c r="L2167" s="14">
        <v>1162692</v>
      </c>
      <c r="M2167" s="14"/>
      <c r="N2167" s="14">
        <v>0</v>
      </c>
      <c r="O2167" s="14"/>
      <c r="P2167" s="14">
        <v>0</v>
      </c>
      <c r="Q2167" s="14"/>
      <c r="R2167" s="14">
        <v>266660</v>
      </c>
      <c r="S2167" s="14"/>
      <c r="T2167" s="14">
        <v>753990</v>
      </c>
      <c r="U2167" s="14"/>
      <c r="V2167" s="15">
        <v>4141995</v>
      </c>
      <c r="W2167" s="14"/>
      <c r="X2167" s="5" t="str">
        <f t="shared" si="33"/>
        <v>No</v>
      </c>
      <c r="Y2167" s="14"/>
      <c r="Z2167" s="5"/>
      <c r="AA2167" s="14"/>
      <c r="AB2167" s="5"/>
      <c r="AC2167" s="27"/>
      <c r="AD2167" s="5"/>
      <c r="AE2167" s="14"/>
      <c r="AF2167" s="5"/>
      <c r="AG2167" s="7"/>
    </row>
    <row r="2168" spans="1:33" s="54" customFormat="1">
      <c r="A2168" s="16" t="s">
        <v>6712</v>
      </c>
      <c r="B2168" s="16" t="s">
        <v>6713</v>
      </c>
      <c r="C2168" s="17" t="s">
        <v>233</v>
      </c>
      <c r="D2168" s="186"/>
      <c r="E2168" s="189" t="s">
        <v>6714</v>
      </c>
      <c r="F2168" s="17" t="s">
        <v>83</v>
      </c>
      <c r="G2168" s="17" t="s">
        <v>147</v>
      </c>
      <c r="H2168" s="18">
        <v>0</v>
      </c>
      <c r="I2168" s="13">
        <v>1</v>
      </c>
      <c r="J2168" s="14">
        <v>1440</v>
      </c>
      <c r="K2168" s="19"/>
      <c r="L2168" s="14">
        <v>6143</v>
      </c>
      <c r="M2168" s="14"/>
      <c r="N2168" s="14">
        <v>0</v>
      </c>
      <c r="O2168" s="14"/>
      <c r="P2168" s="14">
        <v>2254</v>
      </c>
      <c r="Q2168" s="14"/>
      <c r="R2168" s="14">
        <v>0</v>
      </c>
      <c r="S2168" s="14"/>
      <c r="T2168" s="14">
        <v>2571</v>
      </c>
      <c r="U2168" s="14"/>
      <c r="V2168" s="15">
        <v>12408</v>
      </c>
      <c r="W2168" s="14"/>
      <c r="X2168" s="5" t="str">
        <f t="shared" si="33"/>
        <v>No</v>
      </c>
      <c r="Y2168" s="14"/>
      <c r="Z2168" s="5"/>
      <c r="AA2168" s="14"/>
      <c r="AB2168" s="5"/>
      <c r="AC2168" s="27"/>
      <c r="AD2168" s="5"/>
      <c r="AE2168" s="14"/>
      <c r="AF2168" s="5"/>
      <c r="AG2168" s="7"/>
    </row>
    <row r="2169" spans="1:33" s="54" customFormat="1">
      <c r="A2169" s="16" t="s">
        <v>6357</v>
      </c>
      <c r="B2169" s="16" t="s">
        <v>6358</v>
      </c>
      <c r="C2169" s="17" t="s">
        <v>163</v>
      </c>
      <c r="D2169" s="186"/>
      <c r="E2169" s="189">
        <v>10195</v>
      </c>
      <c r="F2169" s="17" t="s">
        <v>1320</v>
      </c>
      <c r="G2169" s="17" t="s">
        <v>5756</v>
      </c>
      <c r="H2169" s="18">
        <v>59124</v>
      </c>
      <c r="I2169" s="13">
        <v>1</v>
      </c>
      <c r="J2169" s="14">
        <v>0</v>
      </c>
      <c r="K2169" s="19"/>
      <c r="L2169" s="14">
        <v>1198</v>
      </c>
      <c r="M2169" s="14"/>
      <c r="N2169" s="14">
        <v>0</v>
      </c>
      <c r="O2169" s="14"/>
      <c r="P2169" s="14">
        <v>18105</v>
      </c>
      <c r="Q2169" s="14"/>
      <c r="R2169" s="14">
        <v>0</v>
      </c>
      <c r="S2169" s="14"/>
      <c r="T2169" s="14">
        <v>0</v>
      </c>
      <c r="U2169" s="14"/>
      <c r="V2169" s="15">
        <v>19303</v>
      </c>
      <c r="W2169" s="14"/>
      <c r="X2169" s="5" t="str">
        <f t="shared" si="33"/>
        <v>No</v>
      </c>
      <c r="Y2169" s="14"/>
      <c r="Z2169" s="5"/>
      <c r="AA2169" s="14"/>
      <c r="AB2169" s="5"/>
      <c r="AC2169" s="27"/>
      <c r="AD2169" s="5"/>
      <c r="AE2169" s="14"/>
      <c r="AF2169" s="5"/>
      <c r="AG2169" s="7"/>
    </row>
    <row r="2170" spans="1:33" s="54" customFormat="1">
      <c r="A2170" s="16" t="s">
        <v>6051</v>
      </c>
      <c r="B2170" s="16" t="s">
        <v>6096</v>
      </c>
      <c r="C2170" s="17" t="s">
        <v>5851</v>
      </c>
      <c r="D2170" s="186" t="s">
        <v>6052</v>
      </c>
      <c r="E2170" s="189" t="s">
        <v>6053</v>
      </c>
      <c r="F2170" s="17" t="s">
        <v>138</v>
      </c>
      <c r="G2170" s="17" t="s">
        <v>147</v>
      </c>
      <c r="H2170" s="18">
        <v>0</v>
      </c>
      <c r="I2170" s="13">
        <v>1</v>
      </c>
      <c r="J2170" s="14">
        <v>53800</v>
      </c>
      <c r="K2170" s="19"/>
      <c r="L2170" s="14">
        <v>120288</v>
      </c>
      <c r="M2170" s="14"/>
      <c r="N2170" s="14">
        <v>0</v>
      </c>
      <c r="O2170" s="14"/>
      <c r="P2170" s="14">
        <v>0</v>
      </c>
      <c r="Q2170" s="14"/>
      <c r="R2170" s="14">
        <v>0</v>
      </c>
      <c r="S2170" s="14"/>
      <c r="T2170" s="14">
        <v>0</v>
      </c>
      <c r="U2170" s="14"/>
      <c r="V2170" s="15">
        <v>174088</v>
      </c>
      <c r="W2170" s="14"/>
      <c r="X2170" s="5" t="str">
        <f t="shared" si="33"/>
        <v>No</v>
      </c>
      <c r="Y2170" s="14"/>
      <c r="Z2170" s="5"/>
      <c r="AA2170" s="14"/>
      <c r="AB2170" s="5"/>
      <c r="AC2170" s="27"/>
      <c r="AD2170" s="5"/>
      <c r="AE2170" s="14"/>
      <c r="AF2170" s="5"/>
      <c r="AG2170" s="7"/>
    </row>
    <row r="2171" spans="1:33" s="54" customFormat="1">
      <c r="A2171" s="16" t="s">
        <v>3729</v>
      </c>
      <c r="B2171" s="16" t="s">
        <v>6503</v>
      </c>
      <c r="C2171" s="17" t="s">
        <v>278</v>
      </c>
      <c r="D2171" s="186" t="s">
        <v>3730</v>
      </c>
      <c r="E2171" s="189" t="s">
        <v>3731</v>
      </c>
      <c r="F2171" s="17" t="s">
        <v>83</v>
      </c>
      <c r="G2171" s="17" t="s">
        <v>147</v>
      </c>
      <c r="H2171" s="18">
        <v>0</v>
      </c>
      <c r="I2171" s="13">
        <v>1</v>
      </c>
      <c r="J2171" s="14">
        <v>4889</v>
      </c>
      <c r="K2171" s="19"/>
      <c r="L2171" s="14">
        <v>0</v>
      </c>
      <c r="M2171" s="14"/>
      <c r="N2171" s="14">
        <v>0</v>
      </c>
      <c r="O2171" s="14"/>
      <c r="P2171" s="14">
        <v>14274</v>
      </c>
      <c r="Q2171" s="14"/>
      <c r="R2171" s="14">
        <v>9168</v>
      </c>
      <c r="S2171" s="14"/>
      <c r="T2171" s="14">
        <v>25008</v>
      </c>
      <c r="U2171" s="14"/>
      <c r="V2171" s="15">
        <v>53339</v>
      </c>
      <c r="W2171" s="14"/>
      <c r="X2171" s="5" t="str">
        <f t="shared" si="33"/>
        <v>No</v>
      </c>
      <c r="Y2171" s="14"/>
      <c r="Z2171" s="5"/>
      <c r="AA2171" s="14"/>
      <c r="AB2171" s="5"/>
      <c r="AC2171" s="27"/>
      <c r="AD2171" s="5"/>
      <c r="AE2171" s="14"/>
      <c r="AF2171" s="5"/>
      <c r="AG2171" s="7"/>
    </row>
    <row r="2172" spans="1:33" s="54" customFormat="1">
      <c r="A2172" s="16" t="s">
        <v>3915</v>
      </c>
      <c r="B2172" s="16" t="s">
        <v>3916</v>
      </c>
      <c r="C2172" s="17" t="s">
        <v>278</v>
      </c>
      <c r="D2172" s="186" t="s">
        <v>3917</v>
      </c>
      <c r="E2172" s="189" t="s">
        <v>3918</v>
      </c>
      <c r="F2172" s="17" t="s">
        <v>83</v>
      </c>
      <c r="G2172" s="17" t="s">
        <v>147</v>
      </c>
      <c r="H2172" s="18">
        <v>0</v>
      </c>
      <c r="I2172" s="13">
        <v>1</v>
      </c>
      <c r="J2172" s="14">
        <v>2993</v>
      </c>
      <c r="K2172" s="19"/>
      <c r="L2172" s="14">
        <v>230</v>
      </c>
      <c r="M2172" s="14"/>
      <c r="N2172" s="14">
        <v>0</v>
      </c>
      <c r="O2172" s="14"/>
      <c r="P2172" s="14">
        <v>9811</v>
      </c>
      <c r="Q2172" s="14"/>
      <c r="R2172" s="14">
        <v>6508</v>
      </c>
      <c r="S2172" s="14"/>
      <c r="T2172" s="14">
        <v>17921</v>
      </c>
      <c r="U2172" s="14"/>
      <c r="V2172" s="15">
        <v>37463</v>
      </c>
      <c r="W2172" s="14"/>
      <c r="X2172" s="5" t="str">
        <f t="shared" si="33"/>
        <v>No</v>
      </c>
      <c r="Y2172" s="14"/>
      <c r="Z2172" s="5"/>
      <c r="AA2172" s="14"/>
      <c r="AB2172" s="5"/>
      <c r="AC2172" s="27"/>
      <c r="AD2172" s="5"/>
      <c r="AE2172" s="14"/>
      <c r="AF2172" s="5"/>
      <c r="AG2172" s="7"/>
    </row>
    <row r="2173" spans="1:33" s="54" customFormat="1">
      <c r="A2173" s="16" t="s">
        <v>6377</v>
      </c>
      <c r="B2173" s="16" t="s">
        <v>3469</v>
      </c>
      <c r="C2173" s="17" t="s">
        <v>132</v>
      </c>
      <c r="D2173" s="186" t="s">
        <v>5572</v>
      </c>
      <c r="E2173" s="189" t="s">
        <v>5573</v>
      </c>
      <c r="F2173" s="17" t="s">
        <v>83</v>
      </c>
      <c r="G2173" s="17" t="s">
        <v>147</v>
      </c>
      <c r="H2173" s="18">
        <v>0</v>
      </c>
      <c r="I2173" s="13">
        <v>1</v>
      </c>
      <c r="J2173" s="14">
        <v>2350</v>
      </c>
      <c r="K2173" s="19"/>
      <c r="L2173" s="14">
        <v>0</v>
      </c>
      <c r="M2173" s="14"/>
      <c r="N2173" s="14">
        <v>0</v>
      </c>
      <c r="O2173" s="14"/>
      <c r="P2173" s="14">
        <v>9898</v>
      </c>
      <c r="Q2173" s="14"/>
      <c r="R2173" s="14">
        <v>12246</v>
      </c>
      <c r="S2173" s="14"/>
      <c r="T2173" s="14">
        <v>22143</v>
      </c>
      <c r="U2173" s="14"/>
      <c r="V2173" s="15">
        <v>46637</v>
      </c>
      <c r="W2173" s="14"/>
      <c r="X2173" s="5" t="str">
        <f t="shared" si="33"/>
        <v>No</v>
      </c>
      <c r="Y2173" s="14"/>
      <c r="Z2173" s="5"/>
      <c r="AA2173" s="14"/>
      <c r="AB2173" s="5"/>
      <c r="AC2173" s="27"/>
      <c r="AD2173" s="5"/>
      <c r="AE2173" s="14"/>
      <c r="AF2173" s="5"/>
      <c r="AG2173" s="7"/>
    </row>
    <row r="2174" spans="1:33" s="54" customFormat="1">
      <c r="A2174" s="16" t="s">
        <v>1173</v>
      </c>
      <c r="B2174" s="16" t="s">
        <v>1174</v>
      </c>
      <c r="C2174" s="17" t="s">
        <v>65</v>
      </c>
      <c r="D2174" s="186" t="s">
        <v>1175</v>
      </c>
      <c r="E2174" s="189">
        <v>175</v>
      </c>
      <c r="F2174" s="17" t="s">
        <v>36</v>
      </c>
      <c r="G2174" s="17" t="s">
        <v>5756</v>
      </c>
      <c r="H2174" s="18">
        <v>0</v>
      </c>
      <c r="I2174" s="13">
        <v>1</v>
      </c>
      <c r="J2174" s="14">
        <v>285</v>
      </c>
      <c r="K2174" s="19"/>
      <c r="L2174" s="14">
        <v>0</v>
      </c>
      <c r="M2174" s="14"/>
      <c r="N2174" s="14">
        <v>0</v>
      </c>
      <c r="O2174" s="14"/>
      <c r="P2174" s="14">
        <v>1455</v>
      </c>
      <c r="Q2174" s="14"/>
      <c r="R2174" s="14">
        <v>0</v>
      </c>
      <c r="S2174" s="14"/>
      <c r="T2174" s="14">
        <v>3058</v>
      </c>
      <c r="U2174" s="14"/>
      <c r="V2174" s="15">
        <v>4798</v>
      </c>
      <c r="W2174" s="14"/>
      <c r="X2174" s="5" t="str">
        <f t="shared" si="33"/>
        <v>No</v>
      </c>
      <c r="Y2174" s="14"/>
      <c r="Z2174" s="5"/>
      <c r="AA2174" s="14"/>
      <c r="AB2174" s="5"/>
      <c r="AC2174" s="27"/>
      <c r="AD2174" s="5"/>
      <c r="AE2174" s="14"/>
      <c r="AF2174" s="5"/>
      <c r="AG2174" s="7"/>
    </row>
    <row r="2175" spans="1:33" s="54" customFormat="1">
      <c r="A2175" s="16" t="s">
        <v>2257</v>
      </c>
      <c r="B2175" s="16" t="s">
        <v>2258</v>
      </c>
      <c r="C2175" s="17" t="s">
        <v>275</v>
      </c>
      <c r="D2175" s="186" t="s">
        <v>2259</v>
      </c>
      <c r="E2175" s="189" t="s">
        <v>2260</v>
      </c>
      <c r="F2175" s="17" t="s">
        <v>157</v>
      </c>
      <c r="G2175" s="17" t="s">
        <v>147</v>
      </c>
      <c r="H2175" s="18">
        <v>0</v>
      </c>
      <c r="I2175" s="13">
        <v>1</v>
      </c>
      <c r="J2175" s="14">
        <v>16</v>
      </c>
      <c r="K2175" s="19"/>
      <c r="L2175" s="14">
        <v>0</v>
      </c>
      <c r="M2175" s="14"/>
      <c r="N2175" s="14">
        <v>0</v>
      </c>
      <c r="O2175" s="14"/>
      <c r="P2175" s="14">
        <v>948</v>
      </c>
      <c r="Q2175" s="14"/>
      <c r="R2175" s="14">
        <v>948</v>
      </c>
      <c r="S2175" s="14"/>
      <c r="T2175" s="14">
        <v>6508</v>
      </c>
      <c r="U2175" s="14"/>
      <c r="V2175" s="15">
        <v>8420</v>
      </c>
      <c r="W2175" s="14"/>
      <c r="X2175" s="5" t="str">
        <f t="shared" si="33"/>
        <v>No</v>
      </c>
      <c r="Y2175" s="14"/>
      <c r="Z2175" s="5"/>
      <c r="AA2175" s="14"/>
      <c r="AB2175" s="5"/>
      <c r="AC2175" s="27"/>
      <c r="AD2175" s="5"/>
      <c r="AE2175" s="14"/>
      <c r="AF2175" s="5"/>
      <c r="AG2175" s="7"/>
    </row>
    <row r="2176" spans="1:33" s="54" customFormat="1">
      <c r="A2176" s="16" t="s">
        <v>3802</v>
      </c>
      <c r="B2176" s="16" t="s">
        <v>3803</v>
      </c>
      <c r="C2176" s="17" t="s">
        <v>278</v>
      </c>
      <c r="D2176" s="186" t="s">
        <v>3804</v>
      </c>
      <c r="E2176" s="189" t="s">
        <v>3805</v>
      </c>
      <c r="F2176" s="17" t="s">
        <v>157</v>
      </c>
      <c r="G2176" s="17" t="s">
        <v>147</v>
      </c>
      <c r="H2176" s="18">
        <v>0</v>
      </c>
      <c r="I2176" s="13">
        <v>1</v>
      </c>
      <c r="J2176" s="14">
        <v>11604</v>
      </c>
      <c r="K2176" s="19"/>
      <c r="L2176" s="14">
        <v>0</v>
      </c>
      <c r="M2176" s="14"/>
      <c r="N2176" s="14">
        <v>0</v>
      </c>
      <c r="O2176" s="14"/>
      <c r="P2176" s="14">
        <v>8630</v>
      </c>
      <c r="Q2176" s="14"/>
      <c r="R2176" s="14">
        <v>4978</v>
      </c>
      <c r="S2176" s="14"/>
      <c r="T2176" s="14">
        <v>17098</v>
      </c>
      <c r="U2176" s="14"/>
      <c r="V2176" s="15">
        <v>42310</v>
      </c>
      <c r="W2176" s="14"/>
      <c r="X2176" s="5" t="str">
        <f t="shared" si="33"/>
        <v>No</v>
      </c>
      <c r="Y2176" s="14"/>
      <c r="Z2176" s="5"/>
      <c r="AA2176" s="14"/>
      <c r="AB2176" s="5"/>
      <c r="AC2176" s="27"/>
      <c r="AD2176" s="5"/>
      <c r="AE2176" s="14"/>
      <c r="AF2176" s="5"/>
      <c r="AG2176" s="7"/>
    </row>
    <row r="2177" spans="1:33" s="54" customFormat="1">
      <c r="A2177" s="16" t="s">
        <v>3907</v>
      </c>
      <c r="B2177" s="16" t="s">
        <v>3908</v>
      </c>
      <c r="C2177" s="17" t="s">
        <v>278</v>
      </c>
      <c r="D2177" s="186" t="s">
        <v>3909</v>
      </c>
      <c r="E2177" s="189" t="s">
        <v>3910</v>
      </c>
      <c r="F2177" s="17" t="s">
        <v>83</v>
      </c>
      <c r="G2177" s="17" t="s">
        <v>147</v>
      </c>
      <c r="H2177" s="18">
        <v>0</v>
      </c>
      <c r="I2177" s="13">
        <v>1</v>
      </c>
      <c r="J2177" s="14">
        <v>3606</v>
      </c>
      <c r="K2177" s="19"/>
      <c r="L2177" s="14">
        <v>0</v>
      </c>
      <c r="M2177" s="14"/>
      <c r="N2177" s="14">
        <v>0</v>
      </c>
      <c r="O2177" s="14"/>
      <c r="P2177" s="14">
        <v>5962</v>
      </c>
      <c r="Q2177" s="14"/>
      <c r="R2177" s="14">
        <v>3817</v>
      </c>
      <c r="S2177" s="14"/>
      <c r="T2177" s="14">
        <v>10488</v>
      </c>
      <c r="U2177" s="14"/>
      <c r="V2177" s="15">
        <v>23873</v>
      </c>
      <c r="W2177" s="14"/>
      <c r="X2177" s="5" t="str">
        <f t="shared" si="33"/>
        <v>No</v>
      </c>
      <c r="Y2177" s="14"/>
      <c r="Z2177" s="5"/>
      <c r="AA2177" s="14"/>
      <c r="AB2177" s="5"/>
      <c r="AC2177" s="27"/>
      <c r="AD2177" s="5"/>
      <c r="AE2177" s="14"/>
      <c r="AF2177" s="5"/>
      <c r="AG2177" s="7"/>
    </row>
    <row r="2178" spans="1:33" s="54" customFormat="1">
      <c r="A2178" s="16" t="s">
        <v>2243</v>
      </c>
      <c r="B2178" s="16" t="s">
        <v>2244</v>
      </c>
      <c r="C2178" s="17" t="s">
        <v>275</v>
      </c>
      <c r="D2178" s="186" t="s">
        <v>2245</v>
      </c>
      <c r="E2178" s="189" t="s">
        <v>2246</v>
      </c>
      <c r="F2178" s="17" t="s">
        <v>83</v>
      </c>
      <c r="G2178" s="17" t="s">
        <v>147</v>
      </c>
      <c r="H2178" s="18">
        <v>0</v>
      </c>
      <c r="I2178" s="13">
        <v>1</v>
      </c>
      <c r="J2178" s="14">
        <v>1676</v>
      </c>
      <c r="K2178" s="19"/>
      <c r="L2178" s="14">
        <v>0</v>
      </c>
      <c r="M2178" s="14"/>
      <c r="N2178" s="14">
        <v>0</v>
      </c>
      <c r="O2178" s="14"/>
      <c r="P2178" s="14">
        <v>7123</v>
      </c>
      <c r="Q2178" s="14"/>
      <c r="R2178" s="14">
        <v>7123</v>
      </c>
      <c r="S2178" s="14"/>
      <c r="T2178" s="14">
        <v>20046</v>
      </c>
      <c r="U2178" s="14"/>
      <c r="V2178" s="15">
        <v>35968</v>
      </c>
      <c r="W2178" s="14"/>
      <c r="X2178" s="5" t="str">
        <f t="shared" si="33"/>
        <v>No</v>
      </c>
      <c r="Y2178" s="14"/>
      <c r="Z2178" s="5"/>
      <c r="AA2178" s="14"/>
      <c r="AB2178" s="5"/>
      <c r="AC2178" s="27"/>
      <c r="AD2178" s="5"/>
      <c r="AE2178" s="14"/>
      <c r="AF2178" s="5"/>
      <c r="AG2178" s="7"/>
    </row>
    <row r="2179" spans="1:33" s="54" customFormat="1">
      <c r="A2179" s="16" t="s">
        <v>5643</v>
      </c>
      <c r="B2179" s="16" t="s">
        <v>5644</v>
      </c>
      <c r="C2179" s="17" t="s">
        <v>254</v>
      </c>
      <c r="D2179" s="186" t="s">
        <v>5645</v>
      </c>
      <c r="E2179" s="189" t="s">
        <v>5646</v>
      </c>
      <c r="F2179" s="17" t="s">
        <v>157</v>
      </c>
      <c r="G2179" s="17" t="s">
        <v>147</v>
      </c>
      <c r="H2179" s="18">
        <v>0</v>
      </c>
      <c r="I2179" s="13">
        <v>1</v>
      </c>
      <c r="J2179" s="14">
        <v>1387</v>
      </c>
      <c r="K2179" s="19"/>
      <c r="L2179" s="14">
        <v>0</v>
      </c>
      <c r="M2179" s="14"/>
      <c r="N2179" s="14">
        <v>0</v>
      </c>
      <c r="O2179" s="14"/>
      <c r="P2179" s="14">
        <v>2038</v>
      </c>
      <c r="Q2179" s="14"/>
      <c r="R2179" s="14">
        <v>0</v>
      </c>
      <c r="S2179" s="14"/>
      <c r="T2179" s="14">
        <v>2608</v>
      </c>
      <c r="U2179" s="14"/>
      <c r="V2179" s="15">
        <v>6033</v>
      </c>
      <c r="W2179" s="14"/>
      <c r="X2179" s="5" t="str">
        <f t="shared" ref="X2179:X2242" si="34">IF(W2179&amp;U2179&amp;S2179&amp;Q2179&amp;O2179&amp;M2179&amp;K2179&lt;&gt;"","Yes","No")</f>
        <v>No</v>
      </c>
      <c r="Y2179" s="14"/>
      <c r="Z2179" s="5"/>
      <c r="AA2179" s="14"/>
      <c r="AB2179" s="5"/>
      <c r="AC2179" s="27"/>
      <c r="AD2179" s="5"/>
      <c r="AE2179" s="14"/>
      <c r="AF2179" s="5"/>
      <c r="AG2179" s="7"/>
    </row>
    <row r="2180" spans="1:33" s="54" customFormat="1">
      <c r="A2180" s="16" t="s">
        <v>6359</v>
      </c>
      <c r="B2180" s="16" t="s">
        <v>6170</v>
      </c>
      <c r="C2180" s="17" t="s">
        <v>91</v>
      </c>
      <c r="D2180" s="186"/>
      <c r="E2180" s="189">
        <v>90274</v>
      </c>
      <c r="F2180" s="17" t="s">
        <v>83</v>
      </c>
      <c r="G2180" s="17" t="s">
        <v>5756</v>
      </c>
      <c r="H2180" s="18">
        <v>11402946</v>
      </c>
      <c r="I2180" s="13">
        <v>1</v>
      </c>
      <c r="J2180" s="14">
        <v>0</v>
      </c>
      <c r="K2180" s="19"/>
      <c r="L2180" s="14">
        <v>0</v>
      </c>
      <c r="M2180" s="14"/>
      <c r="N2180" s="14">
        <v>0</v>
      </c>
      <c r="O2180" s="14"/>
      <c r="P2180" s="14">
        <v>182817</v>
      </c>
      <c r="Q2180" s="14"/>
      <c r="R2180" s="14">
        <v>0</v>
      </c>
      <c r="S2180" s="14"/>
      <c r="T2180" s="14">
        <v>0</v>
      </c>
      <c r="U2180" s="14"/>
      <c r="V2180" s="15">
        <v>182817</v>
      </c>
      <c r="W2180" s="14"/>
      <c r="X2180" s="5" t="str">
        <f t="shared" si="34"/>
        <v>No</v>
      </c>
      <c r="Y2180" s="14"/>
      <c r="Z2180" s="5"/>
      <c r="AA2180" s="14"/>
      <c r="AB2180" s="5"/>
      <c r="AC2180" s="27"/>
      <c r="AD2180" s="5"/>
      <c r="AE2180" s="14"/>
      <c r="AF2180" s="5"/>
      <c r="AG2180" s="7"/>
    </row>
    <row r="2181" spans="1:33" s="54" customFormat="1">
      <c r="A2181" s="16" t="s">
        <v>6057</v>
      </c>
      <c r="B2181" s="16" t="s">
        <v>6073</v>
      </c>
      <c r="C2181" s="17" t="s">
        <v>65</v>
      </c>
      <c r="D2181" s="186" t="s">
        <v>6056</v>
      </c>
      <c r="E2181" s="189">
        <v>271</v>
      </c>
      <c r="F2181" s="17" t="s">
        <v>36</v>
      </c>
      <c r="G2181" s="17" t="s">
        <v>5756</v>
      </c>
      <c r="H2181" s="18">
        <v>0</v>
      </c>
      <c r="I2181" s="13">
        <v>1</v>
      </c>
      <c r="J2181" s="14">
        <v>0</v>
      </c>
      <c r="K2181" s="19"/>
      <c r="L2181" s="14">
        <v>0</v>
      </c>
      <c r="M2181" s="14"/>
      <c r="N2181" s="14">
        <v>0</v>
      </c>
      <c r="O2181" s="14"/>
      <c r="P2181" s="14">
        <v>0</v>
      </c>
      <c r="Q2181" s="14"/>
      <c r="R2181" s="14">
        <v>0</v>
      </c>
      <c r="S2181" s="14"/>
      <c r="T2181" s="14">
        <v>111974</v>
      </c>
      <c r="U2181" s="14"/>
      <c r="V2181" s="15">
        <v>111974</v>
      </c>
      <c r="W2181" s="14"/>
      <c r="X2181" s="5" t="str">
        <f t="shared" si="34"/>
        <v>No</v>
      </c>
      <c r="Y2181" s="14"/>
      <c r="Z2181" s="5"/>
      <c r="AA2181" s="14"/>
      <c r="AB2181" s="5"/>
      <c r="AC2181" s="27"/>
      <c r="AD2181" s="5"/>
      <c r="AE2181" s="14"/>
      <c r="AF2181" s="5"/>
      <c r="AG2181" s="7"/>
    </row>
    <row r="2182" spans="1:33" s="54" customFormat="1">
      <c r="A2182" s="16" t="s">
        <v>2366</v>
      </c>
      <c r="B2182" s="16" t="s">
        <v>5551</v>
      </c>
      <c r="C2182" s="17" t="s">
        <v>132</v>
      </c>
      <c r="D2182" s="186" t="s">
        <v>5552</v>
      </c>
      <c r="E2182" s="189" t="s">
        <v>5553</v>
      </c>
      <c r="F2182" s="17" t="s">
        <v>83</v>
      </c>
      <c r="G2182" s="17" t="s">
        <v>147</v>
      </c>
      <c r="H2182" s="18">
        <v>0</v>
      </c>
      <c r="I2182" s="13">
        <v>1</v>
      </c>
      <c r="J2182" s="14">
        <v>5490</v>
      </c>
      <c r="K2182" s="19"/>
      <c r="L2182" s="14">
        <v>0</v>
      </c>
      <c r="M2182" s="14"/>
      <c r="N2182" s="14">
        <v>0</v>
      </c>
      <c r="O2182" s="14"/>
      <c r="P2182" s="14">
        <v>21804</v>
      </c>
      <c r="Q2182" s="14"/>
      <c r="R2182" s="14">
        <v>29537</v>
      </c>
      <c r="S2182" s="14"/>
      <c r="T2182" s="14">
        <v>48646</v>
      </c>
      <c r="U2182" s="14"/>
      <c r="V2182" s="15">
        <v>105477</v>
      </c>
      <c r="W2182" s="14"/>
      <c r="X2182" s="5" t="str">
        <f t="shared" si="34"/>
        <v>No</v>
      </c>
      <c r="Y2182" s="14"/>
      <c r="Z2182" s="5"/>
      <c r="AA2182" s="14"/>
      <c r="AB2182" s="5"/>
      <c r="AC2182" s="27"/>
      <c r="AD2182" s="5"/>
      <c r="AE2182" s="14"/>
      <c r="AF2182" s="5"/>
      <c r="AG2182" s="7"/>
    </row>
    <row r="2183" spans="1:33" s="54" customFormat="1">
      <c r="A2183" s="16" t="s">
        <v>3895</v>
      </c>
      <c r="B2183" s="16" t="s">
        <v>3896</v>
      </c>
      <c r="C2183" s="17" t="s">
        <v>278</v>
      </c>
      <c r="D2183" s="186" t="s">
        <v>3897</v>
      </c>
      <c r="E2183" s="189" t="s">
        <v>3898</v>
      </c>
      <c r="F2183" s="17" t="s">
        <v>157</v>
      </c>
      <c r="G2183" s="17" t="s">
        <v>147</v>
      </c>
      <c r="H2183" s="18">
        <v>0</v>
      </c>
      <c r="I2183" s="13">
        <v>1</v>
      </c>
      <c r="J2183" s="14">
        <v>5030</v>
      </c>
      <c r="K2183" s="19"/>
      <c r="L2183" s="14">
        <v>0</v>
      </c>
      <c r="M2183" s="14"/>
      <c r="N2183" s="14">
        <v>0</v>
      </c>
      <c r="O2183" s="14"/>
      <c r="P2183" s="14">
        <v>6172</v>
      </c>
      <c r="Q2183" s="14"/>
      <c r="R2183" s="14">
        <v>4115</v>
      </c>
      <c r="S2183" s="14"/>
      <c r="T2183" s="14">
        <v>10927</v>
      </c>
      <c r="U2183" s="14"/>
      <c r="V2183" s="15">
        <v>26244</v>
      </c>
      <c r="W2183" s="14"/>
      <c r="X2183" s="5" t="str">
        <f t="shared" si="34"/>
        <v>No</v>
      </c>
      <c r="Y2183" s="14"/>
      <c r="Z2183" s="5"/>
      <c r="AA2183" s="14"/>
      <c r="AB2183" s="5"/>
      <c r="AC2183" s="27"/>
      <c r="AD2183" s="5"/>
      <c r="AE2183" s="14"/>
      <c r="AF2183" s="5"/>
      <c r="AG2183" s="7"/>
    </row>
    <row r="2184" spans="1:33" s="54" customFormat="1">
      <c r="A2184" s="16" t="s">
        <v>2431</v>
      </c>
      <c r="B2184" s="16" t="s">
        <v>2432</v>
      </c>
      <c r="C2184" s="17" t="s">
        <v>46</v>
      </c>
      <c r="D2184" s="186" t="s">
        <v>2433</v>
      </c>
      <c r="E2184" s="189" t="s">
        <v>2434</v>
      </c>
      <c r="F2184" s="17" t="s">
        <v>88</v>
      </c>
      <c r="G2184" s="17" t="s">
        <v>147</v>
      </c>
      <c r="H2184" s="18">
        <v>0</v>
      </c>
      <c r="I2184" s="13">
        <v>1</v>
      </c>
      <c r="J2184" s="14">
        <v>7134</v>
      </c>
      <c r="K2184" s="19"/>
      <c r="L2184" s="14">
        <v>843</v>
      </c>
      <c r="M2184" s="14"/>
      <c r="N2184" s="14">
        <v>0</v>
      </c>
      <c r="O2184" s="14"/>
      <c r="P2184" s="14">
        <v>0</v>
      </c>
      <c r="Q2184" s="14"/>
      <c r="R2184" s="14">
        <v>53726</v>
      </c>
      <c r="S2184" s="14"/>
      <c r="T2184" s="14">
        <v>12993</v>
      </c>
      <c r="U2184" s="14"/>
      <c r="V2184" s="15">
        <v>74696</v>
      </c>
      <c r="W2184" s="14"/>
      <c r="X2184" s="5" t="str">
        <f t="shared" si="34"/>
        <v>No</v>
      </c>
      <c r="Y2184" s="14"/>
      <c r="Z2184" s="5"/>
      <c r="AA2184" s="14"/>
      <c r="AB2184" s="5"/>
      <c r="AC2184" s="27"/>
      <c r="AD2184" s="5"/>
      <c r="AE2184" s="14"/>
      <c r="AF2184" s="5"/>
      <c r="AG2184" s="7"/>
    </row>
    <row r="2185" spans="1:33" s="54" customFormat="1">
      <c r="A2185" s="16" t="s">
        <v>2309</v>
      </c>
      <c r="B2185" s="16" t="s">
        <v>2310</v>
      </c>
      <c r="C2185" s="17" t="s">
        <v>106</v>
      </c>
      <c r="D2185" s="186" t="s">
        <v>2311</v>
      </c>
      <c r="E2185" s="189" t="s">
        <v>2312</v>
      </c>
      <c r="F2185" s="17" t="s">
        <v>83</v>
      </c>
      <c r="G2185" s="17" t="s">
        <v>147</v>
      </c>
      <c r="H2185" s="18">
        <v>0</v>
      </c>
      <c r="I2185" s="13">
        <v>1</v>
      </c>
      <c r="J2185" s="14">
        <v>24968</v>
      </c>
      <c r="K2185" s="19"/>
      <c r="L2185" s="14">
        <v>0</v>
      </c>
      <c r="M2185" s="14"/>
      <c r="N2185" s="14">
        <v>0</v>
      </c>
      <c r="O2185" s="14"/>
      <c r="P2185" s="14">
        <v>19736</v>
      </c>
      <c r="Q2185" s="14"/>
      <c r="R2185" s="14">
        <v>2281</v>
      </c>
      <c r="S2185" s="14"/>
      <c r="T2185" s="14">
        <v>23757</v>
      </c>
      <c r="U2185" s="14"/>
      <c r="V2185" s="15">
        <v>70742</v>
      </c>
      <c r="W2185" s="14"/>
      <c r="X2185" s="5" t="str">
        <f t="shared" si="34"/>
        <v>No</v>
      </c>
      <c r="Y2185" s="14"/>
      <c r="Z2185" s="5"/>
      <c r="AA2185" s="14"/>
      <c r="AB2185" s="5"/>
      <c r="AC2185" s="27"/>
      <c r="AD2185" s="5"/>
      <c r="AE2185" s="14"/>
      <c r="AF2185" s="5"/>
      <c r="AG2185" s="7"/>
    </row>
    <row r="2186" spans="1:33" s="54" customFormat="1">
      <c r="A2186" s="16" t="s">
        <v>1234</v>
      </c>
      <c r="B2186" s="16" t="s">
        <v>1235</v>
      </c>
      <c r="C2186" s="17" t="s">
        <v>65</v>
      </c>
      <c r="D2186" s="186"/>
      <c r="E2186" s="189">
        <v>400</v>
      </c>
      <c r="F2186" s="17" t="s">
        <v>36</v>
      </c>
      <c r="G2186" s="17" t="s">
        <v>5756</v>
      </c>
      <c r="H2186" s="18">
        <v>0</v>
      </c>
      <c r="I2186" s="13">
        <v>1</v>
      </c>
      <c r="J2186" s="14">
        <v>0</v>
      </c>
      <c r="K2186" s="19"/>
      <c r="L2186" s="14">
        <v>0</v>
      </c>
      <c r="M2186" s="14"/>
      <c r="N2186" s="14">
        <v>0</v>
      </c>
      <c r="O2186" s="14"/>
      <c r="P2186" s="14">
        <v>0</v>
      </c>
      <c r="Q2186" s="14"/>
      <c r="R2186" s="14">
        <v>0</v>
      </c>
      <c r="S2186" s="14"/>
      <c r="T2186" s="14">
        <v>119189</v>
      </c>
      <c r="U2186" s="14"/>
      <c r="V2186" s="15">
        <v>119189</v>
      </c>
      <c r="W2186" s="14"/>
      <c r="X2186" s="5" t="str">
        <f t="shared" si="34"/>
        <v>No</v>
      </c>
      <c r="Y2186" s="14"/>
      <c r="Z2186" s="5"/>
      <c r="AA2186" s="14"/>
      <c r="AB2186" s="5"/>
      <c r="AC2186" s="27"/>
      <c r="AD2186" s="5"/>
      <c r="AE2186" s="14"/>
      <c r="AF2186" s="5"/>
      <c r="AG2186" s="7"/>
    </row>
    <row r="2187" spans="1:33" s="54" customFormat="1">
      <c r="A2187" s="16" t="s">
        <v>6367</v>
      </c>
      <c r="B2187" s="16" t="s">
        <v>6368</v>
      </c>
      <c r="C2187" s="17" t="s">
        <v>69</v>
      </c>
      <c r="D2187" s="186"/>
      <c r="E2187" s="189" t="s">
        <v>6369</v>
      </c>
      <c r="F2187" s="17" t="s">
        <v>157</v>
      </c>
      <c r="G2187" s="17" t="s">
        <v>147</v>
      </c>
      <c r="H2187" s="18">
        <v>0</v>
      </c>
      <c r="I2187" s="13">
        <v>1</v>
      </c>
      <c r="J2187" s="14">
        <v>8655</v>
      </c>
      <c r="K2187" s="19"/>
      <c r="L2187" s="14">
        <v>20508</v>
      </c>
      <c r="M2187" s="14"/>
      <c r="N2187" s="14">
        <v>0</v>
      </c>
      <c r="O2187" s="14"/>
      <c r="P2187" s="14">
        <v>0</v>
      </c>
      <c r="Q2187" s="14"/>
      <c r="R2187" s="14">
        <v>6593</v>
      </c>
      <c r="S2187" s="14"/>
      <c r="T2187" s="14">
        <v>24823</v>
      </c>
      <c r="U2187" s="14"/>
      <c r="V2187" s="15">
        <v>60579</v>
      </c>
      <c r="W2187" s="14"/>
      <c r="X2187" s="5" t="str">
        <f t="shared" si="34"/>
        <v>No</v>
      </c>
      <c r="Y2187" s="14"/>
      <c r="Z2187" s="5"/>
      <c r="AA2187" s="14"/>
      <c r="AB2187" s="5"/>
      <c r="AC2187" s="27"/>
      <c r="AD2187" s="5"/>
      <c r="AE2187" s="14"/>
      <c r="AF2187" s="5"/>
      <c r="AG2187" s="7"/>
    </row>
    <row r="2188" spans="1:33" s="54" customFormat="1">
      <c r="A2188" s="16" t="s">
        <v>6724</v>
      </c>
      <c r="B2188" s="16" t="s">
        <v>6725</v>
      </c>
      <c r="C2188" s="17" t="s">
        <v>87</v>
      </c>
      <c r="D2188" s="186"/>
      <c r="E2188" s="189">
        <v>417</v>
      </c>
      <c r="F2188" s="17" t="s">
        <v>36</v>
      </c>
      <c r="G2188" s="17" t="s">
        <v>5756</v>
      </c>
      <c r="H2188" s="18">
        <v>0</v>
      </c>
      <c r="I2188" s="13">
        <v>1</v>
      </c>
      <c r="J2188" s="14">
        <v>0</v>
      </c>
      <c r="K2188" s="19"/>
      <c r="L2188" s="14">
        <v>0</v>
      </c>
      <c r="M2188" s="14"/>
      <c r="N2188" s="14">
        <v>0</v>
      </c>
      <c r="O2188" s="14"/>
      <c r="P2188" s="14">
        <v>0</v>
      </c>
      <c r="Q2188" s="14"/>
      <c r="R2188" s="14">
        <v>112765</v>
      </c>
      <c r="S2188" s="14"/>
      <c r="T2188" s="14">
        <v>0</v>
      </c>
      <c r="U2188" s="14"/>
      <c r="V2188" s="15">
        <v>112765</v>
      </c>
      <c r="W2188" s="14"/>
      <c r="X2188" s="5" t="str">
        <f t="shared" si="34"/>
        <v>No</v>
      </c>
      <c r="Y2188" s="14"/>
      <c r="Z2188" s="5"/>
      <c r="AA2188" s="14"/>
      <c r="AB2188" s="5"/>
      <c r="AC2188" s="27"/>
      <c r="AD2188" s="5"/>
      <c r="AE2188" s="14"/>
      <c r="AF2188" s="5"/>
      <c r="AG2188" s="7"/>
    </row>
    <row r="2189" spans="1:33" s="54" customFormat="1">
      <c r="A2189" s="16" t="s">
        <v>5931</v>
      </c>
      <c r="B2189" s="16" t="s">
        <v>4169</v>
      </c>
      <c r="C2189" s="17" t="s">
        <v>163</v>
      </c>
      <c r="D2189" s="186">
        <v>1160</v>
      </c>
      <c r="E2189" s="189">
        <v>10182</v>
      </c>
      <c r="F2189" s="17" t="s">
        <v>157</v>
      </c>
      <c r="G2189" s="17" t="s">
        <v>5756</v>
      </c>
      <c r="H2189" s="18">
        <v>4181019</v>
      </c>
      <c r="I2189" s="13">
        <v>1</v>
      </c>
      <c r="J2189" s="14">
        <v>6637</v>
      </c>
      <c r="K2189" s="19"/>
      <c r="L2189" s="14">
        <v>0</v>
      </c>
      <c r="M2189" s="14"/>
      <c r="N2189" s="14">
        <v>0</v>
      </c>
      <c r="O2189" s="14"/>
      <c r="P2189" s="14">
        <v>62949</v>
      </c>
      <c r="Q2189" s="14"/>
      <c r="R2189" s="14">
        <v>43264</v>
      </c>
      <c r="S2189" s="14"/>
      <c r="T2189" s="14">
        <v>0</v>
      </c>
      <c r="U2189" s="14"/>
      <c r="V2189" s="15">
        <v>112850</v>
      </c>
      <c r="W2189" s="14"/>
      <c r="X2189" s="5" t="str">
        <f t="shared" si="34"/>
        <v>No</v>
      </c>
      <c r="Y2189" s="14"/>
      <c r="Z2189" s="5"/>
      <c r="AA2189" s="14"/>
      <c r="AB2189" s="5"/>
      <c r="AC2189" s="27"/>
      <c r="AD2189" s="5"/>
      <c r="AE2189" s="14"/>
      <c r="AF2189" s="5"/>
      <c r="AG2189" s="7"/>
    </row>
    <row r="2190" spans="1:33" s="54" customFormat="1">
      <c r="A2190" s="16" t="s">
        <v>5026</v>
      </c>
      <c r="B2190" s="16" t="s">
        <v>5027</v>
      </c>
      <c r="C2190" s="17" t="s">
        <v>91</v>
      </c>
      <c r="D2190" s="186" t="s">
        <v>5028</v>
      </c>
      <c r="E2190" s="189" t="s">
        <v>5029</v>
      </c>
      <c r="F2190" s="17" t="s">
        <v>83</v>
      </c>
      <c r="G2190" s="17" t="s">
        <v>147</v>
      </c>
      <c r="H2190" s="18">
        <v>0</v>
      </c>
      <c r="I2190" s="13">
        <v>1</v>
      </c>
      <c r="J2190" s="14">
        <v>34015</v>
      </c>
      <c r="K2190" s="19"/>
      <c r="L2190" s="14">
        <v>0</v>
      </c>
      <c r="M2190" s="14"/>
      <c r="N2190" s="14">
        <v>0</v>
      </c>
      <c r="O2190" s="14"/>
      <c r="P2190" s="14">
        <v>167414</v>
      </c>
      <c r="Q2190" s="14"/>
      <c r="R2190" s="14">
        <v>86493</v>
      </c>
      <c r="S2190" s="14"/>
      <c r="T2190" s="14">
        <v>37361</v>
      </c>
      <c r="U2190" s="14"/>
      <c r="V2190" s="15">
        <v>325283</v>
      </c>
      <c r="W2190" s="14"/>
      <c r="X2190" s="5" t="str">
        <f t="shared" si="34"/>
        <v>No</v>
      </c>
      <c r="Y2190" s="14"/>
      <c r="Z2190" s="5"/>
      <c r="AA2190" s="14"/>
      <c r="AB2190" s="5"/>
      <c r="AC2190" s="27"/>
      <c r="AD2190" s="5"/>
      <c r="AE2190" s="14"/>
      <c r="AF2190" s="5"/>
      <c r="AG2190" s="7"/>
    </row>
    <row r="2191" spans="1:33" s="54" customFormat="1">
      <c r="A2191" s="16" t="s">
        <v>3454</v>
      </c>
      <c r="B2191" s="16" t="s">
        <v>893</v>
      </c>
      <c r="C2191" s="17" t="s">
        <v>34</v>
      </c>
      <c r="D2191" s="186" t="s">
        <v>3455</v>
      </c>
      <c r="E2191" s="189" t="s">
        <v>3456</v>
      </c>
      <c r="F2191" s="17" t="s">
        <v>83</v>
      </c>
      <c r="G2191" s="17" t="s">
        <v>147</v>
      </c>
      <c r="H2191" s="18">
        <v>0</v>
      </c>
      <c r="I2191" s="13">
        <v>1</v>
      </c>
      <c r="J2191" s="14">
        <v>5317</v>
      </c>
      <c r="K2191" s="19"/>
      <c r="L2191" s="14">
        <v>0</v>
      </c>
      <c r="M2191" s="14"/>
      <c r="N2191" s="14">
        <v>0</v>
      </c>
      <c r="O2191" s="14"/>
      <c r="P2191" s="14">
        <v>13501</v>
      </c>
      <c r="Q2191" s="14"/>
      <c r="R2191" s="14">
        <v>9709</v>
      </c>
      <c r="S2191" s="14"/>
      <c r="T2191" s="14">
        <v>23934</v>
      </c>
      <c r="U2191" s="14"/>
      <c r="V2191" s="15">
        <v>52461</v>
      </c>
      <c r="W2191" s="14"/>
      <c r="X2191" s="5" t="str">
        <f t="shared" si="34"/>
        <v>No</v>
      </c>
      <c r="Y2191" s="14"/>
      <c r="Z2191" s="5"/>
      <c r="AA2191" s="14"/>
      <c r="AB2191" s="5"/>
      <c r="AC2191" s="27"/>
      <c r="AD2191" s="5"/>
      <c r="AE2191" s="14"/>
      <c r="AF2191" s="5"/>
      <c r="AG2191" s="7"/>
    </row>
    <row r="2192" spans="1:33" s="54" customFormat="1">
      <c r="A2192" s="16" t="s">
        <v>5378</v>
      </c>
      <c r="B2192" s="16" t="s">
        <v>5379</v>
      </c>
      <c r="C2192" s="17" t="s">
        <v>58</v>
      </c>
      <c r="D2192" s="186" t="s">
        <v>5380</v>
      </c>
      <c r="E2192" s="189" t="s">
        <v>5381</v>
      </c>
      <c r="F2192" s="17" t="s">
        <v>83</v>
      </c>
      <c r="G2192" s="17" t="s">
        <v>147</v>
      </c>
      <c r="H2192" s="18">
        <v>0</v>
      </c>
      <c r="I2192" s="13">
        <v>1</v>
      </c>
      <c r="J2192" s="14">
        <v>14175</v>
      </c>
      <c r="K2192" s="19"/>
      <c r="L2192" s="14">
        <v>0</v>
      </c>
      <c r="M2192" s="14"/>
      <c r="N2192" s="14">
        <v>0</v>
      </c>
      <c r="O2192" s="14"/>
      <c r="P2192" s="14">
        <v>13420</v>
      </c>
      <c r="Q2192" s="14"/>
      <c r="R2192" s="14">
        <v>11980</v>
      </c>
      <c r="S2192" s="14"/>
      <c r="T2192" s="14">
        <v>25396</v>
      </c>
      <c r="U2192" s="14"/>
      <c r="V2192" s="15">
        <v>64971</v>
      </c>
      <c r="W2192" s="14"/>
      <c r="X2192" s="5" t="str">
        <f t="shared" si="34"/>
        <v>No</v>
      </c>
      <c r="Y2192" s="14"/>
      <c r="Z2192" s="5"/>
      <c r="AA2192" s="14"/>
      <c r="AB2192" s="5"/>
      <c r="AC2192" s="27"/>
      <c r="AD2192" s="5"/>
      <c r="AE2192" s="14"/>
      <c r="AF2192" s="5"/>
      <c r="AG2192" s="7"/>
    </row>
    <row r="2193" spans="1:33" s="54" customFormat="1">
      <c r="A2193" s="16" t="s">
        <v>6385</v>
      </c>
      <c r="B2193" s="16" t="s">
        <v>6386</v>
      </c>
      <c r="C2193" s="17" t="s">
        <v>163</v>
      </c>
      <c r="D2193" s="186"/>
      <c r="E2193" s="189">
        <v>10188</v>
      </c>
      <c r="F2193" s="17" t="s">
        <v>83</v>
      </c>
      <c r="G2193" s="17" t="s">
        <v>5756</v>
      </c>
      <c r="H2193" s="18">
        <v>59124</v>
      </c>
      <c r="I2193" s="13">
        <v>1</v>
      </c>
      <c r="J2193" s="14">
        <v>379</v>
      </c>
      <c r="K2193" s="19"/>
      <c r="L2193" s="14">
        <v>392</v>
      </c>
      <c r="M2193" s="14"/>
      <c r="N2193" s="14">
        <v>0</v>
      </c>
      <c r="O2193" s="14"/>
      <c r="P2193" s="14">
        <v>42529</v>
      </c>
      <c r="Q2193" s="14"/>
      <c r="R2193" s="14">
        <v>0</v>
      </c>
      <c r="S2193" s="14"/>
      <c r="T2193" s="14">
        <v>0</v>
      </c>
      <c r="U2193" s="14"/>
      <c r="V2193" s="15">
        <v>43300</v>
      </c>
      <c r="W2193" s="14"/>
      <c r="X2193" s="5" t="str">
        <f t="shared" si="34"/>
        <v>No</v>
      </c>
      <c r="Y2193" s="14"/>
      <c r="Z2193" s="5"/>
      <c r="AA2193" s="14"/>
      <c r="AB2193" s="5"/>
      <c r="AC2193" s="27"/>
      <c r="AD2193" s="5"/>
      <c r="AE2193" s="14"/>
      <c r="AF2193" s="5"/>
      <c r="AG2193" s="7"/>
    </row>
    <row r="2194" spans="1:33" s="54" customFormat="1">
      <c r="A2194" s="16" t="s">
        <v>493</v>
      </c>
      <c r="B2194" s="16" t="s">
        <v>473</v>
      </c>
      <c r="C2194" s="17" t="s">
        <v>278</v>
      </c>
      <c r="D2194" s="186">
        <v>7055</v>
      </c>
      <c r="E2194" s="189">
        <v>70055</v>
      </c>
      <c r="F2194" s="17" t="s">
        <v>83</v>
      </c>
      <c r="G2194" s="17" t="s">
        <v>5756</v>
      </c>
      <c r="H2194" s="18">
        <v>472870</v>
      </c>
      <c r="I2194" s="13">
        <v>1</v>
      </c>
      <c r="J2194" s="14">
        <v>18802</v>
      </c>
      <c r="K2194" s="19"/>
      <c r="L2194" s="14">
        <v>0</v>
      </c>
      <c r="M2194" s="14"/>
      <c r="N2194" s="14">
        <v>0</v>
      </c>
      <c r="O2194" s="14"/>
      <c r="P2194" s="14">
        <v>53888</v>
      </c>
      <c r="Q2194" s="14"/>
      <c r="R2194" s="14">
        <v>0</v>
      </c>
      <c r="S2194" s="14"/>
      <c r="T2194" s="14">
        <v>40000</v>
      </c>
      <c r="U2194" s="14"/>
      <c r="V2194" s="15">
        <v>112690</v>
      </c>
      <c r="W2194" s="14"/>
      <c r="X2194" s="5" t="str">
        <f t="shared" si="34"/>
        <v>No</v>
      </c>
      <c r="Y2194" s="14"/>
      <c r="Z2194" s="5"/>
      <c r="AA2194" s="14"/>
      <c r="AB2194" s="5"/>
      <c r="AC2194" s="27"/>
      <c r="AD2194" s="5"/>
      <c r="AE2194" s="14"/>
      <c r="AF2194" s="5"/>
      <c r="AG2194" s="7"/>
    </row>
    <row r="2195" spans="1:33" s="54" customFormat="1">
      <c r="A2195" s="16" t="s">
        <v>6364</v>
      </c>
      <c r="B2195" s="16" t="s">
        <v>6365</v>
      </c>
      <c r="C2195" s="17" t="s">
        <v>580</v>
      </c>
      <c r="D2195" s="186"/>
      <c r="E2195" s="189" t="s">
        <v>6366</v>
      </c>
      <c r="F2195" s="17" t="s">
        <v>157</v>
      </c>
      <c r="G2195" s="17" t="s">
        <v>147</v>
      </c>
      <c r="H2195" s="18">
        <v>0</v>
      </c>
      <c r="I2195" s="13">
        <v>1</v>
      </c>
      <c r="J2195" s="14">
        <v>0</v>
      </c>
      <c r="K2195" s="19"/>
      <c r="L2195" s="14">
        <v>9402</v>
      </c>
      <c r="M2195" s="14"/>
      <c r="N2195" s="14">
        <v>0</v>
      </c>
      <c r="O2195" s="14"/>
      <c r="P2195" s="14">
        <v>0</v>
      </c>
      <c r="Q2195" s="14"/>
      <c r="R2195" s="14">
        <v>0</v>
      </c>
      <c r="S2195" s="14"/>
      <c r="T2195" s="14">
        <v>0</v>
      </c>
      <c r="U2195" s="14"/>
      <c r="V2195" s="15">
        <v>9402</v>
      </c>
      <c r="W2195" s="14"/>
      <c r="X2195" s="5" t="str">
        <f t="shared" si="34"/>
        <v>No</v>
      </c>
      <c r="Y2195" s="14"/>
      <c r="Z2195" s="5"/>
      <c r="AA2195" s="14"/>
      <c r="AB2195" s="5"/>
      <c r="AC2195" s="27"/>
      <c r="AD2195" s="5"/>
      <c r="AE2195" s="14"/>
      <c r="AF2195" s="5"/>
      <c r="AG2195" s="7"/>
    </row>
    <row r="2196" spans="1:33" s="54" customFormat="1">
      <c r="A2196" s="16" t="s">
        <v>6059</v>
      </c>
      <c r="B2196" s="16" t="s">
        <v>6092</v>
      </c>
      <c r="C2196" s="17" t="s">
        <v>129</v>
      </c>
      <c r="D2196" s="186"/>
      <c r="E2196" s="189" t="s">
        <v>6058</v>
      </c>
      <c r="F2196" s="17" t="s">
        <v>83</v>
      </c>
      <c r="G2196" s="17" t="s">
        <v>147</v>
      </c>
      <c r="H2196" s="18">
        <v>0</v>
      </c>
      <c r="I2196" s="13">
        <v>1</v>
      </c>
      <c r="J2196" s="14">
        <v>1084</v>
      </c>
      <c r="K2196" s="19"/>
      <c r="L2196" s="14">
        <v>0</v>
      </c>
      <c r="M2196" s="14"/>
      <c r="N2196" s="14">
        <v>0</v>
      </c>
      <c r="O2196" s="14"/>
      <c r="P2196" s="14">
        <v>31593</v>
      </c>
      <c r="Q2196" s="14"/>
      <c r="R2196" s="14">
        <v>0</v>
      </c>
      <c r="S2196" s="14"/>
      <c r="T2196" s="14">
        <v>26736</v>
      </c>
      <c r="U2196" s="14"/>
      <c r="V2196" s="15">
        <v>59413</v>
      </c>
      <c r="W2196" s="14"/>
      <c r="X2196" s="5" t="str">
        <f t="shared" si="34"/>
        <v>No</v>
      </c>
      <c r="Y2196" s="14"/>
      <c r="Z2196" s="5"/>
      <c r="AA2196" s="14"/>
      <c r="AB2196" s="5"/>
      <c r="AC2196" s="27"/>
      <c r="AD2196" s="5"/>
      <c r="AE2196" s="14"/>
      <c r="AF2196" s="5"/>
      <c r="AG2196" s="7"/>
    </row>
    <row r="2197" spans="1:33" s="54" customFormat="1">
      <c r="A2197" s="16" t="s">
        <v>2273</v>
      </c>
      <c r="B2197" s="16" t="s">
        <v>1197</v>
      </c>
      <c r="C2197" s="17" t="s">
        <v>106</v>
      </c>
      <c r="D2197" s="186" t="s">
        <v>2274</v>
      </c>
      <c r="E2197" s="189" t="s">
        <v>2275</v>
      </c>
      <c r="F2197" s="17" t="s">
        <v>157</v>
      </c>
      <c r="G2197" s="17" t="s">
        <v>147</v>
      </c>
      <c r="H2197" s="18">
        <v>0</v>
      </c>
      <c r="I2197" s="13">
        <v>1</v>
      </c>
      <c r="J2197" s="14">
        <v>6577</v>
      </c>
      <c r="K2197" s="19"/>
      <c r="L2197" s="14">
        <v>0</v>
      </c>
      <c r="M2197" s="14"/>
      <c r="N2197" s="14">
        <v>0</v>
      </c>
      <c r="O2197" s="14"/>
      <c r="P2197" s="14">
        <v>30547</v>
      </c>
      <c r="Q2197" s="14"/>
      <c r="R2197" s="14">
        <v>1070</v>
      </c>
      <c r="S2197" s="14"/>
      <c r="T2197" s="14">
        <v>31618</v>
      </c>
      <c r="U2197" s="14"/>
      <c r="V2197" s="15">
        <v>69812</v>
      </c>
      <c r="W2197" s="14"/>
      <c r="X2197" s="5" t="str">
        <f t="shared" si="34"/>
        <v>No</v>
      </c>
      <c r="Y2197" s="14"/>
      <c r="Z2197" s="5"/>
      <c r="AA2197" s="14"/>
      <c r="AB2197" s="5"/>
      <c r="AC2197" s="27"/>
      <c r="AD2197" s="5"/>
      <c r="AE2197" s="14"/>
      <c r="AF2197" s="5"/>
      <c r="AG2197" s="7"/>
    </row>
    <row r="2198" spans="1:33" s="54" customFormat="1">
      <c r="A2198" s="16" t="s">
        <v>2496</v>
      </c>
      <c r="B2198" s="16" t="s">
        <v>2497</v>
      </c>
      <c r="C2198" s="17" t="s">
        <v>46</v>
      </c>
      <c r="D2198" s="186" t="s">
        <v>2498</v>
      </c>
      <c r="E2198" s="189" t="s">
        <v>2499</v>
      </c>
      <c r="F2198" s="17" t="s">
        <v>88</v>
      </c>
      <c r="G2198" s="17" t="s">
        <v>147</v>
      </c>
      <c r="H2198" s="18">
        <v>0</v>
      </c>
      <c r="I2198" s="13">
        <v>1</v>
      </c>
      <c r="J2198" s="14">
        <v>23918</v>
      </c>
      <c r="K2198" s="19"/>
      <c r="L2198" s="14">
        <v>0</v>
      </c>
      <c r="M2198" s="14"/>
      <c r="N2198" s="14">
        <v>0</v>
      </c>
      <c r="O2198" s="14"/>
      <c r="P2198" s="14">
        <v>0</v>
      </c>
      <c r="Q2198" s="14"/>
      <c r="R2198" s="14">
        <v>81484</v>
      </c>
      <c r="S2198" s="14"/>
      <c r="T2198" s="14">
        <v>17774</v>
      </c>
      <c r="U2198" s="14"/>
      <c r="V2198" s="15">
        <v>123176</v>
      </c>
      <c r="W2198" s="14"/>
      <c r="X2198" s="5" t="str">
        <f t="shared" si="34"/>
        <v>No</v>
      </c>
      <c r="Y2198" s="14"/>
      <c r="Z2198" s="5"/>
      <c r="AA2198" s="14"/>
      <c r="AB2198" s="5"/>
      <c r="AC2198" s="27"/>
      <c r="AD2198" s="5"/>
      <c r="AE2198" s="14"/>
      <c r="AF2198" s="5"/>
      <c r="AG2198" s="7"/>
    </row>
    <row r="2199" spans="1:33" s="54" customFormat="1">
      <c r="A2199" s="16" t="s">
        <v>6723</v>
      </c>
      <c r="B2199" s="16" t="s">
        <v>2223</v>
      </c>
      <c r="C2199" s="17" t="s">
        <v>275</v>
      </c>
      <c r="D2199" s="186" t="s">
        <v>2224</v>
      </c>
      <c r="E2199" s="189" t="s">
        <v>2225</v>
      </c>
      <c r="F2199" s="17" t="s">
        <v>83</v>
      </c>
      <c r="G2199" s="17" t="s">
        <v>147</v>
      </c>
      <c r="H2199" s="18">
        <v>0</v>
      </c>
      <c r="I2199" s="13">
        <v>1</v>
      </c>
      <c r="J2199" s="14">
        <v>4204</v>
      </c>
      <c r="K2199" s="19"/>
      <c r="L2199" s="14">
        <v>0</v>
      </c>
      <c r="M2199" s="14"/>
      <c r="N2199" s="14">
        <v>0</v>
      </c>
      <c r="O2199" s="14"/>
      <c r="P2199" s="14">
        <v>7298</v>
      </c>
      <c r="Q2199" s="14"/>
      <c r="R2199" s="14">
        <v>7298</v>
      </c>
      <c r="S2199" s="14"/>
      <c r="T2199" s="14">
        <v>21613</v>
      </c>
      <c r="U2199" s="14"/>
      <c r="V2199" s="15">
        <v>40413</v>
      </c>
      <c r="W2199" s="14"/>
      <c r="X2199" s="5" t="str">
        <f t="shared" si="34"/>
        <v>No</v>
      </c>
      <c r="Y2199" s="14"/>
      <c r="Z2199" s="5"/>
      <c r="AA2199" s="14"/>
      <c r="AB2199" s="5"/>
      <c r="AC2199" s="27"/>
      <c r="AD2199" s="5"/>
      <c r="AE2199" s="14"/>
      <c r="AF2199" s="5"/>
      <c r="AG2199" s="7"/>
    </row>
    <row r="2200" spans="1:33" s="54" customFormat="1">
      <c r="A2200" s="16" t="s">
        <v>3923</v>
      </c>
      <c r="B2200" s="16" t="s">
        <v>3924</v>
      </c>
      <c r="C2200" s="17" t="s">
        <v>278</v>
      </c>
      <c r="D2200" s="186" t="s">
        <v>3925</v>
      </c>
      <c r="E2200" s="189" t="s">
        <v>3926</v>
      </c>
      <c r="F2200" s="17" t="s">
        <v>83</v>
      </c>
      <c r="G2200" s="17" t="s">
        <v>147</v>
      </c>
      <c r="H2200" s="18">
        <v>0</v>
      </c>
      <c r="I2200" s="13">
        <v>1</v>
      </c>
      <c r="J2200" s="14">
        <v>7648</v>
      </c>
      <c r="K2200" s="19"/>
      <c r="L2200" s="14">
        <v>0</v>
      </c>
      <c r="M2200" s="14"/>
      <c r="N2200" s="14">
        <v>0</v>
      </c>
      <c r="O2200" s="14"/>
      <c r="P2200" s="14">
        <v>5853</v>
      </c>
      <c r="Q2200" s="14"/>
      <c r="R2200" s="14">
        <v>3825</v>
      </c>
      <c r="S2200" s="14"/>
      <c r="T2200" s="14">
        <v>10025</v>
      </c>
      <c r="U2200" s="14"/>
      <c r="V2200" s="15">
        <v>27351</v>
      </c>
      <c r="W2200" s="14"/>
      <c r="X2200" s="5" t="str">
        <f t="shared" si="34"/>
        <v>No</v>
      </c>
      <c r="Y2200" s="14"/>
      <c r="Z2200" s="5"/>
      <c r="AA2200" s="14"/>
      <c r="AB2200" s="5"/>
      <c r="AC2200" s="27"/>
      <c r="AD2200" s="5"/>
      <c r="AE2200" s="14"/>
      <c r="AF2200" s="5"/>
      <c r="AG2200" s="7"/>
    </row>
    <row r="2201" spans="1:33" s="54" customFormat="1">
      <c r="A2201" s="16" t="s">
        <v>4637</v>
      </c>
      <c r="B2201" s="16" t="s">
        <v>3254</v>
      </c>
      <c r="C2201" s="17" t="s">
        <v>42</v>
      </c>
      <c r="D2201" s="186" t="s">
        <v>4638</v>
      </c>
      <c r="E2201" s="189" t="s">
        <v>4639</v>
      </c>
      <c r="F2201" s="17" t="s">
        <v>83</v>
      </c>
      <c r="G2201" s="17" t="s">
        <v>147</v>
      </c>
      <c r="H2201" s="18">
        <v>0</v>
      </c>
      <c r="I2201" s="13">
        <v>1</v>
      </c>
      <c r="J2201" s="14">
        <v>0</v>
      </c>
      <c r="K2201" s="19"/>
      <c r="L2201" s="14">
        <v>11520</v>
      </c>
      <c r="M2201" s="14"/>
      <c r="N2201" s="14">
        <v>0</v>
      </c>
      <c r="O2201" s="14"/>
      <c r="P2201" s="14">
        <v>1538</v>
      </c>
      <c r="Q2201" s="14"/>
      <c r="R2201" s="14">
        <v>10255</v>
      </c>
      <c r="S2201" s="14"/>
      <c r="T2201" s="14">
        <v>14498</v>
      </c>
      <c r="U2201" s="14"/>
      <c r="V2201" s="15">
        <v>37811</v>
      </c>
      <c r="W2201" s="14"/>
      <c r="X2201" s="5" t="str">
        <f t="shared" si="34"/>
        <v>No</v>
      </c>
      <c r="Y2201" s="14"/>
      <c r="Z2201" s="5"/>
      <c r="AA2201" s="14"/>
      <c r="AB2201" s="5"/>
      <c r="AC2201" s="27"/>
      <c r="AD2201" s="5"/>
      <c r="AE2201" s="14"/>
      <c r="AF2201" s="5"/>
      <c r="AG2201" s="7"/>
    </row>
    <row r="2202" spans="1:33" s="54" customFormat="1">
      <c r="A2202" s="16" t="s">
        <v>5409</v>
      </c>
      <c r="B2202" s="16" t="s">
        <v>5410</v>
      </c>
      <c r="C2202" s="17" t="s">
        <v>58</v>
      </c>
      <c r="D2202" s="186" t="s">
        <v>5411</v>
      </c>
      <c r="E2202" s="189" t="s">
        <v>5412</v>
      </c>
      <c r="F2202" s="17" t="s">
        <v>83</v>
      </c>
      <c r="G2202" s="17" t="s">
        <v>147</v>
      </c>
      <c r="H2202" s="18">
        <v>0</v>
      </c>
      <c r="I2202" s="13">
        <v>1</v>
      </c>
      <c r="J2202" s="14">
        <v>28573</v>
      </c>
      <c r="K2202" s="19"/>
      <c r="L2202" s="14">
        <v>0</v>
      </c>
      <c r="M2202" s="14"/>
      <c r="N2202" s="14">
        <v>0</v>
      </c>
      <c r="O2202" s="14"/>
      <c r="P2202" s="14">
        <v>10205</v>
      </c>
      <c r="Q2202" s="14"/>
      <c r="R2202" s="14">
        <v>18353</v>
      </c>
      <c r="S2202" s="14"/>
      <c r="T2202" s="14">
        <v>28464</v>
      </c>
      <c r="U2202" s="14"/>
      <c r="V2202" s="15">
        <v>85595</v>
      </c>
      <c r="W2202" s="14"/>
      <c r="X2202" s="5" t="str">
        <f t="shared" si="34"/>
        <v>No</v>
      </c>
      <c r="Y2202" s="14"/>
      <c r="Z2202" s="5"/>
      <c r="AA2202" s="14"/>
      <c r="AB2202" s="5"/>
      <c r="AC2202" s="27"/>
      <c r="AD2202" s="5"/>
      <c r="AE2202" s="14"/>
      <c r="AF2202" s="5"/>
      <c r="AG2202" s="7"/>
    </row>
    <row r="2203" spans="1:33" s="54" customFormat="1">
      <c r="A2203" s="16" t="s">
        <v>6715</v>
      </c>
      <c r="B2203" s="16" t="s">
        <v>2674</v>
      </c>
      <c r="C2203" s="17" t="s">
        <v>2675</v>
      </c>
      <c r="D2203" s="186"/>
      <c r="E2203" s="189">
        <v>11147</v>
      </c>
      <c r="F2203" s="17" t="s">
        <v>138</v>
      </c>
      <c r="G2203" s="17" t="s">
        <v>84</v>
      </c>
      <c r="H2203" s="18">
        <v>1190956</v>
      </c>
      <c r="I2203" s="13">
        <v>1</v>
      </c>
      <c r="J2203" s="14">
        <v>185812</v>
      </c>
      <c r="K2203" s="19"/>
      <c r="L2203" s="14">
        <v>0</v>
      </c>
      <c r="M2203" s="14"/>
      <c r="N2203" s="14">
        <v>0</v>
      </c>
      <c r="O2203" s="14"/>
      <c r="P2203" s="14">
        <v>0</v>
      </c>
      <c r="Q2203" s="14"/>
      <c r="R2203" s="14">
        <v>234122</v>
      </c>
      <c r="S2203" s="14"/>
      <c r="T2203" s="14">
        <v>691911</v>
      </c>
      <c r="U2203" s="14"/>
      <c r="V2203" s="15">
        <v>1111845</v>
      </c>
      <c r="W2203" s="14"/>
      <c r="X2203" s="5" t="str">
        <f t="shared" si="34"/>
        <v>No</v>
      </c>
      <c r="Y2203" s="14"/>
      <c r="Z2203" s="5"/>
      <c r="AA2203" s="14"/>
      <c r="AB2203" s="5"/>
      <c r="AC2203" s="27"/>
      <c r="AD2203" s="5"/>
      <c r="AE2203" s="14"/>
      <c r="AF2203" s="5"/>
      <c r="AG2203" s="7"/>
    </row>
    <row r="2204" spans="1:33" s="54" customFormat="1">
      <c r="A2204" s="16" t="s">
        <v>4424</v>
      </c>
      <c r="B2204" s="16" t="s">
        <v>4424</v>
      </c>
      <c r="C2204" s="17" t="s">
        <v>103</v>
      </c>
      <c r="D2204" s="186" t="s">
        <v>4425</v>
      </c>
      <c r="E2204" s="189" t="s">
        <v>4426</v>
      </c>
      <c r="F2204" s="17" t="s">
        <v>83</v>
      </c>
      <c r="G2204" s="17" t="s">
        <v>147</v>
      </c>
      <c r="H2204" s="18">
        <v>0</v>
      </c>
      <c r="I2204" s="13">
        <v>1</v>
      </c>
      <c r="J2204" s="14">
        <v>0</v>
      </c>
      <c r="K2204" s="19"/>
      <c r="L2204" s="14">
        <v>0</v>
      </c>
      <c r="M2204" s="14"/>
      <c r="N2204" s="14">
        <v>0</v>
      </c>
      <c r="O2204" s="14"/>
      <c r="P2204" s="14">
        <v>6540</v>
      </c>
      <c r="Q2204" s="14"/>
      <c r="R2204" s="14">
        <v>0</v>
      </c>
      <c r="S2204" s="14"/>
      <c r="T2204" s="14">
        <v>0</v>
      </c>
      <c r="U2204" s="14"/>
      <c r="V2204" s="15">
        <v>6540</v>
      </c>
      <c r="W2204" s="14"/>
      <c r="X2204" s="5" t="str">
        <f t="shared" si="34"/>
        <v>No</v>
      </c>
      <c r="Y2204" s="14"/>
      <c r="Z2204" s="5"/>
      <c r="AA2204" s="14"/>
      <c r="AB2204" s="5"/>
      <c r="AC2204" s="27"/>
      <c r="AD2204" s="5"/>
      <c r="AE2204" s="14"/>
      <c r="AF2204" s="5"/>
      <c r="AG2204" s="7"/>
    </row>
    <row r="2205" spans="1:33" s="54" customFormat="1">
      <c r="A2205" s="16" t="s">
        <v>1183</v>
      </c>
      <c r="B2205" s="16" t="s">
        <v>1184</v>
      </c>
      <c r="C2205" s="17" t="s">
        <v>87</v>
      </c>
      <c r="D2205" s="186" t="s">
        <v>1185</v>
      </c>
      <c r="E2205" s="189">
        <v>36</v>
      </c>
      <c r="F2205" s="17" t="s">
        <v>36</v>
      </c>
      <c r="G2205" s="17" t="s">
        <v>5756</v>
      </c>
      <c r="H2205" s="18">
        <v>0</v>
      </c>
      <c r="I2205" s="13">
        <v>1</v>
      </c>
      <c r="J2205" s="14">
        <v>995</v>
      </c>
      <c r="K2205" s="19"/>
      <c r="L2205" s="14">
        <v>0</v>
      </c>
      <c r="M2205" s="14"/>
      <c r="N2205" s="14">
        <v>0</v>
      </c>
      <c r="O2205" s="14"/>
      <c r="P2205" s="14">
        <v>92822</v>
      </c>
      <c r="Q2205" s="14"/>
      <c r="R2205" s="14">
        <v>0</v>
      </c>
      <c r="S2205" s="14"/>
      <c r="T2205" s="14">
        <v>87140</v>
      </c>
      <c r="U2205" s="14"/>
      <c r="V2205" s="15">
        <v>180957</v>
      </c>
      <c r="W2205" s="14"/>
      <c r="X2205" s="5" t="str">
        <f t="shared" si="34"/>
        <v>No</v>
      </c>
      <c r="Y2205" s="14"/>
      <c r="Z2205" s="5"/>
      <c r="AA2205" s="14"/>
      <c r="AB2205" s="5"/>
      <c r="AC2205" s="27"/>
      <c r="AD2205" s="5"/>
      <c r="AE2205" s="14"/>
      <c r="AF2205" s="5"/>
      <c r="AG2205" s="7"/>
    </row>
    <row r="2206" spans="1:33" s="54" customFormat="1">
      <c r="A2206" s="16" t="s">
        <v>3564</v>
      </c>
      <c r="B2206" s="16" t="s">
        <v>3565</v>
      </c>
      <c r="C2206" s="17" t="s">
        <v>109</v>
      </c>
      <c r="D2206" s="186" t="s">
        <v>3566</v>
      </c>
      <c r="E2206" s="189" t="s">
        <v>3567</v>
      </c>
      <c r="F2206" s="17" t="s">
        <v>83</v>
      </c>
      <c r="G2206" s="17" t="s">
        <v>147</v>
      </c>
      <c r="H2206" s="18">
        <v>0</v>
      </c>
      <c r="I2206" s="13">
        <v>1</v>
      </c>
      <c r="J2206" s="14">
        <v>4628</v>
      </c>
      <c r="K2206" s="19"/>
      <c r="L2206" s="14">
        <v>0</v>
      </c>
      <c r="M2206" s="14"/>
      <c r="N2206" s="14">
        <v>0</v>
      </c>
      <c r="O2206" s="14"/>
      <c r="P2206" s="14">
        <v>44396</v>
      </c>
      <c r="Q2206" s="14"/>
      <c r="R2206" s="14">
        <v>0</v>
      </c>
      <c r="S2206" s="14"/>
      <c r="T2206" s="14">
        <v>51895</v>
      </c>
      <c r="U2206" s="14"/>
      <c r="V2206" s="15">
        <v>100919</v>
      </c>
      <c r="W2206" s="14"/>
      <c r="X2206" s="5" t="str">
        <f t="shared" si="34"/>
        <v>No</v>
      </c>
      <c r="Y2206" s="14"/>
      <c r="Z2206" s="5"/>
      <c r="AA2206" s="14"/>
      <c r="AB2206" s="5"/>
      <c r="AC2206" s="27"/>
      <c r="AD2206" s="5"/>
      <c r="AE2206" s="14"/>
      <c r="AF2206" s="5"/>
      <c r="AG2206" s="7"/>
    </row>
    <row r="2207" spans="1:33" s="54" customFormat="1">
      <c r="A2207" s="16" t="s">
        <v>6382</v>
      </c>
      <c r="B2207" s="16" t="s">
        <v>6170</v>
      </c>
      <c r="C2207" s="17" t="s">
        <v>91</v>
      </c>
      <c r="D2207" s="186"/>
      <c r="E2207" s="189">
        <v>90269</v>
      </c>
      <c r="F2207" s="17" t="s">
        <v>83</v>
      </c>
      <c r="G2207" s="17" t="s">
        <v>5756</v>
      </c>
      <c r="H2207" s="18">
        <v>12150996</v>
      </c>
      <c r="I2207" s="13">
        <v>1</v>
      </c>
      <c r="J2207" s="14">
        <v>11145</v>
      </c>
      <c r="K2207" s="19"/>
      <c r="L2207" s="14">
        <v>0</v>
      </c>
      <c r="M2207" s="14"/>
      <c r="N2207" s="14">
        <v>0</v>
      </c>
      <c r="O2207" s="14"/>
      <c r="P2207" s="14">
        <v>205339</v>
      </c>
      <c r="Q2207" s="14"/>
      <c r="R2207" s="14">
        <v>0</v>
      </c>
      <c r="S2207" s="14"/>
      <c r="T2207" s="14">
        <v>0</v>
      </c>
      <c r="U2207" s="14"/>
      <c r="V2207" s="15">
        <v>216484</v>
      </c>
      <c r="W2207" s="14"/>
      <c r="X2207" s="5" t="str">
        <f t="shared" si="34"/>
        <v>No</v>
      </c>
      <c r="Y2207" s="14"/>
      <c r="Z2207" s="5"/>
      <c r="AA2207" s="14"/>
      <c r="AB2207" s="5"/>
      <c r="AC2207" s="27"/>
      <c r="AD2207" s="5"/>
      <c r="AE2207" s="14"/>
      <c r="AF2207" s="5"/>
      <c r="AG2207" s="7"/>
    </row>
    <row r="2208" spans="1:33" s="54" customFormat="1">
      <c r="A2208" s="16" t="s">
        <v>6375</v>
      </c>
      <c r="B2208" s="16" t="s">
        <v>6170</v>
      </c>
      <c r="C2208" s="17" t="s">
        <v>91</v>
      </c>
      <c r="D2208" s="186"/>
      <c r="E2208" s="189">
        <v>90275</v>
      </c>
      <c r="F2208" s="17" t="s">
        <v>83</v>
      </c>
      <c r="G2208" s="17" t="s">
        <v>5756</v>
      </c>
      <c r="H2208" s="18">
        <v>12150996</v>
      </c>
      <c r="I2208" s="13">
        <v>1</v>
      </c>
      <c r="J2208" s="14">
        <v>12428</v>
      </c>
      <c r="K2208" s="19"/>
      <c r="L2208" s="14">
        <v>0</v>
      </c>
      <c r="M2208" s="14"/>
      <c r="N2208" s="14">
        <v>0</v>
      </c>
      <c r="O2208" s="14"/>
      <c r="P2208" s="14">
        <v>194285</v>
      </c>
      <c r="Q2208" s="14"/>
      <c r="R2208" s="14">
        <v>0</v>
      </c>
      <c r="S2208" s="14"/>
      <c r="T2208" s="14">
        <v>0</v>
      </c>
      <c r="U2208" s="14"/>
      <c r="V2208" s="15">
        <v>206713</v>
      </c>
      <c r="W2208" s="14"/>
      <c r="X2208" s="5" t="str">
        <f t="shared" si="34"/>
        <v>No</v>
      </c>
      <c r="Y2208" s="14"/>
      <c r="Z2208" s="5"/>
      <c r="AA2208" s="14"/>
      <c r="AB2208" s="5"/>
      <c r="AC2208" s="27"/>
      <c r="AD2208" s="5"/>
      <c r="AE2208" s="14"/>
      <c r="AF2208" s="5"/>
      <c r="AG2208" s="7"/>
    </row>
    <row r="2209" spans="1:33" s="54" customFormat="1">
      <c r="A2209" s="16" t="s">
        <v>6363</v>
      </c>
      <c r="B2209" s="16" t="s">
        <v>6170</v>
      </c>
      <c r="C2209" s="17" t="s">
        <v>91</v>
      </c>
      <c r="D2209" s="186"/>
      <c r="E2209" s="189">
        <v>90272</v>
      </c>
      <c r="F2209" s="17" t="s">
        <v>83</v>
      </c>
      <c r="G2209" s="17" t="s">
        <v>5756</v>
      </c>
      <c r="H2209" s="18">
        <v>12150996</v>
      </c>
      <c r="I2209" s="13">
        <v>1</v>
      </c>
      <c r="J2209" s="14">
        <v>11013</v>
      </c>
      <c r="K2209" s="19"/>
      <c r="L2209" s="14">
        <v>0</v>
      </c>
      <c r="M2209" s="14"/>
      <c r="N2209" s="14">
        <v>0</v>
      </c>
      <c r="O2209" s="14"/>
      <c r="P2209" s="14">
        <v>238733</v>
      </c>
      <c r="Q2209" s="14"/>
      <c r="R2209" s="14">
        <v>0</v>
      </c>
      <c r="S2209" s="14"/>
      <c r="T2209" s="14">
        <v>0</v>
      </c>
      <c r="U2209" s="14"/>
      <c r="V2209" s="15">
        <v>249746</v>
      </c>
      <c r="W2209" s="14"/>
      <c r="X2209" s="5" t="str">
        <f t="shared" si="34"/>
        <v>No</v>
      </c>
      <c r="Y2209" s="14"/>
      <c r="Z2209" s="5"/>
      <c r="AA2209" s="14"/>
      <c r="AB2209" s="5"/>
      <c r="AC2209" s="27"/>
      <c r="AD2209" s="5"/>
      <c r="AE2209" s="14"/>
      <c r="AF2209" s="5"/>
      <c r="AG2209" s="7"/>
    </row>
    <row r="2210" spans="1:33" s="54" customFormat="1">
      <c r="A2210" s="16" t="s">
        <v>6373</v>
      </c>
      <c r="B2210" s="16" t="s">
        <v>6374</v>
      </c>
      <c r="C2210" s="17" t="s">
        <v>171</v>
      </c>
      <c r="D2210" s="186"/>
      <c r="E2210" s="189">
        <v>40248</v>
      </c>
      <c r="F2210" s="17" t="s">
        <v>83</v>
      </c>
      <c r="G2210" s="17" t="s">
        <v>5756</v>
      </c>
      <c r="H2210" s="18">
        <v>5502379</v>
      </c>
      <c r="I2210" s="13">
        <v>1</v>
      </c>
      <c r="J2210" s="14">
        <v>0</v>
      </c>
      <c r="K2210" s="19"/>
      <c r="L2210" s="14">
        <v>0</v>
      </c>
      <c r="M2210" s="14"/>
      <c r="N2210" s="14">
        <v>0</v>
      </c>
      <c r="O2210" s="14"/>
      <c r="P2210" s="14">
        <v>90147</v>
      </c>
      <c r="Q2210" s="14"/>
      <c r="R2210" s="14">
        <v>0</v>
      </c>
      <c r="S2210" s="14"/>
      <c r="T2210" s="14">
        <v>0</v>
      </c>
      <c r="U2210" s="14"/>
      <c r="V2210" s="15">
        <v>90147</v>
      </c>
      <c r="W2210" s="14"/>
      <c r="X2210" s="5" t="str">
        <f t="shared" si="34"/>
        <v>No</v>
      </c>
      <c r="Y2210" s="14"/>
      <c r="Z2210" s="5"/>
      <c r="AA2210" s="14"/>
      <c r="AB2210" s="5"/>
      <c r="AC2210" s="27"/>
      <c r="AD2210" s="5"/>
      <c r="AE2210" s="14"/>
      <c r="AF2210" s="5"/>
      <c r="AG2210" s="7"/>
    </row>
    <row r="2211" spans="1:33" s="54" customFormat="1">
      <c r="A2211" s="16" t="s">
        <v>496</v>
      </c>
      <c r="B2211" s="16" t="s">
        <v>497</v>
      </c>
      <c r="C2211" s="17" t="s">
        <v>42</v>
      </c>
      <c r="D2211" s="186">
        <v>2213</v>
      </c>
      <c r="E2211" s="189">
        <v>20213</v>
      </c>
      <c r="F2211" s="17" t="s">
        <v>83</v>
      </c>
      <c r="G2211" s="17" t="s">
        <v>5756</v>
      </c>
      <c r="H2211" s="18">
        <v>594962</v>
      </c>
      <c r="I2211" s="13">
        <v>1</v>
      </c>
      <c r="J2211" s="14">
        <v>2944</v>
      </c>
      <c r="K2211" s="19"/>
      <c r="L2211" s="14">
        <v>0</v>
      </c>
      <c r="M2211" s="14"/>
      <c r="N2211" s="14">
        <v>0</v>
      </c>
      <c r="O2211" s="14"/>
      <c r="P2211" s="14">
        <v>37533</v>
      </c>
      <c r="Q2211" s="14"/>
      <c r="R2211" s="14">
        <v>21694</v>
      </c>
      <c r="S2211" s="14"/>
      <c r="T2211" s="14">
        <v>0</v>
      </c>
      <c r="U2211" s="14"/>
      <c r="V2211" s="15">
        <v>62171</v>
      </c>
      <c r="W2211" s="14"/>
      <c r="X2211" s="5" t="str">
        <f t="shared" si="34"/>
        <v>No</v>
      </c>
      <c r="Y2211" s="14"/>
      <c r="Z2211" s="5"/>
      <c r="AA2211" s="14"/>
      <c r="AB2211" s="5"/>
      <c r="AC2211" s="27"/>
      <c r="AD2211" s="5"/>
      <c r="AE2211" s="14"/>
      <c r="AF2211" s="5"/>
      <c r="AG2211" s="7"/>
    </row>
    <row r="2212" spans="1:33" s="54" customFormat="1">
      <c r="A2212" s="16" t="s">
        <v>4593</v>
      </c>
      <c r="B2212" s="16" t="s">
        <v>4594</v>
      </c>
      <c r="C2212" s="17" t="s">
        <v>87</v>
      </c>
      <c r="D2212" s="186"/>
      <c r="E2212" s="189">
        <v>401</v>
      </c>
      <c r="F2212" s="17" t="s">
        <v>36</v>
      </c>
      <c r="G2212" s="17" t="s">
        <v>5756</v>
      </c>
      <c r="H2212" s="18">
        <v>0</v>
      </c>
      <c r="I2212" s="13">
        <v>1</v>
      </c>
      <c r="J2212" s="14">
        <v>0</v>
      </c>
      <c r="K2212" s="19"/>
      <c r="L2212" s="14">
        <v>0</v>
      </c>
      <c r="M2212" s="14"/>
      <c r="N2212" s="14">
        <v>0</v>
      </c>
      <c r="O2212" s="14"/>
      <c r="P2212" s="14">
        <v>0</v>
      </c>
      <c r="Q2212" s="14"/>
      <c r="R2212" s="14">
        <v>0</v>
      </c>
      <c r="S2212" s="14"/>
      <c r="T2212" s="14">
        <v>24382</v>
      </c>
      <c r="U2212" s="14"/>
      <c r="V2212" s="15">
        <v>24382</v>
      </c>
      <c r="W2212" s="14"/>
      <c r="X2212" s="5" t="str">
        <f t="shared" si="34"/>
        <v>No</v>
      </c>
      <c r="Y2212" s="14"/>
      <c r="Z2212" s="5"/>
      <c r="AA2212" s="14"/>
      <c r="AB2212" s="5"/>
      <c r="AC2212" s="27"/>
      <c r="AD2212" s="5"/>
      <c r="AE2212" s="14"/>
      <c r="AF2212" s="5"/>
      <c r="AG2212" s="7"/>
    </row>
    <row r="2213" spans="1:33" s="54" customFormat="1">
      <c r="A2213" s="16" t="s">
        <v>770</v>
      </c>
      <c r="B2213" s="16" t="s">
        <v>6088</v>
      </c>
      <c r="C2213" s="17" t="s">
        <v>129</v>
      </c>
      <c r="D2213" s="186" t="s">
        <v>771</v>
      </c>
      <c r="E2213" s="189" t="s">
        <v>772</v>
      </c>
      <c r="F2213" s="17" t="s">
        <v>83</v>
      </c>
      <c r="G2213" s="17" t="s">
        <v>147</v>
      </c>
      <c r="H2213" s="18">
        <v>0</v>
      </c>
      <c r="I2213" s="13">
        <v>1</v>
      </c>
      <c r="J2213" s="14">
        <v>4651</v>
      </c>
      <c r="K2213" s="19"/>
      <c r="L2213" s="14">
        <v>0</v>
      </c>
      <c r="M2213" s="14"/>
      <c r="N2213" s="14">
        <v>0</v>
      </c>
      <c r="O2213" s="14"/>
      <c r="P2213" s="14">
        <v>31628</v>
      </c>
      <c r="Q2213" s="14"/>
      <c r="R2213" s="14">
        <v>0</v>
      </c>
      <c r="S2213" s="14"/>
      <c r="T2213" s="14">
        <v>27652</v>
      </c>
      <c r="U2213" s="14"/>
      <c r="V2213" s="15">
        <v>63931</v>
      </c>
      <c r="W2213" s="14"/>
      <c r="X2213" s="5" t="str">
        <f t="shared" si="34"/>
        <v>No</v>
      </c>
      <c r="Y2213" s="14"/>
      <c r="Z2213" s="5"/>
      <c r="AA2213" s="14"/>
      <c r="AB2213" s="5"/>
      <c r="AC2213" s="27"/>
      <c r="AD2213" s="5"/>
      <c r="AE2213" s="14"/>
      <c r="AF2213" s="5"/>
      <c r="AG2213" s="7"/>
    </row>
    <row r="2214" spans="1:33" s="54" customFormat="1">
      <c r="A2214" s="16" t="s">
        <v>4690</v>
      </c>
      <c r="B2214" s="16" t="s">
        <v>3207</v>
      </c>
      <c r="C2214" s="17" t="s">
        <v>42</v>
      </c>
      <c r="D2214" s="186" t="s">
        <v>4691</v>
      </c>
      <c r="E2214" s="189" t="s">
        <v>4692</v>
      </c>
      <c r="F2214" s="17" t="s">
        <v>83</v>
      </c>
      <c r="G2214" s="17" t="s">
        <v>147</v>
      </c>
      <c r="H2214" s="18">
        <v>0</v>
      </c>
      <c r="I2214" s="13">
        <v>1</v>
      </c>
      <c r="J2214" s="14">
        <v>5082</v>
      </c>
      <c r="K2214" s="19"/>
      <c r="L2214" s="14">
        <v>7739</v>
      </c>
      <c r="M2214" s="14"/>
      <c r="N2214" s="14">
        <v>0</v>
      </c>
      <c r="O2214" s="14"/>
      <c r="P2214" s="14">
        <v>15536</v>
      </c>
      <c r="Q2214" s="14"/>
      <c r="R2214" s="14">
        <v>57123</v>
      </c>
      <c r="S2214" s="14"/>
      <c r="T2214" s="14">
        <v>62000</v>
      </c>
      <c r="U2214" s="14"/>
      <c r="V2214" s="15">
        <v>147480</v>
      </c>
      <c r="W2214" s="14"/>
      <c r="X2214" s="5" t="str">
        <f t="shared" si="34"/>
        <v>No</v>
      </c>
      <c r="Y2214" s="14"/>
      <c r="Z2214" s="5"/>
      <c r="AA2214" s="14"/>
      <c r="AB2214" s="5"/>
      <c r="AC2214" s="27"/>
      <c r="AD2214" s="5"/>
      <c r="AE2214" s="14"/>
      <c r="AF2214" s="5"/>
      <c r="AG2214" s="7"/>
    </row>
    <row r="2215" spans="1:33" s="54" customFormat="1">
      <c r="A2215" s="16" t="s">
        <v>3774</v>
      </c>
      <c r="B2215" s="16" t="s">
        <v>3775</v>
      </c>
      <c r="C2215" s="17" t="s">
        <v>278</v>
      </c>
      <c r="D2215" s="186" t="s">
        <v>3776</v>
      </c>
      <c r="E2215" s="189" t="s">
        <v>3777</v>
      </c>
      <c r="F2215" s="17" t="s">
        <v>83</v>
      </c>
      <c r="G2215" s="17" t="s">
        <v>147</v>
      </c>
      <c r="H2215" s="18">
        <v>0</v>
      </c>
      <c r="I2215" s="13">
        <v>1</v>
      </c>
      <c r="J2215" s="14">
        <v>7141</v>
      </c>
      <c r="K2215" s="19"/>
      <c r="L2215" s="14">
        <v>0</v>
      </c>
      <c r="M2215" s="14"/>
      <c r="N2215" s="14">
        <v>0</v>
      </c>
      <c r="O2215" s="14"/>
      <c r="P2215" s="14">
        <v>5419</v>
      </c>
      <c r="Q2215" s="14"/>
      <c r="R2215" s="14">
        <v>3612</v>
      </c>
      <c r="S2215" s="14"/>
      <c r="T2215" s="14">
        <v>9031</v>
      </c>
      <c r="U2215" s="14"/>
      <c r="V2215" s="15">
        <v>25203</v>
      </c>
      <c r="W2215" s="14"/>
      <c r="X2215" s="5" t="str">
        <f t="shared" si="34"/>
        <v>No</v>
      </c>
      <c r="Y2215" s="14"/>
      <c r="Z2215" s="5"/>
      <c r="AA2215" s="14"/>
      <c r="AB2215" s="5"/>
      <c r="AC2215" s="27"/>
      <c r="AD2215" s="5"/>
      <c r="AE2215" s="14"/>
      <c r="AF2215" s="5"/>
      <c r="AG2215" s="7"/>
    </row>
    <row r="2216" spans="1:33" s="54" customFormat="1">
      <c r="A2216" s="16" t="s">
        <v>6378</v>
      </c>
      <c r="B2216" s="16" t="s">
        <v>6379</v>
      </c>
      <c r="C2216" s="17" t="s">
        <v>171</v>
      </c>
      <c r="D2216" s="186"/>
      <c r="E2216" s="189">
        <v>40260</v>
      </c>
      <c r="F2216" s="17" t="s">
        <v>83</v>
      </c>
      <c r="G2216" s="17" t="s">
        <v>5756</v>
      </c>
      <c r="H2216" s="18">
        <v>5502379</v>
      </c>
      <c r="I2216" s="13">
        <v>1</v>
      </c>
      <c r="J2216" s="14">
        <v>0</v>
      </c>
      <c r="K2216" s="19"/>
      <c r="L2216" s="14">
        <v>0</v>
      </c>
      <c r="M2216" s="14"/>
      <c r="N2216" s="14">
        <v>0</v>
      </c>
      <c r="O2216" s="14"/>
      <c r="P2216" s="14">
        <v>149550</v>
      </c>
      <c r="Q2216" s="14"/>
      <c r="R2216" s="14">
        <v>0</v>
      </c>
      <c r="S2216" s="14"/>
      <c r="T2216" s="14">
        <v>0</v>
      </c>
      <c r="U2216" s="14"/>
      <c r="V2216" s="15">
        <v>149550</v>
      </c>
      <c r="W2216" s="14"/>
      <c r="X2216" s="5" t="str">
        <f t="shared" si="34"/>
        <v>No</v>
      </c>
      <c r="Y2216" s="14"/>
      <c r="Z2216" s="5"/>
      <c r="AA2216" s="14"/>
      <c r="AB2216" s="5"/>
      <c r="AC2216" s="27"/>
      <c r="AD2216" s="5"/>
      <c r="AE2216" s="14"/>
      <c r="AF2216" s="5"/>
      <c r="AG2216" s="7"/>
    </row>
    <row r="2217" spans="1:33" s="54" customFormat="1">
      <c r="A2217" s="16" t="s">
        <v>2123</v>
      </c>
      <c r="B2217" s="16" t="s">
        <v>2124</v>
      </c>
      <c r="C2217" s="17" t="s">
        <v>275</v>
      </c>
      <c r="D2217" s="186" t="s">
        <v>2125</v>
      </c>
      <c r="E2217" s="189" t="s">
        <v>2126</v>
      </c>
      <c r="F2217" s="17" t="s">
        <v>83</v>
      </c>
      <c r="G2217" s="17" t="s">
        <v>147</v>
      </c>
      <c r="H2217" s="18">
        <v>0</v>
      </c>
      <c r="I2217" s="13">
        <v>1</v>
      </c>
      <c r="J2217" s="14">
        <v>5563</v>
      </c>
      <c r="K2217" s="19"/>
      <c r="L2217" s="14">
        <v>0</v>
      </c>
      <c r="M2217" s="14"/>
      <c r="N2217" s="14">
        <v>0</v>
      </c>
      <c r="O2217" s="14"/>
      <c r="P2217" s="14">
        <v>9664</v>
      </c>
      <c r="Q2217" s="14"/>
      <c r="R2217" s="14">
        <v>9664</v>
      </c>
      <c r="S2217" s="14"/>
      <c r="T2217" s="14">
        <v>40770</v>
      </c>
      <c r="U2217" s="14"/>
      <c r="V2217" s="15">
        <v>65661</v>
      </c>
      <c r="W2217" s="14"/>
      <c r="X2217" s="5" t="str">
        <f t="shared" si="34"/>
        <v>No</v>
      </c>
      <c r="Y2217" s="14"/>
      <c r="Z2217" s="5"/>
      <c r="AA2217" s="14"/>
      <c r="AB2217" s="5"/>
      <c r="AC2217" s="27"/>
      <c r="AD2217" s="5"/>
      <c r="AE2217" s="14"/>
      <c r="AF2217" s="5"/>
      <c r="AG2217" s="7"/>
    </row>
    <row r="2218" spans="1:33" s="54" customFormat="1">
      <c r="A2218" s="16" t="s">
        <v>6360</v>
      </c>
      <c r="B2218" s="16" t="s">
        <v>1111</v>
      </c>
      <c r="C2218" s="17" t="s">
        <v>163</v>
      </c>
      <c r="D2218" s="186"/>
      <c r="E2218" s="189">
        <v>10186</v>
      </c>
      <c r="F2218" s="17" t="s">
        <v>157</v>
      </c>
      <c r="G2218" s="17" t="s">
        <v>5756</v>
      </c>
      <c r="H2218" s="18">
        <v>59124</v>
      </c>
      <c r="I2218" s="13">
        <v>1</v>
      </c>
      <c r="J2218" s="14">
        <v>0</v>
      </c>
      <c r="K2218" s="19"/>
      <c r="L2218" s="14">
        <v>0</v>
      </c>
      <c r="M2218" s="14"/>
      <c r="N2218" s="14">
        <v>0</v>
      </c>
      <c r="O2218" s="14"/>
      <c r="P2218" s="14">
        <v>0</v>
      </c>
      <c r="Q2218" s="14"/>
      <c r="R2218" s="14">
        <v>27054</v>
      </c>
      <c r="S2218" s="14"/>
      <c r="T2218" s="14">
        <v>0</v>
      </c>
      <c r="U2218" s="14"/>
      <c r="V2218" s="15">
        <v>27054</v>
      </c>
      <c r="W2218" s="14"/>
      <c r="X2218" s="5" t="str">
        <f t="shared" si="34"/>
        <v>No</v>
      </c>
      <c r="Y2218" s="14"/>
      <c r="Z2218" s="5"/>
      <c r="AA2218" s="14"/>
      <c r="AB2218" s="5"/>
      <c r="AC2218" s="27"/>
      <c r="AD2218" s="5"/>
      <c r="AE2218" s="14"/>
      <c r="AF2218" s="5"/>
      <c r="AG2218" s="7"/>
    </row>
    <row r="2219" spans="1:33" s="54" customFormat="1">
      <c r="A2219" s="16" t="s">
        <v>1206</v>
      </c>
      <c r="B2219" s="16" t="s">
        <v>1207</v>
      </c>
      <c r="C2219" s="17" t="s">
        <v>87</v>
      </c>
      <c r="D2219" s="186">
        <v>60</v>
      </c>
      <c r="E2219" s="189">
        <v>60</v>
      </c>
      <c r="F2219" s="17" t="s">
        <v>36</v>
      </c>
      <c r="G2219" s="17" t="s">
        <v>5756</v>
      </c>
      <c r="H2219" s="18">
        <v>145140</v>
      </c>
      <c r="I2219" s="13">
        <v>1</v>
      </c>
      <c r="J2219" s="14">
        <v>0</v>
      </c>
      <c r="K2219" s="19"/>
      <c r="L2219" s="14">
        <v>0</v>
      </c>
      <c r="M2219" s="14"/>
      <c r="N2219" s="14">
        <v>0</v>
      </c>
      <c r="O2219" s="14"/>
      <c r="P2219" s="14">
        <v>38612</v>
      </c>
      <c r="Q2219" s="14"/>
      <c r="R2219" s="14">
        <v>0</v>
      </c>
      <c r="S2219" s="14"/>
      <c r="T2219" s="14">
        <v>101703</v>
      </c>
      <c r="U2219" s="14"/>
      <c r="V2219" s="15">
        <v>140315</v>
      </c>
      <c r="W2219" s="14"/>
      <c r="X2219" s="5" t="str">
        <f t="shared" si="34"/>
        <v>No</v>
      </c>
      <c r="Y2219" s="14"/>
      <c r="Z2219" s="5"/>
      <c r="AA2219" s="14"/>
      <c r="AB2219" s="5"/>
      <c r="AC2219" s="27"/>
      <c r="AD2219" s="5"/>
      <c r="AE2219" s="14"/>
      <c r="AF2219" s="5"/>
      <c r="AG2219" s="7"/>
    </row>
    <row r="2220" spans="1:33" s="54" customFormat="1">
      <c r="A2220" s="16" t="s">
        <v>6383</v>
      </c>
      <c r="B2220" s="16" t="s">
        <v>6384</v>
      </c>
      <c r="C2220" s="17" t="s">
        <v>171</v>
      </c>
      <c r="D2220" s="186"/>
      <c r="E2220" s="189">
        <v>40263</v>
      </c>
      <c r="F2220" s="17" t="s">
        <v>83</v>
      </c>
      <c r="G2220" s="17" t="s">
        <v>5756</v>
      </c>
      <c r="H2220" s="18">
        <v>5502379</v>
      </c>
      <c r="I2220" s="13">
        <v>1</v>
      </c>
      <c r="J2220" s="14">
        <v>0</v>
      </c>
      <c r="K2220" s="19"/>
      <c r="L2220" s="14">
        <v>0</v>
      </c>
      <c r="M2220" s="14"/>
      <c r="N2220" s="14">
        <v>0</v>
      </c>
      <c r="O2220" s="14"/>
      <c r="P2220" s="14">
        <v>70409</v>
      </c>
      <c r="Q2220" s="14"/>
      <c r="R2220" s="14">
        <v>0</v>
      </c>
      <c r="S2220" s="14"/>
      <c r="T2220" s="14">
        <v>0</v>
      </c>
      <c r="U2220" s="14"/>
      <c r="V2220" s="15">
        <v>70409</v>
      </c>
      <c r="W2220" s="14"/>
      <c r="X2220" s="5" t="str">
        <f t="shared" si="34"/>
        <v>No</v>
      </c>
      <c r="Y2220" s="14"/>
      <c r="Z2220" s="5"/>
      <c r="AA2220" s="14"/>
      <c r="AB2220" s="5"/>
      <c r="AC2220" s="27"/>
      <c r="AD2220" s="5"/>
      <c r="AE2220" s="14"/>
      <c r="AF2220" s="5"/>
      <c r="AG2220" s="7"/>
    </row>
    <row r="2221" spans="1:33" s="54" customFormat="1">
      <c r="A2221" s="16" t="s">
        <v>2111</v>
      </c>
      <c r="B2221" s="16" t="s">
        <v>2111</v>
      </c>
      <c r="C2221" s="17" t="s">
        <v>275</v>
      </c>
      <c r="D2221" s="186" t="s">
        <v>2112</v>
      </c>
      <c r="E2221" s="189" t="s">
        <v>2113</v>
      </c>
      <c r="F2221" s="17" t="s">
        <v>83</v>
      </c>
      <c r="G2221" s="17" t="s">
        <v>147</v>
      </c>
      <c r="H2221" s="18">
        <v>0</v>
      </c>
      <c r="I2221" s="13">
        <v>1</v>
      </c>
      <c r="J2221" s="14">
        <v>799</v>
      </c>
      <c r="K2221" s="19"/>
      <c r="L2221" s="14">
        <v>0</v>
      </c>
      <c r="M2221" s="14"/>
      <c r="N2221" s="14">
        <v>0</v>
      </c>
      <c r="O2221" s="14"/>
      <c r="P2221" s="14">
        <v>7844</v>
      </c>
      <c r="Q2221" s="14"/>
      <c r="R2221" s="14">
        <v>7844</v>
      </c>
      <c r="S2221" s="14"/>
      <c r="T2221" s="14">
        <v>22873</v>
      </c>
      <c r="U2221" s="14"/>
      <c r="V2221" s="15">
        <v>39360</v>
      </c>
      <c r="W2221" s="14"/>
      <c r="X2221" s="5" t="str">
        <f t="shared" si="34"/>
        <v>No</v>
      </c>
      <c r="Y2221" s="14"/>
      <c r="Z2221" s="5"/>
      <c r="AA2221" s="14"/>
      <c r="AB2221" s="5"/>
      <c r="AC2221" s="27"/>
      <c r="AD2221" s="5"/>
      <c r="AE2221" s="14"/>
      <c r="AF2221" s="5"/>
      <c r="AG2221" s="7"/>
    </row>
    <row r="2222" spans="1:33" s="54" customFormat="1">
      <c r="A2222" s="16" t="s">
        <v>3941</v>
      </c>
      <c r="B2222" s="16" t="s">
        <v>3942</v>
      </c>
      <c r="C2222" s="17" t="s">
        <v>278</v>
      </c>
      <c r="D2222" s="186" t="s">
        <v>3943</v>
      </c>
      <c r="E2222" s="189" t="s">
        <v>3944</v>
      </c>
      <c r="F2222" s="17" t="s">
        <v>157</v>
      </c>
      <c r="G2222" s="17" t="s">
        <v>147</v>
      </c>
      <c r="H2222" s="18">
        <v>0</v>
      </c>
      <c r="I2222" s="13">
        <v>1</v>
      </c>
      <c r="J2222" s="14">
        <v>3198</v>
      </c>
      <c r="K2222" s="19"/>
      <c r="L2222" s="14">
        <v>0</v>
      </c>
      <c r="M2222" s="14"/>
      <c r="N2222" s="14">
        <v>0</v>
      </c>
      <c r="O2222" s="14"/>
      <c r="P2222" s="14">
        <v>8350</v>
      </c>
      <c r="Q2222" s="14"/>
      <c r="R2222" s="14">
        <v>4826</v>
      </c>
      <c r="S2222" s="14"/>
      <c r="T2222" s="14">
        <v>16509</v>
      </c>
      <c r="U2222" s="14"/>
      <c r="V2222" s="15">
        <v>32883</v>
      </c>
      <c r="W2222" s="14"/>
      <c r="X2222" s="5" t="str">
        <f t="shared" si="34"/>
        <v>No</v>
      </c>
      <c r="Y2222" s="14"/>
      <c r="Z2222" s="5"/>
      <c r="AA2222" s="14"/>
      <c r="AB2222" s="5"/>
      <c r="AC2222" s="27"/>
      <c r="AD2222" s="5"/>
      <c r="AE2222" s="14"/>
      <c r="AF2222" s="5"/>
      <c r="AG2222" s="7"/>
    </row>
    <row r="2223" spans="1:33" s="54" customFormat="1">
      <c r="A2223" s="16" t="s">
        <v>821</v>
      </c>
      <c r="B2223" s="16" t="s">
        <v>6501</v>
      </c>
      <c r="C2223" s="17" t="s">
        <v>129</v>
      </c>
      <c r="D2223" s="186" t="s">
        <v>822</v>
      </c>
      <c r="E2223" s="189" t="s">
        <v>823</v>
      </c>
      <c r="F2223" s="17" t="s">
        <v>83</v>
      </c>
      <c r="G2223" s="17" t="s">
        <v>147</v>
      </c>
      <c r="H2223" s="18">
        <v>0</v>
      </c>
      <c r="I2223" s="13">
        <v>1</v>
      </c>
      <c r="J2223" s="14">
        <v>3902</v>
      </c>
      <c r="K2223" s="19"/>
      <c r="L2223" s="14">
        <v>0</v>
      </c>
      <c r="M2223" s="14"/>
      <c r="N2223" s="14">
        <v>0</v>
      </c>
      <c r="O2223" s="14"/>
      <c r="P2223" s="14">
        <v>25497</v>
      </c>
      <c r="Q2223" s="14"/>
      <c r="R2223" s="14">
        <v>0</v>
      </c>
      <c r="S2223" s="14"/>
      <c r="T2223" s="14">
        <v>24001</v>
      </c>
      <c r="U2223" s="14"/>
      <c r="V2223" s="15">
        <v>53400</v>
      </c>
      <c r="W2223" s="14"/>
      <c r="X2223" s="5" t="str">
        <f t="shared" si="34"/>
        <v>No</v>
      </c>
      <c r="Y2223" s="14"/>
      <c r="Z2223" s="5"/>
      <c r="AA2223" s="14"/>
      <c r="AB2223" s="5"/>
      <c r="AC2223" s="27"/>
      <c r="AD2223" s="5"/>
      <c r="AE2223" s="14"/>
      <c r="AF2223" s="5"/>
      <c r="AG2223" s="7"/>
    </row>
    <row r="2224" spans="1:33" s="54" customFormat="1">
      <c r="A2224" s="16" t="s">
        <v>6361</v>
      </c>
      <c r="B2224" s="16" t="s">
        <v>6362</v>
      </c>
      <c r="C2224" s="17" t="s">
        <v>163</v>
      </c>
      <c r="D2224" s="186"/>
      <c r="E2224" s="189">
        <v>10193</v>
      </c>
      <c r="F2224" s="17" t="s">
        <v>1320</v>
      </c>
      <c r="G2224" s="17" t="s">
        <v>5756</v>
      </c>
      <c r="H2224" s="18">
        <v>59124</v>
      </c>
      <c r="I2224" s="13">
        <v>1</v>
      </c>
      <c r="J2224" s="14">
        <v>0</v>
      </c>
      <c r="K2224" s="19"/>
      <c r="L2224" s="14">
        <v>3149</v>
      </c>
      <c r="M2224" s="14"/>
      <c r="N2224" s="14">
        <v>0</v>
      </c>
      <c r="O2224" s="14"/>
      <c r="P2224" s="14">
        <v>21342</v>
      </c>
      <c r="Q2224" s="14"/>
      <c r="R2224" s="14">
        <v>990</v>
      </c>
      <c r="S2224" s="14"/>
      <c r="T2224" s="14">
        <v>0</v>
      </c>
      <c r="U2224" s="14"/>
      <c r="V2224" s="15">
        <v>25481</v>
      </c>
      <c r="W2224" s="14"/>
      <c r="X2224" s="5" t="str">
        <f t="shared" si="34"/>
        <v>No</v>
      </c>
      <c r="Y2224" s="14"/>
      <c r="Z2224" s="5"/>
      <c r="AA2224" s="14"/>
      <c r="AB2224" s="5"/>
      <c r="AC2224" s="27"/>
      <c r="AD2224" s="5"/>
      <c r="AE2224" s="14"/>
      <c r="AF2224" s="5"/>
      <c r="AG2224" s="7"/>
    </row>
    <row r="2225" spans="1:33" s="54" customFormat="1">
      <c r="A2225" s="16" t="s">
        <v>6395</v>
      </c>
      <c r="B2225" s="16" t="s">
        <v>6396</v>
      </c>
      <c r="C2225" s="17" t="s">
        <v>454</v>
      </c>
      <c r="D2225" s="186"/>
      <c r="E2225" s="189" t="s">
        <v>6397</v>
      </c>
      <c r="F2225" s="17" t="s">
        <v>83</v>
      </c>
      <c r="G2225" s="17" t="s">
        <v>147</v>
      </c>
      <c r="H2225" s="18">
        <v>0</v>
      </c>
      <c r="I2225" s="13">
        <v>1</v>
      </c>
      <c r="J2225" s="14">
        <v>72945</v>
      </c>
      <c r="K2225" s="19"/>
      <c r="L2225" s="14">
        <v>0</v>
      </c>
      <c r="M2225" s="14"/>
      <c r="N2225" s="14">
        <v>0</v>
      </c>
      <c r="O2225" s="14"/>
      <c r="P2225" s="14">
        <v>95000</v>
      </c>
      <c r="Q2225" s="14"/>
      <c r="R2225" s="14">
        <v>0</v>
      </c>
      <c r="S2225" s="14"/>
      <c r="T2225" s="14">
        <v>95000</v>
      </c>
      <c r="U2225" s="14"/>
      <c r="V2225" s="15">
        <v>262945</v>
      </c>
      <c r="W2225" s="14"/>
      <c r="X2225" s="5" t="str">
        <f t="shared" si="34"/>
        <v>No</v>
      </c>
      <c r="Y2225" s="14"/>
      <c r="Z2225" s="5"/>
      <c r="AA2225" s="14"/>
      <c r="AB2225" s="5"/>
      <c r="AC2225" s="27"/>
      <c r="AD2225" s="5"/>
      <c r="AE2225" s="14"/>
      <c r="AF2225" s="5"/>
      <c r="AG2225" s="7"/>
    </row>
    <row r="2226" spans="1:33" s="54" customFormat="1">
      <c r="A2226" s="16" t="s">
        <v>2698</v>
      </c>
      <c r="B2226" s="16" t="s">
        <v>2699</v>
      </c>
      <c r="C2226" s="17" t="s">
        <v>91</v>
      </c>
      <c r="D2226" s="186" t="s">
        <v>2700</v>
      </c>
      <c r="E2226" s="189">
        <v>99292</v>
      </c>
      <c r="F2226" s="17" t="s">
        <v>36</v>
      </c>
      <c r="G2226" s="17" t="s">
        <v>5756</v>
      </c>
      <c r="H2226" s="18">
        <v>0</v>
      </c>
      <c r="I2226" s="13">
        <v>1</v>
      </c>
      <c r="J2226" s="14">
        <v>15336</v>
      </c>
      <c r="K2226" s="19"/>
      <c r="L2226" s="14">
        <v>2882</v>
      </c>
      <c r="M2226" s="14"/>
      <c r="N2226" s="14">
        <v>0</v>
      </c>
      <c r="O2226" s="14"/>
      <c r="P2226" s="14">
        <v>0</v>
      </c>
      <c r="Q2226" s="14"/>
      <c r="R2226" s="14">
        <v>91475</v>
      </c>
      <c r="S2226" s="14"/>
      <c r="T2226" s="14">
        <v>0</v>
      </c>
      <c r="U2226" s="14"/>
      <c r="V2226" s="15">
        <v>109693</v>
      </c>
      <c r="W2226" s="14"/>
      <c r="X2226" s="5" t="str">
        <f t="shared" si="34"/>
        <v>No</v>
      </c>
      <c r="Y2226" s="14"/>
      <c r="Z2226" s="5"/>
      <c r="AA2226" s="14"/>
      <c r="AB2226" s="5"/>
      <c r="AC2226" s="27"/>
      <c r="AD2226" s="5"/>
      <c r="AE2226" s="14"/>
      <c r="AF2226" s="5"/>
      <c r="AG2226" s="7"/>
    </row>
    <row r="2227" spans="1:33" s="54" customFormat="1">
      <c r="A2227" s="16" t="s">
        <v>387</v>
      </c>
      <c r="B2227" s="16" t="s">
        <v>1463</v>
      </c>
      <c r="C2227" s="17" t="s">
        <v>275</v>
      </c>
      <c r="D2227" s="186" t="s">
        <v>2212</v>
      </c>
      <c r="E2227" s="189" t="s">
        <v>2213</v>
      </c>
      <c r="F2227" s="17" t="s">
        <v>83</v>
      </c>
      <c r="G2227" s="17" t="s">
        <v>147</v>
      </c>
      <c r="H2227" s="18">
        <v>0</v>
      </c>
      <c r="I2227" s="13">
        <v>1</v>
      </c>
      <c r="J2227" s="14">
        <v>628</v>
      </c>
      <c r="K2227" s="19"/>
      <c r="L2227" s="14">
        <v>0</v>
      </c>
      <c r="M2227" s="14"/>
      <c r="N2227" s="14">
        <v>0</v>
      </c>
      <c r="O2227" s="14"/>
      <c r="P2227" s="14">
        <v>3661</v>
      </c>
      <c r="Q2227" s="14"/>
      <c r="R2227" s="14">
        <v>3661</v>
      </c>
      <c r="S2227" s="14"/>
      <c r="T2227" s="14">
        <v>12226</v>
      </c>
      <c r="U2227" s="14"/>
      <c r="V2227" s="15">
        <v>20176</v>
      </c>
      <c r="W2227" s="14"/>
      <c r="X2227" s="5" t="str">
        <f t="shared" si="34"/>
        <v>No</v>
      </c>
      <c r="Y2227" s="14"/>
      <c r="Z2227" s="5"/>
      <c r="AA2227" s="14"/>
      <c r="AB2227" s="5"/>
      <c r="AC2227" s="27"/>
      <c r="AD2227" s="5"/>
      <c r="AE2227" s="14"/>
      <c r="AF2227" s="5"/>
      <c r="AG2227" s="7"/>
    </row>
    <row r="2228" spans="1:33" s="54" customFormat="1">
      <c r="A2228" s="16" t="s">
        <v>3919</v>
      </c>
      <c r="B2228" s="16" t="s">
        <v>3920</v>
      </c>
      <c r="C2228" s="17" t="s">
        <v>278</v>
      </c>
      <c r="D2228" s="186" t="s">
        <v>3921</v>
      </c>
      <c r="E2228" s="189" t="s">
        <v>3922</v>
      </c>
      <c r="F2228" s="17" t="s">
        <v>83</v>
      </c>
      <c r="G2228" s="17" t="s">
        <v>147</v>
      </c>
      <c r="H2228" s="18">
        <v>0</v>
      </c>
      <c r="I2228" s="13">
        <v>1</v>
      </c>
      <c r="J2228" s="14">
        <v>6539</v>
      </c>
      <c r="K2228" s="19"/>
      <c r="L2228" s="14">
        <v>0</v>
      </c>
      <c r="M2228" s="14"/>
      <c r="N2228" s="14">
        <v>0</v>
      </c>
      <c r="O2228" s="14"/>
      <c r="P2228" s="14">
        <v>21668</v>
      </c>
      <c r="Q2228" s="14"/>
      <c r="R2228" s="14">
        <v>10633</v>
      </c>
      <c r="S2228" s="14"/>
      <c r="T2228" s="14">
        <v>49454</v>
      </c>
      <c r="U2228" s="14"/>
      <c r="V2228" s="15">
        <v>88294</v>
      </c>
      <c r="W2228" s="14"/>
      <c r="X2228" s="5" t="str">
        <f t="shared" si="34"/>
        <v>No</v>
      </c>
      <c r="Y2228" s="14"/>
      <c r="Z2228" s="5"/>
      <c r="AA2228" s="14"/>
      <c r="AB2228" s="5"/>
      <c r="AC2228" s="27"/>
      <c r="AD2228" s="5"/>
      <c r="AE2228" s="14"/>
      <c r="AF2228" s="5"/>
      <c r="AG2228" s="7"/>
    </row>
    <row r="2229" spans="1:33" s="54" customFormat="1">
      <c r="A2229" s="16" t="s">
        <v>6716</v>
      </c>
      <c r="B2229" s="16" t="s">
        <v>6717</v>
      </c>
      <c r="C2229" s="17" t="s">
        <v>275</v>
      </c>
      <c r="D2229" s="186" t="s">
        <v>6718</v>
      </c>
      <c r="E2229" s="189">
        <v>77069</v>
      </c>
      <c r="F2229" s="17" t="s">
        <v>36</v>
      </c>
      <c r="G2229" s="17" t="s">
        <v>5756</v>
      </c>
      <c r="H2229" s="18">
        <v>0</v>
      </c>
      <c r="I2229" s="13">
        <v>1</v>
      </c>
      <c r="J2229" s="14">
        <v>0</v>
      </c>
      <c r="K2229" s="19"/>
      <c r="L2229" s="14">
        <v>0</v>
      </c>
      <c r="M2229" s="14"/>
      <c r="N2229" s="14">
        <v>0</v>
      </c>
      <c r="O2229" s="14"/>
      <c r="P2229" s="14">
        <v>100</v>
      </c>
      <c r="Q2229" s="14"/>
      <c r="R2229" s="14">
        <v>0</v>
      </c>
      <c r="S2229" s="14"/>
      <c r="T2229" s="14">
        <v>49634</v>
      </c>
      <c r="U2229" s="14"/>
      <c r="V2229" s="15">
        <v>49734</v>
      </c>
      <c r="W2229" s="14"/>
      <c r="X2229" s="5" t="str">
        <f t="shared" si="34"/>
        <v>No</v>
      </c>
      <c r="Y2229" s="14"/>
      <c r="Z2229" s="5"/>
      <c r="AA2229" s="14"/>
      <c r="AB2229" s="5"/>
      <c r="AC2229" s="27"/>
      <c r="AD2229" s="5"/>
      <c r="AE2229" s="14"/>
      <c r="AF2229" s="5"/>
      <c r="AG2229" s="7"/>
    </row>
    <row r="2230" spans="1:33" s="54" customFormat="1">
      <c r="A2230" s="16" t="s">
        <v>4602</v>
      </c>
      <c r="B2230" s="16" t="s">
        <v>4515</v>
      </c>
      <c r="C2230" s="17" t="s">
        <v>454</v>
      </c>
      <c r="D2230" s="186" t="s">
        <v>4603</v>
      </c>
      <c r="E2230" s="189">
        <v>80017</v>
      </c>
      <c r="F2230" s="17" t="s">
        <v>36</v>
      </c>
      <c r="G2230" s="17" t="s">
        <v>5756</v>
      </c>
      <c r="H2230" s="18">
        <v>0</v>
      </c>
      <c r="I2230" s="13">
        <v>1</v>
      </c>
      <c r="J2230" s="14">
        <v>0</v>
      </c>
      <c r="K2230" s="19"/>
      <c r="L2230" s="14">
        <v>11267</v>
      </c>
      <c r="M2230" s="14"/>
      <c r="N2230" s="14">
        <v>0</v>
      </c>
      <c r="O2230" s="14"/>
      <c r="P2230" s="14">
        <v>1500</v>
      </c>
      <c r="Q2230" s="14"/>
      <c r="R2230" s="14">
        <v>0</v>
      </c>
      <c r="S2230" s="14"/>
      <c r="T2230" s="14">
        <v>288035</v>
      </c>
      <c r="U2230" s="14"/>
      <c r="V2230" s="15">
        <v>300802</v>
      </c>
      <c r="W2230" s="14"/>
      <c r="X2230" s="5" t="str">
        <f t="shared" si="34"/>
        <v>No</v>
      </c>
      <c r="Y2230" s="14"/>
      <c r="Z2230" s="5"/>
      <c r="AA2230" s="14"/>
      <c r="AB2230" s="5"/>
      <c r="AC2230" s="27"/>
      <c r="AD2230" s="5"/>
      <c r="AE2230" s="14"/>
      <c r="AF2230" s="5"/>
      <c r="AG2230" s="7"/>
    </row>
    <row r="2231" spans="1:33" s="54" customFormat="1">
      <c r="A2231" s="16" t="s">
        <v>1385</v>
      </c>
      <c r="B2231" s="16" t="s">
        <v>1386</v>
      </c>
      <c r="C2231" s="17" t="s">
        <v>87</v>
      </c>
      <c r="D2231" s="186" t="s">
        <v>1387</v>
      </c>
      <c r="E2231" s="189">
        <v>263</v>
      </c>
      <c r="F2231" s="17" t="s">
        <v>36</v>
      </c>
      <c r="G2231" s="17" t="s">
        <v>5756</v>
      </c>
      <c r="H2231" s="18">
        <v>0</v>
      </c>
      <c r="I2231" s="13">
        <v>0</v>
      </c>
      <c r="J2231" s="14">
        <v>0</v>
      </c>
      <c r="K2231" s="19"/>
      <c r="L2231" s="14">
        <v>0</v>
      </c>
      <c r="M2231" s="14"/>
      <c r="N2231" s="14">
        <v>0</v>
      </c>
      <c r="O2231" s="14"/>
      <c r="P2231" s="14">
        <v>0</v>
      </c>
      <c r="Q2231" s="14"/>
      <c r="R2231" s="14">
        <v>0</v>
      </c>
      <c r="S2231" s="14"/>
      <c r="T2231" s="14">
        <v>149551</v>
      </c>
      <c r="U2231" s="14"/>
      <c r="V2231" s="15">
        <v>149551</v>
      </c>
      <c r="W2231" s="14"/>
      <c r="X2231" s="5" t="str">
        <f t="shared" si="34"/>
        <v>No</v>
      </c>
      <c r="Y2231" s="14"/>
      <c r="Z2231" s="5"/>
      <c r="AA2231" s="14"/>
      <c r="AB2231" s="5"/>
      <c r="AC2231" s="27"/>
      <c r="AD2231" s="5"/>
      <c r="AE2231" s="14"/>
      <c r="AF2231" s="5"/>
      <c r="AG2231" s="7"/>
    </row>
    <row r="2232" spans="1:33" s="54" customFormat="1">
      <c r="A2232" s="16" t="s">
        <v>174</v>
      </c>
      <c r="B2232" s="16" t="s">
        <v>175</v>
      </c>
      <c r="C2232" s="17" t="s">
        <v>120</v>
      </c>
      <c r="D2232" s="186">
        <v>6070</v>
      </c>
      <c r="E2232" s="189">
        <v>60070</v>
      </c>
      <c r="F2232" s="17" t="s">
        <v>83</v>
      </c>
      <c r="G2232" s="17" t="s">
        <v>1703</v>
      </c>
      <c r="H2232" s="18">
        <v>5121892</v>
      </c>
      <c r="I2232" s="13">
        <v>0</v>
      </c>
      <c r="J2232" s="14">
        <v>55505</v>
      </c>
      <c r="K2232" s="19"/>
      <c r="L2232" s="14">
        <v>0</v>
      </c>
      <c r="M2232" s="14"/>
      <c r="N2232" s="14">
        <v>0</v>
      </c>
      <c r="O2232" s="14"/>
      <c r="P2232" s="14">
        <v>245740</v>
      </c>
      <c r="Q2232" s="14"/>
      <c r="R2232" s="14">
        <v>160163</v>
      </c>
      <c r="S2232" s="14"/>
      <c r="T2232" s="14">
        <v>184323</v>
      </c>
      <c r="U2232" s="14"/>
      <c r="V2232" s="15">
        <v>645731</v>
      </c>
      <c r="W2232" s="14"/>
      <c r="X2232" s="5" t="str">
        <f t="shared" si="34"/>
        <v>No</v>
      </c>
      <c r="Y2232" s="14"/>
      <c r="Z2232" s="5"/>
      <c r="AA2232" s="14"/>
      <c r="AB2232" s="5"/>
      <c r="AC2232" s="27"/>
      <c r="AD2232" s="5"/>
      <c r="AE2232" s="14"/>
      <c r="AF2232" s="5"/>
      <c r="AG2232" s="7"/>
    </row>
    <row r="2233" spans="1:33" s="54" customFormat="1">
      <c r="A2233" s="16" t="s">
        <v>127</v>
      </c>
      <c r="B2233" s="16" t="s">
        <v>128</v>
      </c>
      <c r="C2233" s="17" t="s">
        <v>129</v>
      </c>
      <c r="D2233" s="186">
        <v>4176</v>
      </c>
      <c r="E2233" s="189">
        <v>40176</v>
      </c>
      <c r="F2233" s="17" t="s">
        <v>125</v>
      </c>
      <c r="G2233" s="17" t="s">
        <v>126</v>
      </c>
      <c r="H2233" s="18">
        <v>4515419</v>
      </c>
      <c r="I2233" s="13">
        <v>0</v>
      </c>
      <c r="J2233" s="14">
        <v>0</v>
      </c>
      <c r="K2233" s="19"/>
      <c r="L2233" s="14">
        <v>0</v>
      </c>
      <c r="M2233" s="14"/>
      <c r="N2233" s="14">
        <v>0</v>
      </c>
      <c r="O2233" s="14"/>
      <c r="P2233" s="14">
        <v>668571</v>
      </c>
      <c r="Q2233" s="14"/>
      <c r="R2233" s="14">
        <v>249075</v>
      </c>
      <c r="S2233" s="14"/>
      <c r="T2233" s="14">
        <v>3277042</v>
      </c>
      <c r="U2233" s="14"/>
      <c r="V2233" s="15">
        <v>4194688</v>
      </c>
      <c r="W2233" s="14"/>
      <c r="X2233" s="5" t="str">
        <f t="shared" si="34"/>
        <v>No</v>
      </c>
      <c r="Y2233" s="14"/>
      <c r="Z2233" s="5"/>
      <c r="AA2233" s="14"/>
      <c r="AB2233" s="5"/>
      <c r="AC2233" s="27"/>
      <c r="AD2233" s="5"/>
      <c r="AE2233" s="14"/>
      <c r="AF2233" s="5"/>
      <c r="AG2233" s="7"/>
    </row>
    <row r="2234" spans="1:33" s="54" customFormat="1">
      <c r="A2234" s="16" t="s">
        <v>3231</v>
      </c>
      <c r="B2234" s="16" t="s">
        <v>3232</v>
      </c>
      <c r="C2234" s="17" t="s">
        <v>39</v>
      </c>
      <c r="D2234" s="186" t="s">
        <v>3233</v>
      </c>
      <c r="E2234" s="189">
        <v>99250</v>
      </c>
      <c r="F2234" s="17" t="s">
        <v>36</v>
      </c>
      <c r="G2234" s="17" t="s">
        <v>5756</v>
      </c>
      <c r="H2234" s="18">
        <v>0</v>
      </c>
      <c r="I2234" s="13">
        <v>0</v>
      </c>
      <c r="J2234" s="14">
        <v>0</v>
      </c>
      <c r="K2234" s="19"/>
      <c r="L2234" s="14">
        <v>0</v>
      </c>
      <c r="M2234" s="14"/>
      <c r="N2234" s="14">
        <v>0</v>
      </c>
      <c r="O2234" s="14"/>
      <c r="P2234" s="14">
        <v>203729</v>
      </c>
      <c r="Q2234" s="14"/>
      <c r="R2234" s="14">
        <v>0</v>
      </c>
      <c r="S2234" s="14"/>
      <c r="T2234" s="14">
        <v>0</v>
      </c>
      <c r="U2234" s="14"/>
      <c r="V2234" s="15">
        <v>203729</v>
      </c>
      <c r="W2234" s="14"/>
      <c r="X2234" s="5" t="str">
        <f t="shared" si="34"/>
        <v>No</v>
      </c>
      <c r="Y2234" s="14"/>
      <c r="Z2234" s="5"/>
      <c r="AA2234" s="14"/>
      <c r="AB2234" s="5"/>
      <c r="AC2234" s="27"/>
      <c r="AD2234" s="5"/>
      <c r="AE2234" s="14"/>
      <c r="AF2234" s="5"/>
      <c r="AG2234" s="7"/>
    </row>
    <row r="2235" spans="1:33" s="54" customFormat="1">
      <c r="A2235" s="16" t="s">
        <v>2997</v>
      </c>
      <c r="B2235" s="16" t="s">
        <v>2998</v>
      </c>
      <c r="C2235" s="17" t="s">
        <v>168</v>
      </c>
      <c r="D2235" s="186" t="s">
        <v>2999</v>
      </c>
      <c r="E2235" s="189">
        <v>231</v>
      </c>
      <c r="F2235" s="17" t="s">
        <v>36</v>
      </c>
      <c r="G2235" s="17" t="s">
        <v>5756</v>
      </c>
      <c r="H2235" s="18">
        <v>0</v>
      </c>
      <c r="I2235" s="13">
        <v>0</v>
      </c>
      <c r="J2235" s="14">
        <v>0</v>
      </c>
      <c r="K2235" s="19"/>
      <c r="L2235" s="14">
        <v>229</v>
      </c>
      <c r="M2235" s="14"/>
      <c r="N2235" s="14">
        <v>0</v>
      </c>
      <c r="O2235" s="14"/>
      <c r="P2235" s="14">
        <v>0</v>
      </c>
      <c r="Q2235" s="14"/>
      <c r="R2235" s="14">
        <v>0</v>
      </c>
      <c r="S2235" s="14"/>
      <c r="T2235" s="14">
        <v>167323</v>
      </c>
      <c r="U2235" s="14"/>
      <c r="V2235" s="15">
        <v>167552</v>
      </c>
      <c r="W2235" s="14"/>
      <c r="X2235" s="5" t="str">
        <f t="shared" si="34"/>
        <v>No</v>
      </c>
      <c r="Y2235" s="14"/>
      <c r="Z2235" s="5"/>
      <c r="AA2235" s="14"/>
      <c r="AB2235" s="5"/>
      <c r="AC2235" s="27"/>
      <c r="AD2235" s="5"/>
      <c r="AE2235" s="14"/>
      <c r="AF2235" s="5"/>
      <c r="AG2235" s="7"/>
    </row>
    <row r="2236" spans="1:33" s="54" customFormat="1">
      <c r="A2236" s="16" t="s">
        <v>1994</v>
      </c>
      <c r="B2236" s="16" t="s">
        <v>635</v>
      </c>
      <c r="C2236" s="17" t="s">
        <v>160</v>
      </c>
      <c r="D2236" s="186">
        <v>1121</v>
      </c>
      <c r="E2236" s="189">
        <v>10121</v>
      </c>
      <c r="F2236" s="17" t="s">
        <v>125</v>
      </c>
      <c r="G2236" s="17" t="s">
        <v>126</v>
      </c>
      <c r="H2236" s="18">
        <v>59397</v>
      </c>
      <c r="I2236" s="13">
        <v>0</v>
      </c>
      <c r="J2236" s="14">
        <v>0</v>
      </c>
      <c r="K2236" s="19"/>
      <c r="L2236" s="14">
        <v>0</v>
      </c>
      <c r="M2236" s="14"/>
      <c r="N2236" s="14">
        <v>0</v>
      </c>
      <c r="O2236" s="14"/>
      <c r="P2236" s="14">
        <v>18983</v>
      </c>
      <c r="Q2236" s="14"/>
      <c r="R2236" s="14">
        <v>0</v>
      </c>
      <c r="S2236" s="14"/>
      <c r="T2236" s="14">
        <v>75929</v>
      </c>
      <c r="U2236" s="14"/>
      <c r="V2236" s="15">
        <v>94912</v>
      </c>
      <c r="W2236" s="14"/>
      <c r="X2236" s="5" t="str">
        <f t="shared" si="34"/>
        <v>No</v>
      </c>
      <c r="Y2236" s="14"/>
      <c r="Z2236" s="5"/>
      <c r="AA2236" s="14"/>
      <c r="AB2236" s="5"/>
      <c r="AC2236" s="27"/>
      <c r="AD2236" s="5"/>
      <c r="AE2236" s="14"/>
      <c r="AF2236" s="5"/>
      <c r="AG2236" s="7"/>
    </row>
    <row r="2237" spans="1:33" s="54" customFormat="1">
      <c r="A2237" s="16" t="s">
        <v>6728</v>
      </c>
      <c r="B2237" s="16" t="s">
        <v>1083</v>
      </c>
      <c r="C2237" s="17" t="s">
        <v>91</v>
      </c>
      <c r="D2237" s="186" t="s">
        <v>6729</v>
      </c>
      <c r="E2237" s="189">
        <v>99268</v>
      </c>
      <c r="F2237" s="17" t="s">
        <v>36</v>
      </c>
      <c r="G2237" s="17" t="s">
        <v>5756</v>
      </c>
      <c r="H2237" s="18">
        <v>0</v>
      </c>
      <c r="I2237" s="13">
        <v>0</v>
      </c>
      <c r="J2237" s="14">
        <v>0</v>
      </c>
      <c r="K2237" s="19"/>
      <c r="L2237" s="14">
        <v>0</v>
      </c>
      <c r="M2237" s="14"/>
      <c r="N2237" s="14">
        <v>0</v>
      </c>
      <c r="O2237" s="14"/>
      <c r="P2237" s="14">
        <v>183</v>
      </c>
      <c r="Q2237" s="14"/>
      <c r="R2237" s="14">
        <v>0</v>
      </c>
      <c r="S2237" s="14"/>
      <c r="T2237" s="14">
        <v>8449</v>
      </c>
      <c r="U2237" s="14"/>
      <c r="V2237" s="15">
        <v>8632</v>
      </c>
      <c r="W2237" s="14"/>
      <c r="X2237" s="5" t="str">
        <f t="shared" si="34"/>
        <v>No</v>
      </c>
      <c r="Y2237" s="14"/>
      <c r="Z2237" s="5"/>
      <c r="AA2237" s="14"/>
      <c r="AB2237" s="5"/>
      <c r="AC2237" s="27"/>
      <c r="AD2237" s="5"/>
      <c r="AE2237" s="14"/>
      <c r="AF2237" s="5"/>
      <c r="AG2237" s="7"/>
    </row>
    <row r="2238" spans="1:33" s="54" customFormat="1">
      <c r="A2238" s="16" t="s">
        <v>6726</v>
      </c>
      <c r="B2238" s="16" t="s">
        <v>6727</v>
      </c>
      <c r="C2238" s="17" t="s">
        <v>120</v>
      </c>
      <c r="D2238" s="186"/>
      <c r="E2238" s="189">
        <v>60270</v>
      </c>
      <c r="F2238" s="17" t="s">
        <v>83</v>
      </c>
      <c r="G2238" s="17" t="s">
        <v>1703</v>
      </c>
      <c r="H2238" s="18">
        <v>170030</v>
      </c>
      <c r="I2238" s="13">
        <v>0</v>
      </c>
      <c r="J2238" s="14">
        <v>3257</v>
      </c>
      <c r="K2238" s="19"/>
      <c r="L2238" s="14">
        <v>0</v>
      </c>
      <c r="M2238" s="14"/>
      <c r="N2238" s="14">
        <v>0</v>
      </c>
      <c r="O2238" s="14"/>
      <c r="P2238" s="14">
        <v>0</v>
      </c>
      <c r="Q2238" s="14"/>
      <c r="R2238" s="14">
        <v>20367</v>
      </c>
      <c r="S2238" s="14"/>
      <c r="T2238" s="14">
        <v>0</v>
      </c>
      <c r="U2238" s="14"/>
      <c r="V2238" s="15">
        <v>23624</v>
      </c>
      <c r="W2238" s="14"/>
      <c r="X2238" s="5" t="str">
        <f t="shared" si="34"/>
        <v>No</v>
      </c>
      <c r="Y2238" s="14"/>
      <c r="Z2238" s="5"/>
      <c r="AA2238" s="14"/>
      <c r="AB2238" s="5"/>
      <c r="AC2238" s="27"/>
      <c r="AD2238" s="5"/>
      <c r="AE2238" s="14"/>
      <c r="AF2238" s="5"/>
      <c r="AG2238" s="7"/>
    </row>
    <row r="2239" spans="1:33" s="54" customFormat="1">
      <c r="A2239" s="16" t="s">
        <v>4096</v>
      </c>
      <c r="B2239" s="16" t="s">
        <v>4097</v>
      </c>
      <c r="C2239" s="17" t="s">
        <v>555</v>
      </c>
      <c r="D2239" s="186">
        <v>5176</v>
      </c>
      <c r="E2239" s="189">
        <v>50176</v>
      </c>
      <c r="F2239" s="17" t="s">
        <v>83</v>
      </c>
      <c r="G2239" s="17" t="s">
        <v>1703</v>
      </c>
      <c r="H2239" s="18">
        <v>68545</v>
      </c>
      <c r="I2239" s="13">
        <v>0</v>
      </c>
      <c r="J2239" s="14">
        <v>58507</v>
      </c>
      <c r="K2239" s="19"/>
      <c r="L2239" s="14">
        <v>1545</v>
      </c>
      <c r="M2239" s="14"/>
      <c r="N2239" s="14">
        <v>0</v>
      </c>
      <c r="O2239" s="14"/>
      <c r="P2239" s="14">
        <v>0</v>
      </c>
      <c r="Q2239" s="14"/>
      <c r="R2239" s="14">
        <v>2019108</v>
      </c>
      <c r="S2239" s="14"/>
      <c r="T2239" s="14">
        <v>849719</v>
      </c>
      <c r="U2239" s="14"/>
      <c r="V2239" s="15">
        <v>2928879</v>
      </c>
      <c r="W2239" s="14"/>
      <c r="X2239" s="5" t="str">
        <f t="shared" si="34"/>
        <v>No</v>
      </c>
      <c r="Y2239" s="14"/>
      <c r="Z2239" s="5"/>
      <c r="AA2239" s="14"/>
      <c r="AB2239" s="5"/>
      <c r="AC2239" s="27"/>
      <c r="AD2239" s="5"/>
      <c r="AE2239" s="14"/>
      <c r="AF2239" s="5"/>
      <c r="AG2239" s="7"/>
    </row>
    <row r="2240" spans="1:33" s="54" customFormat="1">
      <c r="A2240" s="16" t="s">
        <v>224</v>
      </c>
      <c r="B2240" s="16" t="s">
        <v>119</v>
      </c>
      <c r="C2240" s="17" t="s">
        <v>120</v>
      </c>
      <c r="D2240" s="186">
        <v>6120</v>
      </c>
      <c r="E2240" s="189">
        <v>60120</v>
      </c>
      <c r="F2240" s="17" t="s">
        <v>138</v>
      </c>
      <c r="G2240" s="17" t="s">
        <v>121</v>
      </c>
      <c r="H2240" s="18">
        <v>4944332</v>
      </c>
      <c r="I2240" s="13">
        <v>0</v>
      </c>
      <c r="J2240" s="14">
        <v>0</v>
      </c>
      <c r="K2240" s="19"/>
      <c r="L2240" s="14">
        <v>0</v>
      </c>
      <c r="M2240" s="14"/>
      <c r="N2240" s="14">
        <v>0</v>
      </c>
      <c r="O2240" s="14"/>
      <c r="P2240" s="14">
        <v>0</v>
      </c>
      <c r="Q2240" s="14"/>
      <c r="R2240" s="14">
        <v>0</v>
      </c>
      <c r="S2240" s="14"/>
      <c r="T2240" s="14">
        <v>0</v>
      </c>
      <c r="U2240" s="14"/>
      <c r="V2240" s="15">
        <v>0</v>
      </c>
      <c r="W2240" s="14"/>
      <c r="X2240" s="5" t="str">
        <f t="shared" si="34"/>
        <v>No</v>
      </c>
      <c r="Y2240" s="14"/>
      <c r="Z2240" s="5"/>
      <c r="AA2240" s="14"/>
      <c r="AB2240" s="5"/>
      <c r="AC2240" s="27"/>
      <c r="AD2240" s="5"/>
      <c r="AE2240" s="14"/>
      <c r="AF2240" s="5"/>
      <c r="AG2240" s="7"/>
    </row>
    <row r="2241" spans="1:33" s="54" customFormat="1">
      <c r="A2241" s="16" t="s">
        <v>1992</v>
      </c>
      <c r="B2241" s="16" t="s">
        <v>1993</v>
      </c>
      <c r="C2241" s="17" t="s">
        <v>238</v>
      </c>
      <c r="D2241" s="186">
        <v>1127</v>
      </c>
      <c r="E2241" s="189">
        <v>10127</v>
      </c>
      <c r="F2241" s="17" t="s">
        <v>83</v>
      </c>
      <c r="G2241" s="17" t="s">
        <v>121</v>
      </c>
      <c r="H2241" s="18">
        <v>923311</v>
      </c>
      <c r="I2241" s="13">
        <v>0</v>
      </c>
      <c r="J2241" s="14">
        <v>0</v>
      </c>
      <c r="K2241" s="19"/>
      <c r="L2241" s="14">
        <v>0</v>
      </c>
      <c r="M2241" s="14"/>
      <c r="N2241" s="14">
        <v>0</v>
      </c>
      <c r="O2241" s="14"/>
      <c r="P2241" s="14">
        <v>0</v>
      </c>
      <c r="Q2241" s="14"/>
      <c r="R2241" s="14">
        <v>0</v>
      </c>
      <c r="S2241" s="14"/>
      <c r="T2241" s="14">
        <v>0</v>
      </c>
      <c r="U2241" s="14"/>
      <c r="V2241" s="15">
        <v>0</v>
      </c>
      <c r="W2241" s="14"/>
      <c r="X2241" s="5" t="str">
        <f t="shared" si="34"/>
        <v>No</v>
      </c>
      <c r="Y2241" s="14"/>
      <c r="Z2241" s="5"/>
      <c r="AA2241" s="14"/>
      <c r="AB2241" s="5"/>
      <c r="AC2241" s="27"/>
      <c r="AD2241" s="5"/>
      <c r="AE2241" s="14"/>
      <c r="AF2241" s="5"/>
      <c r="AG2241" s="7"/>
    </row>
    <row r="2242" spans="1:33" s="54" customFormat="1">
      <c r="A2242" s="16" t="s">
        <v>564</v>
      </c>
      <c r="B2242" s="16" t="s">
        <v>469</v>
      </c>
      <c r="C2242" s="17" t="s">
        <v>106</v>
      </c>
      <c r="D2242" s="186">
        <v>7057</v>
      </c>
      <c r="E2242" s="189">
        <v>70057</v>
      </c>
      <c r="F2242" s="17" t="s">
        <v>88</v>
      </c>
      <c r="G2242" s="17" t="s">
        <v>121</v>
      </c>
      <c r="H2242" s="18">
        <v>2150706</v>
      </c>
      <c r="I2242" s="13">
        <v>0</v>
      </c>
      <c r="J2242" s="14">
        <v>0</v>
      </c>
      <c r="K2242" s="19"/>
      <c r="L2242" s="14">
        <v>0</v>
      </c>
      <c r="M2242" s="14"/>
      <c r="N2242" s="14">
        <v>0</v>
      </c>
      <c r="O2242" s="14"/>
      <c r="P2242" s="14">
        <v>0</v>
      </c>
      <c r="Q2242" s="14"/>
      <c r="R2242" s="14">
        <v>0</v>
      </c>
      <c r="S2242" s="14"/>
      <c r="T2242" s="14">
        <v>0</v>
      </c>
      <c r="U2242" s="14"/>
      <c r="V2242" s="15">
        <v>0</v>
      </c>
      <c r="W2242" s="14"/>
      <c r="X2242" s="5" t="str">
        <f t="shared" si="34"/>
        <v>No</v>
      </c>
      <c r="Y2242" s="14"/>
      <c r="Z2242" s="5"/>
      <c r="AA2242" s="14"/>
      <c r="AB2242" s="5"/>
      <c r="AC2242" s="27"/>
      <c r="AD2242" s="5"/>
      <c r="AE2242" s="14"/>
      <c r="AF2242" s="5"/>
      <c r="AG2242" s="7"/>
    </row>
    <row r="2243" spans="1:33" s="54" customFormat="1">
      <c r="A2243" s="16" t="s">
        <v>6404</v>
      </c>
      <c r="B2243" s="16" t="s">
        <v>3128</v>
      </c>
      <c r="C2243" s="17" t="s">
        <v>91</v>
      </c>
      <c r="D2243" s="186"/>
      <c r="E2243" s="189">
        <v>90299</v>
      </c>
      <c r="F2243" s="17" t="s">
        <v>88</v>
      </c>
      <c r="G2243" s="17" t="s">
        <v>121</v>
      </c>
      <c r="H2243" s="18">
        <v>3281212</v>
      </c>
      <c r="I2243" s="13">
        <v>0</v>
      </c>
      <c r="J2243" s="14">
        <v>0</v>
      </c>
      <c r="K2243" s="19"/>
      <c r="L2243" s="14">
        <v>0</v>
      </c>
      <c r="M2243" s="14"/>
      <c r="N2243" s="14">
        <v>0</v>
      </c>
      <c r="O2243" s="14"/>
      <c r="P2243" s="14">
        <v>0</v>
      </c>
      <c r="Q2243" s="14"/>
      <c r="R2243" s="14">
        <v>0</v>
      </c>
      <c r="S2243" s="14"/>
      <c r="T2243" s="14">
        <v>0</v>
      </c>
      <c r="U2243" s="14"/>
      <c r="V2243" s="15">
        <v>0</v>
      </c>
      <c r="W2243" s="14"/>
      <c r="X2243" s="5" t="str">
        <f t="shared" ref="X2243:X2277" si="35">IF(W2243&amp;U2243&amp;S2243&amp;Q2243&amp;O2243&amp;M2243&amp;K2243&lt;&gt;"","Yes","No")</f>
        <v>No</v>
      </c>
      <c r="Y2243" s="14"/>
      <c r="Z2243" s="5"/>
      <c r="AA2243" s="14"/>
      <c r="AB2243" s="5"/>
      <c r="AC2243" s="27"/>
      <c r="AD2243" s="5"/>
      <c r="AE2243" s="14"/>
      <c r="AF2243" s="5"/>
      <c r="AG2243" s="7"/>
    </row>
    <row r="2244" spans="1:33">
      <c r="A2244" s="16" t="s">
        <v>6400</v>
      </c>
      <c r="B2244" s="16" t="s">
        <v>6401</v>
      </c>
      <c r="C2244" s="17" t="s">
        <v>454</v>
      </c>
      <c r="D2244" s="186" t="s">
        <v>6402</v>
      </c>
      <c r="E2244" s="189" t="s">
        <v>6403</v>
      </c>
      <c r="F2244" s="17" t="s">
        <v>125</v>
      </c>
      <c r="G2244" s="17" t="s">
        <v>147</v>
      </c>
      <c r="H2244" s="18">
        <v>0</v>
      </c>
      <c r="I2244" s="13">
        <v>0</v>
      </c>
      <c r="J2244" s="14">
        <v>0</v>
      </c>
      <c r="L2244" s="14">
        <v>0</v>
      </c>
      <c r="N2244" s="14">
        <v>0</v>
      </c>
      <c r="P2244" s="14">
        <v>9047</v>
      </c>
      <c r="R2244" s="14">
        <v>0</v>
      </c>
      <c r="T2244" s="14">
        <v>36192</v>
      </c>
      <c r="V2244" s="15">
        <v>45239</v>
      </c>
      <c r="X2244" s="5" t="str">
        <f t="shared" si="35"/>
        <v>No</v>
      </c>
      <c r="AC2244" s="27"/>
      <c r="AG2244" s="5"/>
    </row>
    <row r="2245" spans="1:33">
      <c r="A2245" s="16" t="s">
        <v>6730</v>
      </c>
      <c r="B2245" s="16" t="s">
        <v>1477</v>
      </c>
      <c r="C2245" s="17" t="s">
        <v>275</v>
      </c>
      <c r="E2245" s="189">
        <v>70274</v>
      </c>
      <c r="F2245" s="17" t="s">
        <v>83</v>
      </c>
      <c r="G2245" s="17" t="s">
        <v>126</v>
      </c>
      <c r="H2245" s="18">
        <v>50440</v>
      </c>
      <c r="I2245" s="13">
        <v>0</v>
      </c>
      <c r="J2245" s="14">
        <v>0</v>
      </c>
      <c r="L2245" s="14">
        <v>0</v>
      </c>
      <c r="N2245" s="14">
        <v>0</v>
      </c>
      <c r="P2245" s="14">
        <v>0</v>
      </c>
      <c r="R2245" s="14">
        <v>0</v>
      </c>
      <c r="T2245" s="14">
        <v>0</v>
      </c>
      <c r="V2245" s="15">
        <v>0</v>
      </c>
      <c r="X2245" s="5" t="str">
        <f t="shared" si="35"/>
        <v>No</v>
      </c>
      <c r="AC2245" s="27"/>
      <c r="AG2245" s="5"/>
    </row>
    <row r="2246" spans="1:33">
      <c r="A2246" s="16" t="s">
        <v>4028</v>
      </c>
      <c r="B2246" s="16" t="s">
        <v>4029</v>
      </c>
      <c r="C2246" s="17" t="s">
        <v>168</v>
      </c>
      <c r="D2246" s="186" t="s">
        <v>4030</v>
      </c>
      <c r="E2246" s="189">
        <v>27</v>
      </c>
      <c r="F2246" s="17" t="s">
        <v>36</v>
      </c>
      <c r="G2246" s="17" t="s">
        <v>5756</v>
      </c>
      <c r="H2246" s="18">
        <v>0</v>
      </c>
      <c r="I2246" s="13">
        <v>0</v>
      </c>
      <c r="J2246" s="14">
        <v>0</v>
      </c>
      <c r="L2246" s="14">
        <v>0</v>
      </c>
      <c r="N2246" s="14">
        <v>0</v>
      </c>
      <c r="P2246" s="14">
        <v>0</v>
      </c>
      <c r="R2246" s="14">
        <v>24278</v>
      </c>
      <c r="T2246" s="14">
        <v>311896</v>
      </c>
      <c r="V2246" s="15">
        <v>336174</v>
      </c>
      <c r="X2246" s="5" t="str">
        <f t="shared" si="35"/>
        <v>No</v>
      </c>
      <c r="AC2246" s="27"/>
      <c r="AG2246" s="5"/>
    </row>
    <row r="2247" spans="1:33">
      <c r="A2247" s="16" t="s">
        <v>2720</v>
      </c>
      <c r="B2247" s="16" t="s">
        <v>2702</v>
      </c>
      <c r="C2247" s="17" t="s">
        <v>150</v>
      </c>
      <c r="D2247" s="186" t="s">
        <v>2721</v>
      </c>
      <c r="E2247" s="189">
        <v>66140</v>
      </c>
      <c r="F2247" s="17" t="s">
        <v>36</v>
      </c>
      <c r="G2247" s="17" t="s">
        <v>5756</v>
      </c>
      <c r="H2247" s="18">
        <v>0</v>
      </c>
      <c r="I2247" s="13">
        <v>0</v>
      </c>
      <c r="J2247" s="14">
        <v>0</v>
      </c>
      <c r="L2247" s="14">
        <v>0</v>
      </c>
      <c r="N2247" s="14">
        <v>0</v>
      </c>
      <c r="P2247" s="14">
        <v>136645</v>
      </c>
      <c r="R2247" s="14">
        <v>0</v>
      </c>
      <c r="T2247" s="14">
        <v>1058628</v>
      </c>
      <c r="V2247" s="15">
        <v>1195273</v>
      </c>
      <c r="X2247" s="5" t="str">
        <f t="shared" si="35"/>
        <v>No</v>
      </c>
      <c r="AC2247" s="27"/>
      <c r="AG2247" s="5"/>
    </row>
    <row r="2248" spans="1:33">
      <c r="A2248" s="16" t="s">
        <v>391</v>
      </c>
      <c r="B2248" s="16" t="s">
        <v>140</v>
      </c>
      <c r="C2248" s="17" t="s">
        <v>120</v>
      </c>
      <c r="D2248" s="186">
        <v>6117</v>
      </c>
      <c r="E2248" s="189">
        <v>60117</v>
      </c>
      <c r="F2248" s="17" t="s">
        <v>125</v>
      </c>
      <c r="G2248" s="17" t="s">
        <v>126</v>
      </c>
      <c r="H2248" s="18">
        <v>5121892</v>
      </c>
      <c r="I2248" s="13">
        <v>0</v>
      </c>
      <c r="J2248" s="14">
        <v>0</v>
      </c>
      <c r="L2248" s="14">
        <v>0</v>
      </c>
      <c r="N2248" s="14">
        <v>0</v>
      </c>
      <c r="P2248" s="14">
        <v>44150</v>
      </c>
      <c r="R2248" s="14">
        <v>0</v>
      </c>
      <c r="T2248" s="14">
        <v>1331549</v>
      </c>
      <c r="V2248" s="15">
        <v>1375699</v>
      </c>
      <c r="X2248" s="5" t="str">
        <f t="shared" si="35"/>
        <v>No</v>
      </c>
      <c r="AC2248" s="27"/>
      <c r="AG2248" s="5"/>
    </row>
    <row r="2249" spans="1:33">
      <c r="A2249" s="16" t="s">
        <v>4800</v>
      </c>
      <c r="B2249" s="16" t="s">
        <v>4801</v>
      </c>
      <c r="C2249" s="17" t="s">
        <v>555</v>
      </c>
      <c r="D2249" s="186">
        <v>5212</v>
      </c>
      <c r="E2249" s="189">
        <v>50212</v>
      </c>
      <c r="F2249" s="17" t="s">
        <v>88</v>
      </c>
      <c r="G2249" s="17" t="s">
        <v>1703</v>
      </c>
      <c r="H2249" s="18">
        <v>63835</v>
      </c>
      <c r="I2249" s="13">
        <v>0</v>
      </c>
      <c r="J2249" s="14">
        <v>27770</v>
      </c>
      <c r="L2249" s="14">
        <v>1078</v>
      </c>
      <c r="N2249" s="14">
        <v>0</v>
      </c>
      <c r="P2249" s="14">
        <v>23858</v>
      </c>
      <c r="R2249" s="14">
        <v>487300</v>
      </c>
      <c r="T2249" s="14">
        <v>238657</v>
      </c>
      <c r="V2249" s="15">
        <v>778663</v>
      </c>
      <c r="X2249" s="5" t="str">
        <f t="shared" si="35"/>
        <v>No</v>
      </c>
      <c r="AC2249" s="27"/>
      <c r="AG2249" s="5"/>
    </row>
    <row r="2250" spans="1:33">
      <c r="A2250" s="16" t="s">
        <v>2510</v>
      </c>
      <c r="B2250" s="16" t="s">
        <v>334</v>
      </c>
      <c r="C2250" s="17" t="s">
        <v>73</v>
      </c>
      <c r="D2250" s="186" t="s">
        <v>2511</v>
      </c>
      <c r="E2250" s="189">
        <v>66224</v>
      </c>
      <c r="F2250" s="17" t="s">
        <v>36</v>
      </c>
      <c r="G2250" s="17" t="s">
        <v>5756</v>
      </c>
      <c r="H2250" s="18">
        <v>0</v>
      </c>
      <c r="I2250" s="13">
        <v>0</v>
      </c>
      <c r="J2250" s="14">
        <v>0</v>
      </c>
      <c r="L2250" s="14">
        <v>0</v>
      </c>
      <c r="N2250" s="14">
        <v>0</v>
      </c>
      <c r="P2250" s="14">
        <v>358181</v>
      </c>
      <c r="R2250" s="14">
        <v>0</v>
      </c>
      <c r="T2250" s="14">
        <v>132223</v>
      </c>
      <c r="V2250" s="15">
        <v>490404</v>
      </c>
      <c r="X2250" s="5" t="str">
        <f t="shared" si="35"/>
        <v>No</v>
      </c>
      <c r="AC2250" s="27"/>
      <c r="AG2250" s="5"/>
    </row>
    <row r="2251" spans="1:33">
      <c r="A2251" s="16" t="s">
        <v>4140</v>
      </c>
      <c r="B2251" s="16" t="s">
        <v>1201</v>
      </c>
      <c r="C2251" s="17" t="s">
        <v>39</v>
      </c>
      <c r="D2251" s="186" t="s">
        <v>4141</v>
      </c>
      <c r="E2251" s="189">
        <v>99352</v>
      </c>
      <c r="F2251" s="17" t="s">
        <v>36</v>
      </c>
      <c r="G2251" s="17" t="s">
        <v>5756</v>
      </c>
      <c r="H2251" s="18">
        <v>0</v>
      </c>
      <c r="I2251" s="13">
        <v>0</v>
      </c>
      <c r="J2251" s="14">
        <v>0</v>
      </c>
      <c r="L2251" s="14">
        <v>0</v>
      </c>
      <c r="N2251" s="14">
        <v>0</v>
      </c>
      <c r="P2251" s="14">
        <v>19</v>
      </c>
      <c r="R2251" s="14">
        <v>0</v>
      </c>
      <c r="T2251" s="14">
        <v>115650</v>
      </c>
      <c r="V2251" s="15">
        <v>115669</v>
      </c>
      <c r="X2251" s="5" t="str">
        <f t="shared" si="35"/>
        <v>No</v>
      </c>
      <c r="AC2251" s="27"/>
      <c r="AG2251" s="5"/>
    </row>
    <row r="2252" spans="1:33">
      <c r="A2252" s="16" t="s">
        <v>409</v>
      </c>
      <c r="B2252" s="16" t="s">
        <v>410</v>
      </c>
      <c r="C2252" s="17" t="s">
        <v>91</v>
      </c>
      <c r="D2252" s="186">
        <v>9218</v>
      </c>
      <c r="E2252" s="189">
        <v>90218</v>
      </c>
      <c r="F2252" s="17" t="s">
        <v>125</v>
      </c>
      <c r="G2252" s="17" t="s">
        <v>121</v>
      </c>
      <c r="H2252" s="18">
        <v>1932666</v>
      </c>
      <c r="I2252" s="13">
        <v>0</v>
      </c>
      <c r="J2252" s="14">
        <v>0</v>
      </c>
      <c r="L2252" s="14">
        <v>0</v>
      </c>
      <c r="N2252" s="14">
        <v>0</v>
      </c>
      <c r="P2252" s="14">
        <v>0</v>
      </c>
      <c r="R2252" s="14">
        <v>0</v>
      </c>
      <c r="T2252" s="14">
        <v>0</v>
      </c>
      <c r="V2252" s="15">
        <v>0</v>
      </c>
      <c r="X2252" s="5" t="str">
        <f t="shared" si="35"/>
        <v>No</v>
      </c>
      <c r="AC2252" s="27"/>
      <c r="AG2252" s="5"/>
    </row>
    <row r="2253" spans="1:33">
      <c r="A2253" s="16" t="s">
        <v>2504</v>
      </c>
      <c r="B2253" s="16" t="s">
        <v>1095</v>
      </c>
      <c r="C2253" s="17" t="s">
        <v>91</v>
      </c>
      <c r="D2253" s="186" t="s">
        <v>2505</v>
      </c>
      <c r="E2253" s="189">
        <v>99370</v>
      </c>
      <c r="F2253" s="17" t="s">
        <v>36</v>
      </c>
      <c r="G2253" s="17" t="s">
        <v>5756</v>
      </c>
      <c r="H2253" s="18">
        <v>0</v>
      </c>
      <c r="I2253" s="13">
        <v>0</v>
      </c>
      <c r="J2253" s="14">
        <v>0</v>
      </c>
      <c r="L2253" s="14">
        <v>0</v>
      </c>
      <c r="N2253" s="14">
        <v>0</v>
      </c>
      <c r="P2253" s="14">
        <v>123688</v>
      </c>
      <c r="R2253" s="14">
        <v>0</v>
      </c>
      <c r="T2253" s="14">
        <v>0</v>
      </c>
      <c r="V2253" s="15">
        <v>123688</v>
      </c>
      <c r="X2253" s="5" t="str">
        <f t="shared" si="35"/>
        <v>No</v>
      </c>
      <c r="AC2253" s="27"/>
      <c r="AG2253" s="5"/>
    </row>
    <row r="2254" spans="1:33">
      <c r="A2254" s="16" t="s">
        <v>225</v>
      </c>
      <c r="B2254" s="16" t="s">
        <v>119</v>
      </c>
      <c r="C2254" s="17" t="s">
        <v>120</v>
      </c>
      <c r="D2254" s="186">
        <v>6121</v>
      </c>
      <c r="E2254" s="189">
        <v>60121</v>
      </c>
      <c r="F2254" s="17" t="s">
        <v>138</v>
      </c>
      <c r="G2254" s="17" t="s">
        <v>121</v>
      </c>
      <c r="H2254" s="18">
        <v>4944332</v>
      </c>
      <c r="I2254" s="13">
        <v>0</v>
      </c>
      <c r="J2254" s="14">
        <v>0</v>
      </c>
      <c r="L2254" s="14">
        <v>0</v>
      </c>
      <c r="N2254" s="14">
        <v>0</v>
      </c>
      <c r="P2254" s="14">
        <v>0</v>
      </c>
      <c r="R2254" s="14">
        <v>0</v>
      </c>
      <c r="T2254" s="14">
        <v>0</v>
      </c>
      <c r="V2254" s="15">
        <v>0</v>
      </c>
      <c r="X2254" s="5" t="str">
        <f t="shared" si="35"/>
        <v>No</v>
      </c>
      <c r="AC2254" s="27"/>
      <c r="AG2254" s="5"/>
    </row>
    <row r="2255" spans="1:33">
      <c r="A2255" s="16" t="s">
        <v>130</v>
      </c>
      <c r="B2255" s="16" t="s">
        <v>131</v>
      </c>
      <c r="C2255" s="17" t="s">
        <v>132</v>
      </c>
      <c r="D2255" s="186">
        <v>5185</v>
      </c>
      <c r="E2255" s="189">
        <v>50185</v>
      </c>
      <c r="F2255" s="17" t="s">
        <v>125</v>
      </c>
      <c r="G2255" s="17" t="s">
        <v>126</v>
      </c>
      <c r="H2255" s="18">
        <v>8608208</v>
      </c>
      <c r="I2255" s="13">
        <v>0</v>
      </c>
      <c r="J2255" s="14">
        <v>0</v>
      </c>
      <c r="L2255" s="14">
        <v>0</v>
      </c>
      <c r="N2255" s="14">
        <v>0</v>
      </c>
      <c r="P2255" s="14">
        <v>74907</v>
      </c>
      <c r="R2255" s="14">
        <v>0</v>
      </c>
      <c r="T2255" s="14">
        <v>299628</v>
      </c>
      <c r="V2255" s="15">
        <v>374535</v>
      </c>
      <c r="X2255" s="5" t="str">
        <f t="shared" si="35"/>
        <v>No</v>
      </c>
      <c r="AC2255" s="27"/>
      <c r="AG2255" s="5"/>
    </row>
    <row r="2256" spans="1:33">
      <c r="A2256" s="16" t="s">
        <v>148</v>
      </c>
      <c r="B2256" s="16" t="s">
        <v>149</v>
      </c>
      <c r="C2256" s="17" t="s">
        <v>150</v>
      </c>
      <c r="D2256" s="186" t="s">
        <v>151</v>
      </c>
      <c r="E2256" s="189">
        <v>66182</v>
      </c>
      <c r="F2256" s="17" t="s">
        <v>36</v>
      </c>
      <c r="G2256" s="17" t="s">
        <v>5756</v>
      </c>
      <c r="H2256" s="18">
        <v>0</v>
      </c>
      <c r="I2256" s="13">
        <v>0</v>
      </c>
      <c r="J2256" s="14">
        <v>0</v>
      </c>
      <c r="L2256" s="14">
        <v>0</v>
      </c>
      <c r="N2256" s="14">
        <v>0</v>
      </c>
      <c r="P2256" s="14">
        <v>0</v>
      </c>
      <c r="R2256" s="14">
        <v>0</v>
      </c>
      <c r="T2256" s="14">
        <v>457517</v>
      </c>
      <c r="V2256" s="15">
        <v>457517</v>
      </c>
      <c r="X2256" s="5" t="str">
        <f t="shared" si="35"/>
        <v>No</v>
      </c>
      <c r="AC2256" s="27"/>
      <c r="AG2256" s="5"/>
    </row>
    <row r="2257" spans="1:33">
      <c r="A2257" s="16" t="s">
        <v>226</v>
      </c>
      <c r="B2257" s="16" t="s">
        <v>119</v>
      </c>
      <c r="C2257" s="17" t="s">
        <v>120</v>
      </c>
      <c r="D2257" s="186">
        <v>6126</v>
      </c>
      <c r="E2257" s="189">
        <v>60126</v>
      </c>
      <c r="F2257" s="17" t="s">
        <v>138</v>
      </c>
      <c r="G2257" s="17" t="s">
        <v>121</v>
      </c>
      <c r="H2257" s="18">
        <v>4944332</v>
      </c>
      <c r="I2257" s="13">
        <v>0</v>
      </c>
      <c r="J2257" s="14">
        <v>0</v>
      </c>
      <c r="L2257" s="14">
        <v>0</v>
      </c>
      <c r="N2257" s="14">
        <v>0</v>
      </c>
      <c r="P2257" s="14">
        <v>0</v>
      </c>
      <c r="R2257" s="14">
        <v>0</v>
      </c>
      <c r="T2257" s="14">
        <v>0</v>
      </c>
      <c r="V2257" s="15">
        <v>0</v>
      </c>
      <c r="X2257" s="5" t="str">
        <f t="shared" si="35"/>
        <v>No</v>
      </c>
      <c r="AC2257" s="27"/>
      <c r="AG2257" s="5"/>
    </row>
    <row r="2258" spans="1:33">
      <c r="A2258" s="16" t="s">
        <v>2512</v>
      </c>
      <c r="B2258" s="16" t="s">
        <v>1694</v>
      </c>
      <c r="C2258" s="17" t="s">
        <v>73</v>
      </c>
      <c r="D2258" s="186" t="s">
        <v>2513</v>
      </c>
      <c r="E2258" s="189">
        <v>66206</v>
      </c>
      <c r="F2258" s="17" t="s">
        <v>36</v>
      </c>
      <c r="G2258" s="17" t="s">
        <v>5756</v>
      </c>
      <c r="H2258" s="18">
        <v>0</v>
      </c>
      <c r="I2258" s="13">
        <v>0</v>
      </c>
      <c r="J2258" s="14">
        <v>0</v>
      </c>
      <c r="L2258" s="14">
        <v>0</v>
      </c>
      <c r="N2258" s="14">
        <v>0</v>
      </c>
      <c r="P2258" s="14">
        <v>126221</v>
      </c>
      <c r="R2258" s="14">
        <v>0</v>
      </c>
      <c r="T2258" s="14">
        <v>25254</v>
      </c>
      <c r="V2258" s="15">
        <v>151475</v>
      </c>
      <c r="X2258" s="5" t="str">
        <f t="shared" si="35"/>
        <v>No</v>
      </c>
      <c r="AC2258" s="27"/>
      <c r="AG2258" s="5"/>
    </row>
    <row r="2259" spans="1:33">
      <c r="A2259" s="16" t="s">
        <v>3476</v>
      </c>
      <c r="B2259" s="16" t="s">
        <v>119</v>
      </c>
      <c r="C2259" s="17" t="s">
        <v>120</v>
      </c>
      <c r="E2259" s="189">
        <v>66270</v>
      </c>
      <c r="F2259" s="17" t="s">
        <v>138</v>
      </c>
      <c r="G2259" s="17" t="s">
        <v>121</v>
      </c>
      <c r="H2259" s="18">
        <v>4944332</v>
      </c>
      <c r="I2259" s="13">
        <v>0</v>
      </c>
      <c r="J2259" s="14">
        <v>0</v>
      </c>
      <c r="L2259" s="14">
        <v>0</v>
      </c>
      <c r="N2259" s="14">
        <v>0</v>
      </c>
      <c r="P2259" s="14">
        <v>0</v>
      </c>
      <c r="R2259" s="14">
        <v>0</v>
      </c>
      <c r="T2259" s="14">
        <v>0</v>
      </c>
      <c r="V2259" s="15">
        <v>0</v>
      </c>
      <c r="X2259" s="5" t="str">
        <f t="shared" si="35"/>
        <v>No</v>
      </c>
      <c r="AC2259" s="27"/>
      <c r="AG2259" s="5"/>
    </row>
    <row r="2260" spans="1:33">
      <c r="A2260" s="16" t="s">
        <v>4182</v>
      </c>
      <c r="B2260" s="16" t="s">
        <v>3779</v>
      </c>
      <c r="C2260" s="17" t="s">
        <v>154</v>
      </c>
      <c r="D2260" s="186" t="s">
        <v>4183</v>
      </c>
      <c r="E2260" s="189" t="s">
        <v>4184</v>
      </c>
      <c r="F2260" s="17" t="s">
        <v>83</v>
      </c>
      <c r="G2260" s="17" t="s">
        <v>147</v>
      </c>
      <c r="H2260" s="18">
        <v>0</v>
      </c>
      <c r="I2260" s="13">
        <v>0</v>
      </c>
      <c r="J2260" s="14">
        <v>0</v>
      </c>
      <c r="L2260" s="14">
        <v>0</v>
      </c>
      <c r="N2260" s="14">
        <v>0</v>
      </c>
      <c r="P2260" s="14">
        <v>168785</v>
      </c>
      <c r="R2260" s="14">
        <v>154855</v>
      </c>
      <c r="T2260" s="14">
        <v>515211</v>
      </c>
      <c r="V2260" s="15">
        <v>838851</v>
      </c>
      <c r="X2260" s="5" t="str">
        <f t="shared" si="35"/>
        <v>No</v>
      </c>
      <c r="AC2260" s="27"/>
      <c r="AG2260" s="5"/>
    </row>
    <row r="2261" spans="1:33">
      <c r="A2261" s="16" t="s">
        <v>122</v>
      </c>
      <c r="B2261" s="16" t="s">
        <v>123</v>
      </c>
      <c r="C2261" s="17" t="s">
        <v>124</v>
      </c>
      <c r="D2261" s="186">
        <v>6122</v>
      </c>
      <c r="E2261" s="189">
        <v>60122</v>
      </c>
      <c r="F2261" s="17" t="s">
        <v>125</v>
      </c>
      <c r="G2261" s="17" t="s">
        <v>126</v>
      </c>
      <c r="H2261" s="18">
        <v>144875</v>
      </c>
      <c r="I2261" s="13">
        <v>0</v>
      </c>
      <c r="J2261" s="14">
        <v>0</v>
      </c>
      <c r="L2261" s="14">
        <v>0</v>
      </c>
      <c r="N2261" s="14">
        <v>0</v>
      </c>
      <c r="P2261" s="14">
        <v>8101</v>
      </c>
      <c r="R2261" s="14">
        <v>11557</v>
      </c>
      <c r="T2261" s="14">
        <v>30416</v>
      </c>
      <c r="V2261" s="15">
        <v>50074</v>
      </c>
      <c r="X2261" s="5" t="str">
        <f t="shared" si="35"/>
        <v>No</v>
      </c>
      <c r="AC2261" s="27"/>
      <c r="AG2261" s="5"/>
    </row>
    <row r="2262" spans="1:33">
      <c r="A2262" s="16" t="s">
        <v>6398</v>
      </c>
      <c r="B2262" s="16" t="s">
        <v>6399</v>
      </c>
      <c r="C2262" s="17" t="s">
        <v>278</v>
      </c>
      <c r="E2262" s="189">
        <v>70272</v>
      </c>
      <c r="F2262" s="17" t="s">
        <v>157</v>
      </c>
      <c r="G2262" s="17" t="s">
        <v>1703</v>
      </c>
      <c r="H2262" s="18">
        <v>54622</v>
      </c>
      <c r="I2262" s="13">
        <v>0</v>
      </c>
      <c r="J2262" s="14">
        <v>71125</v>
      </c>
      <c r="L2262" s="14">
        <v>0</v>
      </c>
      <c r="N2262" s="14">
        <v>0</v>
      </c>
      <c r="P2262" s="14">
        <v>1106970</v>
      </c>
      <c r="R2262" s="14">
        <v>246203</v>
      </c>
      <c r="T2262" s="14">
        <v>475735</v>
      </c>
      <c r="V2262" s="15">
        <v>1900033</v>
      </c>
      <c r="X2262" s="5" t="str">
        <f t="shared" si="35"/>
        <v>No</v>
      </c>
      <c r="AC2262" s="27"/>
      <c r="AG2262" s="5"/>
    </row>
    <row r="2263" spans="1:33">
      <c r="A2263" s="16" t="s">
        <v>405</v>
      </c>
      <c r="B2263" s="16" t="s">
        <v>406</v>
      </c>
      <c r="C2263" s="17" t="s">
        <v>124</v>
      </c>
      <c r="D2263" s="186">
        <v>6128</v>
      </c>
      <c r="E2263" s="189">
        <v>60128</v>
      </c>
      <c r="F2263" s="17" t="s">
        <v>125</v>
      </c>
      <c r="G2263" s="17" t="s">
        <v>126</v>
      </c>
      <c r="H2263" s="18">
        <v>899703</v>
      </c>
      <c r="I2263" s="13">
        <v>0</v>
      </c>
      <c r="J2263" s="14">
        <v>0</v>
      </c>
      <c r="L2263" s="14">
        <v>0</v>
      </c>
      <c r="N2263" s="14">
        <v>0</v>
      </c>
      <c r="P2263" s="14">
        <v>128813</v>
      </c>
      <c r="R2263" s="14">
        <v>0</v>
      </c>
      <c r="T2263" s="14">
        <v>437141</v>
      </c>
      <c r="V2263" s="15">
        <v>565954</v>
      </c>
      <c r="X2263" s="5" t="str">
        <f t="shared" si="35"/>
        <v>No</v>
      </c>
      <c r="AC2263" s="27"/>
      <c r="AG2263" s="5"/>
    </row>
    <row r="2264" spans="1:33">
      <c r="A2264" s="16" t="s">
        <v>1693</v>
      </c>
      <c r="B2264" s="16" t="s">
        <v>1694</v>
      </c>
      <c r="C2264" s="17" t="s">
        <v>73</v>
      </c>
      <c r="D2264" s="186" t="s">
        <v>1695</v>
      </c>
      <c r="E2264" s="189">
        <v>66218</v>
      </c>
      <c r="F2264" s="17" t="s">
        <v>36</v>
      </c>
      <c r="G2264" s="17" t="s">
        <v>5756</v>
      </c>
      <c r="H2264" s="18">
        <v>0</v>
      </c>
      <c r="I2264" s="13">
        <v>0</v>
      </c>
      <c r="J2264" s="14">
        <v>0</v>
      </c>
      <c r="L2264" s="14">
        <v>0</v>
      </c>
      <c r="N2264" s="14">
        <v>0</v>
      </c>
      <c r="P2264" s="14">
        <v>96739</v>
      </c>
      <c r="R2264" s="14">
        <v>0</v>
      </c>
      <c r="T2264" s="14">
        <v>20536</v>
      </c>
      <c r="V2264" s="15">
        <v>117275</v>
      </c>
      <c r="X2264" s="5" t="str">
        <f t="shared" si="35"/>
        <v>No</v>
      </c>
      <c r="AC2264" s="27"/>
      <c r="AG2264" s="5"/>
    </row>
    <row r="2265" spans="1:33">
      <c r="A2265" s="16" t="s">
        <v>1328</v>
      </c>
      <c r="B2265" s="16" t="s">
        <v>1329</v>
      </c>
      <c r="C2265" s="17" t="s">
        <v>39</v>
      </c>
      <c r="D2265" s="186" t="s">
        <v>1330</v>
      </c>
      <c r="E2265" s="189">
        <v>99310</v>
      </c>
      <c r="F2265" s="17" t="s">
        <v>36</v>
      </c>
      <c r="G2265" s="17" t="s">
        <v>5756</v>
      </c>
      <c r="H2265" s="18">
        <v>0</v>
      </c>
      <c r="I2265" s="13">
        <v>0</v>
      </c>
      <c r="J2265" s="14">
        <v>0</v>
      </c>
      <c r="L2265" s="14">
        <v>0</v>
      </c>
      <c r="N2265" s="14">
        <v>0</v>
      </c>
      <c r="P2265" s="14">
        <v>0</v>
      </c>
      <c r="R2265" s="14">
        <v>0</v>
      </c>
      <c r="T2265" s="14">
        <v>225639</v>
      </c>
      <c r="V2265" s="15">
        <v>225639</v>
      </c>
      <c r="X2265" s="5" t="str">
        <f t="shared" si="35"/>
        <v>No</v>
      </c>
      <c r="AC2265" s="27"/>
      <c r="AG2265" s="5"/>
    </row>
    <row r="2266" spans="1:33">
      <c r="A2266" s="16" t="s">
        <v>139</v>
      </c>
      <c r="B2266" s="16" t="s">
        <v>140</v>
      </c>
      <c r="C2266" s="17" t="s">
        <v>141</v>
      </c>
      <c r="D2266" s="186">
        <v>3105</v>
      </c>
      <c r="E2266" s="189">
        <v>30105</v>
      </c>
      <c r="F2266" s="17" t="s">
        <v>125</v>
      </c>
      <c r="G2266" s="17" t="s">
        <v>126</v>
      </c>
      <c r="H2266" s="18">
        <v>4586770</v>
      </c>
      <c r="I2266" s="13">
        <v>0</v>
      </c>
      <c r="J2266" s="14">
        <v>0</v>
      </c>
      <c r="L2266" s="14">
        <v>0</v>
      </c>
      <c r="N2266" s="14">
        <v>0</v>
      </c>
      <c r="P2266" s="14">
        <v>0</v>
      </c>
      <c r="R2266" s="14">
        <v>0</v>
      </c>
      <c r="T2266" s="14">
        <v>0</v>
      </c>
      <c r="V2266" s="15">
        <v>0</v>
      </c>
      <c r="X2266" s="5" t="str">
        <f t="shared" si="35"/>
        <v>No</v>
      </c>
      <c r="AC2266" s="27"/>
      <c r="AG2266" s="5"/>
    </row>
    <row r="2267" spans="1:33">
      <c r="A2267" s="16" t="s">
        <v>1340</v>
      </c>
      <c r="B2267" s="16" t="s">
        <v>1341</v>
      </c>
      <c r="C2267" s="17" t="s">
        <v>168</v>
      </c>
      <c r="D2267" s="186" t="s">
        <v>1342</v>
      </c>
      <c r="E2267" s="189">
        <v>75</v>
      </c>
      <c r="F2267" s="17" t="s">
        <v>36</v>
      </c>
      <c r="G2267" s="17" t="s">
        <v>5756</v>
      </c>
      <c r="H2267" s="18">
        <v>0</v>
      </c>
      <c r="I2267" s="13">
        <v>0</v>
      </c>
      <c r="J2267" s="14">
        <v>0</v>
      </c>
      <c r="L2267" s="14">
        <v>0</v>
      </c>
      <c r="N2267" s="14">
        <v>0</v>
      </c>
      <c r="P2267" s="14">
        <v>10500</v>
      </c>
      <c r="R2267" s="14">
        <v>99517</v>
      </c>
      <c r="T2267" s="14">
        <v>178748</v>
      </c>
      <c r="V2267" s="15">
        <v>288765</v>
      </c>
      <c r="X2267" s="5" t="str">
        <f t="shared" si="35"/>
        <v>No</v>
      </c>
      <c r="AC2267" s="27"/>
      <c r="AG2267" s="5"/>
    </row>
    <row r="2268" spans="1:33">
      <c r="A2268" s="16" t="s">
        <v>1218</v>
      </c>
      <c r="B2268" s="16" t="s">
        <v>1219</v>
      </c>
      <c r="C2268" s="17" t="s">
        <v>87</v>
      </c>
      <c r="D2268" s="186" t="s">
        <v>1220</v>
      </c>
      <c r="E2268" s="189">
        <v>223</v>
      </c>
      <c r="F2268" s="17" t="s">
        <v>36</v>
      </c>
      <c r="G2268" s="17" t="s">
        <v>5756</v>
      </c>
      <c r="H2268" s="18">
        <v>0</v>
      </c>
      <c r="I2268" s="13">
        <v>0</v>
      </c>
      <c r="J2268" s="14">
        <v>0</v>
      </c>
      <c r="L2268" s="14">
        <v>0</v>
      </c>
      <c r="N2268" s="14">
        <v>0</v>
      </c>
      <c r="P2268" s="14">
        <v>5964</v>
      </c>
      <c r="R2268" s="14">
        <v>85113</v>
      </c>
      <c r="T2268" s="14">
        <v>0</v>
      </c>
      <c r="V2268" s="15">
        <v>91077</v>
      </c>
      <c r="X2268" s="5" t="str">
        <f t="shared" si="35"/>
        <v>No</v>
      </c>
      <c r="AC2268" s="27"/>
      <c r="AG2268" s="5"/>
    </row>
    <row r="2269" spans="1:33">
      <c r="A2269" s="16" t="s">
        <v>6407</v>
      </c>
      <c r="B2269" s="16" t="s">
        <v>1694</v>
      </c>
      <c r="C2269" s="17" t="s">
        <v>73</v>
      </c>
      <c r="D2269" s="186" t="s">
        <v>2514</v>
      </c>
      <c r="E2269" s="189">
        <v>66248</v>
      </c>
      <c r="F2269" s="17" t="s">
        <v>36</v>
      </c>
      <c r="G2269" s="17" t="s">
        <v>5756</v>
      </c>
      <c r="H2269" s="18">
        <v>0</v>
      </c>
      <c r="I2269" s="13">
        <v>0</v>
      </c>
      <c r="J2269" s="14">
        <v>0</v>
      </c>
      <c r="L2269" s="14">
        <v>0</v>
      </c>
      <c r="N2269" s="14">
        <v>0</v>
      </c>
      <c r="P2269" s="14">
        <v>27522</v>
      </c>
      <c r="R2269" s="14">
        <v>0</v>
      </c>
      <c r="T2269" s="14">
        <v>4954</v>
      </c>
      <c r="V2269" s="15">
        <v>32476</v>
      </c>
      <c r="X2269" s="5" t="str">
        <f t="shared" si="35"/>
        <v>No</v>
      </c>
      <c r="AC2269" s="27"/>
      <c r="AG2269" s="5"/>
    </row>
    <row r="2270" spans="1:33">
      <c r="A2270" s="16" t="s">
        <v>118</v>
      </c>
      <c r="B2270" s="16" t="s">
        <v>119</v>
      </c>
      <c r="C2270" s="17" t="s">
        <v>120</v>
      </c>
      <c r="D2270" s="186">
        <v>6119</v>
      </c>
      <c r="E2270" s="189">
        <v>60119</v>
      </c>
      <c r="F2270" s="17" t="s">
        <v>83</v>
      </c>
      <c r="G2270" s="17" t="s">
        <v>121</v>
      </c>
      <c r="H2270" s="18">
        <v>4944332</v>
      </c>
      <c r="I2270" s="13">
        <v>0</v>
      </c>
      <c r="J2270" s="14">
        <v>0</v>
      </c>
      <c r="L2270" s="14">
        <v>0</v>
      </c>
      <c r="N2270" s="14">
        <v>0</v>
      </c>
      <c r="P2270" s="14">
        <v>0</v>
      </c>
      <c r="R2270" s="14">
        <v>0</v>
      </c>
      <c r="T2270" s="14">
        <v>0</v>
      </c>
      <c r="V2270" s="15">
        <v>0</v>
      </c>
      <c r="X2270" s="5" t="str">
        <f t="shared" si="35"/>
        <v>No</v>
      </c>
      <c r="AC2270" s="27"/>
      <c r="AG2270" s="5"/>
    </row>
    <row r="2271" spans="1:33">
      <c r="A2271" s="16" t="s">
        <v>1936</v>
      </c>
      <c r="B2271" s="16" t="s">
        <v>136</v>
      </c>
      <c r="C2271" s="17" t="s">
        <v>137</v>
      </c>
      <c r="D2271" s="186">
        <v>3104</v>
      </c>
      <c r="E2271" s="189">
        <v>30104</v>
      </c>
      <c r="F2271" s="17" t="s">
        <v>6</v>
      </c>
      <c r="G2271" s="17" t="s">
        <v>121</v>
      </c>
      <c r="H2271" s="18">
        <v>4586770</v>
      </c>
      <c r="I2271" s="13">
        <v>0</v>
      </c>
      <c r="J2271" s="14">
        <v>0</v>
      </c>
      <c r="L2271" s="14">
        <v>0</v>
      </c>
      <c r="N2271" s="14">
        <v>20922311</v>
      </c>
      <c r="P2271" s="14">
        <v>0</v>
      </c>
      <c r="R2271" s="14">
        <v>0</v>
      </c>
      <c r="T2271" s="14">
        <v>0</v>
      </c>
      <c r="V2271" s="15">
        <v>20922311</v>
      </c>
      <c r="X2271" s="5" t="str">
        <f t="shared" si="35"/>
        <v>No</v>
      </c>
      <c r="AC2271" s="27"/>
      <c r="AG2271" s="5"/>
    </row>
    <row r="2272" spans="1:33">
      <c r="A2272" s="16" t="s">
        <v>133</v>
      </c>
      <c r="B2272" s="16" t="s">
        <v>134</v>
      </c>
      <c r="C2272" s="17" t="s">
        <v>129</v>
      </c>
      <c r="D2272" s="186">
        <v>4236</v>
      </c>
      <c r="E2272" s="189">
        <v>40236</v>
      </c>
      <c r="F2272" s="17" t="s">
        <v>83</v>
      </c>
      <c r="G2272" s="17" t="s">
        <v>121</v>
      </c>
      <c r="H2272" s="18">
        <v>4515419</v>
      </c>
      <c r="I2272" s="13">
        <v>0</v>
      </c>
      <c r="J2272" s="14">
        <v>0</v>
      </c>
      <c r="L2272" s="14">
        <v>0</v>
      </c>
      <c r="N2272" s="14">
        <v>0</v>
      </c>
      <c r="P2272" s="14">
        <v>0</v>
      </c>
      <c r="R2272" s="14">
        <v>0</v>
      </c>
      <c r="T2272" s="14">
        <v>0</v>
      </c>
      <c r="V2272" s="15">
        <v>0</v>
      </c>
      <c r="X2272" s="5" t="str">
        <f t="shared" si="35"/>
        <v>No</v>
      </c>
      <c r="AC2272" s="27"/>
      <c r="AG2272" s="5"/>
    </row>
    <row r="2273" spans="1:33">
      <c r="A2273" s="16" t="s">
        <v>2683</v>
      </c>
      <c r="B2273" s="16" t="s">
        <v>1694</v>
      </c>
      <c r="C2273" s="17" t="s">
        <v>73</v>
      </c>
      <c r="D2273" s="186" t="s">
        <v>2684</v>
      </c>
      <c r="E2273" s="189">
        <v>66236</v>
      </c>
      <c r="F2273" s="17" t="s">
        <v>36</v>
      </c>
      <c r="G2273" s="17" t="s">
        <v>5756</v>
      </c>
      <c r="H2273" s="18">
        <v>0</v>
      </c>
      <c r="I2273" s="13">
        <v>0</v>
      </c>
      <c r="J2273" s="14">
        <v>0</v>
      </c>
      <c r="L2273" s="14">
        <v>0</v>
      </c>
      <c r="N2273" s="14">
        <v>0</v>
      </c>
      <c r="P2273" s="14">
        <v>27522</v>
      </c>
      <c r="R2273" s="14">
        <v>0</v>
      </c>
      <c r="T2273" s="14">
        <v>4954</v>
      </c>
      <c r="V2273" s="15">
        <v>32476</v>
      </c>
      <c r="X2273" s="5" t="str">
        <f t="shared" si="35"/>
        <v>No</v>
      </c>
      <c r="AC2273" s="27"/>
      <c r="AG2273" s="5"/>
    </row>
    <row r="2274" spans="1:33">
      <c r="A2274" s="16" t="s">
        <v>6054</v>
      </c>
      <c r="B2274" s="16" t="s">
        <v>3384</v>
      </c>
      <c r="C2274" s="17" t="s">
        <v>58</v>
      </c>
      <c r="E2274" s="189">
        <v>55312</v>
      </c>
      <c r="F2274" s="17" t="s">
        <v>83</v>
      </c>
      <c r="G2274" s="17" t="s">
        <v>121</v>
      </c>
      <c r="H2274" s="18">
        <v>1376476</v>
      </c>
      <c r="I2274" s="13">
        <v>0</v>
      </c>
      <c r="J2274" s="14">
        <v>0</v>
      </c>
      <c r="L2274" s="14">
        <v>0</v>
      </c>
      <c r="N2274" s="14">
        <v>0</v>
      </c>
      <c r="P2274" s="14">
        <v>0</v>
      </c>
      <c r="R2274" s="14">
        <v>0</v>
      </c>
      <c r="T2274" s="14">
        <v>0</v>
      </c>
      <c r="V2274" s="15">
        <v>0</v>
      </c>
      <c r="X2274" s="5" t="str">
        <f t="shared" si="35"/>
        <v>No</v>
      </c>
      <c r="AC2274" s="27"/>
      <c r="AG2274" s="5"/>
    </row>
    <row r="2275" spans="1:33">
      <c r="A2275" s="16" t="s">
        <v>6063</v>
      </c>
      <c r="B2275" s="16" t="s">
        <v>6100</v>
      </c>
      <c r="C2275" s="17" t="s">
        <v>154</v>
      </c>
      <c r="E2275" s="189" t="s">
        <v>6062</v>
      </c>
      <c r="F2275" s="17" t="s">
        <v>83</v>
      </c>
      <c r="G2275" s="17" t="s">
        <v>147</v>
      </c>
      <c r="H2275" s="18">
        <v>0</v>
      </c>
      <c r="I2275" s="13">
        <v>0</v>
      </c>
      <c r="J2275" s="14">
        <v>0</v>
      </c>
      <c r="L2275" s="14">
        <v>0</v>
      </c>
      <c r="N2275" s="14">
        <v>0</v>
      </c>
      <c r="P2275" s="14">
        <v>107616</v>
      </c>
      <c r="R2275" s="14">
        <v>152462</v>
      </c>
      <c r="T2275" s="14">
        <v>260078</v>
      </c>
      <c r="V2275" s="15">
        <v>520156</v>
      </c>
      <c r="X2275" s="5" t="str">
        <f t="shared" si="35"/>
        <v>No</v>
      </c>
      <c r="AC2275" s="27"/>
      <c r="AG2275" s="5"/>
    </row>
    <row r="2276" spans="1:33">
      <c r="A2276" s="16" t="s">
        <v>6731</v>
      </c>
      <c r="B2276" s="16" t="s">
        <v>1051</v>
      </c>
      <c r="C2276" s="17" t="s">
        <v>91</v>
      </c>
      <c r="E2276" s="189" t="s">
        <v>6732</v>
      </c>
      <c r="F2276" s="17" t="s">
        <v>83</v>
      </c>
      <c r="G2276" s="17" t="s">
        <v>147</v>
      </c>
      <c r="H2276" s="18">
        <v>0</v>
      </c>
      <c r="I2276" s="13">
        <v>0</v>
      </c>
      <c r="J2276" s="14">
        <v>0</v>
      </c>
      <c r="L2276" s="14">
        <v>0</v>
      </c>
      <c r="N2276" s="14">
        <v>0</v>
      </c>
      <c r="P2276" s="14">
        <v>0</v>
      </c>
      <c r="R2276" s="14">
        <v>27069</v>
      </c>
      <c r="T2276" s="14">
        <v>394735</v>
      </c>
      <c r="V2276" s="15">
        <v>421804</v>
      </c>
      <c r="X2276" s="5" t="str">
        <f t="shared" si="35"/>
        <v>No</v>
      </c>
      <c r="AC2276" s="27"/>
      <c r="AG2276" s="5"/>
    </row>
    <row r="2277" spans="1:33">
      <c r="A2277" s="16" t="s">
        <v>3374</v>
      </c>
      <c r="B2277" s="16" t="s">
        <v>3375</v>
      </c>
      <c r="C2277" s="17" t="s">
        <v>65</v>
      </c>
      <c r="D2277" s="186" t="s">
        <v>3376</v>
      </c>
      <c r="E2277" s="189">
        <v>26</v>
      </c>
      <c r="F2277" s="17" t="s">
        <v>36</v>
      </c>
      <c r="G2277" s="17" t="s">
        <v>5756</v>
      </c>
      <c r="H2277" s="18">
        <v>0</v>
      </c>
      <c r="I2277" s="13">
        <v>0</v>
      </c>
      <c r="J2277" s="14">
        <v>0</v>
      </c>
      <c r="L2277" s="14">
        <v>0</v>
      </c>
      <c r="N2277" s="14">
        <v>0</v>
      </c>
      <c r="P2277" s="14">
        <v>0</v>
      </c>
      <c r="R2277" s="14">
        <v>0</v>
      </c>
      <c r="T2277" s="14">
        <v>9642</v>
      </c>
      <c r="V2277" s="15">
        <v>9642</v>
      </c>
      <c r="X2277" s="5" t="str">
        <f t="shared" si="35"/>
        <v>No</v>
      </c>
      <c r="AC2277" s="27"/>
      <c r="AG2277" s="5"/>
    </row>
  </sheetData>
  <autoFilter ref="A1:X2201">
    <sortState ref="A2:X2201">
      <sortCondition descending="1" ref="I1:I2201"/>
    </sortState>
  </autoFilter>
  <conditionalFormatting sqref="A2:X2277">
    <cfRule type="expression" dxfId="95" priority="2">
      <formula>MOD(ROW(),2)=0</formula>
    </cfRule>
  </conditionalFormatting>
  <conditionalFormatting sqref="A2181:W2277">
    <cfRule type="expression" dxfId="94" priority="1">
      <formula>MOD(ROW(),2)=0</formula>
    </cfRule>
  </conditionalFormatting>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Drop Down 24">
              <controlPr defaultSize="0" autoLine="0" autoPict="0" macro="[0]!ThisWorkbook.DropDown24_Change" altText="This drop-down menu shows or hides columns indicating the presence of &quot;questionable&quot; data.">
                <anchor moveWithCells="1">
                  <from>
                    <xdr:col>24</xdr:col>
                    <xdr:colOff>76200</xdr:colOff>
                    <xdr:row>0</xdr:row>
                    <xdr:rowOff>190500</xdr:rowOff>
                  </from>
                  <to>
                    <xdr:col>25</xdr:col>
                    <xdr:colOff>1295400</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227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1.7109375" style="14" bestFit="1" customWidth="1"/>
    <col min="11" max="11" width="13.7109375" style="19" hidden="1" customWidth="1"/>
    <col min="12" max="12" width="11.5703125" style="14" bestFit="1" customWidth="1"/>
    <col min="13" max="13" width="14" style="14" hidden="1" customWidth="1"/>
    <col min="14" max="14" width="16" style="21" customWidth="1"/>
    <col min="15" max="15" width="13.7109375" style="14" hidden="1" customWidth="1"/>
    <col min="16" max="16" width="11.7109375" style="21" bestFit="1" customWidth="1"/>
    <col min="17" max="17" width="13.85546875" style="14" hidden="1" customWidth="1"/>
    <col min="18" max="18" width="10.42578125" style="21" bestFit="1" customWidth="1"/>
    <col min="19" max="19" width="13.7109375" style="14" hidden="1" customWidth="1"/>
    <col min="20" max="20" width="11.7109375" style="21" bestFit="1" customWidth="1"/>
    <col min="21" max="21" width="14.140625" style="14" hidden="1" customWidth="1"/>
    <col min="22" max="22" width="11.7109375" style="22" bestFit="1" customWidth="1"/>
    <col min="23" max="23" width="13.28515625" style="14" hidden="1" customWidth="1"/>
    <col min="24" max="24" width="17.5703125" style="5" hidden="1" customWidth="1"/>
    <col min="25" max="25" width="10.140625" style="14" bestFit="1" customWidth="1"/>
    <col min="26" max="26" width="24.5703125" style="5" customWidth="1"/>
    <col min="27" max="27" width="10.42578125" style="14" bestFit="1"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193" customWidth="1"/>
    <col min="34" max="34" width="7.85546875" style="193"/>
    <col min="35" max="35" width="0" style="193" hidden="1" customWidth="1"/>
    <col min="36" max="16384" width="7.85546875" style="193"/>
  </cols>
  <sheetData>
    <row r="1" spans="1:35" s="55" customFormat="1" ht="45">
      <c r="A1" s="46" t="s">
        <v>1</v>
      </c>
      <c r="B1" s="46" t="s">
        <v>5</v>
      </c>
      <c r="C1" s="45" t="s">
        <v>0</v>
      </c>
      <c r="D1" s="184" t="s">
        <v>6124</v>
      </c>
      <c r="E1" s="187" t="s">
        <v>6125</v>
      </c>
      <c r="F1" s="45" t="s">
        <v>7</v>
      </c>
      <c r="G1" s="46" t="s">
        <v>8</v>
      </c>
      <c r="H1" s="52" t="s">
        <v>9</v>
      </c>
      <c r="I1" s="52" t="s">
        <v>2</v>
      </c>
      <c r="J1" s="53" t="s">
        <v>10</v>
      </c>
      <c r="K1" s="45" t="s">
        <v>5694</v>
      </c>
      <c r="L1" s="53" t="s">
        <v>11</v>
      </c>
      <c r="M1" s="53" t="s">
        <v>5695</v>
      </c>
      <c r="N1" s="53" t="s">
        <v>12</v>
      </c>
      <c r="O1" s="53" t="s">
        <v>5696</v>
      </c>
      <c r="P1" s="53" t="s">
        <v>13</v>
      </c>
      <c r="Q1" s="53" t="s">
        <v>5697</v>
      </c>
      <c r="R1" s="53" t="s">
        <v>0</v>
      </c>
      <c r="S1" s="53" t="s">
        <v>5698</v>
      </c>
      <c r="T1" s="53" t="s">
        <v>14</v>
      </c>
      <c r="U1" s="53" t="s">
        <v>5699</v>
      </c>
      <c r="V1" s="53" t="s">
        <v>4</v>
      </c>
      <c r="W1" s="53" t="s">
        <v>5700</v>
      </c>
      <c r="X1" s="45" t="s">
        <v>5837</v>
      </c>
      <c r="Y1" s="53"/>
      <c r="Z1" s="45"/>
      <c r="AA1" s="53"/>
      <c r="AB1" s="45"/>
      <c r="AC1" s="47">
        <f>IF(AC4=1,1,0)</f>
        <v>1</v>
      </c>
      <c r="AD1" s="45"/>
      <c r="AE1" s="53"/>
      <c r="AF1" s="45"/>
      <c r="AG1" s="45"/>
      <c r="AI1" s="49"/>
    </row>
    <row r="2" spans="1:35" s="54" customFormat="1">
      <c r="A2" s="8" t="s">
        <v>96</v>
      </c>
      <c r="B2" s="8" t="s">
        <v>97</v>
      </c>
      <c r="C2" s="9" t="s">
        <v>42</v>
      </c>
      <c r="D2" s="185">
        <v>2008</v>
      </c>
      <c r="E2" s="188">
        <v>20008</v>
      </c>
      <c r="F2" s="9" t="s">
        <v>98</v>
      </c>
      <c r="G2" s="9" t="s">
        <v>84</v>
      </c>
      <c r="H2" s="10">
        <v>18351295</v>
      </c>
      <c r="I2" s="11">
        <v>10936</v>
      </c>
      <c r="J2" s="24">
        <v>574538</v>
      </c>
      <c r="K2" s="12"/>
      <c r="L2" s="14">
        <v>1430648474</v>
      </c>
      <c r="M2" s="14"/>
      <c r="N2" s="21">
        <v>0</v>
      </c>
      <c r="O2" s="14"/>
      <c r="P2" s="21">
        <v>179104469</v>
      </c>
      <c r="Q2" s="14"/>
      <c r="R2" s="21">
        <v>308111910</v>
      </c>
      <c r="S2" s="14"/>
      <c r="T2" s="21">
        <v>1019852680</v>
      </c>
      <c r="U2" s="14"/>
      <c r="V2" s="22">
        <v>2938292071</v>
      </c>
      <c r="W2" s="14"/>
      <c r="X2" s="5" t="str">
        <f>IF(W2&amp;U2&amp;S2&amp;Q2&amp;O2&amp;M2&amp;K2&lt;&gt;"","Yes","No")</f>
        <v>No</v>
      </c>
      <c r="Y2" s="14"/>
      <c r="Z2" s="5"/>
      <c r="AA2" s="14"/>
      <c r="AB2" s="5"/>
      <c r="AC2" s="28" t="s">
        <v>5907</v>
      </c>
      <c r="AD2" s="5"/>
      <c r="AE2" s="14"/>
      <c r="AF2" s="5"/>
      <c r="AG2" s="7"/>
    </row>
    <row r="3" spans="1:35" s="54" customFormat="1">
      <c r="A3" s="8" t="s">
        <v>4073</v>
      </c>
      <c r="B3" s="8" t="s">
        <v>3974</v>
      </c>
      <c r="C3" s="9" t="s">
        <v>82</v>
      </c>
      <c r="D3" s="185">
        <v>2080</v>
      </c>
      <c r="E3" s="188">
        <v>20080</v>
      </c>
      <c r="F3" s="9" t="s">
        <v>543</v>
      </c>
      <c r="G3" s="9" t="s">
        <v>84</v>
      </c>
      <c r="H3" s="10">
        <v>18351295</v>
      </c>
      <c r="I3" s="11">
        <v>4013</v>
      </c>
      <c r="J3" s="24">
        <v>0</v>
      </c>
      <c r="K3" s="12"/>
      <c r="L3" s="14">
        <v>0</v>
      </c>
      <c r="M3" s="14"/>
      <c r="N3" s="21">
        <v>0</v>
      </c>
      <c r="O3" s="14"/>
      <c r="P3" s="21">
        <v>377265168</v>
      </c>
      <c r="Q3" s="14"/>
      <c r="R3" s="21">
        <v>0</v>
      </c>
      <c r="S3" s="14"/>
      <c r="T3" s="21">
        <v>86948489</v>
      </c>
      <c r="U3" s="14"/>
      <c r="V3" s="22">
        <v>464213657</v>
      </c>
      <c r="W3" s="14"/>
      <c r="X3" s="5" t="str">
        <f t="shared" ref="X3:X66" si="0">IF(W3&amp;U3&amp;S3&amp;Q3&amp;O3&amp;M3&amp;K3&lt;&gt;"","Yes","No")</f>
        <v>No</v>
      </c>
      <c r="Y3" s="14"/>
      <c r="Z3" s="5"/>
      <c r="AA3" s="14"/>
      <c r="AB3" s="5"/>
      <c r="AC3" s="28" t="s">
        <v>5908</v>
      </c>
      <c r="AD3" s="5"/>
      <c r="AE3" s="14"/>
      <c r="AF3" s="5"/>
      <c r="AG3" s="7"/>
    </row>
    <row r="4" spans="1:35" s="54" customFormat="1">
      <c r="A4" s="8" t="s">
        <v>4792</v>
      </c>
      <c r="B4" s="8" t="s">
        <v>1153</v>
      </c>
      <c r="C4" s="9" t="s">
        <v>91</v>
      </c>
      <c r="D4" s="185">
        <v>9154</v>
      </c>
      <c r="E4" s="188">
        <v>90154</v>
      </c>
      <c r="F4" s="9" t="s">
        <v>88</v>
      </c>
      <c r="G4" s="9" t="s">
        <v>84</v>
      </c>
      <c r="H4" s="10">
        <v>12150996</v>
      </c>
      <c r="I4" s="11">
        <v>3505</v>
      </c>
      <c r="J4" s="24">
        <v>0</v>
      </c>
      <c r="K4" s="12"/>
      <c r="L4" s="14">
        <v>701395</v>
      </c>
      <c r="M4" s="14"/>
      <c r="N4" s="21">
        <v>0</v>
      </c>
      <c r="O4" s="14"/>
      <c r="P4" s="21">
        <v>1043614296</v>
      </c>
      <c r="Q4" s="14"/>
      <c r="R4" s="21">
        <v>57583942</v>
      </c>
      <c r="S4" s="14"/>
      <c r="T4" s="21">
        <v>298070948</v>
      </c>
      <c r="U4" s="14"/>
      <c r="V4" s="22">
        <v>1399970581</v>
      </c>
      <c r="W4" s="14"/>
      <c r="X4" s="5" t="str">
        <f t="shared" si="0"/>
        <v>No</v>
      </c>
      <c r="Y4" s="14"/>
      <c r="Z4" s="5"/>
      <c r="AA4" s="14"/>
      <c r="AB4" s="5"/>
      <c r="AC4" s="28">
        <v>1</v>
      </c>
      <c r="AD4" s="5"/>
      <c r="AE4" s="14"/>
      <c r="AF4" s="5"/>
      <c r="AG4" s="7"/>
    </row>
    <row r="5" spans="1:35" s="54" customFormat="1">
      <c r="A5" s="8" t="s">
        <v>6131</v>
      </c>
      <c r="B5" s="8" t="s">
        <v>416</v>
      </c>
      <c r="C5" s="9" t="s">
        <v>87</v>
      </c>
      <c r="D5" s="185">
        <v>1</v>
      </c>
      <c r="E5" s="188">
        <v>1</v>
      </c>
      <c r="F5" s="9" t="s">
        <v>83</v>
      </c>
      <c r="G5" s="9" t="s">
        <v>84</v>
      </c>
      <c r="H5" s="10">
        <v>3059393</v>
      </c>
      <c r="I5" s="11">
        <v>3154</v>
      </c>
      <c r="J5" s="24">
        <v>5244000</v>
      </c>
      <c r="K5" s="12"/>
      <c r="L5" s="14">
        <v>10812430</v>
      </c>
      <c r="M5" s="14"/>
      <c r="N5" s="21">
        <v>0</v>
      </c>
      <c r="O5" s="14"/>
      <c r="P5" s="21">
        <v>122182481</v>
      </c>
      <c r="Q5" s="14"/>
      <c r="R5" s="21">
        <v>2000639</v>
      </c>
      <c r="S5" s="14"/>
      <c r="T5" s="21">
        <v>47675130</v>
      </c>
      <c r="U5" s="14"/>
      <c r="V5" s="22">
        <v>187914680</v>
      </c>
      <c r="W5" s="14"/>
      <c r="X5" s="5" t="str">
        <f t="shared" si="0"/>
        <v>No</v>
      </c>
      <c r="Y5" s="14"/>
      <c r="Z5" s="5"/>
      <c r="AA5" s="14"/>
      <c r="AB5" s="5"/>
      <c r="AC5" s="28"/>
      <c r="AD5" s="5"/>
      <c r="AE5" s="14"/>
      <c r="AF5" s="5"/>
      <c r="AG5" s="7"/>
    </row>
    <row r="6" spans="1:35" s="54" customFormat="1">
      <c r="A6" s="8" t="s">
        <v>4174</v>
      </c>
      <c r="B6" s="8" t="s">
        <v>136</v>
      </c>
      <c r="C6" s="9" t="s">
        <v>137</v>
      </c>
      <c r="D6" s="185">
        <v>3030</v>
      </c>
      <c r="E6" s="188">
        <v>30030</v>
      </c>
      <c r="F6" s="9" t="s">
        <v>88</v>
      </c>
      <c r="G6" s="9" t="s">
        <v>84</v>
      </c>
      <c r="H6" s="10">
        <v>4586770</v>
      </c>
      <c r="I6" s="11">
        <v>3129</v>
      </c>
      <c r="J6" s="24">
        <v>0</v>
      </c>
      <c r="K6" s="12"/>
      <c r="L6" s="14">
        <v>0</v>
      </c>
      <c r="M6" s="14"/>
      <c r="N6" s="21">
        <v>0</v>
      </c>
      <c r="O6" s="14"/>
      <c r="P6" s="21">
        <v>191652473</v>
      </c>
      <c r="Q6" s="14"/>
      <c r="R6" s="21">
        <v>144835755</v>
      </c>
      <c r="S6" s="14"/>
      <c r="T6" s="21">
        <v>253338280</v>
      </c>
      <c r="U6" s="14"/>
      <c r="V6" s="22">
        <v>589826508</v>
      </c>
      <c r="W6" s="14"/>
      <c r="X6" s="5" t="str">
        <f t="shared" si="0"/>
        <v>No</v>
      </c>
      <c r="Y6" s="14"/>
      <c r="Z6" s="5"/>
      <c r="AA6" s="14"/>
      <c r="AB6" s="5"/>
      <c r="AC6" s="28"/>
      <c r="AD6" s="5"/>
      <c r="AE6" s="14"/>
      <c r="AF6" s="5"/>
      <c r="AG6" s="7"/>
    </row>
    <row r="7" spans="1:35" s="54" customFormat="1">
      <c r="A7" s="8" t="s">
        <v>1016</v>
      </c>
      <c r="B7" s="8" t="s">
        <v>708</v>
      </c>
      <c r="C7" s="9" t="s">
        <v>555</v>
      </c>
      <c r="D7" s="185">
        <v>5066</v>
      </c>
      <c r="E7" s="188">
        <v>50066</v>
      </c>
      <c r="F7" s="9" t="s">
        <v>88</v>
      </c>
      <c r="G7" s="9" t="s">
        <v>84</v>
      </c>
      <c r="H7" s="10">
        <v>8608208</v>
      </c>
      <c r="I7" s="11">
        <v>2719</v>
      </c>
      <c r="J7" s="24">
        <v>0</v>
      </c>
      <c r="K7" s="12"/>
      <c r="L7" s="14">
        <v>5545243</v>
      </c>
      <c r="M7" s="14"/>
      <c r="N7" s="21">
        <v>0</v>
      </c>
      <c r="O7" s="14"/>
      <c r="P7" s="21">
        <v>165578170</v>
      </c>
      <c r="Q7" s="14"/>
      <c r="R7" s="21">
        <v>5012497</v>
      </c>
      <c r="S7" s="14"/>
      <c r="T7" s="21">
        <v>213524412</v>
      </c>
      <c r="U7" s="14"/>
      <c r="V7" s="22">
        <v>389660322</v>
      </c>
      <c r="W7" s="14"/>
      <c r="X7" s="5" t="str">
        <f t="shared" si="0"/>
        <v>No</v>
      </c>
      <c r="Y7" s="14"/>
      <c r="Z7" s="5"/>
      <c r="AA7" s="14"/>
      <c r="AB7" s="5"/>
      <c r="AC7" s="28"/>
      <c r="AD7" s="5"/>
      <c r="AE7" s="14"/>
      <c r="AF7" s="5"/>
      <c r="AG7" s="7"/>
    </row>
    <row r="8" spans="1:35" s="54" customFormat="1">
      <c r="A8" s="8" t="s">
        <v>4168</v>
      </c>
      <c r="B8" s="8" t="s">
        <v>4169</v>
      </c>
      <c r="C8" s="9" t="s">
        <v>163</v>
      </c>
      <c r="D8" s="185">
        <v>1003</v>
      </c>
      <c r="E8" s="188">
        <v>10003</v>
      </c>
      <c r="F8" s="9" t="s">
        <v>88</v>
      </c>
      <c r="G8" s="9" t="s">
        <v>84</v>
      </c>
      <c r="H8" s="10">
        <v>4181019</v>
      </c>
      <c r="I8" s="11">
        <v>2453</v>
      </c>
      <c r="J8" s="24">
        <v>0</v>
      </c>
      <c r="K8" s="12"/>
      <c r="L8" s="14">
        <v>0</v>
      </c>
      <c r="M8" s="14"/>
      <c r="N8" s="21">
        <v>158039660</v>
      </c>
      <c r="O8" s="14"/>
      <c r="P8" s="21">
        <v>0</v>
      </c>
      <c r="Q8" s="14"/>
      <c r="R8" s="21">
        <v>268314986</v>
      </c>
      <c r="S8" s="14"/>
      <c r="T8" s="21">
        <v>347387977</v>
      </c>
      <c r="U8" s="14"/>
      <c r="V8" s="22">
        <v>773742623</v>
      </c>
      <c r="W8" s="14"/>
      <c r="X8" s="5" t="str">
        <f t="shared" si="0"/>
        <v>No</v>
      </c>
      <c r="Y8" s="14"/>
      <c r="Z8" s="5"/>
      <c r="AA8" s="14"/>
      <c r="AB8" s="5"/>
      <c r="AC8" s="28"/>
      <c r="AD8" s="5"/>
      <c r="AE8" s="14"/>
      <c r="AF8" s="5"/>
      <c r="AG8" s="7"/>
    </row>
    <row r="9" spans="1:35" s="54" customFormat="1">
      <c r="A9" s="8" t="s">
        <v>1981</v>
      </c>
      <c r="B9" s="8" t="s">
        <v>1982</v>
      </c>
      <c r="C9" s="9" t="s">
        <v>288</v>
      </c>
      <c r="D9" s="185">
        <v>3019</v>
      </c>
      <c r="E9" s="188">
        <v>30019</v>
      </c>
      <c r="F9" s="9" t="s">
        <v>88</v>
      </c>
      <c r="G9" s="9" t="s">
        <v>84</v>
      </c>
      <c r="H9" s="10">
        <v>5441567</v>
      </c>
      <c r="I9" s="11">
        <v>2375</v>
      </c>
      <c r="J9" s="24">
        <v>0</v>
      </c>
      <c r="K9" s="12"/>
      <c r="L9" s="14">
        <v>0</v>
      </c>
      <c r="M9" s="14"/>
      <c r="N9" s="21">
        <v>0</v>
      </c>
      <c r="O9" s="14"/>
      <c r="P9" s="21">
        <v>102957276</v>
      </c>
      <c r="Q9" s="14"/>
      <c r="R9" s="21">
        <v>342570509</v>
      </c>
      <c r="S9" s="14"/>
      <c r="T9" s="21">
        <v>111814066</v>
      </c>
      <c r="U9" s="14"/>
      <c r="V9" s="22">
        <v>557341851</v>
      </c>
      <c r="W9" s="14"/>
      <c r="X9" s="5" t="str">
        <f t="shared" si="0"/>
        <v>No</v>
      </c>
      <c r="Y9" s="14"/>
      <c r="Z9" s="5"/>
      <c r="AA9" s="14"/>
      <c r="AB9" s="5"/>
      <c r="AC9" s="28"/>
      <c r="AD9" s="5"/>
      <c r="AE9" s="14"/>
      <c r="AF9" s="5"/>
      <c r="AG9" s="7"/>
    </row>
    <row r="10" spans="1:35" s="54" customFormat="1">
      <c r="A10" s="8" t="s">
        <v>6507</v>
      </c>
      <c r="B10" s="8" t="s">
        <v>119</v>
      </c>
      <c r="C10" s="9" t="s">
        <v>120</v>
      </c>
      <c r="D10" s="185">
        <v>6008</v>
      </c>
      <c r="E10" s="188">
        <v>60008</v>
      </c>
      <c r="F10" s="9" t="s">
        <v>88</v>
      </c>
      <c r="G10" s="9" t="s">
        <v>84</v>
      </c>
      <c r="H10" s="10">
        <v>4944332</v>
      </c>
      <c r="I10" s="11">
        <v>2121</v>
      </c>
      <c r="J10" s="24">
        <v>0</v>
      </c>
      <c r="K10" s="12"/>
      <c r="L10" s="14">
        <v>0</v>
      </c>
      <c r="M10" s="14"/>
      <c r="N10" s="21">
        <v>70712635</v>
      </c>
      <c r="O10" s="14"/>
      <c r="P10" s="21">
        <v>0</v>
      </c>
      <c r="Q10" s="14"/>
      <c r="R10" s="21">
        <v>0</v>
      </c>
      <c r="S10" s="14"/>
      <c r="T10" s="21">
        <v>30664457</v>
      </c>
      <c r="U10" s="14"/>
      <c r="V10" s="22">
        <v>101377092</v>
      </c>
      <c r="W10" s="14"/>
      <c r="X10" s="5" t="str">
        <f t="shared" si="0"/>
        <v>No</v>
      </c>
      <c r="Y10" s="14"/>
      <c r="Z10" s="5"/>
      <c r="AA10" s="14"/>
      <c r="AB10" s="5"/>
      <c r="AC10" s="28"/>
      <c r="AD10" s="5"/>
      <c r="AE10" s="14"/>
      <c r="AF10" s="5"/>
      <c r="AG10" s="7"/>
    </row>
    <row r="11" spans="1:35" s="54" customFormat="1">
      <c r="A11" s="8" t="s">
        <v>6508</v>
      </c>
      <c r="B11" s="8" t="s">
        <v>444</v>
      </c>
      <c r="C11" s="9" t="s">
        <v>103</v>
      </c>
      <c r="D11" s="185">
        <v>4105</v>
      </c>
      <c r="E11" s="188">
        <v>40105</v>
      </c>
      <c r="F11" s="9" t="s">
        <v>138</v>
      </c>
      <c r="G11" s="9" t="s">
        <v>84</v>
      </c>
      <c r="H11" s="10">
        <v>2148346</v>
      </c>
      <c r="I11" s="11">
        <v>1726</v>
      </c>
      <c r="J11" s="24">
        <v>0</v>
      </c>
      <c r="K11" s="12"/>
      <c r="L11" s="14">
        <v>0</v>
      </c>
      <c r="M11" s="14"/>
      <c r="N11" s="21">
        <v>0</v>
      </c>
      <c r="O11" s="14"/>
      <c r="P11" s="21">
        <v>0</v>
      </c>
      <c r="Q11" s="14"/>
      <c r="R11" s="21">
        <v>0</v>
      </c>
      <c r="S11" s="14"/>
      <c r="T11" s="21">
        <v>0</v>
      </c>
      <c r="U11" s="14"/>
      <c r="V11" s="22">
        <v>0</v>
      </c>
      <c r="W11" s="14"/>
      <c r="X11" s="5" t="str">
        <f t="shared" si="0"/>
        <v>No</v>
      </c>
      <c r="Y11" s="14"/>
      <c r="Z11" s="5"/>
      <c r="AA11" s="14"/>
      <c r="AB11" s="5"/>
      <c r="AC11" s="28"/>
      <c r="AD11" s="5"/>
      <c r="AE11" s="14"/>
      <c r="AF11" s="5"/>
      <c r="AG11" s="7"/>
    </row>
    <row r="12" spans="1:35" s="54" customFormat="1">
      <c r="A12" s="8" t="s">
        <v>5456</v>
      </c>
      <c r="B12" s="8" t="s">
        <v>5457</v>
      </c>
      <c r="C12" s="9" t="s">
        <v>217</v>
      </c>
      <c r="D12" s="185">
        <v>3034</v>
      </c>
      <c r="E12" s="188">
        <v>30034</v>
      </c>
      <c r="F12" s="9" t="s">
        <v>138</v>
      </c>
      <c r="G12" s="9" t="s">
        <v>84</v>
      </c>
      <c r="H12" s="10">
        <v>2203663</v>
      </c>
      <c r="I12" s="11">
        <v>1680</v>
      </c>
      <c r="J12" s="24">
        <v>0</v>
      </c>
      <c r="K12" s="12"/>
      <c r="L12" s="14">
        <v>0</v>
      </c>
      <c r="M12" s="14"/>
      <c r="N12" s="21">
        <v>0</v>
      </c>
      <c r="O12" s="14"/>
      <c r="P12" s="21">
        <v>0</v>
      </c>
      <c r="Q12" s="14"/>
      <c r="R12" s="21">
        <v>192783550</v>
      </c>
      <c r="S12" s="14"/>
      <c r="T12" s="21">
        <v>175659672</v>
      </c>
      <c r="U12" s="14"/>
      <c r="V12" s="22">
        <v>368443222</v>
      </c>
      <c r="W12" s="14"/>
      <c r="X12" s="5" t="str">
        <f t="shared" si="0"/>
        <v>No</v>
      </c>
      <c r="Y12" s="14"/>
      <c r="Z12" s="5"/>
      <c r="AA12" s="14"/>
      <c r="AB12" s="5"/>
      <c r="AC12" s="28"/>
      <c r="AD12" s="5"/>
      <c r="AE12" s="14"/>
      <c r="AF12" s="5"/>
      <c r="AG12" s="7"/>
    </row>
    <row r="13" spans="1:35" s="54" customFormat="1">
      <c r="A13" s="8" t="s">
        <v>2001</v>
      </c>
      <c r="B13" s="8" t="s">
        <v>2000</v>
      </c>
      <c r="C13" s="9" t="s">
        <v>555</v>
      </c>
      <c r="D13" s="185">
        <v>5113</v>
      </c>
      <c r="E13" s="188">
        <v>50113</v>
      </c>
      <c r="F13" s="9" t="s">
        <v>88</v>
      </c>
      <c r="G13" s="9" t="s">
        <v>84</v>
      </c>
      <c r="H13" s="10">
        <v>8608208</v>
      </c>
      <c r="I13" s="11">
        <v>1582</v>
      </c>
      <c r="J13" s="24">
        <v>15973167</v>
      </c>
      <c r="K13" s="12"/>
      <c r="L13" s="14">
        <v>0</v>
      </c>
      <c r="M13" s="14"/>
      <c r="N13" s="21">
        <v>0</v>
      </c>
      <c r="O13" s="14"/>
      <c r="P13" s="21">
        <v>39137110</v>
      </c>
      <c r="Q13" s="14"/>
      <c r="R13" s="21">
        <v>0</v>
      </c>
      <c r="S13" s="14"/>
      <c r="T13" s="21">
        <v>59376947</v>
      </c>
      <c r="U13" s="14"/>
      <c r="V13" s="22">
        <v>114487224</v>
      </c>
      <c r="W13" s="14"/>
      <c r="X13" s="5" t="str">
        <f t="shared" si="0"/>
        <v>No</v>
      </c>
      <c r="Y13" s="14"/>
      <c r="Z13" s="5"/>
      <c r="AA13" s="14"/>
      <c r="AB13" s="5"/>
      <c r="AC13" s="28"/>
      <c r="AD13" s="5"/>
      <c r="AE13" s="14"/>
      <c r="AF13" s="5"/>
      <c r="AG13" s="7"/>
    </row>
    <row r="14" spans="1:35" s="54" customFormat="1">
      <c r="A14" s="8" t="s">
        <v>3978</v>
      </c>
      <c r="B14" s="8" t="s">
        <v>3979</v>
      </c>
      <c r="C14" s="9" t="s">
        <v>91</v>
      </c>
      <c r="D14" s="185">
        <v>9036</v>
      </c>
      <c r="E14" s="188">
        <v>90036</v>
      </c>
      <c r="F14" s="9" t="s">
        <v>88</v>
      </c>
      <c r="G14" s="9" t="s">
        <v>84</v>
      </c>
      <c r="H14" s="10">
        <v>12150996</v>
      </c>
      <c r="I14" s="11">
        <v>1501</v>
      </c>
      <c r="J14" s="24">
        <v>0</v>
      </c>
      <c r="K14" s="12"/>
      <c r="L14" s="14">
        <v>0</v>
      </c>
      <c r="M14" s="14"/>
      <c r="N14" s="21">
        <v>0</v>
      </c>
      <c r="O14" s="14"/>
      <c r="P14" s="21">
        <v>0</v>
      </c>
      <c r="Q14" s="14"/>
      <c r="R14" s="21">
        <v>6995552</v>
      </c>
      <c r="S14" s="14"/>
      <c r="T14" s="21">
        <v>88371753</v>
      </c>
      <c r="U14" s="14"/>
      <c r="V14" s="22">
        <v>95367305</v>
      </c>
      <c r="W14" s="14"/>
      <c r="X14" s="5" t="str">
        <f t="shared" si="0"/>
        <v>No</v>
      </c>
      <c r="Y14" s="14"/>
      <c r="Z14" s="5"/>
      <c r="AA14" s="14"/>
      <c r="AB14" s="5"/>
      <c r="AC14" s="28"/>
      <c r="AD14" s="5"/>
      <c r="AE14" s="14"/>
      <c r="AF14" s="5"/>
      <c r="AG14" s="7"/>
    </row>
    <row r="15" spans="1:35" s="54" customFormat="1">
      <c r="A15" s="8" t="s">
        <v>5459</v>
      </c>
      <c r="B15" s="8" t="s">
        <v>2370</v>
      </c>
      <c r="C15" s="9" t="s">
        <v>454</v>
      </c>
      <c r="D15" s="185">
        <v>8006</v>
      </c>
      <c r="E15" s="188">
        <v>80006</v>
      </c>
      <c r="F15" s="9" t="s">
        <v>88</v>
      </c>
      <c r="G15" s="9" t="s">
        <v>84</v>
      </c>
      <c r="H15" s="10">
        <v>2374203</v>
      </c>
      <c r="I15" s="11">
        <v>1480</v>
      </c>
      <c r="J15" s="24">
        <v>0</v>
      </c>
      <c r="K15" s="12"/>
      <c r="L15" s="14">
        <v>0</v>
      </c>
      <c r="M15" s="14"/>
      <c r="N15" s="21">
        <v>367084956</v>
      </c>
      <c r="O15" s="14"/>
      <c r="P15" s="21">
        <v>9659026</v>
      </c>
      <c r="Q15" s="14"/>
      <c r="R15" s="21">
        <v>4773702</v>
      </c>
      <c r="S15" s="14"/>
      <c r="T15" s="21">
        <v>70618619</v>
      </c>
      <c r="U15" s="14"/>
      <c r="V15" s="22">
        <v>452136303</v>
      </c>
      <c r="W15" s="14"/>
      <c r="X15" s="5" t="str">
        <f t="shared" si="0"/>
        <v>No</v>
      </c>
      <c r="Y15" s="14"/>
      <c r="Z15" s="5"/>
      <c r="AA15" s="14"/>
      <c r="AB15" s="5"/>
      <c r="AC15" s="28"/>
      <c r="AD15" s="5"/>
      <c r="AE15" s="14"/>
      <c r="AF15" s="5"/>
      <c r="AG15" s="7"/>
    </row>
    <row r="16" spans="1:35" s="54" customFormat="1">
      <c r="A16" s="8" t="s">
        <v>4597</v>
      </c>
      <c r="B16" s="8" t="s">
        <v>3987</v>
      </c>
      <c r="C16" s="9" t="s">
        <v>171</v>
      </c>
      <c r="D16" s="185">
        <v>4034</v>
      </c>
      <c r="E16" s="188">
        <v>40034</v>
      </c>
      <c r="F16" s="9" t="s">
        <v>83</v>
      </c>
      <c r="G16" s="9" t="s">
        <v>84</v>
      </c>
      <c r="H16" s="10">
        <v>5502379</v>
      </c>
      <c r="I16" s="11">
        <v>1221</v>
      </c>
      <c r="J16" s="24">
        <v>0</v>
      </c>
      <c r="K16" s="12"/>
      <c r="L16" s="14">
        <v>0</v>
      </c>
      <c r="M16" s="14"/>
      <c r="N16" s="21">
        <v>0</v>
      </c>
      <c r="O16" s="14"/>
      <c r="P16" s="21">
        <v>67961612</v>
      </c>
      <c r="Q16" s="14"/>
      <c r="R16" s="21">
        <v>20947683</v>
      </c>
      <c r="S16" s="14"/>
      <c r="T16" s="21">
        <v>13922170</v>
      </c>
      <c r="U16" s="14"/>
      <c r="V16" s="22">
        <v>102831465</v>
      </c>
      <c r="W16" s="14"/>
      <c r="X16" s="5" t="str">
        <f t="shared" si="0"/>
        <v>No</v>
      </c>
      <c r="Y16" s="14"/>
      <c r="Z16" s="5"/>
      <c r="AA16" s="14"/>
      <c r="AB16" s="5"/>
      <c r="AC16" s="28"/>
      <c r="AD16" s="5"/>
      <c r="AE16" s="14"/>
      <c r="AF16" s="5"/>
      <c r="AG16" s="7"/>
    </row>
    <row r="17" spans="1:33" s="54" customFormat="1">
      <c r="A17" s="8" t="s">
        <v>6509</v>
      </c>
      <c r="B17" s="8" t="s">
        <v>448</v>
      </c>
      <c r="C17" s="9" t="s">
        <v>91</v>
      </c>
      <c r="D17" s="185">
        <v>9157</v>
      </c>
      <c r="E17" s="188">
        <v>90157</v>
      </c>
      <c r="F17" s="9" t="s">
        <v>88</v>
      </c>
      <c r="G17" s="9" t="s">
        <v>84</v>
      </c>
      <c r="H17" s="10">
        <v>12150996</v>
      </c>
      <c r="I17" s="11">
        <v>1187</v>
      </c>
      <c r="J17" s="24">
        <v>0</v>
      </c>
      <c r="K17" s="12"/>
      <c r="L17" s="14">
        <v>0</v>
      </c>
      <c r="M17" s="14"/>
      <c r="N17" s="21">
        <v>0</v>
      </c>
      <c r="O17" s="14"/>
      <c r="P17" s="21">
        <v>2038170</v>
      </c>
      <c r="Q17" s="14"/>
      <c r="R17" s="21">
        <v>0</v>
      </c>
      <c r="S17" s="14"/>
      <c r="T17" s="21">
        <v>8679329</v>
      </c>
      <c r="U17" s="14"/>
      <c r="V17" s="22">
        <v>10717499</v>
      </c>
      <c r="W17" s="14"/>
      <c r="X17" s="5" t="str">
        <f t="shared" si="0"/>
        <v>No</v>
      </c>
      <c r="Y17" s="14"/>
      <c r="Z17" s="5"/>
      <c r="AA17" s="14"/>
      <c r="AB17" s="5"/>
      <c r="AC17" s="28"/>
      <c r="AD17" s="5"/>
      <c r="AE17" s="14"/>
      <c r="AF17" s="5"/>
      <c r="AG17" s="7"/>
    </row>
    <row r="18" spans="1:33" s="54" customFormat="1">
      <c r="A18" s="8" t="s">
        <v>1925</v>
      </c>
      <c r="B18" s="8" t="s">
        <v>97</v>
      </c>
      <c r="C18" s="9" t="s">
        <v>42</v>
      </c>
      <c r="D18" s="185">
        <v>2078</v>
      </c>
      <c r="E18" s="188">
        <v>20078</v>
      </c>
      <c r="F18" s="9" t="s">
        <v>98</v>
      </c>
      <c r="G18" s="9" t="s">
        <v>84</v>
      </c>
      <c r="H18" s="10">
        <v>18351295</v>
      </c>
      <c r="I18" s="11">
        <v>1178</v>
      </c>
      <c r="J18" s="24">
        <v>0</v>
      </c>
      <c r="K18" s="12"/>
      <c r="L18" s="14">
        <v>0</v>
      </c>
      <c r="M18" s="14"/>
      <c r="N18" s="21">
        <v>0</v>
      </c>
      <c r="O18" s="14"/>
      <c r="P18" s="21">
        <v>358591034</v>
      </c>
      <c r="Q18" s="14"/>
      <c r="R18" s="21">
        <v>0</v>
      </c>
      <c r="S18" s="14"/>
      <c r="T18" s="21">
        <v>66170689</v>
      </c>
      <c r="U18" s="14"/>
      <c r="V18" s="22">
        <v>424761723</v>
      </c>
      <c r="W18" s="14"/>
      <c r="X18" s="5" t="str">
        <f t="shared" si="0"/>
        <v>No</v>
      </c>
      <c r="Y18" s="14"/>
      <c r="Z18" s="5"/>
      <c r="AA18" s="14"/>
      <c r="AB18" s="5"/>
      <c r="AC18" s="28"/>
      <c r="AD18" s="5"/>
      <c r="AE18" s="14"/>
      <c r="AF18" s="5"/>
      <c r="AG18" s="7"/>
    </row>
    <row r="19" spans="1:33" s="54" customFormat="1">
      <c r="A19" s="8" t="s">
        <v>3536</v>
      </c>
      <c r="B19" s="8" t="s">
        <v>97</v>
      </c>
      <c r="C19" s="9" t="s">
        <v>42</v>
      </c>
      <c r="D19" s="185">
        <v>2188</v>
      </c>
      <c r="E19" s="188">
        <v>20188</v>
      </c>
      <c r="F19" s="9" t="s">
        <v>98</v>
      </c>
      <c r="G19" s="9" t="s">
        <v>84</v>
      </c>
      <c r="H19" s="10">
        <v>18351295</v>
      </c>
      <c r="I19" s="11">
        <v>1098</v>
      </c>
      <c r="J19" s="24">
        <v>5438490</v>
      </c>
      <c r="K19" s="12"/>
      <c r="L19" s="14">
        <v>0</v>
      </c>
      <c r="M19" s="14"/>
      <c r="N19" s="21">
        <v>0</v>
      </c>
      <c r="O19" s="14"/>
      <c r="P19" s="21">
        <v>5074501</v>
      </c>
      <c r="Q19" s="14"/>
      <c r="R19" s="21">
        <v>0</v>
      </c>
      <c r="S19" s="14"/>
      <c r="T19" s="21">
        <v>22567384</v>
      </c>
      <c r="U19" s="14"/>
      <c r="V19" s="22">
        <v>33080375</v>
      </c>
      <c r="W19" s="14"/>
      <c r="X19" s="5" t="str">
        <f t="shared" si="0"/>
        <v>No</v>
      </c>
      <c r="Y19" s="14"/>
      <c r="Z19" s="5"/>
      <c r="AA19" s="14"/>
      <c r="AB19" s="5"/>
      <c r="AC19" s="28"/>
      <c r="AD19" s="5"/>
      <c r="AE19" s="14"/>
      <c r="AF19" s="5"/>
      <c r="AG19" s="7"/>
    </row>
    <row r="20" spans="1:33" s="54" customFormat="1">
      <c r="A20" s="8" t="s">
        <v>1999</v>
      </c>
      <c r="B20" s="8" t="s">
        <v>2000</v>
      </c>
      <c r="C20" s="9" t="s">
        <v>555</v>
      </c>
      <c r="D20" s="185">
        <v>5182</v>
      </c>
      <c r="E20" s="188">
        <v>50182</v>
      </c>
      <c r="F20" s="9" t="s">
        <v>88</v>
      </c>
      <c r="G20" s="9" t="s">
        <v>84</v>
      </c>
      <c r="H20" s="10">
        <v>8608208</v>
      </c>
      <c r="I20" s="11">
        <v>1096</v>
      </c>
      <c r="J20" s="24">
        <v>0</v>
      </c>
      <c r="K20" s="12"/>
      <c r="L20" s="14">
        <v>0</v>
      </c>
      <c r="M20" s="14"/>
      <c r="N20" s="21">
        <v>0</v>
      </c>
      <c r="O20" s="14"/>
      <c r="P20" s="21">
        <v>0</v>
      </c>
      <c r="Q20" s="14"/>
      <c r="R20" s="21">
        <v>0</v>
      </c>
      <c r="S20" s="14"/>
      <c r="T20" s="21">
        <v>0</v>
      </c>
      <c r="U20" s="14"/>
      <c r="V20" s="22">
        <v>0</v>
      </c>
      <c r="W20" s="14"/>
      <c r="X20" s="5" t="str">
        <f t="shared" si="0"/>
        <v>No</v>
      </c>
      <c r="Y20" s="14"/>
      <c r="Z20" s="5"/>
      <c r="AA20" s="14"/>
      <c r="AB20" s="5"/>
      <c r="AC20" s="28"/>
      <c r="AD20" s="5"/>
      <c r="AE20" s="14"/>
      <c r="AF20" s="5"/>
      <c r="AG20" s="7"/>
    </row>
    <row r="21" spans="1:33" s="54" customFormat="1">
      <c r="A21" s="8" t="s">
        <v>4170</v>
      </c>
      <c r="B21" s="8" t="s">
        <v>4171</v>
      </c>
      <c r="C21" s="9" t="s">
        <v>54</v>
      </c>
      <c r="D21" s="185">
        <v>8001</v>
      </c>
      <c r="E21" s="188">
        <v>80001</v>
      </c>
      <c r="F21" s="9" t="s">
        <v>88</v>
      </c>
      <c r="G21" s="9" t="s">
        <v>84</v>
      </c>
      <c r="H21" s="10">
        <v>1021243</v>
      </c>
      <c r="I21" s="11">
        <v>1086</v>
      </c>
      <c r="J21" s="24">
        <v>0</v>
      </c>
      <c r="K21" s="12"/>
      <c r="L21" s="14">
        <v>0</v>
      </c>
      <c r="M21" s="14"/>
      <c r="N21" s="21">
        <v>0</v>
      </c>
      <c r="O21" s="14"/>
      <c r="P21" s="21">
        <v>2850116</v>
      </c>
      <c r="Q21" s="14"/>
      <c r="R21" s="21">
        <v>75710373</v>
      </c>
      <c r="S21" s="14"/>
      <c r="T21" s="21">
        <v>73741341</v>
      </c>
      <c r="U21" s="14"/>
      <c r="V21" s="22">
        <v>152301830</v>
      </c>
      <c r="W21" s="14"/>
      <c r="X21" s="5" t="str">
        <f t="shared" si="0"/>
        <v>No</v>
      </c>
      <c r="Y21" s="14"/>
      <c r="Z21" s="5"/>
      <c r="AA21" s="14"/>
      <c r="AB21" s="5"/>
      <c r="AC21" s="28"/>
      <c r="AD21" s="5"/>
      <c r="AE21" s="14"/>
      <c r="AF21" s="5"/>
      <c r="AG21" s="7"/>
    </row>
    <row r="22" spans="1:33" s="54" customFormat="1">
      <c r="A22" s="8" t="s">
        <v>707</v>
      </c>
      <c r="B22" s="8" t="s">
        <v>708</v>
      </c>
      <c r="C22" s="9" t="s">
        <v>555</v>
      </c>
      <c r="D22" s="185">
        <v>5118</v>
      </c>
      <c r="E22" s="188">
        <v>50118</v>
      </c>
      <c r="F22" s="9" t="s">
        <v>88</v>
      </c>
      <c r="G22" s="9" t="s">
        <v>84</v>
      </c>
      <c r="H22" s="10">
        <v>8608208</v>
      </c>
      <c r="I22" s="11">
        <v>1064</v>
      </c>
      <c r="J22" s="24">
        <v>12018624</v>
      </c>
      <c r="K22" s="12"/>
      <c r="L22" s="14">
        <v>3504113</v>
      </c>
      <c r="M22" s="14"/>
      <c r="N22" s="21">
        <v>0</v>
      </c>
      <c r="O22" s="14"/>
      <c r="P22" s="21">
        <v>41460630</v>
      </c>
      <c r="Q22" s="14"/>
      <c r="R22" s="21">
        <v>2326217</v>
      </c>
      <c r="S22" s="14"/>
      <c r="T22" s="21">
        <v>162157962</v>
      </c>
      <c r="U22" s="14"/>
      <c r="V22" s="22">
        <v>221467546</v>
      </c>
      <c r="W22" s="14"/>
      <c r="X22" s="5" t="str">
        <f t="shared" si="0"/>
        <v>No</v>
      </c>
      <c r="Y22" s="14"/>
      <c r="Z22" s="5"/>
      <c r="AA22" s="14"/>
      <c r="AB22" s="5"/>
      <c r="AC22" s="28"/>
      <c r="AD22" s="5"/>
      <c r="AE22" s="14"/>
      <c r="AF22" s="5"/>
      <c r="AG22" s="7"/>
    </row>
    <row r="23" spans="1:33" s="54" customFormat="1">
      <c r="A23" s="8" t="s">
        <v>5290</v>
      </c>
      <c r="B23" s="8" t="s">
        <v>1000</v>
      </c>
      <c r="C23" s="9" t="s">
        <v>120</v>
      </c>
      <c r="D23" s="185">
        <v>6056</v>
      </c>
      <c r="E23" s="188">
        <v>60056</v>
      </c>
      <c r="F23" s="9" t="s">
        <v>88</v>
      </c>
      <c r="G23" s="9" t="s">
        <v>84</v>
      </c>
      <c r="H23" s="10">
        <v>5121892</v>
      </c>
      <c r="I23" s="11">
        <v>1061</v>
      </c>
      <c r="J23" s="24">
        <v>0</v>
      </c>
      <c r="K23" s="12"/>
      <c r="L23" s="14">
        <v>0</v>
      </c>
      <c r="M23" s="14"/>
      <c r="N23" s="21">
        <v>0</v>
      </c>
      <c r="O23" s="14"/>
      <c r="P23" s="21">
        <v>13954319</v>
      </c>
      <c r="Q23" s="14"/>
      <c r="R23" s="21">
        <v>1130733</v>
      </c>
      <c r="S23" s="14"/>
      <c r="T23" s="21">
        <v>84844331</v>
      </c>
      <c r="U23" s="14"/>
      <c r="V23" s="22">
        <v>99929383</v>
      </c>
      <c r="W23" s="14"/>
      <c r="X23" s="5" t="str">
        <f t="shared" si="0"/>
        <v>No</v>
      </c>
      <c r="Y23" s="14"/>
      <c r="Z23" s="5"/>
      <c r="AA23" s="14"/>
      <c r="AB23" s="5"/>
      <c r="AC23" s="28"/>
      <c r="AD23" s="5"/>
      <c r="AE23" s="14"/>
      <c r="AF23" s="5"/>
      <c r="AG23" s="7"/>
    </row>
    <row r="24" spans="1:33" s="54" customFormat="1">
      <c r="A24" s="8" t="s">
        <v>3120</v>
      </c>
      <c r="B24" s="8" t="s">
        <v>3121</v>
      </c>
      <c r="C24" s="9" t="s">
        <v>42</v>
      </c>
      <c r="D24" s="185">
        <v>2100</v>
      </c>
      <c r="E24" s="188">
        <v>20100</v>
      </c>
      <c r="F24" s="9" t="s">
        <v>98</v>
      </c>
      <c r="G24" s="9" t="s">
        <v>84</v>
      </c>
      <c r="H24" s="10">
        <v>18351295</v>
      </c>
      <c r="I24" s="11">
        <v>1036</v>
      </c>
      <c r="J24" s="24">
        <v>0</v>
      </c>
      <c r="K24" s="12"/>
      <c r="L24" s="14">
        <v>0</v>
      </c>
      <c r="M24" s="14"/>
      <c r="N24" s="21">
        <v>0</v>
      </c>
      <c r="O24" s="14"/>
      <c r="P24" s="21">
        <v>416587274</v>
      </c>
      <c r="Q24" s="14"/>
      <c r="R24" s="21">
        <v>0</v>
      </c>
      <c r="S24" s="14"/>
      <c r="T24" s="21">
        <v>195111942</v>
      </c>
      <c r="U24" s="14"/>
      <c r="V24" s="22">
        <v>611699216</v>
      </c>
      <c r="W24" s="14"/>
      <c r="X24" s="5" t="str">
        <f t="shared" si="0"/>
        <v>No</v>
      </c>
      <c r="Y24" s="14"/>
      <c r="Z24" s="5"/>
      <c r="AA24" s="14"/>
      <c r="AB24" s="5"/>
      <c r="AC24" s="28"/>
      <c r="AD24" s="5"/>
      <c r="AE24" s="14"/>
      <c r="AF24" s="5"/>
      <c r="AG24" s="7"/>
    </row>
    <row r="25" spans="1:33" s="54" customFormat="1">
      <c r="A25" s="8" t="s">
        <v>5104</v>
      </c>
      <c r="B25" s="8" t="s">
        <v>1754</v>
      </c>
      <c r="C25" s="9" t="s">
        <v>91</v>
      </c>
      <c r="D25" s="185">
        <v>9015</v>
      </c>
      <c r="E25" s="188">
        <v>90015</v>
      </c>
      <c r="F25" s="9" t="s">
        <v>83</v>
      </c>
      <c r="G25" s="9" t="s">
        <v>84</v>
      </c>
      <c r="H25" s="10">
        <v>3281212</v>
      </c>
      <c r="I25" s="11">
        <v>988</v>
      </c>
      <c r="J25" s="24">
        <v>0</v>
      </c>
      <c r="K25" s="12"/>
      <c r="L25" s="14">
        <v>0</v>
      </c>
      <c r="M25" s="14"/>
      <c r="N25" s="21">
        <v>0</v>
      </c>
      <c r="O25" s="14"/>
      <c r="P25" s="21">
        <v>113462095</v>
      </c>
      <c r="Q25" s="14"/>
      <c r="R25" s="21">
        <v>75626645</v>
      </c>
      <c r="S25" s="14"/>
      <c r="T25" s="21">
        <v>286223330</v>
      </c>
      <c r="U25" s="14"/>
      <c r="V25" s="22">
        <v>475312070</v>
      </c>
      <c r="W25" s="14"/>
      <c r="X25" s="5" t="str">
        <f t="shared" si="0"/>
        <v>No</v>
      </c>
      <c r="Y25" s="14"/>
      <c r="Z25" s="5"/>
      <c r="AA25" s="14"/>
      <c r="AB25" s="5"/>
      <c r="AC25" s="28"/>
      <c r="AD25" s="5"/>
      <c r="AE25" s="14"/>
      <c r="AF25" s="5"/>
      <c r="AG25" s="7"/>
    </row>
    <row r="26" spans="1:33" s="54" customFormat="1">
      <c r="A26" s="8" t="s">
        <v>166</v>
      </c>
      <c r="B26" s="8" t="s">
        <v>167</v>
      </c>
      <c r="C26" s="9" t="s">
        <v>168</v>
      </c>
      <c r="D26" s="185">
        <v>8</v>
      </c>
      <c r="E26" s="188">
        <v>8</v>
      </c>
      <c r="F26" s="9" t="s">
        <v>88</v>
      </c>
      <c r="G26" s="9" t="s">
        <v>84</v>
      </c>
      <c r="H26" s="10">
        <v>1849898</v>
      </c>
      <c r="I26" s="11">
        <v>964</v>
      </c>
      <c r="J26" s="24">
        <v>0</v>
      </c>
      <c r="K26" s="12"/>
      <c r="L26" s="14">
        <v>0</v>
      </c>
      <c r="M26" s="14"/>
      <c r="N26" s="21">
        <v>34897990</v>
      </c>
      <c r="O26" s="14"/>
      <c r="P26" s="21">
        <v>1762717</v>
      </c>
      <c r="Q26" s="14"/>
      <c r="R26" s="21">
        <v>335111</v>
      </c>
      <c r="S26" s="14"/>
      <c r="T26" s="21">
        <v>46913372</v>
      </c>
      <c r="U26" s="14"/>
      <c r="V26" s="22">
        <v>83909190</v>
      </c>
      <c r="W26" s="14"/>
      <c r="X26" s="5" t="str">
        <f t="shared" si="0"/>
        <v>No</v>
      </c>
      <c r="Y26" s="14"/>
      <c r="Z26" s="5"/>
      <c r="AA26" s="14"/>
      <c r="AB26" s="5"/>
      <c r="AC26" s="28"/>
      <c r="AD26" s="5"/>
      <c r="AE26" s="14"/>
      <c r="AF26" s="5"/>
      <c r="AG26" s="7"/>
    </row>
    <row r="27" spans="1:33" s="54" customFormat="1">
      <c r="A27" s="8" t="s">
        <v>735</v>
      </c>
      <c r="B27" s="8" t="s">
        <v>292</v>
      </c>
      <c r="C27" s="9" t="s">
        <v>288</v>
      </c>
      <c r="D27" s="185">
        <v>3022</v>
      </c>
      <c r="E27" s="188">
        <v>30022</v>
      </c>
      <c r="F27" s="9" t="s">
        <v>88</v>
      </c>
      <c r="G27" s="9" t="s">
        <v>84</v>
      </c>
      <c r="H27" s="10">
        <v>1733853</v>
      </c>
      <c r="I27" s="11">
        <v>939</v>
      </c>
      <c r="J27" s="24">
        <v>0</v>
      </c>
      <c r="K27" s="12"/>
      <c r="L27" s="14">
        <v>596559</v>
      </c>
      <c r="M27" s="14"/>
      <c r="N27" s="21">
        <v>0</v>
      </c>
      <c r="O27" s="14"/>
      <c r="P27" s="21">
        <v>2621009</v>
      </c>
      <c r="Q27" s="14"/>
      <c r="R27" s="21">
        <v>55871542</v>
      </c>
      <c r="S27" s="14"/>
      <c r="T27" s="21">
        <v>36390924</v>
      </c>
      <c r="U27" s="14"/>
      <c r="V27" s="22">
        <v>95480034</v>
      </c>
      <c r="W27" s="14"/>
      <c r="X27" s="5" t="str">
        <f t="shared" si="0"/>
        <v>No</v>
      </c>
      <c r="Y27" s="14"/>
      <c r="Z27" s="5"/>
      <c r="AA27" s="14"/>
      <c r="AB27" s="5"/>
      <c r="AC27" s="28"/>
      <c r="AD27" s="5"/>
      <c r="AE27" s="14"/>
      <c r="AF27" s="5"/>
      <c r="AG27" s="7"/>
    </row>
    <row r="28" spans="1:33" s="54" customFormat="1">
      <c r="A28" s="8" t="s">
        <v>6510</v>
      </c>
      <c r="B28" s="8" t="s">
        <v>3859</v>
      </c>
      <c r="C28" s="9" t="s">
        <v>46</v>
      </c>
      <c r="D28" s="185">
        <v>5027</v>
      </c>
      <c r="E28" s="188">
        <v>50027</v>
      </c>
      <c r="F28" s="9" t="s">
        <v>98</v>
      </c>
      <c r="G28" s="9" t="s">
        <v>84</v>
      </c>
      <c r="H28" s="10">
        <v>2650890</v>
      </c>
      <c r="I28" s="11">
        <v>850</v>
      </c>
      <c r="J28" s="24">
        <v>0</v>
      </c>
      <c r="K28" s="12"/>
      <c r="L28" s="14">
        <v>0</v>
      </c>
      <c r="M28" s="14"/>
      <c r="N28" s="21">
        <v>0</v>
      </c>
      <c r="O28" s="14"/>
      <c r="P28" s="21">
        <v>167464679</v>
      </c>
      <c r="Q28" s="14"/>
      <c r="R28" s="21">
        <v>10720557</v>
      </c>
      <c r="S28" s="14"/>
      <c r="T28" s="21">
        <v>40997314</v>
      </c>
      <c r="U28" s="14"/>
      <c r="V28" s="22">
        <v>219182550</v>
      </c>
      <c r="W28" s="14"/>
      <c r="X28" s="5" t="str">
        <f t="shared" si="0"/>
        <v>No</v>
      </c>
      <c r="Y28" s="14"/>
      <c r="Z28" s="5"/>
      <c r="AA28" s="14"/>
      <c r="AB28" s="5"/>
      <c r="AC28" s="28"/>
      <c r="AD28" s="5"/>
      <c r="AE28" s="14"/>
      <c r="AF28" s="5"/>
      <c r="AG28" s="7"/>
    </row>
    <row r="29" spans="1:33" s="54" customFormat="1">
      <c r="A29" s="8" t="s">
        <v>4134</v>
      </c>
      <c r="B29" s="8" t="s">
        <v>128</v>
      </c>
      <c r="C29" s="9" t="s">
        <v>129</v>
      </c>
      <c r="D29" s="185">
        <v>4022</v>
      </c>
      <c r="E29" s="188">
        <v>40022</v>
      </c>
      <c r="F29" s="9" t="s">
        <v>88</v>
      </c>
      <c r="G29" s="9" t="s">
        <v>84</v>
      </c>
      <c r="H29" s="10">
        <v>4515419</v>
      </c>
      <c r="I29" s="11">
        <v>845</v>
      </c>
      <c r="J29" s="24">
        <v>0</v>
      </c>
      <c r="K29" s="12"/>
      <c r="L29" s="14">
        <v>0</v>
      </c>
      <c r="M29" s="14"/>
      <c r="N29" s="21">
        <v>125222348</v>
      </c>
      <c r="O29" s="14"/>
      <c r="P29" s="21">
        <v>0</v>
      </c>
      <c r="Q29" s="14"/>
      <c r="R29" s="21">
        <v>3000</v>
      </c>
      <c r="S29" s="14"/>
      <c r="T29" s="21">
        <v>16254700</v>
      </c>
      <c r="U29" s="14"/>
      <c r="V29" s="22">
        <v>141480048</v>
      </c>
      <c r="W29" s="14"/>
      <c r="X29" s="5" t="str">
        <f t="shared" si="0"/>
        <v>No</v>
      </c>
      <c r="Y29" s="14"/>
      <c r="Z29" s="5"/>
      <c r="AA29" s="14"/>
      <c r="AB29" s="5"/>
      <c r="AC29" s="28"/>
      <c r="AD29" s="5"/>
      <c r="AE29" s="14"/>
      <c r="AF29" s="5"/>
      <c r="AG29" s="7"/>
    </row>
    <row r="30" spans="1:33" s="54" customFormat="1">
      <c r="A30" s="8" t="s">
        <v>3709</v>
      </c>
      <c r="B30" s="8" t="s">
        <v>3710</v>
      </c>
      <c r="C30" s="9" t="s">
        <v>120</v>
      </c>
      <c r="D30" s="185">
        <v>6011</v>
      </c>
      <c r="E30" s="188">
        <v>60011</v>
      </c>
      <c r="F30" s="9" t="s">
        <v>88</v>
      </c>
      <c r="G30" s="9" t="s">
        <v>84</v>
      </c>
      <c r="H30" s="10">
        <v>1758210</v>
      </c>
      <c r="I30" s="11">
        <v>814</v>
      </c>
      <c r="J30" s="24">
        <v>0</v>
      </c>
      <c r="K30" s="12"/>
      <c r="L30" s="14">
        <v>0</v>
      </c>
      <c r="M30" s="14"/>
      <c r="N30" s="21">
        <v>0</v>
      </c>
      <c r="O30" s="14"/>
      <c r="P30" s="21">
        <v>143574765</v>
      </c>
      <c r="Q30" s="14"/>
      <c r="R30" s="21">
        <v>13332294</v>
      </c>
      <c r="S30" s="14"/>
      <c r="T30" s="21">
        <v>26270939</v>
      </c>
      <c r="U30" s="14"/>
      <c r="V30" s="22">
        <v>183177998</v>
      </c>
      <c r="W30" s="14"/>
      <c r="X30" s="5" t="str">
        <f t="shared" si="0"/>
        <v>No</v>
      </c>
      <c r="Y30" s="14"/>
      <c r="Z30" s="5"/>
      <c r="AA30" s="14"/>
      <c r="AB30" s="5"/>
      <c r="AC30" s="28"/>
      <c r="AD30" s="5"/>
      <c r="AE30" s="14"/>
      <c r="AF30" s="5"/>
      <c r="AG30" s="7"/>
    </row>
    <row r="31" spans="1:33" s="54" customFormat="1">
      <c r="A31" s="8" t="s">
        <v>6039</v>
      </c>
      <c r="B31" s="8" t="s">
        <v>418</v>
      </c>
      <c r="C31" s="9" t="s">
        <v>91</v>
      </c>
      <c r="D31" s="185">
        <v>9014</v>
      </c>
      <c r="E31" s="188">
        <v>90014</v>
      </c>
      <c r="F31" s="9" t="s">
        <v>88</v>
      </c>
      <c r="G31" s="9" t="s">
        <v>84</v>
      </c>
      <c r="H31" s="10">
        <v>3281212</v>
      </c>
      <c r="I31" s="11">
        <v>794</v>
      </c>
      <c r="J31" s="24">
        <v>0</v>
      </c>
      <c r="K31" s="12"/>
      <c r="L31" s="14">
        <v>0</v>
      </c>
      <c r="M31" s="14"/>
      <c r="N31" s="21">
        <v>0</v>
      </c>
      <c r="O31" s="14"/>
      <c r="P31" s="21">
        <v>13967748</v>
      </c>
      <c r="Q31" s="14"/>
      <c r="R31" s="21">
        <v>0</v>
      </c>
      <c r="S31" s="14"/>
      <c r="T31" s="21">
        <v>31595355</v>
      </c>
      <c r="U31" s="14"/>
      <c r="V31" s="22">
        <v>45563103</v>
      </c>
      <c r="W31" s="14"/>
      <c r="X31" s="5" t="str">
        <f t="shared" si="0"/>
        <v>No</v>
      </c>
      <c r="Y31" s="14"/>
      <c r="Z31" s="5"/>
      <c r="AA31" s="14"/>
      <c r="AB31" s="5"/>
      <c r="AC31" s="28"/>
      <c r="AD31" s="5"/>
      <c r="AE31" s="14"/>
      <c r="AF31" s="5"/>
      <c r="AG31" s="7"/>
    </row>
    <row r="32" spans="1:33" s="54" customFormat="1">
      <c r="A32" s="8" t="s">
        <v>3377</v>
      </c>
      <c r="B32" s="8" t="s">
        <v>3378</v>
      </c>
      <c r="C32" s="9" t="s">
        <v>188</v>
      </c>
      <c r="D32" s="185">
        <v>9002</v>
      </c>
      <c r="E32" s="188">
        <v>90002</v>
      </c>
      <c r="F32" s="9" t="s">
        <v>83</v>
      </c>
      <c r="G32" s="9" t="s">
        <v>84</v>
      </c>
      <c r="H32" s="10">
        <v>802459</v>
      </c>
      <c r="I32" s="11">
        <v>794</v>
      </c>
      <c r="J32" s="24">
        <v>0</v>
      </c>
      <c r="K32" s="12"/>
      <c r="L32" s="14">
        <v>0</v>
      </c>
      <c r="M32" s="14"/>
      <c r="N32" s="21">
        <v>0</v>
      </c>
      <c r="O32" s="14"/>
      <c r="P32" s="21">
        <v>33981315</v>
      </c>
      <c r="Q32" s="14"/>
      <c r="R32" s="21">
        <v>356179113</v>
      </c>
      <c r="S32" s="14"/>
      <c r="T32" s="21">
        <v>180086005</v>
      </c>
      <c r="U32" s="14"/>
      <c r="V32" s="22">
        <v>570246433</v>
      </c>
      <c r="W32" s="14"/>
      <c r="X32" s="5" t="str">
        <f t="shared" si="0"/>
        <v>No</v>
      </c>
      <c r="Y32" s="14"/>
      <c r="Z32" s="5"/>
      <c r="AA32" s="14"/>
      <c r="AB32" s="5"/>
      <c r="AC32" s="28"/>
      <c r="AD32" s="5"/>
      <c r="AE32" s="14"/>
      <c r="AF32" s="5"/>
      <c r="AG32" s="7"/>
    </row>
    <row r="33" spans="1:33" s="54" customFormat="1">
      <c r="A33" s="8" t="s">
        <v>4808</v>
      </c>
      <c r="B33" s="8" t="s">
        <v>1032</v>
      </c>
      <c r="C33" s="9" t="s">
        <v>91</v>
      </c>
      <c r="D33" s="185">
        <v>9026</v>
      </c>
      <c r="E33" s="188">
        <v>90026</v>
      </c>
      <c r="F33" s="9" t="s">
        <v>88</v>
      </c>
      <c r="G33" s="9" t="s">
        <v>84</v>
      </c>
      <c r="H33" s="10">
        <v>2956746</v>
      </c>
      <c r="I33" s="11">
        <v>783</v>
      </c>
      <c r="J33" s="24">
        <v>0</v>
      </c>
      <c r="K33" s="12"/>
      <c r="L33" s="14">
        <v>3269235</v>
      </c>
      <c r="M33" s="14"/>
      <c r="N33" s="21">
        <v>0</v>
      </c>
      <c r="O33" s="14"/>
      <c r="P33" s="21">
        <v>13331948</v>
      </c>
      <c r="Q33" s="14"/>
      <c r="R33" s="21">
        <v>46688831</v>
      </c>
      <c r="S33" s="14"/>
      <c r="T33" s="21">
        <v>40721964</v>
      </c>
      <c r="U33" s="14"/>
      <c r="V33" s="22">
        <v>104011978</v>
      </c>
      <c r="W33" s="14"/>
      <c r="X33" s="5" t="str">
        <f t="shared" si="0"/>
        <v>No</v>
      </c>
      <c r="Y33" s="14"/>
      <c r="Z33" s="5"/>
      <c r="AA33" s="14"/>
      <c r="AB33" s="5"/>
      <c r="AC33" s="28"/>
      <c r="AD33" s="5"/>
      <c r="AE33" s="14"/>
      <c r="AF33" s="5"/>
      <c r="AG33" s="7"/>
    </row>
    <row r="34" spans="1:33" s="54" customFormat="1">
      <c r="A34" s="8" t="s">
        <v>5455</v>
      </c>
      <c r="B34" s="8" t="s">
        <v>228</v>
      </c>
      <c r="C34" s="9" t="s">
        <v>120</v>
      </c>
      <c r="D34" s="185">
        <v>6048</v>
      </c>
      <c r="E34" s="188">
        <v>60048</v>
      </c>
      <c r="F34" s="9" t="s">
        <v>88</v>
      </c>
      <c r="G34" s="9" t="s">
        <v>84</v>
      </c>
      <c r="H34" s="10">
        <v>1362416</v>
      </c>
      <c r="I34" s="11">
        <v>751</v>
      </c>
      <c r="J34" s="24">
        <v>0</v>
      </c>
      <c r="K34" s="12"/>
      <c r="L34" s="14">
        <v>0</v>
      </c>
      <c r="M34" s="14"/>
      <c r="N34" s="21">
        <v>67207428</v>
      </c>
      <c r="O34" s="14"/>
      <c r="P34" s="21">
        <v>475083</v>
      </c>
      <c r="Q34" s="14"/>
      <c r="R34" s="21">
        <v>25631240</v>
      </c>
      <c r="S34" s="14"/>
      <c r="T34" s="21">
        <v>3807583</v>
      </c>
      <c r="U34" s="14"/>
      <c r="V34" s="22">
        <v>97121334</v>
      </c>
      <c r="W34" s="14"/>
      <c r="X34" s="5" t="str">
        <f t="shared" si="0"/>
        <v>No</v>
      </c>
      <c r="Y34" s="14"/>
      <c r="Z34" s="5"/>
      <c r="AA34" s="14"/>
      <c r="AB34" s="5"/>
      <c r="AC34" s="28"/>
      <c r="AD34" s="5"/>
      <c r="AE34" s="14"/>
      <c r="AF34" s="5"/>
      <c r="AG34" s="7"/>
    </row>
    <row r="35" spans="1:33" s="54" customFormat="1">
      <c r="A35" s="8" t="s">
        <v>1031</v>
      </c>
      <c r="B35" s="8" t="s">
        <v>1032</v>
      </c>
      <c r="C35" s="9" t="s">
        <v>91</v>
      </c>
      <c r="D35" s="185">
        <v>9095</v>
      </c>
      <c r="E35" s="188">
        <v>90095</v>
      </c>
      <c r="F35" s="9" t="s">
        <v>125</v>
      </c>
      <c r="G35" s="9" t="s">
        <v>84</v>
      </c>
      <c r="H35" s="10">
        <v>2956746</v>
      </c>
      <c r="I35" s="11">
        <v>727</v>
      </c>
      <c r="J35" s="24">
        <v>0</v>
      </c>
      <c r="K35" s="12"/>
      <c r="L35" s="14">
        <v>0</v>
      </c>
      <c r="M35" s="14"/>
      <c r="N35" s="21">
        <v>0</v>
      </c>
      <c r="O35" s="14"/>
      <c r="P35" s="21">
        <v>0</v>
      </c>
      <c r="Q35" s="14"/>
      <c r="R35" s="21">
        <v>0</v>
      </c>
      <c r="S35" s="14"/>
      <c r="T35" s="21">
        <v>0</v>
      </c>
      <c r="U35" s="14"/>
      <c r="V35" s="22">
        <v>0</v>
      </c>
      <c r="W35" s="14"/>
      <c r="X35" s="5" t="str">
        <f t="shared" si="0"/>
        <v>No</v>
      </c>
      <c r="Y35" s="14"/>
      <c r="Z35" s="5"/>
      <c r="AA35" s="14"/>
      <c r="AB35" s="5"/>
      <c r="AC35" s="28"/>
      <c r="AD35" s="5"/>
      <c r="AE35" s="14"/>
      <c r="AF35" s="5"/>
      <c r="AG35" s="7"/>
    </row>
    <row r="36" spans="1:33" s="54" customFormat="1">
      <c r="A36" s="8" t="s">
        <v>2306</v>
      </c>
      <c r="B36" s="8" t="s">
        <v>1466</v>
      </c>
      <c r="C36" s="9" t="s">
        <v>106</v>
      </c>
      <c r="D36" s="185" t="s">
        <v>2307</v>
      </c>
      <c r="E36" s="188" t="s">
        <v>2308</v>
      </c>
      <c r="F36" s="9" t="s">
        <v>157</v>
      </c>
      <c r="G36" s="9" t="s">
        <v>147</v>
      </c>
      <c r="H36" s="10">
        <v>0</v>
      </c>
      <c r="I36" s="11">
        <v>715</v>
      </c>
      <c r="J36" s="24">
        <v>0</v>
      </c>
      <c r="K36" s="12"/>
      <c r="L36" s="14">
        <v>444866</v>
      </c>
      <c r="M36" s="14"/>
      <c r="N36" s="21">
        <v>0</v>
      </c>
      <c r="O36" s="14"/>
      <c r="P36" s="21">
        <v>178200</v>
      </c>
      <c r="Q36" s="14"/>
      <c r="R36" s="21">
        <v>0</v>
      </c>
      <c r="S36" s="14"/>
      <c r="T36" s="21">
        <v>1585359</v>
      </c>
      <c r="U36" s="14"/>
      <c r="V36" s="22">
        <v>2208425</v>
      </c>
      <c r="W36" s="14"/>
      <c r="X36" s="5" t="str">
        <f t="shared" si="0"/>
        <v>No</v>
      </c>
      <c r="Y36" s="14"/>
      <c r="Z36" s="5"/>
      <c r="AA36" s="14"/>
      <c r="AB36" s="5"/>
      <c r="AC36" s="28"/>
      <c r="AD36" s="5"/>
      <c r="AE36" s="14"/>
      <c r="AF36" s="5"/>
      <c r="AG36" s="7"/>
    </row>
    <row r="37" spans="1:33" s="54" customFormat="1">
      <c r="A37" s="8" t="s">
        <v>4769</v>
      </c>
      <c r="B37" s="8" t="s">
        <v>4770</v>
      </c>
      <c r="C37" s="9" t="s">
        <v>91</v>
      </c>
      <c r="D37" s="185">
        <v>9013</v>
      </c>
      <c r="E37" s="188">
        <v>90013</v>
      </c>
      <c r="F37" s="9" t="s">
        <v>88</v>
      </c>
      <c r="G37" s="9" t="s">
        <v>84</v>
      </c>
      <c r="H37" s="10">
        <v>1664496</v>
      </c>
      <c r="I37" s="11">
        <v>654</v>
      </c>
      <c r="J37" s="24">
        <v>0</v>
      </c>
      <c r="K37" s="12"/>
      <c r="L37" s="14">
        <v>2811311</v>
      </c>
      <c r="M37" s="14"/>
      <c r="N37" s="21">
        <v>0</v>
      </c>
      <c r="O37" s="14"/>
      <c r="P37" s="21">
        <v>177695716</v>
      </c>
      <c r="Q37" s="14"/>
      <c r="R37" s="21">
        <v>25127655</v>
      </c>
      <c r="S37" s="14"/>
      <c r="T37" s="21">
        <v>140072119</v>
      </c>
      <c r="U37" s="14"/>
      <c r="V37" s="22">
        <v>345706801</v>
      </c>
      <c r="W37" s="14"/>
      <c r="X37" s="5" t="str">
        <f t="shared" si="0"/>
        <v>No</v>
      </c>
      <c r="Y37" s="14"/>
      <c r="Z37" s="5"/>
      <c r="AA37" s="14"/>
      <c r="AB37" s="5"/>
      <c r="AC37" s="28"/>
      <c r="AD37" s="5"/>
      <c r="AE37" s="14"/>
      <c r="AF37" s="5"/>
      <c r="AG37" s="7"/>
    </row>
    <row r="38" spans="1:33" s="54" customFormat="1">
      <c r="A38" s="8" t="s">
        <v>85</v>
      </c>
      <c r="B38" s="8" t="s">
        <v>86</v>
      </c>
      <c r="C38" s="9" t="s">
        <v>87</v>
      </c>
      <c r="D38" s="185">
        <v>29</v>
      </c>
      <c r="E38" s="188">
        <v>29</v>
      </c>
      <c r="F38" s="9" t="s">
        <v>88</v>
      </c>
      <c r="G38" s="9" t="s">
        <v>84</v>
      </c>
      <c r="H38" s="10">
        <v>3059393</v>
      </c>
      <c r="I38" s="11">
        <v>621</v>
      </c>
      <c r="J38" s="24">
        <v>0</v>
      </c>
      <c r="K38" s="12"/>
      <c r="L38" s="14">
        <v>591677</v>
      </c>
      <c r="M38" s="14"/>
      <c r="N38" s="21">
        <v>34312556</v>
      </c>
      <c r="O38" s="14"/>
      <c r="P38" s="21">
        <v>0</v>
      </c>
      <c r="Q38" s="14"/>
      <c r="R38" s="21">
        <v>4416730</v>
      </c>
      <c r="S38" s="14"/>
      <c r="T38" s="21">
        <v>23172670</v>
      </c>
      <c r="U38" s="14"/>
      <c r="V38" s="22">
        <v>62493633</v>
      </c>
      <c r="W38" s="14"/>
      <c r="X38" s="5" t="str">
        <f t="shared" si="0"/>
        <v>No</v>
      </c>
      <c r="Y38" s="14"/>
      <c r="Z38" s="5"/>
      <c r="AA38" s="14"/>
      <c r="AB38" s="5"/>
      <c r="AC38" s="28"/>
      <c r="AD38" s="5"/>
      <c r="AE38" s="14"/>
      <c r="AF38" s="5"/>
      <c r="AG38" s="7"/>
    </row>
    <row r="39" spans="1:33" s="54" customFormat="1">
      <c r="A39" s="8" t="s">
        <v>4164</v>
      </c>
      <c r="B39" s="8" t="s">
        <v>4165</v>
      </c>
      <c r="C39" s="9" t="s">
        <v>171</v>
      </c>
      <c r="D39" s="185">
        <v>4035</v>
      </c>
      <c r="E39" s="188">
        <v>40035</v>
      </c>
      <c r="F39" s="9" t="s">
        <v>88</v>
      </c>
      <c r="G39" s="9" t="s">
        <v>84</v>
      </c>
      <c r="H39" s="10">
        <v>1510516</v>
      </c>
      <c r="I39" s="11">
        <v>610</v>
      </c>
      <c r="J39" s="24">
        <v>0</v>
      </c>
      <c r="K39" s="12"/>
      <c r="L39" s="14">
        <v>4500</v>
      </c>
      <c r="M39" s="14"/>
      <c r="N39" s="21">
        <v>0</v>
      </c>
      <c r="O39" s="14"/>
      <c r="P39" s="21">
        <v>1918033</v>
      </c>
      <c r="Q39" s="14"/>
      <c r="R39" s="21">
        <v>48167</v>
      </c>
      <c r="S39" s="14"/>
      <c r="T39" s="21">
        <v>22340831</v>
      </c>
      <c r="U39" s="14"/>
      <c r="V39" s="22">
        <v>24311531</v>
      </c>
      <c r="W39" s="14"/>
      <c r="X39" s="5" t="str">
        <f t="shared" si="0"/>
        <v>No</v>
      </c>
      <c r="Y39" s="14"/>
      <c r="Z39" s="5"/>
      <c r="AA39" s="14"/>
      <c r="AB39" s="5"/>
      <c r="AC39" s="28"/>
      <c r="AD39" s="5"/>
      <c r="AE39" s="14"/>
      <c r="AF39" s="5"/>
      <c r="AG39" s="7"/>
    </row>
    <row r="40" spans="1:33" s="54" customFormat="1">
      <c r="A40" s="8" t="s">
        <v>4802</v>
      </c>
      <c r="B40" s="8" t="s">
        <v>4803</v>
      </c>
      <c r="C40" s="9" t="s">
        <v>141</v>
      </c>
      <c r="D40" s="185">
        <v>3070</v>
      </c>
      <c r="E40" s="188">
        <v>30070</v>
      </c>
      <c r="F40" s="9" t="s">
        <v>88</v>
      </c>
      <c r="G40" s="9" t="s">
        <v>84</v>
      </c>
      <c r="H40" s="10">
        <v>4586770</v>
      </c>
      <c r="I40" s="11">
        <v>609</v>
      </c>
      <c r="J40" s="24">
        <v>0</v>
      </c>
      <c r="K40" s="12"/>
      <c r="L40" s="14">
        <v>0</v>
      </c>
      <c r="M40" s="14"/>
      <c r="N40" s="21">
        <v>0</v>
      </c>
      <c r="O40" s="14"/>
      <c r="P40" s="21">
        <v>831067</v>
      </c>
      <c r="Q40" s="14"/>
      <c r="R40" s="21">
        <v>2499243</v>
      </c>
      <c r="S40" s="14"/>
      <c r="T40" s="21">
        <v>598793</v>
      </c>
      <c r="U40" s="14"/>
      <c r="V40" s="22">
        <v>3929103</v>
      </c>
      <c r="W40" s="14"/>
      <c r="X40" s="5" t="str">
        <f t="shared" si="0"/>
        <v>No</v>
      </c>
      <c r="Y40" s="14"/>
      <c r="Z40" s="5"/>
      <c r="AA40" s="14"/>
      <c r="AB40" s="5"/>
      <c r="AC40" s="28"/>
      <c r="AD40" s="5"/>
      <c r="AE40" s="14"/>
      <c r="AF40" s="5"/>
      <c r="AG40" s="7"/>
    </row>
    <row r="41" spans="1:33" s="54" customFormat="1">
      <c r="A41" s="8" t="s">
        <v>4144</v>
      </c>
      <c r="B41" s="8" t="s">
        <v>727</v>
      </c>
      <c r="C41" s="9" t="s">
        <v>39</v>
      </c>
      <c r="D41" s="185">
        <v>9032</v>
      </c>
      <c r="E41" s="188">
        <v>90032</v>
      </c>
      <c r="F41" s="9" t="s">
        <v>83</v>
      </c>
      <c r="G41" s="9" t="s">
        <v>84</v>
      </c>
      <c r="H41" s="10">
        <v>3629114</v>
      </c>
      <c r="I41" s="11">
        <v>562</v>
      </c>
      <c r="J41" s="24">
        <v>0</v>
      </c>
      <c r="K41" s="12"/>
      <c r="L41" s="14">
        <v>1228525</v>
      </c>
      <c r="M41" s="14"/>
      <c r="N41" s="21">
        <v>0</v>
      </c>
      <c r="O41" s="14"/>
      <c r="P41" s="21">
        <v>17910187</v>
      </c>
      <c r="Q41" s="14"/>
      <c r="R41" s="21">
        <v>0</v>
      </c>
      <c r="S41" s="14"/>
      <c r="T41" s="21">
        <v>53415638</v>
      </c>
      <c r="U41" s="14"/>
      <c r="V41" s="22">
        <v>72554350</v>
      </c>
      <c r="W41" s="14"/>
      <c r="X41" s="5" t="str">
        <f t="shared" si="0"/>
        <v>No</v>
      </c>
      <c r="Y41" s="14"/>
      <c r="Z41" s="5"/>
      <c r="AA41" s="14"/>
      <c r="AB41" s="5"/>
      <c r="AC41" s="28"/>
      <c r="AD41" s="5"/>
      <c r="AE41" s="14"/>
      <c r="AF41" s="5"/>
      <c r="AG41" s="7"/>
    </row>
    <row r="42" spans="1:33" s="54" customFormat="1">
      <c r="A42" s="8" t="s">
        <v>417</v>
      </c>
      <c r="B42" s="8" t="s">
        <v>418</v>
      </c>
      <c r="C42" s="9" t="s">
        <v>91</v>
      </c>
      <c r="D42" s="185">
        <v>9003</v>
      </c>
      <c r="E42" s="188">
        <v>90003</v>
      </c>
      <c r="F42" s="9" t="s">
        <v>88</v>
      </c>
      <c r="G42" s="9" t="s">
        <v>84</v>
      </c>
      <c r="H42" s="10">
        <v>3281212</v>
      </c>
      <c r="I42" s="11">
        <v>559</v>
      </c>
      <c r="J42" s="24">
        <v>0</v>
      </c>
      <c r="K42" s="12"/>
      <c r="L42" s="14">
        <v>1804666</v>
      </c>
      <c r="M42" s="14"/>
      <c r="N42" s="21">
        <v>182965385</v>
      </c>
      <c r="O42" s="14"/>
      <c r="P42" s="21">
        <v>143959450</v>
      </c>
      <c r="Q42" s="14"/>
      <c r="R42" s="21">
        <v>80147542</v>
      </c>
      <c r="S42" s="14"/>
      <c r="T42" s="21">
        <v>116358651</v>
      </c>
      <c r="U42" s="14"/>
      <c r="V42" s="22">
        <v>525235694</v>
      </c>
      <c r="W42" s="14"/>
      <c r="X42" s="5" t="str">
        <f t="shared" si="0"/>
        <v>No</v>
      </c>
      <c r="Y42" s="14"/>
      <c r="Z42" s="5"/>
      <c r="AA42" s="14"/>
      <c r="AB42" s="5"/>
      <c r="AC42" s="28"/>
      <c r="AD42" s="5"/>
      <c r="AE42" s="14"/>
      <c r="AF42" s="5"/>
      <c r="AG42" s="7"/>
    </row>
    <row r="43" spans="1:33" s="54" customFormat="1">
      <c r="A43" s="8" t="s">
        <v>2077</v>
      </c>
      <c r="B43" s="8" t="s">
        <v>372</v>
      </c>
      <c r="C43" s="9" t="s">
        <v>79</v>
      </c>
      <c r="D43" s="185">
        <v>9045</v>
      </c>
      <c r="E43" s="188">
        <v>90045</v>
      </c>
      <c r="F43" s="9" t="s">
        <v>88</v>
      </c>
      <c r="G43" s="9" t="s">
        <v>84</v>
      </c>
      <c r="H43" s="10">
        <v>1886011</v>
      </c>
      <c r="I43" s="11">
        <v>557</v>
      </c>
      <c r="J43" s="24">
        <v>0</v>
      </c>
      <c r="K43" s="12"/>
      <c r="L43" s="14">
        <v>0</v>
      </c>
      <c r="M43" s="14"/>
      <c r="N43" s="21">
        <v>0</v>
      </c>
      <c r="O43" s="14"/>
      <c r="P43" s="21">
        <v>0</v>
      </c>
      <c r="Q43" s="14"/>
      <c r="R43" s="21">
        <v>17681052</v>
      </c>
      <c r="S43" s="14"/>
      <c r="T43" s="21">
        <v>67713362</v>
      </c>
      <c r="U43" s="14"/>
      <c r="V43" s="22">
        <v>85394414</v>
      </c>
      <c r="W43" s="14"/>
      <c r="X43" s="5" t="str">
        <f t="shared" si="0"/>
        <v>No</v>
      </c>
      <c r="Y43" s="14"/>
      <c r="Z43" s="5"/>
      <c r="AA43" s="14"/>
      <c r="AB43" s="5"/>
      <c r="AC43" s="28"/>
      <c r="AD43" s="5"/>
      <c r="AE43" s="14"/>
      <c r="AF43" s="5"/>
      <c r="AG43" s="7"/>
    </row>
    <row r="44" spans="1:33" s="54" customFormat="1">
      <c r="A44" s="8" t="s">
        <v>449</v>
      </c>
      <c r="B44" s="8" t="s">
        <v>450</v>
      </c>
      <c r="C44" s="9" t="s">
        <v>91</v>
      </c>
      <c r="D44" s="185">
        <v>9230</v>
      </c>
      <c r="E44" s="188">
        <v>90230</v>
      </c>
      <c r="F44" s="9" t="s">
        <v>83</v>
      </c>
      <c r="G44" s="9" t="s">
        <v>84</v>
      </c>
      <c r="H44" s="10">
        <v>87941</v>
      </c>
      <c r="I44" s="11">
        <v>552</v>
      </c>
      <c r="J44" s="24">
        <v>0</v>
      </c>
      <c r="K44" s="12"/>
      <c r="L44" s="14">
        <v>0</v>
      </c>
      <c r="M44" s="14"/>
      <c r="N44" s="21">
        <v>0</v>
      </c>
      <c r="O44" s="14"/>
      <c r="P44" s="21">
        <v>0</v>
      </c>
      <c r="Q44" s="14"/>
      <c r="R44" s="21">
        <v>0</v>
      </c>
      <c r="S44" s="14"/>
      <c r="T44" s="21">
        <v>0</v>
      </c>
      <c r="U44" s="14"/>
      <c r="V44" s="22">
        <v>0</v>
      </c>
      <c r="W44" s="14"/>
      <c r="X44" s="5" t="str">
        <f t="shared" si="0"/>
        <v>No</v>
      </c>
      <c r="Y44" s="14"/>
      <c r="Z44" s="5"/>
      <c r="AA44" s="14"/>
      <c r="AB44" s="5"/>
      <c r="AC44" s="28"/>
      <c r="AD44" s="5"/>
      <c r="AE44" s="14"/>
      <c r="AF44" s="5"/>
      <c r="AG44" s="7"/>
    </row>
    <row r="45" spans="1:33" s="54" customFormat="1">
      <c r="A45" s="8" t="s">
        <v>2977</v>
      </c>
      <c r="B45" s="8" t="s">
        <v>2978</v>
      </c>
      <c r="C45" s="9" t="s">
        <v>87</v>
      </c>
      <c r="D45" s="185">
        <v>3</v>
      </c>
      <c r="E45" s="188">
        <v>3</v>
      </c>
      <c r="F45" s="9" t="s">
        <v>88</v>
      </c>
      <c r="G45" s="9" t="s">
        <v>84</v>
      </c>
      <c r="H45" s="10">
        <v>3059393</v>
      </c>
      <c r="I45" s="11">
        <v>533</v>
      </c>
      <c r="J45" s="24">
        <v>0</v>
      </c>
      <c r="K45" s="12"/>
      <c r="L45" s="14">
        <v>0</v>
      </c>
      <c r="M45" s="14"/>
      <c r="N45" s="21">
        <v>12603084</v>
      </c>
      <c r="O45" s="14"/>
      <c r="P45" s="21">
        <v>0</v>
      </c>
      <c r="Q45" s="14"/>
      <c r="R45" s="21">
        <v>0</v>
      </c>
      <c r="S45" s="14"/>
      <c r="T45" s="21">
        <v>1053300</v>
      </c>
      <c r="U45" s="14"/>
      <c r="V45" s="22">
        <v>13656384</v>
      </c>
      <c r="W45" s="14"/>
      <c r="X45" s="5" t="str">
        <f t="shared" si="0"/>
        <v>No</v>
      </c>
      <c r="Y45" s="14"/>
      <c r="Z45" s="5"/>
      <c r="AA45" s="14"/>
      <c r="AB45" s="5"/>
      <c r="AC45" s="28"/>
      <c r="AD45" s="5"/>
      <c r="AE45" s="14"/>
      <c r="AF45" s="5"/>
      <c r="AG45" s="7"/>
    </row>
    <row r="46" spans="1:33" s="54" customFormat="1">
      <c r="A46" s="8" t="s">
        <v>6511</v>
      </c>
      <c r="B46" s="8" t="s">
        <v>728</v>
      </c>
      <c r="C46" s="9" t="s">
        <v>178</v>
      </c>
      <c r="D46" s="185">
        <v>5193</v>
      </c>
      <c r="E46" s="188">
        <v>50193</v>
      </c>
      <c r="F46" s="9" t="s">
        <v>183</v>
      </c>
      <c r="G46" s="9" t="s">
        <v>84</v>
      </c>
      <c r="H46" s="10">
        <v>3734090</v>
      </c>
      <c r="I46" s="11">
        <v>523</v>
      </c>
      <c r="J46" s="24">
        <v>0</v>
      </c>
      <c r="K46" s="12"/>
      <c r="L46" s="14">
        <v>0</v>
      </c>
      <c r="M46" s="14"/>
      <c r="N46" s="21">
        <v>0</v>
      </c>
      <c r="O46" s="14"/>
      <c r="P46" s="21">
        <v>0</v>
      </c>
      <c r="Q46" s="14"/>
      <c r="R46" s="21">
        <v>0</v>
      </c>
      <c r="S46" s="14"/>
      <c r="T46" s="21">
        <v>0</v>
      </c>
      <c r="U46" s="14"/>
      <c r="V46" s="22">
        <v>0</v>
      </c>
      <c r="W46" s="14"/>
      <c r="X46" s="5" t="str">
        <f t="shared" si="0"/>
        <v>No</v>
      </c>
      <c r="Y46" s="14"/>
      <c r="Z46" s="5"/>
      <c r="AA46" s="14"/>
      <c r="AB46" s="5"/>
      <c r="AC46" s="28"/>
      <c r="AD46" s="5"/>
      <c r="AE46" s="14"/>
      <c r="AF46" s="5"/>
      <c r="AG46" s="7"/>
    </row>
    <row r="47" spans="1:33" s="54" customFormat="1">
      <c r="A47" s="8" t="s">
        <v>2844</v>
      </c>
      <c r="B47" s="8" t="s">
        <v>412</v>
      </c>
      <c r="C47" s="9" t="s">
        <v>178</v>
      </c>
      <c r="D47" s="185">
        <v>5119</v>
      </c>
      <c r="E47" s="188">
        <v>50119</v>
      </c>
      <c r="F47" s="9" t="s">
        <v>83</v>
      </c>
      <c r="G47" s="9" t="s">
        <v>84</v>
      </c>
      <c r="H47" s="10">
        <v>3734090</v>
      </c>
      <c r="I47" s="11">
        <v>519</v>
      </c>
      <c r="J47" s="24">
        <v>0</v>
      </c>
      <c r="K47" s="12"/>
      <c r="L47" s="14">
        <v>0</v>
      </c>
      <c r="M47" s="14"/>
      <c r="N47" s="21">
        <v>0</v>
      </c>
      <c r="O47" s="14"/>
      <c r="P47" s="21">
        <v>0</v>
      </c>
      <c r="Q47" s="14"/>
      <c r="R47" s="21">
        <v>216762</v>
      </c>
      <c r="S47" s="14"/>
      <c r="T47" s="21">
        <v>2367442</v>
      </c>
      <c r="U47" s="14"/>
      <c r="V47" s="22">
        <v>2584204</v>
      </c>
      <c r="W47" s="14"/>
      <c r="X47" s="5" t="str">
        <f t="shared" si="0"/>
        <v>No</v>
      </c>
      <c r="Y47" s="14"/>
      <c r="Z47" s="5"/>
      <c r="AA47" s="14"/>
      <c r="AB47" s="5"/>
      <c r="AC47" s="28"/>
      <c r="AD47" s="5"/>
      <c r="AE47" s="14"/>
      <c r="AF47" s="5"/>
      <c r="AG47" s="7"/>
    </row>
    <row r="48" spans="1:33" s="54" customFormat="1">
      <c r="A48" s="8" t="s">
        <v>2961</v>
      </c>
      <c r="B48" s="8" t="s">
        <v>100</v>
      </c>
      <c r="C48" s="9" t="s">
        <v>46</v>
      </c>
      <c r="D48" s="185">
        <v>5155</v>
      </c>
      <c r="E48" s="188">
        <v>50155</v>
      </c>
      <c r="F48" s="9" t="s">
        <v>98</v>
      </c>
      <c r="G48" s="9" t="s">
        <v>84</v>
      </c>
      <c r="H48" s="10">
        <v>2650890</v>
      </c>
      <c r="I48" s="11">
        <v>499</v>
      </c>
      <c r="J48" s="24">
        <v>0</v>
      </c>
      <c r="K48" s="12"/>
      <c r="L48" s="14">
        <v>0</v>
      </c>
      <c r="M48" s="14"/>
      <c r="N48" s="21">
        <v>3430157</v>
      </c>
      <c r="O48" s="14"/>
      <c r="P48" s="21">
        <v>0</v>
      </c>
      <c r="Q48" s="14"/>
      <c r="R48" s="21">
        <v>225984</v>
      </c>
      <c r="S48" s="14"/>
      <c r="T48" s="21">
        <v>8557314</v>
      </c>
      <c r="U48" s="14"/>
      <c r="V48" s="22">
        <v>12213455</v>
      </c>
      <c r="W48" s="14"/>
      <c r="X48" s="5" t="str">
        <f t="shared" si="0"/>
        <v>No</v>
      </c>
      <c r="Y48" s="14"/>
      <c r="Z48" s="5"/>
      <c r="AA48" s="14"/>
      <c r="AB48" s="5"/>
      <c r="AC48" s="28"/>
      <c r="AD48" s="5"/>
      <c r="AE48" s="14"/>
      <c r="AF48" s="5"/>
      <c r="AG48" s="7"/>
    </row>
    <row r="49" spans="1:33" s="54" customFormat="1">
      <c r="A49" s="8" t="s">
        <v>229</v>
      </c>
      <c r="B49" s="8" t="s">
        <v>230</v>
      </c>
      <c r="C49" s="9" t="s">
        <v>171</v>
      </c>
      <c r="D49" s="185">
        <v>4029</v>
      </c>
      <c r="E49" s="188">
        <v>40029</v>
      </c>
      <c r="F49" s="9" t="s">
        <v>83</v>
      </c>
      <c r="G49" s="9" t="s">
        <v>84</v>
      </c>
      <c r="H49" s="10">
        <v>5502379</v>
      </c>
      <c r="I49" s="11">
        <v>494</v>
      </c>
      <c r="J49" s="24">
        <v>0</v>
      </c>
      <c r="K49" s="12"/>
      <c r="L49" s="14">
        <v>0</v>
      </c>
      <c r="M49" s="14"/>
      <c r="N49" s="21">
        <v>0</v>
      </c>
      <c r="O49" s="14"/>
      <c r="P49" s="21">
        <v>0</v>
      </c>
      <c r="Q49" s="14"/>
      <c r="R49" s="21">
        <v>0</v>
      </c>
      <c r="S49" s="14"/>
      <c r="T49" s="21">
        <v>7321142</v>
      </c>
      <c r="U49" s="14"/>
      <c r="V49" s="22">
        <v>7321142</v>
      </c>
      <c r="W49" s="14"/>
      <c r="X49" s="5" t="str">
        <f t="shared" si="0"/>
        <v>No</v>
      </c>
      <c r="Y49" s="14"/>
      <c r="Z49" s="5"/>
      <c r="AA49" s="14"/>
      <c r="AB49" s="5"/>
      <c r="AC49" s="28"/>
      <c r="AD49" s="5"/>
      <c r="AE49" s="14"/>
      <c r="AF49" s="5"/>
      <c r="AG49" s="7"/>
    </row>
    <row r="50" spans="1:33" s="54" customFormat="1">
      <c r="A50" s="8" t="s">
        <v>5101</v>
      </c>
      <c r="B50" s="8" t="s">
        <v>2836</v>
      </c>
      <c r="C50" s="9" t="s">
        <v>466</v>
      </c>
      <c r="D50" s="185">
        <v>5015</v>
      </c>
      <c r="E50" s="188">
        <v>50015</v>
      </c>
      <c r="F50" s="9" t="s">
        <v>88</v>
      </c>
      <c r="G50" s="9" t="s">
        <v>84</v>
      </c>
      <c r="H50" s="10">
        <v>1780673</v>
      </c>
      <c r="I50" s="11">
        <v>487</v>
      </c>
      <c r="J50" s="24">
        <v>0</v>
      </c>
      <c r="K50" s="12"/>
      <c r="L50" s="14">
        <v>0</v>
      </c>
      <c r="M50" s="14"/>
      <c r="N50" s="21">
        <v>0</v>
      </c>
      <c r="O50" s="14"/>
      <c r="P50" s="21">
        <v>30247409</v>
      </c>
      <c r="Q50" s="14"/>
      <c r="R50" s="21">
        <v>1605945</v>
      </c>
      <c r="S50" s="14"/>
      <c r="T50" s="21">
        <v>28014469</v>
      </c>
      <c r="U50" s="14"/>
      <c r="V50" s="22">
        <v>59867823</v>
      </c>
      <c r="W50" s="14"/>
      <c r="X50" s="5" t="str">
        <f t="shared" si="0"/>
        <v>No</v>
      </c>
      <c r="Y50" s="14"/>
      <c r="Z50" s="5"/>
      <c r="AA50" s="14"/>
      <c r="AB50" s="5"/>
      <c r="AC50" s="28"/>
      <c r="AD50" s="5"/>
      <c r="AE50" s="14"/>
      <c r="AF50" s="5"/>
      <c r="AG50" s="7"/>
    </row>
    <row r="51" spans="1:33" s="54" customFormat="1">
      <c r="A51" s="8" t="s">
        <v>468</v>
      </c>
      <c r="B51" s="8" t="s">
        <v>469</v>
      </c>
      <c r="C51" s="9" t="s">
        <v>106</v>
      </c>
      <c r="D51" s="185">
        <v>7006</v>
      </c>
      <c r="E51" s="188">
        <v>70006</v>
      </c>
      <c r="F51" s="9" t="s">
        <v>88</v>
      </c>
      <c r="G51" s="9" t="s">
        <v>84</v>
      </c>
      <c r="H51" s="10">
        <v>2150706</v>
      </c>
      <c r="I51" s="11">
        <v>482</v>
      </c>
      <c r="J51" s="24">
        <v>0</v>
      </c>
      <c r="K51" s="12"/>
      <c r="L51" s="14">
        <v>0</v>
      </c>
      <c r="M51" s="14"/>
      <c r="N51" s="21">
        <v>0</v>
      </c>
      <c r="O51" s="14"/>
      <c r="P51" s="21">
        <v>10233691</v>
      </c>
      <c r="Q51" s="14"/>
      <c r="R51" s="21">
        <v>0</v>
      </c>
      <c r="S51" s="14"/>
      <c r="T51" s="21">
        <v>31313283</v>
      </c>
      <c r="U51" s="14"/>
      <c r="V51" s="22">
        <v>41546974</v>
      </c>
      <c r="W51" s="14"/>
      <c r="X51" s="5" t="str">
        <f t="shared" si="0"/>
        <v>No</v>
      </c>
      <c r="Y51" s="14"/>
      <c r="Z51" s="5"/>
      <c r="AA51" s="14"/>
      <c r="AB51" s="5"/>
      <c r="AC51" s="28"/>
      <c r="AD51" s="5"/>
      <c r="AE51" s="14"/>
      <c r="AF51" s="5"/>
      <c r="AG51" s="7"/>
    </row>
    <row r="52" spans="1:33" s="54" customFormat="1">
      <c r="A52" s="8" t="s">
        <v>1799</v>
      </c>
      <c r="B52" s="8" t="s">
        <v>207</v>
      </c>
      <c r="C52" s="9" t="s">
        <v>1800</v>
      </c>
      <c r="D52" s="185">
        <v>3075</v>
      </c>
      <c r="E52" s="188">
        <v>30075</v>
      </c>
      <c r="F52" s="9" t="s">
        <v>88</v>
      </c>
      <c r="G52" s="9" t="s">
        <v>84</v>
      </c>
      <c r="H52" s="10">
        <v>5441567</v>
      </c>
      <c r="I52" s="11">
        <v>451</v>
      </c>
      <c r="J52" s="24">
        <v>0</v>
      </c>
      <c r="K52" s="12"/>
      <c r="L52" s="14">
        <v>0</v>
      </c>
      <c r="M52" s="14"/>
      <c r="N52" s="21">
        <v>0</v>
      </c>
      <c r="O52" s="14"/>
      <c r="P52" s="21">
        <v>0</v>
      </c>
      <c r="Q52" s="14"/>
      <c r="R52" s="21">
        <v>11983116</v>
      </c>
      <c r="S52" s="14"/>
      <c r="T52" s="21">
        <v>10407583</v>
      </c>
      <c r="U52" s="14"/>
      <c r="V52" s="22">
        <v>22390699</v>
      </c>
      <c r="W52" s="14"/>
      <c r="X52" s="5" t="str">
        <f t="shared" si="0"/>
        <v>No</v>
      </c>
      <c r="Y52" s="14"/>
      <c r="Z52" s="5"/>
      <c r="AA52" s="14"/>
      <c r="AB52" s="5"/>
      <c r="AC52" s="28"/>
      <c r="AD52" s="5"/>
      <c r="AE52" s="14"/>
      <c r="AF52" s="5"/>
      <c r="AG52" s="7"/>
    </row>
    <row r="53" spans="1:33" s="54" customFormat="1">
      <c r="A53" s="8" t="s">
        <v>6512</v>
      </c>
      <c r="B53" s="8" t="s">
        <v>727</v>
      </c>
      <c r="C53" s="9" t="s">
        <v>39</v>
      </c>
      <c r="D53" s="185">
        <v>9136</v>
      </c>
      <c r="E53" s="188">
        <v>90136</v>
      </c>
      <c r="F53" s="9" t="s">
        <v>88</v>
      </c>
      <c r="G53" s="9" t="s">
        <v>84</v>
      </c>
      <c r="H53" s="10">
        <v>3629114</v>
      </c>
      <c r="I53" s="11">
        <v>434</v>
      </c>
      <c r="J53" s="24">
        <v>0</v>
      </c>
      <c r="K53" s="12"/>
      <c r="L53" s="14">
        <v>0</v>
      </c>
      <c r="M53" s="14"/>
      <c r="N53" s="21">
        <v>0</v>
      </c>
      <c r="O53" s="14"/>
      <c r="P53" s="21">
        <v>2726160</v>
      </c>
      <c r="Q53" s="14"/>
      <c r="R53" s="21">
        <v>0</v>
      </c>
      <c r="S53" s="14"/>
      <c r="T53" s="21">
        <v>7418577</v>
      </c>
      <c r="U53" s="14"/>
      <c r="V53" s="22">
        <v>10144737</v>
      </c>
      <c r="W53" s="14"/>
      <c r="X53" s="5" t="str">
        <f t="shared" si="0"/>
        <v>No</v>
      </c>
      <c r="Y53" s="14"/>
      <c r="Z53" s="5"/>
      <c r="AA53" s="14"/>
      <c r="AB53" s="5"/>
      <c r="AC53" s="28"/>
      <c r="AD53" s="5"/>
      <c r="AE53" s="14"/>
      <c r="AF53" s="5"/>
      <c r="AG53" s="7"/>
    </row>
    <row r="54" spans="1:33" s="54" customFormat="1">
      <c r="A54" s="8" t="s">
        <v>4085</v>
      </c>
      <c r="B54" s="8" t="s">
        <v>4086</v>
      </c>
      <c r="C54" s="9" t="s">
        <v>87</v>
      </c>
      <c r="D54" s="185">
        <v>18</v>
      </c>
      <c r="E54" s="188">
        <v>18</v>
      </c>
      <c r="F54" s="9" t="s">
        <v>88</v>
      </c>
      <c r="G54" s="9" t="s">
        <v>84</v>
      </c>
      <c r="H54" s="10">
        <v>210975</v>
      </c>
      <c r="I54" s="11">
        <v>431</v>
      </c>
      <c r="J54" s="24">
        <v>0</v>
      </c>
      <c r="K54" s="12"/>
      <c r="L54" s="14">
        <v>0</v>
      </c>
      <c r="M54" s="14"/>
      <c r="N54" s="21">
        <v>0</v>
      </c>
      <c r="O54" s="14"/>
      <c r="P54" s="21">
        <v>1240078</v>
      </c>
      <c r="Q54" s="14"/>
      <c r="R54" s="21">
        <v>1074125</v>
      </c>
      <c r="S54" s="14"/>
      <c r="T54" s="21">
        <v>1205336</v>
      </c>
      <c r="U54" s="14"/>
      <c r="V54" s="22">
        <v>3519539</v>
      </c>
      <c r="W54" s="14"/>
      <c r="X54" s="5" t="str">
        <f t="shared" si="0"/>
        <v>No</v>
      </c>
      <c r="Y54" s="14"/>
      <c r="Z54" s="5"/>
      <c r="AA54" s="14"/>
      <c r="AB54" s="5"/>
      <c r="AC54" s="28"/>
      <c r="AD54" s="5"/>
      <c r="AE54" s="14"/>
      <c r="AF54" s="5"/>
      <c r="AG54" s="7"/>
    </row>
    <row r="55" spans="1:33" s="54" customFormat="1">
      <c r="A55" s="8" t="s">
        <v>169</v>
      </c>
      <c r="B55" s="8" t="s">
        <v>170</v>
      </c>
      <c r="C55" s="9" t="s">
        <v>171</v>
      </c>
      <c r="D55" s="185">
        <v>4037</v>
      </c>
      <c r="E55" s="188">
        <v>40037</v>
      </c>
      <c r="F55" s="9" t="s">
        <v>83</v>
      </c>
      <c r="G55" s="9" t="s">
        <v>84</v>
      </c>
      <c r="H55" s="10">
        <v>5502379</v>
      </c>
      <c r="I55" s="11">
        <v>431</v>
      </c>
      <c r="J55" s="24">
        <v>0</v>
      </c>
      <c r="K55" s="12"/>
      <c r="L55" s="14">
        <v>0</v>
      </c>
      <c r="M55" s="14"/>
      <c r="N55" s="21">
        <v>0</v>
      </c>
      <c r="O55" s="14"/>
      <c r="P55" s="21">
        <v>0</v>
      </c>
      <c r="Q55" s="14"/>
      <c r="R55" s="21">
        <v>0</v>
      </c>
      <c r="S55" s="14"/>
      <c r="T55" s="21">
        <v>3415795</v>
      </c>
      <c r="U55" s="14"/>
      <c r="V55" s="22">
        <v>3415795</v>
      </c>
      <c r="W55" s="14"/>
      <c r="X55" s="5" t="str">
        <f t="shared" si="0"/>
        <v>No</v>
      </c>
      <c r="Y55" s="14"/>
      <c r="Z55" s="5"/>
      <c r="AA55" s="14"/>
      <c r="AB55" s="5"/>
      <c r="AC55" s="28"/>
      <c r="AD55" s="5"/>
      <c r="AE55" s="14"/>
      <c r="AF55" s="5"/>
      <c r="AG55" s="7"/>
    </row>
    <row r="56" spans="1:33" s="54" customFormat="1">
      <c r="A56" s="8" t="s">
        <v>3383</v>
      </c>
      <c r="B56" s="8" t="s">
        <v>3384</v>
      </c>
      <c r="C56" s="9" t="s">
        <v>58</v>
      </c>
      <c r="D56" s="185">
        <v>5008</v>
      </c>
      <c r="E56" s="188">
        <v>50008</v>
      </c>
      <c r="F56" s="9" t="s">
        <v>83</v>
      </c>
      <c r="G56" s="9" t="s">
        <v>84</v>
      </c>
      <c r="H56" s="10">
        <v>1376476</v>
      </c>
      <c r="I56" s="11">
        <v>422</v>
      </c>
      <c r="J56" s="24">
        <v>0</v>
      </c>
      <c r="K56" s="12"/>
      <c r="L56" s="14">
        <v>0</v>
      </c>
      <c r="M56" s="14"/>
      <c r="N56" s="21">
        <v>0</v>
      </c>
      <c r="O56" s="14"/>
      <c r="P56" s="21">
        <v>1949519</v>
      </c>
      <c r="Q56" s="14"/>
      <c r="R56" s="21">
        <v>0</v>
      </c>
      <c r="S56" s="14"/>
      <c r="T56" s="21">
        <v>7798075</v>
      </c>
      <c r="U56" s="14"/>
      <c r="V56" s="22">
        <v>9747594</v>
      </c>
      <c r="W56" s="14"/>
      <c r="X56" s="5" t="str">
        <f t="shared" si="0"/>
        <v>No</v>
      </c>
      <c r="Y56" s="14"/>
      <c r="Z56" s="5"/>
      <c r="AA56" s="14"/>
      <c r="AB56" s="5"/>
      <c r="AC56" s="28"/>
      <c r="AD56" s="5"/>
      <c r="AE56" s="14"/>
      <c r="AF56" s="5"/>
      <c r="AG56" s="7"/>
    </row>
    <row r="57" spans="1:33" s="54" customFormat="1">
      <c r="A57" s="8" t="s">
        <v>4797</v>
      </c>
      <c r="B57" s="8" t="s">
        <v>492</v>
      </c>
      <c r="C57" s="9" t="s">
        <v>235</v>
      </c>
      <c r="D57" s="185">
        <v>4008</v>
      </c>
      <c r="E57" s="188">
        <v>40008</v>
      </c>
      <c r="F57" s="9" t="s">
        <v>83</v>
      </c>
      <c r="G57" s="9" t="s">
        <v>84</v>
      </c>
      <c r="H57" s="10">
        <v>1249442</v>
      </c>
      <c r="I57" s="11">
        <v>419</v>
      </c>
      <c r="J57" s="24">
        <v>0</v>
      </c>
      <c r="K57" s="12"/>
      <c r="L57" s="14">
        <v>2035950</v>
      </c>
      <c r="M57" s="14"/>
      <c r="N57" s="21">
        <v>0</v>
      </c>
      <c r="O57" s="14"/>
      <c r="P57" s="21">
        <v>9855695</v>
      </c>
      <c r="Q57" s="14"/>
      <c r="R57" s="21">
        <v>24019894</v>
      </c>
      <c r="S57" s="14"/>
      <c r="T57" s="21">
        <v>197203681</v>
      </c>
      <c r="U57" s="14"/>
      <c r="V57" s="22">
        <v>233115220</v>
      </c>
      <c r="W57" s="14"/>
      <c r="X57" s="5" t="str">
        <f t="shared" si="0"/>
        <v>No</v>
      </c>
      <c r="Y57" s="14"/>
      <c r="Z57" s="5"/>
      <c r="AA57" s="14"/>
      <c r="AB57" s="5"/>
      <c r="AC57" s="28"/>
      <c r="AD57" s="5"/>
      <c r="AE57" s="14"/>
      <c r="AF57" s="5"/>
      <c r="AG57" s="7"/>
    </row>
    <row r="58" spans="1:33" s="54" customFormat="1">
      <c r="A58" s="8" t="s">
        <v>445</v>
      </c>
      <c r="B58" s="8" t="s">
        <v>430</v>
      </c>
      <c r="C58" s="9" t="s">
        <v>91</v>
      </c>
      <c r="D58" s="185">
        <v>9009</v>
      </c>
      <c r="E58" s="188">
        <v>90009</v>
      </c>
      <c r="F58" s="9" t="s">
        <v>88</v>
      </c>
      <c r="G58" s="9" t="s">
        <v>84</v>
      </c>
      <c r="H58" s="10">
        <v>3281212</v>
      </c>
      <c r="I58" s="11">
        <v>404</v>
      </c>
      <c r="J58" s="24">
        <v>0</v>
      </c>
      <c r="K58" s="12"/>
      <c r="L58" s="14">
        <v>0</v>
      </c>
      <c r="M58" s="14"/>
      <c r="N58" s="21">
        <v>0</v>
      </c>
      <c r="O58" s="14"/>
      <c r="P58" s="21">
        <v>3636614</v>
      </c>
      <c r="Q58" s="14"/>
      <c r="R58" s="21">
        <v>4979621</v>
      </c>
      <c r="S58" s="14"/>
      <c r="T58" s="21">
        <v>16808193</v>
      </c>
      <c r="U58" s="14"/>
      <c r="V58" s="22">
        <v>25424428</v>
      </c>
      <c r="W58" s="14"/>
      <c r="X58" s="5" t="str">
        <f t="shared" si="0"/>
        <v>No</v>
      </c>
      <c r="Y58" s="14"/>
      <c r="Z58" s="5"/>
      <c r="AA58" s="14"/>
      <c r="AB58" s="5"/>
      <c r="AC58" s="28"/>
      <c r="AD58" s="5"/>
      <c r="AE58" s="14"/>
      <c r="AF58" s="5"/>
      <c r="AG58" s="7"/>
    </row>
    <row r="59" spans="1:33" s="54" customFormat="1">
      <c r="A59" s="8" t="s">
        <v>726</v>
      </c>
      <c r="B59" s="8" t="s">
        <v>727</v>
      </c>
      <c r="C59" s="9" t="s">
        <v>39</v>
      </c>
      <c r="D59" s="185">
        <v>9169</v>
      </c>
      <c r="E59" s="188">
        <v>90169</v>
      </c>
      <c r="F59" s="9" t="s">
        <v>183</v>
      </c>
      <c r="G59" s="9" t="s">
        <v>84</v>
      </c>
      <c r="H59" s="10">
        <v>3629114</v>
      </c>
      <c r="I59" s="11">
        <v>398</v>
      </c>
      <c r="J59" s="24">
        <v>0</v>
      </c>
      <c r="K59" s="12"/>
      <c r="L59" s="14">
        <v>0</v>
      </c>
      <c r="M59" s="14"/>
      <c r="N59" s="21">
        <v>0</v>
      </c>
      <c r="O59" s="14"/>
      <c r="P59" s="21">
        <v>0</v>
      </c>
      <c r="Q59" s="14"/>
      <c r="R59" s="21">
        <v>0</v>
      </c>
      <c r="S59" s="14"/>
      <c r="T59" s="21">
        <v>0</v>
      </c>
      <c r="U59" s="14"/>
      <c r="V59" s="22">
        <v>0</v>
      </c>
      <c r="W59" s="14"/>
      <c r="X59" s="5" t="str">
        <f t="shared" si="0"/>
        <v>No</v>
      </c>
      <c r="Y59" s="14"/>
      <c r="Z59" s="5"/>
      <c r="AA59" s="14"/>
      <c r="AB59" s="5"/>
      <c r="AC59" s="28"/>
      <c r="AD59" s="5"/>
      <c r="AE59" s="14"/>
      <c r="AF59" s="5"/>
      <c r="AG59" s="7"/>
    </row>
    <row r="60" spans="1:33" s="54" customFormat="1">
      <c r="A60" s="8" t="s">
        <v>5180</v>
      </c>
      <c r="B60" s="8" t="s">
        <v>416</v>
      </c>
      <c r="C60" s="9" t="s">
        <v>87</v>
      </c>
      <c r="D60" s="185">
        <v>40</v>
      </c>
      <c r="E60" s="188">
        <v>40</v>
      </c>
      <c r="F60" s="9" t="s">
        <v>88</v>
      </c>
      <c r="G60" s="9" t="s">
        <v>84</v>
      </c>
      <c r="H60" s="10">
        <v>3059393</v>
      </c>
      <c r="I60" s="11">
        <v>378</v>
      </c>
      <c r="J60" s="24">
        <v>0</v>
      </c>
      <c r="K60" s="12"/>
      <c r="L60" s="14">
        <v>0</v>
      </c>
      <c r="M60" s="14"/>
      <c r="N60" s="21">
        <v>1079483018</v>
      </c>
      <c r="O60" s="14"/>
      <c r="P60" s="21">
        <v>0</v>
      </c>
      <c r="Q60" s="14"/>
      <c r="R60" s="21">
        <v>286705253</v>
      </c>
      <c r="S60" s="14"/>
      <c r="T60" s="21">
        <v>84041616</v>
      </c>
      <c r="U60" s="14"/>
      <c r="V60" s="22">
        <v>1450229887</v>
      </c>
      <c r="W60" s="14"/>
      <c r="X60" s="5" t="str">
        <f t="shared" si="0"/>
        <v>No</v>
      </c>
      <c r="Y60" s="14"/>
      <c r="Z60" s="5"/>
      <c r="AA60" s="14"/>
      <c r="AB60" s="5"/>
      <c r="AC60" s="28"/>
      <c r="AD60" s="5"/>
      <c r="AE60" s="14"/>
      <c r="AF60" s="5"/>
      <c r="AG60" s="7"/>
    </row>
    <row r="61" spans="1:33" s="54" customFormat="1">
      <c r="A61" s="8" t="s">
        <v>5102</v>
      </c>
      <c r="B61" s="8" t="s">
        <v>5103</v>
      </c>
      <c r="C61" s="9" t="s">
        <v>141</v>
      </c>
      <c r="D61" s="185">
        <v>3083</v>
      </c>
      <c r="E61" s="188">
        <v>30083</v>
      </c>
      <c r="F61" s="9" t="s">
        <v>88</v>
      </c>
      <c r="G61" s="9" t="s">
        <v>84</v>
      </c>
      <c r="H61" s="10">
        <v>1439666</v>
      </c>
      <c r="I61" s="11">
        <v>375</v>
      </c>
      <c r="J61" s="24">
        <v>0</v>
      </c>
      <c r="K61" s="12"/>
      <c r="L61" s="14">
        <v>0</v>
      </c>
      <c r="M61" s="14"/>
      <c r="N61" s="21">
        <v>0</v>
      </c>
      <c r="O61" s="14"/>
      <c r="P61" s="21">
        <v>384833</v>
      </c>
      <c r="Q61" s="14"/>
      <c r="R61" s="21">
        <v>2464655</v>
      </c>
      <c r="S61" s="14"/>
      <c r="T61" s="21">
        <v>1923300</v>
      </c>
      <c r="U61" s="14"/>
      <c r="V61" s="22">
        <v>4772788</v>
      </c>
      <c r="W61" s="14"/>
      <c r="X61" s="5" t="str">
        <f t="shared" si="0"/>
        <v>No</v>
      </c>
      <c r="Y61" s="14"/>
      <c r="Z61" s="5"/>
      <c r="AA61" s="14"/>
      <c r="AB61" s="5"/>
      <c r="AC61" s="28"/>
      <c r="AD61" s="5"/>
      <c r="AE61" s="14"/>
      <c r="AF61" s="5"/>
      <c r="AG61" s="7"/>
    </row>
    <row r="62" spans="1:33" s="54" customFormat="1">
      <c r="A62" s="8" t="s">
        <v>1152</v>
      </c>
      <c r="B62" s="8" t="s">
        <v>1153</v>
      </c>
      <c r="C62" s="9" t="s">
        <v>91</v>
      </c>
      <c r="D62" s="185">
        <v>9147</v>
      </c>
      <c r="E62" s="188">
        <v>90147</v>
      </c>
      <c r="F62" s="9" t="s">
        <v>83</v>
      </c>
      <c r="G62" s="9" t="s">
        <v>84</v>
      </c>
      <c r="H62" s="10">
        <v>12150996</v>
      </c>
      <c r="I62" s="11">
        <v>357</v>
      </c>
      <c r="J62" s="24">
        <v>0</v>
      </c>
      <c r="K62" s="12"/>
      <c r="L62" s="14">
        <v>0</v>
      </c>
      <c r="M62" s="14"/>
      <c r="N62" s="21">
        <v>0</v>
      </c>
      <c r="O62" s="14"/>
      <c r="P62" s="21">
        <v>575234</v>
      </c>
      <c r="Q62" s="14"/>
      <c r="R62" s="21">
        <v>0</v>
      </c>
      <c r="S62" s="14"/>
      <c r="T62" s="21">
        <v>2430549</v>
      </c>
      <c r="U62" s="14"/>
      <c r="V62" s="22">
        <v>3005783</v>
      </c>
      <c r="W62" s="14"/>
      <c r="X62" s="5" t="str">
        <f t="shared" si="0"/>
        <v>No</v>
      </c>
      <c r="Y62" s="14"/>
      <c r="Z62" s="5"/>
      <c r="AA62" s="14"/>
      <c r="AB62" s="5"/>
      <c r="AC62" s="28"/>
      <c r="AD62" s="5"/>
      <c r="AE62" s="14"/>
      <c r="AF62" s="5"/>
      <c r="AG62" s="7"/>
    </row>
    <row r="63" spans="1:33" s="54" customFormat="1">
      <c r="A63" s="8" t="s">
        <v>1949</v>
      </c>
      <c r="B63" s="8" t="s">
        <v>1932</v>
      </c>
      <c r="C63" s="9" t="s">
        <v>466</v>
      </c>
      <c r="D63" s="185">
        <v>5016</v>
      </c>
      <c r="E63" s="188">
        <v>50016</v>
      </c>
      <c r="F63" s="9" t="s">
        <v>88</v>
      </c>
      <c r="G63" s="9" t="s">
        <v>84</v>
      </c>
      <c r="H63" s="10">
        <v>1368035</v>
      </c>
      <c r="I63" s="11">
        <v>357</v>
      </c>
      <c r="J63" s="24">
        <v>0</v>
      </c>
      <c r="K63" s="12"/>
      <c r="L63" s="14">
        <v>0</v>
      </c>
      <c r="M63" s="14"/>
      <c r="N63" s="21">
        <v>11989821</v>
      </c>
      <c r="O63" s="14"/>
      <c r="P63" s="21">
        <v>3572161</v>
      </c>
      <c r="Q63" s="14"/>
      <c r="R63" s="21">
        <v>0</v>
      </c>
      <c r="S63" s="14"/>
      <c r="T63" s="21">
        <v>36246455</v>
      </c>
      <c r="U63" s="14"/>
      <c r="V63" s="22">
        <v>51808437</v>
      </c>
      <c r="W63" s="14"/>
      <c r="X63" s="5" t="str">
        <f t="shared" si="0"/>
        <v>No</v>
      </c>
      <c r="Y63" s="14"/>
      <c r="Z63" s="5"/>
      <c r="AA63" s="14"/>
      <c r="AB63" s="5"/>
      <c r="AC63" s="28"/>
      <c r="AD63" s="5"/>
      <c r="AE63" s="14"/>
      <c r="AF63" s="5"/>
      <c r="AG63" s="7"/>
    </row>
    <row r="64" spans="1:33" s="54" customFormat="1">
      <c r="A64" s="8" t="s">
        <v>3395</v>
      </c>
      <c r="B64" s="8" t="s">
        <v>3396</v>
      </c>
      <c r="C64" s="9" t="s">
        <v>42</v>
      </c>
      <c r="D64" s="185">
        <v>2004</v>
      </c>
      <c r="E64" s="188">
        <v>20004</v>
      </c>
      <c r="F64" s="9" t="s">
        <v>88</v>
      </c>
      <c r="G64" s="9" t="s">
        <v>84</v>
      </c>
      <c r="H64" s="10">
        <v>935906</v>
      </c>
      <c r="I64" s="11">
        <v>356</v>
      </c>
      <c r="J64" s="24">
        <v>16633992</v>
      </c>
      <c r="K64" s="12"/>
      <c r="L64" s="14">
        <v>0</v>
      </c>
      <c r="M64" s="14"/>
      <c r="N64" s="21">
        <v>0</v>
      </c>
      <c r="O64" s="14"/>
      <c r="P64" s="21">
        <v>4283563</v>
      </c>
      <c r="Q64" s="14"/>
      <c r="R64" s="21">
        <v>5722994</v>
      </c>
      <c r="S64" s="14"/>
      <c r="T64" s="21">
        <v>7580974</v>
      </c>
      <c r="U64" s="14"/>
      <c r="V64" s="22">
        <v>34221523</v>
      </c>
      <c r="W64" s="14"/>
      <c r="X64" s="5" t="str">
        <f t="shared" si="0"/>
        <v>No</v>
      </c>
      <c r="Y64" s="14"/>
      <c r="Z64" s="5"/>
      <c r="AA64" s="14"/>
      <c r="AB64" s="5"/>
      <c r="AC64" s="28"/>
      <c r="AD64" s="5"/>
      <c r="AE64" s="14"/>
      <c r="AF64" s="5"/>
      <c r="AG64" s="7"/>
    </row>
    <row r="65" spans="1:33" s="54" customFormat="1">
      <c r="A65" s="8" t="s">
        <v>2959</v>
      </c>
      <c r="B65" s="8" t="s">
        <v>2960</v>
      </c>
      <c r="C65" s="9" t="s">
        <v>466</v>
      </c>
      <c r="D65" s="185">
        <v>5012</v>
      </c>
      <c r="E65" s="188">
        <v>50012</v>
      </c>
      <c r="F65" s="9" t="s">
        <v>83</v>
      </c>
      <c r="G65" s="9" t="s">
        <v>84</v>
      </c>
      <c r="H65" s="10">
        <v>1624827</v>
      </c>
      <c r="I65" s="11">
        <v>348</v>
      </c>
      <c r="J65" s="24">
        <v>0</v>
      </c>
      <c r="K65" s="12"/>
      <c r="L65" s="14">
        <v>0</v>
      </c>
      <c r="M65" s="14"/>
      <c r="N65" s="21">
        <v>0</v>
      </c>
      <c r="O65" s="14"/>
      <c r="P65" s="21">
        <v>626495</v>
      </c>
      <c r="Q65" s="14"/>
      <c r="R65" s="21">
        <v>0</v>
      </c>
      <c r="S65" s="14"/>
      <c r="T65" s="21">
        <v>699004</v>
      </c>
      <c r="U65" s="14"/>
      <c r="V65" s="22">
        <v>1325499</v>
      </c>
      <c r="W65" s="14"/>
      <c r="X65" s="5" t="str">
        <f t="shared" si="0"/>
        <v>No</v>
      </c>
      <c r="Y65" s="14"/>
      <c r="Z65" s="5"/>
      <c r="AA65" s="14"/>
      <c r="AB65" s="5"/>
      <c r="AC65" s="28"/>
      <c r="AD65" s="5"/>
      <c r="AE65" s="14"/>
      <c r="AF65" s="5"/>
      <c r="AG65" s="7"/>
    </row>
    <row r="66" spans="1:33" s="54" customFormat="1">
      <c r="A66" s="8" t="s">
        <v>729</v>
      </c>
      <c r="B66" s="8" t="s">
        <v>730</v>
      </c>
      <c r="C66" s="9" t="s">
        <v>42</v>
      </c>
      <c r="D66" s="185">
        <v>2076</v>
      </c>
      <c r="E66" s="188">
        <v>20076</v>
      </c>
      <c r="F66" s="9" t="s">
        <v>83</v>
      </c>
      <c r="G66" s="9" t="s">
        <v>84</v>
      </c>
      <c r="H66" s="10">
        <v>18351295</v>
      </c>
      <c r="I66" s="11">
        <v>340</v>
      </c>
      <c r="J66" s="24">
        <v>0</v>
      </c>
      <c r="K66" s="12"/>
      <c r="L66" s="14">
        <v>0</v>
      </c>
      <c r="M66" s="14"/>
      <c r="N66" s="21">
        <v>0</v>
      </c>
      <c r="O66" s="14"/>
      <c r="P66" s="21">
        <v>14271585</v>
      </c>
      <c r="Q66" s="14"/>
      <c r="R66" s="21">
        <v>3689183</v>
      </c>
      <c r="S66" s="14"/>
      <c r="T66" s="21">
        <v>87926</v>
      </c>
      <c r="U66" s="14"/>
      <c r="V66" s="22">
        <v>18048694</v>
      </c>
      <c r="W66" s="14"/>
      <c r="X66" s="5" t="str">
        <f t="shared" si="0"/>
        <v>No</v>
      </c>
      <c r="Y66" s="14"/>
      <c r="Z66" s="5"/>
      <c r="AA66" s="14"/>
      <c r="AB66" s="5"/>
      <c r="AC66" s="28"/>
      <c r="AD66" s="5"/>
      <c r="AE66" s="14"/>
      <c r="AF66" s="5"/>
      <c r="AG66" s="7"/>
    </row>
    <row r="67" spans="1:33" s="54" customFormat="1">
      <c r="A67" s="8" t="s">
        <v>674</v>
      </c>
      <c r="B67" s="8" t="s">
        <v>675</v>
      </c>
      <c r="C67" s="9" t="s">
        <v>42</v>
      </c>
      <c r="D67" s="185">
        <v>2206</v>
      </c>
      <c r="E67" s="188">
        <v>20206</v>
      </c>
      <c r="F67" s="9" t="s">
        <v>83</v>
      </c>
      <c r="G67" s="9" t="s">
        <v>84</v>
      </c>
      <c r="H67" s="10">
        <v>18351295</v>
      </c>
      <c r="I67" s="11">
        <v>338</v>
      </c>
      <c r="J67" s="24">
        <v>0</v>
      </c>
      <c r="K67" s="12"/>
      <c r="L67" s="14">
        <v>0</v>
      </c>
      <c r="M67" s="14"/>
      <c r="N67" s="21">
        <v>0</v>
      </c>
      <c r="O67" s="14"/>
      <c r="P67" s="21">
        <v>331939</v>
      </c>
      <c r="Q67" s="14"/>
      <c r="R67" s="21">
        <v>331939</v>
      </c>
      <c r="S67" s="14"/>
      <c r="T67" s="21">
        <v>6637649</v>
      </c>
      <c r="U67" s="14"/>
      <c r="V67" s="22">
        <v>7301527</v>
      </c>
      <c r="W67" s="14"/>
      <c r="X67" s="5" t="str">
        <f t="shared" ref="X67:X130" si="1">IF(W67&amp;U67&amp;S67&amp;Q67&amp;O67&amp;M67&amp;K67&lt;&gt;"","Yes","No")</f>
        <v>No</v>
      </c>
      <c r="Y67" s="14"/>
      <c r="Z67" s="5"/>
      <c r="AA67" s="14"/>
      <c r="AB67" s="5"/>
      <c r="AC67" s="28"/>
      <c r="AD67" s="5"/>
      <c r="AE67" s="14"/>
      <c r="AF67" s="5"/>
      <c r="AG67" s="7"/>
    </row>
    <row r="68" spans="1:33" s="54" customFormat="1">
      <c r="A68" s="8" t="s">
        <v>6513</v>
      </c>
      <c r="B68" s="8" t="s">
        <v>3627</v>
      </c>
      <c r="C68" s="9" t="s">
        <v>39</v>
      </c>
      <c r="D68" s="185">
        <v>9033</v>
      </c>
      <c r="E68" s="188">
        <v>90033</v>
      </c>
      <c r="F68" s="9" t="s">
        <v>83</v>
      </c>
      <c r="G68" s="9" t="s">
        <v>84</v>
      </c>
      <c r="H68" s="10">
        <v>843168</v>
      </c>
      <c r="I68" s="11">
        <v>333</v>
      </c>
      <c r="J68" s="24">
        <v>0</v>
      </c>
      <c r="K68" s="12"/>
      <c r="L68" s="14">
        <v>0</v>
      </c>
      <c r="M68" s="14"/>
      <c r="N68" s="21">
        <v>0</v>
      </c>
      <c r="O68" s="14"/>
      <c r="P68" s="21">
        <v>1871189</v>
      </c>
      <c r="Q68" s="14"/>
      <c r="R68" s="21">
        <v>0</v>
      </c>
      <c r="S68" s="14"/>
      <c r="T68" s="21">
        <v>2573900</v>
      </c>
      <c r="U68" s="14"/>
      <c r="V68" s="22">
        <v>4445089</v>
      </c>
      <c r="W68" s="14"/>
      <c r="X68" s="5" t="str">
        <f t="shared" si="1"/>
        <v>No</v>
      </c>
      <c r="Y68" s="14"/>
      <c r="Z68" s="5"/>
      <c r="AA68" s="14"/>
      <c r="AB68" s="5"/>
      <c r="AC68" s="28"/>
      <c r="AD68" s="5"/>
      <c r="AE68" s="14"/>
      <c r="AF68" s="5"/>
      <c r="AG68" s="7"/>
    </row>
    <row r="69" spans="1:33" s="54" customFormat="1">
      <c r="A69" s="8" t="s">
        <v>4132</v>
      </c>
      <c r="B69" s="8" t="s">
        <v>4133</v>
      </c>
      <c r="C69" s="9" t="s">
        <v>91</v>
      </c>
      <c r="D69" s="185">
        <v>9146</v>
      </c>
      <c r="E69" s="188">
        <v>90146</v>
      </c>
      <c r="F69" s="9" t="s">
        <v>88</v>
      </c>
      <c r="G69" s="9" t="s">
        <v>84</v>
      </c>
      <c r="H69" s="10">
        <v>12150996</v>
      </c>
      <c r="I69" s="11">
        <v>329</v>
      </c>
      <c r="J69" s="24">
        <v>0</v>
      </c>
      <c r="K69" s="12"/>
      <c r="L69" s="14">
        <v>0</v>
      </c>
      <c r="M69" s="14"/>
      <c r="N69" s="21">
        <v>0</v>
      </c>
      <c r="O69" s="14"/>
      <c r="P69" s="21">
        <v>7595233</v>
      </c>
      <c r="Q69" s="14"/>
      <c r="R69" s="21">
        <v>5787151</v>
      </c>
      <c r="S69" s="14"/>
      <c r="T69" s="21">
        <v>17466212</v>
      </c>
      <c r="U69" s="14"/>
      <c r="V69" s="22">
        <v>30848596</v>
      </c>
      <c r="W69" s="14"/>
      <c r="X69" s="5" t="str">
        <f t="shared" si="1"/>
        <v>No</v>
      </c>
      <c r="Y69" s="14"/>
      <c r="Z69" s="5"/>
      <c r="AA69" s="14"/>
      <c r="AB69" s="5"/>
      <c r="AC69" s="28"/>
      <c r="AD69" s="5"/>
      <c r="AE69" s="14"/>
      <c r="AF69" s="5"/>
      <c r="AG69" s="7"/>
    </row>
    <row r="70" spans="1:33" s="54" customFormat="1">
      <c r="A70" s="8" t="s">
        <v>4581</v>
      </c>
      <c r="B70" s="8" t="s">
        <v>2299</v>
      </c>
      <c r="C70" s="9" t="s">
        <v>141</v>
      </c>
      <c r="D70" s="185">
        <v>3006</v>
      </c>
      <c r="E70" s="188">
        <v>30006</v>
      </c>
      <c r="F70" s="9" t="s">
        <v>543</v>
      </c>
      <c r="G70" s="9" t="s">
        <v>84</v>
      </c>
      <c r="H70" s="10">
        <v>953556</v>
      </c>
      <c r="I70" s="11">
        <v>327</v>
      </c>
      <c r="J70" s="24">
        <v>0</v>
      </c>
      <c r="K70" s="12"/>
      <c r="L70" s="14">
        <v>0</v>
      </c>
      <c r="M70" s="14"/>
      <c r="N70" s="21">
        <v>0</v>
      </c>
      <c r="O70" s="14"/>
      <c r="P70" s="21">
        <v>4317640</v>
      </c>
      <c r="Q70" s="14"/>
      <c r="R70" s="21">
        <v>11644746</v>
      </c>
      <c r="S70" s="14"/>
      <c r="T70" s="21">
        <v>20949285</v>
      </c>
      <c r="U70" s="14"/>
      <c r="V70" s="22">
        <v>36911671</v>
      </c>
      <c r="W70" s="14"/>
      <c r="X70" s="5" t="str">
        <f t="shared" si="1"/>
        <v>No</v>
      </c>
      <c r="Y70" s="14"/>
      <c r="Z70" s="5"/>
      <c r="AA70" s="14"/>
      <c r="AB70" s="5"/>
      <c r="AC70" s="28"/>
      <c r="AD70" s="5"/>
      <c r="AE70" s="14"/>
      <c r="AF70" s="5"/>
      <c r="AG70" s="7"/>
    </row>
    <row r="71" spans="1:33" s="54" customFormat="1">
      <c r="A71" s="8" t="s">
        <v>1758</v>
      </c>
      <c r="B71" s="8" t="s">
        <v>1087</v>
      </c>
      <c r="C71" s="9" t="s">
        <v>106</v>
      </c>
      <c r="D71" s="185">
        <v>7005</v>
      </c>
      <c r="E71" s="188">
        <v>70005</v>
      </c>
      <c r="F71" s="9" t="s">
        <v>88</v>
      </c>
      <c r="G71" s="9" t="s">
        <v>84</v>
      </c>
      <c r="H71" s="10">
        <v>1519417</v>
      </c>
      <c r="I71" s="11">
        <v>325</v>
      </c>
      <c r="J71" s="24">
        <v>0</v>
      </c>
      <c r="K71" s="12"/>
      <c r="L71" s="14">
        <v>2383527</v>
      </c>
      <c r="M71" s="14"/>
      <c r="N71" s="21">
        <v>0</v>
      </c>
      <c r="O71" s="14"/>
      <c r="P71" s="21">
        <v>5902991</v>
      </c>
      <c r="Q71" s="14"/>
      <c r="R71" s="21">
        <v>585953</v>
      </c>
      <c r="S71" s="14"/>
      <c r="T71" s="21">
        <v>13612608</v>
      </c>
      <c r="U71" s="14"/>
      <c r="V71" s="22">
        <v>22485079</v>
      </c>
      <c r="W71" s="14"/>
      <c r="X71" s="5" t="str">
        <f t="shared" si="1"/>
        <v>No</v>
      </c>
      <c r="Y71" s="14"/>
      <c r="Z71" s="5"/>
      <c r="AA71" s="14"/>
      <c r="AB71" s="5"/>
      <c r="AC71" s="28"/>
      <c r="AD71" s="5"/>
      <c r="AE71" s="14"/>
      <c r="AF71" s="5"/>
      <c r="AG71" s="7"/>
    </row>
    <row r="72" spans="1:33" s="54" customFormat="1">
      <c r="A72" s="8" t="s">
        <v>1462</v>
      </c>
      <c r="B72" s="8" t="s">
        <v>1463</v>
      </c>
      <c r="C72" s="9" t="s">
        <v>163</v>
      </c>
      <c r="D72" s="185">
        <v>1105</v>
      </c>
      <c r="E72" s="188">
        <v>10105</v>
      </c>
      <c r="F72" s="9" t="s">
        <v>88</v>
      </c>
      <c r="G72" s="9" t="s">
        <v>84</v>
      </c>
      <c r="H72" s="10">
        <v>246695</v>
      </c>
      <c r="I72" s="11">
        <v>323</v>
      </c>
      <c r="J72" s="24">
        <v>0</v>
      </c>
      <c r="K72" s="12"/>
      <c r="L72" s="14">
        <v>0</v>
      </c>
      <c r="M72" s="14"/>
      <c r="N72" s="21">
        <v>0</v>
      </c>
      <c r="O72" s="14"/>
      <c r="P72" s="21">
        <v>0</v>
      </c>
      <c r="Q72" s="14"/>
      <c r="R72" s="21">
        <v>1842500</v>
      </c>
      <c r="S72" s="14"/>
      <c r="T72" s="21">
        <v>1436773</v>
      </c>
      <c r="U72" s="14"/>
      <c r="V72" s="22">
        <v>3279273</v>
      </c>
      <c r="W72" s="14"/>
      <c r="X72" s="5" t="str">
        <f t="shared" si="1"/>
        <v>No</v>
      </c>
      <c r="Y72" s="14"/>
      <c r="Z72" s="5"/>
      <c r="AA72" s="14"/>
      <c r="AB72" s="5"/>
      <c r="AC72" s="28"/>
      <c r="AD72" s="5"/>
      <c r="AE72" s="14"/>
      <c r="AF72" s="5"/>
      <c r="AG72" s="7"/>
    </row>
    <row r="73" spans="1:33" s="54" customFormat="1">
      <c r="A73" s="8" t="s">
        <v>1708</v>
      </c>
      <c r="B73" s="8" t="s">
        <v>240</v>
      </c>
      <c r="C73" s="9" t="s">
        <v>109</v>
      </c>
      <c r="D73" s="185">
        <v>4018</v>
      </c>
      <c r="E73" s="188">
        <v>40018</v>
      </c>
      <c r="F73" s="9" t="s">
        <v>88</v>
      </c>
      <c r="G73" s="9" t="s">
        <v>84</v>
      </c>
      <c r="H73" s="10">
        <v>972546</v>
      </c>
      <c r="I73" s="11">
        <v>320</v>
      </c>
      <c r="J73" s="24">
        <v>0</v>
      </c>
      <c r="K73" s="12"/>
      <c r="L73" s="14">
        <v>108826</v>
      </c>
      <c r="M73" s="14"/>
      <c r="N73" s="21">
        <v>0</v>
      </c>
      <c r="O73" s="14"/>
      <c r="P73" s="21">
        <v>1973511</v>
      </c>
      <c r="Q73" s="14"/>
      <c r="R73" s="21">
        <v>500000</v>
      </c>
      <c r="S73" s="14"/>
      <c r="T73" s="21">
        <v>12898236</v>
      </c>
      <c r="U73" s="14"/>
      <c r="V73" s="22">
        <v>15480573</v>
      </c>
      <c r="W73" s="14"/>
      <c r="X73" s="5" t="str">
        <f t="shared" si="1"/>
        <v>No</v>
      </c>
      <c r="Y73" s="14"/>
      <c r="Z73" s="5"/>
      <c r="AA73" s="14"/>
      <c r="AB73" s="5"/>
      <c r="AC73" s="28"/>
      <c r="AD73" s="5"/>
      <c r="AE73" s="14"/>
      <c r="AF73" s="5"/>
      <c r="AG73" s="7"/>
    </row>
    <row r="74" spans="1:33" s="54" customFormat="1">
      <c r="A74" s="8" t="s">
        <v>4435</v>
      </c>
      <c r="B74" s="8" t="s">
        <v>4436</v>
      </c>
      <c r="C74" s="9" t="s">
        <v>82</v>
      </c>
      <c r="D74" s="185">
        <v>2098</v>
      </c>
      <c r="E74" s="188">
        <v>20098</v>
      </c>
      <c r="F74" s="9" t="s">
        <v>88</v>
      </c>
      <c r="G74" s="9" t="s">
        <v>84</v>
      </c>
      <c r="H74" s="10">
        <v>18351295</v>
      </c>
      <c r="I74" s="11">
        <v>313</v>
      </c>
      <c r="J74" s="24">
        <v>0</v>
      </c>
      <c r="K74" s="12"/>
      <c r="L74" s="14">
        <v>149467324</v>
      </c>
      <c r="M74" s="14"/>
      <c r="N74" s="21">
        <v>0</v>
      </c>
      <c r="O74" s="14"/>
      <c r="P74" s="21">
        <v>0</v>
      </c>
      <c r="Q74" s="14"/>
      <c r="R74" s="21">
        <v>0</v>
      </c>
      <c r="S74" s="14"/>
      <c r="T74" s="21">
        <v>124961075</v>
      </c>
      <c r="U74" s="14"/>
      <c r="V74" s="22">
        <v>274428399</v>
      </c>
      <c r="W74" s="14"/>
      <c r="X74" s="5" t="str">
        <f t="shared" si="1"/>
        <v>No</v>
      </c>
      <c r="Y74" s="14"/>
      <c r="Z74" s="5"/>
      <c r="AA74" s="14"/>
      <c r="AB74" s="5"/>
      <c r="AC74" s="28"/>
      <c r="AD74" s="5"/>
      <c r="AE74" s="14"/>
      <c r="AF74" s="5"/>
      <c r="AG74" s="7"/>
    </row>
    <row r="75" spans="1:33" s="54" customFormat="1">
      <c r="A75" s="8" t="s">
        <v>2375</v>
      </c>
      <c r="B75" s="8" t="s">
        <v>2376</v>
      </c>
      <c r="C75" s="9" t="s">
        <v>91</v>
      </c>
      <c r="D75" s="185">
        <v>9148</v>
      </c>
      <c r="E75" s="188">
        <v>90148</v>
      </c>
      <c r="F75" s="9" t="s">
        <v>88</v>
      </c>
      <c r="G75" s="9" t="s">
        <v>84</v>
      </c>
      <c r="H75" s="10">
        <v>328454</v>
      </c>
      <c r="I75" s="11">
        <v>304</v>
      </c>
      <c r="J75" s="24">
        <v>0</v>
      </c>
      <c r="K75" s="12"/>
      <c r="L75" s="14">
        <v>232407</v>
      </c>
      <c r="M75" s="14"/>
      <c r="N75" s="21">
        <v>0</v>
      </c>
      <c r="O75" s="14"/>
      <c r="P75" s="21">
        <v>0</v>
      </c>
      <c r="Q75" s="14"/>
      <c r="R75" s="21">
        <v>782039</v>
      </c>
      <c r="S75" s="14"/>
      <c r="T75" s="21">
        <v>836835</v>
      </c>
      <c r="U75" s="14"/>
      <c r="V75" s="22">
        <v>1851281</v>
      </c>
      <c r="W75" s="14"/>
      <c r="X75" s="5" t="str">
        <f t="shared" si="1"/>
        <v>No</v>
      </c>
      <c r="Y75" s="14"/>
      <c r="Z75" s="5"/>
      <c r="AA75" s="14"/>
      <c r="AB75" s="5"/>
      <c r="AC75" s="28"/>
      <c r="AD75" s="5"/>
      <c r="AE75" s="14"/>
      <c r="AF75" s="5"/>
      <c r="AG75" s="7"/>
    </row>
    <row r="76" spans="1:33" s="54" customFormat="1">
      <c r="A76" s="8" t="s">
        <v>5458</v>
      </c>
      <c r="B76" s="8" t="s">
        <v>412</v>
      </c>
      <c r="C76" s="9" t="s">
        <v>178</v>
      </c>
      <c r="D76" s="185">
        <v>5031</v>
      </c>
      <c r="E76" s="188">
        <v>50031</v>
      </c>
      <c r="F76" s="9" t="s">
        <v>88</v>
      </c>
      <c r="G76" s="9" t="s">
        <v>84</v>
      </c>
      <c r="H76" s="10">
        <v>3734090</v>
      </c>
      <c r="I76" s="11">
        <v>302</v>
      </c>
      <c r="J76" s="24">
        <v>68256</v>
      </c>
      <c r="K76" s="12"/>
      <c r="L76" s="14">
        <v>103521</v>
      </c>
      <c r="M76" s="14"/>
      <c r="N76" s="21">
        <v>0</v>
      </c>
      <c r="O76" s="14"/>
      <c r="P76" s="21">
        <v>0</v>
      </c>
      <c r="Q76" s="14"/>
      <c r="R76" s="21">
        <v>5682225</v>
      </c>
      <c r="S76" s="14"/>
      <c r="T76" s="21">
        <v>22585162</v>
      </c>
      <c r="U76" s="14"/>
      <c r="V76" s="22">
        <v>28439164</v>
      </c>
      <c r="W76" s="14"/>
      <c r="X76" s="5" t="str">
        <f t="shared" si="1"/>
        <v>No</v>
      </c>
      <c r="Y76" s="14"/>
      <c r="Z76" s="5"/>
      <c r="AA76" s="14"/>
      <c r="AB76" s="5"/>
      <c r="AC76" s="28"/>
      <c r="AD76" s="5"/>
      <c r="AE76" s="14"/>
      <c r="AF76" s="5"/>
      <c r="AG76" s="7"/>
    </row>
    <row r="77" spans="1:33" s="54" customFormat="1">
      <c r="A77" s="8" t="s">
        <v>1939</v>
      </c>
      <c r="B77" s="8" t="s">
        <v>1940</v>
      </c>
      <c r="C77" s="9" t="s">
        <v>87</v>
      </c>
      <c r="D77" s="185">
        <v>2</v>
      </c>
      <c r="E77" s="188">
        <v>2</v>
      </c>
      <c r="F77" s="9" t="s">
        <v>88</v>
      </c>
      <c r="G77" s="9" t="s">
        <v>84</v>
      </c>
      <c r="H77" s="10">
        <v>387847</v>
      </c>
      <c r="I77" s="11">
        <v>300</v>
      </c>
      <c r="J77" s="24">
        <v>0</v>
      </c>
      <c r="K77" s="12"/>
      <c r="L77" s="14">
        <v>0</v>
      </c>
      <c r="M77" s="14"/>
      <c r="N77" s="21">
        <v>6081985</v>
      </c>
      <c r="O77" s="14"/>
      <c r="P77" s="21">
        <v>0</v>
      </c>
      <c r="Q77" s="14"/>
      <c r="R77" s="21">
        <v>3484774</v>
      </c>
      <c r="S77" s="14"/>
      <c r="T77" s="21">
        <v>4634935</v>
      </c>
      <c r="U77" s="14"/>
      <c r="V77" s="22">
        <v>14201694</v>
      </c>
      <c r="W77" s="14"/>
      <c r="X77" s="5" t="str">
        <f t="shared" si="1"/>
        <v>No</v>
      </c>
      <c r="Y77" s="14"/>
      <c r="Z77" s="5"/>
      <c r="AA77" s="14"/>
      <c r="AB77" s="5"/>
      <c r="AC77" s="28"/>
      <c r="AD77" s="5"/>
      <c r="AE77" s="14"/>
      <c r="AF77" s="5"/>
      <c r="AG77" s="7"/>
    </row>
    <row r="78" spans="1:33" s="54" customFormat="1">
      <c r="A78" s="8" t="s">
        <v>1221</v>
      </c>
      <c r="B78" s="8" t="s">
        <v>1222</v>
      </c>
      <c r="C78" s="9" t="s">
        <v>42</v>
      </c>
      <c r="D78" s="185">
        <v>2072</v>
      </c>
      <c r="E78" s="188">
        <v>20072</v>
      </c>
      <c r="F78" s="9" t="s">
        <v>83</v>
      </c>
      <c r="G78" s="9" t="s">
        <v>84</v>
      </c>
      <c r="H78" s="10">
        <v>18351295</v>
      </c>
      <c r="I78" s="11">
        <v>291</v>
      </c>
      <c r="J78" s="24">
        <v>0</v>
      </c>
      <c r="K78" s="12"/>
      <c r="L78" s="14">
        <v>0</v>
      </c>
      <c r="M78" s="14"/>
      <c r="N78" s="21">
        <v>0</v>
      </c>
      <c r="O78" s="14"/>
      <c r="P78" s="21">
        <v>2917187</v>
      </c>
      <c r="Q78" s="14"/>
      <c r="R78" s="21">
        <v>2917187</v>
      </c>
      <c r="S78" s="14"/>
      <c r="T78" s="21">
        <v>23337498</v>
      </c>
      <c r="U78" s="14"/>
      <c r="V78" s="22">
        <v>29171872</v>
      </c>
      <c r="W78" s="14"/>
      <c r="X78" s="5" t="str">
        <f t="shared" si="1"/>
        <v>No</v>
      </c>
      <c r="Y78" s="14"/>
      <c r="Z78" s="5"/>
      <c r="AA78" s="14"/>
      <c r="AB78" s="5"/>
      <c r="AC78" s="28"/>
      <c r="AD78" s="5"/>
      <c r="AE78" s="14"/>
      <c r="AF78" s="5"/>
      <c r="AG78" s="7"/>
    </row>
    <row r="79" spans="1:33" s="54" customFormat="1">
      <c r="A79" s="8" t="s">
        <v>2673</v>
      </c>
      <c r="B79" s="8" t="s">
        <v>2674</v>
      </c>
      <c r="C79" s="9" t="s">
        <v>2675</v>
      </c>
      <c r="D79" s="185">
        <v>1001</v>
      </c>
      <c r="E79" s="188">
        <v>10001</v>
      </c>
      <c r="F79" s="9" t="s">
        <v>88</v>
      </c>
      <c r="G79" s="9" t="s">
        <v>84</v>
      </c>
      <c r="H79" s="10">
        <v>1190956</v>
      </c>
      <c r="I79" s="11">
        <v>290</v>
      </c>
      <c r="J79" s="24">
        <v>89690</v>
      </c>
      <c r="K79" s="12"/>
      <c r="L79" s="14">
        <v>0</v>
      </c>
      <c r="M79" s="14"/>
      <c r="N79" s="21">
        <v>66744</v>
      </c>
      <c r="O79" s="14"/>
      <c r="P79" s="21">
        <v>106851</v>
      </c>
      <c r="Q79" s="14"/>
      <c r="R79" s="21">
        <v>2506726</v>
      </c>
      <c r="S79" s="14"/>
      <c r="T79" s="21">
        <v>15643809</v>
      </c>
      <c r="U79" s="14"/>
      <c r="V79" s="22">
        <v>18413820</v>
      </c>
      <c r="W79" s="14"/>
      <c r="X79" s="5" t="str">
        <f t="shared" si="1"/>
        <v>No</v>
      </c>
      <c r="Y79" s="14"/>
      <c r="Z79" s="5"/>
      <c r="AA79" s="14"/>
      <c r="AB79" s="5"/>
      <c r="AC79" s="28"/>
      <c r="AD79" s="5"/>
      <c r="AE79" s="14"/>
      <c r="AF79" s="5"/>
      <c r="AG79" s="7"/>
    </row>
    <row r="80" spans="1:33" s="54" customFormat="1">
      <c r="A80" s="8" t="s">
        <v>643</v>
      </c>
      <c r="B80" s="8" t="s">
        <v>644</v>
      </c>
      <c r="C80" s="9" t="s">
        <v>235</v>
      </c>
      <c r="D80" s="185">
        <v>4007</v>
      </c>
      <c r="E80" s="188">
        <v>40007</v>
      </c>
      <c r="F80" s="9" t="s">
        <v>83</v>
      </c>
      <c r="G80" s="9" t="s">
        <v>84</v>
      </c>
      <c r="H80" s="10">
        <v>884891</v>
      </c>
      <c r="I80" s="11">
        <v>289</v>
      </c>
      <c r="J80" s="24">
        <v>0</v>
      </c>
      <c r="K80" s="12"/>
      <c r="L80" s="14">
        <v>130669</v>
      </c>
      <c r="M80" s="14"/>
      <c r="N80" s="21">
        <v>0</v>
      </c>
      <c r="O80" s="14"/>
      <c r="P80" s="21">
        <v>1288282</v>
      </c>
      <c r="Q80" s="14"/>
      <c r="R80" s="21">
        <v>103050</v>
      </c>
      <c r="S80" s="14"/>
      <c r="T80" s="21">
        <v>5565326</v>
      </c>
      <c r="U80" s="14"/>
      <c r="V80" s="22">
        <v>7087327</v>
      </c>
      <c r="W80" s="14"/>
      <c r="X80" s="5" t="str">
        <f t="shared" si="1"/>
        <v>No</v>
      </c>
      <c r="Y80" s="14"/>
      <c r="Z80" s="5"/>
      <c r="AA80" s="14"/>
      <c r="AB80" s="5"/>
      <c r="AC80" s="28"/>
      <c r="AD80" s="5"/>
      <c r="AE80" s="14"/>
      <c r="AF80" s="5"/>
      <c r="AG80" s="7"/>
    </row>
    <row r="81" spans="1:33" s="54" customFormat="1">
      <c r="A81" s="8" t="s">
        <v>2989</v>
      </c>
      <c r="B81" s="8" t="s">
        <v>665</v>
      </c>
      <c r="C81" s="9" t="s">
        <v>168</v>
      </c>
      <c r="D81" s="185">
        <v>25</v>
      </c>
      <c r="E81" s="188">
        <v>25</v>
      </c>
      <c r="F81" s="9" t="s">
        <v>88</v>
      </c>
      <c r="G81" s="9" t="s">
        <v>84</v>
      </c>
      <c r="H81" s="10">
        <v>236632</v>
      </c>
      <c r="I81" s="11">
        <v>288</v>
      </c>
      <c r="J81" s="24">
        <v>0</v>
      </c>
      <c r="K81" s="12"/>
      <c r="L81" s="14">
        <v>0</v>
      </c>
      <c r="M81" s="14"/>
      <c r="N81" s="21">
        <v>0</v>
      </c>
      <c r="O81" s="14"/>
      <c r="P81" s="21">
        <v>289112</v>
      </c>
      <c r="Q81" s="14"/>
      <c r="R81" s="21">
        <v>0</v>
      </c>
      <c r="S81" s="14"/>
      <c r="T81" s="21">
        <v>520988</v>
      </c>
      <c r="U81" s="14"/>
      <c r="V81" s="22">
        <v>810100</v>
      </c>
      <c r="W81" s="14"/>
      <c r="X81" s="5" t="str">
        <f t="shared" si="1"/>
        <v>No</v>
      </c>
      <c r="Y81" s="14"/>
      <c r="Z81" s="5"/>
      <c r="AA81" s="14"/>
      <c r="AB81" s="5"/>
      <c r="AC81" s="28"/>
      <c r="AD81" s="5"/>
      <c r="AE81" s="14"/>
      <c r="AF81" s="5"/>
      <c r="AG81" s="7"/>
    </row>
    <row r="82" spans="1:33" s="54" customFormat="1">
      <c r="A82" s="8" t="s">
        <v>463</v>
      </c>
      <c r="B82" s="8" t="s">
        <v>464</v>
      </c>
      <c r="C82" s="9" t="s">
        <v>217</v>
      </c>
      <c r="D82" s="185">
        <v>3051</v>
      </c>
      <c r="E82" s="188">
        <v>30051</v>
      </c>
      <c r="F82" s="9" t="s">
        <v>83</v>
      </c>
      <c r="G82" s="9" t="s">
        <v>84</v>
      </c>
      <c r="H82" s="10">
        <v>4586770</v>
      </c>
      <c r="I82" s="11">
        <v>287</v>
      </c>
      <c r="J82" s="24">
        <v>0</v>
      </c>
      <c r="K82" s="12"/>
      <c r="L82" s="14">
        <v>0</v>
      </c>
      <c r="M82" s="14"/>
      <c r="N82" s="21">
        <v>0</v>
      </c>
      <c r="O82" s="14"/>
      <c r="P82" s="21">
        <v>141798</v>
      </c>
      <c r="Q82" s="14"/>
      <c r="R82" s="21">
        <v>0</v>
      </c>
      <c r="S82" s="14"/>
      <c r="T82" s="21">
        <v>0</v>
      </c>
      <c r="U82" s="14"/>
      <c r="V82" s="22">
        <v>141798</v>
      </c>
      <c r="W82" s="14"/>
      <c r="X82" s="5" t="str">
        <f t="shared" si="1"/>
        <v>No</v>
      </c>
      <c r="Y82" s="14"/>
      <c r="Z82" s="5"/>
      <c r="AA82" s="14"/>
      <c r="AB82" s="5"/>
      <c r="AC82" s="28"/>
      <c r="AD82" s="5"/>
      <c r="AE82" s="14"/>
      <c r="AF82" s="5"/>
      <c r="AG82" s="7"/>
    </row>
    <row r="83" spans="1:33" s="54" customFormat="1">
      <c r="A83" s="8" t="s">
        <v>1349</v>
      </c>
      <c r="B83" s="8" t="s">
        <v>128</v>
      </c>
      <c r="C83" s="9" t="s">
        <v>129</v>
      </c>
      <c r="D83" s="185">
        <v>4153</v>
      </c>
      <c r="E83" s="188">
        <v>40153</v>
      </c>
      <c r="F83" s="9" t="s">
        <v>183</v>
      </c>
      <c r="G83" s="9" t="s">
        <v>84</v>
      </c>
      <c r="H83" s="10">
        <v>4515419</v>
      </c>
      <c r="I83" s="11">
        <v>287</v>
      </c>
      <c r="J83" s="24">
        <v>0</v>
      </c>
      <c r="K83" s="12"/>
      <c r="L83" s="14">
        <v>0</v>
      </c>
      <c r="M83" s="14"/>
      <c r="N83" s="21">
        <v>0</v>
      </c>
      <c r="O83" s="14"/>
      <c r="P83" s="21">
        <v>0</v>
      </c>
      <c r="Q83" s="14"/>
      <c r="R83" s="21">
        <v>0</v>
      </c>
      <c r="S83" s="14"/>
      <c r="T83" s="21">
        <v>0</v>
      </c>
      <c r="U83" s="14"/>
      <c r="V83" s="22">
        <v>0</v>
      </c>
      <c r="W83" s="14"/>
      <c r="X83" s="5" t="str">
        <f t="shared" si="1"/>
        <v>No</v>
      </c>
      <c r="Y83" s="14"/>
      <c r="Z83" s="5"/>
      <c r="AA83" s="14"/>
      <c r="AB83" s="5"/>
      <c r="AC83" s="28"/>
      <c r="AD83" s="5"/>
      <c r="AE83" s="14"/>
      <c r="AF83" s="5"/>
      <c r="AG83" s="7"/>
    </row>
    <row r="84" spans="1:33" s="54" customFormat="1">
      <c r="A84" s="8" t="s">
        <v>2990</v>
      </c>
      <c r="B84" s="8" t="s">
        <v>2991</v>
      </c>
      <c r="C84" s="9" t="s">
        <v>168</v>
      </c>
      <c r="D84" s="185">
        <v>7</v>
      </c>
      <c r="E84" s="188">
        <v>7</v>
      </c>
      <c r="F84" s="9" t="s">
        <v>88</v>
      </c>
      <c r="G84" s="9" t="s">
        <v>84</v>
      </c>
      <c r="H84" s="10">
        <v>247421</v>
      </c>
      <c r="I84" s="11">
        <v>277</v>
      </c>
      <c r="J84" s="24">
        <v>0</v>
      </c>
      <c r="K84" s="12"/>
      <c r="L84" s="14">
        <v>0</v>
      </c>
      <c r="M84" s="14"/>
      <c r="N84" s="21">
        <v>6503507</v>
      </c>
      <c r="O84" s="14"/>
      <c r="P84" s="21">
        <v>31678</v>
      </c>
      <c r="Q84" s="14"/>
      <c r="R84" s="21">
        <v>8134368</v>
      </c>
      <c r="S84" s="14"/>
      <c r="T84" s="21">
        <v>21490067</v>
      </c>
      <c r="U84" s="14"/>
      <c r="V84" s="22">
        <v>36159620</v>
      </c>
      <c r="W84" s="14"/>
      <c r="X84" s="5" t="str">
        <f t="shared" si="1"/>
        <v>No</v>
      </c>
      <c r="Y84" s="14"/>
      <c r="Z84" s="5"/>
      <c r="AA84" s="14"/>
      <c r="AB84" s="5"/>
      <c r="AC84" s="28"/>
      <c r="AD84" s="5"/>
      <c r="AE84" s="14"/>
      <c r="AF84" s="5"/>
      <c r="AG84" s="7"/>
    </row>
    <row r="85" spans="1:33" s="54" customFormat="1">
      <c r="A85" s="8" t="s">
        <v>1794</v>
      </c>
      <c r="B85" s="8" t="s">
        <v>1795</v>
      </c>
      <c r="C85" s="9" t="s">
        <v>171</v>
      </c>
      <c r="D85" s="185">
        <v>4027</v>
      </c>
      <c r="E85" s="188">
        <v>40027</v>
      </c>
      <c r="F85" s="9" t="s">
        <v>88</v>
      </c>
      <c r="G85" s="9" t="s">
        <v>84</v>
      </c>
      <c r="H85" s="10">
        <v>2441770</v>
      </c>
      <c r="I85" s="11">
        <v>276</v>
      </c>
      <c r="J85" s="24">
        <v>0</v>
      </c>
      <c r="K85" s="12"/>
      <c r="L85" s="14">
        <v>0</v>
      </c>
      <c r="M85" s="14"/>
      <c r="N85" s="21">
        <v>0</v>
      </c>
      <c r="O85" s="14"/>
      <c r="P85" s="21">
        <v>32320</v>
      </c>
      <c r="Q85" s="14"/>
      <c r="R85" s="21">
        <v>500000</v>
      </c>
      <c r="S85" s="14"/>
      <c r="T85" s="21">
        <v>14163208</v>
      </c>
      <c r="U85" s="14"/>
      <c r="V85" s="22">
        <v>14695528</v>
      </c>
      <c r="W85" s="14"/>
      <c r="X85" s="5" t="str">
        <f t="shared" si="1"/>
        <v>No</v>
      </c>
      <c r="Y85" s="14"/>
      <c r="Z85" s="5"/>
      <c r="AA85" s="14"/>
      <c r="AB85" s="5"/>
      <c r="AC85" s="28"/>
      <c r="AD85" s="5"/>
      <c r="AE85" s="14"/>
      <c r="AF85" s="5"/>
      <c r="AG85" s="7"/>
    </row>
    <row r="86" spans="1:33" s="54" customFormat="1">
      <c r="A86" s="8" t="s">
        <v>1985</v>
      </c>
      <c r="B86" s="8" t="s">
        <v>1986</v>
      </c>
      <c r="C86" s="9" t="s">
        <v>87</v>
      </c>
      <c r="D86" s="185">
        <v>19</v>
      </c>
      <c r="E86" s="188">
        <v>19</v>
      </c>
      <c r="F86" s="9" t="s">
        <v>88</v>
      </c>
      <c r="G86" s="9" t="s">
        <v>84</v>
      </c>
      <c r="H86" s="10">
        <v>176617</v>
      </c>
      <c r="I86" s="11">
        <v>276</v>
      </c>
      <c r="J86" s="24">
        <v>0</v>
      </c>
      <c r="K86" s="12"/>
      <c r="L86" s="14">
        <v>0</v>
      </c>
      <c r="M86" s="14"/>
      <c r="N86" s="21">
        <v>1874601</v>
      </c>
      <c r="O86" s="14"/>
      <c r="P86" s="21">
        <v>0</v>
      </c>
      <c r="Q86" s="14"/>
      <c r="R86" s="21">
        <v>0</v>
      </c>
      <c r="S86" s="14"/>
      <c r="T86" s="21">
        <v>2960822</v>
      </c>
      <c r="U86" s="14"/>
      <c r="V86" s="22">
        <v>4835423</v>
      </c>
      <c r="W86" s="14"/>
      <c r="X86" s="5" t="str">
        <f t="shared" si="1"/>
        <v>No</v>
      </c>
      <c r="Y86" s="14"/>
      <c r="Z86" s="5"/>
      <c r="AA86" s="14"/>
      <c r="AB86" s="5"/>
      <c r="AC86" s="28"/>
      <c r="AD86" s="5"/>
      <c r="AE86" s="14"/>
      <c r="AF86" s="5"/>
      <c r="AG86" s="7"/>
    </row>
    <row r="87" spans="1:33" s="54" customFormat="1">
      <c r="A87" s="8" t="s">
        <v>4598</v>
      </c>
      <c r="B87" s="8" t="s">
        <v>551</v>
      </c>
      <c r="C87" s="9" t="s">
        <v>42</v>
      </c>
      <c r="D87" s="185">
        <v>2002</v>
      </c>
      <c r="E87" s="188">
        <v>20002</v>
      </c>
      <c r="F87" s="9" t="s">
        <v>88</v>
      </c>
      <c r="G87" s="9" t="s">
        <v>84</v>
      </c>
      <c r="H87" s="10">
        <v>594962</v>
      </c>
      <c r="I87" s="11">
        <v>276</v>
      </c>
      <c r="J87" s="24">
        <v>0</v>
      </c>
      <c r="K87" s="12"/>
      <c r="L87" s="14">
        <v>0</v>
      </c>
      <c r="M87" s="14"/>
      <c r="N87" s="21">
        <v>0</v>
      </c>
      <c r="O87" s="14"/>
      <c r="P87" s="21">
        <v>906898</v>
      </c>
      <c r="Q87" s="14"/>
      <c r="R87" s="21">
        <v>906898</v>
      </c>
      <c r="S87" s="14"/>
      <c r="T87" s="21">
        <v>7255182</v>
      </c>
      <c r="U87" s="14"/>
      <c r="V87" s="22">
        <v>9068978</v>
      </c>
      <c r="W87" s="14"/>
      <c r="X87" s="5" t="str">
        <f t="shared" si="1"/>
        <v>No</v>
      </c>
      <c r="Y87" s="14"/>
      <c r="Z87" s="5"/>
      <c r="AA87" s="14"/>
      <c r="AB87" s="5"/>
      <c r="AC87" s="28"/>
      <c r="AD87" s="5"/>
      <c r="AE87" s="14"/>
      <c r="AF87" s="5"/>
      <c r="AG87" s="7"/>
    </row>
    <row r="88" spans="1:33" s="54" customFormat="1">
      <c r="A88" s="8" t="s">
        <v>442</v>
      </c>
      <c r="B88" s="8" t="s">
        <v>410</v>
      </c>
      <c r="C88" s="9" t="s">
        <v>91</v>
      </c>
      <c r="D88" s="185">
        <v>9031</v>
      </c>
      <c r="E88" s="188">
        <v>90031</v>
      </c>
      <c r="F88" s="9" t="s">
        <v>88</v>
      </c>
      <c r="G88" s="9" t="s">
        <v>84</v>
      </c>
      <c r="H88" s="10">
        <v>1932666</v>
      </c>
      <c r="I88" s="11">
        <v>275</v>
      </c>
      <c r="J88" s="24">
        <v>0</v>
      </c>
      <c r="K88" s="12"/>
      <c r="L88" s="14">
        <v>0</v>
      </c>
      <c r="M88" s="14"/>
      <c r="N88" s="21">
        <v>0</v>
      </c>
      <c r="O88" s="14"/>
      <c r="P88" s="21">
        <v>5439473</v>
      </c>
      <c r="Q88" s="14"/>
      <c r="R88" s="21">
        <v>6697145</v>
      </c>
      <c r="S88" s="14"/>
      <c r="T88" s="21">
        <v>12638031</v>
      </c>
      <c r="U88" s="14"/>
      <c r="V88" s="22">
        <v>24774649</v>
      </c>
      <c r="W88" s="14"/>
      <c r="X88" s="5" t="str">
        <f t="shared" si="1"/>
        <v>No</v>
      </c>
      <c r="Y88" s="14"/>
      <c r="Z88" s="5"/>
      <c r="AA88" s="14"/>
      <c r="AB88" s="5"/>
      <c r="AC88" s="28"/>
      <c r="AD88" s="5"/>
      <c r="AE88" s="14"/>
      <c r="AF88" s="5"/>
      <c r="AG88" s="7"/>
    </row>
    <row r="89" spans="1:33" s="54" customFormat="1">
      <c r="A89" s="8" t="s">
        <v>1464</v>
      </c>
      <c r="B89" s="8" t="s">
        <v>535</v>
      </c>
      <c r="C89" s="9" t="s">
        <v>163</v>
      </c>
      <c r="D89" s="185">
        <v>1008</v>
      </c>
      <c r="E89" s="188">
        <v>10008</v>
      </c>
      <c r="F89" s="9" t="s">
        <v>88</v>
      </c>
      <c r="G89" s="9" t="s">
        <v>84</v>
      </c>
      <c r="H89" s="10">
        <v>621300</v>
      </c>
      <c r="I89" s="11">
        <v>265</v>
      </c>
      <c r="J89" s="24">
        <v>0</v>
      </c>
      <c r="K89" s="12"/>
      <c r="L89" s="14">
        <v>0</v>
      </c>
      <c r="M89" s="14"/>
      <c r="N89" s="21">
        <v>0</v>
      </c>
      <c r="O89" s="14"/>
      <c r="P89" s="21">
        <v>0</v>
      </c>
      <c r="Q89" s="14"/>
      <c r="R89" s="21">
        <v>16223922</v>
      </c>
      <c r="S89" s="14"/>
      <c r="T89" s="21">
        <v>11455658</v>
      </c>
      <c r="U89" s="14"/>
      <c r="V89" s="22">
        <v>27679580</v>
      </c>
      <c r="W89" s="14"/>
      <c r="X89" s="5" t="str">
        <f t="shared" si="1"/>
        <v>No</v>
      </c>
      <c r="Y89" s="14"/>
      <c r="Z89" s="5"/>
      <c r="AA89" s="14"/>
      <c r="AB89" s="5"/>
      <c r="AC89" s="28"/>
      <c r="AD89" s="5"/>
      <c r="AE89" s="14"/>
      <c r="AF89" s="5"/>
      <c r="AG89" s="7"/>
    </row>
    <row r="90" spans="1:33" s="54" customFormat="1">
      <c r="A90" s="8" t="s">
        <v>4805</v>
      </c>
      <c r="B90" s="8" t="s">
        <v>436</v>
      </c>
      <c r="C90" s="9" t="s">
        <v>274</v>
      </c>
      <c r="D90" s="185">
        <v>4004</v>
      </c>
      <c r="E90" s="188">
        <v>40004</v>
      </c>
      <c r="F90" s="9" t="s">
        <v>88</v>
      </c>
      <c r="G90" s="9" t="s">
        <v>84</v>
      </c>
      <c r="H90" s="10">
        <v>969587</v>
      </c>
      <c r="I90" s="11">
        <v>262</v>
      </c>
      <c r="J90" s="24">
        <v>0</v>
      </c>
      <c r="K90" s="12"/>
      <c r="L90" s="14">
        <v>0</v>
      </c>
      <c r="M90" s="14"/>
      <c r="N90" s="21">
        <v>0</v>
      </c>
      <c r="O90" s="14"/>
      <c r="P90" s="21">
        <v>2906202</v>
      </c>
      <c r="Q90" s="14"/>
      <c r="R90" s="21">
        <v>335809</v>
      </c>
      <c r="S90" s="14"/>
      <c r="T90" s="21">
        <v>3255903</v>
      </c>
      <c r="U90" s="14"/>
      <c r="V90" s="22">
        <v>6497914</v>
      </c>
      <c r="W90" s="14"/>
      <c r="X90" s="5" t="str">
        <f t="shared" si="1"/>
        <v>No</v>
      </c>
      <c r="Y90" s="14"/>
      <c r="Z90" s="5"/>
      <c r="AA90" s="14"/>
      <c r="AB90" s="5"/>
      <c r="AC90" s="28"/>
      <c r="AD90" s="5"/>
      <c r="AE90" s="14"/>
      <c r="AF90" s="5"/>
      <c r="AG90" s="7"/>
    </row>
    <row r="91" spans="1:33" s="54" customFormat="1">
      <c r="A91" s="8" t="s">
        <v>4081</v>
      </c>
      <c r="B91" s="8" t="s">
        <v>4082</v>
      </c>
      <c r="C91" s="9" t="s">
        <v>87</v>
      </c>
      <c r="D91" s="185">
        <v>20</v>
      </c>
      <c r="E91" s="188">
        <v>20</v>
      </c>
      <c r="F91" s="9" t="s">
        <v>88</v>
      </c>
      <c r="G91" s="9" t="s">
        <v>84</v>
      </c>
      <c r="H91" s="10">
        <v>198979</v>
      </c>
      <c r="I91" s="11">
        <v>262</v>
      </c>
      <c r="J91" s="24">
        <v>0</v>
      </c>
      <c r="K91" s="12"/>
      <c r="L91" s="14">
        <v>0</v>
      </c>
      <c r="M91" s="14"/>
      <c r="N91" s="21">
        <v>1199535</v>
      </c>
      <c r="O91" s="14"/>
      <c r="P91" s="21">
        <v>0</v>
      </c>
      <c r="Q91" s="14"/>
      <c r="R91" s="21">
        <v>1595717</v>
      </c>
      <c r="S91" s="14"/>
      <c r="T91" s="21">
        <v>4007984</v>
      </c>
      <c r="U91" s="14"/>
      <c r="V91" s="22">
        <v>6803236</v>
      </c>
      <c r="W91" s="14"/>
      <c r="X91" s="5" t="str">
        <f t="shared" si="1"/>
        <v>No</v>
      </c>
      <c r="Y91" s="14"/>
      <c r="Z91" s="5"/>
      <c r="AA91" s="14"/>
      <c r="AB91" s="5"/>
      <c r="AC91" s="28"/>
      <c r="AD91" s="5"/>
      <c r="AE91" s="14"/>
      <c r="AF91" s="5"/>
      <c r="AG91" s="7"/>
    </row>
    <row r="92" spans="1:33" s="54" customFormat="1">
      <c r="A92" s="8" t="s">
        <v>6132</v>
      </c>
      <c r="B92" s="8" t="s">
        <v>2071</v>
      </c>
      <c r="C92" s="9" t="s">
        <v>42</v>
      </c>
      <c r="D92" s="185">
        <v>2113</v>
      </c>
      <c r="E92" s="188">
        <v>20113</v>
      </c>
      <c r="F92" s="9" t="s">
        <v>88</v>
      </c>
      <c r="G92" s="9" t="s">
        <v>84</v>
      </c>
      <c r="H92" s="10">
        <v>720572</v>
      </c>
      <c r="I92" s="11">
        <v>258</v>
      </c>
      <c r="J92" s="24">
        <v>0</v>
      </c>
      <c r="K92" s="12"/>
      <c r="L92" s="14">
        <v>0</v>
      </c>
      <c r="M92" s="14"/>
      <c r="N92" s="21">
        <v>0</v>
      </c>
      <c r="O92" s="14"/>
      <c r="P92" s="21">
        <v>1802616</v>
      </c>
      <c r="Q92" s="14"/>
      <c r="R92" s="21">
        <v>4555254</v>
      </c>
      <c r="S92" s="14"/>
      <c r="T92" s="21">
        <v>9698429</v>
      </c>
      <c r="U92" s="14"/>
      <c r="V92" s="22">
        <v>16056299</v>
      </c>
      <c r="W92" s="14"/>
      <c r="X92" s="5" t="str">
        <f t="shared" si="1"/>
        <v>No</v>
      </c>
      <c r="Y92" s="14"/>
      <c r="Z92" s="5"/>
      <c r="AA92" s="14"/>
      <c r="AB92" s="5"/>
      <c r="AC92" s="28"/>
      <c r="AD92" s="5"/>
      <c r="AE92" s="14"/>
      <c r="AF92" s="5"/>
      <c r="AG92" s="7"/>
    </row>
    <row r="93" spans="1:33" s="54" customFormat="1">
      <c r="A93" s="8" t="s">
        <v>3530</v>
      </c>
      <c r="B93" s="8" t="s">
        <v>893</v>
      </c>
      <c r="C93" s="9" t="s">
        <v>58</v>
      </c>
      <c r="D93" s="185">
        <v>5005</v>
      </c>
      <c r="E93" s="188">
        <v>50005</v>
      </c>
      <c r="F93" s="9" t="s">
        <v>83</v>
      </c>
      <c r="G93" s="9" t="s">
        <v>84</v>
      </c>
      <c r="H93" s="10">
        <v>401661</v>
      </c>
      <c r="I93" s="11">
        <v>254</v>
      </c>
      <c r="J93" s="24">
        <v>0</v>
      </c>
      <c r="K93" s="12"/>
      <c r="L93" s="14">
        <v>0</v>
      </c>
      <c r="M93" s="14"/>
      <c r="N93" s="21">
        <v>0</v>
      </c>
      <c r="O93" s="14"/>
      <c r="P93" s="21">
        <v>1905339</v>
      </c>
      <c r="Q93" s="14"/>
      <c r="R93" s="21">
        <v>0</v>
      </c>
      <c r="S93" s="14"/>
      <c r="T93" s="21">
        <v>5181507</v>
      </c>
      <c r="U93" s="14"/>
      <c r="V93" s="22">
        <v>7086846</v>
      </c>
      <c r="W93" s="14"/>
      <c r="X93" s="5" t="str">
        <f t="shared" si="1"/>
        <v>No</v>
      </c>
      <c r="Y93" s="14"/>
      <c r="Z93" s="5"/>
      <c r="AA93" s="14"/>
      <c r="AB93" s="5"/>
      <c r="AC93" s="28"/>
      <c r="AD93" s="5"/>
      <c r="AE93" s="14"/>
      <c r="AF93" s="5"/>
      <c r="AG93" s="7"/>
    </row>
    <row r="94" spans="1:33" s="54" customFormat="1">
      <c r="A94" s="8" t="s">
        <v>699</v>
      </c>
      <c r="B94" s="8" t="s">
        <v>700</v>
      </c>
      <c r="C94" s="9" t="s">
        <v>171</v>
      </c>
      <c r="D94" s="185">
        <v>4152</v>
      </c>
      <c r="E94" s="188">
        <v>40152</v>
      </c>
      <c r="F94" s="9" t="s">
        <v>183</v>
      </c>
      <c r="G94" s="9" t="s">
        <v>84</v>
      </c>
      <c r="H94" s="10">
        <v>5502379</v>
      </c>
      <c r="I94" s="11">
        <v>250</v>
      </c>
      <c r="J94" s="24">
        <v>0</v>
      </c>
      <c r="K94" s="12"/>
      <c r="L94" s="14">
        <v>0</v>
      </c>
      <c r="M94" s="14"/>
      <c r="N94" s="21">
        <v>0</v>
      </c>
      <c r="O94" s="14"/>
      <c r="P94" s="21">
        <v>0</v>
      </c>
      <c r="Q94" s="14"/>
      <c r="R94" s="21">
        <v>0</v>
      </c>
      <c r="S94" s="14"/>
      <c r="T94" s="21">
        <v>0</v>
      </c>
      <c r="U94" s="14"/>
      <c r="V94" s="22">
        <v>0</v>
      </c>
      <c r="W94" s="14"/>
      <c r="X94" s="5" t="str">
        <f t="shared" si="1"/>
        <v>No</v>
      </c>
      <c r="Y94" s="14"/>
      <c r="Z94" s="5"/>
      <c r="AA94" s="14"/>
      <c r="AB94" s="5"/>
      <c r="AC94" s="28"/>
      <c r="AD94" s="5"/>
      <c r="AE94" s="14"/>
      <c r="AF94" s="5"/>
      <c r="AG94" s="7"/>
    </row>
    <row r="95" spans="1:33" s="54" customFormat="1">
      <c r="A95" s="8" t="s">
        <v>3696</v>
      </c>
      <c r="B95" s="8" t="s">
        <v>3697</v>
      </c>
      <c r="C95" s="9" t="s">
        <v>91</v>
      </c>
      <c r="D95" s="185">
        <v>9029</v>
      </c>
      <c r="E95" s="188">
        <v>90029</v>
      </c>
      <c r="F95" s="9" t="s">
        <v>88</v>
      </c>
      <c r="G95" s="9" t="s">
        <v>84</v>
      </c>
      <c r="H95" s="10">
        <v>1932666</v>
      </c>
      <c r="I95" s="11">
        <v>250</v>
      </c>
      <c r="J95" s="24">
        <v>3490377</v>
      </c>
      <c r="K95" s="12"/>
      <c r="L95" s="14">
        <v>0</v>
      </c>
      <c r="M95" s="14"/>
      <c r="N95" s="21">
        <v>0</v>
      </c>
      <c r="O95" s="14"/>
      <c r="P95" s="21">
        <v>1900907</v>
      </c>
      <c r="Q95" s="14"/>
      <c r="R95" s="21">
        <v>6503673</v>
      </c>
      <c r="S95" s="14"/>
      <c r="T95" s="21">
        <v>13138020</v>
      </c>
      <c r="U95" s="14"/>
      <c r="V95" s="22">
        <v>25032977</v>
      </c>
      <c r="W95" s="14"/>
      <c r="X95" s="5" t="str">
        <f t="shared" si="1"/>
        <v>No</v>
      </c>
      <c r="Y95" s="14"/>
      <c r="Z95" s="5"/>
      <c r="AA95" s="14"/>
      <c r="AB95" s="5"/>
      <c r="AC95" s="28"/>
      <c r="AD95" s="5"/>
      <c r="AE95" s="14"/>
      <c r="AF95" s="5"/>
      <c r="AG95" s="7"/>
    </row>
    <row r="96" spans="1:33" s="54" customFormat="1">
      <c r="A96" s="8" t="s">
        <v>4420</v>
      </c>
      <c r="B96" s="8" t="s">
        <v>595</v>
      </c>
      <c r="C96" s="9" t="s">
        <v>171</v>
      </c>
      <c r="D96" s="185">
        <v>4040</v>
      </c>
      <c r="E96" s="188">
        <v>40040</v>
      </c>
      <c r="F96" s="9" t="s">
        <v>88</v>
      </c>
      <c r="G96" s="9" t="s">
        <v>84</v>
      </c>
      <c r="H96" s="10">
        <v>1065219</v>
      </c>
      <c r="I96" s="11">
        <v>248</v>
      </c>
      <c r="J96" s="24">
        <v>0</v>
      </c>
      <c r="K96" s="12"/>
      <c r="L96" s="14">
        <v>0</v>
      </c>
      <c r="M96" s="14"/>
      <c r="N96" s="21">
        <v>0</v>
      </c>
      <c r="O96" s="14"/>
      <c r="P96" s="21">
        <v>0</v>
      </c>
      <c r="Q96" s="14"/>
      <c r="R96" s="21">
        <v>2101753</v>
      </c>
      <c r="S96" s="14"/>
      <c r="T96" s="21">
        <v>24701531</v>
      </c>
      <c r="U96" s="14"/>
      <c r="V96" s="22">
        <v>26803284</v>
      </c>
      <c r="W96" s="14"/>
      <c r="X96" s="5" t="str">
        <f t="shared" si="1"/>
        <v>No</v>
      </c>
      <c r="Y96" s="14"/>
      <c r="Z96" s="5"/>
      <c r="AA96" s="14"/>
      <c r="AB96" s="5"/>
      <c r="AC96" s="28"/>
      <c r="AD96" s="5"/>
      <c r="AE96" s="14"/>
      <c r="AF96" s="5"/>
      <c r="AG96" s="7"/>
    </row>
    <row r="97" spans="1:33" s="54" customFormat="1">
      <c r="A97" s="8" t="s">
        <v>6514</v>
      </c>
      <c r="B97" s="8" t="s">
        <v>2262</v>
      </c>
      <c r="C97" s="9" t="s">
        <v>288</v>
      </c>
      <c r="D97" s="185">
        <v>3027</v>
      </c>
      <c r="E97" s="188">
        <v>30027</v>
      </c>
      <c r="F97" s="9" t="s">
        <v>88</v>
      </c>
      <c r="G97" s="9" t="s">
        <v>84</v>
      </c>
      <c r="H97" s="10">
        <v>232045</v>
      </c>
      <c r="I97" s="11">
        <v>246</v>
      </c>
      <c r="J97" s="24">
        <v>0</v>
      </c>
      <c r="K97" s="12"/>
      <c r="L97" s="14">
        <v>1435604</v>
      </c>
      <c r="M97" s="14"/>
      <c r="N97" s="21">
        <v>0</v>
      </c>
      <c r="O97" s="14"/>
      <c r="P97" s="21">
        <v>22568</v>
      </c>
      <c r="Q97" s="14"/>
      <c r="R97" s="21">
        <v>2736533</v>
      </c>
      <c r="S97" s="14"/>
      <c r="T97" s="21">
        <v>6154796</v>
      </c>
      <c r="U97" s="14"/>
      <c r="V97" s="22">
        <v>10349501</v>
      </c>
      <c r="W97" s="14"/>
      <c r="X97" s="5" t="str">
        <f t="shared" si="1"/>
        <v>No</v>
      </c>
      <c r="Y97" s="14"/>
      <c r="Z97" s="5"/>
      <c r="AA97" s="14"/>
      <c r="AB97" s="5"/>
      <c r="AC97" s="28"/>
      <c r="AD97" s="5"/>
      <c r="AE97" s="14"/>
      <c r="AF97" s="5"/>
      <c r="AG97" s="7"/>
    </row>
    <row r="98" spans="1:33" s="54" customFormat="1">
      <c r="A98" s="8" t="s">
        <v>6515</v>
      </c>
      <c r="B98" s="8" t="s">
        <v>1819</v>
      </c>
      <c r="C98" s="9" t="s">
        <v>178</v>
      </c>
      <c r="D98" s="185">
        <v>5032</v>
      </c>
      <c r="E98" s="188">
        <v>50032</v>
      </c>
      <c r="F98" s="9" t="s">
        <v>88</v>
      </c>
      <c r="G98" s="9" t="s">
        <v>84</v>
      </c>
      <c r="H98" s="10">
        <v>356218</v>
      </c>
      <c r="I98" s="11">
        <v>237</v>
      </c>
      <c r="J98" s="24">
        <v>0</v>
      </c>
      <c r="K98" s="12"/>
      <c r="L98" s="14">
        <v>0</v>
      </c>
      <c r="M98" s="14"/>
      <c r="N98" s="21">
        <v>128928</v>
      </c>
      <c r="O98" s="14"/>
      <c r="P98" s="21">
        <v>0</v>
      </c>
      <c r="Q98" s="14"/>
      <c r="R98" s="21">
        <v>2589564</v>
      </c>
      <c r="S98" s="14"/>
      <c r="T98" s="21">
        <v>8358256</v>
      </c>
      <c r="U98" s="14"/>
      <c r="V98" s="22">
        <v>11076748</v>
      </c>
      <c r="W98" s="14"/>
      <c r="X98" s="5" t="str">
        <f t="shared" si="1"/>
        <v>No</v>
      </c>
      <c r="Y98" s="14"/>
      <c r="Z98" s="5"/>
      <c r="AA98" s="14"/>
      <c r="AB98" s="5"/>
      <c r="AC98" s="28"/>
      <c r="AD98" s="5"/>
      <c r="AE98" s="14"/>
      <c r="AF98" s="5"/>
      <c r="AG98" s="7"/>
    </row>
    <row r="99" spans="1:33" s="54" customFormat="1">
      <c r="A99" s="8" t="s">
        <v>1257</v>
      </c>
      <c r="B99" s="8" t="s">
        <v>285</v>
      </c>
      <c r="C99" s="9" t="s">
        <v>141</v>
      </c>
      <c r="D99" s="185">
        <v>3068</v>
      </c>
      <c r="E99" s="188">
        <v>30068</v>
      </c>
      <c r="F99" s="9" t="s">
        <v>83</v>
      </c>
      <c r="G99" s="9" t="s">
        <v>84</v>
      </c>
      <c r="H99" s="10">
        <v>4586770</v>
      </c>
      <c r="I99" s="11">
        <v>235</v>
      </c>
      <c r="J99" s="24">
        <v>0</v>
      </c>
      <c r="K99" s="12"/>
      <c r="L99" s="14">
        <v>0</v>
      </c>
      <c r="M99" s="14"/>
      <c r="N99" s="21">
        <v>0</v>
      </c>
      <c r="O99" s="14"/>
      <c r="P99" s="21">
        <v>3782371</v>
      </c>
      <c r="Q99" s="14"/>
      <c r="R99" s="21">
        <v>1406383</v>
      </c>
      <c r="S99" s="14"/>
      <c r="T99" s="21">
        <v>0</v>
      </c>
      <c r="U99" s="14"/>
      <c r="V99" s="22">
        <v>5188754</v>
      </c>
      <c r="W99" s="14"/>
      <c r="X99" s="5" t="str">
        <f t="shared" si="1"/>
        <v>No</v>
      </c>
      <c r="Y99" s="14"/>
      <c r="Z99" s="5"/>
      <c r="AA99" s="14"/>
      <c r="AB99" s="5"/>
      <c r="AC99" s="28"/>
      <c r="AD99" s="5"/>
      <c r="AE99" s="14"/>
      <c r="AF99" s="5"/>
      <c r="AG99" s="7"/>
    </row>
    <row r="100" spans="1:33" s="54" customFormat="1">
      <c r="A100" s="8" t="s">
        <v>1209</v>
      </c>
      <c r="B100" s="8" t="s">
        <v>1210</v>
      </c>
      <c r="C100" s="9" t="s">
        <v>178</v>
      </c>
      <c r="D100" s="185">
        <v>5033</v>
      </c>
      <c r="E100" s="188">
        <v>50033</v>
      </c>
      <c r="F100" s="9" t="s">
        <v>88</v>
      </c>
      <c r="G100" s="9" t="s">
        <v>84</v>
      </c>
      <c r="H100" s="10">
        <v>569935</v>
      </c>
      <c r="I100" s="11">
        <v>234</v>
      </c>
      <c r="J100" s="24">
        <v>0</v>
      </c>
      <c r="K100" s="12"/>
      <c r="L100" s="14">
        <v>0</v>
      </c>
      <c r="M100" s="14"/>
      <c r="N100" s="21">
        <v>0</v>
      </c>
      <c r="O100" s="14"/>
      <c r="P100" s="21">
        <v>31230</v>
      </c>
      <c r="Q100" s="14"/>
      <c r="R100" s="21">
        <v>4120889</v>
      </c>
      <c r="S100" s="14"/>
      <c r="T100" s="21">
        <v>16483551</v>
      </c>
      <c r="U100" s="14"/>
      <c r="V100" s="22">
        <v>20635670</v>
      </c>
      <c r="W100" s="14"/>
      <c r="X100" s="5" t="str">
        <f t="shared" si="1"/>
        <v>No</v>
      </c>
      <c r="Y100" s="14"/>
      <c r="Z100" s="5"/>
      <c r="AA100" s="14"/>
      <c r="AB100" s="5"/>
      <c r="AC100" s="28"/>
      <c r="AD100" s="5"/>
      <c r="AE100" s="14"/>
      <c r="AF100" s="5"/>
      <c r="AG100" s="7"/>
    </row>
    <row r="101" spans="1:33" s="54" customFormat="1">
      <c r="A101" s="8" t="s">
        <v>1373</v>
      </c>
      <c r="B101" s="8" t="s">
        <v>506</v>
      </c>
      <c r="C101" s="9" t="s">
        <v>238</v>
      </c>
      <c r="D101" s="185">
        <v>1048</v>
      </c>
      <c r="E101" s="188">
        <v>10048</v>
      </c>
      <c r="F101" s="9" t="s">
        <v>138</v>
      </c>
      <c r="G101" s="9" t="s">
        <v>84</v>
      </c>
      <c r="H101" s="10">
        <v>924859</v>
      </c>
      <c r="I101" s="11">
        <v>233</v>
      </c>
      <c r="J101" s="24">
        <v>0</v>
      </c>
      <c r="K101" s="12"/>
      <c r="L101" s="14">
        <v>0</v>
      </c>
      <c r="M101" s="14"/>
      <c r="N101" s="21">
        <v>0</v>
      </c>
      <c r="O101" s="14"/>
      <c r="P101" s="21">
        <v>0</v>
      </c>
      <c r="Q101" s="14"/>
      <c r="R101" s="21">
        <v>12111664</v>
      </c>
      <c r="S101" s="14"/>
      <c r="T101" s="21">
        <v>48446656</v>
      </c>
      <c r="U101" s="14"/>
      <c r="V101" s="22">
        <v>60558320</v>
      </c>
      <c r="W101" s="14"/>
      <c r="X101" s="5" t="str">
        <f t="shared" si="1"/>
        <v>No</v>
      </c>
      <c r="Y101" s="14"/>
      <c r="Z101" s="5"/>
      <c r="AA101" s="14"/>
      <c r="AB101" s="5"/>
      <c r="AC101" s="28"/>
      <c r="AD101" s="5"/>
      <c r="AE101" s="14"/>
      <c r="AF101" s="5"/>
      <c r="AG101" s="7"/>
    </row>
    <row r="102" spans="1:33" s="54" customFormat="1">
      <c r="A102" s="8" t="s">
        <v>5288</v>
      </c>
      <c r="B102" s="8" t="s">
        <v>5289</v>
      </c>
      <c r="C102" s="9" t="s">
        <v>91</v>
      </c>
      <c r="D102" s="185">
        <v>9030</v>
      </c>
      <c r="E102" s="188">
        <v>90030</v>
      </c>
      <c r="F102" s="9" t="s">
        <v>88</v>
      </c>
      <c r="G102" s="9" t="s">
        <v>84</v>
      </c>
      <c r="H102" s="10">
        <v>2956746</v>
      </c>
      <c r="I102" s="11">
        <v>229</v>
      </c>
      <c r="J102" s="24">
        <v>0</v>
      </c>
      <c r="K102" s="12"/>
      <c r="L102" s="14">
        <v>0</v>
      </c>
      <c r="M102" s="14"/>
      <c r="N102" s="21">
        <v>0</v>
      </c>
      <c r="O102" s="14"/>
      <c r="P102" s="21">
        <v>58243355</v>
      </c>
      <c r="Q102" s="14"/>
      <c r="R102" s="21">
        <v>6537290</v>
      </c>
      <c r="S102" s="14"/>
      <c r="T102" s="21">
        <v>118285137</v>
      </c>
      <c r="U102" s="14"/>
      <c r="V102" s="22">
        <v>183065782</v>
      </c>
      <c r="W102" s="14"/>
      <c r="X102" s="5" t="str">
        <f t="shared" si="1"/>
        <v>No</v>
      </c>
      <c r="Y102" s="14"/>
      <c r="Z102" s="5"/>
      <c r="AA102" s="14"/>
      <c r="AB102" s="5"/>
      <c r="AC102" s="28"/>
      <c r="AD102" s="5"/>
      <c r="AE102" s="14"/>
      <c r="AF102" s="5"/>
      <c r="AG102" s="7"/>
    </row>
    <row r="103" spans="1:33" s="54" customFormat="1">
      <c r="A103" s="8" t="s">
        <v>2365</v>
      </c>
      <c r="B103" s="8" t="s">
        <v>1906</v>
      </c>
      <c r="C103" s="9" t="s">
        <v>265</v>
      </c>
      <c r="D103" s="185">
        <v>7010</v>
      </c>
      <c r="E103" s="188">
        <v>70010</v>
      </c>
      <c r="F103" s="9" t="s">
        <v>88</v>
      </c>
      <c r="G103" s="9" t="s">
        <v>84</v>
      </c>
      <c r="H103" s="10">
        <v>450070</v>
      </c>
      <c r="I103" s="11">
        <v>229</v>
      </c>
      <c r="J103" s="24">
        <v>0</v>
      </c>
      <c r="K103" s="12"/>
      <c r="L103" s="14">
        <v>0</v>
      </c>
      <c r="M103" s="14"/>
      <c r="N103" s="21">
        <v>11600629</v>
      </c>
      <c r="O103" s="14"/>
      <c r="P103" s="21">
        <v>0</v>
      </c>
      <c r="Q103" s="14"/>
      <c r="R103" s="21">
        <v>356391</v>
      </c>
      <c r="S103" s="14"/>
      <c r="T103" s="21">
        <v>3946218</v>
      </c>
      <c r="U103" s="14"/>
      <c r="V103" s="22">
        <v>15903238</v>
      </c>
      <c r="W103" s="14"/>
      <c r="X103" s="5" t="str">
        <f t="shared" si="1"/>
        <v>No</v>
      </c>
      <c r="Y103" s="14"/>
      <c r="Z103" s="5"/>
      <c r="AA103" s="14"/>
      <c r="AB103" s="5"/>
      <c r="AC103" s="28"/>
      <c r="AD103" s="5"/>
      <c r="AE103" s="14"/>
      <c r="AF103" s="5"/>
      <c r="AG103" s="7"/>
    </row>
    <row r="104" spans="1:33" s="54" customFormat="1">
      <c r="A104" s="8" t="s">
        <v>4765</v>
      </c>
      <c r="B104" s="8" t="s">
        <v>4766</v>
      </c>
      <c r="C104" s="9" t="s">
        <v>91</v>
      </c>
      <c r="D104" s="185">
        <v>9019</v>
      </c>
      <c r="E104" s="188">
        <v>90019</v>
      </c>
      <c r="F104" s="9" t="s">
        <v>88</v>
      </c>
      <c r="G104" s="9" t="s">
        <v>84</v>
      </c>
      <c r="H104" s="10">
        <v>1723634</v>
      </c>
      <c r="I104" s="11">
        <v>229</v>
      </c>
      <c r="J104" s="24">
        <v>0</v>
      </c>
      <c r="K104" s="12"/>
      <c r="L104" s="14">
        <v>0</v>
      </c>
      <c r="M104" s="14"/>
      <c r="N104" s="21">
        <v>0</v>
      </c>
      <c r="O104" s="14"/>
      <c r="P104" s="21">
        <v>1834196</v>
      </c>
      <c r="Q104" s="14"/>
      <c r="R104" s="21">
        <v>28396329</v>
      </c>
      <c r="S104" s="14"/>
      <c r="T104" s="21">
        <v>9013012</v>
      </c>
      <c r="U104" s="14"/>
      <c r="V104" s="22">
        <v>39243537</v>
      </c>
      <c r="W104" s="14"/>
      <c r="X104" s="5" t="str">
        <f t="shared" si="1"/>
        <v>No</v>
      </c>
      <c r="Y104" s="14"/>
      <c r="Z104" s="5"/>
      <c r="AA104" s="14"/>
      <c r="AB104" s="5"/>
      <c r="AC104" s="28"/>
      <c r="AD104" s="5"/>
      <c r="AE104" s="14"/>
      <c r="AF104" s="5"/>
      <c r="AG104" s="7"/>
    </row>
    <row r="105" spans="1:33" s="54" customFormat="1">
      <c r="A105" s="8" t="s">
        <v>3975</v>
      </c>
      <c r="B105" s="8" t="s">
        <v>3976</v>
      </c>
      <c r="C105" s="9" t="s">
        <v>82</v>
      </c>
      <c r="D105" s="185">
        <v>2122</v>
      </c>
      <c r="E105" s="188">
        <v>20122</v>
      </c>
      <c r="F105" s="9" t="s">
        <v>113</v>
      </c>
      <c r="G105" s="9" t="s">
        <v>84</v>
      </c>
      <c r="H105" s="10">
        <v>18351295</v>
      </c>
      <c r="I105" s="11">
        <v>225</v>
      </c>
      <c r="J105" s="24">
        <v>0</v>
      </c>
      <c r="K105" s="12"/>
      <c r="L105" s="14">
        <v>0</v>
      </c>
      <c r="M105" s="14"/>
      <c r="N105" s="21">
        <v>0</v>
      </c>
      <c r="O105" s="14"/>
      <c r="P105" s="21">
        <v>0</v>
      </c>
      <c r="Q105" s="14"/>
      <c r="R105" s="21">
        <v>0</v>
      </c>
      <c r="S105" s="14"/>
      <c r="T105" s="21">
        <v>0</v>
      </c>
      <c r="U105" s="14"/>
      <c r="V105" s="22">
        <v>0</v>
      </c>
      <c r="W105" s="14"/>
      <c r="X105" s="5" t="str">
        <f t="shared" si="1"/>
        <v>No</v>
      </c>
      <c r="Y105" s="14"/>
      <c r="Z105" s="5"/>
      <c r="AA105" s="14"/>
      <c r="AB105" s="5"/>
      <c r="AC105" s="28"/>
      <c r="AD105" s="5"/>
      <c r="AE105" s="14"/>
      <c r="AF105" s="5"/>
      <c r="AG105" s="7"/>
    </row>
    <row r="106" spans="1:33" s="54" customFormat="1">
      <c r="A106" s="8" t="s">
        <v>99</v>
      </c>
      <c r="B106" s="8" t="s">
        <v>100</v>
      </c>
      <c r="C106" s="9" t="s">
        <v>46</v>
      </c>
      <c r="D106" s="185">
        <v>5154</v>
      </c>
      <c r="E106" s="188">
        <v>50154</v>
      </c>
      <c r="F106" s="9" t="s">
        <v>83</v>
      </c>
      <c r="G106" s="9" t="s">
        <v>84</v>
      </c>
      <c r="H106" s="10">
        <v>2650890</v>
      </c>
      <c r="I106" s="11">
        <v>220</v>
      </c>
      <c r="J106" s="24">
        <v>0</v>
      </c>
      <c r="K106" s="12"/>
      <c r="L106" s="14">
        <v>0</v>
      </c>
      <c r="M106" s="14"/>
      <c r="N106" s="21">
        <v>0</v>
      </c>
      <c r="O106" s="14"/>
      <c r="P106" s="21">
        <v>3610311</v>
      </c>
      <c r="Q106" s="14"/>
      <c r="R106" s="21">
        <v>319390</v>
      </c>
      <c r="S106" s="14"/>
      <c r="T106" s="21">
        <v>117366</v>
      </c>
      <c r="U106" s="14"/>
      <c r="V106" s="22">
        <v>4047067</v>
      </c>
      <c r="W106" s="14"/>
      <c r="X106" s="5" t="str">
        <f t="shared" si="1"/>
        <v>No</v>
      </c>
      <c r="Y106" s="14"/>
      <c r="Z106" s="5"/>
      <c r="AA106" s="14"/>
      <c r="AB106" s="5"/>
      <c r="AC106" s="28"/>
      <c r="AD106" s="5"/>
      <c r="AE106" s="14"/>
      <c r="AF106" s="5"/>
      <c r="AG106" s="7"/>
    </row>
    <row r="107" spans="1:33" s="54" customFormat="1">
      <c r="A107" s="8" t="s">
        <v>2955</v>
      </c>
      <c r="B107" s="8" t="s">
        <v>2956</v>
      </c>
      <c r="C107" s="9" t="s">
        <v>79</v>
      </c>
      <c r="D107" s="185">
        <v>9001</v>
      </c>
      <c r="E107" s="188">
        <v>90001</v>
      </c>
      <c r="F107" s="9" t="s">
        <v>88</v>
      </c>
      <c r="G107" s="9" t="s">
        <v>84</v>
      </c>
      <c r="H107" s="10">
        <v>392141</v>
      </c>
      <c r="I107" s="11">
        <v>219</v>
      </c>
      <c r="J107" s="24">
        <v>0</v>
      </c>
      <c r="K107" s="12"/>
      <c r="L107" s="14">
        <v>0</v>
      </c>
      <c r="M107" s="14"/>
      <c r="N107" s="21">
        <v>0</v>
      </c>
      <c r="O107" s="14"/>
      <c r="P107" s="21">
        <v>0</v>
      </c>
      <c r="Q107" s="14"/>
      <c r="R107" s="21">
        <v>7640265</v>
      </c>
      <c r="S107" s="14"/>
      <c r="T107" s="21">
        <v>10095945</v>
      </c>
      <c r="U107" s="14"/>
      <c r="V107" s="22">
        <v>17736210</v>
      </c>
      <c r="W107" s="14"/>
      <c r="X107" s="5" t="str">
        <f t="shared" si="1"/>
        <v>No</v>
      </c>
      <c r="Y107" s="14"/>
      <c r="Z107" s="5"/>
      <c r="AA107" s="14"/>
      <c r="AB107" s="5"/>
      <c r="AC107" s="28"/>
      <c r="AD107" s="5"/>
      <c r="AE107" s="14"/>
      <c r="AF107" s="5"/>
      <c r="AG107" s="7"/>
    </row>
    <row r="108" spans="1:33" s="54" customFormat="1">
      <c r="A108" s="8" t="s">
        <v>4795</v>
      </c>
      <c r="B108" s="8" t="s">
        <v>4796</v>
      </c>
      <c r="C108" s="9" t="s">
        <v>466</v>
      </c>
      <c r="D108" s="185">
        <v>5022</v>
      </c>
      <c r="E108" s="188">
        <v>50022</v>
      </c>
      <c r="F108" s="9" t="s">
        <v>88</v>
      </c>
      <c r="G108" s="9" t="s">
        <v>84</v>
      </c>
      <c r="H108" s="10">
        <v>507643</v>
      </c>
      <c r="I108" s="11">
        <v>214</v>
      </c>
      <c r="J108" s="24">
        <v>0</v>
      </c>
      <c r="K108" s="12"/>
      <c r="L108" s="14">
        <v>0</v>
      </c>
      <c r="M108" s="14"/>
      <c r="N108" s="21">
        <v>360678</v>
      </c>
      <c r="O108" s="14"/>
      <c r="P108" s="21">
        <v>0</v>
      </c>
      <c r="Q108" s="14"/>
      <c r="R108" s="21">
        <v>0</v>
      </c>
      <c r="S108" s="14"/>
      <c r="T108" s="21">
        <v>852874</v>
      </c>
      <c r="U108" s="14"/>
      <c r="V108" s="22">
        <v>1213552</v>
      </c>
      <c r="W108" s="14"/>
      <c r="X108" s="5" t="str">
        <f t="shared" si="1"/>
        <v>No</v>
      </c>
      <c r="Y108" s="14"/>
      <c r="Z108" s="5"/>
      <c r="AA108" s="14"/>
      <c r="AB108" s="5"/>
      <c r="AC108" s="28"/>
      <c r="AD108" s="5"/>
      <c r="AE108" s="14"/>
      <c r="AF108" s="5"/>
      <c r="AG108" s="7"/>
    </row>
    <row r="109" spans="1:33" s="54" customFormat="1">
      <c r="A109" s="8" t="s">
        <v>6133</v>
      </c>
      <c r="B109" s="8" t="s">
        <v>1697</v>
      </c>
      <c r="C109" s="9" t="s">
        <v>42</v>
      </c>
      <c r="D109" s="185">
        <v>2018</v>
      </c>
      <c r="E109" s="188">
        <v>20018</v>
      </c>
      <c r="F109" s="9" t="s">
        <v>88</v>
      </c>
      <c r="G109" s="9" t="s">
        <v>84</v>
      </c>
      <c r="H109" s="10">
        <v>412317</v>
      </c>
      <c r="I109" s="11">
        <v>213</v>
      </c>
      <c r="J109" s="24">
        <v>0</v>
      </c>
      <c r="K109" s="12"/>
      <c r="L109" s="14">
        <v>46069</v>
      </c>
      <c r="M109" s="14"/>
      <c r="N109" s="21">
        <v>0</v>
      </c>
      <c r="O109" s="14"/>
      <c r="P109" s="21">
        <v>1411677</v>
      </c>
      <c r="Q109" s="14"/>
      <c r="R109" s="21">
        <v>2906197</v>
      </c>
      <c r="S109" s="14"/>
      <c r="T109" s="21">
        <v>7860283</v>
      </c>
      <c r="U109" s="14"/>
      <c r="V109" s="22">
        <v>12224226</v>
      </c>
      <c r="W109" s="14"/>
      <c r="X109" s="5" t="str">
        <f t="shared" si="1"/>
        <v>No</v>
      </c>
      <c r="Y109" s="14"/>
      <c r="Z109" s="5"/>
      <c r="AA109" s="14"/>
      <c r="AB109" s="5"/>
      <c r="AC109" s="28"/>
      <c r="AD109" s="5"/>
      <c r="AE109" s="14"/>
      <c r="AF109" s="5"/>
      <c r="AG109" s="7"/>
    </row>
    <row r="110" spans="1:33" s="54" customFormat="1">
      <c r="A110" s="8" t="s">
        <v>6516</v>
      </c>
      <c r="B110" s="8" t="s">
        <v>4113</v>
      </c>
      <c r="C110" s="9" t="s">
        <v>466</v>
      </c>
      <c r="D110" s="185">
        <v>5010</v>
      </c>
      <c r="E110" s="188">
        <v>50010</v>
      </c>
      <c r="F110" s="9" t="s">
        <v>88</v>
      </c>
      <c r="G110" s="9" t="s">
        <v>84</v>
      </c>
      <c r="H110" s="10">
        <v>569499</v>
      </c>
      <c r="I110" s="11">
        <v>212</v>
      </c>
      <c r="J110" s="24">
        <v>0</v>
      </c>
      <c r="K110" s="12"/>
      <c r="L110" s="14">
        <v>0</v>
      </c>
      <c r="M110" s="14"/>
      <c r="N110" s="21">
        <v>5753062</v>
      </c>
      <c r="O110" s="14"/>
      <c r="P110" s="21">
        <v>0</v>
      </c>
      <c r="Q110" s="14"/>
      <c r="R110" s="21">
        <v>0</v>
      </c>
      <c r="S110" s="14"/>
      <c r="T110" s="21">
        <v>3384317</v>
      </c>
      <c r="U110" s="14"/>
      <c r="V110" s="22">
        <v>9137379</v>
      </c>
      <c r="W110" s="14"/>
      <c r="X110" s="5" t="str">
        <f t="shared" si="1"/>
        <v>No</v>
      </c>
      <c r="Y110" s="14"/>
      <c r="Z110" s="5"/>
      <c r="AA110" s="14"/>
      <c r="AB110" s="5"/>
      <c r="AC110" s="28"/>
      <c r="AD110" s="5"/>
      <c r="AE110" s="14"/>
      <c r="AF110" s="5"/>
      <c r="AG110" s="7"/>
    </row>
    <row r="111" spans="1:33" s="54" customFormat="1">
      <c r="A111" s="8" t="s">
        <v>2768</v>
      </c>
      <c r="B111" s="8" t="s">
        <v>2769</v>
      </c>
      <c r="C111" s="9" t="s">
        <v>132</v>
      </c>
      <c r="D111" s="185">
        <v>5050</v>
      </c>
      <c r="E111" s="188">
        <v>50050</v>
      </c>
      <c r="F111" s="9" t="s">
        <v>88</v>
      </c>
      <c r="G111" s="9" t="s">
        <v>84</v>
      </c>
      <c r="H111" s="10">
        <v>1487483</v>
      </c>
      <c r="I111" s="11">
        <v>209</v>
      </c>
      <c r="J111" s="24">
        <v>0</v>
      </c>
      <c r="K111" s="12"/>
      <c r="L111" s="14">
        <v>0</v>
      </c>
      <c r="M111" s="14"/>
      <c r="N111" s="21">
        <v>0</v>
      </c>
      <c r="O111" s="14"/>
      <c r="P111" s="21">
        <v>2120245</v>
      </c>
      <c r="Q111" s="14"/>
      <c r="R111" s="21">
        <v>0</v>
      </c>
      <c r="S111" s="14"/>
      <c r="T111" s="21">
        <v>6701430</v>
      </c>
      <c r="U111" s="14"/>
      <c r="V111" s="22">
        <v>8821675</v>
      </c>
      <c r="W111" s="14"/>
      <c r="X111" s="5" t="str">
        <f t="shared" si="1"/>
        <v>No</v>
      </c>
      <c r="Y111" s="14"/>
      <c r="Z111" s="5"/>
      <c r="AA111" s="14"/>
      <c r="AB111" s="5"/>
      <c r="AC111" s="28"/>
      <c r="AD111" s="5"/>
      <c r="AE111" s="14"/>
      <c r="AF111" s="5"/>
      <c r="AG111" s="7"/>
    </row>
    <row r="112" spans="1:33" s="54" customFormat="1">
      <c r="A112" s="8" t="s">
        <v>4586</v>
      </c>
      <c r="B112" s="8" t="s">
        <v>4587</v>
      </c>
      <c r="C112" s="9" t="s">
        <v>120</v>
      </c>
      <c r="D112" s="185">
        <v>6007</v>
      </c>
      <c r="E112" s="188">
        <v>60007</v>
      </c>
      <c r="F112" s="9" t="s">
        <v>88</v>
      </c>
      <c r="G112" s="9" t="s">
        <v>84</v>
      </c>
      <c r="H112" s="10">
        <v>5121892</v>
      </c>
      <c r="I112" s="11">
        <v>209</v>
      </c>
      <c r="J112" s="24">
        <v>0</v>
      </c>
      <c r="K112" s="12"/>
      <c r="L112" s="14">
        <v>0</v>
      </c>
      <c r="M112" s="14"/>
      <c r="N112" s="21">
        <v>66713371</v>
      </c>
      <c r="O112" s="14"/>
      <c r="P112" s="21">
        <v>0</v>
      </c>
      <c r="Q112" s="14"/>
      <c r="R112" s="21">
        <v>0</v>
      </c>
      <c r="S112" s="14"/>
      <c r="T112" s="21">
        <v>156895565</v>
      </c>
      <c r="U112" s="14"/>
      <c r="V112" s="22">
        <v>223608936</v>
      </c>
      <c r="W112" s="14"/>
      <c r="X112" s="5" t="str">
        <f t="shared" si="1"/>
        <v>No</v>
      </c>
      <c r="Y112" s="14"/>
      <c r="Z112" s="5"/>
      <c r="AA112" s="14"/>
      <c r="AB112" s="5"/>
      <c r="AC112" s="28"/>
      <c r="AD112" s="5"/>
      <c r="AE112" s="14"/>
      <c r="AF112" s="5"/>
      <c r="AG112" s="7"/>
    </row>
    <row r="113" spans="1:33" s="54" customFormat="1">
      <c r="A113" s="8" t="s">
        <v>4093</v>
      </c>
      <c r="B113" s="8" t="s">
        <v>128</v>
      </c>
      <c r="C113" s="9" t="s">
        <v>129</v>
      </c>
      <c r="D113" s="185">
        <v>4203</v>
      </c>
      <c r="E113" s="188">
        <v>40203</v>
      </c>
      <c r="F113" s="9" t="s">
        <v>113</v>
      </c>
      <c r="G113" s="9" t="s">
        <v>84</v>
      </c>
      <c r="H113" s="10">
        <v>4515419</v>
      </c>
      <c r="I113" s="11">
        <v>205</v>
      </c>
      <c r="J113" s="24">
        <v>0</v>
      </c>
      <c r="K113" s="12"/>
      <c r="L113" s="14">
        <v>0</v>
      </c>
      <c r="M113" s="14"/>
      <c r="N113" s="21">
        <v>0</v>
      </c>
      <c r="O113" s="14"/>
      <c r="P113" s="21">
        <v>0</v>
      </c>
      <c r="Q113" s="14"/>
      <c r="R113" s="21">
        <v>0</v>
      </c>
      <c r="S113" s="14"/>
      <c r="T113" s="21">
        <v>0</v>
      </c>
      <c r="U113" s="14"/>
      <c r="V113" s="22">
        <v>0</v>
      </c>
      <c r="W113" s="14"/>
      <c r="X113" s="5" t="str">
        <f t="shared" si="1"/>
        <v>No</v>
      </c>
      <c r="Y113" s="14"/>
      <c r="Z113" s="5"/>
      <c r="AA113" s="14"/>
      <c r="AB113" s="5"/>
      <c r="AC113" s="28"/>
      <c r="AD113" s="5"/>
      <c r="AE113" s="14"/>
      <c r="AF113" s="5"/>
      <c r="AG113" s="7"/>
    </row>
    <row r="114" spans="1:33" s="54" customFormat="1">
      <c r="A114" s="8" t="s">
        <v>3629</v>
      </c>
      <c r="B114" s="8" t="s">
        <v>684</v>
      </c>
      <c r="C114" s="9" t="s">
        <v>120</v>
      </c>
      <c r="D114" s="185">
        <v>6006</v>
      </c>
      <c r="E114" s="188">
        <v>60006</v>
      </c>
      <c r="F114" s="9" t="s">
        <v>83</v>
      </c>
      <c r="G114" s="9" t="s">
        <v>84</v>
      </c>
      <c r="H114" s="10">
        <v>803086</v>
      </c>
      <c r="I114" s="11">
        <v>202</v>
      </c>
      <c r="J114" s="24">
        <v>0</v>
      </c>
      <c r="K114" s="12"/>
      <c r="L114" s="14">
        <v>0</v>
      </c>
      <c r="M114" s="14"/>
      <c r="N114" s="21">
        <v>0</v>
      </c>
      <c r="O114" s="14"/>
      <c r="P114" s="21">
        <v>29939767</v>
      </c>
      <c r="Q114" s="14"/>
      <c r="R114" s="21">
        <v>0</v>
      </c>
      <c r="S114" s="14"/>
      <c r="T114" s="21">
        <v>12125024</v>
      </c>
      <c r="U114" s="14"/>
      <c r="V114" s="22">
        <v>42064791</v>
      </c>
      <c r="W114" s="14"/>
      <c r="X114" s="5" t="str">
        <f t="shared" si="1"/>
        <v>No</v>
      </c>
      <c r="Y114" s="14"/>
      <c r="Z114" s="5"/>
      <c r="AA114" s="14"/>
      <c r="AB114" s="5"/>
      <c r="AC114" s="28"/>
      <c r="AD114" s="5"/>
      <c r="AE114" s="14"/>
      <c r="AF114" s="5"/>
      <c r="AG114" s="7"/>
    </row>
    <row r="115" spans="1:33" s="54" customFormat="1">
      <c r="A115" s="8" t="s">
        <v>736</v>
      </c>
      <c r="B115" s="8" t="s">
        <v>737</v>
      </c>
      <c r="C115" s="9" t="s">
        <v>178</v>
      </c>
      <c r="D115" s="185">
        <v>5148</v>
      </c>
      <c r="E115" s="188">
        <v>50148</v>
      </c>
      <c r="F115" s="9" t="s">
        <v>88</v>
      </c>
      <c r="G115" s="9" t="s">
        <v>84</v>
      </c>
      <c r="H115" s="10">
        <v>87106</v>
      </c>
      <c r="I115" s="11">
        <v>202</v>
      </c>
      <c r="J115" s="24">
        <v>0</v>
      </c>
      <c r="K115" s="12"/>
      <c r="L115" s="14">
        <v>0</v>
      </c>
      <c r="M115" s="14"/>
      <c r="N115" s="21">
        <v>0</v>
      </c>
      <c r="O115" s="14"/>
      <c r="P115" s="21">
        <v>114130</v>
      </c>
      <c r="Q115" s="14"/>
      <c r="R115" s="21">
        <v>95389</v>
      </c>
      <c r="S115" s="14"/>
      <c r="T115" s="21">
        <v>384003</v>
      </c>
      <c r="U115" s="14"/>
      <c r="V115" s="22">
        <v>593522</v>
      </c>
      <c r="W115" s="14"/>
      <c r="X115" s="5" t="str">
        <f t="shared" si="1"/>
        <v>No</v>
      </c>
      <c r="Y115" s="14"/>
      <c r="Z115" s="5"/>
      <c r="AA115" s="14"/>
      <c r="AB115" s="5"/>
      <c r="AC115" s="28"/>
      <c r="AD115" s="5"/>
      <c r="AE115" s="14"/>
      <c r="AF115" s="5"/>
      <c r="AG115" s="7"/>
    </row>
    <row r="116" spans="1:33" s="54" customFormat="1">
      <c r="A116" s="8" t="s">
        <v>2979</v>
      </c>
      <c r="B116" s="8" t="s">
        <v>502</v>
      </c>
      <c r="C116" s="9" t="s">
        <v>171</v>
      </c>
      <c r="D116" s="185">
        <v>4041</v>
      </c>
      <c r="E116" s="188">
        <v>40041</v>
      </c>
      <c r="F116" s="9" t="s">
        <v>88</v>
      </c>
      <c r="G116" s="9" t="s">
        <v>84</v>
      </c>
      <c r="H116" s="10">
        <v>2441770</v>
      </c>
      <c r="I116" s="11">
        <v>201</v>
      </c>
      <c r="J116" s="24">
        <v>240072</v>
      </c>
      <c r="K116" s="12"/>
      <c r="L116" s="14">
        <v>0</v>
      </c>
      <c r="M116" s="14"/>
      <c r="N116" s="21">
        <v>91659</v>
      </c>
      <c r="O116" s="14"/>
      <c r="P116" s="21">
        <v>62662</v>
      </c>
      <c r="Q116" s="14"/>
      <c r="R116" s="21">
        <v>0</v>
      </c>
      <c r="S116" s="14"/>
      <c r="T116" s="21">
        <v>9549068</v>
      </c>
      <c r="U116" s="14"/>
      <c r="V116" s="22">
        <v>9943461</v>
      </c>
      <c r="W116" s="14"/>
      <c r="X116" s="5" t="str">
        <f t="shared" si="1"/>
        <v>No</v>
      </c>
      <c r="Y116" s="14"/>
      <c r="Z116" s="5"/>
      <c r="AA116" s="14"/>
      <c r="AB116" s="5"/>
      <c r="AC116" s="28"/>
      <c r="AD116" s="5"/>
      <c r="AE116" s="14"/>
      <c r="AF116" s="5"/>
      <c r="AG116" s="7"/>
    </row>
    <row r="117" spans="1:33" s="54" customFormat="1">
      <c r="A117" s="8" t="s">
        <v>2962</v>
      </c>
      <c r="B117" s="8" t="s">
        <v>2963</v>
      </c>
      <c r="C117" s="9" t="s">
        <v>91</v>
      </c>
      <c r="D117" s="185">
        <v>9023</v>
      </c>
      <c r="E117" s="188">
        <v>90023</v>
      </c>
      <c r="F117" s="9" t="s">
        <v>543</v>
      </c>
      <c r="G117" s="9" t="s">
        <v>84</v>
      </c>
      <c r="H117" s="10">
        <v>12150996</v>
      </c>
      <c r="I117" s="11">
        <v>199</v>
      </c>
      <c r="J117" s="24">
        <v>0</v>
      </c>
      <c r="K117" s="12"/>
      <c r="L117" s="14">
        <v>184882</v>
      </c>
      <c r="M117" s="14"/>
      <c r="N117" s="21">
        <v>0</v>
      </c>
      <c r="O117" s="14"/>
      <c r="P117" s="21">
        <v>4144606</v>
      </c>
      <c r="Q117" s="14"/>
      <c r="R117" s="21">
        <v>1871263</v>
      </c>
      <c r="S117" s="14"/>
      <c r="T117" s="21">
        <v>7448201</v>
      </c>
      <c r="U117" s="14"/>
      <c r="V117" s="22">
        <v>13648952</v>
      </c>
      <c r="W117" s="14"/>
      <c r="X117" s="5" t="str">
        <f t="shared" si="1"/>
        <v>No</v>
      </c>
      <c r="Y117" s="14"/>
      <c r="Z117" s="5"/>
      <c r="AA117" s="14"/>
      <c r="AB117" s="5"/>
      <c r="AC117" s="28"/>
      <c r="AD117" s="5"/>
      <c r="AE117" s="14"/>
      <c r="AF117" s="5"/>
      <c r="AG117" s="7"/>
    </row>
    <row r="118" spans="1:33" s="54" customFormat="1">
      <c r="A118" s="8" t="s">
        <v>1471</v>
      </c>
      <c r="B118" s="8" t="s">
        <v>1153</v>
      </c>
      <c r="C118" s="9" t="s">
        <v>91</v>
      </c>
      <c r="D118" s="185">
        <v>9151</v>
      </c>
      <c r="E118" s="188">
        <v>90151</v>
      </c>
      <c r="F118" s="9" t="s">
        <v>88</v>
      </c>
      <c r="G118" s="9" t="s">
        <v>84</v>
      </c>
      <c r="H118" s="10">
        <v>12150996</v>
      </c>
      <c r="I118" s="11">
        <v>195</v>
      </c>
      <c r="J118" s="24">
        <v>0</v>
      </c>
      <c r="K118" s="12"/>
      <c r="L118" s="14">
        <v>5274228</v>
      </c>
      <c r="M118" s="14"/>
      <c r="N118" s="21">
        <v>0</v>
      </c>
      <c r="O118" s="14"/>
      <c r="P118" s="21">
        <v>6914340</v>
      </c>
      <c r="Q118" s="14"/>
      <c r="R118" s="21">
        <v>34069018</v>
      </c>
      <c r="S118" s="14"/>
      <c r="T118" s="21">
        <v>16021749</v>
      </c>
      <c r="U118" s="14"/>
      <c r="V118" s="22">
        <v>62279335</v>
      </c>
      <c r="W118" s="14"/>
      <c r="X118" s="5" t="str">
        <f t="shared" si="1"/>
        <v>No</v>
      </c>
      <c r="Y118" s="14"/>
      <c r="Z118" s="5"/>
      <c r="AA118" s="14"/>
      <c r="AB118" s="5"/>
      <c r="AC118" s="28"/>
      <c r="AD118" s="5"/>
      <c r="AE118" s="14"/>
      <c r="AF118" s="5"/>
      <c r="AG118" s="7"/>
    </row>
    <row r="119" spans="1:33" s="54" customFormat="1">
      <c r="A119" s="8" t="s">
        <v>4466</v>
      </c>
      <c r="B119" s="8" t="s">
        <v>1636</v>
      </c>
      <c r="C119" s="9" t="s">
        <v>160</v>
      </c>
      <c r="D119" s="185" t="s">
        <v>4467</v>
      </c>
      <c r="E119" s="188" t="s">
        <v>4468</v>
      </c>
      <c r="F119" s="9" t="s">
        <v>157</v>
      </c>
      <c r="G119" s="9" t="s">
        <v>147</v>
      </c>
      <c r="H119" s="10">
        <v>0</v>
      </c>
      <c r="I119" s="11">
        <v>195</v>
      </c>
      <c r="J119" s="24">
        <v>0</v>
      </c>
      <c r="K119" s="12"/>
      <c r="L119" s="14">
        <v>0</v>
      </c>
      <c r="M119" s="14"/>
      <c r="N119" s="21">
        <v>0</v>
      </c>
      <c r="O119" s="14"/>
      <c r="P119" s="21">
        <v>18990</v>
      </c>
      <c r="Q119" s="14"/>
      <c r="R119" s="21">
        <v>0</v>
      </c>
      <c r="S119" s="14"/>
      <c r="T119" s="21">
        <v>14342</v>
      </c>
      <c r="U119" s="14"/>
      <c r="V119" s="22">
        <v>33332</v>
      </c>
      <c r="W119" s="14"/>
      <c r="X119" s="5" t="str">
        <f t="shared" si="1"/>
        <v>No</v>
      </c>
      <c r="Y119" s="14"/>
      <c r="Z119" s="5"/>
      <c r="AA119" s="14"/>
      <c r="AB119" s="5"/>
      <c r="AC119" s="28"/>
      <c r="AD119" s="5"/>
      <c r="AE119" s="14"/>
      <c r="AF119" s="5"/>
      <c r="AG119" s="7"/>
    </row>
    <row r="120" spans="1:33" s="54" customFormat="1">
      <c r="A120" s="8" t="s">
        <v>1785</v>
      </c>
      <c r="B120" s="8" t="s">
        <v>1507</v>
      </c>
      <c r="C120" s="9" t="s">
        <v>274</v>
      </c>
      <c r="D120" s="185" t="s">
        <v>1786</v>
      </c>
      <c r="E120" s="188" t="s">
        <v>1787</v>
      </c>
      <c r="F120" s="9" t="s">
        <v>88</v>
      </c>
      <c r="G120" s="9" t="s">
        <v>147</v>
      </c>
      <c r="H120" s="10">
        <v>0</v>
      </c>
      <c r="I120" s="11">
        <v>194</v>
      </c>
      <c r="J120" s="24">
        <v>0</v>
      </c>
      <c r="K120" s="12"/>
      <c r="L120" s="14">
        <v>218574</v>
      </c>
      <c r="M120" s="14"/>
      <c r="N120" s="21">
        <v>0</v>
      </c>
      <c r="O120" s="14"/>
      <c r="P120" s="21">
        <v>0</v>
      </c>
      <c r="Q120" s="14"/>
      <c r="R120" s="21">
        <v>27833</v>
      </c>
      <c r="S120" s="14"/>
      <c r="T120" s="21">
        <v>271786</v>
      </c>
      <c r="U120" s="14"/>
      <c r="V120" s="22">
        <v>518193</v>
      </c>
      <c r="W120" s="14"/>
      <c r="X120" s="5" t="str">
        <f t="shared" si="1"/>
        <v>No</v>
      </c>
      <c r="Y120" s="14"/>
      <c r="Z120" s="5"/>
      <c r="AA120" s="14"/>
      <c r="AB120" s="5"/>
      <c r="AC120" s="28"/>
      <c r="AD120" s="5"/>
      <c r="AE120" s="14"/>
      <c r="AF120" s="5"/>
      <c r="AG120" s="7"/>
    </row>
    <row r="121" spans="1:33" s="54" customFormat="1">
      <c r="A121" s="8" t="s">
        <v>1803</v>
      </c>
      <c r="B121" s="8" t="s">
        <v>1804</v>
      </c>
      <c r="C121" s="9" t="s">
        <v>73</v>
      </c>
      <c r="D121" s="185">
        <v>6019</v>
      </c>
      <c r="E121" s="188">
        <v>60019</v>
      </c>
      <c r="F121" s="9" t="s">
        <v>83</v>
      </c>
      <c r="G121" s="9" t="s">
        <v>84</v>
      </c>
      <c r="H121" s="10">
        <v>741318</v>
      </c>
      <c r="I121" s="11">
        <v>193</v>
      </c>
      <c r="J121" s="24">
        <v>0</v>
      </c>
      <c r="K121" s="12"/>
      <c r="L121" s="14">
        <v>0</v>
      </c>
      <c r="M121" s="14"/>
      <c r="N121" s="21">
        <v>0</v>
      </c>
      <c r="O121" s="14"/>
      <c r="P121" s="21">
        <v>446068</v>
      </c>
      <c r="Q121" s="14"/>
      <c r="R121" s="21">
        <v>0</v>
      </c>
      <c r="S121" s="14"/>
      <c r="T121" s="21">
        <v>2131463</v>
      </c>
      <c r="U121" s="14"/>
      <c r="V121" s="22">
        <v>2577531</v>
      </c>
      <c r="W121" s="14"/>
      <c r="X121" s="5" t="str">
        <f t="shared" si="1"/>
        <v>No</v>
      </c>
      <c r="Y121" s="14"/>
      <c r="Z121" s="5"/>
      <c r="AA121" s="14"/>
      <c r="AB121" s="5"/>
      <c r="AC121" s="28"/>
      <c r="AD121" s="5"/>
      <c r="AE121" s="14"/>
      <c r="AF121" s="5"/>
      <c r="AG121" s="7"/>
    </row>
    <row r="122" spans="1:33" s="54" customFormat="1">
      <c r="A122" s="8" t="s">
        <v>6517</v>
      </c>
      <c r="B122" s="8" t="s">
        <v>1217</v>
      </c>
      <c r="C122" s="9" t="s">
        <v>288</v>
      </c>
      <c r="D122" s="185"/>
      <c r="E122" s="188">
        <v>30202</v>
      </c>
      <c r="F122" s="9" t="s">
        <v>88</v>
      </c>
      <c r="G122" s="9" t="s">
        <v>84</v>
      </c>
      <c r="H122" s="10">
        <v>402004</v>
      </c>
      <c r="I122" s="11">
        <v>192</v>
      </c>
      <c r="J122" s="24">
        <v>0</v>
      </c>
      <c r="K122" s="12"/>
      <c r="L122" s="14">
        <v>0</v>
      </c>
      <c r="M122" s="14"/>
      <c r="N122" s="21">
        <v>0</v>
      </c>
      <c r="O122" s="14"/>
      <c r="P122" s="21">
        <v>98540</v>
      </c>
      <c r="Q122" s="14"/>
      <c r="R122" s="21">
        <v>3849587</v>
      </c>
      <c r="S122" s="14"/>
      <c r="T122" s="21">
        <v>5082259</v>
      </c>
      <c r="U122" s="14"/>
      <c r="V122" s="22">
        <v>9030386</v>
      </c>
      <c r="W122" s="14"/>
      <c r="X122" s="5" t="str">
        <f t="shared" si="1"/>
        <v>No</v>
      </c>
      <c r="Y122" s="14"/>
      <c r="Z122" s="5"/>
      <c r="AA122" s="14"/>
      <c r="AB122" s="5"/>
      <c r="AC122" s="28"/>
      <c r="AD122" s="5"/>
      <c r="AE122" s="14"/>
      <c r="AF122" s="5"/>
      <c r="AG122" s="7"/>
    </row>
    <row r="123" spans="1:33" s="54" customFormat="1">
      <c r="A123" s="8" t="s">
        <v>311</v>
      </c>
      <c r="B123" s="8" t="s">
        <v>312</v>
      </c>
      <c r="C123" s="9" t="s">
        <v>213</v>
      </c>
      <c r="D123" s="185" t="s">
        <v>313</v>
      </c>
      <c r="E123" s="188" t="s">
        <v>314</v>
      </c>
      <c r="F123" s="9" t="s">
        <v>157</v>
      </c>
      <c r="G123" s="9" t="s">
        <v>147</v>
      </c>
      <c r="H123" s="10">
        <v>0</v>
      </c>
      <c r="I123" s="11">
        <v>185</v>
      </c>
      <c r="J123" s="24">
        <v>0</v>
      </c>
      <c r="K123" s="12"/>
      <c r="L123" s="14">
        <v>0</v>
      </c>
      <c r="M123" s="14"/>
      <c r="N123" s="21">
        <v>0</v>
      </c>
      <c r="O123" s="14"/>
      <c r="P123" s="21">
        <v>0</v>
      </c>
      <c r="Q123" s="14"/>
      <c r="R123" s="21">
        <v>258124</v>
      </c>
      <c r="S123" s="14"/>
      <c r="T123" s="21">
        <v>1032498</v>
      </c>
      <c r="U123" s="14"/>
      <c r="V123" s="22">
        <v>1290622</v>
      </c>
      <c r="W123" s="14"/>
      <c r="X123" s="5" t="str">
        <f t="shared" si="1"/>
        <v>No</v>
      </c>
      <c r="Y123" s="14"/>
      <c r="Z123" s="5"/>
      <c r="AA123" s="14"/>
      <c r="AB123" s="5"/>
      <c r="AC123" s="28"/>
      <c r="AD123" s="5"/>
      <c r="AE123" s="14"/>
      <c r="AF123" s="5"/>
      <c r="AG123" s="7"/>
    </row>
    <row r="124" spans="1:33" s="54" customFormat="1">
      <c r="A124" s="8" t="s">
        <v>1407</v>
      </c>
      <c r="B124" s="8" t="s">
        <v>1408</v>
      </c>
      <c r="C124" s="9" t="s">
        <v>150</v>
      </c>
      <c r="D124" s="185" t="s">
        <v>1409</v>
      </c>
      <c r="E124" s="188" t="s">
        <v>1410</v>
      </c>
      <c r="F124" s="9" t="s">
        <v>157</v>
      </c>
      <c r="G124" s="9" t="s">
        <v>147</v>
      </c>
      <c r="H124" s="10">
        <v>0</v>
      </c>
      <c r="I124" s="11">
        <v>185</v>
      </c>
      <c r="J124" s="24">
        <v>0</v>
      </c>
      <c r="K124" s="12"/>
      <c r="L124" s="14">
        <v>233970</v>
      </c>
      <c r="M124" s="14"/>
      <c r="N124" s="21">
        <v>0</v>
      </c>
      <c r="O124" s="14"/>
      <c r="P124" s="21">
        <v>0</v>
      </c>
      <c r="Q124" s="14"/>
      <c r="R124" s="21">
        <v>0</v>
      </c>
      <c r="S124" s="14"/>
      <c r="T124" s="21">
        <v>1115857</v>
      </c>
      <c r="U124" s="14"/>
      <c r="V124" s="22">
        <v>1349827</v>
      </c>
      <c r="W124" s="14"/>
      <c r="X124" s="5" t="str">
        <f t="shared" si="1"/>
        <v>No</v>
      </c>
      <c r="Y124" s="14"/>
      <c r="Z124" s="5"/>
      <c r="AA124" s="14"/>
      <c r="AB124" s="5"/>
      <c r="AC124" s="28"/>
      <c r="AD124" s="5"/>
      <c r="AE124" s="14"/>
      <c r="AF124" s="5"/>
      <c r="AG124" s="7"/>
    </row>
    <row r="125" spans="1:33" s="54" customFormat="1">
      <c r="A125" s="8" t="s">
        <v>4781</v>
      </c>
      <c r="B125" s="8" t="s">
        <v>4782</v>
      </c>
      <c r="C125" s="9" t="s">
        <v>82</v>
      </c>
      <c r="D125" s="185">
        <v>2126</v>
      </c>
      <c r="E125" s="188">
        <v>20126</v>
      </c>
      <c r="F125" s="9" t="s">
        <v>113</v>
      </c>
      <c r="G125" s="9" t="s">
        <v>84</v>
      </c>
      <c r="H125" s="10">
        <v>18351295</v>
      </c>
      <c r="I125" s="11">
        <v>184</v>
      </c>
      <c r="J125" s="24">
        <v>0</v>
      </c>
      <c r="K125" s="12"/>
      <c r="L125" s="14">
        <v>0</v>
      </c>
      <c r="M125" s="14"/>
      <c r="N125" s="21">
        <v>0</v>
      </c>
      <c r="O125" s="14"/>
      <c r="P125" s="21">
        <v>0</v>
      </c>
      <c r="Q125" s="14"/>
      <c r="R125" s="21">
        <v>0</v>
      </c>
      <c r="S125" s="14"/>
      <c r="T125" s="21">
        <v>0</v>
      </c>
      <c r="U125" s="14"/>
      <c r="V125" s="22">
        <v>0</v>
      </c>
      <c r="W125" s="14"/>
      <c r="X125" s="5" t="str">
        <f t="shared" si="1"/>
        <v>No</v>
      </c>
      <c r="Y125" s="14"/>
      <c r="Z125" s="5"/>
      <c r="AA125" s="14"/>
      <c r="AB125" s="5"/>
      <c r="AC125" s="28"/>
      <c r="AD125" s="5"/>
      <c r="AE125" s="14"/>
      <c r="AF125" s="5"/>
      <c r="AG125" s="7"/>
    </row>
    <row r="126" spans="1:33" s="54" customFormat="1">
      <c r="A126" s="8" t="s">
        <v>4437</v>
      </c>
      <c r="B126" s="8" t="s">
        <v>4438</v>
      </c>
      <c r="C126" s="9" t="s">
        <v>87</v>
      </c>
      <c r="D126" s="185">
        <v>24</v>
      </c>
      <c r="E126" s="188">
        <v>24</v>
      </c>
      <c r="F126" s="9" t="s">
        <v>88</v>
      </c>
      <c r="G126" s="9" t="s">
        <v>84</v>
      </c>
      <c r="H126" s="10">
        <v>1849898</v>
      </c>
      <c r="I126" s="11">
        <v>181</v>
      </c>
      <c r="J126" s="24">
        <v>0</v>
      </c>
      <c r="K126" s="12"/>
      <c r="L126" s="14">
        <v>0</v>
      </c>
      <c r="M126" s="14"/>
      <c r="N126" s="21">
        <v>5558331</v>
      </c>
      <c r="O126" s="14"/>
      <c r="P126" s="21">
        <v>0</v>
      </c>
      <c r="Q126" s="14"/>
      <c r="R126" s="21">
        <v>479315</v>
      </c>
      <c r="S126" s="14"/>
      <c r="T126" s="21">
        <v>4236458</v>
      </c>
      <c r="U126" s="14"/>
      <c r="V126" s="22">
        <v>10274104</v>
      </c>
      <c r="W126" s="14"/>
      <c r="X126" s="5" t="str">
        <f t="shared" si="1"/>
        <v>No</v>
      </c>
      <c r="Y126" s="14"/>
      <c r="Z126" s="5"/>
      <c r="AA126" s="14"/>
      <c r="AB126" s="5"/>
      <c r="AC126" s="28"/>
      <c r="AD126" s="5"/>
      <c r="AE126" s="14"/>
      <c r="AF126" s="5"/>
      <c r="AG126" s="7"/>
    </row>
    <row r="127" spans="1:33" s="54" customFormat="1">
      <c r="A127" s="8" t="s">
        <v>2686</v>
      </c>
      <c r="B127" s="8" t="s">
        <v>2687</v>
      </c>
      <c r="C127" s="9" t="s">
        <v>466</v>
      </c>
      <c r="D127" s="185">
        <v>5017</v>
      </c>
      <c r="E127" s="188">
        <v>50017</v>
      </c>
      <c r="F127" s="9" t="s">
        <v>88</v>
      </c>
      <c r="G127" s="9" t="s">
        <v>84</v>
      </c>
      <c r="H127" s="10">
        <v>724091</v>
      </c>
      <c r="I127" s="11">
        <v>179</v>
      </c>
      <c r="J127" s="24">
        <v>0</v>
      </c>
      <c r="K127" s="12"/>
      <c r="L127" s="14">
        <v>0</v>
      </c>
      <c r="M127" s="14"/>
      <c r="N127" s="21">
        <v>3118994</v>
      </c>
      <c r="O127" s="14"/>
      <c r="P127" s="21">
        <v>0</v>
      </c>
      <c r="Q127" s="14"/>
      <c r="R127" s="21">
        <v>0</v>
      </c>
      <c r="S127" s="14"/>
      <c r="T127" s="21">
        <v>20278645</v>
      </c>
      <c r="U127" s="14"/>
      <c r="V127" s="22">
        <v>23397639</v>
      </c>
      <c r="W127" s="14"/>
      <c r="X127" s="5" t="str">
        <f t="shared" si="1"/>
        <v>No</v>
      </c>
      <c r="Y127" s="14"/>
      <c r="Z127" s="5"/>
      <c r="AA127" s="14"/>
      <c r="AB127" s="5"/>
      <c r="AC127" s="28"/>
      <c r="AD127" s="5"/>
      <c r="AE127" s="14"/>
      <c r="AF127" s="5"/>
      <c r="AG127" s="7"/>
    </row>
    <row r="128" spans="1:33" s="54" customFormat="1">
      <c r="A128" s="8" t="s">
        <v>4149</v>
      </c>
      <c r="B128" s="8" t="s">
        <v>4150</v>
      </c>
      <c r="C128" s="9" t="s">
        <v>288</v>
      </c>
      <c r="D128" s="185">
        <v>3010</v>
      </c>
      <c r="E128" s="188">
        <v>30010</v>
      </c>
      <c r="F128" s="9" t="s">
        <v>88</v>
      </c>
      <c r="G128" s="9" t="s">
        <v>84</v>
      </c>
      <c r="H128" s="10">
        <v>664651</v>
      </c>
      <c r="I128" s="11">
        <v>178</v>
      </c>
      <c r="J128" s="24">
        <v>0</v>
      </c>
      <c r="K128" s="12"/>
      <c r="L128" s="14">
        <v>0</v>
      </c>
      <c r="M128" s="14"/>
      <c r="N128" s="21">
        <v>0</v>
      </c>
      <c r="O128" s="14"/>
      <c r="P128" s="21">
        <v>31626</v>
      </c>
      <c r="Q128" s="14"/>
      <c r="R128" s="21">
        <v>158150</v>
      </c>
      <c r="S128" s="14"/>
      <c r="T128" s="21">
        <v>759102</v>
      </c>
      <c r="U128" s="14"/>
      <c r="V128" s="22">
        <v>948878</v>
      </c>
      <c r="W128" s="14"/>
      <c r="X128" s="5" t="str">
        <f t="shared" si="1"/>
        <v>No</v>
      </c>
      <c r="Y128" s="14"/>
      <c r="Z128" s="5"/>
      <c r="AA128" s="14"/>
      <c r="AB128" s="5"/>
      <c r="AC128" s="28"/>
      <c r="AD128" s="5"/>
      <c r="AE128" s="14"/>
      <c r="AF128" s="5"/>
      <c r="AG128" s="7"/>
    </row>
    <row r="129" spans="1:33" s="54" customFormat="1">
      <c r="A129" s="8" t="s">
        <v>3609</v>
      </c>
      <c r="B129" s="8" t="s">
        <v>2284</v>
      </c>
      <c r="C129" s="9" t="s">
        <v>109</v>
      </c>
      <c r="D129" s="185" t="s">
        <v>3610</v>
      </c>
      <c r="E129" s="188" t="s">
        <v>3611</v>
      </c>
      <c r="F129" s="9" t="s">
        <v>157</v>
      </c>
      <c r="G129" s="9" t="s">
        <v>147</v>
      </c>
      <c r="H129" s="10">
        <v>0</v>
      </c>
      <c r="I129" s="11">
        <v>177</v>
      </c>
      <c r="J129" s="24">
        <v>0</v>
      </c>
      <c r="K129" s="12"/>
      <c r="L129" s="14">
        <v>0</v>
      </c>
      <c r="M129" s="14"/>
      <c r="N129" s="21">
        <v>0</v>
      </c>
      <c r="O129" s="14"/>
      <c r="P129" s="21">
        <v>0</v>
      </c>
      <c r="Q129" s="14"/>
      <c r="R129" s="21">
        <v>0</v>
      </c>
      <c r="S129" s="14"/>
      <c r="T129" s="21">
        <v>140000</v>
      </c>
      <c r="U129" s="14"/>
      <c r="V129" s="22">
        <v>140000</v>
      </c>
      <c r="W129" s="14"/>
      <c r="X129" s="5" t="str">
        <f t="shared" si="1"/>
        <v>No</v>
      </c>
      <c r="Y129" s="14"/>
      <c r="Z129" s="5"/>
      <c r="AA129" s="14"/>
      <c r="AB129" s="5"/>
      <c r="AC129" s="28"/>
      <c r="AD129" s="5"/>
      <c r="AE129" s="14"/>
      <c r="AF129" s="5"/>
      <c r="AG129" s="7"/>
    </row>
    <row r="130" spans="1:33" s="54" customFormat="1">
      <c r="A130" s="8" t="s">
        <v>1073</v>
      </c>
      <c r="B130" s="8" t="s">
        <v>1074</v>
      </c>
      <c r="C130" s="9" t="s">
        <v>163</v>
      </c>
      <c r="D130" s="185">
        <v>1061</v>
      </c>
      <c r="E130" s="188">
        <v>10061</v>
      </c>
      <c r="F130" s="9" t="s">
        <v>88</v>
      </c>
      <c r="G130" s="9" t="s">
        <v>84</v>
      </c>
      <c r="H130" s="10">
        <v>116960</v>
      </c>
      <c r="I130" s="11">
        <v>176</v>
      </c>
      <c r="J130" s="24">
        <v>0</v>
      </c>
      <c r="K130" s="12"/>
      <c r="L130" s="14">
        <v>206022</v>
      </c>
      <c r="M130" s="14"/>
      <c r="N130" s="21">
        <v>0</v>
      </c>
      <c r="O130" s="14"/>
      <c r="P130" s="21">
        <v>0</v>
      </c>
      <c r="Q130" s="14"/>
      <c r="R130" s="21">
        <v>782888</v>
      </c>
      <c r="S130" s="14"/>
      <c r="T130" s="21">
        <v>1634462</v>
      </c>
      <c r="U130" s="14"/>
      <c r="V130" s="22">
        <v>2623372</v>
      </c>
      <c r="W130" s="14"/>
      <c r="X130" s="5" t="str">
        <f t="shared" si="1"/>
        <v>No</v>
      </c>
      <c r="Y130" s="14"/>
      <c r="Z130" s="5"/>
      <c r="AA130" s="14"/>
      <c r="AB130" s="5"/>
      <c r="AC130" s="28"/>
      <c r="AD130" s="5"/>
      <c r="AE130" s="14"/>
      <c r="AF130" s="5"/>
      <c r="AG130" s="7"/>
    </row>
    <row r="131" spans="1:33" s="54" customFormat="1">
      <c r="A131" s="8" t="s">
        <v>3528</v>
      </c>
      <c r="B131" s="8" t="s">
        <v>3529</v>
      </c>
      <c r="C131" s="9" t="s">
        <v>178</v>
      </c>
      <c r="D131" s="185">
        <v>5036</v>
      </c>
      <c r="E131" s="188">
        <v>50036</v>
      </c>
      <c r="F131" s="9" t="s">
        <v>88</v>
      </c>
      <c r="G131" s="9" t="s">
        <v>84</v>
      </c>
      <c r="H131" s="10">
        <v>313532</v>
      </c>
      <c r="I131" s="11">
        <v>171</v>
      </c>
      <c r="J131" s="24">
        <v>0</v>
      </c>
      <c r="K131" s="12"/>
      <c r="L131" s="14">
        <v>0</v>
      </c>
      <c r="M131" s="14"/>
      <c r="N131" s="21">
        <v>0</v>
      </c>
      <c r="O131" s="14"/>
      <c r="P131" s="21">
        <v>0</v>
      </c>
      <c r="Q131" s="14"/>
      <c r="R131" s="21">
        <v>1910759</v>
      </c>
      <c r="S131" s="14"/>
      <c r="T131" s="21">
        <v>7572831</v>
      </c>
      <c r="U131" s="14"/>
      <c r="V131" s="22">
        <v>9483590</v>
      </c>
      <c r="W131" s="14"/>
      <c r="X131" s="5" t="str">
        <f t="shared" ref="X131:X194" si="2">IF(W131&amp;U131&amp;S131&amp;Q131&amp;O131&amp;M131&amp;K131&lt;&gt;"","Yes","No")</f>
        <v>No</v>
      </c>
      <c r="Y131" s="14"/>
      <c r="Z131" s="5"/>
      <c r="AA131" s="14"/>
      <c r="AB131" s="5"/>
      <c r="AC131" s="28"/>
      <c r="AD131" s="5"/>
      <c r="AE131" s="14"/>
      <c r="AF131" s="5"/>
      <c r="AG131" s="7"/>
    </row>
    <row r="132" spans="1:33" s="54" customFormat="1">
      <c r="A132" s="8" t="s">
        <v>4033</v>
      </c>
      <c r="B132" s="8" t="s">
        <v>471</v>
      </c>
      <c r="C132" s="9" t="s">
        <v>65</v>
      </c>
      <c r="D132" s="185">
        <v>12</v>
      </c>
      <c r="E132" s="188">
        <v>12</v>
      </c>
      <c r="F132" s="9" t="s">
        <v>83</v>
      </c>
      <c r="G132" s="9" t="s">
        <v>84</v>
      </c>
      <c r="H132" s="10">
        <v>251243</v>
      </c>
      <c r="I132" s="11">
        <v>170</v>
      </c>
      <c r="J132" s="24">
        <v>0</v>
      </c>
      <c r="K132" s="12"/>
      <c r="L132" s="14">
        <v>0</v>
      </c>
      <c r="M132" s="14"/>
      <c r="N132" s="21">
        <v>0</v>
      </c>
      <c r="O132" s="14"/>
      <c r="P132" s="21">
        <v>168888</v>
      </c>
      <c r="Q132" s="14"/>
      <c r="R132" s="21">
        <v>0</v>
      </c>
      <c r="S132" s="14"/>
      <c r="T132" s="21">
        <v>2167767</v>
      </c>
      <c r="U132" s="14"/>
      <c r="V132" s="22">
        <v>2336655</v>
      </c>
      <c r="W132" s="14"/>
      <c r="X132" s="5" t="str">
        <f t="shared" si="2"/>
        <v>No</v>
      </c>
      <c r="Y132" s="14"/>
      <c r="Z132" s="5"/>
      <c r="AA132" s="14"/>
      <c r="AB132" s="5"/>
      <c r="AC132" s="28"/>
      <c r="AD132" s="5"/>
      <c r="AE132" s="14"/>
      <c r="AF132" s="5"/>
      <c r="AG132" s="7"/>
    </row>
    <row r="133" spans="1:33" s="54" customFormat="1">
      <c r="A133" s="8" t="s">
        <v>3630</v>
      </c>
      <c r="B133" s="8" t="s">
        <v>3631</v>
      </c>
      <c r="C133" s="9" t="s">
        <v>91</v>
      </c>
      <c r="D133" s="185">
        <v>9008</v>
      </c>
      <c r="E133" s="188">
        <v>90008</v>
      </c>
      <c r="F133" s="9" t="s">
        <v>83</v>
      </c>
      <c r="G133" s="9" t="s">
        <v>84</v>
      </c>
      <c r="H133" s="10">
        <v>12150996</v>
      </c>
      <c r="I133" s="11">
        <v>168</v>
      </c>
      <c r="J133" s="24">
        <v>0</v>
      </c>
      <c r="K133" s="12"/>
      <c r="L133" s="14">
        <v>0</v>
      </c>
      <c r="M133" s="14"/>
      <c r="N133" s="21">
        <v>0</v>
      </c>
      <c r="O133" s="14"/>
      <c r="P133" s="21">
        <v>6891852</v>
      </c>
      <c r="Q133" s="14"/>
      <c r="R133" s="21">
        <v>1623988</v>
      </c>
      <c r="S133" s="14"/>
      <c r="T133" s="21">
        <v>11653324</v>
      </c>
      <c r="U133" s="14"/>
      <c r="V133" s="22">
        <v>20169164</v>
      </c>
      <c r="W133" s="14"/>
      <c r="X133" s="5" t="str">
        <f t="shared" si="2"/>
        <v>No</v>
      </c>
      <c r="Y133" s="14"/>
      <c r="Z133" s="5"/>
      <c r="AA133" s="14"/>
      <c r="AB133" s="5"/>
      <c r="AC133" s="28"/>
      <c r="AD133" s="5"/>
      <c r="AE133" s="14"/>
      <c r="AF133" s="5"/>
      <c r="AG133" s="7"/>
    </row>
    <row r="134" spans="1:33" s="54" customFormat="1">
      <c r="A134" s="8" t="s">
        <v>3639</v>
      </c>
      <c r="B134" s="8" t="s">
        <v>3640</v>
      </c>
      <c r="C134" s="9" t="s">
        <v>454</v>
      </c>
      <c r="D134" s="185">
        <v>8005</v>
      </c>
      <c r="E134" s="188">
        <v>80005</v>
      </c>
      <c r="F134" s="9" t="s">
        <v>83</v>
      </c>
      <c r="G134" s="9" t="s">
        <v>84</v>
      </c>
      <c r="H134" s="10">
        <v>559409</v>
      </c>
      <c r="I134" s="11">
        <v>165</v>
      </c>
      <c r="J134" s="24">
        <v>9053</v>
      </c>
      <c r="K134" s="12"/>
      <c r="L134" s="14">
        <v>316969</v>
      </c>
      <c r="M134" s="14"/>
      <c r="N134" s="21">
        <v>0</v>
      </c>
      <c r="O134" s="14"/>
      <c r="P134" s="21">
        <v>1693614</v>
      </c>
      <c r="Q134" s="14"/>
      <c r="R134" s="21">
        <v>70308</v>
      </c>
      <c r="S134" s="14"/>
      <c r="T134" s="21">
        <v>4039426</v>
      </c>
      <c r="U134" s="14"/>
      <c r="V134" s="22">
        <v>6129370</v>
      </c>
      <c r="W134" s="14"/>
      <c r="X134" s="5" t="str">
        <f t="shared" si="2"/>
        <v>No</v>
      </c>
      <c r="Y134" s="14"/>
      <c r="Z134" s="5"/>
      <c r="AA134" s="14"/>
      <c r="AB134" s="5"/>
      <c r="AC134" s="28"/>
      <c r="AD134" s="5"/>
      <c r="AE134" s="14"/>
      <c r="AF134" s="5"/>
      <c r="AG134" s="7"/>
    </row>
    <row r="135" spans="1:33" s="54" customFormat="1">
      <c r="A135" s="8" t="s">
        <v>5693</v>
      </c>
      <c r="B135" s="8" t="s">
        <v>406</v>
      </c>
      <c r="C135" s="9" t="s">
        <v>124</v>
      </c>
      <c r="D135" s="185">
        <v>6032</v>
      </c>
      <c r="E135" s="188">
        <v>60032</v>
      </c>
      <c r="F135" s="9" t="s">
        <v>88</v>
      </c>
      <c r="G135" s="9" t="s">
        <v>84</v>
      </c>
      <c r="H135" s="10">
        <v>899703</v>
      </c>
      <c r="I135" s="11">
        <v>165</v>
      </c>
      <c r="J135" s="24">
        <v>0</v>
      </c>
      <c r="K135" s="12"/>
      <c r="L135" s="14">
        <v>0</v>
      </c>
      <c r="M135" s="14"/>
      <c r="N135" s="21">
        <v>0</v>
      </c>
      <c r="O135" s="14"/>
      <c r="P135" s="21">
        <v>2869588</v>
      </c>
      <c r="Q135" s="14"/>
      <c r="R135" s="21">
        <v>930393</v>
      </c>
      <c r="S135" s="14"/>
      <c r="T135" s="21">
        <v>15367431</v>
      </c>
      <c r="U135" s="14"/>
      <c r="V135" s="22">
        <v>19167412</v>
      </c>
      <c r="W135" s="14"/>
      <c r="X135" s="5" t="str">
        <f t="shared" si="2"/>
        <v>No</v>
      </c>
      <c r="Y135" s="14"/>
      <c r="Z135" s="5"/>
      <c r="AA135" s="14"/>
      <c r="AB135" s="5"/>
      <c r="AC135" s="28"/>
      <c r="AD135" s="5"/>
      <c r="AE135" s="14"/>
      <c r="AF135" s="5"/>
      <c r="AG135" s="7"/>
    </row>
    <row r="136" spans="1:33" s="54" customFormat="1">
      <c r="A136" s="8" t="s">
        <v>1377</v>
      </c>
      <c r="B136" s="8" t="s">
        <v>1378</v>
      </c>
      <c r="C136" s="9" t="s">
        <v>171</v>
      </c>
      <c r="D136" s="185">
        <v>4030</v>
      </c>
      <c r="E136" s="188">
        <v>40030</v>
      </c>
      <c r="F136" s="9" t="s">
        <v>83</v>
      </c>
      <c r="G136" s="9" t="s">
        <v>84</v>
      </c>
      <c r="H136" s="10">
        <v>187781</v>
      </c>
      <c r="I136" s="11">
        <v>158</v>
      </c>
      <c r="J136" s="24">
        <v>4750</v>
      </c>
      <c r="K136" s="12"/>
      <c r="L136" s="14">
        <v>0</v>
      </c>
      <c r="M136" s="14"/>
      <c r="N136" s="21">
        <v>0</v>
      </c>
      <c r="O136" s="14"/>
      <c r="P136" s="21">
        <v>508662</v>
      </c>
      <c r="Q136" s="14"/>
      <c r="R136" s="21">
        <v>15553</v>
      </c>
      <c r="S136" s="14"/>
      <c r="T136" s="21">
        <v>4716720</v>
      </c>
      <c r="U136" s="14"/>
      <c r="V136" s="22">
        <v>5245685</v>
      </c>
      <c r="W136" s="14"/>
      <c r="X136" s="5" t="str">
        <f t="shared" si="2"/>
        <v>No</v>
      </c>
      <c r="Y136" s="14"/>
      <c r="Z136" s="5"/>
      <c r="AA136" s="14"/>
      <c r="AB136" s="5"/>
      <c r="AC136" s="28"/>
      <c r="AD136" s="5"/>
      <c r="AE136" s="14"/>
      <c r="AF136" s="5"/>
      <c r="AG136" s="7"/>
    </row>
    <row r="137" spans="1:33" s="54" customFormat="1">
      <c r="A137" s="8" t="s">
        <v>2685</v>
      </c>
      <c r="B137" s="8" t="s">
        <v>426</v>
      </c>
      <c r="C137" s="9" t="s">
        <v>178</v>
      </c>
      <c r="D137" s="185">
        <v>5040</v>
      </c>
      <c r="E137" s="188">
        <v>50040</v>
      </c>
      <c r="F137" s="9" t="s">
        <v>88</v>
      </c>
      <c r="G137" s="9" t="s">
        <v>84</v>
      </c>
      <c r="H137" s="10">
        <v>306022</v>
      </c>
      <c r="I137" s="11">
        <v>153</v>
      </c>
      <c r="J137" s="24">
        <v>0</v>
      </c>
      <c r="K137" s="12"/>
      <c r="L137" s="14">
        <v>0</v>
      </c>
      <c r="M137" s="14"/>
      <c r="N137" s="21">
        <v>2527214</v>
      </c>
      <c r="O137" s="14"/>
      <c r="P137" s="21">
        <v>0</v>
      </c>
      <c r="Q137" s="14"/>
      <c r="R137" s="21">
        <v>838673</v>
      </c>
      <c r="S137" s="14"/>
      <c r="T137" s="21">
        <v>3705147</v>
      </c>
      <c r="U137" s="14"/>
      <c r="V137" s="22">
        <v>7071034</v>
      </c>
      <c r="W137" s="14"/>
      <c r="X137" s="5" t="str">
        <f t="shared" si="2"/>
        <v>No</v>
      </c>
      <c r="Y137" s="14"/>
      <c r="Z137" s="5"/>
      <c r="AA137" s="14"/>
      <c r="AB137" s="5"/>
      <c r="AC137" s="28"/>
      <c r="AD137" s="5"/>
      <c r="AE137" s="14"/>
      <c r="AF137" s="5"/>
      <c r="AG137" s="7"/>
    </row>
    <row r="138" spans="1:33" s="54" customFormat="1">
      <c r="A138" s="8" t="s">
        <v>2291</v>
      </c>
      <c r="B138" s="8" t="s">
        <v>1000</v>
      </c>
      <c r="C138" s="9" t="s">
        <v>120</v>
      </c>
      <c r="D138" s="185" t="s">
        <v>2292</v>
      </c>
      <c r="E138" s="188" t="s">
        <v>2293</v>
      </c>
      <c r="F138" s="9" t="s">
        <v>157</v>
      </c>
      <c r="G138" s="9" t="s">
        <v>147</v>
      </c>
      <c r="H138" s="10">
        <v>0</v>
      </c>
      <c r="I138" s="11">
        <v>146</v>
      </c>
      <c r="J138" s="24">
        <v>0</v>
      </c>
      <c r="K138" s="12"/>
      <c r="L138" s="14">
        <v>0</v>
      </c>
      <c r="M138" s="14"/>
      <c r="N138" s="21">
        <v>0</v>
      </c>
      <c r="O138" s="14"/>
      <c r="P138" s="21">
        <v>87584</v>
      </c>
      <c r="Q138" s="14"/>
      <c r="R138" s="21">
        <v>0</v>
      </c>
      <c r="S138" s="14"/>
      <c r="T138" s="21">
        <v>350334</v>
      </c>
      <c r="U138" s="14"/>
      <c r="V138" s="22">
        <v>437918</v>
      </c>
      <c r="W138" s="14"/>
      <c r="X138" s="5" t="str">
        <f t="shared" si="2"/>
        <v>No</v>
      </c>
      <c r="Y138" s="14"/>
      <c r="Z138" s="5"/>
      <c r="AA138" s="14"/>
      <c r="AB138" s="5"/>
      <c r="AC138" s="28"/>
      <c r="AD138" s="5"/>
      <c r="AE138" s="14"/>
      <c r="AF138" s="5"/>
      <c r="AG138" s="7"/>
    </row>
    <row r="139" spans="1:33" s="54" customFormat="1">
      <c r="A139" s="8" t="s">
        <v>1753</v>
      </c>
      <c r="B139" s="8" t="s">
        <v>1754</v>
      </c>
      <c r="C139" s="9" t="s">
        <v>91</v>
      </c>
      <c r="D139" s="185">
        <v>9016</v>
      </c>
      <c r="E139" s="188">
        <v>90016</v>
      </c>
      <c r="F139" s="9" t="s">
        <v>88</v>
      </c>
      <c r="G139" s="9" t="s">
        <v>84</v>
      </c>
      <c r="H139" s="10">
        <v>3281212</v>
      </c>
      <c r="I139" s="11">
        <v>146</v>
      </c>
      <c r="J139" s="24">
        <v>0</v>
      </c>
      <c r="K139" s="12"/>
      <c r="L139" s="14">
        <v>0</v>
      </c>
      <c r="M139" s="14"/>
      <c r="N139" s="21">
        <v>2092489</v>
      </c>
      <c r="O139" s="14"/>
      <c r="P139" s="21">
        <v>0</v>
      </c>
      <c r="Q139" s="14"/>
      <c r="R139" s="21">
        <v>2438527</v>
      </c>
      <c r="S139" s="14"/>
      <c r="T139" s="21">
        <v>1837046</v>
      </c>
      <c r="U139" s="14"/>
      <c r="V139" s="22">
        <v>6368062</v>
      </c>
      <c r="W139" s="14"/>
      <c r="X139" s="5" t="str">
        <f t="shared" si="2"/>
        <v>No</v>
      </c>
      <c r="Y139" s="14"/>
      <c r="Z139" s="5"/>
      <c r="AA139" s="14"/>
      <c r="AB139" s="5"/>
      <c r="AC139" s="28"/>
      <c r="AD139" s="5"/>
      <c r="AE139" s="14"/>
      <c r="AF139" s="5"/>
      <c r="AG139" s="7"/>
    </row>
    <row r="140" spans="1:33" s="54" customFormat="1">
      <c r="A140" s="8" t="s">
        <v>3129</v>
      </c>
      <c r="B140" s="8" t="s">
        <v>3130</v>
      </c>
      <c r="C140" s="9" t="s">
        <v>235</v>
      </c>
      <c r="D140" s="185">
        <v>4108</v>
      </c>
      <c r="E140" s="188">
        <v>40108</v>
      </c>
      <c r="F140" s="9" t="s">
        <v>88</v>
      </c>
      <c r="G140" s="9" t="s">
        <v>84</v>
      </c>
      <c r="H140" s="10">
        <v>347602</v>
      </c>
      <c r="I140" s="11">
        <v>144</v>
      </c>
      <c r="J140" s="24">
        <v>0</v>
      </c>
      <c r="K140" s="12"/>
      <c r="L140" s="14">
        <v>0</v>
      </c>
      <c r="M140" s="14"/>
      <c r="N140" s="21">
        <v>0</v>
      </c>
      <c r="O140" s="14"/>
      <c r="P140" s="21">
        <v>289482</v>
      </c>
      <c r="Q140" s="14"/>
      <c r="R140" s="21">
        <v>132302</v>
      </c>
      <c r="S140" s="14"/>
      <c r="T140" s="21">
        <v>1157934</v>
      </c>
      <c r="U140" s="14"/>
      <c r="V140" s="22">
        <v>1579718</v>
      </c>
      <c r="W140" s="14"/>
      <c r="X140" s="5" t="str">
        <f t="shared" si="2"/>
        <v>No</v>
      </c>
      <c r="Y140" s="14"/>
      <c r="Z140" s="5"/>
      <c r="AA140" s="14"/>
      <c r="AB140" s="5"/>
      <c r="AC140" s="28"/>
      <c r="AD140" s="5"/>
      <c r="AE140" s="14"/>
      <c r="AF140" s="5"/>
      <c r="AG140" s="7"/>
    </row>
    <row r="141" spans="1:33" s="54" customFormat="1">
      <c r="A141" s="8" t="s">
        <v>1085</v>
      </c>
      <c r="B141" s="8" t="s">
        <v>506</v>
      </c>
      <c r="C141" s="9" t="s">
        <v>238</v>
      </c>
      <c r="D141" s="185">
        <v>1017</v>
      </c>
      <c r="E141" s="188">
        <v>10017</v>
      </c>
      <c r="F141" s="9" t="s">
        <v>88</v>
      </c>
      <c r="G141" s="9" t="s">
        <v>84</v>
      </c>
      <c r="H141" s="10">
        <v>924859</v>
      </c>
      <c r="I141" s="11">
        <v>144</v>
      </c>
      <c r="J141" s="24">
        <v>0</v>
      </c>
      <c r="K141" s="12"/>
      <c r="L141" s="14">
        <v>0</v>
      </c>
      <c r="M141" s="14"/>
      <c r="N141" s="21">
        <v>0</v>
      </c>
      <c r="O141" s="14"/>
      <c r="P141" s="21">
        <v>3237185</v>
      </c>
      <c r="Q141" s="14"/>
      <c r="R141" s="21">
        <v>3268444</v>
      </c>
      <c r="S141" s="14"/>
      <c r="T141" s="21">
        <v>18422173</v>
      </c>
      <c r="U141" s="14"/>
      <c r="V141" s="22">
        <v>24927802</v>
      </c>
      <c r="W141" s="14"/>
      <c r="X141" s="5" t="str">
        <f t="shared" si="2"/>
        <v>No</v>
      </c>
      <c r="Y141" s="14"/>
      <c r="Z141" s="5"/>
      <c r="AA141" s="14"/>
      <c r="AB141" s="5"/>
      <c r="AC141" s="28"/>
      <c r="AD141" s="5"/>
      <c r="AE141" s="14"/>
      <c r="AF141" s="5"/>
      <c r="AG141" s="7"/>
    </row>
    <row r="142" spans="1:33" s="54" customFormat="1">
      <c r="A142" s="8" t="s">
        <v>1362</v>
      </c>
      <c r="B142" s="8" t="s">
        <v>1363</v>
      </c>
      <c r="C142" s="9" t="s">
        <v>555</v>
      </c>
      <c r="D142" s="185">
        <v>5146</v>
      </c>
      <c r="E142" s="188">
        <v>50146</v>
      </c>
      <c r="F142" s="9" t="s">
        <v>88</v>
      </c>
      <c r="G142" s="9" t="s">
        <v>84</v>
      </c>
      <c r="H142" s="10">
        <v>2150706</v>
      </c>
      <c r="I142" s="11">
        <v>144</v>
      </c>
      <c r="J142" s="24">
        <v>0</v>
      </c>
      <c r="K142" s="12"/>
      <c r="L142" s="14">
        <v>0</v>
      </c>
      <c r="M142" s="14"/>
      <c r="N142" s="21">
        <v>1933212</v>
      </c>
      <c r="O142" s="14"/>
      <c r="P142" s="21">
        <v>0</v>
      </c>
      <c r="Q142" s="14"/>
      <c r="R142" s="21">
        <v>0</v>
      </c>
      <c r="S142" s="14"/>
      <c r="T142" s="21">
        <v>4007441</v>
      </c>
      <c r="U142" s="14"/>
      <c r="V142" s="22">
        <v>5940653</v>
      </c>
      <c r="W142" s="14"/>
      <c r="X142" s="5" t="str">
        <f t="shared" si="2"/>
        <v>No</v>
      </c>
      <c r="Y142" s="14"/>
      <c r="Z142" s="5"/>
      <c r="AA142" s="14"/>
      <c r="AB142" s="5"/>
      <c r="AC142" s="28"/>
      <c r="AD142" s="5"/>
      <c r="AE142" s="14"/>
      <c r="AF142" s="5"/>
      <c r="AG142" s="7"/>
    </row>
    <row r="143" spans="1:33" s="54" customFormat="1">
      <c r="A143" s="8" t="s">
        <v>4818</v>
      </c>
      <c r="B143" s="8" t="s">
        <v>4819</v>
      </c>
      <c r="C143" s="9" t="s">
        <v>171</v>
      </c>
      <c r="D143" s="185">
        <v>4063</v>
      </c>
      <c r="E143" s="188">
        <v>40063</v>
      </c>
      <c r="F143" s="9" t="s">
        <v>83</v>
      </c>
      <c r="G143" s="9" t="s">
        <v>84</v>
      </c>
      <c r="H143" s="10">
        <v>452791</v>
      </c>
      <c r="I143" s="11">
        <v>142</v>
      </c>
      <c r="J143" s="24">
        <v>0</v>
      </c>
      <c r="K143" s="12"/>
      <c r="L143" s="14">
        <v>0</v>
      </c>
      <c r="M143" s="14"/>
      <c r="N143" s="21">
        <v>0</v>
      </c>
      <c r="O143" s="14"/>
      <c r="P143" s="21">
        <v>0</v>
      </c>
      <c r="Q143" s="14"/>
      <c r="R143" s="21">
        <v>48697</v>
      </c>
      <c r="S143" s="14"/>
      <c r="T143" s="21">
        <v>967354</v>
      </c>
      <c r="U143" s="14"/>
      <c r="V143" s="22">
        <v>1016051</v>
      </c>
      <c r="W143" s="14"/>
      <c r="X143" s="5" t="str">
        <f t="shared" si="2"/>
        <v>No</v>
      </c>
      <c r="Y143" s="14"/>
      <c r="Z143" s="5"/>
      <c r="AA143" s="14"/>
      <c r="AB143" s="5"/>
      <c r="AC143" s="28"/>
      <c r="AD143" s="5"/>
      <c r="AE143" s="14"/>
      <c r="AF143" s="5"/>
      <c r="AG143" s="7"/>
    </row>
    <row r="144" spans="1:33" s="54" customFormat="1">
      <c r="A144" s="8" t="s">
        <v>429</v>
      </c>
      <c r="B144" s="8" t="s">
        <v>430</v>
      </c>
      <c r="C144" s="9" t="s">
        <v>91</v>
      </c>
      <c r="D144" s="185">
        <v>9134</v>
      </c>
      <c r="E144" s="188">
        <v>90134</v>
      </c>
      <c r="F144" s="9" t="s">
        <v>88</v>
      </c>
      <c r="G144" s="9" t="s">
        <v>84</v>
      </c>
      <c r="H144" s="10">
        <v>3281212</v>
      </c>
      <c r="I144" s="11">
        <v>140</v>
      </c>
      <c r="J144" s="24">
        <v>0</v>
      </c>
      <c r="K144" s="12"/>
      <c r="L144" s="14">
        <v>0</v>
      </c>
      <c r="M144" s="14"/>
      <c r="N144" s="21">
        <v>0</v>
      </c>
      <c r="O144" s="14"/>
      <c r="P144" s="21">
        <v>60640902</v>
      </c>
      <c r="Q144" s="14"/>
      <c r="R144" s="21">
        <v>141125458</v>
      </c>
      <c r="S144" s="14"/>
      <c r="T144" s="21">
        <v>22552769</v>
      </c>
      <c r="U144" s="14"/>
      <c r="V144" s="22">
        <v>224319129</v>
      </c>
      <c r="W144" s="14"/>
      <c r="X144" s="5" t="str">
        <f t="shared" si="2"/>
        <v>No</v>
      </c>
      <c r="Y144" s="14"/>
      <c r="Z144" s="5"/>
      <c r="AA144" s="14"/>
      <c r="AB144" s="5"/>
      <c r="AC144" s="28"/>
      <c r="AD144" s="5"/>
      <c r="AE144" s="14"/>
      <c r="AF144" s="5"/>
      <c r="AG144" s="7"/>
    </row>
    <row r="145" spans="1:33" s="54" customFormat="1">
      <c r="A145" s="8" t="s">
        <v>2506</v>
      </c>
      <c r="B145" s="8" t="s">
        <v>111</v>
      </c>
      <c r="C145" s="9" t="s">
        <v>91</v>
      </c>
      <c r="D145" s="185">
        <v>9078</v>
      </c>
      <c r="E145" s="188">
        <v>90078</v>
      </c>
      <c r="F145" s="9" t="s">
        <v>88</v>
      </c>
      <c r="G145" s="9" t="s">
        <v>84</v>
      </c>
      <c r="H145" s="10">
        <v>615968</v>
      </c>
      <c r="I145" s="11">
        <v>139</v>
      </c>
      <c r="J145" s="24">
        <v>0</v>
      </c>
      <c r="K145" s="12"/>
      <c r="L145" s="14">
        <v>0</v>
      </c>
      <c r="M145" s="14"/>
      <c r="N145" s="21">
        <v>0</v>
      </c>
      <c r="O145" s="14"/>
      <c r="P145" s="21">
        <v>1129270</v>
      </c>
      <c r="Q145" s="14"/>
      <c r="R145" s="21">
        <v>3189938</v>
      </c>
      <c r="S145" s="14"/>
      <c r="T145" s="21">
        <v>14653279</v>
      </c>
      <c r="U145" s="14"/>
      <c r="V145" s="22">
        <v>18972487</v>
      </c>
      <c r="W145" s="14"/>
      <c r="X145" s="5" t="str">
        <f t="shared" si="2"/>
        <v>No</v>
      </c>
      <c r="Y145" s="14"/>
      <c r="Z145" s="5"/>
      <c r="AA145" s="14"/>
      <c r="AB145" s="5"/>
      <c r="AC145" s="28"/>
      <c r="AD145" s="5"/>
      <c r="AE145" s="14"/>
      <c r="AF145" s="5"/>
      <c r="AG145" s="7"/>
    </row>
    <row r="146" spans="1:33" s="54" customFormat="1">
      <c r="A146" s="8" t="s">
        <v>2967</v>
      </c>
      <c r="B146" s="8" t="s">
        <v>2968</v>
      </c>
      <c r="C146" s="9" t="s">
        <v>91</v>
      </c>
      <c r="D146" s="185">
        <v>9027</v>
      </c>
      <c r="E146" s="188">
        <v>90027</v>
      </c>
      <c r="F146" s="9" t="s">
        <v>83</v>
      </c>
      <c r="G146" s="9" t="s">
        <v>84</v>
      </c>
      <c r="H146" s="10">
        <v>654628</v>
      </c>
      <c r="I146" s="11">
        <v>139</v>
      </c>
      <c r="J146" s="24">
        <v>0</v>
      </c>
      <c r="K146" s="12"/>
      <c r="L146" s="14">
        <v>0</v>
      </c>
      <c r="M146" s="14"/>
      <c r="N146" s="21">
        <v>0</v>
      </c>
      <c r="O146" s="14"/>
      <c r="P146" s="21">
        <v>2293241</v>
      </c>
      <c r="Q146" s="14"/>
      <c r="R146" s="21">
        <v>12236811</v>
      </c>
      <c r="S146" s="14"/>
      <c r="T146" s="21">
        <v>28055680</v>
      </c>
      <c r="U146" s="14"/>
      <c r="V146" s="22">
        <v>42585732</v>
      </c>
      <c r="W146" s="14"/>
      <c r="X146" s="5" t="str">
        <f t="shared" si="2"/>
        <v>No</v>
      </c>
      <c r="Y146" s="14"/>
      <c r="Z146" s="5"/>
      <c r="AA146" s="14"/>
      <c r="AB146" s="5"/>
      <c r="AC146" s="28"/>
      <c r="AD146" s="5"/>
      <c r="AE146" s="14"/>
      <c r="AF146" s="5"/>
      <c r="AG146" s="7"/>
    </row>
    <row r="147" spans="1:33" s="54" customFormat="1">
      <c r="A147" s="8" t="s">
        <v>3236</v>
      </c>
      <c r="B147" s="8" t="s">
        <v>3237</v>
      </c>
      <c r="C147" s="9" t="s">
        <v>274</v>
      </c>
      <c r="D147" s="185">
        <v>4003</v>
      </c>
      <c r="E147" s="188">
        <v>40003</v>
      </c>
      <c r="F147" s="9" t="s">
        <v>83</v>
      </c>
      <c r="G147" s="9" t="s">
        <v>84</v>
      </c>
      <c r="H147" s="10">
        <v>1060061</v>
      </c>
      <c r="I147" s="11">
        <v>139</v>
      </c>
      <c r="J147" s="24">
        <v>0</v>
      </c>
      <c r="K147" s="12"/>
      <c r="L147" s="14">
        <v>0</v>
      </c>
      <c r="M147" s="14"/>
      <c r="N147" s="21">
        <v>0</v>
      </c>
      <c r="O147" s="14"/>
      <c r="P147" s="21">
        <v>4583877</v>
      </c>
      <c r="Q147" s="14"/>
      <c r="R147" s="21">
        <v>426396</v>
      </c>
      <c r="S147" s="14"/>
      <c r="T147" s="21">
        <v>4743712</v>
      </c>
      <c r="U147" s="14"/>
      <c r="V147" s="22">
        <v>9753985</v>
      </c>
      <c r="W147" s="14"/>
      <c r="X147" s="5" t="str">
        <f t="shared" si="2"/>
        <v>No</v>
      </c>
      <c r="Y147" s="14"/>
      <c r="Z147" s="5"/>
      <c r="AA147" s="14"/>
      <c r="AB147" s="5"/>
      <c r="AC147" s="28"/>
      <c r="AD147" s="5"/>
      <c r="AE147" s="14"/>
      <c r="AF147" s="5"/>
      <c r="AG147" s="7"/>
    </row>
    <row r="148" spans="1:33" s="54" customFormat="1">
      <c r="A148" s="8" t="s">
        <v>4172</v>
      </c>
      <c r="B148" s="8" t="s">
        <v>4173</v>
      </c>
      <c r="C148" s="9" t="s">
        <v>171</v>
      </c>
      <c r="D148" s="185">
        <v>4032</v>
      </c>
      <c r="E148" s="188">
        <v>40032</v>
      </c>
      <c r="F148" s="9" t="s">
        <v>83</v>
      </c>
      <c r="G148" s="9" t="s">
        <v>84</v>
      </c>
      <c r="H148" s="10">
        <v>349064</v>
      </c>
      <c r="I148" s="11">
        <v>138</v>
      </c>
      <c r="J148" s="24">
        <v>0</v>
      </c>
      <c r="K148" s="12"/>
      <c r="L148" s="14">
        <v>0</v>
      </c>
      <c r="M148" s="14"/>
      <c r="N148" s="21">
        <v>0</v>
      </c>
      <c r="O148" s="14"/>
      <c r="P148" s="21">
        <v>0</v>
      </c>
      <c r="Q148" s="14"/>
      <c r="R148" s="21">
        <v>0</v>
      </c>
      <c r="S148" s="14"/>
      <c r="T148" s="21">
        <v>2872838</v>
      </c>
      <c r="U148" s="14"/>
      <c r="V148" s="22">
        <v>2872838</v>
      </c>
      <c r="W148" s="14"/>
      <c r="X148" s="5" t="str">
        <f t="shared" si="2"/>
        <v>No</v>
      </c>
      <c r="Y148" s="14"/>
      <c r="Z148" s="5"/>
      <c r="AA148" s="14"/>
      <c r="AB148" s="5"/>
      <c r="AC148" s="28"/>
      <c r="AD148" s="5"/>
      <c r="AE148" s="14"/>
      <c r="AF148" s="5"/>
      <c r="AG148" s="7"/>
    </row>
    <row r="149" spans="1:33" s="54" customFormat="1">
      <c r="A149" s="8" t="s">
        <v>5285</v>
      </c>
      <c r="B149" s="8" t="s">
        <v>4766</v>
      </c>
      <c r="C149" s="9" t="s">
        <v>91</v>
      </c>
      <c r="D149" s="185">
        <v>9223</v>
      </c>
      <c r="E149" s="188">
        <v>90223</v>
      </c>
      <c r="F149" s="9" t="s">
        <v>88</v>
      </c>
      <c r="G149" s="9" t="s">
        <v>84</v>
      </c>
      <c r="H149" s="10">
        <v>1723634</v>
      </c>
      <c r="I149" s="11">
        <v>138</v>
      </c>
      <c r="J149" s="24">
        <v>0</v>
      </c>
      <c r="K149" s="12"/>
      <c r="L149" s="14">
        <v>0</v>
      </c>
      <c r="M149" s="14"/>
      <c r="N149" s="21">
        <v>0</v>
      </c>
      <c r="O149" s="14"/>
      <c r="P149" s="21">
        <v>330825</v>
      </c>
      <c r="Q149" s="14"/>
      <c r="R149" s="21">
        <v>363224</v>
      </c>
      <c r="S149" s="14"/>
      <c r="T149" s="21">
        <v>155602</v>
      </c>
      <c r="U149" s="14"/>
      <c r="V149" s="22">
        <v>849651</v>
      </c>
      <c r="W149" s="14"/>
      <c r="X149" s="5" t="str">
        <f t="shared" si="2"/>
        <v>No</v>
      </c>
      <c r="Y149" s="14"/>
      <c r="Z149" s="5"/>
      <c r="AA149" s="14"/>
      <c r="AB149" s="5"/>
      <c r="AC149" s="28"/>
      <c r="AD149" s="5"/>
      <c r="AE149" s="14"/>
      <c r="AF149" s="5"/>
      <c r="AG149" s="7"/>
    </row>
    <row r="150" spans="1:33" s="54" customFormat="1">
      <c r="A150" s="8" t="s">
        <v>1738</v>
      </c>
      <c r="B150" s="8" t="s">
        <v>6134</v>
      </c>
      <c r="C150" s="9" t="s">
        <v>648</v>
      </c>
      <c r="D150" s="185" t="s">
        <v>1739</v>
      </c>
      <c r="E150" s="188" t="s">
        <v>1740</v>
      </c>
      <c r="F150" s="9" t="s">
        <v>157</v>
      </c>
      <c r="G150" s="9" t="s">
        <v>147</v>
      </c>
      <c r="H150" s="10">
        <v>0</v>
      </c>
      <c r="I150" s="11">
        <v>133</v>
      </c>
      <c r="J150" s="24">
        <v>0</v>
      </c>
      <c r="K150" s="12"/>
      <c r="L150" s="14">
        <v>0</v>
      </c>
      <c r="M150" s="14"/>
      <c r="N150" s="21">
        <v>0</v>
      </c>
      <c r="O150" s="14"/>
      <c r="P150" s="21">
        <v>26612</v>
      </c>
      <c r="Q150" s="14"/>
      <c r="R150" s="21">
        <v>26614</v>
      </c>
      <c r="S150" s="14"/>
      <c r="T150" s="21">
        <v>212911</v>
      </c>
      <c r="U150" s="14"/>
      <c r="V150" s="22">
        <v>266137</v>
      </c>
      <c r="W150" s="14"/>
      <c r="X150" s="5" t="str">
        <f t="shared" si="2"/>
        <v>No</v>
      </c>
      <c r="Y150" s="14"/>
      <c r="Z150" s="5"/>
      <c r="AA150" s="14"/>
      <c r="AB150" s="5"/>
      <c r="AC150" s="28"/>
      <c r="AD150" s="5"/>
      <c r="AE150" s="14"/>
      <c r="AF150" s="5"/>
      <c r="AG150" s="7"/>
    </row>
    <row r="151" spans="1:33" s="54" customFormat="1">
      <c r="A151" s="8" t="s">
        <v>5983</v>
      </c>
      <c r="B151" s="8" t="s">
        <v>4314</v>
      </c>
      <c r="C151" s="9" t="s">
        <v>46</v>
      </c>
      <c r="D151" s="185">
        <v>5222</v>
      </c>
      <c r="E151" s="188">
        <v>50519</v>
      </c>
      <c r="F151" s="9" t="s">
        <v>88</v>
      </c>
      <c r="G151" s="9" t="s">
        <v>84</v>
      </c>
      <c r="H151" s="10">
        <v>2650890</v>
      </c>
      <c r="I151" s="11">
        <v>133</v>
      </c>
      <c r="J151" s="24">
        <v>0</v>
      </c>
      <c r="K151" s="12"/>
      <c r="L151" s="14">
        <v>0</v>
      </c>
      <c r="M151" s="14"/>
      <c r="N151" s="21">
        <v>58477</v>
      </c>
      <c r="O151" s="14"/>
      <c r="P151" s="21">
        <v>453441</v>
      </c>
      <c r="Q151" s="14"/>
      <c r="R151" s="21">
        <v>0</v>
      </c>
      <c r="S151" s="14"/>
      <c r="T151" s="21">
        <v>222920</v>
      </c>
      <c r="U151" s="14"/>
      <c r="V151" s="22">
        <v>734838</v>
      </c>
      <c r="W151" s="14"/>
      <c r="X151" s="5" t="str">
        <f t="shared" si="2"/>
        <v>No</v>
      </c>
      <c r="Y151" s="14"/>
      <c r="Z151" s="5"/>
      <c r="AA151" s="14"/>
      <c r="AB151" s="5"/>
      <c r="AC151" s="28"/>
      <c r="AD151" s="5"/>
      <c r="AE151" s="14"/>
      <c r="AF151" s="5"/>
      <c r="AG151" s="7"/>
    </row>
    <row r="152" spans="1:33" s="54" customFormat="1">
      <c r="A152" s="8" t="s">
        <v>3300</v>
      </c>
      <c r="B152" s="8" t="s">
        <v>3301</v>
      </c>
      <c r="C152" s="9" t="s">
        <v>555</v>
      </c>
      <c r="D152" s="185" t="s">
        <v>3302</v>
      </c>
      <c r="E152" s="188" t="s">
        <v>3303</v>
      </c>
      <c r="F152" s="9" t="s">
        <v>88</v>
      </c>
      <c r="G152" s="9" t="s">
        <v>147</v>
      </c>
      <c r="H152" s="10">
        <v>0</v>
      </c>
      <c r="I152" s="11">
        <v>132</v>
      </c>
      <c r="J152" s="24">
        <v>0</v>
      </c>
      <c r="K152" s="12"/>
      <c r="L152" s="14">
        <v>0</v>
      </c>
      <c r="M152" s="14"/>
      <c r="N152" s="21">
        <v>0</v>
      </c>
      <c r="O152" s="14"/>
      <c r="P152" s="21">
        <v>0</v>
      </c>
      <c r="Q152" s="14"/>
      <c r="R152" s="21">
        <v>0</v>
      </c>
      <c r="S152" s="14"/>
      <c r="T152" s="21">
        <v>252000</v>
      </c>
      <c r="U152" s="14"/>
      <c r="V152" s="22">
        <v>252000</v>
      </c>
      <c r="W152" s="14"/>
      <c r="X152" s="5" t="str">
        <f t="shared" si="2"/>
        <v>No</v>
      </c>
      <c r="Y152" s="14"/>
      <c r="Z152" s="5"/>
      <c r="AA152" s="14"/>
      <c r="AB152" s="5"/>
      <c r="AC152" s="28"/>
      <c r="AD152" s="5"/>
      <c r="AE152" s="14"/>
      <c r="AF152" s="5"/>
      <c r="AG152" s="7"/>
    </row>
    <row r="153" spans="1:33" s="54" customFormat="1">
      <c r="A153" s="8" t="s">
        <v>435</v>
      </c>
      <c r="B153" s="8" t="s">
        <v>436</v>
      </c>
      <c r="C153" s="9" t="s">
        <v>274</v>
      </c>
      <c r="D153" s="185">
        <v>4204</v>
      </c>
      <c r="E153" s="188">
        <v>40204</v>
      </c>
      <c r="F153" s="9" t="s">
        <v>88</v>
      </c>
      <c r="G153" s="9" t="s">
        <v>5756</v>
      </c>
      <c r="H153" s="10">
        <v>133228</v>
      </c>
      <c r="I153" s="11">
        <v>129</v>
      </c>
      <c r="J153" s="24">
        <v>0</v>
      </c>
      <c r="K153" s="12"/>
      <c r="L153" s="14">
        <v>11876</v>
      </c>
      <c r="M153" s="14"/>
      <c r="N153" s="21">
        <v>0</v>
      </c>
      <c r="O153" s="14"/>
      <c r="P153" s="21">
        <v>69561</v>
      </c>
      <c r="Q153" s="14"/>
      <c r="R153" s="21">
        <v>63693</v>
      </c>
      <c r="S153" s="14"/>
      <c r="T153" s="21">
        <v>560492</v>
      </c>
      <c r="U153" s="14"/>
      <c r="V153" s="22">
        <v>705622</v>
      </c>
      <c r="W153" s="14"/>
      <c r="X153" s="5" t="str">
        <f t="shared" si="2"/>
        <v>No</v>
      </c>
      <c r="Y153" s="14"/>
      <c r="Z153" s="5"/>
      <c r="AA153" s="14"/>
      <c r="AB153" s="5"/>
      <c r="AC153" s="28"/>
      <c r="AD153" s="5"/>
      <c r="AE153" s="14"/>
      <c r="AF153" s="5"/>
      <c r="AG153" s="7"/>
    </row>
    <row r="154" spans="1:33" s="54" customFormat="1">
      <c r="A154" s="8" t="s">
        <v>3708</v>
      </c>
      <c r="B154" s="8" t="s">
        <v>444</v>
      </c>
      <c r="C154" s="9" t="s">
        <v>103</v>
      </c>
      <c r="D154" s="185">
        <v>4086</v>
      </c>
      <c r="E154" s="188">
        <v>40086</v>
      </c>
      <c r="F154" s="9" t="s">
        <v>88</v>
      </c>
      <c r="G154" s="9" t="s">
        <v>84</v>
      </c>
      <c r="H154" s="10">
        <v>2148346</v>
      </c>
      <c r="I154" s="11">
        <v>128</v>
      </c>
      <c r="J154" s="24">
        <v>123312</v>
      </c>
      <c r="K154" s="12"/>
      <c r="L154" s="14">
        <v>0</v>
      </c>
      <c r="M154" s="14"/>
      <c r="N154" s="21">
        <v>0</v>
      </c>
      <c r="O154" s="14"/>
      <c r="P154" s="21">
        <v>0</v>
      </c>
      <c r="Q154" s="14"/>
      <c r="R154" s="21">
        <v>269481</v>
      </c>
      <c r="S154" s="14"/>
      <c r="T154" s="21">
        <v>2293261</v>
      </c>
      <c r="U154" s="14"/>
      <c r="V154" s="22">
        <v>2686054</v>
      </c>
      <c r="W154" s="14"/>
      <c r="X154" s="5" t="str">
        <f t="shared" si="2"/>
        <v>No</v>
      </c>
      <c r="Y154" s="14"/>
      <c r="Z154" s="5"/>
      <c r="AA154" s="14"/>
      <c r="AB154" s="5"/>
      <c r="AC154" s="28"/>
      <c r="AD154" s="5"/>
      <c r="AE154" s="14"/>
      <c r="AF154" s="5"/>
      <c r="AG154" s="7"/>
    </row>
    <row r="155" spans="1:33" s="54" customFormat="1">
      <c r="A155" s="8" t="s">
        <v>554</v>
      </c>
      <c r="B155" s="8" t="s">
        <v>424</v>
      </c>
      <c r="C155" s="9" t="s">
        <v>555</v>
      </c>
      <c r="D155" s="185">
        <v>5211</v>
      </c>
      <c r="E155" s="188">
        <v>50211</v>
      </c>
      <c r="F155" s="9" t="s">
        <v>88</v>
      </c>
      <c r="G155" s="9" t="s">
        <v>84</v>
      </c>
      <c r="H155" s="10">
        <v>67821</v>
      </c>
      <c r="I155" s="11">
        <v>126</v>
      </c>
      <c r="J155" s="24">
        <v>0</v>
      </c>
      <c r="K155" s="12"/>
      <c r="L155" s="14">
        <v>0</v>
      </c>
      <c r="M155" s="14"/>
      <c r="N155" s="21">
        <v>0</v>
      </c>
      <c r="O155" s="14"/>
      <c r="P155" s="21">
        <v>128198</v>
      </c>
      <c r="Q155" s="14"/>
      <c r="R155" s="21">
        <v>251210</v>
      </c>
      <c r="S155" s="14"/>
      <c r="T155" s="21">
        <v>0</v>
      </c>
      <c r="U155" s="14"/>
      <c r="V155" s="22">
        <v>379408</v>
      </c>
      <c r="W155" s="14"/>
      <c r="X155" s="5" t="str">
        <f t="shared" si="2"/>
        <v>No</v>
      </c>
      <c r="Y155" s="14"/>
      <c r="Z155" s="5"/>
      <c r="AA155" s="14"/>
      <c r="AB155" s="5"/>
      <c r="AC155" s="28"/>
      <c r="AD155" s="5"/>
      <c r="AE155" s="14"/>
      <c r="AF155" s="5"/>
      <c r="AG155" s="7"/>
    </row>
    <row r="156" spans="1:33" s="54" customFormat="1">
      <c r="A156" s="8" t="s">
        <v>1370</v>
      </c>
      <c r="B156" s="8" t="s">
        <v>128</v>
      </c>
      <c r="C156" s="9" t="s">
        <v>129</v>
      </c>
      <c r="D156" s="185">
        <v>4135</v>
      </c>
      <c r="E156" s="188">
        <v>40135</v>
      </c>
      <c r="F156" s="9" t="s">
        <v>138</v>
      </c>
      <c r="G156" s="9" t="s">
        <v>84</v>
      </c>
      <c r="H156" s="10">
        <v>4515419</v>
      </c>
      <c r="I156" s="11">
        <v>125</v>
      </c>
      <c r="J156" s="24">
        <v>0</v>
      </c>
      <c r="K156" s="12"/>
      <c r="L156" s="14">
        <v>0</v>
      </c>
      <c r="M156" s="14"/>
      <c r="N156" s="21">
        <v>0</v>
      </c>
      <c r="O156" s="14"/>
      <c r="P156" s="21">
        <v>0</v>
      </c>
      <c r="Q156" s="14"/>
      <c r="R156" s="21">
        <v>1942788</v>
      </c>
      <c r="S156" s="14"/>
      <c r="T156" s="21">
        <v>13827757</v>
      </c>
      <c r="U156" s="14"/>
      <c r="V156" s="22">
        <v>15770545</v>
      </c>
      <c r="W156" s="14"/>
      <c r="X156" s="5" t="str">
        <f t="shared" si="2"/>
        <v>No</v>
      </c>
      <c r="Y156" s="14"/>
      <c r="Z156" s="5"/>
      <c r="AA156" s="14"/>
      <c r="AB156" s="5"/>
      <c r="AC156" s="28"/>
      <c r="AD156" s="5"/>
      <c r="AE156" s="14"/>
      <c r="AF156" s="5"/>
      <c r="AG156" s="7"/>
    </row>
    <row r="157" spans="1:33" s="54" customFormat="1">
      <c r="A157" s="8" t="s">
        <v>4123</v>
      </c>
      <c r="B157" s="8" t="s">
        <v>4124</v>
      </c>
      <c r="C157" s="9" t="s">
        <v>120</v>
      </c>
      <c r="D157" s="185">
        <v>6101</v>
      </c>
      <c r="E157" s="188">
        <v>60101</v>
      </c>
      <c r="F157" s="9" t="s">
        <v>88</v>
      </c>
      <c r="G157" s="9" t="s">
        <v>84</v>
      </c>
      <c r="H157" s="10">
        <v>366174</v>
      </c>
      <c r="I157" s="11">
        <v>123</v>
      </c>
      <c r="J157" s="24">
        <v>0</v>
      </c>
      <c r="K157" s="12"/>
      <c r="L157" s="14">
        <v>0</v>
      </c>
      <c r="M157" s="14"/>
      <c r="N157" s="21">
        <v>2972535</v>
      </c>
      <c r="O157" s="14"/>
      <c r="P157" s="21">
        <v>0</v>
      </c>
      <c r="Q157" s="14"/>
      <c r="R157" s="21">
        <v>0</v>
      </c>
      <c r="S157" s="14"/>
      <c r="T157" s="21">
        <v>6532886</v>
      </c>
      <c r="U157" s="14"/>
      <c r="V157" s="22">
        <v>9505421</v>
      </c>
      <c r="W157" s="14"/>
      <c r="X157" s="5" t="str">
        <f t="shared" si="2"/>
        <v>No</v>
      </c>
      <c r="Y157" s="14"/>
      <c r="Z157" s="5"/>
      <c r="AA157" s="14"/>
      <c r="AB157" s="5"/>
      <c r="AC157" s="28"/>
      <c r="AD157" s="5"/>
      <c r="AE157" s="14"/>
      <c r="AF157" s="5"/>
      <c r="AG157" s="7"/>
    </row>
    <row r="158" spans="1:33" s="54" customFormat="1">
      <c r="A158" s="8" t="s">
        <v>1243</v>
      </c>
      <c r="B158" s="8" t="s">
        <v>1244</v>
      </c>
      <c r="C158" s="9" t="s">
        <v>288</v>
      </c>
      <c r="D158" s="185">
        <v>3013</v>
      </c>
      <c r="E158" s="188">
        <v>30013</v>
      </c>
      <c r="F158" s="9" t="s">
        <v>88</v>
      </c>
      <c r="G158" s="9" t="s">
        <v>84</v>
      </c>
      <c r="H158" s="10">
        <v>196611</v>
      </c>
      <c r="I158" s="11">
        <v>120</v>
      </c>
      <c r="J158" s="24">
        <v>0</v>
      </c>
      <c r="K158" s="12"/>
      <c r="L158" s="14">
        <v>0</v>
      </c>
      <c r="M158" s="14"/>
      <c r="N158" s="21">
        <v>0</v>
      </c>
      <c r="O158" s="14"/>
      <c r="P158" s="21">
        <v>280078</v>
      </c>
      <c r="Q158" s="14"/>
      <c r="R158" s="21">
        <v>2962355</v>
      </c>
      <c r="S158" s="14"/>
      <c r="T158" s="21">
        <v>3161889</v>
      </c>
      <c r="U158" s="14"/>
      <c r="V158" s="22">
        <v>6404322</v>
      </c>
      <c r="W158" s="14"/>
      <c r="X158" s="5" t="str">
        <f t="shared" si="2"/>
        <v>No</v>
      </c>
      <c r="Y158" s="14"/>
      <c r="Z158" s="5"/>
      <c r="AA158" s="14"/>
      <c r="AB158" s="5"/>
      <c r="AC158" s="28"/>
      <c r="AD158" s="5"/>
      <c r="AE158" s="14"/>
      <c r="AF158" s="5"/>
      <c r="AG158" s="7"/>
    </row>
    <row r="159" spans="1:33" s="54" customFormat="1">
      <c r="A159" s="8" t="s">
        <v>2369</v>
      </c>
      <c r="B159" s="8" t="s">
        <v>2370</v>
      </c>
      <c r="C159" s="9" t="s">
        <v>454</v>
      </c>
      <c r="D159" s="185">
        <v>8109</v>
      </c>
      <c r="E159" s="188">
        <v>80109</v>
      </c>
      <c r="F159" s="9" t="s">
        <v>183</v>
      </c>
      <c r="G159" s="9" t="s">
        <v>84</v>
      </c>
      <c r="H159" s="10">
        <v>2374203</v>
      </c>
      <c r="I159" s="11">
        <v>119</v>
      </c>
      <c r="J159" s="24">
        <v>0</v>
      </c>
      <c r="K159" s="12"/>
      <c r="L159" s="14">
        <v>0</v>
      </c>
      <c r="M159" s="14"/>
      <c r="N159" s="21">
        <v>0</v>
      </c>
      <c r="O159" s="14"/>
      <c r="P159" s="21">
        <v>0</v>
      </c>
      <c r="Q159" s="14"/>
      <c r="R159" s="21">
        <v>0</v>
      </c>
      <c r="S159" s="14"/>
      <c r="T159" s="21">
        <v>0</v>
      </c>
      <c r="U159" s="14"/>
      <c r="V159" s="22">
        <v>0</v>
      </c>
      <c r="W159" s="14"/>
      <c r="X159" s="5" t="str">
        <f t="shared" si="2"/>
        <v>No</v>
      </c>
      <c r="Y159" s="14"/>
      <c r="Z159" s="5"/>
      <c r="AA159" s="14"/>
      <c r="AB159" s="5"/>
      <c r="AC159" s="28"/>
      <c r="AD159" s="5"/>
      <c r="AE159" s="14"/>
      <c r="AF159" s="5"/>
      <c r="AG159" s="7"/>
    </row>
    <row r="160" spans="1:33" s="54" customFormat="1">
      <c r="A160" s="8" t="s">
        <v>1919</v>
      </c>
      <c r="B160" s="8" t="s">
        <v>1920</v>
      </c>
      <c r="C160" s="9" t="s">
        <v>555</v>
      </c>
      <c r="D160" s="185">
        <v>5060</v>
      </c>
      <c r="E160" s="188">
        <v>50060</v>
      </c>
      <c r="F160" s="9" t="s">
        <v>88</v>
      </c>
      <c r="G160" s="9" t="s">
        <v>84</v>
      </c>
      <c r="H160" s="10">
        <v>145361</v>
      </c>
      <c r="I160" s="11">
        <v>119</v>
      </c>
      <c r="J160" s="24">
        <v>4616117</v>
      </c>
      <c r="K160" s="12"/>
      <c r="L160" s="14">
        <v>0</v>
      </c>
      <c r="M160" s="14"/>
      <c r="N160" s="21">
        <v>0</v>
      </c>
      <c r="O160" s="14"/>
      <c r="P160" s="21">
        <v>0</v>
      </c>
      <c r="Q160" s="14"/>
      <c r="R160" s="21">
        <v>8257813</v>
      </c>
      <c r="S160" s="14"/>
      <c r="T160" s="21">
        <v>9419068</v>
      </c>
      <c r="U160" s="14"/>
      <c r="V160" s="22">
        <v>22292998</v>
      </c>
      <c r="W160" s="14"/>
      <c r="X160" s="5" t="str">
        <f t="shared" si="2"/>
        <v>No</v>
      </c>
      <c r="Y160" s="14"/>
      <c r="Z160" s="5"/>
      <c r="AA160" s="14"/>
      <c r="AB160" s="5"/>
      <c r="AC160" s="28"/>
      <c r="AD160" s="5"/>
      <c r="AE160" s="14"/>
      <c r="AF160" s="5"/>
      <c r="AG160" s="7"/>
    </row>
    <row r="161" spans="1:33" s="54" customFormat="1">
      <c r="A161" s="8" t="s">
        <v>3634</v>
      </c>
      <c r="B161" s="8" t="s">
        <v>3635</v>
      </c>
      <c r="C161" s="9" t="s">
        <v>109</v>
      </c>
      <c r="D161" s="185">
        <v>4019</v>
      </c>
      <c r="E161" s="188">
        <v>40019</v>
      </c>
      <c r="F161" s="9" t="s">
        <v>88</v>
      </c>
      <c r="G161" s="9" t="s">
        <v>84</v>
      </c>
      <c r="H161" s="10">
        <v>1624827</v>
      </c>
      <c r="I161" s="11">
        <v>119</v>
      </c>
      <c r="J161" s="24">
        <v>0</v>
      </c>
      <c r="K161" s="12"/>
      <c r="L161" s="14">
        <v>0</v>
      </c>
      <c r="M161" s="14"/>
      <c r="N161" s="21">
        <v>0</v>
      </c>
      <c r="O161" s="14"/>
      <c r="P161" s="21">
        <v>0</v>
      </c>
      <c r="Q161" s="14"/>
      <c r="R161" s="21">
        <v>383309</v>
      </c>
      <c r="S161" s="14"/>
      <c r="T161" s="21">
        <v>6893205</v>
      </c>
      <c r="U161" s="14"/>
      <c r="V161" s="22">
        <v>7276514</v>
      </c>
      <c r="W161" s="14"/>
      <c r="X161" s="5" t="str">
        <f t="shared" si="2"/>
        <v>No</v>
      </c>
      <c r="Y161" s="14"/>
      <c r="Z161" s="5"/>
      <c r="AA161" s="14"/>
      <c r="AB161" s="5"/>
      <c r="AC161" s="28"/>
      <c r="AD161" s="5"/>
      <c r="AE161" s="14"/>
      <c r="AF161" s="5"/>
      <c r="AG161" s="7"/>
    </row>
    <row r="162" spans="1:33" s="54" customFormat="1">
      <c r="A162" s="8" t="s">
        <v>5112</v>
      </c>
      <c r="B162" s="8" t="s">
        <v>5113</v>
      </c>
      <c r="C162" s="9" t="s">
        <v>217</v>
      </c>
      <c r="D162" s="185">
        <v>3085</v>
      </c>
      <c r="E162" s="188">
        <v>30085</v>
      </c>
      <c r="F162" s="9" t="s">
        <v>83</v>
      </c>
      <c r="G162" s="9" t="s">
        <v>84</v>
      </c>
      <c r="H162" s="10">
        <v>4586770</v>
      </c>
      <c r="I162" s="11">
        <v>116</v>
      </c>
      <c r="J162" s="24">
        <v>0</v>
      </c>
      <c r="K162" s="12"/>
      <c r="L162" s="14">
        <v>0</v>
      </c>
      <c r="M162" s="14"/>
      <c r="N162" s="21">
        <v>0</v>
      </c>
      <c r="O162" s="14"/>
      <c r="P162" s="21">
        <v>310084</v>
      </c>
      <c r="Q162" s="14"/>
      <c r="R162" s="21">
        <v>0</v>
      </c>
      <c r="S162" s="14"/>
      <c r="T162" s="21">
        <v>0</v>
      </c>
      <c r="U162" s="14"/>
      <c r="V162" s="22">
        <v>310084</v>
      </c>
      <c r="W162" s="14"/>
      <c r="X162" s="5" t="str">
        <f t="shared" si="2"/>
        <v>No</v>
      </c>
      <c r="Y162" s="14"/>
      <c r="Z162" s="5"/>
      <c r="AA162" s="14"/>
      <c r="AB162" s="5"/>
      <c r="AC162" s="28"/>
      <c r="AD162" s="5"/>
      <c r="AE162" s="14"/>
      <c r="AF162" s="5"/>
      <c r="AG162" s="7"/>
    </row>
    <row r="163" spans="1:33" s="54" customFormat="1">
      <c r="A163" s="8" t="s">
        <v>1075</v>
      </c>
      <c r="B163" s="8" t="s">
        <v>1076</v>
      </c>
      <c r="C163" s="9" t="s">
        <v>163</v>
      </c>
      <c r="D163" s="185">
        <v>1064</v>
      </c>
      <c r="E163" s="188">
        <v>10064</v>
      </c>
      <c r="F163" s="9" t="s">
        <v>88</v>
      </c>
      <c r="G163" s="9" t="s">
        <v>84</v>
      </c>
      <c r="H163" s="10">
        <v>1190956</v>
      </c>
      <c r="I163" s="11">
        <v>115</v>
      </c>
      <c r="J163" s="24">
        <v>0</v>
      </c>
      <c r="K163" s="12"/>
      <c r="L163" s="14">
        <v>0</v>
      </c>
      <c r="M163" s="14"/>
      <c r="N163" s="21">
        <v>0</v>
      </c>
      <c r="O163" s="14"/>
      <c r="P163" s="21">
        <v>0</v>
      </c>
      <c r="Q163" s="14"/>
      <c r="R163" s="21">
        <v>1554340</v>
      </c>
      <c r="S163" s="14"/>
      <c r="T163" s="21">
        <v>2585005</v>
      </c>
      <c r="U163" s="14"/>
      <c r="V163" s="22">
        <v>4139345</v>
      </c>
      <c r="W163" s="14"/>
      <c r="X163" s="5" t="str">
        <f t="shared" si="2"/>
        <v>No</v>
      </c>
      <c r="Y163" s="14"/>
      <c r="Z163" s="5"/>
      <c r="AA163" s="14"/>
      <c r="AB163" s="5"/>
      <c r="AC163" s="28"/>
      <c r="AD163" s="5"/>
      <c r="AE163" s="14"/>
      <c r="AF163" s="5"/>
      <c r="AG163" s="7"/>
    </row>
    <row r="164" spans="1:33" s="54" customFormat="1">
      <c r="A164" s="8" t="s">
        <v>1830</v>
      </c>
      <c r="B164" s="8" t="s">
        <v>1831</v>
      </c>
      <c r="C164" s="9" t="s">
        <v>87</v>
      </c>
      <c r="D164" s="185">
        <v>21</v>
      </c>
      <c r="E164" s="188">
        <v>21</v>
      </c>
      <c r="F164" s="9" t="s">
        <v>88</v>
      </c>
      <c r="G164" s="9" t="s">
        <v>84</v>
      </c>
      <c r="H164" s="10">
        <v>114473</v>
      </c>
      <c r="I164" s="11">
        <v>113</v>
      </c>
      <c r="J164" s="24">
        <v>0</v>
      </c>
      <c r="K164" s="12"/>
      <c r="L164" s="14">
        <v>0</v>
      </c>
      <c r="M164" s="14"/>
      <c r="N164" s="21">
        <v>0</v>
      </c>
      <c r="O164" s="14"/>
      <c r="P164" s="21">
        <v>945945</v>
      </c>
      <c r="Q164" s="14"/>
      <c r="R164" s="21">
        <v>0</v>
      </c>
      <c r="S164" s="14"/>
      <c r="T164" s="21">
        <v>616805</v>
      </c>
      <c r="U164" s="14"/>
      <c r="V164" s="22">
        <v>1562750</v>
      </c>
      <c r="W164" s="14"/>
      <c r="X164" s="5" t="str">
        <f t="shared" si="2"/>
        <v>No</v>
      </c>
      <c r="Y164" s="14"/>
      <c r="Z164" s="5"/>
      <c r="AA164" s="14"/>
      <c r="AB164" s="5"/>
      <c r="AC164" s="28"/>
      <c r="AD164" s="5"/>
      <c r="AE164" s="14"/>
      <c r="AF164" s="5"/>
      <c r="AG164" s="7"/>
    </row>
    <row r="165" spans="1:33" s="54" customFormat="1">
      <c r="A165" s="8" t="s">
        <v>1081</v>
      </c>
      <c r="B165" s="8" t="s">
        <v>1082</v>
      </c>
      <c r="C165" s="9" t="s">
        <v>91</v>
      </c>
      <c r="D165" s="185">
        <v>9006</v>
      </c>
      <c r="E165" s="188">
        <v>90006</v>
      </c>
      <c r="F165" s="9" t="s">
        <v>88</v>
      </c>
      <c r="G165" s="9" t="s">
        <v>84</v>
      </c>
      <c r="H165" s="10">
        <v>163703</v>
      </c>
      <c r="I165" s="11">
        <v>112</v>
      </c>
      <c r="J165" s="24">
        <v>0</v>
      </c>
      <c r="K165" s="12"/>
      <c r="L165" s="14">
        <v>0</v>
      </c>
      <c r="M165" s="14"/>
      <c r="N165" s="21">
        <v>0</v>
      </c>
      <c r="O165" s="14"/>
      <c r="P165" s="21">
        <v>0</v>
      </c>
      <c r="Q165" s="14"/>
      <c r="R165" s="21">
        <v>3212232</v>
      </c>
      <c r="S165" s="14"/>
      <c r="T165" s="21">
        <v>663791</v>
      </c>
      <c r="U165" s="14"/>
      <c r="V165" s="22">
        <v>3876023</v>
      </c>
      <c r="W165" s="14"/>
      <c r="X165" s="5" t="str">
        <f t="shared" si="2"/>
        <v>No</v>
      </c>
      <c r="Y165" s="14"/>
      <c r="Z165" s="5"/>
      <c r="AA165" s="14"/>
      <c r="AB165" s="5"/>
      <c r="AC165" s="28"/>
      <c r="AD165" s="5"/>
      <c r="AE165" s="14"/>
      <c r="AF165" s="5"/>
      <c r="AG165" s="7"/>
    </row>
    <row r="166" spans="1:33" s="54" customFormat="1">
      <c r="A166" s="8" t="s">
        <v>3576</v>
      </c>
      <c r="B166" s="8" t="s">
        <v>223</v>
      </c>
      <c r="C166" s="9" t="s">
        <v>109</v>
      </c>
      <c r="D166" s="185" t="s">
        <v>3577</v>
      </c>
      <c r="E166" s="188" t="s">
        <v>3578</v>
      </c>
      <c r="F166" s="9" t="s">
        <v>157</v>
      </c>
      <c r="G166" s="9" t="s">
        <v>147</v>
      </c>
      <c r="H166" s="10">
        <v>0</v>
      </c>
      <c r="I166" s="11">
        <v>112</v>
      </c>
      <c r="J166" s="24">
        <v>0</v>
      </c>
      <c r="K166" s="12"/>
      <c r="L166" s="14">
        <v>0</v>
      </c>
      <c r="M166" s="14"/>
      <c r="N166" s="21">
        <v>0</v>
      </c>
      <c r="O166" s="14"/>
      <c r="P166" s="21">
        <v>0</v>
      </c>
      <c r="Q166" s="14"/>
      <c r="R166" s="21">
        <v>0</v>
      </c>
      <c r="S166" s="14"/>
      <c r="T166" s="21">
        <v>260250</v>
      </c>
      <c r="U166" s="14"/>
      <c r="V166" s="22">
        <v>260250</v>
      </c>
      <c r="W166" s="14"/>
      <c r="X166" s="5" t="str">
        <f t="shared" si="2"/>
        <v>No</v>
      </c>
      <c r="Y166" s="14"/>
      <c r="Z166" s="5"/>
      <c r="AA166" s="14"/>
      <c r="AB166" s="5"/>
      <c r="AC166" s="28"/>
      <c r="AD166" s="5"/>
      <c r="AE166" s="14"/>
      <c r="AF166" s="5"/>
      <c r="AG166" s="7"/>
    </row>
    <row r="167" spans="1:33" s="54" customFormat="1">
      <c r="A167" s="8" t="s">
        <v>423</v>
      </c>
      <c r="B167" s="8" t="s">
        <v>424</v>
      </c>
      <c r="C167" s="9" t="s">
        <v>288</v>
      </c>
      <c r="D167" s="185">
        <v>3014</v>
      </c>
      <c r="E167" s="188">
        <v>30014</v>
      </c>
      <c r="F167" s="9" t="s">
        <v>88</v>
      </c>
      <c r="G167" s="9" t="s">
        <v>84</v>
      </c>
      <c r="H167" s="10">
        <v>444474</v>
      </c>
      <c r="I167" s="11">
        <v>112</v>
      </c>
      <c r="J167" s="24">
        <v>0</v>
      </c>
      <c r="K167" s="12"/>
      <c r="L167" s="14">
        <v>0</v>
      </c>
      <c r="M167" s="14"/>
      <c r="N167" s="21">
        <v>0</v>
      </c>
      <c r="O167" s="14"/>
      <c r="P167" s="21">
        <v>13569</v>
      </c>
      <c r="Q167" s="14"/>
      <c r="R167" s="21">
        <v>600879</v>
      </c>
      <c r="S167" s="14"/>
      <c r="T167" s="21">
        <v>2079468</v>
      </c>
      <c r="U167" s="14"/>
      <c r="V167" s="22">
        <v>2693916</v>
      </c>
      <c r="W167" s="14"/>
      <c r="X167" s="5" t="str">
        <f t="shared" si="2"/>
        <v>No</v>
      </c>
      <c r="Y167" s="14"/>
      <c r="Z167" s="5"/>
      <c r="AA167" s="14"/>
      <c r="AB167" s="5"/>
      <c r="AC167" s="28"/>
      <c r="AD167" s="5"/>
      <c r="AE167" s="14"/>
      <c r="AF167" s="5"/>
      <c r="AG167" s="7"/>
    </row>
    <row r="168" spans="1:33" s="54" customFormat="1">
      <c r="A168" s="8" t="s">
        <v>1987</v>
      </c>
      <c r="B168" s="8" t="s">
        <v>1988</v>
      </c>
      <c r="C168" s="9" t="s">
        <v>275</v>
      </c>
      <c r="D168" s="185">
        <v>7002</v>
      </c>
      <c r="E168" s="188">
        <v>70002</v>
      </c>
      <c r="F168" s="9" t="s">
        <v>88</v>
      </c>
      <c r="G168" s="9" t="s">
        <v>84</v>
      </c>
      <c r="H168" s="10">
        <v>725008</v>
      </c>
      <c r="I168" s="11">
        <v>111</v>
      </c>
      <c r="J168" s="24">
        <v>0</v>
      </c>
      <c r="K168" s="12"/>
      <c r="L168" s="14">
        <v>350000</v>
      </c>
      <c r="M168" s="14"/>
      <c r="N168" s="21">
        <v>0</v>
      </c>
      <c r="O168" s="14"/>
      <c r="P168" s="21">
        <v>1034397</v>
      </c>
      <c r="Q168" s="14"/>
      <c r="R168" s="21">
        <v>0</v>
      </c>
      <c r="S168" s="14"/>
      <c r="T168" s="21">
        <v>3803190</v>
      </c>
      <c r="U168" s="14"/>
      <c r="V168" s="22">
        <v>5187587</v>
      </c>
      <c r="W168" s="14"/>
      <c r="X168" s="5" t="str">
        <f t="shared" si="2"/>
        <v>No</v>
      </c>
      <c r="Y168" s="14"/>
      <c r="Z168" s="5"/>
      <c r="AA168" s="14"/>
      <c r="AB168" s="5"/>
      <c r="AC168" s="28"/>
      <c r="AD168" s="5"/>
      <c r="AE168" s="14"/>
      <c r="AF168" s="5"/>
      <c r="AG168" s="7"/>
    </row>
    <row r="169" spans="1:33" s="54" customFormat="1">
      <c r="A169" s="8" t="s">
        <v>3691</v>
      </c>
      <c r="B169" s="8" t="s">
        <v>3692</v>
      </c>
      <c r="C169" s="9" t="s">
        <v>288</v>
      </c>
      <c r="D169" s="185">
        <v>3054</v>
      </c>
      <c r="E169" s="188">
        <v>30054</v>
      </c>
      <c r="F169" s="9" t="s">
        <v>88</v>
      </c>
      <c r="G169" s="9" t="s">
        <v>84</v>
      </c>
      <c r="H169" s="10">
        <v>87454</v>
      </c>
      <c r="I169" s="11">
        <v>110</v>
      </c>
      <c r="J169" s="24">
        <v>0</v>
      </c>
      <c r="K169" s="12"/>
      <c r="L169" s="14">
        <v>0</v>
      </c>
      <c r="M169" s="14"/>
      <c r="N169" s="21">
        <v>0</v>
      </c>
      <c r="O169" s="14"/>
      <c r="P169" s="21">
        <v>146895</v>
      </c>
      <c r="Q169" s="14"/>
      <c r="R169" s="21">
        <v>6950887</v>
      </c>
      <c r="S169" s="14"/>
      <c r="T169" s="21">
        <v>7890330</v>
      </c>
      <c r="U169" s="14"/>
      <c r="V169" s="22">
        <v>14988112</v>
      </c>
      <c r="W169" s="14"/>
      <c r="X169" s="5" t="str">
        <f t="shared" si="2"/>
        <v>No</v>
      </c>
      <c r="Y169" s="14"/>
      <c r="Z169" s="5"/>
      <c r="AA169" s="14"/>
      <c r="AB169" s="5"/>
      <c r="AC169" s="28"/>
      <c r="AD169" s="5"/>
      <c r="AE169" s="14"/>
      <c r="AF169" s="5"/>
      <c r="AG169" s="7"/>
    </row>
    <row r="170" spans="1:33" s="54" customFormat="1">
      <c r="A170" s="8" t="s">
        <v>731</v>
      </c>
      <c r="B170" s="8" t="s">
        <v>732</v>
      </c>
      <c r="C170" s="9" t="s">
        <v>91</v>
      </c>
      <c r="D170" s="185">
        <v>9062</v>
      </c>
      <c r="E170" s="188">
        <v>90062</v>
      </c>
      <c r="F170" s="9" t="s">
        <v>88</v>
      </c>
      <c r="G170" s="9" t="s">
        <v>84</v>
      </c>
      <c r="H170" s="10">
        <v>114237</v>
      </c>
      <c r="I170" s="11">
        <v>110</v>
      </c>
      <c r="J170" s="24">
        <v>0</v>
      </c>
      <c r="K170" s="12"/>
      <c r="L170" s="14">
        <v>0</v>
      </c>
      <c r="M170" s="14"/>
      <c r="N170" s="21">
        <v>0</v>
      </c>
      <c r="O170" s="14"/>
      <c r="P170" s="21">
        <v>2678945</v>
      </c>
      <c r="Q170" s="14"/>
      <c r="R170" s="21">
        <v>5799341</v>
      </c>
      <c r="S170" s="14"/>
      <c r="T170" s="21">
        <v>93770</v>
      </c>
      <c r="U170" s="14"/>
      <c r="V170" s="22">
        <v>8572056</v>
      </c>
      <c r="W170" s="14"/>
      <c r="X170" s="5" t="str">
        <f t="shared" si="2"/>
        <v>No</v>
      </c>
      <c r="Y170" s="14"/>
      <c r="Z170" s="5"/>
      <c r="AA170" s="14"/>
      <c r="AB170" s="5"/>
      <c r="AC170" s="28"/>
      <c r="AD170" s="5"/>
      <c r="AE170" s="14"/>
      <c r="AF170" s="5"/>
      <c r="AG170" s="7"/>
    </row>
    <row r="171" spans="1:33" s="54" customFormat="1">
      <c r="A171" s="8" t="s">
        <v>3379</v>
      </c>
      <c r="B171" s="8" t="s">
        <v>3380</v>
      </c>
      <c r="C171" s="9" t="s">
        <v>171</v>
      </c>
      <c r="D171" s="185">
        <v>4028</v>
      </c>
      <c r="E171" s="188">
        <v>40028</v>
      </c>
      <c r="F171" s="9" t="s">
        <v>83</v>
      </c>
      <c r="G171" s="9" t="s">
        <v>84</v>
      </c>
      <c r="H171" s="10">
        <v>530290</v>
      </c>
      <c r="I171" s="11">
        <v>109</v>
      </c>
      <c r="J171" s="24">
        <v>0</v>
      </c>
      <c r="K171" s="12"/>
      <c r="L171" s="14">
        <v>189266</v>
      </c>
      <c r="M171" s="14"/>
      <c r="N171" s="21">
        <v>0</v>
      </c>
      <c r="O171" s="14"/>
      <c r="P171" s="21">
        <v>1252738</v>
      </c>
      <c r="Q171" s="14"/>
      <c r="R171" s="21">
        <v>1336423</v>
      </c>
      <c r="S171" s="14"/>
      <c r="T171" s="21">
        <v>1752447</v>
      </c>
      <c r="U171" s="14"/>
      <c r="V171" s="22">
        <v>4530874</v>
      </c>
      <c r="W171" s="14"/>
      <c r="X171" s="5" t="str">
        <f t="shared" si="2"/>
        <v>No</v>
      </c>
      <c r="Y171" s="14"/>
      <c r="Z171" s="5"/>
      <c r="AA171" s="14"/>
      <c r="AB171" s="5"/>
      <c r="AC171" s="28"/>
      <c r="AD171" s="5"/>
      <c r="AE171" s="14"/>
      <c r="AF171" s="5"/>
      <c r="AG171" s="7"/>
    </row>
    <row r="172" spans="1:33" s="54" customFormat="1">
      <c r="A172" s="8" t="s">
        <v>5279</v>
      </c>
      <c r="B172" s="8" t="s">
        <v>5280</v>
      </c>
      <c r="C172" s="9" t="s">
        <v>91</v>
      </c>
      <c r="D172" s="185">
        <v>9041</v>
      </c>
      <c r="E172" s="188">
        <v>90041</v>
      </c>
      <c r="F172" s="9" t="s">
        <v>83</v>
      </c>
      <c r="G172" s="9" t="s">
        <v>84</v>
      </c>
      <c r="H172" s="10">
        <v>12150996</v>
      </c>
      <c r="I172" s="11">
        <v>107</v>
      </c>
      <c r="J172" s="24">
        <v>0</v>
      </c>
      <c r="K172" s="12"/>
      <c r="L172" s="14">
        <v>0</v>
      </c>
      <c r="M172" s="14"/>
      <c r="N172" s="21">
        <v>0</v>
      </c>
      <c r="O172" s="14"/>
      <c r="P172" s="21">
        <v>1630994</v>
      </c>
      <c r="Q172" s="14"/>
      <c r="R172" s="21">
        <v>734247</v>
      </c>
      <c r="S172" s="14"/>
      <c r="T172" s="21">
        <v>3508216</v>
      </c>
      <c r="U172" s="14"/>
      <c r="V172" s="22">
        <v>5873457</v>
      </c>
      <c r="W172" s="14"/>
      <c r="X172" s="5" t="str">
        <f t="shared" si="2"/>
        <v>No</v>
      </c>
      <c r="Y172" s="14"/>
      <c r="Z172" s="5"/>
      <c r="AA172" s="14"/>
      <c r="AB172" s="5"/>
      <c r="AC172" s="28"/>
      <c r="AD172" s="5"/>
      <c r="AE172" s="14"/>
      <c r="AF172" s="5"/>
      <c r="AG172" s="7"/>
    </row>
    <row r="173" spans="1:33" s="54" customFormat="1">
      <c r="A173" s="8" t="s">
        <v>6518</v>
      </c>
      <c r="B173" s="8" t="s">
        <v>246</v>
      </c>
      <c r="C173" s="9" t="s">
        <v>141</v>
      </c>
      <c r="D173" s="185">
        <v>3071</v>
      </c>
      <c r="E173" s="188">
        <v>30071</v>
      </c>
      <c r="F173" s="9" t="s">
        <v>83</v>
      </c>
      <c r="G173" s="9" t="s">
        <v>84</v>
      </c>
      <c r="H173" s="10">
        <v>4586770</v>
      </c>
      <c r="I173" s="11">
        <v>105</v>
      </c>
      <c r="J173" s="24">
        <v>0</v>
      </c>
      <c r="K173" s="12"/>
      <c r="L173" s="14">
        <v>0</v>
      </c>
      <c r="M173" s="14"/>
      <c r="N173" s="21">
        <v>0</v>
      </c>
      <c r="O173" s="14"/>
      <c r="P173" s="21">
        <v>5054625</v>
      </c>
      <c r="Q173" s="14"/>
      <c r="R173" s="21">
        <v>47563</v>
      </c>
      <c r="S173" s="14"/>
      <c r="T173" s="21">
        <v>3644057</v>
      </c>
      <c r="U173" s="14"/>
      <c r="V173" s="22">
        <v>8746245</v>
      </c>
      <c r="W173" s="14"/>
      <c r="X173" s="5" t="str">
        <f t="shared" si="2"/>
        <v>No</v>
      </c>
      <c r="Y173" s="14"/>
      <c r="Z173" s="5"/>
      <c r="AA173" s="14"/>
      <c r="AB173" s="5"/>
      <c r="AC173" s="28"/>
      <c r="AD173" s="5"/>
      <c r="AE173" s="14"/>
      <c r="AF173" s="5"/>
      <c r="AG173" s="7"/>
    </row>
    <row r="174" spans="1:33" s="54" customFormat="1">
      <c r="A174" s="8" t="s">
        <v>4142</v>
      </c>
      <c r="B174" s="8" t="s">
        <v>4143</v>
      </c>
      <c r="C174" s="9" t="s">
        <v>120</v>
      </c>
      <c r="D174" s="185">
        <v>6051</v>
      </c>
      <c r="E174" s="188">
        <v>60051</v>
      </c>
      <c r="F174" s="9" t="s">
        <v>88</v>
      </c>
      <c r="G174" s="9" t="s">
        <v>84</v>
      </c>
      <c r="H174" s="10">
        <v>320069</v>
      </c>
      <c r="I174" s="11">
        <v>105</v>
      </c>
      <c r="J174" s="24">
        <v>0</v>
      </c>
      <c r="K174" s="12"/>
      <c r="L174" s="14">
        <v>0</v>
      </c>
      <c r="M174" s="14"/>
      <c r="N174" s="21">
        <v>0</v>
      </c>
      <c r="O174" s="14"/>
      <c r="P174" s="21">
        <v>8713250</v>
      </c>
      <c r="Q174" s="14"/>
      <c r="R174" s="21">
        <v>118492</v>
      </c>
      <c r="S174" s="14"/>
      <c r="T174" s="21">
        <v>6312201</v>
      </c>
      <c r="U174" s="14"/>
      <c r="V174" s="22">
        <v>15143943</v>
      </c>
      <c r="W174" s="14"/>
      <c r="X174" s="5" t="str">
        <f t="shared" si="2"/>
        <v>No</v>
      </c>
      <c r="Y174" s="14"/>
      <c r="Z174" s="5"/>
      <c r="AA174" s="14"/>
      <c r="AB174" s="5"/>
      <c r="AC174" s="28"/>
      <c r="AD174" s="5"/>
      <c r="AE174" s="14"/>
      <c r="AF174" s="5"/>
      <c r="AG174" s="7"/>
    </row>
    <row r="175" spans="1:33" s="54" customFormat="1">
      <c r="A175" s="8" t="s">
        <v>2984</v>
      </c>
      <c r="B175" s="8" t="s">
        <v>2723</v>
      </c>
      <c r="C175" s="9" t="s">
        <v>91</v>
      </c>
      <c r="D175" s="185">
        <v>9012</v>
      </c>
      <c r="E175" s="188">
        <v>90012</v>
      </c>
      <c r="F175" s="9" t="s">
        <v>88</v>
      </c>
      <c r="G175" s="9" t="s">
        <v>84</v>
      </c>
      <c r="H175" s="10">
        <v>370583</v>
      </c>
      <c r="I175" s="11">
        <v>104</v>
      </c>
      <c r="J175" s="24">
        <v>0</v>
      </c>
      <c r="K175" s="12"/>
      <c r="L175" s="14">
        <v>150164</v>
      </c>
      <c r="M175" s="14"/>
      <c r="N175" s="21">
        <v>0</v>
      </c>
      <c r="O175" s="14"/>
      <c r="P175" s="21">
        <v>1191845</v>
      </c>
      <c r="Q175" s="14"/>
      <c r="R175" s="21">
        <v>6293448</v>
      </c>
      <c r="S175" s="14"/>
      <c r="T175" s="21">
        <v>5106495</v>
      </c>
      <c r="U175" s="14"/>
      <c r="V175" s="22">
        <v>12741952</v>
      </c>
      <c r="W175" s="14"/>
      <c r="X175" s="5" t="str">
        <f t="shared" si="2"/>
        <v>No</v>
      </c>
      <c r="Y175" s="14"/>
      <c r="Z175" s="5"/>
      <c r="AA175" s="14"/>
      <c r="AB175" s="5"/>
      <c r="AC175" s="28"/>
      <c r="AD175" s="5"/>
      <c r="AE175" s="14"/>
      <c r="AF175" s="5"/>
      <c r="AG175" s="7"/>
    </row>
    <row r="176" spans="1:33" s="54" customFormat="1">
      <c r="A176" s="8" t="s">
        <v>4038</v>
      </c>
      <c r="B176" s="8" t="s">
        <v>3563</v>
      </c>
      <c r="C176" s="9" t="s">
        <v>109</v>
      </c>
      <c r="D176" s="185">
        <v>4017</v>
      </c>
      <c r="E176" s="188">
        <v>40017</v>
      </c>
      <c r="F176" s="9" t="s">
        <v>88</v>
      </c>
      <c r="G176" s="9" t="s">
        <v>84</v>
      </c>
      <c r="H176" s="10">
        <v>290263</v>
      </c>
      <c r="I176" s="11">
        <v>103</v>
      </c>
      <c r="J176" s="24">
        <v>0</v>
      </c>
      <c r="K176" s="12"/>
      <c r="L176" s="14">
        <v>1934308</v>
      </c>
      <c r="M176" s="14"/>
      <c r="N176" s="21">
        <v>1189007</v>
      </c>
      <c r="O176" s="14"/>
      <c r="P176" s="21">
        <v>287446</v>
      </c>
      <c r="Q176" s="14"/>
      <c r="R176" s="21">
        <v>0</v>
      </c>
      <c r="S176" s="14"/>
      <c r="T176" s="21">
        <v>5968434</v>
      </c>
      <c r="U176" s="14"/>
      <c r="V176" s="22">
        <v>9379195</v>
      </c>
      <c r="W176" s="14"/>
      <c r="X176" s="5" t="str">
        <f t="shared" si="2"/>
        <v>No</v>
      </c>
      <c r="Y176" s="14"/>
      <c r="Z176" s="5"/>
      <c r="AA176" s="14"/>
      <c r="AB176" s="5"/>
      <c r="AC176" s="28"/>
      <c r="AD176" s="5"/>
      <c r="AE176" s="14"/>
      <c r="AF176" s="5"/>
      <c r="AG176" s="7"/>
    </row>
    <row r="177" spans="1:33" s="54" customFormat="1">
      <c r="A177" s="8" t="s">
        <v>1453</v>
      </c>
      <c r="B177" s="8" t="s">
        <v>697</v>
      </c>
      <c r="C177" s="9" t="s">
        <v>150</v>
      </c>
      <c r="D177" s="185" t="s">
        <v>1454</v>
      </c>
      <c r="E177" s="188" t="s">
        <v>1455</v>
      </c>
      <c r="F177" s="9" t="s">
        <v>157</v>
      </c>
      <c r="G177" s="9" t="s">
        <v>147</v>
      </c>
      <c r="H177" s="10">
        <v>0</v>
      </c>
      <c r="I177" s="11">
        <v>103</v>
      </c>
      <c r="J177" s="24">
        <v>0</v>
      </c>
      <c r="K177" s="12"/>
      <c r="L177" s="14">
        <v>123887</v>
      </c>
      <c r="M177" s="14"/>
      <c r="N177" s="21">
        <v>0</v>
      </c>
      <c r="O177" s="14"/>
      <c r="P177" s="21">
        <v>0</v>
      </c>
      <c r="Q177" s="14"/>
      <c r="R177" s="21">
        <v>0</v>
      </c>
      <c r="S177" s="14"/>
      <c r="T177" s="21">
        <v>428637</v>
      </c>
      <c r="U177" s="14"/>
      <c r="V177" s="22">
        <v>552524</v>
      </c>
      <c r="W177" s="14"/>
      <c r="X177" s="5" t="str">
        <f t="shared" si="2"/>
        <v>No</v>
      </c>
      <c r="Y177" s="14"/>
      <c r="Z177" s="5"/>
      <c r="AA177" s="14"/>
      <c r="AB177" s="5"/>
      <c r="AC177" s="28"/>
      <c r="AD177" s="5"/>
      <c r="AE177" s="14"/>
      <c r="AF177" s="5"/>
      <c r="AG177" s="7"/>
    </row>
    <row r="178" spans="1:33" s="54" customFormat="1">
      <c r="A178" s="8" t="s">
        <v>4180</v>
      </c>
      <c r="B178" s="8" t="s">
        <v>4181</v>
      </c>
      <c r="C178" s="9" t="s">
        <v>82</v>
      </c>
      <c r="D178" s="185">
        <v>2128</v>
      </c>
      <c r="E178" s="188">
        <v>20128</v>
      </c>
      <c r="F178" s="9" t="s">
        <v>113</v>
      </c>
      <c r="G178" s="9" t="s">
        <v>84</v>
      </c>
      <c r="H178" s="10">
        <v>18351295</v>
      </c>
      <c r="I178" s="11">
        <v>103</v>
      </c>
      <c r="J178" s="24">
        <v>0</v>
      </c>
      <c r="K178" s="12"/>
      <c r="L178" s="14">
        <v>0</v>
      </c>
      <c r="M178" s="14"/>
      <c r="N178" s="21">
        <v>0</v>
      </c>
      <c r="O178" s="14"/>
      <c r="P178" s="21">
        <v>0</v>
      </c>
      <c r="Q178" s="14"/>
      <c r="R178" s="21">
        <v>0</v>
      </c>
      <c r="S178" s="14"/>
      <c r="T178" s="21">
        <v>0</v>
      </c>
      <c r="U178" s="14"/>
      <c r="V178" s="22">
        <v>0</v>
      </c>
      <c r="W178" s="14"/>
      <c r="X178" s="5" t="str">
        <f t="shared" si="2"/>
        <v>No</v>
      </c>
      <c r="Y178" s="14"/>
      <c r="Z178" s="5"/>
      <c r="AA178" s="14"/>
      <c r="AB178" s="5"/>
      <c r="AC178" s="28"/>
      <c r="AD178" s="5"/>
      <c r="AE178" s="14"/>
      <c r="AF178" s="5"/>
      <c r="AG178" s="7"/>
    </row>
    <row r="179" spans="1:33" s="54" customFormat="1">
      <c r="A179" s="8" t="s">
        <v>4750</v>
      </c>
      <c r="B179" s="8" t="s">
        <v>2952</v>
      </c>
      <c r="C179" s="9" t="s">
        <v>163</v>
      </c>
      <c r="D179" s="185">
        <v>1014</v>
      </c>
      <c r="E179" s="188">
        <v>10014</v>
      </c>
      <c r="F179" s="9" t="s">
        <v>88</v>
      </c>
      <c r="G179" s="9" t="s">
        <v>84</v>
      </c>
      <c r="H179" s="10">
        <v>486514</v>
      </c>
      <c r="I179" s="11">
        <v>103</v>
      </c>
      <c r="J179" s="24">
        <v>0</v>
      </c>
      <c r="K179" s="12"/>
      <c r="L179" s="14">
        <v>0</v>
      </c>
      <c r="M179" s="14"/>
      <c r="N179" s="21">
        <v>0</v>
      </c>
      <c r="O179" s="14"/>
      <c r="P179" s="21">
        <v>143431</v>
      </c>
      <c r="Q179" s="14"/>
      <c r="R179" s="21">
        <v>1456941</v>
      </c>
      <c r="S179" s="14"/>
      <c r="T179" s="21">
        <v>5820802</v>
      </c>
      <c r="U179" s="14"/>
      <c r="V179" s="22">
        <v>7421174</v>
      </c>
      <c r="W179" s="14"/>
      <c r="X179" s="5" t="str">
        <f t="shared" si="2"/>
        <v>No</v>
      </c>
      <c r="Y179" s="14"/>
      <c r="Z179" s="5"/>
      <c r="AA179" s="14"/>
      <c r="AB179" s="5"/>
      <c r="AC179" s="28"/>
      <c r="AD179" s="5"/>
      <c r="AE179" s="14"/>
      <c r="AF179" s="5"/>
      <c r="AG179" s="7"/>
    </row>
    <row r="180" spans="1:33" s="54" customFormat="1">
      <c r="A180" s="8" t="s">
        <v>6519</v>
      </c>
      <c r="B180" s="8" t="s">
        <v>1759</v>
      </c>
      <c r="C180" s="9" t="s">
        <v>274</v>
      </c>
      <c r="D180" s="185" t="s">
        <v>1760</v>
      </c>
      <c r="E180" s="188" t="s">
        <v>1761</v>
      </c>
      <c r="F180" s="9" t="s">
        <v>88</v>
      </c>
      <c r="G180" s="9" t="s">
        <v>147</v>
      </c>
      <c r="H180" s="10">
        <v>0</v>
      </c>
      <c r="I180" s="11">
        <v>102</v>
      </c>
      <c r="J180" s="24">
        <v>0</v>
      </c>
      <c r="K180" s="12"/>
      <c r="L180" s="14">
        <v>83282</v>
      </c>
      <c r="M180" s="14"/>
      <c r="N180" s="21">
        <v>0</v>
      </c>
      <c r="O180" s="14"/>
      <c r="P180" s="21">
        <v>0</v>
      </c>
      <c r="Q180" s="14"/>
      <c r="R180" s="21">
        <v>44382</v>
      </c>
      <c r="S180" s="14"/>
      <c r="T180" s="21">
        <v>468458</v>
      </c>
      <c r="U180" s="14"/>
      <c r="V180" s="22">
        <v>596122</v>
      </c>
      <c r="W180" s="14"/>
      <c r="X180" s="5" t="str">
        <f t="shared" si="2"/>
        <v>No</v>
      </c>
      <c r="Y180" s="14"/>
      <c r="Z180" s="5"/>
      <c r="AA180" s="14"/>
      <c r="AB180" s="5"/>
      <c r="AC180" s="28"/>
      <c r="AD180" s="5"/>
      <c r="AE180" s="14"/>
      <c r="AF180" s="5"/>
      <c r="AG180" s="7"/>
    </row>
    <row r="181" spans="1:33" s="54" customFormat="1">
      <c r="A181" s="8" t="s">
        <v>6135</v>
      </c>
      <c r="B181" s="8" t="s">
        <v>134</v>
      </c>
      <c r="C181" s="9" t="s">
        <v>129</v>
      </c>
      <c r="D181" s="185">
        <v>4078</v>
      </c>
      <c r="E181" s="188">
        <v>40078</v>
      </c>
      <c r="F181" s="9" t="s">
        <v>83</v>
      </c>
      <c r="G181" s="9" t="s">
        <v>84</v>
      </c>
      <c r="H181" s="10">
        <v>4515419</v>
      </c>
      <c r="I181" s="11">
        <v>102</v>
      </c>
      <c r="J181" s="24">
        <v>0</v>
      </c>
      <c r="K181" s="12"/>
      <c r="L181" s="14">
        <v>0</v>
      </c>
      <c r="M181" s="14"/>
      <c r="N181" s="21">
        <v>0</v>
      </c>
      <c r="O181" s="14"/>
      <c r="P181" s="21">
        <v>3335008</v>
      </c>
      <c r="Q181" s="14"/>
      <c r="R181" s="21">
        <v>0</v>
      </c>
      <c r="S181" s="14"/>
      <c r="T181" s="21">
        <v>13340032</v>
      </c>
      <c r="U181" s="14"/>
      <c r="V181" s="22">
        <v>16675040</v>
      </c>
      <c r="W181" s="14"/>
      <c r="X181" s="5" t="str">
        <f t="shared" si="2"/>
        <v>No</v>
      </c>
      <c r="Y181" s="14"/>
      <c r="Z181" s="5"/>
      <c r="AA181" s="14"/>
      <c r="AB181" s="5"/>
      <c r="AC181" s="28"/>
      <c r="AD181" s="5"/>
      <c r="AE181" s="14"/>
      <c r="AF181" s="5"/>
      <c r="AG181" s="7"/>
    </row>
    <row r="182" spans="1:33" s="54" customFormat="1">
      <c r="A182" s="8" t="s">
        <v>3131</v>
      </c>
      <c r="B182" s="8" t="s">
        <v>3132</v>
      </c>
      <c r="C182" s="9" t="s">
        <v>120</v>
      </c>
      <c r="D182" s="185">
        <v>6091</v>
      </c>
      <c r="E182" s="188">
        <v>60091</v>
      </c>
      <c r="F182" s="9" t="s">
        <v>88</v>
      </c>
      <c r="G182" s="9" t="s">
        <v>84</v>
      </c>
      <c r="H182" s="10">
        <v>217630</v>
      </c>
      <c r="I182" s="11">
        <v>102</v>
      </c>
      <c r="J182" s="24">
        <v>0</v>
      </c>
      <c r="K182" s="12"/>
      <c r="L182" s="14">
        <v>0</v>
      </c>
      <c r="M182" s="14"/>
      <c r="N182" s="21">
        <v>0</v>
      </c>
      <c r="O182" s="14"/>
      <c r="P182" s="21">
        <v>41684</v>
      </c>
      <c r="Q182" s="14"/>
      <c r="R182" s="21">
        <v>9218</v>
      </c>
      <c r="S182" s="14"/>
      <c r="T182" s="21">
        <v>1047858</v>
      </c>
      <c r="U182" s="14"/>
      <c r="V182" s="22">
        <v>1098760</v>
      </c>
      <c r="W182" s="14"/>
      <c r="X182" s="5" t="str">
        <f t="shared" si="2"/>
        <v>No</v>
      </c>
      <c r="Y182" s="14"/>
      <c r="Z182" s="5"/>
      <c r="AA182" s="14"/>
      <c r="AB182" s="5"/>
      <c r="AC182" s="28"/>
      <c r="AD182" s="5"/>
      <c r="AE182" s="14"/>
      <c r="AF182" s="5"/>
      <c r="AG182" s="7"/>
    </row>
    <row r="183" spans="1:33" s="54" customFormat="1">
      <c r="A183" s="8" t="s">
        <v>6520</v>
      </c>
      <c r="B183" s="8" t="s">
        <v>502</v>
      </c>
      <c r="C183" s="9" t="s">
        <v>171</v>
      </c>
      <c r="D183" s="185">
        <v>4200</v>
      </c>
      <c r="E183" s="188">
        <v>40200</v>
      </c>
      <c r="F183" s="9" t="s">
        <v>88</v>
      </c>
      <c r="G183" s="9" t="s">
        <v>84</v>
      </c>
      <c r="H183" s="10">
        <v>2441770</v>
      </c>
      <c r="I183" s="11">
        <v>101</v>
      </c>
      <c r="J183" s="24">
        <v>0</v>
      </c>
      <c r="K183" s="12"/>
      <c r="L183" s="14">
        <v>0</v>
      </c>
      <c r="M183" s="14"/>
      <c r="N183" s="21">
        <v>0</v>
      </c>
      <c r="O183" s="14"/>
      <c r="P183" s="21">
        <v>0</v>
      </c>
      <c r="Q183" s="14"/>
      <c r="R183" s="21">
        <v>0</v>
      </c>
      <c r="S183" s="14"/>
      <c r="T183" s="21">
        <v>0</v>
      </c>
      <c r="U183" s="14"/>
      <c r="V183" s="22">
        <v>0</v>
      </c>
      <c r="W183" s="14"/>
      <c r="X183" s="5" t="str">
        <f t="shared" si="2"/>
        <v>No</v>
      </c>
      <c r="Y183" s="14"/>
      <c r="Z183" s="5"/>
      <c r="AA183" s="14"/>
      <c r="AB183" s="5"/>
      <c r="AC183" s="28"/>
      <c r="AD183" s="5"/>
      <c r="AE183" s="14"/>
      <c r="AF183" s="5"/>
      <c r="AG183" s="7"/>
    </row>
    <row r="184" spans="1:33" s="54" customFormat="1">
      <c r="A184" s="8" t="s">
        <v>1168</v>
      </c>
      <c r="B184" s="8" t="s">
        <v>1169</v>
      </c>
      <c r="C184" s="9" t="s">
        <v>278</v>
      </c>
      <c r="D184" s="185">
        <v>7035</v>
      </c>
      <c r="E184" s="188">
        <v>70035</v>
      </c>
      <c r="F184" s="9" t="s">
        <v>83</v>
      </c>
      <c r="G184" s="9" t="s">
        <v>84</v>
      </c>
      <c r="H184" s="10">
        <v>1519417</v>
      </c>
      <c r="I184" s="11">
        <v>101</v>
      </c>
      <c r="J184" s="24">
        <v>0</v>
      </c>
      <c r="K184" s="12"/>
      <c r="L184" s="14">
        <v>0</v>
      </c>
      <c r="M184" s="14"/>
      <c r="N184" s="21">
        <v>0</v>
      </c>
      <c r="O184" s="14"/>
      <c r="P184" s="21">
        <v>643636</v>
      </c>
      <c r="Q184" s="14"/>
      <c r="R184" s="21">
        <v>0</v>
      </c>
      <c r="S184" s="14"/>
      <c r="T184" s="21">
        <v>1892295</v>
      </c>
      <c r="U184" s="14"/>
      <c r="V184" s="22">
        <v>2535931</v>
      </c>
      <c r="W184" s="14"/>
      <c r="X184" s="5" t="str">
        <f t="shared" si="2"/>
        <v>No</v>
      </c>
      <c r="Y184" s="14"/>
      <c r="Z184" s="5"/>
      <c r="AA184" s="14"/>
      <c r="AB184" s="5"/>
      <c r="AC184" s="28"/>
      <c r="AD184" s="5"/>
      <c r="AE184" s="14"/>
      <c r="AF184" s="5"/>
      <c r="AG184" s="7"/>
    </row>
    <row r="185" spans="1:33" s="54" customFormat="1">
      <c r="A185" s="8" t="s">
        <v>6521</v>
      </c>
      <c r="B185" s="8" t="s">
        <v>6408</v>
      </c>
      <c r="C185" s="9" t="s">
        <v>120</v>
      </c>
      <c r="D185" s="185" t="s">
        <v>5171</v>
      </c>
      <c r="E185" s="188" t="s">
        <v>5172</v>
      </c>
      <c r="F185" s="9" t="s">
        <v>88</v>
      </c>
      <c r="G185" s="9" t="s">
        <v>147</v>
      </c>
      <c r="H185" s="10">
        <v>0</v>
      </c>
      <c r="I185" s="11">
        <v>100</v>
      </c>
      <c r="J185" s="24">
        <v>0</v>
      </c>
      <c r="K185" s="12"/>
      <c r="L185" s="14">
        <v>0</v>
      </c>
      <c r="M185" s="14"/>
      <c r="N185" s="21">
        <v>0</v>
      </c>
      <c r="O185" s="14"/>
      <c r="P185" s="21">
        <v>0</v>
      </c>
      <c r="Q185" s="14"/>
      <c r="R185" s="21">
        <v>200872</v>
      </c>
      <c r="S185" s="14"/>
      <c r="T185" s="21">
        <v>1663664</v>
      </c>
      <c r="U185" s="14"/>
      <c r="V185" s="22">
        <v>1864536</v>
      </c>
      <c r="W185" s="14"/>
      <c r="X185" s="5" t="str">
        <f t="shared" si="2"/>
        <v>No</v>
      </c>
      <c r="Y185" s="14"/>
      <c r="Z185" s="5"/>
      <c r="AA185" s="14"/>
      <c r="AB185" s="5"/>
      <c r="AC185" s="28"/>
      <c r="AD185" s="5"/>
      <c r="AE185" s="14"/>
      <c r="AF185" s="5"/>
      <c r="AG185" s="7"/>
    </row>
    <row r="186" spans="1:33" s="54" customFormat="1">
      <c r="A186" s="8" t="s">
        <v>2381</v>
      </c>
      <c r="B186" s="8" t="s">
        <v>2382</v>
      </c>
      <c r="C186" s="9" t="s">
        <v>46</v>
      </c>
      <c r="D186" s="185" t="s">
        <v>2383</v>
      </c>
      <c r="E186" s="188" t="s">
        <v>2384</v>
      </c>
      <c r="F186" s="9" t="s">
        <v>88</v>
      </c>
      <c r="G186" s="9" t="s">
        <v>147</v>
      </c>
      <c r="H186" s="10">
        <v>0</v>
      </c>
      <c r="I186" s="11">
        <v>100</v>
      </c>
      <c r="J186" s="24">
        <v>0</v>
      </c>
      <c r="K186" s="12"/>
      <c r="L186" s="14">
        <v>0</v>
      </c>
      <c r="M186" s="14"/>
      <c r="N186" s="21">
        <v>0</v>
      </c>
      <c r="O186" s="14"/>
      <c r="P186" s="21">
        <v>256045</v>
      </c>
      <c r="Q186" s="14"/>
      <c r="R186" s="21">
        <v>145981</v>
      </c>
      <c r="S186" s="14"/>
      <c r="T186" s="21">
        <v>842125</v>
      </c>
      <c r="U186" s="14"/>
      <c r="V186" s="22">
        <v>1244151</v>
      </c>
      <c r="W186" s="14"/>
      <c r="X186" s="5" t="str">
        <f t="shared" si="2"/>
        <v>No</v>
      </c>
      <c r="Y186" s="14"/>
      <c r="Z186" s="5"/>
      <c r="AA186" s="14"/>
      <c r="AB186" s="5"/>
      <c r="AC186" s="28"/>
      <c r="AD186" s="5"/>
      <c r="AE186" s="14"/>
      <c r="AF186" s="5"/>
      <c r="AG186" s="7"/>
    </row>
    <row r="187" spans="1:33" s="54" customFormat="1">
      <c r="A187" s="8" t="s">
        <v>4072</v>
      </c>
      <c r="B187" s="8" t="s">
        <v>1468</v>
      </c>
      <c r="C187" s="9" t="s">
        <v>50</v>
      </c>
      <c r="D187" s="185">
        <v>4042</v>
      </c>
      <c r="E187" s="188">
        <v>40042</v>
      </c>
      <c r="F187" s="9" t="s">
        <v>88</v>
      </c>
      <c r="G187" s="9" t="s">
        <v>84</v>
      </c>
      <c r="H187" s="10">
        <v>749495</v>
      </c>
      <c r="I187" s="11">
        <v>100</v>
      </c>
      <c r="J187" s="24">
        <v>0</v>
      </c>
      <c r="K187" s="12"/>
      <c r="L187" s="14">
        <v>13485</v>
      </c>
      <c r="M187" s="14"/>
      <c r="N187" s="21">
        <v>0</v>
      </c>
      <c r="O187" s="14"/>
      <c r="P187" s="21">
        <v>2002776</v>
      </c>
      <c r="Q187" s="14"/>
      <c r="R187" s="21">
        <v>0</v>
      </c>
      <c r="S187" s="14"/>
      <c r="T187" s="21">
        <v>6951407</v>
      </c>
      <c r="U187" s="14"/>
      <c r="V187" s="22">
        <v>8967668</v>
      </c>
      <c r="W187" s="14"/>
      <c r="X187" s="5" t="str">
        <f t="shared" si="2"/>
        <v>No</v>
      </c>
      <c r="Y187" s="14"/>
      <c r="Z187" s="5"/>
      <c r="AA187" s="14"/>
      <c r="AB187" s="5"/>
      <c r="AC187" s="28"/>
      <c r="AD187" s="5"/>
      <c r="AE187" s="14"/>
      <c r="AF187" s="5"/>
      <c r="AG187" s="7"/>
    </row>
    <row r="188" spans="1:33" s="54" customFormat="1">
      <c r="A188" s="8" t="s">
        <v>5999</v>
      </c>
      <c r="B188" s="8" t="s">
        <v>140</v>
      </c>
      <c r="C188" s="9" t="s">
        <v>120</v>
      </c>
      <c r="D188" s="185">
        <v>6084</v>
      </c>
      <c r="E188" s="188">
        <v>60084</v>
      </c>
      <c r="F188" s="9" t="s">
        <v>183</v>
      </c>
      <c r="G188" s="9" t="s">
        <v>84</v>
      </c>
      <c r="H188" s="10">
        <v>5121892</v>
      </c>
      <c r="I188" s="11">
        <v>99</v>
      </c>
      <c r="J188" s="24">
        <v>0</v>
      </c>
      <c r="K188" s="12"/>
      <c r="L188" s="14">
        <v>0</v>
      </c>
      <c r="M188" s="14"/>
      <c r="N188" s="21">
        <v>0</v>
      </c>
      <c r="O188" s="14"/>
      <c r="P188" s="21">
        <v>0</v>
      </c>
      <c r="Q188" s="14"/>
      <c r="R188" s="21">
        <v>0</v>
      </c>
      <c r="S188" s="14"/>
      <c r="T188" s="21">
        <v>0</v>
      </c>
      <c r="U188" s="14"/>
      <c r="V188" s="22">
        <v>0</v>
      </c>
      <c r="W188" s="14"/>
      <c r="X188" s="5" t="str">
        <f t="shared" si="2"/>
        <v>No</v>
      </c>
      <c r="Y188" s="14"/>
      <c r="Z188" s="5"/>
      <c r="AA188" s="14"/>
      <c r="AB188" s="5"/>
      <c r="AC188" s="28"/>
      <c r="AD188" s="5"/>
      <c r="AE188" s="14"/>
      <c r="AF188" s="5"/>
      <c r="AG188" s="7"/>
    </row>
    <row r="189" spans="1:33" s="54" customFormat="1">
      <c r="A189" s="8" t="s">
        <v>646</v>
      </c>
      <c r="B189" s="8" t="s">
        <v>506</v>
      </c>
      <c r="C189" s="9" t="s">
        <v>238</v>
      </c>
      <c r="D189" s="185">
        <v>1055</v>
      </c>
      <c r="E189" s="188">
        <v>10055</v>
      </c>
      <c r="F189" s="9" t="s">
        <v>138</v>
      </c>
      <c r="G189" s="9" t="s">
        <v>84</v>
      </c>
      <c r="H189" s="10">
        <v>562839</v>
      </c>
      <c r="I189" s="11">
        <v>98</v>
      </c>
      <c r="J189" s="24">
        <v>0</v>
      </c>
      <c r="K189" s="12"/>
      <c r="L189" s="14">
        <v>0</v>
      </c>
      <c r="M189" s="14"/>
      <c r="N189" s="21">
        <v>0</v>
      </c>
      <c r="O189" s="14"/>
      <c r="P189" s="21">
        <v>0</v>
      </c>
      <c r="Q189" s="14"/>
      <c r="R189" s="21">
        <v>59110</v>
      </c>
      <c r="S189" s="14"/>
      <c r="T189" s="21">
        <v>408778</v>
      </c>
      <c r="U189" s="14"/>
      <c r="V189" s="22">
        <v>467888</v>
      </c>
      <c r="W189" s="14"/>
      <c r="X189" s="5" t="str">
        <f t="shared" si="2"/>
        <v>No</v>
      </c>
      <c r="Y189" s="14"/>
      <c r="Z189" s="5"/>
      <c r="AA189" s="14"/>
      <c r="AB189" s="5"/>
      <c r="AC189" s="28"/>
      <c r="AD189" s="5"/>
      <c r="AE189" s="14"/>
      <c r="AF189" s="5"/>
      <c r="AG189" s="7"/>
    </row>
    <row r="190" spans="1:33" s="54" customFormat="1">
      <c r="A190" s="8" t="s">
        <v>491</v>
      </c>
      <c r="B190" s="8" t="s">
        <v>492</v>
      </c>
      <c r="C190" s="9" t="s">
        <v>235</v>
      </c>
      <c r="D190" s="185">
        <v>4228</v>
      </c>
      <c r="E190" s="188">
        <v>40228</v>
      </c>
      <c r="F190" s="9" t="s">
        <v>83</v>
      </c>
      <c r="G190" s="9" t="s">
        <v>84</v>
      </c>
      <c r="H190" s="10">
        <v>1249442</v>
      </c>
      <c r="I190" s="11">
        <v>98</v>
      </c>
      <c r="J190" s="24">
        <v>0</v>
      </c>
      <c r="K190" s="12"/>
      <c r="L190" s="14">
        <v>0</v>
      </c>
      <c r="M190" s="14"/>
      <c r="N190" s="21">
        <v>0</v>
      </c>
      <c r="O190" s="14"/>
      <c r="P190" s="21">
        <v>0</v>
      </c>
      <c r="Q190" s="14"/>
      <c r="R190" s="21">
        <v>0</v>
      </c>
      <c r="S190" s="14"/>
      <c r="T190" s="21">
        <v>0</v>
      </c>
      <c r="U190" s="14"/>
      <c r="V190" s="22">
        <v>0</v>
      </c>
      <c r="W190" s="14"/>
      <c r="X190" s="5" t="str">
        <f t="shared" si="2"/>
        <v>No</v>
      </c>
      <c r="Y190" s="14"/>
      <c r="Z190" s="5"/>
      <c r="AA190" s="14"/>
      <c r="AB190" s="5"/>
      <c r="AC190" s="28"/>
      <c r="AD190" s="5"/>
      <c r="AE190" s="14"/>
      <c r="AF190" s="5"/>
      <c r="AG190" s="7"/>
    </row>
    <row r="191" spans="1:33" s="54" customFormat="1">
      <c r="A191" s="8" t="s">
        <v>245</v>
      </c>
      <c r="B191" s="8" t="s">
        <v>246</v>
      </c>
      <c r="C191" s="9" t="s">
        <v>141</v>
      </c>
      <c r="D191" s="185">
        <v>3073</v>
      </c>
      <c r="E191" s="188">
        <v>30073</v>
      </c>
      <c r="F191" s="9" t="s">
        <v>88</v>
      </c>
      <c r="G191" s="9" t="s">
        <v>84</v>
      </c>
      <c r="H191" s="10">
        <v>4586770</v>
      </c>
      <c r="I191" s="11">
        <v>97</v>
      </c>
      <c r="J191" s="24">
        <v>0</v>
      </c>
      <c r="K191" s="12"/>
      <c r="L191" s="14">
        <v>0</v>
      </c>
      <c r="M191" s="14"/>
      <c r="N191" s="21">
        <v>0</v>
      </c>
      <c r="O191" s="14"/>
      <c r="P191" s="21">
        <v>814002</v>
      </c>
      <c r="Q191" s="14"/>
      <c r="R191" s="21">
        <v>3074934</v>
      </c>
      <c r="S191" s="14"/>
      <c r="T191" s="21">
        <v>15163197</v>
      </c>
      <c r="U191" s="14"/>
      <c r="V191" s="22">
        <v>19052133</v>
      </c>
      <c r="W191" s="14"/>
      <c r="X191" s="5" t="str">
        <f t="shared" si="2"/>
        <v>No</v>
      </c>
      <c r="Y191" s="14"/>
      <c r="Z191" s="5"/>
      <c r="AA191" s="14"/>
      <c r="AB191" s="5"/>
      <c r="AC191" s="28"/>
      <c r="AD191" s="5"/>
      <c r="AE191" s="14"/>
      <c r="AF191" s="5"/>
      <c r="AG191" s="7"/>
    </row>
    <row r="192" spans="1:33" s="54" customFormat="1">
      <c r="A192" s="8" t="s">
        <v>4564</v>
      </c>
      <c r="B192" s="8" t="s">
        <v>4486</v>
      </c>
      <c r="C192" s="9" t="s">
        <v>454</v>
      </c>
      <c r="D192" s="185" t="s">
        <v>4565</v>
      </c>
      <c r="E192" s="188" t="s">
        <v>4566</v>
      </c>
      <c r="F192" s="9" t="s">
        <v>88</v>
      </c>
      <c r="G192" s="9" t="s">
        <v>147</v>
      </c>
      <c r="H192" s="10">
        <v>0</v>
      </c>
      <c r="I192" s="11">
        <v>96</v>
      </c>
      <c r="J192" s="24">
        <v>0</v>
      </c>
      <c r="K192" s="12"/>
      <c r="L192" s="14">
        <v>0</v>
      </c>
      <c r="M192" s="14"/>
      <c r="N192" s="21">
        <v>0</v>
      </c>
      <c r="O192" s="14"/>
      <c r="P192" s="21">
        <v>3116036</v>
      </c>
      <c r="Q192" s="14"/>
      <c r="R192" s="21">
        <v>600000</v>
      </c>
      <c r="S192" s="14"/>
      <c r="T192" s="21">
        <v>833252</v>
      </c>
      <c r="U192" s="14"/>
      <c r="V192" s="22">
        <v>4549288</v>
      </c>
      <c r="W192" s="14"/>
      <c r="X192" s="5" t="str">
        <f t="shared" si="2"/>
        <v>No</v>
      </c>
      <c r="Y192" s="14"/>
      <c r="Z192" s="5"/>
      <c r="AA192" s="14"/>
      <c r="AB192" s="5"/>
      <c r="AC192" s="28"/>
      <c r="AD192" s="5"/>
      <c r="AE192" s="14"/>
      <c r="AF192" s="5"/>
      <c r="AG192" s="7"/>
    </row>
    <row r="193" spans="1:33" s="54" customFormat="1">
      <c r="A193" s="8" t="s">
        <v>3657</v>
      </c>
      <c r="B193" s="8" t="s">
        <v>3658</v>
      </c>
      <c r="C193" s="9" t="s">
        <v>141</v>
      </c>
      <c r="D193" s="185">
        <v>3081</v>
      </c>
      <c r="E193" s="188">
        <v>30081</v>
      </c>
      <c r="F193" s="9" t="s">
        <v>83</v>
      </c>
      <c r="G193" s="9" t="s">
        <v>84</v>
      </c>
      <c r="H193" s="10">
        <v>4586770</v>
      </c>
      <c r="I193" s="11">
        <v>96</v>
      </c>
      <c r="J193" s="24">
        <v>0</v>
      </c>
      <c r="K193" s="12"/>
      <c r="L193" s="14">
        <v>14720</v>
      </c>
      <c r="M193" s="14"/>
      <c r="N193" s="21">
        <v>0</v>
      </c>
      <c r="O193" s="14"/>
      <c r="P193" s="21">
        <v>5603376</v>
      </c>
      <c r="Q193" s="14"/>
      <c r="R193" s="21">
        <v>5595584</v>
      </c>
      <c r="S193" s="14"/>
      <c r="T193" s="21">
        <v>0</v>
      </c>
      <c r="U193" s="14"/>
      <c r="V193" s="22">
        <v>11213680</v>
      </c>
      <c r="W193" s="14"/>
      <c r="X193" s="5" t="str">
        <f t="shared" si="2"/>
        <v>No</v>
      </c>
      <c r="Y193" s="14"/>
      <c r="Z193" s="5"/>
      <c r="AA193" s="14"/>
      <c r="AB193" s="5"/>
      <c r="AC193" s="28"/>
      <c r="AD193" s="5"/>
      <c r="AE193" s="14"/>
      <c r="AF193" s="5"/>
      <c r="AG193" s="7"/>
    </row>
    <row r="194" spans="1:33" s="54" customFormat="1">
      <c r="A194" s="8" t="s">
        <v>1010</v>
      </c>
      <c r="B194" s="8" t="s">
        <v>1011</v>
      </c>
      <c r="C194" s="9" t="s">
        <v>466</v>
      </c>
      <c r="D194" s="185">
        <v>5117</v>
      </c>
      <c r="E194" s="188">
        <v>50117</v>
      </c>
      <c r="F194" s="9" t="s">
        <v>88</v>
      </c>
      <c r="G194" s="9" t="s">
        <v>84</v>
      </c>
      <c r="H194" s="10">
        <v>1780673</v>
      </c>
      <c r="I194" s="11">
        <v>96</v>
      </c>
      <c r="J194" s="24">
        <v>0</v>
      </c>
      <c r="K194" s="12"/>
      <c r="L194" s="14">
        <v>0</v>
      </c>
      <c r="M194" s="14"/>
      <c r="N194" s="21">
        <v>0</v>
      </c>
      <c r="O194" s="14"/>
      <c r="P194" s="21">
        <v>1260402</v>
      </c>
      <c r="Q194" s="14"/>
      <c r="R194" s="21">
        <v>0</v>
      </c>
      <c r="S194" s="14"/>
      <c r="T194" s="21">
        <v>2655250</v>
      </c>
      <c r="U194" s="14"/>
      <c r="V194" s="22">
        <v>3915652</v>
      </c>
      <c r="W194" s="14"/>
      <c r="X194" s="5" t="str">
        <f t="shared" si="2"/>
        <v>No</v>
      </c>
      <c r="Y194" s="14"/>
      <c r="Z194" s="5"/>
      <c r="AA194" s="14"/>
      <c r="AB194" s="5"/>
      <c r="AC194" s="28"/>
      <c r="AD194" s="5"/>
      <c r="AE194" s="14"/>
      <c r="AF194" s="5"/>
      <c r="AG194" s="7"/>
    </row>
    <row r="195" spans="1:33" s="54" customFormat="1">
      <c r="A195" s="8" t="s">
        <v>1778</v>
      </c>
      <c r="B195" s="8" t="s">
        <v>1779</v>
      </c>
      <c r="C195" s="9" t="s">
        <v>274</v>
      </c>
      <c r="D195" s="185" t="s">
        <v>1780</v>
      </c>
      <c r="E195" s="188" t="s">
        <v>1781</v>
      </c>
      <c r="F195" s="9" t="s">
        <v>88</v>
      </c>
      <c r="G195" s="9" t="s">
        <v>147</v>
      </c>
      <c r="H195" s="10">
        <v>0</v>
      </c>
      <c r="I195" s="11">
        <v>95</v>
      </c>
      <c r="J195" s="24">
        <v>0</v>
      </c>
      <c r="K195" s="12"/>
      <c r="L195" s="14">
        <v>257620</v>
      </c>
      <c r="M195" s="14"/>
      <c r="N195" s="21">
        <v>0</v>
      </c>
      <c r="O195" s="14"/>
      <c r="P195" s="21">
        <v>0</v>
      </c>
      <c r="Q195" s="14"/>
      <c r="R195" s="21">
        <v>219870</v>
      </c>
      <c r="S195" s="14"/>
      <c r="T195" s="21">
        <v>771463</v>
      </c>
      <c r="U195" s="14"/>
      <c r="V195" s="22">
        <v>1248953</v>
      </c>
      <c r="W195" s="14"/>
      <c r="X195" s="5" t="str">
        <f t="shared" ref="X195:X258" si="3">IF(W195&amp;U195&amp;S195&amp;Q195&amp;O195&amp;M195&amp;K195&lt;&gt;"","Yes","No")</f>
        <v>No</v>
      </c>
      <c r="Y195" s="14"/>
      <c r="Z195" s="5"/>
      <c r="AA195" s="14"/>
      <c r="AB195" s="5"/>
      <c r="AC195" s="28"/>
      <c r="AD195" s="5"/>
      <c r="AE195" s="14"/>
      <c r="AF195" s="5"/>
      <c r="AG195" s="7"/>
    </row>
    <row r="196" spans="1:33" s="54" customFormat="1">
      <c r="A196" s="8" t="s">
        <v>3123</v>
      </c>
      <c r="B196" s="8" t="s">
        <v>3124</v>
      </c>
      <c r="C196" s="9" t="s">
        <v>163</v>
      </c>
      <c r="D196" s="185">
        <v>1118</v>
      </c>
      <c r="E196" s="188">
        <v>10118</v>
      </c>
      <c r="F196" s="9" t="s">
        <v>88</v>
      </c>
      <c r="G196" s="9" t="s">
        <v>84</v>
      </c>
      <c r="H196" s="10">
        <v>4181019</v>
      </c>
      <c r="I196" s="11">
        <v>95</v>
      </c>
      <c r="J196" s="24">
        <v>0</v>
      </c>
      <c r="K196" s="12"/>
      <c r="L196" s="14">
        <v>0</v>
      </c>
      <c r="M196" s="14"/>
      <c r="N196" s="21">
        <v>0</v>
      </c>
      <c r="O196" s="14"/>
      <c r="P196" s="21">
        <v>0</v>
      </c>
      <c r="Q196" s="14"/>
      <c r="R196" s="21">
        <v>4963783</v>
      </c>
      <c r="S196" s="14"/>
      <c r="T196" s="21">
        <v>447995</v>
      </c>
      <c r="U196" s="14"/>
      <c r="V196" s="22">
        <v>5411778</v>
      </c>
      <c r="W196" s="14"/>
      <c r="X196" s="5" t="str">
        <f t="shared" si="3"/>
        <v>No</v>
      </c>
      <c r="Y196" s="14"/>
      <c r="Z196" s="5"/>
      <c r="AA196" s="14"/>
      <c r="AB196" s="5"/>
      <c r="AC196" s="28"/>
      <c r="AD196" s="5"/>
      <c r="AE196" s="14"/>
      <c r="AF196" s="5"/>
      <c r="AG196" s="7"/>
    </row>
    <row r="197" spans="1:33" s="54" customFormat="1">
      <c r="A197" s="8" t="s">
        <v>6136</v>
      </c>
      <c r="B197" s="8" t="s">
        <v>136</v>
      </c>
      <c r="C197" s="9" t="s">
        <v>132</v>
      </c>
      <c r="D197" s="185" t="s">
        <v>5564</v>
      </c>
      <c r="E197" s="188" t="s">
        <v>5565</v>
      </c>
      <c r="F197" s="9" t="s">
        <v>125</v>
      </c>
      <c r="G197" s="9" t="s">
        <v>147</v>
      </c>
      <c r="H197" s="10">
        <v>0</v>
      </c>
      <c r="I197" s="11">
        <v>95</v>
      </c>
      <c r="J197" s="24">
        <v>0</v>
      </c>
      <c r="K197" s="12"/>
      <c r="L197" s="14">
        <v>0</v>
      </c>
      <c r="M197" s="14"/>
      <c r="N197" s="21">
        <v>0</v>
      </c>
      <c r="O197" s="14"/>
      <c r="P197" s="21">
        <v>49924</v>
      </c>
      <c r="Q197" s="14"/>
      <c r="R197" s="21">
        <v>0</v>
      </c>
      <c r="S197" s="14"/>
      <c r="T197" s="21">
        <v>199688</v>
      </c>
      <c r="U197" s="14"/>
      <c r="V197" s="22">
        <v>249612</v>
      </c>
      <c r="W197" s="14"/>
      <c r="X197" s="5" t="str">
        <f t="shared" si="3"/>
        <v>No</v>
      </c>
      <c r="Y197" s="14"/>
      <c r="Z197" s="5"/>
      <c r="AA197" s="14"/>
      <c r="AB197" s="5"/>
      <c r="AC197" s="28"/>
      <c r="AD197" s="5"/>
      <c r="AE197" s="14"/>
      <c r="AF197" s="5"/>
      <c r="AG197" s="7"/>
    </row>
    <row r="198" spans="1:33" s="54" customFormat="1">
      <c r="A198" s="8" t="s">
        <v>3484</v>
      </c>
      <c r="B198" s="8" t="s">
        <v>3485</v>
      </c>
      <c r="C198" s="9" t="s">
        <v>82</v>
      </c>
      <c r="D198" s="185">
        <v>2149</v>
      </c>
      <c r="E198" s="188">
        <v>20149</v>
      </c>
      <c r="F198" s="9" t="s">
        <v>113</v>
      </c>
      <c r="G198" s="9" t="s">
        <v>84</v>
      </c>
      <c r="H198" s="10">
        <v>18351295</v>
      </c>
      <c r="I198" s="11">
        <v>94</v>
      </c>
      <c r="J198" s="24">
        <v>156012</v>
      </c>
      <c r="K198" s="12"/>
      <c r="L198" s="14">
        <v>0</v>
      </c>
      <c r="M198" s="14"/>
      <c r="N198" s="21">
        <v>0</v>
      </c>
      <c r="O198" s="14"/>
      <c r="P198" s="21">
        <v>0</v>
      </c>
      <c r="Q198" s="14"/>
      <c r="R198" s="21">
        <v>0</v>
      </c>
      <c r="S198" s="14"/>
      <c r="T198" s="21">
        <v>0</v>
      </c>
      <c r="U198" s="14"/>
      <c r="V198" s="22">
        <v>156012</v>
      </c>
      <c r="W198" s="14"/>
      <c r="X198" s="5" t="str">
        <f t="shared" si="3"/>
        <v>No</v>
      </c>
      <c r="Y198" s="14"/>
      <c r="Z198" s="5"/>
      <c r="AA198" s="14"/>
      <c r="AB198" s="5"/>
      <c r="AC198" s="28"/>
      <c r="AD198" s="5"/>
      <c r="AE198" s="14"/>
      <c r="AF198" s="5"/>
      <c r="AG198" s="7"/>
    </row>
    <row r="199" spans="1:33" s="54" customFormat="1">
      <c r="A199" s="8" t="s">
        <v>4416</v>
      </c>
      <c r="B199" s="8" t="s">
        <v>644</v>
      </c>
      <c r="C199" s="9" t="s">
        <v>235</v>
      </c>
      <c r="D199" s="185" t="s">
        <v>4417</v>
      </c>
      <c r="E199" s="188">
        <v>40222</v>
      </c>
      <c r="F199" s="9" t="s">
        <v>83</v>
      </c>
      <c r="G199" s="9" t="s">
        <v>84</v>
      </c>
      <c r="H199" s="10">
        <v>884891</v>
      </c>
      <c r="I199" s="11">
        <v>94</v>
      </c>
      <c r="J199" s="24">
        <v>0</v>
      </c>
      <c r="K199" s="12"/>
      <c r="L199" s="14">
        <v>0</v>
      </c>
      <c r="M199" s="14"/>
      <c r="N199" s="21">
        <v>0</v>
      </c>
      <c r="O199" s="14"/>
      <c r="P199" s="21">
        <v>139370</v>
      </c>
      <c r="Q199" s="14"/>
      <c r="R199" s="21">
        <v>779332</v>
      </c>
      <c r="S199" s="14"/>
      <c r="T199" s="21">
        <v>98880</v>
      </c>
      <c r="U199" s="14"/>
      <c r="V199" s="22">
        <v>1017582</v>
      </c>
      <c r="W199" s="14"/>
      <c r="X199" s="5" t="str">
        <f t="shared" si="3"/>
        <v>No</v>
      </c>
      <c r="Y199" s="14"/>
      <c r="Z199" s="5"/>
      <c r="AA199" s="14"/>
      <c r="AB199" s="5"/>
      <c r="AC199" s="28"/>
      <c r="AD199" s="5"/>
      <c r="AE199" s="14"/>
      <c r="AF199" s="5"/>
      <c r="AG199" s="7"/>
    </row>
    <row r="200" spans="1:33" s="54" customFormat="1">
      <c r="A200" s="8" t="s">
        <v>3602</v>
      </c>
      <c r="B200" s="8" t="s">
        <v>3603</v>
      </c>
      <c r="C200" s="9" t="s">
        <v>109</v>
      </c>
      <c r="D200" s="185" t="s">
        <v>3604</v>
      </c>
      <c r="E200" s="188" t="s">
        <v>3605</v>
      </c>
      <c r="F200" s="9" t="s">
        <v>157</v>
      </c>
      <c r="G200" s="9" t="s">
        <v>147</v>
      </c>
      <c r="H200" s="10">
        <v>0</v>
      </c>
      <c r="I200" s="11">
        <v>94</v>
      </c>
      <c r="J200" s="24">
        <v>0</v>
      </c>
      <c r="K200" s="12"/>
      <c r="L200" s="14">
        <v>0</v>
      </c>
      <c r="M200" s="14"/>
      <c r="N200" s="21">
        <v>0</v>
      </c>
      <c r="O200" s="14"/>
      <c r="P200" s="21">
        <v>0</v>
      </c>
      <c r="Q200" s="14"/>
      <c r="R200" s="21">
        <v>0</v>
      </c>
      <c r="S200" s="14"/>
      <c r="T200" s="21">
        <v>464877</v>
      </c>
      <c r="U200" s="14"/>
      <c r="V200" s="22">
        <v>464877</v>
      </c>
      <c r="W200" s="14"/>
      <c r="X200" s="5" t="str">
        <f t="shared" si="3"/>
        <v>No</v>
      </c>
      <c r="Y200" s="14"/>
      <c r="Z200" s="5"/>
      <c r="AA200" s="14"/>
      <c r="AB200" s="5"/>
      <c r="AC200" s="28"/>
      <c r="AD200" s="5"/>
      <c r="AE200" s="14"/>
      <c r="AF200" s="5"/>
      <c r="AG200" s="7"/>
    </row>
    <row r="201" spans="1:33" s="54" customFormat="1">
      <c r="A201" s="8" t="s">
        <v>687</v>
      </c>
      <c r="B201" s="8" t="s">
        <v>4888</v>
      </c>
      <c r="C201" s="9" t="s">
        <v>87</v>
      </c>
      <c r="D201" s="185" t="s">
        <v>4889</v>
      </c>
      <c r="E201" s="188" t="s">
        <v>4890</v>
      </c>
      <c r="F201" s="9" t="s">
        <v>88</v>
      </c>
      <c r="G201" s="9" t="s">
        <v>147</v>
      </c>
      <c r="H201" s="10">
        <v>0</v>
      </c>
      <c r="I201" s="11">
        <v>94</v>
      </c>
      <c r="J201" s="24">
        <v>0</v>
      </c>
      <c r="K201" s="12"/>
      <c r="L201" s="14">
        <v>0</v>
      </c>
      <c r="M201" s="14"/>
      <c r="N201" s="21">
        <v>0</v>
      </c>
      <c r="O201" s="14"/>
      <c r="P201" s="21">
        <v>977431</v>
      </c>
      <c r="Q201" s="14"/>
      <c r="R201" s="21">
        <v>56832</v>
      </c>
      <c r="S201" s="14"/>
      <c r="T201" s="21">
        <v>501302</v>
      </c>
      <c r="U201" s="14"/>
      <c r="V201" s="22">
        <v>1535565</v>
      </c>
      <c r="W201" s="14"/>
      <c r="X201" s="5" t="str">
        <f t="shared" si="3"/>
        <v>No</v>
      </c>
      <c r="Y201" s="14"/>
      <c r="Z201" s="5"/>
      <c r="AA201" s="14"/>
      <c r="AB201" s="5"/>
      <c r="AC201" s="28"/>
      <c r="AD201" s="5"/>
      <c r="AE201" s="14"/>
      <c r="AF201" s="5"/>
      <c r="AG201" s="7"/>
    </row>
    <row r="202" spans="1:33" s="54" customFormat="1">
      <c r="A202" s="8" t="s">
        <v>2770</v>
      </c>
      <c r="B202" s="8" t="s">
        <v>2771</v>
      </c>
      <c r="C202" s="9" t="s">
        <v>150</v>
      </c>
      <c r="D202" s="185">
        <v>6018</v>
      </c>
      <c r="E202" s="188">
        <v>60018</v>
      </c>
      <c r="F202" s="9" t="s">
        <v>83</v>
      </c>
      <c r="G202" s="9" t="s">
        <v>84</v>
      </c>
      <c r="H202" s="10">
        <v>655479</v>
      </c>
      <c r="I202" s="11">
        <v>93</v>
      </c>
      <c r="J202" s="24">
        <v>0</v>
      </c>
      <c r="K202" s="12"/>
      <c r="L202" s="14">
        <v>0</v>
      </c>
      <c r="M202" s="14"/>
      <c r="N202" s="21">
        <v>0</v>
      </c>
      <c r="O202" s="14"/>
      <c r="P202" s="21">
        <v>6806543</v>
      </c>
      <c r="Q202" s="14"/>
      <c r="R202" s="21">
        <v>0</v>
      </c>
      <c r="S202" s="14"/>
      <c r="T202" s="21">
        <v>1249060</v>
      </c>
      <c r="U202" s="14"/>
      <c r="V202" s="22">
        <v>8055603</v>
      </c>
      <c r="W202" s="14"/>
      <c r="X202" s="5" t="str">
        <f t="shared" si="3"/>
        <v>No</v>
      </c>
      <c r="Y202" s="14"/>
      <c r="Z202" s="5"/>
      <c r="AA202" s="14"/>
      <c r="AB202" s="5"/>
      <c r="AC202" s="28"/>
      <c r="AD202" s="5"/>
      <c r="AE202" s="14"/>
      <c r="AF202" s="5"/>
      <c r="AG202" s="7"/>
    </row>
    <row r="203" spans="1:33" s="54" customFormat="1">
      <c r="A203" s="8" t="s">
        <v>1917</v>
      </c>
      <c r="B203" s="8" t="s">
        <v>1918</v>
      </c>
      <c r="C203" s="9" t="s">
        <v>91</v>
      </c>
      <c r="D203" s="185">
        <v>9079</v>
      </c>
      <c r="E203" s="188">
        <v>90079</v>
      </c>
      <c r="F203" s="9" t="s">
        <v>88</v>
      </c>
      <c r="G203" s="9" t="s">
        <v>84</v>
      </c>
      <c r="H203" s="10">
        <v>345580</v>
      </c>
      <c r="I203" s="11">
        <v>93</v>
      </c>
      <c r="J203" s="24">
        <v>0</v>
      </c>
      <c r="K203" s="12"/>
      <c r="L203" s="14">
        <v>31249</v>
      </c>
      <c r="M203" s="14"/>
      <c r="N203" s="21">
        <v>0</v>
      </c>
      <c r="O203" s="14"/>
      <c r="P203" s="21">
        <v>0</v>
      </c>
      <c r="Q203" s="14"/>
      <c r="R203" s="21">
        <v>4033087</v>
      </c>
      <c r="S203" s="14"/>
      <c r="T203" s="21">
        <v>4973440</v>
      </c>
      <c r="U203" s="14"/>
      <c r="V203" s="22">
        <v>9037776</v>
      </c>
      <c r="W203" s="14"/>
      <c r="X203" s="5" t="str">
        <f t="shared" si="3"/>
        <v>No</v>
      </c>
      <c r="Y203" s="14"/>
      <c r="Z203" s="5"/>
      <c r="AA203" s="14"/>
      <c r="AB203" s="5"/>
      <c r="AC203" s="28"/>
      <c r="AD203" s="5"/>
      <c r="AE203" s="14"/>
      <c r="AF203" s="5"/>
      <c r="AG203" s="7"/>
    </row>
    <row r="204" spans="1:33" s="54" customFormat="1">
      <c r="A204" s="8" t="s">
        <v>2367</v>
      </c>
      <c r="B204" s="8" t="s">
        <v>2368</v>
      </c>
      <c r="C204" s="9" t="s">
        <v>171</v>
      </c>
      <c r="D204" s="185">
        <v>4046</v>
      </c>
      <c r="E204" s="188">
        <v>40046</v>
      </c>
      <c r="F204" s="9" t="s">
        <v>83</v>
      </c>
      <c r="G204" s="9" t="s">
        <v>84</v>
      </c>
      <c r="H204" s="10">
        <v>643260</v>
      </c>
      <c r="I204" s="11">
        <v>92</v>
      </c>
      <c r="J204" s="24">
        <v>0</v>
      </c>
      <c r="K204" s="12"/>
      <c r="L204" s="14">
        <v>0</v>
      </c>
      <c r="M204" s="14"/>
      <c r="N204" s="21">
        <v>0</v>
      </c>
      <c r="O204" s="14"/>
      <c r="P204" s="21">
        <v>213802</v>
      </c>
      <c r="Q204" s="14"/>
      <c r="R204" s="21">
        <v>0</v>
      </c>
      <c r="S204" s="14"/>
      <c r="T204" s="21">
        <v>9723799</v>
      </c>
      <c r="U204" s="14"/>
      <c r="V204" s="22">
        <v>9937601</v>
      </c>
      <c r="W204" s="14"/>
      <c r="X204" s="5" t="str">
        <f t="shared" si="3"/>
        <v>No</v>
      </c>
      <c r="Y204" s="14"/>
      <c r="Z204" s="5"/>
      <c r="AA204" s="14"/>
      <c r="AB204" s="5"/>
      <c r="AC204" s="28"/>
      <c r="AD204" s="5"/>
      <c r="AE204" s="14"/>
      <c r="AF204" s="5"/>
      <c r="AG204" s="7"/>
    </row>
    <row r="205" spans="1:33" s="54" customFormat="1">
      <c r="A205" s="8" t="s">
        <v>1381</v>
      </c>
      <c r="B205" s="8" t="s">
        <v>1382</v>
      </c>
      <c r="C205" s="9" t="s">
        <v>288</v>
      </c>
      <c r="D205" s="185">
        <v>3044</v>
      </c>
      <c r="E205" s="188">
        <v>30044</v>
      </c>
      <c r="F205" s="9" t="s">
        <v>83</v>
      </c>
      <c r="G205" s="9" t="s">
        <v>84</v>
      </c>
      <c r="H205" s="10">
        <v>1733853</v>
      </c>
      <c r="I205" s="11">
        <v>92</v>
      </c>
      <c r="J205" s="24">
        <v>0</v>
      </c>
      <c r="K205" s="12"/>
      <c r="L205" s="14">
        <v>0</v>
      </c>
      <c r="M205" s="14"/>
      <c r="N205" s="21">
        <v>0</v>
      </c>
      <c r="O205" s="14"/>
      <c r="P205" s="21">
        <v>7728</v>
      </c>
      <c r="Q205" s="14"/>
      <c r="R205" s="21">
        <v>1051511</v>
      </c>
      <c r="S205" s="14"/>
      <c r="T205" s="21">
        <v>0</v>
      </c>
      <c r="U205" s="14"/>
      <c r="V205" s="22">
        <v>1059239</v>
      </c>
      <c r="W205" s="14"/>
      <c r="X205" s="5" t="str">
        <f t="shared" si="3"/>
        <v>No</v>
      </c>
      <c r="Y205" s="14"/>
      <c r="Z205" s="5"/>
      <c r="AA205" s="14"/>
      <c r="AB205" s="5"/>
      <c r="AC205" s="28"/>
      <c r="AD205" s="5"/>
      <c r="AE205" s="14"/>
      <c r="AF205" s="5"/>
      <c r="AG205" s="7"/>
    </row>
    <row r="206" spans="1:33" s="54" customFormat="1">
      <c r="A206" s="8" t="s">
        <v>1749</v>
      </c>
      <c r="B206" s="8" t="s">
        <v>1750</v>
      </c>
      <c r="C206" s="9" t="s">
        <v>648</v>
      </c>
      <c r="D206" s="185" t="s">
        <v>1751</v>
      </c>
      <c r="E206" s="188" t="s">
        <v>1752</v>
      </c>
      <c r="F206" s="9" t="s">
        <v>157</v>
      </c>
      <c r="G206" s="9" t="s">
        <v>147</v>
      </c>
      <c r="H206" s="10">
        <v>0</v>
      </c>
      <c r="I206" s="11">
        <v>91</v>
      </c>
      <c r="J206" s="24">
        <v>0</v>
      </c>
      <c r="K206" s="12"/>
      <c r="L206" s="14">
        <v>0</v>
      </c>
      <c r="M206" s="14"/>
      <c r="N206" s="21">
        <v>0</v>
      </c>
      <c r="O206" s="14"/>
      <c r="P206" s="21">
        <v>109009</v>
      </c>
      <c r="Q206" s="14"/>
      <c r="R206" s="21">
        <v>85585</v>
      </c>
      <c r="S206" s="14"/>
      <c r="T206" s="21">
        <v>807912</v>
      </c>
      <c r="U206" s="14"/>
      <c r="V206" s="22">
        <v>1002506</v>
      </c>
      <c r="W206" s="14"/>
      <c r="X206" s="5" t="str">
        <f t="shared" si="3"/>
        <v>No</v>
      </c>
      <c r="Y206" s="14"/>
      <c r="Z206" s="5"/>
      <c r="AA206" s="14"/>
      <c r="AB206" s="5"/>
      <c r="AC206" s="28"/>
      <c r="AD206" s="5"/>
      <c r="AE206" s="14"/>
      <c r="AF206" s="5"/>
      <c r="AG206" s="7"/>
    </row>
    <row r="207" spans="1:33" s="54" customFormat="1">
      <c r="A207" s="8" t="s">
        <v>5176</v>
      </c>
      <c r="B207" s="8" t="s">
        <v>228</v>
      </c>
      <c r="C207" s="9" t="s">
        <v>120</v>
      </c>
      <c r="D207" s="185"/>
      <c r="E207" s="188" t="s">
        <v>5177</v>
      </c>
      <c r="F207" s="9" t="s">
        <v>88</v>
      </c>
      <c r="G207" s="9" t="s">
        <v>147</v>
      </c>
      <c r="H207" s="10">
        <v>0</v>
      </c>
      <c r="I207" s="11">
        <v>91</v>
      </c>
      <c r="J207" s="24">
        <v>0</v>
      </c>
      <c r="K207" s="12"/>
      <c r="L207" s="14">
        <v>0</v>
      </c>
      <c r="M207" s="14"/>
      <c r="N207" s="21">
        <v>0</v>
      </c>
      <c r="O207" s="14"/>
      <c r="P207" s="21">
        <v>0</v>
      </c>
      <c r="Q207" s="14"/>
      <c r="R207" s="21">
        <v>780303</v>
      </c>
      <c r="S207" s="14"/>
      <c r="T207" s="21">
        <v>4405048</v>
      </c>
      <c r="U207" s="14"/>
      <c r="V207" s="22">
        <v>5185351</v>
      </c>
      <c r="W207" s="14"/>
      <c r="X207" s="5" t="str">
        <f t="shared" si="3"/>
        <v>No</v>
      </c>
      <c r="Y207" s="14"/>
      <c r="Z207" s="5"/>
      <c r="AA207" s="14"/>
      <c r="AB207" s="5"/>
      <c r="AC207" s="28"/>
      <c r="AD207" s="5"/>
      <c r="AE207" s="14"/>
      <c r="AF207" s="5"/>
      <c r="AG207" s="7"/>
    </row>
    <row r="208" spans="1:33" s="54" customFormat="1">
      <c r="A208" s="8" t="s">
        <v>500</v>
      </c>
      <c r="B208" s="8" t="s">
        <v>501</v>
      </c>
      <c r="C208" s="9" t="s">
        <v>91</v>
      </c>
      <c r="D208" s="185">
        <v>9171</v>
      </c>
      <c r="E208" s="188">
        <v>90171</v>
      </c>
      <c r="F208" s="9" t="s">
        <v>83</v>
      </c>
      <c r="G208" s="9" t="s">
        <v>84</v>
      </c>
      <c r="H208" s="10">
        <v>258653</v>
      </c>
      <c r="I208" s="11">
        <v>90</v>
      </c>
      <c r="J208" s="24">
        <v>0</v>
      </c>
      <c r="K208" s="12"/>
      <c r="L208" s="14">
        <v>0</v>
      </c>
      <c r="M208" s="14"/>
      <c r="N208" s="21">
        <v>0</v>
      </c>
      <c r="O208" s="14"/>
      <c r="P208" s="21">
        <v>579656</v>
      </c>
      <c r="Q208" s="14"/>
      <c r="R208" s="21">
        <v>0</v>
      </c>
      <c r="S208" s="14"/>
      <c r="T208" s="21">
        <v>8716021</v>
      </c>
      <c r="U208" s="14"/>
      <c r="V208" s="22">
        <v>9295677</v>
      </c>
      <c r="W208" s="14"/>
      <c r="X208" s="5" t="str">
        <f t="shared" si="3"/>
        <v>No</v>
      </c>
      <c r="Y208" s="14"/>
      <c r="Z208" s="5"/>
      <c r="AA208" s="14"/>
      <c r="AB208" s="5"/>
      <c r="AC208" s="28"/>
      <c r="AD208" s="5"/>
      <c r="AE208" s="14"/>
      <c r="AF208" s="5"/>
      <c r="AG208" s="7"/>
    </row>
    <row r="209" spans="1:33" s="54" customFormat="1">
      <c r="A209" s="8" t="s">
        <v>3672</v>
      </c>
      <c r="B209" s="8" t="s">
        <v>1702</v>
      </c>
      <c r="C209" s="9" t="s">
        <v>235</v>
      </c>
      <c r="D209" s="185">
        <v>4087</v>
      </c>
      <c r="E209" s="188">
        <v>40087</v>
      </c>
      <c r="F209" s="9" t="s">
        <v>83</v>
      </c>
      <c r="G209" s="9" t="s">
        <v>84</v>
      </c>
      <c r="H209" s="10">
        <v>347602</v>
      </c>
      <c r="I209" s="11">
        <v>90</v>
      </c>
      <c r="J209" s="24">
        <v>0</v>
      </c>
      <c r="K209" s="12"/>
      <c r="L209" s="14">
        <v>0</v>
      </c>
      <c r="M209" s="14"/>
      <c r="N209" s="21">
        <v>0</v>
      </c>
      <c r="O209" s="14"/>
      <c r="P209" s="21">
        <v>5032</v>
      </c>
      <c r="Q209" s="14"/>
      <c r="R209" s="21">
        <v>55811</v>
      </c>
      <c r="S209" s="14"/>
      <c r="T209" s="21">
        <v>215371</v>
      </c>
      <c r="U209" s="14"/>
      <c r="V209" s="22">
        <v>276214</v>
      </c>
      <c r="W209" s="14"/>
      <c r="X209" s="5" t="str">
        <f t="shared" si="3"/>
        <v>No</v>
      </c>
      <c r="Y209" s="14"/>
      <c r="Z209" s="5"/>
      <c r="AA209" s="14"/>
      <c r="AB209" s="5"/>
      <c r="AC209" s="28"/>
      <c r="AD209" s="5"/>
      <c r="AE209" s="14"/>
      <c r="AF209" s="5"/>
      <c r="AG209" s="7"/>
    </row>
    <row r="210" spans="1:33" s="54" customFormat="1">
      <c r="A210" s="8" t="s">
        <v>431</v>
      </c>
      <c r="B210" s="8" t="s">
        <v>432</v>
      </c>
      <c r="C210" s="9" t="s">
        <v>120</v>
      </c>
      <c r="D210" s="185">
        <v>6010</v>
      </c>
      <c r="E210" s="188">
        <v>60010</v>
      </c>
      <c r="F210" s="9" t="s">
        <v>83</v>
      </c>
      <c r="G210" s="9" t="s">
        <v>84</v>
      </c>
      <c r="H210" s="10">
        <v>237356</v>
      </c>
      <c r="I210" s="11">
        <v>89</v>
      </c>
      <c r="J210" s="24">
        <v>0</v>
      </c>
      <c r="K210" s="12"/>
      <c r="L210" s="14">
        <v>0</v>
      </c>
      <c r="M210" s="14"/>
      <c r="N210" s="21">
        <v>0</v>
      </c>
      <c r="O210" s="14"/>
      <c r="P210" s="21">
        <v>1869500</v>
      </c>
      <c r="Q210" s="14"/>
      <c r="R210" s="21">
        <v>0</v>
      </c>
      <c r="S210" s="14"/>
      <c r="T210" s="21">
        <v>2134080</v>
      </c>
      <c r="U210" s="14"/>
      <c r="V210" s="22">
        <v>4003580</v>
      </c>
      <c r="W210" s="14"/>
      <c r="X210" s="5" t="str">
        <f t="shared" si="3"/>
        <v>No</v>
      </c>
      <c r="Y210" s="14"/>
      <c r="Z210" s="5"/>
      <c r="AA210" s="14"/>
      <c r="AB210" s="5"/>
      <c r="AC210" s="28"/>
      <c r="AD210" s="5"/>
      <c r="AE210" s="14"/>
      <c r="AF210" s="5"/>
      <c r="AG210" s="7"/>
    </row>
    <row r="211" spans="1:33" s="54" customFormat="1">
      <c r="A211" s="8" t="s">
        <v>4584</v>
      </c>
      <c r="B211" s="8" t="s">
        <v>4585</v>
      </c>
      <c r="C211" s="9" t="s">
        <v>235</v>
      </c>
      <c r="D211" s="185">
        <v>4051</v>
      </c>
      <c r="E211" s="188">
        <v>40051</v>
      </c>
      <c r="F211" s="9" t="s">
        <v>83</v>
      </c>
      <c r="G211" s="9" t="s">
        <v>84</v>
      </c>
      <c r="H211" s="10">
        <v>347602</v>
      </c>
      <c r="I211" s="11">
        <v>88</v>
      </c>
      <c r="J211" s="24">
        <v>0</v>
      </c>
      <c r="K211" s="12"/>
      <c r="L211" s="14">
        <v>0</v>
      </c>
      <c r="M211" s="14"/>
      <c r="N211" s="21">
        <v>0</v>
      </c>
      <c r="O211" s="14"/>
      <c r="P211" s="21">
        <v>7631509</v>
      </c>
      <c r="Q211" s="14"/>
      <c r="R211" s="21">
        <v>0</v>
      </c>
      <c r="S211" s="14"/>
      <c r="T211" s="21">
        <v>0</v>
      </c>
      <c r="U211" s="14"/>
      <c r="V211" s="22">
        <v>7631509</v>
      </c>
      <c r="W211" s="14"/>
      <c r="X211" s="5" t="str">
        <f t="shared" si="3"/>
        <v>No</v>
      </c>
      <c r="Y211" s="14"/>
      <c r="Z211" s="5"/>
      <c r="AA211" s="14"/>
      <c r="AB211" s="5"/>
      <c r="AC211" s="28"/>
      <c r="AD211" s="5"/>
      <c r="AE211" s="14"/>
      <c r="AF211" s="5"/>
      <c r="AG211" s="7"/>
    </row>
    <row r="212" spans="1:33" s="54" customFormat="1">
      <c r="A212" s="8" t="s">
        <v>4578</v>
      </c>
      <c r="B212" s="8" t="s">
        <v>3074</v>
      </c>
      <c r="C212" s="9" t="s">
        <v>171</v>
      </c>
      <c r="D212" s="185">
        <v>4036</v>
      </c>
      <c r="E212" s="188">
        <v>40036</v>
      </c>
      <c r="F212" s="9" t="s">
        <v>83</v>
      </c>
      <c r="G212" s="9" t="s">
        <v>84</v>
      </c>
      <c r="H212" s="10">
        <v>240223</v>
      </c>
      <c r="I212" s="11">
        <v>87</v>
      </c>
      <c r="J212" s="24">
        <v>0</v>
      </c>
      <c r="K212" s="12"/>
      <c r="L212" s="14">
        <v>0</v>
      </c>
      <c r="M212" s="14"/>
      <c r="N212" s="21">
        <v>0</v>
      </c>
      <c r="O212" s="14"/>
      <c r="P212" s="21">
        <v>342573</v>
      </c>
      <c r="Q212" s="14"/>
      <c r="R212" s="21">
        <v>0</v>
      </c>
      <c r="S212" s="14"/>
      <c r="T212" s="21">
        <v>1370293</v>
      </c>
      <c r="U212" s="14"/>
      <c r="V212" s="22">
        <v>1712866</v>
      </c>
      <c r="W212" s="14"/>
      <c r="X212" s="5" t="str">
        <f t="shared" si="3"/>
        <v>No</v>
      </c>
      <c r="Y212" s="14"/>
      <c r="Z212" s="5"/>
      <c r="AA212" s="14"/>
      <c r="AB212" s="5"/>
      <c r="AC212" s="28"/>
      <c r="AD212" s="5"/>
      <c r="AE212" s="14"/>
      <c r="AF212" s="5"/>
      <c r="AG212" s="7"/>
    </row>
    <row r="213" spans="1:33" s="54" customFormat="1">
      <c r="A213" s="8" t="s">
        <v>2695</v>
      </c>
      <c r="B213" s="8" t="s">
        <v>140</v>
      </c>
      <c r="C213" s="9" t="s">
        <v>141</v>
      </c>
      <c r="D213" s="185">
        <v>3080</v>
      </c>
      <c r="E213" s="188">
        <v>30080</v>
      </c>
      <c r="F213" s="9" t="s">
        <v>83</v>
      </c>
      <c r="G213" s="9" t="s">
        <v>84</v>
      </c>
      <c r="H213" s="10">
        <v>4586770</v>
      </c>
      <c r="I213" s="11">
        <v>87</v>
      </c>
      <c r="J213" s="24">
        <v>0</v>
      </c>
      <c r="K213" s="12"/>
      <c r="L213" s="14">
        <v>0</v>
      </c>
      <c r="M213" s="14"/>
      <c r="N213" s="21">
        <v>0</v>
      </c>
      <c r="O213" s="14"/>
      <c r="P213" s="21">
        <v>8557687</v>
      </c>
      <c r="Q213" s="14"/>
      <c r="R213" s="21">
        <v>4448541</v>
      </c>
      <c r="S213" s="14"/>
      <c r="T213" s="21">
        <v>565686</v>
      </c>
      <c r="U213" s="14"/>
      <c r="V213" s="22">
        <v>13571914</v>
      </c>
      <c r="W213" s="14"/>
      <c r="X213" s="5" t="str">
        <f t="shared" si="3"/>
        <v>No</v>
      </c>
      <c r="Y213" s="14"/>
      <c r="Z213" s="5"/>
      <c r="AA213" s="14"/>
      <c r="AB213" s="5"/>
      <c r="AC213" s="28"/>
      <c r="AD213" s="5"/>
      <c r="AE213" s="14"/>
      <c r="AF213" s="5"/>
      <c r="AG213" s="7"/>
    </row>
    <row r="214" spans="1:33" s="54" customFormat="1">
      <c r="A214" s="8" t="s">
        <v>1946</v>
      </c>
      <c r="B214" s="8" t="s">
        <v>1947</v>
      </c>
      <c r="C214" s="9" t="s">
        <v>163</v>
      </c>
      <c r="D214" s="185">
        <v>1004</v>
      </c>
      <c r="E214" s="188">
        <v>10004</v>
      </c>
      <c r="F214" s="9" t="s">
        <v>88</v>
      </c>
      <c r="G214" s="9" t="s">
        <v>84</v>
      </c>
      <c r="H214" s="10">
        <v>4181019</v>
      </c>
      <c r="I214" s="11">
        <v>87</v>
      </c>
      <c r="J214" s="24">
        <v>0</v>
      </c>
      <c r="K214" s="12"/>
      <c r="L214" s="14">
        <v>0</v>
      </c>
      <c r="M214" s="14"/>
      <c r="N214" s="21">
        <v>0</v>
      </c>
      <c r="O214" s="14"/>
      <c r="P214" s="21">
        <v>0</v>
      </c>
      <c r="Q214" s="14"/>
      <c r="R214" s="21">
        <v>4700794</v>
      </c>
      <c r="S214" s="14"/>
      <c r="T214" s="21">
        <v>1571238</v>
      </c>
      <c r="U214" s="14"/>
      <c r="V214" s="22">
        <v>6272032</v>
      </c>
      <c r="W214" s="14"/>
      <c r="X214" s="5" t="str">
        <f t="shared" si="3"/>
        <v>No</v>
      </c>
      <c r="Y214" s="14"/>
      <c r="Z214" s="5"/>
      <c r="AA214" s="14"/>
      <c r="AB214" s="5"/>
      <c r="AC214" s="28"/>
      <c r="AD214" s="5"/>
      <c r="AE214" s="14"/>
      <c r="AF214" s="5"/>
      <c r="AG214" s="7"/>
    </row>
    <row r="215" spans="1:33" s="54" customFormat="1">
      <c r="A215" s="8" t="s">
        <v>247</v>
      </c>
      <c r="B215" s="8" t="s">
        <v>248</v>
      </c>
      <c r="C215" s="9" t="s">
        <v>91</v>
      </c>
      <c r="D215" s="185">
        <v>9020</v>
      </c>
      <c r="E215" s="188">
        <v>90020</v>
      </c>
      <c r="F215" s="9" t="s">
        <v>88</v>
      </c>
      <c r="G215" s="9" t="s">
        <v>84</v>
      </c>
      <c r="H215" s="10">
        <v>195861</v>
      </c>
      <c r="I215" s="11">
        <v>87</v>
      </c>
      <c r="J215" s="24">
        <v>0</v>
      </c>
      <c r="K215" s="12"/>
      <c r="L215" s="14">
        <v>0</v>
      </c>
      <c r="M215" s="14"/>
      <c r="N215" s="21">
        <v>0</v>
      </c>
      <c r="O215" s="14"/>
      <c r="P215" s="21">
        <v>1533884</v>
      </c>
      <c r="Q215" s="14"/>
      <c r="R215" s="21">
        <v>3775779</v>
      </c>
      <c r="S215" s="14"/>
      <c r="T215" s="21">
        <v>120804</v>
      </c>
      <c r="U215" s="14"/>
      <c r="V215" s="22">
        <v>5430467</v>
      </c>
      <c r="W215" s="14"/>
      <c r="X215" s="5" t="str">
        <f t="shared" si="3"/>
        <v>No</v>
      </c>
      <c r="Y215" s="14"/>
      <c r="Z215" s="5"/>
      <c r="AA215" s="14"/>
      <c r="AB215" s="5"/>
      <c r="AC215" s="28"/>
      <c r="AD215" s="5"/>
      <c r="AE215" s="14"/>
      <c r="AF215" s="5"/>
      <c r="AG215" s="7"/>
    </row>
    <row r="216" spans="1:33" s="54" customFormat="1">
      <c r="A216" s="8" t="s">
        <v>5050</v>
      </c>
      <c r="B216" s="8" t="s">
        <v>2968</v>
      </c>
      <c r="C216" s="9" t="s">
        <v>91</v>
      </c>
      <c r="D216" s="185" t="s">
        <v>5051</v>
      </c>
      <c r="E216" s="188" t="s">
        <v>5052</v>
      </c>
      <c r="F216" s="9" t="s">
        <v>88</v>
      </c>
      <c r="G216" s="9" t="s">
        <v>147</v>
      </c>
      <c r="H216" s="10">
        <v>0</v>
      </c>
      <c r="I216" s="11">
        <v>86</v>
      </c>
      <c r="J216" s="24">
        <v>0</v>
      </c>
      <c r="K216" s="12"/>
      <c r="L216" s="14">
        <v>0</v>
      </c>
      <c r="M216" s="14"/>
      <c r="N216" s="21">
        <v>0</v>
      </c>
      <c r="O216" s="14"/>
      <c r="P216" s="21">
        <v>209754</v>
      </c>
      <c r="Q216" s="14"/>
      <c r="R216" s="21">
        <v>1137805</v>
      </c>
      <c r="S216" s="14"/>
      <c r="T216" s="21">
        <v>0</v>
      </c>
      <c r="U216" s="14"/>
      <c r="V216" s="22">
        <v>1347559</v>
      </c>
      <c r="W216" s="14"/>
      <c r="X216" s="5" t="str">
        <f t="shared" si="3"/>
        <v>No</v>
      </c>
      <c r="Y216" s="14"/>
      <c r="Z216" s="5"/>
      <c r="AA216" s="14"/>
      <c r="AB216" s="5"/>
      <c r="AC216" s="28"/>
      <c r="AD216" s="5"/>
      <c r="AE216" s="14"/>
      <c r="AF216" s="5"/>
      <c r="AG216" s="7"/>
    </row>
    <row r="217" spans="1:33" s="54" customFormat="1">
      <c r="A217" s="8" t="s">
        <v>3636</v>
      </c>
      <c r="B217" s="8" t="s">
        <v>3637</v>
      </c>
      <c r="C217" s="9" t="s">
        <v>129</v>
      </c>
      <c r="D217" s="185">
        <v>4025</v>
      </c>
      <c r="E217" s="188">
        <v>40025</v>
      </c>
      <c r="F217" s="9" t="s">
        <v>88</v>
      </c>
      <c r="G217" s="9" t="s">
        <v>84</v>
      </c>
      <c r="H217" s="10">
        <v>260677</v>
      </c>
      <c r="I217" s="11">
        <v>86</v>
      </c>
      <c r="J217" s="24">
        <v>0</v>
      </c>
      <c r="K217" s="12"/>
      <c r="L217" s="14">
        <v>0</v>
      </c>
      <c r="M217" s="14"/>
      <c r="N217" s="21">
        <v>0</v>
      </c>
      <c r="O217" s="14"/>
      <c r="P217" s="21">
        <v>693520</v>
      </c>
      <c r="Q217" s="14"/>
      <c r="R217" s="21">
        <v>0</v>
      </c>
      <c r="S217" s="14"/>
      <c r="T217" s="21">
        <v>2774079</v>
      </c>
      <c r="U217" s="14"/>
      <c r="V217" s="22">
        <v>3467599</v>
      </c>
      <c r="W217" s="14"/>
      <c r="X217" s="5" t="str">
        <f t="shared" si="3"/>
        <v>No</v>
      </c>
      <c r="Y217" s="14"/>
      <c r="Z217" s="5"/>
      <c r="AA217" s="14"/>
      <c r="AB217" s="5"/>
      <c r="AC217" s="28"/>
      <c r="AD217" s="5"/>
      <c r="AE217" s="14"/>
      <c r="AF217" s="5"/>
      <c r="AG217" s="7"/>
    </row>
    <row r="218" spans="1:33" s="54" customFormat="1">
      <c r="A218" s="8" t="s">
        <v>1980</v>
      </c>
      <c r="B218" s="8" t="s">
        <v>561</v>
      </c>
      <c r="C218" s="9" t="s">
        <v>87</v>
      </c>
      <c r="D218" s="185">
        <v>44</v>
      </c>
      <c r="E218" s="188">
        <v>44</v>
      </c>
      <c r="F218" s="9" t="s">
        <v>88</v>
      </c>
      <c r="G218" s="9" t="s">
        <v>84</v>
      </c>
      <c r="H218" s="10">
        <v>62966</v>
      </c>
      <c r="I218" s="11">
        <v>85</v>
      </c>
      <c r="J218" s="24">
        <v>0</v>
      </c>
      <c r="K218" s="12"/>
      <c r="L218" s="14">
        <v>0</v>
      </c>
      <c r="M218" s="14"/>
      <c r="N218" s="21">
        <v>2241787</v>
      </c>
      <c r="O218" s="14"/>
      <c r="P218" s="21">
        <v>0</v>
      </c>
      <c r="Q218" s="14"/>
      <c r="R218" s="21">
        <v>820947</v>
      </c>
      <c r="S218" s="14"/>
      <c r="T218" s="21">
        <v>58509</v>
      </c>
      <c r="U218" s="14"/>
      <c r="V218" s="22">
        <v>3121243</v>
      </c>
      <c r="W218" s="14"/>
      <c r="X218" s="5" t="str">
        <f t="shared" si="3"/>
        <v>No</v>
      </c>
      <c r="Y218" s="14"/>
      <c r="Z218" s="5"/>
      <c r="AA218" s="14"/>
      <c r="AB218" s="5"/>
      <c r="AC218" s="28"/>
      <c r="AD218" s="5"/>
      <c r="AE218" s="14"/>
      <c r="AF218" s="5"/>
      <c r="AG218" s="7"/>
    </row>
    <row r="219" spans="1:33" s="54" customFormat="1">
      <c r="A219" s="8" t="s">
        <v>6522</v>
      </c>
      <c r="B219" s="8" t="s">
        <v>5156</v>
      </c>
      <c r="C219" s="9" t="s">
        <v>120</v>
      </c>
      <c r="D219" s="185" t="s">
        <v>5157</v>
      </c>
      <c r="E219" s="188" t="s">
        <v>5158</v>
      </c>
      <c r="F219" s="9" t="s">
        <v>83</v>
      </c>
      <c r="G219" s="9" t="s">
        <v>147</v>
      </c>
      <c r="H219" s="10">
        <v>0</v>
      </c>
      <c r="I219" s="11">
        <v>85</v>
      </c>
      <c r="J219" s="24">
        <v>158901</v>
      </c>
      <c r="K219" s="12"/>
      <c r="L219" s="14">
        <v>0</v>
      </c>
      <c r="M219" s="14"/>
      <c r="N219" s="21">
        <v>0</v>
      </c>
      <c r="O219" s="14"/>
      <c r="P219" s="21">
        <v>0</v>
      </c>
      <c r="Q219" s="14"/>
      <c r="R219" s="21">
        <v>0</v>
      </c>
      <c r="S219" s="14"/>
      <c r="T219" s="21">
        <v>510809</v>
      </c>
      <c r="U219" s="14"/>
      <c r="V219" s="22">
        <v>669710</v>
      </c>
      <c r="W219" s="14"/>
      <c r="X219" s="5" t="str">
        <f t="shared" si="3"/>
        <v>No</v>
      </c>
      <c r="Y219" s="14"/>
      <c r="Z219" s="5"/>
      <c r="AA219" s="14"/>
      <c r="AB219" s="5"/>
      <c r="AC219" s="28"/>
      <c r="AD219" s="5"/>
      <c r="AE219" s="14"/>
      <c r="AF219" s="5"/>
      <c r="AG219" s="7"/>
    </row>
    <row r="220" spans="1:33" s="54" customFormat="1">
      <c r="A220" s="8" t="s">
        <v>2973</v>
      </c>
      <c r="B220" s="8" t="s">
        <v>2974</v>
      </c>
      <c r="C220" s="9" t="s">
        <v>91</v>
      </c>
      <c r="D220" s="185">
        <v>9004</v>
      </c>
      <c r="E220" s="188">
        <v>90004</v>
      </c>
      <c r="F220" s="9" t="s">
        <v>88</v>
      </c>
      <c r="G220" s="9" t="s">
        <v>84</v>
      </c>
      <c r="H220" s="10">
        <v>523994</v>
      </c>
      <c r="I220" s="11">
        <v>85</v>
      </c>
      <c r="J220" s="24">
        <v>0</v>
      </c>
      <c r="K220" s="12"/>
      <c r="L220" s="14">
        <v>0</v>
      </c>
      <c r="M220" s="14"/>
      <c r="N220" s="21">
        <v>1289676</v>
      </c>
      <c r="O220" s="14"/>
      <c r="P220" s="21">
        <v>0</v>
      </c>
      <c r="Q220" s="14"/>
      <c r="R220" s="21">
        <v>717725</v>
      </c>
      <c r="S220" s="14"/>
      <c r="T220" s="21">
        <v>1723966</v>
      </c>
      <c r="U220" s="14"/>
      <c r="V220" s="22">
        <v>3731367</v>
      </c>
      <c r="W220" s="14"/>
      <c r="X220" s="5" t="str">
        <f t="shared" si="3"/>
        <v>No</v>
      </c>
      <c r="Y220" s="14"/>
      <c r="Z220" s="5"/>
      <c r="AA220" s="14"/>
      <c r="AB220" s="5"/>
      <c r="AC220" s="28"/>
      <c r="AD220" s="5"/>
      <c r="AE220" s="14"/>
      <c r="AF220" s="5"/>
      <c r="AG220" s="7"/>
    </row>
    <row r="221" spans="1:33" s="54" customFormat="1">
      <c r="A221" s="8" t="s">
        <v>6524</v>
      </c>
      <c r="B221" s="8" t="s">
        <v>296</v>
      </c>
      <c r="C221" s="9" t="s">
        <v>213</v>
      </c>
      <c r="D221" s="185" t="s">
        <v>297</v>
      </c>
      <c r="E221" s="188" t="s">
        <v>298</v>
      </c>
      <c r="F221" s="9" t="s">
        <v>1320</v>
      </c>
      <c r="G221" s="9" t="s">
        <v>147</v>
      </c>
      <c r="H221" s="10">
        <v>0</v>
      </c>
      <c r="I221" s="11">
        <v>85</v>
      </c>
      <c r="J221" s="24">
        <v>0</v>
      </c>
      <c r="K221" s="12"/>
      <c r="L221" s="14">
        <v>0</v>
      </c>
      <c r="M221" s="14"/>
      <c r="N221" s="21">
        <v>0</v>
      </c>
      <c r="O221" s="14"/>
      <c r="P221" s="21">
        <v>0</v>
      </c>
      <c r="Q221" s="14"/>
      <c r="R221" s="21">
        <v>209111</v>
      </c>
      <c r="S221" s="14"/>
      <c r="T221" s="21">
        <v>836442</v>
      </c>
      <c r="U221" s="14"/>
      <c r="V221" s="22">
        <v>1045553</v>
      </c>
      <c r="W221" s="14"/>
      <c r="X221" s="5" t="str">
        <f t="shared" si="3"/>
        <v>No</v>
      </c>
      <c r="Y221" s="14"/>
      <c r="Z221" s="5"/>
      <c r="AA221" s="14"/>
      <c r="AB221" s="5"/>
      <c r="AC221" s="28"/>
      <c r="AD221" s="5"/>
      <c r="AE221" s="14"/>
      <c r="AF221" s="5"/>
      <c r="AG221" s="7"/>
    </row>
    <row r="222" spans="1:33" s="54" customFormat="1">
      <c r="A222" s="8" t="s">
        <v>6523</v>
      </c>
      <c r="B222" s="8" t="s">
        <v>1782</v>
      </c>
      <c r="C222" s="9" t="s">
        <v>274</v>
      </c>
      <c r="D222" s="185" t="s">
        <v>1783</v>
      </c>
      <c r="E222" s="188" t="s">
        <v>1784</v>
      </c>
      <c r="F222" s="9" t="s">
        <v>88</v>
      </c>
      <c r="G222" s="9" t="s">
        <v>147</v>
      </c>
      <c r="H222" s="10">
        <v>0</v>
      </c>
      <c r="I222" s="11">
        <v>85</v>
      </c>
      <c r="J222" s="24">
        <v>0</v>
      </c>
      <c r="K222" s="12"/>
      <c r="L222" s="14">
        <v>171223</v>
      </c>
      <c r="M222" s="14"/>
      <c r="N222" s="21">
        <v>0</v>
      </c>
      <c r="O222" s="14"/>
      <c r="P222" s="21">
        <v>0</v>
      </c>
      <c r="Q222" s="14"/>
      <c r="R222" s="21">
        <v>142990</v>
      </c>
      <c r="S222" s="14"/>
      <c r="T222" s="21">
        <v>1243617</v>
      </c>
      <c r="U222" s="14"/>
      <c r="V222" s="22">
        <v>1557830</v>
      </c>
      <c r="W222" s="14"/>
      <c r="X222" s="5" t="str">
        <f t="shared" si="3"/>
        <v>No</v>
      </c>
      <c r="Y222" s="14"/>
      <c r="Z222" s="5"/>
      <c r="AA222" s="14"/>
      <c r="AB222" s="5"/>
      <c r="AC222" s="28"/>
      <c r="AD222" s="5"/>
      <c r="AE222" s="14"/>
      <c r="AF222" s="5"/>
      <c r="AG222" s="7"/>
    </row>
    <row r="223" spans="1:33" s="54" customFormat="1">
      <c r="A223" s="8" t="s">
        <v>542</v>
      </c>
      <c r="B223" s="8" t="s">
        <v>441</v>
      </c>
      <c r="C223" s="9" t="s">
        <v>274</v>
      </c>
      <c r="D223" s="185">
        <v>4190</v>
      </c>
      <c r="E223" s="188">
        <v>40190</v>
      </c>
      <c r="F223" s="9" t="s">
        <v>543</v>
      </c>
      <c r="G223" s="9" t="s">
        <v>5756</v>
      </c>
      <c r="H223" s="10">
        <v>59036</v>
      </c>
      <c r="I223" s="11">
        <v>84</v>
      </c>
      <c r="J223" s="24">
        <v>0</v>
      </c>
      <c r="K223" s="12"/>
      <c r="L223" s="14">
        <v>0</v>
      </c>
      <c r="M223" s="14"/>
      <c r="N223" s="21">
        <v>0</v>
      </c>
      <c r="O223" s="14"/>
      <c r="P223" s="21">
        <v>39151</v>
      </c>
      <c r="Q223" s="14"/>
      <c r="R223" s="21">
        <v>39151</v>
      </c>
      <c r="S223" s="14"/>
      <c r="T223" s="21">
        <v>313200</v>
      </c>
      <c r="U223" s="14"/>
      <c r="V223" s="22">
        <v>391502</v>
      </c>
      <c r="W223" s="14"/>
      <c r="X223" s="5" t="str">
        <f t="shared" si="3"/>
        <v>No</v>
      </c>
      <c r="Y223" s="14"/>
      <c r="Z223" s="5"/>
      <c r="AA223" s="14"/>
      <c r="AB223" s="5"/>
      <c r="AC223" s="28"/>
      <c r="AD223" s="5"/>
      <c r="AE223" s="14"/>
      <c r="AF223" s="5"/>
      <c r="AG223" s="7"/>
    </row>
    <row r="224" spans="1:33" s="54" customFormat="1">
      <c r="A224" s="8" t="s">
        <v>3615</v>
      </c>
      <c r="B224" s="8" t="s">
        <v>3616</v>
      </c>
      <c r="C224" s="9" t="s">
        <v>91</v>
      </c>
      <c r="D224" s="185">
        <v>9010</v>
      </c>
      <c r="E224" s="188">
        <v>90010</v>
      </c>
      <c r="F224" s="9" t="s">
        <v>83</v>
      </c>
      <c r="G224" s="9" t="s">
        <v>84</v>
      </c>
      <c r="H224" s="10">
        <v>12150996</v>
      </c>
      <c r="I224" s="11">
        <v>84</v>
      </c>
      <c r="J224" s="24">
        <v>0</v>
      </c>
      <c r="K224" s="12"/>
      <c r="L224" s="14">
        <v>0</v>
      </c>
      <c r="M224" s="14"/>
      <c r="N224" s="21">
        <v>0</v>
      </c>
      <c r="O224" s="14"/>
      <c r="P224" s="21">
        <v>256604</v>
      </c>
      <c r="Q224" s="14"/>
      <c r="R224" s="21">
        <v>189976</v>
      </c>
      <c r="S224" s="14"/>
      <c r="T224" s="21">
        <v>917953</v>
      </c>
      <c r="U224" s="14"/>
      <c r="V224" s="22">
        <v>1364533</v>
      </c>
      <c r="W224" s="14"/>
      <c r="X224" s="5" t="str">
        <f t="shared" si="3"/>
        <v>No</v>
      </c>
      <c r="Y224" s="14"/>
      <c r="Z224" s="5"/>
      <c r="AA224" s="14"/>
      <c r="AB224" s="5"/>
      <c r="AC224" s="28"/>
      <c r="AD224" s="5"/>
      <c r="AE224" s="14"/>
      <c r="AF224" s="5"/>
      <c r="AG224" s="7"/>
    </row>
    <row r="225" spans="1:33" s="54" customFormat="1">
      <c r="A225" s="8" t="s">
        <v>1012</v>
      </c>
      <c r="B225" s="8" t="s">
        <v>1013</v>
      </c>
      <c r="C225" s="9" t="s">
        <v>265</v>
      </c>
      <c r="D225" s="185">
        <v>7041</v>
      </c>
      <c r="E225" s="188">
        <v>70041</v>
      </c>
      <c r="F225" s="9" t="s">
        <v>83</v>
      </c>
      <c r="G225" s="9" t="s">
        <v>84</v>
      </c>
      <c r="H225" s="10">
        <v>60438</v>
      </c>
      <c r="I225" s="11">
        <v>84</v>
      </c>
      <c r="J225" s="24">
        <v>312290</v>
      </c>
      <c r="K225" s="12"/>
      <c r="L225" s="14">
        <v>0</v>
      </c>
      <c r="M225" s="14"/>
      <c r="N225" s="21">
        <v>0</v>
      </c>
      <c r="O225" s="14"/>
      <c r="P225" s="21">
        <v>102775</v>
      </c>
      <c r="Q225" s="14"/>
      <c r="R225" s="21">
        <v>2487251</v>
      </c>
      <c r="S225" s="14"/>
      <c r="T225" s="21">
        <v>138745</v>
      </c>
      <c r="U225" s="14"/>
      <c r="V225" s="22">
        <v>3041061</v>
      </c>
      <c r="W225" s="14"/>
      <c r="X225" s="5" t="str">
        <f t="shared" si="3"/>
        <v>No</v>
      </c>
      <c r="Y225" s="14"/>
      <c r="Z225" s="5"/>
      <c r="AA225" s="14"/>
      <c r="AB225" s="5"/>
      <c r="AC225" s="28"/>
      <c r="AD225" s="5"/>
      <c r="AE225" s="14"/>
      <c r="AF225" s="5"/>
      <c r="AG225" s="7"/>
    </row>
    <row r="226" spans="1:33" s="54" customFormat="1">
      <c r="A226" s="8" t="s">
        <v>1249</v>
      </c>
      <c r="B226" s="8" t="s">
        <v>1250</v>
      </c>
      <c r="C226" s="9" t="s">
        <v>171</v>
      </c>
      <c r="D226" s="185">
        <v>4074</v>
      </c>
      <c r="E226" s="188">
        <v>40074</v>
      </c>
      <c r="F226" s="9" t="s">
        <v>83</v>
      </c>
      <c r="G226" s="9" t="s">
        <v>84</v>
      </c>
      <c r="H226" s="10">
        <v>2441770</v>
      </c>
      <c r="I226" s="11">
        <v>84</v>
      </c>
      <c r="J226" s="24">
        <v>0</v>
      </c>
      <c r="K226" s="12"/>
      <c r="L226" s="14">
        <v>0</v>
      </c>
      <c r="M226" s="14"/>
      <c r="N226" s="21">
        <v>0</v>
      </c>
      <c r="O226" s="14"/>
      <c r="P226" s="21">
        <v>27843</v>
      </c>
      <c r="Q226" s="14"/>
      <c r="R226" s="21">
        <v>27388</v>
      </c>
      <c r="S226" s="14"/>
      <c r="T226" s="21">
        <v>737466</v>
      </c>
      <c r="U226" s="14"/>
      <c r="V226" s="22">
        <v>792697</v>
      </c>
      <c r="W226" s="14"/>
      <c r="X226" s="5" t="str">
        <f t="shared" si="3"/>
        <v>No</v>
      </c>
      <c r="Y226" s="14"/>
      <c r="Z226" s="5"/>
      <c r="AA226" s="14"/>
      <c r="AB226" s="5"/>
      <c r="AC226" s="28"/>
      <c r="AD226" s="5"/>
      <c r="AE226" s="14"/>
      <c r="AF226" s="5"/>
      <c r="AG226" s="7"/>
    </row>
    <row r="227" spans="1:33" s="54" customFormat="1">
      <c r="A227" s="8" t="s">
        <v>584</v>
      </c>
      <c r="B227" s="8" t="s">
        <v>281</v>
      </c>
      <c r="C227" s="9" t="s">
        <v>235</v>
      </c>
      <c r="D227" s="185">
        <v>4093</v>
      </c>
      <c r="E227" s="188">
        <v>40093</v>
      </c>
      <c r="F227" s="9" t="s">
        <v>83</v>
      </c>
      <c r="G227" s="9" t="s">
        <v>84</v>
      </c>
      <c r="H227" s="10">
        <v>311810</v>
      </c>
      <c r="I227" s="11">
        <v>83</v>
      </c>
      <c r="J227" s="24">
        <v>0</v>
      </c>
      <c r="K227" s="12"/>
      <c r="L227" s="14">
        <v>0</v>
      </c>
      <c r="M227" s="14"/>
      <c r="N227" s="21">
        <v>0</v>
      </c>
      <c r="O227" s="14"/>
      <c r="P227" s="21">
        <v>17943</v>
      </c>
      <c r="Q227" s="14"/>
      <c r="R227" s="21">
        <v>0</v>
      </c>
      <c r="S227" s="14"/>
      <c r="T227" s="21">
        <v>71770</v>
      </c>
      <c r="U227" s="14"/>
      <c r="V227" s="22">
        <v>89713</v>
      </c>
      <c r="W227" s="14"/>
      <c r="X227" s="5" t="str">
        <f t="shared" si="3"/>
        <v>No</v>
      </c>
      <c r="Y227" s="14"/>
      <c r="Z227" s="5"/>
      <c r="AA227" s="14"/>
      <c r="AB227" s="5"/>
      <c r="AC227" s="28"/>
      <c r="AD227" s="5"/>
      <c r="AE227" s="14"/>
      <c r="AF227" s="5"/>
      <c r="AG227" s="7"/>
    </row>
    <row r="228" spans="1:33" s="54" customFormat="1">
      <c r="A228" s="8" t="s">
        <v>3659</v>
      </c>
      <c r="B228" s="8" t="s">
        <v>3660</v>
      </c>
      <c r="C228" s="9" t="s">
        <v>42</v>
      </c>
      <c r="D228" s="185">
        <v>2217</v>
      </c>
      <c r="E228" s="188">
        <v>20217</v>
      </c>
      <c r="F228" s="9" t="s">
        <v>113</v>
      </c>
      <c r="G228" s="9" t="s">
        <v>84</v>
      </c>
      <c r="H228" s="10">
        <v>18351295</v>
      </c>
      <c r="I228" s="11">
        <v>83</v>
      </c>
      <c r="J228" s="24">
        <v>2161098</v>
      </c>
      <c r="K228" s="12"/>
      <c r="L228" s="14">
        <v>670824</v>
      </c>
      <c r="M228" s="14"/>
      <c r="N228" s="21">
        <v>0</v>
      </c>
      <c r="O228" s="14"/>
      <c r="P228" s="21">
        <v>0</v>
      </c>
      <c r="Q228" s="14"/>
      <c r="R228" s="21">
        <v>0</v>
      </c>
      <c r="S228" s="14"/>
      <c r="T228" s="21">
        <v>0</v>
      </c>
      <c r="U228" s="14"/>
      <c r="V228" s="22">
        <v>2831922</v>
      </c>
      <c r="W228" s="14"/>
      <c r="X228" s="5" t="str">
        <f t="shared" si="3"/>
        <v>No</v>
      </c>
      <c r="Y228" s="14"/>
      <c r="Z228" s="5"/>
      <c r="AA228" s="14"/>
      <c r="AB228" s="5"/>
      <c r="AC228" s="28"/>
      <c r="AD228" s="5"/>
      <c r="AE228" s="14"/>
      <c r="AF228" s="5"/>
      <c r="AG228" s="7"/>
    </row>
    <row r="229" spans="1:33" s="54" customFormat="1">
      <c r="A229" s="8" t="s">
        <v>6525</v>
      </c>
      <c r="B229" s="8" t="s">
        <v>6526</v>
      </c>
      <c r="C229" s="9" t="s">
        <v>420</v>
      </c>
      <c r="D229" s="185"/>
      <c r="E229" s="188">
        <v>415</v>
      </c>
      <c r="F229" s="9" t="s">
        <v>83</v>
      </c>
      <c r="G229" s="9" t="s">
        <v>84</v>
      </c>
      <c r="H229" s="10">
        <v>349684</v>
      </c>
      <c r="I229" s="11">
        <v>83</v>
      </c>
      <c r="J229" s="24">
        <v>0</v>
      </c>
      <c r="K229" s="12"/>
      <c r="L229" s="14">
        <v>0</v>
      </c>
      <c r="M229" s="14"/>
      <c r="N229" s="21">
        <v>0</v>
      </c>
      <c r="O229" s="14"/>
      <c r="P229" s="21">
        <v>191353</v>
      </c>
      <c r="Q229" s="14"/>
      <c r="R229" s="21">
        <v>0</v>
      </c>
      <c r="S229" s="14"/>
      <c r="T229" s="21">
        <v>410534</v>
      </c>
      <c r="U229" s="14"/>
      <c r="V229" s="22">
        <v>601887</v>
      </c>
      <c r="W229" s="14"/>
      <c r="X229" s="5" t="str">
        <f t="shared" si="3"/>
        <v>No</v>
      </c>
      <c r="Y229" s="14"/>
      <c r="Z229" s="5"/>
      <c r="AA229" s="14"/>
      <c r="AB229" s="5"/>
      <c r="AC229" s="28"/>
      <c r="AD229" s="5"/>
      <c r="AE229" s="14"/>
      <c r="AF229" s="5"/>
      <c r="AG229" s="7"/>
    </row>
    <row r="230" spans="1:33" s="54" customFormat="1">
      <c r="A230" s="8" t="s">
        <v>715</v>
      </c>
      <c r="B230" s="8" t="s">
        <v>716</v>
      </c>
      <c r="C230" s="9" t="s">
        <v>238</v>
      </c>
      <c r="D230" s="185">
        <v>1057</v>
      </c>
      <c r="E230" s="188">
        <v>10057</v>
      </c>
      <c r="F230" s="9" t="s">
        <v>88</v>
      </c>
      <c r="G230" s="9" t="s">
        <v>84</v>
      </c>
      <c r="H230" s="10">
        <v>923311</v>
      </c>
      <c r="I230" s="11">
        <v>82</v>
      </c>
      <c r="J230" s="24">
        <v>0</v>
      </c>
      <c r="K230" s="12"/>
      <c r="L230" s="14">
        <v>0</v>
      </c>
      <c r="M230" s="14"/>
      <c r="N230" s="21">
        <v>0</v>
      </c>
      <c r="O230" s="14"/>
      <c r="P230" s="21">
        <v>0</v>
      </c>
      <c r="Q230" s="14"/>
      <c r="R230" s="21">
        <v>104163</v>
      </c>
      <c r="S230" s="14"/>
      <c r="T230" s="21">
        <v>416649</v>
      </c>
      <c r="U230" s="14"/>
      <c r="V230" s="22">
        <v>520812</v>
      </c>
      <c r="W230" s="14"/>
      <c r="X230" s="5" t="str">
        <f t="shared" si="3"/>
        <v>No</v>
      </c>
      <c r="Y230" s="14"/>
      <c r="Z230" s="5"/>
      <c r="AA230" s="14"/>
      <c r="AB230" s="5"/>
      <c r="AC230" s="28"/>
      <c r="AD230" s="5"/>
      <c r="AE230" s="14"/>
      <c r="AF230" s="5"/>
      <c r="AG230" s="7"/>
    </row>
    <row r="231" spans="1:33" s="54" customFormat="1">
      <c r="A231" s="8" t="s">
        <v>2765</v>
      </c>
      <c r="B231" s="8" t="s">
        <v>2766</v>
      </c>
      <c r="C231" s="9" t="s">
        <v>555</v>
      </c>
      <c r="D231" s="185">
        <v>5056</v>
      </c>
      <c r="E231" s="188">
        <v>50056</v>
      </c>
      <c r="F231" s="9" t="s">
        <v>88</v>
      </c>
      <c r="G231" s="9" t="s">
        <v>84</v>
      </c>
      <c r="H231" s="10">
        <v>266921</v>
      </c>
      <c r="I231" s="11">
        <v>82</v>
      </c>
      <c r="J231" s="24">
        <v>0</v>
      </c>
      <c r="K231" s="12"/>
      <c r="L231" s="14">
        <v>0</v>
      </c>
      <c r="M231" s="14"/>
      <c r="N231" s="21">
        <v>0</v>
      </c>
      <c r="O231" s="14"/>
      <c r="P231" s="21">
        <v>696637</v>
      </c>
      <c r="Q231" s="14"/>
      <c r="R231" s="21">
        <v>191522</v>
      </c>
      <c r="S231" s="14"/>
      <c r="T231" s="21">
        <v>3703689</v>
      </c>
      <c r="U231" s="14"/>
      <c r="V231" s="22">
        <v>4591848</v>
      </c>
      <c r="W231" s="14"/>
      <c r="X231" s="5" t="str">
        <f t="shared" si="3"/>
        <v>No</v>
      </c>
      <c r="Y231" s="14"/>
      <c r="Z231" s="5"/>
      <c r="AA231" s="14"/>
      <c r="AB231" s="5"/>
      <c r="AC231" s="28"/>
      <c r="AD231" s="5"/>
      <c r="AE231" s="14"/>
      <c r="AF231" s="5"/>
      <c r="AG231" s="7"/>
    </row>
    <row r="232" spans="1:33" s="54" customFormat="1">
      <c r="A232" s="8" t="s">
        <v>1766</v>
      </c>
      <c r="B232" s="8" t="s">
        <v>1767</v>
      </c>
      <c r="C232" s="9" t="s">
        <v>274</v>
      </c>
      <c r="D232" s="185" t="s">
        <v>1768</v>
      </c>
      <c r="E232" s="188" t="s">
        <v>1769</v>
      </c>
      <c r="F232" s="9" t="s">
        <v>88</v>
      </c>
      <c r="G232" s="9" t="s">
        <v>147</v>
      </c>
      <c r="H232" s="10">
        <v>0</v>
      </c>
      <c r="I232" s="11">
        <v>82</v>
      </c>
      <c r="J232" s="24">
        <v>0</v>
      </c>
      <c r="K232" s="12"/>
      <c r="L232" s="14">
        <v>0</v>
      </c>
      <c r="M232" s="14"/>
      <c r="N232" s="21">
        <v>0</v>
      </c>
      <c r="O232" s="14"/>
      <c r="P232" s="21">
        <v>815335</v>
      </c>
      <c r="Q232" s="14"/>
      <c r="R232" s="21">
        <v>150254</v>
      </c>
      <c r="S232" s="14"/>
      <c r="T232" s="21">
        <v>1327159</v>
      </c>
      <c r="U232" s="14"/>
      <c r="V232" s="22">
        <v>2292748</v>
      </c>
      <c r="W232" s="14"/>
      <c r="X232" s="5" t="str">
        <f t="shared" si="3"/>
        <v>No</v>
      </c>
      <c r="Y232" s="14"/>
      <c r="Z232" s="5"/>
      <c r="AA232" s="14"/>
      <c r="AB232" s="5"/>
      <c r="AC232" s="28"/>
      <c r="AD232" s="5"/>
      <c r="AE232" s="14"/>
      <c r="AF232" s="5"/>
      <c r="AG232" s="7"/>
    </row>
    <row r="233" spans="1:33" s="54" customFormat="1">
      <c r="A233" s="8" t="s">
        <v>5096</v>
      </c>
      <c r="B233" s="8" t="s">
        <v>1217</v>
      </c>
      <c r="C233" s="9" t="s">
        <v>91</v>
      </c>
      <c r="D233" s="185">
        <v>9121</v>
      </c>
      <c r="E233" s="188">
        <v>90121</v>
      </c>
      <c r="F233" s="9" t="s">
        <v>88</v>
      </c>
      <c r="G233" s="9" t="s">
        <v>84</v>
      </c>
      <c r="H233" s="10">
        <v>341219</v>
      </c>
      <c r="I233" s="11">
        <v>82</v>
      </c>
      <c r="J233" s="24">
        <v>0</v>
      </c>
      <c r="K233" s="12"/>
      <c r="L233" s="14">
        <v>124624</v>
      </c>
      <c r="M233" s="14"/>
      <c r="N233" s="21">
        <v>0</v>
      </c>
      <c r="O233" s="14"/>
      <c r="P233" s="21">
        <v>8843218</v>
      </c>
      <c r="Q233" s="14"/>
      <c r="R233" s="21">
        <v>93583</v>
      </c>
      <c r="S233" s="14"/>
      <c r="T233" s="21">
        <v>887279</v>
      </c>
      <c r="U233" s="14"/>
      <c r="V233" s="22">
        <v>9948704</v>
      </c>
      <c r="W233" s="14"/>
      <c r="X233" s="5" t="str">
        <f t="shared" si="3"/>
        <v>No</v>
      </c>
      <c r="Y233" s="14"/>
      <c r="Z233" s="5"/>
      <c r="AA233" s="14"/>
      <c r="AB233" s="5"/>
      <c r="AC233" s="28"/>
      <c r="AD233" s="5"/>
      <c r="AE233" s="14"/>
      <c r="AF233" s="5"/>
      <c r="AG233" s="7"/>
    </row>
    <row r="234" spans="1:33" s="54" customFormat="1">
      <c r="A234" s="8" t="s">
        <v>2975</v>
      </c>
      <c r="B234" s="8" t="s">
        <v>2976</v>
      </c>
      <c r="C234" s="9" t="s">
        <v>91</v>
      </c>
      <c r="D234" s="185">
        <v>9234</v>
      </c>
      <c r="E234" s="188">
        <v>90234</v>
      </c>
      <c r="F234" s="9" t="s">
        <v>88</v>
      </c>
      <c r="G234" s="9" t="s">
        <v>84</v>
      </c>
      <c r="H234" s="10">
        <v>3281212</v>
      </c>
      <c r="I234" s="11">
        <v>81</v>
      </c>
      <c r="J234" s="24">
        <v>0</v>
      </c>
      <c r="K234" s="12"/>
      <c r="L234" s="14">
        <v>0</v>
      </c>
      <c r="M234" s="14"/>
      <c r="N234" s="21">
        <v>0</v>
      </c>
      <c r="O234" s="14"/>
      <c r="P234" s="21">
        <v>710371</v>
      </c>
      <c r="Q234" s="14"/>
      <c r="R234" s="21">
        <v>2510782</v>
      </c>
      <c r="S234" s="14"/>
      <c r="T234" s="21">
        <v>842879</v>
      </c>
      <c r="U234" s="14"/>
      <c r="V234" s="22">
        <v>4064032</v>
      </c>
      <c r="W234" s="14"/>
      <c r="X234" s="5" t="str">
        <f t="shared" si="3"/>
        <v>No</v>
      </c>
      <c r="Y234" s="14"/>
      <c r="Z234" s="5"/>
      <c r="AA234" s="14"/>
      <c r="AB234" s="5"/>
      <c r="AC234" s="28"/>
      <c r="AD234" s="5"/>
      <c r="AE234" s="14"/>
      <c r="AF234" s="5"/>
      <c r="AG234" s="7"/>
    </row>
    <row r="235" spans="1:33" s="54" customFormat="1">
      <c r="A235" s="8" t="s">
        <v>1810</v>
      </c>
      <c r="B235" s="8" t="s">
        <v>1811</v>
      </c>
      <c r="C235" s="9" t="s">
        <v>274</v>
      </c>
      <c r="D235" s="185">
        <v>4001</v>
      </c>
      <c r="E235" s="188">
        <v>40001</v>
      </c>
      <c r="F235" s="9" t="s">
        <v>83</v>
      </c>
      <c r="G235" s="9" t="s">
        <v>84</v>
      </c>
      <c r="H235" s="10">
        <v>381112</v>
      </c>
      <c r="I235" s="11">
        <v>80</v>
      </c>
      <c r="J235" s="24">
        <v>0</v>
      </c>
      <c r="K235" s="12"/>
      <c r="L235" s="14">
        <v>148</v>
      </c>
      <c r="M235" s="14"/>
      <c r="N235" s="21">
        <v>0</v>
      </c>
      <c r="O235" s="14"/>
      <c r="P235" s="21">
        <v>146157</v>
      </c>
      <c r="Q235" s="14"/>
      <c r="R235" s="21">
        <v>209234</v>
      </c>
      <c r="S235" s="14"/>
      <c r="T235" s="21">
        <v>1116135</v>
      </c>
      <c r="U235" s="14"/>
      <c r="V235" s="22">
        <v>1471674</v>
      </c>
      <c r="W235" s="14"/>
      <c r="X235" s="5" t="str">
        <f t="shared" si="3"/>
        <v>No</v>
      </c>
      <c r="Y235" s="14"/>
      <c r="Z235" s="5"/>
      <c r="AA235" s="14"/>
      <c r="AB235" s="5"/>
      <c r="AC235" s="28"/>
      <c r="AD235" s="5"/>
      <c r="AE235" s="14"/>
      <c r="AF235" s="5"/>
      <c r="AG235" s="7"/>
    </row>
    <row r="236" spans="1:33" s="54" customFormat="1">
      <c r="A236" s="8" t="s">
        <v>5264</v>
      </c>
      <c r="B236" s="8" t="s">
        <v>167</v>
      </c>
      <c r="C236" s="9" t="s">
        <v>168</v>
      </c>
      <c r="D236" s="185" t="s">
        <v>5265</v>
      </c>
      <c r="E236" s="188">
        <v>376</v>
      </c>
      <c r="F236" s="9" t="s">
        <v>157</v>
      </c>
      <c r="G236" s="9" t="s">
        <v>84</v>
      </c>
      <c r="H236" s="10">
        <v>1849898</v>
      </c>
      <c r="I236" s="11">
        <v>80</v>
      </c>
      <c r="J236" s="24">
        <v>0</v>
      </c>
      <c r="K236" s="12"/>
      <c r="L236" s="14">
        <v>0</v>
      </c>
      <c r="M236" s="14"/>
      <c r="N236" s="21">
        <v>0</v>
      </c>
      <c r="O236" s="14"/>
      <c r="P236" s="21">
        <v>0</v>
      </c>
      <c r="Q236" s="14"/>
      <c r="R236" s="21">
        <v>53172</v>
      </c>
      <c r="S236" s="14"/>
      <c r="T236" s="21">
        <v>464561</v>
      </c>
      <c r="U236" s="14"/>
      <c r="V236" s="22">
        <v>517733</v>
      </c>
      <c r="W236" s="14"/>
      <c r="X236" s="5" t="str">
        <f t="shared" si="3"/>
        <v>No</v>
      </c>
      <c r="Y236" s="14"/>
      <c r="Z236" s="5"/>
      <c r="AA236" s="14"/>
      <c r="AB236" s="5"/>
      <c r="AC236" s="28"/>
      <c r="AD236" s="5"/>
      <c r="AE236" s="14"/>
      <c r="AF236" s="5"/>
      <c r="AG236" s="7"/>
    </row>
    <row r="237" spans="1:33" s="54" customFormat="1">
      <c r="A237" s="8" t="s">
        <v>1872</v>
      </c>
      <c r="B237" s="8" t="s">
        <v>1835</v>
      </c>
      <c r="C237" s="9" t="s">
        <v>265</v>
      </c>
      <c r="D237" s="185" t="s">
        <v>1873</v>
      </c>
      <c r="E237" s="188" t="s">
        <v>1874</v>
      </c>
      <c r="F237" s="9" t="s">
        <v>88</v>
      </c>
      <c r="G237" s="9" t="s">
        <v>147</v>
      </c>
      <c r="H237" s="10">
        <v>0</v>
      </c>
      <c r="I237" s="11">
        <v>80</v>
      </c>
      <c r="J237" s="24">
        <v>0</v>
      </c>
      <c r="K237" s="12"/>
      <c r="L237" s="14">
        <v>0</v>
      </c>
      <c r="M237" s="14"/>
      <c r="N237" s="21">
        <v>0</v>
      </c>
      <c r="O237" s="14"/>
      <c r="P237" s="21">
        <v>100398</v>
      </c>
      <c r="Q237" s="14"/>
      <c r="R237" s="21">
        <v>501992</v>
      </c>
      <c r="S237" s="14"/>
      <c r="T237" s="21">
        <v>0</v>
      </c>
      <c r="U237" s="14"/>
      <c r="V237" s="22">
        <v>602390</v>
      </c>
      <c r="W237" s="14"/>
      <c r="X237" s="5" t="str">
        <f t="shared" si="3"/>
        <v>No</v>
      </c>
      <c r="Y237" s="14"/>
      <c r="Z237" s="5"/>
      <c r="AA237" s="14"/>
      <c r="AB237" s="5"/>
      <c r="AC237" s="28"/>
      <c r="AD237" s="5"/>
      <c r="AE237" s="14"/>
      <c r="AF237" s="5"/>
      <c r="AG237" s="7"/>
    </row>
    <row r="238" spans="1:33" s="54" customFormat="1">
      <c r="A238" s="8" t="s">
        <v>3369</v>
      </c>
      <c r="B238" s="8" t="s">
        <v>3370</v>
      </c>
      <c r="C238" s="9" t="s">
        <v>238</v>
      </c>
      <c r="D238" s="185">
        <v>1049</v>
      </c>
      <c r="E238" s="188">
        <v>10049</v>
      </c>
      <c r="F238" s="9" t="s">
        <v>88</v>
      </c>
      <c r="G238" s="9" t="s">
        <v>84</v>
      </c>
      <c r="H238" s="10">
        <v>562839</v>
      </c>
      <c r="I238" s="11">
        <v>80</v>
      </c>
      <c r="J238" s="24">
        <v>0</v>
      </c>
      <c r="K238" s="12"/>
      <c r="L238" s="14">
        <v>0</v>
      </c>
      <c r="M238" s="14"/>
      <c r="N238" s="21">
        <v>0</v>
      </c>
      <c r="O238" s="14"/>
      <c r="P238" s="21">
        <v>114957</v>
      </c>
      <c r="Q238" s="14"/>
      <c r="R238" s="21">
        <v>554071</v>
      </c>
      <c r="S238" s="14"/>
      <c r="T238" s="21">
        <v>2459151</v>
      </c>
      <c r="U238" s="14"/>
      <c r="V238" s="22">
        <v>3128179</v>
      </c>
      <c r="W238" s="14"/>
      <c r="X238" s="5" t="str">
        <f t="shared" si="3"/>
        <v>No</v>
      </c>
      <c r="Y238" s="14"/>
      <c r="Z238" s="5"/>
      <c r="AA238" s="14"/>
      <c r="AB238" s="5"/>
      <c r="AC238" s="28"/>
      <c r="AD238" s="5"/>
      <c r="AE238" s="14"/>
      <c r="AF238" s="5"/>
      <c r="AG238" s="7"/>
    </row>
    <row r="239" spans="1:33" s="54" customFormat="1">
      <c r="A239" s="8" t="s">
        <v>3122</v>
      </c>
      <c r="B239" s="8" t="s">
        <v>1804</v>
      </c>
      <c r="C239" s="9" t="s">
        <v>73</v>
      </c>
      <c r="D239" s="185">
        <v>6111</v>
      </c>
      <c r="E239" s="188">
        <v>60111</v>
      </c>
      <c r="F239" s="9" t="s">
        <v>88</v>
      </c>
      <c r="G239" s="9" t="s">
        <v>84</v>
      </c>
      <c r="H239" s="10">
        <v>741318</v>
      </c>
      <c r="I239" s="11">
        <v>80</v>
      </c>
      <c r="J239" s="24">
        <v>0</v>
      </c>
      <c r="K239" s="12"/>
      <c r="L239" s="14">
        <v>0</v>
      </c>
      <c r="M239" s="14"/>
      <c r="N239" s="21">
        <v>0</v>
      </c>
      <c r="O239" s="14"/>
      <c r="P239" s="21">
        <v>351240</v>
      </c>
      <c r="Q239" s="14"/>
      <c r="R239" s="21">
        <v>0</v>
      </c>
      <c r="S239" s="14"/>
      <c r="T239" s="21">
        <v>1258126</v>
      </c>
      <c r="U239" s="14"/>
      <c r="V239" s="22">
        <v>1609366</v>
      </c>
      <c r="W239" s="14"/>
      <c r="X239" s="5" t="str">
        <f t="shared" si="3"/>
        <v>No</v>
      </c>
      <c r="Y239" s="14"/>
      <c r="Z239" s="5"/>
      <c r="AA239" s="14"/>
      <c r="AB239" s="5"/>
      <c r="AC239" s="28"/>
      <c r="AD239" s="5"/>
      <c r="AE239" s="14"/>
      <c r="AF239" s="5"/>
      <c r="AG239" s="7"/>
    </row>
    <row r="240" spans="1:33" s="54" customFormat="1">
      <c r="A240" s="8" t="s">
        <v>3676</v>
      </c>
      <c r="B240" s="8" t="s">
        <v>3677</v>
      </c>
      <c r="C240" s="9" t="s">
        <v>150</v>
      </c>
      <c r="D240" s="185">
        <v>6017</v>
      </c>
      <c r="E240" s="188">
        <v>60017</v>
      </c>
      <c r="F240" s="9" t="s">
        <v>83</v>
      </c>
      <c r="G240" s="9" t="s">
        <v>84</v>
      </c>
      <c r="H240" s="10">
        <v>861505</v>
      </c>
      <c r="I240" s="11">
        <v>80</v>
      </c>
      <c r="J240" s="24">
        <v>0</v>
      </c>
      <c r="K240" s="12"/>
      <c r="L240" s="14">
        <v>0</v>
      </c>
      <c r="M240" s="14"/>
      <c r="N240" s="21">
        <v>0</v>
      </c>
      <c r="O240" s="14"/>
      <c r="P240" s="21">
        <v>32555937</v>
      </c>
      <c r="Q240" s="14"/>
      <c r="R240" s="21">
        <v>267433</v>
      </c>
      <c r="S240" s="14"/>
      <c r="T240" s="21">
        <v>2772834</v>
      </c>
      <c r="U240" s="14"/>
      <c r="V240" s="22">
        <v>35596204</v>
      </c>
      <c r="W240" s="14"/>
      <c r="X240" s="5" t="str">
        <f t="shared" si="3"/>
        <v>No</v>
      </c>
      <c r="Y240" s="14"/>
      <c r="Z240" s="5"/>
      <c r="AA240" s="14"/>
      <c r="AB240" s="5"/>
      <c r="AC240" s="28"/>
      <c r="AD240" s="5"/>
      <c r="AE240" s="14"/>
      <c r="AF240" s="5"/>
      <c r="AG240" s="7"/>
    </row>
    <row r="241" spans="1:33" s="54" customFormat="1">
      <c r="A241" s="8" t="s">
        <v>161</v>
      </c>
      <c r="B241" s="8" t="s">
        <v>162</v>
      </c>
      <c r="C241" s="9" t="s">
        <v>163</v>
      </c>
      <c r="D241" s="185">
        <v>1005</v>
      </c>
      <c r="E241" s="188">
        <v>10005</v>
      </c>
      <c r="F241" s="9" t="s">
        <v>88</v>
      </c>
      <c r="G241" s="9" t="s">
        <v>84</v>
      </c>
      <c r="H241" s="10">
        <v>4181019</v>
      </c>
      <c r="I241" s="11">
        <v>79</v>
      </c>
      <c r="J241" s="24">
        <v>0</v>
      </c>
      <c r="K241" s="12"/>
      <c r="L241" s="14">
        <v>0</v>
      </c>
      <c r="M241" s="14"/>
      <c r="N241" s="21">
        <v>0</v>
      </c>
      <c r="O241" s="14"/>
      <c r="P241" s="21">
        <v>0</v>
      </c>
      <c r="Q241" s="14"/>
      <c r="R241" s="21">
        <v>6915104</v>
      </c>
      <c r="S241" s="14"/>
      <c r="T241" s="21">
        <v>1036119</v>
      </c>
      <c r="U241" s="14"/>
      <c r="V241" s="22">
        <v>7951223</v>
      </c>
      <c r="W241" s="14"/>
      <c r="X241" s="5" t="str">
        <f t="shared" si="3"/>
        <v>No</v>
      </c>
      <c r="Y241" s="14"/>
      <c r="Z241" s="5"/>
      <c r="AA241" s="14"/>
      <c r="AB241" s="5"/>
      <c r="AC241" s="28"/>
      <c r="AD241" s="5"/>
      <c r="AE241" s="14"/>
      <c r="AF241" s="5"/>
      <c r="AG241" s="7"/>
    </row>
    <row r="242" spans="1:33" s="54" customFormat="1">
      <c r="A242" s="8" t="s">
        <v>1256</v>
      </c>
      <c r="B242" s="8" t="s">
        <v>281</v>
      </c>
      <c r="C242" s="9" t="s">
        <v>235</v>
      </c>
      <c r="D242" s="185">
        <v>4173</v>
      </c>
      <c r="E242" s="188">
        <v>40173</v>
      </c>
      <c r="F242" s="9" t="s">
        <v>88</v>
      </c>
      <c r="G242" s="9" t="s">
        <v>84</v>
      </c>
      <c r="H242" s="10">
        <v>311810</v>
      </c>
      <c r="I242" s="11">
        <v>79</v>
      </c>
      <c r="J242" s="24">
        <v>0</v>
      </c>
      <c r="K242" s="12"/>
      <c r="L242" s="14">
        <v>0</v>
      </c>
      <c r="M242" s="14"/>
      <c r="N242" s="21">
        <v>736442</v>
      </c>
      <c r="O242" s="14"/>
      <c r="P242" s="21">
        <v>82242</v>
      </c>
      <c r="Q242" s="14"/>
      <c r="R242" s="21">
        <v>778246</v>
      </c>
      <c r="S242" s="14"/>
      <c r="T242" s="21">
        <v>6232551</v>
      </c>
      <c r="U242" s="14"/>
      <c r="V242" s="22">
        <v>7829481</v>
      </c>
      <c r="W242" s="14"/>
      <c r="X242" s="5" t="str">
        <f t="shared" si="3"/>
        <v>No</v>
      </c>
      <c r="Y242" s="14"/>
      <c r="Z242" s="5"/>
      <c r="AA242" s="14"/>
      <c r="AB242" s="5"/>
      <c r="AC242" s="28"/>
      <c r="AD242" s="5"/>
      <c r="AE242" s="14"/>
      <c r="AF242" s="5"/>
      <c r="AG242" s="7"/>
    </row>
    <row r="243" spans="1:33" s="54" customFormat="1">
      <c r="A243" s="8" t="s">
        <v>992</v>
      </c>
      <c r="B243" s="8" t="s">
        <v>943</v>
      </c>
      <c r="C243" s="9" t="s">
        <v>129</v>
      </c>
      <c r="D243" s="185" t="s">
        <v>993</v>
      </c>
      <c r="E243" s="188" t="s">
        <v>994</v>
      </c>
      <c r="F243" s="9" t="s">
        <v>83</v>
      </c>
      <c r="G243" s="9" t="s">
        <v>147</v>
      </c>
      <c r="H243" s="10">
        <v>0</v>
      </c>
      <c r="I243" s="11">
        <v>79</v>
      </c>
      <c r="J243" s="24">
        <v>0</v>
      </c>
      <c r="K243" s="12"/>
      <c r="L243" s="14">
        <v>0</v>
      </c>
      <c r="M243" s="14"/>
      <c r="N243" s="21">
        <v>0</v>
      </c>
      <c r="O243" s="14"/>
      <c r="P243" s="21">
        <v>109095</v>
      </c>
      <c r="Q243" s="14"/>
      <c r="R243" s="21">
        <v>110159</v>
      </c>
      <c r="S243" s="14"/>
      <c r="T243" s="21">
        <v>881268</v>
      </c>
      <c r="U243" s="14"/>
      <c r="V243" s="22">
        <v>1100522</v>
      </c>
      <c r="W243" s="14"/>
      <c r="X243" s="5" t="str">
        <f t="shared" si="3"/>
        <v>No</v>
      </c>
      <c r="Y243" s="14"/>
      <c r="Z243" s="5"/>
      <c r="AA243" s="14"/>
      <c r="AB243" s="5"/>
      <c r="AC243" s="28"/>
      <c r="AD243" s="5"/>
      <c r="AE243" s="14"/>
      <c r="AF243" s="5"/>
      <c r="AG243" s="7"/>
    </row>
    <row r="244" spans="1:33" s="54" customFormat="1">
      <c r="A244" s="8" t="s">
        <v>719</v>
      </c>
      <c r="B244" s="8" t="s">
        <v>191</v>
      </c>
      <c r="C244" s="9" t="s">
        <v>275</v>
      </c>
      <c r="D244" s="185">
        <v>7001</v>
      </c>
      <c r="E244" s="188">
        <v>70001</v>
      </c>
      <c r="F244" s="9" t="s">
        <v>83</v>
      </c>
      <c r="G244" s="9" t="s">
        <v>84</v>
      </c>
      <c r="H244" s="10">
        <v>258719</v>
      </c>
      <c r="I244" s="11">
        <v>78</v>
      </c>
      <c r="J244" s="24">
        <v>0</v>
      </c>
      <c r="K244" s="12"/>
      <c r="L244" s="14">
        <v>0</v>
      </c>
      <c r="M244" s="14"/>
      <c r="N244" s="21">
        <v>0</v>
      </c>
      <c r="O244" s="14"/>
      <c r="P244" s="21">
        <v>313828</v>
      </c>
      <c r="Q244" s="14"/>
      <c r="R244" s="21">
        <v>0</v>
      </c>
      <c r="S244" s="14"/>
      <c r="T244" s="21">
        <v>270141</v>
      </c>
      <c r="U244" s="14"/>
      <c r="V244" s="22">
        <v>583969</v>
      </c>
      <c r="W244" s="14"/>
      <c r="X244" s="5" t="str">
        <f t="shared" si="3"/>
        <v>No</v>
      </c>
      <c r="Y244" s="14"/>
      <c r="Z244" s="5"/>
      <c r="AA244" s="14"/>
      <c r="AB244" s="5"/>
      <c r="AC244" s="28"/>
      <c r="AD244" s="5"/>
      <c r="AE244" s="14"/>
      <c r="AF244" s="5"/>
      <c r="AG244" s="7"/>
    </row>
    <row r="245" spans="1:33" s="54" customFormat="1">
      <c r="A245" s="8" t="s">
        <v>2072</v>
      </c>
      <c r="B245" s="8" t="s">
        <v>2073</v>
      </c>
      <c r="C245" s="9" t="s">
        <v>91</v>
      </c>
      <c r="D245" s="185">
        <v>9162</v>
      </c>
      <c r="E245" s="188">
        <v>90162</v>
      </c>
      <c r="F245" s="9" t="s">
        <v>88</v>
      </c>
      <c r="G245" s="9" t="s">
        <v>84</v>
      </c>
      <c r="H245" s="10">
        <v>277634</v>
      </c>
      <c r="I245" s="11">
        <v>78</v>
      </c>
      <c r="J245" s="24">
        <v>0</v>
      </c>
      <c r="K245" s="12"/>
      <c r="L245" s="14">
        <v>0</v>
      </c>
      <c r="M245" s="14"/>
      <c r="N245" s="21">
        <v>0</v>
      </c>
      <c r="O245" s="14"/>
      <c r="P245" s="21">
        <v>554084</v>
      </c>
      <c r="Q245" s="14"/>
      <c r="R245" s="21">
        <v>331547</v>
      </c>
      <c r="S245" s="14"/>
      <c r="T245" s="21">
        <v>9883155</v>
      </c>
      <c r="U245" s="14"/>
      <c r="V245" s="22">
        <v>10768786</v>
      </c>
      <c r="W245" s="14"/>
      <c r="X245" s="5" t="str">
        <f t="shared" si="3"/>
        <v>No</v>
      </c>
      <c r="Y245" s="14"/>
      <c r="Z245" s="5"/>
      <c r="AA245" s="14"/>
      <c r="AB245" s="5"/>
      <c r="AC245" s="28"/>
      <c r="AD245" s="5"/>
      <c r="AE245" s="14"/>
      <c r="AF245" s="5"/>
      <c r="AG245" s="7"/>
    </row>
    <row r="246" spans="1:33" s="54" customFormat="1">
      <c r="A246" s="8" t="s">
        <v>2839</v>
      </c>
      <c r="B246" s="8" t="s">
        <v>2840</v>
      </c>
      <c r="C246" s="9" t="s">
        <v>188</v>
      </c>
      <c r="D246" s="185">
        <v>9241</v>
      </c>
      <c r="E246" s="188">
        <v>90241</v>
      </c>
      <c r="F246" s="9" t="s">
        <v>83</v>
      </c>
      <c r="G246" s="9" t="s">
        <v>84</v>
      </c>
      <c r="H246" s="10">
        <v>55934</v>
      </c>
      <c r="I246" s="11">
        <v>78</v>
      </c>
      <c r="J246" s="24">
        <v>0</v>
      </c>
      <c r="K246" s="12"/>
      <c r="L246" s="14">
        <v>0</v>
      </c>
      <c r="M246" s="14"/>
      <c r="N246" s="21">
        <v>0</v>
      </c>
      <c r="O246" s="14"/>
      <c r="P246" s="21">
        <v>1567698</v>
      </c>
      <c r="Q246" s="14"/>
      <c r="R246" s="21">
        <v>0</v>
      </c>
      <c r="S246" s="14"/>
      <c r="T246" s="21">
        <v>998734</v>
      </c>
      <c r="U246" s="14"/>
      <c r="V246" s="22">
        <v>2566432</v>
      </c>
      <c r="W246" s="14"/>
      <c r="X246" s="5" t="str">
        <f t="shared" si="3"/>
        <v>No</v>
      </c>
      <c r="Y246" s="14"/>
      <c r="Z246" s="5"/>
      <c r="AA246" s="14"/>
      <c r="AB246" s="5"/>
      <c r="AC246" s="28"/>
      <c r="AD246" s="5"/>
      <c r="AE246" s="14"/>
      <c r="AF246" s="5"/>
      <c r="AG246" s="7"/>
    </row>
    <row r="247" spans="1:33" s="54" customFormat="1">
      <c r="A247" s="8" t="s">
        <v>513</v>
      </c>
      <c r="B247" s="8" t="s">
        <v>514</v>
      </c>
      <c r="C247" s="9" t="s">
        <v>82</v>
      </c>
      <c r="D247" s="185">
        <v>2075</v>
      </c>
      <c r="E247" s="188">
        <v>20075</v>
      </c>
      <c r="F247" s="9" t="s">
        <v>88</v>
      </c>
      <c r="G247" s="9" t="s">
        <v>84</v>
      </c>
      <c r="H247" s="10">
        <v>5441567</v>
      </c>
      <c r="I247" s="11">
        <v>78</v>
      </c>
      <c r="J247" s="24">
        <v>0</v>
      </c>
      <c r="K247" s="12"/>
      <c r="L247" s="14">
        <v>0</v>
      </c>
      <c r="M247" s="14"/>
      <c r="N247" s="21">
        <v>1804659</v>
      </c>
      <c r="O247" s="14"/>
      <c r="P247" s="21">
        <v>0</v>
      </c>
      <c r="Q247" s="14"/>
      <c r="R247" s="21">
        <v>0</v>
      </c>
      <c r="S247" s="14"/>
      <c r="T247" s="21">
        <v>7518422</v>
      </c>
      <c r="U247" s="14"/>
      <c r="V247" s="22">
        <v>9323081</v>
      </c>
      <c r="W247" s="14"/>
      <c r="X247" s="5" t="str">
        <f t="shared" si="3"/>
        <v>No</v>
      </c>
      <c r="Y247" s="14"/>
      <c r="Z247" s="5"/>
      <c r="AA247" s="14"/>
      <c r="AB247" s="5"/>
      <c r="AC247" s="28"/>
      <c r="AD247" s="5"/>
      <c r="AE247" s="14"/>
      <c r="AF247" s="5"/>
      <c r="AG247" s="7"/>
    </row>
    <row r="248" spans="1:33" s="54" customFormat="1">
      <c r="A248" s="8" t="s">
        <v>1905</v>
      </c>
      <c r="B248" s="8" t="s">
        <v>1906</v>
      </c>
      <c r="C248" s="9" t="s">
        <v>265</v>
      </c>
      <c r="D248" s="185" t="s">
        <v>1907</v>
      </c>
      <c r="E248" s="188" t="s">
        <v>1908</v>
      </c>
      <c r="F248" s="9" t="s">
        <v>88</v>
      </c>
      <c r="G248" s="9" t="s">
        <v>147</v>
      </c>
      <c r="H248" s="10">
        <v>0</v>
      </c>
      <c r="I248" s="11">
        <v>77</v>
      </c>
      <c r="J248" s="24">
        <v>0</v>
      </c>
      <c r="K248" s="12"/>
      <c r="L248" s="14">
        <v>0</v>
      </c>
      <c r="M248" s="14"/>
      <c r="N248" s="21">
        <v>0</v>
      </c>
      <c r="O248" s="14"/>
      <c r="P248" s="21">
        <v>27228</v>
      </c>
      <c r="Q248" s="14"/>
      <c r="R248" s="21">
        <v>0</v>
      </c>
      <c r="S248" s="14"/>
      <c r="T248" s="21">
        <v>34035</v>
      </c>
      <c r="U248" s="14"/>
      <c r="V248" s="22">
        <v>61263</v>
      </c>
      <c r="W248" s="14"/>
      <c r="X248" s="5" t="str">
        <f t="shared" si="3"/>
        <v>No</v>
      </c>
      <c r="Y248" s="14"/>
      <c r="Z248" s="5"/>
      <c r="AA248" s="14"/>
      <c r="AB248" s="5"/>
      <c r="AC248" s="28"/>
      <c r="AD248" s="5"/>
      <c r="AE248" s="14"/>
      <c r="AF248" s="5"/>
      <c r="AG248" s="7"/>
    </row>
    <row r="249" spans="1:33" s="54" customFormat="1">
      <c r="A249" s="8" t="s">
        <v>3606</v>
      </c>
      <c r="B249" s="8" t="s">
        <v>3546</v>
      </c>
      <c r="C249" s="9" t="s">
        <v>109</v>
      </c>
      <c r="D249" s="185" t="s">
        <v>3607</v>
      </c>
      <c r="E249" s="188" t="s">
        <v>3608</v>
      </c>
      <c r="F249" s="9" t="s">
        <v>157</v>
      </c>
      <c r="G249" s="9" t="s">
        <v>147</v>
      </c>
      <c r="H249" s="10">
        <v>0</v>
      </c>
      <c r="I249" s="11">
        <v>77</v>
      </c>
      <c r="J249" s="24">
        <v>0</v>
      </c>
      <c r="K249" s="12"/>
      <c r="L249" s="14">
        <v>0</v>
      </c>
      <c r="M249" s="14"/>
      <c r="N249" s="21">
        <v>0</v>
      </c>
      <c r="O249" s="14"/>
      <c r="P249" s="21">
        <v>0</v>
      </c>
      <c r="Q249" s="14"/>
      <c r="R249" s="21">
        <v>0</v>
      </c>
      <c r="S249" s="14"/>
      <c r="T249" s="21">
        <v>388000</v>
      </c>
      <c r="U249" s="14"/>
      <c r="V249" s="22">
        <v>388000</v>
      </c>
      <c r="W249" s="14"/>
      <c r="X249" s="5" t="str">
        <f t="shared" si="3"/>
        <v>No</v>
      </c>
      <c r="Y249" s="14"/>
      <c r="Z249" s="5"/>
      <c r="AA249" s="14"/>
      <c r="AB249" s="5"/>
      <c r="AC249" s="28"/>
      <c r="AD249" s="5"/>
      <c r="AE249" s="14"/>
      <c r="AF249" s="5"/>
      <c r="AG249" s="7"/>
    </row>
    <row r="250" spans="1:33" s="54" customFormat="1">
      <c r="A250" s="8" t="s">
        <v>1788</v>
      </c>
      <c r="B250" s="8" t="s">
        <v>273</v>
      </c>
      <c r="C250" s="9" t="s">
        <v>274</v>
      </c>
      <c r="D250" s="185" t="s">
        <v>1789</v>
      </c>
      <c r="E250" s="188">
        <v>40950</v>
      </c>
      <c r="F250" s="9" t="s">
        <v>88</v>
      </c>
      <c r="G250" s="9" t="s">
        <v>5756</v>
      </c>
      <c r="H250" s="10">
        <v>120415</v>
      </c>
      <c r="I250" s="11">
        <v>77</v>
      </c>
      <c r="J250" s="24">
        <v>0</v>
      </c>
      <c r="K250" s="12"/>
      <c r="L250" s="14">
        <v>14435</v>
      </c>
      <c r="M250" s="14"/>
      <c r="N250" s="21">
        <v>0</v>
      </c>
      <c r="O250" s="14"/>
      <c r="P250" s="21">
        <v>44063</v>
      </c>
      <c r="Q250" s="14"/>
      <c r="R250" s="21">
        <v>58498</v>
      </c>
      <c r="S250" s="14"/>
      <c r="T250" s="21">
        <v>898454</v>
      </c>
      <c r="U250" s="14"/>
      <c r="V250" s="22">
        <v>1015450</v>
      </c>
      <c r="W250" s="14"/>
      <c r="X250" s="5" t="str">
        <f t="shared" si="3"/>
        <v>No</v>
      </c>
      <c r="Y250" s="14"/>
      <c r="Z250" s="5"/>
      <c r="AA250" s="14"/>
      <c r="AB250" s="5"/>
      <c r="AC250" s="28"/>
      <c r="AD250" s="5"/>
      <c r="AE250" s="14"/>
      <c r="AF250" s="5"/>
      <c r="AG250" s="7"/>
    </row>
    <row r="251" spans="1:33" s="54" customFormat="1">
      <c r="A251" s="8" t="s">
        <v>1696</v>
      </c>
      <c r="B251" s="8" t="s">
        <v>557</v>
      </c>
      <c r="C251" s="9" t="s">
        <v>154</v>
      </c>
      <c r="D251" s="185">
        <v>4110</v>
      </c>
      <c r="E251" s="188">
        <v>40110</v>
      </c>
      <c r="F251" s="9" t="s">
        <v>88</v>
      </c>
      <c r="G251" s="9" t="s">
        <v>84</v>
      </c>
      <c r="H251" s="10">
        <v>548404</v>
      </c>
      <c r="I251" s="11">
        <v>77</v>
      </c>
      <c r="J251" s="24">
        <v>0</v>
      </c>
      <c r="K251" s="12"/>
      <c r="L251" s="14">
        <v>0</v>
      </c>
      <c r="M251" s="14"/>
      <c r="N251" s="21">
        <v>0</v>
      </c>
      <c r="O251" s="14"/>
      <c r="P251" s="21">
        <v>1304535</v>
      </c>
      <c r="Q251" s="14"/>
      <c r="R251" s="21">
        <v>0</v>
      </c>
      <c r="S251" s="14"/>
      <c r="T251" s="21">
        <v>2631560</v>
      </c>
      <c r="U251" s="14"/>
      <c r="V251" s="22">
        <v>3936095</v>
      </c>
      <c r="W251" s="14"/>
      <c r="X251" s="5" t="str">
        <f t="shared" si="3"/>
        <v>No</v>
      </c>
      <c r="Y251" s="14"/>
      <c r="Z251" s="5"/>
      <c r="AA251" s="14"/>
      <c r="AB251" s="5"/>
      <c r="AC251" s="28"/>
      <c r="AD251" s="5"/>
      <c r="AE251" s="14"/>
      <c r="AF251" s="5"/>
      <c r="AG251" s="7"/>
    </row>
    <row r="252" spans="1:33" s="54" customFormat="1">
      <c r="A252" s="8" t="s">
        <v>239</v>
      </c>
      <c r="B252" s="8" t="s">
        <v>240</v>
      </c>
      <c r="C252" s="9" t="s">
        <v>109</v>
      </c>
      <c r="D252" s="185">
        <v>4196</v>
      </c>
      <c r="E252" s="188">
        <v>40196</v>
      </c>
      <c r="F252" s="9" t="s">
        <v>125</v>
      </c>
      <c r="G252" s="9" t="s">
        <v>84</v>
      </c>
      <c r="H252" s="10">
        <v>972546</v>
      </c>
      <c r="I252" s="11">
        <v>77</v>
      </c>
      <c r="J252" s="24">
        <v>61329</v>
      </c>
      <c r="K252" s="12"/>
      <c r="L252" s="14">
        <v>0</v>
      </c>
      <c r="M252" s="14"/>
      <c r="N252" s="21">
        <v>0</v>
      </c>
      <c r="O252" s="14"/>
      <c r="P252" s="21">
        <v>0</v>
      </c>
      <c r="Q252" s="14"/>
      <c r="R252" s="21">
        <v>0</v>
      </c>
      <c r="S252" s="14"/>
      <c r="T252" s="21">
        <v>296855</v>
      </c>
      <c r="U252" s="14"/>
      <c r="V252" s="22">
        <v>358184</v>
      </c>
      <c r="W252" s="14"/>
      <c r="X252" s="5" t="str">
        <f t="shared" si="3"/>
        <v>No</v>
      </c>
      <c r="Y252" s="14"/>
      <c r="Z252" s="5"/>
      <c r="AA252" s="14"/>
      <c r="AB252" s="5"/>
      <c r="AC252" s="28"/>
      <c r="AD252" s="5"/>
      <c r="AE252" s="14"/>
      <c r="AF252" s="5"/>
      <c r="AG252" s="7"/>
    </row>
    <row r="253" spans="1:33" s="54" customFormat="1">
      <c r="A253" s="8" t="s">
        <v>4793</v>
      </c>
      <c r="B253" s="8" t="s">
        <v>4794</v>
      </c>
      <c r="C253" s="9" t="s">
        <v>58</v>
      </c>
      <c r="D253" s="185">
        <v>5001</v>
      </c>
      <c r="E253" s="188">
        <v>50001</v>
      </c>
      <c r="F253" s="9" t="s">
        <v>83</v>
      </c>
      <c r="G253" s="9" t="s">
        <v>84</v>
      </c>
      <c r="H253" s="10">
        <v>216154</v>
      </c>
      <c r="I253" s="11">
        <v>76</v>
      </c>
      <c r="J253" s="24">
        <v>0</v>
      </c>
      <c r="K253" s="12"/>
      <c r="L253" s="14">
        <v>0</v>
      </c>
      <c r="M253" s="14"/>
      <c r="N253" s="21">
        <v>0</v>
      </c>
      <c r="O253" s="14"/>
      <c r="P253" s="21">
        <v>302663</v>
      </c>
      <c r="Q253" s="14"/>
      <c r="R253" s="21">
        <v>0</v>
      </c>
      <c r="S253" s="14"/>
      <c r="T253" s="21">
        <v>1142802</v>
      </c>
      <c r="U253" s="14"/>
      <c r="V253" s="22">
        <v>1445465</v>
      </c>
      <c r="W253" s="14"/>
      <c r="X253" s="5" t="str">
        <f t="shared" si="3"/>
        <v>No</v>
      </c>
      <c r="Y253" s="14"/>
      <c r="Z253" s="5"/>
      <c r="AA253" s="14"/>
      <c r="AB253" s="5"/>
      <c r="AC253" s="28"/>
      <c r="AD253" s="5"/>
      <c r="AE253" s="14"/>
      <c r="AF253" s="5"/>
      <c r="AG253" s="7"/>
    </row>
    <row r="254" spans="1:33" s="54" customFormat="1">
      <c r="A254" s="8" t="s">
        <v>710</v>
      </c>
      <c r="B254" s="8" t="s">
        <v>441</v>
      </c>
      <c r="C254" s="9" t="s">
        <v>274</v>
      </c>
      <c r="D254" s="185">
        <v>4002</v>
      </c>
      <c r="E254" s="188">
        <v>40002</v>
      </c>
      <c r="F254" s="9" t="s">
        <v>83</v>
      </c>
      <c r="G254" s="9" t="s">
        <v>84</v>
      </c>
      <c r="H254" s="10">
        <v>558696</v>
      </c>
      <c r="I254" s="11">
        <v>75</v>
      </c>
      <c r="J254" s="24">
        <v>0</v>
      </c>
      <c r="K254" s="12"/>
      <c r="L254" s="14">
        <v>0</v>
      </c>
      <c r="M254" s="14"/>
      <c r="N254" s="21">
        <v>0</v>
      </c>
      <c r="O254" s="14"/>
      <c r="P254" s="21">
        <v>77602</v>
      </c>
      <c r="Q254" s="14"/>
      <c r="R254" s="21">
        <v>77602</v>
      </c>
      <c r="S254" s="14"/>
      <c r="T254" s="21">
        <v>620820</v>
      </c>
      <c r="U254" s="14"/>
      <c r="V254" s="22">
        <v>776024</v>
      </c>
      <c r="W254" s="14"/>
      <c r="X254" s="5" t="str">
        <f t="shared" si="3"/>
        <v>No</v>
      </c>
      <c r="Y254" s="14"/>
      <c r="Z254" s="5"/>
      <c r="AA254" s="14"/>
      <c r="AB254" s="5"/>
      <c r="AC254" s="28"/>
      <c r="AD254" s="5"/>
      <c r="AE254" s="14"/>
      <c r="AF254" s="5"/>
      <c r="AG254" s="7"/>
    </row>
    <row r="255" spans="1:33" s="54" customFormat="1">
      <c r="A255" s="8" t="s">
        <v>647</v>
      </c>
      <c r="B255" s="8" t="s">
        <v>561</v>
      </c>
      <c r="C255" s="9" t="s">
        <v>648</v>
      </c>
      <c r="D255" s="185">
        <v>1066</v>
      </c>
      <c r="E255" s="188">
        <v>10066</v>
      </c>
      <c r="F255" s="9" t="s">
        <v>88</v>
      </c>
      <c r="G255" s="9" t="s">
        <v>84</v>
      </c>
      <c r="H255" s="10">
        <v>108740</v>
      </c>
      <c r="I255" s="11">
        <v>75</v>
      </c>
      <c r="J255" s="24">
        <v>0</v>
      </c>
      <c r="K255" s="12"/>
      <c r="L255" s="14">
        <v>0</v>
      </c>
      <c r="M255" s="14"/>
      <c r="N255" s="21">
        <v>0</v>
      </c>
      <c r="O255" s="14"/>
      <c r="P255" s="21">
        <v>283071</v>
      </c>
      <c r="Q255" s="14"/>
      <c r="R255" s="21">
        <v>369101</v>
      </c>
      <c r="S255" s="14"/>
      <c r="T255" s="21">
        <v>2608663</v>
      </c>
      <c r="U255" s="14"/>
      <c r="V255" s="22">
        <v>3260835</v>
      </c>
      <c r="W255" s="14"/>
      <c r="X255" s="5" t="str">
        <f t="shared" si="3"/>
        <v>No</v>
      </c>
      <c r="Y255" s="14"/>
      <c r="Z255" s="5"/>
      <c r="AA255" s="14"/>
      <c r="AB255" s="5"/>
      <c r="AC255" s="28"/>
      <c r="AD255" s="5"/>
      <c r="AE255" s="14"/>
      <c r="AF255" s="5"/>
      <c r="AG255" s="7"/>
    </row>
    <row r="256" spans="1:33" s="54" customFormat="1">
      <c r="A256" s="8" t="s">
        <v>1358</v>
      </c>
      <c r="B256" s="8" t="s">
        <v>1359</v>
      </c>
      <c r="C256" s="9" t="s">
        <v>120</v>
      </c>
      <c r="D256" s="185">
        <v>6059</v>
      </c>
      <c r="E256" s="188">
        <v>60059</v>
      </c>
      <c r="F256" s="9" t="s">
        <v>88</v>
      </c>
      <c r="G256" s="9" t="s">
        <v>84</v>
      </c>
      <c r="H256" s="10">
        <v>171345</v>
      </c>
      <c r="I256" s="11">
        <v>75</v>
      </c>
      <c r="J256" s="24">
        <v>0</v>
      </c>
      <c r="K256" s="12"/>
      <c r="L256" s="14">
        <v>0</v>
      </c>
      <c r="M256" s="14"/>
      <c r="N256" s="21">
        <v>0</v>
      </c>
      <c r="O256" s="14"/>
      <c r="P256" s="21">
        <v>457110</v>
      </c>
      <c r="Q256" s="14"/>
      <c r="R256" s="21">
        <v>0</v>
      </c>
      <c r="S256" s="14"/>
      <c r="T256" s="21">
        <v>2816438</v>
      </c>
      <c r="U256" s="14"/>
      <c r="V256" s="22">
        <v>3273548</v>
      </c>
      <c r="W256" s="14"/>
      <c r="X256" s="5" t="str">
        <f t="shared" si="3"/>
        <v>No</v>
      </c>
      <c r="Y256" s="14"/>
      <c r="Z256" s="5"/>
      <c r="AA256" s="14"/>
      <c r="AB256" s="5"/>
      <c r="AC256" s="28"/>
      <c r="AD256" s="5"/>
      <c r="AE256" s="14"/>
      <c r="AF256" s="5"/>
      <c r="AG256" s="7"/>
    </row>
    <row r="257" spans="1:33" s="54" customFormat="1">
      <c r="A257" s="8" t="s">
        <v>2669</v>
      </c>
      <c r="B257" s="8" t="s">
        <v>2670</v>
      </c>
      <c r="C257" s="9" t="s">
        <v>120</v>
      </c>
      <c r="D257" s="185">
        <v>6114</v>
      </c>
      <c r="E257" s="188">
        <v>60114</v>
      </c>
      <c r="F257" s="9" t="s">
        <v>83</v>
      </c>
      <c r="G257" s="9" t="s">
        <v>84</v>
      </c>
      <c r="H257" s="10">
        <v>5121892</v>
      </c>
      <c r="I257" s="11">
        <v>74</v>
      </c>
      <c r="J257" s="24">
        <v>0</v>
      </c>
      <c r="K257" s="12"/>
      <c r="L257" s="14">
        <v>0</v>
      </c>
      <c r="M257" s="14"/>
      <c r="N257" s="21">
        <v>0</v>
      </c>
      <c r="O257" s="14"/>
      <c r="P257" s="21">
        <v>463</v>
      </c>
      <c r="Q257" s="14"/>
      <c r="R257" s="21">
        <v>83533</v>
      </c>
      <c r="S257" s="14"/>
      <c r="T257" s="21">
        <v>1782094</v>
      </c>
      <c r="U257" s="14"/>
      <c r="V257" s="22">
        <v>1866090</v>
      </c>
      <c r="W257" s="14"/>
      <c r="X257" s="5" t="str">
        <f t="shared" si="3"/>
        <v>No</v>
      </c>
      <c r="Y257" s="14"/>
      <c r="Z257" s="5"/>
      <c r="AA257" s="14"/>
      <c r="AB257" s="5"/>
      <c r="AC257" s="28"/>
      <c r="AD257" s="5"/>
      <c r="AE257" s="14"/>
      <c r="AF257" s="5"/>
      <c r="AG257" s="7"/>
    </row>
    <row r="258" spans="1:33" s="54" customFormat="1">
      <c r="A258" s="8" t="s">
        <v>3549</v>
      </c>
      <c r="B258" s="8" t="s">
        <v>3550</v>
      </c>
      <c r="C258" s="9" t="s">
        <v>109</v>
      </c>
      <c r="D258" s="185" t="s">
        <v>3551</v>
      </c>
      <c r="E258" s="188">
        <v>41105</v>
      </c>
      <c r="F258" s="9" t="s">
        <v>157</v>
      </c>
      <c r="G258" s="9" t="s">
        <v>84</v>
      </c>
      <c r="H258" s="10">
        <v>70543</v>
      </c>
      <c r="I258" s="11">
        <v>74</v>
      </c>
      <c r="J258" s="24">
        <v>0</v>
      </c>
      <c r="K258" s="12"/>
      <c r="L258" s="14">
        <v>0</v>
      </c>
      <c r="M258" s="14"/>
      <c r="N258" s="21">
        <v>0</v>
      </c>
      <c r="O258" s="14"/>
      <c r="P258" s="21">
        <v>0</v>
      </c>
      <c r="Q258" s="14"/>
      <c r="R258" s="21">
        <v>0</v>
      </c>
      <c r="S258" s="14"/>
      <c r="T258" s="21">
        <v>309468</v>
      </c>
      <c r="U258" s="14"/>
      <c r="V258" s="22">
        <v>309468</v>
      </c>
      <c r="W258" s="14"/>
      <c r="X258" s="5" t="str">
        <f t="shared" si="3"/>
        <v>No</v>
      </c>
      <c r="Y258" s="14"/>
      <c r="Z258" s="5"/>
      <c r="AA258" s="14"/>
      <c r="AB258" s="5"/>
      <c r="AC258" s="28"/>
      <c r="AD258" s="5"/>
      <c r="AE258" s="14"/>
      <c r="AF258" s="5"/>
      <c r="AG258" s="7"/>
    </row>
    <row r="259" spans="1:33" s="54" customFormat="1">
      <c r="A259" s="8" t="s">
        <v>4031</v>
      </c>
      <c r="B259" s="8" t="s">
        <v>4032</v>
      </c>
      <c r="C259" s="9" t="s">
        <v>163</v>
      </c>
      <c r="D259" s="185">
        <v>1006</v>
      </c>
      <c r="E259" s="188">
        <v>10006</v>
      </c>
      <c r="F259" s="9" t="s">
        <v>88</v>
      </c>
      <c r="G259" s="9" t="s">
        <v>84</v>
      </c>
      <c r="H259" s="10">
        <v>149443</v>
      </c>
      <c r="I259" s="11">
        <v>74</v>
      </c>
      <c r="J259" s="24">
        <v>0</v>
      </c>
      <c r="K259" s="12"/>
      <c r="L259" s="14">
        <v>1</v>
      </c>
      <c r="M259" s="14"/>
      <c r="N259" s="21">
        <v>0</v>
      </c>
      <c r="O259" s="14"/>
      <c r="P259" s="21">
        <v>0</v>
      </c>
      <c r="Q259" s="14"/>
      <c r="R259" s="21">
        <v>2615378</v>
      </c>
      <c r="S259" s="14"/>
      <c r="T259" s="21">
        <v>1103856</v>
      </c>
      <c r="U259" s="14"/>
      <c r="V259" s="22">
        <v>3719235</v>
      </c>
      <c r="W259" s="14"/>
      <c r="X259" s="5" t="str">
        <f t="shared" ref="X259:X322" si="4">IF(W259&amp;U259&amp;S259&amp;Q259&amp;O259&amp;M259&amp;K259&lt;&gt;"","Yes","No")</f>
        <v>No</v>
      </c>
      <c r="Y259" s="14"/>
      <c r="Z259" s="5"/>
      <c r="AA259" s="14"/>
      <c r="AB259" s="5"/>
      <c r="AC259" s="28"/>
      <c r="AD259" s="5"/>
      <c r="AE259" s="14"/>
      <c r="AF259" s="5"/>
      <c r="AG259" s="7"/>
    </row>
    <row r="260" spans="1:33" s="54" customFormat="1">
      <c r="A260" s="8" t="s">
        <v>6527</v>
      </c>
      <c r="B260" s="8" t="s">
        <v>5163</v>
      </c>
      <c r="C260" s="9" t="s">
        <v>120</v>
      </c>
      <c r="D260" s="185" t="s">
        <v>5164</v>
      </c>
      <c r="E260" s="188" t="s">
        <v>5165</v>
      </c>
      <c r="F260" s="9" t="s">
        <v>88</v>
      </c>
      <c r="G260" s="9" t="s">
        <v>147</v>
      </c>
      <c r="H260" s="10">
        <v>0</v>
      </c>
      <c r="I260" s="11">
        <v>74</v>
      </c>
      <c r="J260" s="24">
        <v>0</v>
      </c>
      <c r="K260" s="12"/>
      <c r="L260" s="14">
        <v>0</v>
      </c>
      <c r="M260" s="14"/>
      <c r="N260" s="21">
        <v>0</v>
      </c>
      <c r="O260" s="14"/>
      <c r="P260" s="21">
        <v>0</v>
      </c>
      <c r="Q260" s="14"/>
      <c r="R260" s="21">
        <v>0</v>
      </c>
      <c r="S260" s="14"/>
      <c r="T260" s="21">
        <v>9607</v>
      </c>
      <c r="U260" s="14"/>
      <c r="V260" s="22">
        <v>9607</v>
      </c>
      <c r="W260" s="14"/>
      <c r="X260" s="5" t="str">
        <f t="shared" si="4"/>
        <v>No</v>
      </c>
      <c r="Y260" s="14"/>
      <c r="Z260" s="5"/>
      <c r="AA260" s="14"/>
      <c r="AB260" s="5"/>
      <c r="AC260" s="28"/>
      <c r="AD260" s="5"/>
      <c r="AE260" s="14"/>
      <c r="AF260" s="5"/>
      <c r="AG260" s="7"/>
    </row>
    <row r="261" spans="1:33" s="54" customFormat="1">
      <c r="A261" s="8" t="s">
        <v>1964</v>
      </c>
      <c r="B261" s="8" t="s">
        <v>1965</v>
      </c>
      <c r="C261" s="9" t="s">
        <v>124</v>
      </c>
      <c r="D261" s="185">
        <v>6022</v>
      </c>
      <c r="E261" s="188">
        <v>60022</v>
      </c>
      <c r="F261" s="9" t="s">
        <v>88</v>
      </c>
      <c r="G261" s="9" t="s">
        <v>84</v>
      </c>
      <c r="H261" s="10">
        <v>594309</v>
      </c>
      <c r="I261" s="11">
        <v>74</v>
      </c>
      <c r="J261" s="24">
        <v>0</v>
      </c>
      <c r="K261" s="12"/>
      <c r="L261" s="14">
        <v>0</v>
      </c>
      <c r="M261" s="14"/>
      <c r="N261" s="21">
        <v>0</v>
      </c>
      <c r="O261" s="14"/>
      <c r="P261" s="21">
        <v>3591285</v>
      </c>
      <c r="Q261" s="14"/>
      <c r="R261" s="21">
        <v>0</v>
      </c>
      <c r="S261" s="14"/>
      <c r="T261" s="21">
        <v>1090107</v>
      </c>
      <c r="U261" s="14"/>
      <c r="V261" s="22">
        <v>4681392</v>
      </c>
      <c r="W261" s="14"/>
      <c r="X261" s="5" t="str">
        <f t="shared" si="4"/>
        <v>No</v>
      </c>
      <c r="Y261" s="14"/>
      <c r="Z261" s="5"/>
      <c r="AA261" s="14"/>
      <c r="AB261" s="5"/>
      <c r="AC261" s="28"/>
      <c r="AD261" s="5"/>
      <c r="AE261" s="14"/>
      <c r="AF261" s="5"/>
      <c r="AG261" s="7"/>
    </row>
    <row r="262" spans="1:33" s="54" customFormat="1">
      <c r="A262" s="8" t="s">
        <v>529</v>
      </c>
      <c r="B262" s="8" t="s">
        <v>530</v>
      </c>
      <c r="C262" s="9" t="s">
        <v>213</v>
      </c>
      <c r="D262" s="185">
        <v>6033</v>
      </c>
      <c r="E262" s="188">
        <v>60033</v>
      </c>
      <c r="F262" s="9" t="s">
        <v>88</v>
      </c>
      <c r="G262" s="9" t="s">
        <v>84</v>
      </c>
      <c r="H262" s="10">
        <v>431388</v>
      </c>
      <c r="I262" s="11">
        <v>73</v>
      </c>
      <c r="J262" s="24">
        <v>0</v>
      </c>
      <c r="K262" s="12"/>
      <c r="L262" s="14">
        <v>24830</v>
      </c>
      <c r="M262" s="14"/>
      <c r="N262" s="21">
        <v>0</v>
      </c>
      <c r="O262" s="14"/>
      <c r="P262" s="21">
        <v>0</v>
      </c>
      <c r="Q262" s="14"/>
      <c r="R262" s="21">
        <v>399393</v>
      </c>
      <c r="S262" s="14"/>
      <c r="T262" s="21">
        <v>5243970</v>
      </c>
      <c r="U262" s="14"/>
      <c r="V262" s="22">
        <v>5668193</v>
      </c>
      <c r="W262" s="14"/>
      <c r="X262" s="5" t="str">
        <f t="shared" si="4"/>
        <v>No</v>
      </c>
      <c r="Y262" s="14"/>
      <c r="Z262" s="5"/>
      <c r="AA262" s="14"/>
      <c r="AB262" s="5"/>
      <c r="AC262" s="28"/>
      <c r="AD262" s="5"/>
      <c r="AE262" s="14"/>
      <c r="AF262" s="5"/>
      <c r="AG262" s="7"/>
    </row>
    <row r="263" spans="1:33" s="54" customFormat="1">
      <c r="A263" s="8" t="s">
        <v>1727</v>
      </c>
      <c r="B263" s="8" t="s">
        <v>561</v>
      </c>
      <c r="C263" s="9" t="s">
        <v>648</v>
      </c>
      <c r="D263" s="185" t="s">
        <v>1728</v>
      </c>
      <c r="E263" s="188" t="s">
        <v>1729</v>
      </c>
      <c r="F263" s="9" t="s">
        <v>88</v>
      </c>
      <c r="G263" s="9" t="s">
        <v>147</v>
      </c>
      <c r="H263" s="10">
        <v>0</v>
      </c>
      <c r="I263" s="11">
        <v>73</v>
      </c>
      <c r="J263" s="24">
        <v>0</v>
      </c>
      <c r="K263" s="12"/>
      <c r="L263" s="14">
        <v>0</v>
      </c>
      <c r="M263" s="14"/>
      <c r="N263" s="21">
        <v>0</v>
      </c>
      <c r="O263" s="14"/>
      <c r="P263" s="21">
        <v>45284</v>
      </c>
      <c r="Q263" s="14"/>
      <c r="R263" s="21">
        <v>91095</v>
      </c>
      <c r="S263" s="14"/>
      <c r="T263" s="21">
        <v>545522</v>
      </c>
      <c r="U263" s="14"/>
      <c r="V263" s="22">
        <v>681901</v>
      </c>
      <c r="W263" s="14"/>
      <c r="X263" s="5" t="str">
        <f t="shared" si="4"/>
        <v>No</v>
      </c>
      <c r="Y263" s="14"/>
      <c r="Z263" s="5"/>
      <c r="AA263" s="14"/>
      <c r="AB263" s="5"/>
      <c r="AC263" s="28"/>
      <c r="AD263" s="5"/>
      <c r="AE263" s="14"/>
      <c r="AF263" s="5"/>
      <c r="AG263" s="7"/>
    </row>
    <row r="264" spans="1:33" s="54" customFormat="1">
      <c r="A264" s="8" t="s">
        <v>6528</v>
      </c>
      <c r="B264" s="8" t="s">
        <v>1020</v>
      </c>
      <c r="C264" s="9" t="s">
        <v>178</v>
      </c>
      <c r="D264" s="185">
        <v>5035</v>
      </c>
      <c r="E264" s="188">
        <v>50035</v>
      </c>
      <c r="F264" s="9" t="s">
        <v>88</v>
      </c>
      <c r="G264" s="9" t="s">
        <v>84</v>
      </c>
      <c r="H264" s="10">
        <v>209703</v>
      </c>
      <c r="I264" s="11">
        <v>73</v>
      </c>
      <c r="J264" s="24">
        <v>0</v>
      </c>
      <c r="K264" s="12"/>
      <c r="L264" s="14">
        <v>0</v>
      </c>
      <c r="M264" s="14"/>
      <c r="N264" s="21">
        <v>0</v>
      </c>
      <c r="O264" s="14"/>
      <c r="P264" s="21">
        <v>0</v>
      </c>
      <c r="Q264" s="14"/>
      <c r="R264" s="21">
        <v>100697</v>
      </c>
      <c r="S264" s="14"/>
      <c r="T264" s="21">
        <v>402811</v>
      </c>
      <c r="U264" s="14"/>
      <c r="V264" s="22">
        <v>503508</v>
      </c>
      <c r="W264" s="14"/>
      <c r="X264" s="5" t="str">
        <f t="shared" si="4"/>
        <v>No</v>
      </c>
      <c r="Y264" s="14"/>
      <c r="Z264" s="5"/>
      <c r="AA264" s="14"/>
      <c r="AB264" s="5"/>
      <c r="AC264" s="28"/>
      <c r="AD264" s="5"/>
      <c r="AE264" s="14"/>
      <c r="AF264" s="5"/>
      <c r="AG264" s="7"/>
    </row>
    <row r="265" spans="1:33" s="54" customFormat="1">
      <c r="A265" s="8" t="s">
        <v>4100</v>
      </c>
      <c r="B265" s="8" t="s">
        <v>1080</v>
      </c>
      <c r="C265" s="9" t="s">
        <v>288</v>
      </c>
      <c r="D265" s="185">
        <v>3015</v>
      </c>
      <c r="E265" s="188">
        <v>30015</v>
      </c>
      <c r="F265" s="9" t="s">
        <v>88</v>
      </c>
      <c r="G265" s="9" t="s">
        <v>84</v>
      </c>
      <c r="H265" s="10">
        <v>381502</v>
      </c>
      <c r="I265" s="11">
        <v>73</v>
      </c>
      <c r="J265" s="24">
        <v>0</v>
      </c>
      <c r="K265" s="12"/>
      <c r="L265" s="14">
        <v>0</v>
      </c>
      <c r="M265" s="14"/>
      <c r="N265" s="21">
        <v>0</v>
      </c>
      <c r="O265" s="14"/>
      <c r="P265" s="21">
        <v>2904</v>
      </c>
      <c r="Q265" s="14"/>
      <c r="R265" s="21">
        <v>263180</v>
      </c>
      <c r="S265" s="14"/>
      <c r="T265" s="21">
        <v>313332</v>
      </c>
      <c r="U265" s="14"/>
      <c r="V265" s="22">
        <v>579416</v>
      </c>
      <c r="W265" s="14"/>
      <c r="X265" s="5" t="str">
        <f t="shared" si="4"/>
        <v>No</v>
      </c>
      <c r="Y265" s="14"/>
      <c r="Z265" s="5"/>
      <c r="AA265" s="14"/>
      <c r="AB265" s="5"/>
      <c r="AC265" s="28"/>
      <c r="AD265" s="5"/>
      <c r="AE265" s="14"/>
      <c r="AF265" s="5"/>
      <c r="AG265" s="7"/>
    </row>
    <row r="266" spans="1:33" s="54" customFormat="1">
      <c r="A266" s="8" t="s">
        <v>1838</v>
      </c>
      <c r="B266" s="8" t="s">
        <v>1839</v>
      </c>
      <c r="C266" s="9" t="s">
        <v>265</v>
      </c>
      <c r="D266" s="185" t="s">
        <v>1840</v>
      </c>
      <c r="E266" s="188" t="s">
        <v>1841</v>
      </c>
      <c r="F266" s="9" t="s">
        <v>88</v>
      </c>
      <c r="G266" s="9" t="s">
        <v>147</v>
      </c>
      <c r="H266" s="10">
        <v>0</v>
      </c>
      <c r="I266" s="11">
        <v>72</v>
      </c>
      <c r="J266" s="24">
        <v>0</v>
      </c>
      <c r="K266" s="12"/>
      <c r="L266" s="14">
        <v>0</v>
      </c>
      <c r="M266" s="14"/>
      <c r="N266" s="21">
        <v>0</v>
      </c>
      <c r="O266" s="14"/>
      <c r="P266" s="21">
        <v>0</v>
      </c>
      <c r="Q266" s="14"/>
      <c r="R266" s="21">
        <v>0</v>
      </c>
      <c r="S266" s="14"/>
      <c r="T266" s="21">
        <v>165854</v>
      </c>
      <c r="U266" s="14"/>
      <c r="V266" s="22">
        <v>165854</v>
      </c>
      <c r="W266" s="14"/>
      <c r="X266" s="5" t="str">
        <f t="shared" si="4"/>
        <v>No</v>
      </c>
      <c r="Y266" s="14"/>
      <c r="Z266" s="5"/>
      <c r="AA266" s="14"/>
      <c r="AB266" s="5"/>
      <c r="AC266" s="28"/>
      <c r="AD266" s="5"/>
      <c r="AE266" s="14"/>
      <c r="AF266" s="5"/>
      <c r="AG266" s="7"/>
    </row>
    <row r="267" spans="1:33" s="54" customFormat="1">
      <c r="A267" s="8" t="s">
        <v>6137</v>
      </c>
      <c r="B267" s="8" t="s">
        <v>1720</v>
      </c>
      <c r="C267" s="9" t="s">
        <v>648</v>
      </c>
      <c r="D267" s="185" t="s">
        <v>1721</v>
      </c>
      <c r="E267" s="188" t="s">
        <v>1722</v>
      </c>
      <c r="F267" s="9" t="s">
        <v>157</v>
      </c>
      <c r="G267" s="9" t="s">
        <v>147</v>
      </c>
      <c r="H267" s="10">
        <v>0</v>
      </c>
      <c r="I267" s="11">
        <v>72</v>
      </c>
      <c r="J267" s="24">
        <v>0</v>
      </c>
      <c r="K267" s="12"/>
      <c r="L267" s="14">
        <v>0</v>
      </c>
      <c r="M267" s="14"/>
      <c r="N267" s="21">
        <v>0</v>
      </c>
      <c r="O267" s="14"/>
      <c r="P267" s="21">
        <v>0</v>
      </c>
      <c r="Q267" s="14"/>
      <c r="R267" s="21">
        <v>0</v>
      </c>
      <c r="S267" s="14"/>
      <c r="T267" s="21">
        <v>0</v>
      </c>
      <c r="U267" s="14"/>
      <c r="V267" s="22">
        <v>0</v>
      </c>
      <c r="W267" s="14"/>
      <c r="X267" s="5" t="str">
        <f t="shared" si="4"/>
        <v>No</v>
      </c>
      <c r="Y267" s="14"/>
      <c r="Z267" s="5"/>
      <c r="AA267" s="14"/>
      <c r="AB267" s="5"/>
      <c r="AC267" s="28"/>
      <c r="AD267" s="5"/>
      <c r="AE267" s="14"/>
      <c r="AF267" s="5"/>
      <c r="AG267" s="7"/>
    </row>
    <row r="268" spans="1:33" s="54" customFormat="1">
      <c r="A268" s="8" t="s">
        <v>186</v>
      </c>
      <c r="B268" s="8" t="s">
        <v>187</v>
      </c>
      <c r="C268" s="9" t="s">
        <v>188</v>
      </c>
      <c r="D268" s="185" t="s">
        <v>189</v>
      </c>
      <c r="E268" s="188" t="s">
        <v>190</v>
      </c>
      <c r="F268" s="9" t="s">
        <v>83</v>
      </c>
      <c r="G268" s="9" t="s">
        <v>147</v>
      </c>
      <c r="H268" s="10">
        <v>0</v>
      </c>
      <c r="I268" s="11">
        <v>72</v>
      </c>
      <c r="J268" s="24">
        <v>0</v>
      </c>
      <c r="K268" s="12"/>
      <c r="L268" s="14">
        <v>0</v>
      </c>
      <c r="M268" s="14"/>
      <c r="N268" s="21">
        <v>0</v>
      </c>
      <c r="O268" s="14"/>
      <c r="P268" s="21">
        <v>75597</v>
      </c>
      <c r="Q268" s="14"/>
      <c r="R268" s="21">
        <v>0</v>
      </c>
      <c r="S268" s="14"/>
      <c r="T268" s="21">
        <v>0</v>
      </c>
      <c r="U268" s="14"/>
      <c r="V268" s="22">
        <v>75597</v>
      </c>
      <c r="W268" s="14"/>
      <c r="X268" s="5" t="str">
        <f t="shared" si="4"/>
        <v>No</v>
      </c>
      <c r="Y268" s="14"/>
      <c r="Z268" s="5"/>
      <c r="AA268" s="14"/>
      <c r="AB268" s="5"/>
      <c r="AC268" s="28"/>
      <c r="AD268" s="5"/>
      <c r="AE268" s="14"/>
      <c r="AF268" s="5"/>
      <c r="AG268" s="7"/>
    </row>
    <row r="269" spans="1:33" s="54" customFormat="1">
      <c r="A269" s="8" t="s">
        <v>4542</v>
      </c>
      <c r="B269" s="8" t="s">
        <v>4543</v>
      </c>
      <c r="C269" s="9" t="s">
        <v>454</v>
      </c>
      <c r="D269" s="185" t="s">
        <v>4544</v>
      </c>
      <c r="E269" s="188" t="s">
        <v>4545</v>
      </c>
      <c r="F269" s="9" t="s">
        <v>83</v>
      </c>
      <c r="G269" s="9" t="s">
        <v>147</v>
      </c>
      <c r="H269" s="10">
        <v>0</v>
      </c>
      <c r="I269" s="11">
        <v>72</v>
      </c>
      <c r="J269" s="24">
        <v>0</v>
      </c>
      <c r="K269" s="12"/>
      <c r="L269" s="14">
        <v>0</v>
      </c>
      <c r="M269" s="14"/>
      <c r="N269" s="21">
        <v>0</v>
      </c>
      <c r="O269" s="14"/>
      <c r="P269" s="21">
        <v>1523992</v>
      </c>
      <c r="Q269" s="14"/>
      <c r="R269" s="21">
        <v>0</v>
      </c>
      <c r="S269" s="14"/>
      <c r="T269" s="21">
        <v>88000</v>
      </c>
      <c r="U269" s="14"/>
      <c r="V269" s="22">
        <v>1611992</v>
      </c>
      <c r="W269" s="14"/>
      <c r="X269" s="5" t="str">
        <f t="shared" si="4"/>
        <v>No</v>
      </c>
      <c r="Y269" s="14"/>
      <c r="Z269" s="5"/>
      <c r="AA269" s="14"/>
      <c r="AB269" s="5"/>
      <c r="AC269" s="28"/>
      <c r="AD269" s="5"/>
      <c r="AE269" s="14"/>
      <c r="AF269" s="5"/>
      <c r="AG269" s="7"/>
    </row>
    <row r="270" spans="1:33" s="54" customFormat="1">
      <c r="A270" s="8" t="s">
        <v>539</v>
      </c>
      <c r="B270" s="8" t="s">
        <v>540</v>
      </c>
      <c r="C270" s="9" t="s">
        <v>210</v>
      </c>
      <c r="D270" s="185">
        <v>4014</v>
      </c>
      <c r="E270" s="188">
        <v>40014</v>
      </c>
      <c r="F270" s="9" t="s">
        <v>88</v>
      </c>
      <c r="G270" s="9" t="s">
        <v>84</v>
      </c>
      <c r="H270" s="10">
        <v>208948</v>
      </c>
      <c r="I270" s="11">
        <v>71</v>
      </c>
      <c r="J270" s="24">
        <v>0</v>
      </c>
      <c r="K270" s="12"/>
      <c r="L270" s="14">
        <v>0</v>
      </c>
      <c r="M270" s="14"/>
      <c r="N270" s="21">
        <v>0</v>
      </c>
      <c r="O270" s="14"/>
      <c r="P270" s="21">
        <v>0</v>
      </c>
      <c r="Q270" s="14"/>
      <c r="R270" s="21">
        <v>480000</v>
      </c>
      <c r="S270" s="14"/>
      <c r="T270" s="21">
        <v>416808</v>
      </c>
      <c r="U270" s="14"/>
      <c r="V270" s="22">
        <v>896808</v>
      </c>
      <c r="W270" s="14"/>
      <c r="X270" s="5" t="str">
        <f t="shared" si="4"/>
        <v>No</v>
      </c>
      <c r="Y270" s="14"/>
      <c r="Z270" s="5"/>
      <c r="AA270" s="14"/>
      <c r="AB270" s="5"/>
      <c r="AC270" s="28"/>
      <c r="AD270" s="5"/>
      <c r="AE270" s="14"/>
      <c r="AF270" s="5"/>
      <c r="AG270" s="7"/>
    </row>
    <row r="271" spans="1:33" s="54" customFormat="1">
      <c r="A271" s="8" t="s">
        <v>4771</v>
      </c>
      <c r="B271" s="8" t="s">
        <v>4772</v>
      </c>
      <c r="C271" s="9" t="s">
        <v>82</v>
      </c>
      <c r="D271" s="185">
        <v>2190</v>
      </c>
      <c r="E271" s="188">
        <v>20190</v>
      </c>
      <c r="F271" s="9" t="s">
        <v>113</v>
      </c>
      <c r="G271" s="9" t="s">
        <v>84</v>
      </c>
      <c r="H271" s="10">
        <v>18351295</v>
      </c>
      <c r="I271" s="11">
        <v>71</v>
      </c>
      <c r="J271" s="24">
        <v>0</v>
      </c>
      <c r="K271" s="12"/>
      <c r="L271" s="14">
        <v>0</v>
      </c>
      <c r="M271" s="14"/>
      <c r="N271" s="21">
        <v>0</v>
      </c>
      <c r="O271" s="14"/>
      <c r="P271" s="21">
        <v>0</v>
      </c>
      <c r="Q271" s="14"/>
      <c r="R271" s="21">
        <v>0</v>
      </c>
      <c r="S271" s="14"/>
      <c r="T271" s="21">
        <v>0</v>
      </c>
      <c r="U271" s="14"/>
      <c r="V271" s="22">
        <v>0</v>
      </c>
      <c r="W271" s="14"/>
      <c r="X271" s="5" t="str">
        <f t="shared" si="4"/>
        <v>No</v>
      </c>
      <c r="Y271" s="14"/>
      <c r="Z271" s="5"/>
      <c r="AA271" s="14"/>
      <c r="AB271" s="5"/>
      <c r="AC271" s="28"/>
      <c r="AD271" s="5"/>
      <c r="AE271" s="14"/>
      <c r="AF271" s="5"/>
      <c r="AG271" s="7"/>
    </row>
    <row r="272" spans="1:33" s="54" customFormat="1">
      <c r="A272" s="8" t="s">
        <v>2693</v>
      </c>
      <c r="B272" s="8" t="s">
        <v>2694</v>
      </c>
      <c r="C272" s="9" t="s">
        <v>163</v>
      </c>
      <c r="D272" s="185">
        <v>1013</v>
      </c>
      <c r="E272" s="188">
        <v>10013</v>
      </c>
      <c r="F272" s="9" t="s">
        <v>88</v>
      </c>
      <c r="G272" s="9" t="s">
        <v>84</v>
      </c>
      <c r="H272" s="10">
        <v>4181019</v>
      </c>
      <c r="I272" s="11">
        <v>71</v>
      </c>
      <c r="J272" s="24">
        <v>0</v>
      </c>
      <c r="K272" s="12"/>
      <c r="L272" s="14">
        <v>0</v>
      </c>
      <c r="M272" s="14"/>
      <c r="N272" s="21">
        <v>0</v>
      </c>
      <c r="O272" s="14"/>
      <c r="P272" s="21">
        <v>0</v>
      </c>
      <c r="Q272" s="14"/>
      <c r="R272" s="21">
        <v>1650083</v>
      </c>
      <c r="S272" s="14"/>
      <c r="T272" s="21">
        <v>3567467</v>
      </c>
      <c r="U272" s="14"/>
      <c r="V272" s="22">
        <v>5217550</v>
      </c>
      <c r="W272" s="14"/>
      <c r="X272" s="5" t="str">
        <f t="shared" si="4"/>
        <v>No</v>
      </c>
      <c r="Y272" s="14"/>
      <c r="Z272" s="5"/>
      <c r="AA272" s="14"/>
      <c r="AB272" s="5"/>
      <c r="AC272" s="28"/>
      <c r="AD272" s="5"/>
      <c r="AE272" s="14"/>
      <c r="AF272" s="5"/>
      <c r="AG272" s="7"/>
    </row>
    <row r="273" spans="1:33" s="54" customFormat="1">
      <c r="A273" s="8" t="s">
        <v>1801</v>
      </c>
      <c r="B273" s="8" t="s">
        <v>1802</v>
      </c>
      <c r="C273" s="9" t="s">
        <v>42</v>
      </c>
      <c r="D273" s="185">
        <v>2084</v>
      </c>
      <c r="E273" s="188">
        <v>20084</v>
      </c>
      <c r="F273" s="9" t="s">
        <v>83</v>
      </c>
      <c r="G273" s="9" t="s">
        <v>84</v>
      </c>
      <c r="H273" s="10">
        <v>18351295</v>
      </c>
      <c r="I273" s="11">
        <v>71</v>
      </c>
      <c r="J273" s="24">
        <v>0</v>
      </c>
      <c r="K273" s="12"/>
      <c r="L273" s="14">
        <v>0</v>
      </c>
      <c r="M273" s="14"/>
      <c r="N273" s="21">
        <v>0</v>
      </c>
      <c r="O273" s="14"/>
      <c r="P273" s="21">
        <v>0</v>
      </c>
      <c r="Q273" s="14"/>
      <c r="R273" s="21">
        <v>0</v>
      </c>
      <c r="S273" s="14"/>
      <c r="T273" s="21">
        <v>0</v>
      </c>
      <c r="U273" s="14"/>
      <c r="V273" s="22">
        <v>0</v>
      </c>
      <c r="W273" s="14"/>
      <c r="X273" s="5" t="str">
        <f t="shared" si="4"/>
        <v>No</v>
      </c>
      <c r="Y273" s="14"/>
      <c r="Z273" s="5"/>
      <c r="AA273" s="14"/>
      <c r="AB273" s="5"/>
      <c r="AC273" s="28"/>
      <c r="AD273" s="5"/>
      <c r="AE273" s="14"/>
      <c r="AF273" s="5"/>
      <c r="AG273" s="7"/>
    </row>
    <row r="274" spans="1:33" s="54" customFormat="1">
      <c r="A274" s="8" t="s">
        <v>1150</v>
      </c>
      <c r="B274" s="8" t="s">
        <v>221</v>
      </c>
      <c r="C274" s="9" t="s">
        <v>141</v>
      </c>
      <c r="D274" s="185">
        <v>3045</v>
      </c>
      <c r="E274" s="188">
        <v>30045</v>
      </c>
      <c r="F274" s="9" t="s">
        <v>543</v>
      </c>
      <c r="G274" s="9" t="s">
        <v>84</v>
      </c>
      <c r="H274" s="10">
        <v>92359</v>
      </c>
      <c r="I274" s="11">
        <v>71</v>
      </c>
      <c r="J274" s="24">
        <v>115873</v>
      </c>
      <c r="K274" s="12"/>
      <c r="L274" s="14">
        <v>0</v>
      </c>
      <c r="M274" s="14"/>
      <c r="N274" s="21">
        <v>0</v>
      </c>
      <c r="O274" s="14"/>
      <c r="P274" s="21">
        <v>0</v>
      </c>
      <c r="Q274" s="14"/>
      <c r="R274" s="21">
        <v>463494</v>
      </c>
      <c r="S274" s="14"/>
      <c r="T274" s="21">
        <v>2317465</v>
      </c>
      <c r="U274" s="14"/>
      <c r="V274" s="22">
        <v>2896832</v>
      </c>
      <c r="W274" s="14"/>
      <c r="X274" s="5" t="str">
        <f t="shared" si="4"/>
        <v>No</v>
      </c>
      <c r="Y274" s="14"/>
      <c r="Z274" s="5"/>
      <c r="AA274" s="14"/>
      <c r="AB274" s="5"/>
      <c r="AC274" s="28"/>
      <c r="AD274" s="5"/>
      <c r="AE274" s="14"/>
      <c r="AF274" s="5"/>
      <c r="AG274" s="7"/>
    </row>
    <row r="275" spans="1:33" s="54" customFormat="1">
      <c r="A275" s="8" t="s">
        <v>1334</v>
      </c>
      <c r="B275" s="8" t="s">
        <v>1335</v>
      </c>
      <c r="C275" s="9" t="s">
        <v>132</v>
      </c>
      <c r="D275" s="185">
        <v>5104</v>
      </c>
      <c r="E275" s="188">
        <v>50104</v>
      </c>
      <c r="F275" s="9" t="s">
        <v>88</v>
      </c>
      <c r="G275" s="9" t="s">
        <v>84</v>
      </c>
      <c r="H275" s="10">
        <v>8608208</v>
      </c>
      <c r="I275" s="11">
        <v>70</v>
      </c>
      <c r="J275" s="24">
        <v>0</v>
      </c>
      <c r="K275" s="12"/>
      <c r="L275" s="14">
        <v>0</v>
      </c>
      <c r="M275" s="14"/>
      <c r="N275" s="21">
        <v>0</v>
      </c>
      <c r="O275" s="14"/>
      <c r="P275" s="21">
        <v>19194745</v>
      </c>
      <c r="Q275" s="14"/>
      <c r="R275" s="21">
        <v>23428961</v>
      </c>
      <c r="S275" s="14"/>
      <c r="T275" s="21">
        <v>10646475</v>
      </c>
      <c r="U275" s="14"/>
      <c r="V275" s="22">
        <v>53270181</v>
      </c>
      <c r="W275" s="14"/>
      <c r="X275" s="5" t="str">
        <f t="shared" si="4"/>
        <v>No</v>
      </c>
      <c r="Y275" s="14"/>
      <c r="Z275" s="5"/>
      <c r="AA275" s="14"/>
      <c r="AB275" s="5"/>
      <c r="AC275" s="28"/>
      <c r="AD275" s="5"/>
      <c r="AE275" s="14"/>
      <c r="AF275" s="5"/>
      <c r="AG275" s="7"/>
    </row>
    <row r="276" spans="1:33" s="54" customFormat="1">
      <c r="A276" s="8" t="s">
        <v>5959</v>
      </c>
      <c r="B276" s="8" t="s">
        <v>136</v>
      </c>
      <c r="C276" s="9" t="s">
        <v>288</v>
      </c>
      <c r="D276" s="185">
        <v>3111</v>
      </c>
      <c r="E276" s="188">
        <v>30111</v>
      </c>
      <c r="F276" s="9" t="s">
        <v>88</v>
      </c>
      <c r="G276" s="9" t="s">
        <v>84</v>
      </c>
      <c r="H276" s="10">
        <v>1733853</v>
      </c>
      <c r="I276" s="11">
        <v>70</v>
      </c>
      <c r="J276" s="24">
        <v>0</v>
      </c>
      <c r="K276" s="12"/>
      <c r="L276" s="14">
        <v>0</v>
      </c>
      <c r="M276" s="14"/>
      <c r="N276" s="21">
        <v>0</v>
      </c>
      <c r="O276" s="14"/>
      <c r="P276" s="21">
        <v>4757</v>
      </c>
      <c r="Q276" s="14"/>
      <c r="R276" s="21">
        <v>221412</v>
      </c>
      <c r="S276" s="14"/>
      <c r="T276" s="21">
        <v>341786</v>
      </c>
      <c r="U276" s="14"/>
      <c r="V276" s="22">
        <v>567955</v>
      </c>
      <c r="W276" s="14"/>
      <c r="X276" s="5" t="str">
        <f t="shared" si="4"/>
        <v>No</v>
      </c>
      <c r="Y276" s="14"/>
      <c r="Z276" s="5"/>
      <c r="AA276" s="14"/>
      <c r="AB276" s="5"/>
      <c r="AC276" s="28"/>
      <c r="AD276" s="5"/>
      <c r="AE276" s="14"/>
      <c r="AF276" s="5"/>
      <c r="AG276" s="7"/>
    </row>
    <row r="277" spans="1:33" s="54" customFormat="1">
      <c r="A277" s="8" t="s">
        <v>3583</v>
      </c>
      <c r="B277" s="8" t="s">
        <v>3584</v>
      </c>
      <c r="C277" s="9" t="s">
        <v>109</v>
      </c>
      <c r="D277" s="185" t="s">
        <v>3585</v>
      </c>
      <c r="E277" s="188" t="s">
        <v>3586</v>
      </c>
      <c r="F277" s="9" t="s">
        <v>157</v>
      </c>
      <c r="G277" s="9" t="s">
        <v>147</v>
      </c>
      <c r="H277" s="10">
        <v>0</v>
      </c>
      <c r="I277" s="11">
        <v>70</v>
      </c>
      <c r="J277" s="24">
        <v>0</v>
      </c>
      <c r="K277" s="12"/>
      <c r="L277" s="14">
        <v>0</v>
      </c>
      <c r="M277" s="14"/>
      <c r="N277" s="21">
        <v>0</v>
      </c>
      <c r="O277" s="14"/>
      <c r="P277" s="21">
        <v>0</v>
      </c>
      <c r="Q277" s="14"/>
      <c r="R277" s="21">
        <v>0</v>
      </c>
      <c r="S277" s="14"/>
      <c r="T277" s="21">
        <v>693383</v>
      </c>
      <c r="U277" s="14"/>
      <c r="V277" s="22">
        <v>693383</v>
      </c>
      <c r="W277" s="14"/>
      <c r="X277" s="5" t="str">
        <f t="shared" si="4"/>
        <v>No</v>
      </c>
      <c r="Y277" s="14"/>
      <c r="Z277" s="5"/>
      <c r="AA277" s="14"/>
      <c r="AB277" s="5"/>
      <c r="AC277" s="28"/>
      <c r="AD277" s="5"/>
      <c r="AE277" s="14"/>
      <c r="AF277" s="5"/>
      <c r="AG277" s="7"/>
    </row>
    <row r="278" spans="1:33" s="54" customFormat="1">
      <c r="A278" s="8" t="s">
        <v>2379</v>
      </c>
      <c r="B278" s="8" t="s">
        <v>2380</v>
      </c>
      <c r="C278" s="9" t="s">
        <v>238</v>
      </c>
      <c r="D278" s="185">
        <v>1128</v>
      </c>
      <c r="E278" s="188">
        <v>10128</v>
      </c>
      <c r="F278" s="9" t="s">
        <v>98</v>
      </c>
      <c r="G278" s="9" t="s">
        <v>84</v>
      </c>
      <c r="H278" s="10">
        <v>194535</v>
      </c>
      <c r="I278" s="11">
        <v>70</v>
      </c>
      <c r="J278" s="24">
        <v>0</v>
      </c>
      <c r="K278" s="12"/>
      <c r="L278" s="14">
        <v>0</v>
      </c>
      <c r="M278" s="14"/>
      <c r="N278" s="21">
        <v>0</v>
      </c>
      <c r="O278" s="14"/>
      <c r="P278" s="21">
        <v>0</v>
      </c>
      <c r="Q278" s="14"/>
      <c r="R278" s="21">
        <v>2665</v>
      </c>
      <c r="S278" s="14"/>
      <c r="T278" s="21">
        <v>10660</v>
      </c>
      <c r="U278" s="14"/>
      <c r="V278" s="22">
        <v>13325</v>
      </c>
      <c r="W278" s="14"/>
      <c r="X278" s="5" t="str">
        <f t="shared" si="4"/>
        <v>No</v>
      </c>
      <c r="Y278" s="14"/>
      <c r="Z278" s="5"/>
      <c r="AA278" s="14"/>
      <c r="AB278" s="5"/>
      <c r="AC278" s="28"/>
      <c r="AD278" s="5"/>
      <c r="AE278" s="14"/>
      <c r="AF278" s="5"/>
      <c r="AG278" s="7"/>
    </row>
    <row r="279" spans="1:33" s="54" customFormat="1">
      <c r="A279" s="8" t="s">
        <v>255</v>
      </c>
      <c r="B279" s="8" t="s">
        <v>256</v>
      </c>
      <c r="C279" s="9" t="s">
        <v>91</v>
      </c>
      <c r="D279" s="185">
        <v>9035</v>
      </c>
      <c r="E279" s="188">
        <v>90035</v>
      </c>
      <c r="F279" s="9" t="s">
        <v>88</v>
      </c>
      <c r="G279" s="9" t="s">
        <v>84</v>
      </c>
      <c r="H279" s="10">
        <v>367260</v>
      </c>
      <c r="I279" s="11">
        <v>70</v>
      </c>
      <c r="J279" s="24">
        <v>0</v>
      </c>
      <c r="K279" s="12"/>
      <c r="L279" s="14">
        <v>11910</v>
      </c>
      <c r="M279" s="14"/>
      <c r="N279" s="21">
        <v>0</v>
      </c>
      <c r="O279" s="14"/>
      <c r="P279" s="21">
        <v>350266</v>
      </c>
      <c r="Q279" s="14"/>
      <c r="R279" s="21">
        <v>3028184</v>
      </c>
      <c r="S279" s="14"/>
      <c r="T279" s="21">
        <v>5333006</v>
      </c>
      <c r="U279" s="14"/>
      <c r="V279" s="22">
        <v>8723366</v>
      </c>
      <c r="W279" s="14"/>
      <c r="X279" s="5" t="str">
        <f t="shared" si="4"/>
        <v>No</v>
      </c>
      <c r="Y279" s="14"/>
      <c r="Z279" s="5"/>
      <c r="AA279" s="14"/>
      <c r="AB279" s="5"/>
      <c r="AC279" s="28"/>
      <c r="AD279" s="5"/>
      <c r="AE279" s="14"/>
      <c r="AF279" s="5"/>
      <c r="AG279" s="7"/>
    </row>
    <row r="280" spans="1:33" s="54" customFormat="1">
      <c r="A280" s="8" t="s">
        <v>1879</v>
      </c>
      <c r="B280" s="8" t="s">
        <v>1880</v>
      </c>
      <c r="C280" s="9" t="s">
        <v>265</v>
      </c>
      <c r="D280" s="185" t="s">
        <v>1881</v>
      </c>
      <c r="E280" s="188" t="s">
        <v>1882</v>
      </c>
      <c r="F280" s="9" t="s">
        <v>88</v>
      </c>
      <c r="G280" s="9" t="s">
        <v>147</v>
      </c>
      <c r="H280" s="10">
        <v>0</v>
      </c>
      <c r="I280" s="11">
        <v>69</v>
      </c>
      <c r="J280" s="24">
        <v>0</v>
      </c>
      <c r="K280" s="12"/>
      <c r="L280" s="14">
        <v>0</v>
      </c>
      <c r="M280" s="14"/>
      <c r="N280" s="21">
        <v>0</v>
      </c>
      <c r="O280" s="14"/>
      <c r="P280" s="21">
        <v>152422</v>
      </c>
      <c r="Q280" s="14"/>
      <c r="R280" s="21">
        <v>0</v>
      </c>
      <c r="S280" s="14"/>
      <c r="T280" s="21">
        <v>577990</v>
      </c>
      <c r="U280" s="14"/>
      <c r="V280" s="22">
        <v>730412</v>
      </c>
      <c r="W280" s="14"/>
      <c r="X280" s="5" t="str">
        <f t="shared" si="4"/>
        <v>No</v>
      </c>
      <c r="Y280" s="14"/>
      <c r="Z280" s="5"/>
      <c r="AA280" s="14"/>
      <c r="AB280" s="5"/>
      <c r="AC280" s="28"/>
      <c r="AD280" s="5"/>
      <c r="AE280" s="14"/>
      <c r="AF280" s="5"/>
      <c r="AG280" s="7"/>
    </row>
    <row r="281" spans="1:33" s="54" customFormat="1">
      <c r="A281" s="8" t="s">
        <v>5942</v>
      </c>
      <c r="B281" s="8" t="s">
        <v>6101</v>
      </c>
      <c r="C281" s="9" t="s">
        <v>82</v>
      </c>
      <c r="D281" s="185">
        <v>2209</v>
      </c>
      <c r="E281" s="188">
        <v>20209</v>
      </c>
      <c r="F281" s="9" t="s">
        <v>83</v>
      </c>
      <c r="G281" s="9" t="s">
        <v>84</v>
      </c>
      <c r="H281" s="10">
        <v>18351295</v>
      </c>
      <c r="I281" s="11">
        <v>68</v>
      </c>
      <c r="J281" s="24">
        <v>0</v>
      </c>
      <c r="K281" s="12"/>
      <c r="L281" s="14">
        <v>0</v>
      </c>
      <c r="M281" s="14"/>
      <c r="N281" s="21">
        <v>0</v>
      </c>
      <c r="O281" s="14"/>
      <c r="P281" s="21">
        <v>937233</v>
      </c>
      <c r="Q281" s="14"/>
      <c r="R281" s="21">
        <v>0</v>
      </c>
      <c r="S281" s="14"/>
      <c r="T281" s="21">
        <v>0</v>
      </c>
      <c r="U281" s="14"/>
      <c r="V281" s="22">
        <v>937233</v>
      </c>
      <c r="W281" s="14"/>
      <c r="X281" s="5" t="str">
        <f t="shared" si="4"/>
        <v>No</v>
      </c>
      <c r="Y281" s="14"/>
      <c r="Z281" s="5"/>
      <c r="AA281" s="14"/>
      <c r="AB281" s="5"/>
      <c r="AC281" s="28"/>
      <c r="AD281" s="5"/>
      <c r="AE281" s="14"/>
      <c r="AF281" s="5"/>
      <c r="AG281" s="7"/>
    </row>
    <row r="282" spans="1:33" s="54" customFormat="1">
      <c r="A282" s="8" t="s">
        <v>5286</v>
      </c>
      <c r="B282" s="8" t="s">
        <v>5287</v>
      </c>
      <c r="C282" s="9" t="s">
        <v>58</v>
      </c>
      <c r="D282" s="185">
        <v>5003</v>
      </c>
      <c r="E282" s="188">
        <v>50003</v>
      </c>
      <c r="F282" s="9" t="s">
        <v>83</v>
      </c>
      <c r="G282" s="9" t="s">
        <v>84</v>
      </c>
      <c r="H282" s="10">
        <v>124064</v>
      </c>
      <c r="I282" s="11">
        <v>68</v>
      </c>
      <c r="J282" s="24">
        <v>0</v>
      </c>
      <c r="K282" s="12"/>
      <c r="L282" s="14">
        <v>0</v>
      </c>
      <c r="M282" s="14"/>
      <c r="N282" s="21">
        <v>0</v>
      </c>
      <c r="O282" s="14"/>
      <c r="P282" s="21">
        <v>0</v>
      </c>
      <c r="Q282" s="14"/>
      <c r="R282" s="21">
        <v>0</v>
      </c>
      <c r="S282" s="14"/>
      <c r="T282" s="21">
        <v>0</v>
      </c>
      <c r="U282" s="14"/>
      <c r="V282" s="22">
        <v>0</v>
      </c>
      <c r="W282" s="14"/>
      <c r="X282" s="5" t="str">
        <f t="shared" si="4"/>
        <v>No</v>
      </c>
      <c r="Y282" s="14"/>
      <c r="Z282" s="5"/>
      <c r="AA282" s="14"/>
      <c r="AB282" s="5"/>
      <c r="AC282" s="28"/>
      <c r="AD282" s="5"/>
      <c r="AE282" s="14"/>
      <c r="AF282" s="5"/>
      <c r="AG282" s="7"/>
    </row>
    <row r="283" spans="1:33" s="54" customFormat="1">
      <c r="A283" s="8" t="s">
        <v>6529</v>
      </c>
      <c r="B283" s="8" t="s">
        <v>3368</v>
      </c>
      <c r="C283" s="9" t="s">
        <v>171</v>
      </c>
      <c r="D283" s="185">
        <v>4031</v>
      </c>
      <c r="E283" s="188">
        <v>40031</v>
      </c>
      <c r="F283" s="9" t="s">
        <v>88</v>
      </c>
      <c r="G283" s="9" t="s">
        <v>84</v>
      </c>
      <c r="H283" s="10">
        <v>262596</v>
      </c>
      <c r="I283" s="11">
        <v>68</v>
      </c>
      <c r="J283" s="24">
        <v>0</v>
      </c>
      <c r="K283" s="12"/>
      <c r="L283" s="14">
        <v>0</v>
      </c>
      <c r="M283" s="14"/>
      <c r="N283" s="21">
        <v>0</v>
      </c>
      <c r="O283" s="14"/>
      <c r="P283" s="21">
        <v>0</v>
      </c>
      <c r="Q283" s="14"/>
      <c r="R283" s="21">
        <v>970487</v>
      </c>
      <c r="S283" s="14"/>
      <c r="T283" s="21">
        <v>1434094</v>
      </c>
      <c r="U283" s="14"/>
      <c r="V283" s="22">
        <v>2404581</v>
      </c>
      <c r="W283" s="14"/>
      <c r="X283" s="5" t="str">
        <f t="shared" si="4"/>
        <v>No</v>
      </c>
      <c r="Y283" s="14"/>
      <c r="Z283" s="5"/>
      <c r="AA283" s="14"/>
      <c r="AB283" s="5"/>
      <c r="AC283" s="28"/>
      <c r="AD283" s="5"/>
      <c r="AE283" s="14"/>
      <c r="AF283" s="5"/>
      <c r="AG283" s="7"/>
    </row>
    <row r="284" spans="1:33" s="54" customFormat="1">
      <c r="A284" s="8" t="s">
        <v>4114</v>
      </c>
      <c r="B284" s="8" t="s">
        <v>1138</v>
      </c>
      <c r="C284" s="9" t="s">
        <v>82</v>
      </c>
      <c r="D284" s="185">
        <v>2192</v>
      </c>
      <c r="E284" s="188">
        <v>20192</v>
      </c>
      <c r="F284" s="9" t="s">
        <v>83</v>
      </c>
      <c r="G284" s="9" t="s">
        <v>84</v>
      </c>
      <c r="H284" s="10">
        <v>18351295</v>
      </c>
      <c r="I284" s="11">
        <v>68</v>
      </c>
      <c r="J284" s="24">
        <v>0</v>
      </c>
      <c r="K284" s="12"/>
      <c r="L284" s="14">
        <v>0</v>
      </c>
      <c r="M284" s="14"/>
      <c r="N284" s="21">
        <v>0</v>
      </c>
      <c r="O284" s="14"/>
      <c r="P284" s="21">
        <v>76177</v>
      </c>
      <c r="Q284" s="14"/>
      <c r="R284" s="21">
        <v>0</v>
      </c>
      <c r="S284" s="14"/>
      <c r="T284" s="21">
        <v>0</v>
      </c>
      <c r="U284" s="14"/>
      <c r="V284" s="22">
        <v>76177</v>
      </c>
      <c r="W284" s="14"/>
      <c r="X284" s="5" t="str">
        <f t="shared" si="4"/>
        <v>No</v>
      </c>
      <c r="Y284" s="14"/>
      <c r="Z284" s="5"/>
      <c r="AA284" s="14"/>
      <c r="AB284" s="5"/>
      <c r="AC284" s="28"/>
      <c r="AD284" s="5"/>
      <c r="AE284" s="14"/>
      <c r="AF284" s="5"/>
      <c r="AG284" s="7"/>
    </row>
    <row r="285" spans="1:33" s="54" customFormat="1">
      <c r="A285" s="8" t="s">
        <v>6530</v>
      </c>
      <c r="B285" s="8" t="s">
        <v>1500</v>
      </c>
      <c r="C285" s="9" t="s">
        <v>46</v>
      </c>
      <c r="D285" s="185"/>
      <c r="E285" s="188" t="s">
        <v>6531</v>
      </c>
      <c r="F285" s="9" t="s">
        <v>88</v>
      </c>
      <c r="G285" s="9" t="s">
        <v>147</v>
      </c>
      <c r="H285" s="10">
        <v>0</v>
      </c>
      <c r="I285" s="11">
        <v>67</v>
      </c>
      <c r="J285" s="24">
        <v>0</v>
      </c>
      <c r="K285" s="12"/>
      <c r="L285" s="14">
        <v>0</v>
      </c>
      <c r="M285" s="14"/>
      <c r="N285" s="21">
        <v>0</v>
      </c>
      <c r="O285" s="14"/>
      <c r="P285" s="21">
        <v>91178</v>
      </c>
      <c r="Q285" s="14"/>
      <c r="R285" s="21">
        <v>36788</v>
      </c>
      <c r="S285" s="14"/>
      <c r="T285" s="21">
        <v>327924</v>
      </c>
      <c r="U285" s="14"/>
      <c r="V285" s="22">
        <v>455890</v>
      </c>
      <c r="W285" s="14"/>
      <c r="X285" s="5" t="str">
        <f t="shared" si="4"/>
        <v>No</v>
      </c>
      <c r="Y285" s="14"/>
      <c r="Z285" s="5"/>
      <c r="AA285" s="14"/>
      <c r="AB285" s="5"/>
      <c r="AC285" s="28"/>
      <c r="AD285" s="5"/>
      <c r="AE285" s="14"/>
      <c r="AF285" s="5"/>
      <c r="AG285" s="7"/>
    </row>
    <row r="286" spans="1:33" s="54" customFormat="1">
      <c r="A286" s="8" t="s">
        <v>3560</v>
      </c>
      <c r="B286" s="8" t="s">
        <v>240</v>
      </c>
      <c r="C286" s="9" t="s">
        <v>109</v>
      </c>
      <c r="D286" s="185" t="s">
        <v>3561</v>
      </c>
      <c r="E286" s="188" t="s">
        <v>3562</v>
      </c>
      <c r="F286" s="9" t="s">
        <v>157</v>
      </c>
      <c r="G286" s="9" t="s">
        <v>147</v>
      </c>
      <c r="H286" s="10">
        <v>0</v>
      </c>
      <c r="I286" s="11">
        <v>67</v>
      </c>
      <c r="J286" s="24">
        <v>0</v>
      </c>
      <c r="K286" s="12"/>
      <c r="L286" s="14">
        <v>0</v>
      </c>
      <c r="M286" s="14"/>
      <c r="N286" s="21">
        <v>0</v>
      </c>
      <c r="O286" s="14"/>
      <c r="P286" s="21">
        <v>0</v>
      </c>
      <c r="Q286" s="14"/>
      <c r="R286" s="21">
        <v>0</v>
      </c>
      <c r="S286" s="14"/>
      <c r="T286" s="21">
        <v>556560</v>
      </c>
      <c r="U286" s="14"/>
      <c r="V286" s="22">
        <v>556560</v>
      </c>
      <c r="W286" s="14"/>
      <c r="X286" s="5" t="str">
        <f t="shared" si="4"/>
        <v>No</v>
      </c>
      <c r="Y286" s="14"/>
      <c r="Z286" s="5"/>
      <c r="AA286" s="14"/>
      <c r="AB286" s="5"/>
      <c r="AC286" s="28"/>
      <c r="AD286" s="5"/>
      <c r="AE286" s="14"/>
      <c r="AF286" s="5"/>
      <c r="AG286" s="7"/>
    </row>
    <row r="287" spans="1:33" s="54" customFormat="1">
      <c r="A287" s="8" t="s">
        <v>3073</v>
      </c>
      <c r="B287" s="8" t="s">
        <v>3074</v>
      </c>
      <c r="C287" s="9" t="s">
        <v>171</v>
      </c>
      <c r="D287" s="185" t="s">
        <v>3075</v>
      </c>
      <c r="E287" s="188" t="s">
        <v>3076</v>
      </c>
      <c r="F287" s="9" t="s">
        <v>157</v>
      </c>
      <c r="G287" s="9" t="s">
        <v>147</v>
      </c>
      <c r="H287" s="10">
        <v>0</v>
      </c>
      <c r="I287" s="11">
        <v>67</v>
      </c>
      <c r="J287" s="24">
        <v>0</v>
      </c>
      <c r="K287" s="12"/>
      <c r="L287" s="14">
        <v>0</v>
      </c>
      <c r="M287" s="14"/>
      <c r="N287" s="21">
        <v>0</v>
      </c>
      <c r="O287" s="14"/>
      <c r="P287" s="21">
        <v>72057</v>
      </c>
      <c r="Q287" s="14"/>
      <c r="R287" s="21">
        <v>0</v>
      </c>
      <c r="S287" s="14"/>
      <c r="T287" s="21">
        <v>500940</v>
      </c>
      <c r="U287" s="14"/>
      <c r="V287" s="22">
        <v>572997</v>
      </c>
      <c r="W287" s="14"/>
      <c r="X287" s="5" t="str">
        <f t="shared" si="4"/>
        <v>No</v>
      </c>
      <c r="Y287" s="14"/>
      <c r="Z287" s="5"/>
      <c r="AA287" s="14"/>
      <c r="AB287" s="5"/>
      <c r="AC287" s="28"/>
      <c r="AD287" s="5"/>
      <c r="AE287" s="14"/>
      <c r="AF287" s="5"/>
      <c r="AG287" s="7"/>
    </row>
    <row r="288" spans="1:33" s="54" customFormat="1">
      <c r="A288" s="8" t="s">
        <v>2400</v>
      </c>
      <c r="B288" s="8" t="s">
        <v>1500</v>
      </c>
      <c r="C288" s="9" t="s">
        <v>46</v>
      </c>
      <c r="D288" s="185" t="s">
        <v>2401</v>
      </c>
      <c r="E288" s="188" t="s">
        <v>2402</v>
      </c>
      <c r="F288" s="9" t="s">
        <v>88</v>
      </c>
      <c r="G288" s="9" t="s">
        <v>147</v>
      </c>
      <c r="H288" s="10">
        <v>0</v>
      </c>
      <c r="I288" s="11">
        <v>67</v>
      </c>
      <c r="J288" s="24">
        <v>0</v>
      </c>
      <c r="K288" s="12"/>
      <c r="L288" s="14">
        <v>0</v>
      </c>
      <c r="M288" s="14"/>
      <c r="N288" s="21">
        <v>0</v>
      </c>
      <c r="O288" s="14"/>
      <c r="P288" s="21">
        <v>9272</v>
      </c>
      <c r="Q288" s="14"/>
      <c r="R288" s="21">
        <v>0</v>
      </c>
      <c r="S288" s="14"/>
      <c r="T288" s="21">
        <v>37089</v>
      </c>
      <c r="U288" s="14"/>
      <c r="V288" s="22">
        <v>46361</v>
      </c>
      <c r="W288" s="14"/>
      <c r="X288" s="5" t="str">
        <f t="shared" si="4"/>
        <v>No</v>
      </c>
      <c r="Y288" s="14"/>
      <c r="Z288" s="5"/>
      <c r="AA288" s="14"/>
      <c r="AB288" s="5"/>
      <c r="AC288" s="28"/>
      <c r="AD288" s="5"/>
      <c r="AE288" s="14"/>
      <c r="AF288" s="5"/>
      <c r="AG288" s="7"/>
    </row>
    <row r="289" spans="1:33" s="54" customFormat="1">
      <c r="A289" s="8" t="s">
        <v>5118</v>
      </c>
      <c r="B289" s="8" t="s">
        <v>6410</v>
      </c>
      <c r="C289" s="9" t="s">
        <v>120</v>
      </c>
      <c r="D289" s="185" t="s">
        <v>5119</v>
      </c>
      <c r="E289" s="188" t="s">
        <v>5120</v>
      </c>
      <c r="F289" s="9" t="s">
        <v>88</v>
      </c>
      <c r="G289" s="9" t="s">
        <v>147</v>
      </c>
      <c r="H289" s="10">
        <v>0</v>
      </c>
      <c r="I289" s="11">
        <v>66</v>
      </c>
      <c r="J289" s="24">
        <v>0</v>
      </c>
      <c r="K289" s="12"/>
      <c r="L289" s="14">
        <v>0</v>
      </c>
      <c r="M289" s="14"/>
      <c r="N289" s="21">
        <v>0</v>
      </c>
      <c r="O289" s="14"/>
      <c r="P289" s="21">
        <v>89976</v>
      </c>
      <c r="Q289" s="14"/>
      <c r="R289" s="21">
        <v>216972</v>
      </c>
      <c r="S289" s="14"/>
      <c r="T289" s="21">
        <v>1641879</v>
      </c>
      <c r="U289" s="14"/>
      <c r="V289" s="22">
        <v>1948827</v>
      </c>
      <c r="W289" s="14"/>
      <c r="X289" s="5" t="str">
        <f t="shared" si="4"/>
        <v>No</v>
      </c>
      <c r="Y289" s="14"/>
      <c r="Z289" s="5"/>
      <c r="AA289" s="14"/>
      <c r="AB289" s="5"/>
      <c r="AC289" s="28"/>
      <c r="AD289" s="5"/>
      <c r="AE289" s="14"/>
      <c r="AF289" s="5"/>
      <c r="AG289" s="7"/>
    </row>
    <row r="290" spans="1:33" s="54" customFormat="1">
      <c r="A290" s="8" t="s">
        <v>5691</v>
      </c>
      <c r="B290" s="8" t="s">
        <v>4181</v>
      </c>
      <c r="C290" s="9" t="s">
        <v>82</v>
      </c>
      <c r="D290" s="185">
        <v>2196</v>
      </c>
      <c r="E290" s="188">
        <v>20196</v>
      </c>
      <c r="F290" s="9" t="s">
        <v>83</v>
      </c>
      <c r="G290" s="9" t="s">
        <v>84</v>
      </c>
      <c r="H290" s="10">
        <v>18351295</v>
      </c>
      <c r="I290" s="11">
        <v>66</v>
      </c>
      <c r="J290" s="24">
        <v>0</v>
      </c>
      <c r="K290" s="12"/>
      <c r="L290" s="14">
        <v>0</v>
      </c>
      <c r="M290" s="14"/>
      <c r="N290" s="21">
        <v>0</v>
      </c>
      <c r="O290" s="14"/>
      <c r="P290" s="21">
        <v>288910</v>
      </c>
      <c r="Q290" s="14"/>
      <c r="R290" s="21">
        <v>0</v>
      </c>
      <c r="S290" s="14"/>
      <c r="T290" s="21">
        <v>0</v>
      </c>
      <c r="U290" s="14"/>
      <c r="V290" s="22">
        <v>288910</v>
      </c>
      <c r="W290" s="14"/>
      <c r="X290" s="5" t="str">
        <f t="shared" si="4"/>
        <v>No</v>
      </c>
      <c r="Y290" s="14"/>
      <c r="Z290" s="5"/>
      <c r="AA290" s="14"/>
      <c r="AB290" s="5"/>
      <c r="AC290" s="28"/>
      <c r="AD290" s="5"/>
      <c r="AE290" s="14"/>
      <c r="AF290" s="5"/>
      <c r="AG290" s="7"/>
    </row>
    <row r="291" spans="1:33" s="54" customFormat="1">
      <c r="A291" s="8" t="s">
        <v>1950</v>
      </c>
      <c r="B291" s="8" t="s">
        <v>1951</v>
      </c>
      <c r="C291" s="9" t="s">
        <v>466</v>
      </c>
      <c r="D291" s="185">
        <v>5011</v>
      </c>
      <c r="E291" s="188">
        <v>50011</v>
      </c>
      <c r="F291" s="9" t="s">
        <v>88</v>
      </c>
      <c r="G291" s="9" t="s">
        <v>84</v>
      </c>
      <c r="H291" s="10">
        <v>279245</v>
      </c>
      <c r="I291" s="11">
        <v>66</v>
      </c>
      <c r="J291" s="24">
        <v>0</v>
      </c>
      <c r="K291" s="12"/>
      <c r="L291" s="14">
        <v>0</v>
      </c>
      <c r="M291" s="14"/>
      <c r="N291" s="21">
        <v>2091715</v>
      </c>
      <c r="O291" s="14"/>
      <c r="P291" s="21">
        <v>0</v>
      </c>
      <c r="Q291" s="14"/>
      <c r="R291" s="21">
        <v>0</v>
      </c>
      <c r="S291" s="14"/>
      <c r="T291" s="21">
        <v>2638775</v>
      </c>
      <c r="U291" s="14"/>
      <c r="V291" s="22">
        <v>4730490</v>
      </c>
      <c r="W291" s="14"/>
      <c r="X291" s="5" t="str">
        <f t="shared" si="4"/>
        <v>No</v>
      </c>
      <c r="Y291" s="14"/>
      <c r="Z291" s="5"/>
      <c r="AA291" s="14"/>
      <c r="AB291" s="5"/>
      <c r="AC291" s="28"/>
      <c r="AD291" s="5"/>
      <c r="AE291" s="14"/>
      <c r="AF291" s="5"/>
      <c r="AG291" s="7"/>
    </row>
    <row r="292" spans="1:33" s="54" customFormat="1">
      <c r="A292" s="8" t="s">
        <v>1983</v>
      </c>
      <c r="B292" s="8" t="s">
        <v>1984</v>
      </c>
      <c r="C292" s="9" t="s">
        <v>171</v>
      </c>
      <c r="D292" s="185">
        <v>4077</v>
      </c>
      <c r="E292" s="188">
        <v>40077</v>
      </c>
      <c r="F292" s="9" t="s">
        <v>88</v>
      </c>
      <c r="G292" s="9" t="s">
        <v>84</v>
      </c>
      <c r="H292" s="10">
        <v>5502379</v>
      </c>
      <c r="I292" s="11">
        <v>66</v>
      </c>
      <c r="J292" s="24">
        <v>0</v>
      </c>
      <c r="K292" s="12"/>
      <c r="L292" s="14">
        <v>0</v>
      </c>
      <c r="M292" s="14"/>
      <c r="N292" s="21">
        <v>0</v>
      </c>
      <c r="O292" s="14"/>
      <c r="P292" s="21">
        <v>35235782</v>
      </c>
      <c r="Q292" s="14"/>
      <c r="R292" s="21">
        <v>11960245</v>
      </c>
      <c r="S292" s="14"/>
      <c r="T292" s="21">
        <v>6944406</v>
      </c>
      <c r="U292" s="14"/>
      <c r="V292" s="22">
        <v>54140433</v>
      </c>
      <c r="W292" s="14"/>
      <c r="X292" s="5" t="str">
        <f t="shared" si="4"/>
        <v>No</v>
      </c>
      <c r="Y292" s="14"/>
      <c r="Z292" s="5"/>
      <c r="AA292" s="14"/>
      <c r="AB292" s="5"/>
      <c r="AC292" s="28"/>
      <c r="AD292" s="5"/>
      <c r="AE292" s="14"/>
      <c r="AF292" s="5"/>
      <c r="AG292" s="7"/>
    </row>
    <row r="293" spans="1:33" s="54" customFormat="1">
      <c r="A293" s="8" t="s">
        <v>4591</v>
      </c>
      <c r="B293" s="8" t="s">
        <v>4592</v>
      </c>
      <c r="C293" s="9" t="s">
        <v>235</v>
      </c>
      <c r="D293" s="185">
        <v>4012</v>
      </c>
      <c r="E293" s="188">
        <v>40012</v>
      </c>
      <c r="F293" s="9" t="s">
        <v>88</v>
      </c>
      <c r="G293" s="9" t="s">
        <v>84</v>
      </c>
      <c r="H293" s="10">
        <v>391024</v>
      </c>
      <c r="I293" s="11">
        <v>66</v>
      </c>
      <c r="J293" s="24">
        <v>0</v>
      </c>
      <c r="K293" s="12"/>
      <c r="L293" s="14">
        <v>0</v>
      </c>
      <c r="M293" s="14"/>
      <c r="N293" s="21">
        <v>0</v>
      </c>
      <c r="O293" s="14"/>
      <c r="P293" s="21">
        <v>385157</v>
      </c>
      <c r="Q293" s="14"/>
      <c r="R293" s="21">
        <v>2746</v>
      </c>
      <c r="S293" s="14"/>
      <c r="T293" s="21">
        <v>1987193</v>
      </c>
      <c r="U293" s="14"/>
      <c r="V293" s="22">
        <v>2375096</v>
      </c>
      <c r="W293" s="14"/>
      <c r="X293" s="5" t="str">
        <f t="shared" si="4"/>
        <v>No</v>
      </c>
      <c r="Y293" s="14"/>
      <c r="Z293" s="5"/>
      <c r="AA293" s="14"/>
      <c r="AB293" s="5"/>
      <c r="AC293" s="28"/>
      <c r="AD293" s="5"/>
      <c r="AE293" s="14"/>
      <c r="AF293" s="5"/>
      <c r="AG293" s="7"/>
    </row>
    <row r="294" spans="1:33" s="54" customFormat="1">
      <c r="A294" s="8" t="s">
        <v>717</v>
      </c>
      <c r="B294" s="8" t="s">
        <v>718</v>
      </c>
      <c r="C294" s="9" t="s">
        <v>278</v>
      </c>
      <c r="D294" s="185">
        <v>7015</v>
      </c>
      <c r="E294" s="188">
        <v>70015</v>
      </c>
      <c r="F294" s="9" t="s">
        <v>83</v>
      </c>
      <c r="G294" s="9" t="s">
        <v>84</v>
      </c>
      <c r="H294" s="10">
        <v>472870</v>
      </c>
      <c r="I294" s="11">
        <v>66</v>
      </c>
      <c r="J294" s="24">
        <v>0</v>
      </c>
      <c r="K294" s="12"/>
      <c r="L294" s="14">
        <v>0</v>
      </c>
      <c r="M294" s="14"/>
      <c r="N294" s="21">
        <v>0</v>
      </c>
      <c r="O294" s="14"/>
      <c r="P294" s="21">
        <v>1027884</v>
      </c>
      <c r="Q294" s="14"/>
      <c r="R294" s="21">
        <v>0</v>
      </c>
      <c r="S294" s="14"/>
      <c r="T294" s="21">
        <v>4806183</v>
      </c>
      <c r="U294" s="14"/>
      <c r="V294" s="22">
        <v>5834067</v>
      </c>
      <c r="W294" s="14"/>
      <c r="X294" s="5" t="str">
        <f t="shared" si="4"/>
        <v>No</v>
      </c>
      <c r="Y294" s="14"/>
      <c r="Z294" s="5"/>
      <c r="AA294" s="14"/>
      <c r="AB294" s="5"/>
      <c r="AC294" s="28"/>
      <c r="AD294" s="5"/>
      <c r="AE294" s="14"/>
      <c r="AF294" s="5"/>
      <c r="AG294" s="7"/>
    </row>
    <row r="295" spans="1:33" s="54" customFormat="1">
      <c r="A295" s="8" t="s">
        <v>4147</v>
      </c>
      <c r="B295" s="8" t="s">
        <v>4148</v>
      </c>
      <c r="C295" s="9" t="s">
        <v>129</v>
      </c>
      <c r="D295" s="185">
        <v>4138</v>
      </c>
      <c r="E295" s="188">
        <v>40138</v>
      </c>
      <c r="F295" s="9" t="s">
        <v>83</v>
      </c>
      <c r="G295" s="9" t="s">
        <v>84</v>
      </c>
      <c r="H295" s="10">
        <v>4515419</v>
      </c>
      <c r="I295" s="11">
        <v>65</v>
      </c>
      <c r="J295" s="24">
        <v>0</v>
      </c>
      <c r="K295" s="12"/>
      <c r="L295" s="14">
        <v>0</v>
      </c>
      <c r="M295" s="14"/>
      <c r="N295" s="21">
        <v>0</v>
      </c>
      <c r="O295" s="14"/>
      <c r="P295" s="21">
        <v>6243194</v>
      </c>
      <c r="Q295" s="14"/>
      <c r="R295" s="21">
        <v>346454</v>
      </c>
      <c r="S295" s="14"/>
      <c r="T295" s="21">
        <v>2110782</v>
      </c>
      <c r="U295" s="14"/>
      <c r="V295" s="22">
        <v>8700430</v>
      </c>
      <c r="W295" s="14"/>
      <c r="X295" s="5" t="str">
        <f t="shared" si="4"/>
        <v>No</v>
      </c>
      <c r="Y295" s="14"/>
      <c r="Z295" s="5"/>
      <c r="AA295" s="14"/>
      <c r="AB295" s="5"/>
      <c r="AC295" s="28"/>
      <c r="AD295" s="5"/>
      <c r="AE295" s="14"/>
      <c r="AF295" s="5"/>
      <c r="AG295" s="7"/>
    </row>
    <row r="296" spans="1:33" s="54" customFormat="1">
      <c r="A296" s="8" t="s">
        <v>5982</v>
      </c>
      <c r="B296" s="8" t="s">
        <v>6116</v>
      </c>
      <c r="C296" s="9" t="s">
        <v>46</v>
      </c>
      <c r="D296" s="185">
        <v>5221</v>
      </c>
      <c r="E296" s="188">
        <v>50518</v>
      </c>
      <c r="F296" s="9" t="s">
        <v>88</v>
      </c>
      <c r="G296" s="9" t="s">
        <v>84</v>
      </c>
      <c r="H296" s="10">
        <v>2650890</v>
      </c>
      <c r="I296" s="11">
        <v>65</v>
      </c>
      <c r="J296" s="24">
        <v>0</v>
      </c>
      <c r="K296" s="12"/>
      <c r="L296" s="14">
        <v>447115</v>
      </c>
      <c r="M296" s="14"/>
      <c r="N296" s="21">
        <v>0</v>
      </c>
      <c r="O296" s="14"/>
      <c r="P296" s="21">
        <v>0</v>
      </c>
      <c r="Q296" s="14"/>
      <c r="R296" s="21">
        <v>838027</v>
      </c>
      <c r="S296" s="14"/>
      <c r="T296" s="21">
        <v>0</v>
      </c>
      <c r="U296" s="14"/>
      <c r="V296" s="22">
        <v>1285142</v>
      </c>
      <c r="W296" s="14"/>
      <c r="X296" s="5" t="str">
        <f t="shared" si="4"/>
        <v>No</v>
      </c>
      <c r="Y296" s="14"/>
      <c r="Z296" s="5"/>
      <c r="AA296" s="14"/>
      <c r="AB296" s="5"/>
      <c r="AC296" s="28"/>
      <c r="AD296" s="5"/>
      <c r="AE296" s="14"/>
      <c r="AF296" s="5"/>
      <c r="AG296" s="7"/>
    </row>
    <row r="297" spans="1:33" s="54" customFormat="1">
      <c r="A297" s="8" t="s">
        <v>1354</v>
      </c>
      <c r="B297" s="8" t="s">
        <v>1355</v>
      </c>
      <c r="C297" s="9" t="s">
        <v>91</v>
      </c>
      <c r="D297" s="185">
        <v>9089</v>
      </c>
      <c r="E297" s="188">
        <v>90089</v>
      </c>
      <c r="F297" s="9" t="s">
        <v>83</v>
      </c>
      <c r="G297" s="9" t="s">
        <v>84</v>
      </c>
      <c r="H297" s="10">
        <v>308231</v>
      </c>
      <c r="I297" s="11">
        <v>65</v>
      </c>
      <c r="J297" s="24">
        <v>0</v>
      </c>
      <c r="K297" s="12"/>
      <c r="L297" s="14">
        <v>0</v>
      </c>
      <c r="M297" s="14"/>
      <c r="N297" s="21">
        <v>0</v>
      </c>
      <c r="O297" s="14"/>
      <c r="P297" s="21">
        <v>1565380</v>
      </c>
      <c r="Q297" s="14"/>
      <c r="R297" s="21">
        <v>676801</v>
      </c>
      <c r="S297" s="14"/>
      <c r="T297" s="21">
        <v>2250286</v>
      </c>
      <c r="U297" s="14"/>
      <c r="V297" s="22">
        <v>4492467</v>
      </c>
      <c r="W297" s="14"/>
      <c r="X297" s="5" t="str">
        <f t="shared" si="4"/>
        <v>No</v>
      </c>
      <c r="Y297" s="14"/>
      <c r="Z297" s="5"/>
      <c r="AA297" s="14"/>
      <c r="AB297" s="5"/>
      <c r="AC297" s="28"/>
      <c r="AD297" s="5"/>
      <c r="AE297" s="14"/>
      <c r="AF297" s="5"/>
      <c r="AG297" s="7"/>
    </row>
    <row r="298" spans="1:33" s="54" customFormat="1">
      <c r="A298" s="8" t="s">
        <v>4101</v>
      </c>
      <c r="B298" s="8" t="s">
        <v>4102</v>
      </c>
      <c r="C298" s="9" t="s">
        <v>46</v>
      </c>
      <c r="D298" s="185">
        <v>5025</v>
      </c>
      <c r="E298" s="188">
        <v>50025</v>
      </c>
      <c r="F298" s="9" t="s">
        <v>88</v>
      </c>
      <c r="G298" s="9" t="s">
        <v>84</v>
      </c>
      <c r="H298" s="10">
        <v>120378</v>
      </c>
      <c r="I298" s="11">
        <v>64</v>
      </c>
      <c r="J298" s="24">
        <v>0</v>
      </c>
      <c r="K298" s="12"/>
      <c r="L298" s="14">
        <v>0</v>
      </c>
      <c r="M298" s="14"/>
      <c r="N298" s="21">
        <v>0</v>
      </c>
      <c r="O298" s="14"/>
      <c r="P298" s="21">
        <v>246465</v>
      </c>
      <c r="Q298" s="14"/>
      <c r="R298" s="21">
        <v>469315</v>
      </c>
      <c r="S298" s="14"/>
      <c r="T298" s="21">
        <v>105951</v>
      </c>
      <c r="U298" s="14"/>
      <c r="V298" s="22">
        <v>821731</v>
      </c>
      <c r="W298" s="14"/>
      <c r="X298" s="5" t="str">
        <f t="shared" si="4"/>
        <v>No</v>
      </c>
      <c r="Y298" s="14"/>
      <c r="Z298" s="5"/>
      <c r="AA298" s="14"/>
      <c r="AB298" s="5"/>
      <c r="AC298" s="28"/>
      <c r="AD298" s="5"/>
      <c r="AE298" s="14"/>
      <c r="AF298" s="5"/>
      <c r="AG298" s="7"/>
    </row>
    <row r="299" spans="1:33" s="54" customFormat="1">
      <c r="A299" s="8" t="s">
        <v>3010</v>
      </c>
      <c r="B299" s="8" t="s">
        <v>3011</v>
      </c>
      <c r="C299" s="9" t="s">
        <v>217</v>
      </c>
      <c r="D299" s="185" t="s">
        <v>3012</v>
      </c>
      <c r="E299" s="188" t="s">
        <v>3013</v>
      </c>
      <c r="F299" s="9" t="s">
        <v>83</v>
      </c>
      <c r="G299" s="9" t="s">
        <v>147</v>
      </c>
      <c r="H299" s="10">
        <v>0</v>
      </c>
      <c r="I299" s="11">
        <v>64</v>
      </c>
      <c r="J299" s="24">
        <v>0</v>
      </c>
      <c r="K299" s="12"/>
      <c r="L299" s="14">
        <v>0</v>
      </c>
      <c r="M299" s="14"/>
      <c r="N299" s="21">
        <v>0</v>
      </c>
      <c r="O299" s="14"/>
      <c r="P299" s="21">
        <v>68604</v>
      </c>
      <c r="Q299" s="14"/>
      <c r="R299" s="21">
        <v>68604</v>
      </c>
      <c r="S299" s="14"/>
      <c r="T299" s="21">
        <v>548832</v>
      </c>
      <c r="U299" s="14"/>
      <c r="V299" s="22">
        <v>686040</v>
      </c>
      <c r="W299" s="14"/>
      <c r="X299" s="5" t="str">
        <f t="shared" si="4"/>
        <v>No</v>
      </c>
      <c r="Y299" s="14"/>
      <c r="Z299" s="5"/>
      <c r="AA299" s="14"/>
      <c r="AB299" s="5"/>
      <c r="AC299" s="28"/>
      <c r="AD299" s="5"/>
      <c r="AE299" s="14"/>
      <c r="AF299" s="5"/>
      <c r="AG299" s="7"/>
    </row>
    <row r="300" spans="1:33" s="54" customFormat="1">
      <c r="A300" s="8" t="s">
        <v>520</v>
      </c>
      <c r="B300" s="8" t="s">
        <v>521</v>
      </c>
      <c r="C300" s="9" t="s">
        <v>238</v>
      </c>
      <c r="D300" s="185">
        <v>1050</v>
      </c>
      <c r="E300" s="188">
        <v>10050</v>
      </c>
      <c r="F300" s="9" t="s">
        <v>88</v>
      </c>
      <c r="G300" s="9" t="s">
        <v>84</v>
      </c>
      <c r="H300" s="10">
        <v>923311</v>
      </c>
      <c r="I300" s="11">
        <v>64</v>
      </c>
      <c r="J300" s="24">
        <v>0</v>
      </c>
      <c r="K300" s="12"/>
      <c r="L300" s="14">
        <v>0</v>
      </c>
      <c r="M300" s="14"/>
      <c r="N300" s="21">
        <v>0</v>
      </c>
      <c r="O300" s="14"/>
      <c r="P300" s="21">
        <v>0</v>
      </c>
      <c r="Q300" s="14"/>
      <c r="R300" s="21">
        <v>4544688</v>
      </c>
      <c r="S300" s="14"/>
      <c r="T300" s="21">
        <v>18178752</v>
      </c>
      <c r="U300" s="14"/>
      <c r="V300" s="22">
        <v>22723440</v>
      </c>
      <c r="W300" s="14"/>
      <c r="X300" s="5" t="str">
        <f t="shared" si="4"/>
        <v>No</v>
      </c>
      <c r="Y300" s="14"/>
      <c r="Z300" s="5"/>
      <c r="AA300" s="14"/>
      <c r="AB300" s="5"/>
      <c r="AC300" s="28"/>
      <c r="AD300" s="5"/>
      <c r="AE300" s="14"/>
      <c r="AF300" s="5"/>
      <c r="AG300" s="7"/>
    </row>
    <row r="301" spans="1:33" s="54" customFormat="1">
      <c r="A301" s="8" t="s">
        <v>4599</v>
      </c>
      <c r="B301" s="8" t="s">
        <v>4600</v>
      </c>
      <c r="C301" s="9" t="s">
        <v>42</v>
      </c>
      <c r="D301" s="185">
        <v>2145</v>
      </c>
      <c r="E301" s="188">
        <v>20145</v>
      </c>
      <c r="F301" s="9" t="s">
        <v>157</v>
      </c>
      <c r="G301" s="9" t="s">
        <v>84</v>
      </c>
      <c r="H301" s="10">
        <v>53661</v>
      </c>
      <c r="I301" s="11">
        <v>64</v>
      </c>
      <c r="J301" s="24">
        <v>289542</v>
      </c>
      <c r="K301" s="12"/>
      <c r="L301" s="14">
        <v>80819</v>
      </c>
      <c r="M301" s="14"/>
      <c r="N301" s="21">
        <v>0</v>
      </c>
      <c r="O301" s="14"/>
      <c r="P301" s="21">
        <v>153814</v>
      </c>
      <c r="Q301" s="14"/>
      <c r="R301" s="21">
        <v>50638</v>
      </c>
      <c r="S301" s="14"/>
      <c r="T301" s="21">
        <v>95003</v>
      </c>
      <c r="U301" s="14"/>
      <c r="V301" s="22">
        <v>669816</v>
      </c>
      <c r="W301" s="14"/>
      <c r="X301" s="5" t="str">
        <f t="shared" si="4"/>
        <v>No</v>
      </c>
      <c r="Y301" s="14"/>
      <c r="Z301" s="5"/>
      <c r="AA301" s="14"/>
      <c r="AB301" s="5"/>
      <c r="AC301" s="28"/>
      <c r="AD301" s="5"/>
      <c r="AE301" s="14"/>
      <c r="AF301" s="5"/>
      <c r="AG301" s="7"/>
    </row>
    <row r="302" spans="1:33" s="54" customFormat="1">
      <c r="A302" s="8" t="s">
        <v>3450</v>
      </c>
      <c r="B302" s="8" t="s">
        <v>3451</v>
      </c>
      <c r="C302" s="9" t="s">
        <v>34</v>
      </c>
      <c r="D302" s="185" t="s">
        <v>3452</v>
      </c>
      <c r="E302" s="188" t="s">
        <v>3453</v>
      </c>
      <c r="F302" s="9" t="s">
        <v>157</v>
      </c>
      <c r="G302" s="9" t="s">
        <v>147</v>
      </c>
      <c r="H302" s="10">
        <v>0</v>
      </c>
      <c r="I302" s="11">
        <v>64</v>
      </c>
      <c r="J302" s="24">
        <v>0</v>
      </c>
      <c r="K302" s="12"/>
      <c r="L302" s="14">
        <v>0</v>
      </c>
      <c r="M302" s="14"/>
      <c r="N302" s="21">
        <v>0</v>
      </c>
      <c r="O302" s="14"/>
      <c r="P302" s="21">
        <v>62697</v>
      </c>
      <c r="Q302" s="14"/>
      <c r="R302" s="21">
        <v>0</v>
      </c>
      <c r="S302" s="14"/>
      <c r="T302" s="21">
        <v>250789</v>
      </c>
      <c r="U302" s="14"/>
      <c r="V302" s="22">
        <v>313486</v>
      </c>
      <c r="W302" s="14"/>
      <c r="X302" s="5" t="str">
        <f t="shared" si="4"/>
        <v>No</v>
      </c>
      <c r="Y302" s="14"/>
      <c r="Z302" s="5"/>
      <c r="AA302" s="14"/>
      <c r="AB302" s="5"/>
      <c r="AC302" s="28"/>
      <c r="AD302" s="5"/>
      <c r="AE302" s="14"/>
      <c r="AF302" s="5"/>
      <c r="AG302" s="7"/>
    </row>
    <row r="303" spans="1:33" s="54" customFormat="1">
      <c r="A303" s="8" t="s">
        <v>3628</v>
      </c>
      <c r="B303" s="8" t="s">
        <v>3119</v>
      </c>
      <c r="C303" s="9" t="s">
        <v>171</v>
      </c>
      <c r="D303" s="185">
        <v>4038</v>
      </c>
      <c r="E303" s="188">
        <v>40038</v>
      </c>
      <c r="F303" s="9" t="s">
        <v>83</v>
      </c>
      <c r="G303" s="9" t="s">
        <v>84</v>
      </c>
      <c r="H303" s="10">
        <v>340067</v>
      </c>
      <c r="I303" s="11">
        <v>64</v>
      </c>
      <c r="J303" s="24">
        <v>0</v>
      </c>
      <c r="K303" s="12"/>
      <c r="L303" s="14">
        <v>0</v>
      </c>
      <c r="M303" s="14"/>
      <c r="N303" s="21">
        <v>0</v>
      </c>
      <c r="O303" s="14"/>
      <c r="P303" s="21">
        <v>63949</v>
      </c>
      <c r="Q303" s="14"/>
      <c r="R303" s="21">
        <v>0</v>
      </c>
      <c r="S303" s="14"/>
      <c r="T303" s="21">
        <v>191845</v>
      </c>
      <c r="U303" s="14"/>
      <c r="V303" s="22">
        <v>255794</v>
      </c>
      <c r="W303" s="14"/>
      <c r="X303" s="5" t="str">
        <f t="shared" si="4"/>
        <v>No</v>
      </c>
      <c r="Y303" s="14"/>
      <c r="Z303" s="5"/>
      <c r="AA303" s="14"/>
      <c r="AB303" s="5"/>
      <c r="AC303" s="28"/>
      <c r="AD303" s="5"/>
      <c r="AE303" s="14"/>
      <c r="AF303" s="5"/>
      <c r="AG303" s="7"/>
    </row>
    <row r="304" spans="1:33" s="54" customFormat="1">
      <c r="A304" s="8" t="s">
        <v>2640</v>
      </c>
      <c r="B304" s="8" t="s">
        <v>2641</v>
      </c>
      <c r="C304" s="9" t="s">
        <v>288</v>
      </c>
      <c r="D304" s="185" t="s">
        <v>2642</v>
      </c>
      <c r="E304" s="188" t="s">
        <v>2643</v>
      </c>
      <c r="F304" s="9" t="s">
        <v>88</v>
      </c>
      <c r="G304" s="9" t="s">
        <v>147</v>
      </c>
      <c r="H304" s="10">
        <v>0</v>
      </c>
      <c r="I304" s="11">
        <v>64</v>
      </c>
      <c r="J304" s="24">
        <v>0</v>
      </c>
      <c r="K304" s="12"/>
      <c r="L304" s="14">
        <v>0</v>
      </c>
      <c r="M304" s="14"/>
      <c r="N304" s="21">
        <v>0</v>
      </c>
      <c r="O304" s="14"/>
      <c r="P304" s="21">
        <v>9374</v>
      </c>
      <c r="Q304" s="14"/>
      <c r="R304" s="21">
        <v>202683</v>
      </c>
      <c r="S304" s="14"/>
      <c r="T304" s="21">
        <v>812662</v>
      </c>
      <c r="U304" s="14"/>
      <c r="V304" s="22">
        <v>1024719</v>
      </c>
      <c r="W304" s="14"/>
      <c r="X304" s="5" t="str">
        <f t="shared" si="4"/>
        <v>No</v>
      </c>
      <c r="Y304" s="14"/>
      <c r="Z304" s="5"/>
      <c r="AA304" s="14"/>
      <c r="AB304" s="5"/>
      <c r="AC304" s="28"/>
      <c r="AD304" s="5"/>
      <c r="AE304" s="14"/>
      <c r="AF304" s="5"/>
      <c r="AG304" s="7"/>
    </row>
    <row r="305" spans="1:33" s="54" customFormat="1">
      <c r="A305" s="8" t="s">
        <v>2983</v>
      </c>
      <c r="B305" s="8" t="s">
        <v>185</v>
      </c>
      <c r="C305" s="9" t="s">
        <v>91</v>
      </c>
      <c r="D305" s="185">
        <v>9007</v>
      </c>
      <c r="E305" s="188">
        <v>90007</v>
      </c>
      <c r="F305" s="9" t="s">
        <v>83</v>
      </c>
      <c r="G305" s="9" t="s">
        <v>84</v>
      </c>
      <c r="H305" s="10">
        <v>358172</v>
      </c>
      <c r="I305" s="11">
        <v>63</v>
      </c>
      <c r="J305" s="24">
        <v>0</v>
      </c>
      <c r="K305" s="12"/>
      <c r="L305" s="14">
        <v>0</v>
      </c>
      <c r="M305" s="14"/>
      <c r="N305" s="21">
        <v>0</v>
      </c>
      <c r="O305" s="14"/>
      <c r="P305" s="21">
        <v>0</v>
      </c>
      <c r="Q305" s="14"/>
      <c r="R305" s="21">
        <v>2236582</v>
      </c>
      <c r="S305" s="14"/>
      <c r="T305" s="21">
        <v>1593712</v>
      </c>
      <c r="U305" s="14"/>
      <c r="V305" s="22">
        <v>3830294</v>
      </c>
      <c r="W305" s="14"/>
      <c r="X305" s="5" t="str">
        <f t="shared" si="4"/>
        <v>No</v>
      </c>
      <c r="Y305" s="14"/>
      <c r="Z305" s="5"/>
      <c r="AA305" s="14"/>
      <c r="AB305" s="5"/>
      <c r="AC305" s="28"/>
      <c r="AD305" s="5"/>
      <c r="AE305" s="14"/>
      <c r="AF305" s="5"/>
      <c r="AG305" s="7"/>
    </row>
    <row r="306" spans="1:33" s="54" customFormat="1">
      <c r="A306" s="8" t="s">
        <v>4604</v>
      </c>
      <c r="B306" s="8" t="s">
        <v>4605</v>
      </c>
      <c r="C306" s="9" t="s">
        <v>420</v>
      </c>
      <c r="D306" s="185">
        <v>11</v>
      </c>
      <c r="E306" s="188">
        <v>11</v>
      </c>
      <c r="F306" s="9" t="s">
        <v>88</v>
      </c>
      <c r="G306" s="9" t="s">
        <v>84</v>
      </c>
      <c r="H306" s="10">
        <v>349684</v>
      </c>
      <c r="I306" s="11">
        <v>63</v>
      </c>
      <c r="J306" s="24">
        <v>0</v>
      </c>
      <c r="K306" s="12"/>
      <c r="L306" s="14">
        <v>0</v>
      </c>
      <c r="M306" s="14"/>
      <c r="N306" s="21">
        <v>0</v>
      </c>
      <c r="O306" s="14"/>
      <c r="P306" s="21">
        <v>1054076</v>
      </c>
      <c r="Q306" s="14"/>
      <c r="R306" s="21">
        <v>0</v>
      </c>
      <c r="S306" s="14"/>
      <c r="T306" s="21">
        <v>3794620</v>
      </c>
      <c r="U306" s="14"/>
      <c r="V306" s="22">
        <v>4848696</v>
      </c>
      <c r="W306" s="14"/>
      <c r="X306" s="5" t="str">
        <f t="shared" si="4"/>
        <v>No</v>
      </c>
      <c r="Y306" s="14"/>
      <c r="Z306" s="5"/>
      <c r="AA306" s="14"/>
      <c r="AB306" s="5"/>
      <c r="AC306" s="28"/>
      <c r="AD306" s="5"/>
      <c r="AE306" s="14"/>
      <c r="AF306" s="5"/>
      <c r="AG306" s="7"/>
    </row>
    <row r="307" spans="1:33" s="54" customFormat="1">
      <c r="A307" s="8" t="s">
        <v>2987</v>
      </c>
      <c r="B307" s="8" t="s">
        <v>2988</v>
      </c>
      <c r="C307" s="9" t="s">
        <v>91</v>
      </c>
      <c r="D307" s="185">
        <v>9211</v>
      </c>
      <c r="E307" s="188">
        <v>90211</v>
      </c>
      <c r="F307" s="9" t="s">
        <v>157</v>
      </c>
      <c r="G307" s="9" t="s">
        <v>84</v>
      </c>
      <c r="H307" s="10">
        <v>12150996</v>
      </c>
      <c r="I307" s="11">
        <v>63</v>
      </c>
      <c r="J307" s="24">
        <v>0</v>
      </c>
      <c r="K307" s="12"/>
      <c r="L307" s="14">
        <v>0</v>
      </c>
      <c r="M307" s="14"/>
      <c r="N307" s="21">
        <v>0</v>
      </c>
      <c r="O307" s="14"/>
      <c r="P307" s="21">
        <v>802451</v>
      </c>
      <c r="Q307" s="14"/>
      <c r="R307" s="21">
        <v>0</v>
      </c>
      <c r="S307" s="14"/>
      <c r="T307" s="21">
        <v>0</v>
      </c>
      <c r="U307" s="14"/>
      <c r="V307" s="22">
        <v>802451</v>
      </c>
      <c r="W307" s="14"/>
      <c r="X307" s="5" t="str">
        <f t="shared" si="4"/>
        <v>No</v>
      </c>
      <c r="Y307" s="14"/>
      <c r="Z307" s="5"/>
      <c r="AA307" s="14"/>
      <c r="AB307" s="5"/>
      <c r="AC307" s="28"/>
      <c r="AD307" s="5"/>
      <c r="AE307" s="14"/>
      <c r="AF307" s="5"/>
      <c r="AG307" s="7"/>
    </row>
    <row r="308" spans="1:33" s="54" customFormat="1">
      <c r="A308" s="8" t="s">
        <v>1614</v>
      </c>
      <c r="B308" s="8" t="s">
        <v>6138</v>
      </c>
      <c r="C308" s="9" t="s">
        <v>178</v>
      </c>
      <c r="D308" s="185" t="s">
        <v>1615</v>
      </c>
      <c r="E308" s="188" t="s">
        <v>1616</v>
      </c>
      <c r="F308" s="9" t="s">
        <v>88</v>
      </c>
      <c r="G308" s="9" t="s">
        <v>147</v>
      </c>
      <c r="H308" s="10">
        <v>0</v>
      </c>
      <c r="I308" s="11">
        <v>62</v>
      </c>
      <c r="J308" s="24">
        <v>0</v>
      </c>
      <c r="K308" s="12"/>
      <c r="L308" s="14">
        <v>0</v>
      </c>
      <c r="M308" s="14"/>
      <c r="N308" s="21">
        <v>0</v>
      </c>
      <c r="O308" s="14"/>
      <c r="P308" s="21">
        <v>0</v>
      </c>
      <c r="Q308" s="14"/>
      <c r="R308" s="21">
        <v>100187</v>
      </c>
      <c r="S308" s="14"/>
      <c r="T308" s="21">
        <v>400745</v>
      </c>
      <c r="U308" s="14"/>
      <c r="V308" s="22">
        <v>500932</v>
      </c>
      <c r="W308" s="14"/>
      <c r="X308" s="5" t="str">
        <f t="shared" si="4"/>
        <v>No</v>
      </c>
      <c r="Y308" s="14"/>
      <c r="Z308" s="5"/>
      <c r="AA308" s="14"/>
      <c r="AB308" s="5"/>
      <c r="AC308" s="28"/>
      <c r="AD308" s="5"/>
      <c r="AE308" s="14"/>
      <c r="AF308" s="5"/>
      <c r="AG308" s="7"/>
    </row>
    <row r="309" spans="1:33" s="54" customFormat="1">
      <c r="A309" s="8" t="s">
        <v>3304</v>
      </c>
      <c r="B309" s="8" t="s">
        <v>763</v>
      </c>
      <c r="C309" s="9" t="s">
        <v>555</v>
      </c>
      <c r="D309" s="185" t="s">
        <v>3305</v>
      </c>
      <c r="E309" s="188" t="s">
        <v>3306</v>
      </c>
      <c r="F309" s="9" t="s">
        <v>88</v>
      </c>
      <c r="G309" s="9" t="s">
        <v>147</v>
      </c>
      <c r="H309" s="10">
        <v>0</v>
      </c>
      <c r="I309" s="11">
        <v>62</v>
      </c>
      <c r="J309" s="24">
        <v>0</v>
      </c>
      <c r="K309" s="12"/>
      <c r="L309" s="14">
        <v>0</v>
      </c>
      <c r="M309" s="14"/>
      <c r="N309" s="21">
        <v>0</v>
      </c>
      <c r="O309" s="14"/>
      <c r="P309" s="21">
        <v>0</v>
      </c>
      <c r="Q309" s="14"/>
      <c r="R309" s="21">
        <v>0</v>
      </c>
      <c r="S309" s="14"/>
      <c r="T309" s="21">
        <v>77707</v>
      </c>
      <c r="U309" s="14"/>
      <c r="V309" s="22">
        <v>77707</v>
      </c>
      <c r="W309" s="14"/>
      <c r="X309" s="5" t="str">
        <f t="shared" si="4"/>
        <v>No</v>
      </c>
      <c r="Y309" s="14"/>
      <c r="Z309" s="5"/>
      <c r="AA309" s="14"/>
      <c r="AB309" s="5"/>
      <c r="AC309" s="28"/>
      <c r="AD309" s="5"/>
      <c r="AE309" s="14"/>
      <c r="AF309" s="5"/>
      <c r="AG309" s="7"/>
    </row>
    <row r="310" spans="1:33" s="54" customFormat="1">
      <c r="A310" s="8" t="s">
        <v>457</v>
      </c>
      <c r="B310" s="8" t="s">
        <v>458</v>
      </c>
      <c r="C310" s="9" t="s">
        <v>288</v>
      </c>
      <c r="D310" s="185">
        <v>3025</v>
      </c>
      <c r="E310" s="188">
        <v>30025</v>
      </c>
      <c r="F310" s="9" t="s">
        <v>88</v>
      </c>
      <c r="G310" s="9" t="s">
        <v>84</v>
      </c>
      <c r="H310" s="10">
        <v>381502</v>
      </c>
      <c r="I310" s="11">
        <v>62</v>
      </c>
      <c r="J310" s="24">
        <v>0</v>
      </c>
      <c r="K310" s="12"/>
      <c r="L310" s="14">
        <v>0</v>
      </c>
      <c r="M310" s="14"/>
      <c r="N310" s="21">
        <v>0</v>
      </c>
      <c r="O310" s="14"/>
      <c r="P310" s="21">
        <v>37940</v>
      </c>
      <c r="Q310" s="14"/>
      <c r="R310" s="21">
        <v>139159</v>
      </c>
      <c r="S310" s="14"/>
      <c r="T310" s="21">
        <v>511966</v>
      </c>
      <c r="U310" s="14"/>
      <c r="V310" s="22">
        <v>689065</v>
      </c>
      <c r="W310" s="14"/>
      <c r="X310" s="5" t="str">
        <f t="shared" si="4"/>
        <v>No</v>
      </c>
      <c r="Y310" s="14"/>
      <c r="Z310" s="5"/>
      <c r="AA310" s="14"/>
      <c r="AB310" s="5"/>
      <c r="AC310" s="28"/>
      <c r="AD310" s="5"/>
      <c r="AE310" s="14"/>
      <c r="AF310" s="5"/>
      <c r="AG310" s="7"/>
    </row>
    <row r="311" spans="1:33" s="54" customFormat="1">
      <c r="A311" s="8" t="s">
        <v>4421</v>
      </c>
      <c r="B311" s="8" t="s">
        <v>4422</v>
      </c>
      <c r="C311" s="9" t="s">
        <v>555</v>
      </c>
      <c r="D311" s="185">
        <v>5057</v>
      </c>
      <c r="E311" s="188">
        <v>50057</v>
      </c>
      <c r="F311" s="9" t="s">
        <v>88</v>
      </c>
      <c r="G311" s="9" t="s">
        <v>84</v>
      </c>
      <c r="H311" s="10">
        <v>280051</v>
      </c>
      <c r="I311" s="11">
        <v>62</v>
      </c>
      <c r="J311" s="24">
        <v>0</v>
      </c>
      <c r="K311" s="12"/>
      <c r="L311" s="14">
        <v>0</v>
      </c>
      <c r="M311" s="14"/>
      <c r="N311" s="21">
        <v>0</v>
      </c>
      <c r="O311" s="14"/>
      <c r="P311" s="21">
        <v>0</v>
      </c>
      <c r="Q311" s="14"/>
      <c r="R311" s="21">
        <v>1255539</v>
      </c>
      <c r="S311" s="14"/>
      <c r="T311" s="21">
        <v>10226664</v>
      </c>
      <c r="U311" s="14"/>
      <c r="V311" s="22">
        <v>11482203</v>
      </c>
      <c r="W311" s="14"/>
      <c r="X311" s="5" t="str">
        <f t="shared" si="4"/>
        <v>No</v>
      </c>
      <c r="Y311" s="14"/>
      <c r="Z311" s="5"/>
      <c r="AA311" s="14"/>
      <c r="AB311" s="5"/>
      <c r="AC311" s="28"/>
      <c r="AD311" s="5"/>
      <c r="AE311" s="14"/>
      <c r="AF311" s="5"/>
      <c r="AG311" s="7"/>
    </row>
    <row r="312" spans="1:33" s="54" customFormat="1">
      <c r="A312" s="8" t="s">
        <v>4881</v>
      </c>
      <c r="B312" s="8" t="s">
        <v>4594</v>
      </c>
      <c r="C312" s="9" t="s">
        <v>87</v>
      </c>
      <c r="D312" s="185" t="s">
        <v>4882</v>
      </c>
      <c r="E312" s="188" t="s">
        <v>4883</v>
      </c>
      <c r="F312" s="9" t="s">
        <v>88</v>
      </c>
      <c r="G312" s="9" t="s">
        <v>147</v>
      </c>
      <c r="H312" s="10">
        <v>0</v>
      </c>
      <c r="I312" s="11">
        <v>61</v>
      </c>
      <c r="J312" s="24">
        <v>0</v>
      </c>
      <c r="K312" s="12"/>
      <c r="L312" s="14">
        <v>11772</v>
      </c>
      <c r="M312" s="14"/>
      <c r="N312" s="21">
        <v>0</v>
      </c>
      <c r="O312" s="14"/>
      <c r="P312" s="21">
        <v>138427</v>
      </c>
      <c r="Q312" s="14"/>
      <c r="R312" s="21">
        <v>560062</v>
      </c>
      <c r="S312" s="14"/>
      <c r="T312" s="21">
        <v>629975</v>
      </c>
      <c r="U312" s="14"/>
      <c r="V312" s="22">
        <v>1340236</v>
      </c>
      <c r="W312" s="14"/>
      <c r="X312" s="5" t="str">
        <f t="shared" si="4"/>
        <v>No</v>
      </c>
      <c r="Y312" s="14"/>
      <c r="Z312" s="5"/>
      <c r="AA312" s="14"/>
      <c r="AB312" s="5"/>
      <c r="AC312" s="28"/>
      <c r="AD312" s="5"/>
      <c r="AE312" s="14"/>
      <c r="AF312" s="5"/>
      <c r="AG312" s="7"/>
    </row>
    <row r="313" spans="1:33" s="54" customFormat="1">
      <c r="A313" s="8" t="s">
        <v>4135</v>
      </c>
      <c r="B313" s="8" t="s">
        <v>4136</v>
      </c>
      <c r="C313" s="9" t="s">
        <v>82</v>
      </c>
      <c r="D313" s="185">
        <v>2204</v>
      </c>
      <c r="E313" s="188">
        <v>20204</v>
      </c>
      <c r="F313" s="9" t="s">
        <v>157</v>
      </c>
      <c r="G313" s="9" t="s">
        <v>84</v>
      </c>
      <c r="H313" s="10">
        <v>5441567</v>
      </c>
      <c r="I313" s="11">
        <v>61</v>
      </c>
      <c r="J313" s="24">
        <v>0</v>
      </c>
      <c r="K313" s="12"/>
      <c r="L313" s="14">
        <v>0</v>
      </c>
      <c r="M313" s="14"/>
      <c r="N313" s="21">
        <v>0</v>
      </c>
      <c r="O313" s="14"/>
      <c r="P313" s="21">
        <v>0</v>
      </c>
      <c r="Q313" s="14"/>
      <c r="R313" s="21">
        <v>64272</v>
      </c>
      <c r="S313" s="14"/>
      <c r="T313" s="21">
        <v>470802</v>
      </c>
      <c r="U313" s="14"/>
      <c r="V313" s="22">
        <v>535074</v>
      </c>
      <c r="W313" s="14"/>
      <c r="X313" s="5" t="str">
        <f t="shared" si="4"/>
        <v>No</v>
      </c>
      <c r="Y313" s="14"/>
      <c r="Z313" s="5"/>
      <c r="AA313" s="14"/>
      <c r="AB313" s="5"/>
      <c r="AC313" s="28"/>
      <c r="AD313" s="5"/>
      <c r="AE313" s="14"/>
      <c r="AF313" s="5"/>
      <c r="AG313" s="7"/>
    </row>
    <row r="314" spans="1:33" s="54" customFormat="1">
      <c r="A314" s="8" t="s">
        <v>4121</v>
      </c>
      <c r="B314" s="8" t="s">
        <v>4122</v>
      </c>
      <c r="C314" s="9" t="s">
        <v>87</v>
      </c>
      <c r="D314" s="185">
        <v>6</v>
      </c>
      <c r="E314" s="188">
        <v>6</v>
      </c>
      <c r="F314" s="9" t="s">
        <v>83</v>
      </c>
      <c r="G314" s="9" t="s">
        <v>84</v>
      </c>
      <c r="H314" s="10">
        <v>129534</v>
      </c>
      <c r="I314" s="11">
        <v>61</v>
      </c>
      <c r="J314" s="24">
        <v>0</v>
      </c>
      <c r="K314" s="12"/>
      <c r="L314" s="14">
        <v>0</v>
      </c>
      <c r="M314" s="14"/>
      <c r="N314" s="21">
        <v>0</v>
      </c>
      <c r="O314" s="14"/>
      <c r="P314" s="21">
        <v>490233</v>
      </c>
      <c r="Q314" s="14"/>
      <c r="R314" s="21">
        <v>0</v>
      </c>
      <c r="S314" s="14"/>
      <c r="T314" s="21">
        <v>1647636</v>
      </c>
      <c r="U314" s="14"/>
      <c r="V314" s="22">
        <v>2137869</v>
      </c>
      <c r="W314" s="14"/>
      <c r="X314" s="5" t="str">
        <f t="shared" si="4"/>
        <v>No</v>
      </c>
      <c r="Y314" s="14"/>
      <c r="Z314" s="5"/>
      <c r="AA314" s="14"/>
      <c r="AB314" s="5"/>
      <c r="AC314" s="28"/>
      <c r="AD314" s="5"/>
      <c r="AE314" s="14"/>
      <c r="AF314" s="5"/>
      <c r="AG314" s="7"/>
    </row>
    <row r="315" spans="1:33" s="54" customFormat="1">
      <c r="A315" s="8" t="s">
        <v>476</v>
      </c>
      <c r="B315" s="8" t="s">
        <v>477</v>
      </c>
      <c r="C315" s="9" t="s">
        <v>132</v>
      </c>
      <c r="D315" s="185">
        <v>5051</v>
      </c>
      <c r="E315" s="188">
        <v>50051</v>
      </c>
      <c r="F315" s="9" t="s">
        <v>88</v>
      </c>
      <c r="G315" s="9" t="s">
        <v>84</v>
      </c>
      <c r="H315" s="10">
        <v>147725</v>
      </c>
      <c r="I315" s="11">
        <v>61</v>
      </c>
      <c r="J315" s="24">
        <v>0</v>
      </c>
      <c r="K315" s="12"/>
      <c r="L315" s="14">
        <v>163773</v>
      </c>
      <c r="M315" s="14"/>
      <c r="N315" s="21">
        <v>0</v>
      </c>
      <c r="O315" s="14"/>
      <c r="P315" s="21">
        <v>810855</v>
      </c>
      <c r="Q315" s="14"/>
      <c r="R315" s="21">
        <v>0</v>
      </c>
      <c r="S315" s="14"/>
      <c r="T315" s="21">
        <v>551439</v>
      </c>
      <c r="U315" s="14"/>
      <c r="V315" s="22">
        <v>1526067</v>
      </c>
      <c r="W315" s="14"/>
      <c r="X315" s="5" t="str">
        <f t="shared" si="4"/>
        <v>No</v>
      </c>
      <c r="Y315" s="14"/>
      <c r="Z315" s="5"/>
      <c r="AA315" s="14"/>
      <c r="AB315" s="5"/>
      <c r="AC315" s="28"/>
      <c r="AD315" s="5"/>
      <c r="AE315" s="14"/>
      <c r="AF315" s="5"/>
      <c r="AG315" s="7"/>
    </row>
    <row r="316" spans="1:33" s="54" customFormat="1">
      <c r="A316" s="8" t="s">
        <v>4526</v>
      </c>
      <c r="B316" s="8" t="s">
        <v>4527</v>
      </c>
      <c r="C316" s="9" t="s">
        <v>454</v>
      </c>
      <c r="D316" s="185" t="s">
        <v>4528</v>
      </c>
      <c r="E316" s="188" t="s">
        <v>4529</v>
      </c>
      <c r="F316" s="9" t="s">
        <v>125</v>
      </c>
      <c r="G316" s="9" t="s">
        <v>147</v>
      </c>
      <c r="H316" s="10">
        <v>0</v>
      </c>
      <c r="I316" s="11">
        <v>60</v>
      </c>
      <c r="J316" s="24">
        <v>0</v>
      </c>
      <c r="K316" s="12"/>
      <c r="L316" s="14">
        <v>0</v>
      </c>
      <c r="M316" s="14"/>
      <c r="N316" s="21">
        <v>0</v>
      </c>
      <c r="O316" s="14"/>
      <c r="P316" s="21">
        <v>41505</v>
      </c>
      <c r="Q316" s="14"/>
      <c r="R316" s="21">
        <v>0</v>
      </c>
      <c r="S316" s="14"/>
      <c r="T316" s="21">
        <v>166020</v>
      </c>
      <c r="U316" s="14"/>
      <c r="V316" s="22">
        <v>207525</v>
      </c>
      <c r="W316" s="14"/>
      <c r="X316" s="5" t="str">
        <f t="shared" si="4"/>
        <v>No</v>
      </c>
      <c r="Y316" s="14"/>
      <c r="Z316" s="5"/>
      <c r="AA316" s="14"/>
      <c r="AB316" s="5"/>
      <c r="AC316" s="28"/>
      <c r="AD316" s="5"/>
      <c r="AE316" s="14"/>
      <c r="AF316" s="5"/>
      <c r="AG316" s="7"/>
    </row>
    <row r="317" spans="1:33" s="54" customFormat="1">
      <c r="A317" s="8" t="s">
        <v>4573</v>
      </c>
      <c r="B317" s="8" t="s">
        <v>3698</v>
      </c>
      <c r="C317" s="9" t="s">
        <v>454</v>
      </c>
      <c r="D317" s="185">
        <v>8106</v>
      </c>
      <c r="E317" s="188">
        <v>80106</v>
      </c>
      <c r="F317" s="9" t="s">
        <v>125</v>
      </c>
      <c r="G317" s="9" t="s">
        <v>84</v>
      </c>
      <c r="H317" s="10">
        <v>264465</v>
      </c>
      <c r="I317" s="11">
        <v>60</v>
      </c>
      <c r="J317" s="24">
        <v>0</v>
      </c>
      <c r="K317" s="12"/>
      <c r="L317" s="14">
        <v>0</v>
      </c>
      <c r="M317" s="14"/>
      <c r="N317" s="21">
        <v>0</v>
      </c>
      <c r="O317" s="14"/>
      <c r="P317" s="21">
        <v>73564</v>
      </c>
      <c r="Q317" s="14"/>
      <c r="R317" s="21">
        <v>294256</v>
      </c>
      <c r="S317" s="14"/>
      <c r="T317" s="21">
        <v>0</v>
      </c>
      <c r="U317" s="14"/>
      <c r="V317" s="22">
        <v>367820</v>
      </c>
      <c r="W317" s="14"/>
      <c r="X317" s="5" t="str">
        <f t="shared" si="4"/>
        <v>No</v>
      </c>
      <c r="Y317" s="14"/>
      <c r="Z317" s="5"/>
      <c r="AA317" s="14"/>
      <c r="AB317" s="5"/>
      <c r="AC317" s="28"/>
      <c r="AD317" s="5"/>
      <c r="AE317" s="14"/>
      <c r="AF317" s="5"/>
      <c r="AG317" s="7"/>
    </row>
    <row r="318" spans="1:33" s="54" customFormat="1">
      <c r="A318" s="8" t="s">
        <v>6532</v>
      </c>
      <c r="B318" s="8" t="s">
        <v>5150</v>
      </c>
      <c r="C318" s="9" t="s">
        <v>120</v>
      </c>
      <c r="D318" s="185" t="s">
        <v>5151</v>
      </c>
      <c r="E318" s="188" t="s">
        <v>5152</v>
      </c>
      <c r="F318" s="9" t="s">
        <v>157</v>
      </c>
      <c r="G318" s="9" t="s">
        <v>147</v>
      </c>
      <c r="H318" s="10">
        <v>0</v>
      </c>
      <c r="I318" s="11">
        <v>60</v>
      </c>
      <c r="J318" s="24">
        <v>0</v>
      </c>
      <c r="K318" s="12"/>
      <c r="L318" s="14">
        <v>0</v>
      </c>
      <c r="M318" s="14"/>
      <c r="N318" s="21">
        <v>0</v>
      </c>
      <c r="O318" s="14"/>
      <c r="P318" s="21">
        <v>0</v>
      </c>
      <c r="Q318" s="14"/>
      <c r="R318" s="21">
        <v>0</v>
      </c>
      <c r="S318" s="14"/>
      <c r="T318" s="21">
        <v>20862</v>
      </c>
      <c r="U318" s="14"/>
      <c r="V318" s="22">
        <v>20862</v>
      </c>
      <c r="W318" s="14"/>
      <c r="X318" s="5" t="str">
        <f t="shared" si="4"/>
        <v>No</v>
      </c>
      <c r="Y318" s="14"/>
      <c r="Z318" s="5"/>
      <c r="AA318" s="14"/>
      <c r="AB318" s="5"/>
      <c r="AC318" s="28"/>
      <c r="AD318" s="5"/>
      <c r="AE318" s="14"/>
      <c r="AF318" s="5"/>
      <c r="AG318" s="7"/>
    </row>
    <row r="319" spans="1:33" s="54" customFormat="1">
      <c r="A319" s="8" t="s">
        <v>4784</v>
      </c>
      <c r="B319" s="8" t="s">
        <v>436</v>
      </c>
      <c r="C319" s="9" t="s">
        <v>274</v>
      </c>
      <c r="D319" s="185">
        <v>4159</v>
      </c>
      <c r="E319" s="188">
        <v>40159</v>
      </c>
      <c r="F319" s="9" t="s">
        <v>88</v>
      </c>
      <c r="G319" s="9" t="s">
        <v>84</v>
      </c>
      <c r="H319" s="10">
        <v>969587</v>
      </c>
      <c r="I319" s="11">
        <v>59</v>
      </c>
      <c r="J319" s="24">
        <v>0</v>
      </c>
      <c r="K319" s="12"/>
      <c r="L319" s="14">
        <v>11869</v>
      </c>
      <c r="M319" s="14"/>
      <c r="N319" s="21">
        <v>0</v>
      </c>
      <c r="O319" s="14"/>
      <c r="P319" s="21">
        <v>249284</v>
      </c>
      <c r="Q319" s="14"/>
      <c r="R319" s="21">
        <v>18731</v>
      </c>
      <c r="S319" s="14"/>
      <c r="T319" s="21">
        <v>176003</v>
      </c>
      <c r="U319" s="14"/>
      <c r="V319" s="22">
        <v>455887</v>
      </c>
      <c r="W319" s="14"/>
      <c r="X319" s="5" t="str">
        <f t="shared" si="4"/>
        <v>No</v>
      </c>
      <c r="Y319" s="14"/>
      <c r="Z319" s="5"/>
      <c r="AA319" s="14"/>
      <c r="AB319" s="5"/>
      <c r="AC319" s="28"/>
      <c r="AD319" s="5"/>
      <c r="AE319" s="14"/>
      <c r="AF319" s="5"/>
      <c r="AG319" s="7"/>
    </row>
    <row r="320" spans="1:33" s="54" customFormat="1">
      <c r="A320" s="8" t="s">
        <v>3055</v>
      </c>
      <c r="B320" s="8" t="s">
        <v>6409</v>
      </c>
      <c r="C320" s="9" t="s">
        <v>171</v>
      </c>
      <c r="D320" s="185" t="s">
        <v>3056</v>
      </c>
      <c r="E320" s="188" t="s">
        <v>3057</v>
      </c>
      <c r="F320" s="9" t="s">
        <v>157</v>
      </c>
      <c r="G320" s="9" t="s">
        <v>147</v>
      </c>
      <c r="H320" s="10">
        <v>0</v>
      </c>
      <c r="I320" s="11">
        <v>59</v>
      </c>
      <c r="J320" s="24">
        <v>0</v>
      </c>
      <c r="K320" s="12"/>
      <c r="L320" s="14">
        <v>0</v>
      </c>
      <c r="M320" s="14"/>
      <c r="N320" s="21">
        <v>0</v>
      </c>
      <c r="O320" s="14"/>
      <c r="P320" s="21">
        <v>0</v>
      </c>
      <c r="Q320" s="14"/>
      <c r="R320" s="21">
        <v>141563</v>
      </c>
      <c r="S320" s="14"/>
      <c r="T320" s="21">
        <v>0</v>
      </c>
      <c r="U320" s="14"/>
      <c r="V320" s="22">
        <v>141563</v>
      </c>
      <c r="W320" s="14"/>
      <c r="X320" s="5" t="str">
        <f t="shared" si="4"/>
        <v>No</v>
      </c>
      <c r="Y320" s="14"/>
      <c r="Z320" s="5"/>
      <c r="AA320" s="14"/>
      <c r="AB320" s="5"/>
      <c r="AC320" s="28"/>
      <c r="AD320" s="5"/>
      <c r="AE320" s="14"/>
      <c r="AF320" s="5"/>
      <c r="AG320" s="7"/>
    </row>
    <row r="321" spans="1:33" s="54" customFormat="1">
      <c r="A321" s="8" t="s">
        <v>4103</v>
      </c>
      <c r="B321" s="8" t="s">
        <v>4104</v>
      </c>
      <c r="C321" s="9" t="s">
        <v>91</v>
      </c>
      <c r="D321" s="185">
        <v>9144</v>
      </c>
      <c r="E321" s="188">
        <v>90144</v>
      </c>
      <c r="F321" s="9" t="s">
        <v>88</v>
      </c>
      <c r="G321" s="9" t="s">
        <v>84</v>
      </c>
      <c r="H321" s="10">
        <v>615968</v>
      </c>
      <c r="I321" s="11">
        <v>59</v>
      </c>
      <c r="J321" s="24">
        <v>0</v>
      </c>
      <c r="K321" s="12"/>
      <c r="L321" s="14">
        <v>13312</v>
      </c>
      <c r="M321" s="14"/>
      <c r="N321" s="21">
        <v>3087479</v>
      </c>
      <c r="O321" s="14"/>
      <c r="P321" s="21">
        <v>519943</v>
      </c>
      <c r="Q321" s="14"/>
      <c r="R321" s="21">
        <v>862449</v>
      </c>
      <c r="S321" s="14"/>
      <c r="T321" s="21">
        <v>14004539</v>
      </c>
      <c r="U321" s="14"/>
      <c r="V321" s="22">
        <v>18487722</v>
      </c>
      <c r="W321" s="14"/>
      <c r="X321" s="5" t="str">
        <f t="shared" si="4"/>
        <v>No</v>
      </c>
      <c r="Y321" s="14"/>
      <c r="Z321" s="5"/>
      <c r="AA321" s="14"/>
      <c r="AB321" s="5"/>
      <c r="AC321" s="28"/>
      <c r="AD321" s="5"/>
      <c r="AE321" s="14"/>
      <c r="AF321" s="5"/>
      <c r="AG321" s="7"/>
    </row>
    <row r="322" spans="1:33" s="54" customFormat="1">
      <c r="A322" s="8" t="s">
        <v>3579</v>
      </c>
      <c r="B322" s="8" t="s">
        <v>3580</v>
      </c>
      <c r="C322" s="9" t="s">
        <v>109</v>
      </c>
      <c r="D322" s="185" t="s">
        <v>3581</v>
      </c>
      <c r="E322" s="188" t="s">
        <v>3582</v>
      </c>
      <c r="F322" s="9" t="s">
        <v>88</v>
      </c>
      <c r="G322" s="9" t="s">
        <v>147</v>
      </c>
      <c r="H322" s="10">
        <v>0</v>
      </c>
      <c r="I322" s="11">
        <v>59</v>
      </c>
      <c r="J322" s="24">
        <v>0</v>
      </c>
      <c r="K322" s="12"/>
      <c r="L322" s="14">
        <v>0</v>
      </c>
      <c r="M322" s="14"/>
      <c r="N322" s="21">
        <v>0</v>
      </c>
      <c r="O322" s="14"/>
      <c r="P322" s="21">
        <v>0</v>
      </c>
      <c r="Q322" s="14"/>
      <c r="R322" s="21">
        <v>0</v>
      </c>
      <c r="S322" s="14"/>
      <c r="T322" s="21">
        <v>392025</v>
      </c>
      <c r="U322" s="14"/>
      <c r="V322" s="22">
        <v>392025</v>
      </c>
      <c r="W322" s="14"/>
      <c r="X322" s="5" t="str">
        <f t="shared" si="4"/>
        <v>No</v>
      </c>
      <c r="Y322" s="14"/>
      <c r="Z322" s="5"/>
      <c r="AA322" s="14"/>
      <c r="AB322" s="5"/>
      <c r="AC322" s="28"/>
      <c r="AD322" s="5"/>
      <c r="AE322" s="14"/>
      <c r="AF322" s="5"/>
      <c r="AG322" s="7"/>
    </row>
    <row r="323" spans="1:33" s="54" customFormat="1">
      <c r="A323" s="8" t="s">
        <v>1429</v>
      </c>
      <c r="B323" s="8" t="s">
        <v>1430</v>
      </c>
      <c r="C323" s="9" t="s">
        <v>150</v>
      </c>
      <c r="D323" s="185" t="s">
        <v>1431</v>
      </c>
      <c r="E323" s="188" t="s">
        <v>1432</v>
      </c>
      <c r="F323" s="9" t="s">
        <v>157</v>
      </c>
      <c r="G323" s="9" t="s">
        <v>147</v>
      </c>
      <c r="H323" s="10">
        <v>0</v>
      </c>
      <c r="I323" s="11">
        <v>58</v>
      </c>
      <c r="J323" s="24">
        <v>0</v>
      </c>
      <c r="K323" s="12"/>
      <c r="L323" s="14">
        <v>70687</v>
      </c>
      <c r="M323" s="14"/>
      <c r="N323" s="21">
        <v>0</v>
      </c>
      <c r="O323" s="14"/>
      <c r="P323" s="21">
        <v>0</v>
      </c>
      <c r="Q323" s="14"/>
      <c r="R323" s="21">
        <v>0</v>
      </c>
      <c r="S323" s="14"/>
      <c r="T323" s="21">
        <v>400533</v>
      </c>
      <c r="U323" s="14"/>
      <c r="V323" s="22">
        <v>471220</v>
      </c>
      <c r="W323" s="14"/>
      <c r="X323" s="5" t="str">
        <f t="shared" ref="X323:X386" si="5">IF(W323&amp;U323&amp;S323&amp;Q323&amp;O323&amp;M323&amp;K323&lt;&gt;"","Yes","No")</f>
        <v>No</v>
      </c>
      <c r="Y323" s="14"/>
      <c r="Z323" s="5"/>
      <c r="AA323" s="14"/>
      <c r="AB323" s="5"/>
      <c r="AC323" s="28"/>
      <c r="AD323" s="5"/>
      <c r="AE323" s="14"/>
      <c r="AF323" s="5"/>
      <c r="AG323" s="7"/>
    </row>
    <row r="324" spans="1:33" s="54" customFormat="1">
      <c r="A324" s="8" t="s">
        <v>591</v>
      </c>
      <c r="B324" s="8" t="s">
        <v>535</v>
      </c>
      <c r="C324" s="9" t="s">
        <v>555</v>
      </c>
      <c r="D324" s="185">
        <v>5059</v>
      </c>
      <c r="E324" s="188">
        <v>50059</v>
      </c>
      <c r="F324" s="9" t="s">
        <v>88</v>
      </c>
      <c r="G324" s="9" t="s">
        <v>84</v>
      </c>
      <c r="H324" s="10">
        <v>161316</v>
      </c>
      <c r="I324" s="11">
        <v>58</v>
      </c>
      <c r="J324" s="24">
        <v>0</v>
      </c>
      <c r="K324" s="12"/>
      <c r="L324" s="14">
        <v>0</v>
      </c>
      <c r="M324" s="14"/>
      <c r="N324" s="21">
        <v>196257</v>
      </c>
      <c r="O324" s="14"/>
      <c r="P324" s="21">
        <v>0</v>
      </c>
      <c r="Q324" s="14"/>
      <c r="R324" s="21">
        <v>136976</v>
      </c>
      <c r="S324" s="14"/>
      <c r="T324" s="21">
        <v>3118154</v>
      </c>
      <c r="U324" s="14"/>
      <c r="V324" s="22">
        <v>3451387</v>
      </c>
      <c r="W324" s="14"/>
      <c r="X324" s="5" t="str">
        <f t="shared" si="5"/>
        <v>No</v>
      </c>
      <c r="Y324" s="14"/>
      <c r="Z324" s="5"/>
      <c r="AA324" s="14"/>
      <c r="AB324" s="5"/>
      <c r="AC324" s="28"/>
      <c r="AD324" s="5"/>
      <c r="AE324" s="14"/>
      <c r="AF324" s="5"/>
      <c r="AG324" s="7"/>
    </row>
    <row r="325" spans="1:33" s="54" customFormat="1">
      <c r="A325" s="8" t="s">
        <v>5128</v>
      </c>
      <c r="B325" s="8" t="s">
        <v>5129</v>
      </c>
      <c r="C325" s="9" t="s">
        <v>120</v>
      </c>
      <c r="D325" s="185" t="s">
        <v>5130</v>
      </c>
      <c r="E325" s="188" t="s">
        <v>5131</v>
      </c>
      <c r="F325" s="9" t="s">
        <v>543</v>
      </c>
      <c r="G325" s="9" t="s">
        <v>147</v>
      </c>
      <c r="H325" s="10">
        <v>0</v>
      </c>
      <c r="I325" s="11">
        <v>58</v>
      </c>
      <c r="J325" s="24">
        <v>0</v>
      </c>
      <c r="K325" s="12"/>
      <c r="L325" s="14">
        <v>0</v>
      </c>
      <c r="M325" s="14"/>
      <c r="N325" s="21">
        <v>0</v>
      </c>
      <c r="O325" s="14"/>
      <c r="P325" s="21">
        <v>0</v>
      </c>
      <c r="Q325" s="14"/>
      <c r="R325" s="21">
        <v>11976</v>
      </c>
      <c r="S325" s="14"/>
      <c r="T325" s="21">
        <v>419258</v>
      </c>
      <c r="U325" s="14"/>
      <c r="V325" s="22">
        <v>431234</v>
      </c>
      <c r="W325" s="14"/>
      <c r="X325" s="5" t="str">
        <f t="shared" si="5"/>
        <v>No</v>
      </c>
      <c r="Y325" s="14"/>
      <c r="Z325" s="5"/>
      <c r="AA325" s="14"/>
      <c r="AB325" s="5"/>
      <c r="AC325" s="28"/>
      <c r="AD325" s="5"/>
      <c r="AE325" s="14"/>
      <c r="AF325" s="5"/>
      <c r="AG325" s="7"/>
    </row>
    <row r="326" spans="1:33" s="54" customFormat="1">
      <c r="A326" s="8" t="s">
        <v>303</v>
      </c>
      <c r="B326" s="8" t="s">
        <v>304</v>
      </c>
      <c r="C326" s="9" t="s">
        <v>213</v>
      </c>
      <c r="D326" s="185" t="s">
        <v>305</v>
      </c>
      <c r="E326" s="188" t="s">
        <v>306</v>
      </c>
      <c r="F326" s="9" t="s">
        <v>157</v>
      </c>
      <c r="G326" s="9" t="s">
        <v>147</v>
      </c>
      <c r="H326" s="10">
        <v>0</v>
      </c>
      <c r="I326" s="11">
        <v>58</v>
      </c>
      <c r="J326" s="24">
        <v>0</v>
      </c>
      <c r="K326" s="12"/>
      <c r="L326" s="14">
        <v>0</v>
      </c>
      <c r="M326" s="14"/>
      <c r="N326" s="21">
        <v>0</v>
      </c>
      <c r="O326" s="14"/>
      <c r="P326" s="21">
        <v>0</v>
      </c>
      <c r="Q326" s="14"/>
      <c r="R326" s="21">
        <v>38335</v>
      </c>
      <c r="S326" s="14"/>
      <c r="T326" s="21">
        <v>153340</v>
      </c>
      <c r="U326" s="14"/>
      <c r="V326" s="22">
        <v>191675</v>
      </c>
      <c r="W326" s="14"/>
      <c r="X326" s="5" t="str">
        <f t="shared" si="5"/>
        <v>No</v>
      </c>
      <c r="Y326" s="14"/>
      <c r="Z326" s="5"/>
      <c r="AA326" s="14"/>
      <c r="AB326" s="5"/>
      <c r="AC326" s="28"/>
      <c r="AD326" s="5"/>
      <c r="AE326" s="14"/>
      <c r="AF326" s="5"/>
      <c r="AG326" s="7"/>
    </row>
    <row r="327" spans="1:33" s="54" customFormat="1">
      <c r="A327" s="8" t="s">
        <v>2773</v>
      </c>
      <c r="B327" s="8" t="s">
        <v>2774</v>
      </c>
      <c r="C327" s="9" t="s">
        <v>124</v>
      </c>
      <c r="D327" s="185">
        <v>6024</v>
      </c>
      <c r="E327" s="188">
        <v>60024</v>
      </c>
      <c r="F327" s="9" t="s">
        <v>83</v>
      </c>
      <c r="G327" s="9" t="s">
        <v>84</v>
      </c>
      <c r="H327" s="10">
        <v>298317</v>
      </c>
      <c r="I327" s="11">
        <v>58</v>
      </c>
      <c r="J327" s="24">
        <v>0</v>
      </c>
      <c r="K327" s="12"/>
      <c r="L327" s="14">
        <v>0</v>
      </c>
      <c r="M327" s="14"/>
      <c r="N327" s="21">
        <v>0</v>
      </c>
      <c r="O327" s="14"/>
      <c r="P327" s="21">
        <v>1550190</v>
      </c>
      <c r="Q327" s="14"/>
      <c r="R327" s="21">
        <v>0</v>
      </c>
      <c r="S327" s="14"/>
      <c r="T327" s="21">
        <v>11516481</v>
      </c>
      <c r="U327" s="14"/>
      <c r="V327" s="22">
        <v>13066671</v>
      </c>
      <c r="W327" s="14"/>
      <c r="X327" s="5" t="str">
        <f t="shared" si="5"/>
        <v>No</v>
      </c>
      <c r="Y327" s="14"/>
      <c r="Z327" s="5"/>
      <c r="AA327" s="14"/>
      <c r="AB327" s="5"/>
      <c r="AC327" s="28"/>
      <c r="AD327" s="5"/>
      <c r="AE327" s="14"/>
      <c r="AF327" s="5"/>
      <c r="AG327" s="7"/>
    </row>
    <row r="328" spans="1:33" s="54" customFormat="1">
      <c r="A328" s="8" t="s">
        <v>3673</v>
      </c>
      <c r="B328" s="8" t="s">
        <v>444</v>
      </c>
      <c r="C328" s="9" t="s">
        <v>103</v>
      </c>
      <c r="D328" s="185">
        <v>4094</v>
      </c>
      <c r="E328" s="188">
        <v>40094</v>
      </c>
      <c r="F328" s="9" t="s">
        <v>138</v>
      </c>
      <c r="G328" s="9" t="s">
        <v>84</v>
      </c>
      <c r="H328" s="10">
        <v>2148346</v>
      </c>
      <c r="I328" s="11">
        <v>58</v>
      </c>
      <c r="J328" s="24">
        <v>0</v>
      </c>
      <c r="K328" s="12"/>
      <c r="L328" s="14">
        <v>0</v>
      </c>
      <c r="M328" s="14"/>
      <c r="N328" s="21">
        <v>0</v>
      </c>
      <c r="O328" s="14"/>
      <c r="P328" s="21">
        <v>0</v>
      </c>
      <c r="Q328" s="14"/>
      <c r="R328" s="21">
        <v>0</v>
      </c>
      <c r="S328" s="14"/>
      <c r="T328" s="21">
        <v>0</v>
      </c>
      <c r="U328" s="14"/>
      <c r="V328" s="22">
        <v>0</v>
      </c>
      <c r="W328" s="14"/>
      <c r="X328" s="5" t="str">
        <f t="shared" si="5"/>
        <v>No</v>
      </c>
      <c r="Y328" s="14"/>
      <c r="Z328" s="5"/>
      <c r="AA328" s="14"/>
      <c r="AB328" s="5"/>
      <c r="AC328" s="28"/>
      <c r="AD328" s="5"/>
      <c r="AE328" s="14"/>
      <c r="AF328" s="5"/>
      <c r="AG328" s="7"/>
    </row>
    <row r="329" spans="1:33" s="54" customFormat="1">
      <c r="A329" s="8" t="s">
        <v>2772</v>
      </c>
      <c r="B329" s="8" t="s">
        <v>1132</v>
      </c>
      <c r="C329" s="9" t="s">
        <v>129</v>
      </c>
      <c r="D329" s="185">
        <v>4180</v>
      </c>
      <c r="E329" s="188">
        <v>40180</v>
      </c>
      <c r="F329" s="9" t="s">
        <v>214</v>
      </c>
      <c r="G329" s="9" t="s">
        <v>84</v>
      </c>
      <c r="H329" s="10">
        <v>128754</v>
      </c>
      <c r="I329" s="11">
        <v>58</v>
      </c>
      <c r="J329" s="24">
        <v>1289764</v>
      </c>
      <c r="K329" s="12"/>
      <c r="L329" s="14">
        <v>176608</v>
      </c>
      <c r="M329" s="14"/>
      <c r="N329" s="21">
        <v>0</v>
      </c>
      <c r="O329" s="14"/>
      <c r="P329" s="21">
        <v>0</v>
      </c>
      <c r="Q329" s="14"/>
      <c r="R329" s="21">
        <v>0</v>
      </c>
      <c r="S329" s="14"/>
      <c r="T329" s="21">
        <v>0</v>
      </c>
      <c r="U329" s="14"/>
      <c r="V329" s="22">
        <v>1466372</v>
      </c>
      <c r="W329" s="14"/>
      <c r="X329" s="5" t="str">
        <f t="shared" si="5"/>
        <v>No</v>
      </c>
      <c r="Y329" s="14"/>
      <c r="Z329" s="5"/>
      <c r="AA329" s="14"/>
      <c r="AB329" s="5"/>
      <c r="AC329" s="28"/>
      <c r="AD329" s="5"/>
      <c r="AE329" s="14"/>
      <c r="AF329" s="5"/>
      <c r="AG329" s="7"/>
    </row>
    <row r="330" spans="1:33" s="54" customFormat="1">
      <c r="A330" s="8" t="s">
        <v>4761</v>
      </c>
      <c r="B330" s="8" t="s">
        <v>4762</v>
      </c>
      <c r="C330" s="9" t="s">
        <v>82</v>
      </c>
      <c r="D330" s="185">
        <v>2161</v>
      </c>
      <c r="E330" s="188">
        <v>20161</v>
      </c>
      <c r="F330" s="9" t="s">
        <v>113</v>
      </c>
      <c r="G330" s="9" t="s">
        <v>84</v>
      </c>
      <c r="H330" s="10">
        <v>18351295</v>
      </c>
      <c r="I330" s="11">
        <v>57</v>
      </c>
      <c r="J330" s="24">
        <v>0</v>
      </c>
      <c r="K330" s="12"/>
      <c r="L330" s="14">
        <v>0</v>
      </c>
      <c r="M330" s="14"/>
      <c r="N330" s="21">
        <v>0</v>
      </c>
      <c r="O330" s="14"/>
      <c r="P330" s="21">
        <v>0</v>
      </c>
      <c r="Q330" s="14"/>
      <c r="R330" s="21">
        <v>0</v>
      </c>
      <c r="S330" s="14"/>
      <c r="T330" s="21">
        <v>0</v>
      </c>
      <c r="U330" s="14"/>
      <c r="V330" s="22">
        <v>0</v>
      </c>
      <c r="W330" s="14"/>
      <c r="X330" s="5" t="str">
        <f t="shared" si="5"/>
        <v>No</v>
      </c>
      <c r="Y330" s="14"/>
      <c r="Z330" s="5"/>
      <c r="AA330" s="14"/>
      <c r="AB330" s="5"/>
      <c r="AC330" s="28"/>
      <c r="AD330" s="5"/>
      <c r="AE330" s="14"/>
      <c r="AF330" s="5"/>
      <c r="AG330" s="7"/>
    </row>
    <row r="331" spans="1:33" s="54" customFormat="1">
      <c r="A331" s="8" t="s">
        <v>4099</v>
      </c>
      <c r="B331" s="8" t="s">
        <v>86</v>
      </c>
      <c r="C331" s="9" t="s">
        <v>87</v>
      </c>
      <c r="D331" s="185">
        <v>5</v>
      </c>
      <c r="E331" s="188">
        <v>5</v>
      </c>
      <c r="F331" s="9" t="s">
        <v>83</v>
      </c>
      <c r="G331" s="9" t="s">
        <v>84</v>
      </c>
      <c r="H331" s="10">
        <v>3059393</v>
      </c>
      <c r="I331" s="11">
        <v>57</v>
      </c>
      <c r="J331" s="24">
        <v>0</v>
      </c>
      <c r="K331" s="12"/>
      <c r="L331" s="14">
        <v>0</v>
      </c>
      <c r="M331" s="14"/>
      <c r="N331" s="21">
        <v>0</v>
      </c>
      <c r="O331" s="14"/>
      <c r="P331" s="21">
        <v>3278251</v>
      </c>
      <c r="Q331" s="14"/>
      <c r="R331" s="21">
        <v>29137</v>
      </c>
      <c r="S331" s="14"/>
      <c r="T331" s="21">
        <v>0</v>
      </c>
      <c r="U331" s="14"/>
      <c r="V331" s="22">
        <v>3307388</v>
      </c>
      <c r="W331" s="14"/>
      <c r="X331" s="5" t="str">
        <f t="shared" si="5"/>
        <v>No</v>
      </c>
      <c r="Y331" s="14"/>
      <c r="Z331" s="5"/>
      <c r="AA331" s="14"/>
      <c r="AB331" s="5"/>
      <c r="AC331" s="28"/>
      <c r="AD331" s="5"/>
      <c r="AE331" s="14"/>
      <c r="AF331" s="5"/>
      <c r="AG331" s="7"/>
    </row>
    <row r="332" spans="1:33" s="54" customFormat="1">
      <c r="A332" s="8" t="s">
        <v>291</v>
      </c>
      <c r="B332" s="8" t="s">
        <v>292</v>
      </c>
      <c r="C332" s="9" t="s">
        <v>288</v>
      </c>
      <c r="D332" s="185">
        <v>3078</v>
      </c>
      <c r="E332" s="188">
        <v>30078</v>
      </c>
      <c r="F332" s="9" t="s">
        <v>125</v>
      </c>
      <c r="G332" s="9" t="s">
        <v>84</v>
      </c>
      <c r="H332" s="10">
        <v>1733853</v>
      </c>
      <c r="I332" s="11">
        <v>57</v>
      </c>
      <c r="J332" s="24">
        <v>0</v>
      </c>
      <c r="K332" s="12"/>
      <c r="L332" s="14">
        <v>0</v>
      </c>
      <c r="M332" s="14"/>
      <c r="N332" s="21">
        <v>0</v>
      </c>
      <c r="O332" s="14"/>
      <c r="P332" s="21">
        <v>0</v>
      </c>
      <c r="Q332" s="14"/>
      <c r="R332" s="21">
        <v>0</v>
      </c>
      <c r="S332" s="14"/>
      <c r="T332" s="21">
        <v>0</v>
      </c>
      <c r="U332" s="14"/>
      <c r="V332" s="22">
        <v>0</v>
      </c>
      <c r="W332" s="14"/>
      <c r="X332" s="5" t="str">
        <f t="shared" si="5"/>
        <v>No</v>
      </c>
      <c r="Y332" s="14"/>
      <c r="Z332" s="5"/>
      <c r="AA332" s="14"/>
      <c r="AB332" s="5"/>
      <c r="AC332" s="28"/>
      <c r="AD332" s="5"/>
      <c r="AE332" s="14"/>
      <c r="AF332" s="5"/>
      <c r="AG332" s="7"/>
    </row>
    <row r="333" spans="1:33" s="54" customFormat="1">
      <c r="A333" s="8" t="s">
        <v>2835</v>
      </c>
      <c r="B333" s="8" t="s">
        <v>2836</v>
      </c>
      <c r="C333" s="9" t="s">
        <v>210</v>
      </c>
      <c r="D333" s="185" t="s">
        <v>2837</v>
      </c>
      <c r="E333" s="188" t="s">
        <v>2838</v>
      </c>
      <c r="F333" s="9" t="s">
        <v>157</v>
      </c>
      <c r="G333" s="9" t="s">
        <v>147</v>
      </c>
      <c r="H333" s="10">
        <v>0</v>
      </c>
      <c r="I333" s="11">
        <v>57</v>
      </c>
      <c r="J333" s="24">
        <v>0</v>
      </c>
      <c r="K333" s="12"/>
      <c r="L333" s="14">
        <v>0</v>
      </c>
      <c r="M333" s="14"/>
      <c r="N333" s="21">
        <v>0</v>
      </c>
      <c r="O333" s="14"/>
      <c r="P333" s="21">
        <v>77083</v>
      </c>
      <c r="Q333" s="14"/>
      <c r="R333" s="21">
        <v>45139</v>
      </c>
      <c r="S333" s="14"/>
      <c r="T333" s="21">
        <v>488887</v>
      </c>
      <c r="U333" s="14"/>
      <c r="V333" s="22">
        <v>611109</v>
      </c>
      <c r="W333" s="14"/>
      <c r="X333" s="5" t="str">
        <f t="shared" si="5"/>
        <v>No</v>
      </c>
      <c r="Y333" s="14"/>
      <c r="Z333" s="5"/>
      <c r="AA333" s="14"/>
      <c r="AB333" s="5"/>
      <c r="AC333" s="28"/>
      <c r="AD333" s="5"/>
      <c r="AE333" s="14"/>
      <c r="AF333" s="5"/>
      <c r="AG333" s="7"/>
    </row>
    <row r="334" spans="1:33" s="54" customFormat="1">
      <c r="A334" s="8" t="s">
        <v>3542</v>
      </c>
      <c r="B334" s="8" t="s">
        <v>287</v>
      </c>
      <c r="C334" s="9" t="s">
        <v>109</v>
      </c>
      <c r="D334" s="185" t="s">
        <v>3543</v>
      </c>
      <c r="E334" s="188" t="s">
        <v>3544</v>
      </c>
      <c r="F334" s="9" t="s">
        <v>157</v>
      </c>
      <c r="G334" s="9" t="s">
        <v>147</v>
      </c>
      <c r="H334" s="10">
        <v>0</v>
      </c>
      <c r="I334" s="11">
        <v>56</v>
      </c>
      <c r="J334" s="24">
        <v>0</v>
      </c>
      <c r="K334" s="12"/>
      <c r="L334" s="14">
        <v>0</v>
      </c>
      <c r="M334" s="14"/>
      <c r="N334" s="21">
        <v>0</v>
      </c>
      <c r="O334" s="14"/>
      <c r="P334" s="21">
        <v>0</v>
      </c>
      <c r="Q334" s="14"/>
      <c r="R334" s="21">
        <v>0</v>
      </c>
      <c r="S334" s="14"/>
      <c r="T334" s="21">
        <v>281957</v>
      </c>
      <c r="U334" s="14"/>
      <c r="V334" s="22">
        <v>281957</v>
      </c>
      <c r="W334" s="14"/>
      <c r="X334" s="5" t="str">
        <f t="shared" si="5"/>
        <v>No</v>
      </c>
      <c r="Y334" s="14"/>
      <c r="Z334" s="5"/>
      <c r="AA334" s="14"/>
      <c r="AB334" s="5"/>
      <c r="AC334" s="28"/>
      <c r="AD334" s="5"/>
      <c r="AE334" s="14"/>
      <c r="AF334" s="5"/>
      <c r="AG334" s="7"/>
    </row>
    <row r="335" spans="1:33" s="54" customFormat="1">
      <c r="A335" s="8" t="s">
        <v>1807</v>
      </c>
      <c r="B335" s="8" t="s">
        <v>1808</v>
      </c>
      <c r="C335" s="9" t="s">
        <v>91</v>
      </c>
      <c r="D335" s="185">
        <v>9173</v>
      </c>
      <c r="E335" s="188">
        <v>90173</v>
      </c>
      <c r="F335" s="9" t="s">
        <v>88</v>
      </c>
      <c r="G335" s="9" t="s">
        <v>84</v>
      </c>
      <c r="H335" s="10">
        <v>136969</v>
      </c>
      <c r="I335" s="11">
        <v>56</v>
      </c>
      <c r="J335" s="24">
        <v>0</v>
      </c>
      <c r="K335" s="12"/>
      <c r="L335" s="14">
        <v>10000</v>
      </c>
      <c r="M335" s="14"/>
      <c r="N335" s="21">
        <v>0</v>
      </c>
      <c r="O335" s="14"/>
      <c r="P335" s="21">
        <v>0</v>
      </c>
      <c r="Q335" s="14"/>
      <c r="R335" s="21">
        <v>690262</v>
      </c>
      <c r="S335" s="14"/>
      <c r="T335" s="21">
        <v>0</v>
      </c>
      <c r="U335" s="14"/>
      <c r="V335" s="22">
        <v>700262</v>
      </c>
      <c r="W335" s="14"/>
      <c r="X335" s="5" t="str">
        <f t="shared" si="5"/>
        <v>No</v>
      </c>
      <c r="Y335" s="14"/>
      <c r="Z335" s="5"/>
      <c r="AA335" s="14"/>
      <c r="AB335" s="5"/>
      <c r="AC335" s="28"/>
      <c r="AD335" s="5"/>
      <c r="AE335" s="14"/>
      <c r="AF335" s="5"/>
      <c r="AG335" s="7"/>
    </row>
    <row r="336" spans="1:33" s="54" customFormat="1">
      <c r="A336" s="8" t="s">
        <v>724</v>
      </c>
      <c r="B336" s="8" t="s">
        <v>725</v>
      </c>
      <c r="C336" s="9" t="s">
        <v>265</v>
      </c>
      <c r="D336" s="185">
        <v>7049</v>
      </c>
      <c r="E336" s="188">
        <v>70049</v>
      </c>
      <c r="F336" s="9" t="s">
        <v>157</v>
      </c>
      <c r="G336" s="9" t="s">
        <v>84</v>
      </c>
      <c r="H336" s="10">
        <v>280051</v>
      </c>
      <c r="I336" s="11">
        <v>56</v>
      </c>
      <c r="J336" s="24">
        <v>0</v>
      </c>
      <c r="K336" s="12"/>
      <c r="L336" s="14">
        <v>467113</v>
      </c>
      <c r="M336" s="14"/>
      <c r="N336" s="21">
        <v>0</v>
      </c>
      <c r="O336" s="14"/>
      <c r="P336" s="21">
        <v>0</v>
      </c>
      <c r="Q336" s="14"/>
      <c r="R336" s="21">
        <v>32880</v>
      </c>
      <c r="S336" s="14"/>
      <c r="T336" s="21">
        <v>532592</v>
      </c>
      <c r="U336" s="14"/>
      <c r="V336" s="22">
        <v>1032585</v>
      </c>
      <c r="W336" s="14"/>
      <c r="X336" s="5" t="str">
        <f t="shared" si="5"/>
        <v>No</v>
      </c>
      <c r="Y336" s="14"/>
      <c r="Z336" s="5"/>
      <c r="AA336" s="14"/>
      <c r="AB336" s="5"/>
      <c r="AC336" s="28"/>
      <c r="AD336" s="5"/>
      <c r="AE336" s="14"/>
      <c r="AF336" s="5"/>
      <c r="AG336" s="7"/>
    </row>
    <row r="337" spans="1:33" s="54" customFormat="1">
      <c r="A337" s="8" t="s">
        <v>2074</v>
      </c>
      <c r="B337" s="8" t="s">
        <v>1329</v>
      </c>
      <c r="C337" s="9" t="s">
        <v>39</v>
      </c>
      <c r="D337" s="185">
        <v>9233</v>
      </c>
      <c r="E337" s="188">
        <v>90233</v>
      </c>
      <c r="F337" s="9" t="s">
        <v>88</v>
      </c>
      <c r="G337" s="9" t="s">
        <v>84</v>
      </c>
      <c r="H337" s="10">
        <v>135267</v>
      </c>
      <c r="I337" s="11">
        <v>55</v>
      </c>
      <c r="J337" s="24">
        <v>0</v>
      </c>
      <c r="K337" s="12"/>
      <c r="L337" s="14">
        <v>0</v>
      </c>
      <c r="M337" s="14"/>
      <c r="N337" s="21">
        <v>0</v>
      </c>
      <c r="O337" s="14"/>
      <c r="P337" s="21">
        <v>4387</v>
      </c>
      <c r="Q337" s="14"/>
      <c r="R337" s="21">
        <v>0</v>
      </c>
      <c r="S337" s="14"/>
      <c r="T337" s="21">
        <v>13155</v>
      </c>
      <c r="U337" s="14"/>
      <c r="V337" s="22">
        <v>17542</v>
      </c>
      <c r="W337" s="14"/>
      <c r="X337" s="5" t="str">
        <f t="shared" si="5"/>
        <v>No</v>
      </c>
      <c r="Y337" s="14"/>
      <c r="Z337" s="5"/>
      <c r="AA337" s="14"/>
      <c r="AB337" s="5"/>
      <c r="AC337" s="28"/>
      <c r="AD337" s="5"/>
      <c r="AE337" s="14"/>
      <c r="AF337" s="5"/>
      <c r="AG337" s="7"/>
    </row>
    <row r="338" spans="1:33" s="54" customFormat="1">
      <c r="A338" s="8" t="s">
        <v>4813</v>
      </c>
      <c r="B338" s="8" t="s">
        <v>4814</v>
      </c>
      <c r="C338" s="9" t="s">
        <v>42</v>
      </c>
      <c r="D338" s="185">
        <v>2003</v>
      </c>
      <c r="E338" s="188">
        <v>20003</v>
      </c>
      <c r="F338" s="9" t="s">
        <v>83</v>
      </c>
      <c r="G338" s="9" t="s">
        <v>84</v>
      </c>
      <c r="H338" s="10">
        <v>158084</v>
      </c>
      <c r="I338" s="11">
        <v>55</v>
      </c>
      <c r="J338" s="24">
        <v>0</v>
      </c>
      <c r="K338" s="12"/>
      <c r="L338" s="14">
        <v>0</v>
      </c>
      <c r="M338" s="14"/>
      <c r="N338" s="21">
        <v>0</v>
      </c>
      <c r="O338" s="14"/>
      <c r="P338" s="21">
        <v>232433</v>
      </c>
      <c r="Q338" s="14"/>
      <c r="R338" s="21">
        <v>1277123</v>
      </c>
      <c r="S338" s="14"/>
      <c r="T338" s="21">
        <v>1533939</v>
      </c>
      <c r="U338" s="14"/>
      <c r="V338" s="22">
        <v>3043495</v>
      </c>
      <c r="W338" s="14"/>
      <c r="X338" s="5" t="str">
        <f t="shared" si="5"/>
        <v>No</v>
      </c>
      <c r="Y338" s="14"/>
      <c r="Z338" s="5"/>
      <c r="AA338" s="14"/>
      <c r="AB338" s="5"/>
      <c r="AC338" s="28"/>
      <c r="AD338" s="5"/>
      <c r="AE338" s="14"/>
      <c r="AF338" s="5"/>
      <c r="AG338" s="7"/>
    </row>
    <row r="339" spans="1:33" s="54" customFormat="1">
      <c r="A339" s="8" t="s">
        <v>1850</v>
      </c>
      <c r="B339" s="8" t="s">
        <v>1851</v>
      </c>
      <c r="C339" s="9" t="s">
        <v>265</v>
      </c>
      <c r="D339" s="185" t="s">
        <v>1852</v>
      </c>
      <c r="E339" s="188" t="s">
        <v>1853</v>
      </c>
      <c r="F339" s="9" t="s">
        <v>157</v>
      </c>
      <c r="G339" s="9" t="s">
        <v>147</v>
      </c>
      <c r="H339" s="10">
        <v>0</v>
      </c>
      <c r="I339" s="11">
        <v>55</v>
      </c>
      <c r="J339" s="24">
        <v>0</v>
      </c>
      <c r="K339" s="12"/>
      <c r="L339" s="14">
        <v>0</v>
      </c>
      <c r="M339" s="14"/>
      <c r="N339" s="21">
        <v>0</v>
      </c>
      <c r="O339" s="14"/>
      <c r="P339" s="21">
        <v>97538</v>
      </c>
      <c r="Q339" s="14"/>
      <c r="R339" s="21">
        <v>0</v>
      </c>
      <c r="S339" s="14"/>
      <c r="T339" s="21">
        <v>0</v>
      </c>
      <c r="U339" s="14"/>
      <c r="V339" s="22">
        <v>97538</v>
      </c>
      <c r="W339" s="14"/>
      <c r="X339" s="5" t="str">
        <f t="shared" si="5"/>
        <v>No</v>
      </c>
      <c r="Y339" s="14"/>
      <c r="Z339" s="5"/>
      <c r="AA339" s="14"/>
      <c r="AB339" s="5"/>
      <c r="AC339" s="28"/>
      <c r="AD339" s="5"/>
      <c r="AE339" s="14"/>
      <c r="AF339" s="5"/>
      <c r="AG339" s="7"/>
    </row>
    <row r="340" spans="1:33" s="54" customFormat="1">
      <c r="A340" s="8" t="s">
        <v>1456</v>
      </c>
      <c r="B340" s="8" t="s">
        <v>1457</v>
      </c>
      <c r="C340" s="9" t="s">
        <v>150</v>
      </c>
      <c r="D340" s="185" t="s">
        <v>1458</v>
      </c>
      <c r="E340" s="188" t="s">
        <v>1459</v>
      </c>
      <c r="F340" s="9" t="s">
        <v>157</v>
      </c>
      <c r="G340" s="9" t="s">
        <v>147</v>
      </c>
      <c r="H340" s="10">
        <v>0</v>
      </c>
      <c r="I340" s="11">
        <v>55</v>
      </c>
      <c r="J340" s="24">
        <v>0</v>
      </c>
      <c r="K340" s="12"/>
      <c r="L340" s="14">
        <v>40410</v>
      </c>
      <c r="M340" s="14"/>
      <c r="N340" s="21">
        <v>0</v>
      </c>
      <c r="O340" s="14"/>
      <c r="P340" s="21">
        <v>0</v>
      </c>
      <c r="Q340" s="14"/>
      <c r="R340" s="21">
        <v>0</v>
      </c>
      <c r="S340" s="14"/>
      <c r="T340" s="21">
        <v>225064</v>
      </c>
      <c r="U340" s="14"/>
      <c r="V340" s="22">
        <v>265474</v>
      </c>
      <c r="W340" s="14"/>
      <c r="X340" s="5" t="str">
        <f t="shared" si="5"/>
        <v>No</v>
      </c>
      <c r="Y340" s="14"/>
      <c r="Z340" s="5"/>
      <c r="AA340" s="14"/>
      <c r="AB340" s="5"/>
      <c r="AC340" s="28"/>
      <c r="AD340" s="5"/>
      <c r="AE340" s="14"/>
      <c r="AF340" s="5"/>
      <c r="AG340" s="7"/>
    </row>
    <row r="341" spans="1:33" s="54" customFormat="1">
      <c r="A341" s="8" t="s">
        <v>4753</v>
      </c>
      <c r="B341" s="8" t="s">
        <v>4301</v>
      </c>
      <c r="C341" s="9" t="s">
        <v>109</v>
      </c>
      <c r="D341" s="185">
        <v>4191</v>
      </c>
      <c r="E341" s="188">
        <v>40191</v>
      </c>
      <c r="F341" s="9" t="s">
        <v>88</v>
      </c>
      <c r="G341" s="9" t="s">
        <v>84</v>
      </c>
      <c r="H341" s="10">
        <v>73467</v>
      </c>
      <c r="I341" s="11">
        <v>54</v>
      </c>
      <c r="J341" s="24">
        <v>0</v>
      </c>
      <c r="K341" s="12"/>
      <c r="L341" s="14">
        <v>0</v>
      </c>
      <c r="M341" s="14"/>
      <c r="N341" s="21">
        <v>0</v>
      </c>
      <c r="O341" s="14"/>
      <c r="P341" s="21">
        <v>0</v>
      </c>
      <c r="Q341" s="14"/>
      <c r="R341" s="21">
        <v>0</v>
      </c>
      <c r="S341" s="14"/>
      <c r="T341" s="21">
        <v>71099</v>
      </c>
      <c r="U341" s="14"/>
      <c r="V341" s="22">
        <v>71099</v>
      </c>
      <c r="W341" s="14"/>
      <c r="X341" s="5" t="str">
        <f t="shared" si="5"/>
        <v>No</v>
      </c>
      <c r="Y341" s="14"/>
      <c r="Z341" s="5"/>
      <c r="AA341" s="14"/>
      <c r="AB341" s="5"/>
      <c r="AC341" s="28"/>
      <c r="AD341" s="5"/>
      <c r="AE341" s="14"/>
      <c r="AF341" s="5"/>
      <c r="AG341" s="7"/>
    </row>
    <row r="342" spans="1:33" s="54" customFormat="1">
      <c r="A342" s="8" t="s">
        <v>4763</v>
      </c>
      <c r="B342" s="8" t="s">
        <v>207</v>
      </c>
      <c r="C342" s="9" t="s">
        <v>82</v>
      </c>
      <c r="D342" s="185">
        <v>2163</v>
      </c>
      <c r="E342" s="188">
        <v>20163</v>
      </c>
      <c r="F342" s="9" t="s">
        <v>113</v>
      </c>
      <c r="G342" s="9" t="s">
        <v>84</v>
      </c>
      <c r="H342" s="10">
        <v>18351295</v>
      </c>
      <c r="I342" s="11">
        <v>54</v>
      </c>
      <c r="J342" s="24">
        <v>0</v>
      </c>
      <c r="K342" s="12"/>
      <c r="L342" s="14">
        <v>0</v>
      </c>
      <c r="M342" s="14"/>
      <c r="N342" s="21">
        <v>0</v>
      </c>
      <c r="O342" s="14"/>
      <c r="P342" s="21">
        <v>0</v>
      </c>
      <c r="Q342" s="14"/>
      <c r="R342" s="21">
        <v>0</v>
      </c>
      <c r="S342" s="14"/>
      <c r="T342" s="21">
        <v>0</v>
      </c>
      <c r="U342" s="14"/>
      <c r="V342" s="22">
        <v>0</v>
      </c>
      <c r="W342" s="14"/>
      <c r="X342" s="5" t="str">
        <f t="shared" si="5"/>
        <v>No</v>
      </c>
      <c r="Y342" s="14"/>
      <c r="Z342" s="5"/>
      <c r="AA342" s="14"/>
      <c r="AB342" s="5"/>
      <c r="AC342" s="28"/>
      <c r="AD342" s="5"/>
      <c r="AE342" s="14"/>
      <c r="AF342" s="5"/>
      <c r="AG342" s="7"/>
    </row>
    <row r="343" spans="1:33" s="54" customFormat="1">
      <c r="A343" s="8" t="s">
        <v>1974</v>
      </c>
      <c r="B343" s="8" t="s">
        <v>1975</v>
      </c>
      <c r="C343" s="9" t="s">
        <v>91</v>
      </c>
      <c r="D343" s="185">
        <v>9205</v>
      </c>
      <c r="E343" s="188">
        <v>90205</v>
      </c>
      <c r="F343" s="9" t="s">
        <v>83</v>
      </c>
      <c r="G343" s="9" t="s">
        <v>84</v>
      </c>
      <c r="H343" s="10">
        <v>1723634</v>
      </c>
      <c r="I343" s="11">
        <v>54</v>
      </c>
      <c r="J343" s="24">
        <v>0</v>
      </c>
      <c r="K343" s="12"/>
      <c r="L343" s="14">
        <v>256115</v>
      </c>
      <c r="M343" s="14"/>
      <c r="N343" s="21">
        <v>0</v>
      </c>
      <c r="O343" s="14"/>
      <c r="P343" s="21">
        <v>232370</v>
      </c>
      <c r="Q343" s="14"/>
      <c r="R343" s="21">
        <v>0</v>
      </c>
      <c r="S343" s="14"/>
      <c r="T343" s="21">
        <v>0</v>
      </c>
      <c r="U343" s="14"/>
      <c r="V343" s="22">
        <v>488485</v>
      </c>
      <c r="W343" s="14"/>
      <c r="X343" s="5" t="str">
        <f t="shared" si="5"/>
        <v>No</v>
      </c>
      <c r="Y343" s="14"/>
      <c r="Z343" s="5"/>
      <c r="AA343" s="14"/>
      <c r="AB343" s="5"/>
      <c r="AC343" s="28"/>
      <c r="AD343" s="5"/>
      <c r="AE343" s="14"/>
      <c r="AF343" s="5"/>
      <c r="AG343" s="7"/>
    </row>
    <row r="344" spans="1:33" s="54" customFormat="1">
      <c r="A344" s="8" t="s">
        <v>1465</v>
      </c>
      <c r="B344" s="8" t="s">
        <v>1466</v>
      </c>
      <c r="C344" s="9" t="s">
        <v>154</v>
      </c>
      <c r="D344" s="185">
        <v>4141</v>
      </c>
      <c r="E344" s="188">
        <v>40141</v>
      </c>
      <c r="F344" s="9" t="s">
        <v>88</v>
      </c>
      <c r="G344" s="9" t="s">
        <v>84</v>
      </c>
      <c r="H344" s="10">
        <v>549777</v>
      </c>
      <c r="I344" s="11">
        <v>54</v>
      </c>
      <c r="J344" s="24">
        <v>0</v>
      </c>
      <c r="K344" s="12"/>
      <c r="L344" s="14">
        <v>0</v>
      </c>
      <c r="M344" s="14"/>
      <c r="N344" s="21">
        <v>0</v>
      </c>
      <c r="O344" s="14"/>
      <c r="P344" s="21">
        <v>2771095</v>
      </c>
      <c r="Q344" s="14"/>
      <c r="R344" s="21">
        <v>0</v>
      </c>
      <c r="S344" s="14"/>
      <c r="T344" s="21">
        <v>11084383</v>
      </c>
      <c r="U344" s="14"/>
      <c r="V344" s="22">
        <v>13855478</v>
      </c>
      <c r="W344" s="14"/>
      <c r="X344" s="5" t="str">
        <f t="shared" si="5"/>
        <v>No</v>
      </c>
      <c r="Y344" s="14"/>
      <c r="Z344" s="5"/>
      <c r="AA344" s="14"/>
      <c r="AB344" s="5"/>
      <c r="AC344" s="28"/>
      <c r="AD344" s="5"/>
      <c r="AE344" s="14"/>
      <c r="AF344" s="5"/>
      <c r="AG344" s="7"/>
    </row>
    <row r="345" spans="1:33" s="54" customFormat="1">
      <c r="A345" s="8" t="s">
        <v>1854</v>
      </c>
      <c r="B345" s="8" t="s">
        <v>1855</v>
      </c>
      <c r="C345" s="9" t="s">
        <v>265</v>
      </c>
      <c r="D345" s="185" t="s">
        <v>1856</v>
      </c>
      <c r="E345" s="188" t="s">
        <v>1857</v>
      </c>
      <c r="F345" s="9" t="s">
        <v>88</v>
      </c>
      <c r="G345" s="9" t="s">
        <v>147</v>
      </c>
      <c r="H345" s="10">
        <v>0</v>
      </c>
      <c r="I345" s="11">
        <v>54</v>
      </c>
      <c r="J345" s="24">
        <v>0</v>
      </c>
      <c r="K345" s="12"/>
      <c r="L345" s="14">
        <v>0</v>
      </c>
      <c r="M345" s="14"/>
      <c r="N345" s="21">
        <v>0</v>
      </c>
      <c r="O345" s="14"/>
      <c r="P345" s="21">
        <v>87746</v>
      </c>
      <c r="Q345" s="14"/>
      <c r="R345" s="21">
        <v>13232</v>
      </c>
      <c r="S345" s="14"/>
      <c r="T345" s="21">
        <v>478771</v>
      </c>
      <c r="U345" s="14"/>
      <c r="V345" s="22">
        <v>579749</v>
      </c>
      <c r="W345" s="14"/>
      <c r="X345" s="5" t="str">
        <f t="shared" si="5"/>
        <v>No</v>
      </c>
      <c r="Y345" s="14"/>
      <c r="Z345" s="5"/>
      <c r="AA345" s="14"/>
      <c r="AB345" s="5"/>
      <c r="AC345" s="28"/>
      <c r="AD345" s="5"/>
      <c r="AE345" s="14"/>
      <c r="AF345" s="5"/>
      <c r="AG345" s="7"/>
    </row>
    <row r="346" spans="1:33" s="54" customFormat="1">
      <c r="A346" s="8" t="s">
        <v>922</v>
      </c>
      <c r="B346" s="8" t="s">
        <v>923</v>
      </c>
      <c r="C346" s="9" t="s">
        <v>129</v>
      </c>
      <c r="D346" s="185" t="s">
        <v>924</v>
      </c>
      <c r="E346" s="188" t="s">
        <v>925</v>
      </c>
      <c r="F346" s="9" t="s">
        <v>83</v>
      </c>
      <c r="G346" s="9" t="s">
        <v>147</v>
      </c>
      <c r="H346" s="10">
        <v>0</v>
      </c>
      <c r="I346" s="11">
        <v>54</v>
      </c>
      <c r="J346" s="24">
        <v>0</v>
      </c>
      <c r="K346" s="12"/>
      <c r="L346" s="14">
        <v>0</v>
      </c>
      <c r="M346" s="14"/>
      <c r="N346" s="21">
        <v>0</v>
      </c>
      <c r="O346" s="14"/>
      <c r="P346" s="21">
        <v>89426</v>
      </c>
      <c r="Q346" s="14"/>
      <c r="R346" s="21">
        <v>89426</v>
      </c>
      <c r="S346" s="14"/>
      <c r="T346" s="21">
        <v>973268</v>
      </c>
      <c r="U346" s="14"/>
      <c r="V346" s="22">
        <v>1152120</v>
      </c>
      <c r="W346" s="14"/>
      <c r="X346" s="5" t="str">
        <f t="shared" si="5"/>
        <v>No</v>
      </c>
      <c r="Y346" s="14"/>
      <c r="Z346" s="5"/>
      <c r="AA346" s="14"/>
      <c r="AB346" s="5"/>
      <c r="AC346" s="28"/>
      <c r="AD346" s="5"/>
      <c r="AE346" s="14"/>
      <c r="AF346" s="5"/>
      <c r="AG346" s="7"/>
    </row>
    <row r="347" spans="1:33" s="54" customFormat="1">
      <c r="A347" s="8" t="s">
        <v>459</v>
      </c>
      <c r="B347" s="8" t="s">
        <v>460</v>
      </c>
      <c r="C347" s="9" t="s">
        <v>288</v>
      </c>
      <c r="D347" s="185">
        <v>3012</v>
      </c>
      <c r="E347" s="188">
        <v>30012</v>
      </c>
      <c r="F347" s="9" t="s">
        <v>88</v>
      </c>
      <c r="G347" s="9" t="s">
        <v>84</v>
      </c>
      <c r="H347" s="10">
        <v>69014</v>
      </c>
      <c r="I347" s="11">
        <v>53</v>
      </c>
      <c r="J347" s="24">
        <v>0</v>
      </c>
      <c r="K347" s="12"/>
      <c r="L347" s="14">
        <v>9346</v>
      </c>
      <c r="M347" s="14"/>
      <c r="N347" s="21">
        <v>0</v>
      </c>
      <c r="O347" s="14"/>
      <c r="P347" s="21">
        <v>21522</v>
      </c>
      <c r="Q347" s="14"/>
      <c r="R347" s="21">
        <v>876931</v>
      </c>
      <c r="S347" s="14"/>
      <c r="T347" s="21">
        <v>1926629</v>
      </c>
      <c r="U347" s="14"/>
      <c r="V347" s="22">
        <v>2834428</v>
      </c>
      <c r="W347" s="14"/>
      <c r="X347" s="5" t="str">
        <f t="shared" si="5"/>
        <v>No</v>
      </c>
      <c r="Y347" s="14"/>
      <c r="Z347" s="5"/>
      <c r="AA347" s="14"/>
      <c r="AB347" s="5"/>
      <c r="AC347" s="28"/>
      <c r="AD347" s="5"/>
      <c r="AE347" s="14"/>
      <c r="AF347" s="5"/>
      <c r="AG347" s="7"/>
    </row>
    <row r="348" spans="1:33" s="54" customFormat="1">
      <c r="A348" s="8" t="s">
        <v>3366</v>
      </c>
      <c r="B348" s="8" t="s">
        <v>3367</v>
      </c>
      <c r="C348" s="9" t="s">
        <v>46</v>
      </c>
      <c r="D348" s="185">
        <v>5028</v>
      </c>
      <c r="E348" s="188">
        <v>50028</v>
      </c>
      <c r="F348" s="9" t="s">
        <v>88</v>
      </c>
      <c r="G348" s="9" t="s">
        <v>84</v>
      </c>
      <c r="H348" s="10">
        <v>110621</v>
      </c>
      <c r="I348" s="11">
        <v>53</v>
      </c>
      <c r="J348" s="24">
        <v>0</v>
      </c>
      <c r="K348" s="12"/>
      <c r="L348" s="14">
        <v>0</v>
      </c>
      <c r="M348" s="14"/>
      <c r="N348" s="21">
        <v>682662</v>
      </c>
      <c r="O348" s="14"/>
      <c r="P348" s="21">
        <v>0</v>
      </c>
      <c r="Q348" s="14"/>
      <c r="R348" s="21">
        <v>2730647</v>
      </c>
      <c r="S348" s="14"/>
      <c r="T348" s="21">
        <v>0</v>
      </c>
      <c r="U348" s="14"/>
      <c r="V348" s="22">
        <v>3413309</v>
      </c>
      <c r="W348" s="14"/>
      <c r="X348" s="5" t="str">
        <f t="shared" si="5"/>
        <v>No</v>
      </c>
      <c r="Y348" s="14"/>
      <c r="Z348" s="5"/>
      <c r="AA348" s="14"/>
      <c r="AB348" s="5"/>
      <c r="AC348" s="28"/>
      <c r="AD348" s="5"/>
      <c r="AE348" s="14"/>
      <c r="AF348" s="5"/>
      <c r="AG348" s="7"/>
    </row>
    <row r="349" spans="1:33" s="54" customFormat="1">
      <c r="A349" s="8" t="s">
        <v>5295</v>
      </c>
      <c r="B349" s="8" t="s">
        <v>1266</v>
      </c>
      <c r="C349" s="9" t="s">
        <v>141</v>
      </c>
      <c r="D349" s="185">
        <v>3007</v>
      </c>
      <c r="E349" s="188">
        <v>30007</v>
      </c>
      <c r="F349" s="9" t="s">
        <v>543</v>
      </c>
      <c r="G349" s="9" t="s">
        <v>84</v>
      </c>
      <c r="H349" s="10">
        <v>210111</v>
      </c>
      <c r="I349" s="11">
        <v>53</v>
      </c>
      <c r="J349" s="24">
        <v>0</v>
      </c>
      <c r="K349" s="12"/>
      <c r="L349" s="14">
        <v>0</v>
      </c>
      <c r="M349" s="14"/>
      <c r="N349" s="21">
        <v>0</v>
      </c>
      <c r="O349" s="14"/>
      <c r="P349" s="21">
        <v>101436</v>
      </c>
      <c r="Q349" s="14"/>
      <c r="R349" s="21">
        <v>135866</v>
      </c>
      <c r="S349" s="14"/>
      <c r="T349" s="21">
        <v>948627</v>
      </c>
      <c r="U349" s="14"/>
      <c r="V349" s="22">
        <v>1185929</v>
      </c>
      <c r="W349" s="14"/>
      <c r="X349" s="5" t="str">
        <f t="shared" si="5"/>
        <v>No</v>
      </c>
      <c r="Y349" s="14"/>
      <c r="Z349" s="5"/>
      <c r="AA349" s="14"/>
      <c r="AB349" s="5"/>
      <c r="AC349" s="28"/>
      <c r="AD349" s="5"/>
      <c r="AE349" s="14"/>
      <c r="AF349" s="5"/>
      <c r="AG349" s="7"/>
    </row>
    <row r="350" spans="1:33" s="54" customFormat="1">
      <c r="A350" s="8" t="s">
        <v>135</v>
      </c>
      <c r="B350" s="8" t="s">
        <v>136</v>
      </c>
      <c r="C350" s="9" t="s">
        <v>137</v>
      </c>
      <c r="D350" s="185">
        <v>3112</v>
      </c>
      <c r="E350" s="188">
        <v>30112</v>
      </c>
      <c r="F350" s="9" t="s">
        <v>138</v>
      </c>
      <c r="G350" s="9" t="s">
        <v>84</v>
      </c>
      <c r="H350" s="10">
        <v>4586770</v>
      </c>
      <c r="I350" s="11">
        <v>53</v>
      </c>
      <c r="J350" s="24">
        <v>0</v>
      </c>
      <c r="K350" s="12"/>
      <c r="L350" s="14">
        <v>0</v>
      </c>
      <c r="M350" s="14"/>
      <c r="N350" s="21">
        <v>0</v>
      </c>
      <c r="O350" s="14"/>
      <c r="P350" s="21">
        <v>0</v>
      </c>
      <c r="Q350" s="14"/>
      <c r="R350" s="21">
        <v>31374511</v>
      </c>
      <c r="S350" s="14"/>
      <c r="T350" s="21">
        <v>0</v>
      </c>
      <c r="U350" s="14"/>
      <c r="V350" s="22">
        <v>31374511</v>
      </c>
      <c r="W350" s="14"/>
      <c r="X350" s="5" t="str">
        <f t="shared" si="5"/>
        <v>No</v>
      </c>
      <c r="Y350" s="14"/>
      <c r="Z350" s="5"/>
      <c r="AA350" s="14"/>
      <c r="AB350" s="5"/>
      <c r="AC350" s="28"/>
      <c r="AD350" s="5"/>
      <c r="AE350" s="14"/>
      <c r="AF350" s="5"/>
      <c r="AG350" s="7"/>
    </row>
    <row r="351" spans="1:33" s="54" customFormat="1">
      <c r="A351" s="8" t="s">
        <v>4869</v>
      </c>
      <c r="B351" s="8" t="s">
        <v>4870</v>
      </c>
      <c r="C351" s="9" t="s">
        <v>87</v>
      </c>
      <c r="D351" s="185" t="s">
        <v>4871</v>
      </c>
      <c r="E351" s="188" t="s">
        <v>4872</v>
      </c>
      <c r="F351" s="9" t="s">
        <v>83</v>
      </c>
      <c r="G351" s="9" t="s">
        <v>147</v>
      </c>
      <c r="H351" s="10">
        <v>0</v>
      </c>
      <c r="I351" s="11">
        <v>53</v>
      </c>
      <c r="J351" s="24">
        <v>0</v>
      </c>
      <c r="K351" s="12"/>
      <c r="L351" s="14">
        <v>0</v>
      </c>
      <c r="M351" s="14"/>
      <c r="N351" s="21">
        <v>0</v>
      </c>
      <c r="O351" s="14"/>
      <c r="P351" s="21">
        <v>222815</v>
      </c>
      <c r="Q351" s="14"/>
      <c r="R351" s="21">
        <v>97312</v>
      </c>
      <c r="S351" s="14"/>
      <c r="T351" s="21">
        <v>0</v>
      </c>
      <c r="U351" s="14"/>
      <c r="V351" s="22">
        <v>320127</v>
      </c>
      <c r="W351" s="14"/>
      <c r="X351" s="5" t="str">
        <f t="shared" si="5"/>
        <v>No</v>
      </c>
      <c r="Y351" s="14"/>
      <c r="Z351" s="5"/>
      <c r="AA351" s="14"/>
      <c r="AB351" s="5"/>
      <c r="AC351" s="28"/>
      <c r="AD351" s="5"/>
      <c r="AE351" s="14"/>
      <c r="AF351" s="5"/>
      <c r="AG351" s="7"/>
    </row>
    <row r="352" spans="1:33" s="54" customFormat="1">
      <c r="A352" s="8" t="s">
        <v>4809</v>
      </c>
      <c r="B352" s="8" t="s">
        <v>4810</v>
      </c>
      <c r="C352" s="9" t="s">
        <v>120</v>
      </c>
      <c r="D352" s="185">
        <v>6102</v>
      </c>
      <c r="E352" s="188">
        <v>60102</v>
      </c>
      <c r="F352" s="9" t="s">
        <v>88</v>
      </c>
      <c r="G352" s="9" t="s">
        <v>84</v>
      </c>
      <c r="H352" s="10">
        <v>92984</v>
      </c>
      <c r="I352" s="11">
        <v>53</v>
      </c>
      <c r="J352" s="24">
        <v>0</v>
      </c>
      <c r="K352" s="12"/>
      <c r="L352" s="14">
        <v>0</v>
      </c>
      <c r="M352" s="14"/>
      <c r="N352" s="21">
        <v>0</v>
      </c>
      <c r="O352" s="14"/>
      <c r="P352" s="21">
        <v>0</v>
      </c>
      <c r="Q352" s="14"/>
      <c r="R352" s="21">
        <v>68158</v>
      </c>
      <c r="S352" s="14"/>
      <c r="T352" s="21">
        <v>878784</v>
      </c>
      <c r="U352" s="14"/>
      <c r="V352" s="22">
        <v>946942</v>
      </c>
      <c r="W352" s="14"/>
      <c r="X352" s="5" t="str">
        <f t="shared" si="5"/>
        <v>No</v>
      </c>
      <c r="Y352" s="14"/>
      <c r="Z352" s="5"/>
      <c r="AA352" s="14"/>
      <c r="AB352" s="5"/>
      <c r="AC352" s="28"/>
      <c r="AD352" s="5"/>
      <c r="AE352" s="14"/>
      <c r="AF352" s="5"/>
      <c r="AG352" s="7"/>
    </row>
    <row r="353" spans="1:33" s="54" customFormat="1">
      <c r="A353" s="8" t="s">
        <v>1133</v>
      </c>
      <c r="B353" s="8" t="s">
        <v>1134</v>
      </c>
      <c r="C353" s="9" t="s">
        <v>120</v>
      </c>
      <c r="D353" s="185">
        <v>6009</v>
      </c>
      <c r="E353" s="188">
        <v>60009</v>
      </c>
      <c r="F353" s="9" t="s">
        <v>83</v>
      </c>
      <c r="G353" s="9" t="s">
        <v>84</v>
      </c>
      <c r="H353" s="10">
        <v>235730</v>
      </c>
      <c r="I353" s="11">
        <v>52</v>
      </c>
      <c r="J353" s="24">
        <v>0</v>
      </c>
      <c r="K353" s="12"/>
      <c r="L353" s="14">
        <v>0</v>
      </c>
      <c r="M353" s="14"/>
      <c r="N353" s="21">
        <v>0</v>
      </c>
      <c r="O353" s="14"/>
      <c r="P353" s="21">
        <v>278422</v>
      </c>
      <c r="Q353" s="14"/>
      <c r="R353" s="21">
        <v>0</v>
      </c>
      <c r="S353" s="14"/>
      <c r="T353" s="21">
        <v>1166536</v>
      </c>
      <c r="U353" s="14"/>
      <c r="V353" s="22">
        <v>1444958</v>
      </c>
      <c r="W353" s="14"/>
      <c r="X353" s="5" t="str">
        <f t="shared" si="5"/>
        <v>No</v>
      </c>
      <c r="Y353" s="14"/>
      <c r="Z353" s="5"/>
      <c r="AA353" s="14"/>
      <c r="AB353" s="5"/>
      <c r="AC353" s="28"/>
      <c r="AD353" s="5"/>
      <c r="AE353" s="14"/>
      <c r="AF353" s="5"/>
      <c r="AG353" s="7"/>
    </row>
    <row r="354" spans="1:33" s="54" customFormat="1">
      <c r="A354" s="8" t="s">
        <v>6533</v>
      </c>
      <c r="B354" s="8" t="s">
        <v>3977</v>
      </c>
      <c r="C354" s="9" t="s">
        <v>288</v>
      </c>
      <c r="D354" s="185">
        <v>2169</v>
      </c>
      <c r="E354" s="188">
        <v>20169</v>
      </c>
      <c r="F354" s="9" t="s">
        <v>113</v>
      </c>
      <c r="G354" s="9" t="s">
        <v>84</v>
      </c>
      <c r="H354" s="10">
        <v>18351295</v>
      </c>
      <c r="I354" s="11">
        <v>52</v>
      </c>
      <c r="J354" s="24">
        <v>2285330</v>
      </c>
      <c r="K354" s="12"/>
      <c r="L354" s="14">
        <v>0</v>
      </c>
      <c r="M354" s="14"/>
      <c r="N354" s="21">
        <v>0</v>
      </c>
      <c r="O354" s="14"/>
      <c r="P354" s="21">
        <v>0</v>
      </c>
      <c r="Q354" s="14"/>
      <c r="R354" s="21">
        <v>0</v>
      </c>
      <c r="S354" s="14"/>
      <c r="T354" s="21">
        <v>0</v>
      </c>
      <c r="U354" s="14"/>
      <c r="V354" s="22">
        <v>2285330</v>
      </c>
      <c r="W354" s="14"/>
      <c r="X354" s="5" t="str">
        <f t="shared" si="5"/>
        <v>No</v>
      </c>
      <c r="Y354" s="14"/>
      <c r="Z354" s="5"/>
      <c r="AA354" s="14"/>
      <c r="AB354" s="5"/>
      <c r="AC354" s="28"/>
      <c r="AD354" s="5"/>
      <c r="AE354" s="14"/>
      <c r="AF354" s="5"/>
      <c r="AG354" s="7"/>
    </row>
    <row r="355" spans="1:33" s="54" customFormat="1">
      <c r="A355" s="8" t="s">
        <v>1390</v>
      </c>
      <c r="B355" s="8" t="s">
        <v>6411</v>
      </c>
      <c r="C355" s="9" t="s">
        <v>150</v>
      </c>
      <c r="D355" s="185" t="s">
        <v>1391</v>
      </c>
      <c r="E355" s="188" t="s">
        <v>1392</v>
      </c>
      <c r="F355" s="9" t="s">
        <v>157</v>
      </c>
      <c r="G355" s="9" t="s">
        <v>147</v>
      </c>
      <c r="H355" s="10">
        <v>0</v>
      </c>
      <c r="I355" s="11">
        <v>52</v>
      </c>
      <c r="J355" s="24">
        <v>0</v>
      </c>
      <c r="K355" s="12"/>
      <c r="L355" s="14">
        <v>103444</v>
      </c>
      <c r="M355" s="14"/>
      <c r="N355" s="21">
        <v>0</v>
      </c>
      <c r="O355" s="14"/>
      <c r="P355" s="21">
        <v>0</v>
      </c>
      <c r="Q355" s="14"/>
      <c r="R355" s="21">
        <v>0</v>
      </c>
      <c r="S355" s="14"/>
      <c r="T355" s="21">
        <v>473515</v>
      </c>
      <c r="U355" s="14"/>
      <c r="V355" s="22">
        <v>576959</v>
      </c>
      <c r="W355" s="14"/>
      <c r="X355" s="5" t="str">
        <f t="shared" si="5"/>
        <v>No</v>
      </c>
      <c r="Y355" s="14"/>
      <c r="Z355" s="5"/>
      <c r="AA355" s="14"/>
      <c r="AB355" s="5"/>
      <c r="AC355" s="28"/>
      <c r="AD355" s="5"/>
      <c r="AE355" s="14"/>
      <c r="AF355" s="5"/>
      <c r="AG355" s="7"/>
    </row>
    <row r="356" spans="1:33" s="54" customFormat="1">
      <c r="A356" s="8" t="s">
        <v>3533</v>
      </c>
      <c r="B356" s="8" t="s">
        <v>1532</v>
      </c>
      <c r="C356" s="9" t="s">
        <v>178</v>
      </c>
      <c r="D356" s="185">
        <v>5029</v>
      </c>
      <c r="E356" s="188">
        <v>50029</v>
      </c>
      <c r="F356" s="9" t="s">
        <v>88</v>
      </c>
      <c r="G356" s="9" t="s">
        <v>84</v>
      </c>
      <c r="H356" s="10">
        <v>70585</v>
      </c>
      <c r="I356" s="11">
        <v>52</v>
      </c>
      <c r="J356" s="24">
        <v>0</v>
      </c>
      <c r="K356" s="12"/>
      <c r="L356" s="14">
        <v>0</v>
      </c>
      <c r="M356" s="14"/>
      <c r="N356" s="21">
        <v>45020</v>
      </c>
      <c r="O356" s="14"/>
      <c r="P356" s="21">
        <v>0</v>
      </c>
      <c r="Q356" s="14"/>
      <c r="R356" s="21">
        <v>40484</v>
      </c>
      <c r="S356" s="14"/>
      <c r="T356" s="21">
        <v>161939</v>
      </c>
      <c r="U356" s="14"/>
      <c r="V356" s="22">
        <v>247443</v>
      </c>
      <c r="W356" s="14"/>
      <c r="X356" s="5" t="str">
        <f t="shared" si="5"/>
        <v>No</v>
      </c>
      <c r="Y356" s="14"/>
      <c r="Z356" s="5"/>
      <c r="AA356" s="14"/>
      <c r="AB356" s="5"/>
      <c r="AC356" s="28"/>
      <c r="AD356" s="5"/>
      <c r="AE356" s="14"/>
      <c r="AF356" s="5"/>
      <c r="AG356" s="7"/>
    </row>
    <row r="357" spans="1:33" s="54" customFormat="1">
      <c r="A357" s="8" t="s">
        <v>1745</v>
      </c>
      <c r="B357" s="8" t="s">
        <v>1746</v>
      </c>
      <c r="C357" s="9" t="s">
        <v>648</v>
      </c>
      <c r="D357" s="185" t="s">
        <v>1747</v>
      </c>
      <c r="E357" s="188" t="s">
        <v>1748</v>
      </c>
      <c r="F357" s="9" t="s">
        <v>157</v>
      </c>
      <c r="G357" s="9" t="s">
        <v>147</v>
      </c>
      <c r="H357" s="10">
        <v>0</v>
      </c>
      <c r="I357" s="11">
        <v>51</v>
      </c>
      <c r="J357" s="24">
        <v>0</v>
      </c>
      <c r="K357" s="12"/>
      <c r="L357" s="14">
        <v>18152</v>
      </c>
      <c r="M357" s="14"/>
      <c r="N357" s="21">
        <v>0</v>
      </c>
      <c r="O357" s="14"/>
      <c r="P357" s="21">
        <v>0</v>
      </c>
      <c r="Q357" s="14"/>
      <c r="R357" s="21">
        <v>67777</v>
      </c>
      <c r="S357" s="14"/>
      <c r="T357" s="21">
        <v>343718</v>
      </c>
      <c r="U357" s="14"/>
      <c r="V357" s="22">
        <v>429647</v>
      </c>
      <c r="W357" s="14"/>
      <c r="X357" s="5" t="str">
        <f t="shared" si="5"/>
        <v>No</v>
      </c>
      <c r="Y357" s="14"/>
      <c r="Z357" s="5"/>
      <c r="AA357" s="14"/>
      <c r="AB357" s="5"/>
      <c r="AC357" s="28"/>
      <c r="AD357" s="5"/>
      <c r="AE357" s="14"/>
      <c r="AF357" s="5"/>
      <c r="AG357" s="7"/>
    </row>
    <row r="358" spans="1:33" s="54" customFormat="1">
      <c r="A358" s="8" t="s">
        <v>3534</v>
      </c>
      <c r="B358" s="8" t="s">
        <v>3535</v>
      </c>
      <c r="C358" s="9" t="s">
        <v>129</v>
      </c>
      <c r="D358" s="185">
        <v>4082</v>
      </c>
      <c r="E358" s="188">
        <v>40082</v>
      </c>
      <c r="F358" s="9" t="s">
        <v>83</v>
      </c>
      <c r="G358" s="9" t="s">
        <v>84</v>
      </c>
      <c r="H358" s="10">
        <v>4515419</v>
      </c>
      <c r="I358" s="11">
        <v>51</v>
      </c>
      <c r="J358" s="24">
        <v>0</v>
      </c>
      <c r="K358" s="12"/>
      <c r="L358" s="14">
        <v>0</v>
      </c>
      <c r="M358" s="14"/>
      <c r="N358" s="21">
        <v>0</v>
      </c>
      <c r="O358" s="14"/>
      <c r="P358" s="21">
        <v>104213</v>
      </c>
      <c r="Q358" s="14"/>
      <c r="R358" s="21">
        <v>0</v>
      </c>
      <c r="S358" s="14"/>
      <c r="T358" s="21">
        <v>415830</v>
      </c>
      <c r="U358" s="14"/>
      <c r="V358" s="22">
        <v>520043</v>
      </c>
      <c r="W358" s="14"/>
      <c r="X358" s="5" t="str">
        <f t="shared" si="5"/>
        <v>No</v>
      </c>
      <c r="Y358" s="14"/>
      <c r="Z358" s="5"/>
      <c r="AA358" s="14"/>
      <c r="AB358" s="5"/>
      <c r="AC358" s="28"/>
      <c r="AD358" s="5"/>
      <c r="AE358" s="14"/>
      <c r="AF358" s="5"/>
      <c r="AG358" s="7"/>
    </row>
    <row r="359" spans="1:33" s="54" customFormat="1">
      <c r="A359" s="8" t="s">
        <v>4036</v>
      </c>
      <c r="B359" s="8" t="s">
        <v>4037</v>
      </c>
      <c r="C359" s="9" t="s">
        <v>555</v>
      </c>
      <c r="D359" s="185">
        <v>5058</v>
      </c>
      <c r="E359" s="188">
        <v>50058</v>
      </c>
      <c r="F359" s="9" t="s">
        <v>88</v>
      </c>
      <c r="G359" s="9" t="s">
        <v>84</v>
      </c>
      <c r="H359" s="10">
        <v>296863</v>
      </c>
      <c r="I359" s="11">
        <v>51</v>
      </c>
      <c r="J359" s="24">
        <v>0</v>
      </c>
      <c r="K359" s="12"/>
      <c r="L359" s="14">
        <v>0</v>
      </c>
      <c r="M359" s="14"/>
      <c r="N359" s="21">
        <v>0</v>
      </c>
      <c r="O359" s="14"/>
      <c r="P359" s="21">
        <v>54213</v>
      </c>
      <c r="Q359" s="14"/>
      <c r="R359" s="21">
        <v>57906</v>
      </c>
      <c r="S359" s="14"/>
      <c r="T359" s="21">
        <v>1358299</v>
      </c>
      <c r="U359" s="14"/>
      <c r="V359" s="22">
        <v>1470418</v>
      </c>
      <c r="W359" s="14"/>
      <c r="X359" s="5" t="str">
        <f t="shared" si="5"/>
        <v>No</v>
      </c>
      <c r="Y359" s="14"/>
      <c r="Z359" s="5"/>
      <c r="AA359" s="14"/>
      <c r="AB359" s="5"/>
      <c r="AC359" s="28"/>
      <c r="AD359" s="5"/>
      <c r="AE359" s="14"/>
      <c r="AF359" s="5"/>
      <c r="AG359" s="7"/>
    </row>
    <row r="360" spans="1:33" s="54" customFormat="1">
      <c r="A360" s="8" t="s">
        <v>1826</v>
      </c>
      <c r="B360" s="8" t="s">
        <v>1827</v>
      </c>
      <c r="C360" s="9" t="s">
        <v>154</v>
      </c>
      <c r="D360" s="185">
        <v>4100</v>
      </c>
      <c r="E360" s="188">
        <v>40100</v>
      </c>
      <c r="F360" s="9" t="s">
        <v>88</v>
      </c>
      <c r="G360" s="9" t="s">
        <v>84</v>
      </c>
      <c r="H360" s="10">
        <v>73107</v>
      </c>
      <c r="I360" s="11">
        <v>50</v>
      </c>
      <c r="J360" s="24">
        <v>0</v>
      </c>
      <c r="K360" s="12"/>
      <c r="L360" s="14">
        <v>0</v>
      </c>
      <c r="M360" s="14"/>
      <c r="N360" s="21">
        <v>0</v>
      </c>
      <c r="O360" s="14"/>
      <c r="P360" s="21">
        <v>0</v>
      </c>
      <c r="Q360" s="14"/>
      <c r="R360" s="21">
        <v>79368</v>
      </c>
      <c r="S360" s="14"/>
      <c r="T360" s="21">
        <v>145579</v>
      </c>
      <c r="U360" s="14"/>
      <c r="V360" s="22">
        <v>224947</v>
      </c>
      <c r="W360" s="14"/>
      <c r="X360" s="5" t="str">
        <f t="shared" si="5"/>
        <v>No</v>
      </c>
      <c r="Y360" s="14"/>
      <c r="Z360" s="5"/>
      <c r="AA360" s="14"/>
      <c r="AB360" s="5"/>
      <c r="AC360" s="28"/>
      <c r="AD360" s="5"/>
      <c r="AE360" s="14"/>
      <c r="AF360" s="5"/>
      <c r="AG360" s="7"/>
    </row>
    <row r="361" spans="1:33" s="54" customFormat="1">
      <c r="A361" s="8" t="s">
        <v>1711</v>
      </c>
      <c r="B361" s="8" t="s">
        <v>1712</v>
      </c>
      <c r="C361" s="9" t="s">
        <v>58</v>
      </c>
      <c r="D361" s="185">
        <v>5099</v>
      </c>
      <c r="E361" s="188">
        <v>50099</v>
      </c>
      <c r="F361" s="9" t="s">
        <v>83</v>
      </c>
      <c r="G361" s="9" t="s">
        <v>84</v>
      </c>
      <c r="H361" s="10">
        <v>102852</v>
      </c>
      <c r="I361" s="11">
        <v>50</v>
      </c>
      <c r="J361" s="24">
        <v>0</v>
      </c>
      <c r="K361" s="12"/>
      <c r="L361" s="14">
        <v>0</v>
      </c>
      <c r="M361" s="14"/>
      <c r="N361" s="21">
        <v>0</v>
      </c>
      <c r="O361" s="14"/>
      <c r="P361" s="21">
        <v>0</v>
      </c>
      <c r="Q361" s="14"/>
      <c r="R361" s="21">
        <v>0</v>
      </c>
      <c r="S361" s="14"/>
      <c r="T361" s="21">
        <v>0</v>
      </c>
      <c r="U361" s="14"/>
      <c r="V361" s="22">
        <v>0</v>
      </c>
      <c r="W361" s="14"/>
      <c r="X361" s="5" t="str">
        <f t="shared" si="5"/>
        <v>No</v>
      </c>
      <c r="Y361" s="14"/>
      <c r="Z361" s="5"/>
      <c r="AA361" s="14"/>
      <c r="AB361" s="5"/>
      <c r="AC361" s="28"/>
      <c r="AD361" s="5"/>
      <c r="AE361" s="14"/>
      <c r="AF361" s="5"/>
      <c r="AG361" s="7"/>
    </row>
    <row r="362" spans="1:33" s="54" customFormat="1">
      <c r="A362" s="8" t="s">
        <v>4811</v>
      </c>
      <c r="B362" s="8" t="s">
        <v>4812</v>
      </c>
      <c r="C362" s="9" t="s">
        <v>120</v>
      </c>
      <c r="D362" s="185">
        <v>6090</v>
      </c>
      <c r="E362" s="188">
        <v>60090</v>
      </c>
      <c r="F362" s="9" t="s">
        <v>125</v>
      </c>
      <c r="G362" s="9" t="s">
        <v>84</v>
      </c>
      <c r="H362" s="10">
        <v>728825</v>
      </c>
      <c r="I362" s="11">
        <v>50</v>
      </c>
      <c r="J362" s="24">
        <v>0</v>
      </c>
      <c r="K362" s="12"/>
      <c r="L362" s="14">
        <v>0</v>
      </c>
      <c r="M362" s="14"/>
      <c r="N362" s="21">
        <v>0</v>
      </c>
      <c r="O362" s="14"/>
      <c r="P362" s="21">
        <v>37251</v>
      </c>
      <c r="Q362" s="14"/>
      <c r="R362" s="21">
        <v>0</v>
      </c>
      <c r="S362" s="14"/>
      <c r="T362" s="21">
        <v>1332574</v>
      </c>
      <c r="U362" s="14"/>
      <c r="V362" s="22">
        <v>1369825</v>
      </c>
      <c r="W362" s="14"/>
      <c r="X362" s="5" t="str">
        <f t="shared" si="5"/>
        <v>No</v>
      </c>
      <c r="Y362" s="14"/>
      <c r="Z362" s="5"/>
      <c r="AA362" s="14"/>
      <c r="AB362" s="5"/>
      <c r="AC362" s="28"/>
      <c r="AD362" s="5"/>
      <c r="AE362" s="14"/>
      <c r="AF362" s="5"/>
      <c r="AG362" s="7"/>
    </row>
    <row r="363" spans="1:33" s="54" customFormat="1">
      <c r="A363" s="8" t="s">
        <v>2371</v>
      </c>
      <c r="B363" s="8" t="s">
        <v>2372</v>
      </c>
      <c r="C363" s="9" t="s">
        <v>91</v>
      </c>
      <c r="D363" s="185">
        <v>9159</v>
      </c>
      <c r="E363" s="188">
        <v>90159</v>
      </c>
      <c r="F363" s="9" t="s">
        <v>88</v>
      </c>
      <c r="G363" s="9" t="s">
        <v>84</v>
      </c>
      <c r="H363" s="10">
        <v>3281212</v>
      </c>
      <c r="I363" s="11">
        <v>50</v>
      </c>
      <c r="J363" s="24">
        <v>0</v>
      </c>
      <c r="K363" s="12"/>
      <c r="L363" s="14">
        <v>0</v>
      </c>
      <c r="M363" s="14"/>
      <c r="N363" s="21">
        <v>0</v>
      </c>
      <c r="O363" s="14"/>
      <c r="P363" s="21">
        <v>178631</v>
      </c>
      <c r="Q363" s="14"/>
      <c r="R363" s="21">
        <v>288262</v>
      </c>
      <c r="S363" s="14"/>
      <c r="T363" s="21">
        <v>671991</v>
      </c>
      <c r="U363" s="14"/>
      <c r="V363" s="22">
        <v>1138884</v>
      </c>
      <c r="W363" s="14"/>
      <c r="X363" s="5" t="str">
        <f t="shared" si="5"/>
        <v>No</v>
      </c>
      <c r="Y363" s="14"/>
      <c r="Z363" s="5"/>
      <c r="AA363" s="14"/>
      <c r="AB363" s="5"/>
      <c r="AC363" s="28"/>
      <c r="AD363" s="5"/>
      <c r="AE363" s="14"/>
      <c r="AF363" s="5"/>
      <c r="AG363" s="7"/>
    </row>
    <row r="364" spans="1:33" s="54" customFormat="1">
      <c r="A364" s="8" t="s">
        <v>6534</v>
      </c>
      <c r="B364" s="8" t="s">
        <v>3698</v>
      </c>
      <c r="C364" s="9" t="s">
        <v>454</v>
      </c>
      <c r="D364" s="185">
        <v>8011</v>
      </c>
      <c r="E364" s="188">
        <v>80011</v>
      </c>
      <c r="F364" s="9" t="s">
        <v>83</v>
      </c>
      <c r="G364" s="9" t="s">
        <v>84</v>
      </c>
      <c r="H364" s="10">
        <v>264465</v>
      </c>
      <c r="I364" s="11">
        <v>50</v>
      </c>
      <c r="J364" s="24">
        <v>0</v>
      </c>
      <c r="K364" s="12"/>
      <c r="L364" s="14">
        <v>0</v>
      </c>
      <c r="M364" s="14"/>
      <c r="N364" s="21">
        <v>0</v>
      </c>
      <c r="O364" s="14"/>
      <c r="P364" s="21">
        <v>311196</v>
      </c>
      <c r="Q364" s="14"/>
      <c r="R364" s="21">
        <v>66782</v>
      </c>
      <c r="S364" s="14"/>
      <c r="T364" s="21">
        <v>878166</v>
      </c>
      <c r="U364" s="14"/>
      <c r="V364" s="22">
        <v>1256144</v>
      </c>
      <c r="W364" s="14"/>
      <c r="X364" s="5" t="str">
        <f t="shared" si="5"/>
        <v>No</v>
      </c>
      <c r="Y364" s="14"/>
      <c r="Z364" s="5"/>
      <c r="AA364" s="14"/>
      <c r="AB364" s="5"/>
      <c r="AC364" s="28"/>
      <c r="AD364" s="5"/>
      <c r="AE364" s="14"/>
      <c r="AF364" s="5"/>
      <c r="AG364" s="7"/>
    </row>
    <row r="365" spans="1:33" s="54" customFormat="1">
      <c r="A365" s="8" t="s">
        <v>1792</v>
      </c>
      <c r="B365" s="8" t="s">
        <v>1793</v>
      </c>
      <c r="C365" s="9" t="s">
        <v>466</v>
      </c>
      <c r="D365" s="185">
        <v>5024</v>
      </c>
      <c r="E365" s="188">
        <v>50024</v>
      </c>
      <c r="F365" s="9" t="s">
        <v>88</v>
      </c>
      <c r="G365" s="9" t="s">
        <v>84</v>
      </c>
      <c r="H365" s="10">
        <v>387550</v>
      </c>
      <c r="I365" s="11">
        <v>50</v>
      </c>
      <c r="J365" s="24">
        <v>0</v>
      </c>
      <c r="K365" s="12"/>
      <c r="L365" s="14">
        <v>30871</v>
      </c>
      <c r="M365" s="14"/>
      <c r="N365" s="21">
        <v>1302137</v>
      </c>
      <c r="O365" s="14"/>
      <c r="P365" s="21">
        <v>0</v>
      </c>
      <c r="Q365" s="14"/>
      <c r="R365" s="21">
        <v>0</v>
      </c>
      <c r="S365" s="14"/>
      <c r="T365" s="21">
        <v>5227470</v>
      </c>
      <c r="U365" s="14"/>
      <c r="V365" s="22">
        <v>6560478</v>
      </c>
      <c r="W365" s="14"/>
      <c r="X365" s="5" t="str">
        <f t="shared" si="5"/>
        <v>No</v>
      </c>
      <c r="Y365" s="14"/>
      <c r="Z365" s="5"/>
      <c r="AA365" s="14"/>
      <c r="AB365" s="5"/>
      <c r="AC365" s="28"/>
      <c r="AD365" s="5"/>
      <c r="AE365" s="14"/>
      <c r="AF365" s="5"/>
      <c r="AG365" s="7"/>
    </row>
    <row r="366" spans="1:33" s="54" customFormat="1">
      <c r="A366" s="8" t="s">
        <v>6535</v>
      </c>
      <c r="B366" s="8" t="s">
        <v>2764</v>
      </c>
      <c r="C366" s="9" t="s">
        <v>235</v>
      </c>
      <c r="D366" s="185">
        <v>4172</v>
      </c>
      <c r="E366" s="188">
        <v>40172</v>
      </c>
      <c r="F366" s="9" t="s">
        <v>88</v>
      </c>
      <c r="G366" s="9" t="s">
        <v>84</v>
      </c>
      <c r="H366" s="10">
        <v>212195</v>
      </c>
      <c r="I366" s="11">
        <v>49</v>
      </c>
      <c r="J366" s="24">
        <v>0</v>
      </c>
      <c r="K366" s="12"/>
      <c r="L366" s="14">
        <v>0</v>
      </c>
      <c r="M366" s="14"/>
      <c r="N366" s="21">
        <v>0</v>
      </c>
      <c r="O366" s="14"/>
      <c r="P366" s="21">
        <v>122885</v>
      </c>
      <c r="Q366" s="14"/>
      <c r="R366" s="21">
        <v>78960</v>
      </c>
      <c r="S366" s="14"/>
      <c r="T366" s="21">
        <v>578203</v>
      </c>
      <c r="U366" s="14"/>
      <c r="V366" s="22">
        <v>780048</v>
      </c>
      <c r="W366" s="14"/>
      <c r="X366" s="5" t="str">
        <f t="shared" si="5"/>
        <v>No</v>
      </c>
      <c r="Y366" s="14"/>
      <c r="Z366" s="5"/>
      <c r="AA366" s="14"/>
      <c r="AB366" s="5"/>
      <c r="AC366" s="28"/>
      <c r="AD366" s="5"/>
      <c r="AE366" s="14"/>
      <c r="AF366" s="5"/>
      <c r="AG366" s="7"/>
    </row>
    <row r="367" spans="1:33" s="54" customFormat="1">
      <c r="A367" s="8" t="s">
        <v>2690</v>
      </c>
      <c r="B367" s="8" t="s">
        <v>2691</v>
      </c>
      <c r="C367" s="9" t="s">
        <v>466</v>
      </c>
      <c r="D367" s="185">
        <v>5021</v>
      </c>
      <c r="E367" s="188">
        <v>50021</v>
      </c>
      <c r="F367" s="9" t="s">
        <v>88</v>
      </c>
      <c r="G367" s="9" t="s">
        <v>84</v>
      </c>
      <c r="H367" s="10">
        <v>569499</v>
      </c>
      <c r="I367" s="11">
        <v>49</v>
      </c>
      <c r="J367" s="24">
        <v>0</v>
      </c>
      <c r="K367" s="12"/>
      <c r="L367" s="14">
        <v>0</v>
      </c>
      <c r="M367" s="14"/>
      <c r="N367" s="21">
        <v>333628</v>
      </c>
      <c r="O367" s="14"/>
      <c r="P367" s="21">
        <v>0</v>
      </c>
      <c r="Q367" s="14"/>
      <c r="R367" s="21">
        <v>0</v>
      </c>
      <c r="S367" s="14"/>
      <c r="T367" s="21">
        <v>1193345</v>
      </c>
      <c r="U367" s="14"/>
      <c r="V367" s="22">
        <v>1526973</v>
      </c>
      <c r="W367" s="14"/>
      <c r="X367" s="5" t="str">
        <f t="shared" si="5"/>
        <v>No</v>
      </c>
      <c r="Y367" s="14"/>
      <c r="Z367" s="5"/>
      <c r="AA367" s="14"/>
      <c r="AB367" s="5"/>
      <c r="AC367" s="28"/>
      <c r="AD367" s="5"/>
      <c r="AE367" s="14"/>
      <c r="AF367" s="5"/>
      <c r="AG367" s="7"/>
    </row>
    <row r="368" spans="1:33" s="54" customFormat="1">
      <c r="A368" s="8" t="s">
        <v>2957</v>
      </c>
      <c r="B368" s="8" t="s">
        <v>2958</v>
      </c>
      <c r="C368" s="9" t="s">
        <v>91</v>
      </c>
      <c r="D368" s="185">
        <v>9042</v>
      </c>
      <c r="E368" s="188">
        <v>90042</v>
      </c>
      <c r="F368" s="9" t="s">
        <v>83</v>
      </c>
      <c r="G368" s="9" t="s">
        <v>84</v>
      </c>
      <c r="H368" s="10">
        <v>12150996</v>
      </c>
      <c r="I368" s="11">
        <v>49</v>
      </c>
      <c r="J368" s="24">
        <v>0</v>
      </c>
      <c r="K368" s="12"/>
      <c r="L368" s="14">
        <v>0</v>
      </c>
      <c r="M368" s="14"/>
      <c r="N368" s="21">
        <v>0</v>
      </c>
      <c r="O368" s="14"/>
      <c r="P368" s="21">
        <v>305933</v>
      </c>
      <c r="Q368" s="14"/>
      <c r="R368" s="21">
        <v>2262307</v>
      </c>
      <c r="S368" s="14"/>
      <c r="T368" s="21">
        <v>312086</v>
      </c>
      <c r="U368" s="14"/>
      <c r="V368" s="22">
        <v>2880326</v>
      </c>
      <c r="W368" s="14"/>
      <c r="X368" s="5" t="str">
        <f t="shared" si="5"/>
        <v>No</v>
      </c>
      <c r="Y368" s="14"/>
      <c r="Z368" s="5"/>
      <c r="AA368" s="14"/>
      <c r="AB368" s="5"/>
      <c r="AC368" s="28"/>
      <c r="AD368" s="5"/>
      <c r="AE368" s="14"/>
      <c r="AF368" s="5"/>
      <c r="AG368" s="7"/>
    </row>
    <row r="369" spans="1:33" s="54" customFormat="1">
      <c r="A369" s="8" t="s">
        <v>6536</v>
      </c>
      <c r="B369" s="8" t="s">
        <v>1337</v>
      </c>
      <c r="C369" s="9" t="s">
        <v>42</v>
      </c>
      <c r="D369" s="185">
        <v>2010</v>
      </c>
      <c r="E369" s="188">
        <v>20010</v>
      </c>
      <c r="F369" s="9" t="s">
        <v>83</v>
      </c>
      <c r="G369" s="9" t="s">
        <v>84</v>
      </c>
      <c r="H369" s="10">
        <v>423566</v>
      </c>
      <c r="I369" s="11">
        <v>49</v>
      </c>
      <c r="J369" s="24">
        <v>0</v>
      </c>
      <c r="K369" s="12"/>
      <c r="L369" s="14">
        <v>0</v>
      </c>
      <c r="M369" s="14"/>
      <c r="N369" s="21">
        <v>0</v>
      </c>
      <c r="O369" s="14"/>
      <c r="P369" s="21">
        <v>429394</v>
      </c>
      <c r="Q369" s="14"/>
      <c r="R369" s="21">
        <v>429392</v>
      </c>
      <c r="S369" s="14"/>
      <c r="T369" s="21">
        <v>3435147</v>
      </c>
      <c r="U369" s="14"/>
      <c r="V369" s="22">
        <v>4293933</v>
      </c>
      <c r="W369" s="14"/>
      <c r="X369" s="5" t="str">
        <f t="shared" si="5"/>
        <v>No</v>
      </c>
      <c r="Y369" s="14"/>
      <c r="Z369" s="5"/>
      <c r="AA369" s="14"/>
      <c r="AB369" s="5"/>
      <c r="AC369" s="28"/>
      <c r="AD369" s="5"/>
      <c r="AE369" s="14"/>
      <c r="AF369" s="5"/>
      <c r="AG369" s="7"/>
    </row>
    <row r="370" spans="1:33" s="54" customFormat="1">
      <c r="A370" s="8" t="s">
        <v>503</v>
      </c>
      <c r="B370" s="8" t="s">
        <v>504</v>
      </c>
      <c r="C370" s="9" t="s">
        <v>50</v>
      </c>
      <c r="D370" s="185">
        <v>4068</v>
      </c>
      <c r="E370" s="188">
        <v>40068</v>
      </c>
      <c r="F370" s="9" t="s">
        <v>125</v>
      </c>
      <c r="G370" s="9" t="s">
        <v>84</v>
      </c>
      <c r="H370" s="10">
        <v>77074</v>
      </c>
      <c r="I370" s="11">
        <v>49</v>
      </c>
      <c r="J370" s="24">
        <v>0</v>
      </c>
      <c r="K370" s="12"/>
      <c r="L370" s="14">
        <v>0</v>
      </c>
      <c r="M370" s="14"/>
      <c r="N370" s="21">
        <v>0</v>
      </c>
      <c r="O370" s="14"/>
      <c r="P370" s="21">
        <v>0</v>
      </c>
      <c r="Q370" s="14"/>
      <c r="R370" s="21">
        <v>0</v>
      </c>
      <c r="S370" s="14"/>
      <c r="T370" s="21">
        <v>0</v>
      </c>
      <c r="U370" s="14"/>
      <c r="V370" s="22">
        <v>0</v>
      </c>
      <c r="W370" s="14"/>
      <c r="X370" s="5" t="str">
        <f t="shared" si="5"/>
        <v>No</v>
      </c>
      <c r="Y370" s="14"/>
      <c r="Z370" s="5"/>
      <c r="AA370" s="14"/>
      <c r="AB370" s="5"/>
      <c r="AC370" s="28"/>
      <c r="AD370" s="5"/>
      <c r="AE370" s="14"/>
      <c r="AF370" s="5"/>
      <c r="AG370" s="7"/>
    </row>
    <row r="371" spans="1:33" s="54" customFormat="1">
      <c r="A371" s="8" t="s">
        <v>4371</v>
      </c>
      <c r="B371" s="8" t="s">
        <v>1759</v>
      </c>
      <c r="C371" s="9" t="s">
        <v>235</v>
      </c>
      <c r="D371" s="185" t="s">
        <v>4372</v>
      </c>
      <c r="E371" s="188" t="s">
        <v>4373</v>
      </c>
      <c r="F371" s="9" t="s">
        <v>88</v>
      </c>
      <c r="G371" s="9" t="s">
        <v>147</v>
      </c>
      <c r="H371" s="10">
        <v>0</v>
      </c>
      <c r="I371" s="11">
        <v>49</v>
      </c>
      <c r="J371" s="24">
        <v>0</v>
      </c>
      <c r="K371" s="12"/>
      <c r="L371" s="14">
        <v>0</v>
      </c>
      <c r="M371" s="14"/>
      <c r="N371" s="21">
        <v>0</v>
      </c>
      <c r="O371" s="14"/>
      <c r="P371" s="21">
        <v>123043</v>
      </c>
      <c r="Q371" s="14"/>
      <c r="R371" s="21">
        <v>147576</v>
      </c>
      <c r="S371" s="14"/>
      <c r="T371" s="21">
        <v>983822</v>
      </c>
      <c r="U371" s="14"/>
      <c r="V371" s="22">
        <v>1254441</v>
      </c>
      <c r="W371" s="14"/>
      <c r="X371" s="5" t="str">
        <f t="shared" si="5"/>
        <v>No</v>
      </c>
      <c r="Y371" s="14"/>
      <c r="Z371" s="5"/>
      <c r="AA371" s="14"/>
      <c r="AB371" s="5"/>
      <c r="AC371" s="28"/>
      <c r="AD371" s="5"/>
      <c r="AE371" s="14"/>
      <c r="AF371" s="5"/>
      <c r="AG371" s="7"/>
    </row>
    <row r="372" spans="1:33" s="54" customFormat="1">
      <c r="A372" s="8" t="s">
        <v>461</v>
      </c>
      <c r="B372" s="8" t="s">
        <v>462</v>
      </c>
      <c r="C372" s="9" t="s">
        <v>91</v>
      </c>
      <c r="D372" s="185">
        <v>9039</v>
      </c>
      <c r="E372" s="188">
        <v>90039</v>
      </c>
      <c r="F372" s="9" t="s">
        <v>83</v>
      </c>
      <c r="G372" s="9" t="s">
        <v>84</v>
      </c>
      <c r="H372" s="10">
        <v>12150996</v>
      </c>
      <c r="I372" s="11">
        <v>49</v>
      </c>
      <c r="J372" s="24">
        <v>0</v>
      </c>
      <c r="K372" s="12"/>
      <c r="L372" s="14">
        <v>0</v>
      </c>
      <c r="M372" s="14"/>
      <c r="N372" s="21">
        <v>0</v>
      </c>
      <c r="O372" s="14"/>
      <c r="P372" s="21">
        <v>6025817</v>
      </c>
      <c r="Q372" s="14"/>
      <c r="R372" s="21">
        <v>1616381</v>
      </c>
      <c r="S372" s="14"/>
      <c r="T372" s="21">
        <v>4919962</v>
      </c>
      <c r="U372" s="14"/>
      <c r="V372" s="22">
        <v>12562160</v>
      </c>
      <c r="W372" s="14"/>
      <c r="X372" s="5" t="str">
        <f t="shared" si="5"/>
        <v>No</v>
      </c>
      <c r="Y372" s="14"/>
      <c r="Z372" s="5"/>
      <c r="AA372" s="14"/>
      <c r="AB372" s="5"/>
      <c r="AC372" s="28"/>
      <c r="AD372" s="5"/>
      <c r="AE372" s="14"/>
      <c r="AF372" s="5"/>
      <c r="AG372" s="7"/>
    </row>
    <row r="373" spans="1:33" s="54" customFormat="1">
      <c r="A373" s="8" t="s">
        <v>3531</v>
      </c>
      <c r="B373" s="8" t="s">
        <v>3532</v>
      </c>
      <c r="C373" s="9" t="s">
        <v>132</v>
      </c>
      <c r="D373" s="185">
        <v>5052</v>
      </c>
      <c r="E373" s="188">
        <v>50052</v>
      </c>
      <c r="F373" s="9" t="s">
        <v>88</v>
      </c>
      <c r="G373" s="9" t="s">
        <v>84</v>
      </c>
      <c r="H373" s="10">
        <v>278165</v>
      </c>
      <c r="I373" s="11">
        <v>48</v>
      </c>
      <c r="J373" s="24">
        <v>0</v>
      </c>
      <c r="K373" s="12"/>
      <c r="L373" s="14">
        <v>0</v>
      </c>
      <c r="M373" s="14"/>
      <c r="N373" s="21">
        <v>0</v>
      </c>
      <c r="O373" s="14"/>
      <c r="P373" s="21">
        <v>489660</v>
      </c>
      <c r="Q373" s="14"/>
      <c r="R373" s="21">
        <v>0</v>
      </c>
      <c r="S373" s="14"/>
      <c r="T373" s="21">
        <v>1560526</v>
      </c>
      <c r="U373" s="14"/>
      <c r="V373" s="22">
        <v>2050186</v>
      </c>
      <c r="W373" s="14"/>
      <c r="X373" s="5" t="str">
        <f t="shared" si="5"/>
        <v>No</v>
      </c>
      <c r="Y373" s="14"/>
      <c r="Z373" s="5"/>
      <c r="AA373" s="14"/>
      <c r="AB373" s="5"/>
      <c r="AC373" s="28"/>
      <c r="AD373" s="5"/>
      <c r="AE373" s="14"/>
      <c r="AF373" s="5"/>
      <c r="AG373" s="7"/>
    </row>
    <row r="374" spans="1:33" s="54" customFormat="1">
      <c r="A374" s="8" t="s">
        <v>1705</v>
      </c>
      <c r="B374" s="8" t="s">
        <v>1706</v>
      </c>
      <c r="C374" s="9" t="s">
        <v>91</v>
      </c>
      <c r="D374" s="185">
        <v>9090</v>
      </c>
      <c r="E374" s="188">
        <v>90090</v>
      </c>
      <c r="F374" s="9" t="s">
        <v>88</v>
      </c>
      <c r="G374" s="9" t="s">
        <v>84</v>
      </c>
      <c r="H374" s="10">
        <v>1723634</v>
      </c>
      <c r="I374" s="11">
        <v>48</v>
      </c>
      <c r="J374" s="24">
        <v>0</v>
      </c>
      <c r="K374" s="12"/>
      <c r="L374" s="14">
        <v>0</v>
      </c>
      <c r="M374" s="14"/>
      <c r="N374" s="21">
        <v>0</v>
      </c>
      <c r="O374" s="14"/>
      <c r="P374" s="21">
        <v>0</v>
      </c>
      <c r="Q374" s="14"/>
      <c r="R374" s="21">
        <v>4128399</v>
      </c>
      <c r="S374" s="14"/>
      <c r="T374" s="21">
        <v>1059236</v>
      </c>
      <c r="U374" s="14"/>
      <c r="V374" s="22">
        <v>5187635</v>
      </c>
      <c r="W374" s="14"/>
      <c r="X374" s="5" t="str">
        <f t="shared" si="5"/>
        <v>No</v>
      </c>
      <c r="Y374" s="14"/>
      <c r="Z374" s="5"/>
      <c r="AA374" s="14"/>
      <c r="AB374" s="5"/>
      <c r="AC374" s="28"/>
      <c r="AD374" s="5"/>
      <c r="AE374" s="14"/>
      <c r="AF374" s="5"/>
      <c r="AG374" s="7"/>
    </row>
    <row r="375" spans="1:33" s="54" customFormat="1">
      <c r="A375" s="8" t="s">
        <v>1433</v>
      </c>
      <c r="B375" s="8" t="s">
        <v>1434</v>
      </c>
      <c r="C375" s="9" t="s">
        <v>150</v>
      </c>
      <c r="D375" s="185" t="s">
        <v>1435</v>
      </c>
      <c r="E375" s="188" t="s">
        <v>1436</v>
      </c>
      <c r="F375" s="9" t="s">
        <v>125</v>
      </c>
      <c r="G375" s="9" t="s">
        <v>147</v>
      </c>
      <c r="H375" s="10">
        <v>0</v>
      </c>
      <c r="I375" s="11">
        <v>48</v>
      </c>
      <c r="J375" s="24">
        <v>0</v>
      </c>
      <c r="K375" s="12"/>
      <c r="L375" s="14">
        <v>36765</v>
      </c>
      <c r="M375" s="14"/>
      <c r="N375" s="21">
        <v>0</v>
      </c>
      <c r="O375" s="14"/>
      <c r="P375" s="21">
        <v>0</v>
      </c>
      <c r="Q375" s="14"/>
      <c r="R375" s="21">
        <v>0</v>
      </c>
      <c r="S375" s="14"/>
      <c r="T375" s="21">
        <v>193143</v>
      </c>
      <c r="U375" s="14"/>
      <c r="V375" s="22">
        <v>229908</v>
      </c>
      <c r="W375" s="14"/>
      <c r="X375" s="5" t="str">
        <f t="shared" si="5"/>
        <v>No</v>
      </c>
      <c r="Y375" s="14"/>
      <c r="Z375" s="5"/>
      <c r="AA375" s="14"/>
      <c r="AB375" s="5"/>
      <c r="AC375" s="28"/>
      <c r="AD375" s="5"/>
      <c r="AE375" s="14"/>
      <c r="AF375" s="5"/>
      <c r="AG375" s="7"/>
    </row>
    <row r="376" spans="1:33" s="54" customFormat="1">
      <c r="A376" s="8" t="s">
        <v>1356</v>
      </c>
      <c r="B376" s="8" t="s">
        <v>1357</v>
      </c>
      <c r="C376" s="9" t="s">
        <v>91</v>
      </c>
      <c r="D376" s="185">
        <v>9208</v>
      </c>
      <c r="E376" s="188">
        <v>90208</v>
      </c>
      <c r="F376" s="9" t="s">
        <v>125</v>
      </c>
      <c r="G376" s="9" t="s">
        <v>84</v>
      </c>
      <c r="H376" s="10">
        <v>98176</v>
      </c>
      <c r="I376" s="11">
        <v>47</v>
      </c>
      <c r="J376" s="24">
        <v>0</v>
      </c>
      <c r="K376" s="12"/>
      <c r="L376" s="14">
        <v>6122</v>
      </c>
      <c r="M376" s="14"/>
      <c r="N376" s="21">
        <v>0</v>
      </c>
      <c r="O376" s="14"/>
      <c r="P376" s="21">
        <v>0</v>
      </c>
      <c r="Q376" s="14"/>
      <c r="R376" s="21">
        <v>2931273</v>
      </c>
      <c r="S376" s="14"/>
      <c r="T376" s="21">
        <v>0</v>
      </c>
      <c r="U376" s="14"/>
      <c r="V376" s="22">
        <v>2937395</v>
      </c>
      <c r="W376" s="14"/>
      <c r="X376" s="5" t="str">
        <f t="shared" si="5"/>
        <v>No</v>
      </c>
      <c r="Y376" s="14"/>
      <c r="Z376" s="5"/>
      <c r="AA376" s="14"/>
      <c r="AB376" s="5"/>
      <c r="AC376" s="28"/>
      <c r="AD376" s="5"/>
      <c r="AE376" s="14"/>
      <c r="AF376" s="5"/>
      <c r="AG376" s="7"/>
    </row>
    <row r="377" spans="1:33" s="54" customFormat="1">
      <c r="A377" s="8" t="s">
        <v>1287</v>
      </c>
      <c r="B377" s="8" t="s">
        <v>1288</v>
      </c>
      <c r="C377" s="9" t="s">
        <v>141</v>
      </c>
      <c r="D377" s="185" t="s">
        <v>1289</v>
      </c>
      <c r="E377" s="188" t="s">
        <v>1290</v>
      </c>
      <c r="F377" s="9" t="s">
        <v>157</v>
      </c>
      <c r="G377" s="9" t="s">
        <v>147</v>
      </c>
      <c r="H377" s="10">
        <v>0</v>
      </c>
      <c r="I377" s="11">
        <v>47</v>
      </c>
      <c r="J377" s="24">
        <v>0</v>
      </c>
      <c r="K377" s="12"/>
      <c r="L377" s="14">
        <v>0</v>
      </c>
      <c r="M377" s="14"/>
      <c r="N377" s="21">
        <v>0</v>
      </c>
      <c r="O377" s="14"/>
      <c r="P377" s="21">
        <v>15555</v>
      </c>
      <c r="Q377" s="14"/>
      <c r="R377" s="21">
        <v>61869</v>
      </c>
      <c r="S377" s="14"/>
      <c r="T377" s="21">
        <v>309347</v>
      </c>
      <c r="U377" s="14"/>
      <c r="V377" s="22">
        <v>386771</v>
      </c>
      <c r="W377" s="14"/>
      <c r="X377" s="5" t="str">
        <f t="shared" si="5"/>
        <v>No</v>
      </c>
      <c r="Y377" s="14"/>
      <c r="Z377" s="5"/>
      <c r="AA377" s="14"/>
      <c r="AB377" s="5"/>
      <c r="AC377" s="28"/>
      <c r="AD377" s="5"/>
      <c r="AE377" s="14"/>
      <c r="AF377" s="5"/>
      <c r="AG377" s="7"/>
    </row>
    <row r="378" spans="1:33" s="54" customFormat="1">
      <c r="A378" s="8" t="s">
        <v>4162</v>
      </c>
      <c r="B378" s="8" t="s">
        <v>4163</v>
      </c>
      <c r="C378" s="9" t="s">
        <v>91</v>
      </c>
      <c r="D378" s="185">
        <v>9206</v>
      </c>
      <c r="E378" s="188">
        <v>90206</v>
      </c>
      <c r="F378" s="9" t="s">
        <v>88</v>
      </c>
      <c r="G378" s="9" t="s">
        <v>84</v>
      </c>
      <c r="H378" s="10">
        <v>59219</v>
      </c>
      <c r="I378" s="11">
        <v>47</v>
      </c>
      <c r="J378" s="24">
        <v>0</v>
      </c>
      <c r="K378" s="12"/>
      <c r="L378" s="14">
        <v>0</v>
      </c>
      <c r="M378" s="14"/>
      <c r="N378" s="21">
        <v>0</v>
      </c>
      <c r="O378" s="14"/>
      <c r="P378" s="21">
        <v>0</v>
      </c>
      <c r="Q378" s="14"/>
      <c r="R378" s="21">
        <v>920082</v>
      </c>
      <c r="S378" s="14"/>
      <c r="T378" s="21">
        <v>758616</v>
      </c>
      <c r="U378" s="14"/>
      <c r="V378" s="22">
        <v>1678698</v>
      </c>
      <c r="W378" s="14"/>
      <c r="X378" s="5" t="str">
        <f t="shared" si="5"/>
        <v>No</v>
      </c>
      <c r="Y378" s="14"/>
      <c r="Z378" s="5"/>
      <c r="AA378" s="14"/>
      <c r="AB378" s="5"/>
      <c r="AC378" s="28"/>
      <c r="AD378" s="5"/>
      <c r="AE378" s="14"/>
      <c r="AF378" s="5"/>
      <c r="AG378" s="7"/>
    </row>
    <row r="379" spans="1:33" s="54" customFormat="1">
      <c r="A379" s="8" t="s">
        <v>556</v>
      </c>
      <c r="B379" s="8" t="s">
        <v>557</v>
      </c>
      <c r="C379" s="9" t="s">
        <v>233</v>
      </c>
      <c r="D379" s="185">
        <v>3001</v>
      </c>
      <c r="E379" s="188">
        <v>30001</v>
      </c>
      <c r="F379" s="9" t="s">
        <v>88</v>
      </c>
      <c r="G379" s="9" t="s">
        <v>84</v>
      </c>
      <c r="H379" s="10">
        <v>153199</v>
      </c>
      <c r="I379" s="11">
        <v>47</v>
      </c>
      <c r="J379" s="24">
        <v>0</v>
      </c>
      <c r="K379" s="12"/>
      <c r="L379" s="14">
        <v>0</v>
      </c>
      <c r="M379" s="14"/>
      <c r="N379" s="21">
        <v>622773</v>
      </c>
      <c r="O379" s="14"/>
      <c r="P379" s="21">
        <v>997026</v>
      </c>
      <c r="Q379" s="14"/>
      <c r="R379" s="21">
        <v>0</v>
      </c>
      <c r="S379" s="14"/>
      <c r="T379" s="21">
        <v>1072901</v>
      </c>
      <c r="U379" s="14"/>
      <c r="V379" s="22">
        <v>2692700</v>
      </c>
      <c r="W379" s="14"/>
      <c r="X379" s="5" t="str">
        <f t="shared" si="5"/>
        <v>No</v>
      </c>
      <c r="Y379" s="14"/>
      <c r="Z379" s="5"/>
      <c r="AA379" s="14"/>
      <c r="AB379" s="5"/>
      <c r="AC379" s="28"/>
      <c r="AD379" s="5"/>
      <c r="AE379" s="14"/>
      <c r="AF379" s="5"/>
      <c r="AG379" s="7"/>
    </row>
    <row r="380" spans="1:33" s="54" customFormat="1">
      <c r="A380" s="8" t="s">
        <v>4758</v>
      </c>
      <c r="B380" s="8" t="s">
        <v>4759</v>
      </c>
      <c r="C380" s="9" t="s">
        <v>82</v>
      </c>
      <c r="D380" s="185">
        <v>2166</v>
      </c>
      <c r="E380" s="188">
        <v>20166</v>
      </c>
      <c r="F380" s="9" t="s">
        <v>113</v>
      </c>
      <c r="G380" s="9" t="s">
        <v>84</v>
      </c>
      <c r="H380" s="10">
        <v>18351295</v>
      </c>
      <c r="I380" s="11">
        <v>46</v>
      </c>
      <c r="J380" s="24">
        <v>0</v>
      </c>
      <c r="K380" s="12"/>
      <c r="L380" s="14">
        <v>0</v>
      </c>
      <c r="M380" s="14"/>
      <c r="N380" s="21">
        <v>0</v>
      </c>
      <c r="O380" s="14"/>
      <c r="P380" s="21">
        <v>0</v>
      </c>
      <c r="Q380" s="14"/>
      <c r="R380" s="21">
        <v>0</v>
      </c>
      <c r="S380" s="14"/>
      <c r="T380" s="21">
        <v>0</v>
      </c>
      <c r="U380" s="14"/>
      <c r="V380" s="22">
        <v>0</v>
      </c>
      <c r="W380" s="14"/>
      <c r="X380" s="5" t="str">
        <f t="shared" si="5"/>
        <v>No</v>
      </c>
      <c r="Y380" s="14"/>
      <c r="Z380" s="5"/>
      <c r="AA380" s="14"/>
      <c r="AB380" s="5"/>
      <c r="AC380" s="28"/>
      <c r="AD380" s="5"/>
      <c r="AE380" s="14"/>
      <c r="AF380" s="5"/>
      <c r="AG380" s="7"/>
    </row>
    <row r="381" spans="1:33" s="54" customFormat="1">
      <c r="A381" s="8" t="s">
        <v>5114</v>
      </c>
      <c r="B381" s="8" t="s">
        <v>5115</v>
      </c>
      <c r="C381" s="9" t="s">
        <v>120</v>
      </c>
      <c r="D381" s="185">
        <v>6130</v>
      </c>
      <c r="E381" s="188">
        <v>60130</v>
      </c>
      <c r="F381" s="9" t="s">
        <v>125</v>
      </c>
      <c r="G381" s="9" t="s">
        <v>84</v>
      </c>
      <c r="H381" s="10">
        <v>1758210</v>
      </c>
      <c r="I381" s="11">
        <v>46</v>
      </c>
      <c r="J381" s="24">
        <v>0</v>
      </c>
      <c r="K381" s="12"/>
      <c r="L381" s="14">
        <v>0</v>
      </c>
      <c r="M381" s="14"/>
      <c r="N381" s="21">
        <v>0</v>
      </c>
      <c r="O381" s="14"/>
      <c r="P381" s="21">
        <v>0</v>
      </c>
      <c r="Q381" s="14"/>
      <c r="R381" s="21">
        <v>0</v>
      </c>
      <c r="S381" s="14"/>
      <c r="T381" s="21">
        <v>0</v>
      </c>
      <c r="U381" s="14"/>
      <c r="V381" s="22">
        <v>0</v>
      </c>
      <c r="W381" s="14"/>
      <c r="X381" s="5" t="str">
        <f t="shared" si="5"/>
        <v>No</v>
      </c>
      <c r="Y381" s="14"/>
      <c r="Z381" s="5"/>
      <c r="AA381" s="14"/>
      <c r="AB381" s="5"/>
      <c r="AC381" s="28"/>
      <c r="AD381" s="5"/>
      <c r="AE381" s="14"/>
      <c r="AF381" s="5"/>
      <c r="AG381" s="7"/>
    </row>
    <row r="382" spans="1:33" s="54" customFormat="1">
      <c r="A382" s="8" t="s">
        <v>478</v>
      </c>
      <c r="B382" s="8" t="s">
        <v>479</v>
      </c>
      <c r="C382" s="9" t="s">
        <v>50</v>
      </c>
      <c r="D382" s="185">
        <v>4043</v>
      </c>
      <c r="E382" s="188">
        <v>40043</v>
      </c>
      <c r="F382" s="9" t="s">
        <v>83</v>
      </c>
      <c r="G382" s="9" t="s">
        <v>84</v>
      </c>
      <c r="H382" s="10">
        <v>326183</v>
      </c>
      <c r="I382" s="11">
        <v>46</v>
      </c>
      <c r="J382" s="24">
        <v>0</v>
      </c>
      <c r="K382" s="12"/>
      <c r="L382" s="14">
        <v>0</v>
      </c>
      <c r="M382" s="14"/>
      <c r="N382" s="21">
        <v>0</v>
      </c>
      <c r="O382" s="14"/>
      <c r="P382" s="21">
        <v>84404</v>
      </c>
      <c r="Q382" s="14"/>
      <c r="R382" s="21">
        <v>0</v>
      </c>
      <c r="S382" s="14"/>
      <c r="T382" s="21">
        <v>337614</v>
      </c>
      <c r="U382" s="14"/>
      <c r="V382" s="22">
        <v>422018</v>
      </c>
      <c r="W382" s="14"/>
      <c r="X382" s="5" t="str">
        <f t="shared" si="5"/>
        <v>No</v>
      </c>
      <c r="Y382" s="14"/>
      <c r="Z382" s="5"/>
      <c r="AA382" s="14"/>
      <c r="AB382" s="5"/>
      <c r="AC382" s="28"/>
      <c r="AD382" s="5"/>
      <c r="AE382" s="14"/>
      <c r="AF382" s="5"/>
      <c r="AG382" s="7"/>
    </row>
    <row r="383" spans="1:33" s="54" customFormat="1">
      <c r="A383" s="8" t="s">
        <v>2677</v>
      </c>
      <c r="B383" s="8" t="s">
        <v>2678</v>
      </c>
      <c r="C383" s="9" t="s">
        <v>238</v>
      </c>
      <c r="D383" s="185">
        <v>1102</v>
      </c>
      <c r="E383" s="188">
        <v>10102</v>
      </c>
      <c r="F383" s="9" t="s">
        <v>138</v>
      </c>
      <c r="G383" s="9" t="s">
        <v>84</v>
      </c>
      <c r="H383" s="10">
        <v>924859</v>
      </c>
      <c r="I383" s="11">
        <v>46</v>
      </c>
      <c r="J383" s="24">
        <v>0</v>
      </c>
      <c r="K383" s="12"/>
      <c r="L383" s="14">
        <v>0</v>
      </c>
      <c r="M383" s="14"/>
      <c r="N383" s="21">
        <v>0</v>
      </c>
      <c r="O383" s="14"/>
      <c r="P383" s="21">
        <v>0</v>
      </c>
      <c r="Q383" s="14"/>
      <c r="R383" s="21">
        <v>0</v>
      </c>
      <c r="S383" s="14"/>
      <c r="T383" s="21">
        <v>0</v>
      </c>
      <c r="U383" s="14"/>
      <c r="V383" s="22">
        <v>0</v>
      </c>
      <c r="W383" s="14"/>
      <c r="X383" s="5" t="str">
        <f t="shared" si="5"/>
        <v>No</v>
      </c>
      <c r="Y383" s="14"/>
      <c r="Z383" s="5"/>
      <c r="AA383" s="14"/>
      <c r="AB383" s="5"/>
      <c r="AC383" s="28"/>
      <c r="AD383" s="5"/>
      <c r="AE383" s="14"/>
      <c r="AF383" s="5"/>
      <c r="AG383" s="7"/>
    </row>
    <row r="384" spans="1:33" s="54" customFormat="1">
      <c r="A384" s="8" t="s">
        <v>4595</v>
      </c>
      <c r="B384" s="8" t="s">
        <v>4596</v>
      </c>
      <c r="C384" s="9" t="s">
        <v>171</v>
      </c>
      <c r="D384" s="185">
        <v>4140</v>
      </c>
      <c r="E384" s="188">
        <v>40140</v>
      </c>
      <c r="F384" s="9" t="s">
        <v>83</v>
      </c>
      <c r="G384" s="9" t="s">
        <v>84</v>
      </c>
      <c r="H384" s="10">
        <v>310298</v>
      </c>
      <c r="I384" s="11">
        <v>46</v>
      </c>
      <c r="J384" s="24">
        <v>0</v>
      </c>
      <c r="K384" s="12"/>
      <c r="L384" s="14">
        <v>10187</v>
      </c>
      <c r="M384" s="14"/>
      <c r="N384" s="21">
        <v>0</v>
      </c>
      <c r="O384" s="14"/>
      <c r="P384" s="21">
        <v>107651</v>
      </c>
      <c r="Q384" s="14"/>
      <c r="R384" s="21">
        <v>189744</v>
      </c>
      <c r="S384" s="14"/>
      <c r="T384" s="21">
        <v>1649898</v>
      </c>
      <c r="U384" s="14"/>
      <c r="V384" s="22">
        <v>1957480</v>
      </c>
      <c r="W384" s="14"/>
      <c r="X384" s="5" t="str">
        <f t="shared" si="5"/>
        <v>No</v>
      </c>
      <c r="Y384" s="14"/>
      <c r="Z384" s="5"/>
      <c r="AA384" s="14"/>
      <c r="AB384" s="5"/>
      <c r="AC384" s="28"/>
      <c r="AD384" s="5"/>
      <c r="AE384" s="14"/>
      <c r="AF384" s="5"/>
      <c r="AG384" s="7"/>
    </row>
    <row r="385" spans="1:33" s="54" customFormat="1">
      <c r="A385" s="8" t="s">
        <v>5617</v>
      </c>
      <c r="B385" s="8" t="s">
        <v>5618</v>
      </c>
      <c r="C385" s="9" t="s">
        <v>254</v>
      </c>
      <c r="D385" s="185" t="s">
        <v>5619</v>
      </c>
      <c r="E385" s="188" t="s">
        <v>5620</v>
      </c>
      <c r="F385" s="9" t="s">
        <v>1320</v>
      </c>
      <c r="G385" s="9" t="s">
        <v>147</v>
      </c>
      <c r="H385" s="10">
        <v>0</v>
      </c>
      <c r="I385" s="11">
        <v>46</v>
      </c>
      <c r="J385" s="24">
        <v>0</v>
      </c>
      <c r="K385" s="12"/>
      <c r="L385" s="14">
        <v>0</v>
      </c>
      <c r="M385" s="14"/>
      <c r="N385" s="21">
        <v>0</v>
      </c>
      <c r="O385" s="14"/>
      <c r="P385" s="21">
        <v>18400</v>
      </c>
      <c r="Q385" s="14"/>
      <c r="R385" s="21">
        <v>0</v>
      </c>
      <c r="S385" s="14"/>
      <c r="T385" s="21">
        <v>118710</v>
      </c>
      <c r="U385" s="14"/>
      <c r="V385" s="22">
        <v>137110</v>
      </c>
      <c r="W385" s="14"/>
      <c r="X385" s="5" t="str">
        <f t="shared" si="5"/>
        <v>No</v>
      </c>
      <c r="Y385" s="14"/>
      <c r="Z385" s="5"/>
      <c r="AA385" s="14"/>
      <c r="AB385" s="5"/>
      <c r="AC385" s="28"/>
      <c r="AD385" s="5"/>
      <c r="AE385" s="14"/>
      <c r="AF385" s="5"/>
      <c r="AG385" s="7"/>
    </row>
    <row r="386" spans="1:33" s="54" customFormat="1">
      <c r="A386" s="8" t="s">
        <v>4975</v>
      </c>
      <c r="B386" s="8" t="s">
        <v>2974</v>
      </c>
      <c r="C386" s="9" t="s">
        <v>91</v>
      </c>
      <c r="D386" s="185" t="s">
        <v>4976</v>
      </c>
      <c r="E386" s="188" t="s">
        <v>4977</v>
      </c>
      <c r="F386" s="9" t="s">
        <v>83</v>
      </c>
      <c r="G386" s="9" t="s">
        <v>147</v>
      </c>
      <c r="H386" s="10">
        <v>0</v>
      </c>
      <c r="I386" s="11">
        <v>45</v>
      </c>
      <c r="J386" s="24">
        <v>0</v>
      </c>
      <c r="K386" s="12"/>
      <c r="L386" s="14">
        <v>0</v>
      </c>
      <c r="M386" s="14"/>
      <c r="N386" s="21">
        <v>0</v>
      </c>
      <c r="O386" s="14"/>
      <c r="P386" s="21">
        <v>0</v>
      </c>
      <c r="Q386" s="14"/>
      <c r="R386" s="21">
        <v>283903</v>
      </c>
      <c r="S386" s="14"/>
      <c r="T386" s="21">
        <v>1904666</v>
      </c>
      <c r="U386" s="14"/>
      <c r="V386" s="22">
        <v>2188569</v>
      </c>
      <c r="W386" s="14"/>
      <c r="X386" s="5" t="str">
        <f t="shared" si="5"/>
        <v>No</v>
      </c>
      <c r="Y386" s="14"/>
      <c r="Z386" s="5"/>
      <c r="AA386" s="14"/>
      <c r="AB386" s="5"/>
      <c r="AC386" s="28"/>
      <c r="AD386" s="5"/>
      <c r="AE386" s="14"/>
      <c r="AF386" s="5"/>
      <c r="AG386" s="7"/>
    </row>
    <row r="387" spans="1:33" s="54" customFormat="1">
      <c r="A387" s="8" t="s">
        <v>5143</v>
      </c>
      <c r="B387" s="8" t="s">
        <v>5144</v>
      </c>
      <c r="C387" s="9" t="s">
        <v>120</v>
      </c>
      <c r="D387" s="185" t="s">
        <v>5145</v>
      </c>
      <c r="E387" s="188" t="s">
        <v>5146</v>
      </c>
      <c r="F387" s="9" t="s">
        <v>83</v>
      </c>
      <c r="G387" s="9" t="s">
        <v>147</v>
      </c>
      <c r="H387" s="10">
        <v>0</v>
      </c>
      <c r="I387" s="11">
        <v>45</v>
      </c>
      <c r="J387" s="24">
        <v>0</v>
      </c>
      <c r="K387" s="12"/>
      <c r="L387" s="14">
        <v>0</v>
      </c>
      <c r="M387" s="14"/>
      <c r="N387" s="21">
        <v>0</v>
      </c>
      <c r="O387" s="14"/>
      <c r="P387" s="21">
        <v>0</v>
      </c>
      <c r="Q387" s="14"/>
      <c r="R387" s="21">
        <v>0</v>
      </c>
      <c r="S387" s="14"/>
      <c r="T387" s="21">
        <v>129826</v>
      </c>
      <c r="U387" s="14"/>
      <c r="V387" s="22">
        <v>129826</v>
      </c>
      <c r="W387" s="14"/>
      <c r="X387" s="5" t="str">
        <f t="shared" ref="X387:X450" si="6">IF(W387&amp;U387&amp;S387&amp;Q387&amp;O387&amp;M387&amp;K387&lt;&gt;"","Yes","No")</f>
        <v>No</v>
      </c>
      <c r="Y387" s="14"/>
      <c r="Z387" s="5"/>
      <c r="AA387" s="14"/>
      <c r="AB387" s="5"/>
      <c r="AC387" s="28"/>
      <c r="AD387" s="5"/>
      <c r="AE387" s="14"/>
      <c r="AF387" s="5"/>
      <c r="AG387" s="7"/>
    </row>
    <row r="388" spans="1:33" s="54" customFormat="1">
      <c r="A388" s="8" t="s">
        <v>3598</v>
      </c>
      <c r="B388" s="8" t="s">
        <v>3599</v>
      </c>
      <c r="C388" s="9" t="s">
        <v>109</v>
      </c>
      <c r="D388" s="185" t="s">
        <v>3600</v>
      </c>
      <c r="E388" s="188" t="s">
        <v>3601</v>
      </c>
      <c r="F388" s="9" t="s">
        <v>157</v>
      </c>
      <c r="G388" s="9" t="s">
        <v>147</v>
      </c>
      <c r="H388" s="10">
        <v>0</v>
      </c>
      <c r="I388" s="11">
        <v>45</v>
      </c>
      <c r="J388" s="24">
        <v>0</v>
      </c>
      <c r="K388" s="12"/>
      <c r="L388" s="14">
        <v>0</v>
      </c>
      <c r="M388" s="14"/>
      <c r="N388" s="21">
        <v>0</v>
      </c>
      <c r="O388" s="14"/>
      <c r="P388" s="21">
        <v>0</v>
      </c>
      <c r="Q388" s="14"/>
      <c r="R388" s="21">
        <v>0</v>
      </c>
      <c r="S388" s="14"/>
      <c r="T388" s="21">
        <v>302002</v>
      </c>
      <c r="U388" s="14"/>
      <c r="V388" s="22">
        <v>302002</v>
      </c>
      <c r="W388" s="14"/>
      <c r="X388" s="5" t="str">
        <f t="shared" si="6"/>
        <v>No</v>
      </c>
      <c r="Y388" s="14"/>
      <c r="Z388" s="5"/>
      <c r="AA388" s="14"/>
      <c r="AB388" s="5"/>
      <c r="AC388" s="28"/>
      <c r="AD388" s="5"/>
      <c r="AE388" s="14"/>
      <c r="AF388" s="5"/>
      <c r="AG388" s="7"/>
    </row>
    <row r="389" spans="1:33" s="54" customFormat="1">
      <c r="A389" s="8" t="s">
        <v>1048</v>
      </c>
      <c r="B389" s="8" t="s">
        <v>1049</v>
      </c>
      <c r="C389" s="9" t="s">
        <v>171</v>
      </c>
      <c r="D389" s="185">
        <v>4026</v>
      </c>
      <c r="E389" s="188">
        <v>40026</v>
      </c>
      <c r="F389" s="9" t="s">
        <v>83</v>
      </c>
      <c r="G389" s="9" t="s">
        <v>84</v>
      </c>
      <c r="H389" s="10">
        <v>643260</v>
      </c>
      <c r="I389" s="11">
        <v>45</v>
      </c>
      <c r="J389" s="24">
        <v>0</v>
      </c>
      <c r="K389" s="12"/>
      <c r="L389" s="14">
        <v>0</v>
      </c>
      <c r="M389" s="14"/>
      <c r="N389" s="21">
        <v>0</v>
      </c>
      <c r="O389" s="14"/>
      <c r="P389" s="21">
        <v>51577</v>
      </c>
      <c r="Q389" s="14"/>
      <c r="R389" s="21">
        <v>0</v>
      </c>
      <c r="S389" s="14"/>
      <c r="T389" s="21">
        <v>641809</v>
      </c>
      <c r="U389" s="14"/>
      <c r="V389" s="22">
        <v>693386</v>
      </c>
      <c r="W389" s="14"/>
      <c r="X389" s="5" t="str">
        <f t="shared" si="6"/>
        <v>No</v>
      </c>
      <c r="Y389" s="14"/>
      <c r="Z389" s="5"/>
      <c r="AA389" s="14"/>
      <c r="AB389" s="5"/>
      <c r="AC389" s="28"/>
      <c r="AD389" s="5"/>
      <c r="AE389" s="14"/>
      <c r="AF389" s="5"/>
      <c r="AG389" s="7"/>
    </row>
    <row r="390" spans="1:33" s="54" customFormat="1">
      <c r="A390" s="8" t="s">
        <v>1027</v>
      </c>
      <c r="B390" s="8" t="s">
        <v>1028</v>
      </c>
      <c r="C390" s="9" t="s">
        <v>91</v>
      </c>
      <c r="D390" s="185">
        <v>9164</v>
      </c>
      <c r="E390" s="188">
        <v>90164</v>
      </c>
      <c r="F390" s="9" t="s">
        <v>88</v>
      </c>
      <c r="G390" s="9" t="s">
        <v>84</v>
      </c>
      <c r="H390" s="10">
        <v>367260</v>
      </c>
      <c r="I390" s="11">
        <v>45</v>
      </c>
      <c r="J390" s="24">
        <v>0</v>
      </c>
      <c r="K390" s="12"/>
      <c r="L390" s="14">
        <v>125</v>
      </c>
      <c r="M390" s="14"/>
      <c r="N390" s="21">
        <v>0</v>
      </c>
      <c r="O390" s="14"/>
      <c r="P390" s="21">
        <v>0</v>
      </c>
      <c r="Q390" s="14"/>
      <c r="R390" s="21">
        <v>280848</v>
      </c>
      <c r="S390" s="14"/>
      <c r="T390" s="21">
        <v>1209196</v>
      </c>
      <c r="U390" s="14"/>
      <c r="V390" s="22">
        <v>1490169</v>
      </c>
      <c r="W390" s="14"/>
      <c r="X390" s="5" t="str">
        <f t="shared" si="6"/>
        <v>No</v>
      </c>
      <c r="Y390" s="14"/>
      <c r="Z390" s="5"/>
      <c r="AA390" s="14"/>
      <c r="AB390" s="5"/>
      <c r="AC390" s="28"/>
      <c r="AD390" s="5"/>
      <c r="AE390" s="14"/>
      <c r="AF390" s="5"/>
      <c r="AG390" s="7"/>
    </row>
    <row r="391" spans="1:33" s="54" customFormat="1">
      <c r="A391" s="8" t="s">
        <v>6537</v>
      </c>
      <c r="B391" s="8" t="s">
        <v>3069</v>
      </c>
      <c r="C391" s="9" t="s">
        <v>171</v>
      </c>
      <c r="D391" s="185"/>
      <c r="E391" s="188">
        <v>40245</v>
      </c>
      <c r="F391" s="9" t="s">
        <v>157</v>
      </c>
      <c r="G391" s="9" t="s">
        <v>84</v>
      </c>
      <c r="H391" s="10">
        <v>1065219</v>
      </c>
      <c r="I391" s="11">
        <v>45</v>
      </c>
      <c r="J391" s="24">
        <v>0</v>
      </c>
      <c r="K391" s="12"/>
      <c r="L391" s="14">
        <v>0</v>
      </c>
      <c r="M391" s="14"/>
      <c r="N391" s="21">
        <v>0</v>
      </c>
      <c r="O391" s="14"/>
      <c r="P391" s="21">
        <v>0</v>
      </c>
      <c r="Q391" s="14"/>
      <c r="R391" s="21">
        <v>89985</v>
      </c>
      <c r="S391" s="14"/>
      <c r="T391" s="21">
        <v>0</v>
      </c>
      <c r="U391" s="14"/>
      <c r="V391" s="22">
        <v>89985</v>
      </c>
      <c r="W391" s="14"/>
      <c r="X391" s="5" t="str">
        <f t="shared" si="6"/>
        <v>No</v>
      </c>
      <c r="Y391" s="14"/>
      <c r="Z391" s="5"/>
      <c r="AA391" s="14"/>
      <c r="AB391" s="5"/>
      <c r="AC391" s="28"/>
      <c r="AD391" s="5"/>
      <c r="AE391" s="14"/>
      <c r="AF391" s="5"/>
      <c r="AG391" s="7"/>
    </row>
    <row r="392" spans="1:33" s="54" customFormat="1">
      <c r="A392" s="8" t="s">
        <v>3477</v>
      </c>
      <c r="B392" s="8" t="s">
        <v>3478</v>
      </c>
      <c r="C392" s="9" t="s">
        <v>171</v>
      </c>
      <c r="D392" s="185">
        <v>4128</v>
      </c>
      <c r="E392" s="188">
        <v>40128</v>
      </c>
      <c r="F392" s="9" t="s">
        <v>83</v>
      </c>
      <c r="G392" s="9" t="s">
        <v>84</v>
      </c>
      <c r="H392" s="10">
        <v>191917</v>
      </c>
      <c r="I392" s="11">
        <v>45</v>
      </c>
      <c r="J392" s="24">
        <v>0</v>
      </c>
      <c r="K392" s="12"/>
      <c r="L392" s="14">
        <v>0</v>
      </c>
      <c r="M392" s="14"/>
      <c r="N392" s="21">
        <v>0</v>
      </c>
      <c r="O392" s="14"/>
      <c r="P392" s="21">
        <v>0</v>
      </c>
      <c r="Q392" s="14"/>
      <c r="R392" s="21">
        <v>0</v>
      </c>
      <c r="S392" s="14"/>
      <c r="T392" s="21">
        <v>268991</v>
      </c>
      <c r="U392" s="14"/>
      <c r="V392" s="22">
        <v>268991</v>
      </c>
      <c r="W392" s="14"/>
      <c r="X392" s="5" t="str">
        <f t="shared" si="6"/>
        <v>No</v>
      </c>
      <c r="Y392" s="14"/>
      <c r="Z392" s="5"/>
      <c r="AA392" s="14"/>
      <c r="AB392" s="5"/>
      <c r="AC392" s="28"/>
      <c r="AD392" s="5"/>
      <c r="AE392" s="14"/>
      <c r="AF392" s="5"/>
      <c r="AG392" s="7"/>
    </row>
    <row r="393" spans="1:33" s="54" customFormat="1">
      <c r="A393" s="8" t="s">
        <v>4320</v>
      </c>
      <c r="B393" s="8" t="s">
        <v>4321</v>
      </c>
      <c r="C393" s="9" t="s">
        <v>235</v>
      </c>
      <c r="D393" s="185" t="s">
        <v>4322</v>
      </c>
      <c r="E393" s="188" t="s">
        <v>4323</v>
      </c>
      <c r="F393" s="9" t="s">
        <v>157</v>
      </c>
      <c r="G393" s="9" t="s">
        <v>147</v>
      </c>
      <c r="H393" s="10">
        <v>0</v>
      </c>
      <c r="I393" s="11">
        <v>45</v>
      </c>
      <c r="J393" s="24">
        <v>0</v>
      </c>
      <c r="K393" s="12"/>
      <c r="L393" s="14">
        <v>0</v>
      </c>
      <c r="M393" s="14"/>
      <c r="N393" s="21">
        <v>0</v>
      </c>
      <c r="O393" s="14"/>
      <c r="P393" s="21">
        <v>0</v>
      </c>
      <c r="Q393" s="14"/>
      <c r="R393" s="21">
        <v>0</v>
      </c>
      <c r="S393" s="14"/>
      <c r="T393" s="21">
        <v>0</v>
      </c>
      <c r="U393" s="14"/>
      <c r="V393" s="22">
        <v>0</v>
      </c>
      <c r="W393" s="14"/>
      <c r="X393" s="5" t="str">
        <f t="shared" si="6"/>
        <v>No</v>
      </c>
      <c r="Y393" s="14"/>
      <c r="Z393" s="5"/>
      <c r="AA393" s="14"/>
      <c r="AB393" s="5"/>
      <c r="AC393" s="28"/>
      <c r="AD393" s="5"/>
      <c r="AE393" s="14"/>
      <c r="AF393" s="5"/>
      <c r="AG393" s="7"/>
    </row>
    <row r="394" spans="1:33" s="54" customFormat="1">
      <c r="A394" s="8" t="s">
        <v>1868</v>
      </c>
      <c r="B394" s="8" t="s">
        <v>1869</v>
      </c>
      <c r="C394" s="9" t="s">
        <v>265</v>
      </c>
      <c r="D394" s="185" t="s">
        <v>1870</v>
      </c>
      <c r="E394" s="188" t="s">
        <v>1871</v>
      </c>
      <c r="F394" s="9" t="s">
        <v>157</v>
      </c>
      <c r="G394" s="9" t="s">
        <v>147</v>
      </c>
      <c r="H394" s="10">
        <v>0</v>
      </c>
      <c r="I394" s="11">
        <v>45</v>
      </c>
      <c r="J394" s="24">
        <v>0</v>
      </c>
      <c r="K394" s="12"/>
      <c r="L394" s="14">
        <v>0</v>
      </c>
      <c r="M394" s="14"/>
      <c r="N394" s="21">
        <v>0</v>
      </c>
      <c r="O394" s="14"/>
      <c r="P394" s="21">
        <v>32565</v>
      </c>
      <c r="Q394" s="14"/>
      <c r="R394" s="21">
        <v>0</v>
      </c>
      <c r="S394" s="14"/>
      <c r="T394" s="21">
        <v>130260</v>
      </c>
      <c r="U394" s="14"/>
      <c r="V394" s="22">
        <v>162825</v>
      </c>
      <c r="W394" s="14"/>
      <c r="X394" s="5" t="str">
        <f t="shared" si="6"/>
        <v>No</v>
      </c>
      <c r="Y394" s="14"/>
      <c r="Z394" s="5"/>
      <c r="AA394" s="14"/>
      <c r="AB394" s="5"/>
      <c r="AC394" s="28"/>
      <c r="AD394" s="5"/>
      <c r="AE394" s="14"/>
      <c r="AF394" s="5"/>
      <c r="AG394" s="7"/>
    </row>
    <row r="395" spans="1:33" s="54" customFormat="1">
      <c r="A395" s="8" t="s">
        <v>293</v>
      </c>
      <c r="B395" s="8" t="s">
        <v>6412</v>
      </c>
      <c r="C395" s="9" t="s">
        <v>213</v>
      </c>
      <c r="D395" s="185" t="s">
        <v>294</v>
      </c>
      <c r="E395" s="188" t="s">
        <v>295</v>
      </c>
      <c r="F395" s="9" t="s">
        <v>157</v>
      </c>
      <c r="G395" s="9" t="s">
        <v>147</v>
      </c>
      <c r="H395" s="10">
        <v>0</v>
      </c>
      <c r="I395" s="11">
        <v>45</v>
      </c>
      <c r="J395" s="24">
        <v>0</v>
      </c>
      <c r="K395" s="12"/>
      <c r="L395" s="14">
        <v>0</v>
      </c>
      <c r="M395" s="14"/>
      <c r="N395" s="21">
        <v>0</v>
      </c>
      <c r="O395" s="14"/>
      <c r="P395" s="21">
        <v>0</v>
      </c>
      <c r="Q395" s="14"/>
      <c r="R395" s="21">
        <v>75980</v>
      </c>
      <c r="S395" s="14"/>
      <c r="T395" s="21">
        <v>303916</v>
      </c>
      <c r="U395" s="14"/>
      <c r="V395" s="22">
        <v>379896</v>
      </c>
      <c r="W395" s="14"/>
      <c r="X395" s="5" t="str">
        <f t="shared" si="6"/>
        <v>No</v>
      </c>
      <c r="Y395" s="14"/>
      <c r="Z395" s="5"/>
      <c r="AA395" s="14"/>
      <c r="AB395" s="5"/>
      <c r="AC395" s="28"/>
      <c r="AD395" s="5"/>
      <c r="AE395" s="14"/>
      <c r="AF395" s="5"/>
      <c r="AG395" s="7"/>
    </row>
    <row r="396" spans="1:33" s="54" customFormat="1">
      <c r="A396" s="8" t="s">
        <v>6538</v>
      </c>
      <c r="B396" s="8" t="s">
        <v>1034</v>
      </c>
      <c r="C396" s="9" t="s">
        <v>120</v>
      </c>
      <c r="D396" s="185" t="s">
        <v>5132</v>
      </c>
      <c r="E396" s="188" t="s">
        <v>5133</v>
      </c>
      <c r="F396" s="9" t="s">
        <v>125</v>
      </c>
      <c r="G396" s="9" t="s">
        <v>147</v>
      </c>
      <c r="H396" s="10">
        <v>0</v>
      </c>
      <c r="I396" s="11">
        <v>45</v>
      </c>
      <c r="J396" s="24">
        <v>0</v>
      </c>
      <c r="K396" s="12"/>
      <c r="L396" s="14">
        <v>0</v>
      </c>
      <c r="M396" s="14"/>
      <c r="N396" s="21">
        <v>0</v>
      </c>
      <c r="O396" s="14"/>
      <c r="P396" s="21">
        <v>46239</v>
      </c>
      <c r="Q396" s="14"/>
      <c r="R396" s="21">
        <v>0</v>
      </c>
      <c r="S396" s="14"/>
      <c r="T396" s="21">
        <v>54929</v>
      </c>
      <c r="U396" s="14"/>
      <c r="V396" s="22">
        <v>101168</v>
      </c>
      <c r="W396" s="14"/>
      <c r="X396" s="5" t="str">
        <f t="shared" si="6"/>
        <v>No</v>
      </c>
      <c r="Y396" s="14"/>
      <c r="Z396" s="5"/>
      <c r="AA396" s="14"/>
      <c r="AB396" s="5"/>
      <c r="AC396" s="28"/>
      <c r="AD396" s="5"/>
      <c r="AE396" s="14"/>
      <c r="AF396" s="5"/>
      <c r="AG396" s="7"/>
    </row>
    <row r="397" spans="1:33" s="54" customFormat="1">
      <c r="A397" s="8" t="s">
        <v>4866</v>
      </c>
      <c r="B397" s="8" t="s">
        <v>3679</v>
      </c>
      <c r="C397" s="9" t="s">
        <v>87</v>
      </c>
      <c r="D397" s="185" t="s">
        <v>4867</v>
      </c>
      <c r="E397" s="188" t="s">
        <v>4868</v>
      </c>
      <c r="F397" s="9" t="s">
        <v>88</v>
      </c>
      <c r="G397" s="9" t="s">
        <v>147</v>
      </c>
      <c r="H397" s="10">
        <v>0</v>
      </c>
      <c r="I397" s="11">
        <v>44</v>
      </c>
      <c r="J397" s="24">
        <v>0</v>
      </c>
      <c r="K397" s="12"/>
      <c r="L397" s="14">
        <v>0</v>
      </c>
      <c r="M397" s="14"/>
      <c r="N397" s="21">
        <v>0</v>
      </c>
      <c r="O397" s="14"/>
      <c r="P397" s="21">
        <v>1017107</v>
      </c>
      <c r="Q397" s="14"/>
      <c r="R397" s="21">
        <v>1969765</v>
      </c>
      <c r="S397" s="14"/>
      <c r="T397" s="21">
        <v>48832</v>
      </c>
      <c r="U397" s="14"/>
      <c r="V397" s="22">
        <v>3035704</v>
      </c>
      <c r="W397" s="14"/>
      <c r="X397" s="5" t="str">
        <f t="shared" si="6"/>
        <v>No</v>
      </c>
      <c r="Y397" s="14"/>
      <c r="Z397" s="5"/>
      <c r="AA397" s="14"/>
      <c r="AB397" s="5"/>
      <c r="AC397" s="28"/>
      <c r="AD397" s="5"/>
      <c r="AE397" s="14"/>
      <c r="AF397" s="5"/>
      <c r="AG397" s="7"/>
    </row>
    <row r="398" spans="1:33" s="54" customFormat="1">
      <c r="A398" s="8" t="s">
        <v>2667</v>
      </c>
      <c r="B398" s="8" t="s">
        <v>2668</v>
      </c>
      <c r="C398" s="9" t="s">
        <v>120</v>
      </c>
      <c r="D398" s="185">
        <v>6103</v>
      </c>
      <c r="E398" s="188">
        <v>60103</v>
      </c>
      <c r="F398" s="9" t="s">
        <v>83</v>
      </c>
      <c r="G398" s="9" t="s">
        <v>84</v>
      </c>
      <c r="H398" s="10">
        <v>4944332</v>
      </c>
      <c r="I398" s="11">
        <v>44</v>
      </c>
      <c r="J398" s="24">
        <v>0</v>
      </c>
      <c r="K398" s="12"/>
      <c r="L398" s="14">
        <v>0</v>
      </c>
      <c r="M398" s="14"/>
      <c r="N398" s="21">
        <v>0</v>
      </c>
      <c r="O398" s="14"/>
      <c r="P398" s="21">
        <v>32824</v>
      </c>
      <c r="Q398" s="14"/>
      <c r="R398" s="21">
        <v>70</v>
      </c>
      <c r="S398" s="14"/>
      <c r="T398" s="21">
        <v>489031</v>
      </c>
      <c r="U398" s="14"/>
      <c r="V398" s="22">
        <v>521925</v>
      </c>
      <c r="W398" s="14"/>
      <c r="X398" s="5" t="str">
        <f t="shared" si="6"/>
        <v>No</v>
      </c>
      <c r="Y398" s="14"/>
      <c r="Z398" s="5"/>
      <c r="AA398" s="14"/>
      <c r="AB398" s="5"/>
      <c r="AC398" s="28"/>
      <c r="AD398" s="5"/>
      <c r="AE398" s="14"/>
      <c r="AF398" s="5"/>
      <c r="AG398" s="7"/>
    </row>
    <row r="399" spans="1:33" s="54" customFormat="1">
      <c r="A399" s="8" t="s">
        <v>1038</v>
      </c>
      <c r="B399" s="8" t="s">
        <v>1039</v>
      </c>
      <c r="C399" s="9" t="s">
        <v>555</v>
      </c>
      <c r="D399" s="185">
        <v>5047</v>
      </c>
      <c r="E399" s="188">
        <v>50047</v>
      </c>
      <c r="F399" s="9" t="s">
        <v>88</v>
      </c>
      <c r="G399" s="9" t="s">
        <v>84</v>
      </c>
      <c r="H399" s="10">
        <v>132600</v>
      </c>
      <c r="I399" s="11">
        <v>44</v>
      </c>
      <c r="J399" s="24">
        <v>0</v>
      </c>
      <c r="K399" s="12"/>
      <c r="L399" s="14">
        <v>0</v>
      </c>
      <c r="M399" s="14"/>
      <c r="N399" s="21">
        <v>0</v>
      </c>
      <c r="O399" s="14"/>
      <c r="P399" s="21">
        <v>1675611</v>
      </c>
      <c r="Q399" s="14"/>
      <c r="R399" s="21">
        <v>0</v>
      </c>
      <c r="S399" s="14"/>
      <c r="T399" s="21">
        <v>2602654</v>
      </c>
      <c r="U399" s="14"/>
      <c r="V399" s="22">
        <v>4278265</v>
      </c>
      <c r="W399" s="14"/>
      <c r="X399" s="5" t="str">
        <f t="shared" si="6"/>
        <v>No</v>
      </c>
      <c r="Y399" s="14"/>
      <c r="Z399" s="5"/>
      <c r="AA399" s="14"/>
      <c r="AB399" s="5"/>
      <c r="AC399" s="28"/>
      <c r="AD399" s="5"/>
      <c r="AE399" s="14"/>
      <c r="AF399" s="5"/>
      <c r="AG399" s="7"/>
    </row>
    <row r="400" spans="1:33" s="54" customFormat="1">
      <c r="A400" s="8" t="s">
        <v>2716</v>
      </c>
      <c r="B400" s="8" t="s">
        <v>2717</v>
      </c>
      <c r="C400" s="9" t="s">
        <v>42</v>
      </c>
      <c r="D400" s="185">
        <v>2099</v>
      </c>
      <c r="E400" s="188">
        <v>20099</v>
      </c>
      <c r="F400" s="9" t="s">
        <v>88</v>
      </c>
      <c r="G400" s="9" t="s">
        <v>84</v>
      </c>
      <c r="H400" s="10">
        <v>18351295</v>
      </c>
      <c r="I400" s="11">
        <v>44</v>
      </c>
      <c r="J400" s="24">
        <v>0</v>
      </c>
      <c r="K400" s="12"/>
      <c r="L400" s="14">
        <v>12273290</v>
      </c>
      <c r="M400" s="14"/>
      <c r="N400" s="21">
        <v>0</v>
      </c>
      <c r="O400" s="14"/>
      <c r="P400" s="21">
        <v>743195</v>
      </c>
      <c r="Q400" s="14"/>
      <c r="R400" s="21">
        <v>0</v>
      </c>
      <c r="S400" s="14"/>
      <c r="T400" s="21">
        <v>35854870</v>
      </c>
      <c r="U400" s="14"/>
      <c r="V400" s="22">
        <v>48871355</v>
      </c>
      <c r="W400" s="14"/>
      <c r="X400" s="5" t="str">
        <f t="shared" si="6"/>
        <v>No</v>
      </c>
      <c r="Y400" s="14"/>
      <c r="Z400" s="5"/>
      <c r="AA400" s="14"/>
      <c r="AB400" s="5"/>
      <c r="AC400" s="28"/>
      <c r="AD400" s="5"/>
      <c r="AE400" s="14"/>
      <c r="AF400" s="5"/>
      <c r="AG400" s="7"/>
    </row>
    <row r="401" spans="1:33" s="54" customFormat="1">
      <c r="A401" s="8" t="s">
        <v>4972</v>
      </c>
      <c r="B401" s="8" t="s">
        <v>1083</v>
      </c>
      <c r="C401" s="9" t="s">
        <v>91</v>
      </c>
      <c r="D401" s="185" t="s">
        <v>4973</v>
      </c>
      <c r="E401" s="188" t="s">
        <v>4974</v>
      </c>
      <c r="F401" s="9" t="s">
        <v>88</v>
      </c>
      <c r="G401" s="9" t="s">
        <v>147</v>
      </c>
      <c r="H401" s="10">
        <v>0</v>
      </c>
      <c r="I401" s="11">
        <v>44</v>
      </c>
      <c r="J401" s="24">
        <v>0</v>
      </c>
      <c r="K401" s="12"/>
      <c r="L401" s="14">
        <v>0</v>
      </c>
      <c r="M401" s="14"/>
      <c r="N401" s="21">
        <v>0</v>
      </c>
      <c r="O401" s="14"/>
      <c r="P401" s="21">
        <v>0</v>
      </c>
      <c r="Q401" s="14"/>
      <c r="R401" s="21">
        <v>115403</v>
      </c>
      <c r="S401" s="14"/>
      <c r="T401" s="21">
        <v>0</v>
      </c>
      <c r="U401" s="14"/>
      <c r="V401" s="22">
        <v>115403</v>
      </c>
      <c r="W401" s="14"/>
      <c r="X401" s="5" t="str">
        <f t="shared" si="6"/>
        <v>No</v>
      </c>
      <c r="Y401" s="14"/>
      <c r="Z401" s="5"/>
      <c r="AA401" s="14"/>
      <c r="AB401" s="5"/>
      <c r="AC401" s="28"/>
      <c r="AD401" s="5"/>
      <c r="AE401" s="14"/>
      <c r="AF401" s="5"/>
      <c r="AG401" s="7"/>
    </row>
    <row r="402" spans="1:33" s="54" customFormat="1">
      <c r="A402" s="8" t="s">
        <v>2070</v>
      </c>
      <c r="B402" s="8" t="s">
        <v>2071</v>
      </c>
      <c r="C402" s="9" t="s">
        <v>46</v>
      </c>
      <c r="D402" s="185">
        <v>5092</v>
      </c>
      <c r="E402" s="188">
        <v>50092</v>
      </c>
      <c r="F402" s="9" t="s">
        <v>83</v>
      </c>
      <c r="G402" s="9" t="s">
        <v>84</v>
      </c>
      <c r="H402" s="10">
        <v>107677</v>
      </c>
      <c r="I402" s="11">
        <v>44</v>
      </c>
      <c r="J402" s="24">
        <v>0</v>
      </c>
      <c r="K402" s="12"/>
      <c r="L402" s="14">
        <v>0</v>
      </c>
      <c r="M402" s="14"/>
      <c r="N402" s="21">
        <v>0</v>
      </c>
      <c r="O402" s="14"/>
      <c r="P402" s="21">
        <v>480380</v>
      </c>
      <c r="Q402" s="14"/>
      <c r="R402" s="21">
        <v>1146540</v>
      </c>
      <c r="S402" s="14"/>
      <c r="T402" s="21">
        <v>713960</v>
      </c>
      <c r="U402" s="14"/>
      <c r="V402" s="22">
        <v>2340880</v>
      </c>
      <c r="W402" s="14"/>
      <c r="X402" s="5" t="str">
        <f t="shared" si="6"/>
        <v>No</v>
      </c>
      <c r="Y402" s="14"/>
      <c r="Z402" s="5"/>
      <c r="AA402" s="14"/>
      <c r="AB402" s="5"/>
      <c r="AC402" s="28"/>
      <c r="AD402" s="5"/>
      <c r="AE402" s="14"/>
      <c r="AF402" s="5"/>
      <c r="AG402" s="7"/>
    </row>
    <row r="403" spans="1:33" s="54" customFormat="1">
      <c r="A403" s="8" t="s">
        <v>3617</v>
      </c>
      <c r="B403" s="8" t="s">
        <v>3618</v>
      </c>
      <c r="C403" s="9" t="s">
        <v>466</v>
      </c>
      <c r="D403" s="185">
        <v>5166</v>
      </c>
      <c r="E403" s="188">
        <v>50166</v>
      </c>
      <c r="F403" s="9" t="s">
        <v>83</v>
      </c>
      <c r="G403" s="9" t="s">
        <v>84</v>
      </c>
      <c r="H403" s="10">
        <v>1624827</v>
      </c>
      <c r="I403" s="11">
        <v>44</v>
      </c>
      <c r="J403" s="24">
        <v>0</v>
      </c>
      <c r="K403" s="12"/>
      <c r="L403" s="14">
        <v>24700</v>
      </c>
      <c r="M403" s="14"/>
      <c r="N403" s="21">
        <v>0</v>
      </c>
      <c r="O403" s="14"/>
      <c r="P403" s="21">
        <v>68135</v>
      </c>
      <c r="Q403" s="14"/>
      <c r="R403" s="21">
        <v>0</v>
      </c>
      <c r="S403" s="14"/>
      <c r="T403" s="21">
        <v>371339</v>
      </c>
      <c r="U403" s="14"/>
      <c r="V403" s="22">
        <v>464174</v>
      </c>
      <c r="W403" s="14"/>
      <c r="X403" s="5" t="str">
        <f t="shared" si="6"/>
        <v>No</v>
      </c>
      <c r="Y403" s="14"/>
      <c r="Z403" s="5"/>
      <c r="AA403" s="14"/>
      <c r="AB403" s="5"/>
      <c r="AC403" s="28"/>
      <c r="AD403" s="5"/>
      <c r="AE403" s="14"/>
      <c r="AF403" s="5"/>
      <c r="AG403" s="7"/>
    </row>
    <row r="404" spans="1:33" s="54" customFormat="1">
      <c r="A404" s="8" t="s">
        <v>4115</v>
      </c>
      <c r="B404" s="8" t="s">
        <v>4116</v>
      </c>
      <c r="C404" s="9" t="s">
        <v>124</v>
      </c>
      <c r="D404" s="185">
        <v>6088</v>
      </c>
      <c r="E404" s="188">
        <v>60088</v>
      </c>
      <c r="F404" s="9" t="s">
        <v>83</v>
      </c>
      <c r="G404" s="9" t="s">
        <v>84</v>
      </c>
      <c r="H404" s="10">
        <v>899703</v>
      </c>
      <c r="I404" s="11">
        <v>44</v>
      </c>
      <c r="J404" s="24">
        <v>0</v>
      </c>
      <c r="K404" s="12"/>
      <c r="L404" s="14">
        <v>0</v>
      </c>
      <c r="M404" s="14"/>
      <c r="N404" s="21">
        <v>0</v>
      </c>
      <c r="O404" s="14"/>
      <c r="P404" s="21">
        <v>374355</v>
      </c>
      <c r="Q404" s="14"/>
      <c r="R404" s="21">
        <v>0</v>
      </c>
      <c r="S404" s="14"/>
      <c r="T404" s="21">
        <v>1498304</v>
      </c>
      <c r="U404" s="14"/>
      <c r="V404" s="22">
        <v>1872659</v>
      </c>
      <c r="W404" s="14"/>
      <c r="X404" s="5" t="str">
        <f t="shared" si="6"/>
        <v>No</v>
      </c>
      <c r="Y404" s="14"/>
      <c r="Z404" s="5"/>
      <c r="AA404" s="14"/>
      <c r="AB404" s="5"/>
      <c r="AC404" s="28"/>
      <c r="AD404" s="5"/>
      <c r="AE404" s="14"/>
      <c r="AF404" s="5"/>
      <c r="AG404" s="7"/>
    </row>
    <row r="405" spans="1:33" s="54" customFormat="1">
      <c r="A405" s="8" t="s">
        <v>489</v>
      </c>
      <c r="B405" s="8" t="s">
        <v>490</v>
      </c>
      <c r="C405" s="9" t="s">
        <v>168</v>
      </c>
      <c r="D405" s="185">
        <v>57</v>
      </c>
      <c r="E405" s="188">
        <v>57</v>
      </c>
      <c r="F405" s="9" t="s">
        <v>125</v>
      </c>
      <c r="G405" s="9" t="s">
        <v>84</v>
      </c>
      <c r="H405" s="10">
        <v>83794</v>
      </c>
      <c r="I405" s="11">
        <v>44</v>
      </c>
      <c r="J405" s="24">
        <v>0</v>
      </c>
      <c r="K405" s="12"/>
      <c r="L405" s="14">
        <v>0</v>
      </c>
      <c r="M405" s="14"/>
      <c r="N405" s="21">
        <v>0</v>
      </c>
      <c r="O405" s="14"/>
      <c r="P405" s="21">
        <v>0</v>
      </c>
      <c r="Q405" s="14"/>
      <c r="R405" s="21">
        <v>54688</v>
      </c>
      <c r="S405" s="14"/>
      <c r="T405" s="21">
        <v>297418</v>
      </c>
      <c r="U405" s="14"/>
      <c r="V405" s="22">
        <v>352106</v>
      </c>
      <c r="W405" s="14"/>
      <c r="X405" s="5" t="str">
        <f t="shared" si="6"/>
        <v>No</v>
      </c>
      <c r="Y405" s="14"/>
      <c r="Z405" s="5"/>
      <c r="AA405" s="14"/>
      <c r="AB405" s="5"/>
      <c r="AC405" s="28"/>
      <c r="AD405" s="5"/>
      <c r="AE405" s="14"/>
      <c r="AF405" s="5"/>
      <c r="AG405" s="7"/>
    </row>
    <row r="406" spans="1:33" s="54" customFormat="1">
      <c r="A406" s="8" t="s">
        <v>1179</v>
      </c>
      <c r="B406" s="8" t="s">
        <v>1180</v>
      </c>
      <c r="C406" s="9" t="s">
        <v>132</v>
      </c>
      <c r="D406" s="185">
        <v>5044</v>
      </c>
      <c r="E406" s="188">
        <v>50044</v>
      </c>
      <c r="F406" s="9" t="s">
        <v>88</v>
      </c>
      <c r="G406" s="9" t="s">
        <v>84</v>
      </c>
      <c r="H406" s="10">
        <v>313492</v>
      </c>
      <c r="I406" s="11">
        <v>43</v>
      </c>
      <c r="J406" s="24">
        <v>0</v>
      </c>
      <c r="K406" s="12"/>
      <c r="L406" s="14">
        <v>0</v>
      </c>
      <c r="M406" s="14"/>
      <c r="N406" s="21">
        <v>172606</v>
      </c>
      <c r="O406" s="14"/>
      <c r="P406" s="21">
        <v>0</v>
      </c>
      <c r="Q406" s="14"/>
      <c r="R406" s="21">
        <v>0</v>
      </c>
      <c r="S406" s="14"/>
      <c r="T406" s="21">
        <v>921907</v>
      </c>
      <c r="U406" s="14"/>
      <c r="V406" s="22">
        <v>1094513</v>
      </c>
      <c r="W406" s="14"/>
      <c r="X406" s="5" t="str">
        <f t="shared" si="6"/>
        <v>No</v>
      </c>
      <c r="Y406" s="14"/>
      <c r="Z406" s="5"/>
      <c r="AA406" s="14"/>
      <c r="AB406" s="5"/>
      <c r="AC406" s="28"/>
      <c r="AD406" s="5"/>
      <c r="AE406" s="14"/>
      <c r="AF406" s="5"/>
      <c r="AG406" s="7"/>
    </row>
    <row r="407" spans="1:33" s="54" customFormat="1">
      <c r="A407" s="8" t="s">
        <v>6040</v>
      </c>
      <c r="B407" s="8" t="s">
        <v>4817</v>
      </c>
      <c r="C407" s="9" t="s">
        <v>91</v>
      </c>
      <c r="D407" s="185">
        <v>9088</v>
      </c>
      <c r="E407" s="188">
        <v>90088</v>
      </c>
      <c r="F407" s="9" t="s">
        <v>88</v>
      </c>
      <c r="G407" s="9" t="s">
        <v>84</v>
      </c>
      <c r="H407" s="10">
        <v>83913</v>
      </c>
      <c r="I407" s="11">
        <v>43</v>
      </c>
      <c r="J407" s="24">
        <v>0</v>
      </c>
      <c r="K407" s="12"/>
      <c r="L407" s="14">
        <v>0</v>
      </c>
      <c r="M407" s="14"/>
      <c r="N407" s="21">
        <v>0</v>
      </c>
      <c r="O407" s="14"/>
      <c r="P407" s="21">
        <v>0</v>
      </c>
      <c r="Q407" s="14"/>
      <c r="R407" s="21">
        <v>3208141</v>
      </c>
      <c r="S407" s="14"/>
      <c r="T407" s="21">
        <v>210000</v>
      </c>
      <c r="U407" s="14"/>
      <c r="V407" s="22">
        <v>3418141</v>
      </c>
      <c r="W407" s="14"/>
      <c r="X407" s="5" t="str">
        <f t="shared" si="6"/>
        <v>No</v>
      </c>
      <c r="Y407" s="14"/>
      <c r="Z407" s="5"/>
      <c r="AA407" s="14"/>
      <c r="AB407" s="5"/>
      <c r="AC407" s="28"/>
      <c r="AD407" s="5"/>
      <c r="AE407" s="14"/>
      <c r="AF407" s="5"/>
      <c r="AG407" s="7"/>
    </row>
    <row r="408" spans="1:33" s="54" customFormat="1">
      <c r="A408" s="8" t="s">
        <v>5094</v>
      </c>
      <c r="B408" s="8" t="s">
        <v>5095</v>
      </c>
      <c r="C408" s="9" t="s">
        <v>141</v>
      </c>
      <c r="D408" s="185">
        <v>3008</v>
      </c>
      <c r="E408" s="188">
        <v>30008</v>
      </c>
      <c r="F408" s="9" t="s">
        <v>88</v>
      </c>
      <c r="G408" s="9" t="s">
        <v>84</v>
      </c>
      <c r="H408" s="10">
        <v>116636</v>
      </c>
      <c r="I408" s="11">
        <v>43</v>
      </c>
      <c r="J408" s="24">
        <v>0</v>
      </c>
      <c r="K408" s="12"/>
      <c r="L408" s="14">
        <v>0</v>
      </c>
      <c r="M408" s="14"/>
      <c r="N408" s="21">
        <v>0</v>
      </c>
      <c r="O408" s="14"/>
      <c r="P408" s="21">
        <v>974151</v>
      </c>
      <c r="Q408" s="14"/>
      <c r="R408" s="21">
        <v>3692334</v>
      </c>
      <c r="S408" s="14"/>
      <c r="T408" s="21">
        <v>5987475</v>
      </c>
      <c r="U408" s="14"/>
      <c r="V408" s="22">
        <v>10653960</v>
      </c>
      <c r="W408" s="14"/>
      <c r="X408" s="5" t="str">
        <f t="shared" si="6"/>
        <v>No</v>
      </c>
      <c r="Y408" s="14"/>
      <c r="Z408" s="5"/>
      <c r="AA408" s="14"/>
      <c r="AB408" s="5"/>
      <c r="AC408" s="28"/>
      <c r="AD408" s="5"/>
      <c r="AE408" s="14"/>
      <c r="AF408" s="5"/>
      <c r="AG408" s="7"/>
    </row>
    <row r="409" spans="1:33" s="54" customFormat="1">
      <c r="A409" s="8" t="s">
        <v>1091</v>
      </c>
      <c r="B409" s="8" t="s">
        <v>1092</v>
      </c>
      <c r="C409" s="9" t="s">
        <v>87</v>
      </c>
      <c r="D409" s="185">
        <v>43</v>
      </c>
      <c r="E409" s="188">
        <v>43</v>
      </c>
      <c r="F409" s="9" t="s">
        <v>88</v>
      </c>
      <c r="G409" s="9" t="s">
        <v>84</v>
      </c>
      <c r="H409" s="10">
        <v>67227</v>
      </c>
      <c r="I409" s="11">
        <v>43</v>
      </c>
      <c r="J409" s="24">
        <v>0</v>
      </c>
      <c r="K409" s="12"/>
      <c r="L409" s="14">
        <v>0</v>
      </c>
      <c r="M409" s="14"/>
      <c r="N409" s="21">
        <v>1474986</v>
      </c>
      <c r="O409" s="14"/>
      <c r="P409" s="21">
        <v>0</v>
      </c>
      <c r="Q409" s="14"/>
      <c r="R409" s="21">
        <v>0</v>
      </c>
      <c r="S409" s="14"/>
      <c r="T409" s="21">
        <v>2630910</v>
      </c>
      <c r="U409" s="14"/>
      <c r="V409" s="22">
        <v>4105896</v>
      </c>
      <c r="W409" s="14"/>
      <c r="X409" s="5" t="str">
        <f t="shared" si="6"/>
        <v>No</v>
      </c>
      <c r="Y409" s="14"/>
      <c r="Z409" s="5"/>
      <c r="AA409" s="14"/>
      <c r="AB409" s="5"/>
      <c r="AC409" s="28"/>
      <c r="AD409" s="5"/>
      <c r="AE409" s="14"/>
      <c r="AF409" s="5"/>
      <c r="AG409" s="7"/>
    </row>
    <row r="410" spans="1:33" s="54" customFormat="1">
      <c r="A410" s="8" t="s">
        <v>4178</v>
      </c>
      <c r="B410" s="8" t="s">
        <v>4179</v>
      </c>
      <c r="C410" s="9" t="s">
        <v>91</v>
      </c>
      <c r="D410" s="185">
        <v>9092</v>
      </c>
      <c r="E410" s="188">
        <v>90092</v>
      </c>
      <c r="F410" s="9" t="s">
        <v>83</v>
      </c>
      <c r="G410" s="9" t="s">
        <v>84</v>
      </c>
      <c r="H410" s="10">
        <v>133683</v>
      </c>
      <c r="I410" s="11">
        <v>43</v>
      </c>
      <c r="J410" s="24">
        <v>0</v>
      </c>
      <c r="K410" s="12"/>
      <c r="L410" s="14">
        <v>0</v>
      </c>
      <c r="M410" s="14"/>
      <c r="N410" s="21">
        <v>0</v>
      </c>
      <c r="O410" s="14"/>
      <c r="P410" s="21">
        <v>6705016</v>
      </c>
      <c r="Q410" s="14"/>
      <c r="R410" s="21">
        <v>7074338</v>
      </c>
      <c r="S410" s="14"/>
      <c r="T410" s="21">
        <v>93561</v>
      </c>
      <c r="U410" s="14"/>
      <c r="V410" s="22">
        <v>13872915</v>
      </c>
      <c r="W410" s="14"/>
      <c r="X410" s="5" t="str">
        <f t="shared" si="6"/>
        <v>No</v>
      </c>
      <c r="Y410" s="14"/>
      <c r="Z410" s="5"/>
      <c r="AA410" s="14"/>
      <c r="AB410" s="5"/>
      <c r="AC410" s="28"/>
      <c r="AD410" s="5"/>
      <c r="AE410" s="14"/>
      <c r="AF410" s="5"/>
      <c r="AG410" s="7"/>
    </row>
    <row r="411" spans="1:33" s="54" customFormat="1">
      <c r="A411" s="8" t="s">
        <v>6540</v>
      </c>
      <c r="B411" s="8" t="s">
        <v>6414</v>
      </c>
      <c r="C411" s="9" t="s">
        <v>120</v>
      </c>
      <c r="D411" s="185" t="s">
        <v>5161</v>
      </c>
      <c r="E411" s="188" t="s">
        <v>5162</v>
      </c>
      <c r="F411" s="9" t="s">
        <v>125</v>
      </c>
      <c r="G411" s="9" t="s">
        <v>147</v>
      </c>
      <c r="H411" s="10">
        <v>0</v>
      </c>
      <c r="I411" s="11">
        <v>42</v>
      </c>
      <c r="J411" s="24">
        <v>0</v>
      </c>
      <c r="K411" s="12"/>
      <c r="L411" s="14">
        <v>0</v>
      </c>
      <c r="M411" s="14"/>
      <c r="N411" s="21">
        <v>0</v>
      </c>
      <c r="O411" s="14"/>
      <c r="P411" s="21">
        <v>0</v>
      </c>
      <c r="Q411" s="14"/>
      <c r="R411" s="21">
        <v>0</v>
      </c>
      <c r="S411" s="14"/>
      <c r="T411" s="21">
        <v>0</v>
      </c>
      <c r="U411" s="14"/>
      <c r="V411" s="22">
        <v>0</v>
      </c>
      <c r="W411" s="14"/>
      <c r="X411" s="5" t="str">
        <f t="shared" si="6"/>
        <v>No</v>
      </c>
      <c r="Y411" s="14"/>
      <c r="Z411" s="5"/>
      <c r="AA411" s="14"/>
      <c r="AB411" s="5"/>
      <c r="AC411" s="28"/>
      <c r="AD411" s="5"/>
      <c r="AE411" s="14"/>
      <c r="AF411" s="5"/>
      <c r="AG411" s="7"/>
    </row>
    <row r="412" spans="1:33" s="54" customFormat="1">
      <c r="A412" s="8" t="s">
        <v>1104</v>
      </c>
      <c r="B412" s="8" t="s">
        <v>232</v>
      </c>
      <c r="C412" s="9" t="s">
        <v>233</v>
      </c>
      <c r="D412" s="185">
        <v>3107</v>
      </c>
      <c r="E412" s="188">
        <v>30107</v>
      </c>
      <c r="F412" s="9" t="s">
        <v>214</v>
      </c>
      <c r="G412" s="9" t="s">
        <v>84</v>
      </c>
      <c r="H412" s="10">
        <v>70350</v>
      </c>
      <c r="I412" s="11">
        <v>42</v>
      </c>
      <c r="J412" s="24">
        <v>3965512</v>
      </c>
      <c r="K412" s="12"/>
      <c r="L412" s="14">
        <v>0</v>
      </c>
      <c r="M412" s="14"/>
      <c r="N412" s="21">
        <v>0</v>
      </c>
      <c r="O412" s="14"/>
      <c r="P412" s="21">
        <v>0</v>
      </c>
      <c r="Q412" s="14"/>
      <c r="R412" s="21">
        <v>6751297</v>
      </c>
      <c r="S412" s="14"/>
      <c r="T412" s="21">
        <v>1194922</v>
      </c>
      <c r="U412" s="14"/>
      <c r="V412" s="22">
        <v>11911731</v>
      </c>
      <c r="W412" s="14"/>
      <c r="X412" s="5" t="str">
        <f t="shared" si="6"/>
        <v>No</v>
      </c>
      <c r="Y412" s="14"/>
      <c r="Z412" s="5"/>
      <c r="AA412" s="14"/>
      <c r="AB412" s="5"/>
      <c r="AC412" s="28"/>
      <c r="AD412" s="5"/>
      <c r="AE412" s="14"/>
      <c r="AF412" s="5"/>
      <c r="AG412" s="7"/>
    </row>
    <row r="413" spans="1:33" s="54" customFormat="1">
      <c r="A413" s="8" t="s">
        <v>3261</v>
      </c>
      <c r="B413" s="8" t="s">
        <v>595</v>
      </c>
      <c r="C413" s="9" t="s">
        <v>555</v>
      </c>
      <c r="D413" s="185" t="s">
        <v>3262</v>
      </c>
      <c r="E413" s="188" t="s">
        <v>3263</v>
      </c>
      <c r="F413" s="9" t="s">
        <v>88</v>
      </c>
      <c r="G413" s="9" t="s">
        <v>147</v>
      </c>
      <c r="H413" s="10">
        <v>0</v>
      </c>
      <c r="I413" s="11">
        <v>42</v>
      </c>
      <c r="J413" s="24">
        <v>0</v>
      </c>
      <c r="K413" s="12"/>
      <c r="L413" s="14">
        <v>0</v>
      </c>
      <c r="M413" s="14"/>
      <c r="N413" s="21">
        <v>0</v>
      </c>
      <c r="O413" s="14"/>
      <c r="P413" s="21">
        <v>0</v>
      </c>
      <c r="Q413" s="14"/>
      <c r="R413" s="21">
        <v>0</v>
      </c>
      <c r="S413" s="14"/>
      <c r="T413" s="21">
        <v>38176</v>
      </c>
      <c r="U413" s="14"/>
      <c r="V413" s="22">
        <v>38176</v>
      </c>
      <c r="W413" s="14"/>
      <c r="X413" s="5" t="str">
        <f t="shared" si="6"/>
        <v>No</v>
      </c>
      <c r="Y413" s="14"/>
      <c r="Z413" s="5"/>
      <c r="AA413" s="14"/>
      <c r="AB413" s="5"/>
      <c r="AC413" s="28"/>
      <c r="AD413" s="5"/>
      <c r="AE413" s="14"/>
      <c r="AF413" s="5"/>
      <c r="AG413" s="7"/>
    </row>
    <row r="414" spans="1:33" s="54" customFormat="1">
      <c r="A414" s="8" t="s">
        <v>3862</v>
      </c>
      <c r="B414" s="8" t="s">
        <v>3863</v>
      </c>
      <c r="C414" s="9" t="s">
        <v>278</v>
      </c>
      <c r="D414" s="185" t="s">
        <v>3864</v>
      </c>
      <c r="E414" s="188" t="s">
        <v>3865</v>
      </c>
      <c r="F414" s="9" t="s">
        <v>157</v>
      </c>
      <c r="G414" s="9" t="s">
        <v>147</v>
      </c>
      <c r="H414" s="10">
        <v>0</v>
      </c>
      <c r="I414" s="11">
        <v>42</v>
      </c>
      <c r="J414" s="24">
        <v>0</v>
      </c>
      <c r="K414" s="12"/>
      <c r="L414" s="14">
        <v>0</v>
      </c>
      <c r="M414" s="14"/>
      <c r="N414" s="21">
        <v>0</v>
      </c>
      <c r="O414" s="14"/>
      <c r="P414" s="21">
        <v>85328</v>
      </c>
      <c r="Q414" s="14"/>
      <c r="R414" s="21">
        <v>0</v>
      </c>
      <c r="S414" s="14"/>
      <c r="T414" s="21">
        <v>309836</v>
      </c>
      <c r="U414" s="14"/>
      <c r="V414" s="22">
        <v>395164</v>
      </c>
      <c r="W414" s="14"/>
      <c r="X414" s="5" t="str">
        <f t="shared" si="6"/>
        <v>No</v>
      </c>
      <c r="Y414" s="14"/>
      <c r="Z414" s="5"/>
      <c r="AA414" s="14"/>
      <c r="AB414" s="5"/>
      <c r="AC414" s="28"/>
      <c r="AD414" s="5"/>
      <c r="AE414" s="14"/>
      <c r="AF414" s="5"/>
      <c r="AG414" s="7"/>
    </row>
    <row r="415" spans="1:33" s="54" customFormat="1">
      <c r="A415" s="8" t="s">
        <v>4127</v>
      </c>
      <c r="B415" s="8" t="s">
        <v>4128</v>
      </c>
      <c r="C415" s="9" t="s">
        <v>217</v>
      </c>
      <c r="D415" s="185">
        <v>3048</v>
      </c>
      <c r="E415" s="188">
        <v>30048</v>
      </c>
      <c r="F415" s="9" t="s">
        <v>83</v>
      </c>
      <c r="G415" s="9" t="s">
        <v>84</v>
      </c>
      <c r="H415" s="10">
        <v>2203663</v>
      </c>
      <c r="I415" s="11">
        <v>42</v>
      </c>
      <c r="J415" s="24">
        <v>0</v>
      </c>
      <c r="K415" s="12"/>
      <c r="L415" s="14">
        <v>0</v>
      </c>
      <c r="M415" s="14"/>
      <c r="N415" s="21">
        <v>0</v>
      </c>
      <c r="O415" s="14"/>
      <c r="P415" s="21">
        <v>0</v>
      </c>
      <c r="Q415" s="14"/>
      <c r="R415" s="21">
        <v>0</v>
      </c>
      <c r="S415" s="14"/>
      <c r="T415" s="21">
        <v>0</v>
      </c>
      <c r="U415" s="14"/>
      <c r="V415" s="22">
        <v>0</v>
      </c>
      <c r="W415" s="14"/>
      <c r="X415" s="5" t="str">
        <f t="shared" si="6"/>
        <v>No</v>
      </c>
      <c r="Y415" s="14"/>
      <c r="Z415" s="5"/>
      <c r="AA415" s="14"/>
      <c r="AB415" s="5"/>
      <c r="AC415" s="28"/>
      <c r="AD415" s="5"/>
      <c r="AE415" s="14"/>
      <c r="AF415" s="5"/>
      <c r="AG415" s="7"/>
    </row>
    <row r="416" spans="1:33" s="54" customFormat="1">
      <c r="A416" s="8" t="s">
        <v>1147</v>
      </c>
      <c r="B416" s="8" t="s">
        <v>1148</v>
      </c>
      <c r="C416" s="9" t="s">
        <v>58</v>
      </c>
      <c r="D416" s="185" t="s">
        <v>1149</v>
      </c>
      <c r="E416" s="188">
        <v>55228</v>
      </c>
      <c r="F416" s="9" t="s">
        <v>36</v>
      </c>
      <c r="G416" s="9" t="s">
        <v>5756</v>
      </c>
      <c r="H416" s="10">
        <v>0</v>
      </c>
      <c r="I416" s="11">
        <v>42</v>
      </c>
      <c r="J416" s="24">
        <v>0</v>
      </c>
      <c r="K416" s="12"/>
      <c r="L416" s="14">
        <v>0</v>
      </c>
      <c r="M416" s="14"/>
      <c r="N416" s="21">
        <v>0</v>
      </c>
      <c r="O416" s="14"/>
      <c r="P416" s="21">
        <v>83405</v>
      </c>
      <c r="Q416" s="14"/>
      <c r="R416" s="21">
        <v>0</v>
      </c>
      <c r="S416" s="14"/>
      <c r="T416" s="21">
        <v>327310</v>
      </c>
      <c r="U416" s="14"/>
      <c r="V416" s="22">
        <v>410715</v>
      </c>
      <c r="W416" s="14"/>
      <c r="X416" s="5" t="str">
        <f t="shared" si="6"/>
        <v>No</v>
      </c>
      <c r="Y416" s="14"/>
      <c r="Z416" s="5"/>
      <c r="AA416" s="14"/>
      <c r="AB416" s="5"/>
      <c r="AC416" s="28"/>
      <c r="AD416" s="5"/>
      <c r="AE416" s="14"/>
      <c r="AF416" s="5"/>
      <c r="AG416" s="7"/>
    </row>
    <row r="417" spans="1:33" s="54" customFormat="1">
      <c r="A417" s="8" t="s">
        <v>5173</v>
      </c>
      <c r="B417" s="8" t="s">
        <v>6413</v>
      </c>
      <c r="C417" s="9" t="s">
        <v>120</v>
      </c>
      <c r="D417" s="185" t="s">
        <v>5174</v>
      </c>
      <c r="E417" s="188" t="s">
        <v>5175</v>
      </c>
      <c r="F417" s="9" t="s">
        <v>88</v>
      </c>
      <c r="G417" s="9" t="s">
        <v>147</v>
      </c>
      <c r="H417" s="10">
        <v>0</v>
      </c>
      <c r="I417" s="11">
        <v>42</v>
      </c>
      <c r="J417" s="24">
        <v>0</v>
      </c>
      <c r="K417" s="12"/>
      <c r="L417" s="14">
        <v>0</v>
      </c>
      <c r="M417" s="14"/>
      <c r="N417" s="21">
        <v>0</v>
      </c>
      <c r="O417" s="14"/>
      <c r="P417" s="21">
        <v>0</v>
      </c>
      <c r="Q417" s="14"/>
      <c r="R417" s="21">
        <v>0</v>
      </c>
      <c r="S417" s="14"/>
      <c r="T417" s="21">
        <v>276034</v>
      </c>
      <c r="U417" s="14"/>
      <c r="V417" s="22">
        <v>276034</v>
      </c>
      <c r="W417" s="14"/>
      <c r="X417" s="5" t="str">
        <f t="shared" si="6"/>
        <v>No</v>
      </c>
      <c r="Y417" s="14"/>
      <c r="Z417" s="5"/>
      <c r="AA417" s="14"/>
      <c r="AB417" s="5"/>
      <c r="AC417" s="28"/>
      <c r="AD417" s="5"/>
      <c r="AE417" s="14"/>
      <c r="AF417" s="5"/>
      <c r="AG417" s="7"/>
    </row>
    <row r="418" spans="1:33" s="54" customFormat="1">
      <c r="A418" s="8" t="s">
        <v>3591</v>
      </c>
      <c r="B418" s="8" t="s">
        <v>2299</v>
      </c>
      <c r="C418" s="9" t="s">
        <v>109</v>
      </c>
      <c r="D418" s="185" t="s">
        <v>3592</v>
      </c>
      <c r="E418" s="188" t="s">
        <v>3593</v>
      </c>
      <c r="F418" s="9" t="s">
        <v>157</v>
      </c>
      <c r="G418" s="9" t="s">
        <v>147</v>
      </c>
      <c r="H418" s="10">
        <v>0</v>
      </c>
      <c r="I418" s="11">
        <v>42</v>
      </c>
      <c r="J418" s="24">
        <v>0</v>
      </c>
      <c r="K418" s="12"/>
      <c r="L418" s="14">
        <v>0</v>
      </c>
      <c r="M418" s="14"/>
      <c r="N418" s="21">
        <v>0</v>
      </c>
      <c r="O418" s="14"/>
      <c r="P418" s="21">
        <v>0</v>
      </c>
      <c r="Q418" s="14"/>
      <c r="R418" s="21">
        <v>0</v>
      </c>
      <c r="S418" s="14"/>
      <c r="T418" s="21">
        <v>419182</v>
      </c>
      <c r="U418" s="14"/>
      <c r="V418" s="22">
        <v>419182</v>
      </c>
      <c r="W418" s="14"/>
      <c r="X418" s="5" t="str">
        <f t="shared" si="6"/>
        <v>No</v>
      </c>
      <c r="Y418" s="14"/>
      <c r="Z418" s="5"/>
      <c r="AA418" s="14"/>
      <c r="AB418" s="5"/>
      <c r="AC418" s="28"/>
      <c r="AD418" s="5"/>
      <c r="AE418" s="14"/>
      <c r="AF418" s="5"/>
      <c r="AG418" s="7"/>
    </row>
    <row r="419" spans="1:33" s="54" customFormat="1">
      <c r="A419" s="8" t="s">
        <v>4777</v>
      </c>
      <c r="B419" s="8" t="s">
        <v>2599</v>
      </c>
      <c r="C419" s="9" t="s">
        <v>235</v>
      </c>
      <c r="D419" s="185">
        <v>4006</v>
      </c>
      <c r="E419" s="188">
        <v>40006</v>
      </c>
      <c r="F419" s="9" t="s">
        <v>88</v>
      </c>
      <c r="G419" s="9" t="s">
        <v>84</v>
      </c>
      <c r="H419" s="10">
        <v>219957</v>
      </c>
      <c r="I419" s="11">
        <v>42</v>
      </c>
      <c r="J419" s="24">
        <v>0</v>
      </c>
      <c r="K419" s="12"/>
      <c r="L419" s="14">
        <v>0</v>
      </c>
      <c r="M419" s="14"/>
      <c r="N419" s="21">
        <v>0</v>
      </c>
      <c r="O419" s="14"/>
      <c r="P419" s="21">
        <v>86698</v>
      </c>
      <c r="Q419" s="14"/>
      <c r="R419" s="21">
        <v>382247</v>
      </c>
      <c r="S419" s="14"/>
      <c r="T419" s="21">
        <v>213347</v>
      </c>
      <c r="U419" s="14"/>
      <c r="V419" s="22">
        <v>682292</v>
      </c>
      <c r="W419" s="14"/>
      <c r="X419" s="5" t="str">
        <f t="shared" si="6"/>
        <v>No</v>
      </c>
      <c r="Y419" s="14"/>
      <c r="Z419" s="5"/>
      <c r="AA419" s="14"/>
      <c r="AB419" s="5"/>
      <c r="AC419" s="28"/>
      <c r="AD419" s="5"/>
      <c r="AE419" s="14"/>
      <c r="AF419" s="5"/>
      <c r="AG419" s="7"/>
    </row>
    <row r="420" spans="1:33" s="54" customFormat="1">
      <c r="A420" s="8" t="s">
        <v>6539</v>
      </c>
      <c r="B420" s="8" t="s">
        <v>541</v>
      </c>
      <c r="C420" s="9" t="s">
        <v>238</v>
      </c>
      <c r="D420" s="185">
        <v>1051</v>
      </c>
      <c r="E420" s="188">
        <v>10051</v>
      </c>
      <c r="F420" s="9" t="s">
        <v>88</v>
      </c>
      <c r="G420" s="9" t="s">
        <v>84</v>
      </c>
      <c r="H420" s="10">
        <v>168136</v>
      </c>
      <c r="I420" s="11">
        <v>42</v>
      </c>
      <c r="J420" s="24">
        <v>0</v>
      </c>
      <c r="K420" s="12"/>
      <c r="L420" s="14">
        <v>0</v>
      </c>
      <c r="M420" s="14"/>
      <c r="N420" s="21">
        <v>0</v>
      </c>
      <c r="O420" s="14"/>
      <c r="P420" s="21">
        <v>0</v>
      </c>
      <c r="Q420" s="14"/>
      <c r="R420" s="21">
        <v>548820</v>
      </c>
      <c r="S420" s="14"/>
      <c r="T420" s="21">
        <v>2195279</v>
      </c>
      <c r="U420" s="14"/>
      <c r="V420" s="22">
        <v>2744099</v>
      </c>
      <c r="W420" s="14"/>
      <c r="X420" s="5" t="str">
        <f t="shared" si="6"/>
        <v>No</v>
      </c>
      <c r="Y420" s="14"/>
      <c r="Z420" s="5"/>
      <c r="AA420" s="14"/>
      <c r="AB420" s="5"/>
      <c r="AC420" s="28"/>
      <c r="AD420" s="5"/>
      <c r="AE420" s="14"/>
      <c r="AF420" s="5"/>
      <c r="AG420" s="7"/>
    </row>
    <row r="421" spans="1:33" s="54" customFormat="1">
      <c r="A421" s="8" t="s">
        <v>4159</v>
      </c>
      <c r="B421" s="8" t="s">
        <v>4160</v>
      </c>
      <c r="C421" s="9" t="s">
        <v>34</v>
      </c>
      <c r="D421" s="185">
        <v>8002</v>
      </c>
      <c r="E421" s="188">
        <v>80002</v>
      </c>
      <c r="F421" s="9" t="s">
        <v>183</v>
      </c>
      <c r="G421" s="9" t="s">
        <v>84</v>
      </c>
      <c r="H421" s="10">
        <v>156777</v>
      </c>
      <c r="I421" s="11">
        <v>42</v>
      </c>
      <c r="J421" s="24">
        <v>0</v>
      </c>
      <c r="K421" s="12"/>
      <c r="L421" s="14">
        <v>0</v>
      </c>
      <c r="M421" s="14"/>
      <c r="N421" s="21">
        <v>0</v>
      </c>
      <c r="O421" s="14"/>
      <c r="P421" s="21">
        <v>1119856</v>
      </c>
      <c r="Q421" s="14"/>
      <c r="R421" s="21">
        <v>0</v>
      </c>
      <c r="S421" s="14"/>
      <c r="T421" s="21">
        <v>1145850</v>
      </c>
      <c r="U421" s="14"/>
      <c r="V421" s="22">
        <v>2265706</v>
      </c>
      <c r="W421" s="14"/>
      <c r="X421" s="5" t="str">
        <f t="shared" si="6"/>
        <v>No</v>
      </c>
      <c r="Y421" s="14"/>
      <c r="Z421" s="5"/>
      <c r="AA421" s="14"/>
      <c r="AB421" s="5"/>
      <c r="AC421" s="28"/>
      <c r="AD421" s="5"/>
      <c r="AE421" s="14"/>
      <c r="AF421" s="5"/>
      <c r="AG421" s="7"/>
    </row>
    <row r="422" spans="1:33" s="54" customFormat="1">
      <c r="A422" s="8" t="s">
        <v>698</v>
      </c>
      <c r="B422" s="8" t="s">
        <v>506</v>
      </c>
      <c r="C422" s="9" t="s">
        <v>238</v>
      </c>
      <c r="D422" s="185">
        <v>1056</v>
      </c>
      <c r="E422" s="188">
        <v>10056</v>
      </c>
      <c r="F422" s="9" t="s">
        <v>138</v>
      </c>
      <c r="G422" s="9" t="s">
        <v>84</v>
      </c>
      <c r="H422" s="10">
        <v>923311</v>
      </c>
      <c r="I422" s="11">
        <v>42</v>
      </c>
      <c r="J422" s="24">
        <v>0</v>
      </c>
      <c r="K422" s="12"/>
      <c r="L422" s="14">
        <v>0</v>
      </c>
      <c r="M422" s="14"/>
      <c r="N422" s="21">
        <v>0</v>
      </c>
      <c r="O422" s="14"/>
      <c r="P422" s="21">
        <v>0</v>
      </c>
      <c r="Q422" s="14"/>
      <c r="R422" s="21">
        <v>0</v>
      </c>
      <c r="S422" s="14"/>
      <c r="T422" s="21">
        <v>0</v>
      </c>
      <c r="U422" s="14"/>
      <c r="V422" s="22">
        <v>0</v>
      </c>
      <c r="W422" s="14"/>
      <c r="X422" s="5" t="str">
        <f t="shared" si="6"/>
        <v>No</v>
      </c>
      <c r="Y422" s="14"/>
      <c r="Z422" s="5"/>
      <c r="AA422" s="14"/>
      <c r="AB422" s="5"/>
      <c r="AC422" s="28"/>
      <c r="AD422" s="5"/>
      <c r="AE422" s="14"/>
      <c r="AF422" s="5"/>
      <c r="AG422" s="7"/>
    </row>
    <row r="423" spans="1:33" s="54" customFormat="1">
      <c r="A423" s="8" t="s">
        <v>2980</v>
      </c>
      <c r="B423" s="8" t="s">
        <v>2981</v>
      </c>
      <c r="C423" s="9" t="s">
        <v>466</v>
      </c>
      <c r="D423" s="185">
        <v>5157</v>
      </c>
      <c r="E423" s="188">
        <v>50157</v>
      </c>
      <c r="F423" s="9" t="s">
        <v>88</v>
      </c>
      <c r="G423" s="9" t="s">
        <v>84</v>
      </c>
      <c r="H423" s="10">
        <v>1624827</v>
      </c>
      <c r="I423" s="11">
        <v>42</v>
      </c>
      <c r="J423" s="24">
        <v>0</v>
      </c>
      <c r="K423" s="12"/>
      <c r="L423" s="14">
        <v>0</v>
      </c>
      <c r="M423" s="14"/>
      <c r="N423" s="21">
        <v>0</v>
      </c>
      <c r="O423" s="14"/>
      <c r="P423" s="21">
        <v>157704</v>
      </c>
      <c r="Q423" s="14"/>
      <c r="R423" s="21">
        <v>0</v>
      </c>
      <c r="S423" s="14"/>
      <c r="T423" s="21">
        <v>641042</v>
      </c>
      <c r="U423" s="14"/>
      <c r="V423" s="22">
        <v>798746</v>
      </c>
      <c r="W423" s="14"/>
      <c r="X423" s="5" t="str">
        <f t="shared" si="6"/>
        <v>No</v>
      </c>
      <c r="Y423" s="14"/>
      <c r="Z423" s="5"/>
      <c r="AA423" s="14"/>
      <c r="AB423" s="5"/>
      <c r="AC423" s="28"/>
      <c r="AD423" s="5"/>
      <c r="AE423" s="14"/>
      <c r="AF423" s="5"/>
      <c r="AG423" s="7"/>
    </row>
    <row r="424" spans="1:33" s="54" customFormat="1">
      <c r="A424" s="8" t="s">
        <v>6541</v>
      </c>
      <c r="B424" s="8" t="s">
        <v>4434</v>
      </c>
      <c r="C424" s="9" t="s">
        <v>171</v>
      </c>
      <c r="D424" s="185" t="s">
        <v>6542</v>
      </c>
      <c r="E424" s="188" t="s">
        <v>6543</v>
      </c>
      <c r="F424" s="9" t="s">
        <v>157</v>
      </c>
      <c r="G424" s="9" t="s">
        <v>147</v>
      </c>
      <c r="H424" s="10">
        <v>0</v>
      </c>
      <c r="I424" s="11">
        <v>41</v>
      </c>
      <c r="J424" s="24">
        <v>16140</v>
      </c>
      <c r="K424" s="12"/>
      <c r="L424" s="14">
        <v>0</v>
      </c>
      <c r="M424" s="14"/>
      <c r="N424" s="21">
        <v>0</v>
      </c>
      <c r="O424" s="14"/>
      <c r="P424" s="21">
        <v>4678</v>
      </c>
      <c r="Q424" s="14"/>
      <c r="R424" s="21">
        <v>46780</v>
      </c>
      <c r="S424" s="14"/>
      <c r="T424" s="21">
        <v>137296</v>
      </c>
      <c r="U424" s="14"/>
      <c r="V424" s="22">
        <v>204894</v>
      </c>
      <c r="W424" s="14"/>
      <c r="X424" s="5" t="str">
        <f t="shared" si="6"/>
        <v>No</v>
      </c>
      <c r="Y424" s="14"/>
      <c r="Z424" s="5"/>
      <c r="AA424" s="14"/>
      <c r="AB424" s="5"/>
      <c r="AC424" s="28"/>
      <c r="AD424" s="5"/>
      <c r="AE424" s="14"/>
      <c r="AF424" s="5"/>
      <c r="AG424" s="7"/>
    </row>
    <row r="425" spans="1:33" s="54" customFormat="1">
      <c r="A425" s="8" t="s">
        <v>5996</v>
      </c>
      <c r="B425" s="8" t="s">
        <v>6097</v>
      </c>
      <c r="C425" s="9" t="s">
        <v>46</v>
      </c>
      <c r="D425" s="185"/>
      <c r="E425" s="188" t="s">
        <v>5997</v>
      </c>
      <c r="F425" s="9" t="s">
        <v>88</v>
      </c>
      <c r="G425" s="9" t="s">
        <v>147</v>
      </c>
      <c r="H425" s="10">
        <v>0</v>
      </c>
      <c r="I425" s="11">
        <v>41</v>
      </c>
      <c r="J425" s="24">
        <v>0</v>
      </c>
      <c r="K425" s="12"/>
      <c r="L425" s="14">
        <v>0</v>
      </c>
      <c r="M425" s="14"/>
      <c r="N425" s="21">
        <v>0</v>
      </c>
      <c r="O425" s="14"/>
      <c r="P425" s="21">
        <v>51233</v>
      </c>
      <c r="Q425" s="14"/>
      <c r="R425" s="21">
        <v>2265</v>
      </c>
      <c r="S425" s="14"/>
      <c r="T425" s="21">
        <v>204935</v>
      </c>
      <c r="U425" s="14"/>
      <c r="V425" s="22">
        <v>258433</v>
      </c>
      <c r="W425" s="14"/>
      <c r="X425" s="5" t="str">
        <f t="shared" si="6"/>
        <v>No</v>
      </c>
      <c r="Y425" s="14"/>
      <c r="Z425" s="5"/>
      <c r="AA425" s="14"/>
      <c r="AB425" s="5"/>
      <c r="AC425" s="28"/>
      <c r="AD425" s="5"/>
      <c r="AE425" s="14"/>
      <c r="AF425" s="5"/>
      <c r="AG425" s="7"/>
    </row>
    <row r="426" spans="1:33" s="54" customFormat="1">
      <c r="A426" s="8" t="s">
        <v>1069</v>
      </c>
      <c r="B426" s="8" t="s">
        <v>1070</v>
      </c>
      <c r="C426" s="9" t="s">
        <v>466</v>
      </c>
      <c r="D426" s="185">
        <v>5165</v>
      </c>
      <c r="E426" s="188">
        <v>50165</v>
      </c>
      <c r="F426" s="9" t="s">
        <v>83</v>
      </c>
      <c r="G426" s="9" t="s">
        <v>84</v>
      </c>
      <c r="H426" s="10">
        <v>724091</v>
      </c>
      <c r="I426" s="11">
        <v>41</v>
      </c>
      <c r="J426" s="24">
        <v>103655</v>
      </c>
      <c r="K426" s="12"/>
      <c r="L426" s="14">
        <v>213188</v>
      </c>
      <c r="M426" s="14"/>
      <c r="N426" s="21">
        <v>0</v>
      </c>
      <c r="O426" s="14"/>
      <c r="P426" s="21">
        <v>0</v>
      </c>
      <c r="Q426" s="14"/>
      <c r="R426" s="21">
        <v>0</v>
      </c>
      <c r="S426" s="14"/>
      <c r="T426" s="21">
        <v>837740</v>
      </c>
      <c r="U426" s="14"/>
      <c r="V426" s="22">
        <v>1154583</v>
      </c>
      <c r="W426" s="14"/>
      <c r="X426" s="5" t="str">
        <f t="shared" si="6"/>
        <v>No</v>
      </c>
      <c r="Y426" s="14"/>
      <c r="Z426" s="5"/>
      <c r="AA426" s="14"/>
      <c r="AB426" s="5"/>
      <c r="AC426" s="28"/>
      <c r="AD426" s="5"/>
      <c r="AE426" s="14"/>
      <c r="AF426" s="5"/>
      <c r="AG426" s="7"/>
    </row>
    <row r="427" spans="1:33" s="54" customFormat="1">
      <c r="A427" s="8" t="s">
        <v>3139</v>
      </c>
      <c r="B427" s="8" t="s">
        <v>3140</v>
      </c>
      <c r="C427" s="9" t="s">
        <v>50</v>
      </c>
      <c r="D427" s="185">
        <v>4103</v>
      </c>
      <c r="E427" s="188">
        <v>40103</v>
      </c>
      <c r="F427" s="9" t="s">
        <v>125</v>
      </c>
      <c r="G427" s="9" t="s">
        <v>84</v>
      </c>
      <c r="H427" s="10">
        <v>68781</v>
      </c>
      <c r="I427" s="11">
        <v>41</v>
      </c>
      <c r="J427" s="24">
        <v>0</v>
      </c>
      <c r="K427" s="12"/>
      <c r="L427" s="14">
        <v>0</v>
      </c>
      <c r="M427" s="14"/>
      <c r="N427" s="21">
        <v>0</v>
      </c>
      <c r="O427" s="14"/>
      <c r="P427" s="21">
        <v>0</v>
      </c>
      <c r="Q427" s="14"/>
      <c r="R427" s="21">
        <v>0</v>
      </c>
      <c r="S427" s="14"/>
      <c r="T427" s="21">
        <v>0</v>
      </c>
      <c r="U427" s="14"/>
      <c r="V427" s="22">
        <v>0</v>
      </c>
      <c r="W427" s="14"/>
      <c r="X427" s="5" t="str">
        <f t="shared" si="6"/>
        <v>No</v>
      </c>
      <c r="Y427" s="14"/>
      <c r="Z427" s="5"/>
      <c r="AA427" s="14"/>
      <c r="AB427" s="5"/>
      <c r="AC427" s="28"/>
      <c r="AD427" s="5"/>
      <c r="AE427" s="14"/>
      <c r="AF427" s="5"/>
      <c r="AG427" s="7"/>
    </row>
    <row r="428" spans="1:33" s="54" customFormat="1">
      <c r="A428" s="8" t="s">
        <v>1025</v>
      </c>
      <c r="B428" s="8" t="s">
        <v>1026</v>
      </c>
      <c r="C428" s="9" t="s">
        <v>58</v>
      </c>
      <c r="D428" s="185">
        <v>5096</v>
      </c>
      <c r="E428" s="188">
        <v>50096</v>
      </c>
      <c r="F428" s="9" t="s">
        <v>83</v>
      </c>
      <c r="G428" s="9" t="s">
        <v>84</v>
      </c>
      <c r="H428" s="10">
        <v>1376476</v>
      </c>
      <c r="I428" s="11">
        <v>41</v>
      </c>
      <c r="J428" s="24">
        <v>0</v>
      </c>
      <c r="K428" s="12"/>
      <c r="L428" s="14">
        <v>0</v>
      </c>
      <c r="M428" s="14"/>
      <c r="N428" s="21">
        <v>0</v>
      </c>
      <c r="O428" s="14"/>
      <c r="P428" s="21">
        <v>198136</v>
      </c>
      <c r="Q428" s="14"/>
      <c r="R428" s="21">
        <v>0</v>
      </c>
      <c r="S428" s="14"/>
      <c r="T428" s="21">
        <v>741900</v>
      </c>
      <c r="U428" s="14"/>
      <c r="V428" s="22">
        <v>940036</v>
      </c>
      <c r="W428" s="14"/>
      <c r="X428" s="5" t="str">
        <f t="shared" si="6"/>
        <v>No</v>
      </c>
      <c r="Y428" s="14"/>
      <c r="Z428" s="5"/>
      <c r="AA428" s="14"/>
      <c r="AB428" s="5"/>
      <c r="AC428" s="28"/>
      <c r="AD428" s="5"/>
      <c r="AE428" s="14"/>
      <c r="AF428" s="5"/>
      <c r="AG428" s="7"/>
    </row>
    <row r="429" spans="1:33" s="54" customFormat="1">
      <c r="A429" s="8" t="s">
        <v>3980</v>
      </c>
      <c r="B429" s="8" t="s">
        <v>3981</v>
      </c>
      <c r="C429" s="9" t="s">
        <v>91</v>
      </c>
      <c r="D429" s="185">
        <v>9232</v>
      </c>
      <c r="E429" s="188">
        <v>90232</v>
      </c>
      <c r="F429" s="9" t="s">
        <v>88</v>
      </c>
      <c r="G429" s="9" t="s">
        <v>84</v>
      </c>
      <c r="H429" s="10">
        <v>165074</v>
      </c>
      <c r="I429" s="11">
        <v>41</v>
      </c>
      <c r="J429" s="24">
        <v>0</v>
      </c>
      <c r="K429" s="12"/>
      <c r="L429" s="14">
        <v>50713</v>
      </c>
      <c r="M429" s="14"/>
      <c r="N429" s="21">
        <v>0</v>
      </c>
      <c r="O429" s="14"/>
      <c r="P429" s="21">
        <v>991564</v>
      </c>
      <c r="Q429" s="14"/>
      <c r="R429" s="21">
        <v>5711612</v>
      </c>
      <c r="S429" s="14"/>
      <c r="T429" s="21">
        <v>4188860</v>
      </c>
      <c r="U429" s="14"/>
      <c r="V429" s="22">
        <v>10942749</v>
      </c>
      <c r="W429" s="14"/>
      <c r="X429" s="5" t="str">
        <f t="shared" si="6"/>
        <v>No</v>
      </c>
      <c r="Y429" s="14"/>
      <c r="Z429" s="5"/>
      <c r="AA429" s="14"/>
      <c r="AB429" s="5"/>
      <c r="AC429" s="28"/>
      <c r="AD429" s="5"/>
      <c r="AE429" s="14"/>
      <c r="AF429" s="5"/>
      <c r="AG429" s="7"/>
    </row>
    <row r="430" spans="1:33" s="54" customFormat="1">
      <c r="A430" s="8" t="s">
        <v>1506</v>
      </c>
      <c r="B430" s="8" t="s">
        <v>1507</v>
      </c>
      <c r="C430" s="9" t="s">
        <v>178</v>
      </c>
      <c r="D430" s="185" t="s">
        <v>1508</v>
      </c>
      <c r="E430" s="188" t="s">
        <v>1509</v>
      </c>
      <c r="F430" s="9" t="s">
        <v>88</v>
      </c>
      <c r="G430" s="9" t="s">
        <v>147</v>
      </c>
      <c r="H430" s="10">
        <v>0</v>
      </c>
      <c r="I430" s="11">
        <v>41</v>
      </c>
      <c r="J430" s="24">
        <v>0</v>
      </c>
      <c r="K430" s="12"/>
      <c r="L430" s="14">
        <v>0</v>
      </c>
      <c r="M430" s="14"/>
      <c r="N430" s="21">
        <v>0</v>
      </c>
      <c r="O430" s="14"/>
      <c r="P430" s="21">
        <v>0</v>
      </c>
      <c r="Q430" s="14"/>
      <c r="R430" s="21">
        <v>97891</v>
      </c>
      <c r="S430" s="14"/>
      <c r="T430" s="21">
        <v>391566</v>
      </c>
      <c r="U430" s="14"/>
      <c r="V430" s="22">
        <v>489457</v>
      </c>
      <c r="W430" s="14"/>
      <c r="X430" s="5" t="str">
        <f t="shared" si="6"/>
        <v>No</v>
      </c>
      <c r="Y430" s="14"/>
      <c r="Z430" s="5"/>
      <c r="AA430" s="14"/>
      <c r="AB430" s="5"/>
      <c r="AC430" s="28"/>
      <c r="AD430" s="5"/>
      <c r="AE430" s="14"/>
      <c r="AF430" s="5"/>
      <c r="AG430" s="7"/>
    </row>
    <row r="431" spans="1:33" s="54" customFormat="1">
      <c r="A431" s="8" t="s">
        <v>4574</v>
      </c>
      <c r="B431" s="8" t="s">
        <v>4575</v>
      </c>
      <c r="C431" s="9" t="s">
        <v>168</v>
      </c>
      <c r="D431" s="185">
        <v>34</v>
      </c>
      <c r="E431" s="188">
        <v>34</v>
      </c>
      <c r="F431" s="9" t="s">
        <v>88</v>
      </c>
      <c r="G431" s="9" t="s">
        <v>84</v>
      </c>
      <c r="H431" s="10">
        <v>154081</v>
      </c>
      <c r="I431" s="11">
        <v>40</v>
      </c>
      <c r="J431" s="24">
        <v>0</v>
      </c>
      <c r="K431" s="12"/>
      <c r="L431" s="14">
        <v>0</v>
      </c>
      <c r="M431" s="14"/>
      <c r="N431" s="21">
        <v>0</v>
      </c>
      <c r="O431" s="14"/>
      <c r="P431" s="21">
        <v>617786</v>
      </c>
      <c r="Q431" s="14"/>
      <c r="R431" s="21">
        <v>0</v>
      </c>
      <c r="S431" s="14"/>
      <c r="T431" s="21">
        <v>57494</v>
      </c>
      <c r="U431" s="14"/>
      <c r="V431" s="22">
        <v>675280</v>
      </c>
      <c r="W431" s="14"/>
      <c r="X431" s="5" t="str">
        <f t="shared" si="6"/>
        <v>No</v>
      </c>
      <c r="Y431" s="14"/>
      <c r="Z431" s="5"/>
      <c r="AA431" s="14"/>
      <c r="AB431" s="5"/>
      <c r="AC431" s="28"/>
      <c r="AD431" s="5"/>
      <c r="AE431" s="14"/>
      <c r="AF431" s="5"/>
      <c r="AG431" s="7"/>
    </row>
    <row r="432" spans="1:33" s="54" customFormat="1">
      <c r="A432" s="8" t="s">
        <v>4161</v>
      </c>
      <c r="B432" s="8" t="s">
        <v>424</v>
      </c>
      <c r="C432" s="9" t="s">
        <v>288</v>
      </c>
      <c r="D432" s="185">
        <v>3057</v>
      </c>
      <c r="E432" s="188">
        <v>30057</v>
      </c>
      <c r="F432" s="9" t="s">
        <v>138</v>
      </c>
      <c r="G432" s="9" t="s">
        <v>84</v>
      </c>
      <c r="H432" s="10">
        <v>5441567</v>
      </c>
      <c r="I432" s="11">
        <v>40</v>
      </c>
      <c r="J432" s="24">
        <v>0</v>
      </c>
      <c r="K432" s="12"/>
      <c r="L432" s="14">
        <v>0</v>
      </c>
      <c r="M432" s="14"/>
      <c r="N432" s="21">
        <v>0</v>
      </c>
      <c r="O432" s="14"/>
      <c r="P432" s="21">
        <v>0</v>
      </c>
      <c r="Q432" s="14"/>
      <c r="R432" s="21">
        <v>11347968</v>
      </c>
      <c r="S432" s="14"/>
      <c r="T432" s="21">
        <v>11763580</v>
      </c>
      <c r="U432" s="14"/>
      <c r="V432" s="22">
        <v>23111548</v>
      </c>
      <c r="W432" s="14"/>
      <c r="X432" s="5" t="str">
        <f t="shared" si="6"/>
        <v>No</v>
      </c>
      <c r="Y432" s="14"/>
      <c r="Z432" s="5"/>
      <c r="AA432" s="14"/>
      <c r="AB432" s="5"/>
      <c r="AC432" s="28"/>
      <c r="AD432" s="5"/>
      <c r="AE432" s="14"/>
      <c r="AF432" s="5"/>
      <c r="AG432" s="7"/>
    </row>
    <row r="433" spans="1:33" s="54" customFormat="1">
      <c r="A433" s="8" t="s">
        <v>1317</v>
      </c>
      <c r="B433" s="8" t="s">
        <v>6417</v>
      </c>
      <c r="C433" s="9" t="s">
        <v>141</v>
      </c>
      <c r="D433" s="185" t="s">
        <v>1318</v>
      </c>
      <c r="E433" s="188" t="s">
        <v>1319</v>
      </c>
      <c r="F433" s="9" t="s">
        <v>157</v>
      </c>
      <c r="G433" s="9" t="s">
        <v>147</v>
      </c>
      <c r="H433" s="10">
        <v>0</v>
      </c>
      <c r="I433" s="11">
        <v>40</v>
      </c>
      <c r="J433" s="24">
        <v>0</v>
      </c>
      <c r="K433" s="12"/>
      <c r="L433" s="14">
        <v>0</v>
      </c>
      <c r="M433" s="14"/>
      <c r="N433" s="21">
        <v>0</v>
      </c>
      <c r="O433" s="14"/>
      <c r="P433" s="21">
        <v>27436</v>
      </c>
      <c r="Q433" s="14"/>
      <c r="R433" s="21">
        <v>108045</v>
      </c>
      <c r="S433" s="14"/>
      <c r="T433" s="21">
        <v>540227</v>
      </c>
      <c r="U433" s="14"/>
      <c r="V433" s="22">
        <v>675708</v>
      </c>
      <c r="W433" s="14"/>
      <c r="X433" s="5" t="str">
        <f t="shared" si="6"/>
        <v>No</v>
      </c>
      <c r="Y433" s="14"/>
      <c r="Z433" s="5"/>
      <c r="AA433" s="14"/>
      <c r="AB433" s="5"/>
      <c r="AC433" s="28"/>
      <c r="AD433" s="5"/>
      <c r="AE433" s="14"/>
      <c r="AF433" s="5"/>
      <c r="AG433" s="7"/>
    </row>
    <row r="434" spans="1:33" s="54" customFormat="1">
      <c r="A434" s="8" t="s">
        <v>1828</v>
      </c>
      <c r="B434" s="8" t="s">
        <v>1829</v>
      </c>
      <c r="C434" s="9" t="s">
        <v>141</v>
      </c>
      <c r="D434" s="185">
        <v>3091</v>
      </c>
      <c r="E434" s="188">
        <v>30091</v>
      </c>
      <c r="F434" s="9" t="s">
        <v>83</v>
      </c>
      <c r="G434" s="9" t="s">
        <v>84</v>
      </c>
      <c r="H434" s="10">
        <v>88542</v>
      </c>
      <c r="I434" s="11">
        <v>40</v>
      </c>
      <c r="J434" s="24">
        <v>0</v>
      </c>
      <c r="K434" s="12"/>
      <c r="L434" s="14">
        <v>71773</v>
      </c>
      <c r="M434" s="14"/>
      <c r="N434" s="21">
        <v>0</v>
      </c>
      <c r="O434" s="14"/>
      <c r="P434" s="21">
        <v>9270</v>
      </c>
      <c r="Q434" s="14"/>
      <c r="R434" s="21">
        <v>293845</v>
      </c>
      <c r="S434" s="14"/>
      <c r="T434" s="21">
        <v>1499567</v>
      </c>
      <c r="U434" s="14"/>
      <c r="V434" s="22">
        <v>1874455</v>
      </c>
      <c r="W434" s="14"/>
      <c r="X434" s="5" t="str">
        <f t="shared" si="6"/>
        <v>No</v>
      </c>
      <c r="Y434" s="14"/>
      <c r="Z434" s="5"/>
      <c r="AA434" s="14"/>
      <c r="AB434" s="5"/>
      <c r="AC434" s="28"/>
      <c r="AD434" s="5"/>
      <c r="AE434" s="14"/>
      <c r="AF434" s="5"/>
      <c r="AG434" s="7"/>
    </row>
    <row r="435" spans="1:33" s="54" customFormat="1">
      <c r="A435" s="8" t="s">
        <v>470</v>
      </c>
      <c r="B435" s="8" t="s">
        <v>471</v>
      </c>
      <c r="C435" s="9" t="s">
        <v>65</v>
      </c>
      <c r="D435" s="185">
        <v>41</v>
      </c>
      <c r="E435" s="188">
        <v>41</v>
      </c>
      <c r="F435" s="9" t="s">
        <v>138</v>
      </c>
      <c r="G435" s="9" t="s">
        <v>84</v>
      </c>
      <c r="H435" s="10">
        <v>251243</v>
      </c>
      <c r="I435" s="11">
        <v>40</v>
      </c>
      <c r="J435" s="24">
        <v>0</v>
      </c>
      <c r="K435" s="12"/>
      <c r="L435" s="14">
        <v>21281517</v>
      </c>
      <c r="M435" s="14"/>
      <c r="N435" s="21">
        <v>0</v>
      </c>
      <c r="O435" s="14"/>
      <c r="P435" s="21">
        <v>0</v>
      </c>
      <c r="Q435" s="14"/>
      <c r="R435" s="21">
        <v>644642</v>
      </c>
      <c r="S435" s="14"/>
      <c r="T435" s="21">
        <v>30856720</v>
      </c>
      <c r="U435" s="14"/>
      <c r="V435" s="22">
        <v>52782879</v>
      </c>
      <c r="W435" s="14"/>
      <c r="X435" s="5" t="str">
        <f t="shared" si="6"/>
        <v>No</v>
      </c>
      <c r="Y435" s="14"/>
      <c r="Z435" s="5"/>
      <c r="AA435" s="14"/>
      <c r="AB435" s="5"/>
      <c r="AC435" s="28"/>
      <c r="AD435" s="5"/>
      <c r="AE435" s="14"/>
      <c r="AF435" s="5"/>
      <c r="AG435" s="7"/>
    </row>
    <row r="436" spans="1:33" s="54" customFormat="1">
      <c r="A436" s="8" t="s">
        <v>2466</v>
      </c>
      <c r="B436" s="8" t="s">
        <v>2467</v>
      </c>
      <c r="C436" s="9" t="s">
        <v>46</v>
      </c>
      <c r="D436" s="185" t="s">
        <v>2468</v>
      </c>
      <c r="E436" s="188" t="s">
        <v>2469</v>
      </c>
      <c r="F436" s="9" t="s">
        <v>88</v>
      </c>
      <c r="G436" s="9" t="s">
        <v>147</v>
      </c>
      <c r="H436" s="10">
        <v>0</v>
      </c>
      <c r="I436" s="11">
        <v>40</v>
      </c>
      <c r="J436" s="24">
        <v>0</v>
      </c>
      <c r="K436" s="12"/>
      <c r="L436" s="14">
        <v>0</v>
      </c>
      <c r="M436" s="14"/>
      <c r="N436" s="21">
        <v>0</v>
      </c>
      <c r="O436" s="14"/>
      <c r="P436" s="21">
        <v>28338</v>
      </c>
      <c r="Q436" s="14"/>
      <c r="R436" s="21">
        <v>56675</v>
      </c>
      <c r="S436" s="14"/>
      <c r="T436" s="21">
        <v>56675</v>
      </c>
      <c r="U436" s="14"/>
      <c r="V436" s="22">
        <v>141688</v>
      </c>
      <c r="W436" s="14"/>
      <c r="X436" s="5" t="str">
        <f t="shared" si="6"/>
        <v>No</v>
      </c>
      <c r="Y436" s="14"/>
      <c r="Z436" s="5"/>
      <c r="AA436" s="14"/>
      <c r="AB436" s="5"/>
      <c r="AC436" s="28"/>
      <c r="AD436" s="5"/>
      <c r="AE436" s="14"/>
      <c r="AF436" s="5"/>
      <c r="AG436" s="7"/>
    </row>
    <row r="437" spans="1:33" s="54" customFormat="1">
      <c r="A437" s="8" t="s">
        <v>6544</v>
      </c>
      <c r="B437" s="8" t="s">
        <v>5293</v>
      </c>
      <c r="C437" s="9" t="s">
        <v>288</v>
      </c>
      <c r="D437" s="185" t="s">
        <v>5294</v>
      </c>
      <c r="E437" s="188">
        <v>30137</v>
      </c>
      <c r="F437" s="9" t="s">
        <v>88</v>
      </c>
      <c r="G437" s="9" t="s">
        <v>84</v>
      </c>
      <c r="H437" s="10">
        <v>54316</v>
      </c>
      <c r="I437" s="11">
        <v>40</v>
      </c>
      <c r="J437" s="24">
        <v>0</v>
      </c>
      <c r="K437" s="12"/>
      <c r="L437" s="14">
        <v>0</v>
      </c>
      <c r="M437" s="14"/>
      <c r="N437" s="21">
        <v>0</v>
      </c>
      <c r="O437" s="14"/>
      <c r="P437" s="21">
        <v>0</v>
      </c>
      <c r="Q437" s="14"/>
      <c r="R437" s="21">
        <v>75270</v>
      </c>
      <c r="S437" s="14"/>
      <c r="T437" s="21">
        <v>124033</v>
      </c>
      <c r="U437" s="14"/>
      <c r="V437" s="22">
        <v>199303</v>
      </c>
      <c r="W437" s="14"/>
      <c r="X437" s="5" t="str">
        <f t="shared" si="6"/>
        <v>No</v>
      </c>
      <c r="Y437" s="14"/>
      <c r="Z437" s="5"/>
      <c r="AA437" s="14"/>
      <c r="AB437" s="5"/>
      <c r="AC437" s="28"/>
      <c r="AD437" s="5"/>
      <c r="AE437" s="14"/>
      <c r="AF437" s="5"/>
      <c r="AG437" s="7"/>
    </row>
    <row r="438" spans="1:33" s="54" customFormat="1">
      <c r="A438" s="8" t="s">
        <v>4217</v>
      </c>
      <c r="B438" s="8" t="s">
        <v>4218</v>
      </c>
      <c r="C438" s="9" t="s">
        <v>154</v>
      </c>
      <c r="D438" s="185" t="s">
        <v>4219</v>
      </c>
      <c r="E438" s="188" t="s">
        <v>4220</v>
      </c>
      <c r="F438" s="9" t="s">
        <v>83</v>
      </c>
      <c r="G438" s="9" t="s">
        <v>147</v>
      </c>
      <c r="H438" s="10">
        <v>0</v>
      </c>
      <c r="I438" s="11">
        <v>40</v>
      </c>
      <c r="J438" s="24">
        <v>0</v>
      </c>
      <c r="K438" s="12"/>
      <c r="L438" s="14">
        <v>0</v>
      </c>
      <c r="M438" s="14"/>
      <c r="N438" s="21">
        <v>0</v>
      </c>
      <c r="O438" s="14"/>
      <c r="P438" s="21">
        <v>0</v>
      </c>
      <c r="Q438" s="14"/>
      <c r="R438" s="21">
        <v>93004</v>
      </c>
      <c r="S438" s="14"/>
      <c r="T438" s="21">
        <v>560488</v>
      </c>
      <c r="U438" s="14"/>
      <c r="V438" s="22">
        <v>653492</v>
      </c>
      <c r="W438" s="14"/>
      <c r="X438" s="5" t="str">
        <f t="shared" si="6"/>
        <v>No</v>
      </c>
      <c r="Y438" s="14"/>
      <c r="Z438" s="5"/>
      <c r="AA438" s="14"/>
      <c r="AB438" s="5"/>
      <c r="AC438" s="28"/>
      <c r="AD438" s="5"/>
      <c r="AE438" s="14"/>
      <c r="AF438" s="5"/>
      <c r="AG438" s="7"/>
    </row>
    <row r="439" spans="1:33" s="54" customFormat="1">
      <c r="A439" s="8" t="s">
        <v>2655</v>
      </c>
      <c r="B439" s="8" t="s">
        <v>1132</v>
      </c>
      <c r="C439" s="9" t="s">
        <v>288</v>
      </c>
      <c r="D439" s="185" t="s">
        <v>2656</v>
      </c>
      <c r="E439" s="188" t="s">
        <v>2657</v>
      </c>
      <c r="F439" s="9" t="s">
        <v>88</v>
      </c>
      <c r="G439" s="9" t="s">
        <v>147</v>
      </c>
      <c r="H439" s="10">
        <v>0</v>
      </c>
      <c r="I439" s="11">
        <v>40</v>
      </c>
      <c r="J439" s="24">
        <v>0</v>
      </c>
      <c r="K439" s="12"/>
      <c r="L439" s="14">
        <v>0</v>
      </c>
      <c r="M439" s="14"/>
      <c r="N439" s="21">
        <v>0</v>
      </c>
      <c r="O439" s="14"/>
      <c r="P439" s="21">
        <v>9116</v>
      </c>
      <c r="Q439" s="14"/>
      <c r="R439" s="21">
        <v>783319</v>
      </c>
      <c r="S439" s="14"/>
      <c r="T439" s="21">
        <v>716800</v>
      </c>
      <c r="U439" s="14"/>
      <c r="V439" s="22">
        <v>1509235</v>
      </c>
      <c r="W439" s="14"/>
      <c r="X439" s="5" t="str">
        <f t="shared" si="6"/>
        <v>No</v>
      </c>
      <c r="Y439" s="14"/>
      <c r="Z439" s="5"/>
      <c r="AA439" s="14"/>
      <c r="AB439" s="5"/>
      <c r="AC439" s="28"/>
      <c r="AD439" s="5"/>
      <c r="AE439" s="14"/>
      <c r="AF439" s="5"/>
      <c r="AG439" s="7"/>
    </row>
    <row r="440" spans="1:33" s="54" customFormat="1">
      <c r="A440" s="8" t="s">
        <v>4601</v>
      </c>
      <c r="B440" s="8" t="s">
        <v>1694</v>
      </c>
      <c r="C440" s="9" t="s">
        <v>73</v>
      </c>
      <c r="D440" s="185">
        <v>6077</v>
      </c>
      <c r="E440" s="188">
        <v>60077</v>
      </c>
      <c r="F440" s="9" t="s">
        <v>83</v>
      </c>
      <c r="G440" s="9" t="s">
        <v>84</v>
      </c>
      <c r="H440" s="10">
        <v>89284</v>
      </c>
      <c r="I440" s="11">
        <v>40</v>
      </c>
      <c r="J440" s="24">
        <v>0</v>
      </c>
      <c r="K440" s="12"/>
      <c r="L440" s="14">
        <v>0</v>
      </c>
      <c r="M440" s="14"/>
      <c r="N440" s="21">
        <v>0</v>
      </c>
      <c r="O440" s="14"/>
      <c r="P440" s="21">
        <v>38567</v>
      </c>
      <c r="Q440" s="14"/>
      <c r="R440" s="21">
        <v>0</v>
      </c>
      <c r="S440" s="14"/>
      <c r="T440" s="21">
        <v>154267</v>
      </c>
      <c r="U440" s="14"/>
      <c r="V440" s="22">
        <v>192834</v>
      </c>
      <c r="W440" s="14"/>
      <c r="X440" s="5" t="str">
        <f t="shared" si="6"/>
        <v>No</v>
      </c>
      <c r="Y440" s="14"/>
      <c r="Z440" s="5"/>
      <c r="AA440" s="14"/>
      <c r="AB440" s="5"/>
      <c r="AC440" s="28"/>
      <c r="AD440" s="5"/>
      <c r="AE440" s="14"/>
      <c r="AF440" s="5"/>
      <c r="AG440" s="7"/>
    </row>
    <row r="441" spans="1:33" s="54" customFormat="1">
      <c r="A441" s="8" t="s">
        <v>645</v>
      </c>
      <c r="B441" s="8" t="s">
        <v>212</v>
      </c>
      <c r="C441" s="9" t="s">
        <v>235</v>
      </c>
      <c r="D441" s="185">
        <v>4009</v>
      </c>
      <c r="E441" s="188">
        <v>40009</v>
      </c>
      <c r="F441" s="9" t="s">
        <v>83</v>
      </c>
      <c r="G441" s="9" t="s">
        <v>84</v>
      </c>
      <c r="H441" s="10">
        <v>310282</v>
      </c>
      <c r="I441" s="11">
        <v>40</v>
      </c>
      <c r="J441" s="24">
        <v>0</v>
      </c>
      <c r="K441" s="12"/>
      <c r="L441" s="14">
        <v>0</v>
      </c>
      <c r="M441" s="14"/>
      <c r="N441" s="21">
        <v>0</v>
      </c>
      <c r="O441" s="14"/>
      <c r="P441" s="21">
        <v>990862</v>
      </c>
      <c r="Q441" s="14"/>
      <c r="R441" s="21">
        <v>554860</v>
      </c>
      <c r="S441" s="14"/>
      <c r="T441" s="21">
        <v>4966990</v>
      </c>
      <c r="U441" s="14"/>
      <c r="V441" s="22">
        <v>6512712</v>
      </c>
      <c r="W441" s="14"/>
      <c r="X441" s="5" t="str">
        <f t="shared" si="6"/>
        <v>No</v>
      </c>
      <c r="Y441" s="14"/>
      <c r="Z441" s="5"/>
      <c r="AA441" s="14"/>
      <c r="AB441" s="5"/>
      <c r="AC441" s="28"/>
      <c r="AD441" s="5"/>
      <c r="AE441" s="14"/>
      <c r="AF441" s="5"/>
      <c r="AG441" s="7"/>
    </row>
    <row r="442" spans="1:33" s="54" customFormat="1">
      <c r="A442" s="8" t="s">
        <v>3141</v>
      </c>
      <c r="B442" s="8" t="s">
        <v>3142</v>
      </c>
      <c r="C442" s="9" t="s">
        <v>50</v>
      </c>
      <c r="D442" s="185"/>
      <c r="E442" s="188" t="s">
        <v>3143</v>
      </c>
      <c r="F442" s="9" t="s">
        <v>157</v>
      </c>
      <c r="G442" s="9" t="s">
        <v>147</v>
      </c>
      <c r="H442" s="10">
        <v>0</v>
      </c>
      <c r="I442" s="11">
        <v>40</v>
      </c>
      <c r="J442" s="24">
        <v>0</v>
      </c>
      <c r="K442" s="12"/>
      <c r="L442" s="14">
        <v>0</v>
      </c>
      <c r="M442" s="14"/>
      <c r="N442" s="21">
        <v>0</v>
      </c>
      <c r="O442" s="14"/>
      <c r="P442" s="21">
        <v>0</v>
      </c>
      <c r="Q442" s="14"/>
      <c r="R442" s="21">
        <v>0</v>
      </c>
      <c r="S442" s="14"/>
      <c r="T442" s="21">
        <v>0</v>
      </c>
      <c r="U442" s="14"/>
      <c r="V442" s="22">
        <v>0</v>
      </c>
      <c r="W442" s="14"/>
      <c r="X442" s="5" t="str">
        <f t="shared" si="6"/>
        <v>No</v>
      </c>
      <c r="Y442" s="14"/>
      <c r="Z442" s="5"/>
      <c r="AA442" s="14"/>
      <c r="AB442" s="5"/>
      <c r="AC442" s="28"/>
      <c r="AD442" s="5"/>
      <c r="AE442" s="14"/>
      <c r="AF442" s="5"/>
      <c r="AG442" s="7"/>
    </row>
    <row r="443" spans="1:33" s="54" customFormat="1">
      <c r="A443" s="8" t="s">
        <v>5969</v>
      </c>
      <c r="B443" s="8" t="s">
        <v>1228</v>
      </c>
      <c r="C443" s="9" t="s">
        <v>154</v>
      </c>
      <c r="D443" s="185"/>
      <c r="E443" s="188">
        <v>40244</v>
      </c>
      <c r="F443" s="9" t="s">
        <v>138</v>
      </c>
      <c r="G443" s="9" t="s">
        <v>84</v>
      </c>
      <c r="H443" s="10">
        <v>180786</v>
      </c>
      <c r="I443" s="11">
        <v>40</v>
      </c>
      <c r="J443" s="24">
        <v>0</v>
      </c>
      <c r="K443" s="12"/>
      <c r="L443" s="14">
        <v>0</v>
      </c>
      <c r="M443" s="14"/>
      <c r="N443" s="21">
        <v>0</v>
      </c>
      <c r="O443" s="14"/>
      <c r="P443" s="21">
        <v>15028</v>
      </c>
      <c r="Q443" s="14"/>
      <c r="R443" s="21">
        <v>33000</v>
      </c>
      <c r="S443" s="14"/>
      <c r="T443" s="21">
        <v>187000</v>
      </c>
      <c r="U443" s="14"/>
      <c r="V443" s="22">
        <v>235028</v>
      </c>
      <c r="W443" s="14"/>
      <c r="X443" s="5" t="str">
        <f t="shared" si="6"/>
        <v>No</v>
      </c>
      <c r="Y443" s="14"/>
      <c r="Z443" s="5"/>
      <c r="AA443" s="14"/>
      <c r="AB443" s="5"/>
      <c r="AC443" s="28"/>
      <c r="AD443" s="5"/>
      <c r="AE443" s="14"/>
      <c r="AF443" s="5"/>
      <c r="AG443" s="7"/>
    </row>
    <row r="444" spans="1:33" s="54" customFormat="1">
      <c r="A444" s="8" t="s">
        <v>516</v>
      </c>
      <c r="B444" s="8" t="s">
        <v>517</v>
      </c>
      <c r="C444" s="9" t="s">
        <v>82</v>
      </c>
      <c r="D444" s="185">
        <v>2199</v>
      </c>
      <c r="E444" s="188">
        <v>20199</v>
      </c>
      <c r="F444" s="9" t="s">
        <v>83</v>
      </c>
      <c r="G444" s="9" t="s">
        <v>84</v>
      </c>
      <c r="H444" s="10">
        <v>248402</v>
      </c>
      <c r="I444" s="11">
        <v>39</v>
      </c>
      <c r="J444" s="24">
        <v>0</v>
      </c>
      <c r="K444" s="12"/>
      <c r="L444" s="14">
        <v>0</v>
      </c>
      <c r="M444" s="14"/>
      <c r="N444" s="21">
        <v>0</v>
      </c>
      <c r="O444" s="14"/>
      <c r="P444" s="21">
        <v>0</v>
      </c>
      <c r="Q444" s="14"/>
      <c r="R444" s="21">
        <v>35767</v>
      </c>
      <c r="S444" s="14"/>
      <c r="T444" s="21">
        <v>200296</v>
      </c>
      <c r="U444" s="14"/>
      <c r="V444" s="22">
        <v>236063</v>
      </c>
      <c r="W444" s="14"/>
      <c r="X444" s="5" t="str">
        <f t="shared" si="6"/>
        <v>No</v>
      </c>
      <c r="Y444" s="14"/>
      <c r="Z444" s="5"/>
      <c r="AA444" s="14"/>
      <c r="AB444" s="5"/>
      <c r="AC444" s="28"/>
      <c r="AD444" s="5"/>
      <c r="AE444" s="14"/>
      <c r="AF444" s="5"/>
      <c r="AG444" s="7"/>
    </row>
    <row r="445" spans="1:33" s="54" customFormat="1">
      <c r="A445" s="8" t="s">
        <v>4877</v>
      </c>
      <c r="B445" s="8" t="s">
        <v>4878</v>
      </c>
      <c r="C445" s="9" t="s">
        <v>87</v>
      </c>
      <c r="D445" s="185" t="s">
        <v>4879</v>
      </c>
      <c r="E445" s="188" t="s">
        <v>4880</v>
      </c>
      <c r="F445" s="9" t="s">
        <v>88</v>
      </c>
      <c r="G445" s="9" t="s">
        <v>147</v>
      </c>
      <c r="H445" s="10">
        <v>0</v>
      </c>
      <c r="I445" s="11">
        <v>39</v>
      </c>
      <c r="J445" s="24">
        <v>0</v>
      </c>
      <c r="K445" s="12"/>
      <c r="L445" s="14">
        <v>0</v>
      </c>
      <c r="M445" s="14"/>
      <c r="N445" s="21">
        <v>0</v>
      </c>
      <c r="O445" s="14"/>
      <c r="P445" s="21">
        <v>2421400</v>
      </c>
      <c r="Q445" s="14"/>
      <c r="R445" s="21">
        <v>790590</v>
      </c>
      <c r="S445" s="14"/>
      <c r="T445" s="21">
        <v>226671</v>
      </c>
      <c r="U445" s="14"/>
      <c r="V445" s="22">
        <v>3438661</v>
      </c>
      <c r="W445" s="14"/>
      <c r="X445" s="5" t="str">
        <f t="shared" si="6"/>
        <v>No</v>
      </c>
      <c r="Y445" s="14"/>
      <c r="Z445" s="5"/>
      <c r="AA445" s="14"/>
      <c r="AB445" s="5"/>
      <c r="AC445" s="28"/>
      <c r="AD445" s="5"/>
      <c r="AE445" s="14"/>
      <c r="AF445" s="5"/>
      <c r="AG445" s="7"/>
    </row>
    <row r="446" spans="1:33" s="54" customFormat="1">
      <c r="A446" s="8" t="s">
        <v>1723</v>
      </c>
      <c r="B446" s="8" t="s">
        <v>1724</v>
      </c>
      <c r="C446" s="9" t="s">
        <v>648</v>
      </c>
      <c r="D446" s="185" t="s">
        <v>1725</v>
      </c>
      <c r="E446" s="188" t="s">
        <v>1726</v>
      </c>
      <c r="F446" s="9" t="s">
        <v>157</v>
      </c>
      <c r="G446" s="9" t="s">
        <v>147</v>
      </c>
      <c r="H446" s="10">
        <v>0</v>
      </c>
      <c r="I446" s="11">
        <v>39</v>
      </c>
      <c r="J446" s="24">
        <v>0</v>
      </c>
      <c r="K446" s="12"/>
      <c r="L446" s="14">
        <v>9055</v>
      </c>
      <c r="M446" s="14"/>
      <c r="N446" s="21">
        <v>0</v>
      </c>
      <c r="O446" s="14"/>
      <c r="P446" s="21">
        <v>0</v>
      </c>
      <c r="Q446" s="14"/>
      <c r="R446" s="21">
        <v>21203</v>
      </c>
      <c r="S446" s="14"/>
      <c r="T446" s="21">
        <v>130320</v>
      </c>
      <c r="U446" s="14"/>
      <c r="V446" s="22">
        <v>160578</v>
      </c>
      <c r="W446" s="14"/>
      <c r="X446" s="5" t="str">
        <f t="shared" si="6"/>
        <v>No</v>
      </c>
      <c r="Y446" s="14"/>
      <c r="Z446" s="5"/>
      <c r="AA446" s="14"/>
      <c r="AB446" s="5"/>
      <c r="AC446" s="28"/>
      <c r="AD446" s="5"/>
      <c r="AE446" s="14"/>
      <c r="AF446" s="5"/>
      <c r="AG446" s="7"/>
    </row>
    <row r="447" spans="1:33" s="54" customFormat="1">
      <c r="A447" s="8" t="s">
        <v>1102</v>
      </c>
      <c r="B447" s="8" t="s">
        <v>1103</v>
      </c>
      <c r="C447" s="9" t="s">
        <v>141</v>
      </c>
      <c r="D447" s="185">
        <v>3094</v>
      </c>
      <c r="E447" s="188">
        <v>30094</v>
      </c>
      <c r="F447" s="9" t="s">
        <v>83</v>
      </c>
      <c r="G447" s="9" t="s">
        <v>84</v>
      </c>
      <c r="H447" s="10">
        <v>66784</v>
      </c>
      <c r="I447" s="11">
        <v>39</v>
      </c>
      <c r="J447" s="24">
        <v>0</v>
      </c>
      <c r="K447" s="12"/>
      <c r="L447" s="14">
        <v>0</v>
      </c>
      <c r="M447" s="14"/>
      <c r="N447" s="21">
        <v>0</v>
      </c>
      <c r="O447" s="14"/>
      <c r="P447" s="21">
        <v>178475</v>
      </c>
      <c r="Q447" s="14"/>
      <c r="R447" s="21">
        <v>2151923</v>
      </c>
      <c r="S447" s="14"/>
      <c r="T447" s="21">
        <v>1789620</v>
      </c>
      <c r="U447" s="14"/>
      <c r="V447" s="22">
        <v>4120018</v>
      </c>
      <c r="W447" s="14"/>
      <c r="X447" s="5" t="str">
        <f t="shared" si="6"/>
        <v>No</v>
      </c>
      <c r="Y447" s="14"/>
      <c r="Z447" s="5"/>
      <c r="AA447" s="14"/>
      <c r="AB447" s="5"/>
      <c r="AC447" s="28"/>
      <c r="AD447" s="5"/>
      <c r="AE447" s="14"/>
      <c r="AF447" s="5"/>
      <c r="AG447" s="7"/>
    </row>
    <row r="448" spans="1:33" s="54" customFormat="1">
      <c r="A448" s="8" t="s">
        <v>2647</v>
      </c>
      <c r="B448" s="8" t="s">
        <v>2648</v>
      </c>
      <c r="C448" s="9" t="s">
        <v>288</v>
      </c>
      <c r="D448" s="185" t="s">
        <v>2649</v>
      </c>
      <c r="E448" s="188" t="s">
        <v>2650</v>
      </c>
      <c r="F448" s="9" t="s">
        <v>88</v>
      </c>
      <c r="G448" s="9" t="s">
        <v>147</v>
      </c>
      <c r="H448" s="10">
        <v>0</v>
      </c>
      <c r="I448" s="11">
        <v>39</v>
      </c>
      <c r="J448" s="24">
        <v>0</v>
      </c>
      <c r="K448" s="12"/>
      <c r="L448" s="14">
        <v>0</v>
      </c>
      <c r="M448" s="14"/>
      <c r="N448" s="21">
        <v>0</v>
      </c>
      <c r="O448" s="14"/>
      <c r="P448" s="21">
        <v>7417</v>
      </c>
      <c r="Q448" s="14"/>
      <c r="R448" s="21">
        <v>581184</v>
      </c>
      <c r="S448" s="14"/>
      <c r="T448" s="21">
        <v>1912551</v>
      </c>
      <c r="U448" s="14"/>
      <c r="V448" s="22">
        <v>2501152</v>
      </c>
      <c r="W448" s="14"/>
      <c r="X448" s="5" t="str">
        <f t="shared" si="6"/>
        <v>No</v>
      </c>
      <c r="Y448" s="14"/>
      <c r="Z448" s="5"/>
      <c r="AA448" s="14"/>
      <c r="AB448" s="5"/>
      <c r="AC448" s="28"/>
      <c r="AD448" s="5"/>
      <c r="AE448" s="14"/>
      <c r="AF448" s="5"/>
      <c r="AG448" s="7"/>
    </row>
    <row r="449" spans="1:33" s="54" customFormat="1">
      <c r="A449" s="8" t="s">
        <v>3156</v>
      </c>
      <c r="B449" s="8" t="s">
        <v>6545</v>
      </c>
      <c r="C449" s="9" t="s">
        <v>50</v>
      </c>
      <c r="D449" s="185" t="s">
        <v>3157</v>
      </c>
      <c r="E449" s="188">
        <v>40928</v>
      </c>
      <c r="F449" s="9" t="s">
        <v>83</v>
      </c>
      <c r="G449" s="9" t="s">
        <v>84</v>
      </c>
      <c r="H449" s="10">
        <v>57383</v>
      </c>
      <c r="I449" s="11">
        <v>39</v>
      </c>
      <c r="J449" s="24">
        <v>0</v>
      </c>
      <c r="K449" s="12"/>
      <c r="L449" s="14">
        <v>0</v>
      </c>
      <c r="M449" s="14"/>
      <c r="N449" s="21">
        <v>0</v>
      </c>
      <c r="O449" s="14"/>
      <c r="P449" s="21">
        <v>156282</v>
      </c>
      <c r="Q449" s="14"/>
      <c r="R449" s="21">
        <v>0</v>
      </c>
      <c r="S449" s="14"/>
      <c r="T449" s="21">
        <v>625125</v>
      </c>
      <c r="U449" s="14"/>
      <c r="V449" s="22">
        <v>781407</v>
      </c>
      <c r="W449" s="14"/>
      <c r="X449" s="5" t="str">
        <f t="shared" si="6"/>
        <v>No</v>
      </c>
      <c r="Y449" s="14"/>
      <c r="Z449" s="5"/>
      <c r="AA449" s="14"/>
      <c r="AB449" s="5"/>
      <c r="AC449" s="28"/>
      <c r="AD449" s="5"/>
      <c r="AE449" s="14"/>
      <c r="AF449" s="5"/>
      <c r="AG449" s="7"/>
    </row>
    <row r="450" spans="1:33" s="54" customFormat="1">
      <c r="A450" s="8" t="s">
        <v>1730</v>
      </c>
      <c r="B450" s="8" t="s">
        <v>1731</v>
      </c>
      <c r="C450" s="9" t="s">
        <v>648</v>
      </c>
      <c r="D450" s="185" t="s">
        <v>1732</v>
      </c>
      <c r="E450" s="188" t="s">
        <v>1733</v>
      </c>
      <c r="F450" s="9" t="s">
        <v>83</v>
      </c>
      <c r="G450" s="9" t="s">
        <v>147</v>
      </c>
      <c r="H450" s="10">
        <v>0</v>
      </c>
      <c r="I450" s="11">
        <v>39</v>
      </c>
      <c r="J450" s="24">
        <v>0</v>
      </c>
      <c r="K450" s="12"/>
      <c r="L450" s="14">
        <v>0</v>
      </c>
      <c r="M450" s="14"/>
      <c r="N450" s="21">
        <v>0</v>
      </c>
      <c r="O450" s="14"/>
      <c r="P450" s="21">
        <v>40140</v>
      </c>
      <c r="Q450" s="14"/>
      <c r="R450" s="21">
        <v>53071</v>
      </c>
      <c r="S450" s="14"/>
      <c r="T450" s="21">
        <v>372844</v>
      </c>
      <c r="U450" s="14"/>
      <c r="V450" s="22">
        <v>466055</v>
      </c>
      <c r="W450" s="14"/>
      <c r="X450" s="5" t="str">
        <f t="shared" si="6"/>
        <v>No</v>
      </c>
      <c r="Y450" s="14"/>
      <c r="Z450" s="5"/>
      <c r="AA450" s="14"/>
      <c r="AB450" s="5"/>
      <c r="AC450" s="28"/>
      <c r="AD450" s="5"/>
      <c r="AE450" s="14"/>
      <c r="AF450" s="5"/>
      <c r="AG450" s="7"/>
    </row>
    <row r="451" spans="1:33" s="54" customFormat="1">
      <c r="A451" s="8" t="s">
        <v>5971</v>
      </c>
      <c r="B451" s="8" t="s">
        <v>6415</v>
      </c>
      <c r="C451" s="9" t="s">
        <v>171</v>
      </c>
      <c r="D451" s="185" t="s">
        <v>5972</v>
      </c>
      <c r="E451" s="188" t="s">
        <v>5973</v>
      </c>
      <c r="F451" s="9" t="s">
        <v>157</v>
      </c>
      <c r="G451" s="9" t="s">
        <v>147</v>
      </c>
      <c r="H451" s="10">
        <v>0</v>
      </c>
      <c r="I451" s="11">
        <v>39</v>
      </c>
      <c r="J451" s="24">
        <v>0</v>
      </c>
      <c r="K451" s="12"/>
      <c r="L451" s="14">
        <v>0</v>
      </c>
      <c r="M451" s="14"/>
      <c r="N451" s="21">
        <v>0</v>
      </c>
      <c r="O451" s="14"/>
      <c r="P451" s="21">
        <v>6313</v>
      </c>
      <c r="Q451" s="14"/>
      <c r="R451" s="21">
        <v>56816</v>
      </c>
      <c r="S451" s="14"/>
      <c r="T451" s="21">
        <v>0</v>
      </c>
      <c r="U451" s="14"/>
      <c r="V451" s="22">
        <v>63129</v>
      </c>
      <c r="W451" s="14"/>
      <c r="X451" s="5" t="str">
        <f t="shared" ref="X451:X514" si="7">IF(W451&amp;U451&amp;S451&amp;Q451&amp;O451&amp;M451&amp;K451&lt;&gt;"","Yes","No")</f>
        <v>No</v>
      </c>
      <c r="Y451" s="14"/>
      <c r="Z451" s="5"/>
      <c r="AA451" s="14"/>
      <c r="AB451" s="5"/>
      <c r="AC451" s="28"/>
      <c r="AD451" s="5"/>
      <c r="AE451" s="14"/>
      <c r="AF451" s="5"/>
      <c r="AG451" s="7"/>
    </row>
    <row r="452" spans="1:33" s="54" customFormat="1">
      <c r="A452" s="8" t="s">
        <v>3552</v>
      </c>
      <c r="B452" s="8" t="s">
        <v>3553</v>
      </c>
      <c r="C452" s="9" t="s">
        <v>109</v>
      </c>
      <c r="D452" s="185" t="s">
        <v>3554</v>
      </c>
      <c r="E452" s="188" t="s">
        <v>3555</v>
      </c>
      <c r="F452" s="9" t="s">
        <v>157</v>
      </c>
      <c r="G452" s="9" t="s">
        <v>147</v>
      </c>
      <c r="H452" s="10">
        <v>0</v>
      </c>
      <c r="I452" s="11">
        <v>39</v>
      </c>
      <c r="J452" s="24">
        <v>0</v>
      </c>
      <c r="K452" s="12"/>
      <c r="L452" s="14">
        <v>0</v>
      </c>
      <c r="M452" s="14"/>
      <c r="N452" s="21">
        <v>0</v>
      </c>
      <c r="O452" s="14"/>
      <c r="P452" s="21">
        <v>0</v>
      </c>
      <c r="Q452" s="14"/>
      <c r="R452" s="21">
        <v>0</v>
      </c>
      <c r="S452" s="14"/>
      <c r="T452" s="21">
        <v>193488</v>
      </c>
      <c r="U452" s="14"/>
      <c r="V452" s="22">
        <v>193488</v>
      </c>
      <c r="W452" s="14"/>
      <c r="X452" s="5" t="str">
        <f t="shared" si="7"/>
        <v>No</v>
      </c>
      <c r="Y452" s="14"/>
      <c r="Z452" s="5"/>
      <c r="AA452" s="14"/>
      <c r="AB452" s="5"/>
      <c r="AC452" s="28"/>
      <c r="AD452" s="5"/>
      <c r="AE452" s="14"/>
      <c r="AF452" s="5"/>
      <c r="AG452" s="7"/>
    </row>
    <row r="453" spans="1:33" s="54" customFormat="1">
      <c r="A453" s="8" t="s">
        <v>6041</v>
      </c>
      <c r="B453" s="8" t="s">
        <v>635</v>
      </c>
      <c r="C453" s="9" t="s">
        <v>91</v>
      </c>
      <c r="D453" s="185">
        <v>9196</v>
      </c>
      <c r="E453" s="188">
        <v>90196</v>
      </c>
      <c r="F453" s="9" t="s">
        <v>83</v>
      </c>
      <c r="G453" s="9" t="s">
        <v>84</v>
      </c>
      <c r="H453" s="10">
        <v>1723634</v>
      </c>
      <c r="I453" s="11">
        <v>39</v>
      </c>
      <c r="J453" s="24">
        <v>0</v>
      </c>
      <c r="K453" s="12"/>
      <c r="L453" s="14">
        <v>0</v>
      </c>
      <c r="M453" s="14"/>
      <c r="N453" s="21">
        <v>0</v>
      </c>
      <c r="O453" s="14"/>
      <c r="P453" s="21">
        <v>49753</v>
      </c>
      <c r="Q453" s="14"/>
      <c r="R453" s="21">
        <v>2489073</v>
      </c>
      <c r="S453" s="14"/>
      <c r="T453" s="21">
        <v>289445</v>
      </c>
      <c r="U453" s="14"/>
      <c r="V453" s="22">
        <v>2828271</v>
      </c>
      <c r="W453" s="14"/>
      <c r="X453" s="5" t="str">
        <f t="shared" si="7"/>
        <v>No</v>
      </c>
      <c r="Y453" s="14"/>
      <c r="Z453" s="5"/>
      <c r="AA453" s="14"/>
      <c r="AB453" s="5"/>
      <c r="AC453" s="28"/>
      <c r="AD453" s="5"/>
      <c r="AE453" s="14"/>
      <c r="AF453" s="5"/>
      <c r="AG453" s="7"/>
    </row>
    <row r="454" spans="1:33" s="54" customFormat="1">
      <c r="A454" s="8" t="s">
        <v>1926</v>
      </c>
      <c r="B454" s="8" t="s">
        <v>1927</v>
      </c>
      <c r="C454" s="9" t="s">
        <v>91</v>
      </c>
      <c r="D454" s="185">
        <v>9091</v>
      </c>
      <c r="E454" s="188">
        <v>90091</v>
      </c>
      <c r="F454" s="9" t="s">
        <v>83</v>
      </c>
      <c r="G454" s="9" t="s">
        <v>84</v>
      </c>
      <c r="H454" s="10">
        <v>219454</v>
      </c>
      <c r="I454" s="11">
        <v>39</v>
      </c>
      <c r="J454" s="24">
        <v>0</v>
      </c>
      <c r="K454" s="12"/>
      <c r="L454" s="14">
        <v>0</v>
      </c>
      <c r="M454" s="14"/>
      <c r="N454" s="21">
        <v>0</v>
      </c>
      <c r="O454" s="14"/>
      <c r="P454" s="21">
        <v>1668802</v>
      </c>
      <c r="Q454" s="14"/>
      <c r="R454" s="21">
        <v>0</v>
      </c>
      <c r="S454" s="14"/>
      <c r="T454" s="21">
        <v>1529305</v>
      </c>
      <c r="U454" s="14"/>
      <c r="V454" s="22">
        <v>3198107</v>
      </c>
      <c r="W454" s="14"/>
      <c r="X454" s="5" t="str">
        <f t="shared" si="7"/>
        <v>No</v>
      </c>
      <c r="Y454" s="14"/>
      <c r="Z454" s="5"/>
      <c r="AA454" s="14"/>
      <c r="AB454" s="5"/>
      <c r="AC454" s="28"/>
      <c r="AD454" s="5"/>
      <c r="AE454" s="14"/>
      <c r="AF454" s="5"/>
      <c r="AG454" s="7"/>
    </row>
    <row r="455" spans="1:33" s="54" customFormat="1">
      <c r="A455" s="8" t="s">
        <v>1240</v>
      </c>
      <c r="B455" s="8" t="s">
        <v>635</v>
      </c>
      <c r="C455" s="9" t="s">
        <v>160</v>
      </c>
      <c r="D455" s="185">
        <v>1098</v>
      </c>
      <c r="E455" s="188">
        <v>10098</v>
      </c>
      <c r="F455" s="9" t="s">
        <v>157</v>
      </c>
      <c r="G455" s="9" t="s">
        <v>84</v>
      </c>
      <c r="H455" s="10">
        <v>59397</v>
      </c>
      <c r="I455" s="11">
        <v>39</v>
      </c>
      <c r="J455" s="24">
        <v>0</v>
      </c>
      <c r="K455" s="12"/>
      <c r="L455" s="14">
        <v>7500</v>
      </c>
      <c r="M455" s="14"/>
      <c r="N455" s="21">
        <v>0</v>
      </c>
      <c r="O455" s="14"/>
      <c r="P455" s="21">
        <v>0</v>
      </c>
      <c r="Q455" s="14"/>
      <c r="R455" s="21">
        <v>0</v>
      </c>
      <c r="S455" s="14"/>
      <c r="T455" s="21">
        <v>0</v>
      </c>
      <c r="U455" s="14"/>
      <c r="V455" s="22">
        <v>7500</v>
      </c>
      <c r="W455" s="14"/>
      <c r="X455" s="5" t="str">
        <f t="shared" si="7"/>
        <v>No</v>
      </c>
      <c r="Y455" s="14"/>
      <c r="Z455" s="5"/>
      <c r="AA455" s="14"/>
      <c r="AB455" s="5"/>
      <c r="AC455" s="28"/>
      <c r="AD455" s="5"/>
      <c r="AE455" s="14"/>
      <c r="AF455" s="5"/>
      <c r="AG455" s="7"/>
    </row>
    <row r="456" spans="1:33" s="54" customFormat="1">
      <c r="A456" s="8" t="s">
        <v>5831</v>
      </c>
      <c r="B456" s="8" t="s">
        <v>6416</v>
      </c>
      <c r="C456" s="9" t="s">
        <v>141</v>
      </c>
      <c r="D456" s="185" t="s">
        <v>1315</v>
      </c>
      <c r="E456" s="188" t="s">
        <v>1316</v>
      </c>
      <c r="F456" s="9" t="s">
        <v>157</v>
      </c>
      <c r="G456" s="9" t="s">
        <v>147</v>
      </c>
      <c r="H456" s="10">
        <v>0</v>
      </c>
      <c r="I456" s="11">
        <v>39</v>
      </c>
      <c r="J456" s="24">
        <v>0</v>
      </c>
      <c r="K456" s="12"/>
      <c r="L456" s="14">
        <v>0</v>
      </c>
      <c r="M456" s="14"/>
      <c r="N456" s="21">
        <v>0</v>
      </c>
      <c r="O456" s="14"/>
      <c r="P456" s="21">
        <v>26592</v>
      </c>
      <c r="Q456" s="14"/>
      <c r="R456" s="21">
        <v>103320</v>
      </c>
      <c r="S456" s="14"/>
      <c r="T456" s="21">
        <v>515846</v>
      </c>
      <c r="U456" s="14"/>
      <c r="V456" s="22">
        <v>645758</v>
      </c>
      <c r="W456" s="14"/>
      <c r="X456" s="5" t="str">
        <f t="shared" si="7"/>
        <v>No</v>
      </c>
      <c r="Y456" s="14"/>
      <c r="Z456" s="5"/>
      <c r="AA456" s="14"/>
      <c r="AB456" s="5"/>
      <c r="AC456" s="28"/>
      <c r="AD456" s="5"/>
      <c r="AE456" s="14"/>
      <c r="AF456" s="5"/>
      <c r="AG456" s="7"/>
    </row>
    <row r="457" spans="1:33" s="54" customFormat="1">
      <c r="A457" s="8" t="s">
        <v>6546</v>
      </c>
      <c r="B457" s="8" t="s">
        <v>6547</v>
      </c>
      <c r="C457" s="9" t="s">
        <v>120</v>
      </c>
      <c r="D457" s="185"/>
      <c r="E457" s="188">
        <v>60269</v>
      </c>
      <c r="F457" s="9" t="s">
        <v>214</v>
      </c>
      <c r="G457" s="9" t="s">
        <v>84</v>
      </c>
      <c r="H457" s="10">
        <v>52826</v>
      </c>
      <c r="I457" s="11">
        <v>39</v>
      </c>
      <c r="J457" s="24">
        <v>112021</v>
      </c>
      <c r="K457" s="12"/>
      <c r="L457" s="14">
        <v>0</v>
      </c>
      <c r="M457" s="14"/>
      <c r="N457" s="21">
        <v>0</v>
      </c>
      <c r="O457" s="14"/>
      <c r="P457" s="21">
        <v>0</v>
      </c>
      <c r="Q457" s="14"/>
      <c r="R457" s="21">
        <v>0</v>
      </c>
      <c r="S457" s="14"/>
      <c r="T457" s="21">
        <v>0</v>
      </c>
      <c r="U457" s="14"/>
      <c r="V457" s="22">
        <v>112021</v>
      </c>
      <c r="W457" s="14"/>
      <c r="X457" s="5" t="str">
        <f t="shared" si="7"/>
        <v>No</v>
      </c>
      <c r="Y457" s="14"/>
      <c r="Z457" s="5"/>
      <c r="AA457" s="14"/>
      <c r="AB457" s="5"/>
      <c r="AC457" s="28"/>
      <c r="AD457" s="5"/>
      <c r="AE457" s="14"/>
      <c r="AF457" s="5"/>
      <c r="AG457" s="7"/>
    </row>
    <row r="458" spans="1:33" s="54" customFormat="1">
      <c r="A458" s="8" t="s">
        <v>4815</v>
      </c>
      <c r="B458" s="8" t="s">
        <v>4816</v>
      </c>
      <c r="C458" s="9" t="s">
        <v>178</v>
      </c>
      <c r="D458" s="185">
        <v>5039</v>
      </c>
      <c r="E458" s="188">
        <v>50039</v>
      </c>
      <c r="F458" s="9" t="s">
        <v>88</v>
      </c>
      <c r="G458" s="9" t="s">
        <v>84</v>
      </c>
      <c r="H458" s="10">
        <v>126265</v>
      </c>
      <c r="I458" s="11">
        <v>39</v>
      </c>
      <c r="J458" s="24">
        <v>0</v>
      </c>
      <c r="K458" s="12"/>
      <c r="L458" s="14">
        <v>80000</v>
      </c>
      <c r="M458" s="14"/>
      <c r="N458" s="21">
        <v>8357</v>
      </c>
      <c r="O458" s="14"/>
      <c r="P458" s="21">
        <v>0</v>
      </c>
      <c r="Q458" s="14"/>
      <c r="R458" s="21">
        <v>0</v>
      </c>
      <c r="S458" s="14"/>
      <c r="T458" s="21">
        <v>0</v>
      </c>
      <c r="U458" s="14"/>
      <c r="V458" s="22">
        <v>88357</v>
      </c>
      <c r="W458" s="14"/>
      <c r="X458" s="5" t="str">
        <f t="shared" si="7"/>
        <v>No</v>
      </c>
      <c r="Y458" s="14"/>
      <c r="Z458" s="5"/>
      <c r="AA458" s="14"/>
      <c r="AB458" s="5"/>
      <c r="AC458" s="28"/>
      <c r="AD458" s="5"/>
      <c r="AE458" s="14"/>
      <c r="AF458" s="5"/>
      <c r="AG458" s="7"/>
    </row>
    <row r="459" spans="1:33" s="54" customFormat="1">
      <c r="A459" s="8" t="s">
        <v>3392</v>
      </c>
      <c r="B459" s="8" t="s">
        <v>3393</v>
      </c>
      <c r="C459" s="9" t="s">
        <v>58</v>
      </c>
      <c r="D459" s="185">
        <v>5006</v>
      </c>
      <c r="E459" s="188">
        <v>50006</v>
      </c>
      <c r="F459" s="9" t="s">
        <v>83</v>
      </c>
      <c r="G459" s="9" t="s">
        <v>84</v>
      </c>
      <c r="H459" s="10">
        <v>133700</v>
      </c>
      <c r="I459" s="11">
        <v>39</v>
      </c>
      <c r="J459" s="24">
        <v>0</v>
      </c>
      <c r="K459" s="12"/>
      <c r="L459" s="14">
        <v>0</v>
      </c>
      <c r="M459" s="14"/>
      <c r="N459" s="21">
        <v>0</v>
      </c>
      <c r="O459" s="14"/>
      <c r="P459" s="21">
        <v>32795</v>
      </c>
      <c r="Q459" s="14"/>
      <c r="R459" s="21">
        <v>0</v>
      </c>
      <c r="S459" s="14"/>
      <c r="T459" s="21">
        <v>0</v>
      </c>
      <c r="U459" s="14"/>
      <c r="V459" s="22">
        <v>32795</v>
      </c>
      <c r="W459" s="14"/>
      <c r="X459" s="5" t="str">
        <f t="shared" si="7"/>
        <v>No</v>
      </c>
      <c r="Y459" s="14"/>
      <c r="Z459" s="5"/>
      <c r="AA459" s="14"/>
      <c r="AB459" s="5"/>
      <c r="AC459" s="28"/>
      <c r="AD459" s="5"/>
      <c r="AE459" s="14"/>
      <c r="AF459" s="5"/>
      <c r="AG459" s="7"/>
    </row>
    <row r="460" spans="1:33" s="54" customFormat="1">
      <c r="A460" s="8" t="s">
        <v>6548</v>
      </c>
      <c r="B460" s="8" t="s">
        <v>3849</v>
      </c>
      <c r="C460" s="9" t="s">
        <v>160</v>
      </c>
      <c r="D460" s="185" t="s">
        <v>4443</v>
      </c>
      <c r="E460" s="188" t="s">
        <v>4444</v>
      </c>
      <c r="F460" s="9" t="s">
        <v>157</v>
      </c>
      <c r="G460" s="9" t="s">
        <v>147</v>
      </c>
      <c r="H460" s="10">
        <v>0</v>
      </c>
      <c r="I460" s="11">
        <v>39</v>
      </c>
      <c r="J460" s="24">
        <v>0</v>
      </c>
      <c r="K460" s="12"/>
      <c r="L460" s="14">
        <v>0</v>
      </c>
      <c r="M460" s="14"/>
      <c r="N460" s="21">
        <v>0</v>
      </c>
      <c r="O460" s="14"/>
      <c r="P460" s="21">
        <v>0</v>
      </c>
      <c r="Q460" s="14"/>
      <c r="R460" s="21">
        <v>0</v>
      </c>
      <c r="S460" s="14"/>
      <c r="T460" s="21">
        <v>0</v>
      </c>
      <c r="U460" s="14"/>
      <c r="V460" s="22">
        <v>0</v>
      </c>
      <c r="W460" s="14"/>
      <c r="X460" s="5" t="str">
        <f t="shared" si="7"/>
        <v>No</v>
      </c>
      <c r="Y460" s="14"/>
      <c r="Z460" s="5"/>
      <c r="AA460" s="14"/>
      <c r="AB460" s="5"/>
      <c r="AC460" s="28"/>
      <c r="AD460" s="5"/>
      <c r="AE460" s="14"/>
      <c r="AF460" s="5"/>
      <c r="AG460" s="7"/>
    </row>
    <row r="461" spans="1:33" s="54" customFormat="1">
      <c r="A461" s="8" t="s">
        <v>3687</v>
      </c>
      <c r="B461" s="8" t="s">
        <v>3688</v>
      </c>
      <c r="C461" s="9" t="s">
        <v>171</v>
      </c>
      <c r="D461" s="185">
        <v>4158</v>
      </c>
      <c r="E461" s="188">
        <v>40158</v>
      </c>
      <c r="F461" s="9" t="s">
        <v>83</v>
      </c>
      <c r="G461" s="9" t="s">
        <v>84</v>
      </c>
      <c r="H461" s="10">
        <v>131337</v>
      </c>
      <c r="I461" s="11">
        <v>39</v>
      </c>
      <c r="J461" s="24">
        <v>0</v>
      </c>
      <c r="K461" s="12"/>
      <c r="L461" s="14">
        <v>8045</v>
      </c>
      <c r="M461" s="14"/>
      <c r="N461" s="21">
        <v>0</v>
      </c>
      <c r="O461" s="14"/>
      <c r="P461" s="21">
        <v>15655</v>
      </c>
      <c r="Q461" s="14"/>
      <c r="R461" s="21">
        <v>122936</v>
      </c>
      <c r="S461" s="14"/>
      <c r="T461" s="21">
        <v>308678</v>
      </c>
      <c r="U461" s="14"/>
      <c r="V461" s="22">
        <v>455314</v>
      </c>
      <c r="W461" s="14"/>
      <c r="X461" s="5" t="str">
        <f t="shared" si="7"/>
        <v>No</v>
      </c>
      <c r="Y461" s="14"/>
      <c r="Z461" s="5"/>
      <c r="AA461" s="14"/>
      <c r="AB461" s="5"/>
      <c r="AC461" s="28"/>
      <c r="AD461" s="5"/>
      <c r="AE461" s="14"/>
      <c r="AF461" s="5"/>
      <c r="AG461" s="7"/>
    </row>
    <row r="462" spans="1:33" s="54" customFormat="1">
      <c r="A462" s="8" t="s">
        <v>6141</v>
      </c>
      <c r="B462" s="8" t="s">
        <v>4561</v>
      </c>
      <c r="C462" s="9" t="s">
        <v>454</v>
      </c>
      <c r="D462" s="185" t="s">
        <v>4562</v>
      </c>
      <c r="E462" s="188" t="s">
        <v>4563</v>
      </c>
      <c r="F462" s="9" t="s">
        <v>157</v>
      </c>
      <c r="G462" s="9" t="s">
        <v>147</v>
      </c>
      <c r="H462" s="10">
        <v>0</v>
      </c>
      <c r="I462" s="11">
        <v>39</v>
      </c>
      <c r="J462" s="24">
        <v>0</v>
      </c>
      <c r="K462" s="12"/>
      <c r="L462" s="14">
        <v>194739</v>
      </c>
      <c r="M462" s="14"/>
      <c r="N462" s="21">
        <v>0</v>
      </c>
      <c r="O462" s="14"/>
      <c r="P462" s="21">
        <v>0</v>
      </c>
      <c r="Q462" s="14"/>
      <c r="R462" s="21">
        <v>0</v>
      </c>
      <c r="S462" s="14"/>
      <c r="T462" s="21">
        <v>158427</v>
      </c>
      <c r="U462" s="14"/>
      <c r="V462" s="22">
        <v>353166</v>
      </c>
      <c r="W462" s="14"/>
      <c r="X462" s="5" t="str">
        <f t="shared" si="7"/>
        <v>No</v>
      </c>
      <c r="Y462" s="14"/>
      <c r="Z462" s="5"/>
      <c r="AA462" s="14"/>
      <c r="AB462" s="5"/>
      <c r="AC462" s="28"/>
      <c r="AD462" s="5"/>
      <c r="AE462" s="14"/>
      <c r="AF462" s="5"/>
      <c r="AG462" s="7"/>
    </row>
    <row r="463" spans="1:33" s="54" customFormat="1">
      <c r="A463" s="8" t="s">
        <v>425</v>
      </c>
      <c r="B463" s="8" t="s">
        <v>426</v>
      </c>
      <c r="C463" s="9" t="s">
        <v>178</v>
      </c>
      <c r="D463" s="185">
        <v>5158</v>
      </c>
      <c r="E463" s="188">
        <v>50158</v>
      </c>
      <c r="F463" s="9" t="s">
        <v>214</v>
      </c>
      <c r="G463" s="9" t="s">
        <v>84</v>
      </c>
      <c r="H463" s="10">
        <v>306022</v>
      </c>
      <c r="I463" s="11">
        <v>38</v>
      </c>
      <c r="J463" s="24">
        <v>0</v>
      </c>
      <c r="K463" s="12"/>
      <c r="L463" s="14">
        <v>0</v>
      </c>
      <c r="M463" s="14"/>
      <c r="N463" s="21">
        <v>0</v>
      </c>
      <c r="O463" s="14"/>
      <c r="P463" s="21">
        <v>0</v>
      </c>
      <c r="Q463" s="14"/>
      <c r="R463" s="21">
        <v>0</v>
      </c>
      <c r="S463" s="14"/>
      <c r="T463" s="21">
        <v>0</v>
      </c>
      <c r="U463" s="14"/>
      <c r="V463" s="22">
        <v>0</v>
      </c>
      <c r="W463" s="14"/>
      <c r="X463" s="5" t="str">
        <f t="shared" si="7"/>
        <v>No</v>
      </c>
      <c r="Y463" s="14"/>
      <c r="Z463" s="5"/>
      <c r="AA463" s="14"/>
      <c r="AB463" s="5"/>
      <c r="AC463" s="28"/>
      <c r="AD463" s="5"/>
      <c r="AE463" s="14"/>
      <c r="AF463" s="5"/>
      <c r="AG463" s="7"/>
    </row>
    <row r="464" spans="1:33" s="54" customFormat="1">
      <c r="A464" s="8" t="s">
        <v>544</v>
      </c>
      <c r="B464" s="8" t="s">
        <v>545</v>
      </c>
      <c r="C464" s="9" t="s">
        <v>233</v>
      </c>
      <c r="D464" s="185">
        <v>3002</v>
      </c>
      <c r="E464" s="188">
        <v>30002</v>
      </c>
      <c r="F464" s="9" t="s">
        <v>88</v>
      </c>
      <c r="G464" s="9" t="s">
        <v>84</v>
      </c>
      <c r="H464" s="10">
        <v>202637</v>
      </c>
      <c r="I464" s="11">
        <v>38</v>
      </c>
      <c r="J464" s="24">
        <v>0</v>
      </c>
      <c r="K464" s="12"/>
      <c r="L464" s="14">
        <v>0</v>
      </c>
      <c r="M464" s="14"/>
      <c r="N464" s="21">
        <v>0</v>
      </c>
      <c r="O464" s="14"/>
      <c r="P464" s="21">
        <v>52052</v>
      </c>
      <c r="Q464" s="14"/>
      <c r="R464" s="21">
        <v>0</v>
      </c>
      <c r="S464" s="14"/>
      <c r="T464" s="21">
        <v>138129</v>
      </c>
      <c r="U464" s="14"/>
      <c r="V464" s="22">
        <v>190181</v>
      </c>
      <c r="W464" s="14"/>
      <c r="X464" s="5" t="str">
        <f t="shared" si="7"/>
        <v>No</v>
      </c>
      <c r="Y464" s="14"/>
      <c r="Z464" s="5"/>
      <c r="AA464" s="14"/>
      <c r="AB464" s="5"/>
      <c r="AC464" s="28"/>
      <c r="AD464" s="5"/>
      <c r="AE464" s="14"/>
      <c r="AF464" s="5"/>
      <c r="AG464" s="7"/>
    </row>
    <row r="465" spans="1:33" s="54" customFormat="1">
      <c r="A465" s="8" t="s">
        <v>3482</v>
      </c>
      <c r="B465" s="8" t="s">
        <v>3483</v>
      </c>
      <c r="C465" s="9" t="s">
        <v>235</v>
      </c>
      <c r="D465" s="185">
        <v>4224</v>
      </c>
      <c r="E465" s="188">
        <v>40224</v>
      </c>
      <c r="F465" s="9" t="s">
        <v>83</v>
      </c>
      <c r="G465" s="9" t="s">
        <v>84</v>
      </c>
      <c r="H465" s="10">
        <v>280648</v>
      </c>
      <c r="I465" s="11">
        <v>38</v>
      </c>
      <c r="J465" s="24">
        <v>0</v>
      </c>
      <c r="K465" s="12"/>
      <c r="L465" s="14">
        <v>36680</v>
      </c>
      <c r="M465" s="14"/>
      <c r="N465" s="21">
        <v>0</v>
      </c>
      <c r="O465" s="14"/>
      <c r="P465" s="21">
        <v>46902</v>
      </c>
      <c r="Q465" s="14"/>
      <c r="R465" s="21">
        <v>409207</v>
      </c>
      <c r="S465" s="14"/>
      <c r="T465" s="21">
        <v>295372</v>
      </c>
      <c r="U465" s="14"/>
      <c r="V465" s="22">
        <v>788161</v>
      </c>
      <c r="W465" s="14"/>
      <c r="X465" s="5" t="str">
        <f t="shared" si="7"/>
        <v>No</v>
      </c>
      <c r="Y465" s="14"/>
      <c r="Z465" s="5"/>
      <c r="AA465" s="14"/>
      <c r="AB465" s="5"/>
      <c r="AC465" s="28"/>
      <c r="AD465" s="5"/>
      <c r="AE465" s="14"/>
      <c r="AF465" s="5"/>
      <c r="AG465" s="7"/>
    </row>
    <row r="466" spans="1:33" s="54" customFormat="1">
      <c r="A466" s="8" t="s">
        <v>1371</v>
      </c>
      <c r="B466" s="8" t="s">
        <v>1372</v>
      </c>
      <c r="C466" s="9" t="s">
        <v>278</v>
      </c>
      <c r="D466" s="185">
        <v>7048</v>
      </c>
      <c r="E466" s="188">
        <v>70048</v>
      </c>
      <c r="F466" s="9" t="s">
        <v>83</v>
      </c>
      <c r="G466" s="9" t="s">
        <v>84</v>
      </c>
      <c r="H466" s="10">
        <v>88053</v>
      </c>
      <c r="I466" s="11">
        <v>38</v>
      </c>
      <c r="J466" s="24">
        <v>0</v>
      </c>
      <c r="K466" s="12"/>
      <c r="L466" s="14">
        <v>0</v>
      </c>
      <c r="M466" s="14"/>
      <c r="N466" s="21">
        <v>0</v>
      </c>
      <c r="O466" s="14"/>
      <c r="P466" s="21">
        <v>0</v>
      </c>
      <c r="Q466" s="14"/>
      <c r="R466" s="21">
        <v>0</v>
      </c>
      <c r="S466" s="14"/>
      <c r="T466" s="21">
        <v>0</v>
      </c>
      <c r="U466" s="14"/>
      <c r="V466" s="22">
        <v>0</v>
      </c>
      <c r="W466" s="14"/>
      <c r="X466" s="5" t="str">
        <f t="shared" si="7"/>
        <v>No</v>
      </c>
      <c r="Y466" s="14"/>
      <c r="Z466" s="5"/>
      <c r="AA466" s="14"/>
      <c r="AB466" s="5"/>
      <c r="AC466" s="28"/>
      <c r="AD466" s="5"/>
      <c r="AE466" s="14"/>
      <c r="AF466" s="5"/>
      <c r="AG466" s="7"/>
    </row>
    <row r="467" spans="1:33" s="54" customFormat="1">
      <c r="A467" s="8" t="s">
        <v>1858</v>
      </c>
      <c r="B467" s="8" t="s">
        <v>1859</v>
      </c>
      <c r="C467" s="9" t="s">
        <v>265</v>
      </c>
      <c r="D467" s="185" t="s">
        <v>1860</v>
      </c>
      <c r="E467" s="188" t="s">
        <v>1861</v>
      </c>
      <c r="F467" s="9" t="s">
        <v>157</v>
      </c>
      <c r="G467" s="9" t="s">
        <v>147</v>
      </c>
      <c r="H467" s="10">
        <v>0</v>
      </c>
      <c r="I467" s="11">
        <v>38</v>
      </c>
      <c r="J467" s="24">
        <v>0</v>
      </c>
      <c r="K467" s="12"/>
      <c r="L467" s="14">
        <v>0</v>
      </c>
      <c r="M467" s="14"/>
      <c r="N467" s="21">
        <v>0</v>
      </c>
      <c r="O467" s="14"/>
      <c r="P467" s="21">
        <v>0</v>
      </c>
      <c r="Q467" s="14"/>
      <c r="R467" s="21">
        <v>0</v>
      </c>
      <c r="S467" s="14"/>
      <c r="T467" s="21">
        <v>230734</v>
      </c>
      <c r="U467" s="14"/>
      <c r="V467" s="22">
        <v>230734</v>
      </c>
      <c r="W467" s="14"/>
      <c r="X467" s="5" t="str">
        <f t="shared" si="7"/>
        <v>No</v>
      </c>
      <c r="Y467" s="14"/>
      <c r="Z467" s="5"/>
      <c r="AA467" s="14"/>
      <c r="AB467" s="5"/>
      <c r="AC467" s="28"/>
      <c r="AD467" s="5"/>
      <c r="AE467" s="14"/>
      <c r="AF467" s="5"/>
      <c r="AG467" s="7"/>
    </row>
    <row r="468" spans="1:33" s="54" customFormat="1">
      <c r="A468" s="8" t="s">
        <v>1156</v>
      </c>
      <c r="B468" s="8" t="s">
        <v>727</v>
      </c>
      <c r="C468" s="9" t="s">
        <v>39</v>
      </c>
      <c r="D468" s="185">
        <v>9209</v>
      </c>
      <c r="E468" s="188">
        <v>90209</v>
      </c>
      <c r="F468" s="9" t="s">
        <v>543</v>
      </c>
      <c r="G468" s="9" t="s">
        <v>84</v>
      </c>
      <c r="H468" s="10">
        <v>3629114</v>
      </c>
      <c r="I468" s="11">
        <v>38</v>
      </c>
      <c r="J468" s="24">
        <v>0</v>
      </c>
      <c r="K468" s="12"/>
      <c r="L468" s="14">
        <v>0</v>
      </c>
      <c r="M468" s="14"/>
      <c r="N468" s="21">
        <v>0</v>
      </c>
      <c r="O468" s="14"/>
      <c r="P468" s="21">
        <v>9403195</v>
      </c>
      <c r="Q468" s="14"/>
      <c r="R468" s="21">
        <v>0</v>
      </c>
      <c r="S468" s="14"/>
      <c r="T468" s="21">
        <v>30760433</v>
      </c>
      <c r="U468" s="14"/>
      <c r="V468" s="22">
        <v>40163628</v>
      </c>
      <c r="W468" s="14"/>
      <c r="X468" s="5" t="str">
        <f t="shared" si="7"/>
        <v>No</v>
      </c>
      <c r="Y468" s="14"/>
      <c r="Z468" s="5"/>
      <c r="AA468" s="14"/>
      <c r="AB468" s="5"/>
      <c r="AC468" s="28"/>
      <c r="AD468" s="5"/>
      <c r="AE468" s="14"/>
      <c r="AF468" s="5"/>
      <c r="AG468" s="7"/>
    </row>
    <row r="469" spans="1:33" s="54" customFormat="1">
      <c r="A469" s="8" t="s">
        <v>1067</v>
      </c>
      <c r="B469" s="8" t="s">
        <v>1068</v>
      </c>
      <c r="C469" s="9" t="s">
        <v>278</v>
      </c>
      <c r="D469" s="185">
        <v>7014</v>
      </c>
      <c r="E469" s="188">
        <v>70014</v>
      </c>
      <c r="F469" s="9" t="s">
        <v>88</v>
      </c>
      <c r="G469" s="9" t="s">
        <v>84</v>
      </c>
      <c r="H469" s="10">
        <v>150003</v>
      </c>
      <c r="I469" s="11">
        <v>38</v>
      </c>
      <c r="J469" s="24">
        <v>0</v>
      </c>
      <c r="K469" s="12"/>
      <c r="L469" s="14">
        <v>0</v>
      </c>
      <c r="M469" s="14"/>
      <c r="N469" s="21">
        <v>0</v>
      </c>
      <c r="O469" s="14"/>
      <c r="P469" s="21">
        <v>515751</v>
      </c>
      <c r="Q469" s="14"/>
      <c r="R469" s="21">
        <v>0</v>
      </c>
      <c r="S469" s="14"/>
      <c r="T469" s="21">
        <v>702329</v>
      </c>
      <c r="U469" s="14"/>
      <c r="V469" s="22">
        <v>1218080</v>
      </c>
      <c r="W469" s="14"/>
      <c r="X469" s="5" t="str">
        <f t="shared" si="7"/>
        <v>No</v>
      </c>
      <c r="Y469" s="14"/>
      <c r="Z469" s="5"/>
      <c r="AA469" s="14"/>
      <c r="AB469" s="5"/>
      <c r="AC469" s="28"/>
      <c r="AD469" s="5"/>
      <c r="AE469" s="14"/>
      <c r="AF469" s="5"/>
      <c r="AG469" s="7"/>
    </row>
    <row r="470" spans="1:33" s="54" customFormat="1">
      <c r="A470" s="8" t="s">
        <v>1886</v>
      </c>
      <c r="B470" s="8" t="s">
        <v>1009</v>
      </c>
      <c r="C470" s="9" t="s">
        <v>265</v>
      </c>
      <c r="D470" s="185" t="s">
        <v>1887</v>
      </c>
      <c r="E470" s="188" t="s">
        <v>1888</v>
      </c>
      <c r="F470" s="9" t="s">
        <v>125</v>
      </c>
      <c r="G470" s="9" t="s">
        <v>147</v>
      </c>
      <c r="H470" s="10">
        <v>0</v>
      </c>
      <c r="I470" s="11">
        <v>38</v>
      </c>
      <c r="J470" s="24">
        <v>0</v>
      </c>
      <c r="K470" s="12"/>
      <c r="L470" s="14">
        <v>0</v>
      </c>
      <c r="M470" s="14"/>
      <c r="N470" s="21">
        <v>0</v>
      </c>
      <c r="O470" s="14"/>
      <c r="P470" s="21">
        <v>54187</v>
      </c>
      <c r="Q470" s="14"/>
      <c r="R470" s="21">
        <v>0</v>
      </c>
      <c r="S470" s="14"/>
      <c r="T470" s="21">
        <v>201744</v>
      </c>
      <c r="U470" s="14"/>
      <c r="V470" s="22">
        <v>255931</v>
      </c>
      <c r="W470" s="14"/>
      <c r="X470" s="5" t="str">
        <f t="shared" si="7"/>
        <v>No</v>
      </c>
      <c r="Y470" s="14"/>
      <c r="Z470" s="5"/>
      <c r="AA470" s="14"/>
      <c r="AB470" s="5"/>
      <c r="AC470" s="28"/>
      <c r="AD470" s="5"/>
      <c r="AE470" s="14"/>
      <c r="AF470" s="5"/>
      <c r="AG470" s="7"/>
    </row>
    <row r="471" spans="1:33" s="54" customFormat="1">
      <c r="A471" s="8" t="s">
        <v>4111</v>
      </c>
      <c r="B471" s="8" t="s">
        <v>2689</v>
      </c>
      <c r="C471" s="9" t="s">
        <v>217</v>
      </c>
      <c r="D471" s="185">
        <v>3096</v>
      </c>
      <c r="E471" s="188">
        <v>30096</v>
      </c>
      <c r="F471" s="9" t="s">
        <v>88</v>
      </c>
      <c r="G471" s="9" t="s">
        <v>84</v>
      </c>
      <c r="H471" s="10">
        <v>98081</v>
      </c>
      <c r="I471" s="11">
        <v>38</v>
      </c>
      <c r="J471" s="24">
        <v>0</v>
      </c>
      <c r="K471" s="12"/>
      <c r="L471" s="14">
        <v>0</v>
      </c>
      <c r="M471" s="14"/>
      <c r="N471" s="21">
        <v>0</v>
      </c>
      <c r="O471" s="14"/>
      <c r="P471" s="21">
        <v>23482</v>
      </c>
      <c r="Q471" s="14"/>
      <c r="R471" s="21">
        <v>23481</v>
      </c>
      <c r="S471" s="14"/>
      <c r="T471" s="21">
        <v>187851</v>
      </c>
      <c r="U471" s="14"/>
      <c r="V471" s="22">
        <v>234814</v>
      </c>
      <c r="W471" s="14"/>
      <c r="X471" s="5" t="str">
        <f t="shared" si="7"/>
        <v>No</v>
      </c>
      <c r="Y471" s="14"/>
      <c r="Z471" s="5"/>
      <c r="AA471" s="14"/>
      <c r="AB471" s="5"/>
      <c r="AC471" s="28"/>
      <c r="AD471" s="5"/>
      <c r="AE471" s="14"/>
      <c r="AF471" s="5"/>
      <c r="AG471" s="7"/>
    </row>
    <row r="472" spans="1:33" s="54" customFormat="1">
      <c r="A472" s="8" t="s">
        <v>6144</v>
      </c>
      <c r="B472" s="8" t="s">
        <v>6140</v>
      </c>
      <c r="C472" s="9" t="s">
        <v>91</v>
      </c>
      <c r="D472" s="185"/>
      <c r="E472" s="188">
        <v>99425</v>
      </c>
      <c r="F472" s="9" t="s">
        <v>88</v>
      </c>
      <c r="G472" s="9" t="s">
        <v>84</v>
      </c>
      <c r="H472" s="10">
        <v>12150996</v>
      </c>
      <c r="I472" s="11">
        <v>38</v>
      </c>
      <c r="J472" s="24">
        <v>0</v>
      </c>
      <c r="K472" s="12"/>
      <c r="L472" s="14">
        <v>0</v>
      </c>
      <c r="M472" s="14"/>
      <c r="N472" s="21">
        <v>0</v>
      </c>
      <c r="O472" s="14"/>
      <c r="P472" s="21">
        <v>176083</v>
      </c>
      <c r="Q472" s="14"/>
      <c r="R472" s="21">
        <v>0</v>
      </c>
      <c r="S472" s="14"/>
      <c r="T472" s="21">
        <v>405000</v>
      </c>
      <c r="U472" s="14"/>
      <c r="V472" s="22">
        <v>581083</v>
      </c>
      <c r="W472" s="14"/>
      <c r="X472" s="5" t="str">
        <f t="shared" si="7"/>
        <v>No</v>
      </c>
      <c r="Y472" s="14"/>
      <c r="Z472" s="5"/>
      <c r="AA472" s="14"/>
      <c r="AB472" s="5"/>
      <c r="AC472" s="28"/>
      <c r="AD472" s="5"/>
      <c r="AE472" s="14"/>
      <c r="AF472" s="5"/>
      <c r="AG472" s="7"/>
    </row>
    <row r="473" spans="1:33" s="54" customFormat="1">
      <c r="A473" s="8" t="s">
        <v>6145</v>
      </c>
      <c r="B473" s="8" t="s">
        <v>1401</v>
      </c>
      <c r="C473" s="9" t="s">
        <v>150</v>
      </c>
      <c r="D473" s="185" t="s">
        <v>1402</v>
      </c>
      <c r="E473" s="188" t="s">
        <v>1403</v>
      </c>
      <c r="F473" s="9" t="s">
        <v>157</v>
      </c>
      <c r="G473" s="9" t="s">
        <v>147</v>
      </c>
      <c r="H473" s="10">
        <v>0</v>
      </c>
      <c r="I473" s="11">
        <v>38</v>
      </c>
      <c r="J473" s="24">
        <v>0</v>
      </c>
      <c r="K473" s="12"/>
      <c r="L473" s="14">
        <v>0</v>
      </c>
      <c r="M473" s="14"/>
      <c r="N473" s="21">
        <v>0</v>
      </c>
      <c r="O473" s="14"/>
      <c r="P473" s="21">
        <v>0</v>
      </c>
      <c r="Q473" s="14"/>
      <c r="R473" s="21">
        <v>68848</v>
      </c>
      <c r="S473" s="14"/>
      <c r="T473" s="21">
        <v>316986</v>
      </c>
      <c r="U473" s="14"/>
      <c r="V473" s="22">
        <v>385834</v>
      </c>
      <c r="W473" s="14"/>
      <c r="X473" s="5" t="str">
        <f t="shared" si="7"/>
        <v>No</v>
      </c>
      <c r="Y473" s="14"/>
      <c r="Z473" s="5"/>
      <c r="AA473" s="14"/>
      <c r="AB473" s="5"/>
      <c r="AC473" s="28"/>
      <c r="AD473" s="5"/>
      <c r="AE473" s="14"/>
      <c r="AF473" s="5"/>
      <c r="AG473" s="7"/>
    </row>
    <row r="474" spans="1:33" s="54" customFormat="1">
      <c r="A474" s="8" t="s">
        <v>4708</v>
      </c>
      <c r="B474" s="8" t="s">
        <v>3783</v>
      </c>
      <c r="C474" s="9" t="s">
        <v>42</v>
      </c>
      <c r="D474" s="185" t="s">
        <v>4709</v>
      </c>
      <c r="E474" s="188" t="s">
        <v>4710</v>
      </c>
      <c r="F474" s="9" t="s">
        <v>88</v>
      </c>
      <c r="G474" s="9" t="s">
        <v>147</v>
      </c>
      <c r="H474" s="10">
        <v>0</v>
      </c>
      <c r="I474" s="11">
        <v>38</v>
      </c>
      <c r="J474" s="24">
        <v>0</v>
      </c>
      <c r="K474" s="12"/>
      <c r="L474" s="14">
        <v>0</v>
      </c>
      <c r="M474" s="14"/>
      <c r="N474" s="21">
        <v>0</v>
      </c>
      <c r="O474" s="14"/>
      <c r="P474" s="21">
        <v>0</v>
      </c>
      <c r="Q474" s="14"/>
      <c r="R474" s="21">
        <v>0</v>
      </c>
      <c r="S474" s="14"/>
      <c r="T474" s="21">
        <v>0</v>
      </c>
      <c r="U474" s="14"/>
      <c r="V474" s="22">
        <v>0</v>
      </c>
      <c r="W474" s="14"/>
      <c r="X474" s="5" t="str">
        <f t="shared" si="7"/>
        <v>No</v>
      </c>
      <c r="Y474" s="14"/>
      <c r="Z474" s="5"/>
      <c r="AA474" s="14"/>
      <c r="AB474" s="5"/>
      <c r="AC474" s="28"/>
      <c r="AD474" s="5"/>
      <c r="AE474" s="14"/>
      <c r="AF474" s="5"/>
      <c r="AG474" s="7"/>
    </row>
    <row r="475" spans="1:33" s="54" customFormat="1">
      <c r="A475" s="8" t="s">
        <v>3703</v>
      </c>
      <c r="B475" s="8" t="s">
        <v>3704</v>
      </c>
      <c r="C475" s="9" t="s">
        <v>129</v>
      </c>
      <c r="D475" s="185">
        <v>4058</v>
      </c>
      <c r="E475" s="188">
        <v>40058</v>
      </c>
      <c r="F475" s="9" t="s">
        <v>83</v>
      </c>
      <c r="G475" s="9" t="s">
        <v>84</v>
      </c>
      <c r="H475" s="10">
        <v>60851</v>
      </c>
      <c r="I475" s="11">
        <v>37</v>
      </c>
      <c r="J475" s="24">
        <v>0</v>
      </c>
      <c r="K475" s="12"/>
      <c r="L475" s="14">
        <v>0</v>
      </c>
      <c r="M475" s="14"/>
      <c r="N475" s="21">
        <v>0</v>
      </c>
      <c r="O475" s="14"/>
      <c r="P475" s="21">
        <v>111796</v>
      </c>
      <c r="Q475" s="14"/>
      <c r="R475" s="21">
        <v>111796</v>
      </c>
      <c r="S475" s="14"/>
      <c r="T475" s="21">
        <v>670778</v>
      </c>
      <c r="U475" s="14"/>
      <c r="V475" s="22">
        <v>894370</v>
      </c>
      <c r="W475" s="14"/>
      <c r="X475" s="5" t="str">
        <f t="shared" si="7"/>
        <v>No</v>
      </c>
      <c r="Y475" s="14"/>
      <c r="Z475" s="5"/>
      <c r="AA475" s="14"/>
      <c r="AB475" s="5"/>
      <c r="AC475" s="28"/>
      <c r="AD475" s="5"/>
      <c r="AE475" s="14"/>
      <c r="AF475" s="5"/>
      <c r="AG475" s="7"/>
    </row>
    <row r="476" spans="1:33" s="54" customFormat="1">
      <c r="A476" s="8" t="s">
        <v>585</v>
      </c>
      <c r="B476" s="8" t="s">
        <v>586</v>
      </c>
      <c r="C476" s="9" t="s">
        <v>132</v>
      </c>
      <c r="D476" s="185">
        <v>5110</v>
      </c>
      <c r="E476" s="188">
        <v>50110</v>
      </c>
      <c r="F476" s="9" t="s">
        <v>88</v>
      </c>
      <c r="G476" s="9" t="s">
        <v>84</v>
      </c>
      <c r="H476" s="10">
        <v>108657</v>
      </c>
      <c r="I476" s="11">
        <v>37</v>
      </c>
      <c r="J476" s="24">
        <v>414522</v>
      </c>
      <c r="K476" s="12"/>
      <c r="L476" s="14">
        <v>0</v>
      </c>
      <c r="M476" s="14"/>
      <c r="N476" s="21">
        <v>0</v>
      </c>
      <c r="O476" s="14"/>
      <c r="P476" s="21">
        <v>126456</v>
      </c>
      <c r="Q476" s="14"/>
      <c r="R476" s="21">
        <v>0</v>
      </c>
      <c r="S476" s="14"/>
      <c r="T476" s="21">
        <v>2032476</v>
      </c>
      <c r="U476" s="14"/>
      <c r="V476" s="22">
        <v>2573454</v>
      </c>
      <c r="W476" s="14"/>
      <c r="X476" s="5" t="str">
        <f t="shared" si="7"/>
        <v>No</v>
      </c>
      <c r="Y476" s="14"/>
      <c r="Z476" s="5"/>
      <c r="AA476" s="14"/>
      <c r="AB476" s="5"/>
      <c r="AC476" s="28"/>
      <c r="AD476" s="5"/>
      <c r="AE476" s="14"/>
      <c r="AF476" s="5"/>
      <c r="AG476" s="7"/>
    </row>
    <row r="477" spans="1:33" s="54" customFormat="1">
      <c r="A477" s="8" t="s">
        <v>326</v>
      </c>
      <c r="B477" s="8" t="s">
        <v>327</v>
      </c>
      <c r="C477" s="9" t="s">
        <v>188</v>
      </c>
      <c r="D477" s="185" t="s">
        <v>328</v>
      </c>
      <c r="E477" s="188" t="s">
        <v>329</v>
      </c>
      <c r="F477" s="9" t="s">
        <v>83</v>
      </c>
      <c r="G477" s="9" t="s">
        <v>147</v>
      </c>
      <c r="H477" s="10">
        <v>0</v>
      </c>
      <c r="I477" s="11">
        <v>37</v>
      </c>
      <c r="J477" s="24">
        <v>0</v>
      </c>
      <c r="K477" s="12"/>
      <c r="L477" s="14">
        <v>0</v>
      </c>
      <c r="M477" s="14"/>
      <c r="N477" s="21">
        <v>0</v>
      </c>
      <c r="O477" s="14"/>
      <c r="P477" s="21">
        <v>10982</v>
      </c>
      <c r="Q477" s="14"/>
      <c r="R477" s="21">
        <v>0</v>
      </c>
      <c r="S477" s="14"/>
      <c r="T477" s="21">
        <v>37803</v>
      </c>
      <c r="U477" s="14"/>
      <c r="V477" s="22">
        <v>48785</v>
      </c>
      <c r="W477" s="14"/>
      <c r="X477" s="5" t="str">
        <f t="shared" si="7"/>
        <v>No</v>
      </c>
      <c r="Y477" s="14"/>
      <c r="Z477" s="5"/>
      <c r="AA477" s="14"/>
      <c r="AB477" s="5"/>
      <c r="AC477" s="28"/>
      <c r="AD477" s="5"/>
      <c r="AE477" s="14"/>
      <c r="AF477" s="5"/>
      <c r="AG477" s="7"/>
    </row>
    <row r="478" spans="1:33" s="54" customFormat="1">
      <c r="A478" s="8" t="s">
        <v>6549</v>
      </c>
      <c r="B478" s="8" t="s">
        <v>1054</v>
      </c>
      <c r="C478" s="9" t="s">
        <v>69</v>
      </c>
      <c r="D478" s="185">
        <v>8003</v>
      </c>
      <c r="E478" s="188">
        <v>80003</v>
      </c>
      <c r="F478" s="9" t="s">
        <v>83</v>
      </c>
      <c r="G478" s="9" t="s">
        <v>84</v>
      </c>
      <c r="H478" s="10">
        <v>176676</v>
      </c>
      <c r="I478" s="11">
        <v>37</v>
      </c>
      <c r="J478" s="24">
        <v>0</v>
      </c>
      <c r="K478" s="12"/>
      <c r="L478" s="14">
        <v>4613</v>
      </c>
      <c r="M478" s="14"/>
      <c r="N478" s="21">
        <v>0</v>
      </c>
      <c r="O478" s="14"/>
      <c r="P478" s="21">
        <v>179195</v>
      </c>
      <c r="Q478" s="14"/>
      <c r="R478" s="21">
        <v>0</v>
      </c>
      <c r="S478" s="14"/>
      <c r="T478" s="21">
        <v>349905</v>
      </c>
      <c r="U478" s="14"/>
      <c r="V478" s="22">
        <v>533713</v>
      </c>
      <c r="W478" s="14"/>
      <c r="X478" s="5" t="str">
        <f t="shared" si="7"/>
        <v>No</v>
      </c>
      <c r="Y478" s="14"/>
      <c r="Z478" s="5"/>
      <c r="AA478" s="14"/>
      <c r="AB478" s="5"/>
      <c r="AC478" s="28"/>
      <c r="AD478" s="5"/>
      <c r="AE478" s="14"/>
      <c r="AF478" s="5"/>
      <c r="AG478" s="7"/>
    </row>
    <row r="479" spans="1:33" s="54" customFormat="1">
      <c r="A479" s="8" t="s">
        <v>1846</v>
      </c>
      <c r="B479" s="8" t="s">
        <v>1847</v>
      </c>
      <c r="C479" s="9" t="s">
        <v>265</v>
      </c>
      <c r="D479" s="185" t="s">
        <v>1848</v>
      </c>
      <c r="E479" s="188" t="s">
        <v>1849</v>
      </c>
      <c r="F479" s="9" t="s">
        <v>88</v>
      </c>
      <c r="G479" s="9" t="s">
        <v>147</v>
      </c>
      <c r="H479" s="10">
        <v>0</v>
      </c>
      <c r="I479" s="11">
        <v>37</v>
      </c>
      <c r="J479" s="24">
        <v>0</v>
      </c>
      <c r="K479" s="12"/>
      <c r="L479" s="14">
        <v>0</v>
      </c>
      <c r="M479" s="14"/>
      <c r="N479" s="21">
        <v>0</v>
      </c>
      <c r="O479" s="14"/>
      <c r="P479" s="21">
        <v>149127</v>
      </c>
      <c r="Q479" s="14"/>
      <c r="R479" s="21">
        <v>400000</v>
      </c>
      <c r="S479" s="14"/>
      <c r="T479" s="21">
        <v>845032</v>
      </c>
      <c r="U479" s="14"/>
      <c r="V479" s="22">
        <v>1394159</v>
      </c>
      <c r="W479" s="14"/>
      <c r="X479" s="5" t="str">
        <f t="shared" si="7"/>
        <v>No</v>
      </c>
      <c r="Y479" s="14"/>
      <c r="Z479" s="5"/>
      <c r="AA479" s="14"/>
      <c r="AB479" s="5"/>
      <c r="AC479" s="28"/>
      <c r="AD479" s="5"/>
      <c r="AE479" s="14"/>
      <c r="AF479" s="5"/>
      <c r="AG479" s="7"/>
    </row>
    <row r="480" spans="1:33" s="54" customFormat="1">
      <c r="A480" s="8" t="s">
        <v>5980</v>
      </c>
      <c r="B480" s="8" t="s">
        <v>5980</v>
      </c>
      <c r="C480" s="9" t="s">
        <v>46</v>
      </c>
      <c r="D480" s="185">
        <v>5219</v>
      </c>
      <c r="E480" s="188">
        <v>50516</v>
      </c>
      <c r="F480" s="9" t="s">
        <v>83</v>
      </c>
      <c r="G480" s="9" t="s">
        <v>84</v>
      </c>
      <c r="H480" s="10">
        <v>2650890</v>
      </c>
      <c r="I480" s="11">
        <v>37</v>
      </c>
      <c r="J480" s="24">
        <v>0</v>
      </c>
      <c r="K480" s="12"/>
      <c r="L480" s="14">
        <v>0</v>
      </c>
      <c r="M480" s="14"/>
      <c r="N480" s="21">
        <v>0</v>
      </c>
      <c r="O480" s="14"/>
      <c r="P480" s="21">
        <v>0</v>
      </c>
      <c r="Q480" s="14"/>
      <c r="R480" s="21">
        <v>1820</v>
      </c>
      <c r="S480" s="14"/>
      <c r="T480" s="21">
        <v>0</v>
      </c>
      <c r="U480" s="14"/>
      <c r="V480" s="22">
        <v>1820</v>
      </c>
      <c r="W480" s="14"/>
      <c r="X480" s="5" t="str">
        <f t="shared" si="7"/>
        <v>No</v>
      </c>
      <c r="Y480" s="14"/>
      <c r="Z480" s="5"/>
      <c r="AA480" s="14"/>
      <c r="AB480" s="5"/>
      <c r="AC480" s="28"/>
      <c r="AD480" s="5"/>
      <c r="AE480" s="14"/>
      <c r="AF480" s="5"/>
      <c r="AG480" s="7"/>
    </row>
    <row r="481" spans="1:33" s="54" customFormat="1">
      <c r="A481" s="8" t="s">
        <v>4783</v>
      </c>
      <c r="B481" s="8" t="s">
        <v>2071</v>
      </c>
      <c r="C481" s="9" t="s">
        <v>288</v>
      </c>
      <c r="D481" s="185">
        <v>3023</v>
      </c>
      <c r="E481" s="188">
        <v>30023</v>
      </c>
      <c r="F481" s="9" t="s">
        <v>88</v>
      </c>
      <c r="G481" s="9" t="s">
        <v>84</v>
      </c>
      <c r="H481" s="10">
        <v>1733853</v>
      </c>
      <c r="I481" s="11">
        <v>37</v>
      </c>
      <c r="J481" s="24">
        <v>0</v>
      </c>
      <c r="K481" s="12"/>
      <c r="L481" s="14">
        <v>0</v>
      </c>
      <c r="M481" s="14"/>
      <c r="N481" s="21">
        <v>0</v>
      </c>
      <c r="O481" s="14"/>
      <c r="P481" s="21">
        <v>20176</v>
      </c>
      <c r="Q481" s="14"/>
      <c r="R481" s="21">
        <v>581331</v>
      </c>
      <c r="S481" s="14"/>
      <c r="T481" s="21">
        <v>557342</v>
      </c>
      <c r="U481" s="14"/>
      <c r="V481" s="22">
        <v>1158849</v>
      </c>
      <c r="W481" s="14"/>
      <c r="X481" s="5" t="str">
        <f t="shared" si="7"/>
        <v>No</v>
      </c>
      <c r="Y481" s="14"/>
      <c r="Z481" s="5"/>
      <c r="AA481" s="14"/>
      <c r="AB481" s="5"/>
      <c r="AC481" s="28"/>
      <c r="AD481" s="5"/>
      <c r="AE481" s="14"/>
      <c r="AF481" s="5"/>
      <c r="AG481" s="7"/>
    </row>
    <row r="482" spans="1:33" s="54" customFormat="1">
      <c r="A482" s="8" t="s">
        <v>440</v>
      </c>
      <c r="B482" s="8" t="s">
        <v>441</v>
      </c>
      <c r="C482" s="9" t="s">
        <v>274</v>
      </c>
      <c r="D482" s="185">
        <v>4171</v>
      </c>
      <c r="E482" s="188">
        <v>40171</v>
      </c>
      <c r="F482" s="9" t="s">
        <v>83</v>
      </c>
      <c r="G482" s="9" t="s">
        <v>84</v>
      </c>
      <c r="H482" s="10">
        <v>558696</v>
      </c>
      <c r="I482" s="11">
        <v>37</v>
      </c>
      <c r="J482" s="24">
        <v>0</v>
      </c>
      <c r="K482" s="12"/>
      <c r="L482" s="14">
        <v>0</v>
      </c>
      <c r="M482" s="14"/>
      <c r="N482" s="21">
        <v>0</v>
      </c>
      <c r="O482" s="14"/>
      <c r="P482" s="21">
        <v>50482</v>
      </c>
      <c r="Q482" s="14"/>
      <c r="R482" s="21">
        <v>15901</v>
      </c>
      <c r="S482" s="14"/>
      <c r="T482" s="21">
        <v>237625</v>
      </c>
      <c r="U482" s="14"/>
      <c r="V482" s="22">
        <v>304008</v>
      </c>
      <c r="W482" s="14"/>
      <c r="X482" s="5" t="str">
        <f t="shared" si="7"/>
        <v>No</v>
      </c>
      <c r="Y482" s="14"/>
      <c r="Z482" s="5"/>
      <c r="AA482" s="14"/>
      <c r="AB482" s="5"/>
      <c r="AC482" s="28"/>
      <c r="AD482" s="5"/>
      <c r="AE482" s="14"/>
      <c r="AF482" s="5"/>
      <c r="AG482" s="7"/>
    </row>
    <row r="483" spans="1:33" s="54" customFormat="1">
      <c r="A483" s="8" t="s">
        <v>3653</v>
      </c>
      <c r="B483" s="8" t="s">
        <v>3654</v>
      </c>
      <c r="C483" s="9" t="s">
        <v>54</v>
      </c>
      <c r="D483" s="185" t="s">
        <v>3655</v>
      </c>
      <c r="E483" s="188" t="s">
        <v>3656</v>
      </c>
      <c r="F483" s="9" t="s">
        <v>83</v>
      </c>
      <c r="G483" s="9" t="s">
        <v>147</v>
      </c>
      <c r="H483" s="10">
        <v>0</v>
      </c>
      <c r="I483" s="11">
        <v>37</v>
      </c>
      <c r="J483" s="24">
        <v>0</v>
      </c>
      <c r="K483" s="12"/>
      <c r="L483" s="14">
        <v>0</v>
      </c>
      <c r="M483" s="14"/>
      <c r="N483" s="21">
        <v>0</v>
      </c>
      <c r="O483" s="14"/>
      <c r="P483" s="21">
        <v>2918299</v>
      </c>
      <c r="Q483" s="14"/>
      <c r="R483" s="21">
        <v>0</v>
      </c>
      <c r="S483" s="14"/>
      <c r="T483" s="21">
        <v>13158725</v>
      </c>
      <c r="U483" s="14"/>
      <c r="V483" s="22">
        <v>16077024</v>
      </c>
      <c r="W483" s="14"/>
      <c r="X483" s="5" t="str">
        <f t="shared" si="7"/>
        <v>No</v>
      </c>
      <c r="Y483" s="14"/>
      <c r="Z483" s="5"/>
      <c r="AA483" s="14"/>
      <c r="AB483" s="5"/>
      <c r="AC483" s="28"/>
      <c r="AD483" s="5"/>
      <c r="AE483" s="14"/>
      <c r="AF483" s="5"/>
      <c r="AG483" s="7"/>
    </row>
    <row r="484" spans="1:33" s="54" customFormat="1">
      <c r="A484" s="8" t="s">
        <v>4441</v>
      </c>
      <c r="B484" s="8" t="s">
        <v>3974</v>
      </c>
      <c r="C484" s="9" t="s">
        <v>466</v>
      </c>
      <c r="D484" s="185">
        <v>5163</v>
      </c>
      <c r="E484" s="188">
        <v>50163</v>
      </c>
      <c r="F484" s="9" t="s">
        <v>83</v>
      </c>
      <c r="G484" s="9" t="s">
        <v>84</v>
      </c>
      <c r="H484" s="10">
        <v>76068</v>
      </c>
      <c r="I484" s="11">
        <v>36</v>
      </c>
      <c r="J484" s="24">
        <v>0</v>
      </c>
      <c r="K484" s="12"/>
      <c r="L484" s="14">
        <v>0</v>
      </c>
      <c r="M484" s="14"/>
      <c r="N484" s="21">
        <v>0</v>
      </c>
      <c r="O484" s="14"/>
      <c r="P484" s="21">
        <v>80815</v>
      </c>
      <c r="Q484" s="14"/>
      <c r="R484" s="21">
        <v>0</v>
      </c>
      <c r="S484" s="14"/>
      <c r="T484" s="21">
        <v>383258</v>
      </c>
      <c r="U484" s="14"/>
      <c r="V484" s="22">
        <v>464073</v>
      </c>
      <c r="W484" s="14"/>
      <c r="X484" s="5" t="str">
        <f t="shared" si="7"/>
        <v>No</v>
      </c>
      <c r="Y484" s="14"/>
      <c r="Z484" s="5"/>
      <c r="AA484" s="14"/>
      <c r="AB484" s="5"/>
      <c r="AC484" s="28"/>
      <c r="AD484" s="5"/>
      <c r="AE484" s="14"/>
      <c r="AF484" s="5"/>
      <c r="AG484" s="7"/>
    </row>
    <row r="485" spans="1:33" s="54" customFormat="1">
      <c r="A485" s="8" t="s">
        <v>1755</v>
      </c>
      <c r="B485" s="8" t="s">
        <v>1756</v>
      </c>
      <c r="C485" s="9" t="s">
        <v>132</v>
      </c>
      <c r="D485" s="185">
        <v>5043</v>
      </c>
      <c r="E485" s="188">
        <v>50043</v>
      </c>
      <c r="F485" s="9" t="s">
        <v>83</v>
      </c>
      <c r="G485" s="9" t="s">
        <v>84</v>
      </c>
      <c r="H485" s="10">
        <v>229351</v>
      </c>
      <c r="I485" s="11">
        <v>36</v>
      </c>
      <c r="J485" s="24">
        <v>0</v>
      </c>
      <c r="K485" s="12"/>
      <c r="L485" s="14">
        <v>0</v>
      </c>
      <c r="M485" s="14"/>
      <c r="N485" s="21">
        <v>0</v>
      </c>
      <c r="O485" s="14"/>
      <c r="P485" s="21">
        <v>352452</v>
      </c>
      <c r="Q485" s="14"/>
      <c r="R485" s="21">
        <v>0</v>
      </c>
      <c r="S485" s="14"/>
      <c r="T485" s="21">
        <v>981249</v>
      </c>
      <c r="U485" s="14"/>
      <c r="V485" s="22">
        <v>1333701</v>
      </c>
      <c r="W485" s="14"/>
      <c r="X485" s="5" t="str">
        <f t="shared" si="7"/>
        <v>No</v>
      </c>
      <c r="Y485" s="14"/>
      <c r="Z485" s="5"/>
      <c r="AA485" s="14"/>
      <c r="AB485" s="5"/>
      <c r="AC485" s="28"/>
      <c r="AD485" s="5"/>
      <c r="AE485" s="14"/>
      <c r="AF485" s="5"/>
      <c r="AG485" s="7"/>
    </row>
    <row r="486" spans="1:33" s="54" customFormat="1">
      <c r="A486" s="8" t="s">
        <v>1916</v>
      </c>
      <c r="B486" s="8" t="s">
        <v>1466</v>
      </c>
      <c r="C486" s="9" t="s">
        <v>106</v>
      </c>
      <c r="D486" s="185">
        <v>7016</v>
      </c>
      <c r="E486" s="188">
        <v>70016</v>
      </c>
      <c r="F486" s="9" t="s">
        <v>83</v>
      </c>
      <c r="G486" s="9" t="s">
        <v>84</v>
      </c>
      <c r="H486" s="10">
        <v>124748</v>
      </c>
      <c r="I486" s="11">
        <v>36</v>
      </c>
      <c r="J486" s="24">
        <v>0</v>
      </c>
      <c r="K486" s="12"/>
      <c r="L486" s="14">
        <v>0</v>
      </c>
      <c r="M486" s="14"/>
      <c r="N486" s="21">
        <v>0</v>
      </c>
      <c r="O486" s="14"/>
      <c r="P486" s="21">
        <v>0</v>
      </c>
      <c r="Q486" s="14"/>
      <c r="R486" s="21">
        <v>0</v>
      </c>
      <c r="S486" s="14"/>
      <c r="T486" s="21">
        <v>0</v>
      </c>
      <c r="U486" s="14"/>
      <c r="V486" s="22">
        <v>0</v>
      </c>
      <c r="W486" s="14"/>
      <c r="X486" s="5" t="str">
        <f t="shared" si="7"/>
        <v>No</v>
      </c>
      <c r="Y486" s="14"/>
      <c r="Z486" s="5"/>
      <c r="AA486" s="14"/>
      <c r="AB486" s="5"/>
      <c r="AC486" s="28"/>
      <c r="AD486" s="5"/>
      <c r="AE486" s="14"/>
      <c r="AF486" s="5"/>
      <c r="AG486" s="7"/>
    </row>
    <row r="487" spans="1:33" s="54" customFormat="1">
      <c r="A487" s="8" t="s">
        <v>2208</v>
      </c>
      <c r="B487" s="8" t="s">
        <v>2209</v>
      </c>
      <c r="C487" s="9" t="s">
        <v>275</v>
      </c>
      <c r="D487" s="185" t="s">
        <v>2210</v>
      </c>
      <c r="E487" s="188" t="s">
        <v>2211</v>
      </c>
      <c r="F487" s="9" t="s">
        <v>157</v>
      </c>
      <c r="G487" s="9" t="s">
        <v>147</v>
      </c>
      <c r="H487" s="10">
        <v>0</v>
      </c>
      <c r="I487" s="11">
        <v>36</v>
      </c>
      <c r="J487" s="24">
        <v>0</v>
      </c>
      <c r="K487" s="12"/>
      <c r="L487" s="14">
        <v>0</v>
      </c>
      <c r="M487" s="14"/>
      <c r="N487" s="21">
        <v>0</v>
      </c>
      <c r="O487" s="14"/>
      <c r="P487" s="21">
        <v>9252</v>
      </c>
      <c r="Q487" s="14"/>
      <c r="R487" s="21">
        <v>9252</v>
      </c>
      <c r="S487" s="14"/>
      <c r="T487" s="21">
        <v>74004</v>
      </c>
      <c r="U487" s="14"/>
      <c r="V487" s="22">
        <v>92508</v>
      </c>
      <c r="W487" s="14"/>
      <c r="X487" s="5" t="str">
        <f t="shared" si="7"/>
        <v>No</v>
      </c>
      <c r="Y487" s="14"/>
      <c r="Z487" s="5"/>
      <c r="AA487" s="14"/>
      <c r="AB487" s="5"/>
      <c r="AC487" s="28"/>
      <c r="AD487" s="5"/>
      <c r="AE487" s="14"/>
      <c r="AF487" s="5"/>
      <c r="AG487" s="7"/>
    </row>
    <row r="488" spans="1:33" s="54" customFormat="1">
      <c r="A488" s="8" t="s">
        <v>1107</v>
      </c>
      <c r="B488" s="8" t="s">
        <v>1108</v>
      </c>
      <c r="C488" s="9" t="s">
        <v>58</v>
      </c>
      <c r="D488" s="185">
        <v>5002</v>
      </c>
      <c r="E488" s="188">
        <v>50002</v>
      </c>
      <c r="F488" s="9" t="s">
        <v>83</v>
      </c>
      <c r="G488" s="9" t="s">
        <v>84</v>
      </c>
      <c r="H488" s="10">
        <v>206520</v>
      </c>
      <c r="I488" s="11">
        <v>36</v>
      </c>
      <c r="J488" s="24">
        <v>0</v>
      </c>
      <c r="K488" s="12"/>
      <c r="L488" s="14">
        <v>0</v>
      </c>
      <c r="M488" s="14"/>
      <c r="N488" s="21">
        <v>0</v>
      </c>
      <c r="O488" s="14"/>
      <c r="P488" s="21">
        <v>103956</v>
      </c>
      <c r="Q488" s="14"/>
      <c r="R488" s="21">
        <v>0</v>
      </c>
      <c r="S488" s="14"/>
      <c r="T488" s="21">
        <v>326305</v>
      </c>
      <c r="U488" s="14"/>
      <c r="V488" s="22">
        <v>430261</v>
      </c>
      <c r="W488" s="14"/>
      <c r="X488" s="5" t="str">
        <f t="shared" si="7"/>
        <v>No</v>
      </c>
      <c r="Y488" s="14"/>
      <c r="Z488" s="5"/>
      <c r="AA488" s="14"/>
      <c r="AB488" s="5"/>
      <c r="AC488" s="28"/>
      <c r="AD488" s="5"/>
      <c r="AE488" s="14"/>
      <c r="AF488" s="5"/>
      <c r="AG488" s="7"/>
    </row>
    <row r="489" spans="1:33" s="54" customFormat="1">
      <c r="A489" s="8" t="s">
        <v>696</v>
      </c>
      <c r="B489" s="8" t="s">
        <v>697</v>
      </c>
      <c r="C489" s="9" t="s">
        <v>217</v>
      </c>
      <c r="D489" s="185">
        <v>3072</v>
      </c>
      <c r="E489" s="188">
        <v>30072</v>
      </c>
      <c r="F489" s="9" t="s">
        <v>83</v>
      </c>
      <c r="G489" s="9" t="s">
        <v>84</v>
      </c>
      <c r="H489" s="10">
        <v>141576</v>
      </c>
      <c r="I489" s="11">
        <v>36</v>
      </c>
      <c r="J489" s="24">
        <v>0</v>
      </c>
      <c r="K489" s="12"/>
      <c r="L489" s="14">
        <v>0</v>
      </c>
      <c r="M489" s="14"/>
      <c r="N489" s="21">
        <v>0</v>
      </c>
      <c r="O489" s="14"/>
      <c r="P489" s="21">
        <v>102244</v>
      </c>
      <c r="Q489" s="14"/>
      <c r="R489" s="21">
        <v>76347</v>
      </c>
      <c r="S489" s="14"/>
      <c r="T489" s="21">
        <v>610772</v>
      </c>
      <c r="U489" s="14"/>
      <c r="V489" s="22">
        <v>789363</v>
      </c>
      <c r="W489" s="14"/>
      <c r="X489" s="5" t="str">
        <f t="shared" si="7"/>
        <v>No</v>
      </c>
      <c r="Y489" s="14"/>
      <c r="Z489" s="5"/>
      <c r="AA489" s="14"/>
      <c r="AB489" s="5"/>
      <c r="AC489" s="28"/>
      <c r="AD489" s="5"/>
      <c r="AE489" s="14"/>
      <c r="AF489" s="5"/>
      <c r="AG489" s="7"/>
    </row>
    <row r="490" spans="1:33" s="54" customFormat="1">
      <c r="A490" s="8" t="s">
        <v>2807</v>
      </c>
      <c r="B490" s="8" t="s">
        <v>2808</v>
      </c>
      <c r="C490" s="9" t="s">
        <v>210</v>
      </c>
      <c r="D490" s="185" t="s">
        <v>2809</v>
      </c>
      <c r="E490" s="188" t="s">
        <v>2810</v>
      </c>
      <c r="F490" s="9" t="s">
        <v>157</v>
      </c>
      <c r="G490" s="9" t="s">
        <v>147</v>
      </c>
      <c r="H490" s="10">
        <v>0</v>
      </c>
      <c r="I490" s="11">
        <v>36</v>
      </c>
      <c r="J490" s="24">
        <v>0</v>
      </c>
      <c r="K490" s="12"/>
      <c r="L490" s="14">
        <v>0</v>
      </c>
      <c r="M490" s="14"/>
      <c r="N490" s="21">
        <v>0</v>
      </c>
      <c r="O490" s="14"/>
      <c r="P490" s="21">
        <v>4293</v>
      </c>
      <c r="Q490" s="14"/>
      <c r="R490" s="21">
        <v>18796</v>
      </c>
      <c r="S490" s="14"/>
      <c r="T490" s="21">
        <v>75184</v>
      </c>
      <c r="U490" s="14"/>
      <c r="V490" s="22">
        <v>98273</v>
      </c>
      <c r="W490" s="14"/>
      <c r="X490" s="5" t="str">
        <f t="shared" si="7"/>
        <v>No</v>
      </c>
      <c r="Y490" s="14"/>
      <c r="Z490" s="5"/>
      <c r="AA490" s="14"/>
      <c r="AB490" s="5"/>
      <c r="AC490" s="28"/>
      <c r="AD490" s="5"/>
      <c r="AE490" s="14"/>
      <c r="AF490" s="5"/>
      <c r="AG490" s="7"/>
    </row>
    <row r="491" spans="1:33" s="54" customFormat="1">
      <c r="A491" s="8" t="s">
        <v>2724</v>
      </c>
      <c r="B491" s="8" t="s">
        <v>2725</v>
      </c>
      <c r="C491" s="9" t="s">
        <v>132</v>
      </c>
      <c r="D491" s="185">
        <v>5054</v>
      </c>
      <c r="E491" s="188">
        <v>50054</v>
      </c>
      <c r="F491" s="9" t="s">
        <v>83</v>
      </c>
      <c r="G491" s="9" t="s">
        <v>84</v>
      </c>
      <c r="H491" s="10">
        <v>90580</v>
      </c>
      <c r="I491" s="11">
        <v>36</v>
      </c>
      <c r="J491" s="24">
        <v>0</v>
      </c>
      <c r="K491" s="12"/>
      <c r="L491" s="14">
        <v>0</v>
      </c>
      <c r="M491" s="14"/>
      <c r="N491" s="21">
        <v>0</v>
      </c>
      <c r="O491" s="14"/>
      <c r="P491" s="21">
        <v>296547</v>
      </c>
      <c r="Q491" s="14"/>
      <c r="R491" s="21">
        <v>0</v>
      </c>
      <c r="S491" s="14"/>
      <c r="T491" s="21">
        <v>0</v>
      </c>
      <c r="U491" s="14"/>
      <c r="V491" s="22">
        <v>296547</v>
      </c>
      <c r="W491" s="14"/>
      <c r="X491" s="5" t="str">
        <f t="shared" si="7"/>
        <v>No</v>
      </c>
      <c r="Y491" s="14"/>
      <c r="Z491" s="5"/>
      <c r="AA491" s="14"/>
      <c r="AB491" s="5"/>
      <c r="AC491" s="28"/>
      <c r="AD491" s="5"/>
      <c r="AE491" s="14"/>
      <c r="AF491" s="5"/>
      <c r="AG491" s="7"/>
    </row>
    <row r="492" spans="1:33" s="54" customFormat="1">
      <c r="A492" s="8" t="s">
        <v>6550</v>
      </c>
      <c r="B492" s="8" t="s">
        <v>1264</v>
      </c>
      <c r="C492" s="9" t="s">
        <v>50</v>
      </c>
      <c r="D492" s="185"/>
      <c r="E492" s="188">
        <v>40265</v>
      </c>
      <c r="F492" s="9" t="s">
        <v>125</v>
      </c>
      <c r="G492" s="9" t="s">
        <v>84</v>
      </c>
      <c r="H492" s="10">
        <v>70436</v>
      </c>
      <c r="I492" s="11">
        <v>36</v>
      </c>
      <c r="J492" s="24">
        <v>0</v>
      </c>
      <c r="K492" s="12"/>
      <c r="L492" s="14">
        <v>0</v>
      </c>
      <c r="M492" s="14"/>
      <c r="N492" s="21">
        <v>0</v>
      </c>
      <c r="O492" s="14"/>
      <c r="P492" s="21">
        <v>0</v>
      </c>
      <c r="Q492" s="14"/>
      <c r="R492" s="21">
        <v>0</v>
      </c>
      <c r="S492" s="14"/>
      <c r="T492" s="21">
        <v>0</v>
      </c>
      <c r="U492" s="14"/>
      <c r="V492" s="22">
        <v>0</v>
      </c>
      <c r="W492" s="14"/>
      <c r="X492" s="5" t="str">
        <f t="shared" si="7"/>
        <v>No</v>
      </c>
      <c r="Y492" s="14"/>
      <c r="Z492" s="5"/>
      <c r="AA492" s="14"/>
      <c r="AB492" s="5"/>
      <c r="AC492" s="28"/>
      <c r="AD492" s="5"/>
      <c r="AE492" s="14"/>
      <c r="AF492" s="5"/>
      <c r="AG492" s="7"/>
    </row>
    <row r="493" spans="1:33" s="54" customFormat="1">
      <c r="A493" s="8" t="s">
        <v>1647</v>
      </c>
      <c r="B493" s="8" t="s">
        <v>1648</v>
      </c>
      <c r="C493" s="9" t="s">
        <v>178</v>
      </c>
      <c r="D493" s="185" t="s">
        <v>1649</v>
      </c>
      <c r="E493" s="188" t="s">
        <v>1650</v>
      </c>
      <c r="F493" s="9" t="s">
        <v>83</v>
      </c>
      <c r="G493" s="9" t="s">
        <v>147</v>
      </c>
      <c r="H493" s="10">
        <v>0</v>
      </c>
      <c r="I493" s="11">
        <v>35</v>
      </c>
      <c r="J493" s="24">
        <v>0</v>
      </c>
      <c r="K493" s="12"/>
      <c r="L493" s="14">
        <v>0</v>
      </c>
      <c r="M493" s="14"/>
      <c r="N493" s="21">
        <v>0</v>
      </c>
      <c r="O493" s="14"/>
      <c r="P493" s="21">
        <v>0</v>
      </c>
      <c r="Q493" s="14"/>
      <c r="R493" s="21">
        <v>72832</v>
      </c>
      <c r="S493" s="14"/>
      <c r="T493" s="21">
        <v>79232</v>
      </c>
      <c r="U493" s="14"/>
      <c r="V493" s="22">
        <v>152064</v>
      </c>
      <c r="W493" s="14"/>
      <c r="X493" s="5" t="str">
        <f t="shared" si="7"/>
        <v>No</v>
      </c>
      <c r="Y493" s="14"/>
      <c r="Z493" s="5"/>
      <c r="AA493" s="14"/>
      <c r="AB493" s="5"/>
      <c r="AC493" s="28"/>
      <c r="AD493" s="5"/>
      <c r="AE493" s="14"/>
      <c r="AF493" s="5"/>
      <c r="AG493" s="7"/>
    </row>
    <row r="494" spans="1:33" s="54" customFormat="1">
      <c r="A494" s="8" t="s">
        <v>1348</v>
      </c>
      <c r="B494" s="8" t="s">
        <v>588</v>
      </c>
      <c r="C494" s="9" t="s">
        <v>91</v>
      </c>
      <c r="D494" s="185">
        <v>9142</v>
      </c>
      <c r="E494" s="188">
        <v>90142</v>
      </c>
      <c r="F494" s="9" t="s">
        <v>214</v>
      </c>
      <c r="G494" s="9" t="s">
        <v>84</v>
      </c>
      <c r="H494" s="10">
        <v>72794</v>
      </c>
      <c r="I494" s="11">
        <v>35</v>
      </c>
      <c r="J494" s="24">
        <v>468526</v>
      </c>
      <c r="K494" s="12"/>
      <c r="L494" s="14">
        <v>0</v>
      </c>
      <c r="M494" s="14"/>
      <c r="N494" s="21">
        <v>0</v>
      </c>
      <c r="O494" s="14"/>
      <c r="P494" s="21">
        <v>0</v>
      </c>
      <c r="Q494" s="14"/>
      <c r="R494" s="21">
        <v>0</v>
      </c>
      <c r="S494" s="14"/>
      <c r="T494" s="21">
        <v>1874104</v>
      </c>
      <c r="U494" s="14"/>
      <c r="V494" s="22">
        <v>2342630</v>
      </c>
      <c r="W494" s="14"/>
      <c r="X494" s="5" t="str">
        <f t="shared" si="7"/>
        <v>No</v>
      </c>
      <c r="Y494" s="14"/>
      <c r="Z494" s="5"/>
      <c r="AA494" s="14"/>
      <c r="AB494" s="5"/>
      <c r="AC494" s="28"/>
      <c r="AD494" s="5"/>
      <c r="AE494" s="14"/>
      <c r="AF494" s="5"/>
      <c r="AG494" s="7"/>
    </row>
    <row r="495" spans="1:33" s="54" customFormat="1">
      <c r="A495" s="8" t="s">
        <v>3382</v>
      </c>
      <c r="B495" s="8" t="s">
        <v>1355</v>
      </c>
      <c r="C495" s="9" t="s">
        <v>91</v>
      </c>
      <c r="D495" s="185">
        <v>9017</v>
      </c>
      <c r="E495" s="188">
        <v>90017</v>
      </c>
      <c r="F495" s="9" t="s">
        <v>83</v>
      </c>
      <c r="G495" s="9" t="s">
        <v>84</v>
      </c>
      <c r="H495" s="10">
        <v>308231</v>
      </c>
      <c r="I495" s="11">
        <v>35</v>
      </c>
      <c r="J495" s="24">
        <v>0</v>
      </c>
      <c r="K495" s="12"/>
      <c r="L495" s="14">
        <v>0</v>
      </c>
      <c r="M495" s="14"/>
      <c r="N495" s="21">
        <v>0</v>
      </c>
      <c r="O495" s="14"/>
      <c r="P495" s="21">
        <v>0</v>
      </c>
      <c r="Q495" s="14"/>
      <c r="R495" s="21">
        <v>396675</v>
      </c>
      <c r="S495" s="14"/>
      <c r="T495" s="21">
        <v>236587</v>
      </c>
      <c r="U495" s="14"/>
      <c r="V495" s="22">
        <v>633262</v>
      </c>
      <c r="W495" s="14"/>
      <c r="X495" s="5" t="str">
        <f t="shared" si="7"/>
        <v>No</v>
      </c>
      <c r="Y495" s="14"/>
      <c r="Z495" s="5"/>
      <c r="AA495" s="14"/>
      <c r="AB495" s="5"/>
      <c r="AC495" s="28"/>
      <c r="AD495" s="5"/>
      <c r="AE495" s="14"/>
      <c r="AF495" s="5"/>
      <c r="AG495" s="7"/>
    </row>
    <row r="496" spans="1:33" s="54" customFormat="1">
      <c r="A496" s="8" t="s">
        <v>1327</v>
      </c>
      <c r="B496" s="8" t="s">
        <v>644</v>
      </c>
      <c r="C496" s="9" t="s">
        <v>235</v>
      </c>
      <c r="D496" s="185">
        <v>4147</v>
      </c>
      <c r="E496" s="188">
        <v>40147</v>
      </c>
      <c r="F496" s="9" t="s">
        <v>214</v>
      </c>
      <c r="G496" s="9" t="s">
        <v>84</v>
      </c>
      <c r="H496" s="10">
        <v>884891</v>
      </c>
      <c r="I496" s="11">
        <v>35</v>
      </c>
      <c r="J496" s="24">
        <v>0</v>
      </c>
      <c r="K496" s="12"/>
      <c r="L496" s="14">
        <v>0</v>
      </c>
      <c r="M496" s="14"/>
      <c r="N496" s="21">
        <v>0</v>
      </c>
      <c r="O496" s="14"/>
      <c r="P496" s="21">
        <v>0</v>
      </c>
      <c r="Q496" s="14"/>
      <c r="R496" s="21">
        <v>0</v>
      </c>
      <c r="S496" s="14"/>
      <c r="T496" s="21">
        <v>0</v>
      </c>
      <c r="U496" s="14"/>
      <c r="V496" s="22">
        <v>0</v>
      </c>
      <c r="W496" s="14"/>
      <c r="X496" s="5" t="str">
        <f t="shared" si="7"/>
        <v>No</v>
      </c>
      <c r="Y496" s="14"/>
      <c r="Z496" s="5"/>
      <c r="AA496" s="14"/>
      <c r="AB496" s="5"/>
      <c r="AC496" s="28"/>
      <c r="AD496" s="5"/>
      <c r="AE496" s="14"/>
      <c r="AF496" s="5"/>
      <c r="AG496" s="7"/>
    </row>
    <row r="497" spans="1:33" s="54" customFormat="1">
      <c r="A497" s="8" t="s">
        <v>2626</v>
      </c>
      <c r="B497" s="8" t="s">
        <v>6108</v>
      </c>
      <c r="C497" s="9" t="s">
        <v>288</v>
      </c>
      <c r="D497" s="185" t="s">
        <v>2627</v>
      </c>
      <c r="E497" s="188" t="s">
        <v>2628</v>
      </c>
      <c r="F497" s="9" t="s">
        <v>88</v>
      </c>
      <c r="G497" s="9" t="s">
        <v>147</v>
      </c>
      <c r="H497" s="10">
        <v>0</v>
      </c>
      <c r="I497" s="11">
        <v>35</v>
      </c>
      <c r="J497" s="24">
        <v>0</v>
      </c>
      <c r="K497" s="12"/>
      <c r="L497" s="14">
        <v>0</v>
      </c>
      <c r="M497" s="14"/>
      <c r="N497" s="21">
        <v>0</v>
      </c>
      <c r="O497" s="14"/>
      <c r="P497" s="21">
        <v>58161</v>
      </c>
      <c r="Q497" s="14"/>
      <c r="R497" s="21">
        <v>336509</v>
      </c>
      <c r="S497" s="14"/>
      <c r="T497" s="21">
        <v>532321</v>
      </c>
      <c r="U497" s="14"/>
      <c r="V497" s="22">
        <v>926991</v>
      </c>
      <c r="W497" s="14"/>
      <c r="X497" s="5" t="str">
        <f t="shared" si="7"/>
        <v>No</v>
      </c>
      <c r="Y497" s="14"/>
      <c r="Z497" s="5"/>
      <c r="AA497" s="14"/>
      <c r="AB497" s="5"/>
      <c r="AC497" s="28"/>
      <c r="AD497" s="5"/>
      <c r="AE497" s="14"/>
      <c r="AF497" s="5"/>
      <c r="AG497" s="7"/>
    </row>
    <row r="498" spans="1:33" s="54" customFormat="1">
      <c r="A498" s="8" t="s">
        <v>2767</v>
      </c>
      <c r="B498" s="8" t="s">
        <v>1880</v>
      </c>
      <c r="C498" s="9" t="s">
        <v>265</v>
      </c>
      <c r="D498" s="185">
        <v>7008</v>
      </c>
      <c r="E498" s="188">
        <v>70008</v>
      </c>
      <c r="F498" s="9" t="s">
        <v>83</v>
      </c>
      <c r="G498" s="9" t="s">
        <v>84</v>
      </c>
      <c r="H498" s="10">
        <v>177844</v>
      </c>
      <c r="I498" s="11">
        <v>35</v>
      </c>
      <c r="J498" s="24">
        <v>0</v>
      </c>
      <c r="K498" s="12"/>
      <c r="L498" s="14">
        <v>0</v>
      </c>
      <c r="M498" s="14"/>
      <c r="N498" s="21">
        <v>0</v>
      </c>
      <c r="O498" s="14"/>
      <c r="P498" s="21">
        <v>301324</v>
      </c>
      <c r="Q498" s="14"/>
      <c r="R498" s="21">
        <v>0</v>
      </c>
      <c r="S498" s="14"/>
      <c r="T498" s="21">
        <v>102000</v>
      </c>
      <c r="U498" s="14"/>
      <c r="V498" s="22">
        <v>403324</v>
      </c>
      <c r="W498" s="14"/>
      <c r="X498" s="5" t="str">
        <f t="shared" si="7"/>
        <v>No</v>
      </c>
      <c r="Y498" s="14"/>
      <c r="Z498" s="5"/>
      <c r="AA498" s="14"/>
      <c r="AB498" s="5"/>
      <c r="AC498" s="28"/>
      <c r="AD498" s="5"/>
      <c r="AE498" s="14"/>
      <c r="AF498" s="5"/>
      <c r="AG498" s="7"/>
    </row>
    <row r="499" spans="1:33" s="54" customFormat="1">
      <c r="A499" s="8" t="s">
        <v>1997</v>
      </c>
      <c r="B499" s="8" t="s">
        <v>1998</v>
      </c>
      <c r="C499" s="9" t="s">
        <v>39</v>
      </c>
      <c r="D499" s="185">
        <v>9219</v>
      </c>
      <c r="E499" s="188">
        <v>90219</v>
      </c>
      <c r="F499" s="9" t="s">
        <v>88</v>
      </c>
      <c r="G499" s="9" t="s">
        <v>84</v>
      </c>
      <c r="H499" s="10">
        <v>71957</v>
      </c>
      <c r="I499" s="11">
        <v>35</v>
      </c>
      <c r="J499" s="24">
        <v>0</v>
      </c>
      <c r="K499" s="12"/>
      <c r="L499" s="14">
        <v>0</v>
      </c>
      <c r="M499" s="14"/>
      <c r="N499" s="21">
        <v>0</v>
      </c>
      <c r="O499" s="14"/>
      <c r="P499" s="21">
        <v>1099064</v>
      </c>
      <c r="Q499" s="14"/>
      <c r="R499" s="21">
        <v>0</v>
      </c>
      <c r="S499" s="14"/>
      <c r="T499" s="21">
        <v>1955568</v>
      </c>
      <c r="U499" s="14"/>
      <c r="V499" s="22">
        <v>3054632</v>
      </c>
      <c r="W499" s="14"/>
      <c r="X499" s="5" t="str">
        <f t="shared" si="7"/>
        <v>No</v>
      </c>
      <c r="Y499" s="14"/>
      <c r="Z499" s="5"/>
      <c r="AA499" s="14"/>
      <c r="AB499" s="5"/>
      <c r="AC499" s="28"/>
      <c r="AD499" s="5"/>
      <c r="AE499" s="14"/>
      <c r="AF499" s="5"/>
      <c r="AG499" s="7"/>
    </row>
    <row r="500" spans="1:33" s="54" customFormat="1">
      <c r="A500" s="8" t="s">
        <v>1774</v>
      </c>
      <c r="B500" s="8" t="s">
        <v>1775</v>
      </c>
      <c r="C500" s="9" t="s">
        <v>274</v>
      </c>
      <c r="D500" s="185" t="s">
        <v>1776</v>
      </c>
      <c r="E500" s="188" t="s">
        <v>1777</v>
      </c>
      <c r="F500" s="9" t="s">
        <v>88</v>
      </c>
      <c r="G500" s="9" t="s">
        <v>147</v>
      </c>
      <c r="H500" s="10">
        <v>0</v>
      </c>
      <c r="I500" s="11">
        <v>35</v>
      </c>
      <c r="J500" s="24">
        <v>0</v>
      </c>
      <c r="K500" s="12"/>
      <c r="L500" s="14">
        <v>0</v>
      </c>
      <c r="M500" s="14"/>
      <c r="N500" s="21">
        <v>0</v>
      </c>
      <c r="O500" s="14"/>
      <c r="P500" s="21">
        <v>6651</v>
      </c>
      <c r="Q500" s="14"/>
      <c r="R500" s="21">
        <v>3850</v>
      </c>
      <c r="S500" s="14"/>
      <c r="T500" s="21">
        <v>30800</v>
      </c>
      <c r="U500" s="14"/>
      <c r="V500" s="22">
        <v>41301</v>
      </c>
      <c r="W500" s="14"/>
      <c r="X500" s="5" t="str">
        <f t="shared" si="7"/>
        <v>No</v>
      </c>
      <c r="Y500" s="14"/>
      <c r="Z500" s="5"/>
      <c r="AA500" s="14"/>
      <c r="AB500" s="5"/>
      <c r="AC500" s="28"/>
      <c r="AD500" s="5"/>
      <c r="AE500" s="14"/>
      <c r="AF500" s="5"/>
      <c r="AG500" s="7"/>
    </row>
    <row r="501" spans="1:33" s="54" customFormat="1">
      <c r="A501" s="8" t="s">
        <v>3083</v>
      </c>
      <c r="B501" s="8" t="s">
        <v>3084</v>
      </c>
      <c r="C501" s="9" t="s">
        <v>171</v>
      </c>
      <c r="D501" s="185" t="s">
        <v>3085</v>
      </c>
      <c r="E501" s="188" t="s">
        <v>3086</v>
      </c>
      <c r="F501" s="9" t="s">
        <v>113</v>
      </c>
      <c r="G501" s="9" t="s">
        <v>147</v>
      </c>
      <c r="H501" s="10">
        <v>0</v>
      </c>
      <c r="I501" s="11">
        <v>35</v>
      </c>
      <c r="J501" s="24">
        <v>0</v>
      </c>
      <c r="K501" s="12"/>
      <c r="L501" s="14">
        <v>142909</v>
      </c>
      <c r="M501" s="14"/>
      <c r="N501" s="21">
        <v>0</v>
      </c>
      <c r="O501" s="14"/>
      <c r="P501" s="21">
        <v>0</v>
      </c>
      <c r="Q501" s="14"/>
      <c r="R501" s="21">
        <v>0</v>
      </c>
      <c r="S501" s="14"/>
      <c r="T501" s="21">
        <v>368194</v>
      </c>
      <c r="U501" s="14"/>
      <c r="V501" s="22">
        <v>511103</v>
      </c>
      <c r="W501" s="14"/>
      <c r="X501" s="5" t="str">
        <f t="shared" si="7"/>
        <v>No</v>
      </c>
      <c r="Y501" s="14"/>
      <c r="Z501" s="5"/>
      <c r="AA501" s="14"/>
      <c r="AB501" s="5"/>
      <c r="AC501" s="28"/>
      <c r="AD501" s="5"/>
      <c r="AE501" s="14"/>
      <c r="AF501" s="5"/>
      <c r="AG501" s="7"/>
    </row>
    <row r="502" spans="1:33" s="54" customFormat="1">
      <c r="A502" s="8" t="s">
        <v>1762</v>
      </c>
      <c r="B502" s="8" t="s">
        <v>1763</v>
      </c>
      <c r="C502" s="9" t="s">
        <v>274</v>
      </c>
      <c r="D502" s="185" t="s">
        <v>1764</v>
      </c>
      <c r="E502" s="188" t="s">
        <v>1765</v>
      </c>
      <c r="F502" s="9" t="s">
        <v>83</v>
      </c>
      <c r="G502" s="9" t="s">
        <v>147</v>
      </c>
      <c r="H502" s="10">
        <v>0</v>
      </c>
      <c r="I502" s="11">
        <v>35</v>
      </c>
      <c r="J502" s="24">
        <v>0</v>
      </c>
      <c r="K502" s="12"/>
      <c r="L502" s="14">
        <v>0</v>
      </c>
      <c r="M502" s="14"/>
      <c r="N502" s="21">
        <v>0</v>
      </c>
      <c r="O502" s="14"/>
      <c r="P502" s="21">
        <v>101259</v>
      </c>
      <c r="Q502" s="14"/>
      <c r="R502" s="21">
        <v>99398</v>
      </c>
      <c r="S502" s="14"/>
      <c r="T502" s="21">
        <v>279201</v>
      </c>
      <c r="U502" s="14"/>
      <c r="V502" s="22">
        <v>479858</v>
      </c>
      <c r="W502" s="14"/>
      <c r="X502" s="5" t="str">
        <f t="shared" si="7"/>
        <v>No</v>
      </c>
      <c r="Y502" s="14"/>
      <c r="Z502" s="5"/>
      <c r="AA502" s="14"/>
      <c r="AB502" s="5"/>
      <c r="AC502" s="28"/>
      <c r="AD502" s="5"/>
      <c r="AE502" s="14"/>
      <c r="AF502" s="5"/>
      <c r="AG502" s="7"/>
    </row>
    <row r="503" spans="1:33" s="54" customFormat="1">
      <c r="A503" s="8" t="s">
        <v>5932</v>
      </c>
      <c r="B503" s="8" t="s">
        <v>6077</v>
      </c>
      <c r="C503" s="9" t="s">
        <v>163</v>
      </c>
      <c r="D503" s="185"/>
      <c r="E503" s="188">
        <v>10183</v>
      </c>
      <c r="F503" s="9" t="s">
        <v>88</v>
      </c>
      <c r="G503" s="9" t="s">
        <v>84</v>
      </c>
      <c r="H503" s="10">
        <v>246695</v>
      </c>
      <c r="I503" s="11">
        <v>35</v>
      </c>
      <c r="J503" s="24">
        <v>18384724</v>
      </c>
      <c r="K503" s="12"/>
      <c r="L503" s="14">
        <v>0</v>
      </c>
      <c r="M503" s="14"/>
      <c r="N503" s="21">
        <v>0</v>
      </c>
      <c r="O503" s="14"/>
      <c r="P503" s="21">
        <v>0</v>
      </c>
      <c r="Q503" s="14"/>
      <c r="R503" s="21">
        <v>0</v>
      </c>
      <c r="S503" s="14"/>
      <c r="T503" s="21">
        <v>0</v>
      </c>
      <c r="U503" s="14"/>
      <c r="V503" s="22">
        <v>18384724</v>
      </c>
      <c r="W503" s="14"/>
      <c r="X503" s="5" t="str">
        <f t="shared" si="7"/>
        <v>No</v>
      </c>
      <c r="Y503" s="14"/>
      <c r="Z503" s="5"/>
      <c r="AA503" s="14"/>
      <c r="AB503" s="5"/>
      <c r="AC503" s="28"/>
      <c r="AD503" s="5"/>
      <c r="AE503" s="14"/>
      <c r="AF503" s="5"/>
      <c r="AG503" s="7"/>
    </row>
    <row r="504" spans="1:33" s="54" customFormat="1">
      <c r="A504" s="8" t="s">
        <v>1796</v>
      </c>
      <c r="B504" s="8" t="s">
        <v>1797</v>
      </c>
      <c r="C504" s="9" t="s">
        <v>141</v>
      </c>
      <c r="D504" s="185">
        <v>3076</v>
      </c>
      <c r="E504" s="188">
        <v>30076</v>
      </c>
      <c r="F504" s="9" t="s">
        <v>88</v>
      </c>
      <c r="G504" s="9" t="s">
        <v>84</v>
      </c>
      <c r="H504" s="10">
        <v>75689</v>
      </c>
      <c r="I504" s="11">
        <v>35</v>
      </c>
      <c r="J504" s="24">
        <v>0</v>
      </c>
      <c r="K504" s="12"/>
      <c r="L504" s="14">
        <v>28691</v>
      </c>
      <c r="M504" s="14"/>
      <c r="N504" s="21">
        <v>0</v>
      </c>
      <c r="O504" s="14"/>
      <c r="P504" s="21">
        <v>12659</v>
      </c>
      <c r="Q504" s="14"/>
      <c r="R504" s="21">
        <v>505171</v>
      </c>
      <c r="S504" s="14"/>
      <c r="T504" s="21">
        <v>2069468</v>
      </c>
      <c r="U504" s="14"/>
      <c r="V504" s="22">
        <v>2615989</v>
      </c>
      <c r="W504" s="14"/>
      <c r="X504" s="5" t="str">
        <f t="shared" si="7"/>
        <v>No</v>
      </c>
      <c r="Y504" s="14"/>
      <c r="Z504" s="5"/>
      <c r="AA504" s="14"/>
      <c r="AB504" s="5"/>
      <c r="AC504" s="28"/>
      <c r="AD504" s="5"/>
      <c r="AE504" s="14"/>
      <c r="AF504" s="5"/>
      <c r="AG504" s="7"/>
    </row>
    <row r="505" spans="1:33" s="54" customFormat="1">
      <c r="A505" s="8" t="s">
        <v>1523</v>
      </c>
      <c r="B505" s="8" t="s">
        <v>1524</v>
      </c>
      <c r="C505" s="9" t="s">
        <v>178</v>
      </c>
      <c r="D505" s="185" t="s">
        <v>1525</v>
      </c>
      <c r="E505" s="188" t="s">
        <v>1526</v>
      </c>
      <c r="F505" s="9" t="s">
        <v>88</v>
      </c>
      <c r="G505" s="9" t="s">
        <v>147</v>
      </c>
      <c r="H505" s="10">
        <v>0</v>
      </c>
      <c r="I505" s="11">
        <v>34</v>
      </c>
      <c r="J505" s="24">
        <v>0</v>
      </c>
      <c r="K505" s="12"/>
      <c r="L505" s="14">
        <v>0</v>
      </c>
      <c r="M505" s="14"/>
      <c r="N505" s="21">
        <v>0</v>
      </c>
      <c r="O505" s="14"/>
      <c r="P505" s="21">
        <v>0</v>
      </c>
      <c r="Q505" s="14"/>
      <c r="R505" s="21">
        <v>996107</v>
      </c>
      <c r="S505" s="14"/>
      <c r="T505" s="21">
        <v>2907717</v>
      </c>
      <c r="U505" s="14"/>
      <c r="V505" s="22">
        <v>3903824</v>
      </c>
      <c r="W505" s="14"/>
      <c r="X505" s="5" t="str">
        <f t="shared" si="7"/>
        <v>No</v>
      </c>
      <c r="Y505" s="14"/>
      <c r="Z505" s="5"/>
      <c r="AA505" s="14"/>
      <c r="AB505" s="5"/>
      <c r="AC505" s="28"/>
      <c r="AD505" s="5"/>
      <c r="AE505" s="14"/>
      <c r="AF505" s="5"/>
      <c r="AG505" s="7"/>
    </row>
    <row r="506" spans="1:33" s="54" customFormat="1">
      <c r="A506" s="8" t="s">
        <v>6149</v>
      </c>
      <c r="B506" s="8" t="s">
        <v>2986</v>
      </c>
      <c r="C506" s="9" t="s">
        <v>91</v>
      </c>
      <c r="D506" s="185"/>
      <c r="E506" s="188">
        <v>99423</v>
      </c>
      <c r="F506" s="9" t="s">
        <v>83</v>
      </c>
      <c r="G506" s="9" t="s">
        <v>84</v>
      </c>
      <c r="H506" s="10">
        <v>12150996</v>
      </c>
      <c r="I506" s="11">
        <v>34</v>
      </c>
      <c r="J506" s="24">
        <v>0</v>
      </c>
      <c r="K506" s="12"/>
      <c r="L506" s="14">
        <v>0</v>
      </c>
      <c r="M506" s="14"/>
      <c r="N506" s="21">
        <v>0</v>
      </c>
      <c r="O506" s="14"/>
      <c r="P506" s="21">
        <v>286957</v>
      </c>
      <c r="Q506" s="14"/>
      <c r="R506" s="21">
        <v>0</v>
      </c>
      <c r="S506" s="14"/>
      <c r="T506" s="21">
        <v>144962</v>
      </c>
      <c r="U506" s="14"/>
      <c r="V506" s="22">
        <v>431919</v>
      </c>
      <c r="W506" s="14"/>
      <c r="X506" s="5" t="str">
        <f t="shared" si="7"/>
        <v>No</v>
      </c>
      <c r="Y506" s="14"/>
      <c r="Z506" s="5"/>
      <c r="AA506" s="14"/>
      <c r="AB506" s="5"/>
      <c r="AC506" s="28"/>
      <c r="AD506" s="5"/>
      <c r="AE506" s="14"/>
      <c r="AF506" s="5"/>
      <c r="AG506" s="7"/>
    </row>
    <row r="507" spans="1:33" s="54" customFormat="1">
      <c r="A507" s="8" t="s">
        <v>1046</v>
      </c>
      <c r="B507" s="8" t="s">
        <v>1047</v>
      </c>
      <c r="C507" s="9" t="s">
        <v>91</v>
      </c>
      <c r="D507" s="185">
        <v>9061</v>
      </c>
      <c r="E507" s="188">
        <v>90061</v>
      </c>
      <c r="F507" s="9" t="s">
        <v>88</v>
      </c>
      <c r="G507" s="9" t="s">
        <v>84</v>
      </c>
      <c r="H507" s="10">
        <v>116719</v>
      </c>
      <c r="I507" s="11">
        <v>34</v>
      </c>
      <c r="J507" s="24">
        <v>0</v>
      </c>
      <c r="K507" s="12"/>
      <c r="L507" s="14">
        <v>0</v>
      </c>
      <c r="M507" s="14"/>
      <c r="N507" s="21">
        <v>0</v>
      </c>
      <c r="O507" s="14"/>
      <c r="P507" s="21">
        <v>0</v>
      </c>
      <c r="Q507" s="14"/>
      <c r="R507" s="21">
        <v>86577</v>
      </c>
      <c r="S507" s="14"/>
      <c r="T507" s="21">
        <v>0</v>
      </c>
      <c r="U507" s="14"/>
      <c r="V507" s="22">
        <v>86577</v>
      </c>
      <c r="W507" s="14"/>
      <c r="X507" s="5" t="str">
        <f t="shared" si="7"/>
        <v>No</v>
      </c>
      <c r="Y507" s="14"/>
      <c r="Z507" s="5"/>
      <c r="AA507" s="14"/>
      <c r="AB507" s="5"/>
      <c r="AC507" s="28"/>
      <c r="AD507" s="5"/>
      <c r="AE507" s="14"/>
      <c r="AF507" s="5"/>
      <c r="AG507" s="7"/>
    </row>
    <row r="508" spans="1:33" s="54" customFormat="1">
      <c r="A508" s="8" t="s">
        <v>3539</v>
      </c>
      <c r="B508" s="8" t="s">
        <v>2356</v>
      </c>
      <c r="C508" s="9" t="s">
        <v>109</v>
      </c>
      <c r="D508" s="185" t="s">
        <v>3540</v>
      </c>
      <c r="E508" s="188" t="s">
        <v>3541</v>
      </c>
      <c r="F508" s="9" t="s">
        <v>83</v>
      </c>
      <c r="G508" s="9" t="s">
        <v>147</v>
      </c>
      <c r="H508" s="10">
        <v>0</v>
      </c>
      <c r="I508" s="11">
        <v>34</v>
      </c>
      <c r="J508" s="24">
        <v>0</v>
      </c>
      <c r="K508" s="12"/>
      <c r="L508" s="14">
        <v>0</v>
      </c>
      <c r="M508" s="14"/>
      <c r="N508" s="21">
        <v>0</v>
      </c>
      <c r="O508" s="14"/>
      <c r="P508" s="21">
        <v>0</v>
      </c>
      <c r="Q508" s="14"/>
      <c r="R508" s="21">
        <v>0</v>
      </c>
      <c r="S508" s="14"/>
      <c r="T508" s="21">
        <v>94555</v>
      </c>
      <c r="U508" s="14"/>
      <c r="V508" s="22">
        <v>94555</v>
      </c>
      <c r="W508" s="14"/>
      <c r="X508" s="5" t="str">
        <f t="shared" si="7"/>
        <v>No</v>
      </c>
      <c r="Y508" s="14"/>
      <c r="Z508" s="5"/>
      <c r="AA508" s="14"/>
      <c r="AB508" s="5"/>
      <c r="AC508" s="28"/>
      <c r="AD508" s="5"/>
      <c r="AE508" s="14"/>
      <c r="AF508" s="5"/>
      <c r="AG508" s="7"/>
    </row>
    <row r="509" spans="1:33" s="54" customFormat="1">
      <c r="A509" s="8" t="s">
        <v>5531</v>
      </c>
      <c r="B509" s="8" t="s">
        <v>1969</v>
      </c>
      <c r="C509" s="9" t="s">
        <v>132</v>
      </c>
      <c r="D509" s="185" t="s">
        <v>5532</v>
      </c>
      <c r="E509" s="188" t="s">
        <v>5533</v>
      </c>
      <c r="F509" s="9" t="s">
        <v>157</v>
      </c>
      <c r="G509" s="9" t="s">
        <v>147</v>
      </c>
      <c r="H509" s="10">
        <v>0</v>
      </c>
      <c r="I509" s="11">
        <v>34</v>
      </c>
      <c r="J509" s="24">
        <v>0</v>
      </c>
      <c r="K509" s="12"/>
      <c r="L509" s="14">
        <v>0</v>
      </c>
      <c r="M509" s="14"/>
      <c r="N509" s="21">
        <v>0</v>
      </c>
      <c r="O509" s="14"/>
      <c r="P509" s="21">
        <v>28500</v>
      </c>
      <c r="Q509" s="14"/>
      <c r="R509" s="21">
        <v>0</v>
      </c>
      <c r="S509" s="14"/>
      <c r="T509" s="21">
        <v>114000</v>
      </c>
      <c r="U509" s="14"/>
      <c r="V509" s="22">
        <v>142500</v>
      </c>
      <c r="W509" s="14"/>
      <c r="X509" s="5" t="str">
        <f t="shared" si="7"/>
        <v>No</v>
      </c>
      <c r="Y509" s="14"/>
      <c r="Z509" s="5"/>
      <c r="AA509" s="14"/>
      <c r="AB509" s="5"/>
      <c r="AC509" s="28"/>
      <c r="AD509" s="5"/>
      <c r="AE509" s="14"/>
      <c r="AF509" s="5"/>
      <c r="AG509" s="7"/>
    </row>
    <row r="510" spans="1:33" s="54" customFormat="1">
      <c r="A510" s="8" t="s">
        <v>4145</v>
      </c>
      <c r="B510" s="8" t="s">
        <v>4146</v>
      </c>
      <c r="C510" s="9" t="s">
        <v>171</v>
      </c>
      <c r="D510" s="185">
        <v>4104</v>
      </c>
      <c r="E510" s="188">
        <v>40104</v>
      </c>
      <c r="F510" s="9" t="s">
        <v>83</v>
      </c>
      <c r="G510" s="9" t="s">
        <v>84</v>
      </c>
      <c r="H510" s="10">
        <v>149422</v>
      </c>
      <c r="I510" s="11">
        <v>34</v>
      </c>
      <c r="J510" s="24">
        <v>0</v>
      </c>
      <c r="K510" s="12"/>
      <c r="L510" s="14">
        <v>0</v>
      </c>
      <c r="M510" s="14"/>
      <c r="N510" s="21">
        <v>0</v>
      </c>
      <c r="O510" s="14"/>
      <c r="P510" s="21">
        <v>0</v>
      </c>
      <c r="Q510" s="14"/>
      <c r="R510" s="21">
        <v>67307</v>
      </c>
      <c r="S510" s="14"/>
      <c r="T510" s="21">
        <v>255991</v>
      </c>
      <c r="U510" s="14"/>
      <c r="V510" s="22">
        <v>323298</v>
      </c>
      <c r="W510" s="14"/>
      <c r="X510" s="5" t="str">
        <f t="shared" si="7"/>
        <v>No</v>
      </c>
      <c r="Y510" s="14"/>
      <c r="Z510" s="5"/>
      <c r="AA510" s="14"/>
      <c r="AB510" s="5"/>
      <c r="AC510" s="28"/>
      <c r="AD510" s="5"/>
      <c r="AE510" s="14"/>
      <c r="AF510" s="5"/>
      <c r="AG510" s="7"/>
    </row>
    <row r="511" spans="1:33" s="54" customFormat="1">
      <c r="A511" s="8" t="s">
        <v>3670</v>
      </c>
      <c r="B511" s="8" t="s">
        <v>3671</v>
      </c>
      <c r="C511" s="9" t="s">
        <v>288</v>
      </c>
      <c r="D511" s="185">
        <v>3011</v>
      </c>
      <c r="E511" s="188">
        <v>30011</v>
      </c>
      <c r="F511" s="9" t="s">
        <v>88</v>
      </c>
      <c r="G511" s="9" t="s">
        <v>84</v>
      </c>
      <c r="H511" s="10">
        <v>79930</v>
      </c>
      <c r="I511" s="11">
        <v>34</v>
      </c>
      <c r="J511" s="24">
        <v>0</v>
      </c>
      <c r="K511" s="12"/>
      <c r="L511" s="14">
        <v>0</v>
      </c>
      <c r="M511" s="14"/>
      <c r="N511" s="21">
        <v>0</v>
      </c>
      <c r="O511" s="14"/>
      <c r="P511" s="21">
        <v>73731</v>
      </c>
      <c r="Q511" s="14"/>
      <c r="R511" s="21">
        <v>703974</v>
      </c>
      <c r="S511" s="14"/>
      <c r="T511" s="21">
        <v>312050</v>
      </c>
      <c r="U511" s="14"/>
      <c r="V511" s="22">
        <v>1089755</v>
      </c>
      <c r="W511" s="14"/>
      <c r="X511" s="5" t="str">
        <f t="shared" si="7"/>
        <v>No</v>
      </c>
      <c r="Y511" s="14"/>
      <c r="Z511" s="5"/>
      <c r="AA511" s="14"/>
      <c r="AB511" s="5"/>
      <c r="AC511" s="28"/>
      <c r="AD511" s="5"/>
      <c r="AE511" s="14"/>
      <c r="AF511" s="5"/>
      <c r="AG511" s="7"/>
    </row>
    <row r="512" spans="1:33" s="54" customFormat="1">
      <c r="A512" s="8" t="s">
        <v>6142</v>
      </c>
      <c r="B512" s="8" t="s">
        <v>1191</v>
      </c>
      <c r="C512" s="9" t="s">
        <v>217</v>
      </c>
      <c r="D512" s="185" t="s">
        <v>6143</v>
      </c>
      <c r="E512" s="188">
        <v>30129</v>
      </c>
      <c r="F512" s="9" t="s">
        <v>83</v>
      </c>
      <c r="G512" s="9" t="s">
        <v>84</v>
      </c>
      <c r="H512" s="10">
        <v>2203663</v>
      </c>
      <c r="I512" s="11">
        <v>34</v>
      </c>
      <c r="J512" s="24">
        <v>0</v>
      </c>
      <c r="K512" s="12"/>
      <c r="L512" s="14">
        <v>0</v>
      </c>
      <c r="M512" s="14"/>
      <c r="N512" s="21">
        <v>0</v>
      </c>
      <c r="O512" s="14"/>
      <c r="P512" s="21">
        <v>0</v>
      </c>
      <c r="Q512" s="14"/>
      <c r="R512" s="21">
        <v>0</v>
      </c>
      <c r="S512" s="14"/>
      <c r="T512" s="21">
        <v>0</v>
      </c>
      <c r="U512" s="14"/>
      <c r="V512" s="22">
        <v>0</v>
      </c>
      <c r="W512" s="14"/>
      <c r="X512" s="5" t="str">
        <f t="shared" si="7"/>
        <v>No</v>
      </c>
      <c r="Y512" s="14"/>
      <c r="Z512" s="5"/>
      <c r="AA512" s="14"/>
      <c r="AB512" s="5"/>
      <c r="AC512" s="28"/>
      <c r="AD512" s="5"/>
      <c r="AE512" s="14"/>
      <c r="AF512" s="5"/>
      <c r="AG512" s="7"/>
    </row>
    <row r="513" spans="1:33" s="54" customFormat="1">
      <c r="A513" s="8" t="s">
        <v>1139</v>
      </c>
      <c r="B513" s="8" t="s">
        <v>1140</v>
      </c>
      <c r="C513" s="9" t="s">
        <v>91</v>
      </c>
      <c r="D513" s="185">
        <v>9229</v>
      </c>
      <c r="E513" s="188">
        <v>90229</v>
      </c>
      <c r="F513" s="9" t="s">
        <v>88</v>
      </c>
      <c r="G513" s="9" t="s">
        <v>84</v>
      </c>
      <c r="H513" s="10">
        <v>1723634</v>
      </c>
      <c r="I513" s="11">
        <v>33</v>
      </c>
      <c r="J513" s="24">
        <v>0</v>
      </c>
      <c r="K513" s="12"/>
      <c r="L513" s="14">
        <v>0</v>
      </c>
      <c r="M513" s="14"/>
      <c r="N513" s="21">
        <v>0</v>
      </c>
      <c r="O513" s="14"/>
      <c r="P513" s="21">
        <v>888652</v>
      </c>
      <c r="Q513" s="14"/>
      <c r="R513" s="21">
        <v>2796529</v>
      </c>
      <c r="S513" s="14"/>
      <c r="T513" s="21">
        <v>869969</v>
      </c>
      <c r="U513" s="14"/>
      <c r="V513" s="22">
        <v>4555150</v>
      </c>
      <c r="W513" s="14"/>
      <c r="X513" s="5" t="str">
        <f t="shared" si="7"/>
        <v>No</v>
      </c>
      <c r="Y513" s="14"/>
      <c r="Z513" s="5"/>
      <c r="AA513" s="14"/>
      <c r="AB513" s="5"/>
      <c r="AC513" s="28"/>
      <c r="AD513" s="5"/>
      <c r="AE513" s="14"/>
      <c r="AF513" s="5"/>
      <c r="AG513" s="7"/>
    </row>
    <row r="514" spans="1:33" s="54" customFormat="1">
      <c r="A514" s="8" t="s">
        <v>392</v>
      </c>
      <c r="B514" s="8" t="s">
        <v>393</v>
      </c>
      <c r="C514" s="9" t="s">
        <v>163</v>
      </c>
      <c r="D514" s="185" t="s">
        <v>394</v>
      </c>
      <c r="E514" s="188" t="s">
        <v>395</v>
      </c>
      <c r="F514" s="9" t="s">
        <v>88</v>
      </c>
      <c r="G514" s="9" t="s">
        <v>147</v>
      </c>
      <c r="H514" s="10">
        <v>0</v>
      </c>
      <c r="I514" s="11">
        <v>33</v>
      </c>
      <c r="J514" s="24">
        <v>0</v>
      </c>
      <c r="K514" s="12"/>
      <c r="L514" s="14">
        <v>0</v>
      </c>
      <c r="M514" s="14"/>
      <c r="N514" s="21">
        <v>0</v>
      </c>
      <c r="O514" s="14"/>
      <c r="P514" s="21">
        <v>0</v>
      </c>
      <c r="Q514" s="14"/>
      <c r="R514" s="21">
        <v>2643000</v>
      </c>
      <c r="S514" s="14"/>
      <c r="T514" s="21">
        <v>0</v>
      </c>
      <c r="U514" s="14"/>
      <c r="V514" s="22">
        <v>2643000</v>
      </c>
      <c r="W514" s="14"/>
      <c r="X514" s="5" t="str">
        <f t="shared" si="7"/>
        <v>No</v>
      </c>
      <c r="Y514" s="14"/>
      <c r="Z514" s="5"/>
      <c r="AA514" s="14"/>
      <c r="AB514" s="5"/>
      <c r="AC514" s="28"/>
      <c r="AD514" s="5"/>
      <c r="AE514" s="14"/>
      <c r="AF514" s="5"/>
      <c r="AG514" s="7"/>
    </row>
    <row r="515" spans="1:33" s="54" customFormat="1">
      <c r="A515" s="8" t="s">
        <v>2443</v>
      </c>
      <c r="B515" s="8" t="s">
        <v>1672</v>
      </c>
      <c r="C515" s="9" t="s">
        <v>46</v>
      </c>
      <c r="D515" s="185" t="s">
        <v>2444</v>
      </c>
      <c r="E515" s="188" t="s">
        <v>2445</v>
      </c>
      <c r="F515" s="9" t="s">
        <v>88</v>
      </c>
      <c r="G515" s="9" t="s">
        <v>147</v>
      </c>
      <c r="H515" s="10">
        <v>0</v>
      </c>
      <c r="I515" s="11">
        <v>33</v>
      </c>
      <c r="J515" s="24">
        <v>0</v>
      </c>
      <c r="K515" s="12"/>
      <c r="L515" s="14">
        <v>0</v>
      </c>
      <c r="M515" s="14"/>
      <c r="N515" s="21">
        <v>0</v>
      </c>
      <c r="O515" s="14"/>
      <c r="P515" s="21">
        <v>15159</v>
      </c>
      <c r="Q515" s="14"/>
      <c r="R515" s="21">
        <v>0</v>
      </c>
      <c r="S515" s="14"/>
      <c r="T515" s="21">
        <v>60635</v>
      </c>
      <c r="U515" s="14"/>
      <c r="V515" s="22">
        <v>75794</v>
      </c>
      <c r="W515" s="14"/>
      <c r="X515" s="5" t="str">
        <f t="shared" ref="X515:X578" si="8">IF(W515&amp;U515&amp;S515&amp;Q515&amp;O515&amp;M515&amp;K515&lt;&gt;"","Yes","No")</f>
        <v>No</v>
      </c>
      <c r="Y515" s="14"/>
      <c r="Z515" s="5"/>
      <c r="AA515" s="14"/>
      <c r="AB515" s="5"/>
      <c r="AC515" s="28"/>
      <c r="AD515" s="5"/>
      <c r="AE515" s="14"/>
      <c r="AF515" s="5"/>
      <c r="AG515" s="7"/>
    </row>
    <row r="516" spans="1:33" s="54" customFormat="1">
      <c r="A516" s="8" t="s">
        <v>1467</v>
      </c>
      <c r="B516" s="8" t="s">
        <v>1468</v>
      </c>
      <c r="C516" s="9" t="s">
        <v>50</v>
      </c>
      <c r="D516" s="185">
        <v>4169</v>
      </c>
      <c r="E516" s="188">
        <v>40169</v>
      </c>
      <c r="F516" s="9" t="s">
        <v>125</v>
      </c>
      <c r="G516" s="9" t="s">
        <v>84</v>
      </c>
      <c r="H516" s="10">
        <v>749495</v>
      </c>
      <c r="I516" s="11">
        <v>33</v>
      </c>
      <c r="J516" s="24">
        <v>0</v>
      </c>
      <c r="K516" s="12"/>
      <c r="L516" s="14">
        <v>0</v>
      </c>
      <c r="M516" s="14"/>
      <c r="N516" s="21">
        <v>0</v>
      </c>
      <c r="O516" s="14"/>
      <c r="P516" s="21">
        <v>0</v>
      </c>
      <c r="Q516" s="14"/>
      <c r="R516" s="21">
        <v>0</v>
      </c>
      <c r="S516" s="14"/>
      <c r="T516" s="21">
        <v>0</v>
      </c>
      <c r="U516" s="14"/>
      <c r="V516" s="22">
        <v>0</v>
      </c>
      <c r="W516" s="14"/>
      <c r="X516" s="5" t="str">
        <f t="shared" si="8"/>
        <v>No</v>
      </c>
      <c r="Y516" s="14"/>
      <c r="Z516" s="5"/>
      <c r="AA516" s="14"/>
      <c r="AB516" s="5"/>
      <c r="AC516" s="28"/>
      <c r="AD516" s="5"/>
      <c r="AE516" s="14"/>
      <c r="AF516" s="5"/>
      <c r="AG516" s="7"/>
    </row>
    <row r="517" spans="1:33" s="54" customFormat="1">
      <c r="A517" s="8" t="s">
        <v>252</v>
      </c>
      <c r="B517" s="8" t="s">
        <v>253</v>
      </c>
      <c r="C517" s="9" t="s">
        <v>254</v>
      </c>
      <c r="D517" s="185">
        <v>8009</v>
      </c>
      <c r="E517" s="188">
        <v>80009</v>
      </c>
      <c r="F517" s="9" t="s">
        <v>88</v>
      </c>
      <c r="G517" s="9" t="s">
        <v>84</v>
      </c>
      <c r="H517" s="10">
        <v>82157</v>
      </c>
      <c r="I517" s="11">
        <v>33</v>
      </c>
      <c r="J517" s="24">
        <v>0</v>
      </c>
      <c r="K517" s="12"/>
      <c r="L517" s="14">
        <v>0</v>
      </c>
      <c r="M517" s="14"/>
      <c r="N517" s="21">
        <v>0</v>
      </c>
      <c r="O517" s="14"/>
      <c r="P517" s="21">
        <v>16729</v>
      </c>
      <c r="Q517" s="14"/>
      <c r="R517" s="21">
        <v>0</v>
      </c>
      <c r="S517" s="14"/>
      <c r="T517" s="21">
        <v>68722</v>
      </c>
      <c r="U517" s="14"/>
      <c r="V517" s="22">
        <v>85451</v>
      </c>
      <c r="W517" s="14"/>
      <c r="X517" s="5" t="str">
        <f t="shared" si="8"/>
        <v>No</v>
      </c>
      <c r="Y517" s="14"/>
      <c r="Z517" s="5"/>
      <c r="AA517" s="14"/>
      <c r="AB517" s="5"/>
      <c r="AC517" s="28"/>
      <c r="AD517" s="5"/>
      <c r="AE517" s="14"/>
      <c r="AF517" s="5"/>
      <c r="AG517" s="7"/>
    </row>
    <row r="518" spans="1:33" s="54" customFormat="1">
      <c r="A518" s="8" t="s">
        <v>2396</v>
      </c>
      <c r="B518" s="8" t="s">
        <v>2397</v>
      </c>
      <c r="C518" s="9" t="s">
        <v>46</v>
      </c>
      <c r="D518" s="185" t="s">
        <v>2398</v>
      </c>
      <c r="E518" s="188" t="s">
        <v>2399</v>
      </c>
      <c r="F518" s="9" t="s">
        <v>88</v>
      </c>
      <c r="G518" s="9" t="s">
        <v>147</v>
      </c>
      <c r="H518" s="10">
        <v>0</v>
      </c>
      <c r="I518" s="11">
        <v>33</v>
      </c>
      <c r="J518" s="24">
        <v>0</v>
      </c>
      <c r="K518" s="12"/>
      <c r="L518" s="14">
        <v>0</v>
      </c>
      <c r="M518" s="14"/>
      <c r="N518" s="21">
        <v>0</v>
      </c>
      <c r="O518" s="14"/>
      <c r="P518" s="21">
        <v>29792</v>
      </c>
      <c r="Q518" s="14"/>
      <c r="R518" s="21">
        <v>0</v>
      </c>
      <c r="S518" s="14"/>
      <c r="T518" s="21">
        <v>119165</v>
      </c>
      <c r="U518" s="14"/>
      <c r="V518" s="22">
        <v>148957</v>
      </c>
      <c r="W518" s="14"/>
      <c r="X518" s="5" t="str">
        <f t="shared" si="8"/>
        <v>No</v>
      </c>
      <c r="Y518" s="14"/>
      <c r="Z518" s="5"/>
      <c r="AA518" s="14"/>
      <c r="AB518" s="5"/>
      <c r="AC518" s="28"/>
      <c r="AD518" s="5"/>
      <c r="AE518" s="14"/>
      <c r="AF518" s="5"/>
      <c r="AG518" s="7"/>
    </row>
    <row r="519" spans="1:33" s="54" customFormat="1">
      <c r="A519" s="8" t="s">
        <v>3351</v>
      </c>
      <c r="B519" s="8" t="s">
        <v>3352</v>
      </c>
      <c r="C519" s="9" t="s">
        <v>555</v>
      </c>
      <c r="D519" s="185" t="s">
        <v>3353</v>
      </c>
      <c r="E519" s="188" t="s">
        <v>3354</v>
      </c>
      <c r="F519" s="9" t="s">
        <v>83</v>
      </c>
      <c r="G519" s="9" t="s">
        <v>147</v>
      </c>
      <c r="H519" s="10">
        <v>0</v>
      </c>
      <c r="I519" s="11">
        <v>33</v>
      </c>
      <c r="J519" s="24">
        <v>0</v>
      </c>
      <c r="K519" s="12"/>
      <c r="L519" s="14">
        <v>0</v>
      </c>
      <c r="M519" s="14"/>
      <c r="N519" s="21">
        <v>0</v>
      </c>
      <c r="O519" s="14"/>
      <c r="P519" s="21">
        <v>0</v>
      </c>
      <c r="Q519" s="14"/>
      <c r="R519" s="21">
        <v>337232</v>
      </c>
      <c r="S519" s="14"/>
      <c r="T519" s="21">
        <v>140150</v>
      </c>
      <c r="U519" s="14"/>
      <c r="V519" s="22">
        <v>477382</v>
      </c>
      <c r="W519" s="14"/>
      <c r="X519" s="5" t="str">
        <f t="shared" si="8"/>
        <v>No</v>
      </c>
      <c r="Y519" s="14"/>
      <c r="Z519" s="5"/>
      <c r="AA519" s="14"/>
      <c r="AB519" s="5"/>
      <c r="AC519" s="28"/>
      <c r="AD519" s="5"/>
      <c r="AE519" s="14"/>
      <c r="AF519" s="5"/>
      <c r="AG519" s="7"/>
    </row>
    <row r="520" spans="1:33" s="54" customFormat="1">
      <c r="A520" s="8" t="s">
        <v>4687</v>
      </c>
      <c r="B520" s="8" t="s">
        <v>4634</v>
      </c>
      <c r="C520" s="9" t="s">
        <v>42</v>
      </c>
      <c r="D520" s="185" t="s">
        <v>4688</v>
      </c>
      <c r="E520" s="188" t="s">
        <v>4689</v>
      </c>
      <c r="F520" s="9" t="s">
        <v>88</v>
      </c>
      <c r="G520" s="9" t="s">
        <v>147</v>
      </c>
      <c r="H520" s="10">
        <v>0</v>
      </c>
      <c r="I520" s="11">
        <v>33</v>
      </c>
      <c r="J520" s="24">
        <v>0</v>
      </c>
      <c r="K520" s="12"/>
      <c r="L520" s="14">
        <v>0</v>
      </c>
      <c r="M520" s="14"/>
      <c r="N520" s="21">
        <v>0</v>
      </c>
      <c r="O520" s="14"/>
      <c r="P520" s="21">
        <v>0</v>
      </c>
      <c r="Q520" s="14"/>
      <c r="R520" s="21">
        <v>0</v>
      </c>
      <c r="S520" s="14"/>
      <c r="T520" s="21">
        <v>0</v>
      </c>
      <c r="U520" s="14"/>
      <c r="V520" s="22">
        <v>0</v>
      </c>
      <c r="W520" s="14"/>
      <c r="X520" s="5" t="str">
        <f t="shared" si="8"/>
        <v>No</v>
      </c>
      <c r="Y520" s="14"/>
      <c r="Z520" s="5"/>
      <c r="AA520" s="14"/>
      <c r="AB520" s="5"/>
      <c r="AC520" s="28"/>
      <c r="AD520" s="5"/>
      <c r="AE520" s="14"/>
      <c r="AF520" s="5"/>
      <c r="AG520" s="7"/>
    </row>
    <row r="521" spans="1:33" s="54" customFormat="1">
      <c r="A521" s="8" t="s">
        <v>6005</v>
      </c>
      <c r="B521" s="8" t="s">
        <v>6420</v>
      </c>
      <c r="C521" s="9" t="s">
        <v>150</v>
      </c>
      <c r="D521" s="185"/>
      <c r="E521" s="188" t="s">
        <v>6006</v>
      </c>
      <c r="F521" s="9" t="s">
        <v>157</v>
      </c>
      <c r="G521" s="9" t="s">
        <v>147</v>
      </c>
      <c r="H521" s="10">
        <v>0</v>
      </c>
      <c r="I521" s="11">
        <v>33</v>
      </c>
      <c r="J521" s="24">
        <v>0</v>
      </c>
      <c r="K521" s="12"/>
      <c r="L521" s="14">
        <v>22696</v>
      </c>
      <c r="M521" s="14"/>
      <c r="N521" s="21">
        <v>0</v>
      </c>
      <c r="O521" s="14"/>
      <c r="P521" s="21">
        <v>0</v>
      </c>
      <c r="Q521" s="14"/>
      <c r="R521" s="21">
        <v>0</v>
      </c>
      <c r="S521" s="14"/>
      <c r="T521" s="21">
        <v>128610</v>
      </c>
      <c r="U521" s="14"/>
      <c r="V521" s="22">
        <v>151306</v>
      </c>
      <c r="W521" s="14"/>
      <c r="X521" s="5" t="str">
        <f t="shared" si="8"/>
        <v>No</v>
      </c>
      <c r="Y521" s="14"/>
      <c r="Z521" s="5"/>
      <c r="AA521" s="14"/>
      <c r="AB521" s="5"/>
      <c r="AC521" s="28"/>
      <c r="AD521" s="5"/>
      <c r="AE521" s="14"/>
      <c r="AF521" s="5"/>
      <c r="AG521" s="7"/>
    </row>
    <row r="522" spans="1:33" s="54" customFormat="1">
      <c r="A522" s="8" t="s">
        <v>333</v>
      </c>
      <c r="B522" s="8" t="s">
        <v>334</v>
      </c>
      <c r="C522" s="9" t="s">
        <v>73</v>
      </c>
      <c r="D522" s="185" t="s">
        <v>335</v>
      </c>
      <c r="E522" s="188" t="s">
        <v>336</v>
      </c>
      <c r="F522" s="9" t="s">
        <v>88</v>
      </c>
      <c r="G522" s="9" t="s">
        <v>147</v>
      </c>
      <c r="H522" s="10">
        <v>0</v>
      </c>
      <c r="I522" s="11">
        <v>33</v>
      </c>
      <c r="J522" s="24">
        <v>0</v>
      </c>
      <c r="K522" s="12"/>
      <c r="L522" s="14">
        <v>0</v>
      </c>
      <c r="M522" s="14"/>
      <c r="N522" s="21">
        <v>0</v>
      </c>
      <c r="O522" s="14"/>
      <c r="P522" s="21">
        <v>739092</v>
      </c>
      <c r="Q522" s="14"/>
      <c r="R522" s="21">
        <v>93000</v>
      </c>
      <c r="S522" s="14"/>
      <c r="T522" s="21">
        <v>1149489</v>
      </c>
      <c r="U522" s="14"/>
      <c r="V522" s="22">
        <v>1981581</v>
      </c>
      <c r="W522" s="14"/>
      <c r="X522" s="5" t="str">
        <f t="shared" si="8"/>
        <v>No</v>
      </c>
      <c r="Y522" s="14"/>
      <c r="Z522" s="5"/>
      <c r="AA522" s="14"/>
      <c r="AB522" s="5"/>
      <c r="AC522" s="28"/>
      <c r="AD522" s="5"/>
      <c r="AE522" s="14"/>
      <c r="AF522" s="5"/>
      <c r="AG522" s="7"/>
    </row>
    <row r="523" spans="1:33" s="54" customFormat="1">
      <c r="A523" s="8" t="s">
        <v>6000</v>
      </c>
      <c r="B523" s="8" t="s">
        <v>6064</v>
      </c>
      <c r="C523" s="9" t="s">
        <v>120</v>
      </c>
      <c r="D523" s="185">
        <v>6134</v>
      </c>
      <c r="E523" s="188">
        <v>60134</v>
      </c>
      <c r="F523" s="9" t="s">
        <v>83</v>
      </c>
      <c r="G523" s="9" t="s">
        <v>84</v>
      </c>
      <c r="H523" s="10">
        <v>239938</v>
      </c>
      <c r="I523" s="11">
        <v>33</v>
      </c>
      <c r="J523" s="24">
        <v>0</v>
      </c>
      <c r="K523" s="12"/>
      <c r="L523" s="14">
        <v>0</v>
      </c>
      <c r="M523" s="14"/>
      <c r="N523" s="21">
        <v>0</v>
      </c>
      <c r="O523" s="14"/>
      <c r="P523" s="21">
        <v>48445</v>
      </c>
      <c r="Q523" s="14"/>
      <c r="R523" s="21">
        <v>0</v>
      </c>
      <c r="S523" s="14"/>
      <c r="T523" s="21">
        <v>193778</v>
      </c>
      <c r="U523" s="14"/>
      <c r="V523" s="22">
        <v>242223</v>
      </c>
      <c r="W523" s="14"/>
      <c r="X523" s="5" t="str">
        <f t="shared" si="8"/>
        <v>No</v>
      </c>
      <c r="Y523" s="14"/>
      <c r="Z523" s="5"/>
      <c r="AA523" s="14"/>
      <c r="AB523" s="5"/>
      <c r="AC523" s="28"/>
      <c r="AD523" s="5"/>
      <c r="AE523" s="14"/>
      <c r="AF523" s="5"/>
      <c r="AG523" s="7"/>
    </row>
    <row r="524" spans="1:33" s="54" customFormat="1">
      <c r="A524" s="8" t="s">
        <v>3335</v>
      </c>
      <c r="B524" s="8" t="s">
        <v>3336</v>
      </c>
      <c r="C524" s="9" t="s">
        <v>555</v>
      </c>
      <c r="D524" s="185" t="s">
        <v>3337</v>
      </c>
      <c r="E524" s="188" t="s">
        <v>3338</v>
      </c>
      <c r="F524" s="9" t="s">
        <v>83</v>
      </c>
      <c r="G524" s="9" t="s">
        <v>147</v>
      </c>
      <c r="H524" s="10">
        <v>0</v>
      </c>
      <c r="I524" s="11">
        <v>33</v>
      </c>
      <c r="J524" s="24">
        <v>0</v>
      </c>
      <c r="K524" s="12"/>
      <c r="L524" s="14">
        <v>0</v>
      </c>
      <c r="M524" s="14"/>
      <c r="N524" s="21">
        <v>0</v>
      </c>
      <c r="O524" s="14"/>
      <c r="P524" s="21">
        <v>5500</v>
      </c>
      <c r="Q524" s="14"/>
      <c r="R524" s="21">
        <v>0</v>
      </c>
      <c r="S524" s="14"/>
      <c r="T524" s="21">
        <v>190880</v>
      </c>
      <c r="U524" s="14"/>
      <c r="V524" s="22">
        <v>196380</v>
      </c>
      <c r="W524" s="14"/>
      <c r="X524" s="5" t="str">
        <f t="shared" si="8"/>
        <v>No</v>
      </c>
      <c r="Y524" s="14"/>
      <c r="Z524" s="5"/>
      <c r="AA524" s="14"/>
      <c r="AB524" s="5"/>
      <c r="AC524" s="28"/>
      <c r="AD524" s="5"/>
      <c r="AE524" s="14"/>
      <c r="AF524" s="5"/>
      <c r="AG524" s="7"/>
    </row>
    <row r="525" spans="1:33" s="54" customFormat="1">
      <c r="A525" s="8" t="s">
        <v>5939</v>
      </c>
      <c r="B525" s="8" t="s">
        <v>4451</v>
      </c>
      <c r="C525" s="9" t="s">
        <v>160</v>
      </c>
      <c r="D525" s="185" t="s">
        <v>4452</v>
      </c>
      <c r="E525" s="188" t="s">
        <v>4453</v>
      </c>
      <c r="F525" s="9" t="s">
        <v>157</v>
      </c>
      <c r="G525" s="9" t="s">
        <v>147</v>
      </c>
      <c r="H525" s="10">
        <v>0</v>
      </c>
      <c r="I525" s="11">
        <v>33</v>
      </c>
      <c r="J525" s="24">
        <v>0</v>
      </c>
      <c r="K525" s="12"/>
      <c r="L525" s="14">
        <v>0</v>
      </c>
      <c r="M525" s="14"/>
      <c r="N525" s="21">
        <v>0</v>
      </c>
      <c r="O525" s="14"/>
      <c r="P525" s="21">
        <v>0</v>
      </c>
      <c r="Q525" s="14"/>
      <c r="R525" s="21">
        <v>0</v>
      </c>
      <c r="S525" s="14"/>
      <c r="T525" s="21">
        <v>0</v>
      </c>
      <c r="U525" s="14"/>
      <c r="V525" s="22">
        <v>0</v>
      </c>
      <c r="W525" s="14"/>
      <c r="X525" s="5" t="str">
        <f t="shared" si="8"/>
        <v>No</v>
      </c>
      <c r="Y525" s="14"/>
      <c r="Z525" s="5"/>
      <c r="AA525" s="14"/>
      <c r="AB525" s="5"/>
      <c r="AC525" s="28"/>
      <c r="AD525" s="5"/>
      <c r="AE525" s="14"/>
      <c r="AF525" s="5"/>
      <c r="AG525" s="7"/>
    </row>
    <row r="526" spans="1:33" s="54" customFormat="1">
      <c r="A526" s="8" t="s">
        <v>6552</v>
      </c>
      <c r="B526" s="8" t="s">
        <v>3244</v>
      </c>
      <c r="C526" s="9" t="s">
        <v>555</v>
      </c>
      <c r="D526" s="185" t="s">
        <v>3245</v>
      </c>
      <c r="E526" s="188" t="s">
        <v>3246</v>
      </c>
      <c r="F526" s="9" t="s">
        <v>83</v>
      </c>
      <c r="G526" s="9" t="s">
        <v>147</v>
      </c>
      <c r="H526" s="10">
        <v>0</v>
      </c>
      <c r="I526" s="11">
        <v>33</v>
      </c>
      <c r="J526" s="24">
        <v>0</v>
      </c>
      <c r="K526" s="12"/>
      <c r="L526" s="14">
        <v>0</v>
      </c>
      <c r="M526" s="14"/>
      <c r="N526" s="21">
        <v>0</v>
      </c>
      <c r="O526" s="14"/>
      <c r="P526" s="21">
        <v>0</v>
      </c>
      <c r="Q526" s="14"/>
      <c r="R526" s="21">
        <v>12169</v>
      </c>
      <c r="S526" s="14"/>
      <c r="T526" s="21">
        <v>0</v>
      </c>
      <c r="U526" s="14"/>
      <c r="V526" s="22">
        <v>12169</v>
      </c>
      <c r="W526" s="14"/>
      <c r="X526" s="5" t="str">
        <f t="shared" si="8"/>
        <v>No</v>
      </c>
      <c r="Y526" s="14"/>
      <c r="Z526" s="5"/>
      <c r="AA526" s="14"/>
      <c r="AB526" s="5"/>
      <c r="AC526" s="28"/>
      <c r="AD526" s="5"/>
      <c r="AE526" s="14"/>
      <c r="AF526" s="5"/>
      <c r="AG526" s="7"/>
    </row>
    <row r="527" spans="1:33" s="54" customFormat="1">
      <c r="A527" s="8" t="s">
        <v>215</v>
      </c>
      <c r="B527" s="8" t="s">
        <v>510</v>
      </c>
      <c r="C527" s="9" t="s">
        <v>58</v>
      </c>
      <c r="D527" s="185">
        <v>5160</v>
      </c>
      <c r="E527" s="188">
        <v>50160</v>
      </c>
      <c r="F527" s="9" t="s">
        <v>83</v>
      </c>
      <c r="G527" s="9" t="s">
        <v>84</v>
      </c>
      <c r="H527" s="10">
        <v>1376476</v>
      </c>
      <c r="I527" s="11">
        <v>33</v>
      </c>
      <c r="J527" s="24">
        <v>0</v>
      </c>
      <c r="K527" s="12"/>
      <c r="L527" s="14">
        <v>0</v>
      </c>
      <c r="M527" s="14"/>
      <c r="N527" s="21">
        <v>0</v>
      </c>
      <c r="O527" s="14"/>
      <c r="P527" s="21">
        <v>43570</v>
      </c>
      <c r="Q527" s="14"/>
      <c r="R527" s="21">
        <v>0</v>
      </c>
      <c r="S527" s="14"/>
      <c r="T527" s="21">
        <v>174282</v>
      </c>
      <c r="U527" s="14"/>
      <c r="V527" s="22">
        <v>217852</v>
      </c>
      <c r="W527" s="14"/>
      <c r="X527" s="5" t="str">
        <f t="shared" si="8"/>
        <v>No</v>
      </c>
      <c r="Y527" s="14"/>
      <c r="Z527" s="5"/>
      <c r="AA527" s="14"/>
      <c r="AB527" s="5"/>
      <c r="AC527" s="28"/>
      <c r="AD527" s="5"/>
      <c r="AE527" s="14"/>
      <c r="AF527" s="5"/>
      <c r="AG527" s="7"/>
    </row>
    <row r="528" spans="1:33" s="54" customFormat="1">
      <c r="A528" s="8" t="s">
        <v>6551</v>
      </c>
      <c r="B528" s="8" t="s">
        <v>2521</v>
      </c>
      <c r="C528" s="9" t="s">
        <v>466</v>
      </c>
      <c r="D528" s="185" t="s">
        <v>2522</v>
      </c>
      <c r="E528" s="188" t="s">
        <v>2523</v>
      </c>
      <c r="F528" s="9" t="s">
        <v>157</v>
      </c>
      <c r="G528" s="9" t="s">
        <v>147</v>
      </c>
      <c r="H528" s="10">
        <v>0</v>
      </c>
      <c r="I528" s="11">
        <v>33</v>
      </c>
      <c r="J528" s="24">
        <v>0</v>
      </c>
      <c r="K528" s="12"/>
      <c r="L528" s="14">
        <v>0</v>
      </c>
      <c r="M528" s="14"/>
      <c r="N528" s="21">
        <v>0</v>
      </c>
      <c r="O528" s="14"/>
      <c r="P528" s="21">
        <v>36312</v>
      </c>
      <c r="Q528" s="14"/>
      <c r="R528" s="21">
        <v>0</v>
      </c>
      <c r="S528" s="14"/>
      <c r="T528" s="21">
        <v>326780</v>
      </c>
      <c r="U528" s="14"/>
      <c r="V528" s="22">
        <v>363092</v>
      </c>
      <c r="W528" s="14"/>
      <c r="X528" s="5" t="str">
        <f t="shared" si="8"/>
        <v>No</v>
      </c>
      <c r="Y528" s="14"/>
      <c r="Z528" s="5"/>
      <c r="AA528" s="14"/>
      <c r="AB528" s="5"/>
      <c r="AC528" s="28"/>
      <c r="AD528" s="5"/>
      <c r="AE528" s="14"/>
      <c r="AF528" s="5"/>
      <c r="AG528" s="7"/>
    </row>
    <row r="529" spans="1:33" s="54" customFormat="1">
      <c r="A529" s="8" t="s">
        <v>1181</v>
      </c>
      <c r="B529" s="8" t="s">
        <v>1182</v>
      </c>
      <c r="C529" s="9" t="s">
        <v>171</v>
      </c>
      <c r="D529" s="185">
        <v>4097</v>
      </c>
      <c r="E529" s="188">
        <v>40097</v>
      </c>
      <c r="F529" s="9" t="s">
        <v>183</v>
      </c>
      <c r="G529" s="9" t="s">
        <v>84</v>
      </c>
      <c r="H529" s="10">
        <v>376047</v>
      </c>
      <c r="I529" s="11">
        <v>33</v>
      </c>
      <c r="J529" s="24">
        <v>0</v>
      </c>
      <c r="K529" s="12"/>
      <c r="L529" s="14">
        <v>0</v>
      </c>
      <c r="M529" s="14"/>
      <c r="N529" s="21">
        <v>0</v>
      </c>
      <c r="O529" s="14"/>
      <c r="P529" s="21">
        <v>59426</v>
      </c>
      <c r="Q529" s="14"/>
      <c r="R529" s="21">
        <v>0</v>
      </c>
      <c r="S529" s="14"/>
      <c r="T529" s="21">
        <v>204006</v>
      </c>
      <c r="U529" s="14"/>
      <c r="V529" s="22">
        <v>263432</v>
      </c>
      <c r="W529" s="14"/>
      <c r="X529" s="5" t="str">
        <f t="shared" si="8"/>
        <v>No</v>
      </c>
      <c r="Y529" s="14"/>
      <c r="Z529" s="5"/>
      <c r="AA529" s="14"/>
      <c r="AB529" s="5"/>
      <c r="AC529" s="28"/>
      <c r="AD529" s="5"/>
      <c r="AE529" s="14"/>
      <c r="AF529" s="5"/>
      <c r="AG529" s="7"/>
    </row>
    <row r="530" spans="1:33" s="54" customFormat="1">
      <c r="A530" s="8" t="s">
        <v>5950</v>
      </c>
      <c r="B530" s="8" t="s">
        <v>6121</v>
      </c>
      <c r="C530" s="9" t="s">
        <v>42</v>
      </c>
      <c r="D530" s="185" t="s">
        <v>4651</v>
      </c>
      <c r="E530" s="188" t="s">
        <v>4652</v>
      </c>
      <c r="F530" s="9" t="s">
        <v>83</v>
      </c>
      <c r="G530" s="9" t="s">
        <v>147</v>
      </c>
      <c r="H530" s="10">
        <v>0</v>
      </c>
      <c r="I530" s="11">
        <v>32</v>
      </c>
      <c r="J530" s="24">
        <v>0</v>
      </c>
      <c r="K530" s="12"/>
      <c r="L530" s="14">
        <v>0</v>
      </c>
      <c r="M530" s="14"/>
      <c r="N530" s="21">
        <v>0</v>
      </c>
      <c r="O530" s="14"/>
      <c r="P530" s="21">
        <v>0</v>
      </c>
      <c r="Q530" s="14"/>
      <c r="R530" s="21">
        <v>0</v>
      </c>
      <c r="S530" s="14"/>
      <c r="T530" s="21">
        <v>0</v>
      </c>
      <c r="U530" s="14"/>
      <c r="V530" s="22">
        <v>0</v>
      </c>
      <c r="W530" s="14"/>
      <c r="X530" s="5" t="str">
        <f t="shared" si="8"/>
        <v>No</v>
      </c>
      <c r="Y530" s="14"/>
      <c r="Z530" s="5"/>
      <c r="AA530" s="14"/>
      <c r="AB530" s="5"/>
      <c r="AC530" s="28"/>
      <c r="AD530" s="5"/>
      <c r="AE530" s="14"/>
      <c r="AF530" s="5"/>
      <c r="AG530" s="7"/>
    </row>
    <row r="531" spans="1:33" s="54" customFormat="1">
      <c r="A531" s="8" t="s">
        <v>3401</v>
      </c>
      <c r="B531" s="8" t="s">
        <v>1791</v>
      </c>
      <c r="C531" s="9" t="s">
        <v>42</v>
      </c>
      <c r="D531" s="185">
        <v>2135</v>
      </c>
      <c r="E531" s="188">
        <v>20135</v>
      </c>
      <c r="F531" s="9" t="s">
        <v>113</v>
      </c>
      <c r="G531" s="9" t="s">
        <v>84</v>
      </c>
      <c r="H531" s="10">
        <v>18351295</v>
      </c>
      <c r="I531" s="11">
        <v>32</v>
      </c>
      <c r="J531" s="24">
        <v>0</v>
      </c>
      <c r="K531" s="12"/>
      <c r="L531" s="14">
        <v>0</v>
      </c>
      <c r="M531" s="14"/>
      <c r="N531" s="21">
        <v>0</v>
      </c>
      <c r="O531" s="14"/>
      <c r="P531" s="21">
        <v>0</v>
      </c>
      <c r="Q531" s="14"/>
      <c r="R531" s="21">
        <v>259000</v>
      </c>
      <c r="S531" s="14"/>
      <c r="T531" s="21">
        <v>0</v>
      </c>
      <c r="U531" s="14"/>
      <c r="V531" s="22">
        <v>259000</v>
      </c>
      <c r="W531" s="14"/>
      <c r="X531" s="5" t="str">
        <f t="shared" si="8"/>
        <v>No</v>
      </c>
      <c r="Y531" s="14"/>
      <c r="Z531" s="5"/>
      <c r="AA531" s="14"/>
      <c r="AB531" s="5"/>
      <c r="AC531" s="28"/>
      <c r="AD531" s="5"/>
      <c r="AE531" s="14"/>
      <c r="AF531" s="5"/>
      <c r="AG531" s="7"/>
    </row>
    <row r="532" spans="1:33" s="54" customFormat="1">
      <c r="A532" s="8" t="s">
        <v>1154</v>
      </c>
      <c r="B532" s="8" t="s">
        <v>1155</v>
      </c>
      <c r="C532" s="9" t="s">
        <v>171</v>
      </c>
      <c r="D532" s="185">
        <v>4185</v>
      </c>
      <c r="E532" s="188">
        <v>40185</v>
      </c>
      <c r="F532" s="9" t="s">
        <v>125</v>
      </c>
      <c r="G532" s="9" t="s">
        <v>84</v>
      </c>
      <c r="H532" s="10">
        <v>143280</v>
      </c>
      <c r="I532" s="11">
        <v>32</v>
      </c>
      <c r="J532" s="24">
        <v>0</v>
      </c>
      <c r="K532" s="12"/>
      <c r="L532" s="14">
        <v>80337</v>
      </c>
      <c r="M532" s="14"/>
      <c r="N532" s="21">
        <v>0</v>
      </c>
      <c r="O532" s="14"/>
      <c r="P532" s="21">
        <v>38103</v>
      </c>
      <c r="Q532" s="14"/>
      <c r="R532" s="21">
        <v>0</v>
      </c>
      <c r="S532" s="14"/>
      <c r="T532" s="21">
        <v>357981</v>
      </c>
      <c r="U532" s="14"/>
      <c r="V532" s="22">
        <v>476421</v>
      </c>
      <c r="W532" s="14"/>
      <c r="X532" s="5" t="str">
        <f t="shared" si="8"/>
        <v>No</v>
      </c>
      <c r="Y532" s="14"/>
      <c r="Z532" s="5"/>
      <c r="AA532" s="14"/>
      <c r="AB532" s="5"/>
      <c r="AC532" s="28"/>
      <c r="AD532" s="5"/>
      <c r="AE532" s="14"/>
      <c r="AF532" s="5"/>
      <c r="AG532" s="7"/>
    </row>
    <row r="533" spans="1:33" s="54" customFormat="1">
      <c r="A533" s="8" t="s">
        <v>3390</v>
      </c>
      <c r="B533" s="8" t="s">
        <v>1442</v>
      </c>
      <c r="C533" s="9" t="s">
        <v>150</v>
      </c>
      <c r="D533" s="185" t="s">
        <v>3391</v>
      </c>
      <c r="E533" s="188">
        <v>60002</v>
      </c>
      <c r="F533" s="9" t="s">
        <v>36</v>
      </c>
      <c r="G533" s="9" t="s">
        <v>5756</v>
      </c>
      <c r="H533" s="10">
        <v>0</v>
      </c>
      <c r="I533" s="11">
        <v>32</v>
      </c>
      <c r="J533" s="24">
        <v>0</v>
      </c>
      <c r="K533" s="12"/>
      <c r="L533" s="14">
        <v>0</v>
      </c>
      <c r="M533" s="14"/>
      <c r="N533" s="21">
        <v>0</v>
      </c>
      <c r="O533" s="14"/>
      <c r="P533" s="21">
        <v>0</v>
      </c>
      <c r="Q533" s="14"/>
      <c r="R533" s="21">
        <v>0</v>
      </c>
      <c r="S533" s="14"/>
      <c r="T533" s="21">
        <v>0</v>
      </c>
      <c r="U533" s="14"/>
      <c r="V533" s="22">
        <v>0</v>
      </c>
      <c r="W533" s="14"/>
      <c r="X533" s="5" t="str">
        <f t="shared" si="8"/>
        <v>No</v>
      </c>
      <c r="Y533" s="14"/>
      <c r="Z533" s="5"/>
      <c r="AA533" s="14"/>
      <c r="AB533" s="5"/>
      <c r="AC533" s="28"/>
      <c r="AD533" s="5"/>
      <c r="AE533" s="14"/>
      <c r="AF533" s="5"/>
      <c r="AG533" s="7"/>
    </row>
    <row r="534" spans="1:33" s="54" customFormat="1">
      <c r="A534" s="8" t="s">
        <v>4065</v>
      </c>
      <c r="B534" s="8" t="s">
        <v>3162</v>
      </c>
      <c r="C534" s="9" t="s">
        <v>50</v>
      </c>
      <c r="D534" s="185">
        <v>4071</v>
      </c>
      <c r="E534" s="188">
        <v>40071</v>
      </c>
      <c r="F534" s="9" t="s">
        <v>83</v>
      </c>
      <c r="G534" s="9" t="s">
        <v>84</v>
      </c>
      <c r="H534" s="10">
        <v>286692</v>
      </c>
      <c r="I534" s="11">
        <v>32</v>
      </c>
      <c r="J534" s="24">
        <v>0</v>
      </c>
      <c r="K534" s="12"/>
      <c r="L534" s="14">
        <v>0</v>
      </c>
      <c r="M534" s="14"/>
      <c r="N534" s="21">
        <v>0</v>
      </c>
      <c r="O534" s="14"/>
      <c r="P534" s="21">
        <v>200843</v>
      </c>
      <c r="Q534" s="14"/>
      <c r="R534" s="21">
        <v>0</v>
      </c>
      <c r="S534" s="14"/>
      <c r="T534" s="21">
        <v>803366</v>
      </c>
      <c r="U534" s="14"/>
      <c r="V534" s="22">
        <v>1004209</v>
      </c>
      <c r="W534" s="14"/>
      <c r="X534" s="5" t="str">
        <f t="shared" si="8"/>
        <v>No</v>
      </c>
      <c r="Y534" s="14"/>
      <c r="Z534" s="5"/>
      <c r="AA534" s="14"/>
      <c r="AB534" s="5"/>
      <c r="AC534" s="28"/>
      <c r="AD534" s="5"/>
      <c r="AE534" s="14"/>
      <c r="AF534" s="5"/>
      <c r="AG534" s="7"/>
    </row>
    <row r="535" spans="1:33" s="54" customFormat="1">
      <c r="A535" s="8" t="s">
        <v>3007</v>
      </c>
      <c r="B535" s="8" t="s">
        <v>2104</v>
      </c>
      <c r="C535" s="9" t="s">
        <v>217</v>
      </c>
      <c r="D535" s="185" t="s">
        <v>3008</v>
      </c>
      <c r="E535" s="188" t="s">
        <v>3009</v>
      </c>
      <c r="F535" s="9" t="s">
        <v>83</v>
      </c>
      <c r="G535" s="9" t="s">
        <v>147</v>
      </c>
      <c r="H535" s="10">
        <v>0</v>
      </c>
      <c r="I535" s="11">
        <v>32</v>
      </c>
      <c r="J535" s="24">
        <v>0</v>
      </c>
      <c r="K535" s="12"/>
      <c r="L535" s="14">
        <v>0</v>
      </c>
      <c r="M535" s="14"/>
      <c r="N535" s="21">
        <v>0</v>
      </c>
      <c r="O535" s="14"/>
      <c r="P535" s="21">
        <v>1070</v>
      </c>
      <c r="Q535" s="14"/>
      <c r="R535" s="21">
        <v>47</v>
      </c>
      <c r="S535" s="14"/>
      <c r="T535" s="21">
        <v>4470</v>
      </c>
      <c r="U535" s="14"/>
      <c r="V535" s="22">
        <v>5587</v>
      </c>
      <c r="W535" s="14"/>
      <c r="X535" s="5" t="str">
        <f t="shared" si="8"/>
        <v>No</v>
      </c>
      <c r="Y535" s="14"/>
      <c r="Z535" s="5"/>
      <c r="AA535" s="14"/>
      <c r="AB535" s="5"/>
      <c r="AC535" s="28"/>
      <c r="AD535" s="5"/>
      <c r="AE535" s="14"/>
      <c r="AF535" s="5"/>
      <c r="AG535" s="7"/>
    </row>
    <row r="536" spans="1:33" s="54" customFormat="1">
      <c r="A536" s="8" t="s">
        <v>5937</v>
      </c>
      <c r="B536" s="8" t="s">
        <v>3849</v>
      </c>
      <c r="C536" s="9" t="s">
        <v>160</v>
      </c>
      <c r="D536" s="185" t="s">
        <v>4461</v>
      </c>
      <c r="E536" s="188" t="s">
        <v>4462</v>
      </c>
      <c r="F536" s="9" t="s">
        <v>157</v>
      </c>
      <c r="G536" s="9" t="s">
        <v>147</v>
      </c>
      <c r="H536" s="10">
        <v>0</v>
      </c>
      <c r="I536" s="11">
        <v>32</v>
      </c>
      <c r="J536" s="24">
        <v>0</v>
      </c>
      <c r="K536" s="12"/>
      <c r="L536" s="14">
        <v>0</v>
      </c>
      <c r="M536" s="14"/>
      <c r="N536" s="21">
        <v>0</v>
      </c>
      <c r="O536" s="14"/>
      <c r="P536" s="21">
        <v>5235</v>
      </c>
      <c r="Q536" s="14"/>
      <c r="R536" s="21">
        <v>14659</v>
      </c>
      <c r="S536" s="14"/>
      <c r="T536" s="21">
        <v>116239</v>
      </c>
      <c r="U536" s="14"/>
      <c r="V536" s="22">
        <v>136133</v>
      </c>
      <c r="W536" s="14"/>
      <c r="X536" s="5" t="str">
        <f t="shared" si="8"/>
        <v>No</v>
      </c>
      <c r="Y536" s="14"/>
      <c r="Z536" s="5"/>
      <c r="AA536" s="14"/>
      <c r="AB536" s="5"/>
      <c r="AC536" s="28"/>
      <c r="AD536" s="5"/>
      <c r="AE536" s="14"/>
      <c r="AF536" s="5"/>
      <c r="AG536" s="7"/>
    </row>
    <row r="537" spans="1:33" s="54" customFormat="1">
      <c r="A537" s="8" t="s">
        <v>1842</v>
      </c>
      <c r="B537" s="8" t="s">
        <v>1843</v>
      </c>
      <c r="C537" s="9" t="s">
        <v>265</v>
      </c>
      <c r="D537" s="185" t="s">
        <v>1844</v>
      </c>
      <c r="E537" s="188" t="s">
        <v>1845</v>
      </c>
      <c r="F537" s="9" t="s">
        <v>88</v>
      </c>
      <c r="G537" s="9" t="s">
        <v>147</v>
      </c>
      <c r="H537" s="10">
        <v>0</v>
      </c>
      <c r="I537" s="11">
        <v>32</v>
      </c>
      <c r="J537" s="24">
        <v>0</v>
      </c>
      <c r="K537" s="12"/>
      <c r="L537" s="14">
        <v>0</v>
      </c>
      <c r="M537" s="14"/>
      <c r="N537" s="21">
        <v>0</v>
      </c>
      <c r="O537" s="14"/>
      <c r="P537" s="21">
        <v>39910</v>
      </c>
      <c r="Q537" s="14"/>
      <c r="R537" s="21">
        <v>0</v>
      </c>
      <c r="S537" s="14"/>
      <c r="T537" s="21">
        <v>143325</v>
      </c>
      <c r="U537" s="14"/>
      <c r="V537" s="22">
        <v>183235</v>
      </c>
      <c r="W537" s="14"/>
      <c r="X537" s="5" t="str">
        <f t="shared" si="8"/>
        <v>No</v>
      </c>
      <c r="Y537" s="14"/>
      <c r="Z537" s="5"/>
      <c r="AA537" s="14"/>
      <c r="AB537" s="5"/>
      <c r="AC537" s="28"/>
      <c r="AD537" s="5"/>
      <c r="AE537" s="14"/>
      <c r="AF537" s="5"/>
      <c r="AG537" s="7"/>
    </row>
    <row r="538" spans="1:33" s="54" customFormat="1">
      <c r="A538" s="8" t="s">
        <v>1909</v>
      </c>
      <c r="B538" s="8" t="s">
        <v>549</v>
      </c>
      <c r="C538" s="9" t="s">
        <v>265</v>
      </c>
      <c r="D538" s="185" t="s">
        <v>1910</v>
      </c>
      <c r="E538" s="188" t="s">
        <v>1911</v>
      </c>
      <c r="F538" s="9" t="s">
        <v>88</v>
      </c>
      <c r="G538" s="9" t="s">
        <v>147</v>
      </c>
      <c r="H538" s="10">
        <v>0</v>
      </c>
      <c r="I538" s="11">
        <v>31</v>
      </c>
      <c r="J538" s="24">
        <v>0</v>
      </c>
      <c r="K538" s="12"/>
      <c r="L538" s="14">
        <v>0</v>
      </c>
      <c r="M538" s="14"/>
      <c r="N538" s="21">
        <v>0</v>
      </c>
      <c r="O538" s="14"/>
      <c r="P538" s="21">
        <v>17067</v>
      </c>
      <c r="Q538" s="14"/>
      <c r="R538" s="21">
        <v>0</v>
      </c>
      <c r="S538" s="14"/>
      <c r="T538" s="21">
        <v>68268</v>
      </c>
      <c r="U538" s="14"/>
      <c r="V538" s="22">
        <v>85335</v>
      </c>
      <c r="W538" s="14"/>
      <c r="X538" s="5" t="str">
        <f t="shared" si="8"/>
        <v>No</v>
      </c>
      <c r="Y538" s="14"/>
      <c r="Z538" s="5"/>
      <c r="AA538" s="14"/>
      <c r="AB538" s="5"/>
      <c r="AC538" s="28"/>
      <c r="AD538" s="5"/>
      <c r="AE538" s="14"/>
      <c r="AF538" s="5"/>
      <c r="AG538" s="7"/>
    </row>
    <row r="539" spans="1:33" s="54" customFormat="1">
      <c r="A539" s="8" t="s">
        <v>536</v>
      </c>
      <c r="B539" s="8" t="s">
        <v>537</v>
      </c>
      <c r="C539" s="9" t="s">
        <v>210</v>
      </c>
      <c r="D539" s="185" t="s">
        <v>538</v>
      </c>
      <c r="E539" s="188">
        <v>44925</v>
      </c>
      <c r="F539" s="9" t="s">
        <v>36</v>
      </c>
      <c r="G539" s="9" t="s">
        <v>5756</v>
      </c>
      <c r="H539" s="10">
        <v>0</v>
      </c>
      <c r="I539" s="11">
        <v>31</v>
      </c>
      <c r="J539" s="24">
        <v>0</v>
      </c>
      <c r="K539" s="12"/>
      <c r="L539" s="14">
        <v>2286</v>
      </c>
      <c r="M539" s="14"/>
      <c r="N539" s="21">
        <v>0</v>
      </c>
      <c r="O539" s="14"/>
      <c r="P539" s="21">
        <v>1409</v>
      </c>
      <c r="Q539" s="14"/>
      <c r="R539" s="21">
        <v>7287</v>
      </c>
      <c r="S539" s="14"/>
      <c r="T539" s="21">
        <v>130077</v>
      </c>
      <c r="U539" s="14"/>
      <c r="V539" s="22">
        <v>141059</v>
      </c>
      <c r="W539" s="14"/>
      <c r="X539" s="5" t="str">
        <f t="shared" si="8"/>
        <v>No</v>
      </c>
      <c r="Y539" s="14"/>
      <c r="Z539" s="5"/>
      <c r="AA539" s="14"/>
      <c r="AB539" s="5"/>
      <c r="AC539" s="28"/>
      <c r="AD539" s="5"/>
      <c r="AE539" s="14"/>
      <c r="AF539" s="5"/>
      <c r="AG539" s="7"/>
    </row>
    <row r="540" spans="1:33" s="54" customFormat="1">
      <c r="A540" s="8" t="s">
        <v>5261</v>
      </c>
      <c r="B540" s="8" t="s">
        <v>6418</v>
      </c>
      <c r="C540" s="9" t="s">
        <v>168</v>
      </c>
      <c r="D540" s="185" t="s">
        <v>5262</v>
      </c>
      <c r="E540" s="188" t="s">
        <v>5263</v>
      </c>
      <c r="F540" s="9" t="s">
        <v>83</v>
      </c>
      <c r="G540" s="9" t="s">
        <v>147</v>
      </c>
      <c r="H540" s="10">
        <v>0</v>
      </c>
      <c r="I540" s="11">
        <v>31</v>
      </c>
      <c r="J540" s="24">
        <v>0</v>
      </c>
      <c r="K540" s="12"/>
      <c r="L540" s="14">
        <v>0</v>
      </c>
      <c r="M540" s="14"/>
      <c r="N540" s="21">
        <v>0</v>
      </c>
      <c r="O540" s="14"/>
      <c r="P540" s="21">
        <v>0</v>
      </c>
      <c r="Q540" s="14"/>
      <c r="R540" s="21">
        <v>0</v>
      </c>
      <c r="S540" s="14"/>
      <c r="T540" s="21">
        <v>257278</v>
      </c>
      <c r="U540" s="14"/>
      <c r="V540" s="22">
        <v>257278</v>
      </c>
      <c r="W540" s="14"/>
      <c r="X540" s="5" t="str">
        <f t="shared" si="8"/>
        <v>No</v>
      </c>
      <c r="Y540" s="14"/>
      <c r="Z540" s="5"/>
      <c r="AA540" s="14"/>
      <c r="AB540" s="5"/>
      <c r="AC540" s="28"/>
      <c r="AD540" s="5"/>
      <c r="AE540" s="14"/>
      <c r="AF540" s="5"/>
      <c r="AG540" s="7"/>
    </row>
    <row r="541" spans="1:33" s="54" customFormat="1">
      <c r="A541" s="8" t="s">
        <v>2661</v>
      </c>
      <c r="B541" s="8" t="s">
        <v>2662</v>
      </c>
      <c r="C541" s="9" t="s">
        <v>288</v>
      </c>
      <c r="D541" s="185" t="s">
        <v>2663</v>
      </c>
      <c r="E541" s="188" t="s">
        <v>2664</v>
      </c>
      <c r="F541" s="9" t="s">
        <v>88</v>
      </c>
      <c r="G541" s="9" t="s">
        <v>147</v>
      </c>
      <c r="H541" s="10">
        <v>0</v>
      </c>
      <c r="I541" s="11">
        <v>31</v>
      </c>
      <c r="J541" s="24">
        <v>0</v>
      </c>
      <c r="K541" s="12"/>
      <c r="L541" s="14">
        <v>0</v>
      </c>
      <c r="M541" s="14"/>
      <c r="N541" s="21">
        <v>0</v>
      </c>
      <c r="O541" s="14"/>
      <c r="P541" s="21">
        <v>2901</v>
      </c>
      <c r="Q541" s="14"/>
      <c r="R541" s="21">
        <v>97347</v>
      </c>
      <c r="S541" s="14"/>
      <c r="T541" s="21">
        <v>174411</v>
      </c>
      <c r="U541" s="14"/>
      <c r="V541" s="22">
        <v>274659</v>
      </c>
      <c r="W541" s="14"/>
      <c r="X541" s="5" t="str">
        <f t="shared" si="8"/>
        <v>No</v>
      </c>
      <c r="Y541" s="14"/>
      <c r="Z541" s="5"/>
      <c r="AA541" s="14"/>
      <c r="AB541" s="5"/>
      <c r="AC541" s="28"/>
      <c r="AD541" s="5"/>
      <c r="AE541" s="14"/>
      <c r="AF541" s="5"/>
      <c r="AG541" s="7"/>
    </row>
    <row r="542" spans="1:33" s="54" customFormat="1">
      <c r="A542" s="8" t="s">
        <v>2500</v>
      </c>
      <c r="B542" s="8" t="s">
        <v>2501</v>
      </c>
      <c r="C542" s="9" t="s">
        <v>46</v>
      </c>
      <c r="D542" s="185" t="s">
        <v>2502</v>
      </c>
      <c r="E542" s="188" t="s">
        <v>2503</v>
      </c>
      <c r="F542" s="9" t="s">
        <v>88</v>
      </c>
      <c r="G542" s="9" t="s">
        <v>147</v>
      </c>
      <c r="H542" s="10">
        <v>0</v>
      </c>
      <c r="I542" s="11">
        <v>31</v>
      </c>
      <c r="J542" s="24">
        <v>0</v>
      </c>
      <c r="K542" s="12"/>
      <c r="L542" s="14">
        <v>0</v>
      </c>
      <c r="M542" s="14"/>
      <c r="N542" s="21">
        <v>0</v>
      </c>
      <c r="O542" s="14"/>
      <c r="P542" s="21">
        <v>44451</v>
      </c>
      <c r="Q542" s="14"/>
      <c r="R542" s="21">
        <v>0</v>
      </c>
      <c r="S542" s="14"/>
      <c r="T542" s="21">
        <v>177804</v>
      </c>
      <c r="U542" s="14"/>
      <c r="V542" s="22">
        <v>222255</v>
      </c>
      <c r="W542" s="14"/>
      <c r="X542" s="5" t="str">
        <f t="shared" si="8"/>
        <v>No</v>
      </c>
      <c r="Y542" s="14"/>
      <c r="Z542" s="5"/>
      <c r="AA542" s="14"/>
      <c r="AB542" s="5"/>
      <c r="AC542" s="28"/>
      <c r="AD542" s="5"/>
      <c r="AE542" s="14"/>
      <c r="AF542" s="5"/>
      <c r="AG542" s="7"/>
    </row>
    <row r="543" spans="1:33" s="54" customFormat="1">
      <c r="A543" s="8" t="s">
        <v>1422</v>
      </c>
      <c r="B543" s="8" t="s">
        <v>149</v>
      </c>
      <c r="C543" s="9" t="s">
        <v>150</v>
      </c>
      <c r="D543" s="185" t="s">
        <v>1423</v>
      </c>
      <c r="E543" s="188" t="s">
        <v>1424</v>
      </c>
      <c r="F543" s="9" t="s">
        <v>125</v>
      </c>
      <c r="G543" s="9" t="s">
        <v>147</v>
      </c>
      <c r="H543" s="10">
        <v>0</v>
      </c>
      <c r="I543" s="11">
        <v>31</v>
      </c>
      <c r="J543" s="24">
        <v>0</v>
      </c>
      <c r="K543" s="12"/>
      <c r="L543" s="14">
        <v>0</v>
      </c>
      <c r="M543" s="14"/>
      <c r="N543" s="21">
        <v>0</v>
      </c>
      <c r="O543" s="14"/>
      <c r="P543" s="21">
        <v>29766</v>
      </c>
      <c r="Q543" s="14"/>
      <c r="R543" s="21">
        <v>0</v>
      </c>
      <c r="S543" s="14"/>
      <c r="T543" s="21">
        <v>168657</v>
      </c>
      <c r="U543" s="14"/>
      <c r="V543" s="22">
        <v>198423</v>
      </c>
      <c r="W543" s="14"/>
      <c r="X543" s="5" t="str">
        <f t="shared" si="8"/>
        <v>No</v>
      </c>
      <c r="Y543" s="14"/>
      <c r="Z543" s="5"/>
      <c r="AA543" s="14"/>
      <c r="AB543" s="5"/>
      <c r="AC543" s="28"/>
      <c r="AD543" s="5"/>
      <c r="AE543" s="14"/>
      <c r="AF543" s="5"/>
      <c r="AG543" s="7"/>
    </row>
    <row r="544" spans="1:33" s="54" customFormat="1">
      <c r="A544" s="8" t="s">
        <v>4117</v>
      </c>
      <c r="B544" s="8" t="s">
        <v>4118</v>
      </c>
      <c r="C544" s="9" t="s">
        <v>91</v>
      </c>
      <c r="D544" s="185" t="s">
        <v>4119</v>
      </c>
      <c r="E544" s="188" t="s">
        <v>4120</v>
      </c>
      <c r="F544" s="9" t="s">
        <v>88</v>
      </c>
      <c r="G544" s="9" t="s">
        <v>147</v>
      </c>
      <c r="H544" s="10">
        <v>0</v>
      </c>
      <c r="I544" s="11">
        <v>31</v>
      </c>
      <c r="J544" s="24">
        <v>0</v>
      </c>
      <c r="K544" s="12"/>
      <c r="L544" s="14">
        <v>715</v>
      </c>
      <c r="M544" s="14"/>
      <c r="N544" s="21">
        <v>0</v>
      </c>
      <c r="O544" s="14"/>
      <c r="P544" s="21">
        <v>7166</v>
      </c>
      <c r="Q544" s="14"/>
      <c r="R544" s="21">
        <v>309862</v>
      </c>
      <c r="S544" s="14"/>
      <c r="T544" s="21">
        <v>391276</v>
      </c>
      <c r="U544" s="14"/>
      <c r="V544" s="22">
        <v>709019</v>
      </c>
      <c r="W544" s="14"/>
      <c r="X544" s="5" t="str">
        <f t="shared" si="8"/>
        <v>No</v>
      </c>
      <c r="Y544" s="14"/>
      <c r="Z544" s="5"/>
      <c r="AA544" s="14"/>
      <c r="AB544" s="5"/>
      <c r="AC544" s="28"/>
      <c r="AD544" s="5"/>
      <c r="AE544" s="14"/>
      <c r="AF544" s="5"/>
      <c r="AG544" s="7"/>
    </row>
    <row r="545" spans="1:33" s="54" customFormat="1">
      <c r="A545" s="8" t="s">
        <v>1006</v>
      </c>
      <c r="B545" s="8" t="s">
        <v>1007</v>
      </c>
      <c r="C545" s="9" t="s">
        <v>58</v>
      </c>
      <c r="D545" s="185">
        <v>5161</v>
      </c>
      <c r="E545" s="188">
        <v>50161</v>
      </c>
      <c r="F545" s="9" t="s">
        <v>83</v>
      </c>
      <c r="G545" s="9" t="s">
        <v>84</v>
      </c>
      <c r="H545" s="10">
        <v>1376476</v>
      </c>
      <c r="I545" s="11">
        <v>31</v>
      </c>
      <c r="J545" s="24">
        <v>0</v>
      </c>
      <c r="K545" s="12"/>
      <c r="L545" s="14">
        <v>0</v>
      </c>
      <c r="M545" s="14"/>
      <c r="N545" s="21">
        <v>0</v>
      </c>
      <c r="O545" s="14"/>
      <c r="P545" s="21">
        <v>87333</v>
      </c>
      <c r="Q545" s="14"/>
      <c r="R545" s="21">
        <v>0</v>
      </c>
      <c r="S545" s="14"/>
      <c r="T545" s="21">
        <v>307871</v>
      </c>
      <c r="U545" s="14"/>
      <c r="V545" s="22">
        <v>395204</v>
      </c>
      <c r="W545" s="14"/>
      <c r="X545" s="5" t="str">
        <f t="shared" si="8"/>
        <v>No</v>
      </c>
      <c r="Y545" s="14"/>
      <c r="Z545" s="5"/>
      <c r="AA545" s="14"/>
      <c r="AB545" s="5"/>
      <c r="AC545" s="28"/>
      <c r="AD545" s="5"/>
      <c r="AE545" s="14"/>
      <c r="AF545" s="5"/>
      <c r="AG545" s="7"/>
    </row>
    <row r="546" spans="1:33" s="54" customFormat="1">
      <c r="A546" s="8" t="s">
        <v>4332</v>
      </c>
      <c r="B546" s="8" t="s">
        <v>4333</v>
      </c>
      <c r="C546" s="9" t="s">
        <v>235</v>
      </c>
      <c r="D546" s="185" t="s">
        <v>4334</v>
      </c>
      <c r="E546" s="188" t="s">
        <v>4335</v>
      </c>
      <c r="F546" s="9" t="s">
        <v>88</v>
      </c>
      <c r="G546" s="9" t="s">
        <v>147</v>
      </c>
      <c r="H546" s="10">
        <v>0</v>
      </c>
      <c r="I546" s="11">
        <v>31</v>
      </c>
      <c r="J546" s="24">
        <v>0</v>
      </c>
      <c r="K546" s="12"/>
      <c r="L546" s="14">
        <v>0</v>
      </c>
      <c r="M546" s="14"/>
      <c r="N546" s="21">
        <v>0</v>
      </c>
      <c r="O546" s="14"/>
      <c r="P546" s="21">
        <v>48644</v>
      </c>
      <c r="Q546" s="14"/>
      <c r="R546" s="21">
        <v>35154</v>
      </c>
      <c r="S546" s="14"/>
      <c r="T546" s="21">
        <v>281263</v>
      </c>
      <c r="U546" s="14"/>
      <c r="V546" s="22">
        <v>365061</v>
      </c>
      <c r="W546" s="14"/>
      <c r="X546" s="5" t="str">
        <f t="shared" si="8"/>
        <v>No</v>
      </c>
      <c r="Y546" s="14"/>
      <c r="Z546" s="5"/>
      <c r="AA546" s="14"/>
      <c r="AB546" s="5"/>
      <c r="AC546" s="28"/>
      <c r="AD546" s="5"/>
      <c r="AE546" s="14"/>
      <c r="AF546" s="5"/>
      <c r="AG546" s="7"/>
    </row>
    <row r="547" spans="1:33" s="54" customFormat="1">
      <c r="A547" s="8" t="s">
        <v>6150</v>
      </c>
      <c r="B547" s="8" t="s">
        <v>6151</v>
      </c>
      <c r="C547" s="9" t="s">
        <v>91</v>
      </c>
      <c r="D547" s="185"/>
      <c r="E547" s="188">
        <v>99424</v>
      </c>
      <c r="F547" s="9" t="s">
        <v>83</v>
      </c>
      <c r="G547" s="9" t="s">
        <v>5756</v>
      </c>
      <c r="H547" s="10">
        <v>12150996</v>
      </c>
      <c r="I547" s="11">
        <v>31</v>
      </c>
      <c r="J547" s="24">
        <v>0</v>
      </c>
      <c r="K547" s="12"/>
      <c r="L547" s="14">
        <v>0</v>
      </c>
      <c r="M547" s="14"/>
      <c r="N547" s="21">
        <v>0</v>
      </c>
      <c r="O547" s="14"/>
      <c r="P547" s="21">
        <v>810529</v>
      </c>
      <c r="Q547" s="14"/>
      <c r="R547" s="21">
        <v>0</v>
      </c>
      <c r="S547" s="14"/>
      <c r="T547" s="21">
        <v>1574492</v>
      </c>
      <c r="U547" s="14"/>
      <c r="V547" s="22">
        <v>2385021</v>
      </c>
      <c r="W547" s="14"/>
      <c r="X547" s="5" t="str">
        <f t="shared" si="8"/>
        <v>No</v>
      </c>
      <c r="Y547" s="14"/>
      <c r="Z547" s="5"/>
      <c r="AA547" s="14"/>
      <c r="AB547" s="5"/>
      <c r="AC547" s="28"/>
      <c r="AD547" s="5"/>
      <c r="AE547" s="14"/>
      <c r="AF547" s="5"/>
      <c r="AG547" s="7"/>
    </row>
    <row r="548" spans="1:33" s="54" customFormat="1">
      <c r="A548" s="8" t="s">
        <v>5609</v>
      </c>
      <c r="B548" s="8" t="s">
        <v>5610</v>
      </c>
      <c r="C548" s="9" t="s">
        <v>254</v>
      </c>
      <c r="D548" s="185" t="s">
        <v>5611</v>
      </c>
      <c r="E548" s="188" t="s">
        <v>5612</v>
      </c>
      <c r="F548" s="9" t="s">
        <v>157</v>
      </c>
      <c r="G548" s="9" t="s">
        <v>147</v>
      </c>
      <c r="H548" s="10">
        <v>0</v>
      </c>
      <c r="I548" s="11">
        <v>31</v>
      </c>
      <c r="J548" s="24">
        <v>0</v>
      </c>
      <c r="K548" s="12"/>
      <c r="L548" s="14">
        <v>0</v>
      </c>
      <c r="M548" s="14"/>
      <c r="N548" s="21">
        <v>0</v>
      </c>
      <c r="O548" s="14"/>
      <c r="P548" s="21">
        <v>18017</v>
      </c>
      <c r="Q548" s="14"/>
      <c r="R548" s="21">
        <v>0</v>
      </c>
      <c r="S548" s="14"/>
      <c r="T548" s="21">
        <v>116239</v>
      </c>
      <c r="U548" s="14"/>
      <c r="V548" s="22">
        <v>134256</v>
      </c>
      <c r="W548" s="14"/>
      <c r="X548" s="5" t="str">
        <f t="shared" si="8"/>
        <v>No</v>
      </c>
      <c r="Y548" s="14"/>
      <c r="Z548" s="5"/>
      <c r="AA548" s="14"/>
      <c r="AB548" s="5"/>
      <c r="AC548" s="28"/>
      <c r="AD548" s="5"/>
      <c r="AE548" s="14"/>
      <c r="AF548" s="5"/>
      <c r="AG548" s="7"/>
    </row>
    <row r="549" spans="1:33" s="54" customFormat="1">
      <c r="A549" s="8" t="s">
        <v>487</v>
      </c>
      <c r="B549" s="8" t="s">
        <v>488</v>
      </c>
      <c r="C549" s="9" t="s">
        <v>254</v>
      </c>
      <c r="D549" s="185">
        <v>8004</v>
      </c>
      <c r="E549" s="188">
        <v>80004</v>
      </c>
      <c r="F549" s="9" t="s">
        <v>83</v>
      </c>
      <c r="G549" s="9" t="s">
        <v>84</v>
      </c>
      <c r="H549" s="10">
        <v>114773</v>
      </c>
      <c r="I549" s="11">
        <v>31</v>
      </c>
      <c r="J549" s="24">
        <v>0</v>
      </c>
      <c r="K549" s="12"/>
      <c r="L549" s="14">
        <v>0</v>
      </c>
      <c r="M549" s="14"/>
      <c r="N549" s="21">
        <v>0</v>
      </c>
      <c r="O549" s="14"/>
      <c r="P549" s="21">
        <v>26565</v>
      </c>
      <c r="Q549" s="14"/>
      <c r="R549" s="21">
        <v>0</v>
      </c>
      <c r="S549" s="14"/>
      <c r="T549" s="21">
        <v>146768</v>
      </c>
      <c r="U549" s="14"/>
      <c r="V549" s="22">
        <v>173333</v>
      </c>
      <c r="W549" s="14"/>
      <c r="X549" s="5" t="str">
        <f t="shared" si="8"/>
        <v>No</v>
      </c>
      <c r="Y549" s="14"/>
      <c r="Z549" s="5"/>
      <c r="AA549" s="14"/>
      <c r="AB549" s="5"/>
      <c r="AC549" s="28"/>
      <c r="AD549" s="5"/>
      <c r="AE549" s="14"/>
      <c r="AF549" s="5"/>
      <c r="AG549" s="7"/>
    </row>
    <row r="550" spans="1:33" s="54" customFormat="1">
      <c r="A550" s="8" t="s">
        <v>6553</v>
      </c>
      <c r="B550" s="8" t="s">
        <v>626</v>
      </c>
      <c r="C550" s="9" t="s">
        <v>210</v>
      </c>
      <c r="D550" s="185">
        <v>4015</v>
      </c>
      <c r="E550" s="188">
        <v>40015</v>
      </c>
      <c r="F550" s="9" t="s">
        <v>83</v>
      </c>
      <c r="G550" s="9" t="s">
        <v>84</v>
      </c>
      <c r="H550" s="10">
        <v>351478</v>
      </c>
      <c r="I550" s="11">
        <v>31</v>
      </c>
      <c r="J550" s="24">
        <v>0</v>
      </c>
      <c r="K550" s="12"/>
      <c r="L550" s="14">
        <v>0</v>
      </c>
      <c r="M550" s="14"/>
      <c r="N550" s="21">
        <v>0</v>
      </c>
      <c r="O550" s="14"/>
      <c r="P550" s="21">
        <v>255476</v>
      </c>
      <c r="Q550" s="14"/>
      <c r="R550" s="21">
        <v>0</v>
      </c>
      <c r="S550" s="14"/>
      <c r="T550" s="21">
        <v>584000</v>
      </c>
      <c r="U550" s="14"/>
      <c r="V550" s="22">
        <v>839476</v>
      </c>
      <c r="W550" s="14"/>
      <c r="X550" s="5" t="str">
        <f t="shared" si="8"/>
        <v>No</v>
      </c>
      <c r="Y550" s="14"/>
      <c r="Z550" s="5"/>
      <c r="AA550" s="14"/>
      <c r="AB550" s="5"/>
      <c r="AC550" s="28"/>
      <c r="AD550" s="5"/>
      <c r="AE550" s="14"/>
      <c r="AF550" s="5"/>
      <c r="AG550" s="7"/>
    </row>
    <row r="551" spans="1:33" s="54" customFormat="1">
      <c r="A551" s="8" t="s">
        <v>3115</v>
      </c>
      <c r="B551" s="8" t="s">
        <v>3116</v>
      </c>
      <c r="C551" s="9" t="s">
        <v>171</v>
      </c>
      <c r="D551" s="185" t="s">
        <v>3117</v>
      </c>
      <c r="E551" s="188" t="s">
        <v>3118</v>
      </c>
      <c r="F551" s="9" t="s">
        <v>157</v>
      </c>
      <c r="G551" s="9" t="s">
        <v>147</v>
      </c>
      <c r="H551" s="10">
        <v>0</v>
      </c>
      <c r="I551" s="11">
        <v>31</v>
      </c>
      <c r="J551" s="24">
        <v>0</v>
      </c>
      <c r="K551" s="12"/>
      <c r="L551" s="14">
        <v>0</v>
      </c>
      <c r="M551" s="14"/>
      <c r="N551" s="21">
        <v>0</v>
      </c>
      <c r="O551" s="14"/>
      <c r="P551" s="21">
        <v>0</v>
      </c>
      <c r="Q551" s="14"/>
      <c r="R551" s="21">
        <v>0</v>
      </c>
      <c r="S551" s="14"/>
      <c r="T551" s="21">
        <v>0</v>
      </c>
      <c r="U551" s="14"/>
      <c r="V551" s="22">
        <v>0</v>
      </c>
      <c r="W551" s="14"/>
      <c r="X551" s="5" t="str">
        <f t="shared" si="8"/>
        <v>No</v>
      </c>
      <c r="Y551" s="14"/>
      <c r="Z551" s="5"/>
      <c r="AA551" s="14"/>
      <c r="AB551" s="5"/>
      <c r="AC551" s="28"/>
      <c r="AD551" s="5"/>
      <c r="AE551" s="14"/>
      <c r="AF551" s="5"/>
      <c r="AG551" s="7"/>
    </row>
    <row r="552" spans="1:33" s="54" customFormat="1">
      <c r="A552" s="8" t="s">
        <v>4439</v>
      </c>
      <c r="B552" s="8" t="s">
        <v>4440</v>
      </c>
      <c r="C552" s="9" t="s">
        <v>171</v>
      </c>
      <c r="D552" s="185">
        <v>4129</v>
      </c>
      <c r="E552" s="188">
        <v>40129</v>
      </c>
      <c r="F552" s="9" t="s">
        <v>83</v>
      </c>
      <c r="G552" s="9" t="s">
        <v>84</v>
      </c>
      <c r="H552" s="10">
        <v>169541</v>
      </c>
      <c r="I552" s="11">
        <v>31</v>
      </c>
      <c r="J552" s="24">
        <v>0</v>
      </c>
      <c r="K552" s="12"/>
      <c r="L552" s="14">
        <v>0</v>
      </c>
      <c r="M552" s="14"/>
      <c r="N552" s="21">
        <v>0</v>
      </c>
      <c r="O552" s="14"/>
      <c r="P552" s="21">
        <v>15388</v>
      </c>
      <c r="Q552" s="14"/>
      <c r="R552" s="21">
        <v>0</v>
      </c>
      <c r="S552" s="14"/>
      <c r="T552" s="21">
        <v>12953</v>
      </c>
      <c r="U552" s="14"/>
      <c r="V552" s="22">
        <v>28341</v>
      </c>
      <c r="W552" s="14"/>
      <c r="X552" s="5" t="str">
        <f t="shared" si="8"/>
        <v>No</v>
      </c>
      <c r="Y552" s="14"/>
      <c r="Z552" s="5"/>
      <c r="AA552" s="14"/>
      <c r="AB552" s="5"/>
      <c r="AC552" s="28"/>
      <c r="AD552" s="5"/>
      <c r="AE552" s="14"/>
      <c r="AF552" s="5"/>
      <c r="AG552" s="7"/>
    </row>
    <row r="553" spans="1:33" s="54" customFormat="1">
      <c r="A553" s="8" t="s">
        <v>3137</v>
      </c>
      <c r="B553" s="8" t="s">
        <v>3138</v>
      </c>
      <c r="C553" s="9" t="s">
        <v>288</v>
      </c>
      <c r="D553" s="185">
        <v>3087</v>
      </c>
      <c r="E553" s="188">
        <v>30087</v>
      </c>
      <c r="F553" s="9" t="s">
        <v>83</v>
      </c>
      <c r="G553" s="9" t="s">
        <v>84</v>
      </c>
      <c r="H553" s="10">
        <v>51370</v>
      </c>
      <c r="I553" s="11">
        <v>31</v>
      </c>
      <c r="J553" s="24">
        <v>0</v>
      </c>
      <c r="K553" s="12"/>
      <c r="L553" s="14">
        <v>4840</v>
      </c>
      <c r="M553" s="14"/>
      <c r="N553" s="21">
        <v>0</v>
      </c>
      <c r="O553" s="14"/>
      <c r="P553" s="21">
        <v>23936</v>
      </c>
      <c r="Q553" s="14"/>
      <c r="R553" s="21">
        <v>444298</v>
      </c>
      <c r="S553" s="14"/>
      <c r="T553" s="21">
        <v>615002</v>
      </c>
      <c r="U553" s="14"/>
      <c r="V553" s="22">
        <v>1088076</v>
      </c>
      <c r="W553" s="14"/>
      <c r="X553" s="5" t="str">
        <f t="shared" si="8"/>
        <v>No</v>
      </c>
      <c r="Y553" s="14"/>
      <c r="Z553" s="5"/>
      <c r="AA553" s="14"/>
      <c r="AB553" s="5"/>
      <c r="AC553" s="28"/>
      <c r="AD553" s="5"/>
      <c r="AE553" s="14"/>
      <c r="AF553" s="5"/>
      <c r="AG553" s="7"/>
    </row>
    <row r="554" spans="1:33" s="54" customFormat="1">
      <c r="A554" s="8" t="s">
        <v>1263</v>
      </c>
      <c r="B554" s="8" t="s">
        <v>1264</v>
      </c>
      <c r="C554" s="9" t="s">
        <v>555</v>
      </c>
      <c r="D554" s="185">
        <v>5061</v>
      </c>
      <c r="E554" s="188">
        <v>50061</v>
      </c>
      <c r="F554" s="9" t="s">
        <v>83</v>
      </c>
      <c r="G554" s="9" t="s">
        <v>84</v>
      </c>
      <c r="H554" s="10">
        <v>93863</v>
      </c>
      <c r="I554" s="11">
        <v>31</v>
      </c>
      <c r="J554" s="24">
        <v>0</v>
      </c>
      <c r="K554" s="12"/>
      <c r="L554" s="14">
        <v>0</v>
      </c>
      <c r="M554" s="14"/>
      <c r="N554" s="21">
        <v>0</v>
      </c>
      <c r="O554" s="14"/>
      <c r="P554" s="21">
        <v>0</v>
      </c>
      <c r="Q554" s="14"/>
      <c r="R554" s="21">
        <v>0</v>
      </c>
      <c r="S554" s="14"/>
      <c r="T554" s="21">
        <v>0</v>
      </c>
      <c r="U554" s="14"/>
      <c r="V554" s="22">
        <v>0</v>
      </c>
      <c r="W554" s="14"/>
      <c r="X554" s="5" t="str">
        <f t="shared" si="8"/>
        <v>No</v>
      </c>
      <c r="Y554" s="14"/>
      <c r="Z554" s="5"/>
      <c r="AA554" s="14"/>
      <c r="AB554" s="5"/>
      <c r="AC554" s="28"/>
      <c r="AD554" s="5"/>
      <c r="AE554" s="14"/>
      <c r="AF554" s="5"/>
      <c r="AG554" s="7"/>
    </row>
    <row r="555" spans="1:33" s="54" customFormat="1">
      <c r="A555" s="8" t="s">
        <v>6554</v>
      </c>
      <c r="B555" s="8" t="s">
        <v>1798</v>
      </c>
      <c r="C555" s="9" t="s">
        <v>112</v>
      </c>
      <c r="D555" s="185">
        <v>1122</v>
      </c>
      <c r="E555" s="188">
        <v>10122</v>
      </c>
      <c r="F555" s="9" t="s">
        <v>113</v>
      </c>
      <c r="G555" s="9" t="s">
        <v>5756</v>
      </c>
      <c r="H555" s="10">
        <v>88200</v>
      </c>
      <c r="I555" s="11">
        <v>30</v>
      </c>
      <c r="J555" s="24">
        <v>1692344</v>
      </c>
      <c r="K555" s="12"/>
      <c r="L555" s="14">
        <v>0</v>
      </c>
      <c r="M555" s="14"/>
      <c r="N555" s="21">
        <v>0</v>
      </c>
      <c r="O555" s="14"/>
      <c r="P555" s="21">
        <v>0</v>
      </c>
      <c r="Q555" s="14"/>
      <c r="R555" s="21">
        <v>0</v>
      </c>
      <c r="S555" s="14"/>
      <c r="T555" s="21">
        <v>165538</v>
      </c>
      <c r="U555" s="14"/>
      <c r="V555" s="22">
        <v>1857882</v>
      </c>
      <c r="W555" s="14"/>
      <c r="X555" s="5" t="str">
        <f t="shared" si="8"/>
        <v>No</v>
      </c>
      <c r="Y555" s="14"/>
      <c r="Z555" s="5"/>
      <c r="AA555" s="14"/>
      <c r="AB555" s="5"/>
      <c r="AC555" s="28"/>
      <c r="AD555" s="5"/>
      <c r="AE555" s="14"/>
      <c r="AF555" s="5"/>
      <c r="AG555" s="7"/>
    </row>
    <row r="556" spans="1:33" s="54" customFormat="1">
      <c r="A556" s="8" t="s">
        <v>443</v>
      </c>
      <c r="B556" s="8" t="s">
        <v>444</v>
      </c>
      <c r="C556" s="9" t="s">
        <v>103</v>
      </c>
      <c r="D556" s="185">
        <v>4112</v>
      </c>
      <c r="E556" s="188">
        <v>40112</v>
      </c>
      <c r="F556" s="9" t="s">
        <v>83</v>
      </c>
      <c r="G556" s="9" t="s">
        <v>5756</v>
      </c>
      <c r="H556" s="10">
        <v>2148346</v>
      </c>
      <c r="I556" s="11">
        <v>30</v>
      </c>
      <c r="J556" s="24">
        <v>0</v>
      </c>
      <c r="K556" s="12"/>
      <c r="L556" s="14">
        <v>0</v>
      </c>
      <c r="M556" s="14"/>
      <c r="N556" s="21">
        <v>0</v>
      </c>
      <c r="O556" s="14"/>
      <c r="P556" s="21">
        <v>141577</v>
      </c>
      <c r="Q556" s="14"/>
      <c r="R556" s="21">
        <v>0</v>
      </c>
      <c r="S556" s="14"/>
      <c r="T556" s="21">
        <v>566311</v>
      </c>
      <c r="U556" s="14"/>
      <c r="V556" s="22">
        <v>707888</v>
      </c>
      <c r="W556" s="14"/>
      <c r="X556" s="5" t="str">
        <f t="shared" si="8"/>
        <v>No</v>
      </c>
      <c r="Y556" s="14"/>
      <c r="Z556" s="5"/>
      <c r="AA556" s="14"/>
      <c r="AB556" s="5"/>
      <c r="AC556" s="28"/>
      <c r="AD556" s="5"/>
      <c r="AE556" s="14"/>
      <c r="AF556" s="5"/>
      <c r="AG556" s="7"/>
    </row>
    <row r="557" spans="1:33" s="54" customFormat="1">
      <c r="A557" s="8" t="s">
        <v>6154</v>
      </c>
      <c r="B557" s="8" t="s">
        <v>3237</v>
      </c>
      <c r="C557" s="9" t="s">
        <v>274</v>
      </c>
      <c r="D557" s="185"/>
      <c r="E557" s="188">
        <v>40247</v>
      </c>
      <c r="F557" s="9" t="s">
        <v>83</v>
      </c>
      <c r="G557" s="9" t="s">
        <v>5756</v>
      </c>
      <c r="H557" s="10">
        <v>1060061</v>
      </c>
      <c r="I557" s="11">
        <v>30</v>
      </c>
      <c r="J557" s="24">
        <v>0</v>
      </c>
      <c r="K557" s="12"/>
      <c r="L557" s="14">
        <v>0</v>
      </c>
      <c r="M557" s="14"/>
      <c r="N557" s="21">
        <v>0</v>
      </c>
      <c r="O557" s="14"/>
      <c r="P557" s="21">
        <v>0</v>
      </c>
      <c r="Q557" s="14"/>
      <c r="R557" s="21">
        <v>0</v>
      </c>
      <c r="S557" s="14"/>
      <c r="T557" s="21">
        <v>0</v>
      </c>
      <c r="U557" s="14"/>
      <c r="V557" s="22">
        <v>0</v>
      </c>
      <c r="W557" s="14"/>
      <c r="X557" s="5" t="str">
        <f t="shared" si="8"/>
        <v>No</v>
      </c>
      <c r="Y557" s="14"/>
      <c r="Z557" s="5"/>
      <c r="AA557" s="14"/>
      <c r="AB557" s="5"/>
      <c r="AC557" s="28"/>
      <c r="AD557" s="5"/>
      <c r="AE557" s="14"/>
      <c r="AF557" s="5"/>
      <c r="AG557" s="7"/>
    </row>
    <row r="558" spans="1:33" s="54" customFormat="1">
      <c r="A558" s="8" t="s">
        <v>4788</v>
      </c>
      <c r="B558" s="8" t="s">
        <v>4789</v>
      </c>
      <c r="C558" s="9" t="s">
        <v>58</v>
      </c>
      <c r="D558" s="185">
        <v>5004</v>
      </c>
      <c r="E558" s="188">
        <v>50004</v>
      </c>
      <c r="F558" s="9" t="s">
        <v>83</v>
      </c>
      <c r="G558" s="9" t="s">
        <v>84</v>
      </c>
      <c r="H558" s="10">
        <v>100868</v>
      </c>
      <c r="I558" s="11">
        <v>30</v>
      </c>
      <c r="J558" s="24">
        <v>0</v>
      </c>
      <c r="K558" s="12"/>
      <c r="L558" s="14">
        <v>0</v>
      </c>
      <c r="M558" s="14"/>
      <c r="N558" s="21">
        <v>0</v>
      </c>
      <c r="O558" s="14"/>
      <c r="P558" s="21">
        <v>0</v>
      </c>
      <c r="Q558" s="14"/>
      <c r="R558" s="21">
        <v>0</v>
      </c>
      <c r="S558" s="14"/>
      <c r="T558" s="21">
        <v>0</v>
      </c>
      <c r="U558" s="14"/>
      <c r="V558" s="22">
        <v>0</v>
      </c>
      <c r="W558" s="14"/>
      <c r="X558" s="5" t="str">
        <f t="shared" si="8"/>
        <v>No</v>
      </c>
      <c r="Y558" s="14"/>
      <c r="Z558" s="5"/>
      <c r="AA558" s="14"/>
      <c r="AB558" s="5"/>
      <c r="AC558" s="28"/>
      <c r="AD558" s="5"/>
      <c r="AE558" s="14"/>
      <c r="AF558" s="5"/>
      <c r="AG558" s="7"/>
    </row>
    <row r="559" spans="1:33" s="54" customFormat="1">
      <c r="A559" s="8" t="s">
        <v>3407</v>
      </c>
      <c r="B559" s="8" t="s">
        <v>3408</v>
      </c>
      <c r="C559" s="9" t="s">
        <v>50</v>
      </c>
      <c r="D559" s="185">
        <v>4073</v>
      </c>
      <c r="E559" s="188">
        <v>40073</v>
      </c>
      <c r="F559" s="9" t="s">
        <v>125</v>
      </c>
      <c r="G559" s="9" t="s">
        <v>5756</v>
      </c>
      <c r="H559" s="10">
        <v>74741</v>
      </c>
      <c r="I559" s="11">
        <v>30</v>
      </c>
      <c r="J559" s="24">
        <v>0</v>
      </c>
      <c r="K559" s="12"/>
      <c r="L559" s="14">
        <v>0</v>
      </c>
      <c r="M559" s="14"/>
      <c r="N559" s="21">
        <v>0</v>
      </c>
      <c r="O559" s="14"/>
      <c r="P559" s="21">
        <v>0</v>
      </c>
      <c r="Q559" s="14"/>
      <c r="R559" s="21">
        <v>0</v>
      </c>
      <c r="S559" s="14"/>
      <c r="T559" s="21">
        <v>0</v>
      </c>
      <c r="U559" s="14"/>
      <c r="V559" s="22">
        <v>0</v>
      </c>
      <c r="W559" s="14"/>
      <c r="X559" s="5" t="str">
        <f t="shared" si="8"/>
        <v>No</v>
      </c>
      <c r="Y559" s="14"/>
      <c r="Z559" s="5"/>
      <c r="AA559" s="14"/>
      <c r="AB559" s="5"/>
      <c r="AC559" s="28"/>
      <c r="AD559" s="5"/>
      <c r="AE559" s="14"/>
      <c r="AF559" s="5"/>
      <c r="AG559" s="7"/>
    </row>
    <row r="560" spans="1:33" s="54" customFormat="1">
      <c r="A560" s="8" t="s">
        <v>2982</v>
      </c>
      <c r="B560" s="8" t="s">
        <v>1932</v>
      </c>
      <c r="C560" s="9" t="s">
        <v>466</v>
      </c>
      <c r="D560" s="185">
        <v>5191</v>
      </c>
      <c r="E560" s="188">
        <v>50191</v>
      </c>
      <c r="F560" s="9" t="s">
        <v>125</v>
      </c>
      <c r="G560" s="9" t="s">
        <v>84</v>
      </c>
      <c r="H560" s="10">
        <v>1368035</v>
      </c>
      <c r="I560" s="11">
        <v>30</v>
      </c>
      <c r="J560" s="24">
        <v>0</v>
      </c>
      <c r="K560" s="12"/>
      <c r="L560" s="14">
        <v>0</v>
      </c>
      <c r="M560" s="14"/>
      <c r="N560" s="21">
        <v>0</v>
      </c>
      <c r="O560" s="14"/>
      <c r="P560" s="21">
        <v>0</v>
      </c>
      <c r="Q560" s="14"/>
      <c r="R560" s="21">
        <v>0</v>
      </c>
      <c r="S560" s="14"/>
      <c r="T560" s="21">
        <v>0</v>
      </c>
      <c r="U560" s="14"/>
      <c r="V560" s="22">
        <v>0</v>
      </c>
      <c r="W560" s="14"/>
      <c r="X560" s="5" t="str">
        <f t="shared" si="8"/>
        <v>No</v>
      </c>
      <c r="Y560" s="14"/>
      <c r="Z560" s="5"/>
      <c r="AA560" s="14"/>
      <c r="AB560" s="5"/>
      <c r="AC560" s="28"/>
      <c r="AD560" s="5"/>
      <c r="AE560" s="14"/>
      <c r="AF560" s="5"/>
      <c r="AG560" s="7"/>
    </row>
    <row r="561" spans="1:33" s="54" customFormat="1">
      <c r="A561" s="8" t="s">
        <v>3446</v>
      </c>
      <c r="B561" s="8" t="s">
        <v>3447</v>
      </c>
      <c r="C561" s="9" t="s">
        <v>34</v>
      </c>
      <c r="D561" s="185" t="s">
        <v>3448</v>
      </c>
      <c r="E561" s="188" t="s">
        <v>3449</v>
      </c>
      <c r="F561" s="9" t="s">
        <v>157</v>
      </c>
      <c r="G561" s="9" t="s">
        <v>147</v>
      </c>
      <c r="H561" s="10">
        <v>0</v>
      </c>
      <c r="I561" s="11">
        <v>30</v>
      </c>
      <c r="J561" s="24">
        <v>0</v>
      </c>
      <c r="K561" s="12"/>
      <c r="L561" s="14">
        <v>0</v>
      </c>
      <c r="M561" s="14"/>
      <c r="N561" s="21">
        <v>0</v>
      </c>
      <c r="O561" s="14"/>
      <c r="P561" s="21">
        <v>16365</v>
      </c>
      <c r="Q561" s="14"/>
      <c r="R561" s="21">
        <v>0</v>
      </c>
      <c r="S561" s="14"/>
      <c r="T561" s="21">
        <v>65459</v>
      </c>
      <c r="U561" s="14"/>
      <c r="V561" s="22">
        <v>81824</v>
      </c>
      <c r="W561" s="14"/>
      <c r="X561" s="5" t="str">
        <f t="shared" si="8"/>
        <v>No</v>
      </c>
      <c r="Y561" s="14"/>
      <c r="Z561" s="5"/>
      <c r="AA561" s="14"/>
      <c r="AB561" s="5"/>
      <c r="AC561" s="28"/>
      <c r="AD561" s="5"/>
      <c r="AE561" s="14"/>
      <c r="AF561" s="5"/>
      <c r="AG561" s="7"/>
    </row>
    <row r="562" spans="1:33" s="54" customFormat="1">
      <c r="A562" s="8" t="s">
        <v>3424</v>
      </c>
      <c r="B562" s="8" t="s">
        <v>3425</v>
      </c>
      <c r="C562" s="9" t="s">
        <v>34</v>
      </c>
      <c r="D562" s="185" t="s">
        <v>3426</v>
      </c>
      <c r="E562" s="188" t="s">
        <v>3427</v>
      </c>
      <c r="F562" s="9" t="s">
        <v>157</v>
      </c>
      <c r="G562" s="9" t="s">
        <v>147</v>
      </c>
      <c r="H562" s="10">
        <v>0</v>
      </c>
      <c r="I562" s="11">
        <v>30</v>
      </c>
      <c r="J562" s="24">
        <v>0</v>
      </c>
      <c r="K562" s="12"/>
      <c r="L562" s="14">
        <v>0</v>
      </c>
      <c r="M562" s="14"/>
      <c r="N562" s="21">
        <v>0</v>
      </c>
      <c r="O562" s="14"/>
      <c r="P562" s="21">
        <v>48169</v>
      </c>
      <c r="Q562" s="14"/>
      <c r="R562" s="21">
        <v>0</v>
      </c>
      <c r="S562" s="14"/>
      <c r="T562" s="21">
        <v>192678</v>
      </c>
      <c r="U562" s="14"/>
      <c r="V562" s="22">
        <v>240847</v>
      </c>
      <c r="W562" s="14"/>
      <c r="X562" s="5" t="str">
        <f t="shared" si="8"/>
        <v>No</v>
      </c>
      <c r="Y562" s="14"/>
      <c r="Z562" s="5"/>
      <c r="AA562" s="14"/>
      <c r="AB562" s="5"/>
      <c r="AC562" s="28"/>
      <c r="AD562" s="5"/>
      <c r="AE562" s="14"/>
      <c r="AF562" s="5"/>
      <c r="AG562" s="7"/>
    </row>
    <row r="563" spans="1:33" s="54" customFormat="1">
      <c r="A563" s="8" t="s">
        <v>3221</v>
      </c>
      <c r="B563" s="8" t="s">
        <v>2378</v>
      </c>
      <c r="C563" s="9" t="s">
        <v>235</v>
      </c>
      <c r="D563" s="185">
        <v>4221</v>
      </c>
      <c r="E563" s="188">
        <v>40221</v>
      </c>
      <c r="F563" s="9" t="s">
        <v>83</v>
      </c>
      <c r="G563" s="9" t="s">
        <v>5756</v>
      </c>
      <c r="H563" s="10">
        <v>169495</v>
      </c>
      <c r="I563" s="11">
        <v>30</v>
      </c>
      <c r="J563" s="24">
        <v>0</v>
      </c>
      <c r="K563" s="12"/>
      <c r="L563" s="14">
        <v>0</v>
      </c>
      <c r="M563" s="14"/>
      <c r="N563" s="21">
        <v>0</v>
      </c>
      <c r="O563" s="14"/>
      <c r="P563" s="21">
        <v>0</v>
      </c>
      <c r="Q563" s="14"/>
      <c r="R563" s="21">
        <v>0</v>
      </c>
      <c r="S563" s="14"/>
      <c r="T563" s="21">
        <v>0</v>
      </c>
      <c r="U563" s="14"/>
      <c r="V563" s="22">
        <v>0</v>
      </c>
      <c r="W563" s="14"/>
      <c r="X563" s="5" t="str">
        <f t="shared" si="8"/>
        <v>No</v>
      </c>
      <c r="Y563" s="14"/>
      <c r="Z563" s="5"/>
      <c r="AA563" s="14"/>
      <c r="AB563" s="5"/>
      <c r="AC563" s="28"/>
      <c r="AD563" s="5"/>
      <c r="AE563" s="14"/>
      <c r="AF563" s="5"/>
      <c r="AG563" s="7"/>
    </row>
    <row r="564" spans="1:33" s="54" customFormat="1">
      <c r="A564" s="8" t="s">
        <v>5958</v>
      </c>
      <c r="B564" s="8" t="s">
        <v>4472</v>
      </c>
      <c r="C564" s="9" t="s">
        <v>217</v>
      </c>
      <c r="D564" s="185">
        <v>3092</v>
      </c>
      <c r="E564" s="188">
        <v>30092</v>
      </c>
      <c r="F564" s="9" t="s">
        <v>83</v>
      </c>
      <c r="G564" s="9" t="s">
        <v>5756</v>
      </c>
      <c r="H564" s="10">
        <v>72714</v>
      </c>
      <c r="I564" s="11">
        <v>30</v>
      </c>
      <c r="J564" s="24">
        <v>0</v>
      </c>
      <c r="K564" s="12"/>
      <c r="L564" s="14">
        <v>0</v>
      </c>
      <c r="M564" s="14"/>
      <c r="N564" s="21">
        <v>0</v>
      </c>
      <c r="O564" s="14"/>
      <c r="P564" s="21">
        <v>30640</v>
      </c>
      <c r="Q564" s="14"/>
      <c r="R564" s="21">
        <v>30640</v>
      </c>
      <c r="S564" s="14"/>
      <c r="T564" s="21">
        <v>245120</v>
      </c>
      <c r="U564" s="14"/>
      <c r="V564" s="22">
        <v>306400</v>
      </c>
      <c r="W564" s="14"/>
      <c r="X564" s="5" t="str">
        <f t="shared" si="8"/>
        <v>No</v>
      </c>
      <c r="Y564" s="14"/>
      <c r="Z564" s="5"/>
      <c r="AA564" s="14"/>
      <c r="AB564" s="5"/>
      <c r="AC564" s="28"/>
      <c r="AD564" s="5"/>
      <c r="AE564" s="14"/>
      <c r="AF564" s="5"/>
      <c r="AG564" s="7"/>
    </row>
    <row r="565" spans="1:33" s="54" customFormat="1">
      <c r="A565" s="8" t="s">
        <v>5941</v>
      </c>
      <c r="B565" s="8" t="s">
        <v>4445</v>
      </c>
      <c r="C565" s="9" t="s">
        <v>160</v>
      </c>
      <c r="D565" s="185" t="s">
        <v>4446</v>
      </c>
      <c r="E565" s="188" t="s">
        <v>4447</v>
      </c>
      <c r="F565" s="9" t="s">
        <v>157</v>
      </c>
      <c r="G565" s="9" t="s">
        <v>147</v>
      </c>
      <c r="H565" s="10">
        <v>0</v>
      </c>
      <c r="I565" s="11">
        <v>30</v>
      </c>
      <c r="J565" s="24">
        <v>0</v>
      </c>
      <c r="K565" s="12"/>
      <c r="L565" s="14">
        <v>0</v>
      </c>
      <c r="M565" s="14"/>
      <c r="N565" s="21">
        <v>0</v>
      </c>
      <c r="O565" s="14"/>
      <c r="P565" s="21">
        <v>0</v>
      </c>
      <c r="Q565" s="14"/>
      <c r="R565" s="21">
        <v>0</v>
      </c>
      <c r="S565" s="14"/>
      <c r="T565" s="21">
        <v>0</v>
      </c>
      <c r="U565" s="14"/>
      <c r="V565" s="22">
        <v>0</v>
      </c>
      <c r="W565" s="14"/>
      <c r="X565" s="5" t="str">
        <f t="shared" si="8"/>
        <v>No</v>
      </c>
      <c r="Y565" s="14"/>
      <c r="Z565" s="5"/>
      <c r="AA565" s="14"/>
      <c r="AB565" s="5"/>
      <c r="AC565" s="28"/>
      <c r="AD565" s="5"/>
      <c r="AE565" s="14"/>
      <c r="AF565" s="5"/>
      <c r="AG565" s="7"/>
    </row>
    <row r="566" spans="1:33" s="54" customFormat="1">
      <c r="A566" s="8" t="s">
        <v>3165</v>
      </c>
      <c r="B566" s="8" t="s">
        <v>3166</v>
      </c>
      <c r="C566" s="9" t="s">
        <v>50</v>
      </c>
      <c r="D566" s="185" t="s">
        <v>3167</v>
      </c>
      <c r="E566" s="188" t="s">
        <v>3168</v>
      </c>
      <c r="F566" s="9" t="s">
        <v>83</v>
      </c>
      <c r="G566" s="9" t="s">
        <v>147</v>
      </c>
      <c r="H566" s="10">
        <v>0</v>
      </c>
      <c r="I566" s="11">
        <v>30</v>
      </c>
      <c r="J566" s="24">
        <v>0</v>
      </c>
      <c r="K566" s="12"/>
      <c r="L566" s="14">
        <v>0</v>
      </c>
      <c r="M566" s="14"/>
      <c r="N566" s="21">
        <v>0</v>
      </c>
      <c r="O566" s="14"/>
      <c r="P566" s="21">
        <v>4566</v>
      </c>
      <c r="Q566" s="14"/>
      <c r="R566" s="21">
        <v>0</v>
      </c>
      <c r="S566" s="14"/>
      <c r="T566" s="21">
        <v>18264</v>
      </c>
      <c r="U566" s="14"/>
      <c r="V566" s="22">
        <v>22830</v>
      </c>
      <c r="W566" s="14"/>
      <c r="X566" s="5" t="str">
        <f t="shared" si="8"/>
        <v>No</v>
      </c>
      <c r="Y566" s="14"/>
      <c r="Z566" s="5"/>
      <c r="AA566" s="14"/>
      <c r="AB566" s="5"/>
      <c r="AC566" s="28"/>
      <c r="AD566" s="5"/>
      <c r="AE566" s="14"/>
      <c r="AF566" s="5"/>
      <c r="AG566" s="7"/>
    </row>
    <row r="567" spans="1:33" s="54" customFormat="1">
      <c r="A567" s="8" t="s">
        <v>427</v>
      </c>
      <c r="B567" s="8" t="s">
        <v>428</v>
      </c>
      <c r="C567" s="9" t="s">
        <v>58</v>
      </c>
      <c r="D567" s="185">
        <v>5009</v>
      </c>
      <c r="E567" s="188">
        <v>50009</v>
      </c>
      <c r="F567" s="9" t="s">
        <v>83</v>
      </c>
      <c r="G567" s="9" t="s">
        <v>84</v>
      </c>
      <c r="H567" s="10">
        <v>74495</v>
      </c>
      <c r="I567" s="11">
        <v>30</v>
      </c>
      <c r="J567" s="24">
        <v>0</v>
      </c>
      <c r="K567" s="12"/>
      <c r="L567" s="14">
        <v>0</v>
      </c>
      <c r="M567" s="14"/>
      <c r="N567" s="21">
        <v>0</v>
      </c>
      <c r="O567" s="14"/>
      <c r="P567" s="21">
        <v>0</v>
      </c>
      <c r="Q567" s="14"/>
      <c r="R567" s="21">
        <v>0</v>
      </c>
      <c r="S567" s="14"/>
      <c r="T567" s="21">
        <v>0</v>
      </c>
      <c r="U567" s="14"/>
      <c r="V567" s="22">
        <v>0</v>
      </c>
      <c r="W567" s="14"/>
      <c r="X567" s="5" t="str">
        <f t="shared" si="8"/>
        <v>No</v>
      </c>
      <c r="Y567" s="14"/>
      <c r="Z567" s="5"/>
      <c r="AA567" s="14"/>
      <c r="AB567" s="5"/>
      <c r="AC567" s="28"/>
      <c r="AD567" s="5"/>
      <c r="AE567" s="14"/>
      <c r="AF567" s="5"/>
      <c r="AG567" s="7"/>
    </row>
    <row r="568" spans="1:33" s="54" customFormat="1">
      <c r="A568" s="8" t="s">
        <v>5587</v>
      </c>
      <c r="B568" s="8" t="s">
        <v>5588</v>
      </c>
      <c r="C568" s="9" t="s">
        <v>120</v>
      </c>
      <c r="D568" s="185">
        <v>6095</v>
      </c>
      <c r="E568" s="188">
        <v>60095</v>
      </c>
      <c r="F568" s="9" t="s">
        <v>125</v>
      </c>
      <c r="G568" s="9" t="s">
        <v>5756</v>
      </c>
      <c r="H568" s="10">
        <v>63683</v>
      </c>
      <c r="I568" s="11">
        <v>30</v>
      </c>
      <c r="J568" s="24">
        <v>0</v>
      </c>
      <c r="K568" s="12"/>
      <c r="L568" s="14">
        <v>7926</v>
      </c>
      <c r="M568" s="14"/>
      <c r="N568" s="21">
        <v>0</v>
      </c>
      <c r="O568" s="14"/>
      <c r="P568" s="21">
        <v>3676</v>
      </c>
      <c r="Q568" s="14"/>
      <c r="R568" s="21">
        <v>0</v>
      </c>
      <c r="S568" s="14"/>
      <c r="T568" s="21">
        <v>627437</v>
      </c>
      <c r="U568" s="14"/>
      <c r="V568" s="22">
        <v>639039</v>
      </c>
      <c r="W568" s="14"/>
      <c r="X568" s="5" t="str">
        <f t="shared" si="8"/>
        <v>No</v>
      </c>
      <c r="Y568" s="14"/>
      <c r="Z568" s="5"/>
      <c r="AA568" s="14"/>
      <c r="AB568" s="5"/>
      <c r="AC568" s="28"/>
      <c r="AD568" s="5"/>
      <c r="AE568" s="14"/>
      <c r="AF568" s="5"/>
      <c r="AG568" s="7"/>
    </row>
    <row r="569" spans="1:33" s="54" customFormat="1">
      <c r="A569" s="8" t="s">
        <v>4798</v>
      </c>
      <c r="B569" s="8" t="s">
        <v>4799</v>
      </c>
      <c r="C569" s="9" t="s">
        <v>120</v>
      </c>
      <c r="D569" s="185">
        <v>6014</v>
      </c>
      <c r="E569" s="188">
        <v>60014</v>
      </c>
      <c r="F569" s="9" t="s">
        <v>83</v>
      </c>
      <c r="G569" s="9" t="s">
        <v>84</v>
      </c>
      <c r="H569" s="10">
        <v>217585</v>
      </c>
      <c r="I569" s="11">
        <v>30</v>
      </c>
      <c r="J569" s="24">
        <v>0</v>
      </c>
      <c r="K569" s="12"/>
      <c r="L569" s="14">
        <v>113532</v>
      </c>
      <c r="M569" s="14"/>
      <c r="N569" s="21">
        <v>0</v>
      </c>
      <c r="O569" s="14"/>
      <c r="P569" s="21">
        <v>612543</v>
      </c>
      <c r="Q569" s="14"/>
      <c r="R569" s="21">
        <v>0</v>
      </c>
      <c r="S569" s="14"/>
      <c r="T569" s="21">
        <v>0</v>
      </c>
      <c r="U569" s="14"/>
      <c r="V569" s="22">
        <v>726075</v>
      </c>
      <c r="W569" s="14"/>
      <c r="X569" s="5" t="str">
        <f t="shared" si="8"/>
        <v>No</v>
      </c>
      <c r="Y569" s="14"/>
      <c r="Z569" s="5"/>
      <c r="AA569" s="14"/>
      <c r="AB569" s="5"/>
      <c r="AC569" s="28"/>
      <c r="AD569" s="5"/>
      <c r="AE569" s="14"/>
      <c r="AF569" s="5"/>
      <c r="AG569" s="7"/>
    </row>
    <row r="570" spans="1:33" s="54" customFormat="1">
      <c r="A570" s="8" t="s">
        <v>2532</v>
      </c>
      <c r="B570" s="8" t="s">
        <v>2533</v>
      </c>
      <c r="C570" s="9" t="s">
        <v>466</v>
      </c>
      <c r="D570" s="185" t="s">
        <v>2534</v>
      </c>
      <c r="E570" s="188" t="s">
        <v>2535</v>
      </c>
      <c r="F570" s="9" t="s">
        <v>157</v>
      </c>
      <c r="G570" s="9" t="s">
        <v>147</v>
      </c>
      <c r="H570" s="10">
        <v>0</v>
      </c>
      <c r="I570" s="11">
        <v>30</v>
      </c>
      <c r="J570" s="24">
        <v>0</v>
      </c>
      <c r="K570" s="12"/>
      <c r="L570" s="14">
        <v>0</v>
      </c>
      <c r="M570" s="14"/>
      <c r="N570" s="21">
        <v>0</v>
      </c>
      <c r="O570" s="14"/>
      <c r="P570" s="21">
        <v>14928</v>
      </c>
      <c r="Q570" s="14"/>
      <c r="R570" s="21">
        <v>0</v>
      </c>
      <c r="S570" s="14"/>
      <c r="T570" s="21">
        <v>134358</v>
      </c>
      <c r="U570" s="14"/>
      <c r="V570" s="22">
        <v>149286</v>
      </c>
      <c r="W570" s="14"/>
      <c r="X570" s="5" t="str">
        <f t="shared" si="8"/>
        <v>No</v>
      </c>
      <c r="Y570" s="14"/>
      <c r="Z570" s="5"/>
      <c r="AA570" s="14"/>
      <c r="AB570" s="5"/>
      <c r="AC570" s="28"/>
      <c r="AD570" s="5"/>
      <c r="AE570" s="14"/>
      <c r="AF570" s="5"/>
      <c r="AG570" s="7"/>
    </row>
    <row r="571" spans="1:33" s="54" customFormat="1">
      <c r="A571" s="8" t="s">
        <v>4898</v>
      </c>
      <c r="B571" s="8" t="s">
        <v>4878</v>
      </c>
      <c r="C571" s="9" t="s">
        <v>87</v>
      </c>
      <c r="D571" s="185" t="s">
        <v>4899</v>
      </c>
      <c r="E571" s="188" t="s">
        <v>4900</v>
      </c>
      <c r="F571" s="9" t="s">
        <v>157</v>
      </c>
      <c r="G571" s="9" t="s">
        <v>147</v>
      </c>
      <c r="H571" s="10">
        <v>0</v>
      </c>
      <c r="I571" s="11">
        <v>30</v>
      </c>
      <c r="J571" s="24">
        <v>0</v>
      </c>
      <c r="K571" s="12"/>
      <c r="L571" s="14">
        <v>126842</v>
      </c>
      <c r="M571" s="14"/>
      <c r="N571" s="21">
        <v>0</v>
      </c>
      <c r="O571" s="14"/>
      <c r="P571" s="21">
        <v>0</v>
      </c>
      <c r="Q571" s="14"/>
      <c r="R571" s="21">
        <v>0</v>
      </c>
      <c r="S571" s="14"/>
      <c r="T571" s="21">
        <v>507370</v>
      </c>
      <c r="U571" s="14"/>
      <c r="V571" s="22">
        <v>634212</v>
      </c>
      <c r="W571" s="14"/>
      <c r="X571" s="5" t="str">
        <f t="shared" si="8"/>
        <v>No</v>
      </c>
      <c r="Y571" s="14"/>
      <c r="Z571" s="5"/>
      <c r="AA571" s="14"/>
      <c r="AB571" s="5"/>
      <c r="AC571" s="28"/>
      <c r="AD571" s="5"/>
      <c r="AE571" s="14"/>
      <c r="AF571" s="5"/>
      <c r="AG571" s="7"/>
    </row>
    <row r="572" spans="1:33" s="54" customFormat="1">
      <c r="A572" s="8" t="s">
        <v>2016</v>
      </c>
      <c r="B572" s="8" t="s">
        <v>2017</v>
      </c>
      <c r="C572" s="9" t="s">
        <v>69</v>
      </c>
      <c r="D572" s="185" t="s">
        <v>2018</v>
      </c>
      <c r="E572" s="188" t="s">
        <v>2019</v>
      </c>
      <c r="F572" s="9" t="s">
        <v>157</v>
      </c>
      <c r="G572" s="9" t="s">
        <v>147</v>
      </c>
      <c r="H572" s="10">
        <v>0</v>
      </c>
      <c r="I572" s="11">
        <v>30</v>
      </c>
      <c r="J572" s="24">
        <v>0</v>
      </c>
      <c r="K572" s="12"/>
      <c r="L572" s="14">
        <v>15846</v>
      </c>
      <c r="M572" s="14"/>
      <c r="N572" s="21">
        <v>0</v>
      </c>
      <c r="O572" s="14"/>
      <c r="P572" s="21">
        <v>0</v>
      </c>
      <c r="Q572" s="14"/>
      <c r="R572" s="21">
        <v>0</v>
      </c>
      <c r="S572" s="14"/>
      <c r="T572" s="21">
        <v>63384</v>
      </c>
      <c r="U572" s="14"/>
      <c r="V572" s="22">
        <v>79230</v>
      </c>
      <c r="W572" s="14"/>
      <c r="X572" s="5" t="str">
        <f t="shared" si="8"/>
        <v>No</v>
      </c>
      <c r="Y572" s="14"/>
      <c r="Z572" s="5"/>
      <c r="AA572" s="14"/>
      <c r="AB572" s="5"/>
      <c r="AC572" s="28"/>
      <c r="AD572" s="5"/>
      <c r="AE572" s="14"/>
      <c r="AF572" s="5"/>
      <c r="AG572" s="7"/>
    </row>
    <row r="573" spans="1:33" s="54" customFormat="1">
      <c r="A573" s="8" t="s">
        <v>3397</v>
      </c>
      <c r="B573" s="8" t="s">
        <v>167</v>
      </c>
      <c r="C573" s="9" t="s">
        <v>160</v>
      </c>
      <c r="D573" s="185">
        <v>1016</v>
      </c>
      <c r="E573" s="188">
        <v>10016</v>
      </c>
      <c r="F573" s="9" t="s">
        <v>88</v>
      </c>
      <c r="G573" s="9" t="s">
        <v>84</v>
      </c>
      <c r="H573" s="10">
        <v>203914</v>
      </c>
      <c r="I573" s="11">
        <v>29</v>
      </c>
      <c r="J573" s="24">
        <v>0</v>
      </c>
      <c r="K573" s="12"/>
      <c r="L573" s="14">
        <v>0</v>
      </c>
      <c r="M573" s="14"/>
      <c r="N573" s="21">
        <v>0</v>
      </c>
      <c r="O573" s="14"/>
      <c r="P573" s="21">
        <v>136105</v>
      </c>
      <c r="Q573" s="14"/>
      <c r="R573" s="21">
        <v>0</v>
      </c>
      <c r="S573" s="14"/>
      <c r="T573" s="21">
        <v>470226</v>
      </c>
      <c r="U573" s="14"/>
      <c r="V573" s="22">
        <v>606331</v>
      </c>
      <c r="W573" s="14"/>
      <c r="X573" s="5" t="str">
        <f t="shared" si="8"/>
        <v>No</v>
      </c>
      <c r="Y573" s="14"/>
      <c r="Z573" s="5"/>
      <c r="AA573" s="14"/>
      <c r="AB573" s="5"/>
      <c r="AC573" s="28"/>
      <c r="AD573" s="5"/>
      <c r="AE573" s="14"/>
      <c r="AF573" s="5"/>
      <c r="AG573" s="7"/>
    </row>
    <row r="574" spans="1:33" s="54" customFormat="1">
      <c r="A574" s="8" t="s">
        <v>2602</v>
      </c>
      <c r="B574" s="8" t="s">
        <v>2603</v>
      </c>
      <c r="C574" s="9" t="s">
        <v>466</v>
      </c>
      <c r="D574" s="185" t="s">
        <v>2604</v>
      </c>
      <c r="E574" s="188" t="s">
        <v>2605</v>
      </c>
      <c r="F574" s="9" t="s">
        <v>83</v>
      </c>
      <c r="G574" s="9" t="s">
        <v>147</v>
      </c>
      <c r="H574" s="10">
        <v>0</v>
      </c>
      <c r="I574" s="11">
        <v>29</v>
      </c>
      <c r="J574" s="24">
        <v>0</v>
      </c>
      <c r="K574" s="12"/>
      <c r="L574" s="14">
        <v>0</v>
      </c>
      <c r="M574" s="14"/>
      <c r="N574" s="21">
        <v>0</v>
      </c>
      <c r="O574" s="14"/>
      <c r="P574" s="21">
        <v>33359</v>
      </c>
      <c r="Q574" s="14"/>
      <c r="R574" s="21">
        <v>0</v>
      </c>
      <c r="S574" s="14"/>
      <c r="T574" s="21">
        <v>300225</v>
      </c>
      <c r="U574" s="14"/>
      <c r="V574" s="22">
        <v>333584</v>
      </c>
      <c r="W574" s="14"/>
      <c r="X574" s="5" t="str">
        <f t="shared" si="8"/>
        <v>No</v>
      </c>
      <c r="Y574" s="14"/>
      <c r="Z574" s="5"/>
      <c r="AA574" s="14"/>
      <c r="AB574" s="5"/>
      <c r="AC574" s="28"/>
      <c r="AD574" s="5"/>
      <c r="AE574" s="14"/>
      <c r="AF574" s="5"/>
      <c r="AG574" s="7"/>
    </row>
    <row r="575" spans="1:33" s="54" customFormat="1">
      <c r="A575" s="8" t="s">
        <v>524</v>
      </c>
      <c r="B575" s="8" t="s">
        <v>525</v>
      </c>
      <c r="C575" s="9" t="s">
        <v>120</v>
      </c>
      <c r="D575" s="185">
        <v>6089</v>
      </c>
      <c r="E575" s="188">
        <v>60089</v>
      </c>
      <c r="F575" s="9" t="s">
        <v>83</v>
      </c>
      <c r="G575" s="9" t="s">
        <v>5756</v>
      </c>
      <c r="H575" s="10">
        <v>130247</v>
      </c>
      <c r="I575" s="11">
        <v>29</v>
      </c>
      <c r="J575" s="24">
        <v>0</v>
      </c>
      <c r="K575" s="12"/>
      <c r="L575" s="14">
        <v>0</v>
      </c>
      <c r="M575" s="14"/>
      <c r="N575" s="21">
        <v>0</v>
      </c>
      <c r="O575" s="14"/>
      <c r="P575" s="21">
        <v>0</v>
      </c>
      <c r="Q575" s="14"/>
      <c r="R575" s="21">
        <v>0</v>
      </c>
      <c r="S575" s="14"/>
      <c r="T575" s="21">
        <v>758400</v>
      </c>
      <c r="U575" s="14"/>
      <c r="V575" s="22">
        <v>758400</v>
      </c>
      <c r="W575" s="14"/>
      <c r="X575" s="5" t="str">
        <f t="shared" si="8"/>
        <v>No</v>
      </c>
      <c r="Y575" s="14"/>
      <c r="Z575" s="5"/>
      <c r="AA575" s="14"/>
      <c r="AB575" s="5"/>
      <c r="AC575" s="28"/>
      <c r="AD575" s="5"/>
      <c r="AE575" s="14"/>
      <c r="AF575" s="5"/>
      <c r="AG575" s="7"/>
    </row>
    <row r="576" spans="1:33" s="54" customFormat="1">
      <c r="A576" s="8" t="s">
        <v>2671</v>
      </c>
      <c r="B576" s="8" t="s">
        <v>2672</v>
      </c>
      <c r="C576" s="9" t="s">
        <v>50</v>
      </c>
      <c r="D576" s="185">
        <v>4064</v>
      </c>
      <c r="E576" s="188">
        <v>40064</v>
      </c>
      <c r="F576" s="9" t="s">
        <v>125</v>
      </c>
      <c r="G576" s="9" t="s">
        <v>5756</v>
      </c>
      <c r="H576" s="10">
        <v>79796</v>
      </c>
      <c r="I576" s="11">
        <v>29</v>
      </c>
      <c r="J576" s="24">
        <v>0</v>
      </c>
      <c r="K576" s="12"/>
      <c r="L576" s="14">
        <v>0</v>
      </c>
      <c r="M576" s="14"/>
      <c r="N576" s="21">
        <v>0</v>
      </c>
      <c r="O576" s="14"/>
      <c r="P576" s="21">
        <v>102636</v>
      </c>
      <c r="Q576" s="14"/>
      <c r="R576" s="21">
        <v>0</v>
      </c>
      <c r="S576" s="14"/>
      <c r="T576" s="21">
        <v>274045</v>
      </c>
      <c r="U576" s="14"/>
      <c r="V576" s="22">
        <v>376681</v>
      </c>
      <c r="W576" s="14"/>
      <c r="X576" s="5" t="str">
        <f t="shared" si="8"/>
        <v>No</v>
      </c>
      <c r="Y576" s="14"/>
      <c r="Z576" s="5"/>
      <c r="AA576" s="14"/>
      <c r="AB576" s="5"/>
      <c r="AC576" s="28"/>
      <c r="AD576" s="5"/>
      <c r="AE576" s="14"/>
      <c r="AF576" s="5"/>
      <c r="AG576" s="7"/>
    </row>
    <row r="577" spans="1:33" s="54" customFormat="1">
      <c r="A577" s="8" t="s">
        <v>2964</v>
      </c>
      <c r="B577" s="8" t="s">
        <v>716</v>
      </c>
      <c r="C577" s="9" t="s">
        <v>91</v>
      </c>
      <c r="D577" s="185">
        <v>9022</v>
      </c>
      <c r="E577" s="188">
        <v>90022</v>
      </c>
      <c r="F577" s="9" t="s">
        <v>83</v>
      </c>
      <c r="G577" s="9" t="s">
        <v>84</v>
      </c>
      <c r="H577" s="10">
        <v>12150996</v>
      </c>
      <c r="I577" s="11">
        <v>29</v>
      </c>
      <c r="J577" s="24">
        <v>0</v>
      </c>
      <c r="K577" s="12"/>
      <c r="L577" s="14">
        <v>0</v>
      </c>
      <c r="M577" s="14"/>
      <c r="N577" s="21">
        <v>0</v>
      </c>
      <c r="O577" s="14"/>
      <c r="P577" s="21">
        <v>284792</v>
      </c>
      <c r="Q577" s="14"/>
      <c r="R577" s="21">
        <v>49243</v>
      </c>
      <c r="S577" s="14"/>
      <c r="T577" s="21">
        <v>398768</v>
      </c>
      <c r="U577" s="14"/>
      <c r="V577" s="22">
        <v>732803</v>
      </c>
      <c r="W577" s="14"/>
      <c r="X577" s="5" t="str">
        <f t="shared" si="8"/>
        <v>No</v>
      </c>
      <c r="Y577" s="14"/>
      <c r="Z577" s="5"/>
      <c r="AA577" s="14"/>
      <c r="AB577" s="5"/>
      <c r="AC577" s="28"/>
      <c r="AD577" s="5"/>
      <c r="AE577" s="14"/>
      <c r="AF577" s="5"/>
      <c r="AG577" s="7"/>
    </row>
    <row r="578" spans="1:33" s="54" customFormat="1">
      <c r="A578" s="8" t="s">
        <v>5688</v>
      </c>
      <c r="B578" s="8" t="s">
        <v>97</v>
      </c>
      <c r="C578" s="9" t="s">
        <v>42</v>
      </c>
      <c r="D578" s="185">
        <v>2082</v>
      </c>
      <c r="E578" s="188">
        <v>20082</v>
      </c>
      <c r="F578" s="9" t="s">
        <v>83</v>
      </c>
      <c r="G578" s="9" t="s">
        <v>84</v>
      </c>
      <c r="H578" s="10">
        <v>18351295</v>
      </c>
      <c r="I578" s="11">
        <v>29</v>
      </c>
      <c r="J578" s="24">
        <v>0</v>
      </c>
      <c r="K578" s="12"/>
      <c r="L578" s="14">
        <v>0</v>
      </c>
      <c r="M578" s="14"/>
      <c r="N578" s="21">
        <v>0</v>
      </c>
      <c r="O578" s="14"/>
      <c r="P578" s="21">
        <v>7444598</v>
      </c>
      <c r="Q578" s="14"/>
      <c r="R578" s="21">
        <v>0</v>
      </c>
      <c r="S578" s="14"/>
      <c r="T578" s="21">
        <v>25940311</v>
      </c>
      <c r="U578" s="14"/>
      <c r="V578" s="22">
        <v>33384909</v>
      </c>
      <c r="W578" s="14"/>
      <c r="X578" s="5" t="str">
        <f t="shared" si="8"/>
        <v>No</v>
      </c>
      <c r="Y578" s="14"/>
      <c r="Z578" s="5"/>
      <c r="AA578" s="14"/>
      <c r="AB578" s="5"/>
      <c r="AC578" s="28"/>
      <c r="AD578" s="5"/>
      <c r="AE578" s="14"/>
      <c r="AF578" s="5"/>
      <c r="AG578" s="7"/>
    </row>
    <row r="579" spans="1:33" s="54" customFormat="1">
      <c r="A579" s="8" t="s">
        <v>687</v>
      </c>
      <c r="B579" s="8" t="s">
        <v>688</v>
      </c>
      <c r="C579" s="9" t="s">
        <v>120</v>
      </c>
      <c r="D579" s="185">
        <v>6015</v>
      </c>
      <c r="E579" s="188">
        <v>60015</v>
      </c>
      <c r="F579" s="9" t="s">
        <v>83</v>
      </c>
      <c r="G579" s="9" t="s">
        <v>5756</v>
      </c>
      <c r="H579" s="10">
        <v>0</v>
      </c>
      <c r="I579" s="11">
        <v>29</v>
      </c>
      <c r="J579" s="24">
        <v>0</v>
      </c>
      <c r="K579" s="12"/>
      <c r="L579" s="14">
        <v>0</v>
      </c>
      <c r="M579" s="14"/>
      <c r="N579" s="21">
        <v>0</v>
      </c>
      <c r="O579" s="14"/>
      <c r="P579" s="21">
        <v>458886</v>
      </c>
      <c r="Q579" s="14"/>
      <c r="R579" s="21">
        <v>0</v>
      </c>
      <c r="S579" s="14"/>
      <c r="T579" s="21">
        <v>4351332</v>
      </c>
      <c r="U579" s="14"/>
      <c r="V579" s="22">
        <v>4810218</v>
      </c>
      <c r="W579" s="14"/>
      <c r="X579" s="5" t="str">
        <f t="shared" ref="X579:X642" si="9">IF(W579&amp;U579&amp;S579&amp;Q579&amp;O579&amp;M579&amp;K579&lt;&gt;"","Yes","No")</f>
        <v>No</v>
      </c>
      <c r="Y579" s="14"/>
      <c r="Z579" s="5"/>
      <c r="AA579" s="14"/>
      <c r="AB579" s="5"/>
      <c r="AC579" s="28"/>
      <c r="AD579" s="5"/>
      <c r="AE579" s="14"/>
      <c r="AF579" s="5"/>
      <c r="AG579" s="7"/>
    </row>
    <row r="580" spans="1:33" s="54" customFormat="1">
      <c r="A580" s="8" t="s">
        <v>1941</v>
      </c>
      <c r="B580" s="8" t="s">
        <v>1201</v>
      </c>
      <c r="C580" s="9" t="s">
        <v>39</v>
      </c>
      <c r="D580" s="185">
        <v>9222</v>
      </c>
      <c r="E580" s="188">
        <v>90222</v>
      </c>
      <c r="F580" s="9" t="s">
        <v>125</v>
      </c>
      <c r="G580" s="9" t="s">
        <v>84</v>
      </c>
      <c r="H580" s="10">
        <v>843168</v>
      </c>
      <c r="I580" s="11">
        <v>29</v>
      </c>
      <c r="J580" s="24">
        <v>0</v>
      </c>
      <c r="K580" s="12"/>
      <c r="L580" s="14">
        <v>0</v>
      </c>
      <c r="M580" s="14"/>
      <c r="N580" s="21">
        <v>0</v>
      </c>
      <c r="O580" s="14"/>
      <c r="P580" s="21">
        <v>0</v>
      </c>
      <c r="Q580" s="14"/>
      <c r="R580" s="21">
        <v>0</v>
      </c>
      <c r="S580" s="14"/>
      <c r="T580" s="21">
        <v>0</v>
      </c>
      <c r="U580" s="14"/>
      <c r="V580" s="22">
        <v>0</v>
      </c>
      <c r="W580" s="14"/>
      <c r="X580" s="5" t="str">
        <f t="shared" si="9"/>
        <v>No</v>
      </c>
      <c r="Y580" s="14"/>
      <c r="Z580" s="5"/>
      <c r="AA580" s="14"/>
      <c r="AB580" s="5"/>
      <c r="AC580" s="28"/>
      <c r="AD580" s="5"/>
      <c r="AE580" s="14"/>
      <c r="AF580" s="5"/>
      <c r="AG580" s="7"/>
    </row>
    <row r="581" spans="1:33" s="54" customFormat="1">
      <c r="A581" s="8" t="s">
        <v>1050</v>
      </c>
      <c r="B581" s="8" t="s">
        <v>1051</v>
      </c>
      <c r="C581" s="9" t="s">
        <v>91</v>
      </c>
      <c r="D581" s="185">
        <v>9093</v>
      </c>
      <c r="E581" s="188">
        <v>90093</v>
      </c>
      <c r="F581" s="9" t="s">
        <v>88</v>
      </c>
      <c r="G581" s="9" t="s">
        <v>84</v>
      </c>
      <c r="H581" s="10">
        <v>117731</v>
      </c>
      <c r="I581" s="11">
        <v>29</v>
      </c>
      <c r="J581" s="24">
        <v>0</v>
      </c>
      <c r="K581" s="12"/>
      <c r="L581" s="14">
        <v>0</v>
      </c>
      <c r="M581" s="14"/>
      <c r="N581" s="21">
        <v>0</v>
      </c>
      <c r="O581" s="14"/>
      <c r="P581" s="21">
        <v>0</v>
      </c>
      <c r="Q581" s="14"/>
      <c r="R581" s="21">
        <v>249947</v>
      </c>
      <c r="S581" s="14"/>
      <c r="T581" s="21">
        <v>306604</v>
      </c>
      <c r="U581" s="14"/>
      <c r="V581" s="22">
        <v>556551</v>
      </c>
      <c r="W581" s="14"/>
      <c r="X581" s="5" t="str">
        <f t="shared" si="9"/>
        <v>No</v>
      </c>
      <c r="Y581" s="14"/>
      <c r="Z581" s="5"/>
      <c r="AA581" s="14"/>
      <c r="AB581" s="5"/>
      <c r="AC581" s="28"/>
      <c r="AD581" s="5"/>
      <c r="AE581" s="14"/>
      <c r="AF581" s="5"/>
      <c r="AG581" s="7"/>
    </row>
    <row r="582" spans="1:33" s="54" customFormat="1">
      <c r="A582" s="8" t="s">
        <v>4080</v>
      </c>
      <c r="B582" s="8" t="s">
        <v>3563</v>
      </c>
      <c r="C582" s="9" t="s">
        <v>235</v>
      </c>
      <c r="D582" s="185">
        <v>4131</v>
      </c>
      <c r="E582" s="188">
        <v>40131</v>
      </c>
      <c r="F582" s="9" t="s">
        <v>83</v>
      </c>
      <c r="G582" s="9" t="s">
        <v>5756</v>
      </c>
      <c r="H582" s="10">
        <v>166485</v>
      </c>
      <c r="I582" s="11">
        <v>29</v>
      </c>
      <c r="J582" s="24">
        <v>0</v>
      </c>
      <c r="K582" s="12"/>
      <c r="L582" s="14">
        <v>0</v>
      </c>
      <c r="M582" s="14"/>
      <c r="N582" s="21">
        <v>0</v>
      </c>
      <c r="O582" s="14"/>
      <c r="P582" s="21">
        <v>0</v>
      </c>
      <c r="Q582" s="14"/>
      <c r="R582" s="21">
        <v>0</v>
      </c>
      <c r="S582" s="14"/>
      <c r="T582" s="21">
        <v>0</v>
      </c>
      <c r="U582" s="14"/>
      <c r="V582" s="22">
        <v>0</v>
      </c>
      <c r="W582" s="14"/>
      <c r="X582" s="5" t="str">
        <f t="shared" si="9"/>
        <v>No</v>
      </c>
      <c r="Y582" s="14"/>
      <c r="Z582" s="5"/>
      <c r="AA582" s="14"/>
      <c r="AB582" s="5"/>
      <c r="AC582" s="28"/>
      <c r="AD582" s="5"/>
      <c r="AE582" s="14"/>
      <c r="AF582" s="5"/>
      <c r="AG582" s="7"/>
    </row>
    <row r="583" spans="1:33" s="54" customFormat="1">
      <c r="A583" s="8" t="s">
        <v>3289</v>
      </c>
      <c r="B583" s="8" t="s">
        <v>586</v>
      </c>
      <c r="C583" s="9" t="s">
        <v>555</v>
      </c>
      <c r="D583" s="185" t="s">
        <v>3290</v>
      </c>
      <c r="E583" s="188" t="s">
        <v>3291</v>
      </c>
      <c r="F583" s="9" t="s">
        <v>83</v>
      </c>
      <c r="G583" s="9" t="s">
        <v>147</v>
      </c>
      <c r="H583" s="10">
        <v>0</v>
      </c>
      <c r="I583" s="11">
        <v>29</v>
      </c>
      <c r="J583" s="24">
        <v>0</v>
      </c>
      <c r="K583" s="12"/>
      <c r="L583" s="14">
        <v>0</v>
      </c>
      <c r="M583" s="14"/>
      <c r="N583" s="21">
        <v>0</v>
      </c>
      <c r="O583" s="14"/>
      <c r="P583" s="21">
        <v>0</v>
      </c>
      <c r="Q583" s="14"/>
      <c r="R583" s="21">
        <v>32301</v>
      </c>
      <c r="S583" s="14"/>
      <c r="T583" s="21">
        <v>174501</v>
      </c>
      <c r="U583" s="14"/>
      <c r="V583" s="22">
        <v>206802</v>
      </c>
      <c r="W583" s="14"/>
      <c r="X583" s="5" t="str">
        <f t="shared" si="9"/>
        <v>No</v>
      </c>
      <c r="Y583" s="14"/>
      <c r="Z583" s="5"/>
      <c r="AA583" s="14"/>
      <c r="AB583" s="5"/>
      <c r="AC583" s="28"/>
      <c r="AD583" s="5"/>
      <c r="AE583" s="14"/>
      <c r="AF583" s="5"/>
      <c r="AG583" s="7"/>
    </row>
    <row r="584" spans="1:33" s="54" customFormat="1">
      <c r="A584" s="8" t="s">
        <v>4579</v>
      </c>
      <c r="B584" s="8" t="s">
        <v>4580</v>
      </c>
      <c r="C584" s="9" t="s">
        <v>132</v>
      </c>
      <c r="D584" s="185">
        <v>5145</v>
      </c>
      <c r="E584" s="188">
        <v>50145</v>
      </c>
      <c r="F584" s="9" t="s">
        <v>83</v>
      </c>
      <c r="G584" s="9" t="s">
        <v>84</v>
      </c>
      <c r="H584" s="10">
        <v>62182</v>
      </c>
      <c r="I584" s="11">
        <v>29</v>
      </c>
      <c r="J584" s="24">
        <v>0</v>
      </c>
      <c r="K584" s="12"/>
      <c r="L584" s="14">
        <v>0</v>
      </c>
      <c r="M584" s="14"/>
      <c r="N584" s="21">
        <v>0</v>
      </c>
      <c r="O584" s="14"/>
      <c r="P584" s="21">
        <v>1752</v>
      </c>
      <c r="Q584" s="14"/>
      <c r="R584" s="21">
        <v>0</v>
      </c>
      <c r="S584" s="14"/>
      <c r="T584" s="21">
        <v>7009</v>
      </c>
      <c r="U584" s="14"/>
      <c r="V584" s="22">
        <v>8761</v>
      </c>
      <c r="W584" s="14"/>
      <c r="X584" s="5" t="str">
        <f t="shared" si="9"/>
        <v>No</v>
      </c>
      <c r="Y584" s="14"/>
      <c r="Z584" s="5"/>
      <c r="AA584" s="14"/>
      <c r="AB584" s="5"/>
      <c r="AC584" s="28"/>
      <c r="AD584" s="5"/>
      <c r="AE584" s="14"/>
      <c r="AF584" s="5"/>
      <c r="AG584" s="7"/>
    </row>
    <row r="585" spans="1:33" s="54" customFormat="1">
      <c r="A585" s="8" t="s">
        <v>200</v>
      </c>
      <c r="B585" s="8" t="s">
        <v>201</v>
      </c>
      <c r="C585" s="9" t="s">
        <v>106</v>
      </c>
      <c r="D585" s="185">
        <v>7051</v>
      </c>
      <c r="E585" s="188">
        <v>70051</v>
      </c>
      <c r="F585" s="9" t="s">
        <v>88</v>
      </c>
      <c r="G585" s="9" t="s">
        <v>5756</v>
      </c>
      <c r="H585" s="10">
        <v>52900</v>
      </c>
      <c r="I585" s="11">
        <v>29</v>
      </c>
      <c r="J585" s="24">
        <v>0</v>
      </c>
      <c r="K585" s="12"/>
      <c r="L585" s="14">
        <v>34258</v>
      </c>
      <c r="M585" s="14"/>
      <c r="N585" s="21">
        <v>0</v>
      </c>
      <c r="O585" s="14"/>
      <c r="P585" s="21">
        <v>54671</v>
      </c>
      <c r="Q585" s="14"/>
      <c r="R585" s="21">
        <v>0</v>
      </c>
      <c r="S585" s="14"/>
      <c r="T585" s="21">
        <v>373900</v>
      </c>
      <c r="U585" s="14"/>
      <c r="V585" s="22">
        <v>462829</v>
      </c>
      <c r="W585" s="14"/>
      <c r="X585" s="5" t="str">
        <f t="shared" si="9"/>
        <v>No</v>
      </c>
      <c r="Y585" s="14"/>
      <c r="Z585" s="5"/>
      <c r="AA585" s="14"/>
      <c r="AB585" s="5"/>
      <c r="AC585" s="28"/>
      <c r="AD585" s="5"/>
      <c r="AE585" s="14"/>
      <c r="AF585" s="5"/>
      <c r="AG585" s="7"/>
    </row>
    <row r="586" spans="1:33" s="54" customFormat="1">
      <c r="A586" s="8" t="s">
        <v>2831</v>
      </c>
      <c r="B586" s="8" t="s">
        <v>2832</v>
      </c>
      <c r="C586" s="9" t="s">
        <v>210</v>
      </c>
      <c r="D586" s="185" t="s">
        <v>2833</v>
      </c>
      <c r="E586" s="188" t="s">
        <v>2834</v>
      </c>
      <c r="F586" s="9" t="s">
        <v>157</v>
      </c>
      <c r="G586" s="9" t="s">
        <v>147</v>
      </c>
      <c r="H586" s="10">
        <v>0</v>
      </c>
      <c r="I586" s="11">
        <v>29</v>
      </c>
      <c r="J586" s="24">
        <v>0</v>
      </c>
      <c r="K586" s="12"/>
      <c r="L586" s="14">
        <v>0</v>
      </c>
      <c r="M586" s="14"/>
      <c r="N586" s="21">
        <v>0</v>
      </c>
      <c r="O586" s="14"/>
      <c r="P586" s="21">
        <v>11602</v>
      </c>
      <c r="Q586" s="14"/>
      <c r="R586" s="21">
        <v>28096</v>
      </c>
      <c r="S586" s="14"/>
      <c r="T586" s="21">
        <v>198495</v>
      </c>
      <c r="U586" s="14"/>
      <c r="V586" s="22">
        <v>238193</v>
      </c>
      <c r="W586" s="14"/>
      <c r="X586" s="5" t="str">
        <f t="shared" si="9"/>
        <v>No</v>
      </c>
      <c r="Y586" s="14"/>
      <c r="Z586" s="5"/>
      <c r="AA586" s="14"/>
      <c r="AB586" s="5"/>
      <c r="AC586" s="28"/>
      <c r="AD586" s="5"/>
      <c r="AE586" s="14"/>
      <c r="AF586" s="5"/>
      <c r="AG586" s="7"/>
    </row>
    <row r="587" spans="1:33" s="54" customFormat="1">
      <c r="A587" s="8" t="s">
        <v>3479</v>
      </c>
      <c r="B587" s="8" t="s">
        <v>3480</v>
      </c>
      <c r="C587" s="9" t="s">
        <v>3481</v>
      </c>
      <c r="D587" s="185">
        <v>4188</v>
      </c>
      <c r="E587" s="188">
        <v>40188</v>
      </c>
      <c r="F587" s="9" t="s">
        <v>138</v>
      </c>
      <c r="G587" s="9" t="s">
        <v>5756</v>
      </c>
      <c r="H587" s="10">
        <v>106405</v>
      </c>
      <c r="I587" s="11">
        <v>29</v>
      </c>
      <c r="J587" s="24">
        <v>0</v>
      </c>
      <c r="K587" s="12"/>
      <c r="L587" s="14">
        <v>0</v>
      </c>
      <c r="M587" s="14"/>
      <c r="N587" s="21">
        <v>0</v>
      </c>
      <c r="O587" s="14"/>
      <c r="P587" s="21">
        <v>0</v>
      </c>
      <c r="Q587" s="14"/>
      <c r="R587" s="21">
        <v>0</v>
      </c>
      <c r="S587" s="14"/>
      <c r="T587" s="21">
        <v>812911</v>
      </c>
      <c r="U587" s="14"/>
      <c r="V587" s="22">
        <v>812911</v>
      </c>
      <c r="W587" s="14"/>
      <c r="X587" s="5" t="str">
        <f t="shared" si="9"/>
        <v>No</v>
      </c>
      <c r="Y587" s="14"/>
      <c r="Z587" s="5"/>
      <c r="AA587" s="14"/>
      <c r="AB587" s="5"/>
      <c r="AC587" s="28"/>
      <c r="AD587" s="5"/>
      <c r="AE587" s="14"/>
      <c r="AF587" s="5"/>
      <c r="AG587" s="7"/>
    </row>
    <row r="588" spans="1:33" s="54" customFormat="1">
      <c r="A588" s="8" t="s">
        <v>1607</v>
      </c>
      <c r="B588" s="8" t="s">
        <v>1608</v>
      </c>
      <c r="C588" s="9" t="s">
        <v>178</v>
      </c>
      <c r="D588" s="185" t="s">
        <v>1609</v>
      </c>
      <c r="E588" s="188" t="s">
        <v>1610</v>
      </c>
      <c r="F588" s="9" t="s">
        <v>88</v>
      </c>
      <c r="G588" s="9" t="s">
        <v>147</v>
      </c>
      <c r="H588" s="10">
        <v>0</v>
      </c>
      <c r="I588" s="11">
        <v>29</v>
      </c>
      <c r="J588" s="24">
        <v>0</v>
      </c>
      <c r="K588" s="12"/>
      <c r="L588" s="14">
        <v>0</v>
      </c>
      <c r="M588" s="14"/>
      <c r="N588" s="21">
        <v>0</v>
      </c>
      <c r="O588" s="14"/>
      <c r="P588" s="21">
        <v>0</v>
      </c>
      <c r="Q588" s="14"/>
      <c r="R588" s="21">
        <v>48845</v>
      </c>
      <c r="S588" s="14"/>
      <c r="T588" s="21">
        <v>195378</v>
      </c>
      <c r="U588" s="14"/>
      <c r="V588" s="22">
        <v>244223</v>
      </c>
      <c r="W588" s="14"/>
      <c r="X588" s="5" t="str">
        <f t="shared" si="9"/>
        <v>No</v>
      </c>
      <c r="Y588" s="14"/>
      <c r="Z588" s="5"/>
      <c r="AA588" s="14"/>
      <c r="AB588" s="5"/>
      <c r="AC588" s="28"/>
      <c r="AD588" s="5"/>
      <c r="AE588" s="14"/>
      <c r="AF588" s="5"/>
      <c r="AG588" s="7"/>
    </row>
    <row r="589" spans="1:33" s="54" customFormat="1">
      <c r="A589" s="8" t="s">
        <v>6555</v>
      </c>
      <c r="B589" s="8" t="s">
        <v>5569</v>
      </c>
      <c r="C589" s="9" t="s">
        <v>132</v>
      </c>
      <c r="D589" s="185" t="s">
        <v>5570</v>
      </c>
      <c r="E589" s="188" t="s">
        <v>5571</v>
      </c>
      <c r="F589" s="9" t="s">
        <v>157</v>
      </c>
      <c r="G589" s="9" t="s">
        <v>147</v>
      </c>
      <c r="H589" s="10">
        <v>0</v>
      </c>
      <c r="I589" s="11">
        <v>29</v>
      </c>
      <c r="J589" s="24">
        <v>0</v>
      </c>
      <c r="K589" s="12"/>
      <c r="L589" s="14">
        <v>0</v>
      </c>
      <c r="M589" s="14"/>
      <c r="N589" s="21">
        <v>0</v>
      </c>
      <c r="O589" s="14"/>
      <c r="P589" s="21">
        <v>32634</v>
      </c>
      <c r="Q589" s="14"/>
      <c r="R589" s="21">
        <v>0</v>
      </c>
      <c r="S589" s="14"/>
      <c r="T589" s="21">
        <v>130540</v>
      </c>
      <c r="U589" s="14"/>
      <c r="V589" s="22">
        <v>163174</v>
      </c>
      <c r="W589" s="14"/>
      <c r="X589" s="5" t="str">
        <f t="shared" si="9"/>
        <v>No</v>
      </c>
      <c r="Y589" s="14"/>
      <c r="Z589" s="5"/>
      <c r="AA589" s="14"/>
      <c r="AB589" s="5"/>
      <c r="AC589" s="28"/>
      <c r="AD589" s="5"/>
      <c r="AE589" s="14"/>
      <c r="AF589" s="5"/>
      <c r="AG589" s="7"/>
    </row>
    <row r="590" spans="1:33" s="54" customFormat="1">
      <c r="A590" s="8" t="s">
        <v>4091</v>
      </c>
      <c r="B590" s="8" t="s">
        <v>4092</v>
      </c>
      <c r="C590" s="9" t="s">
        <v>132</v>
      </c>
      <c r="D590" s="185">
        <v>5103</v>
      </c>
      <c r="E590" s="188">
        <v>50103</v>
      </c>
      <c r="F590" s="9" t="s">
        <v>83</v>
      </c>
      <c r="G590" s="9" t="s">
        <v>84</v>
      </c>
      <c r="H590" s="10">
        <v>8608208</v>
      </c>
      <c r="I590" s="11">
        <v>29</v>
      </c>
      <c r="J590" s="24">
        <v>0</v>
      </c>
      <c r="K590" s="12"/>
      <c r="L590" s="14">
        <v>0</v>
      </c>
      <c r="M590" s="14"/>
      <c r="N590" s="21">
        <v>0</v>
      </c>
      <c r="O590" s="14"/>
      <c r="P590" s="21">
        <v>13228</v>
      </c>
      <c r="Q590" s="14"/>
      <c r="R590" s="21">
        <v>0</v>
      </c>
      <c r="S590" s="14"/>
      <c r="T590" s="21">
        <v>52913</v>
      </c>
      <c r="U590" s="14"/>
      <c r="V590" s="22">
        <v>66141</v>
      </c>
      <c r="W590" s="14"/>
      <c r="X590" s="5" t="str">
        <f t="shared" si="9"/>
        <v>No</v>
      </c>
      <c r="Y590" s="14"/>
      <c r="Z590" s="5"/>
      <c r="AA590" s="14"/>
      <c r="AB590" s="5"/>
      <c r="AC590" s="28"/>
      <c r="AD590" s="5"/>
      <c r="AE590" s="14"/>
      <c r="AF590" s="5"/>
      <c r="AG590" s="7"/>
    </row>
    <row r="591" spans="1:33" s="54" customFormat="1">
      <c r="A591" s="8" t="s">
        <v>526</v>
      </c>
      <c r="B591" s="8" t="s">
        <v>140</v>
      </c>
      <c r="C591" s="9" t="s">
        <v>120</v>
      </c>
      <c r="D591" s="185">
        <v>6041</v>
      </c>
      <c r="E591" s="188">
        <v>60041</v>
      </c>
      <c r="F591" s="9" t="s">
        <v>83</v>
      </c>
      <c r="G591" s="9" t="s">
        <v>84</v>
      </c>
      <c r="H591" s="10">
        <v>5121892</v>
      </c>
      <c r="I591" s="11">
        <v>29</v>
      </c>
      <c r="J591" s="24">
        <v>0</v>
      </c>
      <c r="K591" s="12"/>
      <c r="L591" s="14">
        <v>0</v>
      </c>
      <c r="M591" s="14"/>
      <c r="N591" s="21">
        <v>0</v>
      </c>
      <c r="O591" s="14"/>
      <c r="P591" s="21">
        <v>92660</v>
      </c>
      <c r="Q591" s="14"/>
      <c r="R591" s="21">
        <v>0</v>
      </c>
      <c r="S591" s="14"/>
      <c r="T591" s="21">
        <v>0</v>
      </c>
      <c r="U591" s="14"/>
      <c r="V591" s="22">
        <v>92660</v>
      </c>
      <c r="W591" s="14"/>
      <c r="X591" s="5" t="str">
        <f t="shared" si="9"/>
        <v>No</v>
      </c>
      <c r="Y591" s="14"/>
      <c r="Z591" s="5"/>
      <c r="AA591" s="14"/>
      <c r="AB591" s="5"/>
      <c r="AC591" s="28"/>
      <c r="AD591" s="5"/>
      <c r="AE591" s="14"/>
      <c r="AF591" s="5"/>
      <c r="AG591" s="7"/>
    </row>
    <row r="592" spans="1:33" s="54" customFormat="1">
      <c r="A592" s="8" t="s">
        <v>282</v>
      </c>
      <c r="B592" s="8" t="s">
        <v>283</v>
      </c>
      <c r="C592" s="9" t="s">
        <v>120</v>
      </c>
      <c r="D592" s="185">
        <v>6116</v>
      </c>
      <c r="E592" s="188">
        <v>60116</v>
      </c>
      <c r="F592" s="9" t="s">
        <v>83</v>
      </c>
      <c r="G592" s="9" t="s">
        <v>5756</v>
      </c>
      <c r="H592" s="10">
        <v>366174</v>
      </c>
      <c r="I592" s="11">
        <v>29</v>
      </c>
      <c r="J592" s="24">
        <v>0</v>
      </c>
      <c r="K592" s="12"/>
      <c r="L592" s="14">
        <v>0</v>
      </c>
      <c r="M592" s="14"/>
      <c r="N592" s="21">
        <v>0</v>
      </c>
      <c r="O592" s="14"/>
      <c r="P592" s="21">
        <v>5566</v>
      </c>
      <c r="Q592" s="14"/>
      <c r="R592" s="21">
        <v>7277</v>
      </c>
      <c r="S592" s="14"/>
      <c r="T592" s="21">
        <v>575973</v>
      </c>
      <c r="U592" s="14"/>
      <c r="V592" s="22">
        <v>588816</v>
      </c>
      <c r="W592" s="14"/>
      <c r="X592" s="5" t="str">
        <f t="shared" si="9"/>
        <v>No</v>
      </c>
      <c r="Y592" s="14"/>
      <c r="Z592" s="5"/>
      <c r="AA592" s="14"/>
      <c r="AB592" s="5"/>
      <c r="AC592" s="28"/>
      <c r="AD592" s="5"/>
      <c r="AE592" s="14"/>
      <c r="AF592" s="5"/>
      <c r="AG592" s="7"/>
    </row>
    <row r="593" spans="1:33" s="54" customFormat="1">
      <c r="A593" s="8" t="s">
        <v>2681</v>
      </c>
      <c r="B593" s="8" t="s">
        <v>2682</v>
      </c>
      <c r="C593" s="9" t="s">
        <v>154</v>
      </c>
      <c r="D593" s="185">
        <v>4206</v>
      </c>
      <c r="E593" s="188">
        <v>40206</v>
      </c>
      <c r="F593" s="9" t="s">
        <v>88</v>
      </c>
      <c r="G593" s="9" t="s">
        <v>5756</v>
      </c>
      <c r="H593" s="10">
        <v>548404</v>
      </c>
      <c r="I593" s="11">
        <v>29</v>
      </c>
      <c r="J593" s="24">
        <v>0</v>
      </c>
      <c r="K593" s="12"/>
      <c r="L593" s="14">
        <v>0</v>
      </c>
      <c r="M593" s="14"/>
      <c r="N593" s="21">
        <v>0</v>
      </c>
      <c r="O593" s="14"/>
      <c r="P593" s="21">
        <v>8500</v>
      </c>
      <c r="Q593" s="14"/>
      <c r="R593" s="21">
        <v>0</v>
      </c>
      <c r="S593" s="14"/>
      <c r="T593" s="21">
        <v>34000</v>
      </c>
      <c r="U593" s="14"/>
      <c r="V593" s="22">
        <v>42500</v>
      </c>
      <c r="W593" s="14"/>
      <c r="X593" s="5" t="str">
        <f t="shared" si="9"/>
        <v>No</v>
      </c>
      <c r="Y593" s="14"/>
      <c r="Z593" s="5"/>
      <c r="AA593" s="14"/>
      <c r="AB593" s="5"/>
      <c r="AC593" s="28"/>
      <c r="AD593" s="5"/>
      <c r="AE593" s="14"/>
      <c r="AF593" s="5"/>
      <c r="AG593" s="7"/>
    </row>
    <row r="594" spans="1:33" s="54" customFormat="1">
      <c r="A594" s="8" t="s">
        <v>5944</v>
      </c>
      <c r="B594" s="8" t="s">
        <v>4436</v>
      </c>
      <c r="C594" s="9" t="s">
        <v>82</v>
      </c>
      <c r="D594" s="185">
        <v>2219</v>
      </c>
      <c r="E594" s="188">
        <v>20219</v>
      </c>
      <c r="F594" s="9" t="s">
        <v>113</v>
      </c>
      <c r="G594" s="9" t="s">
        <v>5756</v>
      </c>
      <c r="H594" s="10">
        <v>18351295</v>
      </c>
      <c r="I594" s="11">
        <v>28</v>
      </c>
      <c r="J594" s="24">
        <v>0</v>
      </c>
      <c r="K594" s="12"/>
      <c r="L594" s="14">
        <v>0</v>
      </c>
      <c r="M594" s="14"/>
      <c r="N594" s="21">
        <v>0</v>
      </c>
      <c r="O594" s="14"/>
      <c r="P594" s="21">
        <v>0</v>
      </c>
      <c r="Q594" s="14"/>
      <c r="R594" s="21">
        <v>0</v>
      </c>
      <c r="S594" s="14"/>
      <c r="T594" s="21">
        <v>0</v>
      </c>
      <c r="U594" s="14"/>
      <c r="V594" s="22">
        <v>0</v>
      </c>
      <c r="W594" s="14"/>
      <c r="X594" s="5" t="str">
        <f t="shared" si="9"/>
        <v>No</v>
      </c>
      <c r="Y594" s="14"/>
      <c r="Z594" s="5"/>
      <c r="AA594" s="14"/>
      <c r="AB594" s="5"/>
      <c r="AC594" s="28"/>
      <c r="AD594" s="5"/>
      <c r="AE594" s="14"/>
      <c r="AF594" s="5"/>
      <c r="AG594" s="7"/>
    </row>
    <row r="595" spans="1:33" s="54" customFormat="1">
      <c r="A595" s="8" t="s">
        <v>1474</v>
      </c>
      <c r="B595" s="8" t="s">
        <v>1475</v>
      </c>
      <c r="C595" s="9" t="s">
        <v>213</v>
      </c>
      <c r="D595" s="185">
        <v>6072</v>
      </c>
      <c r="E595" s="188">
        <v>60072</v>
      </c>
      <c r="F595" s="9" t="s">
        <v>88</v>
      </c>
      <c r="G595" s="9" t="s">
        <v>84</v>
      </c>
      <c r="H595" s="10">
        <v>295083</v>
      </c>
      <c r="I595" s="11">
        <v>28</v>
      </c>
      <c r="J595" s="24">
        <v>4186</v>
      </c>
      <c r="K595" s="12"/>
      <c r="L595" s="14">
        <v>41845</v>
      </c>
      <c r="M595" s="14"/>
      <c r="N595" s="21">
        <v>0</v>
      </c>
      <c r="O595" s="14"/>
      <c r="P595" s="21">
        <v>39416</v>
      </c>
      <c r="Q595" s="14"/>
      <c r="R595" s="21">
        <v>7626</v>
      </c>
      <c r="S595" s="14"/>
      <c r="T595" s="21">
        <v>189832</v>
      </c>
      <c r="U595" s="14"/>
      <c r="V595" s="22">
        <v>282905</v>
      </c>
      <c r="W595" s="14"/>
      <c r="X595" s="5" t="str">
        <f t="shared" si="9"/>
        <v>No</v>
      </c>
      <c r="Y595" s="14"/>
      <c r="Z595" s="5"/>
      <c r="AA595" s="14"/>
      <c r="AB595" s="5"/>
      <c r="AC595" s="28"/>
      <c r="AD595" s="5"/>
      <c r="AE595" s="14"/>
      <c r="AF595" s="5"/>
      <c r="AG595" s="7"/>
    </row>
    <row r="596" spans="1:33" s="54" customFormat="1">
      <c r="A596" s="8" t="s">
        <v>3398</v>
      </c>
      <c r="B596" s="8" t="s">
        <v>3399</v>
      </c>
      <c r="C596" s="9" t="s">
        <v>82</v>
      </c>
      <c r="D596" s="185">
        <v>2203</v>
      </c>
      <c r="E596" s="188">
        <v>20203</v>
      </c>
      <c r="F596" s="9" t="s">
        <v>83</v>
      </c>
      <c r="G596" s="9" t="s">
        <v>5756</v>
      </c>
      <c r="H596" s="10">
        <v>51291</v>
      </c>
      <c r="I596" s="11">
        <v>28</v>
      </c>
      <c r="J596" s="24">
        <v>0</v>
      </c>
      <c r="K596" s="12"/>
      <c r="L596" s="14">
        <v>0</v>
      </c>
      <c r="M596" s="14"/>
      <c r="N596" s="21">
        <v>0</v>
      </c>
      <c r="O596" s="14"/>
      <c r="P596" s="21">
        <v>136944</v>
      </c>
      <c r="Q596" s="14"/>
      <c r="R596" s="21">
        <v>0</v>
      </c>
      <c r="S596" s="14"/>
      <c r="T596" s="21">
        <v>430594</v>
      </c>
      <c r="U596" s="14"/>
      <c r="V596" s="22">
        <v>567538</v>
      </c>
      <c r="W596" s="14"/>
      <c r="X596" s="5" t="str">
        <f t="shared" si="9"/>
        <v>No</v>
      </c>
      <c r="Y596" s="14"/>
      <c r="Z596" s="5"/>
      <c r="AA596" s="14"/>
      <c r="AB596" s="5"/>
      <c r="AC596" s="28"/>
      <c r="AD596" s="5"/>
      <c r="AE596" s="14"/>
      <c r="AF596" s="5"/>
      <c r="AG596" s="7"/>
    </row>
    <row r="597" spans="1:33" s="54" customFormat="1">
      <c r="A597" s="8" t="s">
        <v>5977</v>
      </c>
      <c r="B597" s="8" t="s">
        <v>3394</v>
      </c>
      <c r="C597" s="9" t="s">
        <v>171</v>
      </c>
      <c r="D597" s="185"/>
      <c r="E597" s="188" t="s">
        <v>5978</v>
      </c>
      <c r="F597" s="9" t="s">
        <v>125</v>
      </c>
      <c r="G597" s="9" t="s">
        <v>147</v>
      </c>
      <c r="H597" s="10">
        <v>0</v>
      </c>
      <c r="I597" s="11">
        <v>28</v>
      </c>
      <c r="J597" s="24">
        <v>0</v>
      </c>
      <c r="K597" s="12"/>
      <c r="L597" s="14">
        <v>0</v>
      </c>
      <c r="M597" s="14"/>
      <c r="N597" s="21">
        <v>0</v>
      </c>
      <c r="O597" s="14"/>
      <c r="P597" s="21">
        <v>4495</v>
      </c>
      <c r="Q597" s="14"/>
      <c r="R597" s="21">
        <v>44952</v>
      </c>
      <c r="S597" s="14"/>
      <c r="T597" s="21">
        <v>0</v>
      </c>
      <c r="U597" s="14"/>
      <c r="V597" s="22">
        <v>49447</v>
      </c>
      <c r="W597" s="14"/>
      <c r="X597" s="5" t="str">
        <f t="shared" si="9"/>
        <v>No</v>
      </c>
      <c r="Y597" s="14"/>
      <c r="Z597" s="5"/>
      <c r="AA597" s="14"/>
      <c r="AB597" s="5"/>
      <c r="AC597" s="28"/>
      <c r="AD597" s="5"/>
      <c r="AE597" s="14"/>
      <c r="AF597" s="5"/>
      <c r="AG597" s="7"/>
    </row>
    <row r="598" spans="1:33" s="54" customFormat="1">
      <c r="A598" s="8" t="s">
        <v>1931</v>
      </c>
      <c r="B598" s="8" t="s">
        <v>1932</v>
      </c>
      <c r="C598" s="9" t="s">
        <v>129</v>
      </c>
      <c r="D598" s="185">
        <v>4024</v>
      </c>
      <c r="E598" s="188">
        <v>40024</v>
      </c>
      <c r="F598" s="9" t="s">
        <v>83</v>
      </c>
      <c r="G598" s="9" t="s">
        <v>5756</v>
      </c>
      <c r="H598" s="10">
        <v>253602</v>
      </c>
      <c r="I598" s="11">
        <v>28</v>
      </c>
      <c r="J598" s="24">
        <v>0</v>
      </c>
      <c r="K598" s="12"/>
      <c r="L598" s="14">
        <v>0</v>
      </c>
      <c r="M598" s="14"/>
      <c r="N598" s="21">
        <v>0</v>
      </c>
      <c r="O598" s="14"/>
      <c r="P598" s="21">
        <v>454361</v>
      </c>
      <c r="Q598" s="14"/>
      <c r="R598" s="21">
        <v>121920</v>
      </c>
      <c r="S598" s="14"/>
      <c r="T598" s="21">
        <v>975362</v>
      </c>
      <c r="U598" s="14"/>
      <c r="V598" s="22">
        <v>1551643</v>
      </c>
      <c r="W598" s="14"/>
      <c r="X598" s="5" t="str">
        <f t="shared" si="9"/>
        <v>No</v>
      </c>
      <c r="Y598" s="14"/>
      <c r="Z598" s="5"/>
      <c r="AA598" s="14"/>
      <c r="AB598" s="5"/>
      <c r="AC598" s="28"/>
      <c r="AD598" s="5"/>
      <c r="AE598" s="14"/>
      <c r="AF598" s="5"/>
      <c r="AG598" s="7"/>
    </row>
    <row r="599" spans="1:33" s="54" customFormat="1">
      <c r="A599" s="8" t="s">
        <v>1229</v>
      </c>
      <c r="B599" s="8" t="s">
        <v>1230</v>
      </c>
      <c r="C599" s="9" t="s">
        <v>91</v>
      </c>
      <c r="D599" s="185">
        <v>9165</v>
      </c>
      <c r="E599" s="188">
        <v>90165</v>
      </c>
      <c r="F599" s="9" t="s">
        <v>83</v>
      </c>
      <c r="G599" s="9" t="s">
        <v>5756</v>
      </c>
      <c r="H599" s="10">
        <v>214811</v>
      </c>
      <c r="I599" s="11">
        <v>28</v>
      </c>
      <c r="J599" s="24">
        <v>0</v>
      </c>
      <c r="K599" s="12"/>
      <c r="L599" s="14">
        <v>0</v>
      </c>
      <c r="M599" s="14"/>
      <c r="N599" s="21">
        <v>0</v>
      </c>
      <c r="O599" s="14"/>
      <c r="P599" s="21">
        <v>61007</v>
      </c>
      <c r="Q599" s="14"/>
      <c r="R599" s="21">
        <v>0</v>
      </c>
      <c r="S599" s="14"/>
      <c r="T599" s="21">
        <v>0</v>
      </c>
      <c r="U599" s="14"/>
      <c r="V599" s="22">
        <v>61007</v>
      </c>
      <c r="W599" s="14"/>
      <c r="X599" s="5" t="str">
        <f t="shared" si="9"/>
        <v>No</v>
      </c>
      <c r="Y599" s="14"/>
      <c r="Z599" s="5"/>
      <c r="AA599" s="14"/>
      <c r="AB599" s="5"/>
      <c r="AC599" s="28"/>
      <c r="AD599" s="5"/>
      <c r="AE599" s="14"/>
      <c r="AF599" s="5"/>
      <c r="AG599" s="7"/>
    </row>
    <row r="600" spans="1:33" s="54" customFormat="1">
      <c r="A600" s="8" t="s">
        <v>1912</v>
      </c>
      <c r="B600" s="8" t="s">
        <v>1913</v>
      </c>
      <c r="C600" s="9" t="s">
        <v>235</v>
      </c>
      <c r="D600" s="185">
        <v>4205</v>
      </c>
      <c r="E600" s="188">
        <v>40205</v>
      </c>
      <c r="F600" s="9" t="s">
        <v>83</v>
      </c>
      <c r="G600" s="9" t="s">
        <v>5756</v>
      </c>
      <c r="H600" s="10">
        <v>1249442</v>
      </c>
      <c r="I600" s="11">
        <v>28</v>
      </c>
      <c r="J600" s="24">
        <v>0</v>
      </c>
      <c r="K600" s="12"/>
      <c r="L600" s="14">
        <v>56787</v>
      </c>
      <c r="M600" s="14"/>
      <c r="N600" s="21">
        <v>0</v>
      </c>
      <c r="O600" s="14"/>
      <c r="P600" s="21">
        <v>0</v>
      </c>
      <c r="Q600" s="14"/>
      <c r="R600" s="21">
        <v>42507</v>
      </c>
      <c r="S600" s="14"/>
      <c r="T600" s="21">
        <v>340047</v>
      </c>
      <c r="U600" s="14"/>
      <c r="V600" s="22">
        <v>439341</v>
      </c>
      <c r="W600" s="14"/>
      <c r="X600" s="5" t="str">
        <f t="shared" si="9"/>
        <v>No</v>
      </c>
      <c r="Y600" s="14"/>
      <c r="Z600" s="5"/>
      <c r="AA600" s="14"/>
      <c r="AB600" s="5"/>
      <c r="AC600" s="28"/>
      <c r="AD600" s="5"/>
      <c r="AE600" s="14"/>
      <c r="AF600" s="5"/>
      <c r="AG600" s="7"/>
    </row>
    <row r="601" spans="1:33" s="54" customFormat="1">
      <c r="A601" s="8" t="s">
        <v>5915</v>
      </c>
      <c r="B601" s="8" t="s">
        <v>419</v>
      </c>
      <c r="C601" s="9" t="s">
        <v>420</v>
      </c>
      <c r="D601" s="185">
        <v>22</v>
      </c>
      <c r="E601" s="188">
        <v>22</v>
      </c>
      <c r="F601" s="9" t="s">
        <v>83</v>
      </c>
      <c r="G601" s="9" t="s">
        <v>5756</v>
      </c>
      <c r="H601" s="10">
        <v>69809</v>
      </c>
      <c r="I601" s="11">
        <v>28</v>
      </c>
      <c r="J601" s="24">
        <v>0</v>
      </c>
      <c r="K601" s="12"/>
      <c r="L601" s="14">
        <v>0</v>
      </c>
      <c r="M601" s="14"/>
      <c r="N601" s="21">
        <v>0</v>
      </c>
      <c r="O601" s="14"/>
      <c r="P601" s="21">
        <v>101748</v>
      </c>
      <c r="Q601" s="14"/>
      <c r="R601" s="21">
        <v>0</v>
      </c>
      <c r="S601" s="14"/>
      <c r="T601" s="21">
        <v>406990</v>
      </c>
      <c r="U601" s="14"/>
      <c r="V601" s="22">
        <v>508738</v>
      </c>
      <c r="W601" s="14"/>
      <c r="X601" s="5" t="str">
        <f t="shared" si="9"/>
        <v>No</v>
      </c>
      <c r="Y601" s="14"/>
      <c r="Z601" s="5"/>
      <c r="AA601" s="14"/>
      <c r="AB601" s="5"/>
      <c r="AC601" s="28"/>
      <c r="AD601" s="5"/>
      <c r="AE601" s="14"/>
      <c r="AF601" s="5"/>
      <c r="AG601" s="7"/>
    </row>
    <row r="602" spans="1:33" s="54" customFormat="1">
      <c r="A602" s="8" t="s">
        <v>4477</v>
      </c>
      <c r="B602" s="8" t="s">
        <v>4478</v>
      </c>
      <c r="C602" s="9" t="s">
        <v>454</v>
      </c>
      <c r="D602" s="185"/>
      <c r="E602" s="188" t="s">
        <v>4479</v>
      </c>
      <c r="F602" s="9" t="s">
        <v>157</v>
      </c>
      <c r="G602" s="9" t="s">
        <v>147</v>
      </c>
      <c r="H602" s="10">
        <v>0</v>
      </c>
      <c r="I602" s="11">
        <v>28</v>
      </c>
      <c r="J602" s="24">
        <v>0</v>
      </c>
      <c r="K602" s="12"/>
      <c r="L602" s="14">
        <v>0</v>
      </c>
      <c r="M602" s="14"/>
      <c r="N602" s="21">
        <v>0</v>
      </c>
      <c r="O602" s="14"/>
      <c r="P602" s="21">
        <v>1660</v>
      </c>
      <c r="Q602" s="14"/>
      <c r="R602" s="21">
        <v>6640</v>
      </c>
      <c r="S602" s="14"/>
      <c r="T602" s="21">
        <v>33201</v>
      </c>
      <c r="U602" s="14"/>
      <c r="V602" s="22">
        <v>41501</v>
      </c>
      <c r="W602" s="14"/>
      <c r="X602" s="5" t="str">
        <f t="shared" si="9"/>
        <v>No</v>
      </c>
      <c r="Y602" s="14"/>
      <c r="Z602" s="5"/>
      <c r="AA602" s="14"/>
      <c r="AB602" s="5"/>
      <c r="AC602" s="28"/>
      <c r="AD602" s="5"/>
      <c r="AE602" s="14"/>
      <c r="AF602" s="5"/>
      <c r="AG602" s="7"/>
    </row>
    <row r="603" spans="1:33" s="54" customFormat="1">
      <c r="A603" s="8" t="s">
        <v>1914</v>
      </c>
      <c r="B603" s="8" t="s">
        <v>264</v>
      </c>
      <c r="C603" s="9" t="s">
        <v>265</v>
      </c>
      <c r="D603" s="185">
        <v>7019</v>
      </c>
      <c r="E603" s="188">
        <v>70019</v>
      </c>
      <c r="F603" s="9" t="s">
        <v>214</v>
      </c>
      <c r="G603" s="9" t="s">
        <v>84</v>
      </c>
      <c r="H603" s="10">
        <v>106621</v>
      </c>
      <c r="I603" s="11">
        <v>28</v>
      </c>
      <c r="J603" s="24">
        <v>0</v>
      </c>
      <c r="K603" s="12"/>
      <c r="L603" s="14">
        <v>0</v>
      </c>
      <c r="M603" s="14"/>
      <c r="N603" s="21">
        <v>0</v>
      </c>
      <c r="O603" s="14"/>
      <c r="P603" s="21">
        <v>0</v>
      </c>
      <c r="Q603" s="14"/>
      <c r="R603" s="21">
        <v>0</v>
      </c>
      <c r="S603" s="14"/>
      <c r="T603" s="21">
        <v>0</v>
      </c>
      <c r="U603" s="14"/>
      <c r="V603" s="22">
        <v>0</v>
      </c>
      <c r="W603" s="14"/>
      <c r="X603" s="5" t="str">
        <f t="shared" si="9"/>
        <v>No</v>
      </c>
      <c r="Y603" s="14"/>
      <c r="Z603" s="5"/>
      <c r="AA603" s="14"/>
      <c r="AB603" s="5"/>
      <c r="AC603" s="28"/>
      <c r="AD603" s="5"/>
      <c r="AE603" s="14"/>
      <c r="AF603" s="5"/>
      <c r="AG603" s="7"/>
    </row>
    <row r="604" spans="1:33" s="54" customFormat="1">
      <c r="A604" s="8" t="s">
        <v>184</v>
      </c>
      <c r="B604" s="8" t="s">
        <v>185</v>
      </c>
      <c r="C604" s="9" t="s">
        <v>91</v>
      </c>
      <c r="D604" s="185">
        <v>9236</v>
      </c>
      <c r="E604" s="188">
        <v>90236</v>
      </c>
      <c r="F604" s="9" t="s">
        <v>83</v>
      </c>
      <c r="G604" s="9" t="s">
        <v>5756</v>
      </c>
      <c r="H604" s="10">
        <v>358172</v>
      </c>
      <c r="I604" s="11">
        <v>28</v>
      </c>
      <c r="J604" s="24">
        <v>0</v>
      </c>
      <c r="K604" s="12"/>
      <c r="L604" s="14">
        <v>0</v>
      </c>
      <c r="M604" s="14"/>
      <c r="N604" s="21">
        <v>0</v>
      </c>
      <c r="O604" s="14"/>
      <c r="P604" s="21">
        <v>750330</v>
      </c>
      <c r="Q604" s="14"/>
      <c r="R604" s="21">
        <v>590248</v>
      </c>
      <c r="S604" s="14"/>
      <c r="T604" s="21">
        <v>0</v>
      </c>
      <c r="U604" s="14"/>
      <c r="V604" s="22">
        <v>1340578</v>
      </c>
      <c r="W604" s="14"/>
      <c r="X604" s="5" t="str">
        <f t="shared" si="9"/>
        <v>No</v>
      </c>
      <c r="Y604" s="14"/>
      <c r="Z604" s="5"/>
      <c r="AA604" s="14"/>
      <c r="AB604" s="5"/>
      <c r="AC604" s="28"/>
      <c r="AD604" s="5"/>
      <c r="AE604" s="14"/>
      <c r="AF604" s="5"/>
      <c r="AG604" s="7"/>
    </row>
    <row r="605" spans="1:33" s="54" customFormat="1">
      <c r="A605" s="8" t="s">
        <v>1241</v>
      </c>
      <c r="B605" s="8" t="s">
        <v>1242</v>
      </c>
      <c r="C605" s="9" t="s">
        <v>120</v>
      </c>
      <c r="D605" s="185">
        <v>6082</v>
      </c>
      <c r="E605" s="188">
        <v>60082</v>
      </c>
      <c r="F605" s="9" t="s">
        <v>88</v>
      </c>
      <c r="G605" s="9" t="s">
        <v>84</v>
      </c>
      <c r="H605" s="10">
        <v>106383</v>
      </c>
      <c r="I605" s="11">
        <v>28</v>
      </c>
      <c r="J605" s="24">
        <v>0</v>
      </c>
      <c r="K605" s="12"/>
      <c r="L605" s="14">
        <v>0</v>
      </c>
      <c r="M605" s="14"/>
      <c r="N605" s="21">
        <v>0</v>
      </c>
      <c r="O605" s="14"/>
      <c r="P605" s="21">
        <v>84973</v>
      </c>
      <c r="Q605" s="14"/>
      <c r="R605" s="21">
        <v>0</v>
      </c>
      <c r="S605" s="14"/>
      <c r="T605" s="21">
        <v>613004</v>
      </c>
      <c r="U605" s="14"/>
      <c r="V605" s="22">
        <v>697977</v>
      </c>
      <c r="W605" s="14"/>
      <c r="X605" s="5" t="str">
        <f t="shared" si="9"/>
        <v>No</v>
      </c>
      <c r="Y605" s="14"/>
      <c r="Z605" s="5"/>
      <c r="AA605" s="14"/>
      <c r="AB605" s="5"/>
      <c r="AC605" s="28"/>
      <c r="AD605" s="5"/>
      <c r="AE605" s="14"/>
      <c r="AF605" s="5"/>
      <c r="AG605" s="7"/>
    </row>
    <row r="606" spans="1:33" s="54" customFormat="1">
      <c r="A606" s="8" t="s">
        <v>455</v>
      </c>
      <c r="B606" s="8" t="s">
        <v>456</v>
      </c>
      <c r="C606" s="9" t="s">
        <v>58</v>
      </c>
      <c r="D606" s="185">
        <v>5171</v>
      </c>
      <c r="E606" s="188">
        <v>50171</v>
      </c>
      <c r="F606" s="9" t="s">
        <v>83</v>
      </c>
      <c r="G606" s="9" t="s">
        <v>5756</v>
      </c>
      <c r="H606" s="10">
        <v>54901</v>
      </c>
      <c r="I606" s="11">
        <v>28</v>
      </c>
      <c r="J606" s="24">
        <v>0</v>
      </c>
      <c r="K606" s="12"/>
      <c r="L606" s="14">
        <v>0</v>
      </c>
      <c r="M606" s="14"/>
      <c r="N606" s="21">
        <v>0</v>
      </c>
      <c r="O606" s="14"/>
      <c r="P606" s="21">
        <v>12577</v>
      </c>
      <c r="Q606" s="14"/>
      <c r="R606" s="21">
        <v>0</v>
      </c>
      <c r="S606" s="14"/>
      <c r="T606" s="21">
        <v>50311</v>
      </c>
      <c r="U606" s="14"/>
      <c r="V606" s="22">
        <v>62888</v>
      </c>
      <c r="W606" s="14"/>
      <c r="X606" s="5" t="str">
        <f t="shared" si="9"/>
        <v>No</v>
      </c>
      <c r="Y606" s="14"/>
      <c r="Z606" s="5"/>
      <c r="AA606" s="14"/>
      <c r="AB606" s="5"/>
      <c r="AC606" s="28"/>
      <c r="AD606" s="5"/>
      <c r="AE606" s="14"/>
      <c r="AF606" s="5"/>
      <c r="AG606" s="7"/>
    </row>
    <row r="607" spans="1:33" s="54" customFormat="1">
      <c r="A607" s="8" t="s">
        <v>1008</v>
      </c>
      <c r="B607" s="8" t="s">
        <v>1009</v>
      </c>
      <c r="C607" s="9" t="s">
        <v>265</v>
      </c>
      <c r="D607" s="185">
        <v>7012</v>
      </c>
      <c r="E607" s="188">
        <v>70012</v>
      </c>
      <c r="F607" s="9" t="s">
        <v>83</v>
      </c>
      <c r="G607" s="9" t="s">
        <v>84</v>
      </c>
      <c r="H607" s="10">
        <v>106494</v>
      </c>
      <c r="I607" s="11">
        <v>28</v>
      </c>
      <c r="J607" s="24">
        <v>0</v>
      </c>
      <c r="K607" s="12"/>
      <c r="L607" s="14">
        <v>0</v>
      </c>
      <c r="M607" s="14"/>
      <c r="N607" s="21">
        <v>0</v>
      </c>
      <c r="O607" s="14"/>
      <c r="P607" s="21">
        <v>105289</v>
      </c>
      <c r="Q607" s="14"/>
      <c r="R607" s="21">
        <v>24010</v>
      </c>
      <c r="S607" s="14"/>
      <c r="T607" s="21">
        <v>251422</v>
      </c>
      <c r="U607" s="14"/>
      <c r="V607" s="22">
        <v>380721</v>
      </c>
      <c r="W607" s="14"/>
      <c r="X607" s="5" t="str">
        <f t="shared" si="9"/>
        <v>No</v>
      </c>
      <c r="Y607" s="14"/>
      <c r="Z607" s="5"/>
      <c r="AA607" s="14"/>
      <c r="AB607" s="5"/>
      <c r="AC607" s="28"/>
      <c r="AD607" s="5"/>
      <c r="AE607" s="14"/>
      <c r="AF607" s="5"/>
      <c r="AG607" s="7"/>
    </row>
    <row r="608" spans="1:33" s="54" customFormat="1">
      <c r="A608" s="8" t="s">
        <v>6139</v>
      </c>
      <c r="B608" s="8" t="s">
        <v>6140</v>
      </c>
      <c r="C608" s="9" t="s">
        <v>91</v>
      </c>
      <c r="D608" s="185">
        <v>9296</v>
      </c>
      <c r="E608" s="188">
        <v>90296</v>
      </c>
      <c r="F608" s="9" t="s">
        <v>83</v>
      </c>
      <c r="G608" s="9" t="s">
        <v>5756</v>
      </c>
      <c r="H608" s="10">
        <v>12150996</v>
      </c>
      <c r="I608" s="11">
        <v>28</v>
      </c>
      <c r="J608" s="24">
        <v>0</v>
      </c>
      <c r="K608" s="12"/>
      <c r="L608" s="14">
        <v>0</v>
      </c>
      <c r="M608" s="14"/>
      <c r="N608" s="21">
        <v>0</v>
      </c>
      <c r="O608" s="14"/>
      <c r="P608" s="21">
        <v>437716</v>
      </c>
      <c r="Q608" s="14"/>
      <c r="R608" s="21">
        <v>0</v>
      </c>
      <c r="S608" s="14"/>
      <c r="T608" s="21">
        <v>0</v>
      </c>
      <c r="U608" s="14"/>
      <c r="V608" s="22">
        <v>437716</v>
      </c>
      <c r="W608" s="14"/>
      <c r="X608" s="5" t="str">
        <f t="shared" si="9"/>
        <v>No</v>
      </c>
      <c r="Y608" s="14"/>
      <c r="Z608" s="5"/>
      <c r="AA608" s="14"/>
      <c r="AB608" s="5"/>
      <c r="AC608" s="28"/>
      <c r="AD608" s="5"/>
      <c r="AE608" s="14"/>
      <c r="AF608" s="5"/>
      <c r="AG608" s="7"/>
    </row>
    <row r="609" spans="1:33" s="54" customFormat="1">
      <c r="A609" s="8" t="s">
        <v>633</v>
      </c>
      <c r="B609" s="8" t="s">
        <v>6557</v>
      </c>
      <c r="C609" s="9" t="s">
        <v>217</v>
      </c>
      <c r="D609" s="185">
        <v>3088</v>
      </c>
      <c r="E609" s="188">
        <v>30088</v>
      </c>
      <c r="F609" s="9" t="s">
        <v>83</v>
      </c>
      <c r="G609" s="9" t="s">
        <v>84</v>
      </c>
      <c r="H609" s="10">
        <v>109919</v>
      </c>
      <c r="I609" s="11">
        <v>27</v>
      </c>
      <c r="J609" s="24">
        <v>0</v>
      </c>
      <c r="K609" s="12"/>
      <c r="L609" s="14">
        <v>0</v>
      </c>
      <c r="M609" s="14"/>
      <c r="N609" s="21">
        <v>0</v>
      </c>
      <c r="O609" s="14"/>
      <c r="P609" s="21">
        <v>106015</v>
      </c>
      <c r="Q609" s="14"/>
      <c r="R609" s="21">
        <v>82645</v>
      </c>
      <c r="S609" s="14"/>
      <c r="T609" s="21">
        <v>661166</v>
      </c>
      <c r="U609" s="14"/>
      <c r="V609" s="22">
        <v>849826</v>
      </c>
      <c r="W609" s="14"/>
      <c r="X609" s="5" t="str">
        <f t="shared" si="9"/>
        <v>No</v>
      </c>
      <c r="Y609" s="14"/>
      <c r="Z609" s="5"/>
      <c r="AA609" s="14"/>
      <c r="AB609" s="5"/>
      <c r="AC609" s="28"/>
      <c r="AD609" s="5"/>
      <c r="AE609" s="14"/>
      <c r="AF609" s="5"/>
      <c r="AG609" s="7"/>
    </row>
    <row r="610" spans="1:33" s="54" customFormat="1">
      <c r="A610" s="8" t="s">
        <v>627</v>
      </c>
      <c r="B610" s="8" t="s">
        <v>628</v>
      </c>
      <c r="C610" s="9" t="s">
        <v>91</v>
      </c>
      <c r="D610" s="185">
        <v>9119</v>
      </c>
      <c r="E610" s="188">
        <v>90119</v>
      </c>
      <c r="F610" s="9" t="s">
        <v>83</v>
      </c>
      <c r="G610" s="9" t="s">
        <v>84</v>
      </c>
      <c r="H610" s="10">
        <v>583681</v>
      </c>
      <c r="I610" s="11">
        <v>27</v>
      </c>
      <c r="J610" s="24">
        <v>0</v>
      </c>
      <c r="K610" s="12"/>
      <c r="L610" s="14">
        <v>0</v>
      </c>
      <c r="M610" s="14"/>
      <c r="N610" s="21">
        <v>0</v>
      </c>
      <c r="O610" s="14"/>
      <c r="P610" s="21">
        <v>0</v>
      </c>
      <c r="Q610" s="14"/>
      <c r="R610" s="21">
        <v>0</v>
      </c>
      <c r="S610" s="14"/>
      <c r="T610" s="21">
        <v>0</v>
      </c>
      <c r="U610" s="14"/>
      <c r="V610" s="22">
        <v>0</v>
      </c>
      <c r="W610" s="14"/>
      <c r="X610" s="5" t="str">
        <f t="shared" si="9"/>
        <v>No</v>
      </c>
      <c r="Y610" s="14"/>
      <c r="Z610" s="5"/>
      <c r="AA610" s="14"/>
      <c r="AB610" s="5"/>
      <c r="AC610" s="28"/>
      <c r="AD610" s="5"/>
      <c r="AE610" s="14"/>
      <c r="AF610" s="5"/>
      <c r="AG610" s="7"/>
    </row>
    <row r="611" spans="1:33" s="54" customFormat="1">
      <c r="A611" s="8" t="s">
        <v>3405</v>
      </c>
      <c r="B611" s="8" t="s">
        <v>3406</v>
      </c>
      <c r="C611" s="9" t="s">
        <v>555</v>
      </c>
      <c r="D611" s="185">
        <v>5215</v>
      </c>
      <c r="E611" s="188">
        <v>50215</v>
      </c>
      <c r="F611" s="9" t="s">
        <v>157</v>
      </c>
      <c r="G611" s="9" t="s">
        <v>5756</v>
      </c>
      <c r="H611" s="10">
        <v>68545</v>
      </c>
      <c r="I611" s="11">
        <v>27</v>
      </c>
      <c r="J611" s="24">
        <v>0</v>
      </c>
      <c r="K611" s="12"/>
      <c r="L611" s="14">
        <v>0</v>
      </c>
      <c r="M611" s="14"/>
      <c r="N611" s="21">
        <v>0</v>
      </c>
      <c r="O611" s="14"/>
      <c r="P611" s="21">
        <v>0</v>
      </c>
      <c r="Q611" s="14"/>
      <c r="R611" s="21">
        <v>0</v>
      </c>
      <c r="S611" s="14"/>
      <c r="T611" s="21">
        <v>0</v>
      </c>
      <c r="U611" s="14"/>
      <c r="V611" s="22">
        <v>0</v>
      </c>
      <c r="W611" s="14"/>
      <c r="X611" s="5" t="str">
        <f t="shared" si="9"/>
        <v>No</v>
      </c>
      <c r="Y611" s="14"/>
      <c r="Z611" s="5"/>
      <c r="AA611" s="14"/>
      <c r="AB611" s="5"/>
      <c r="AC611" s="28"/>
      <c r="AD611" s="5"/>
      <c r="AE611" s="14"/>
      <c r="AF611" s="5"/>
      <c r="AG611" s="7"/>
    </row>
    <row r="612" spans="1:33" s="54" customFormat="1">
      <c r="A612" s="8" t="s">
        <v>202</v>
      </c>
      <c r="B612" s="8" t="s">
        <v>203</v>
      </c>
      <c r="C612" s="9" t="s">
        <v>150</v>
      </c>
      <c r="D612" s="185">
        <v>6096</v>
      </c>
      <c r="E612" s="188">
        <v>60096</v>
      </c>
      <c r="F612" s="9" t="s">
        <v>83</v>
      </c>
      <c r="G612" s="9" t="s">
        <v>5756</v>
      </c>
      <c r="H612" s="10">
        <v>103898</v>
      </c>
      <c r="I612" s="11">
        <v>27</v>
      </c>
      <c r="J612" s="24">
        <v>2047</v>
      </c>
      <c r="K612" s="12"/>
      <c r="L612" s="14">
        <v>0</v>
      </c>
      <c r="M612" s="14"/>
      <c r="N612" s="21">
        <v>0</v>
      </c>
      <c r="O612" s="14"/>
      <c r="P612" s="21">
        <v>0</v>
      </c>
      <c r="Q612" s="14"/>
      <c r="R612" s="21">
        <v>0</v>
      </c>
      <c r="S612" s="14"/>
      <c r="T612" s="21">
        <v>8189</v>
      </c>
      <c r="U612" s="14"/>
      <c r="V612" s="22">
        <v>10236</v>
      </c>
      <c r="W612" s="14"/>
      <c r="X612" s="5" t="str">
        <f t="shared" si="9"/>
        <v>No</v>
      </c>
      <c r="Y612" s="14"/>
      <c r="Z612" s="5"/>
      <c r="AA612" s="14"/>
      <c r="AB612" s="5"/>
      <c r="AC612" s="28"/>
      <c r="AD612" s="5"/>
      <c r="AE612" s="14"/>
      <c r="AF612" s="5"/>
      <c r="AG612" s="7"/>
    </row>
    <row r="613" spans="1:33" s="54" customFormat="1">
      <c r="A613" s="8" t="s">
        <v>272</v>
      </c>
      <c r="B613" s="8" t="s">
        <v>273</v>
      </c>
      <c r="C613" s="9" t="s">
        <v>274</v>
      </c>
      <c r="D613" s="185">
        <v>4054</v>
      </c>
      <c r="E613" s="188">
        <v>40054</v>
      </c>
      <c r="F613" s="9" t="s">
        <v>83</v>
      </c>
      <c r="G613" s="9" t="s">
        <v>5756</v>
      </c>
      <c r="H613" s="10">
        <v>120415</v>
      </c>
      <c r="I613" s="11">
        <v>27</v>
      </c>
      <c r="J613" s="24">
        <v>0</v>
      </c>
      <c r="K613" s="12"/>
      <c r="L613" s="14">
        <v>0</v>
      </c>
      <c r="M613" s="14"/>
      <c r="N613" s="21">
        <v>0</v>
      </c>
      <c r="O613" s="14"/>
      <c r="P613" s="21">
        <v>137031</v>
      </c>
      <c r="Q613" s="14"/>
      <c r="R613" s="21">
        <v>137030</v>
      </c>
      <c r="S613" s="14"/>
      <c r="T613" s="21">
        <v>563668</v>
      </c>
      <c r="U613" s="14"/>
      <c r="V613" s="22">
        <v>837729</v>
      </c>
      <c r="W613" s="14"/>
      <c r="X613" s="5" t="str">
        <f t="shared" si="9"/>
        <v>No</v>
      </c>
      <c r="Y613" s="14"/>
      <c r="Z613" s="5"/>
      <c r="AA613" s="14"/>
      <c r="AB613" s="5"/>
      <c r="AC613" s="28"/>
      <c r="AD613" s="5"/>
      <c r="AE613" s="14"/>
      <c r="AF613" s="5"/>
      <c r="AG613" s="7"/>
    </row>
    <row r="614" spans="1:33" s="54" customFormat="1">
      <c r="A614" s="8" t="s">
        <v>5955</v>
      </c>
      <c r="B614" s="8" t="s">
        <v>117</v>
      </c>
      <c r="C614" s="9" t="s">
        <v>42</v>
      </c>
      <c r="D614" s="185" t="s">
        <v>4677</v>
      </c>
      <c r="E614" s="188" t="s">
        <v>4678</v>
      </c>
      <c r="F614" s="9" t="s">
        <v>83</v>
      </c>
      <c r="G614" s="9" t="s">
        <v>147</v>
      </c>
      <c r="H614" s="10">
        <v>0</v>
      </c>
      <c r="I614" s="11">
        <v>27</v>
      </c>
      <c r="J614" s="24">
        <v>0</v>
      </c>
      <c r="K614" s="12"/>
      <c r="L614" s="14">
        <v>0</v>
      </c>
      <c r="M614" s="14"/>
      <c r="N614" s="21">
        <v>0</v>
      </c>
      <c r="O614" s="14"/>
      <c r="P614" s="21">
        <v>0</v>
      </c>
      <c r="Q614" s="14"/>
      <c r="R614" s="21">
        <v>0</v>
      </c>
      <c r="S614" s="14"/>
      <c r="T614" s="21">
        <v>0</v>
      </c>
      <c r="U614" s="14"/>
      <c r="V614" s="22">
        <v>0</v>
      </c>
      <c r="W614" s="14"/>
      <c r="X614" s="5" t="str">
        <f t="shared" si="9"/>
        <v>No</v>
      </c>
      <c r="Y614" s="14"/>
      <c r="Z614" s="5"/>
      <c r="AA614" s="14"/>
      <c r="AB614" s="5"/>
      <c r="AC614" s="28"/>
      <c r="AD614" s="5"/>
      <c r="AE614" s="14"/>
      <c r="AF614" s="5"/>
      <c r="AG614" s="7"/>
    </row>
    <row r="615" spans="1:33" s="54" customFormat="1">
      <c r="A615" s="8" t="s">
        <v>2419</v>
      </c>
      <c r="B615" s="8" t="s">
        <v>2420</v>
      </c>
      <c r="C615" s="9" t="s">
        <v>46</v>
      </c>
      <c r="D615" s="185" t="s">
        <v>2421</v>
      </c>
      <c r="E615" s="188" t="s">
        <v>2422</v>
      </c>
      <c r="F615" s="9" t="s">
        <v>88</v>
      </c>
      <c r="G615" s="9" t="s">
        <v>147</v>
      </c>
      <c r="H615" s="10">
        <v>0</v>
      </c>
      <c r="I615" s="11">
        <v>27</v>
      </c>
      <c r="J615" s="24">
        <v>0</v>
      </c>
      <c r="K615" s="12"/>
      <c r="L615" s="14">
        <v>0</v>
      </c>
      <c r="M615" s="14"/>
      <c r="N615" s="21">
        <v>0</v>
      </c>
      <c r="O615" s="14"/>
      <c r="P615" s="21">
        <v>77423</v>
      </c>
      <c r="Q615" s="14"/>
      <c r="R615" s="21">
        <v>0</v>
      </c>
      <c r="S615" s="14"/>
      <c r="T615" s="21">
        <v>296000</v>
      </c>
      <c r="U615" s="14"/>
      <c r="V615" s="22">
        <v>373423</v>
      </c>
      <c r="W615" s="14"/>
      <c r="X615" s="5" t="str">
        <f t="shared" si="9"/>
        <v>No</v>
      </c>
      <c r="Y615" s="14"/>
      <c r="Z615" s="5"/>
      <c r="AA615" s="14"/>
      <c r="AB615" s="5"/>
      <c r="AC615" s="28"/>
      <c r="AD615" s="5"/>
      <c r="AE615" s="14"/>
      <c r="AF615" s="5"/>
      <c r="AG615" s="7"/>
    </row>
    <row r="616" spans="1:33" s="54" customFormat="1">
      <c r="A616" s="8" t="s">
        <v>548</v>
      </c>
      <c r="B616" s="8" t="s">
        <v>549</v>
      </c>
      <c r="C616" s="9" t="s">
        <v>265</v>
      </c>
      <c r="D616" s="185">
        <v>7013</v>
      </c>
      <c r="E616" s="188">
        <v>70013</v>
      </c>
      <c r="F616" s="9" t="s">
        <v>88</v>
      </c>
      <c r="G616" s="9" t="s">
        <v>5756</v>
      </c>
      <c r="H616" s="10">
        <v>113418</v>
      </c>
      <c r="I616" s="11">
        <v>27</v>
      </c>
      <c r="J616" s="24">
        <v>0</v>
      </c>
      <c r="K616" s="12"/>
      <c r="L616" s="14">
        <v>0</v>
      </c>
      <c r="M616" s="14"/>
      <c r="N616" s="21">
        <v>0</v>
      </c>
      <c r="O616" s="14"/>
      <c r="P616" s="21">
        <v>94585</v>
      </c>
      <c r="Q616" s="14"/>
      <c r="R616" s="21">
        <v>0</v>
      </c>
      <c r="S616" s="14"/>
      <c r="T616" s="21">
        <v>283051</v>
      </c>
      <c r="U616" s="14"/>
      <c r="V616" s="22">
        <v>377636</v>
      </c>
      <c r="W616" s="14"/>
      <c r="X616" s="5" t="str">
        <f t="shared" si="9"/>
        <v>No</v>
      </c>
      <c r="Y616" s="14"/>
      <c r="Z616" s="5"/>
      <c r="AA616" s="14"/>
      <c r="AB616" s="5"/>
      <c r="AC616" s="28"/>
      <c r="AD616" s="5"/>
      <c r="AE616" s="14"/>
      <c r="AF616" s="5"/>
      <c r="AG616" s="7"/>
    </row>
    <row r="617" spans="1:33" s="54" customFormat="1">
      <c r="A617" s="8" t="s">
        <v>6556</v>
      </c>
      <c r="B617" s="8" t="s">
        <v>2769</v>
      </c>
      <c r="C617" s="9" t="s">
        <v>132</v>
      </c>
      <c r="D617" s="185">
        <v>5209</v>
      </c>
      <c r="E617" s="188">
        <v>50209</v>
      </c>
      <c r="F617" s="9" t="s">
        <v>88</v>
      </c>
      <c r="G617" s="9" t="s">
        <v>5756</v>
      </c>
      <c r="H617" s="10">
        <v>1487483</v>
      </c>
      <c r="I617" s="11">
        <v>27</v>
      </c>
      <c r="J617" s="24">
        <v>0</v>
      </c>
      <c r="K617" s="12"/>
      <c r="L617" s="14">
        <v>0</v>
      </c>
      <c r="M617" s="14"/>
      <c r="N617" s="21">
        <v>0</v>
      </c>
      <c r="O617" s="14"/>
      <c r="P617" s="21">
        <v>0</v>
      </c>
      <c r="Q617" s="14"/>
      <c r="R617" s="21">
        <v>0</v>
      </c>
      <c r="S617" s="14"/>
      <c r="T617" s="21">
        <v>0</v>
      </c>
      <c r="U617" s="14"/>
      <c r="V617" s="22">
        <v>0</v>
      </c>
      <c r="W617" s="14"/>
      <c r="X617" s="5" t="str">
        <f t="shared" si="9"/>
        <v>No</v>
      </c>
      <c r="Y617" s="14"/>
      <c r="Z617" s="5"/>
      <c r="AA617" s="14"/>
      <c r="AB617" s="5"/>
      <c r="AC617" s="28"/>
      <c r="AD617" s="5"/>
      <c r="AE617" s="14"/>
      <c r="AF617" s="5"/>
      <c r="AG617" s="7"/>
    </row>
    <row r="618" spans="1:33" s="54" customFormat="1">
      <c r="A618" s="8" t="s">
        <v>1741</v>
      </c>
      <c r="B618" s="8" t="s">
        <v>1742</v>
      </c>
      <c r="C618" s="9" t="s">
        <v>648</v>
      </c>
      <c r="D618" s="185" t="s">
        <v>1743</v>
      </c>
      <c r="E618" s="188" t="s">
        <v>1744</v>
      </c>
      <c r="F618" s="9" t="s">
        <v>157</v>
      </c>
      <c r="G618" s="9" t="s">
        <v>147</v>
      </c>
      <c r="H618" s="10">
        <v>0</v>
      </c>
      <c r="I618" s="11">
        <v>27</v>
      </c>
      <c r="J618" s="24">
        <v>0</v>
      </c>
      <c r="K618" s="12"/>
      <c r="L618" s="14">
        <v>0</v>
      </c>
      <c r="M618" s="14"/>
      <c r="N618" s="21">
        <v>0</v>
      </c>
      <c r="O618" s="14"/>
      <c r="P618" s="21">
        <v>38763</v>
      </c>
      <c r="Q618" s="14"/>
      <c r="R618" s="21">
        <v>35802</v>
      </c>
      <c r="S618" s="14"/>
      <c r="T618" s="21">
        <v>278699</v>
      </c>
      <c r="U618" s="14"/>
      <c r="V618" s="22">
        <v>353264</v>
      </c>
      <c r="W618" s="14"/>
      <c r="X618" s="5" t="str">
        <f t="shared" si="9"/>
        <v>No</v>
      </c>
      <c r="Y618" s="14"/>
      <c r="Z618" s="5"/>
      <c r="AA618" s="14"/>
      <c r="AB618" s="5"/>
      <c r="AC618" s="28"/>
      <c r="AD618" s="5"/>
      <c r="AE618" s="14"/>
      <c r="AF618" s="5"/>
      <c r="AG618" s="7"/>
    </row>
    <row r="619" spans="1:33" s="54" customFormat="1">
      <c r="A619" s="8" t="s">
        <v>518</v>
      </c>
      <c r="B619" s="8" t="s">
        <v>519</v>
      </c>
      <c r="C619" s="9" t="s">
        <v>82</v>
      </c>
      <c r="D619" s="185">
        <v>2211</v>
      </c>
      <c r="E619" s="188">
        <v>20211</v>
      </c>
      <c r="F619" s="9" t="s">
        <v>83</v>
      </c>
      <c r="G619" s="9" t="s">
        <v>5756</v>
      </c>
      <c r="H619" s="10">
        <v>296668</v>
      </c>
      <c r="I619" s="11">
        <v>27</v>
      </c>
      <c r="J619" s="24">
        <v>0</v>
      </c>
      <c r="K619" s="12"/>
      <c r="L619" s="14">
        <v>0</v>
      </c>
      <c r="M619" s="14"/>
      <c r="N619" s="21">
        <v>0</v>
      </c>
      <c r="O619" s="14"/>
      <c r="P619" s="21">
        <v>0</v>
      </c>
      <c r="Q619" s="14"/>
      <c r="R619" s="21">
        <v>18618</v>
      </c>
      <c r="S619" s="14"/>
      <c r="T619" s="21">
        <v>74470</v>
      </c>
      <c r="U619" s="14"/>
      <c r="V619" s="22">
        <v>93088</v>
      </c>
      <c r="W619" s="14"/>
      <c r="X619" s="5" t="str">
        <f t="shared" si="9"/>
        <v>No</v>
      </c>
      <c r="Y619" s="14"/>
      <c r="Z619" s="5"/>
      <c r="AA619" s="14"/>
      <c r="AB619" s="5"/>
      <c r="AC619" s="28"/>
      <c r="AD619" s="5"/>
      <c r="AE619" s="14"/>
      <c r="AF619" s="5"/>
      <c r="AG619" s="7"/>
    </row>
    <row r="620" spans="1:33" s="54" customFormat="1">
      <c r="A620" s="8" t="s">
        <v>2586</v>
      </c>
      <c r="B620" s="8" t="s">
        <v>2587</v>
      </c>
      <c r="C620" s="9" t="s">
        <v>466</v>
      </c>
      <c r="D620" s="185" t="s">
        <v>2588</v>
      </c>
      <c r="E620" s="188" t="s">
        <v>2589</v>
      </c>
      <c r="F620" s="9" t="s">
        <v>83</v>
      </c>
      <c r="G620" s="9" t="s">
        <v>147</v>
      </c>
      <c r="H620" s="10">
        <v>0</v>
      </c>
      <c r="I620" s="11">
        <v>27</v>
      </c>
      <c r="J620" s="24">
        <v>0</v>
      </c>
      <c r="K620" s="12"/>
      <c r="L620" s="14">
        <v>0</v>
      </c>
      <c r="M620" s="14"/>
      <c r="N620" s="21">
        <v>0</v>
      </c>
      <c r="O620" s="14"/>
      <c r="P620" s="21">
        <v>55782</v>
      </c>
      <c r="Q620" s="14"/>
      <c r="R620" s="21">
        <v>0</v>
      </c>
      <c r="S620" s="14"/>
      <c r="T620" s="21">
        <v>274485</v>
      </c>
      <c r="U620" s="14"/>
      <c r="V620" s="22">
        <v>330267</v>
      </c>
      <c r="W620" s="14"/>
      <c r="X620" s="5" t="str">
        <f t="shared" si="9"/>
        <v>No</v>
      </c>
      <c r="Y620" s="14"/>
      <c r="Z620" s="5"/>
      <c r="AA620" s="14"/>
      <c r="AB620" s="5"/>
      <c r="AC620" s="28"/>
      <c r="AD620" s="5"/>
      <c r="AE620" s="14"/>
      <c r="AF620" s="5"/>
      <c r="AG620" s="7"/>
    </row>
    <row r="621" spans="1:33" s="54" customFormat="1">
      <c r="A621" s="8" t="s">
        <v>604</v>
      </c>
      <c r="B621" s="8" t="s">
        <v>6419</v>
      </c>
      <c r="C621" s="9" t="s">
        <v>420</v>
      </c>
      <c r="D621" s="185" t="s">
        <v>605</v>
      </c>
      <c r="E621" s="188" t="s">
        <v>606</v>
      </c>
      <c r="F621" s="9" t="s">
        <v>88</v>
      </c>
      <c r="G621" s="9" t="s">
        <v>147</v>
      </c>
      <c r="H621" s="10">
        <v>0</v>
      </c>
      <c r="I621" s="11">
        <v>27</v>
      </c>
      <c r="J621" s="24">
        <v>0</v>
      </c>
      <c r="K621" s="12"/>
      <c r="L621" s="14">
        <v>0</v>
      </c>
      <c r="M621" s="14"/>
      <c r="N621" s="21">
        <v>0</v>
      </c>
      <c r="O621" s="14"/>
      <c r="P621" s="21">
        <v>40443</v>
      </c>
      <c r="Q621" s="14"/>
      <c r="R621" s="21">
        <v>0</v>
      </c>
      <c r="S621" s="14"/>
      <c r="T621" s="21">
        <v>99000</v>
      </c>
      <c r="U621" s="14"/>
      <c r="V621" s="22">
        <v>139443</v>
      </c>
      <c r="W621" s="14"/>
      <c r="X621" s="5" t="str">
        <f t="shared" si="9"/>
        <v>No</v>
      </c>
      <c r="Y621" s="14"/>
      <c r="Z621" s="5"/>
      <c r="AA621" s="14"/>
      <c r="AB621" s="5"/>
      <c r="AC621" s="28"/>
      <c r="AD621" s="5"/>
      <c r="AE621" s="14"/>
      <c r="AF621" s="5"/>
      <c r="AG621" s="7"/>
    </row>
    <row r="622" spans="1:33" s="54" customFormat="1">
      <c r="A622" s="8" t="s">
        <v>2819</v>
      </c>
      <c r="B622" s="8" t="s">
        <v>2820</v>
      </c>
      <c r="C622" s="9" t="s">
        <v>210</v>
      </c>
      <c r="D622" s="185" t="s">
        <v>2821</v>
      </c>
      <c r="E622" s="188" t="s">
        <v>2822</v>
      </c>
      <c r="F622" s="9" t="s">
        <v>83</v>
      </c>
      <c r="G622" s="9" t="s">
        <v>147</v>
      </c>
      <c r="H622" s="10">
        <v>0</v>
      </c>
      <c r="I622" s="11">
        <v>27</v>
      </c>
      <c r="J622" s="24">
        <v>0</v>
      </c>
      <c r="K622" s="12"/>
      <c r="L622" s="14">
        <v>0</v>
      </c>
      <c r="M622" s="14"/>
      <c r="N622" s="21">
        <v>0</v>
      </c>
      <c r="O622" s="14"/>
      <c r="P622" s="21">
        <v>228086</v>
      </c>
      <c r="Q622" s="14"/>
      <c r="R622" s="21">
        <v>0</v>
      </c>
      <c r="S622" s="14"/>
      <c r="T622" s="21">
        <v>0</v>
      </c>
      <c r="U622" s="14"/>
      <c r="V622" s="22">
        <v>228086</v>
      </c>
      <c r="W622" s="14"/>
      <c r="X622" s="5" t="str">
        <f t="shared" si="9"/>
        <v>No</v>
      </c>
      <c r="Y622" s="14"/>
      <c r="Z622" s="5"/>
      <c r="AA622" s="14"/>
      <c r="AB622" s="5"/>
      <c r="AC622" s="28"/>
      <c r="AD622" s="5"/>
      <c r="AE622" s="14"/>
      <c r="AF622" s="5"/>
      <c r="AG622" s="7"/>
    </row>
    <row r="623" spans="1:33" s="54" customFormat="1">
      <c r="A623" s="8" t="s">
        <v>576</v>
      </c>
      <c r="B623" s="8" t="s">
        <v>577</v>
      </c>
      <c r="C623" s="9" t="s">
        <v>73</v>
      </c>
      <c r="D623" s="185">
        <v>6049</v>
      </c>
      <c r="E623" s="188">
        <v>60049</v>
      </c>
      <c r="F623" s="9" t="s">
        <v>83</v>
      </c>
      <c r="G623" s="9" t="s">
        <v>5756</v>
      </c>
      <c r="H623" s="10">
        <v>128600</v>
      </c>
      <c r="I623" s="11">
        <v>27</v>
      </c>
      <c r="J623" s="24">
        <v>0</v>
      </c>
      <c r="K623" s="12"/>
      <c r="L623" s="14">
        <v>0</v>
      </c>
      <c r="M623" s="14"/>
      <c r="N623" s="21">
        <v>0</v>
      </c>
      <c r="O623" s="14"/>
      <c r="P623" s="21">
        <v>163293</v>
      </c>
      <c r="Q623" s="14"/>
      <c r="R623" s="21">
        <v>167855</v>
      </c>
      <c r="S623" s="14"/>
      <c r="T623" s="21">
        <v>416280</v>
      </c>
      <c r="U623" s="14"/>
      <c r="V623" s="22">
        <v>747428</v>
      </c>
      <c r="W623" s="14"/>
      <c r="X623" s="5" t="str">
        <f t="shared" si="9"/>
        <v>No</v>
      </c>
      <c r="Y623" s="14"/>
      <c r="Z623" s="5"/>
      <c r="AA623" s="14"/>
      <c r="AB623" s="5"/>
      <c r="AC623" s="28"/>
      <c r="AD623" s="5"/>
      <c r="AE623" s="14"/>
      <c r="AF623" s="5"/>
      <c r="AG623" s="7"/>
    </row>
    <row r="624" spans="1:33" s="54" customFormat="1">
      <c r="A624" s="8" t="s">
        <v>6558</v>
      </c>
      <c r="B624" s="8" t="s">
        <v>467</v>
      </c>
      <c r="C624" s="9" t="s">
        <v>82</v>
      </c>
      <c r="D624" s="185">
        <v>2197</v>
      </c>
      <c r="E624" s="188">
        <v>20197</v>
      </c>
      <c r="F624" s="9" t="s">
        <v>157</v>
      </c>
      <c r="G624" s="9" t="s">
        <v>5756</v>
      </c>
      <c r="H624" s="10">
        <v>18351295</v>
      </c>
      <c r="I624" s="11">
        <v>27</v>
      </c>
      <c r="J624" s="24">
        <v>0</v>
      </c>
      <c r="K624" s="12"/>
      <c r="L624" s="14">
        <v>0</v>
      </c>
      <c r="M624" s="14"/>
      <c r="N624" s="21">
        <v>0</v>
      </c>
      <c r="O624" s="14"/>
      <c r="P624" s="21">
        <v>0</v>
      </c>
      <c r="Q624" s="14"/>
      <c r="R624" s="21">
        <v>7975</v>
      </c>
      <c r="S624" s="14"/>
      <c r="T624" s="21">
        <v>31900</v>
      </c>
      <c r="U624" s="14"/>
      <c r="V624" s="22">
        <v>39875</v>
      </c>
      <c r="W624" s="14"/>
      <c r="X624" s="5" t="str">
        <f t="shared" si="9"/>
        <v>No</v>
      </c>
      <c r="Y624" s="14"/>
      <c r="Z624" s="5"/>
      <c r="AA624" s="14"/>
      <c r="AB624" s="5"/>
      <c r="AC624" s="28"/>
      <c r="AD624" s="5"/>
      <c r="AE624" s="14"/>
      <c r="AF624" s="5"/>
      <c r="AG624" s="7"/>
    </row>
    <row r="625" spans="1:33" s="54" customFormat="1">
      <c r="A625" s="8" t="s">
        <v>2704</v>
      </c>
      <c r="B625" s="8" t="s">
        <v>2705</v>
      </c>
      <c r="C625" s="9" t="s">
        <v>235</v>
      </c>
      <c r="D625" s="185">
        <v>4214</v>
      </c>
      <c r="E625" s="188">
        <v>40214</v>
      </c>
      <c r="F625" s="9" t="s">
        <v>83</v>
      </c>
      <c r="G625" s="9" t="s">
        <v>5756</v>
      </c>
      <c r="H625" s="10">
        <v>214881</v>
      </c>
      <c r="I625" s="11">
        <v>27</v>
      </c>
      <c r="J625" s="24">
        <v>0</v>
      </c>
      <c r="K625" s="12"/>
      <c r="L625" s="14">
        <v>0</v>
      </c>
      <c r="M625" s="14"/>
      <c r="N625" s="21">
        <v>0</v>
      </c>
      <c r="O625" s="14"/>
      <c r="P625" s="21">
        <v>16020</v>
      </c>
      <c r="Q625" s="14"/>
      <c r="R625" s="21">
        <v>16020</v>
      </c>
      <c r="S625" s="14"/>
      <c r="T625" s="21">
        <v>128162</v>
      </c>
      <c r="U625" s="14"/>
      <c r="V625" s="22">
        <v>160202</v>
      </c>
      <c r="W625" s="14"/>
      <c r="X625" s="5" t="str">
        <f t="shared" si="9"/>
        <v>No</v>
      </c>
      <c r="Y625" s="14"/>
      <c r="Z625" s="5"/>
      <c r="AA625" s="14"/>
      <c r="AB625" s="5"/>
      <c r="AC625" s="28"/>
      <c r="AD625" s="5"/>
      <c r="AE625" s="14"/>
      <c r="AF625" s="5"/>
      <c r="AG625" s="7"/>
    </row>
    <row r="626" spans="1:33" s="54" customFormat="1">
      <c r="A626" s="8" t="s">
        <v>569</v>
      </c>
      <c r="B626" s="8" t="s">
        <v>570</v>
      </c>
      <c r="C626" s="9" t="s">
        <v>50</v>
      </c>
      <c r="D626" s="185">
        <v>4044</v>
      </c>
      <c r="E626" s="188">
        <v>40044</v>
      </c>
      <c r="F626" s="9" t="s">
        <v>83</v>
      </c>
      <c r="G626" s="9" t="s">
        <v>84</v>
      </c>
      <c r="H626" s="10">
        <v>263907</v>
      </c>
      <c r="I626" s="11">
        <v>27</v>
      </c>
      <c r="J626" s="24">
        <v>0</v>
      </c>
      <c r="K626" s="12"/>
      <c r="L626" s="14">
        <v>0</v>
      </c>
      <c r="M626" s="14"/>
      <c r="N626" s="21">
        <v>0</v>
      </c>
      <c r="O626" s="14"/>
      <c r="P626" s="21">
        <v>3323</v>
      </c>
      <c r="Q626" s="14"/>
      <c r="R626" s="21">
        <v>0</v>
      </c>
      <c r="S626" s="14"/>
      <c r="T626" s="21">
        <v>13291</v>
      </c>
      <c r="U626" s="14"/>
      <c r="V626" s="22">
        <v>16614</v>
      </c>
      <c r="W626" s="14"/>
      <c r="X626" s="5" t="str">
        <f t="shared" si="9"/>
        <v>No</v>
      </c>
      <c r="Y626" s="14"/>
      <c r="Z626" s="5"/>
      <c r="AA626" s="14"/>
      <c r="AB626" s="5"/>
      <c r="AC626" s="28"/>
      <c r="AD626" s="5"/>
      <c r="AE626" s="14"/>
      <c r="AF626" s="5"/>
      <c r="AG626" s="7"/>
    </row>
    <row r="627" spans="1:33" s="54" customFormat="1">
      <c r="A627" s="8" t="s">
        <v>4714</v>
      </c>
      <c r="B627" s="8" t="s">
        <v>4715</v>
      </c>
      <c r="C627" s="9" t="s">
        <v>79</v>
      </c>
      <c r="D627" s="185" t="s">
        <v>4716</v>
      </c>
      <c r="E627" s="188">
        <v>91092</v>
      </c>
      <c r="F627" s="9" t="s">
        <v>88</v>
      </c>
      <c r="G627" s="9" t="s">
        <v>84</v>
      </c>
      <c r="H627" s="10">
        <v>210000</v>
      </c>
      <c r="I627" s="11">
        <v>27</v>
      </c>
      <c r="J627" s="24">
        <v>0</v>
      </c>
      <c r="K627" s="12"/>
      <c r="L627" s="14">
        <v>11314</v>
      </c>
      <c r="M627" s="14"/>
      <c r="N627" s="21">
        <v>0</v>
      </c>
      <c r="O627" s="14"/>
      <c r="P627" s="21">
        <v>0</v>
      </c>
      <c r="Q627" s="14"/>
      <c r="R627" s="21">
        <v>64967</v>
      </c>
      <c r="S627" s="14"/>
      <c r="T627" s="21">
        <v>53536</v>
      </c>
      <c r="U627" s="14"/>
      <c r="V627" s="22">
        <v>129817</v>
      </c>
      <c r="W627" s="14"/>
      <c r="X627" s="5" t="str">
        <f t="shared" si="9"/>
        <v>No</v>
      </c>
      <c r="Y627" s="14"/>
      <c r="Z627" s="5"/>
      <c r="AA627" s="14"/>
      <c r="AB627" s="5"/>
      <c r="AC627" s="28"/>
      <c r="AD627" s="5"/>
      <c r="AE627" s="14"/>
      <c r="AF627" s="5"/>
      <c r="AG627" s="7"/>
    </row>
    <row r="628" spans="1:33" s="54" customFormat="1">
      <c r="A628" s="8" t="s">
        <v>5109</v>
      </c>
      <c r="B628" s="8" t="s">
        <v>5110</v>
      </c>
      <c r="C628" s="9" t="s">
        <v>288</v>
      </c>
      <c r="D628" s="185">
        <v>3055</v>
      </c>
      <c r="E628" s="188">
        <v>30055</v>
      </c>
      <c r="F628" s="9" t="s">
        <v>83</v>
      </c>
      <c r="G628" s="9" t="s">
        <v>5756</v>
      </c>
      <c r="H628" s="10">
        <v>387550</v>
      </c>
      <c r="I628" s="11">
        <v>27</v>
      </c>
      <c r="J628" s="24">
        <v>0</v>
      </c>
      <c r="K628" s="12"/>
      <c r="L628" s="14">
        <v>0</v>
      </c>
      <c r="M628" s="14"/>
      <c r="N628" s="21">
        <v>0</v>
      </c>
      <c r="O628" s="14"/>
      <c r="P628" s="21">
        <v>4045</v>
      </c>
      <c r="Q628" s="14"/>
      <c r="R628" s="21">
        <v>319234</v>
      </c>
      <c r="S628" s="14"/>
      <c r="T628" s="21">
        <v>125476</v>
      </c>
      <c r="U628" s="14"/>
      <c r="V628" s="22">
        <v>448755</v>
      </c>
      <c r="W628" s="14"/>
      <c r="X628" s="5" t="str">
        <f t="shared" si="9"/>
        <v>No</v>
      </c>
      <c r="Y628" s="14"/>
      <c r="Z628" s="5"/>
      <c r="AA628" s="14"/>
      <c r="AB628" s="5"/>
      <c r="AC628" s="28"/>
      <c r="AD628" s="5"/>
      <c r="AE628" s="14"/>
      <c r="AF628" s="5"/>
      <c r="AG628" s="7"/>
    </row>
    <row r="629" spans="1:33" s="54" customFormat="1">
      <c r="A629" s="8" t="s">
        <v>560</v>
      </c>
      <c r="B629" s="8" t="s">
        <v>561</v>
      </c>
      <c r="C629" s="9" t="s">
        <v>235</v>
      </c>
      <c r="D629" s="185">
        <v>4225</v>
      </c>
      <c r="E629" s="188">
        <v>40225</v>
      </c>
      <c r="F629" s="9" t="s">
        <v>88</v>
      </c>
      <c r="G629" s="9" t="s">
        <v>5756</v>
      </c>
      <c r="H629" s="10">
        <v>119911</v>
      </c>
      <c r="I629" s="11">
        <v>27</v>
      </c>
      <c r="J629" s="24">
        <v>0</v>
      </c>
      <c r="K629" s="12"/>
      <c r="L629" s="14">
        <v>28467</v>
      </c>
      <c r="M629" s="14"/>
      <c r="N629" s="21">
        <v>0</v>
      </c>
      <c r="O629" s="14"/>
      <c r="P629" s="21">
        <v>7142</v>
      </c>
      <c r="Q629" s="14"/>
      <c r="R629" s="21">
        <v>17330</v>
      </c>
      <c r="S629" s="14"/>
      <c r="T629" s="21">
        <v>138644</v>
      </c>
      <c r="U629" s="14"/>
      <c r="V629" s="22">
        <v>191583</v>
      </c>
      <c r="W629" s="14"/>
      <c r="X629" s="5" t="str">
        <f t="shared" si="9"/>
        <v>No</v>
      </c>
      <c r="Y629" s="14"/>
      <c r="Z629" s="5"/>
      <c r="AA629" s="14"/>
      <c r="AB629" s="5"/>
      <c r="AC629" s="28"/>
      <c r="AD629" s="5"/>
      <c r="AE629" s="14"/>
      <c r="AF629" s="5"/>
      <c r="AG629" s="7"/>
    </row>
    <row r="630" spans="1:33" s="54" customFormat="1">
      <c r="A630" s="8" t="s">
        <v>6152</v>
      </c>
      <c r="B630" s="8" t="s">
        <v>6153</v>
      </c>
      <c r="C630" s="9" t="s">
        <v>91</v>
      </c>
      <c r="D630" s="185"/>
      <c r="E630" s="188">
        <v>90287</v>
      </c>
      <c r="F630" s="9" t="s">
        <v>88</v>
      </c>
      <c r="G630" s="9" t="s">
        <v>5756</v>
      </c>
      <c r="H630" s="10">
        <v>12150996</v>
      </c>
      <c r="I630" s="11">
        <v>27</v>
      </c>
      <c r="J630" s="24">
        <v>0</v>
      </c>
      <c r="K630" s="12"/>
      <c r="L630" s="14">
        <v>0</v>
      </c>
      <c r="M630" s="14"/>
      <c r="N630" s="21">
        <v>0</v>
      </c>
      <c r="O630" s="14"/>
      <c r="P630" s="21">
        <v>244859</v>
      </c>
      <c r="Q630" s="14"/>
      <c r="R630" s="21">
        <v>0</v>
      </c>
      <c r="S630" s="14"/>
      <c r="T630" s="21">
        <v>0</v>
      </c>
      <c r="U630" s="14"/>
      <c r="V630" s="22">
        <v>244859</v>
      </c>
      <c r="W630" s="14"/>
      <c r="X630" s="5" t="str">
        <f t="shared" si="9"/>
        <v>No</v>
      </c>
      <c r="Y630" s="14"/>
      <c r="Z630" s="5"/>
      <c r="AA630" s="14"/>
      <c r="AB630" s="5"/>
      <c r="AC630" s="28"/>
      <c r="AD630" s="5"/>
      <c r="AE630" s="14"/>
      <c r="AF630" s="5"/>
      <c r="AG630" s="7"/>
    </row>
    <row r="631" spans="1:33" s="54" customFormat="1">
      <c r="A631" s="8" t="s">
        <v>1347</v>
      </c>
      <c r="B631" s="8" t="s">
        <v>167</v>
      </c>
      <c r="C631" s="9" t="s">
        <v>160</v>
      </c>
      <c r="D631" s="185">
        <v>1069</v>
      </c>
      <c r="E631" s="188">
        <v>10069</v>
      </c>
      <c r="F631" s="9" t="s">
        <v>157</v>
      </c>
      <c r="G631" s="9" t="s">
        <v>5756</v>
      </c>
      <c r="H631" s="10">
        <v>203914</v>
      </c>
      <c r="I631" s="11">
        <v>27</v>
      </c>
      <c r="J631" s="24">
        <v>0</v>
      </c>
      <c r="K631" s="12"/>
      <c r="L631" s="14">
        <v>0</v>
      </c>
      <c r="M631" s="14"/>
      <c r="N631" s="21">
        <v>0</v>
      </c>
      <c r="O631" s="14"/>
      <c r="P631" s="21">
        <v>13728</v>
      </c>
      <c r="Q631" s="14"/>
      <c r="R631" s="21">
        <v>0</v>
      </c>
      <c r="S631" s="14"/>
      <c r="T631" s="21">
        <v>54476</v>
      </c>
      <c r="U631" s="14"/>
      <c r="V631" s="22">
        <v>68204</v>
      </c>
      <c r="W631" s="14"/>
      <c r="X631" s="5" t="str">
        <f t="shared" si="9"/>
        <v>No</v>
      </c>
      <c r="Y631" s="14"/>
      <c r="Z631" s="5"/>
      <c r="AA631" s="14"/>
      <c r="AB631" s="5"/>
      <c r="AC631" s="28"/>
      <c r="AD631" s="5"/>
      <c r="AE631" s="14"/>
      <c r="AF631" s="5"/>
      <c r="AG631" s="7"/>
    </row>
    <row r="632" spans="1:33" s="54" customFormat="1">
      <c r="A632" s="8" t="s">
        <v>1603</v>
      </c>
      <c r="B632" s="8" t="s">
        <v>1604</v>
      </c>
      <c r="C632" s="9" t="s">
        <v>178</v>
      </c>
      <c r="D632" s="185" t="s">
        <v>1605</v>
      </c>
      <c r="E632" s="188" t="s">
        <v>1606</v>
      </c>
      <c r="F632" s="9" t="s">
        <v>88</v>
      </c>
      <c r="G632" s="9" t="s">
        <v>147</v>
      </c>
      <c r="H632" s="10">
        <v>0</v>
      </c>
      <c r="I632" s="11">
        <v>26</v>
      </c>
      <c r="J632" s="24">
        <v>0</v>
      </c>
      <c r="K632" s="12"/>
      <c r="L632" s="14">
        <v>0</v>
      </c>
      <c r="M632" s="14"/>
      <c r="N632" s="21">
        <v>0</v>
      </c>
      <c r="O632" s="14"/>
      <c r="P632" s="21">
        <v>0</v>
      </c>
      <c r="Q632" s="14"/>
      <c r="R632" s="21">
        <v>23627</v>
      </c>
      <c r="S632" s="14"/>
      <c r="T632" s="21">
        <v>94509</v>
      </c>
      <c r="U632" s="14"/>
      <c r="V632" s="22">
        <v>118136</v>
      </c>
      <c r="W632" s="14"/>
      <c r="X632" s="5" t="str">
        <f t="shared" si="9"/>
        <v>No</v>
      </c>
      <c r="Y632" s="14"/>
      <c r="Z632" s="5"/>
      <c r="AA632" s="14"/>
      <c r="AB632" s="5"/>
      <c r="AC632" s="28"/>
      <c r="AD632" s="5"/>
      <c r="AE632" s="14"/>
      <c r="AF632" s="5"/>
      <c r="AG632" s="7"/>
    </row>
    <row r="633" spans="1:33" s="54" customFormat="1">
      <c r="A633" s="8" t="s">
        <v>2619</v>
      </c>
      <c r="B633" s="8" t="s">
        <v>2284</v>
      </c>
      <c r="C633" s="9" t="s">
        <v>466</v>
      </c>
      <c r="D633" s="185" t="s">
        <v>2620</v>
      </c>
      <c r="E633" s="188" t="s">
        <v>2621</v>
      </c>
      <c r="F633" s="9" t="s">
        <v>83</v>
      </c>
      <c r="G633" s="9" t="s">
        <v>147</v>
      </c>
      <c r="H633" s="10">
        <v>0</v>
      </c>
      <c r="I633" s="11">
        <v>26</v>
      </c>
      <c r="J633" s="24">
        <v>0</v>
      </c>
      <c r="K633" s="12"/>
      <c r="L633" s="14">
        <v>0</v>
      </c>
      <c r="M633" s="14"/>
      <c r="N633" s="21">
        <v>0</v>
      </c>
      <c r="O633" s="14"/>
      <c r="P633" s="21">
        <v>16702</v>
      </c>
      <c r="Q633" s="14"/>
      <c r="R633" s="21">
        <v>0</v>
      </c>
      <c r="S633" s="14"/>
      <c r="T633" s="21">
        <v>150317</v>
      </c>
      <c r="U633" s="14"/>
      <c r="V633" s="22">
        <v>167019</v>
      </c>
      <c r="W633" s="14"/>
      <c r="X633" s="5" t="str">
        <f t="shared" si="9"/>
        <v>No</v>
      </c>
      <c r="Y633" s="14"/>
      <c r="Z633" s="5"/>
      <c r="AA633" s="14"/>
      <c r="AB633" s="5"/>
      <c r="AC633" s="28"/>
      <c r="AD633" s="5"/>
      <c r="AE633" s="14"/>
      <c r="AF633" s="5"/>
      <c r="AG633" s="7"/>
    </row>
    <row r="634" spans="1:33" s="54" customFormat="1">
      <c r="A634" s="8" t="s">
        <v>5557</v>
      </c>
      <c r="B634" s="8" t="s">
        <v>5558</v>
      </c>
      <c r="C634" s="9" t="s">
        <v>132</v>
      </c>
      <c r="D634" s="185" t="s">
        <v>5559</v>
      </c>
      <c r="E634" s="188" t="s">
        <v>5560</v>
      </c>
      <c r="F634" s="9" t="s">
        <v>157</v>
      </c>
      <c r="G634" s="9" t="s">
        <v>147</v>
      </c>
      <c r="H634" s="10">
        <v>0</v>
      </c>
      <c r="I634" s="11">
        <v>26</v>
      </c>
      <c r="J634" s="24">
        <v>0</v>
      </c>
      <c r="K634" s="12"/>
      <c r="L634" s="14">
        <v>0</v>
      </c>
      <c r="M634" s="14"/>
      <c r="N634" s="21">
        <v>0</v>
      </c>
      <c r="O634" s="14"/>
      <c r="P634" s="21">
        <v>40360</v>
      </c>
      <c r="Q634" s="14"/>
      <c r="R634" s="21">
        <v>0</v>
      </c>
      <c r="S634" s="14"/>
      <c r="T634" s="21">
        <v>161440</v>
      </c>
      <c r="U634" s="14"/>
      <c r="V634" s="22">
        <v>201800</v>
      </c>
      <c r="W634" s="14"/>
      <c r="X634" s="5" t="str">
        <f t="shared" si="9"/>
        <v>No</v>
      </c>
      <c r="Y634" s="14"/>
      <c r="Z634" s="5"/>
      <c r="AA634" s="14"/>
      <c r="AB634" s="5"/>
      <c r="AC634" s="28"/>
      <c r="AD634" s="5"/>
      <c r="AE634" s="14"/>
      <c r="AF634" s="5"/>
      <c r="AG634" s="7"/>
    </row>
    <row r="635" spans="1:33" s="54" customFormat="1">
      <c r="A635" s="8" t="s">
        <v>2803</v>
      </c>
      <c r="B635" s="8" t="s">
        <v>2804</v>
      </c>
      <c r="C635" s="9" t="s">
        <v>210</v>
      </c>
      <c r="D635" s="185" t="s">
        <v>2805</v>
      </c>
      <c r="E635" s="188" t="s">
        <v>2806</v>
      </c>
      <c r="F635" s="9" t="s">
        <v>214</v>
      </c>
      <c r="G635" s="9" t="s">
        <v>147</v>
      </c>
      <c r="H635" s="10">
        <v>0</v>
      </c>
      <c r="I635" s="11">
        <v>26</v>
      </c>
      <c r="J635" s="24">
        <v>0</v>
      </c>
      <c r="K635" s="12"/>
      <c r="L635" s="14">
        <v>0</v>
      </c>
      <c r="M635" s="14"/>
      <c r="N635" s="21">
        <v>0</v>
      </c>
      <c r="O635" s="14"/>
      <c r="P635" s="21">
        <v>30073</v>
      </c>
      <c r="Q635" s="14"/>
      <c r="R635" s="21">
        <v>0</v>
      </c>
      <c r="S635" s="14"/>
      <c r="T635" s="21">
        <v>120294</v>
      </c>
      <c r="U635" s="14"/>
      <c r="V635" s="22">
        <v>150367</v>
      </c>
      <c r="W635" s="14"/>
      <c r="X635" s="5" t="str">
        <f t="shared" si="9"/>
        <v>No</v>
      </c>
      <c r="Y635" s="14"/>
      <c r="Z635" s="5"/>
      <c r="AA635" s="14"/>
      <c r="AB635" s="5"/>
      <c r="AC635" s="28"/>
      <c r="AD635" s="5"/>
      <c r="AE635" s="14"/>
      <c r="AF635" s="5"/>
      <c r="AG635" s="7"/>
    </row>
    <row r="636" spans="1:33" s="54" customFormat="1">
      <c r="A636" s="8" t="s">
        <v>3621</v>
      </c>
      <c r="B636" s="8" t="s">
        <v>3622</v>
      </c>
      <c r="C636" s="9" t="s">
        <v>120</v>
      </c>
      <c r="D636" s="185">
        <v>6012</v>
      </c>
      <c r="E636" s="188">
        <v>60012</v>
      </c>
      <c r="F636" s="9" t="s">
        <v>83</v>
      </c>
      <c r="G636" s="9" t="s">
        <v>84</v>
      </c>
      <c r="H636" s="10">
        <v>172378</v>
      </c>
      <c r="I636" s="11">
        <v>26</v>
      </c>
      <c r="J636" s="24">
        <v>0</v>
      </c>
      <c r="K636" s="12"/>
      <c r="L636" s="14">
        <v>0</v>
      </c>
      <c r="M636" s="14"/>
      <c r="N636" s="21">
        <v>0</v>
      </c>
      <c r="O636" s="14"/>
      <c r="P636" s="21">
        <v>0</v>
      </c>
      <c r="Q636" s="14"/>
      <c r="R636" s="21">
        <v>2136362</v>
      </c>
      <c r="S636" s="14"/>
      <c r="T636" s="21">
        <v>0</v>
      </c>
      <c r="U636" s="14"/>
      <c r="V636" s="22">
        <v>2136362</v>
      </c>
      <c r="W636" s="14"/>
      <c r="X636" s="5" t="str">
        <f t="shared" si="9"/>
        <v>No</v>
      </c>
      <c r="Y636" s="14"/>
      <c r="Z636" s="5"/>
      <c r="AA636" s="14"/>
      <c r="AB636" s="5"/>
      <c r="AC636" s="28"/>
      <c r="AD636" s="5"/>
      <c r="AE636" s="14"/>
      <c r="AF636" s="5"/>
      <c r="AG636" s="7"/>
    </row>
    <row r="637" spans="1:33" s="54" customFormat="1">
      <c r="A637" s="8" t="s">
        <v>692</v>
      </c>
      <c r="B637" s="8" t="s">
        <v>693</v>
      </c>
      <c r="C637" s="9" t="s">
        <v>274</v>
      </c>
      <c r="D637" s="185">
        <v>4092</v>
      </c>
      <c r="E637" s="188">
        <v>40092</v>
      </c>
      <c r="F637" s="9" t="s">
        <v>83</v>
      </c>
      <c r="G637" s="9" t="s">
        <v>5756</v>
      </c>
      <c r="H637" s="10">
        <v>158655</v>
      </c>
      <c r="I637" s="11">
        <v>26</v>
      </c>
      <c r="J637" s="24">
        <v>0</v>
      </c>
      <c r="K637" s="12"/>
      <c r="L637" s="14">
        <v>0</v>
      </c>
      <c r="M637" s="14"/>
      <c r="N637" s="21">
        <v>0</v>
      </c>
      <c r="O637" s="14"/>
      <c r="P637" s="21">
        <v>276182</v>
      </c>
      <c r="Q637" s="14"/>
      <c r="R637" s="21">
        <v>276182</v>
      </c>
      <c r="S637" s="14"/>
      <c r="T637" s="21">
        <v>2209454</v>
      </c>
      <c r="U637" s="14"/>
      <c r="V637" s="22">
        <v>2761818</v>
      </c>
      <c r="W637" s="14"/>
      <c r="X637" s="5" t="str">
        <f t="shared" si="9"/>
        <v>No</v>
      </c>
      <c r="Y637" s="14"/>
      <c r="Z637" s="5"/>
      <c r="AA637" s="14"/>
      <c r="AB637" s="5"/>
      <c r="AC637" s="28"/>
      <c r="AD637" s="5"/>
      <c r="AE637" s="14"/>
      <c r="AF637" s="5"/>
      <c r="AG637" s="7"/>
    </row>
    <row r="638" spans="1:33" s="54" customFormat="1">
      <c r="A638" s="8" t="s">
        <v>1418</v>
      </c>
      <c r="B638" s="8" t="s">
        <v>1419</v>
      </c>
      <c r="C638" s="9" t="s">
        <v>150</v>
      </c>
      <c r="D638" s="185" t="s">
        <v>1420</v>
      </c>
      <c r="E638" s="188" t="s">
        <v>1421</v>
      </c>
      <c r="F638" s="9" t="s">
        <v>157</v>
      </c>
      <c r="G638" s="9" t="s">
        <v>147</v>
      </c>
      <c r="H638" s="10">
        <v>0</v>
      </c>
      <c r="I638" s="11">
        <v>26</v>
      </c>
      <c r="J638" s="24">
        <v>0</v>
      </c>
      <c r="K638" s="12"/>
      <c r="L638" s="14">
        <v>26291</v>
      </c>
      <c r="M638" s="14"/>
      <c r="N638" s="21">
        <v>0</v>
      </c>
      <c r="O638" s="14"/>
      <c r="P638" s="21">
        <v>0</v>
      </c>
      <c r="Q638" s="14"/>
      <c r="R638" s="21">
        <v>0</v>
      </c>
      <c r="S638" s="14"/>
      <c r="T638" s="21">
        <v>148954</v>
      </c>
      <c r="U638" s="14"/>
      <c r="V638" s="22">
        <v>175245</v>
      </c>
      <c r="W638" s="14"/>
      <c r="X638" s="5" t="str">
        <f t="shared" si="9"/>
        <v>No</v>
      </c>
      <c r="Y638" s="14"/>
      <c r="Z638" s="5"/>
      <c r="AA638" s="14"/>
      <c r="AB638" s="5"/>
      <c r="AC638" s="28"/>
      <c r="AD638" s="5"/>
      <c r="AE638" s="14"/>
      <c r="AF638" s="5"/>
      <c r="AG638" s="7"/>
    </row>
    <row r="639" spans="1:33" s="54" customFormat="1">
      <c r="A639" s="8" t="s">
        <v>5097</v>
      </c>
      <c r="B639" s="8" t="s">
        <v>3188</v>
      </c>
      <c r="C639" s="9" t="s">
        <v>82</v>
      </c>
      <c r="D639" s="185">
        <v>2200</v>
      </c>
      <c r="E639" s="188">
        <v>20200</v>
      </c>
      <c r="F639" s="9" t="s">
        <v>88</v>
      </c>
      <c r="G639" s="9" t="s">
        <v>5756</v>
      </c>
      <c r="H639" s="10">
        <v>248402</v>
      </c>
      <c r="I639" s="11">
        <v>26</v>
      </c>
      <c r="J639" s="24">
        <v>0</v>
      </c>
      <c r="K639" s="12"/>
      <c r="L639" s="14">
        <v>0</v>
      </c>
      <c r="M639" s="14"/>
      <c r="N639" s="21">
        <v>0</v>
      </c>
      <c r="O639" s="14"/>
      <c r="P639" s="21">
        <v>66418</v>
      </c>
      <c r="Q639" s="14"/>
      <c r="R639" s="21">
        <v>0</v>
      </c>
      <c r="S639" s="14"/>
      <c r="T639" s="21">
        <v>340212</v>
      </c>
      <c r="U639" s="14"/>
      <c r="V639" s="22">
        <v>406630</v>
      </c>
      <c r="W639" s="14"/>
      <c r="X639" s="5" t="str">
        <f t="shared" si="9"/>
        <v>No</v>
      </c>
      <c r="Y639" s="14"/>
      <c r="Z639" s="5"/>
      <c r="AA639" s="14"/>
      <c r="AB639" s="5"/>
      <c r="AC639" s="28"/>
      <c r="AD639" s="5"/>
      <c r="AE639" s="14"/>
      <c r="AF639" s="5"/>
      <c r="AG639" s="7"/>
    </row>
    <row r="640" spans="1:33" s="54" customFormat="1">
      <c r="A640" s="8" t="s">
        <v>261</v>
      </c>
      <c r="B640" s="8" t="s">
        <v>262</v>
      </c>
      <c r="C640" s="9" t="s">
        <v>91</v>
      </c>
      <c r="D640" s="185">
        <v>9226</v>
      </c>
      <c r="E640" s="188">
        <v>90226</v>
      </c>
      <c r="F640" s="9" t="s">
        <v>88</v>
      </c>
      <c r="G640" s="9" t="s">
        <v>84</v>
      </c>
      <c r="H640" s="10">
        <v>107672</v>
      </c>
      <c r="I640" s="11">
        <v>26</v>
      </c>
      <c r="J640" s="24">
        <v>0</v>
      </c>
      <c r="K640" s="12"/>
      <c r="L640" s="14">
        <v>0</v>
      </c>
      <c r="M640" s="14"/>
      <c r="N640" s="21">
        <v>0</v>
      </c>
      <c r="O640" s="14"/>
      <c r="P640" s="21">
        <v>0</v>
      </c>
      <c r="Q640" s="14"/>
      <c r="R640" s="21">
        <v>0</v>
      </c>
      <c r="S640" s="14"/>
      <c r="T640" s="21">
        <v>0</v>
      </c>
      <c r="U640" s="14"/>
      <c r="V640" s="22">
        <v>0</v>
      </c>
      <c r="W640" s="14"/>
      <c r="X640" s="5" t="str">
        <f t="shared" si="9"/>
        <v>No</v>
      </c>
      <c r="Y640" s="14"/>
      <c r="Z640" s="5"/>
      <c r="AA640" s="14"/>
      <c r="AB640" s="5"/>
      <c r="AC640" s="28"/>
      <c r="AD640" s="5"/>
      <c r="AE640" s="14"/>
      <c r="AF640" s="5"/>
      <c r="AG640" s="7"/>
    </row>
    <row r="641" spans="1:33" s="54" customFormat="1">
      <c r="A641" s="8" t="s">
        <v>263</v>
      </c>
      <c r="B641" s="8" t="s">
        <v>264</v>
      </c>
      <c r="C641" s="9" t="s">
        <v>265</v>
      </c>
      <c r="D641" s="185">
        <v>7045</v>
      </c>
      <c r="E641" s="188">
        <v>70045</v>
      </c>
      <c r="F641" s="9" t="s">
        <v>83</v>
      </c>
      <c r="G641" s="9" t="s">
        <v>84</v>
      </c>
      <c r="H641" s="10">
        <v>106621</v>
      </c>
      <c r="I641" s="11">
        <v>26</v>
      </c>
      <c r="J641" s="24">
        <v>0</v>
      </c>
      <c r="K641" s="12"/>
      <c r="L641" s="14">
        <v>0</v>
      </c>
      <c r="M641" s="14"/>
      <c r="N641" s="21">
        <v>0</v>
      </c>
      <c r="O641" s="14"/>
      <c r="P641" s="21">
        <v>0</v>
      </c>
      <c r="Q641" s="14"/>
      <c r="R641" s="21">
        <v>0</v>
      </c>
      <c r="S641" s="14"/>
      <c r="T641" s="21">
        <v>0</v>
      </c>
      <c r="U641" s="14"/>
      <c r="V641" s="22">
        <v>0</v>
      </c>
      <c r="W641" s="14"/>
      <c r="X641" s="5" t="str">
        <f t="shared" si="9"/>
        <v>No</v>
      </c>
      <c r="Y641" s="14"/>
      <c r="Z641" s="5"/>
      <c r="AA641" s="14"/>
      <c r="AB641" s="5"/>
      <c r="AC641" s="28"/>
      <c r="AD641" s="5"/>
      <c r="AE641" s="14"/>
      <c r="AF641" s="5"/>
      <c r="AG641" s="7"/>
    </row>
    <row r="642" spans="1:33" s="54" customFormat="1">
      <c r="A642" s="8" t="s">
        <v>1374</v>
      </c>
      <c r="B642" s="8" t="s">
        <v>119</v>
      </c>
      <c r="C642" s="9" t="s">
        <v>120</v>
      </c>
      <c r="D642" s="185">
        <v>6108</v>
      </c>
      <c r="E642" s="188">
        <v>60108</v>
      </c>
      <c r="F642" s="9" t="s">
        <v>83</v>
      </c>
      <c r="G642" s="9" t="s">
        <v>5756</v>
      </c>
      <c r="H642" s="10">
        <v>4944332</v>
      </c>
      <c r="I642" s="11">
        <v>26</v>
      </c>
      <c r="J642" s="24">
        <v>0</v>
      </c>
      <c r="K642" s="12"/>
      <c r="L642" s="14">
        <v>0</v>
      </c>
      <c r="M642" s="14"/>
      <c r="N642" s="21">
        <v>0</v>
      </c>
      <c r="O642" s="14"/>
      <c r="P642" s="21">
        <v>22875</v>
      </c>
      <c r="Q642" s="14"/>
      <c r="R642" s="21">
        <v>0</v>
      </c>
      <c r="S642" s="14"/>
      <c r="T642" s="21">
        <v>24223</v>
      </c>
      <c r="U642" s="14"/>
      <c r="V642" s="22">
        <v>47098</v>
      </c>
      <c r="W642" s="14"/>
      <c r="X642" s="5" t="str">
        <f t="shared" si="9"/>
        <v>No</v>
      </c>
      <c r="Y642" s="14"/>
      <c r="Z642" s="5"/>
      <c r="AA642" s="14"/>
      <c r="AB642" s="5"/>
      <c r="AC642" s="28"/>
      <c r="AD642" s="5"/>
      <c r="AE642" s="14"/>
      <c r="AF642" s="5"/>
      <c r="AG642" s="7"/>
    </row>
    <row r="643" spans="1:33" s="54" customFormat="1">
      <c r="A643" s="8" t="s">
        <v>2696</v>
      </c>
      <c r="B643" s="8" t="s">
        <v>2697</v>
      </c>
      <c r="C643" s="9" t="s">
        <v>42</v>
      </c>
      <c r="D643" s="185">
        <v>2177</v>
      </c>
      <c r="E643" s="188">
        <v>20177</v>
      </c>
      <c r="F643" s="9" t="s">
        <v>113</v>
      </c>
      <c r="G643" s="9" t="s">
        <v>84</v>
      </c>
      <c r="H643" s="10">
        <v>18351295</v>
      </c>
      <c r="I643" s="11">
        <v>26</v>
      </c>
      <c r="J643" s="24">
        <v>60738</v>
      </c>
      <c r="K643" s="12"/>
      <c r="L643" s="14">
        <v>0</v>
      </c>
      <c r="M643" s="14"/>
      <c r="N643" s="21">
        <v>0</v>
      </c>
      <c r="O643" s="14"/>
      <c r="P643" s="21">
        <v>0</v>
      </c>
      <c r="Q643" s="14"/>
      <c r="R643" s="21">
        <v>0</v>
      </c>
      <c r="S643" s="14"/>
      <c r="T643" s="21">
        <v>0</v>
      </c>
      <c r="U643" s="14"/>
      <c r="V643" s="22">
        <v>60738</v>
      </c>
      <c r="W643" s="14"/>
      <c r="X643" s="5" t="str">
        <f t="shared" ref="X643:X706" si="10">IF(W643&amp;U643&amp;S643&amp;Q643&amp;O643&amp;M643&amp;K643&lt;&gt;"","Yes","No")</f>
        <v>No</v>
      </c>
      <c r="Y643" s="14"/>
      <c r="Z643" s="5"/>
      <c r="AA643" s="14"/>
      <c r="AB643" s="5"/>
      <c r="AC643" s="28"/>
      <c r="AD643" s="5"/>
      <c r="AE643" s="14"/>
      <c r="AF643" s="5"/>
      <c r="AG643" s="7"/>
    </row>
    <row r="644" spans="1:33" s="54" customFormat="1">
      <c r="A644" s="8" t="s">
        <v>567</v>
      </c>
      <c r="B644" s="8" t="s">
        <v>568</v>
      </c>
      <c r="C644" s="9" t="s">
        <v>288</v>
      </c>
      <c r="D644" s="185">
        <v>3026</v>
      </c>
      <c r="E644" s="188">
        <v>30026</v>
      </c>
      <c r="F644" s="9" t="s">
        <v>83</v>
      </c>
      <c r="G644" s="9" t="s">
        <v>84</v>
      </c>
      <c r="H644" s="10">
        <v>56142</v>
      </c>
      <c r="I644" s="11">
        <v>26</v>
      </c>
      <c r="J644" s="24">
        <v>0</v>
      </c>
      <c r="K644" s="12"/>
      <c r="L644" s="14">
        <v>0</v>
      </c>
      <c r="M644" s="14"/>
      <c r="N644" s="21">
        <v>0</v>
      </c>
      <c r="O644" s="14"/>
      <c r="P644" s="21">
        <v>49842</v>
      </c>
      <c r="Q644" s="14"/>
      <c r="R644" s="21">
        <v>1590802</v>
      </c>
      <c r="S644" s="14"/>
      <c r="T644" s="21">
        <v>0</v>
      </c>
      <c r="U644" s="14"/>
      <c r="V644" s="22">
        <v>1640644</v>
      </c>
      <c r="W644" s="14"/>
      <c r="X644" s="5" t="str">
        <f t="shared" si="10"/>
        <v>No</v>
      </c>
      <c r="Y644" s="14"/>
      <c r="Z644" s="5"/>
      <c r="AA644" s="14"/>
      <c r="AB644" s="5"/>
      <c r="AC644" s="28"/>
      <c r="AD644" s="5"/>
      <c r="AE644" s="14"/>
      <c r="AF644" s="5"/>
      <c r="AG644" s="7"/>
    </row>
    <row r="645" spans="1:33" s="54" customFormat="1">
      <c r="A645" s="8" t="s">
        <v>1437</v>
      </c>
      <c r="B645" s="8" t="s">
        <v>1438</v>
      </c>
      <c r="C645" s="9" t="s">
        <v>150</v>
      </c>
      <c r="D645" s="185" t="s">
        <v>1439</v>
      </c>
      <c r="E645" s="188" t="s">
        <v>1440</v>
      </c>
      <c r="F645" s="9" t="s">
        <v>157</v>
      </c>
      <c r="G645" s="9" t="s">
        <v>147</v>
      </c>
      <c r="H645" s="10">
        <v>0</v>
      </c>
      <c r="I645" s="11">
        <v>26</v>
      </c>
      <c r="J645" s="24">
        <v>0</v>
      </c>
      <c r="K645" s="12"/>
      <c r="L645" s="14">
        <v>0</v>
      </c>
      <c r="M645" s="14"/>
      <c r="N645" s="21">
        <v>0</v>
      </c>
      <c r="O645" s="14"/>
      <c r="P645" s="21">
        <v>0</v>
      </c>
      <c r="Q645" s="14"/>
      <c r="R645" s="21">
        <v>0</v>
      </c>
      <c r="S645" s="14"/>
      <c r="T645" s="21">
        <v>0</v>
      </c>
      <c r="U645" s="14"/>
      <c r="V645" s="22">
        <v>0</v>
      </c>
      <c r="W645" s="14"/>
      <c r="X645" s="5" t="str">
        <f t="shared" si="10"/>
        <v>No</v>
      </c>
      <c r="Y645" s="14"/>
      <c r="Z645" s="5"/>
      <c r="AA645" s="14"/>
      <c r="AB645" s="5"/>
      <c r="AC645" s="28"/>
      <c r="AD645" s="5"/>
      <c r="AE645" s="14"/>
      <c r="AF645" s="5"/>
      <c r="AG645" s="7"/>
    </row>
    <row r="646" spans="1:33" s="54" customFormat="1">
      <c r="A646" s="8" t="s">
        <v>5283</v>
      </c>
      <c r="B646" s="8" t="s">
        <v>5284</v>
      </c>
      <c r="C646" s="9" t="s">
        <v>235</v>
      </c>
      <c r="D646" s="185">
        <v>4096</v>
      </c>
      <c r="E646" s="188">
        <v>40096</v>
      </c>
      <c r="F646" s="9" t="s">
        <v>83</v>
      </c>
      <c r="G646" s="9" t="s">
        <v>5756</v>
      </c>
      <c r="H646" s="10">
        <v>68243</v>
      </c>
      <c r="I646" s="11">
        <v>26</v>
      </c>
      <c r="J646" s="24">
        <v>0</v>
      </c>
      <c r="K646" s="12"/>
      <c r="L646" s="14">
        <v>0</v>
      </c>
      <c r="M646" s="14"/>
      <c r="N646" s="21">
        <v>0</v>
      </c>
      <c r="O646" s="14"/>
      <c r="P646" s="21">
        <v>114089</v>
      </c>
      <c r="Q646" s="14"/>
      <c r="R646" s="21">
        <v>75055</v>
      </c>
      <c r="S646" s="14"/>
      <c r="T646" s="21">
        <v>587200</v>
      </c>
      <c r="U646" s="14"/>
      <c r="V646" s="22">
        <v>776344</v>
      </c>
      <c r="W646" s="14"/>
      <c r="X646" s="5" t="str">
        <f t="shared" si="10"/>
        <v>No</v>
      </c>
      <c r="Y646" s="14"/>
      <c r="Z646" s="5"/>
      <c r="AA646" s="14"/>
      <c r="AB646" s="5"/>
      <c r="AC646" s="28"/>
      <c r="AD646" s="5"/>
      <c r="AE646" s="14"/>
      <c r="AF646" s="5"/>
      <c r="AG646" s="7"/>
    </row>
    <row r="647" spans="1:33" s="54" customFormat="1">
      <c r="A647" s="8" t="s">
        <v>1199</v>
      </c>
      <c r="B647" s="8" t="s">
        <v>1200</v>
      </c>
      <c r="C647" s="9" t="s">
        <v>39</v>
      </c>
      <c r="D647" s="185">
        <v>9191</v>
      </c>
      <c r="E647" s="188">
        <v>90191</v>
      </c>
      <c r="F647" s="9" t="s">
        <v>83</v>
      </c>
      <c r="G647" s="9" t="s">
        <v>5756</v>
      </c>
      <c r="H647" s="10">
        <v>843168</v>
      </c>
      <c r="I647" s="11">
        <v>26</v>
      </c>
      <c r="J647" s="24">
        <v>0</v>
      </c>
      <c r="K647" s="12"/>
      <c r="L647" s="14">
        <v>0</v>
      </c>
      <c r="M647" s="14"/>
      <c r="N647" s="21">
        <v>0</v>
      </c>
      <c r="O647" s="14"/>
      <c r="P647" s="21">
        <v>104422</v>
      </c>
      <c r="Q647" s="14"/>
      <c r="R647" s="21">
        <v>0</v>
      </c>
      <c r="S647" s="14"/>
      <c r="T647" s="21">
        <v>171568</v>
      </c>
      <c r="U647" s="14"/>
      <c r="V647" s="22">
        <v>275990</v>
      </c>
      <c r="W647" s="14"/>
      <c r="X647" s="5" t="str">
        <f t="shared" si="10"/>
        <v>No</v>
      </c>
      <c r="Y647" s="14"/>
      <c r="Z647" s="5"/>
      <c r="AA647" s="14"/>
      <c r="AB647" s="5"/>
      <c r="AC647" s="28"/>
      <c r="AD647" s="5"/>
      <c r="AE647" s="14"/>
      <c r="AF647" s="5"/>
      <c r="AG647" s="7"/>
    </row>
    <row r="648" spans="1:33" s="54" customFormat="1">
      <c r="A648" s="8" t="s">
        <v>2002</v>
      </c>
      <c r="B648" s="8" t="s">
        <v>2003</v>
      </c>
      <c r="C648" s="9" t="s">
        <v>69</v>
      </c>
      <c r="D648" s="185" t="s">
        <v>2004</v>
      </c>
      <c r="E648" s="188" t="s">
        <v>2005</v>
      </c>
      <c r="F648" s="9" t="s">
        <v>157</v>
      </c>
      <c r="G648" s="9" t="s">
        <v>147</v>
      </c>
      <c r="H648" s="10">
        <v>0</v>
      </c>
      <c r="I648" s="11">
        <v>26</v>
      </c>
      <c r="J648" s="24">
        <v>0</v>
      </c>
      <c r="K648" s="12"/>
      <c r="L648" s="14">
        <v>42000</v>
      </c>
      <c r="M648" s="14"/>
      <c r="N648" s="21">
        <v>0</v>
      </c>
      <c r="O648" s="14"/>
      <c r="P648" s="21">
        <v>0</v>
      </c>
      <c r="Q648" s="14"/>
      <c r="R648" s="21">
        <v>0</v>
      </c>
      <c r="S648" s="14"/>
      <c r="T648" s="21">
        <v>74400</v>
      </c>
      <c r="U648" s="14"/>
      <c r="V648" s="22">
        <v>116400</v>
      </c>
      <c r="W648" s="14"/>
      <c r="X648" s="5" t="str">
        <f t="shared" si="10"/>
        <v>No</v>
      </c>
      <c r="Y648" s="14"/>
      <c r="Z648" s="5"/>
      <c r="AA648" s="14"/>
      <c r="AB648" s="5"/>
      <c r="AC648" s="28"/>
      <c r="AD648" s="5"/>
      <c r="AE648" s="14"/>
      <c r="AF648" s="5"/>
      <c r="AG648" s="7"/>
    </row>
    <row r="649" spans="1:33" s="54" customFormat="1">
      <c r="A649" s="8" t="s">
        <v>5629</v>
      </c>
      <c r="B649" s="8" t="s">
        <v>253</v>
      </c>
      <c r="C649" s="9" t="s">
        <v>254</v>
      </c>
      <c r="D649" s="185" t="s">
        <v>5630</v>
      </c>
      <c r="E649" s="188" t="s">
        <v>5631</v>
      </c>
      <c r="F649" s="9" t="s">
        <v>157</v>
      </c>
      <c r="G649" s="9" t="s">
        <v>147</v>
      </c>
      <c r="H649" s="10">
        <v>0</v>
      </c>
      <c r="I649" s="11">
        <v>26</v>
      </c>
      <c r="J649" s="24">
        <v>0</v>
      </c>
      <c r="K649" s="12"/>
      <c r="L649" s="14">
        <v>0</v>
      </c>
      <c r="M649" s="14"/>
      <c r="N649" s="21">
        <v>0</v>
      </c>
      <c r="O649" s="14"/>
      <c r="P649" s="21">
        <v>0</v>
      </c>
      <c r="Q649" s="14"/>
      <c r="R649" s="21">
        <v>0</v>
      </c>
      <c r="S649" s="14"/>
      <c r="T649" s="21">
        <v>0</v>
      </c>
      <c r="U649" s="14"/>
      <c r="V649" s="22">
        <v>0</v>
      </c>
      <c r="W649" s="14"/>
      <c r="X649" s="5" t="str">
        <f t="shared" si="10"/>
        <v>No</v>
      </c>
      <c r="Y649" s="14"/>
      <c r="Z649" s="5"/>
      <c r="AA649" s="14"/>
      <c r="AB649" s="5"/>
      <c r="AC649" s="28"/>
      <c r="AD649" s="5"/>
      <c r="AE649" s="14"/>
      <c r="AF649" s="5"/>
      <c r="AG649" s="7"/>
    </row>
    <row r="650" spans="1:33" s="54" customFormat="1">
      <c r="A650" s="8" t="s">
        <v>399</v>
      </c>
      <c r="B650" s="8" t="s">
        <v>400</v>
      </c>
      <c r="C650" s="9" t="s">
        <v>163</v>
      </c>
      <c r="D650" s="185" t="s">
        <v>401</v>
      </c>
      <c r="E650" s="188" t="s">
        <v>402</v>
      </c>
      <c r="F650" s="9" t="s">
        <v>88</v>
      </c>
      <c r="G650" s="9" t="s">
        <v>147</v>
      </c>
      <c r="H650" s="10">
        <v>0</v>
      </c>
      <c r="I650" s="11">
        <v>26</v>
      </c>
      <c r="J650" s="24">
        <v>0</v>
      </c>
      <c r="K650" s="12"/>
      <c r="L650" s="14">
        <v>0</v>
      </c>
      <c r="M650" s="14"/>
      <c r="N650" s="21">
        <v>0</v>
      </c>
      <c r="O650" s="14"/>
      <c r="P650" s="21">
        <v>0</v>
      </c>
      <c r="Q650" s="14"/>
      <c r="R650" s="21">
        <v>825429</v>
      </c>
      <c r="S650" s="14"/>
      <c r="T650" s="21">
        <v>432696</v>
      </c>
      <c r="U650" s="14"/>
      <c r="V650" s="22">
        <v>1258125</v>
      </c>
      <c r="W650" s="14"/>
      <c r="X650" s="5" t="str">
        <f t="shared" si="10"/>
        <v>No</v>
      </c>
      <c r="Y650" s="14"/>
      <c r="Z650" s="5"/>
      <c r="AA650" s="14"/>
      <c r="AB650" s="5"/>
      <c r="AC650" s="28"/>
      <c r="AD650" s="5"/>
      <c r="AE650" s="14"/>
      <c r="AF650" s="5"/>
      <c r="AG650" s="7"/>
    </row>
    <row r="651" spans="1:33" s="54" customFormat="1">
      <c r="A651" s="8" t="s">
        <v>4166</v>
      </c>
      <c r="B651" s="8" t="s">
        <v>4167</v>
      </c>
      <c r="C651" s="9" t="s">
        <v>103</v>
      </c>
      <c r="D651" s="185">
        <v>4125</v>
      </c>
      <c r="E651" s="188">
        <v>40125</v>
      </c>
      <c r="F651" s="9" t="s">
        <v>83</v>
      </c>
      <c r="G651" s="9" t="s">
        <v>5756</v>
      </c>
      <c r="H651" s="10">
        <v>2148346</v>
      </c>
      <c r="I651" s="11">
        <v>26</v>
      </c>
      <c r="J651" s="24">
        <v>0</v>
      </c>
      <c r="K651" s="12"/>
      <c r="L651" s="14">
        <v>0</v>
      </c>
      <c r="M651" s="14"/>
      <c r="N651" s="21">
        <v>0</v>
      </c>
      <c r="O651" s="14"/>
      <c r="P651" s="21">
        <v>0</v>
      </c>
      <c r="Q651" s="14"/>
      <c r="R651" s="21">
        <v>0</v>
      </c>
      <c r="S651" s="14"/>
      <c r="T651" s="21">
        <v>0</v>
      </c>
      <c r="U651" s="14"/>
      <c r="V651" s="22">
        <v>0</v>
      </c>
      <c r="W651" s="14"/>
      <c r="X651" s="5" t="str">
        <f t="shared" si="10"/>
        <v>No</v>
      </c>
      <c r="Y651" s="14"/>
      <c r="Z651" s="5"/>
      <c r="AA651" s="14"/>
      <c r="AB651" s="5"/>
      <c r="AC651" s="28"/>
      <c r="AD651" s="5"/>
      <c r="AE651" s="14"/>
      <c r="AF651" s="5"/>
      <c r="AG651" s="7"/>
    </row>
    <row r="652" spans="1:33" s="54" customFormat="1">
      <c r="A652" s="8" t="s">
        <v>1196</v>
      </c>
      <c r="B652" s="8" t="s">
        <v>1197</v>
      </c>
      <c r="C652" s="9" t="s">
        <v>129</v>
      </c>
      <c r="D652" s="185">
        <v>4130</v>
      </c>
      <c r="E652" s="188">
        <v>40130</v>
      </c>
      <c r="F652" s="9" t="s">
        <v>88</v>
      </c>
      <c r="G652" s="9" t="s">
        <v>5756</v>
      </c>
      <c r="H652" s="10">
        <v>137570</v>
      </c>
      <c r="I652" s="11">
        <v>25</v>
      </c>
      <c r="J652" s="24">
        <v>0</v>
      </c>
      <c r="K652" s="12"/>
      <c r="L652" s="14">
        <v>0</v>
      </c>
      <c r="M652" s="14"/>
      <c r="N652" s="21">
        <v>0</v>
      </c>
      <c r="O652" s="14"/>
      <c r="P652" s="21">
        <v>65610</v>
      </c>
      <c r="Q652" s="14"/>
      <c r="R652" s="21">
        <v>63778</v>
      </c>
      <c r="S652" s="14"/>
      <c r="T652" s="21">
        <v>510231</v>
      </c>
      <c r="U652" s="14"/>
      <c r="V652" s="22">
        <v>639619</v>
      </c>
      <c r="W652" s="14"/>
      <c r="X652" s="5" t="str">
        <f t="shared" si="10"/>
        <v>No</v>
      </c>
      <c r="Y652" s="14"/>
      <c r="Z652" s="5"/>
      <c r="AA652" s="14"/>
      <c r="AB652" s="5"/>
      <c r="AC652" s="28"/>
      <c r="AD652" s="5"/>
      <c r="AE652" s="14"/>
      <c r="AF652" s="5"/>
      <c r="AG652" s="7"/>
    </row>
    <row r="653" spans="1:33" s="54" customFormat="1">
      <c r="A653" s="8" t="s">
        <v>6559</v>
      </c>
      <c r="B653" s="8" t="s">
        <v>485</v>
      </c>
      <c r="C653" s="9" t="s">
        <v>235</v>
      </c>
      <c r="D653" s="185">
        <v>4215</v>
      </c>
      <c r="E653" s="188">
        <v>40215</v>
      </c>
      <c r="F653" s="9" t="s">
        <v>83</v>
      </c>
      <c r="G653" s="9" t="s">
        <v>5756</v>
      </c>
      <c r="H653" s="10">
        <v>1249442</v>
      </c>
      <c r="I653" s="11">
        <v>25</v>
      </c>
      <c r="J653" s="24">
        <v>0</v>
      </c>
      <c r="K653" s="12"/>
      <c r="L653" s="14">
        <v>0</v>
      </c>
      <c r="M653" s="14"/>
      <c r="N653" s="21">
        <v>0</v>
      </c>
      <c r="O653" s="14"/>
      <c r="P653" s="21">
        <v>25550</v>
      </c>
      <c r="Q653" s="14"/>
      <c r="R653" s="21">
        <v>37846</v>
      </c>
      <c r="S653" s="14"/>
      <c r="T653" s="21">
        <v>202983</v>
      </c>
      <c r="U653" s="14"/>
      <c r="V653" s="22">
        <v>266379</v>
      </c>
      <c r="W653" s="14"/>
      <c r="X653" s="5" t="str">
        <f t="shared" si="10"/>
        <v>No</v>
      </c>
      <c r="Y653" s="14"/>
      <c r="Z653" s="5"/>
      <c r="AA653" s="14"/>
      <c r="AB653" s="5"/>
      <c r="AC653" s="28"/>
      <c r="AD653" s="5"/>
      <c r="AE653" s="14"/>
      <c r="AF653" s="5"/>
      <c r="AG653" s="7"/>
    </row>
    <row r="654" spans="1:33" s="54" customFormat="1">
      <c r="A654" s="8" t="s">
        <v>4986</v>
      </c>
      <c r="B654" s="8" t="s">
        <v>1927</v>
      </c>
      <c r="C654" s="9" t="s">
        <v>91</v>
      </c>
      <c r="D654" s="185" t="s">
        <v>4987</v>
      </c>
      <c r="E654" s="188" t="s">
        <v>4988</v>
      </c>
      <c r="F654" s="9" t="s">
        <v>83</v>
      </c>
      <c r="G654" s="9" t="s">
        <v>147</v>
      </c>
      <c r="H654" s="10">
        <v>0</v>
      </c>
      <c r="I654" s="11">
        <v>25</v>
      </c>
      <c r="J654" s="24">
        <v>0</v>
      </c>
      <c r="K654" s="12"/>
      <c r="L654" s="14">
        <v>0</v>
      </c>
      <c r="M654" s="14"/>
      <c r="N654" s="21">
        <v>0</v>
      </c>
      <c r="O654" s="14"/>
      <c r="P654" s="21">
        <v>0</v>
      </c>
      <c r="Q654" s="14"/>
      <c r="R654" s="21">
        <v>0</v>
      </c>
      <c r="S654" s="14"/>
      <c r="T654" s="21">
        <v>0</v>
      </c>
      <c r="U654" s="14"/>
      <c r="V654" s="22">
        <v>0</v>
      </c>
      <c r="W654" s="14"/>
      <c r="X654" s="5" t="str">
        <f t="shared" si="10"/>
        <v>No</v>
      </c>
      <c r="Y654" s="14"/>
      <c r="Z654" s="5"/>
      <c r="AA654" s="14"/>
      <c r="AB654" s="5"/>
      <c r="AC654" s="28"/>
      <c r="AD654" s="5"/>
      <c r="AE654" s="14"/>
      <c r="AF654" s="5"/>
      <c r="AG654" s="7"/>
    </row>
    <row r="655" spans="1:33" s="54" customFormat="1">
      <c r="A655" s="8" t="s">
        <v>1053</v>
      </c>
      <c r="B655" s="8" t="s">
        <v>1054</v>
      </c>
      <c r="C655" s="9" t="s">
        <v>69</v>
      </c>
      <c r="D655" s="185">
        <v>8110</v>
      </c>
      <c r="E655" s="188">
        <v>80110</v>
      </c>
      <c r="F655" s="9" t="s">
        <v>83</v>
      </c>
      <c r="G655" s="9" t="s">
        <v>5756</v>
      </c>
      <c r="H655" s="10">
        <v>176676</v>
      </c>
      <c r="I655" s="11">
        <v>25</v>
      </c>
      <c r="J655" s="24">
        <v>0</v>
      </c>
      <c r="K655" s="12"/>
      <c r="L655" s="14">
        <v>0</v>
      </c>
      <c r="M655" s="14"/>
      <c r="N655" s="21">
        <v>0</v>
      </c>
      <c r="O655" s="14"/>
      <c r="P655" s="21">
        <v>71675</v>
      </c>
      <c r="Q655" s="14"/>
      <c r="R655" s="21">
        <v>0</v>
      </c>
      <c r="S655" s="14"/>
      <c r="T655" s="21">
        <v>0</v>
      </c>
      <c r="U655" s="14"/>
      <c r="V655" s="22">
        <v>71675</v>
      </c>
      <c r="W655" s="14"/>
      <c r="X655" s="5" t="str">
        <f t="shared" si="10"/>
        <v>No</v>
      </c>
      <c r="Y655" s="14"/>
      <c r="Z655" s="5"/>
      <c r="AA655" s="14"/>
      <c r="AB655" s="5"/>
      <c r="AC655" s="28"/>
      <c r="AD655" s="5"/>
      <c r="AE655" s="14"/>
      <c r="AF655" s="5"/>
      <c r="AG655" s="7"/>
    </row>
    <row r="656" spans="1:33" s="54" customFormat="1">
      <c r="A656" s="8" t="s">
        <v>4778</v>
      </c>
      <c r="B656" s="8" t="s">
        <v>4779</v>
      </c>
      <c r="C656" s="9" t="s">
        <v>82</v>
      </c>
      <c r="D656" s="185">
        <v>2210</v>
      </c>
      <c r="E656" s="188">
        <v>20210</v>
      </c>
      <c r="F656" s="9" t="s">
        <v>83</v>
      </c>
      <c r="G656" s="9" t="s">
        <v>5756</v>
      </c>
      <c r="H656" s="10">
        <v>18351295</v>
      </c>
      <c r="I656" s="11">
        <v>25</v>
      </c>
      <c r="J656" s="24">
        <v>0</v>
      </c>
      <c r="K656" s="12"/>
      <c r="L656" s="14">
        <v>0</v>
      </c>
      <c r="M656" s="14"/>
      <c r="N656" s="21">
        <v>0</v>
      </c>
      <c r="O656" s="14"/>
      <c r="P656" s="21">
        <v>0</v>
      </c>
      <c r="Q656" s="14"/>
      <c r="R656" s="21">
        <v>0</v>
      </c>
      <c r="S656" s="14"/>
      <c r="T656" s="21">
        <v>0</v>
      </c>
      <c r="U656" s="14"/>
      <c r="V656" s="22">
        <v>0</v>
      </c>
      <c r="W656" s="14"/>
      <c r="X656" s="5" t="str">
        <f t="shared" si="10"/>
        <v>No</v>
      </c>
      <c r="Y656" s="14"/>
      <c r="Z656" s="5"/>
      <c r="AA656" s="14"/>
      <c r="AB656" s="5"/>
      <c r="AC656" s="28"/>
      <c r="AD656" s="5"/>
      <c r="AE656" s="14"/>
      <c r="AF656" s="5"/>
      <c r="AG656" s="7"/>
    </row>
    <row r="657" spans="1:33" s="54" customFormat="1">
      <c r="A657" s="8" t="s">
        <v>1100</v>
      </c>
      <c r="B657" s="8" t="s">
        <v>1101</v>
      </c>
      <c r="C657" s="9" t="s">
        <v>217</v>
      </c>
      <c r="D657" s="185">
        <v>3074</v>
      </c>
      <c r="E657" s="188">
        <v>30074</v>
      </c>
      <c r="F657" s="9" t="s">
        <v>83</v>
      </c>
      <c r="G657" s="9" t="s">
        <v>5756</v>
      </c>
      <c r="H657" s="10">
        <v>213751</v>
      </c>
      <c r="I657" s="11">
        <v>25</v>
      </c>
      <c r="J657" s="24">
        <v>0</v>
      </c>
      <c r="K657" s="12"/>
      <c r="L657" s="14">
        <v>0</v>
      </c>
      <c r="M657" s="14"/>
      <c r="N657" s="21">
        <v>0</v>
      </c>
      <c r="O657" s="14"/>
      <c r="P657" s="21">
        <v>3687</v>
      </c>
      <c r="Q657" s="14"/>
      <c r="R657" s="21">
        <v>3686</v>
      </c>
      <c r="S657" s="14"/>
      <c r="T657" s="21">
        <v>29491</v>
      </c>
      <c r="U657" s="14"/>
      <c r="V657" s="22">
        <v>36864</v>
      </c>
      <c r="W657" s="14"/>
      <c r="X657" s="5" t="str">
        <f t="shared" si="10"/>
        <v>No</v>
      </c>
      <c r="Y657" s="14"/>
      <c r="Z657" s="5"/>
      <c r="AA657" s="14"/>
      <c r="AB657" s="5"/>
      <c r="AC657" s="28"/>
      <c r="AD657" s="5"/>
      <c r="AE657" s="14"/>
      <c r="AF657" s="5"/>
      <c r="AG657" s="7"/>
    </row>
    <row r="658" spans="1:33" s="54" customFormat="1">
      <c r="A658" s="8" t="s">
        <v>711</v>
      </c>
      <c r="B658" s="8" t="s">
        <v>712</v>
      </c>
      <c r="C658" s="9" t="s">
        <v>178</v>
      </c>
      <c r="D658" s="185">
        <v>5132</v>
      </c>
      <c r="E658" s="188">
        <v>50132</v>
      </c>
      <c r="F658" s="9" t="s">
        <v>88</v>
      </c>
      <c r="G658" s="9" t="s">
        <v>5756</v>
      </c>
      <c r="H658" s="10">
        <v>61022</v>
      </c>
      <c r="I658" s="11">
        <v>25</v>
      </c>
      <c r="J658" s="24">
        <v>0</v>
      </c>
      <c r="K658" s="12"/>
      <c r="L658" s="14">
        <v>0</v>
      </c>
      <c r="M658" s="14"/>
      <c r="N658" s="21">
        <v>0</v>
      </c>
      <c r="O658" s="14"/>
      <c r="P658" s="21">
        <v>18015</v>
      </c>
      <c r="Q658" s="14"/>
      <c r="R658" s="21">
        <v>49021</v>
      </c>
      <c r="S658" s="14"/>
      <c r="T658" s="21">
        <v>78008</v>
      </c>
      <c r="U658" s="14"/>
      <c r="V658" s="22">
        <v>145044</v>
      </c>
      <c r="W658" s="14"/>
      <c r="X658" s="5" t="str">
        <f t="shared" si="10"/>
        <v>No</v>
      </c>
      <c r="Y658" s="14"/>
      <c r="Z658" s="5"/>
      <c r="AA658" s="14"/>
      <c r="AB658" s="5"/>
      <c r="AC658" s="28"/>
      <c r="AD658" s="5"/>
      <c r="AE658" s="14"/>
      <c r="AF658" s="5"/>
      <c r="AG658" s="7"/>
    </row>
    <row r="659" spans="1:33" s="54" customFormat="1">
      <c r="A659" s="8" t="s">
        <v>3786</v>
      </c>
      <c r="B659" s="8" t="s">
        <v>1146</v>
      </c>
      <c r="C659" s="9" t="s">
        <v>278</v>
      </c>
      <c r="D659" s="185" t="s">
        <v>3787</v>
      </c>
      <c r="E659" s="188" t="s">
        <v>3788</v>
      </c>
      <c r="F659" s="9" t="s">
        <v>157</v>
      </c>
      <c r="G659" s="9" t="s">
        <v>147</v>
      </c>
      <c r="H659" s="10">
        <v>0</v>
      </c>
      <c r="I659" s="11">
        <v>25</v>
      </c>
      <c r="J659" s="24">
        <v>0</v>
      </c>
      <c r="K659" s="12"/>
      <c r="L659" s="14">
        <v>0</v>
      </c>
      <c r="M659" s="14"/>
      <c r="N659" s="21">
        <v>0</v>
      </c>
      <c r="O659" s="14"/>
      <c r="P659" s="21">
        <v>41076</v>
      </c>
      <c r="Q659" s="14"/>
      <c r="R659" s="21">
        <v>0</v>
      </c>
      <c r="S659" s="14"/>
      <c r="T659" s="21">
        <v>164304</v>
      </c>
      <c r="U659" s="14"/>
      <c r="V659" s="22">
        <v>205380</v>
      </c>
      <c r="W659" s="14"/>
      <c r="X659" s="5" t="str">
        <f t="shared" si="10"/>
        <v>No</v>
      </c>
      <c r="Y659" s="14"/>
      <c r="Z659" s="5"/>
      <c r="AA659" s="14"/>
      <c r="AB659" s="5"/>
      <c r="AC659" s="28"/>
      <c r="AD659" s="5"/>
      <c r="AE659" s="14"/>
      <c r="AF659" s="5"/>
      <c r="AG659" s="7"/>
    </row>
    <row r="660" spans="1:33" s="54" customFormat="1">
      <c r="A660" s="8" t="s">
        <v>1393</v>
      </c>
      <c r="B660" s="8" t="s">
        <v>1394</v>
      </c>
      <c r="C660" s="9" t="s">
        <v>150</v>
      </c>
      <c r="D660" s="185" t="s">
        <v>1395</v>
      </c>
      <c r="E660" s="188" t="s">
        <v>1396</v>
      </c>
      <c r="F660" s="9" t="s">
        <v>88</v>
      </c>
      <c r="G660" s="9" t="s">
        <v>147</v>
      </c>
      <c r="H660" s="10">
        <v>0</v>
      </c>
      <c r="I660" s="11">
        <v>25</v>
      </c>
      <c r="J660" s="24">
        <v>0</v>
      </c>
      <c r="K660" s="12"/>
      <c r="L660" s="14">
        <v>6050</v>
      </c>
      <c r="M660" s="14"/>
      <c r="N660" s="21">
        <v>0</v>
      </c>
      <c r="O660" s="14"/>
      <c r="P660" s="21">
        <v>0</v>
      </c>
      <c r="Q660" s="14"/>
      <c r="R660" s="21">
        <v>0</v>
      </c>
      <c r="S660" s="14"/>
      <c r="T660" s="21">
        <v>34281</v>
      </c>
      <c r="U660" s="14"/>
      <c r="V660" s="22">
        <v>40331</v>
      </c>
      <c r="W660" s="14"/>
      <c r="X660" s="5" t="str">
        <f t="shared" si="10"/>
        <v>No</v>
      </c>
      <c r="Y660" s="14"/>
      <c r="Z660" s="5"/>
      <c r="AA660" s="14"/>
      <c r="AB660" s="5"/>
      <c r="AC660" s="28"/>
      <c r="AD660" s="5"/>
      <c r="AE660" s="14"/>
      <c r="AF660" s="5"/>
      <c r="AG660" s="7"/>
    </row>
    <row r="661" spans="1:33" s="54" customFormat="1">
      <c r="A661" s="8" t="s">
        <v>6560</v>
      </c>
      <c r="B661" s="8" t="s">
        <v>3475</v>
      </c>
      <c r="C661" s="9" t="s">
        <v>278</v>
      </c>
      <c r="D661" s="185">
        <v>7053</v>
      </c>
      <c r="E661" s="188">
        <v>70053</v>
      </c>
      <c r="F661" s="9" t="s">
        <v>157</v>
      </c>
      <c r="G661" s="9" t="s">
        <v>5756</v>
      </c>
      <c r="H661" s="10">
        <v>54622</v>
      </c>
      <c r="I661" s="11">
        <v>25</v>
      </c>
      <c r="J661" s="24">
        <v>0</v>
      </c>
      <c r="K661" s="12"/>
      <c r="L661" s="14">
        <v>0</v>
      </c>
      <c r="M661" s="14"/>
      <c r="N661" s="21">
        <v>0</v>
      </c>
      <c r="O661" s="14"/>
      <c r="P661" s="21">
        <v>17020</v>
      </c>
      <c r="Q661" s="14"/>
      <c r="R661" s="21">
        <v>0</v>
      </c>
      <c r="S661" s="14"/>
      <c r="T661" s="21">
        <v>68080</v>
      </c>
      <c r="U661" s="14"/>
      <c r="V661" s="22">
        <v>85100</v>
      </c>
      <c r="W661" s="14"/>
      <c r="X661" s="5" t="str">
        <f t="shared" si="10"/>
        <v>No</v>
      </c>
      <c r="Y661" s="14"/>
      <c r="Z661" s="5"/>
      <c r="AA661" s="14"/>
      <c r="AB661" s="5"/>
      <c r="AC661" s="28"/>
      <c r="AD661" s="5"/>
      <c r="AE661" s="14"/>
      <c r="AF661" s="5"/>
      <c r="AG661" s="7"/>
    </row>
    <row r="662" spans="1:33" s="54" customFormat="1">
      <c r="A662" s="8" t="s">
        <v>2679</v>
      </c>
      <c r="B662" s="8" t="s">
        <v>2680</v>
      </c>
      <c r="C662" s="9" t="s">
        <v>91</v>
      </c>
      <c r="D662" s="185">
        <v>9087</v>
      </c>
      <c r="E662" s="188">
        <v>90087</v>
      </c>
      <c r="F662" s="9" t="s">
        <v>83</v>
      </c>
      <c r="G662" s="9" t="s">
        <v>84</v>
      </c>
      <c r="H662" s="10">
        <v>130447</v>
      </c>
      <c r="I662" s="11">
        <v>25</v>
      </c>
      <c r="J662" s="24">
        <v>0</v>
      </c>
      <c r="K662" s="12"/>
      <c r="L662" s="14">
        <v>288</v>
      </c>
      <c r="M662" s="14"/>
      <c r="N662" s="21">
        <v>0</v>
      </c>
      <c r="O662" s="14"/>
      <c r="P662" s="21">
        <v>0</v>
      </c>
      <c r="Q662" s="14"/>
      <c r="R662" s="21">
        <v>1468584</v>
      </c>
      <c r="S662" s="14"/>
      <c r="T662" s="21">
        <v>3173603</v>
      </c>
      <c r="U662" s="14"/>
      <c r="V662" s="22">
        <v>4642475</v>
      </c>
      <c r="W662" s="14"/>
      <c r="X662" s="5" t="str">
        <f t="shared" si="10"/>
        <v>No</v>
      </c>
      <c r="Y662" s="14"/>
      <c r="Z662" s="5"/>
      <c r="AA662" s="14"/>
      <c r="AB662" s="5"/>
      <c r="AC662" s="28"/>
      <c r="AD662" s="5"/>
      <c r="AE662" s="14"/>
      <c r="AF662" s="5"/>
      <c r="AG662" s="7"/>
    </row>
    <row r="663" spans="1:33" s="54" customFormat="1">
      <c r="A663" s="8" t="s">
        <v>2722</v>
      </c>
      <c r="B663" s="8" t="s">
        <v>2723</v>
      </c>
      <c r="C663" s="9" t="s">
        <v>91</v>
      </c>
      <c r="D663" s="185">
        <v>9182</v>
      </c>
      <c r="E663" s="188">
        <v>90182</v>
      </c>
      <c r="F663" s="9" t="s">
        <v>88</v>
      </c>
      <c r="G663" s="9" t="s">
        <v>84</v>
      </c>
      <c r="H663" s="10">
        <v>370583</v>
      </c>
      <c r="I663" s="11">
        <v>25</v>
      </c>
      <c r="J663" s="24">
        <v>0</v>
      </c>
      <c r="K663" s="12"/>
      <c r="L663" s="14">
        <v>0</v>
      </c>
      <c r="M663" s="14"/>
      <c r="N663" s="21">
        <v>0</v>
      </c>
      <c r="O663" s="14"/>
      <c r="P663" s="21">
        <v>2000000</v>
      </c>
      <c r="Q663" s="14"/>
      <c r="R663" s="21">
        <v>1315946</v>
      </c>
      <c r="S663" s="14"/>
      <c r="T663" s="21">
        <v>2585495</v>
      </c>
      <c r="U663" s="14"/>
      <c r="V663" s="22">
        <v>5901441</v>
      </c>
      <c r="W663" s="14"/>
      <c r="X663" s="5" t="str">
        <f t="shared" si="10"/>
        <v>No</v>
      </c>
      <c r="Y663" s="14"/>
      <c r="Z663" s="5"/>
      <c r="AA663" s="14"/>
      <c r="AB663" s="5"/>
      <c r="AC663" s="28"/>
      <c r="AD663" s="5"/>
      <c r="AE663" s="14"/>
      <c r="AF663" s="5"/>
      <c r="AG663" s="7"/>
    </row>
    <row r="664" spans="1:33" s="54" customFormat="1">
      <c r="A664" s="8" t="s">
        <v>155</v>
      </c>
      <c r="B664" s="8" t="s">
        <v>156</v>
      </c>
      <c r="C664" s="9" t="s">
        <v>91</v>
      </c>
      <c r="D664" s="185">
        <v>9243</v>
      </c>
      <c r="E664" s="188">
        <v>90243</v>
      </c>
      <c r="F664" s="9" t="s">
        <v>157</v>
      </c>
      <c r="G664" s="9" t="s">
        <v>5756</v>
      </c>
      <c r="H664" s="10">
        <v>195861</v>
      </c>
      <c r="I664" s="11">
        <v>25</v>
      </c>
      <c r="J664" s="24">
        <v>0</v>
      </c>
      <c r="K664" s="12"/>
      <c r="L664" s="14">
        <v>50952</v>
      </c>
      <c r="M664" s="14"/>
      <c r="N664" s="21">
        <v>0</v>
      </c>
      <c r="O664" s="14"/>
      <c r="P664" s="21">
        <v>100000</v>
      </c>
      <c r="Q664" s="14"/>
      <c r="R664" s="21">
        <v>97674</v>
      </c>
      <c r="S664" s="14"/>
      <c r="T664" s="21">
        <v>0</v>
      </c>
      <c r="U664" s="14"/>
      <c r="V664" s="22">
        <v>248626</v>
      </c>
      <c r="W664" s="14"/>
      <c r="X664" s="5" t="str">
        <f t="shared" si="10"/>
        <v>No</v>
      </c>
      <c r="Y664" s="14"/>
      <c r="Z664" s="5"/>
      <c r="AA664" s="14"/>
      <c r="AB664" s="5"/>
      <c r="AC664" s="28"/>
      <c r="AD664" s="5"/>
      <c r="AE664" s="14"/>
      <c r="AF664" s="5"/>
      <c r="AG664" s="7"/>
    </row>
    <row r="665" spans="1:33" s="54" customFormat="1">
      <c r="A665" s="8" t="s">
        <v>6561</v>
      </c>
      <c r="B665" s="8" t="s">
        <v>485</v>
      </c>
      <c r="C665" s="9" t="s">
        <v>178</v>
      </c>
      <c r="D665" s="185"/>
      <c r="E665" s="188">
        <v>50522</v>
      </c>
      <c r="F665" s="9" t="s">
        <v>83</v>
      </c>
      <c r="G665" s="9" t="s">
        <v>84</v>
      </c>
      <c r="H665" s="10">
        <v>3734090</v>
      </c>
      <c r="I665" s="11">
        <v>25</v>
      </c>
      <c r="J665" s="24">
        <v>0</v>
      </c>
      <c r="K665" s="12"/>
      <c r="L665" s="14">
        <v>0</v>
      </c>
      <c r="M665" s="14"/>
      <c r="N665" s="21">
        <v>0</v>
      </c>
      <c r="O665" s="14"/>
      <c r="P665" s="21">
        <v>0</v>
      </c>
      <c r="Q665" s="14"/>
      <c r="R665" s="21">
        <v>0</v>
      </c>
      <c r="S665" s="14"/>
      <c r="T665" s="21">
        <v>0</v>
      </c>
      <c r="U665" s="14"/>
      <c r="V665" s="22">
        <v>0</v>
      </c>
      <c r="W665" s="14"/>
      <c r="X665" s="5" t="str">
        <f t="shared" si="10"/>
        <v>No</v>
      </c>
      <c r="Y665" s="14"/>
      <c r="Z665" s="5"/>
      <c r="AA665" s="14"/>
      <c r="AB665" s="5"/>
      <c r="AC665" s="28"/>
      <c r="AD665" s="5"/>
      <c r="AE665" s="14"/>
      <c r="AF665" s="5"/>
      <c r="AG665" s="7"/>
    </row>
    <row r="666" spans="1:33" s="54" customFormat="1">
      <c r="A666" s="8" t="s">
        <v>5111</v>
      </c>
      <c r="B666" s="8" t="s">
        <v>173</v>
      </c>
      <c r="C666" s="9" t="s">
        <v>87</v>
      </c>
      <c r="D666" s="185">
        <v>16</v>
      </c>
      <c r="E666" s="188">
        <v>16</v>
      </c>
      <c r="F666" s="9" t="s">
        <v>83</v>
      </c>
      <c r="G666" s="9" t="s">
        <v>84</v>
      </c>
      <c r="H666" s="10">
        <v>63952</v>
      </c>
      <c r="I666" s="11">
        <v>25</v>
      </c>
      <c r="J666" s="24">
        <v>0</v>
      </c>
      <c r="K666" s="12"/>
      <c r="L666" s="14">
        <v>0</v>
      </c>
      <c r="M666" s="14"/>
      <c r="N666" s="21">
        <v>0</v>
      </c>
      <c r="O666" s="14"/>
      <c r="P666" s="21">
        <v>330285</v>
      </c>
      <c r="Q666" s="14"/>
      <c r="R666" s="21">
        <v>0</v>
      </c>
      <c r="S666" s="14"/>
      <c r="T666" s="21">
        <v>0</v>
      </c>
      <c r="U666" s="14"/>
      <c r="V666" s="22">
        <v>330285</v>
      </c>
      <c r="W666" s="14"/>
      <c r="X666" s="5" t="str">
        <f t="shared" si="10"/>
        <v>No</v>
      </c>
      <c r="Y666" s="14"/>
      <c r="Z666" s="5"/>
      <c r="AA666" s="14"/>
      <c r="AB666" s="5"/>
      <c r="AC666" s="28"/>
      <c r="AD666" s="5"/>
      <c r="AE666" s="14"/>
      <c r="AF666" s="5"/>
      <c r="AG666" s="7"/>
    </row>
    <row r="667" spans="1:33" s="54" customFormat="1">
      <c r="A667" s="8" t="s">
        <v>676</v>
      </c>
      <c r="B667" s="8" t="s">
        <v>677</v>
      </c>
      <c r="C667" s="9" t="s">
        <v>120</v>
      </c>
      <c r="D667" s="185">
        <v>6040</v>
      </c>
      <c r="E667" s="188">
        <v>60040</v>
      </c>
      <c r="F667" s="9" t="s">
        <v>83</v>
      </c>
      <c r="G667" s="9" t="s">
        <v>5756</v>
      </c>
      <c r="H667" s="10">
        <v>110421</v>
      </c>
      <c r="I667" s="11">
        <v>25</v>
      </c>
      <c r="J667" s="24">
        <v>0</v>
      </c>
      <c r="K667" s="12"/>
      <c r="L667" s="14">
        <v>0</v>
      </c>
      <c r="M667" s="14"/>
      <c r="N667" s="21">
        <v>0</v>
      </c>
      <c r="O667" s="14"/>
      <c r="P667" s="21">
        <v>25690</v>
      </c>
      <c r="Q667" s="14"/>
      <c r="R667" s="21">
        <v>0</v>
      </c>
      <c r="S667" s="14"/>
      <c r="T667" s="21">
        <v>959234</v>
      </c>
      <c r="U667" s="14"/>
      <c r="V667" s="22">
        <v>984924</v>
      </c>
      <c r="W667" s="14"/>
      <c r="X667" s="5" t="str">
        <f t="shared" si="10"/>
        <v>No</v>
      </c>
      <c r="Y667" s="14"/>
      <c r="Z667" s="5"/>
      <c r="AA667" s="14"/>
      <c r="AB667" s="5"/>
      <c r="AC667" s="28"/>
      <c r="AD667" s="5"/>
      <c r="AE667" s="14"/>
      <c r="AF667" s="5"/>
      <c r="AG667" s="7"/>
    </row>
    <row r="668" spans="1:33" s="54" customFormat="1">
      <c r="A668" s="8" t="s">
        <v>1280</v>
      </c>
      <c r="B668" s="8" t="s">
        <v>1281</v>
      </c>
      <c r="C668" s="9" t="s">
        <v>141</v>
      </c>
      <c r="D668" s="185" t="s">
        <v>1282</v>
      </c>
      <c r="E668" s="188" t="s">
        <v>1283</v>
      </c>
      <c r="F668" s="9" t="s">
        <v>88</v>
      </c>
      <c r="G668" s="9" t="s">
        <v>147</v>
      </c>
      <c r="H668" s="10">
        <v>0</v>
      </c>
      <c r="I668" s="11">
        <v>25</v>
      </c>
      <c r="J668" s="24">
        <v>0</v>
      </c>
      <c r="K668" s="12"/>
      <c r="L668" s="14">
        <v>0</v>
      </c>
      <c r="M668" s="14"/>
      <c r="N668" s="21">
        <v>0</v>
      </c>
      <c r="O668" s="14"/>
      <c r="P668" s="21">
        <v>28402</v>
      </c>
      <c r="Q668" s="14"/>
      <c r="R668" s="21">
        <v>110058</v>
      </c>
      <c r="S668" s="14"/>
      <c r="T668" s="21">
        <v>550292</v>
      </c>
      <c r="U668" s="14"/>
      <c r="V668" s="22">
        <v>688752</v>
      </c>
      <c r="W668" s="14"/>
      <c r="X668" s="5" t="str">
        <f t="shared" si="10"/>
        <v>No</v>
      </c>
      <c r="Y668" s="14"/>
      <c r="Z668" s="5"/>
      <c r="AA668" s="14"/>
      <c r="AB668" s="5"/>
      <c r="AC668" s="28"/>
      <c r="AD668" s="5"/>
      <c r="AE668" s="14"/>
      <c r="AF668" s="5"/>
      <c r="AG668" s="7"/>
    </row>
    <row r="669" spans="1:33" s="54" customFormat="1">
      <c r="A669" s="8" t="s">
        <v>1131</v>
      </c>
      <c r="B669" s="8" t="s">
        <v>1132</v>
      </c>
      <c r="C669" s="9" t="s">
        <v>129</v>
      </c>
      <c r="D669" s="185">
        <v>4047</v>
      </c>
      <c r="E669" s="188">
        <v>40047</v>
      </c>
      <c r="F669" s="9" t="s">
        <v>83</v>
      </c>
      <c r="G669" s="9" t="s">
        <v>84</v>
      </c>
      <c r="H669" s="10">
        <v>128754</v>
      </c>
      <c r="I669" s="11">
        <v>25</v>
      </c>
      <c r="J669" s="24">
        <v>0</v>
      </c>
      <c r="K669" s="12"/>
      <c r="L669" s="14">
        <v>0</v>
      </c>
      <c r="M669" s="14"/>
      <c r="N669" s="21">
        <v>0</v>
      </c>
      <c r="O669" s="14"/>
      <c r="P669" s="21">
        <v>40748</v>
      </c>
      <c r="Q669" s="14"/>
      <c r="R669" s="21">
        <v>40748</v>
      </c>
      <c r="S669" s="14"/>
      <c r="T669" s="21">
        <v>325981</v>
      </c>
      <c r="U669" s="14"/>
      <c r="V669" s="22">
        <v>407477</v>
      </c>
      <c r="W669" s="14"/>
      <c r="X669" s="5" t="str">
        <f t="shared" si="10"/>
        <v>No</v>
      </c>
      <c r="Y669" s="14"/>
      <c r="Z669" s="5"/>
      <c r="AA669" s="14"/>
      <c r="AB669" s="5"/>
      <c r="AC669" s="28"/>
      <c r="AD669" s="5"/>
      <c r="AE669" s="14"/>
      <c r="AF669" s="5"/>
      <c r="AG669" s="7"/>
    </row>
    <row r="670" spans="1:33" s="54" customFormat="1">
      <c r="A670" s="8" t="s">
        <v>3400</v>
      </c>
      <c r="B670" s="8" t="s">
        <v>1111</v>
      </c>
      <c r="C670" s="9" t="s">
        <v>163</v>
      </c>
      <c r="D670" s="185">
        <v>1007</v>
      </c>
      <c r="E670" s="188">
        <v>10007</v>
      </c>
      <c r="F670" s="9" t="s">
        <v>98</v>
      </c>
      <c r="G670" s="9" t="s">
        <v>84</v>
      </c>
      <c r="H670" s="10">
        <v>59124</v>
      </c>
      <c r="I670" s="11">
        <v>25</v>
      </c>
      <c r="J670" s="24">
        <v>0</v>
      </c>
      <c r="K670" s="12"/>
      <c r="L670" s="14">
        <v>0</v>
      </c>
      <c r="M670" s="14"/>
      <c r="N670" s="21">
        <v>0</v>
      </c>
      <c r="O670" s="14"/>
      <c r="P670" s="21">
        <v>0</v>
      </c>
      <c r="Q670" s="14"/>
      <c r="R670" s="21">
        <v>284182</v>
      </c>
      <c r="S670" s="14"/>
      <c r="T670" s="21">
        <v>472178</v>
      </c>
      <c r="U670" s="14"/>
      <c r="V670" s="22">
        <v>756360</v>
      </c>
      <c r="W670" s="14"/>
      <c r="X670" s="5" t="str">
        <f t="shared" si="10"/>
        <v>No</v>
      </c>
      <c r="Y670" s="14"/>
      <c r="Z670" s="5"/>
      <c r="AA670" s="14"/>
      <c r="AB670" s="5"/>
      <c r="AC670" s="28"/>
      <c r="AD670" s="5"/>
      <c r="AE670" s="14"/>
      <c r="AF670" s="5"/>
      <c r="AG670" s="7"/>
    </row>
    <row r="671" spans="1:33" s="54" customFormat="1">
      <c r="A671" s="8" t="s">
        <v>1701</v>
      </c>
      <c r="B671" s="8" t="s">
        <v>1702</v>
      </c>
      <c r="C671" s="9" t="s">
        <v>112</v>
      </c>
      <c r="D671" s="185">
        <v>1119</v>
      </c>
      <c r="E671" s="188">
        <v>10119</v>
      </c>
      <c r="F671" s="9" t="s">
        <v>214</v>
      </c>
      <c r="G671" s="9" t="s">
        <v>5756</v>
      </c>
      <c r="H671" s="10">
        <v>88087</v>
      </c>
      <c r="I671" s="11">
        <v>25</v>
      </c>
      <c r="J671" s="24">
        <v>0</v>
      </c>
      <c r="K671" s="12"/>
      <c r="L671" s="14">
        <v>0</v>
      </c>
      <c r="M671" s="14"/>
      <c r="N671" s="21">
        <v>0</v>
      </c>
      <c r="O671" s="14"/>
      <c r="P671" s="21">
        <v>148345</v>
      </c>
      <c r="Q671" s="14"/>
      <c r="R671" s="21">
        <v>0</v>
      </c>
      <c r="S671" s="14"/>
      <c r="T671" s="21">
        <v>330120</v>
      </c>
      <c r="U671" s="14"/>
      <c r="V671" s="22">
        <v>478465</v>
      </c>
      <c r="W671" s="14"/>
      <c r="X671" s="5" t="str">
        <f t="shared" si="10"/>
        <v>No</v>
      </c>
      <c r="Y671" s="14"/>
      <c r="Z671" s="5"/>
      <c r="AA671" s="14"/>
      <c r="AB671" s="5"/>
      <c r="AC671" s="28"/>
      <c r="AD671" s="5"/>
      <c r="AE671" s="14"/>
      <c r="AF671" s="5"/>
      <c r="AG671" s="7"/>
    </row>
    <row r="672" spans="1:33" s="54" customFormat="1">
      <c r="A672" s="8" t="s">
        <v>451</v>
      </c>
      <c r="B672" s="8" t="s">
        <v>410</v>
      </c>
      <c r="C672" s="9" t="s">
        <v>91</v>
      </c>
      <c r="D672" s="185">
        <v>9086</v>
      </c>
      <c r="E672" s="188">
        <v>90086</v>
      </c>
      <c r="F672" s="9" t="s">
        <v>83</v>
      </c>
      <c r="G672" s="9" t="s">
        <v>84</v>
      </c>
      <c r="H672" s="10">
        <v>1932666</v>
      </c>
      <c r="I672" s="11">
        <v>25</v>
      </c>
      <c r="J672" s="24">
        <v>0</v>
      </c>
      <c r="K672" s="12"/>
      <c r="L672" s="14">
        <v>0</v>
      </c>
      <c r="M672" s="14"/>
      <c r="N672" s="21">
        <v>0</v>
      </c>
      <c r="O672" s="14"/>
      <c r="P672" s="21">
        <v>0</v>
      </c>
      <c r="Q672" s="14"/>
      <c r="R672" s="21">
        <v>258847</v>
      </c>
      <c r="S672" s="14"/>
      <c r="T672" s="21">
        <v>206963</v>
      </c>
      <c r="U672" s="14"/>
      <c r="V672" s="22">
        <v>465810</v>
      </c>
      <c r="W672" s="14"/>
      <c r="X672" s="5" t="str">
        <f t="shared" si="10"/>
        <v>No</v>
      </c>
      <c r="Y672" s="14"/>
      <c r="Z672" s="5"/>
      <c r="AA672" s="14"/>
      <c r="AB672" s="5"/>
      <c r="AC672" s="28"/>
      <c r="AD672" s="5"/>
      <c r="AE672" s="14"/>
      <c r="AF672" s="5"/>
      <c r="AG672" s="7"/>
    </row>
    <row r="673" spans="1:33" s="54" customFormat="1">
      <c r="A673" s="8" t="s">
        <v>2458</v>
      </c>
      <c r="B673" s="8" t="s">
        <v>2459</v>
      </c>
      <c r="C673" s="9" t="s">
        <v>46</v>
      </c>
      <c r="D673" s="185" t="s">
        <v>2460</v>
      </c>
      <c r="E673" s="188" t="s">
        <v>2461</v>
      </c>
      <c r="F673" s="9" t="s">
        <v>88</v>
      </c>
      <c r="G673" s="9" t="s">
        <v>147</v>
      </c>
      <c r="H673" s="10">
        <v>0</v>
      </c>
      <c r="I673" s="11">
        <v>25</v>
      </c>
      <c r="J673" s="24">
        <v>0</v>
      </c>
      <c r="K673" s="12"/>
      <c r="L673" s="14">
        <v>0</v>
      </c>
      <c r="M673" s="14"/>
      <c r="N673" s="21">
        <v>0</v>
      </c>
      <c r="O673" s="14"/>
      <c r="P673" s="21">
        <v>167207</v>
      </c>
      <c r="Q673" s="14"/>
      <c r="R673" s="21">
        <v>22552</v>
      </c>
      <c r="S673" s="14"/>
      <c r="T673" s="21">
        <v>590528</v>
      </c>
      <c r="U673" s="14"/>
      <c r="V673" s="22">
        <v>780287</v>
      </c>
      <c r="W673" s="14"/>
      <c r="X673" s="5" t="str">
        <f t="shared" si="10"/>
        <v>No</v>
      </c>
      <c r="Y673" s="14"/>
      <c r="Z673" s="5"/>
      <c r="AA673" s="14"/>
      <c r="AB673" s="5"/>
      <c r="AC673" s="28"/>
      <c r="AD673" s="5"/>
      <c r="AE673" s="14"/>
      <c r="AF673" s="5"/>
      <c r="AG673" s="7"/>
    </row>
    <row r="674" spans="1:33" s="54" customFormat="1">
      <c r="A674" s="8" t="s">
        <v>110</v>
      </c>
      <c r="B674" s="8" t="s">
        <v>111</v>
      </c>
      <c r="C674" s="9" t="s">
        <v>112</v>
      </c>
      <c r="D674" s="185">
        <v>1133</v>
      </c>
      <c r="E674" s="188">
        <v>10133</v>
      </c>
      <c r="F674" s="9" t="s">
        <v>113</v>
      </c>
      <c r="G674" s="9" t="s">
        <v>5756</v>
      </c>
      <c r="H674" s="10">
        <v>4181019</v>
      </c>
      <c r="I674" s="11">
        <v>25</v>
      </c>
      <c r="J674" s="24">
        <v>0</v>
      </c>
      <c r="K674" s="12"/>
      <c r="L674" s="14">
        <v>0</v>
      </c>
      <c r="M674" s="14"/>
      <c r="N674" s="21">
        <v>0</v>
      </c>
      <c r="O674" s="14"/>
      <c r="P674" s="21">
        <v>0</v>
      </c>
      <c r="Q674" s="14"/>
      <c r="R674" s="21">
        <v>0</v>
      </c>
      <c r="S674" s="14"/>
      <c r="T674" s="21">
        <v>710021</v>
      </c>
      <c r="U674" s="14"/>
      <c r="V674" s="22">
        <v>710021</v>
      </c>
      <c r="W674" s="14"/>
      <c r="X674" s="5" t="str">
        <f t="shared" si="10"/>
        <v>No</v>
      </c>
      <c r="Y674" s="14"/>
      <c r="Z674" s="5"/>
      <c r="AA674" s="14"/>
      <c r="AB674" s="5"/>
      <c r="AC674" s="28"/>
      <c r="AD674" s="5"/>
      <c r="AE674" s="14"/>
      <c r="AF674" s="5"/>
      <c r="AG674" s="7"/>
    </row>
    <row r="675" spans="1:33" s="54" customFormat="1">
      <c r="A675" s="8" t="s">
        <v>689</v>
      </c>
      <c r="B675" s="8" t="s">
        <v>690</v>
      </c>
      <c r="C675" s="9" t="s">
        <v>124</v>
      </c>
      <c r="D675" s="185">
        <v>6109</v>
      </c>
      <c r="E675" s="188">
        <v>60109</v>
      </c>
      <c r="F675" s="9" t="s">
        <v>83</v>
      </c>
      <c r="G675" s="9" t="s">
        <v>5756</v>
      </c>
      <c r="H675" s="10">
        <v>91151</v>
      </c>
      <c r="I675" s="11">
        <v>25</v>
      </c>
      <c r="J675" s="24">
        <v>0</v>
      </c>
      <c r="K675" s="12"/>
      <c r="L675" s="14">
        <v>0</v>
      </c>
      <c r="M675" s="14"/>
      <c r="N675" s="21">
        <v>0</v>
      </c>
      <c r="O675" s="14"/>
      <c r="P675" s="21">
        <v>0</v>
      </c>
      <c r="Q675" s="14"/>
      <c r="R675" s="21">
        <v>0</v>
      </c>
      <c r="S675" s="14"/>
      <c r="T675" s="21">
        <v>0</v>
      </c>
      <c r="U675" s="14"/>
      <c r="V675" s="22">
        <v>0</v>
      </c>
      <c r="W675" s="14"/>
      <c r="X675" s="5" t="str">
        <f t="shared" si="10"/>
        <v>No</v>
      </c>
      <c r="Y675" s="14"/>
      <c r="Z675" s="5"/>
      <c r="AA675" s="14"/>
      <c r="AB675" s="5"/>
      <c r="AC675" s="28"/>
      <c r="AD675" s="5"/>
      <c r="AE675" s="14"/>
      <c r="AF675" s="5"/>
      <c r="AG675" s="7"/>
    </row>
    <row r="676" spans="1:33" s="54" customFormat="1">
      <c r="A676" s="8" t="s">
        <v>2750</v>
      </c>
      <c r="B676" s="8" t="s">
        <v>2751</v>
      </c>
      <c r="C676" s="9" t="s">
        <v>65</v>
      </c>
      <c r="D676" s="185" t="s">
        <v>2752</v>
      </c>
      <c r="E676" s="188" t="s">
        <v>2753</v>
      </c>
      <c r="F676" s="9" t="s">
        <v>157</v>
      </c>
      <c r="G676" s="9" t="s">
        <v>147</v>
      </c>
      <c r="H676" s="10">
        <v>0</v>
      </c>
      <c r="I676" s="11">
        <v>25</v>
      </c>
      <c r="J676" s="24">
        <v>0</v>
      </c>
      <c r="K676" s="12"/>
      <c r="L676" s="14">
        <v>0</v>
      </c>
      <c r="M676" s="14"/>
      <c r="N676" s="21">
        <v>0</v>
      </c>
      <c r="O676" s="14"/>
      <c r="P676" s="21">
        <v>18029</v>
      </c>
      <c r="Q676" s="14"/>
      <c r="R676" s="21">
        <v>26164</v>
      </c>
      <c r="S676" s="14"/>
      <c r="T676" s="21">
        <v>104659</v>
      </c>
      <c r="U676" s="14"/>
      <c r="V676" s="22">
        <v>148852</v>
      </c>
      <c r="W676" s="14"/>
      <c r="X676" s="5" t="str">
        <f t="shared" si="10"/>
        <v>No</v>
      </c>
      <c r="Y676" s="14"/>
      <c r="Z676" s="5"/>
      <c r="AA676" s="14"/>
      <c r="AB676" s="5"/>
      <c r="AC676" s="28"/>
      <c r="AD676" s="5"/>
      <c r="AE676" s="14"/>
      <c r="AF676" s="5"/>
      <c r="AG676" s="7"/>
    </row>
    <row r="677" spans="1:33" s="54" customFormat="1">
      <c r="A677" s="8" t="s">
        <v>3100</v>
      </c>
      <c r="B677" s="8" t="s">
        <v>3101</v>
      </c>
      <c r="C677" s="9" t="s">
        <v>171</v>
      </c>
      <c r="D677" s="185" t="s">
        <v>3102</v>
      </c>
      <c r="E677" s="188" t="s">
        <v>3103</v>
      </c>
      <c r="F677" s="9" t="s">
        <v>157</v>
      </c>
      <c r="G677" s="9" t="s">
        <v>147</v>
      </c>
      <c r="H677" s="10">
        <v>0</v>
      </c>
      <c r="I677" s="11">
        <v>25</v>
      </c>
      <c r="J677" s="24">
        <v>0</v>
      </c>
      <c r="K677" s="12"/>
      <c r="L677" s="14">
        <v>0</v>
      </c>
      <c r="M677" s="14"/>
      <c r="N677" s="21">
        <v>0</v>
      </c>
      <c r="O677" s="14"/>
      <c r="P677" s="21">
        <v>0</v>
      </c>
      <c r="Q677" s="14"/>
      <c r="R677" s="21">
        <v>95156</v>
      </c>
      <c r="S677" s="14"/>
      <c r="T677" s="21">
        <v>70000</v>
      </c>
      <c r="U677" s="14"/>
      <c r="V677" s="22">
        <v>165156</v>
      </c>
      <c r="W677" s="14"/>
      <c r="X677" s="5" t="str">
        <f t="shared" si="10"/>
        <v>No</v>
      </c>
      <c r="Y677" s="14"/>
      <c r="Z677" s="5"/>
      <c r="AA677" s="14"/>
      <c r="AB677" s="5"/>
      <c r="AC677" s="28"/>
      <c r="AD677" s="5"/>
      <c r="AE677" s="14"/>
      <c r="AF677" s="5"/>
      <c r="AG677" s="7"/>
    </row>
    <row r="678" spans="1:33" s="54" customFormat="1">
      <c r="A678" s="8" t="s">
        <v>1954</v>
      </c>
      <c r="B678" s="8" t="s">
        <v>1955</v>
      </c>
      <c r="C678" s="9" t="s">
        <v>466</v>
      </c>
      <c r="D678" s="185">
        <v>5093</v>
      </c>
      <c r="E678" s="188">
        <v>50093</v>
      </c>
      <c r="F678" s="9" t="s">
        <v>88</v>
      </c>
      <c r="G678" s="9" t="s">
        <v>5756</v>
      </c>
      <c r="H678" s="10">
        <v>72852</v>
      </c>
      <c r="I678" s="11">
        <v>24</v>
      </c>
      <c r="J678" s="24">
        <v>0</v>
      </c>
      <c r="K678" s="12"/>
      <c r="L678" s="14">
        <v>0</v>
      </c>
      <c r="M678" s="14"/>
      <c r="N678" s="21">
        <v>0</v>
      </c>
      <c r="O678" s="14"/>
      <c r="P678" s="21">
        <v>0</v>
      </c>
      <c r="Q678" s="14"/>
      <c r="R678" s="21">
        <v>0</v>
      </c>
      <c r="S678" s="14"/>
      <c r="T678" s="21">
        <v>967000</v>
      </c>
      <c r="U678" s="14"/>
      <c r="V678" s="22">
        <v>967000</v>
      </c>
      <c r="W678" s="14"/>
      <c r="X678" s="5" t="str">
        <f t="shared" si="10"/>
        <v>No</v>
      </c>
      <c r="Y678" s="14"/>
      <c r="Z678" s="5"/>
      <c r="AA678" s="14"/>
      <c r="AB678" s="5"/>
      <c r="AC678" s="28"/>
      <c r="AD678" s="5"/>
      <c r="AE678" s="14"/>
      <c r="AF678" s="5"/>
      <c r="AG678" s="7"/>
    </row>
    <row r="679" spans="1:33" s="54" customFormat="1">
      <c r="A679" s="8" t="s">
        <v>1163</v>
      </c>
      <c r="B679" s="8" t="s">
        <v>1164</v>
      </c>
      <c r="C679" s="9" t="s">
        <v>42</v>
      </c>
      <c r="D679" s="185">
        <v>2005</v>
      </c>
      <c r="E679" s="188">
        <v>20005</v>
      </c>
      <c r="F679" s="9" t="s">
        <v>83</v>
      </c>
      <c r="G679" s="9" t="s">
        <v>5756</v>
      </c>
      <c r="H679" s="10">
        <v>67983</v>
      </c>
      <c r="I679" s="11">
        <v>24</v>
      </c>
      <c r="J679" s="24">
        <v>0</v>
      </c>
      <c r="K679" s="12"/>
      <c r="L679" s="14">
        <v>0</v>
      </c>
      <c r="M679" s="14"/>
      <c r="N679" s="21">
        <v>0</v>
      </c>
      <c r="O679" s="14"/>
      <c r="P679" s="21">
        <v>16062</v>
      </c>
      <c r="Q679" s="14"/>
      <c r="R679" s="21">
        <v>16061</v>
      </c>
      <c r="S679" s="14"/>
      <c r="T679" s="21">
        <v>128490</v>
      </c>
      <c r="U679" s="14"/>
      <c r="V679" s="22">
        <v>160613</v>
      </c>
      <c r="W679" s="14"/>
      <c r="X679" s="5" t="str">
        <f t="shared" si="10"/>
        <v>No</v>
      </c>
      <c r="Y679" s="14"/>
      <c r="Z679" s="5"/>
      <c r="AA679" s="14"/>
      <c r="AB679" s="5"/>
      <c r="AC679" s="28"/>
      <c r="AD679" s="5"/>
      <c r="AE679" s="14"/>
      <c r="AF679" s="5"/>
      <c r="AG679" s="7"/>
    </row>
    <row r="680" spans="1:33" s="54" customFormat="1">
      <c r="A680" s="8" t="s">
        <v>6562</v>
      </c>
      <c r="B680" s="8" t="s">
        <v>304</v>
      </c>
      <c r="C680" s="9" t="s">
        <v>178</v>
      </c>
      <c r="D680" s="185" t="s">
        <v>1593</v>
      </c>
      <c r="E680" s="188" t="s">
        <v>1594</v>
      </c>
      <c r="F680" s="9" t="s">
        <v>83</v>
      </c>
      <c r="G680" s="9" t="s">
        <v>147</v>
      </c>
      <c r="H680" s="10">
        <v>0</v>
      </c>
      <c r="I680" s="11">
        <v>24</v>
      </c>
      <c r="J680" s="24">
        <v>0</v>
      </c>
      <c r="K680" s="12"/>
      <c r="L680" s="14">
        <v>0</v>
      </c>
      <c r="M680" s="14"/>
      <c r="N680" s="21">
        <v>0</v>
      </c>
      <c r="O680" s="14"/>
      <c r="P680" s="21">
        <v>0</v>
      </c>
      <c r="Q680" s="14"/>
      <c r="R680" s="21">
        <v>82478</v>
      </c>
      <c r="S680" s="14"/>
      <c r="T680" s="21">
        <v>329917</v>
      </c>
      <c r="U680" s="14"/>
      <c r="V680" s="22">
        <v>412395</v>
      </c>
      <c r="W680" s="14"/>
      <c r="X680" s="5" t="str">
        <f t="shared" si="10"/>
        <v>No</v>
      </c>
      <c r="Y680" s="14"/>
      <c r="Z680" s="5"/>
      <c r="AA680" s="14"/>
      <c r="AB680" s="5"/>
      <c r="AC680" s="28"/>
      <c r="AD680" s="5"/>
      <c r="AE680" s="14"/>
      <c r="AF680" s="5"/>
      <c r="AG680" s="7"/>
    </row>
    <row r="681" spans="1:33" s="54" customFormat="1">
      <c r="A681" s="8" t="s">
        <v>5178</v>
      </c>
      <c r="B681" s="8" t="s">
        <v>5179</v>
      </c>
      <c r="C681" s="9" t="s">
        <v>235</v>
      </c>
      <c r="D681" s="185">
        <v>4143</v>
      </c>
      <c r="E681" s="188">
        <v>40143</v>
      </c>
      <c r="F681" s="9" t="s">
        <v>83</v>
      </c>
      <c r="G681" s="9" t="s">
        <v>5756</v>
      </c>
      <c r="H681" s="10">
        <v>884891</v>
      </c>
      <c r="I681" s="11">
        <v>24</v>
      </c>
      <c r="J681" s="24">
        <v>0</v>
      </c>
      <c r="K681" s="12"/>
      <c r="L681" s="14">
        <v>0</v>
      </c>
      <c r="M681" s="14"/>
      <c r="N681" s="21">
        <v>0</v>
      </c>
      <c r="O681" s="14"/>
      <c r="P681" s="21">
        <v>0</v>
      </c>
      <c r="Q681" s="14"/>
      <c r="R681" s="21">
        <v>0</v>
      </c>
      <c r="S681" s="14"/>
      <c r="T681" s="21">
        <v>0</v>
      </c>
      <c r="U681" s="14"/>
      <c r="V681" s="22">
        <v>0</v>
      </c>
      <c r="W681" s="14"/>
      <c r="X681" s="5" t="str">
        <f t="shared" si="10"/>
        <v>No</v>
      </c>
      <c r="Y681" s="14"/>
      <c r="Z681" s="5"/>
      <c r="AA681" s="14"/>
      <c r="AB681" s="5"/>
      <c r="AC681" s="28"/>
      <c r="AD681" s="5"/>
      <c r="AE681" s="14"/>
      <c r="AF681" s="5"/>
      <c r="AG681" s="7"/>
    </row>
    <row r="682" spans="1:33" s="54" customFormat="1">
      <c r="A682" s="8" t="s">
        <v>3638</v>
      </c>
      <c r="B682" s="8" t="s">
        <v>372</v>
      </c>
      <c r="C682" s="9" t="s">
        <v>79</v>
      </c>
      <c r="D682" s="185">
        <v>9242</v>
      </c>
      <c r="E682" s="188">
        <v>90242</v>
      </c>
      <c r="F682" s="9" t="s">
        <v>157</v>
      </c>
      <c r="G682" s="9" t="s">
        <v>84</v>
      </c>
      <c r="H682" s="10">
        <v>1886011</v>
      </c>
      <c r="I682" s="11">
        <v>24</v>
      </c>
      <c r="J682" s="24">
        <v>3060915</v>
      </c>
      <c r="K682" s="12"/>
      <c r="L682" s="14">
        <v>1060797</v>
      </c>
      <c r="M682" s="14"/>
      <c r="N682" s="21">
        <v>0</v>
      </c>
      <c r="O682" s="14"/>
      <c r="P682" s="21">
        <v>0</v>
      </c>
      <c r="Q682" s="14"/>
      <c r="R682" s="21">
        <v>0</v>
      </c>
      <c r="S682" s="14"/>
      <c r="T682" s="21">
        <v>0</v>
      </c>
      <c r="U682" s="14"/>
      <c r="V682" s="22">
        <v>4121712</v>
      </c>
      <c r="W682" s="14"/>
      <c r="X682" s="5" t="str">
        <f t="shared" si="10"/>
        <v>No</v>
      </c>
      <c r="Y682" s="14"/>
      <c r="Z682" s="5"/>
      <c r="AA682" s="14"/>
      <c r="AB682" s="5"/>
      <c r="AC682" s="28"/>
      <c r="AD682" s="5"/>
      <c r="AE682" s="14"/>
      <c r="AF682" s="5"/>
      <c r="AG682" s="7"/>
    </row>
    <row r="683" spans="1:33" s="54" customFormat="1">
      <c r="A683" s="8" t="s">
        <v>3017</v>
      </c>
      <c r="B683" s="8" t="s">
        <v>6428</v>
      </c>
      <c r="C683" s="9" t="s">
        <v>217</v>
      </c>
      <c r="D683" s="185" t="s">
        <v>3018</v>
      </c>
      <c r="E683" s="188" t="s">
        <v>3019</v>
      </c>
      <c r="F683" s="9" t="s">
        <v>83</v>
      </c>
      <c r="G683" s="9" t="s">
        <v>147</v>
      </c>
      <c r="H683" s="10">
        <v>0</v>
      </c>
      <c r="I683" s="11">
        <v>24</v>
      </c>
      <c r="J683" s="24">
        <v>0</v>
      </c>
      <c r="K683" s="12"/>
      <c r="L683" s="14">
        <v>0</v>
      </c>
      <c r="M683" s="14"/>
      <c r="N683" s="21">
        <v>0</v>
      </c>
      <c r="O683" s="14"/>
      <c r="P683" s="21">
        <v>0</v>
      </c>
      <c r="Q683" s="14"/>
      <c r="R683" s="21">
        <v>0</v>
      </c>
      <c r="S683" s="14"/>
      <c r="T683" s="21">
        <v>0</v>
      </c>
      <c r="U683" s="14"/>
      <c r="V683" s="22">
        <v>0</v>
      </c>
      <c r="W683" s="14"/>
      <c r="X683" s="5" t="str">
        <f t="shared" si="10"/>
        <v>No</v>
      </c>
      <c r="Y683" s="14"/>
      <c r="Z683" s="5"/>
      <c r="AA683" s="14"/>
      <c r="AB683" s="5"/>
      <c r="AC683" s="28"/>
      <c r="AD683" s="5"/>
      <c r="AE683" s="14"/>
      <c r="AF683" s="5"/>
      <c r="AG683" s="7"/>
    </row>
    <row r="684" spans="1:33" s="54" customFormat="1">
      <c r="A684" s="8" t="s">
        <v>5240</v>
      </c>
      <c r="B684" s="8" t="s">
        <v>5241</v>
      </c>
      <c r="C684" s="9" t="s">
        <v>168</v>
      </c>
      <c r="D684" s="185" t="s">
        <v>5242</v>
      </c>
      <c r="E684" s="188" t="s">
        <v>5243</v>
      </c>
      <c r="F684" s="9" t="s">
        <v>83</v>
      </c>
      <c r="G684" s="9" t="s">
        <v>147</v>
      </c>
      <c r="H684" s="10">
        <v>0</v>
      </c>
      <c r="I684" s="11">
        <v>24</v>
      </c>
      <c r="J684" s="24">
        <v>0</v>
      </c>
      <c r="K684" s="12"/>
      <c r="L684" s="14">
        <v>130077</v>
      </c>
      <c r="M684" s="14"/>
      <c r="N684" s="21">
        <v>0</v>
      </c>
      <c r="O684" s="14"/>
      <c r="P684" s="21">
        <v>569</v>
      </c>
      <c r="Q684" s="14"/>
      <c r="R684" s="21">
        <v>47073</v>
      </c>
      <c r="S684" s="14"/>
      <c r="T684" s="21">
        <v>766685</v>
      </c>
      <c r="U684" s="14"/>
      <c r="V684" s="22">
        <v>944404</v>
      </c>
      <c r="W684" s="14"/>
      <c r="X684" s="5" t="str">
        <f t="shared" si="10"/>
        <v>No</v>
      </c>
      <c r="Y684" s="14"/>
      <c r="Z684" s="5"/>
      <c r="AA684" s="14"/>
      <c r="AB684" s="5"/>
      <c r="AC684" s="28"/>
      <c r="AD684" s="5"/>
      <c r="AE684" s="14"/>
      <c r="AF684" s="5"/>
      <c r="AG684" s="7"/>
    </row>
    <row r="685" spans="1:33" s="54" customFormat="1">
      <c r="A685" s="8" t="s">
        <v>6155</v>
      </c>
      <c r="B685" s="8" t="s">
        <v>1372</v>
      </c>
      <c r="C685" s="9" t="s">
        <v>278</v>
      </c>
      <c r="D685" s="185"/>
      <c r="E685" s="188">
        <v>70044</v>
      </c>
      <c r="F685" s="9" t="s">
        <v>214</v>
      </c>
      <c r="G685" s="9" t="s">
        <v>84</v>
      </c>
      <c r="H685" s="10">
        <v>88053</v>
      </c>
      <c r="I685" s="11">
        <v>24</v>
      </c>
      <c r="J685" s="24">
        <v>1035936</v>
      </c>
      <c r="K685" s="12"/>
      <c r="L685" s="14">
        <v>194455</v>
      </c>
      <c r="M685" s="14"/>
      <c r="N685" s="21">
        <v>0</v>
      </c>
      <c r="O685" s="14"/>
      <c r="P685" s="21">
        <v>0</v>
      </c>
      <c r="Q685" s="14"/>
      <c r="R685" s="21">
        <v>0</v>
      </c>
      <c r="S685" s="14"/>
      <c r="T685" s="21">
        <v>0</v>
      </c>
      <c r="U685" s="14"/>
      <c r="V685" s="22">
        <v>1230391</v>
      </c>
      <c r="W685" s="14"/>
      <c r="X685" s="5" t="str">
        <f t="shared" si="10"/>
        <v>No</v>
      </c>
      <c r="Y685" s="14"/>
      <c r="Z685" s="5"/>
      <c r="AA685" s="14"/>
      <c r="AB685" s="5"/>
      <c r="AC685" s="28"/>
      <c r="AD685" s="5"/>
      <c r="AE685" s="14"/>
      <c r="AF685" s="5"/>
      <c r="AG685" s="7"/>
    </row>
    <row r="686" spans="1:33" s="54" customFormat="1">
      <c r="A686" s="8" t="s">
        <v>1972</v>
      </c>
      <c r="B686" s="8" t="s">
        <v>1457</v>
      </c>
      <c r="C686" s="9" t="s">
        <v>150</v>
      </c>
      <c r="D686" s="185" t="s">
        <v>1973</v>
      </c>
      <c r="E686" s="188">
        <v>60003</v>
      </c>
      <c r="F686" s="9" t="s">
        <v>36</v>
      </c>
      <c r="G686" s="9" t="s">
        <v>5756</v>
      </c>
      <c r="H686" s="10">
        <v>0</v>
      </c>
      <c r="I686" s="11">
        <v>24</v>
      </c>
      <c r="J686" s="24">
        <v>0</v>
      </c>
      <c r="K686" s="12"/>
      <c r="L686" s="14">
        <v>0</v>
      </c>
      <c r="M686" s="14"/>
      <c r="N686" s="21">
        <v>0</v>
      </c>
      <c r="O686" s="14"/>
      <c r="P686" s="21">
        <v>33334</v>
      </c>
      <c r="Q686" s="14"/>
      <c r="R686" s="21">
        <v>0</v>
      </c>
      <c r="S686" s="14"/>
      <c r="T686" s="21">
        <v>486978</v>
      </c>
      <c r="U686" s="14"/>
      <c r="V686" s="22">
        <v>520312</v>
      </c>
      <c r="W686" s="14"/>
      <c r="X686" s="5" t="str">
        <f t="shared" si="10"/>
        <v>No</v>
      </c>
      <c r="Y686" s="14"/>
      <c r="Z686" s="5"/>
      <c r="AA686" s="14"/>
      <c r="AB686" s="5"/>
      <c r="AC686" s="28"/>
      <c r="AD686" s="5"/>
      <c r="AE686" s="14"/>
      <c r="AF686" s="5"/>
      <c r="AG686" s="7"/>
    </row>
    <row r="687" spans="1:33" s="54" customFormat="1">
      <c r="A687" s="8" t="s">
        <v>1040</v>
      </c>
      <c r="B687" s="8" t="s">
        <v>1041</v>
      </c>
      <c r="C687" s="9" t="s">
        <v>91</v>
      </c>
      <c r="D687" s="185">
        <v>9168</v>
      </c>
      <c r="E687" s="188">
        <v>90168</v>
      </c>
      <c r="F687" s="9" t="s">
        <v>83</v>
      </c>
      <c r="G687" s="9" t="s">
        <v>5756</v>
      </c>
      <c r="H687" s="10">
        <v>1723634</v>
      </c>
      <c r="I687" s="11">
        <v>24</v>
      </c>
      <c r="J687" s="24">
        <v>0</v>
      </c>
      <c r="K687" s="12"/>
      <c r="L687" s="14">
        <v>0</v>
      </c>
      <c r="M687" s="14"/>
      <c r="N687" s="21">
        <v>0</v>
      </c>
      <c r="O687" s="14"/>
      <c r="P687" s="21">
        <v>175378</v>
      </c>
      <c r="Q687" s="14"/>
      <c r="R687" s="21">
        <v>1512262</v>
      </c>
      <c r="S687" s="14"/>
      <c r="T687" s="21">
        <v>1761457</v>
      </c>
      <c r="U687" s="14"/>
      <c r="V687" s="22">
        <v>3449097</v>
      </c>
      <c r="W687" s="14"/>
      <c r="X687" s="5" t="str">
        <f t="shared" si="10"/>
        <v>No</v>
      </c>
      <c r="Y687" s="14"/>
      <c r="Z687" s="5"/>
      <c r="AA687" s="14"/>
      <c r="AB687" s="5"/>
      <c r="AC687" s="28"/>
      <c r="AD687" s="5"/>
      <c r="AE687" s="14"/>
      <c r="AF687" s="5"/>
      <c r="AG687" s="7"/>
    </row>
    <row r="688" spans="1:33" s="54" customFormat="1">
      <c r="A688" s="8" t="s">
        <v>231</v>
      </c>
      <c r="B688" s="8" t="s">
        <v>232</v>
      </c>
      <c r="C688" s="9" t="s">
        <v>233</v>
      </c>
      <c r="D688" s="185">
        <v>3089</v>
      </c>
      <c r="E688" s="188">
        <v>30089</v>
      </c>
      <c r="F688" s="9" t="s">
        <v>88</v>
      </c>
      <c r="G688" s="9" t="s">
        <v>5756</v>
      </c>
      <c r="H688" s="10">
        <v>70350</v>
      </c>
      <c r="I688" s="11">
        <v>24</v>
      </c>
      <c r="J688" s="24">
        <v>0</v>
      </c>
      <c r="K688" s="12"/>
      <c r="L688" s="14">
        <v>750087</v>
      </c>
      <c r="M688" s="14"/>
      <c r="N688" s="21">
        <v>0</v>
      </c>
      <c r="O688" s="14"/>
      <c r="P688" s="21">
        <v>579169</v>
      </c>
      <c r="Q688" s="14"/>
      <c r="R688" s="21">
        <v>0</v>
      </c>
      <c r="S688" s="14"/>
      <c r="T688" s="21">
        <v>112698</v>
      </c>
      <c r="U688" s="14"/>
      <c r="V688" s="22">
        <v>1441954</v>
      </c>
      <c r="W688" s="14"/>
      <c r="X688" s="5" t="str">
        <f t="shared" si="10"/>
        <v>No</v>
      </c>
      <c r="Y688" s="14"/>
      <c r="Z688" s="5"/>
      <c r="AA688" s="14"/>
      <c r="AB688" s="5"/>
      <c r="AC688" s="28"/>
      <c r="AD688" s="5"/>
      <c r="AE688" s="14"/>
      <c r="AF688" s="5"/>
      <c r="AG688" s="7"/>
    </row>
    <row r="689" spans="1:33" s="54" customFormat="1">
      <c r="A689" s="8" t="s">
        <v>1321</v>
      </c>
      <c r="B689" s="8" t="s">
        <v>1266</v>
      </c>
      <c r="C689" s="9" t="s">
        <v>141</v>
      </c>
      <c r="D689" s="185" t="s">
        <v>1322</v>
      </c>
      <c r="E689" s="188" t="s">
        <v>1323</v>
      </c>
      <c r="F689" s="9" t="s">
        <v>157</v>
      </c>
      <c r="G689" s="9" t="s">
        <v>147</v>
      </c>
      <c r="H689" s="10">
        <v>0</v>
      </c>
      <c r="I689" s="11">
        <v>24</v>
      </c>
      <c r="J689" s="24">
        <v>0</v>
      </c>
      <c r="K689" s="12"/>
      <c r="L689" s="14">
        <v>0</v>
      </c>
      <c r="M689" s="14"/>
      <c r="N689" s="21">
        <v>0</v>
      </c>
      <c r="O689" s="14"/>
      <c r="P689" s="21">
        <v>22068</v>
      </c>
      <c r="Q689" s="14"/>
      <c r="R689" s="21">
        <v>88276</v>
      </c>
      <c r="S689" s="14"/>
      <c r="T689" s="21">
        <v>441379</v>
      </c>
      <c r="U689" s="14"/>
      <c r="V689" s="22">
        <v>551723</v>
      </c>
      <c r="W689" s="14"/>
      <c r="X689" s="5" t="str">
        <f t="shared" si="10"/>
        <v>No</v>
      </c>
      <c r="Y689" s="14"/>
      <c r="Z689" s="5"/>
      <c r="AA689" s="14"/>
      <c r="AB689" s="5"/>
      <c r="AC689" s="28"/>
      <c r="AD689" s="5"/>
      <c r="AE689" s="14"/>
      <c r="AF689" s="5"/>
      <c r="AG689" s="7"/>
    </row>
    <row r="690" spans="1:33" s="54" customFormat="1">
      <c r="A690" s="8" t="s">
        <v>5979</v>
      </c>
      <c r="B690" s="8" t="s">
        <v>3859</v>
      </c>
      <c r="C690" s="9" t="s">
        <v>46</v>
      </c>
      <c r="D690" s="185">
        <v>5218</v>
      </c>
      <c r="E690" s="188">
        <v>50515</v>
      </c>
      <c r="F690" s="9" t="s">
        <v>214</v>
      </c>
      <c r="G690" s="9" t="s">
        <v>84</v>
      </c>
      <c r="H690" s="10">
        <v>2650890</v>
      </c>
      <c r="I690" s="11">
        <v>24</v>
      </c>
      <c r="J690" s="24">
        <v>0</v>
      </c>
      <c r="K690" s="12"/>
      <c r="L690" s="14">
        <v>179787</v>
      </c>
      <c r="M690" s="14"/>
      <c r="N690" s="21">
        <v>0</v>
      </c>
      <c r="O690" s="14"/>
      <c r="P690" s="21">
        <v>0</v>
      </c>
      <c r="Q690" s="14"/>
      <c r="R690" s="21">
        <v>0</v>
      </c>
      <c r="S690" s="14"/>
      <c r="T690" s="21">
        <v>0</v>
      </c>
      <c r="U690" s="14"/>
      <c r="V690" s="22">
        <v>179787</v>
      </c>
      <c r="W690" s="14"/>
      <c r="X690" s="5" t="str">
        <f t="shared" si="10"/>
        <v>No</v>
      </c>
      <c r="Y690" s="14"/>
      <c r="Z690" s="5"/>
      <c r="AA690" s="14"/>
      <c r="AB690" s="5"/>
      <c r="AC690" s="28"/>
      <c r="AD690" s="5"/>
      <c r="AE690" s="14"/>
      <c r="AF690" s="5"/>
      <c r="AG690" s="7"/>
    </row>
    <row r="691" spans="1:33" s="54" customFormat="1">
      <c r="A691" s="8" t="s">
        <v>286</v>
      </c>
      <c r="B691" s="8" t="s">
        <v>287</v>
      </c>
      <c r="C691" s="9" t="s">
        <v>288</v>
      </c>
      <c r="D691" s="185">
        <v>3095</v>
      </c>
      <c r="E691" s="188">
        <v>30095</v>
      </c>
      <c r="F691" s="9" t="s">
        <v>88</v>
      </c>
      <c r="G691" s="9" t="s">
        <v>84</v>
      </c>
      <c r="H691" s="10">
        <v>77086</v>
      </c>
      <c r="I691" s="11">
        <v>24</v>
      </c>
      <c r="J691" s="24">
        <v>0</v>
      </c>
      <c r="K691" s="12"/>
      <c r="L691" s="14">
        <v>0</v>
      </c>
      <c r="M691" s="14"/>
      <c r="N691" s="21">
        <v>0</v>
      </c>
      <c r="O691" s="14"/>
      <c r="P691" s="21">
        <v>3545</v>
      </c>
      <c r="Q691" s="14"/>
      <c r="R691" s="21">
        <v>340190</v>
      </c>
      <c r="S691" s="14"/>
      <c r="T691" s="21">
        <v>0</v>
      </c>
      <c r="U691" s="14"/>
      <c r="V691" s="22">
        <v>343735</v>
      </c>
      <c r="W691" s="14"/>
      <c r="X691" s="5" t="str">
        <f t="shared" si="10"/>
        <v>No</v>
      </c>
      <c r="Y691" s="14"/>
      <c r="Z691" s="5"/>
      <c r="AA691" s="14"/>
      <c r="AB691" s="5"/>
      <c r="AC691" s="28"/>
      <c r="AD691" s="5"/>
      <c r="AE691" s="14"/>
      <c r="AF691" s="5"/>
      <c r="AG691" s="7"/>
    </row>
    <row r="692" spans="1:33" s="54" customFormat="1">
      <c r="A692" s="8" t="s">
        <v>5278</v>
      </c>
      <c r="B692" s="8" t="s">
        <v>4555</v>
      </c>
      <c r="C692" s="9" t="s">
        <v>454</v>
      </c>
      <c r="D692" s="185">
        <v>8007</v>
      </c>
      <c r="E692" s="188">
        <v>80007</v>
      </c>
      <c r="F692" s="9" t="s">
        <v>83</v>
      </c>
      <c r="G692" s="9" t="s">
        <v>84</v>
      </c>
      <c r="H692" s="10">
        <v>136550</v>
      </c>
      <c r="I692" s="11">
        <v>24</v>
      </c>
      <c r="J692" s="24">
        <v>0</v>
      </c>
      <c r="K692" s="12"/>
      <c r="L692" s="14">
        <v>0</v>
      </c>
      <c r="M692" s="14"/>
      <c r="N692" s="21">
        <v>0</v>
      </c>
      <c r="O692" s="14"/>
      <c r="P692" s="21">
        <v>0</v>
      </c>
      <c r="Q692" s="14"/>
      <c r="R692" s="21">
        <v>0</v>
      </c>
      <c r="S692" s="14"/>
      <c r="T692" s="21">
        <v>0</v>
      </c>
      <c r="U692" s="14"/>
      <c r="V692" s="22">
        <v>0</v>
      </c>
      <c r="W692" s="14"/>
      <c r="X692" s="5" t="str">
        <f t="shared" si="10"/>
        <v>No</v>
      </c>
      <c r="Y692" s="14"/>
      <c r="Z692" s="5"/>
      <c r="AA692" s="14"/>
      <c r="AB692" s="5"/>
      <c r="AC692" s="28"/>
      <c r="AD692" s="5"/>
      <c r="AE692" s="14"/>
      <c r="AF692" s="5"/>
      <c r="AG692" s="7"/>
    </row>
    <row r="693" spans="1:33" s="54" customFormat="1">
      <c r="A693" s="8" t="s">
        <v>1480</v>
      </c>
      <c r="B693" s="8" t="s">
        <v>6423</v>
      </c>
      <c r="C693" s="9" t="s">
        <v>178</v>
      </c>
      <c r="D693" s="185" t="s">
        <v>1481</v>
      </c>
      <c r="E693" s="188" t="s">
        <v>1482</v>
      </c>
      <c r="F693" s="9" t="s">
        <v>88</v>
      </c>
      <c r="G693" s="9" t="s">
        <v>147</v>
      </c>
      <c r="H693" s="10">
        <v>0</v>
      </c>
      <c r="I693" s="11">
        <v>24</v>
      </c>
      <c r="J693" s="24">
        <v>0</v>
      </c>
      <c r="K693" s="12"/>
      <c r="L693" s="14">
        <v>0</v>
      </c>
      <c r="M693" s="14"/>
      <c r="N693" s="21">
        <v>0</v>
      </c>
      <c r="O693" s="14"/>
      <c r="P693" s="21">
        <v>0</v>
      </c>
      <c r="Q693" s="14"/>
      <c r="R693" s="21">
        <v>299304</v>
      </c>
      <c r="S693" s="14"/>
      <c r="T693" s="21">
        <v>1200657</v>
      </c>
      <c r="U693" s="14"/>
      <c r="V693" s="22">
        <v>1499961</v>
      </c>
      <c r="W693" s="14"/>
      <c r="X693" s="5" t="str">
        <f t="shared" si="10"/>
        <v>No</v>
      </c>
      <c r="Y693" s="14"/>
      <c r="Z693" s="5"/>
      <c r="AA693" s="14"/>
      <c r="AB693" s="5"/>
      <c r="AC693" s="28"/>
      <c r="AD693" s="5"/>
      <c r="AE693" s="14"/>
      <c r="AF693" s="5"/>
      <c r="AG693" s="7"/>
    </row>
    <row r="694" spans="1:33" s="54" customFormat="1">
      <c r="A694" s="8" t="s">
        <v>722</v>
      </c>
      <c r="B694" s="8" t="s">
        <v>723</v>
      </c>
      <c r="C694" s="9" t="s">
        <v>69</v>
      </c>
      <c r="D694" s="185">
        <v>8019</v>
      </c>
      <c r="E694" s="188">
        <v>80019</v>
      </c>
      <c r="F694" s="9" t="s">
        <v>88</v>
      </c>
      <c r="G694" s="9" t="s">
        <v>5756</v>
      </c>
      <c r="H694" s="10">
        <v>81955</v>
      </c>
      <c r="I694" s="11">
        <v>24</v>
      </c>
      <c r="J694" s="24">
        <v>0</v>
      </c>
      <c r="K694" s="12"/>
      <c r="L694" s="14">
        <v>0</v>
      </c>
      <c r="M694" s="14"/>
      <c r="N694" s="21">
        <v>0</v>
      </c>
      <c r="O694" s="14"/>
      <c r="P694" s="21">
        <v>108237</v>
      </c>
      <c r="Q694" s="14"/>
      <c r="R694" s="21">
        <v>0</v>
      </c>
      <c r="S694" s="14"/>
      <c r="T694" s="21">
        <v>432948</v>
      </c>
      <c r="U694" s="14"/>
      <c r="V694" s="22">
        <v>541185</v>
      </c>
      <c r="W694" s="14"/>
      <c r="X694" s="5" t="str">
        <f t="shared" si="10"/>
        <v>No</v>
      </c>
      <c r="Y694" s="14"/>
      <c r="Z694" s="5"/>
      <c r="AA694" s="14"/>
      <c r="AB694" s="5"/>
      <c r="AC694" s="28"/>
      <c r="AD694" s="5"/>
      <c r="AE694" s="14"/>
      <c r="AF694" s="5"/>
      <c r="AG694" s="7"/>
    </row>
    <row r="695" spans="1:33" s="54" customFormat="1">
      <c r="A695" s="8" t="s">
        <v>3386</v>
      </c>
      <c r="B695" s="8" t="s">
        <v>3387</v>
      </c>
      <c r="C695" s="9" t="s">
        <v>233</v>
      </c>
      <c r="D695" s="185">
        <v>3090</v>
      </c>
      <c r="E695" s="188">
        <v>30090</v>
      </c>
      <c r="F695" s="9" t="s">
        <v>88</v>
      </c>
      <c r="G695" s="9" t="s">
        <v>5756</v>
      </c>
      <c r="H695" s="10">
        <v>182696</v>
      </c>
      <c r="I695" s="11">
        <v>24</v>
      </c>
      <c r="J695" s="24">
        <v>0</v>
      </c>
      <c r="K695" s="12"/>
      <c r="L695" s="14">
        <v>0</v>
      </c>
      <c r="M695" s="14"/>
      <c r="N695" s="21">
        <v>0</v>
      </c>
      <c r="O695" s="14"/>
      <c r="P695" s="21">
        <v>39356</v>
      </c>
      <c r="Q695" s="14"/>
      <c r="R695" s="21">
        <v>0</v>
      </c>
      <c r="S695" s="14"/>
      <c r="T695" s="21">
        <v>157424</v>
      </c>
      <c r="U695" s="14"/>
      <c r="V695" s="22">
        <v>196780</v>
      </c>
      <c r="W695" s="14"/>
      <c r="X695" s="5" t="str">
        <f t="shared" si="10"/>
        <v>No</v>
      </c>
      <c r="Y695" s="14"/>
      <c r="Z695" s="5"/>
      <c r="AA695" s="14"/>
      <c r="AB695" s="5"/>
      <c r="AC695" s="28"/>
      <c r="AD695" s="5"/>
      <c r="AE695" s="14"/>
      <c r="AF695" s="5"/>
      <c r="AG695" s="7"/>
    </row>
    <row r="696" spans="1:33" s="54" customFormat="1">
      <c r="A696" s="8" t="s">
        <v>5584</v>
      </c>
      <c r="B696" s="8" t="s">
        <v>6421</v>
      </c>
      <c r="C696" s="9" t="s">
        <v>132</v>
      </c>
      <c r="D696" s="185" t="s">
        <v>5585</v>
      </c>
      <c r="E696" s="188" t="s">
        <v>5586</v>
      </c>
      <c r="F696" s="9" t="s">
        <v>125</v>
      </c>
      <c r="G696" s="9" t="s">
        <v>147</v>
      </c>
      <c r="H696" s="10">
        <v>0</v>
      </c>
      <c r="I696" s="11">
        <v>24</v>
      </c>
      <c r="J696" s="24">
        <v>0</v>
      </c>
      <c r="K696" s="12"/>
      <c r="L696" s="14">
        <v>0</v>
      </c>
      <c r="M696" s="14"/>
      <c r="N696" s="21">
        <v>0</v>
      </c>
      <c r="O696" s="14"/>
      <c r="P696" s="21">
        <v>26100</v>
      </c>
      <c r="Q696" s="14"/>
      <c r="R696" s="21">
        <v>0</v>
      </c>
      <c r="S696" s="14"/>
      <c r="T696" s="21">
        <v>104400</v>
      </c>
      <c r="U696" s="14"/>
      <c r="V696" s="22">
        <v>130500</v>
      </c>
      <c r="W696" s="14"/>
      <c r="X696" s="5" t="str">
        <f t="shared" si="10"/>
        <v>No</v>
      </c>
      <c r="Y696" s="14"/>
      <c r="Z696" s="5"/>
      <c r="AA696" s="14"/>
      <c r="AB696" s="5"/>
      <c r="AC696" s="28"/>
      <c r="AD696" s="5"/>
      <c r="AE696" s="14"/>
      <c r="AF696" s="5"/>
      <c r="AG696" s="7"/>
    </row>
    <row r="697" spans="1:33" s="54" customFormat="1">
      <c r="A697" s="8" t="s">
        <v>1585</v>
      </c>
      <c r="B697" s="8" t="s">
        <v>1586</v>
      </c>
      <c r="C697" s="9" t="s">
        <v>178</v>
      </c>
      <c r="D697" s="185" t="s">
        <v>1587</v>
      </c>
      <c r="E697" s="188" t="s">
        <v>1588</v>
      </c>
      <c r="F697" s="9" t="s">
        <v>83</v>
      </c>
      <c r="G697" s="9" t="s">
        <v>147</v>
      </c>
      <c r="H697" s="10">
        <v>0</v>
      </c>
      <c r="I697" s="11">
        <v>24</v>
      </c>
      <c r="J697" s="24">
        <v>0</v>
      </c>
      <c r="K697" s="12"/>
      <c r="L697" s="14">
        <v>0</v>
      </c>
      <c r="M697" s="14"/>
      <c r="N697" s="21">
        <v>0</v>
      </c>
      <c r="O697" s="14"/>
      <c r="P697" s="21">
        <v>0</v>
      </c>
      <c r="Q697" s="14"/>
      <c r="R697" s="21">
        <v>37317</v>
      </c>
      <c r="S697" s="14"/>
      <c r="T697" s="21">
        <v>149265</v>
      </c>
      <c r="U697" s="14"/>
      <c r="V697" s="22">
        <v>186582</v>
      </c>
      <c r="W697" s="14"/>
      <c r="X697" s="5" t="str">
        <f t="shared" si="10"/>
        <v>No</v>
      </c>
      <c r="Y697" s="14"/>
      <c r="Z697" s="5"/>
      <c r="AA697" s="14"/>
      <c r="AB697" s="5"/>
      <c r="AC697" s="28"/>
      <c r="AD697" s="5"/>
      <c r="AE697" s="14"/>
      <c r="AF697" s="5"/>
      <c r="AG697" s="7"/>
    </row>
    <row r="698" spans="1:33" s="54" customFormat="1">
      <c r="A698" s="8" t="s">
        <v>5832</v>
      </c>
      <c r="B698" s="8" t="s">
        <v>5833</v>
      </c>
      <c r="C698" s="9" t="s">
        <v>265</v>
      </c>
      <c r="D698" s="185" t="s">
        <v>1866</v>
      </c>
      <c r="E698" s="188" t="s">
        <v>1867</v>
      </c>
      <c r="F698" s="9" t="s">
        <v>157</v>
      </c>
      <c r="G698" s="9" t="s">
        <v>147</v>
      </c>
      <c r="H698" s="10">
        <v>0</v>
      </c>
      <c r="I698" s="11">
        <v>24</v>
      </c>
      <c r="J698" s="24">
        <v>0</v>
      </c>
      <c r="K698" s="12"/>
      <c r="L698" s="14">
        <v>0</v>
      </c>
      <c r="M698" s="14"/>
      <c r="N698" s="21">
        <v>0</v>
      </c>
      <c r="O698" s="14"/>
      <c r="P698" s="21">
        <v>64969</v>
      </c>
      <c r="Q698" s="14"/>
      <c r="R698" s="21">
        <v>0</v>
      </c>
      <c r="S698" s="14"/>
      <c r="T698" s="21">
        <v>259879</v>
      </c>
      <c r="U698" s="14"/>
      <c r="V698" s="22">
        <v>324848</v>
      </c>
      <c r="W698" s="14"/>
      <c r="X698" s="5" t="str">
        <f t="shared" si="10"/>
        <v>No</v>
      </c>
      <c r="Y698" s="14"/>
      <c r="Z698" s="5"/>
      <c r="AA698" s="14"/>
      <c r="AB698" s="5"/>
      <c r="AC698" s="28"/>
      <c r="AD698" s="5"/>
      <c r="AE698" s="14"/>
      <c r="AF698" s="5"/>
      <c r="AG698" s="7"/>
    </row>
    <row r="699" spans="1:33" s="54" customFormat="1">
      <c r="A699" s="8" t="s">
        <v>3317</v>
      </c>
      <c r="B699" s="8" t="s">
        <v>659</v>
      </c>
      <c r="C699" s="9" t="s">
        <v>82</v>
      </c>
      <c r="D699" s="185" t="s">
        <v>660</v>
      </c>
      <c r="E699" s="188" t="s">
        <v>661</v>
      </c>
      <c r="F699" s="9" t="s">
        <v>83</v>
      </c>
      <c r="G699" s="9" t="s">
        <v>147</v>
      </c>
      <c r="H699" s="10">
        <v>0</v>
      </c>
      <c r="I699" s="11">
        <v>24</v>
      </c>
      <c r="J699" s="24">
        <v>0</v>
      </c>
      <c r="K699" s="12"/>
      <c r="L699" s="14">
        <v>0</v>
      </c>
      <c r="M699" s="14"/>
      <c r="N699" s="21">
        <v>0</v>
      </c>
      <c r="O699" s="14"/>
      <c r="P699" s="21">
        <v>180859</v>
      </c>
      <c r="Q699" s="14"/>
      <c r="R699" s="21">
        <v>0</v>
      </c>
      <c r="S699" s="14"/>
      <c r="T699" s="21">
        <v>0</v>
      </c>
      <c r="U699" s="14"/>
      <c r="V699" s="22">
        <v>180859</v>
      </c>
      <c r="W699" s="14"/>
      <c r="X699" s="5" t="str">
        <f t="shared" si="10"/>
        <v>No</v>
      </c>
      <c r="Y699" s="14"/>
      <c r="Z699" s="5"/>
      <c r="AA699" s="14"/>
      <c r="AB699" s="5"/>
      <c r="AC699" s="28"/>
      <c r="AD699" s="5"/>
      <c r="AE699" s="14"/>
      <c r="AF699" s="5"/>
      <c r="AG699" s="7"/>
    </row>
    <row r="700" spans="1:33" s="54" customFormat="1">
      <c r="A700" s="8" t="s">
        <v>2823</v>
      </c>
      <c r="B700" s="8" t="s">
        <v>2824</v>
      </c>
      <c r="C700" s="9" t="s">
        <v>210</v>
      </c>
      <c r="D700" s="185" t="s">
        <v>2825</v>
      </c>
      <c r="E700" s="188" t="s">
        <v>2826</v>
      </c>
      <c r="F700" s="9" t="s">
        <v>157</v>
      </c>
      <c r="G700" s="9" t="s">
        <v>147</v>
      </c>
      <c r="H700" s="10">
        <v>0</v>
      </c>
      <c r="I700" s="11">
        <v>24</v>
      </c>
      <c r="J700" s="24">
        <v>0</v>
      </c>
      <c r="K700" s="12"/>
      <c r="L700" s="14">
        <v>0</v>
      </c>
      <c r="M700" s="14"/>
      <c r="N700" s="21">
        <v>0</v>
      </c>
      <c r="O700" s="14"/>
      <c r="P700" s="21">
        <v>0</v>
      </c>
      <c r="Q700" s="14"/>
      <c r="R700" s="21">
        <v>29148</v>
      </c>
      <c r="S700" s="14"/>
      <c r="T700" s="21">
        <v>143402</v>
      </c>
      <c r="U700" s="14"/>
      <c r="V700" s="22">
        <v>172550</v>
      </c>
      <c r="W700" s="14"/>
      <c r="X700" s="5" t="str">
        <f t="shared" si="10"/>
        <v>No</v>
      </c>
      <c r="Y700" s="14"/>
      <c r="Z700" s="5"/>
      <c r="AA700" s="14"/>
      <c r="AB700" s="5"/>
      <c r="AC700" s="28"/>
      <c r="AD700" s="5"/>
      <c r="AE700" s="14"/>
      <c r="AF700" s="5"/>
      <c r="AG700" s="7"/>
    </row>
    <row r="701" spans="1:33" s="54" customFormat="1">
      <c r="A701" s="8" t="s">
        <v>2651</v>
      </c>
      <c r="B701" s="8" t="s">
        <v>2652</v>
      </c>
      <c r="C701" s="9" t="s">
        <v>288</v>
      </c>
      <c r="D701" s="185" t="s">
        <v>2653</v>
      </c>
      <c r="E701" s="188" t="s">
        <v>2654</v>
      </c>
      <c r="F701" s="9" t="s">
        <v>88</v>
      </c>
      <c r="G701" s="9" t="s">
        <v>147</v>
      </c>
      <c r="H701" s="10">
        <v>0</v>
      </c>
      <c r="I701" s="11">
        <v>24</v>
      </c>
      <c r="J701" s="24">
        <v>0</v>
      </c>
      <c r="K701" s="12"/>
      <c r="L701" s="14">
        <v>0</v>
      </c>
      <c r="M701" s="14"/>
      <c r="N701" s="21">
        <v>0</v>
      </c>
      <c r="O701" s="14"/>
      <c r="P701" s="21">
        <v>13993</v>
      </c>
      <c r="Q701" s="14"/>
      <c r="R701" s="21">
        <v>423783</v>
      </c>
      <c r="S701" s="14"/>
      <c r="T701" s="21">
        <v>18802</v>
      </c>
      <c r="U701" s="14"/>
      <c r="V701" s="22">
        <v>456578</v>
      </c>
      <c r="W701" s="14"/>
      <c r="X701" s="5" t="str">
        <f t="shared" si="10"/>
        <v>No</v>
      </c>
      <c r="Y701" s="14"/>
      <c r="Z701" s="5"/>
      <c r="AA701" s="14"/>
      <c r="AB701" s="5"/>
      <c r="AC701" s="28"/>
      <c r="AD701" s="5"/>
      <c r="AE701" s="14"/>
      <c r="AF701" s="5"/>
      <c r="AG701" s="7"/>
    </row>
    <row r="702" spans="1:33" s="54" customFormat="1">
      <c r="A702" s="8" t="s">
        <v>1135</v>
      </c>
      <c r="B702" s="8" t="s">
        <v>1136</v>
      </c>
      <c r="C702" s="9" t="s">
        <v>235</v>
      </c>
      <c r="D702" s="185">
        <v>4210</v>
      </c>
      <c r="E702" s="188">
        <v>40210</v>
      </c>
      <c r="F702" s="9" t="s">
        <v>83</v>
      </c>
      <c r="G702" s="9" t="s">
        <v>5756</v>
      </c>
      <c r="H702" s="10">
        <v>50503</v>
      </c>
      <c r="I702" s="11">
        <v>24</v>
      </c>
      <c r="J702" s="24">
        <v>0</v>
      </c>
      <c r="K702" s="12"/>
      <c r="L702" s="14">
        <v>13197</v>
      </c>
      <c r="M702" s="14"/>
      <c r="N702" s="21">
        <v>0</v>
      </c>
      <c r="O702" s="14"/>
      <c r="P702" s="21">
        <v>0</v>
      </c>
      <c r="Q702" s="14"/>
      <c r="R702" s="21">
        <v>11547</v>
      </c>
      <c r="S702" s="14"/>
      <c r="T702" s="21">
        <v>140211</v>
      </c>
      <c r="U702" s="14"/>
      <c r="V702" s="22">
        <v>164955</v>
      </c>
      <c r="W702" s="14"/>
      <c r="X702" s="5" t="str">
        <f t="shared" si="10"/>
        <v>No</v>
      </c>
      <c r="Y702" s="14"/>
      <c r="Z702" s="5"/>
      <c r="AA702" s="14"/>
      <c r="AB702" s="5"/>
      <c r="AC702" s="28"/>
      <c r="AD702" s="5"/>
      <c r="AE702" s="14"/>
      <c r="AF702" s="5"/>
      <c r="AG702" s="7"/>
    </row>
    <row r="703" spans="1:33" s="54" customFormat="1">
      <c r="A703" s="8" t="s">
        <v>3049</v>
      </c>
      <c r="B703" s="8" t="s">
        <v>1308</v>
      </c>
      <c r="C703" s="9" t="s">
        <v>233</v>
      </c>
      <c r="D703" s="185" t="s">
        <v>3050</v>
      </c>
      <c r="E703" s="188" t="s">
        <v>3051</v>
      </c>
      <c r="F703" s="9" t="s">
        <v>83</v>
      </c>
      <c r="G703" s="9" t="s">
        <v>147</v>
      </c>
      <c r="H703" s="10">
        <v>0</v>
      </c>
      <c r="I703" s="11">
        <v>24</v>
      </c>
      <c r="J703" s="24">
        <v>0</v>
      </c>
      <c r="K703" s="12"/>
      <c r="L703" s="14">
        <v>0</v>
      </c>
      <c r="M703" s="14"/>
      <c r="N703" s="21">
        <v>0</v>
      </c>
      <c r="O703" s="14"/>
      <c r="P703" s="21">
        <v>5000</v>
      </c>
      <c r="Q703" s="14"/>
      <c r="R703" s="21">
        <v>56493</v>
      </c>
      <c r="S703" s="14"/>
      <c r="T703" s="21">
        <v>225971</v>
      </c>
      <c r="U703" s="14"/>
      <c r="V703" s="22">
        <v>287464</v>
      </c>
      <c r="W703" s="14"/>
      <c r="X703" s="5" t="str">
        <f t="shared" si="10"/>
        <v>No</v>
      </c>
      <c r="Y703" s="14"/>
      <c r="Z703" s="5"/>
      <c r="AA703" s="14"/>
      <c r="AB703" s="5"/>
      <c r="AC703" s="28"/>
      <c r="AD703" s="5"/>
      <c r="AE703" s="14"/>
      <c r="AF703" s="5"/>
      <c r="AG703" s="7"/>
    </row>
    <row r="704" spans="1:33" s="54" customFormat="1">
      <c r="A704" s="8" t="s">
        <v>3948</v>
      </c>
      <c r="B704" s="8" t="s">
        <v>3949</v>
      </c>
      <c r="C704" s="9" t="s">
        <v>278</v>
      </c>
      <c r="D704" s="185" t="s">
        <v>3950</v>
      </c>
      <c r="E704" s="188" t="s">
        <v>3951</v>
      </c>
      <c r="F704" s="9" t="s">
        <v>157</v>
      </c>
      <c r="G704" s="9" t="s">
        <v>147</v>
      </c>
      <c r="H704" s="10">
        <v>0</v>
      </c>
      <c r="I704" s="11">
        <v>24</v>
      </c>
      <c r="J704" s="24">
        <v>0</v>
      </c>
      <c r="K704" s="12"/>
      <c r="L704" s="14">
        <v>0</v>
      </c>
      <c r="M704" s="14"/>
      <c r="N704" s="21">
        <v>0</v>
      </c>
      <c r="O704" s="14"/>
      <c r="P704" s="21">
        <v>14550</v>
      </c>
      <c r="Q704" s="14"/>
      <c r="R704" s="21">
        <v>0</v>
      </c>
      <c r="S704" s="14"/>
      <c r="T704" s="21">
        <v>61021</v>
      </c>
      <c r="U704" s="14"/>
      <c r="V704" s="22">
        <v>75571</v>
      </c>
      <c r="W704" s="14"/>
      <c r="X704" s="5" t="str">
        <f t="shared" si="10"/>
        <v>No</v>
      </c>
      <c r="Y704" s="14"/>
      <c r="Z704" s="5"/>
      <c r="AA704" s="14"/>
      <c r="AB704" s="5"/>
      <c r="AC704" s="28"/>
      <c r="AD704" s="5"/>
      <c r="AE704" s="14"/>
      <c r="AF704" s="5"/>
      <c r="AG704" s="7"/>
    </row>
    <row r="705" spans="1:33" s="54" customFormat="1">
      <c r="A705" s="8" t="s">
        <v>6564</v>
      </c>
      <c r="B705" s="8" t="s">
        <v>6422</v>
      </c>
      <c r="C705" s="9" t="s">
        <v>120</v>
      </c>
      <c r="D705" s="185" t="s">
        <v>5169</v>
      </c>
      <c r="E705" s="188" t="s">
        <v>5170</v>
      </c>
      <c r="F705" s="9" t="s">
        <v>88</v>
      </c>
      <c r="G705" s="9" t="s">
        <v>147</v>
      </c>
      <c r="H705" s="10">
        <v>0</v>
      </c>
      <c r="I705" s="11">
        <v>23</v>
      </c>
      <c r="J705" s="24">
        <v>0</v>
      </c>
      <c r="K705" s="12"/>
      <c r="L705" s="14">
        <v>0</v>
      </c>
      <c r="M705" s="14"/>
      <c r="N705" s="21">
        <v>0</v>
      </c>
      <c r="O705" s="14"/>
      <c r="P705" s="21">
        <v>0</v>
      </c>
      <c r="Q705" s="14"/>
      <c r="R705" s="21">
        <v>0</v>
      </c>
      <c r="S705" s="14"/>
      <c r="T705" s="21">
        <v>424290</v>
      </c>
      <c r="U705" s="14"/>
      <c r="V705" s="22">
        <v>424290</v>
      </c>
      <c r="W705" s="14"/>
      <c r="X705" s="5" t="str">
        <f t="shared" si="10"/>
        <v>No</v>
      </c>
      <c r="Y705" s="14"/>
      <c r="Z705" s="5"/>
      <c r="AA705" s="14"/>
      <c r="AB705" s="5"/>
      <c r="AC705" s="28"/>
      <c r="AD705" s="5"/>
      <c r="AE705" s="14"/>
      <c r="AF705" s="5"/>
      <c r="AG705" s="7"/>
    </row>
    <row r="706" spans="1:33" s="54" customFormat="1">
      <c r="A706" s="8" t="s">
        <v>498</v>
      </c>
      <c r="B706" s="8" t="s">
        <v>499</v>
      </c>
      <c r="C706" s="9" t="s">
        <v>178</v>
      </c>
      <c r="D706" s="185">
        <v>5037</v>
      </c>
      <c r="E706" s="188">
        <v>50037</v>
      </c>
      <c r="F706" s="9" t="s">
        <v>83</v>
      </c>
      <c r="G706" s="9" t="s">
        <v>5756</v>
      </c>
      <c r="H706" s="10">
        <v>161280</v>
      </c>
      <c r="I706" s="11">
        <v>23</v>
      </c>
      <c r="J706" s="24">
        <v>0</v>
      </c>
      <c r="K706" s="12"/>
      <c r="L706" s="14">
        <v>0</v>
      </c>
      <c r="M706" s="14"/>
      <c r="N706" s="21">
        <v>0</v>
      </c>
      <c r="O706" s="14"/>
      <c r="P706" s="21">
        <v>2</v>
      </c>
      <c r="Q706" s="14"/>
      <c r="R706" s="21">
        <v>45792</v>
      </c>
      <c r="S706" s="14"/>
      <c r="T706" s="21">
        <v>183167</v>
      </c>
      <c r="U706" s="14"/>
      <c r="V706" s="22">
        <v>228961</v>
      </c>
      <c r="W706" s="14"/>
      <c r="X706" s="5" t="str">
        <f t="shared" si="10"/>
        <v>No</v>
      </c>
      <c r="Y706" s="14"/>
      <c r="Z706" s="5"/>
      <c r="AA706" s="14"/>
      <c r="AB706" s="5"/>
      <c r="AC706" s="28"/>
      <c r="AD706" s="5"/>
      <c r="AE706" s="14"/>
      <c r="AF706" s="5"/>
      <c r="AG706" s="7"/>
    </row>
    <row r="707" spans="1:33" s="54" customFormat="1">
      <c r="A707" s="8" t="s">
        <v>4246</v>
      </c>
      <c r="B707" s="8" t="s">
        <v>4247</v>
      </c>
      <c r="C707" s="9" t="s">
        <v>235</v>
      </c>
      <c r="D707" s="185" t="s">
        <v>4248</v>
      </c>
      <c r="E707" s="188" t="s">
        <v>4249</v>
      </c>
      <c r="F707" s="9" t="s">
        <v>1320</v>
      </c>
      <c r="G707" s="9" t="s">
        <v>147</v>
      </c>
      <c r="H707" s="10">
        <v>0</v>
      </c>
      <c r="I707" s="11">
        <v>23</v>
      </c>
      <c r="J707" s="24">
        <v>0</v>
      </c>
      <c r="K707" s="12"/>
      <c r="L707" s="14">
        <v>0</v>
      </c>
      <c r="M707" s="14"/>
      <c r="N707" s="21">
        <v>0</v>
      </c>
      <c r="O707" s="14"/>
      <c r="P707" s="21">
        <v>50543</v>
      </c>
      <c r="Q707" s="14"/>
      <c r="R707" s="21">
        <v>30074</v>
      </c>
      <c r="S707" s="14"/>
      <c r="T707" s="21">
        <v>240607</v>
      </c>
      <c r="U707" s="14"/>
      <c r="V707" s="22">
        <v>321224</v>
      </c>
      <c r="W707" s="14"/>
      <c r="X707" s="5" t="str">
        <f t="shared" ref="X707:X770" si="11">IF(W707&amp;U707&amp;S707&amp;Q707&amp;O707&amp;M707&amp;K707&lt;&gt;"","Yes","No")</f>
        <v>No</v>
      </c>
      <c r="Y707" s="14"/>
      <c r="Z707" s="5"/>
      <c r="AA707" s="14"/>
      <c r="AB707" s="5"/>
      <c r="AC707" s="28"/>
      <c r="AD707" s="5"/>
      <c r="AE707" s="14"/>
      <c r="AF707" s="5"/>
      <c r="AG707" s="7"/>
    </row>
    <row r="708" spans="1:33" s="54" customFormat="1">
      <c r="A708" s="8" t="s">
        <v>3388</v>
      </c>
      <c r="B708" s="8" t="s">
        <v>3389</v>
      </c>
      <c r="C708" s="9" t="s">
        <v>178</v>
      </c>
      <c r="D708" s="185">
        <v>5180</v>
      </c>
      <c r="E708" s="188">
        <v>50180</v>
      </c>
      <c r="F708" s="9" t="s">
        <v>83</v>
      </c>
      <c r="G708" s="9" t="s">
        <v>5756</v>
      </c>
      <c r="H708" s="10">
        <v>119509</v>
      </c>
      <c r="I708" s="11">
        <v>23</v>
      </c>
      <c r="J708" s="24">
        <v>0</v>
      </c>
      <c r="K708" s="12"/>
      <c r="L708" s="14">
        <v>0</v>
      </c>
      <c r="M708" s="14"/>
      <c r="N708" s="21">
        <v>0</v>
      </c>
      <c r="O708" s="14"/>
      <c r="P708" s="21">
        <v>0</v>
      </c>
      <c r="Q708" s="14"/>
      <c r="R708" s="21">
        <v>139824</v>
      </c>
      <c r="S708" s="14"/>
      <c r="T708" s="21">
        <v>559297</v>
      </c>
      <c r="U708" s="14"/>
      <c r="V708" s="22">
        <v>699121</v>
      </c>
      <c r="W708" s="14"/>
      <c r="X708" s="5" t="str">
        <f t="shared" si="11"/>
        <v>No</v>
      </c>
      <c r="Y708" s="14"/>
      <c r="Z708" s="5"/>
      <c r="AA708" s="14"/>
      <c r="AB708" s="5"/>
      <c r="AC708" s="28"/>
      <c r="AD708" s="5"/>
      <c r="AE708" s="14"/>
      <c r="AF708" s="5"/>
      <c r="AG708" s="7"/>
    </row>
    <row r="709" spans="1:33" s="54" customFormat="1">
      <c r="A709" s="8" t="s">
        <v>1503</v>
      </c>
      <c r="B709" s="8" t="s">
        <v>492</v>
      </c>
      <c r="C709" s="9" t="s">
        <v>178</v>
      </c>
      <c r="D709" s="185" t="s">
        <v>1504</v>
      </c>
      <c r="E709" s="188" t="s">
        <v>1505</v>
      </c>
      <c r="F709" s="9" t="s">
        <v>88</v>
      </c>
      <c r="G709" s="9" t="s">
        <v>147</v>
      </c>
      <c r="H709" s="10">
        <v>0</v>
      </c>
      <c r="I709" s="11">
        <v>23</v>
      </c>
      <c r="J709" s="24">
        <v>0</v>
      </c>
      <c r="K709" s="12"/>
      <c r="L709" s="14">
        <v>0</v>
      </c>
      <c r="M709" s="14"/>
      <c r="N709" s="21">
        <v>0</v>
      </c>
      <c r="O709" s="14"/>
      <c r="P709" s="21">
        <v>0</v>
      </c>
      <c r="Q709" s="14"/>
      <c r="R709" s="21">
        <v>20186</v>
      </c>
      <c r="S709" s="14"/>
      <c r="T709" s="21">
        <v>80747</v>
      </c>
      <c r="U709" s="14"/>
      <c r="V709" s="22">
        <v>100933</v>
      </c>
      <c r="W709" s="14"/>
      <c r="X709" s="5" t="str">
        <f t="shared" si="11"/>
        <v>No</v>
      </c>
      <c r="Y709" s="14"/>
      <c r="Z709" s="5"/>
      <c r="AA709" s="14"/>
      <c r="AB709" s="5"/>
      <c r="AC709" s="28"/>
      <c r="AD709" s="5"/>
      <c r="AE709" s="14"/>
      <c r="AF709" s="5"/>
      <c r="AG709" s="7"/>
    </row>
    <row r="710" spans="1:33" s="54" customFormat="1">
      <c r="A710" s="8" t="s">
        <v>1679</v>
      </c>
      <c r="B710" s="8" t="s">
        <v>1680</v>
      </c>
      <c r="C710" s="9" t="s">
        <v>178</v>
      </c>
      <c r="D710" s="185" t="s">
        <v>1681</v>
      </c>
      <c r="E710" s="188" t="s">
        <v>1682</v>
      </c>
      <c r="F710" s="9" t="s">
        <v>88</v>
      </c>
      <c r="G710" s="9" t="s">
        <v>147</v>
      </c>
      <c r="H710" s="10">
        <v>0</v>
      </c>
      <c r="I710" s="11">
        <v>23</v>
      </c>
      <c r="J710" s="24">
        <v>0</v>
      </c>
      <c r="K710" s="12"/>
      <c r="L710" s="14">
        <v>0</v>
      </c>
      <c r="M710" s="14"/>
      <c r="N710" s="21">
        <v>0</v>
      </c>
      <c r="O710" s="14"/>
      <c r="P710" s="21">
        <v>0</v>
      </c>
      <c r="Q710" s="14"/>
      <c r="R710" s="21">
        <v>15771</v>
      </c>
      <c r="S710" s="14"/>
      <c r="T710" s="21">
        <v>63084</v>
      </c>
      <c r="U710" s="14"/>
      <c r="V710" s="22">
        <v>78855</v>
      </c>
      <c r="W710" s="14"/>
      <c r="X710" s="5" t="str">
        <f t="shared" si="11"/>
        <v>No</v>
      </c>
      <c r="Y710" s="14"/>
      <c r="Z710" s="5"/>
      <c r="AA710" s="14"/>
      <c r="AB710" s="5"/>
      <c r="AC710" s="28"/>
      <c r="AD710" s="5"/>
      <c r="AE710" s="14"/>
      <c r="AF710" s="5"/>
      <c r="AG710" s="7"/>
    </row>
    <row r="711" spans="1:33" s="54" customFormat="1">
      <c r="A711" s="8" t="s">
        <v>220</v>
      </c>
      <c r="B711" s="8" t="s">
        <v>221</v>
      </c>
      <c r="C711" s="9" t="s">
        <v>141</v>
      </c>
      <c r="D711" s="185">
        <v>3036</v>
      </c>
      <c r="E711" s="188">
        <v>30036</v>
      </c>
      <c r="F711" s="9" t="s">
        <v>83</v>
      </c>
      <c r="G711" s="9" t="s">
        <v>5756</v>
      </c>
      <c r="H711" s="10">
        <v>92359</v>
      </c>
      <c r="I711" s="11">
        <v>23</v>
      </c>
      <c r="J711" s="24">
        <v>0</v>
      </c>
      <c r="K711" s="12"/>
      <c r="L711" s="14">
        <v>0</v>
      </c>
      <c r="M711" s="14"/>
      <c r="N711" s="21">
        <v>0</v>
      </c>
      <c r="O711" s="14"/>
      <c r="P711" s="21">
        <v>197294</v>
      </c>
      <c r="Q711" s="14"/>
      <c r="R711" s="21">
        <v>98427</v>
      </c>
      <c r="S711" s="14"/>
      <c r="T711" s="21">
        <v>493981</v>
      </c>
      <c r="U711" s="14"/>
      <c r="V711" s="22">
        <v>789702</v>
      </c>
      <c r="W711" s="14"/>
      <c r="X711" s="5" t="str">
        <f t="shared" si="11"/>
        <v>No</v>
      </c>
      <c r="Y711" s="14"/>
      <c r="Z711" s="5"/>
      <c r="AA711" s="14"/>
      <c r="AB711" s="5"/>
      <c r="AC711" s="28"/>
      <c r="AD711" s="5"/>
      <c r="AE711" s="14"/>
      <c r="AF711" s="5"/>
      <c r="AG711" s="7"/>
    </row>
    <row r="712" spans="1:33" s="54" customFormat="1">
      <c r="A712" s="8" t="s">
        <v>211</v>
      </c>
      <c r="B712" s="8" t="s">
        <v>212</v>
      </c>
      <c r="C712" s="9" t="s">
        <v>213</v>
      </c>
      <c r="D712" s="185">
        <v>6062</v>
      </c>
      <c r="E712" s="188">
        <v>60062</v>
      </c>
      <c r="F712" s="9" t="s">
        <v>214</v>
      </c>
      <c r="G712" s="9" t="s">
        <v>5756</v>
      </c>
      <c r="H712" s="10">
        <v>295083</v>
      </c>
      <c r="I712" s="11">
        <v>23</v>
      </c>
      <c r="J712" s="24">
        <v>111802</v>
      </c>
      <c r="K712" s="12"/>
      <c r="L712" s="14">
        <v>0</v>
      </c>
      <c r="M712" s="14"/>
      <c r="N712" s="21">
        <v>0</v>
      </c>
      <c r="O712" s="14"/>
      <c r="P712" s="21">
        <v>0</v>
      </c>
      <c r="Q712" s="14"/>
      <c r="R712" s="21">
        <v>381970</v>
      </c>
      <c r="S712" s="14"/>
      <c r="T712" s="21">
        <v>724210</v>
      </c>
      <c r="U712" s="14"/>
      <c r="V712" s="22">
        <v>1217982</v>
      </c>
      <c r="W712" s="14"/>
      <c r="X712" s="5" t="str">
        <f t="shared" si="11"/>
        <v>No</v>
      </c>
      <c r="Y712" s="14"/>
      <c r="Z712" s="5"/>
      <c r="AA712" s="14"/>
      <c r="AB712" s="5"/>
      <c r="AC712" s="28"/>
      <c r="AD712" s="5"/>
      <c r="AE712" s="14"/>
      <c r="AF712" s="5"/>
      <c r="AG712" s="7"/>
    </row>
    <row r="713" spans="1:33" s="54" customFormat="1">
      <c r="A713" s="8" t="s">
        <v>5121</v>
      </c>
      <c r="B713" s="8" t="s">
        <v>5122</v>
      </c>
      <c r="C713" s="9" t="s">
        <v>120</v>
      </c>
      <c r="D713" s="185" t="s">
        <v>5123</v>
      </c>
      <c r="E713" s="188" t="s">
        <v>5124</v>
      </c>
      <c r="F713" s="9" t="s">
        <v>543</v>
      </c>
      <c r="G713" s="9" t="s">
        <v>147</v>
      </c>
      <c r="H713" s="10">
        <v>0</v>
      </c>
      <c r="I713" s="11">
        <v>23</v>
      </c>
      <c r="J713" s="24">
        <v>0</v>
      </c>
      <c r="K713" s="12"/>
      <c r="L713" s="14">
        <v>0</v>
      </c>
      <c r="M713" s="14"/>
      <c r="N713" s="21">
        <v>0</v>
      </c>
      <c r="O713" s="14"/>
      <c r="P713" s="21">
        <v>0</v>
      </c>
      <c r="Q713" s="14"/>
      <c r="R713" s="21">
        <v>0</v>
      </c>
      <c r="S713" s="14"/>
      <c r="T713" s="21">
        <v>99035</v>
      </c>
      <c r="U713" s="14"/>
      <c r="V713" s="22">
        <v>99035</v>
      </c>
      <c r="W713" s="14"/>
      <c r="X713" s="5" t="str">
        <f t="shared" si="11"/>
        <v>No</v>
      </c>
      <c r="Y713" s="14"/>
      <c r="Z713" s="5"/>
      <c r="AA713" s="14"/>
      <c r="AB713" s="5"/>
      <c r="AC713" s="28"/>
      <c r="AD713" s="5"/>
      <c r="AE713" s="14"/>
      <c r="AF713" s="5"/>
      <c r="AG713" s="7"/>
    </row>
    <row r="714" spans="1:33" s="54" customFormat="1">
      <c r="A714" s="8" t="s">
        <v>1071</v>
      </c>
      <c r="B714" s="8" t="s">
        <v>1072</v>
      </c>
      <c r="C714" s="9" t="s">
        <v>154</v>
      </c>
      <c r="D714" s="185">
        <v>4056</v>
      </c>
      <c r="E714" s="188">
        <v>40056</v>
      </c>
      <c r="F714" s="9" t="s">
        <v>88</v>
      </c>
      <c r="G714" s="9" t="s">
        <v>5756</v>
      </c>
      <c r="H714" s="10">
        <v>89557</v>
      </c>
      <c r="I714" s="11">
        <v>23</v>
      </c>
      <c r="J714" s="24">
        <v>0</v>
      </c>
      <c r="K714" s="12"/>
      <c r="L714" s="14">
        <v>0</v>
      </c>
      <c r="M714" s="14"/>
      <c r="N714" s="21">
        <v>0</v>
      </c>
      <c r="O714" s="14"/>
      <c r="P714" s="21">
        <v>41686</v>
      </c>
      <c r="Q714" s="14"/>
      <c r="R714" s="21">
        <v>22642</v>
      </c>
      <c r="S714" s="14"/>
      <c r="T714" s="21">
        <v>222017</v>
      </c>
      <c r="U714" s="14"/>
      <c r="V714" s="22">
        <v>286345</v>
      </c>
      <c r="W714" s="14"/>
      <c r="X714" s="5" t="str">
        <f t="shared" si="11"/>
        <v>No</v>
      </c>
      <c r="Y714" s="14"/>
      <c r="Z714" s="5"/>
      <c r="AA714" s="14"/>
      <c r="AB714" s="5"/>
      <c r="AC714" s="28"/>
      <c r="AD714" s="5"/>
      <c r="AE714" s="14"/>
      <c r="AF714" s="5"/>
      <c r="AG714" s="7"/>
    </row>
    <row r="715" spans="1:33" s="54" customFormat="1">
      <c r="A715" s="8" t="s">
        <v>236</v>
      </c>
      <c r="B715" s="8" t="s">
        <v>237</v>
      </c>
      <c r="C715" s="9" t="s">
        <v>238</v>
      </c>
      <c r="D715" s="185">
        <v>1045</v>
      </c>
      <c r="E715" s="188">
        <v>10045</v>
      </c>
      <c r="F715" s="9" t="s">
        <v>183</v>
      </c>
      <c r="G715" s="9" t="s">
        <v>84</v>
      </c>
      <c r="H715" s="10">
        <v>924859</v>
      </c>
      <c r="I715" s="11">
        <v>23</v>
      </c>
      <c r="J715" s="24">
        <v>0</v>
      </c>
      <c r="K715" s="12"/>
      <c r="L715" s="14">
        <v>0</v>
      </c>
      <c r="M715" s="14"/>
      <c r="N715" s="21">
        <v>0</v>
      </c>
      <c r="O715" s="14"/>
      <c r="P715" s="21">
        <v>0</v>
      </c>
      <c r="Q715" s="14"/>
      <c r="R715" s="21">
        <v>0</v>
      </c>
      <c r="S715" s="14"/>
      <c r="T715" s="21">
        <v>0</v>
      </c>
      <c r="U715" s="14"/>
      <c r="V715" s="22">
        <v>0</v>
      </c>
      <c r="W715" s="14"/>
      <c r="X715" s="5" t="str">
        <f t="shared" si="11"/>
        <v>No</v>
      </c>
      <c r="Y715" s="14"/>
      <c r="Z715" s="5"/>
      <c r="AA715" s="14"/>
      <c r="AB715" s="5"/>
      <c r="AC715" s="28"/>
      <c r="AD715" s="5"/>
      <c r="AE715" s="14"/>
      <c r="AF715" s="5"/>
      <c r="AG715" s="7"/>
    </row>
    <row r="716" spans="1:33" s="54" customFormat="1">
      <c r="A716" s="8" t="s">
        <v>2870</v>
      </c>
      <c r="B716" s="8" t="s">
        <v>123</v>
      </c>
      <c r="C716" s="9" t="s">
        <v>124</v>
      </c>
      <c r="D716" s="185" t="s">
        <v>2871</v>
      </c>
      <c r="E716" s="188" t="s">
        <v>2872</v>
      </c>
      <c r="F716" s="9" t="s">
        <v>1320</v>
      </c>
      <c r="G716" s="9" t="s">
        <v>147</v>
      </c>
      <c r="H716" s="10">
        <v>0</v>
      </c>
      <c r="I716" s="11">
        <v>23</v>
      </c>
      <c r="J716" s="24">
        <v>0</v>
      </c>
      <c r="K716" s="12"/>
      <c r="L716" s="14">
        <v>0</v>
      </c>
      <c r="M716" s="14"/>
      <c r="N716" s="21">
        <v>0</v>
      </c>
      <c r="O716" s="14"/>
      <c r="P716" s="21">
        <v>0</v>
      </c>
      <c r="Q716" s="14"/>
      <c r="R716" s="21">
        <v>0</v>
      </c>
      <c r="S716" s="14"/>
      <c r="T716" s="21">
        <v>0</v>
      </c>
      <c r="U716" s="14"/>
      <c r="V716" s="22">
        <v>0</v>
      </c>
      <c r="W716" s="14"/>
      <c r="X716" s="5" t="str">
        <f t="shared" si="11"/>
        <v>No</v>
      </c>
      <c r="Y716" s="14"/>
      <c r="Z716" s="5"/>
      <c r="AA716" s="14"/>
      <c r="AB716" s="5"/>
      <c r="AC716" s="28"/>
      <c r="AD716" s="5"/>
      <c r="AE716" s="14"/>
      <c r="AF716" s="5"/>
      <c r="AG716" s="7"/>
    </row>
    <row r="717" spans="1:33" s="54" customFormat="1">
      <c r="A717" s="8" t="s">
        <v>4270</v>
      </c>
      <c r="B717" s="8" t="s">
        <v>4271</v>
      </c>
      <c r="C717" s="9" t="s">
        <v>235</v>
      </c>
      <c r="D717" s="185" t="s">
        <v>4272</v>
      </c>
      <c r="E717" s="188" t="s">
        <v>4273</v>
      </c>
      <c r="F717" s="9" t="s">
        <v>88</v>
      </c>
      <c r="G717" s="9" t="s">
        <v>147</v>
      </c>
      <c r="H717" s="10">
        <v>0</v>
      </c>
      <c r="I717" s="11">
        <v>23</v>
      </c>
      <c r="J717" s="24">
        <v>0</v>
      </c>
      <c r="K717" s="12"/>
      <c r="L717" s="14">
        <v>0</v>
      </c>
      <c r="M717" s="14"/>
      <c r="N717" s="21">
        <v>0</v>
      </c>
      <c r="O717" s="14"/>
      <c r="P717" s="21">
        <v>18781</v>
      </c>
      <c r="Q717" s="14"/>
      <c r="R717" s="21">
        <v>26280</v>
      </c>
      <c r="S717" s="14"/>
      <c r="T717" s="21">
        <v>150243</v>
      </c>
      <c r="U717" s="14"/>
      <c r="V717" s="22">
        <v>195304</v>
      </c>
      <c r="W717" s="14"/>
      <c r="X717" s="5" t="str">
        <f t="shared" si="11"/>
        <v>No</v>
      </c>
      <c r="Y717" s="14"/>
      <c r="Z717" s="5"/>
      <c r="AA717" s="14"/>
      <c r="AB717" s="5"/>
      <c r="AC717" s="28"/>
      <c r="AD717" s="5"/>
      <c r="AE717" s="14"/>
      <c r="AF717" s="5"/>
      <c r="AG717" s="7"/>
    </row>
    <row r="718" spans="1:33" s="54" customFormat="1">
      <c r="A718" s="8" t="s">
        <v>1116</v>
      </c>
      <c r="B718" s="8" t="s">
        <v>1063</v>
      </c>
      <c r="C718" s="9" t="s">
        <v>238</v>
      </c>
      <c r="D718" s="185" t="s">
        <v>1117</v>
      </c>
      <c r="E718" s="188" t="s">
        <v>1118</v>
      </c>
      <c r="F718" s="9" t="s">
        <v>83</v>
      </c>
      <c r="G718" s="9" t="s">
        <v>147</v>
      </c>
      <c r="H718" s="10">
        <v>0</v>
      </c>
      <c r="I718" s="11">
        <v>23</v>
      </c>
      <c r="J718" s="24">
        <v>0</v>
      </c>
      <c r="K718" s="12"/>
      <c r="L718" s="14">
        <v>0</v>
      </c>
      <c r="M718" s="14"/>
      <c r="N718" s="21">
        <v>0</v>
      </c>
      <c r="O718" s="14"/>
      <c r="P718" s="21">
        <v>0</v>
      </c>
      <c r="Q718" s="14"/>
      <c r="R718" s="21">
        <v>0</v>
      </c>
      <c r="S718" s="14"/>
      <c r="T718" s="21">
        <v>0</v>
      </c>
      <c r="U718" s="14"/>
      <c r="V718" s="22">
        <v>0</v>
      </c>
      <c r="W718" s="14"/>
      <c r="X718" s="5" t="str">
        <f t="shared" si="11"/>
        <v>No</v>
      </c>
      <c r="Y718" s="14"/>
      <c r="Z718" s="5"/>
      <c r="AA718" s="14"/>
      <c r="AB718" s="5"/>
      <c r="AC718" s="28"/>
      <c r="AD718" s="5"/>
      <c r="AE718" s="14"/>
      <c r="AF718" s="5"/>
      <c r="AG718" s="7"/>
    </row>
    <row r="719" spans="1:33" s="54" customFormat="1">
      <c r="A719" s="8" t="s">
        <v>1639</v>
      </c>
      <c r="B719" s="8" t="s">
        <v>1640</v>
      </c>
      <c r="C719" s="9" t="s">
        <v>178</v>
      </c>
      <c r="D719" s="185" t="s">
        <v>1641</v>
      </c>
      <c r="E719" s="188" t="s">
        <v>1642</v>
      </c>
      <c r="F719" s="9" t="s">
        <v>88</v>
      </c>
      <c r="G719" s="9" t="s">
        <v>147</v>
      </c>
      <c r="H719" s="10">
        <v>0</v>
      </c>
      <c r="I719" s="11">
        <v>23</v>
      </c>
      <c r="J719" s="24">
        <v>0</v>
      </c>
      <c r="K719" s="12"/>
      <c r="L719" s="14">
        <v>0</v>
      </c>
      <c r="M719" s="14"/>
      <c r="N719" s="21">
        <v>0</v>
      </c>
      <c r="O719" s="14"/>
      <c r="P719" s="21">
        <v>0</v>
      </c>
      <c r="Q719" s="14"/>
      <c r="R719" s="21">
        <v>26612</v>
      </c>
      <c r="S719" s="14"/>
      <c r="T719" s="21">
        <v>106448</v>
      </c>
      <c r="U719" s="14"/>
      <c r="V719" s="22">
        <v>133060</v>
      </c>
      <c r="W719" s="14"/>
      <c r="X719" s="5" t="str">
        <f t="shared" si="11"/>
        <v>No</v>
      </c>
      <c r="Y719" s="14"/>
      <c r="Z719" s="5"/>
      <c r="AA719" s="14"/>
      <c r="AB719" s="5"/>
      <c r="AC719" s="28"/>
      <c r="AD719" s="5"/>
      <c r="AE719" s="14"/>
      <c r="AF719" s="5"/>
      <c r="AG719" s="7"/>
    </row>
    <row r="720" spans="1:33" s="54" customFormat="1">
      <c r="A720" s="8" t="s">
        <v>6565</v>
      </c>
      <c r="B720" s="8" t="s">
        <v>4764</v>
      </c>
      <c r="C720" s="9" t="s">
        <v>82</v>
      </c>
      <c r="D720" s="185">
        <v>2160</v>
      </c>
      <c r="E720" s="188">
        <v>20160</v>
      </c>
      <c r="F720" s="9" t="s">
        <v>113</v>
      </c>
      <c r="G720" s="9" t="s">
        <v>5756</v>
      </c>
      <c r="H720" s="10">
        <v>18351295</v>
      </c>
      <c r="I720" s="11">
        <v>23</v>
      </c>
      <c r="J720" s="24">
        <v>0</v>
      </c>
      <c r="K720" s="12"/>
      <c r="L720" s="14">
        <v>0</v>
      </c>
      <c r="M720" s="14"/>
      <c r="N720" s="21">
        <v>0</v>
      </c>
      <c r="O720" s="14"/>
      <c r="P720" s="21">
        <v>0</v>
      </c>
      <c r="Q720" s="14"/>
      <c r="R720" s="21">
        <v>0</v>
      </c>
      <c r="S720" s="14"/>
      <c r="T720" s="21">
        <v>0</v>
      </c>
      <c r="U720" s="14"/>
      <c r="V720" s="22">
        <v>0</v>
      </c>
      <c r="W720" s="14"/>
      <c r="X720" s="5" t="str">
        <f t="shared" si="11"/>
        <v>No</v>
      </c>
      <c r="Y720" s="14"/>
      <c r="Z720" s="5"/>
      <c r="AA720" s="14"/>
      <c r="AB720" s="5"/>
      <c r="AC720" s="28"/>
      <c r="AD720" s="5"/>
      <c r="AE720" s="14"/>
      <c r="AF720" s="5"/>
      <c r="AG720" s="7"/>
    </row>
    <row r="721" spans="1:33" s="54" customFormat="1">
      <c r="A721" s="8" t="s">
        <v>3689</v>
      </c>
      <c r="B721" s="8" t="s">
        <v>3690</v>
      </c>
      <c r="C721" s="9" t="s">
        <v>288</v>
      </c>
      <c r="D721" s="185">
        <v>3061</v>
      </c>
      <c r="E721" s="188">
        <v>30061</v>
      </c>
      <c r="F721" s="9" t="s">
        <v>88</v>
      </c>
      <c r="G721" s="9" t="s">
        <v>84</v>
      </c>
      <c r="H721" s="10">
        <v>66086</v>
      </c>
      <c r="I721" s="11">
        <v>23</v>
      </c>
      <c r="J721" s="24">
        <v>0</v>
      </c>
      <c r="K721" s="12"/>
      <c r="L721" s="14">
        <v>0</v>
      </c>
      <c r="M721" s="14"/>
      <c r="N721" s="21">
        <v>0</v>
      </c>
      <c r="O721" s="14"/>
      <c r="P721" s="21">
        <v>155845</v>
      </c>
      <c r="Q721" s="14"/>
      <c r="R721" s="21">
        <v>693932</v>
      </c>
      <c r="S721" s="14"/>
      <c r="T721" s="21">
        <v>4197378</v>
      </c>
      <c r="U721" s="14"/>
      <c r="V721" s="22">
        <v>5047155</v>
      </c>
      <c r="W721" s="14"/>
      <c r="X721" s="5" t="str">
        <f t="shared" si="11"/>
        <v>No</v>
      </c>
      <c r="Y721" s="14"/>
      <c r="Z721" s="5"/>
      <c r="AA721" s="14"/>
      <c r="AB721" s="5"/>
      <c r="AC721" s="28"/>
      <c r="AD721" s="5"/>
      <c r="AE721" s="14"/>
      <c r="AF721" s="5"/>
      <c r="AG721" s="7"/>
    </row>
    <row r="722" spans="1:33" s="54" customFormat="1">
      <c r="A722" s="8" t="s">
        <v>3286</v>
      </c>
      <c r="B722" s="8" t="s">
        <v>878</v>
      </c>
      <c r="C722" s="9" t="s">
        <v>555</v>
      </c>
      <c r="D722" s="185" t="s">
        <v>3287</v>
      </c>
      <c r="E722" s="188" t="s">
        <v>3288</v>
      </c>
      <c r="F722" s="9" t="s">
        <v>83</v>
      </c>
      <c r="G722" s="9" t="s">
        <v>147</v>
      </c>
      <c r="H722" s="10">
        <v>0</v>
      </c>
      <c r="I722" s="11">
        <v>23</v>
      </c>
      <c r="J722" s="24">
        <v>0</v>
      </c>
      <c r="K722" s="12"/>
      <c r="L722" s="14">
        <v>0</v>
      </c>
      <c r="M722" s="14"/>
      <c r="N722" s="21">
        <v>0</v>
      </c>
      <c r="O722" s="14"/>
      <c r="P722" s="21">
        <v>0</v>
      </c>
      <c r="Q722" s="14"/>
      <c r="R722" s="21">
        <v>0</v>
      </c>
      <c r="S722" s="14"/>
      <c r="T722" s="21">
        <v>0</v>
      </c>
      <c r="U722" s="14"/>
      <c r="V722" s="22">
        <v>0</v>
      </c>
      <c r="W722" s="14"/>
      <c r="X722" s="5" t="str">
        <f t="shared" si="11"/>
        <v>No</v>
      </c>
      <c r="Y722" s="14"/>
      <c r="Z722" s="5"/>
      <c r="AA722" s="14"/>
      <c r="AB722" s="5"/>
      <c r="AC722" s="28"/>
      <c r="AD722" s="5"/>
      <c r="AE722" s="14"/>
      <c r="AF722" s="5"/>
      <c r="AG722" s="7"/>
    </row>
    <row r="723" spans="1:33" s="54" customFormat="1">
      <c r="A723" s="8" t="s">
        <v>1141</v>
      </c>
      <c r="B723" s="8" t="s">
        <v>1142</v>
      </c>
      <c r="C723" s="9" t="s">
        <v>91</v>
      </c>
      <c r="D723" s="185">
        <v>9149</v>
      </c>
      <c r="E723" s="188">
        <v>90149</v>
      </c>
      <c r="F723" s="9" t="s">
        <v>83</v>
      </c>
      <c r="G723" s="9" t="s">
        <v>5756</v>
      </c>
      <c r="H723" s="10">
        <v>51509</v>
      </c>
      <c r="I723" s="11">
        <v>23</v>
      </c>
      <c r="J723" s="24">
        <v>0</v>
      </c>
      <c r="K723" s="12"/>
      <c r="L723" s="14">
        <v>0</v>
      </c>
      <c r="M723" s="14"/>
      <c r="N723" s="21">
        <v>0</v>
      </c>
      <c r="O723" s="14"/>
      <c r="P723" s="21">
        <v>0</v>
      </c>
      <c r="Q723" s="14"/>
      <c r="R723" s="21">
        <v>416911</v>
      </c>
      <c r="S723" s="14"/>
      <c r="T723" s="21">
        <v>0</v>
      </c>
      <c r="U723" s="14"/>
      <c r="V723" s="22">
        <v>416911</v>
      </c>
      <c r="W723" s="14"/>
      <c r="X723" s="5" t="str">
        <f t="shared" si="11"/>
        <v>No</v>
      </c>
      <c r="Y723" s="14"/>
      <c r="Z723" s="5"/>
      <c r="AA723" s="14"/>
      <c r="AB723" s="5"/>
      <c r="AC723" s="28"/>
      <c r="AD723" s="5"/>
      <c r="AE723" s="14"/>
      <c r="AF723" s="5"/>
      <c r="AG723" s="7"/>
    </row>
    <row r="724" spans="1:33" s="54" customFormat="1">
      <c r="A724" s="8" t="s">
        <v>3568</v>
      </c>
      <c r="B724" s="8" t="s">
        <v>3569</v>
      </c>
      <c r="C724" s="9" t="s">
        <v>109</v>
      </c>
      <c r="D724" s="185" t="s">
        <v>3570</v>
      </c>
      <c r="E724" s="188" t="s">
        <v>3571</v>
      </c>
      <c r="F724" s="9" t="s">
        <v>88</v>
      </c>
      <c r="G724" s="9" t="s">
        <v>147</v>
      </c>
      <c r="H724" s="10">
        <v>0</v>
      </c>
      <c r="I724" s="11">
        <v>23</v>
      </c>
      <c r="J724" s="24">
        <v>0</v>
      </c>
      <c r="K724" s="12"/>
      <c r="L724" s="14">
        <v>0</v>
      </c>
      <c r="M724" s="14"/>
      <c r="N724" s="21">
        <v>0</v>
      </c>
      <c r="O724" s="14"/>
      <c r="P724" s="21">
        <v>0</v>
      </c>
      <c r="Q724" s="14"/>
      <c r="R724" s="21">
        <v>0</v>
      </c>
      <c r="S724" s="14"/>
      <c r="T724" s="21">
        <v>94555</v>
      </c>
      <c r="U724" s="14"/>
      <c r="V724" s="22">
        <v>94555</v>
      </c>
      <c r="W724" s="14"/>
      <c r="X724" s="5" t="str">
        <f t="shared" si="11"/>
        <v>No</v>
      </c>
      <c r="Y724" s="14"/>
      <c r="Z724" s="5"/>
      <c r="AA724" s="14"/>
      <c r="AB724" s="5"/>
      <c r="AC724" s="28"/>
      <c r="AD724" s="5"/>
      <c r="AE724" s="14"/>
      <c r="AF724" s="5"/>
      <c r="AG724" s="7"/>
    </row>
    <row r="725" spans="1:33" s="54" customFormat="1">
      <c r="A725" s="8" t="s">
        <v>6156</v>
      </c>
      <c r="B725" s="8" t="s">
        <v>668</v>
      </c>
      <c r="C725" s="9" t="s">
        <v>82</v>
      </c>
      <c r="D725" s="185" t="s">
        <v>669</v>
      </c>
      <c r="E725" s="188" t="s">
        <v>670</v>
      </c>
      <c r="F725" s="9" t="s">
        <v>83</v>
      </c>
      <c r="G725" s="9" t="s">
        <v>147</v>
      </c>
      <c r="H725" s="10">
        <v>0</v>
      </c>
      <c r="I725" s="11">
        <v>23</v>
      </c>
      <c r="J725" s="24">
        <v>0</v>
      </c>
      <c r="K725" s="12"/>
      <c r="L725" s="14">
        <v>0</v>
      </c>
      <c r="M725" s="14"/>
      <c r="N725" s="21">
        <v>0</v>
      </c>
      <c r="O725" s="14"/>
      <c r="P725" s="21">
        <v>0</v>
      </c>
      <c r="Q725" s="14"/>
      <c r="R725" s="21">
        <v>0</v>
      </c>
      <c r="S725" s="14"/>
      <c r="T725" s="21">
        <v>0</v>
      </c>
      <c r="U725" s="14"/>
      <c r="V725" s="22">
        <v>0</v>
      </c>
      <c r="W725" s="14"/>
      <c r="X725" s="5" t="str">
        <f t="shared" si="11"/>
        <v>No</v>
      </c>
      <c r="Y725" s="14"/>
      <c r="Z725" s="5"/>
      <c r="AA725" s="14"/>
      <c r="AB725" s="5"/>
      <c r="AC725" s="28"/>
      <c r="AD725" s="5"/>
      <c r="AE725" s="14"/>
      <c r="AF725" s="5"/>
      <c r="AG725" s="7"/>
    </row>
    <row r="726" spans="1:33" s="54" customFormat="1">
      <c r="A726" s="8" t="s">
        <v>2811</v>
      </c>
      <c r="B726" s="8" t="s">
        <v>2812</v>
      </c>
      <c r="C726" s="9" t="s">
        <v>210</v>
      </c>
      <c r="D726" s="185" t="s">
        <v>2813</v>
      </c>
      <c r="E726" s="188" t="s">
        <v>2814</v>
      </c>
      <c r="F726" s="9" t="s">
        <v>157</v>
      </c>
      <c r="G726" s="9" t="s">
        <v>147</v>
      </c>
      <c r="H726" s="10">
        <v>0</v>
      </c>
      <c r="I726" s="11">
        <v>23</v>
      </c>
      <c r="J726" s="24">
        <v>0</v>
      </c>
      <c r="K726" s="12"/>
      <c r="L726" s="14">
        <v>0</v>
      </c>
      <c r="M726" s="14"/>
      <c r="N726" s="21">
        <v>0</v>
      </c>
      <c r="O726" s="14"/>
      <c r="P726" s="21">
        <v>0</v>
      </c>
      <c r="Q726" s="14"/>
      <c r="R726" s="21">
        <v>15252</v>
      </c>
      <c r="S726" s="14"/>
      <c r="T726" s="21">
        <v>107079</v>
      </c>
      <c r="U726" s="14"/>
      <c r="V726" s="22">
        <v>122331</v>
      </c>
      <c r="W726" s="14"/>
      <c r="X726" s="5" t="str">
        <f t="shared" si="11"/>
        <v>No</v>
      </c>
      <c r="Y726" s="14"/>
      <c r="Z726" s="5"/>
      <c r="AA726" s="14"/>
      <c r="AB726" s="5"/>
      <c r="AC726" s="28"/>
      <c r="AD726" s="5"/>
      <c r="AE726" s="14"/>
      <c r="AF726" s="5"/>
      <c r="AG726" s="7"/>
    </row>
    <row r="727" spans="1:33" s="54" customFormat="1">
      <c r="A727" s="8" t="s">
        <v>6044</v>
      </c>
      <c r="B727" s="8" t="s">
        <v>4920</v>
      </c>
      <c r="C727" s="9" t="s">
        <v>91</v>
      </c>
      <c r="D727" s="185" t="s">
        <v>6045</v>
      </c>
      <c r="E727" s="188" t="s">
        <v>6046</v>
      </c>
      <c r="F727" s="9" t="s">
        <v>88</v>
      </c>
      <c r="G727" s="9" t="s">
        <v>147</v>
      </c>
      <c r="H727" s="10">
        <v>0</v>
      </c>
      <c r="I727" s="11">
        <v>23</v>
      </c>
      <c r="J727" s="24">
        <v>0</v>
      </c>
      <c r="K727" s="12"/>
      <c r="L727" s="14">
        <v>0</v>
      </c>
      <c r="M727" s="14"/>
      <c r="N727" s="21">
        <v>0</v>
      </c>
      <c r="O727" s="14"/>
      <c r="P727" s="21">
        <v>0</v>
      </c>
      <c r="Q727" s="14"/>
      <c r="R727" s="21">
        <v>0</v>
      </c>
      <c r="S727" s="14"/>
      <c r="T727" s="21">
        <v>0</v>
      </c>
      <c r="U727" s="14"/>
      <c r="V727" s="22">
        <v>0</v>
      </c>
      <c r="W727" s="14"/>
      <c r="X727" s="5" t="str">
        <f t="shared" si="11"/>
        <v>No</v>
      </c>
      <c r="Y727" s="14"/>
      <c r="Z727" s="5"/>
      <c r="AA727" s="14"/>
      <c r="AB727" s="5"/>
      <c r="AC727" s="28"/>
      <c r="AD727" s="5"/>
      <c r="AE727" s="14"/>
      <c r="AF727" s="5"/>
      <c r="AG727" s="7"/>
    </row>
    <row r="728" spans="1:33" s="54" customFormat="1">
      <c r="A728" s="8" t="s">
        <v>5125</v>
      </c>
      <c r="B728" s="8" t="s">
        <v>1000</v>
      </c>
      <c r="C728" s="9" t="s">
        <v>120</v>
      </c>
      <c r="D728" s="185" t="s">
        <v>5126</v>
      </c>
      <c r="E728" s="188" t="s">
        <v>5127</v>
      </c>
      <c r="F728" s="9" t="s">
        <v>125</v>
      </c>
      <c r="G728" s="9" t="s">
        <v>147</v>
      </c>
      <c r="H728" s="10">
        <v>0</v>
      </c>
      <c r="I728" s="11">
        <v>23</v>
      </c>
      <c r="J728" s="24">
        <v>0</v>
      </c>
      <c r="K728" s="12"/>
      <c r="L728" s="14">
        <v>0</v>
      </c>
      <c r="M728" s="14"/>
      <c r="N728" s="21">
        <v>0</v>
      </c>
      <c r="O728" s="14"/>
      <c r="P728" s="21">
        <v>0</v>
      </c>
      <c r="Q728" s="14"/>
      <c r="R728" s="21">
        <v>20870</v>
      </c>
      <c r="S728" s="14"/>
      <c r="T728" s="21">
        <v>188250</v>
      </c>
      <c r="U728" s="14"/>
      <c r="V728" s="22">
        <v>209120</v>
      </c>
      <c r="W728" s="14"/>
      <c r="X728" s="5" t="str">
        <f t="shared" si="11"/>
        <v>No</v>
      </c>
      <c r="Y728" s="14"/>
      <c r="Z728" s="5"/>
      <c r="AA728" s="14"/>
      <c r="AB728" s="5"/>
      <c r="AC728" s="28"/>
      <c r="AD728" s="5"/>
      <c r="AE728" s="14"/>
      <c r="AF728" s="5"/>
      <c r="AG728" s="7"/>
    </row>
    <row r="729" spans="1:33" s="54" customFormat="1">
      <c r="A729" s="8" t="s">
        <v>6563</v>
      </c>
      <c r="B729" s="8" t="s">
        <v>1052</v>
      </c>
      <c r="C729" s="9" t="s">
        <v>82</v>
      </c>
      <c r="D729" s="185">
        <v>2195</v>
      </c>
      <c r="E729" s="188">
        <v>20195</v>
      </c>
      <c r="F729" s="9" t="s">
        <v>83</v>
      </c>
      <c r="G729" s="9" t="s">
        <v>5756</v>
      </c>
      <c r="H729" s="10">
        <v>5441567</v>
      </c>
      <c r="I729" s="11">
        <v>23</v>
      </c>
      <c r="J729" s="24">
        <v>0</v>
      </c>
      <c r="K729" s="12"/>
      <c r="L729" s="14">
        <v>0</v>
      </c>
      <c r="M729" s="14"/>
      <c r="N729" s="21">
        <v>0</v>
      </c>
      <c r="O729" s="14"/>
      <c r="P729" s="21">
        <v>0</v>
      </c>
      <c r="Q729" s="14"/>
      <c r="R729" s="21">
        <v>24461</v>
      </c>
      <c r="S729" s="14"/>
      <c r="T729" s="21">
        <v>97845</v>
      </c>
      <c r="U729" s="14"/>
      <c r="V729" s="22">
        <v>122306</v>
      </c>
      <c r="W729" s="14"/>
      <c r="X729" s="5" t="str">
        <f t="shared" si="11"/>
        <v>No</v>
      </c>
      <c r="Y729" s="14"/>
      <c r="Z729" s="5"/>
      <c r="AA729" s="14"/>
      <c r="AB729" s="5"/>
      <c r="AC729" s="28"/>
      <c r="AD729" s="5"/>
      <c r="AE729" s="14"/>
      <c r="AF729" s="5"/>
      <c r="AG729" s="7"/>
    </row>
    <row r="730" spans="1:33" s="54" customFormat="1">
      <c r="A730" s="8" t="s">
        <v>1898</v>
      </c>
      <c r="B730" s="8" t="s">
        <v>1899</v>
      </c>
      <c r="C730" s="9" t="s">
        <v>265</v>
      </c>
      <c r="D730" s="185" t="s">
        <v>1900</v>
      </c>
      <c r="E730" s="188" t="s">
        <v>1901</v>
      </c>
      <c r="F730" s="9" t="s">
        <v>88</v>
      </c>
      <c r="G730" s="9" t="s">
        <v>147</v>
      </c>
      <c r="H730" s="10">
        <v>0</v>
      </c>
      <c r="I730" s="11">
        <v>22</v>
      </c>
      <c r="J730" s="24">
        <v>0</v>
      </c>
      <c r="K730" s="12"/>
      <c r="L730" s="14">
        <v>0</v>
      </c>
      <c r="M730" s="14"/>
      <c r="N730" s="21">
        <v>0</v>
      </c>
      <c r="O730" s="14"/>
      <c r="P730" s="21">
        <v>39995</v>
      </c>
      <c r="Q730" s="14"/>
      <c r="R730" s="21">
        <v>0</v>
      </c>
      <c r="S730" s="14"/>
      <c r="T730" s="21">
        <v>226639</v>
      </c>
      <c r="U730" s="14"/>
      <c r="V730" s="22">
        <v>266634</v>
      </c>
      <c r="W730" s="14"/>
      <c r="X730" s="5" t="str">
        <f t="shared" si="11"/>
        <v>No</v>
      </c>
      <c r="Y730" s="14"/>
      <c r="Z730" s="5"/>
      <c r="AA730" s="14"/>
      <c r="AB730" s="5"/>
      <c r="AC730" s="28"/>
      <c r="AD730" s="5"/>
      <c r="AE730" s="14"/>
      <c r="AF730" s="5"/>
      <c r="AG730" s="7"/>
    </row>
    <row r="731" spans="1:33" s="54" customFormat="1">
      <c r="A731" s="8" t="s">
        <v>511</v>
      </c>
      <c r="B731" s="8" t="s">
        <v>512</v>
      </c>
      <c r="C731" s="9" t="s">
        <v>54</v>
      </c>
      <c r="D731" s="185">
        <v>8028</v>
      </c>
      <c r="E731" s="188">
        <v>80028</v>
      </c>
      <c r="F731" s="9" t="s">
        <v>88</v>
      </c>
      <c r="G731" s="9" t="s">
        <v>84</v>
      </c>
      <c r="H731" s="10">
        <v>94983</v>
      </c>
      <c r="I731" s="11">
        <v>22</v>
      </c>
      <c r="J731" s="24">
        <v>0</v>
      </c>
      <c r="K731" s="12"/>
      <c r="L731" s="14">
        <v>0</v>
      </c>
      <c r="M731" s="14"/>
      <c r="N731" s="21">
        <v>290083</v>
      </c>
      <c r="O731" s="14"/>
      <c r="P731" s="21">
        <v>0</v>
      </c>
      <c r="Q731" s="14"/>
      <c r="R731" s="21">
        <v>0</v>
      </c>
      <c r="S731" s="14"/>
      <c r="T731" s="21">
        <v>762544</v>
      </c>
      <c r="U731" s="14"/>
      <c r="V731" s="22">
        <v>1052627</v>
      </c>
      <c r="W731" s="14"/>
      <c r="X731" s="5" t="str">
        <f t="shared" si="11"/>
        <v>No</v>
      </c>
      <c r="Y731" s="14"/>
      <c r="Z731" s="5"/>
      <c r="AA731" s="14"/>
      <c r="AB731" s="5"/>
      <c r="AC731" s="28"/>
      <c r="AD731" s="5"/>
      <c r="AE731" s="14"/>
      <c r="AF731" s="5"/>
      <c r="AG731" s="7"/>
    </row>
    <row r="732" spans="1:33" s="54" customFormat="1">
      <c r="A732" s="8" t="s">
        <v>1823</v>
      </c>
      <c r="B732" s="8" t="s">
        <v>1824</v>
      </c>
      <c r="C732" s="9" t="s">
        <v>42</v>
      </c>
      <c r="D732" s="185">
        <v>2071</v>
      </c>
      <c r="E732" s="188">
        <v>20071</v>
      </c>
      <c r="F732" s="9" t="s">
        <v>83</v>
      </c>
      <c r="G732" s="9" t="s">
        <v>84</v>
      </c>
      <c r="H732" s="10">
        <v>18351295</v>
      </c>
      <c r="I732" s="11">
        <v>22</v>
      </c>
      <c r="J732" s="24">
        <v>0</v>
      </c>
      <c r="K732" s="12"/>
      <c r="L732" s="14">
        <v>0</v>
      </c>
      <c r="M732" s="14"/>
      <c r="N732" s="21">
        <v>0</v>
      </c>
      <c r="O732" s="14"/>
      <c r="P732" s="21">
        <v>30575</v>
      </c>
      <c r="Q732" s="14"/>
      <c r="R732" s="21">
        <v>60557</v>
      </c>
      <c r="S732" s="14"/>
      <c r="T732" s="21">
        <v>244599</v>
      </c>
      <c r="U732" s="14"/>
      <c r="V732" s="22">
        <v>335731</v>
      </c>
      <c r="W732" s="14"/>
      <c r="X732" s="5" t="str">
        <f t="shared" si="11"/>
        <v>No</v>
      </c>
      <c r="Y732" s="14"/>
      <c r="Z732" s="5"/>
      <c r="AA732" s="14"/>
      <c r="AB732" s="5"/>
      <c r="AC732" s="28"/>
      <c r="AD732" s="5"/>
      <c r="AE732" s="14"/>
      <c r="AF732" s="5"/>
      <c r="AG732" s="7"/>
    </row>
    <row r="733" spans="1:33" s="54" customFormat="1">
      <c r="A733" s="8" t="s">
        <v>1513</v>
      </c>
      <c r="B733" s="8" t="s">
        <v>6426</v>
      </c>
      <c r="C733" s="9" t="s">
        <v>178</v>
      </c>
      <c r="D733" s="185" t="s">
        <v>1514</v>
      </c>
      <c r="E733" s="188" t="s">
        <v>1515</v>
      </c>
      <c r="F733" s="9" t="s">
        <v>88</v>
      </c>
      <c r="G733" s="9" t="s">
        <v>147</v>
      </c>
      <c r="H733" s="10">
        <v>0</v>
      </c>
      <c r="I733" s="11">
        <v>22</v>
      </c>
      <c r="J733" s="24">
        <v>0</v>
      </c>
      <c r="K733" s="12"/>
      <c r="L733" s="14">
        <v>0</v>
      </c>
      <c r="M733" s="14"/>
      <c r="N733" s="21">
        <v>0</v>
      </c>
      <c r="O733" s="14"/>
      <c r="P733" s="21">
        <v>0</v>
      </c>
      <c r="Q733" s="14"/>
      <c r="R733" s="21">
        <v>19172</v>
      </c>
      <c r="S733" s="14"/>
      <c r="T733" s="21">
        <v>76687</v>
      </c>
      <c r="U733" s="14"/>
      <c r="V733" s="22">
        <v>95859</v>
      </c>
      <c r="W733" s="14"/>
      <c r="X733" s="5" t="str">
        <f t="shared" si="11"/>
        <v>No</v>
      </c>
      <c r="Y733" s="14"/>
      <c r="Z733" s="5"/>
      <c r="AA733" s="14"/>
      <c r="AB733" s="5"/>
      <c r="AC733" s="28"/>
      <c r="AD733" s="5"/>
      <c r="AE733" s="14"/>
      <c r="AF733" s="5"/>
      <c r="AG733" s="7"/>
    </row>
    <row r="734" spans="1:33" s="54" customFormat="1">
      <c r="A734" s="8" t="s">
        <v>2953</v>
      </c>
      <c r="B734" s="8" t="s">
        <v>2954</v>
      </c>
      <c r="C734" s="9" t="s">
        <v>178</v>
      </c>
      <c r="D734" s="185">
        <v>5184</v>
      </c>
      <c r="E734" s="188">
        <v>50184</v>
      </c>
      <c r="F734" s="9" t="s">
        <v>88</v>
      </c>
      <c r="G734" s="9" t="s">
        <v>84</v>
      </c>
      <c r="H734" s="10">
        <v>99941</v>
      </c>
      <c r="I734" s="11">
        <v>22</v>
      </c>
      <c r="J734" s="24">
        <v>0</v>
      </c>
      <c r="K734" s="12"/>
      <c r="L734" s="14">
        <v>0</v>
      </c>
      <c r="M734" s="14"/>
      <c r="N734" s="21">
        <v>0</v>
      </c>
      <c r="O734" s="14"/>
      <c r="P734" s="21">
        <v>64904</v>
      </c>
      <c r="Q734" s="14"/>
      <c r="R734" s="21">
        <v>313577</v>
      </c>
      <c r="S734" s="14"/>
      <c r="T734" s="21">
        <v>966114</v>
      </c>
      <c r="U734" s="14"/>
      <c r="V734" s="22">
        <v>1344595</v>
      </c>
      <c r="W734" s="14"/>
      <c r="X734" s="5" t="str">
        <f t="shared" si="11"/>
        <v>No</v>
      </c>
      <c r="Y734" s="14"/>
      <c r="Z734" s="5"/>
      <c r="AA734" s="14"/>
      <c r="AB734" s="5"/>
      <c r="AC734" s="28"/>
      <c r="AD734" s="5"/>
      <c r="AE734" s="14"/>
      <c r="AF734" s="5"/>
      <c r="AG734" s="7"/>
    </row>
    <row r="735" spans="1:33" s="54" customFormat="1">
      <c r="A735" s="8" t="s">
        <v>4550</v>
      </c>
      <c r="B735" s="8" t="s">
        <v>4551</v>
      </c>
      <c r="C735" s="9" t="s">
        <v>454</v>
      </c>
      <c r="D735" s="185" t="s">
        <v>4552</v>
      </c>
      <c r="E735" s="188" t="s">
        <v>4553</v>
      </c>
      <c r="F735" s="9" t="s">
        <v>83</v>
      </c>
      <c r="G735" s="9" t="s">
        <v>147</v>
      </c>
      <c r="H735" s="10">
        <v>0</v>
      </c>
      <c r="I735" s="11">
        <v>22</v>
      </c>
      <c r="J735" s="24">
        <v>0</v>
      </c>
      <c r="K735" s="12"/>
      <c r="L735" s="14">
        <v>80788</v>
      </c>
      <c r="M735" s="14"/>
      <c r="N735" s="21">
        <v>0</v>
      </c>
      <c r="O735" s="14"/>
      <c r="P735" s="21">
        <v>673275</v>
      </c>
      <c r="Q735" s="14"/>
      <c r="R735" s="21">
        <v>600000</v>
      </c>
      <c r="S735" s="14"/>
      <c r="T735" s="21">
        <v>0</v>
      </c>
      <c r="U735" s="14"/>
      <c r="V735" s="22">
        <v>1354063</v>
      </c>
      <c r="W735" s="14"/>
      <c r="X735" s="5" t="str">
        <f t="shared" si="11"/>
        <v>No</v>
      </c>
      <c r="Y735" s="14"/>
      <c r="Z735" s="5"/>
      <c r="AA735" s="14"/>
      <c r="AB735" s="5"/>
      <c r="AC735" s="28"/>
      <c r="AD735" s="5"/>
      <c r="AE735" s="14"/>
      <c r="AF735" s="5"/>
      <c r="AG735" s="7"/>
    </row>
    <row r="736" spans="1:33" s="54" customFormat="1">
      <c r="A736" s="8" t="s">
        <v>4804</v>
      </c>
      <c r="B736" s="8" t="s">
        <v>3620</v>
      </c>
      <c r="C736" s="9" t="s">
        <v>168</v>
      </c>
      <c r="D736" s="185">
        <v>65</v>
      </c>
      <c r="E736" s="188">
        <v>65</v>
      </c>
      <c r="F736" s="9" t="s">
        <v>83</v>
      </c>
      <c r="G736" s="9" t="s">
        <v>5756</v>
      </c>
      <c r="H736" s="10">
        <v>62433</v>
      </c>
      <c r="I736" s="11">
        <v>22</v>
      </c>
      <c r="J736" s="24">
        <v>0</v>
      </c>
      <c r="K736" s="12"/>
      <c r="L736" s="14">
        <v>0</v>
      </c>
      <c r="M736" s="14"/>
      <c r="N736" s="21">
        <v>0</v>
      </c>
      <c r="O736" s="14"/>
      <c r="P736" s="21">
        <v>5693</v>
      </c>
      <c r="Q736" s="14"/>
      <c r="R736" s="21">
        <v>4915</v>
      </c>
      <c r="S736" s="14"/>
      <c r="T736" s="21">
        <v>62399</v>
      </c>
      <c r="U736" s="14"/>
      <c r="V736" s="22">
        <v>73007</v>
      </c>
      <c r="W736" s="14"/>
      <c r="X736" s="5" t="str">
        <f t="shared" si="11"/>
        <v>No</v>
      </c>
      <c r="Y736" s="14"/>
      <c r="Z736" s="5"/>
      <c r="AA736" s="14"/>
      <c r="AB736" s="5"/>
      <c r="AC736" s="28"/>
      <c r="AD736" s="5"/>
      <c r="AE736" s="14"/>
      <c r="AF736" s="5"/>
      <c r="AG736" s="7"/>
    </row>
    <row r="737" spans="1:33" s="54" customFormat="1">
      <c r="A737" s="8" t="s">
        <v>349</v>
      </c>
      <c r="B737" s="8" t="s">
        <v>6424</v>
      </c>
      <c r="C737" s="9" t="s">
        <v>73</v>
      </c>
      <c r="D737" s="185" t="s">
        <v>350</v>
      </c>
      <c r="E737" s="188" t="s">
        <v>351</v>
      </c>
      <c r="F737" s="9" t="s">
        <v>83</v>
      </c>
      <c r="G737" s="9" t="s">
        <v>147</v>
      </c>
      <c r="H737" s="10">
        <v>0</v>
      </c>
      <c r="I737" s="11">
        <v>22</v>
      </c>
      <c r="J737" s="24">
        <v>0</v>
      </c>
      <c r="K737" s="12"/>
      <c r="L737" s="14">
        <v>0</v>
      </c>
      <c r="M737" s="14"/>
      <c r="N737" s="21">
        <v>0</v>
      </c>
      <c r="O737" s="14"/>
      <c r="P737" s="21">
        <v>0</v>
      </c>
      <c r="Q737" s="14"/>
      <c r="R737" s="21">
        <v>0</v>
      </c>
      <c r="S737" s="14"/>
      <c r="T737" s="21">
        <v>0</v>
      </c>
      <c r="U737" s="14"/>
      <c r="V737" s="22">
        <v>0</v>
      </c>
      <c r="W737" s="14"/>
      <c r="X737" s="5" t="str">
        <f t="shared" si="11"/>
        <v>No</v>
      </c>
      <c r="Y737" s="14"/>
      <c r="Z737" s="5"/>
      <c r="AA737" s="14"/>
      <c r="AB737" s="5"/>
      <c r="AC737" s="28"/>
      <c r="AD737" s="5"/>
      <c r="AE737" s="14"/>
      <c r="AF737" s="5"/>
      <c r="AG737" s="7"/>
    </row>
    <row r="738" spans="1:33" s="54" customFormat="1">
      <c r="A738" s="8" t="s">
        <v>5108</v>
      </c>
      <c r="B738" s="8" t="s">
        <v>593</v>
      </c>
      <c r="C738" s="9" t="s">
        <v>120</v>
      </c>
      <c r="D738" s="185">
        <v>6097</v>
      </c>
      <c r="E738" s="188">
        <v>60097</v>
      </c>
      <c r="F738" s="9" t="s">
        <v>83</v>
      </c>
      <c r="G738" s="9" t="s">
        <v>5756</v>
      </c>
      <c r="H738" s="10">
        <v>126405</v>
      </c>
      <c r="I738" s="11">
        <v>22</v>
      </c>
      <c r="J738" s="24">
        <v>0</v>
      </c>
      <c r="K738" s="12"/>
      <c r="L738" s="14">
        <v>0</v>
      </c>
      <c r="M738" s="14"/>
      <c r="N738" s="21">
        <v>0</v>
      </c>
      <c r="O738" s="14"/>
      <c r="P738" s="21">
        <v>0</v>
      </c>
      <c r="Q738" s="14"/>
      <c r="R738" s="21">
        <v>0</v>
      </c>
      <c r="S738" s="14"/>
      <c r="T738" s="21">
        <v>682975</v>
      </c>
      <c r="U738" s="14"/>
      <c r="V738" s="22">
        <v>682975</v>
      </c>
      <c r="W738" s="14"/>
      <c r="X738" s="5" t="str">
        <f t="shared" si="11"/>
        <v>No</v>
      </c>
      <c r="Y738" s="14"/>
      <c r="Z738" s="5"/>
      <c r="AA738" s="14"/>
      <c r="AB738" s="5"/>
      <c r="AC738" s="28"/>
      <c r="AD738" s="5"/>
      <c r="AE738" s="14"/>
      <c r="AF738" s="5"/>
      <c r="AG738" s="7"/>
    </row>
    <row r="739" spans="1:33" s="54" customFormat="1">
      <c r="A739" s="8" t="s">
        <v>4405</v>
      </c>
      <c r="B739" s="8" t="s">
        <v>4406</v>
      </c>
      <c r="C739" s="9" t="s">
        <v>235</v>
      </c>
      <c r="D739" s="185" t="s">
        <v>4407</v>
      </c>
      <c r="E739" s="188" t="s">
        <v>4408</v>
      </c>
      <c r="F739" s="9" t="s">
        <v>157</v>
      </c>
      <c r="G739" s="9" t="s">
        <v>147</v>
      </c>
      <c r="H739" s="10">
        <v>0</v>
      </c>
      <c r="I739" s="11">
        <v>22</v>
      </c>
      <c r="J739" s="24">
        <v>0</v>
      </c>
      <c r="K739" s="12"/>
      <c r="L739" s="14">
        <v>0</v>
      </c>
      <c r="M739" s="14"/>
      <c r="N739" s="21">
        <v>0</v>
      </c>
      <c r="O739" s="14"/>
      <c r="P739" s="21">
        <v>53053</v>
      </c>
      <c r="Q739" s="14"/>
      <c r="R739" s="21">
        <v>49494</v>
      </c>
      <c r="S739" s="14"/>
      <c r="T739" s="21">
        <v>335954</v>
      </c>
      <c r="U739" s="14"/>
      <c r="V739" s="22">
        <v>438501</v>
      </c>
      <c r="W739" s="14"/>
      <c r="X739" s="5" t="str">
        <f t="shared" si="11"/>
        <v>No</v>
      </c>
      <c r="Y739" s="14"/>
      <c r="Z739" s="5"/>
      <c r="AA739" s="14"/>
      <c r="AB739" s="5"/>
      <c r="AC739" s="28"/>
      <c r="AD739" s="5"/>
      <c r="AE739" s="14"/>
      <c r="AF739" s="5"/>
      <c r="AG739" s="7"/>
    </row>
    <row r="740" spans="1:33" s="54" customFormat="1">
      <c r="A740" s="8" t="s">
        <v>2427</v>
      </c>
      <c r="B740" s="8" t="s">
        <v>2428</v>
      </c>
      <c r="C740" s="9" t="s">
        <v>46</v>
      </c>
      <c r="D740" s="185" t="s">
        <v>2429</v>
      </c>
      <c r="E740" s="188" t="s">
        <v>2430</v>
      </c>
      <c r="F740" s="9" t="s">
        <v>88</v>
      </c>
      <c r="G740" s="9" t="s">
        <v>147</v>
      </c>
      <c r="H740" s="10">
        <v>0</v>
      </c>
      <c r="I740" s="11">
        <v>22</v>
      </c>
      <c r="J740" s="24">
        <v>0</v>
      </c>
      <c r="K740" s="12"/>
      <c r="L740" s="14">
        <v>0</v>
      </c>
      <c r="M740" s="14"/>
      <c r="N740" s="21">
        <v>0</v>
      </c>
      <c r="O740" s="14"/>
      <c r="P740" s="21">
        <v>31134</v>
      </c>
      <c r="Q740" s="14"/>
      <c r="R740" s="21">
        <v>8951</v>
      </c>
      <c r="S740" s="14"/>
      <c r="T740" s="21">
        <v>118400</v>
      </c>
      <c r="U740" s="14"/>
      <c r="V740" s="22">
        <v>158485</v>
      </c>
      <c r="W740" s="14"/>
      <c r="X740" s="5" t="str">
        <f t="shared" si="11"/>
        <v>No</v>
      </c>
      <c r="Y740" s="14"/>
      <c r="Z740" s="5"/>
      <c r="AA740" s="14"/>
      <c r="AB740" s="5"/>
      <c r="AC740" s="28"/>
      <c r="AD740" s="5"/>
      <c r="AE740" s="14"/>
      <c r="AF740" s="5"/>
      <c r="AG740" s="7"/>
    </row>
    <row r="741" spans="1:33" s="54" customFormat="1">
      <c r="A741" s="8" t="s">
        <v>3442</v>
      </c>
      <c r="B741" s="8" t="s">
        <v>3443</v>
      </c>
      <c r="C741" s="9" t="s">
        <v>34</v>
      </c>
      <c r="D741" s="185" t="s">
        <v>3444</v>
      </c>
      <c r="E741" s="188" t="s">
        <v>3445</v>
      </c>
      <c r="F741" s="9" t="s">
        <v>157</v>
      </c>
      <c r="G741" s="9" t="s">
        <v>147</v>
      </c>
      <c r="H741" s="10">
        <v>0</v>
      </c>
      <c r="I741" s="11">
        <v>22</v>
      </c>
      <c r="J741" s="24">
        <v>0</v>
      </c>
      <c r="K741" s="12"/>
      <c r="L741" s="14">
        <v>0</v>
      </c>
      <c r="M741" s="14"/>
      <c r="N741" s="21">
        <v>0</v>
      </c>
      <c r="O741" s="14"/>
      <c r="P741" s="21">
        <v>67427</v>
      </c>
      <c r="Q741" s="14"/>
      <c r="R741" s="21">
        <v>0</v>
      </c>
      <c r="S741" s="14"/>
      <c r="T741" s="21">
        <v>269706</v>
      </c>
      <c r="U741" s="14"/>
      <c r="V741" s="22">
        <v>337133</v>
      </c>
      <c r="W741" s="14"/>
      <c r="X741" s="5" t="str">
        <f t="shared" si="11"/>
        <v>No</v>
      </c>
      <c r="Y741" s="14"/>
      <c r="Z741" s="5"/>
      <c r="AA741" s="14"/>
      <c r="AB741" s="5"/>
      <c r="AC741" s="28"/>
      <c r="AD741" s="5"/>
      <c r="AE741" s="14"/>
      <c r="AF741" s="5"/>
      <c r="AG741" s="7"/>
    </row>
    <row r="742" spans="1:33" s="54" customFormat="1">
      <c r="A742" s="8" t="s">
        <v>4064</v>
      </c>
      <c r="B742" s="8" t="s">
        <v>755</v>
      </c>
      <c r="C742" s="9" t="s">
        <v>274</v>
      </c>
      <c r="D742" s="185">
        <v>4178</v>
      </c>
      <c r="E742" s="188">
        <v>40178</v>
      </c>
      <c r="F742" s="9" t="s">
        <v>183</v>
      </c>
      <c r="G742" s="9" t="s">
        <v>84</v>
      </c>
      <c r="H742" s="10">
        <v>969587</v>
      </c>
      <c r="I742" s="11">
        <v>22</v>
      </c>
      <c r="J742" s="24">
        <v>0</v>
      </c>
      <c r="K742" s="12"/>
      <c r="L742" s="14">
        <v>0</v>
      </c>
      <c r="M742" s="14"/>
      <c r="N742" s="21">
        <v>0</v>
      </c>
      <c r="O742" s="14"/>
      <c r="P742" s="21">
        <v>0</v>
      </c>
      <c r="Q742" s="14"/>
      <c r="R742" s="21">
        <v>0</v>
      </c>
      <c r="S742" s="14"/>
      <c r="T742" s="21">
        <v>943455</v>
      </c>
      <c r="U742" s="14"/>
      <c r="V742" s="22">
        <v>943455</v>
      </c>
      <c r="W742" s="14"/>
      <c r="X742" s="5" t="str">
        <f t="shared" si="11"/>
        <v>No</v>
      </c>
      <c r="Y742" s="14"/>
      <c r="Z742" s="5"/>
      <c r="AA742" s="14"/>
      <c r="AB742" s="5"/>
      <c r="AC742" s="28"/>
      <c r="AD742" s="5"/>
      <c r="AE742" s="14"/>
      <c r="AF742" s="5"/>
      <c r="AG742" s="7"/>
    </row>
    <row r="743" spans="1:33" s="54" customFormat="1">
      <c r="A743" s="8" t="s">
        <v>3070</v>
      </c>
      <c r="B743" s="8" t="s">
        <v>3071</v>
      </c>
      <c r="C743" s="9" t="s">
        <v>171</v>
      </c>
      <c r="D743" s="185" t="s">
        <v>3072</v>
      </c>
      <c r="E743" s="188">
        <v>41157</v>
      </c>
      <c r="F743" s="9" t="s">
        <v>83</v>
      </c>
      <c r="G743" s="9" t="s">
        <v>5756</v>
      </c>
      <c r="H743" s="10">
        <v>80962</v>
      </c>
      <c r="I743" s="11">
        <v>22</v>
      </c>
      <c r="J743" s="24">
        <v>0</v>
      </c>
      <c r="K743" s="12"/>
      <c r="L743" s="14">
        <v>0</v>
      </c>
      <c r="M743" s="14"/>
      <c r="N743" s="21">
        <v>0</v>
      </c>
      <c r="O743" s="14"/>
      <c r="P743" s="21">
        <v>0</v>
      </c>
      <c r="Q743" s="14"/>
      <c r="R743" s="21">
        <v>0</v>
      </c>
      <c r="S743" s="14"/>
      <c r="T743" s="21">
        <v>0</v>
      </c>
      <c r="U743" s="14"/>
      <c r="V743" s="22">
        <v>0</v>
      </c>
      <c r="W743" s="14"/>
      <c r="X743" s="5" t="str">
        <f t="shared" si="11"/>
        <v>No</v>
      </c>
      <c r="Y743" s="14"/>
      <c r="Z743" s="5"/>
      <c r="AA743" s="14"/>
      <c r="AB743" s="5"/>
      <c r="AC743" s="28"/>
      <c r="AD743" s="5"/>
      <c r="AE743" s="14"/>
      <c r="AF743" s="5"/>
      <c r="AG743" s="7"/>
    </row>
    <row r="744" spans="1:33" s="54" customFormat="1">
      <c r="A744" s="8" t="s">
        <v>1651</v>
      </c>
      <c r="B744" s="8" t="s">
        <v>1652</v>
      </c>
      <c r="C744" s="9" t="s">
        <v>178</v>
      </c>
      <c r="D744" s="185" t="s">
        <v>1653</v>
      </c>
      <c r="E744" s="188" t="s">
        <v>1654</v>
      </c>
      <c r="F744" s="9" t="s">
        <v>83</v>
      </c>
      <c r="G744" s="9" t="s">
        <v>147</v>
      </c>
      <c r="H744" s="10">
        <v>0</v>
      </c>
      <c r="I744" s="11">
        <v>22</v>
      </c>
      <c r="J744" s="24">
        <v>0</v>
      </c>
      <c r="K744" s="12"/>
      <c r="L744" s="14">
        <v>0</v>
      </c>
      <c r="M744" s="14"/>
      <c r="N744" s="21">
        <v>0</v>
      </c>
      <c r="O744" s="14"/>
      <c r="P744" s="21">
        <v>0</v>
      </c>
      <c r="Q744" s="14"/>
      <c r="R744" s="21">
        <v>20429</v>
      </c>
      <c r="S744" s="14"/>
      <c r="T744" s="21">
        <v>81714</v>
      </c>
      <c r="U744" s="14"/>
      <c r="V744" s="22">
        <v>102143</v>
      </c>
      <c r="W744" s="14"/>
      <c r="X744" s="5" t="str">
        <f t="shared" si="11"/>
        <v>No</v>
      </c>
      <c r="Y744" s="14"/>
      <c r="Z744" s="5"/>
      <c r="AA744" s="14"/>
      <c r="AB744" s="5"/>
      <c r="AC744" s="28"/>
      <c r="AD744" s="5"/>
      <c r="AE744" s="14"/>
      <c r="AF744" s="5"/>
      <c r="AG744" s="7"/>
    </row>
    <row r="745" spans="1:33" s="54" customFormat="1">
      <c r="A745" s="8" t="s">
        <v>4989</v>
      </c>
      <c r="B745" s="8" t="s">
        <v>1927</v>
      </c>
      <c r="C745" s="9" t="s">
        <v>91</v>
      </c>
      <c r="D745" s="185" t="s">
        <v>4990</v>
      </c>
      <c r="E745" s="188" t="s">
        <v>4991</v>
      </c>
      <c r="F745" s="9" t="s">
        <v>88</v>
      </c>
      <c r="G745" s="9" t="s">
        <v>147</v>
      </c>
      <c r="H745" s="10">
        <v>0</v>
      </c>
      <c r="I745" s="11">
        <v>22</v>
      </c>
      <c r="J745" s="24">
        <v>0</v>
      </c>
      <c r="K745" s="12"/>
      <c r="L745" s="14">
        <v>12214</v>
      </c>
      <c r="M745" s="14"/>
      <c r="N745" s="21">
        <v>0</v>
      </c>
      <c r="O745" s="14"/>
      <c r="P745" s="21">
        <v>53779</v>
      </c>
      <c r="Q745" s="14"/>
      <c r="R745" s="21">
        <v>301922</v>
      </c>
      <c r="S745" s="14"/>
      <c r="T745" s="21">
        <v>0</v>
      </c>
      <c r="U745" s="14"/>
      <c r="V745" s="22">
        <v>367915</v>
      </c>
      <c r="W745" s="14"/>
      <c r="X745" s="5" t="str">
        <f t="shared" si="11"/>
        <v>No</v>
      </c>
      <c r="Y745" s="14"/>
      <c r="Z745" s="5"/>
      <c r="AA745" s="14"/>
      <c r="AB745" s="5"/>
      <c r="AC745" s="28"/>
      <c r="AD745" s="5"/>
      <c r="AE745" s="14"/>
      <c r="AF745" s="5"/>
      <c r="AG745" s="7"/>
    </row>
    <row r="746" spans="1:33" s="54" customFormat="1">
      <c r="A746" s="8" t="s">
        <v>4077</v>
      </c>
      <c r="B746" s="8" t="s">
        <v>624</v>
      </c>
      <c r="C746" s="9" t="s">
        <v>238</v>
      </c>
      <c r="D746" s="185">
        <v>1040</v>
      </c>
      <c r="E746" s="188">
        <v>10040</v>
      </c>
      <c r="F746" s="9" t="s">
        <v>88</v>
      </c>
      <c r="G746" s="9" t="s">
        <v>84</v>
      </c>
      <c r="H746" s="10">
        <v>209190</v>
      </c>
      <c r="I746" s="11">
        <v>22</v>
      </c>
      <c r="J746" s="24">
        <v>0</v>
      </c>
      <c r="K746" s="12"/>
      <c r="L746" s="14">
        <v>0</v>
      </c>
      <c r="M746" s="14"/>
      <c r="N746" s="21">
        <v>0</v>
      </c>
      <c r="O746" s="14"/>
      <c r="P746" s="21">
        <v>0</v>
      </c>
      <c r="Q746" s="14"/>
      <c r="R746" s="21">
        <v>330225</v>
      </c>
      <c r="S746" s="14"/>
      <c r="T746" s="21">
        <v>256337</v>
      </c>
      <c r="U746" s="14"/>
      <c r="V746" s="22">
        <v>586562</v>
      </c>
      <c r="W746" s="14"/>
      <c r="X746" s="5" t="str">
        <f t="shared" si="11"/>
        <v>No</v>
      </c>
      <c r="Y746" s="14"/>
      <c r="Z746" s="5"/>
      <c r="AA746" s="14"/>
      <c r="AB746" s="5"/>
      <c r="AC746" s="28"/>
      <c r="AD746" s="5"/>
      <c r="AE746" s="14"/>
      <c r="AF746" s="5"/>
      <c r="AG746" s="7"/>
    </row>
    <row r="747" spans="1:33" s="54" customFormat="1">
      <c r="A747" s="8" t="s">
        <v>2710</v>
      </c>
      <c r="B747" s="8" t="s">
        <v>2711</v>
      </c>
      <c r="C747" s="9" t="s">
        <v>150</v>
      </c>
      <c r="D747" s="185" t="s">
        <v>2712</v>
      </c>
      <c r="E747" s="188">
        <v>66170</v>
      </c>
      <c r="F747" s="9" t="s">
        <v>36</v>
      </c>
      <c r="G747" s="9" t="s">
        <v>5756</v>
      </c>
      <c r="H747" s="10">
        <v>0</v>
      </c>
      <c r="I747" s="11">
        <v>22</v>
      </c>
      <c r="J747" s="24">
        <v>0</v>
      </c>
      <c r="K747" s="12"/>
      <c r="L747" s="14">
        <v>0</v>
      </c>
      <c r="M747" s="14"/>
      <c r="N747" s="21">
        <v>0</v>
      </c>
      <c r="O747" s="14"/>
      <c r="P747" s="21">
        <v>0</v>
      </c>
      <c r="Q747" s="14"/>
      <c r="R747" s="21">
        <v>0</v>
      </c>
      <c r="S747" s="14"/>
      <c r="T747" s="21">
        <v>0</v>
      </c>
      <c r="U747" s="14"/>
      <c r="V747" s="22">
        <v>0</v>
      </c>
      <c r="W747" s="14"/>
      <c r="X747" s="5" t="str">
        <f t="shared" si="11"/>
        <v>No</v>
      </c>
      <c r="Y747" s="14"/>
      <c r="Z747" s="5"/>
      <c r="AA747" s="14"/>
      <c r="AB747" s="5"/>
      <c r="AC747" s="28"/>
      <c r="AD747" s="5"/>
      <c r="AE747" s="14"/>
      <c r="AF747" s="5"/>
      <c r="AG747" s="7"/>
    </row>
    <row r="748" spans="1:33" s="54" customFormat="1">
      <c r="A748" s="8" t="s">
        <v>5537</v>
      </c>
      <c r="B748" s="8" t="s">
        <v>5538</v>
      </c>
      <c r="C748" s="9" t="s">
        <v>132</v>
      </c>
      <c r="D748" s="185" t="s">
        <v>5539</v>
      </c>
      <c r="E748" s="188" t="s">
        <v>5540</v>
      </c>
      <c r="F748" s="9" t="s">
        <v>157</v>
      </c>
      <c r="G748" s="9" t="s">
        <v>147</v>
      </c>
      <c r="H748" s="10">
        <v>0</v>
      </c>
      <c r="I748" s="11">
        <v>22</v>
      </c>
      <c r="J748" s="24">
        <v>0</v>
      </c>
      <c r="K748" s="12"/>
      <c r="L748" s="14">
        <v>0</v>
      </c>
      <c r="M748" s="14"/>
      <c r="N748" s="21">
        <v>0</v>
      </c>
      <c r="O748" s="14"/>
      <c r="P748" s="21">
        <v>38000</v>
      </c>
      <c r="Q748" s="14"/>
      <c r="R748" s="21">
        <v>0</v>
      </c>
      <c r="S748" s="14"/>
      <c r="T748" s="21">
        <v>152000</v>
      </c>
      <c r="U748" s="14"/>
      <c r="V748" s="22">
        <v>190000</v>
      </c>
      <c r="W748" s="14"/>
      <c r="X748" s="5" t="str">
        <f t="shared" si="11"/>
        <v>No</v>
      </c>
      <c r="Y748" s="14"/>
      <c r="Z748" s="5"/>
      <c r="AA748" s="14"/>
      <c r="AB748" s="5"/>
      <c r="AC748" s="28"/>
      <c r="AD748" s="5"/>
      <c r="AE748" s="14"/>
      <c r="AF748" s="5"/>
      <c r="AG748" s="7"/>
    </row>
    <row r="749" spans="1:33" s="54" customFormat="1">
      <c r="A749" s="8" t="s">
        <v>3187</v>
      </c>
      <c r="B749" s="8" t="s">
        <v>3188</v>
      </c>
      <c r="C749" s="9" t="s">
        <v>50</v>
      </c>
      <c r="D749" s="185" t="s">
        <v>3189</v>
      </c>
      <c r="E749" s="188" t="s">
        <v>3190</v>
      </c>
      <c r="F749" s="9" t="s">
        <v>125</v>
      </c>
      <c r="G749" s="9" t="s">
        <v>147</v>
      </c>
      <c r="H749" s="10">
        <v>0</v>
      </c>
      <c r="I749" s="11">
        <v>22</v>
      </c>
      <c r="J749" s="24">
        <v>0</v>
      </c>
      <c r="K749" s="12"/>
      <c r="L749" s="14">
        <v>0</v>
      </c>
      <c r="M749" s="14"/>
      <c r="N749" s="21">
        <v>0</v>
      </c>
      <c r="O749" s="14"/>
      <c r="P749" s="21">
        <v>22027</v>
      </c>
      <c r="Q749" s="14"/>
      <c r="R749" s="21">
        <v>0</v>
      </c>
      <c r="S749" s="14"/>
      <c r="T749" s="21">
        <v>88107</v>
      </c>
      <c r="U749" s="14"/>
      <c r="V749" s="22">
        <v>110134</v>
      </c>
      <c r="W749" s="14"/>
      <c r="X749" s="5" t="str">
        <f t="shared" si="11"/>
        <v>No</v>
      </c>
      <c r="Y749" s="14"/>
      <c r="Z749" s="5"/>
      <c r="AA749" s="14"/>
      <c r="AB749" s="5"/>
      <c r="AC749" s="28"/>
      <c r="AD749" s="5"/>
      <c r="AE749" s="14"/>
      <c r="AF749" s="5"/>
      <c r="AG749" s="7"/>
    </row>
    <row r="750" spans="1:33" s="54" customFormat="1">
      <c r="A750" s="8" t="s">
        <v>2563</v>
      </c>
      <c r="B750" s="8" t="s">
        <v>1217</v>
      </c>
      <c r="C750" s="9" t="s">
        <v>466</v>
      </c>
      <c r="D750" s="185" t="s">
        <v>2564</v>
      </c>
      <c r="E750" s="188" t="s">
        <v>2565</v>
      </c>
      <c r="F750" s="9" t="s">
        <v>83</v>
      </c>
      <c r="G750" s="9" t="s">
        <v>147</v>
      </c>
      <c r="H750" s="10">
        <v>0</v>
      </c>
      <c r="I750" s="11">
        <v>22</v>
      </c>
      <c r="J750" s="24">
        <v>0</v>
      </c>
      <c r="K750" s="12"/>
      <c r="L750" s="14">
        <v>0</v>
      </c>
      <c r="M750" s="14"/>
      <c r="N750" s="21">
        <v>0</v>
      </c>
      <c r="O750" s="14"/>
      <c r="P750" s="21">
        <v>32026</v>
      </c>
      <c r="Q750" s="14"/>
      <c r="R750" s="21">
        <v>0</v>
      </c>
      <c r="S750" s="14"/>
      <c r="T750" s="21">
        <v>287335</v>
      </c>
      <c r="U750" s="14"/>
      <c r="V750" s="22">
        <v>319361</v>
      </c>
      <c r="W750" s="14"/>
      <c r="X750" s="5" t="str">
        <f t="shared" si="11"/>
        <v>No</v>
      </c>
      <c r="Y750" s="14"/>
      <c r="Z750" s="5"/>
      <c r="AA750" s="14"/>
      <c r="AB750" s="5"/>
      <c r="AC750" s="28"/>
      <c r="AD750" s="5"/>
      <c r="AE750" s="14"/>
      <c r="AF750" s="5"/>
      <c r="AG750" s="7"/>
    </row>
    <row r="751" spans="1:33" s="54" customFormat="1">
      <c r="A751" s="8" t="s">
        <v>6566</v>
      </c>
      <c r="B751" s="8" t="s">
        <v>535</v>
      </c>
      <c r="C751" s="9" t="s">
        <v>106</v>
      </c>
      <c r="D751" s="185">
        <v>7003</v>
      </c>
      <c r="E751" s="188">
        <v>70003</v>
      </c>
      <c r="F751" s="9" t="s">
        <v>83</v>
      </c>
      <c r="G751" s="9" t="s">
        <v>84</v>
      </c>
      <c r="H751" s="10">
        <v>273724</v>
      </c>
      <c r="I751" s="11">
        <v>22</v>
      </c>
      <c r="J751" s="24">
        <v>0</v>
      </c>
      <c r="K751" s="12"/>
      <c r="L751" s="14">
        <v>0</v>
      </c>
      <c r="M751" s="14"/>
      <c r="N751" s="21">
        <v>0</v>
      </c>
      <c r="O751" s="14"/>
      <c r="P751" s="21">
        <v>5623</v>
      </c>
      <c r="Q751" s="14"/>
      <c r="R751" s="21">
        <v>0</v>
      </c>
      <c r="S751" s="14"/>
      <c r="T751" s="21">
        <v>22494</v>
      </c>
      <c r="U751" s="14"/>
      <c r="V751" s="22">
        <v>28117</v>
      </c>
      <c r="W751" s="14"/>
      <c r="X751" s="5" t="str">
        <f t="shared" si="11"/>
        <v>No</v>
      </c>
      <c r="Y751" s="14"/>
      <c r="Z751" s="5"/>
      <c r="AA751" s="14"/>
      <c r="AB751" s="5"/>
      <c r="AC751" s="28"/>
      <c r="AD751" s="5"/>
      <c r="AE751" s="14"/>
      <c r="AF751" s="5"/>
      <c r="AG751" s="7"/>
    </row>
    <row r="752" spans="1:33" s="54" customFormat="1">
      <c r="A752" s="8" t="s">
        <v>1079</v>
      </c>
      <c r="B752" s="8" t="s">
        <v>1080</v>
      </c>
      <c r="C752" s="9" t="s">
        <v>42</v>
      </c>
      <c r="D752" s="185">
        <v>2178</v>
      </c>
      <c r="E752" s="188">
        <v>20178</v>
      </c>
      <c r="F752" s="9" t="s">
        <v>83</v>
      </c>
      <c r="G752" s="9" t="s">
        <v>84</v>
      </c>
      <c r="H752" s="10">
        <v>423566</v>
      </c>
      <c r="I752" s="11">
        <v>22</v>
      </c>
      <c r="J752" s="24">
        <v>0</v>
      </c>
      <c r="K752" s="12"/>
      <c r="L752" s="14">
        <v>0</v>
      </c>
      <c r="M752" s="14"/>
      <c r="N752" s="21">
        <v>0</v>
      </c>
      <c r="O752" s="14"/>
      <c r="P752" s="21">
        <v>112201</v>
      </c>
      <c r="Q752" s="14"/>
      <c r="R752" s="21">
        <v>102400</v>
      </c>
      <c r="S752" s="14"/>
      <c r="T752" s="21">
        <v>858404</v>
      </c>
      <c r="U752" s="14"/>
      <c r="V752" s="22">
        <v>1073005</v>
      </c>
      <c r="W752" s="14"/>
      <c r="X752" s="5" t="str">
        <f t="shared" si="11"/>
        <v>No</v>
      </c>
      <c r="Y752" s="14"/>
      <c r="Z752" s="5"/>
      <c r="AA752" s="14"/>
      <c r="AB752" s="5"/>
      <c r="AC752" s="28"/>
      <c r="AD752" s="5"/>
      <c r="AE752" s="14"/>
      <c r="AF752" s="5"/>
      <c r="AG752" s="7"/>
    </row>
    <row r="753" spans="1:33" s="54" customFormat="1">
      <c r="A753" s="8" t="s">
        <v>3381</v>
      </c>
      <c r="B753" s="8" t="s">
        <v>2630</v>
      </c>
      <c r="C753" s="9" t="s">
        <v>466</v>
      </c>
      <c r="D753" s="185">
        <v>5197</v>
      </c>
      <c r="E753" s="188">
        <v>50197</v>
      </c>
      <c r="F753" s="9" t="s">
        <v>83</v>
      </c>
      <c r="G753" s="9" t="s">
        <v>84</v>
      </c>
      <c r="H753" s="10">
        <v>387550</v>
      </c>
      <c r="I753" s="11">
        <v>22</v>
      </c>
      <c r="J753" s="24">
        <v>0</v>
      </c>
      <c r="K753" s="12"/>
      <c r="L753" s="14">
        <v>0</v>
      </c>
      <c r="M753" s="14"/>
      <c r="N753" s="21">
        <v>0</v>
      </c>
      <c r="O753" s="14"/>
      <c r="P753" s="21">
        <v>0</v>
      </c>
      <c r="Q753" s="14"/>
      <c r="R753" s="21">
        <v>0</v>
      </c>
      <c r="S753" s="14"/>
      <c r="T753" s="21">
        <v>0</v>
      </c>
      <c r="U753" s="14"/>
      <c r="V753" s="22">
        <v>0</v>
      </c>
      <c r="W753" s="14"/>
      <c r="X753" s="5" t="str">
        <f t="shared" si="11"/>
        <v>No</v>
      </c>
      <c r="Y753" s="14"/>
      <c r="Z753" s="5"/>
      <c r="AA753" s="14"/>
      <c r="AB753" s="5"/>
      <c r="AC753" s="28"/>
      <c r="AD753" s="5"/>
      <c r="AE753" s="14"/>
      <c r="AF753" s="5"/>
      <c r="AG753" s="7"/>
    </row>
    <row r="754" spans="1:33" s="54" customFormat="1">
      <c r="A754" s="8" t="s">
        <v>1214</v>
      </c>
      <c r="B754" s="8" t="s">
        <v>140</v>
      </c>
      <c r="C754" s="9" t="s">
        <v>87</v>
      </c>
      <c r="D754" s="185" t="s">
        <v>1215</v>
      </c>
      <c r="E754" s="188">
        <v>17</v>
      </c>
      <c r="F754" s="9" t="s">
        <v>36</v>
      </c>
      <c r="G754" s="9" t="s">
        <v>5756</v>
      </c>
      <c r="H754" s="10">
        <v>0</v>
      </c>
      <c r="I754" s="11">
        <v>22</v>
      </c>
      <c r="J754" s="24">
        <v>0</v>
      </c>
      <c r="K754" s="12"/>
      <c r="L754" s="14">
        <v>0</v>
      </c>
      <c r="M754" s="14"/>
      <c r="N754" s="21">
        <v>0</v>
      </c>
      <c r="O754" s="14"/>
      <c r="P754" s="21">
        <v>0</v>
      </c>
      <c r="Q754" s="14"/>
      <c r="R754" s="21">
        <v>52000</v>
      </c>
      <c r="S754" s="14"/>
      <c r="T754" s="21">
        <v>13842</v>
      </c>
      <c r="U754" s="14"/>
      <c r="V754" s="22">
        <v>65842</v>
      </c>
      <c r="W754" s="14"/>
      <c r="X754" s="5" t="str">
        <f t="shared" si="11"/>
        <v>No</v>
      </c>
      <c r="Y754" s="14"/>
      <c r="Z754" s="5"/>
      <c r="AA754" s="14"/>
      <c r="AB754" s="5"/>
      <c r="AC754" s="28"/>
      <c r="AD754" s="5"/>
      <c r="AE754" s="14"/>
      <c r="AF754" s="5"/>
      <c r="AG754" s="7"/>
    </row>
    <row r="755" spans="1:33" s="54" customFormat="1">
      <c r="A755" s="8" t="s">
        <v>592</v>
      </c>
      <c r="B755" s="8" t="s">
        <v>593</v>
      </c>
      <c r="C755" s="9" t="s">
        <v>178</v>
      </c>
      <c r="D755" s="185">
        <v>5208</v>
      </c>
      <c r="E755" s="188">
        <v>50208</v>
      </c>
      <c r="F755" s="9" t="s">
        <v>83</v>
      </c>
      <c r="G755" s="9" t="s">
        <v>5756</v>
      </c>
      <c r="H755" s="10">
        <v>59014</v>
      </c>
      <c r="I755" s="11">
        <v>22</v>
      </c>
      <c r="J755" s="24">
        <v>0</v>
      </c>
      <c r="K755" s="12"/>
      <c r="L755" s="14">
        <v>0</v>
      </c>
      <c r="M755" s="14"/>
      <c r="N755" s="21">
        <v>0</v>
      </c>
      <c r="O755" s="14"/>
      <c r="P755" s="21">
        <v>0</v>
      </c>
      <c r="Q755" s="14"/>
      <c r="R755" s="21">
        <v>54148</v>
      </c>
      <c r="S755" s="14"/>
      <c r="T755" s="21">
        <v>216593</v>
      </c>
      <c r="U755" s="14"/>
      <c r="V755" s="22">
        <v>270741</v>
      </c>
      <c r="W755" s="14"/>
      <c r="X755" s="5" t="str">
        <f t="shared" si="11"/>
        <v>No</v>
      </c>
      <c r="Y755" s="14"/>
      <c r="Z755" s="5"/>
      <c r="AA755" s="14"/>
      <c r="AB755" s="5"/>
      <c r="AC755" s="28"/>
      <c r="AD755" s="5"/>
      <c r="AE755" s="14"/>
      <c r="AF755" s="5"/>
      <c r="AG755" s="7"/>
    </row>
    <row r="756" spans="1:33" s="54" customFormat="1">
      <c r="A756" s="8" t="s">
        <v>4493</v>
      </c>
      <c r="B756" s="8" t="s">
        <v>4558</v>
      </c>
      <c r="C756" s="9" t="s">
        <v>454</v>
      </c>
      <c r="D756" s="185" t="s">
        <v>4494</v>
      </c>
      <c r="E756" s="188" t="s">
        <v>4495</v>
      </c>
      <c r="F756" s="9" t="s">
        <v>83</v>
      </c>
      <c r="G756" s="9" t="s">
        <v>147</v>
      </c>
      <c r="H756" s="10">
        <v>0</v>
      </c>
      <c r="I756" s="11">
        <v>22</v>
      </c>
      <c r="J756" s="24">
        <v>0</v>
      </c>
      <c r="K756" s="12"/>
      <c r="L756" s="14">
        <v>0</v>
      </c>
      <c r="M756" s="14"/>
      <c r="N756" s="21">
        <v>0</v>
      </c>
      <c r="O756" s="14"/>
      <c r="P756" s="21">
        <v>1100413</v>
      </c>
      <c r="Q756" s="14"/>
      <c r="R756" s="21">
        <v>104000</v>
      </c>
      <c r="S756" s="14"/>
      <c r="T756" s="21">
        <v>684000</v>
      </c>
      <c r="U756" s="14"/>
      <c r="V756" s="22">
        <v>1888413</v>
      </c>
      <c r="W756" s="14"/>
      <c r="X756" s="5" t="str">
        <f t="shared" si="11"/>
        <v>No</v>
      </c>
      <c r="Y756" s="14"/>
      <c r="Z756" s="5"/>
      <c r="AA756" s="14"/>
      <c r="AB756" s="5"/>
      <c r="AC756" s="28"/>
      <c r="AD756" s="5"/>
      <c r="AE756" s="14"/>
      <c r="AF756" s="5"/>
      <c r="AG756" s="7"/>
    </row>
    <row r="757" spans="1:33" s="54" customFormat="1">
      <c r="A757" s="8" t="s">
        <v>5092</v>
      </c>
      <c r="B757" s="8" t="s">
        <v>5093</v>
      </c>
      <c r="C757" s="9" t="s">
        <v>154</v>
      </c>
      <c r="D757" s="185">
        <v>4102</v>
      </c>
      <c r="E757" s="188">
        <v>40102</v>
      </c>
      <c r="F757" s="9" t="s">
        <v>88</v>
      </c>
      <c r="G757" s="9" t="s">
        <v>5756</v>
      </c>
      <c r="H757" s="10">
        <v>215304</v>
      </c>
      <c r="I757" s="11">
        <v>21</v>
      </c>
      <c r="J757" s="24">
        <v>0</v>
      </c>
      <c r="K757" s="12"/>
      <c r="L757" s="14">
        <v>0</v>
      </c>
      <c r="M757" s="14"/>
      <c r="N757" s="21">
        <v>0</v>
      </c>
      <c r="O757" s="14"/>
      <c r="P757" s="21">
        <v>534073</v>
      </c>
      <c r="Q757" s="14"/>
      <c r="R757" s="21">
        <v>562500</v>
      </c>
      <c r="S757" s="14"/>
      <c r="T757" s="21">
        <v>1025851</v>
      </c>
      <c r="U757" s="14"/>
      <c r="V757" s="22">
        <v>2122424</v>
      </c>
      <c r="W757" s="14"/>
      <c r="X757" s="5" t="str">
        <f t="shared" si="11"/>
        <v>No</v>
      </c>
      <c r="Y757" s="14"/>
      <c r="Z757" s="5"/>
      <c r="AA757" s="14"/>
      <c r="AB757" s="5"/>
      <c r="AC757" s="28"/>
      <c r="AD757" s="5"/>
      <c r="AE757" s="14"/>
      <c r="AF757" s="5"/>
      <c r="AG757" s="7"/>
    </row>
    <row r="758" spans="1:33" s="54" customFormat="1">
      <c r="A758" s="8" t="s">
        <v>1151</v>
      </c>
      <c r="B758" s="8" t="s">
        <v>167</v>
      </c>
      <c r="C758" s="9" t="s">
        <v>160</v>
      </c>
      <c r="D758" s="185">
        <v>1115</v>
      </c>
      <c r="E758" s="188">
        <v>10115</v>
      </c>
      <c r="F758" s="9" t="s">
        <v>88</v>
      </c>
      <c r="G758" s="9" t="s">
        <v>84</v>
      </c>
      <c r="H758" s="10">
        <v>203914</v>
      </c>
      <c r="I758" s="11">
        <v>21</v>
      </c>
      <c r="J758" s="24">
        <v>0</v>
      </c>
      <c r="K758" s="12"/>
      <c r="L758" s="14">
        <v>0</v>
      </c>
      <c r="M758" s="14"/>
      <c r="N758" s="21">
        <v>0</v>
      </c>
      <c r="O758" s="14"/>
      <c r="P758" s="21">
        <v>0</v>
      </c>
      <c r="Q758" s="14"/>
      <c r="R758" s="21">
        <v>989762</v>
      </c>
      <c r="S758" s="14"/>
      <c r="T758" s="21">
        <v>17525206</v>
      </c>
      <c r="U758" s="14"/>
      <c r="V758" s="22">
        <v>18514968</v>
      </c>
      <c r="W758" s="14"/>
      <c r="X758" s="5" t="str">
        <f t="shared" si="11"/>
        <v>No</v>
      </c>
      <c r="Y758" s="14"/>
      <c r="Z758" s="5"/>
      <c r="AA758" s="14"/>
      <c r="AB758" s="5"/>
      <c r="AC758" s="28"/>
      <c r="AD758" s="5"/>
      <c r="AE758" s="14"/>
      <c r="AF758" s="5"/>
      <c r="AG758" s="7"/>
    </row>
    <row r="759" spans="1:33" s="54" customFormat="1">
      <c r="A759" s="8" t="s">
        <v>6567</v>
      </c>
      <c r="B759" s="8" t="s">
        <v>4511</v>
      </c>
      <c r="C759" s="9" t="s">
        <v>454</v>
      </c>
      <c r="D759" s="185" t="s">
        <v>4512</v>
      </c>
      <c r="E759" s="188" t="s">
        <v>4513</v>
      </c>
      <c r="F759" s="9" t="s">
        <v>83</v>
      </c>
      <c r="G759" s="9" t="s">
        <v>147</v>
      </c>
      <c r="H759" s="10">
        <v>0</v>
      </c>
      <c r="I759" s="11">
        <v>21</v>
      </c>
      <c r="J759" s="24">
        <v>0</v>
      </c>
      <c r="K759" s="12"/>
      <c r="L759" s="14">
        <v>0</v>
      </c>
      <c r="M759" s="14"/>
      <c r="N759" s="21">
        <v>0</v>
      </c>
      <c r="O759" s="14"/>
      <c r="P759" s="21">
        <v>261007</v>
      </c>
      <c r="Q759" s="14"/>
      <c r="R759" s="21">
        <v>122760</v>
      </c>
      <c r="S759" s="14"/>
      <c r="T759" s="21">
        <v>819940</v>
      </c>
      <c r="U759" s="14"/>
      <c r="V759" s="22">
        <v>1203707</v>
      </c>
      <c r="W759" s="14"/>
      <c r="X759" s="5" t="str">
        <f t="shared" si="11"/>
        <v>No</v>
      </c>
      <c r="Y759" s="14"/>
      <c r="Z759" s="5"/>
      <c r="AA759" s="14"/>
      <c r="AB759" s="5"/>
      <c r="AC759" s="28"/>
      <c r="AD759" s="5"/>
      <c r="AE759" s="14"/>
      <c r="AF759" s="5"/>
      <c r="AG759" s="7"/>
    </row>
    <row r="760" spans="1:33" s="54" customFormat="1">
      <c r="A760" s="8" t="s">
        <v>625</v>
      </c>
      <c r="B760" s="8" t="s">
        <v>626</v>
      </c>
      <c r="C760" s="9" t="s">
        <v>580</v>
      </c>
      <c r="D760" s="185" t="s">
        <v>3486</v>
      </c>
      <c r="E760" s="188" t="s">
        <v>3487</v>
      </c>
      <c r="F760" s="9" t="s">
        <v>88</v>
      </c>
      <c r="G760" s="9" t="s">
        <v>147</v>
      </c>
      <c r="H760" s="10">
        <v>0</v>
      </c>
      <c r="I760" s="11">
        <v>21</v>
      </c>
      <c r="J760" s="24">
        <v>0</v>
      </c>
      <c r="K760" s="12"/>
      <c r="L760" s="14">
        <v>0</v>
      </c>
      <c r="M760" s="14"/>
      <c r="N760" s="21">
        <v>0</v>
      </c>
      <c r="O760" s="14"/>
      <c r="P760" s="21">
        <v>279441</v>
      </c>
      <c r="Q760" s="14"/>
      <c r="R760" s="21">
        <v>0</v>
      </c>
      <c r="S760" s="14"/>
      <c r="T760" s="21">
        <v>560984</v>
      </c>
      <c r="U760" s="14"/>
      <c r="V760" s="22">
        <v>840425</v>
      </c>
      <c r="W760" s="14"/>
      <c r="X760" s="5" t="str">
        <f t="shared" si="11"/>
        <v>No</v>
      </c>
      <c r="Y760" s="14"/>
      <c r="Z760" s="5"/>
      <c r="AA760" s="14"/>
      <c r="AB760" s="5"/>
      <c r="AC760" s="28"/>
      <c r="AD760" s="5"/>
      <c r="AE760" s="14"/>
      <c r="AF760" s="5"/>
      <c r="AG760" s="7"/>
    </row>
    <row r="761" spans="1:33" s="54" customFormat="1">
      <c r="A761" s="8" t="s">
        <v>5214</v>
      </c>
      <c r="B761" s="8" t="s">
        <v>5215</v>
      </c>
      <c r="C761" s="9" t="s">
        <v>168</v>
      </c>
      <c r="D761" s="185" t="s">
        <v>5216</v>
      </c>
      <c r="E761" s="188" t="s">
        <v>5217</v>
      </c>
      <c r="F761" s="9" t="s">
        <v>83</v>
      </c>
      <c r="G761" s="9" t="s">
        <v>147</v>
      </c>
      <c r="H761" s="10">
        <v>0</v>
      </c>
      <c r="I761" s="11">
        <v>21</v>
      </c>
      <c r="J761" s="24">
        <v>0</v>
      </c>
      <c r="K761" s="12"/>
      <c r="L761" s="14">
        <v>0</v>
      </c>
      <c r="M761" s="14"/>
      <c r="N761" s="21">
        <v>0</v>
      </c>
      <c r="O761" s="14"/>
      <c r="P761" s="21">
        <v>0</v>
      </c>
      <c r="Q761" s="14"/>
      <c r="R761" s="21">
        <v>0</v>
      </c>
      <c r="S761" s="14"/>
      <c r="T761" s="21">
        <v>0</v>
      </c>
      <c r="U761" s="14"/>
      <c r="V761" s="22">
        <v>0</v>
      </c>
      <c r="W761" s="14"/>
      <c r="X761" s="5" t="str">
        <f t="shared" si="11"/>
        <v>No</v>
      </c>
      <c r="Y761" s="14"/>
      <c r="Z761" s="5"/>
      <c r="AA761" s="14"/>
      <c r="AB761" s="5"/>
      <c r="AC761" s="28"/>
      <c r="AD761" s="5"/>
      <c r="AE761" s="14"/>
      <c r="AF761" s="5"/>
      <c r="AG761" s="7"/>
    </row>
    <row r="762" spans="1:33" s="54" customFormat="1">
      <c r="A762" s="8" t="s">
        <v>527</v>
      </c>
      <c r="B762" s="8" t="s">
        <v>528</v>
      </c>
      <c r="C762" s="9" t="s">
        <v>82</v>
      </c>
      <c r="D762" s="185">
        <v>2212</v>
      </c>
      <c r="E762" s="188">
        <v>20212</v>
      </c>
      <c r="F762" s="9" t="s">
        <v>83</v>
      </c>
      <c r="G762" s="9" t="s">
        <v>5756</v>
      </c>
      <c r="H762" s="10">
        <v>18351295</v>
      </c>
      <c r="I762" s="11">
        <v>21</v>
      </c>
      <c r="J762" s="24">
        <v>0</v>
      </c>
      <c r="K762" s="12"/>
      <c r="L762" s="14">
        <v>0</v>
      </c>
      <c r="M762" s="14"/>
      <c r="N762" s="21">
        <v>0</v>
      </c>
      <c r="O762" s="14"/>
      <c r="P762" s="21">
        <v>148736</v>
      </c>
      <c r="Q762" s="14"/>
      <c r="R762" s="21">
        <v>0</v>
      </c>
      <c r="S762" s="14"/>
      <c r="T762" s="21">
        <v>0</v>
      </c>
      <c r="U762" s="14"/>
      <c r="V762" s="22">
        <v>148736</v>
      </c>
      <c r="W762" s="14"/>
      <c r="X762" s="5" t="str">
        <f t="shared" si="11"/>
        <v>No</v>
      </c>
      <c r="Y762" s="14"/>
      <c r="Z762" s="5"/>
      <c r="AA762" s="14"/>
      <c r="AB762" s="5"/>
      <c r="AC762" s="28"/>
      <c r="AD762" s="5"/>
      <c r="AE762" s="14"/>
      <c r="AF762" s="5"/>
      <c r="AG762" s="7"/>
    </row>
    <row r="763" spans="1:33" s="54" customFormat="1">
      <c r="A763" s="8" t="s">
        <v>1260</v>
      </c>
      <c r="B763" s="8" t="s">
        <v>1261</v>
      </c>
      <c r="C763" s="9" t="s">
        <v>254</v>
      </c>
      <c r="D763" s="185" t="s">
        <v>1262</v>
      </c>
      <c r="E763" s="188">
        <v>88134</v>
      </c>
      <c r="F763" s="9" t="s">
        <v>36</v>
      </c>
      <c r="G763" s="9" t="s">
        <v>5756</v>
      </c>
      <c r="H763" s="10">
        <v>0</v>
      </c>
      <c r="I763" s="11">
        <v>21</v>
      </c>
      <c r="J763" s="24">
        <v>0</v>
      </c>
      <c r="K763" s="12"/>
      <c r="L763" s="14">
        <v>0</v>
      </c>
      <c r="M763" s="14"/>
      <c r="N763" s="21">
        <v>0</v>
      </c>
      <c r="O763" s="14"/>
      <c r="P763" s="21">
        <v>0</v>
      </c>
      <c r="Q763" s="14"/>
      <c r="R763" s="21">
        <v>0</v>
      </c>
      <c r="S763" s="14"/>
      <c r="T763" s="21">
        <v>0</v>
      </c>
      <c r="U763" s="14"/>
      <c r="V763" s="22">
        <v>0</v>
      </c>
      <c r="W763" s="14"/>
      <c r="X763" s="5" t="str">
        <f t="shared" si="11"/>
        <v>No</v>
      </c>
      <c r="Y763" s="14"/>
      <c r="Z763" s="5"/>
      <c r="AA763" s="14"/>
      <c r="AB763" s="5"/>
      <c r="AC763" s="28"/>
      <c r="AD763" s="5"/>
      <c r="AE763" s="14"/>
      <c r="AF763" s="5"/>
      <c r="AG763" s="7"/>
    </row>
    <row r="764" spans="1:33" s="54" customFormat="1">
      <c r="A764" s="8" t="s">
        <v>6568</v>
      </c>
      <c r="B764" s="8" t="s">
        <v>523</v>
      </c>
      <c r="C764" s="9" t="s">
        <v>171</v>
      </c>
      <c r="D764" s="185">
        <v>4155</v>
      </c>
      <c r="E764" s="188">
        <v>40155</v>
      </c>
      <c r="F764" s="9" t="s">
        <v>83</v>
      </c>
      <c r="G764" s="9" t="s">
        <v>5756</v>
      </c>
      <c r="H764" s="10">
        <v>69173</v>
      </c>
      <c r="I764" s="11">
        <v>21</v>
      </c>
      <c r="J764" s="24">
        <v>0</v>
      </c>
      <c r="K764" s="12"/>
      <c r="L764" s="14">
        <v>0</v>
      </c>
      <c r="M764" s="14"/>
      <c r="N764" s="21">
        <v>0</v>
      </c>
      <c r="O764" s="14"/>
      <c r="P764" s="21">
        <v>0</v>
      </c>
      <c r="Q764" s="14"/>
      <c r="R764" s="21">
        <v>0</v>
      </c>
      <c r="S764" s="14"/>
      <c r="T764" s="21">
        <v>825541</v>
      </c>
      <c r="U764" s="14"/>
      <c r="V764" s="22">
        <v>825541</v>
      </c>
      <c r="W764" s="14"/>
      <c r="X764" s="5" t="str">
        <f t="shared" si="11"/>
        <v>No</v>
      </c>
      <c r="Y764" s="14"/>
      <c r="Z764" s="5"/>
      <c r="AA764" s="14"/>
      <c r="AB764" s="5"/>
      <c r="AC764" s="28"/>
      <c r="AD764" s="5"/>
      <c r="AE764" s="14"/>
      <c r="AF764" s="5"/>
      <c r="AG764" s="7"/>
    </row>
    <row r="765" spans="1:33" s="54" customFormat="1">
      <c r="A765" s="8" t="s">
        <v>620</v>
      </c>
      <c r="B765" s="8" t="s">
        <v>621</v>
      </c>
      <c r="C765" s="9" t="s">
        <v>420</v>
      </c>
      <c r="D765" s="185" t="s">
        <v>622</v>
      </c>
      <c r="E765" s="188" t="s">
        <v>623</v>
      </c>
      <c r="F765" s="9" t="s">
        <v>157</v>
      </c>
      <c r="G765" s="9" t="s">
        <v>147</v>
      </c>
      <c r="H765" s="10">
        <v>0</v>
      </c>
      <c r="I765" s="11">
        <v>21</v>
      </c>
      <c r="J765" s="24">
        <v>0</v>
      </c>
      <c r="K765" s="12"/>
      <c r="L765" s="14">
        <v>0</v>
      </c>
      <c r="M765" s="14"/>
      <c r="N765" s="21">
        <v>0</v>
      </c>
      <c r="O765" s="14"/>
      <c r="P765" s="21">
        <v>0</v>
      </c>
      <c r="Q765" s="14"/>
      <c r="R765" s="21">
        <v>0</v>
      </c>
      <c r="S765" s="14"/>
      <c r="T765" s="21">
        <v>0</v>
      </c>
      <c r="U765" s="14"/>
      <c r="V765" s="22">
        <v>0</v>
      </c>
      <c r="W765" s="14"/>
      <c r="X765" s="5" t="str">
        <f t="shared" si="11"/>
        <v>No</v>
      </c>
      <c r="Y765" s="14"/>
      <c r="Z765" s="5"/>
      <c r="AA765" s="14"/>
      <c r="AB765" s="5"/>
      <c r="AC765" s="28"/>
      <c r="AD765" s="5"/>
      <c r="AE765" s="14"/>
      <c r="AF765" s="5"/>
      <c r="AG765" s="7"/>
    </row>
    <row r="766" spans="1:33" s="54" customFormat="1">
      <c r="A766" s="8" t="s">
        <v>2827</v>
      </c>
      <c r="B766" s="8" t="s">
        <v>2828</v>
      </c>
      <c r="C766" s="9" t="s">
        <v>210</v>
      </c>
      <c r="D766" s="185" t="s">
        <v>2829</v>
      </c>
      <c r="E766" s="188" t="s">
        <v>2830</v>
      </c>
      <c r="F766" s="9" t="s">
        <v>83</v>
      </c>
      <c r="G766" s="9" t="s">
        <v>147</v>
      </c>
      <c r="H766" s="10">
        <v>0</v>
      </c>
      <c r="I766" s="11">
        <v>21</v>
      </c>
      <c r="J766" s="24">
        <v>0</v>
      </c>
      <c r="K766" s="12"/>
      <c r="L766" s="14">
        <v>0</v>
      </c>
      <c r="M766" s="14"/>
      <c r="N766" s="21">
        <v>0</v>
      </c>
      <c r="O766" s="14"/>
      <c r="P766" s="21">
        <v>75000</v>
      </c>
      <c r="Q766" s="14"/>
      <c r="R766" s="21">
        <v>0</v>
      </c>
      <c r="S766" s="14"/>
      <c r="T766" s="21">
        <v>96861</v>
      </c>
      <c r="U766" s="14"/>
      <c r="V766" s="22">
        <v>171861</v>
      </c>
      <c r="W766" s="14"/>
      <c r="X766" s="5" t="str">
        <f t="shared" si="11"/>
        <v>No</v>
      </c>
      <c r="Y766" s="14"/>
      <c r="Z766" s="5"/>
      <c r="AA766" s="14"/>
      <c r="AB766" s="5"/>
      <c r="AC766" s="28"/>
      <c r="AD766" s="5"/>
      <c r="AE766" s="14"/>
      <c r="AF766" s="5"/>
      <c r="AG766" s="7"/>
    </row>
    <row r="767" spans="1:33" s="54" customFormat="1">
      <c r="A767" s="8" t="s">
        <v>206</v>
      </c>
      <c r="B767" s="8" t="s">
        <v>207</v>
      </c>
      <c r="C767" s="9" t="s">
        <v>112</v>
      </c>
      <c r="D767" s="185">
        <v>1086</v>
      </c>
      <c r="E767" s="188">
        <v>10086</v>
      </c>
      <c r="F767" s="9" t="s">
        <v>88</v>
      </c>
      <c r="G767" s="9" t="s">
        <v>84</v>
      </c>
      <c r="H767" s="10">
        <v>88087</v>
      </c>
      <c r="I767" s="11">
        <v>21</v>
      </c>
      <c r="J767" s="24">
        <v>0</v>
      </c>
      <c r="K767" s="12"/>
      <c r="L767" s="14">
        <v>0</v>
      </c>
      <c r="M767" s="14"/>
      <c r="N767" s="21">
        <v>0</v>
      </c>
      <c r="O767" s="14"/>
      <c r="P767" s="21">
        <v>29836</v>
      </c>
      <c r="Q767" s="14"/>
      <c r="R767" s="21">
        <v>0</v>
      </c>
      <c r="S767" s="14"/>
      <c r="T767" s="21">
        <v>137653</v>
      </c>
      <c r="U767" s="14"/>
      <c r="V767" s="22">
        <v>167489</v>
      </c>
      <c r="W767" s="14"/>
      <c r="X767" s="5" t="str">
        <f t="shared" si="11"/>
        <v>No</v>
      </c>
      <c r="Y767" s="14"/>
      <c r="Z767" s="5"/>
      <c r="AA767" s="14"/>
      <c r="AB767" s="5"/>
      <c r="AC767" s="28"/>
      <c r="AD767" s="5"/>
      <c r="AE767" s="14"/>
      <c r="AF767" s="5"/>
      <c r="AG767" s="7"/>
    </row>
    <row r="768" spans="1:33" s="54" customFormat="1">
      <c r="A768" s="8" t="s">
        <v>2373</v>
      </c>
      <c r="B768" s="8" t="s">
        <v>2374</v>
      </c>
      <c r="C768" s="9" t="s">
        <v>103</v>
      </c>
      <c r="D768" s="185">
        <v>4115</v>
      </c>
      <c r="E768" s="188">
        <v>40115</v>
      </c>
      <c r="F768" s="9" t="s">
        <v>83</v>
      </c>
      <c r="G768" s="9" t="s">
        <v>5756</v>
      </c>
      <c r="H768" s="10">
        <v>2148346</v>
      </c>
      <c r="I768" s="11">
        <v>21</v>
      </c>
      <c r="J768" s="24">
        <v>0</v>
      </c>
      <c r="K768" s="12"/>
      <c r="L768" s="14">
        <v>0</v>
      </c>
      <c r="M768" s="14"/>
      <c r="N768" s="21">
        <v>0</v>
      </c>
      <c r="O768" s="14"/>
      <c r="P768" s="21">
        <v>0</v>
      </c>
      <c r="Q768" s="14"/>
      <c r="R768" s="21">
        <v>0</v>
      </c>
      <c r="S768" s="14"/>
      <c r="T768" s="21">
        <v>0</v>
      </c>
      <c r="U768" s="14"/>
      <c r="V768" s="22">
        <v>0</v>
      </c>
      <c r="W768" s="14"/>
      <c r="X768" s="5" t="str">
        <f t="shared" si="11"/>
        <v>No</v>
      </c>
      <c r="Y768" s="14"/>
      <c r="Z768" s="5"/>
      <c r="AA768" s="14"/>
      <c r="AB768" s="5"/>
      <c r="AC768" s="28"/>
      <c r="AD768" s="5"/>
      <c r="AE768" s="14"/>
      <c r="AF768" s="5"/>
      <c r="AG768" s="7"/>
    </row>
    <row r="769" spans="1:33" s="54" customFormat="1">
      <c r="A769" s="8" t="s">
        <v>1364</v>
      </c>
      <c r="B769" s="8" t="s">
        <v>1365</v>
      </c>
      <c r="C769" s="9" t="s">
        <v>129</v>
      </c>
      <c r="D769" s="185">
        <v>4181</v>
      </c>
      <c r="E769" s="188">
        <v>40181</v>
      </c>
      <c r="F769" s="9" t="s">
        <v>83</v>
      </c>
      <c r="G769" s="9" t="s">
        <v>5756</v>
      </c>
      <c r="H769" s="10">
        <v>4515419</v>
      </c>
      <c r="I769" s="11">
        <v>21</v>
      </c>
      <c r="J769" s="24">
        <v>0</v>
      </c>
      <c r="K769" s="12"/>
      <c r="L769" s="14">
        <v>0</v>
      </c>
      <c r="M769" s="14"/>
      <c r="N769" s="21">
        <v>0</v>
      </c>
      <c r="O769" s="14"/>
      <c r="P769" s="21">
        <v>28605</v>
      </c>
      <c r="Q769" s="14"/>
      <c r="R769" s="21">
        <v>0</v>
      </c>
      <c r="S769" s="14"/>
      <c r="T769" s="21">
        <v>193200</v>
      </c>
      <c r="U769" s="14"/>
      <c r="V769" s="22">
        <v>221805</v>
      </c>
      <c r="W769" s="14"/>
      <c r="X769" s="5" t="str">
        <f t="shared" si="11"/>
        <v>No</v>
      </c>
      <c r="Y769" s="14"/>
      <c r="Z769" s="5"/>
      <c r="AA769" s="14"/>
      <c r="AB769" s="5"/>
      <c r="AC769" s="28"/>
      <c r="AD769" s="5"/>
      <c r="AE769" s="14"/>
      <c r="AF769" s="5"/>
      <c r="AG769" s="7"/>
    </row>
    <row r="770" spans="1:33" s="54" customFormat="1">
      <c r="A770" s="8" t="s">
        <v>480</v>
      </c>
      <c r="B770" s="8" t="s">
        <v>481</v>
      </c>
      <c r="C770" s="9" t="s">
        <v>58</v>
      </c>
      <c r="D770" s="185">
        <v>5091</v>
      </c>
      <c r="E770" s="188">
        <v>50091</v>
      </c>
      <c r="F770" s="9" t="s">
        <v>83</v>
      </c>
      <c r="G770" s="9" t="s">
        <v>5756</v>
      </c>
      <c r="H770" s="10">
        <v>74632</v>
      </c>
      <c r="I770" s="11">
        <v>21</v>
      </c>
      <c r="J770" s="24">
        <v>0</v>
      </c>
      <c r="K770" s="12"/>
      <c r="L770" s="14">
        <v>0</v>
      </c>
      <c r="M770" s="14"/>
      <c r="N770" s="21">
        <v>0</v>
      </c>
      <c r="O770" s="14"/>
      <c r="P770" s="21">
        <v>4999</v>
      </c>
      <c r="Q770" s="14"/>
      <c r="R770" s="21">
        <v>0</v>
      </c>
      <c r="S770" s="14"/>
      <c r="T770" s="21">
        <v>0</v>
      </c>
      <c r="U770" s="14"/>
      <c r="V770" s="22">
        <v>4999</v>
      </c>
      <c r="W770" s="14"/>
      <c r="X770" s="5" t="str">
        <f t="shared" si="11"/>
        <v>No</v>
      </c>
      <c r="Y770" s="14"/>
      <c r="Z770" s="5"/>
      <c r="AA770" s="14"/>
      <c r="AB770" s="5"/>
      <c r="AC770" s="28"/>
      <c r="AD770" s="5"/>
      <c r="AE770" s="14"/>
      <c r="AF770" s="5"/>
      <c r="AG770" s="7"/>
    </row>
    <row r="771" spans="1:33" s="54" customFormat="1">
      <c r="A771" s="8" t="s">
        <v>249</v>
      </c>
      <c r="B771" s="8" t="s">
        <v>250</v>
      </c>
      <c r="C771" s="9" t="s">
        <v>235</v>
      </c>
      <c r="D771" s="185" t="s">
        <v>251</v>
      </c>
      <c r="E771" s="188">
        <v>44913</v>
      </c>
      <c r="F771" s="9" t="s">
        <v>36</v>
      </c>
      <c r="G771" s="9" t="s">
        <v>5756</v>
      </c>
      <c r="H771" s="10">
        <v>0</v>
      </c>
      <c r="I771" s="11">
        <v>21</v>
      </c>
      <c r="J771" s="24">
        <v>0</v>
      </c>
      <c r="K771" s="12"/>
      <c r="L771" s="14">
        <v>0</v>
      </c>
      <c r="M771" s="14"/>
      <c r="N771" s="21">
        <v>0</v>
      </c>
      <c r="O771" s="14"/>
      <c r="P771" s="21">
        <v>13825</v>
      </c>
      <c r="Q771" s="14"/>
      <c r="R771" s="21">
        <v>13822</v>
      </c>
      <c r="S771" s="14"/>
      <c r="T771" s="21">
        <v>110585</v>
      </c>
      <c r="U771" s="14"/>
      <c r="V771" s="22">
        <v>138232</v>
      </c>
      <c r="W771" s="14"/>
      <c r="X771" s="5" t="str">
        <f t="shared" ref="X771:X834" si="12">IF(W771&amp;U771&amp;S771&amp;Q771&amp;O771&amp;M771&amp;K771&lt;&gt;"","Yes","No")</f>
        <v>No</v>
      </c>
      <c r="Y771" s="14"/>
      <c r="Z771" s="5"/>
      <c r="AA771" s="14"/>
      <c r="AB771" s="5"/>
      <c r="AC771" s="28"/>
      <c r="AD771" s="5"/>
      <c r="AE771" s="14"/>
      <c r="AF771" s="5"/>
      <c r="AG771" s="7"/>
    </row>
    <row r="772" spans="1:33" s="54" customFormat="1">
      <c r="A772" s="8" t="s">
        <v>2515</v>
      </c>
      <c r="B772" s="8" t="s">
        <v>1664</v>
      </c>
      <c r="C772" s="9" t="s">
        <v>466</v>
      </c>
      <c r="D772" s="185" t="s">
        <v>2516</v>
      </c>
      <c r="E772" s="188" t="s">
        <v>2517</v>
      </c>
      <c r="F772" s="9" t="s">
        <v>83</v>
      </c>
      <c r="G772" s="9" t="s">
        <v>147</v>
      </c>
      <c r="H772" s="10">
        <v>0</v>
      </c>
      <c r="I772" s="11">
        <v>21</v>
      </c>
      <c r="J772" s="24">
        <v>0</v>
      </c>
      <c r="K772" s="12"/>
      <c r="L772" s="14">
        <v>0</v>
      </c>
      <c r="M772" s="14"/>
      <c r="N772" s="21">
        <v>0</v>
      </c>
      <c r="O772" s="14"/>
      <c r="P772" s="21">
        <v>32056</v>
      </c>
      <c r="Q772" s="14"/>
      <c r="R772" s="21">
        <v>0</v>
      </c>
      <c r="S772" s="14"/>
      <c r="T772" s="21">
        <v>596217</v>
      </c>
      <c r="U772" s="14"/>
      <c r="V772" s="22">
        <v>628273</v>
      </c>
      <c r="W772" s="14"/>
      <c r="X772" s="5" t="str">
        <f t="shared" si="12"/>
        <v>No</v>
      </c>
      <c r="Y772" s="14"/>
      <c r="Z772" s="5"/>
      <c r="AA772" s="14"/>
      <c r="AB772" s="5"/>
      <c r="AC772" s="28"/>
      <c r="AD772" s="5"/>
      <c r="AE772" s="14"/>
      <c r="AF772" s="5"/>
      <c r="AG772" s="7"/>
    </row>
    <row r="773" spans="1:33" s="54" customFormat="1">
      <c r="A773" s="8" t="s">
        <v>1265</v>
      </c>
      <c r="B773" s="8" t="s">
        <v>264</v>
      </c>
      <c r="C773" s="9" t="s">
        <v>265</v>
      </c>
      <c r="D773" s="185">
        <v>7018</v>
      </c>
      <c r="E773" s="188">
        <v>70018</v>
      </c>
      <c r="F773" s="9" t="s">
        <v>83</v>
      </c>
      <c r="G773" s="9" t="s">
        <v>84</v>
      </c>
      <c r="H773" s="10">
        <v>106621</v>
      </c>
      <c r="I773" s="11">
        <v>21</v>
      </c>
      <c r="J773" s="24">
        <v>0</v>
      </c>
      <c r="K773" s="12"/>
      <c r="L773" s="14">
        <v>0</v>
      </c>
      <c r="M773" s="14"/>
      <c r="N773" s="21">
        <v>0</v>
      </c>
      <c r="O773" s="14"/>
      <c r="P773" s="21">
        <v>80876</v>
      </c>
      <c r="Q773" s="14"/>
      <c r="R773" s="21">
        <v>0</v>
      </c>
      <c r="S773" s="14"/>
      <c r="T773" s="21">
        <v>394842</v>
      </c>
      <c r="U773" s="14"/>
      <c r="V773" s="22">
        <v>475718</v>
      </c>
      <c r="W773" s="14"/>
      <c r="X773" s="5" t="str">
        <f t="shared" si="12"/>
        <v>No</v>
      </c>
      <c r="Y773" s="14"/>
      <c r="Z773" s="5"/>
      <c r="AA773" s="14"/>
      <c r="AB773" s="5"/>
      <c r="AC773" s="28"/>
      <c r="AD773" s="5"/>
      <c r="AE773" s="14"/>
      <c r="AF773" s="5"/>
      <c r="AG773" s="7"/>
    </row>
    <row r="774" spans="1:33" s="54" customFormat="1">
      <c r="A774" s="8" t="s">
        <v>4098</v>
      </c>
      <c r="B774" s="8" t="s">
        <v>626</v>
      </c>
      <c r="C774" s="9" t="s">
        <v>178</v>
      </c>
      <c r="D774" s="185">
        <v>5034</v>
      </c>
      <c r="E774" s="188">
        <v>50034</v>
      </c>
      <c r="F774" s="9" t="s">
        <v>88</v>
      </c>
      <c r="G774" s="9" t="s">
        <v>84</v>
      </c>
      <c r="H774" s="10">
        <v>90057</v>
      </c>
      <c r="I774" s="11">
        <v>21</v>
      </c>
      <c r="J774" s="24">
        <v>0</v>
      </c>
      <c r="K774" s="12"/>
      <c r="L774" s="14">
        <v>495</v>
      </c>
      <c r="M774" s="14"/>
      <c r="N774" s="21">
        <v>0</v>
      </c>
      <c r="O774" s="14"/>
      <c r="P774" s="21">
        <v>0</v>
      </c>
      <c r="Q774" s="14"/>
      <c r="R774" s="21">
        <v>44404</v>
      </c>
      <c r="S774" s="14"/>
      <c r="T774" s="21">
        <v>177612</v>
      </c>
      <c r="U774" s="14"/>
      <c r="V774" s="22">
        <v>222511</v>
      </c>
      <c r="W774" s="14"/>
      <c r="X774" s="5" t="str">
        <f t="shared" si="12"/>
        <v>No</v>
      </c>
      <c r="Y774" s="14"/>
      <c r="Z774" s="5"/>
      <c r="AA774" s="14"/>
      <c r="AB774" s="5"/>
      <c r="AC774" s="28"/>
      <c r="AD774" s="5"/>
      <c r="AE774" s="14"/>
      <c r="AF774" s="5"/>
      <c r="AG774" s="7"/>
    </row>
    <row r="775" spans="1:33" s="54" customFormat="1">
      <c r="A775" s="8" t="s">
        <v>631</v>
      </c>
      <c r="B775" s="8" t="s">
        <v>632</v>
      </c>
      <c r="C775" s="9" t="s">
        <v>420</v>
      </c>
      <c r="D775" s="185">
        <v>42</v>
      </c>
      <c r="E775" s="188">
        <v>42</v>
      </c>
      <c r="F775" s="9" t="s">
        <v>88</v>
      </c>
      <c r="G775" s="9" t="s">
        <v>5756</v>
      </c>
      <c r="H775" s="10">
        <v>90733</v>
      </c>
      <c r="I775" s="11">
        <v>21</v>
      </c>
      <c r="J775" s="24">
        <v>0</v>
      </c>
      <c r="K775" s="12"/>
      <c r="L775" s="14">
        <v>0</v>
      </c>
      <c r="M775" s="14"/>
      <c r="N775" s="21">
        <v>0</v>
      </c>
      <c r="O775" s="14"/>
      <c r="P775" s="21">
        <v>0</v>
      </c>
      <c r="Q775" s="14"/>
      <c r="R775" s="21">
        <v>0</v>
      </c>
      <c r="S775" s="14"/>
      <c r="T775" s="21">
        <v>0</v>
      </c>
      <c r="U775" s="14"/>
      <c r="V775" s="22">
        <v>0</v>
      </c>
      <c r="W775" s="14"/>
      <c r="X775" s="5" t="str">
        <f t="shared" si="12"/>
        <v>No</v>
      </c>
      <c r="Y775" s="14"/>
      <c r="Z775" s="5"/>
      <c r="AA775" s="14"/>
      <c r="AB775" s="5"/>
      <c r="AC775" s="28"/>
      <c r="AD775" s="5"/>
      <c r="AE775" s="14"/>
      <c r="AF775" s="5"/>
      <c r="AG775" s="7"/>
    </row>
    <row r="776" spans="1:33" s="54" customFormat="1">
      <c r="A776" s="8" t="s">
        <v>654</v>
      </c>
      <c r="B776" s="8" t="s">
        <v>655</v>
      </c>
      <c r="C776" s="9" t="s">
        <v>150</v>
      </c>
      <c r="D776" s="185">
        <v>6094</v>
      </c>
      <c r="E776" s="188">
        <v>60094</v>
      </c>
      <c r="F776" s="9" t="s">
        <v>83</v>
      </c>
      <c r="G776" s="9" t="s">
        <v>5756</v>
      </c>
      <c r="H776" s="10">
        <v>94457</v>
      </c>
      <c r="I776" s="11">
        <v>21</v>
      </c>
      <c r="J776" s="24">
        <v>0</v>
      </c>
      <c r="K776" s="12"/>
      <c r="L776" s="14">
        <v>0</v>
      </c>
      <c r="M776" s="14"/>
      <c r="N776" s="21">
        <v>0</v>
      </c>
      <c r="O776" s="14"/>
      <c r="P776" s="21">
        <v>0</v>
      </c>
      <c r="Q776" s="14"/>
      <c r="R776" s="21">
        <v>0</v>
      </c>
      <c r="S776" s="14"/>
      <c r="T776" s="21">
        <v>0</v>
      </c>
      <c r="U776" s="14"/>
      <c r="V776" s="22">
        <v>0</v>
      </c>
      <c r="W776" s="14"/>
      <c r="X776" s="5" t="str">
        <f t="shared" si="12"/>
        <v>No</v>
      </c>
      <c r="Y776" s="14"/>
      <c r="Z776" s="5"/>
      <c r="AA776" s="14"/>
      <c r="AB776" s="5"/>
      <c r="AC776" s="28"/>
      <c r="AD776" s="5"/>
      <c r="AE776" s="14"/>
      <c r="AF776" s="5"/>
      <c r="AG776" s="7"/>
    </row>
    <row r="777" spans="1:33" s="54" customFormat="1">
      <c r="A777" s="8" t="s">
        <v>652</v>
      </c>
      <c r="B777" s="8" t="s">
        <v>653</v>
      </c>
      <c r="C777" s="9" t="s">
        <v>178</v>
      </c>
      <c r="D777" s="185">
        <v>5196</v>
      </c>
      <c r="E777" s="188">
        <v>50196</v>
      </c>
      <c r="F777" s="9" t="s">
        <v>88</v>
      </c>
      <c r="G777" s="9" t="s">
        <v>5756</v>
      </c>
      <c r="H777" s="10">
        <v>161280</v>
      </c>
      <c r="I777" s="11">
        <v>21</v>
      </c>
      <c r="J777" s="24">
        <v>0</v>
      </c>
      <c r="K777" s="12"/>
      <c r="L777" s="14">
        <v>0</v>
      </c>
      <c r="M777" s="14"/>
      <c r="N777" s="21">
        <v>0</v>
      </c>
      <c r="O777" s="14"/>
      <c r="P777" s="21">
        <v>0</v>
      </c>
      <c r="Q777" s="14"/>
      <c r="R777" s="21">
        <v>110034</v>
      </c>
      <c r="S777" s="14"/>
      <c r="T777" s="21">
        <v>440134</v>
      </c>
      <c r="U777" s="14"/>
      <c r="V777" s="22">
        <v>550168</v>
      </c>
      <c r="W777" s="14"/>
      <c r="X777" s="5" t="str">
        <f t="shared" si="12"/>
        <v>No</v>
      </c>
      <c r="Y777" s="14"/>
      <c r="Z777" s="5"/>
      <c r="AA777" s="14"/>
      <c r="AB777" s="5"/>
      <c r="AC777" s="28"/>
      <c r="AD777" s="5"/>
      <c r="AE777" s="14"/>
      <c r="AF777" s="5"/>
      <c r="AG777" s="7"/>
    </row>
    <row r="778" spans="1:33" s="54" customFormat="1">
      <c r="A778" s="8" t="s">
        <v>452</v>
      </c>
      <c r="B778" s="8" t="s">
        <v>453</v>
      </c>
      <c r="C778" s="9" t="s">
        <v>454</v>
      </c>
      <c r="D778" s="185">
        <v>8010</v>
      </c>
      <c r="E778" s="188">
        <v>80010</v>
      </c>
      <c r="F778" s="9" t="s">
        <v>83</v>
      </c>
      <c r="G778" s="9" t="s">
        <v>5756</v>
      </c>
      <c r="H778" s="10">
        <v>117825</v>
      </c>
      <c r="I778" s="11">
        <v>21</v>
      </c>
      <c r="J778" s="24">
        <v>0</v>
      </c>
      <c r="K778" s="12"/>
      <c r="L778" s="14">
        <v>0</v>
      </c>
      <c r="M778" s="14"/>
      <c r="N778" s="21">
        <v>0</v>
      </c>
      <c r="O778" s="14"/>
      <c r="P778" s="21">
        <v>229209</v>
      </c>
      <c r="Q778" s="14"/>
      <c r="R778" s="21">
        <v>961523</v>
      </c>
      <c r="S778" s="14"/>
      <c r="T778" s="21">
        <v>833464</v>
      </c>
      <c r="U778" s="14"/>
      <c r="V778" s="22">
        <v>2024196</v>
      </c>
      <c r="W778" s="14"/>
      <c r="X778" s="5" t="str">
        <f t="shared" si="12"/>
        <v>No</v>
      </c>
      <c r="Y778" s="14"/>
      <c r="Z778" s="5"/>
      <c r="AA778" s="14"/>
      <c r="AB778" s="5"/>
      <c r="AC778" s="28"/>
      <c r="AD778" s="5"/>
      <c r="AE778" s="14"/>
      <c r="AF778" s="5"/>
      <c r="AG778" s="7"/>
    </row>
    <row r="779" spans="1:33" s="54" customFormat="1">
      <c r="A779" s="8" t="s">
        <v>3052</v>
      </c>
      <c r="B779" s="8" t="s">
        <v>6425</v>
      </c>
      <c r="C779" s="9" t="s">
        <v>233</v>
      </c>
      <c r="D779" s="185" t="s">
        <v>3053</v>
      </c>
      <c r="E779" s="188" t="s">
        <v>3054</v>
      </c>
      <c r="F779" s="9" t="s">
        <v>88</v>
      </c>
      <c r="G779" s="9" t="s">
        <v>147</v>
      </c>
      <c r="H779" s="10">
        <v>0</v>
      </c>
      <c r="I779" s="11">
        <v>21</v>
      </c>
      <c r="J779" s="24">
        <v>0</v>
      </c>
      <c r="K779" s="12"/>
      <c r="L779" s="14">
        <v>0</v>
      </c>
      <c r="M779" s="14"/>
      <c r="N779" s="21">
        <v>0</v>
      </c>
      <c r="O779" s="14"/>
      <c r="P779" s="21">
        <v>0</v>
      </c>
      <c r="Q779" s="14"/>
      <c r="R779" s="21">
        <v>38685</v>
      </c>
      <c r="S779" s="14"/>
      <c r="T779" s="21">
        <v>154739</v>
      </c>
      <c r="U779" s="14"/>
      <c r="V779" s="22">
        <v>193424</v>
      </c>
      <c r="W779" s="14"/>
      <c r="X779" s="5" t="str">
        <f t="shared" si="12"/>
        <v>No</v>
      </c>
      <c r="Y779" s="14"/>
      <c r="Z779" s="5"/>
      <c r="AA779" s="14"/>
      <c r="AB779" s="5"/>
      <c r="AC779" s="28"/>
      <c r="AD779" s="5"/>
      <c r="AE779" s="14"/>
      <c r="AF779" s="5"/>
      <c r="AG779" s="7"/>
    </row>
    <row r="780" spans="1:33" s="54" customFormat="1">
      <c r="A780" s="8" t="s">
        <v>4062</v>
      </c>
      <c r="B780" s="8" t="s">
        <v>4063</v>
      </c>
      <c r="C780" s="9" t="s">
        <v>58</v>
      </c>
      <c r="D780" s="185">
        <v>5088</v>
      </c>
      <c r="E780" s="188">
        <v>50088</v>
      </c>
      <c r="F780" s="9" t="s">
        <v>83</v>
      </c>
      <c r="G780" s="9" t="s">
        <v>5756</v>
      </c>
      <c r="H780" s="10">
        <v>71313</v>
      </c>
      <c r="I780" s="11">
        <v>21</v>
      </c>
      <c r="J780" s="24">
        <v>0</v>
      </c>
      <c r="K780" s="12"/>
      <c r="L780" s="14">
        <v>0</v>
      </c>
      <c r="M780" s="14"/>
      <c r="N780" s="21">
        <v>0</v>
      </c>
      <c r="O780" s="14"/>
      <c r="P780" s="21">
        <v>13224</v>
      </c>
      <c r="Q780" s="14"/>
      <c r="R780" s="21">
        <v>0</v>
      </c>
      <c r="S780" s="14"/>
      <c r="T780" s="21">
        <v>46010</v>
      </c>
      <c r="U780" s="14"/>
      <c r="V780" s="22">
        <v>59234</v>
      </c>
      <c r="W780" s="14"/>
      <c r="X780" s="5" t="str">
        <f t="shared" si="12"/>
        <v>No</v>
      </c>
      <c r="Y780" s="14"/>
      <c r="Z780" s="5"/>
      <c r="AA780" s="14"/>
      <c r="AB780" s="5"/>
      <c r="AC780" s="28"/>
      <c r="AD780" s="5"/>
      <c r="AE780" s="14"/>
      <c r="AF780" s="5"/>
      <c r="AG780" s="7"/>
    </row>
    <row r="781" spans="1:33" s="54" customFormat="1">
      <c r="A781" s="8" t="s">
        <v>4339</v>
      </c>
      <c r="B781" s="8" t="s">
        <v>6432</v>
      </c>
      <c r="C781" s="9" t="s">
        <v>235</v>
      </c>
      <c r="D781" s="185" t="s">
        <v>4340</v>
      </c>
      <c r="E781" s="188" t="s">
        <v>4341</v>
      </c>
      <c r="F781" s="9" t="s">
        <v>83</v>
      </c>
      <c r="G781" s="9" t="s">
        <v>147</v>
      </c>
      <c r="H781" s="10">
        <v>0</v>
      </c>
      <c r="I781" s="11">
        <v>21</v>
      </c>
      <c r="J781" s="24">
        <v>0</v>
      </c>
      <c r="K781" s="12"/>
      <c r="L781" s="14">
        <v>0</v>
      </c>
      <c r="M781" s="14"/>
      <c r="N781" s="21">
        <v>0</v>
      </c>
      <c r="O781" s="14"/>
      <c r="P781" s="21">
        <v>181717</v>
      </c>
      <c r="Q781" s="14"/>
      <c r="R781" s="21">
        <v>10543</v>
      </c>
      <c r="S781" s="14"/>
      <c r="T781" s="21">
        <v>84338</v>
      </c>
      <c r="U781" s="14"/>
      <c r="V781" s="22">
        <v>276598</v>
      </c>
      <c r="W781" s="14"/>
      <c r="X781" s="5" t="str">
        <f t="shared" si="12"/>
        <v>No</v>
      </c>
      <c r="Y781" s="14"/>
      <c r="Z781" s="5"/>
      <c r="AA781" s="14"/>
      <c r="AB781" s="5"/>
      <c r="AC781" s="28"/>
      <c r="AD781" s="5"/>
      <c r="AE781" s="14"/>
      <c r="AF781" s="5"/>
      <c r="AG781" s="7"/>
    </row>
    <row r="782" spans="1:33" s="54" customFormat="1">
      <c r="A782" s="8" t="s">
        <v>3032</v>
      </c>
      <c r="B782" s="8" t="s">
        <v>2481</v>
      </c>
      <c r="C782" s="9" t="s">
        <v>233</v>
      </c>
      <c r="D782" s="185" t="s">
        <v>3033</v>
      </c>
      <c r="E782" s="188" t="s">
        <v>3034</v>
      </c>
      <c r="F782" s="9" t="s">
        <v>88</v>
      </c>
      <c r="G782" s="9" t="s">
        <v>147</v>
      </c>
      <c r="H782" s="10">
        <v>0</v>
      </c>
      <c r="I782" s="11">
        <v>21</v>
      </c>
      <c r="J782" s="24">
        <v>0</v>
      </c>
      <c r="K782" s="12"/>
      <c r="L782" s="14">
        <v>0</v>
      </c>
      <c r="M782" s="14"/>
      <c r="N782" s="21">
        <v>0</v>
      </c>
      <c r="O782" s="14"/>
      <c r="P782" s="21">
        <v>49180</v>
      </c>
      <c r="Q782" s="14"/>
      <c r="R782" s="21">
        <v>18779</v>
      </c>
      <c r="S782" s="14"/>
      <c r="T782" s="21">
        <v>75112</v>
      </c>
      <c r="U782" s="14"/>
      <c r="V782" s="22">
        <v>143071</v>
      </c>
      <c r="W782" s="14"/>
      <c r="X782" s="5" t="str">
        <f t="shared" si="12"/>
        <v>No</v>
      </c>
      <c r="Y782" s="14"/>
      <c r="Z782" s="5"/>
      <c r="AA782" s="14"/>
      <c r="AB782" s="5"/>
      <c r="AC782" s="28"/>
      <c r="AD782" s="5"/>
      <c r="AE782" s="14"/>
      <c r="AF782" s="5"/>
      <c r="AG782" s="7"/>
    </row>
    <row r="783" spans="1:33" s="54" customFormat="1">
      <c r="A783" s="8" t="s">
        <v>1350</v>
      </c>
      <c r="B783" s="8" t="s">
        <v>450</v>
      </c>
      <c r="C783" s="9" t="s">
        <v>91</v>
      </c>
      <c r="D783" s="185">
        <v>9200</v>
      </c>
      <c r="E783" s="188">
        <v>90200</v>
      </c>
      <c r="F783" s="9" t="s">
        <v>88</v>
      </c>
      <c r="G783" s="9" t="s">
        <v>84</v>
      </c>
      <c r="H783" s="10">
        <v>87941</v>
      </c>
      <c r="I783" s="11">
        <v>21</v>
      </c>
      <c r="J783" s="24">
        <v>0</v>
      </c>
      <c r="K783" s="12"/>
      <c r="L783" s="14">
        <v>27597</v>
      </c>
      <c r="M783" s="14"/>
      <c r="N783" s="21">
        <v>0</v>
      </c>
      <c r="O783" s="14"/>
      <c r="P783" s="21">
        <v>0</v>
      </c>
      <c r="Q783" s="14"/>
      <c r="R783" s="21">
        <v>331942</v>
      </c>
      <c r="S783" s="14"/>
      <c r="T783" s="21">
        <v>49361</v>
      </c>
      <c r="U783" s="14"/>
      <c r="V783" s="22">
        <v>408900</v>
      </c>
      <c r="W783" s="14"/>
      <c r="X783" s="5" t="str">
        <f t="shared" si="12"/>
        <v>No</v>
      </c>
      <c r="Y783" s="14"/>
      <c r="Z783" s="5"/>
      <c r="AA783" s="14"/>
      <c r="AB783" s="5"/>
      <c r="AC783" s="28"/>
      <c r="AD783" s="5"/>
      <c r="AE783" s="14"/>
      <c r="AF783" s="5"/>
      <c r="AG783" s="7"/>
    </row>
    <row r="784" spans="1:33" s="54" customFormat="1">
      <c r="A784" s="8" t="s">
        <v>4213</v>
      </c>
      <c r="B784" s="8" t="s">
        <v>4214</v>
      </c>
      <c r="C784" s="9" t="s">
        <v>154</v>
      </c>
      <c r="D784" s="185" t="s">
        <v>4215</v>
      </c>
      <c r="E784" s="188" t="s">
        <v>4216</v>
      </c>
      <c r="F784" s="9" t="s">
        <v>1320</v>
      </c>
      <c r="G784" s="9" t="s">
        <v>147</v>
      </c>
      <c r="H784" s="10">
        <v>0</v>
      </c>
      <c r="I784" s="11">
        <v>21</v>
      </c>
      <c r="J784" s="24">
        <v>0</v>
      </c>
      <c r="K784" s="12"/>
      <c r="L784" s="14">
        <v>0</v>
      </c>
      <c r="M784" s="14"/>
      <c r="N784" s="21">
        <v>0</v>
      </c>
      <c r="O784" s="14"/>
      <c r="P784" s="21">
        <v>22469</v>
      </c>
      <c r="Q784" s="14"/>
      <c r="R784" s="21">
        <v>1277</v>
      </c>
      <c r="S784" s="14"/>
      <c r="T784" s="21">
        <v>27435</v>
      </c>
      <c r="U784" s="14"/>
      <c r="V784" s="22">
        <v>51181</v>
      </c>
      <c r="W784" s="14"/>
      <c r="X784" s="5" t="str">
        <f t="shared" si="12"/>
        <v>No</v>
      </c>
      <c r="Y784" s="14"/>
      <c r="Z784" s="5"/>
      <c r="AA784" s="14"/>
      <c r="AB784" s="5"/>
      <c r="AC784" s="28"/>
      <c r="AD784" s="5"/>
      <c r="AE784" s="14"/>
      <c r="AF784" s="5"/>
      <c r="AG784" s="7"/>
    </row>
    <row r="785" spans="1:33" s="54" customFormat="1">
      <c r="A785" s="8" t="s">
        <v>892</v>
      </c>
      <c r="B785" s="8" t="s">
        <v>2553</v>
      </c>
      <c r="C785" s="9" t="s">
        <v>466</v>
      </c>
      <c r="D785" s="185" t="s">
        <v>2554</v>
      </c>
      <c r="E785" s="188" t="s">
        <v>2555</v>
      </c>
      <c r="F785" s="9" t="s">
        <v>83</v>
      </c>
      <c r="G785" s="9" t="s">
        <v>147</v>
      </c>
      <c r="H785" s="10">
        <v>0</v>
      </c>
      <c r="I785" s="11">
        <v>21</v>
      </c>
      <c r="J785" s="24">
        <v>0</v>
      </c>
      <c r="K785" s="12"/>
      <c r="L785" s="14">
        <v>0</v>
      </c>
      <c r="M785" s="14"/>
      <c r="N785" s="21">
        <v>0</v>
      </c>
      <c r="O785" s="14"/>
      <c r="P785" s="21">
        <v>7960</v>
      </c>
      <c r="Q785" s="14"/>
      <c r="R785" s="21">
        <v>0</v>
      </c>
      <c r="S785" s="14"/>
      <c r="T785" s="21">
        <v>71636</v>
      </c>
      <c r="U785" s="14"/>
      <c r="V785" s="22">
        <v>79596</v>
      </c>
      <c r="W785" s="14"/>
      <c r="X785" s="5" t="str">
        <f t="shared" si="12"/>
        <v>No</v>
      </c>
      <c r="Y785" s="14"/>
      <c r="Z785" s="5"/>
      <c r="AA785" s="14"/>
      <c r="AB785" s="5"/>
      <c r="AC785" s="28"/>
      <c r="AD785" s="5"/>
      <c r="AE785" s="14"/>
      <c r="AF785" s="5"/>
      <c r="AG785" s="7"/>
    </row>
    <row r="786" spans="1:33" s="54" customFormat="1">
      <c r="A786" s="8" t="s">
        <v>407</v>
      </c>
      <c r="B786" s="8" t="s">
        <v>408</v>
      </c>
      <c r="C786" s="9" t="s">
        <v>103</v>
      </c>
      <c r="D786" s="185">
        <v>4174</v>
      </c>
      <c r="E786" s="188">
        <v>40174</v>
      </c>
      <c r="F786" s="9" t="s">
        <v>83</v>
      </c>
      <c r="G786" s="9" t="s">
        <v>5756</v>
      </c>
      <c r="H786" s="10">
        <v>90899</v>
      </c>
      <c r="I786" s="11">
        <v>21</v>
      </c>
      <c r="J786" s="24">
        <v>0</v>
      </c>
      <c r="K786" s="12"/>
      <c r="L786" s="14">
        <v>0</v>
      </c>
      <c r="M786" s="14"/>
      <c r="N786" s="21">
        <v>0</v>
      </c>
      <c r="O786" s="14"/>
      <c r="P786" s="21">
        <v>22070</v>
      </c>
      <c r="Q786" s="14"/>
      <c r="R786" s="21">
        <v>0</v>
      </c>
      <c r="S786" s="14"/>
      <c r="T786" s="21">
        <v>88280</v>
      </c>
      <c r="U786" s="14"/>
      <c r="V786" s="22">
        <v>110350</v>
      </c>
      <c r="W786" s="14"/>
      <c r="X786" s="5" t="str">
        <f t="shared" si="12"/>
        <v>No</v>
      </c>
      <c r="Y786" s="14"/>
      <c r="Z786" s="5"/>
      <c r="AA786" s="14"/>
      <c r="AB786" s="5"/>
      <c r="AC786" s="28"/>
      <c r="AD786" s="5"/>
      <c r="AE786" s="14"/>
      <c r="AF786" s="5"/>
      <c r="AG786" s="7"/>
    </row>
    <row r="787" spans="1:33" s="54" customFormat="1">
      <c r="A787" s="8" t="s">
        <v>1247</v>
      </c>
      <c r="B787" s="8" t="s">
        <v>1248</v>
      </c>
      <c r="C787" s="9" t="s">
        <v>87</v>
      </c>
      <c r="D787" s="185">
        <v>64</v>
      </c>
      <c r="E787" s="188">
        <v>64</v>
      </c>
      <c r="F787" s="9" t="s">
        <v>88</v>
      </c>
      <c r="G787" s="9" t="s">
        <v>5756</v>
      </c>
      <c r="H787" s="10">
        <v>55805</v>
      </c>
      <c r="I787" s="11">
        <v>21</v>
      </c>
      <c r="J787" s="24">
        <v>0</v>
      </c>
      <c r="K787" s="12"/>
      <c r="L787" s="14">
        <v>0</v>
      </c>
      <c r="M787" s="14"/>
      <c r="N787" s="21">
        <v>0</v>
      </c>
      <c r="O787" s="14"/>
      <c r="P787" s="21">
        <v>176857</v>
      </c>
      <c r="Q787" s="14"/>
      <c r="R787" s="21">
        <v>0</v>
      </c>
      <c r="S787" s="14"/>
      <c r="T787" s="21">
        <v>0</v>
      </c>
      <c r="U787" s="14"/>
      <c r="V787" s="22">
        <v>176857</v>
      </c>
      <c r="W787" s="14"/>
      <c r="X787" s="5" t="str">
        <f t="shared" si="12"/>
        <v>No</v>
      </c>
      <c r="Y787" s="14"/>
      <c r="Z787" s="5"/>
      <c r="AA787" s="14"/>
      <c r="AB787" s="5"/>
      <c r="AC787" s="28"/>
      <c r="AD787" s="5"/>
      <c r="AE787" s="14"/>
      <c r="AF787" s="5"/>
      <c r="AG787" s="7"/>
    </row>
    <row r="788" spans="1:33" s="54" customFormat="1">
      <c r="A788" s="8" t="s">
        <v>4189</v>
      </c>
      <c r="B788" s="8" t="s">
        <v>4190</v>
      </c>
      <c r="C788" s="9" t="s">
        <v>154</v>
      </c>
      <c r="D788" s="185" t="s">
        <v>4191</v>
      </c>
      <c r="E788" s="188" t="s">
        <v>4192</v>
      </c>
      <c r="F788" s="9" t="s">
        <v>88</v>
      </c>
      <c r="G788" s="9" t="s">
        <v>147</v>
      </c>
      <c r="H788" s="10">
        <v>0</v>
      </c>
      <c r="I788" s="11">
        <v>21</v>
      </c>
      <c r="J788" s="24">
        <v>0</v>
      </c>
      <c r="K788" s="12"/>
      <c r="L788" s="14">
        <v>0</v>
      </c>
      <c r="M788" s="14"/>
      <c r="N788" s="21">
        <v>0</v>
      </c>
      <c r="O788" s="14"/>
      <c r="P788" s="21">
        <v>0</v>
      </c>
      <c r="Q788" s="14"/>
      <c r="R788" s="21">
        <v>30255</v>
      </c>
      <c r="S788" s="14"/>
      <c r="T788" s="21">
        <v>290956</v>
      </c>
      <c r="U788" s="14"/>
      <c r="V788" s="22">
        <v>321211</v>
      </c>
      <c r="W788" s="14"/>
      <c r="X788" s="5" t="str">
        <f t="shared" si="12"/>
        <v>No</v>
      </c>
      <c r="Y788" s="14"/>
      <c r="Z788" s="5"/>
      <c r="AA788" s="14"/>
      <c r="AB788" s="5"/>
      <c r="AC788" s="28"/>
      <c r="AD788" s="5"/>
      <c r="AE788" s="14"/>
      <c r="AF788" s="5"/>
      <c r="AG788" s="7"/>
    </row>
    <row r="789" spans="1:33" s="54" customFormat="1">
      <c r="A789" s="8" t="s">
        <v>194</v>
      </c>
      <c r="B789" s="8" t="s">
        <v>195</v>
      </c>
      <c r="C789" s="9" t="s">
        <v>141</v>
      </c>
      <c r="D789" s="185">
        <v>3079</v>
      </c>
      <c r="E789" s="188">
        <v>30079</v>
      </c>
      <c r="F789" s="9" t="s">
        <v>83</v>
      </c>
      <c r="G789" s="9" t="s">
        <v>5756</v>
      </c>
      <c r="H789" s="10">
        <v>141238</v>
      </c>
      <c r="I789" s="11">
        <v>21</v>
      </c>
      <c r="J789" s="24">
        <v>0</v>
      </c>
      <c r="K789" s="12"/>
      <c r="L789" s="14">
        <v>0</v>
      </c>
      <c r="M789" s="14"/>
      <c r="N789" s="21">
        <v>0</v>
      </c>
      <c r="O789" s="14"/>
      <c r="P789" s="21">
        <v>208172</v>
      </c>
      <c r="Q789" s="14"/>
      <c r="R789" s="21">
        <v>181558</v>
      </c>
      <c r="S789" s="14"/>
      <c r="T789" s="21">
        <v>1512183</v>
      </c>
      <c r="U789" s="14"/>
      <c r="V789" s="22">
        <v>1901913</v>
      </c>
      <c r="W789" s="14"/>
      <c r="X789" s="5" t="str">
        <f t="shared" si="12"/>
        <v>No</v>
      </c>
      <c r="Y789" s="14"/>
      <c r="Z789" s="5"/>
      <c r="AA789" s="14"/>
      <c r="AB789" s="5"/>
      <c r="AC789" s="28"/>
      <c r="AD789" s="5"/>
      <c r="AE789" s="14"/>
      <c r="AF789" s="5"/>
      <c r="AG789" s="7"/>
    </row>
    <row r="790" spans="1:33" s="54" customFormat="1">
      <c r="A790" s="8" t="s">
        <v>6146</v>
      </c>
      <c r="B790" s="8" t="s">
        <v>6147</v>
      </c>
      <c r="C790" s="9" t="s">
        <v>454</v>
      </c>
      <c r="D790" s="185"/>
      <c r="E790" s="188" t="s">
        <v>6148</v>
      </c>
      <c r="F790" s="9" t="s">
        <v>83</v>
      </c>
      <c r="G790" s="9" t="s">
        <v>147</v>
      </c>
      <c r="H790" s="10">
        <v>0</v>
      </c>
      <c r="I790" s="11">
        <v>21</v>
      </c>
      <c r="J790" s="24">
        <v>0</v>
      </c>
      <c r="K790" s="12"/>
      <c r="L790" s="14">
        <v>0</v>
      </c>
      <c r="M790" s="14"/>
      <c r="N790" s="21">
        <v>0</v>
      </c>
      <c r="O790" s="14"/>
      <c r="P790" s="21">
        <v>15857</v>
      </c>
      <c r="Q790" s="14"/>
      <c r="R790" s="21">
        <v>63430</v>
      </c>
      <c r="S790" s="14"/>
      <c r="T790" s="21">
        <v>0</v>
      </c>
      <c r="U790" s="14"/>
      <c r="V790" s="22">
        <v>79287</v>
      </c>
      <c r="W790" s="14"/>
      <c r="X790" s="5" t="str">
        <f t="shared" si="12"/>
        <v>No</v>
      </c>
      <c r="Y790" s="14"/>
      <c r="Z790" s="5"/>
      <c r="AA790" s="14"/>
      <c r="AB790" s="5"/>
      <c r="AC790" s="28"/>
      <c r="AD790" s="5"/>
      <c r="AE790" s="14"/>
      <c r="AF790" s="5"/>
      <c r="AG790" s="7"/>
    </row>
    <row r="791" spans="1:33" s="54" customFormat="1">
      <c r="A791" s="8" t="s">
        <v>2389</v>
      </c>
      <c r="B791" s="8" t="s">
        <v>2108</v>
      </c>
      <c r="C791" s="9" t="s">
        <v>46</v>
      </c>
      <c r="D791" s="185" t="s">
        <v>2390</v>
      </c>
      <c r="E791" s="188" t="s">
        <v>2391</v>
      </c>
      <c r="F791" s="9" t="s">
        <v>88</v>
      </c>
      <c r="G791" s="9" t="s">
        <v>147</v>
      </c>
      <c r="H791" s="10">
        <v>0</v>
      </c>
      <c r="I791" s="11">
        <v>21</v>
      </c>
      <c r="J791" s="24">
        <v>0</v>
      </c>
      <c r="K791" s="12"/>
      <c r="L791" s="14">
        <v>0</v>
      </c>
      <c r="M791" s="14"/>
      <c r="N791" s="21">
        <v>0</v>
      </c>
      <c r="O791" s="14"/>
      <c r="P791" s="21">
        <v>85039</v>
      </c>
      <c r="Q791" s="14"/>
      <c r="R791" s="21">
        <v>3751</v>
      </c>
      <c r="S791" s="14"/>
      <c r="T791" s="21">
        <v>330157</v>
      </c>
      <c r="U791" s="14"/>
      <c r="V791" s="22">
        <v>418947</v>
      </c>
      <c r="W791" s="14"/>
      <c r="X791" s="5" t="str">
        <f t="shared" si="12"/>
        <v>No</v>
      </c>
      <c r="Y791" s="14"/>
      <c r="Z791" s="5"/>
      <c r="AA791" s="14"/>
      <c r="AB791" s="5"/>
      <c r="AC791" s="28"/>
      <c r="AD791" s="5"/>
      <c r="AE791" s="14"/>
      <c r="AF791" s="5"/>
      <c r="AG791" s="7"/>
    </row>
    <row r="792" spans="1:33" s="54" customFormat="1">
      <c r="A792" s="8" t="s">
        <v>3091</v>
      </c>
      <c r="B792" s="8" t="s">
        <v>3092</v>
      </c>
      <c r="C792" s="9" t="s">
        <v>171</v>
      </c>
      <c r="D792" s="185" t="s">
        <v>3093</v>
      </c>
      <c r="E792" s="188">
        <v>41068</v>
      </c>
      <c r="F792" s="9" t="s">
        <v>83</v>
      </c>
      <c r="G792" s="9" t="s">
        <v>84</v>
      </c>
      <c r="H792" s="10">
        <v>349064</v>
      </c>
      <c r="I792" s="11">
        <v>21</v>
      </c>
      <c r="J792" s="24">
        <v>0</v>
      </c>
      <c r="K792" s="12"/>
      <c r="L792" s="14">
        <v>0</v>
      </c>
      <c r="M792" s="14"/>
      <c r="N792" s="21">
        <v>0</v>
      </c>
      <c r="O792" s="14"/>
      <c r="P792" s="21">
        <v>32832</v>
      </c>
      <c r="Q792" s="14"/>
      <c r="R792" s="21">
        <v>32832</v>
      </c>
      <c r="S792" s="14"/>
      <c r="T792" s="21">
        <v>262660</v>
      </c>
      <c r="U792" s="14"/>
      <c r="V792" s="22">
        <v>328324</v>
      </c>
      <c r="W792" s="14"/>
      <c r="X792" s="5" t="str">
        <f t="shared" si="12"/>
        <v>No</v>
      </c>
      <c r="Y792" s="14"/>
      <c r="Z792" s="5"/>
      <c r="AA792" s="14"/>
      <c r="AB792" s="5"/>
      <c r="AC792" s="28"/>
      <c r="AD792" s="5"/>
      <c r="AE792" s="14"/>
      <c r="AF792" s="5"/>
      <c r="AG792" s="7"/>
    </row>
    <row r="793" spans="1:33" s="54" customFormat="1">
      <c r="A793" s="8" t="s">
        <v>4266</v>
      </c>
      <c r="B793" s="8" t="s">
        <v>4267</v>
      </c>
      <c r="C793" s="9" t="s">
        <v>235</v>
      </c>
      <c r="D793" s="185" t="s">
        <v>4268</v>
      </c>
      <c r="E793" s="188" t="s">
        <v>4269</v>
      </c>
      <c r="F793" s="9" t="s">
        <v>1320</v>
      </c>
      <c r="G793" s="9" t="s">
        <v>147</v>
      </c>
      <c r="H793" s="10">
        <v>0</v>
      </c>
      <c r="I793" s="11">
        <v>20</v>
      </c>
      <c r="J793" s="24">
        <v>0</v>
      </c>
      <c r="K793" s="12"/>
      <c r="L793" s="14">
        <v>0</v>
      </c>
      <c r="M793" s="14"/>
      <c r="N793" s="21">
        <v>0</v>
      </c>
      <c r="O793" s="14"/>
      <c r="P793" s="21">
        <v>28093</v>
      </c>
      <c r="Q793" s="14"/>
      <c r="R793" s="21">
        <v>15784</v>
      </c>
      <c r="S793" s="14"/>
      <c r="T793" s="21">
        <v>138570</v>
      </c>
      <c r="U793" s="14"/>
      <c r="V793" s="22">
        <v>182447</v>
      </c>
      <c r="W793" s="14"/>
      <c r="X793" s="5" t="str">
        <f t="shared" si="12"/>
        <v>No</v>
      </c>
      <c r="Y793" s="14"/>
      <c r="Z793" s="5"/>
      <c r="AA793" s="14"/>
      <c r="AB793" s="5"/>
      <c r="AC793" s="28"/>
      <c r="AD793" s="5"/>
      <c r="AE793" s="14"/>
      <c r="AF793" s="5"/>
      <c r="AG793" s="7"/>
    </row>
    <row r="794" spans="1:33" s="54" customFormat="1">
      <c r="A794" s="8" t="s">
        <v>176</v>
      </c>
      <c r="B794" s="8" t="s">
        <v>177</v>
      </c>
      <c r="C794" s="9" t="s">
        <v>178</v>
      </c>
      <c r="D794" s="185">
        <v>5030</v>
      </c>
      <c r="E794" s="188">
        <v>50030</v>
      </c>
      <c r="F794" s="9" t="s">
        <v>83</v>
      </c>
      <c r="G794" s="9" t="s">
        <v>5756</v>
      </c>
      <c r="H794" s="10">
        <v>78393</v>
      </c>
      <c r="I794" s="11">
        <v>20</v>
      </c>
      <c r="J794" s="24">
        <v>0</v>
      </c>
      <c r="K794" s="12"/>
      <c r="L794" s="14">
        <v>0</v>
      </c>
      <c r="M794" s="14"/>
      <c r="N794" s="21">
        <v>0</v>
      </c>
      <c r="O794" s="14"/>
      <c r="P794" s="21">
        <v>980</v>
      </c>
      <c r="Q794" s="14"/>
      <c r="R794" s="21">
        <v>21142</v>
      </c>
      <c r="S794" s="14"/>
      <c r="T794" s="21">
        <v>88487</v>
      </c>
      <c r="U794" s="14"/>
      <c r="V794" s="22">
        <v>110609</v>
      </c>
      <c r="W794" s="14"/>
      <c r="X794" s="5" t="str">
        <f t="shared" si="12"/>
        <v>No</v>
      </c>
      <c r="Y794" s="14"/>
      <c r="Z794" s="5"/>
      <c r="AA794" s="14"/>
      <c r="AB794" s="5"/>
      <c r="AC794" s="28"/>
      <c r="AD794" s="5"/>
      <c r="AE794" s="14"/>
      <c r="AF794" s="5"/>
      <c r="AG794" s="7"/>
    </row>
    <row r="795" spans="1:33" s="54" customFormat="1">
      <c r="A795" s="8" t="s">
        <v>5961</v>
      </c>
      <c r="B795" s="8" t="s">
        <v>6076</v>
      </c>
      <c r="C795" s="9" t="s">
        <v>141</v>
      </c>
      <c r="D795" s="185"/>
      <c r="E795" s="188">
        <v>30200</v>
      </c>
      <c r="F795" s="9" t="s">
        <v>83</v>
      </c>
      <c r="G795" s="9" t="s">
        <v>5756</v>
      </c>
      <c r="H795" s="10">
        <v>88542</v>
      </c>
      <c r="I795" s="11">
        <v>20</v>
      </c>
      <c r="J795" s="24">
        <v>6474</v>
      </c>
      <c r="K795" s="12"/>
      <c r="L795" s="14">
        <v>0</v>
      </c>
      <c r="M795" s="14"/>
      <c r="N795" s="21">
        <v>0</v>
      </c>
      <c r="O795" s="14"/>
      <c r="P795" s="21">
        <v>4840</v>
      </c>
      <c r="Q795" s="14"/>
      <c r="R795" s="21">
        <v>15017</v>
      </c>
      <c r="S795" s="14"/>
      <c r="T795" s="21">
        <v>105326</v>
      </c>
      <c r="U795" s="14"/>
      <c r="V795" s="22">
        <v>131657</v>
      </c>
      <c r="W795" s="14"/>
      <c r="X795" s="5" t="str">
        <f t="shared" si="12"/>
        <v>No</v>
      </c>
      <c r="Y795" s="14"/>
      <c r="Z795" s="5"/>
      <c r="AA795" s="14"/>
      <c r="AB795" s="5"/>
      <c r="AC795" s="28"/>
      <c r="AD795" s="5"/>
      <c r="AE795" s="14"/>
      <c r="AF795" s="5"/>
      <c r="AG795" s="7"/>
    </row>
    <row r="796" spans="1:33" s="54" customFormat="1">
      <c r="A796" s="8" t="s">
        <v>3623</v>
      </c>
      <c r="B796" s="8" t="s">
        <v>3624</v>
      </c>
      <c r="C796" s="9" t="s">
        <v>254</v>
      </c>
      <c r="D796" s="185">
        <v>8012</v>
      </c>
      <c r="E796" s="188">
        <v>80012</v>
      </c>
      <c r="F796" s="9" t="s">
        <v>88</v>
      </c>
      <c r="G796" s="9" t="s">
        <v>84</v>
      </c>
      <c r="H796" s="10">
        <v>65207</v>
      </c>
      <c r="I796" s="11">
        <v>20</v>
      </c>
      <c r="J796" s="24">
        <v>0</v>
      </c>
      <c r="K796" s="12"/>
      <c r="L796" s="14">
        <v>0</v>
      </c>
      <c r="M796" s="14"/>
      <c r="N796" s="21">
        <v>304744</v>
      </c>
      <c r="O796" s="14"/>
      <c r="P796" s="21">
        <v>0</v>
      </c>
      <c r="Q796" s="14"/>
      <c r="R796" s="21">
        <v>0</v>
      </c>
      <c r="S796" s="14"/>
      <c r="T796" s="21">
        <v>94574</v>
      </c>
      <c r="U796" s="14"/>
      <c r="V796" s="22">
        <v>399318</v>
      </c>
      <c r="W796" s="14"/>
      <c r="X796" s="5" t="str">
        <f t="shared" si="12"/>
        <v>No</v>
      </c>
      <c r="Y796" s="14"/>
      <c r="Z796" s="5"/>
      <c r="AA796" s="14"/>
      <c r="AB796" s="5"/>
      <c r="AC796" s="28"/>
      <c r="AD796" s="5"/>
      <c r="AE796" s="14"/>
      <c r="AF796" s="5"/>
      <c r="AG796" s="7"/>
    </row>
    <row r="797" spans="1:33" s="54" customFormat="1">
      <c r="A797" s="8" t="s">
        <v>4354</v>
      </c>
      <c r="B797" s="8" t="s">
        <v>1384</v>
      </c>
      <c r="C797" s="9" t="s">
        <v>235</v>
      </c>
      <c r="D797" s="185" t="s">
        <v>4355</v>
      </c>
      <c r="E797" s="188" t="s">
        <v>4356</v>
      </c>
      <c r="F797" s="9" t="s">
        <v>157</v>
      </c>
      <c r="G797" s="9" t="s">
        <v>147</v>
      </c>
      <c r="H797" s="10">
        <v>0</v>
      </c>
      <c r="I797" s="11">
        <v>20</v>
      </c>
      <c r="J797" s="24">
        <v>0</v>
      </c>
      <c r="K797" s="12"/>
      <c r="L797" s="14">
        <v>0</v>
      </c>
      <c r="M797" s="14"/>
      <c r="N797" s="21">
        <v>0</v>
      </c>
      <c r="O797" s="14"/>
      <c r="P797" s="21">
        <v>77254</v>
      </c>
      <c r="Q797" s="14"/>
      <c r="R797" s="21">
        <v>77255</v>
      </c>
      <c r="S797" s="14"/>
      <c r="T797" s="21">
        <v>618035</v>
      </c>
      <c r="U797" s="14"/>
      <c r="V797" s="22">
        <v>772544</v>
      </c>
      <c r="W797" s="14"/>
      <c r="X797" s="5" t="str">
        <f t="shared" si="12"/>
        <v>No</v>
      </c>
      <c r="Y797" s="14"/>
      <c r="Z797" s="5"/>
      <c r="AA797" s="14"/>
      <c r="AB797" s="5"/>
      <c r="AC797" s="28"/>
      <c r="AD797" s="5"/>
      <c r="AE797" s="14"/>
      <c r="AF797" s="5"/>
      <c r="AG797" s="7"/>
    </row>
    <row r="798" spans="1:33" s="54" customFormat="1">
      <c r="A798" s="8" t="s">
        <v>80</v>
      </c>
      <c r="B798" s="8" t="s">
        <v>81</v>
      </c>
      <c r="C798" s="9" t="s">
        <v>82</v>
      </c>
      <c r="D798" s="185">
        <v>2193</v>
      </c>
      <c r="E798" s="188">
        <v>20193</v>
      </c>
      <c r="F798" s="9" t="s">
        <v>83</v>
      </c>
      <c r="G798" s="9" t="s">
        <v>84</v>
      </c>
      <c r="H798" s="10">
        <v>95259</v>
      </c>
      <c r="I798" s="11">
        <v>20</v>
      </c>
      <c r="J798" s="24">
        <v>0</v>
      </c>
      <c r="K798" s="12"/>
      <c r="L798" s="14">
        <v>9180</v>
      </c>
      <c r="M798" s="14"/>
      <c r="N798" s="21">
        <v>0</v>
      </c>
      <c r="O798" s="14"/>
      <c r="P798" s="21">
        <v>0</v>
      </c>
      <c r="Q798" s="14"/>
      <c r="R798" s="21">
        <v>203062</v>
      </c>
      <c r="S798" s="14"/>
      <c r="T798" s="21">
        <v>0</v>
      </c>
      <c r="U798" s="14"/>
      <c r="V798" s="22">
        <v>212242</v>
      </c>
      <c r="W798" s="14"/>
      <c r="X798" s="5" t="str">
        <f t="shared" si="12"/>
        <v>No</v>
      </c>
      <c r="Y798" s="14"/>
      <c r="Z798" s="5"/>
      <c r="AA798" s="14"/>
      <c r="AB798" s="5"/>
      <c r="AC798" s="28"/>
      <c r="AD798" s="5"/>
      <c r="AE798" s="14"/>
      <c r="AF798" s="5"/>
      <c r="AG798" s="7"/>
    </row>
    <row r="799" spans="1:33" s="54" customFormat="1">
      <c r="A799" s="8" t="s">
        <v>4262</v>
      </c>
      <c r="B799" s="8" t="s">
        <v>4263</v>
      </c>
      <c r="C799" s="9" t="s">
        <v>235</v>
      </c>
      <c r="D799" s="185" t="s">
        <v>4264</v>
      </c>
      <c r="E799" s="188" t="s">
        <v>4265</v>
      </c>
      <c r="F799" s="9" t="s">
        <v>83</v>
      </c>
      <c r="G799" s="9" t="s">
        <v>147</v>
      </c>
      <c r="H799" s="10">
        <v>0</v>
      </c>
      <c r="I799" s="11">
        <v>20</v>
      </c>
      <c r="J799" s="24">
        <v>0</v>
      </c>
      <c r="K799" s="12"/>
      <c r="L799" s="14">
        <v>0</v>
      </c>
      <c r="M799" s="14"/>
      <c r="N799" s="21">
        <v>0</v>
      </c>
      <c r="O799" s="14"/>
      <c r="P799" s="21">
        <v>46340</v>
      </c>
      <c r="Q799" s="14"/>
      <c r="R799" s="21">
        <v>44932</v>
      </c>
      <c r="S799" s="14"/>
      <c r="T799" s="21">
        <v>359456</v>
      </c>
      <c r="U799" s="14"/>
      <c r="V799" s="22">
        <v>450728</v>
      </c>
      <c r="W799" s="14"/>
      <c r="X799" s="5" t="str">
        <f t="shared" si="12"/>
        <v>No</v>
      </c>
      <c r="Y799" s="14"/>
      <c r="Z799" s="5"/>
      <c r="AA799" s="14"/>
      <c r="AB799" s="5"/>
      <c r="AC799" s="28"/>
      <c r="AD799" s="5"/>
      <c r="AE799" s="14"/>
      <c r="AF799" s="5"/>
      <c r="AG799" s="7"/>
    </row>
    <row r="800" spans="1:33" s="54" customFormat="1">
      <c r="A800" s="8" t="s">
        <v>4982</v>
      </c>
      <c r="B800" s="8" t="s">
        <v>4983</v>
      </c>
      <c r="C800" s="9" t="s">
        <v>91</v>
      </c>
      <c r="D800" s="185" t="s">
        <v>4984</v>
      </c>
      <c r="E800" s="188" t="s">
        <v>4985</v>
      </c>
      <c r="F800" s="9" t="s">
        <v>88</v>
      </c>
      <c r="G800" s="9" t="s">
        <v>147</v>
      </c>
      <c r="H800" s="10">
        <v>0</v>
      </c>
      <c r="I800" s="11">
        <v>20</v>
      </c>
      <c r="J800" s="24">
        <v>0</v>
      </c>
      <c r="K800" s="12"/>
      <c r="L800" s="14">
        <v>0</v>
      </c>
      <c r="M800" s="14"/>
      <c r="N800" s="21">
        <v>0</v>
      </c>
      <c r="O800" s="14"/>
      <c r="P800" s="21">
        <v>0</v>
      </c>
      <c r="Q800" s="14"/>
      <c r="R800" s="21">
        <v>0</v>
      </c>
      <c r="S800" s="14"/>
      <c r="T800" s="21">
        <v>0</v>
      </c>
      <c r="U800" s="14"/>
      <c r="V800" s="22">
        <v>0</v>
      </c>
      <c r="W800" s="14"/>
      <c r="X800" s="5" t="str">
        <f t="shared" si="12"/>
        <v>No</v>
      </c>
      <c r="Y800" s="14"/>
      <c r="Z800" s="5"/>
      <c r="AA800" s="14"/>
      <c r="AB800" s="5"/>
      <c r="AC800" s="28"/>
      <c r="AD800" s="5"/>
      <c r="AE800" s="14"/>
      <c r="AF800" s="5"/>
      <c r="AG800" s="7"/>
    </row>
    <row r="801" spans="1:33" s="54" customFormat="1">
      <c r="A801" s="8" t="s">
        <v>2042</v>
      </c>
      <c r="B801" s="8" t="s">
        <v>723</v>
      </c>
      <c r="C801" s="9" t="s">
        <v>69</v>
      </c>
      <c r="D801" s="185" t="s">
        <v>2043</v>
      </c>
      <c r="E801" s="188" t="s">
        <v>2044</v>
      </c>
      <c r="F801" s="9" t="s">
        <v>157</v>
      </c>
      <c r="G801" s="9" t="s">
        <v>147</v>
      </c>
      <c r="H801" s="10">
        <v>0</v>
      </c>
      <c r="I801" s="11">
        <v>20</v>
      </c>
      <c r="J801" s="24">
        <v>0</v>
      </c>
      <c r="K801" s="12"/>
      <c r="L801" s="14">
        <v>0</v>
      </c>
      <c r="M801" s="14"/>
      <c r="N801" s="21">
        <v>0</v>
      </c>
      <c r="O801" s="14"/>
      <c r="P801" s="21">
        <v>33863</v>
      </c>
      <c r="Q801" s="14"/>
      <c r="R801" s="21">
        <v>320</v>
      </c>
      <c r="S801" s="14"/>
      <c r="T801" s="21">
        <v>75118</v>
      </c>
      <c r="U801" s="14"/>
      <c r="V801" s="22">
        <v>109301</v>
      </c>
      <c r="W801" s="14"/>
      <c r="X801" s="5" t="str">
        <f t="shared" si="12"/>
        <v>No</v>
      </c>
      <c r="Y801" s="14"/>
      <c r="Z801" s="5"/>
      <c r="AA801" s="14"/>
      <c r="AB801" s="5"/>
      <c r="AC801" s="28"/>
      <c r="AD801" s="5"/>
      <c r="AE801" s="14"/>
      <c r="AF801" s="5"/>
      <c r="AG801" s="7"/>
    </row>
    <row r="802" spans="1:33" s="54" customFormat="1">
      <c r="A802" s="8" t="s">
        <v>3026</v>
      </c>
      <c r="B802" s="8" t="s">
        <v>6443</v>
      </c>
      <c r="C802" s="9" t="s">
        <v>233</v>
      </c>
      <c r="D802" s="185" t="s">
        <v>3027</v>
      </c>
      <c r="E802" s="188" t="s">
        <v>3028</v>
      </c>
      <c r="F802" s="9" t="s">
        <v>88</v>
      </c>
      <c r="G802" s="9" t="s">
        <v>147</v>
      </c>
      <c r="H802" s="10">
        <v>0</v>
      </c>
      <c r="I802" s="11">
        <v>20</v>
      </c>
      <c r="J802" s="24">
        <v>0</v>
      </c>
      <c r="K802" s="12"/>
      <c r="L802" s="14">
        <v>0</v>
      </c>
      <c r="M802" s="14"/>
      <c r="N802" s="21">
        <v>0</v>
      </c>
      <c r="O802" s="14"/>
      <c r="P802" s="21">
        <v>0</v>
      </c>
      <c r="Q802" s="14"/>
      <c r="R802" s="21">
        <v>47559</v>
      </c>
      <c r="S802" s="14"/>
      <c r="T802" s="21">
        <v>190232</v>
      </c>
      <c r="U802" s="14"/>
      <c r="V802" s="22">
        <v>237791</v>
      </c>
      <c r="W802" s="14"/>
      <c r="X802" s="5" t="str">
        <f t="shared" si="12"/>
        <v>No</v>
      </c>
      <c r="Y802" s="14"/>
      <c r="Z802" s="5"/>
      <c r="AA802" s="14"/>
      <c r="AB802" s="5"/>
      <c r="AC802" s="28"/>
      <c r="AD802" s="5"/>
      <c r="AE802" s="14"/>
      <c r="AF802" s="5"/>
      <c r="AG802" s="7"/>
    </row>
    <row r="803" spans="1:33" s="54" customFormat="1">
      <c r="A803" s="8" t="s">
        <v>6157</v>
      </c>
      <c r="B803" s="8" t="s">
        <v>5457</v>
      </c>
      <c r="C803" s="9" t="s">
        <v>217</v>
      </c>
      <c r="D803" s="185"/>
      <c r="E803" s="188">
        <v>30201</v>
      </c>
      <c r="F803" s="9" t="s">
        <v>83</v>
      </c>
      <c r="G803" s="9" t="s">
        <v>84</v>
      </c>
      <c r="H803" s="10">
        <v>2203663</v>
      </c>
      <c r="I803" s="11">
        <v>20</v>
      </c>
      <c r="J803" s="24">
        <v>0</v>
      </c>
      <c r="K803" s="12"/>
      <c r="L803" s="14">
        <v>0</v>
      </c>
      <c r="M803" s="14"/>
      <c r="N803" s="21">
        <v>0</v>
      </c>
      <c r="O803" s="14"/>
      <c r="P803" s="21">
        <v>0</v>
      </c>
      <c r="Q803" s="14"/>
      <c r="R803" s="21">
        <v>0</v>
      </c>
      <c r="S803" s="14"/>
      <c r="T803" s="21">
        <v>0</v>
      </c>
      <c r="U803" s="14"/>
      <c r="V803" s="22">
        <v>0</v>
      </c>
      <c r="W803" s="14"/>
      <c r="X803" s="5" t="str">
        <f t="shared" si="12"/>
        <v>No</v>
      </c>
      <c r="Y803" s="14"/>
      <c r="Z803" s="5"/>
      <c r="AA803" s="14"/>
      <c r="AB803" s="5"/>
      <c r="AC803" s="28"/>
      <c r="AD803" s="5"/>
      <c r="AE803" s="14"/>
      <c r="AF803" s="5"/>
      <c r="AG803" s="7"/>
    </row>
    <row r="804" spans="1:33" s="54" customFormat="1">
      <c r="A804" s="8" t="s">
        <v>3632</v>
      </c>
      <c r="B804" s="8" t="s">
        <v>3633</v>
      </c>
      <c r="C804" s="9" t="s">
        <v>120</v>
      </c>
      <c r="D804" s="185">
        <v>6001</v>
      </c>
      <c r="E804" s="188">
        <v>60001</v>
      </c>
      <c r="F804" s="9" t="s">
        <v>83</v>
      </c>
      <c r="G804" s="9" t="s">
        <v>5756</v>
      </c>
      <c r="H804" s="10">
        <v>196651</v>
      </c>
      <c r="I804" s="11">
        <v>20</v>
      </c>
      <c r="J804" s="24">
        <v>0</v>
      </c>
      <c r="K804" s="12"/>
      <c r="L804" s="14">
        <v>0</v>
      </c>
      <c r="M804" s="14"/>
      <c r="N804" s="21">
        <v>0</v>
      </c>
      <c r="O804" s="14"/>
      <c r="P804" s="21">
        <v>733227</v>
      </c>
      <c r="Q804" s="14"/>
      <c r="R804" s="21">
        <v>19758</v>
      </c>
      <c r="S804" s="14"/>
      <c r="T804" s="21">
        <v>2475095</v>
      </c>
      <c r="U804" s="14"/>
      <c r="V804" s="22">
        <v>3228080</v>
      </c>
      <c r="W804" s="14"/>
      <c r="X804" s="5" t="str">
        <f t="shared" si="12"/>
        <v>No</v>
      </c>
      <c r="Y804" s="14"/>
      <c r="Z804" s="5"/>
      <c r="AA804" s="14"/>
      <c r="AB804" s="5"/>
      <c r="AC804" s="28"/>
      <c r="AD804" s="5"/>
      <c r="AE804" s="14"/>
      <c r="AF804" s="5"/>
      <c r="AG804" s="7"/>
    </row>
    <row r="805" spans="1:33" s="54" customFormat="1">
      <c r="A805" s="8" t="s">
        <v>1578</v>
      </c>
      <c r="B805" s="8" t="s">
        <v>6427</v>
      </c>
      <c r="C805" s="9" t="s">
        <v>178</v>
      </c>
      <c r="D805" s="185" t="s">
        <v>1579</v>
      </c>
      <c r="E805" s="188" t="s">
        <v>1580</v>
      </c>
      <c r="F805" s="9" t="s">
        <v>88</v>
      </c>
      <c r="G805" s="9" t="s">
        <v>147</v>
      </c>
      <c r="H805" s="10">
        <v>0</v>
      </c>
      <c r="I805" s="11">
        <v>20</v>
      </c>
      <c r="J805" s="24">
        <v>0</v>
      </c>
      <c r="K805" s="12"/>
      <c r="L805" s="14">
        <v>0</v>
      </c>
      <c r="M805" s="14"/>
      <c r="N805" s="21">
        <v>0</v>
      </c>
      <c r="O805" s="14"/>
      <c r="P805" s="21">
        <v>0</v>
      </c>
      <c r="Q805" s="14"/>
      <c r="R805" s="21">
        <v>786029</v>
      </c>
      <c r="S805" s="14"/>
      <c r="T805" s="21">
        <v>124250</v>
      </c>
      <c r="U805" s="14"/>
      <c r="V805" s="22">
        <v>910279</v>
      </c>
      <c r="W805" s="14"/>
      <c r="X805" s="5" t="str">
        <f t="shared" si="12"/>
        <v>No</v>
      </c>
      <c r="Y805" s="14"/>
      <c r="Z805" s="5"/>
      <c r="AA805" s="14"/>
      <c r="AB805" s="5"/>
      <c r="AC805" s="28"/>
      <c r="AD805" s="5"/>
      <c r="AE805" s="14"/>
      <c r="AF805" s="5"/>
      <c r="AG805" s="7"/>
    </row>
    <row r="806" spans="1:33" s="54" customFormat="1">
      <c r="A806" s="8" t="s">
        <v>6200</v>
      </c>
      <c r="B806" s="8" t="s">
        <v>6201</v>
      </c>
      <c r="C806" s="9" t="s">
        <v>555</v>
      </c>
      <c r="D806" s="185"/>
      <c r="E806" s="188" t="s">
        <v>6202</v>
      </c>
      <c r="F806" s="9" t="s">
        <v>83</v>
      </c>
      <c r="G806" s="9" t="s">
        <v>147</v>
      </c>
      <c r="H806" s="10">
        <v>0</v>
      </c>
      <c r="I806" s="11">
        <v>20</v>
      </c>
      <c r="J806" s="24">
        <v>0</v>
      </c>
      <c r="K806" s="12"/>
      <c r="L806" s="14">
        <v>0</v>
      </c>
      <c r="M806" s="14"/>
      <c r="N806" s="21">
        <v>0</v>
      </c>
      <c r="O806" s="14"/>
      <c r="P806" s="21">
        <v>0</v>
      </c>
      <c r="Q806" s="14"/>
      <c r="R806" s="21">
        <v>0</v>
      </c>
      <c r="S806" s="14"/>
      <c r="T806" s="21">
        <v>38105</v>
      </c>
      <c r="U806" s="14"/>
      <c r="V806" s="22">
        <v>38105</v>
      </c>
      <c r="W806" s="14"/>
      <c r="X806" s="5" t="str">
        <f t="shared" si="12"/>
        <v>No</v>
      </c>
      <c r="Y806" s="14"/>
      <c r="Z806" s="5"/>
      <c r="AA806" s="14"/>
      <c r="AB806" s="5"/>
      <c r="AC806" s="28"/>
      <c r="AD806" s="5"/>
      <c r="AE806" s="14"/>
      <c r="AF806" s="5"/>
      <c r="AG806" s="7"/>
    </row>
    <row r="807" spans="1:33" s="54" customFormat="1">
      <c r="A807" s="8" t="s">
        <v>4350</v>
      </c>
      <c r="B807" s="8" t="s">
        <v>4351</v>
      </c>
      <c r="C807" s="9" t="s">
        <v>235</v>
      </c>
      <c r="D807" s="185" t="s">
        <v>4352</v>
      </c>
      <c r="E807" s="188" t="s">
        <v>4353</v>
      </c>
      <c r="F807" s="9" t="s">
        <v>88</v>
      </c>
      <c r="G807" s="9" t="s">
        <v>147</v>
      </c>
      <c r="H807" s="10">
        <v>0</v>
      </c>
      <c r="I807" s="11">
        <v>20</v>
      </c>
      <c r="J807" s="24">
        <v>0</v>
      </c>
      <c r="K807" s="12"/>
      <c r="L807" s="14">
        <v>0</v>
      </c>
      <c r="M807" s="14"/>
      <c r="N807" s="21">
        <v>0</v>
      </c>
      <c r="O807" s="14"/>
      <c r="P807" s="21">
        <v>102394</v>
      </c>
      <c r="Q807" s="14"/>
      <c r="R807" s="21">
        <v>40167</v>
      </c>
      <c r="S807" s="14"/>
      <c r="T807" s="21">
        <v>222942</v>
      </c>
      <c r="U807" s="14"/>
      <c r="V807" s="22">
        <v>365503</v>
      </c>
      <c r="W807" s="14"/>
      <c r="X807" s="5" t="str">
        <f t="shared" si="12"/>
        <v>No</v>
      </c>
      <c r="Y807" s="14"/>
      <c r="Z807" s="5"/>
      <c r="AA807" s="14"/>
      <c r="AB807" s="5"/>
      <c r="AC807" s="28"/>
      <c r="AD807" s="5"/>
      <c r="AE807" s="14"/>
      <c r="AF807" s="5"/>
      <c r="AG807" s="7"/>
    </row>
    <row r="808" spans="1:33" s="54" customFormat="1">
      <c r="A808" s="8" t="s">
        <v>636</v>
      </c>
      <c r="B808" s="8" t="s">
        <v>637</v>
      </c>
      <c r="C808" s="9" t="s">
        <v>160</v>
      </c>
      <c r="D808" s="185">
        <v>1114</v>
      </c>
      <c r="E808" s="188">
        <v>10114</v>
      </c>
      <c r="F808" s="9" t="s">
        <v>88</v>
      </c>
      <c r="G808" s="9" t="s">
        <v>5756</v>
      </c>
      <c r="H808" s="10">
        <v>203914</v>
      </c>
      <c r="I808" s="11">
        <v>20</v>
      </c>
      <c r="J808" s="24">
        <v>0</v>
      </c>
      <c r="K808" s="12"/>
      <c r="L808" s="14">
        <v>0</v>
      </c>
      <c r="M808" s="14"/>
      <c r="N808" s="21">
        <v>0</v>
      </c>
      <c r="O808" s="14"/>
      <c r="P808" s="21">
        <v>56978</v>
      </c>
      <c r="Q808" s="14"/>
      <c r="R808" s="21">
        <v>4895</v>
      </c>
      <c r="S808" s="14"/>
      <c r="T808" s="21">
        <v>247492</v>
      </c>
      <c r="U808" s="14"/>
      <c r="V808" s="22">
        <v>309365</v>
      </c>
      <c r="W808" s="14"/>
      <c r="X808" s="5" t="str">
        <f t="shared" si="12"/>
        <v>No</v>
      </c>
      <c r="Y808" s="14"/>
      <c r="Z808" s="5"/>
      <c r="AA808" s="14"/>
      <c r="AB808" s="5"/>
      <c r="AC808" s="28"/>
      <c r="AD808" s="5"/>
      <c r="AE808" s="14"/>
      <c r="AF808" s="5"/>
      <c r="AG808" s="7"/>
    </row>
    <row r="809" spans="1:33" s="54" customFormat="1">
      <c r="A809" s="8" t="s">
        <v>1060</v>
      </c>
      <c r="B809" s="8" t="s">
        <v>1061</v>
      </c>
      <c r="C809" s="9" t="s">
        <v>235</v>
      </c>
      <c r="D809" s="185">
        <v>4132</v>
      </c>
      <c r="E809" s="188">
        <v>40132</v>
      </c>
      <c r="F809" s="9" t="s">
        <v>88</v>
      </c>
      <c r="G809" s="9" t="s">
        <v>5756</v>
      </c>
      <c r="H809" s="10">
        <v>61054</v>
      </c>
      <c r="I809" s="11">
        <v>20</v>
      </c>
      <c r="J809" s="24">
        <v>0</v>
      </c>
      <c r="K809" s="12"/>
      <c r="L809" s="14">
        <v>0</v>
      </c>
      <c r="M809" s="14"/>
      <c r="N809" s="21">
        <v>0</v>
      </c>
      <c r="O809" s="14"/>
      <c r="P809" s="21">
        <v>5715</v>
      </c>
      <c r="Q809" s="14"/>
      <c r="R809" s="21">
        <v>58923</v>
      </c>
      <c r="S809" s="14"/>
      <c r="T809" s="21">
        <v>0</v>
      </c>
      <c r="U809" s="14"/>
      <c r="V809" s="22">
        <v>64638</v>
      </c>
      <c r="W809" s="14"/>
      <c r="X809" s="5" t="str">
        <f t="shared" si="12"/>
        <v>No</v>
      </c>
      <c r="Y809" s="14"/>
      <c r="Z809" s="5"/>
      <c r="AA809" s="14"/>
      <c r="AB809" s="5"/>
      <c r="AC809" s="28"/>
      <c r="AD809" s="5"/>
      <c r="AE809" s="14"/>
      <c r="AF809" s="5"/>
      <c r="AG809" s="7"/>
    </row>
    <row r="810" spans="1:33" s="54" customFormat="1">
      <c r="A810" s="8" t="s">
        <v>6569</v>
      </c>
      <c r="B810" s="8" t="s">
        <v>3023</v>
      </c>
      <c r="C810" s="9" t="s">
        <v>233</v>
      </c>
      <c r="D810" s="185" t="s">
        <v>3024</v>
      </c>
      <c r="E810" s="188" t="s">
        <v>3025</v>
      </c>
      <c r="F810" s="9" t="s">
        <v>157</v>
      </c>
      <c r="G810" s="9" t="s">
        <v>147</v>
      </c>
      <c r="H810" s="10">
        <v>0</v>
      </c>
      <c r="I810" s="11">
        <v>20</v>
      </c>
      <c r="J810" s="24">
        <v>0</v>
      </c>
      <c r="K810" s="12"/>
      <c r="L810" s="14">
        <v>0</v>
      </c>
      <c r="M810" s="14"/>
      <c r="N810" s="21">
        <v>0</v>
      </c>
      <c r="O810" s="14"/>
      <c r="P810" s="21">
        <v>0</v>
      </c>
      <c r="Q810" s="14"/>
      <c r="R810" s="21">
        <v>29813</v>
      </c>
      <c r="S810" s="14"/>
      <c r="T810" s="21">
        <v>119252</v>
      </c>
      <c r="U810" s="14"/>
      <c r="V810" s="22">
        <v>149065</v>
      </c>
      <c r="W810" s="14"/>
      <c r="X810" s="5" t="str">
        <f t="shared" si="12"/>
        <v>No</v>
      </c>
      <c r="Y810" s="14"/>
      <c r="Z810" s="5"/>
      <c r="AA810" s="14"/>
      <c r="AB810" s="5"/>
      <c r="AC810" s="28"/>
      <c r="AD810" s="5"/>
      <c r="AE810" s="14"/>
      <c r="AF810" s="5"/>
      <c r="AG810" s="7"/>
    </row>
    <row r="811" spans="1:33" s="54" customFormat="1">
      <c r="A811" s="8" t="s">
        <v>1425</v>
      </c>
      <c r="B811" s="8" t="s">
        <v>1426</v>
      </c>
      <c r="C811" s="9" t="s">
        <v>150</v>
      </c>
      <c r="D811" s="185" t="s">
        <v>1427</v>
      </c>
      <c r="E811" s="188" t="s">
        <v>1428</v>
      </c>
      <c r="F811" s="9" t="s">
        <v>214</v>
      </c>
      <c r="G811" s="9" t="s">
        <v>147</v>
      </c>
      <c r="H811" s="10">
        <v>0</v>
      </c>
      <c r="I811" s="11">
        <v>20</v>
      </c>
      <c r="J811" s="24">
        <v>0</v>
      </c>
      <c r="K811" s="12"/>
      <c r="L811" s="14">
        <v>0</v>
      </c>
      <c r="M811" s="14"/>
      <c r="N811" s="21">
        <v>0</v>
      </c>
      <c r="O811" s="14"/>
      <c r="P811" s="21">
        <v>774513</v>
      </c>
      <c r="Q811" s="14"/>
      <c r="R811" s="21">
        <v>0</v>
      </c>
      <c r="S811" s="14"/>
      <c r="T811" s="21">
        <v>3221347</v>
      </c>
      <c r="U811" s="14"/>
      <c r="V811" s="22">
        <v>3995860</v>
      </c>
      <c r="W811" s="14"/>
      <c r="X811" s="5" t="str">
        <f t="shared" si="12"/>
        <v>No</v>
      </c>
      <c r="Y811" s="14"/>
      <c r="Z811" s="5"/>
      <c r="AA811" s="14"/>
      <c r="AB811" s="5"/>
      <c r="AC811" s="28"/>
      <c r="AD811" s="5"/>
      <c r="AE811" s="14"/>
      <c r="AF811" s="5"/>
      <c r="AG811" s="7"/>
    </row>
    <row r="812" spans="1:33" s="54" customFormat="1">
      <c r="A812" s="8" t="s">
        <v>2992</v>
      </c>
      <c r="B812" s="8" t="s">
        <v>2993</v>
      </c>
      <c r="C812" s="9" t="s">
        <v>132</v>
      </c>
      <c r="D812" s="185">
        <v>5045</v>
      </c>
      <c r="E812" s="188">
        <v>50045</v>
      </c>
      <c r="F812" s="9" t="s">
        <v>83</v>
      </c>
      <c r="G812" s="9" t="s">
        <v>84</v>
      </c>
      <c r="H812" s="10">
        <v>8608208</v>
      </c>
      <c r="I812" s="11">
        <v>20</v>
      </c>
      <c r="J812" s="24">
        <v>0</v>
      </c>
      <c r="K812" s="12"/>
      <c r="L812" s="14">
        <v>0</v>
      </c>
      <c r="M812" s="14"/>
      <c r="N812" s="21">
        <v>0</v>
      </c>
      <c r="O812" s="14"/>
      <c r="P812" s="21">
        <v>212950</v>
      </c>
      <c r="Q812" s="14"/>
      <c r="R812" s="21">
        <v>0</v>
      </c>
      <c r="S812" s="14"/>
      <c r="T812" s="21">
        <v>851799</v>
      </c>
      <c r="U812" s="14"/>
      <c r="V812" s="22">
        <v>1064749</v>
      </c>
      <c r="W812" s="14"/>
      <c r="X812" s="5" t="str">
        <f t="shared" si="12"/>
        <v>No</v>
      </c>
      <c r="Y812" s="14"/>
      <c r="Z812" s="5"/>
      <c r="AA812" s="14"/>
      <c r="AB812" s="5"/>
      <c r="AC812" s="28"/>
      <c r="AD812" s="5"/>
      <c r="AE812" s="14"/>
      <c r="AF812" s="5"/>
      <c r="AG812" s="7"/>
    </row>
    <row r="813" spans="1:33" s="54" customFormat="1">
      <c r="A813" s="8" t="s">
        <v>694</v>
      </c>
      <c r="B813" s="8" t="s">
        <v>695</v>
      </c>
      <c r="C813" s="9" t="s">
        <v>34</v>
      </c>
      <c r="D813" s="185">
        <v>8014</v>
      </c>
      <c r="E813" s="188">
        <v>80014</v>
      </c>
      <c r="F813" s="9" t="s">
        <v>83</v>
      </c>
      <c r="G813" s="9" t="s">
        <v>5756</v>
      </c>
      <c r="H813" s="10">
        <v>81251</v>
      </c>
      <c r="I813" s="11">
        <v>20</v>
      </c>
      <c r="J813" s="24">
        <v>0</v>
      </c>
      <c r="K813" s="12"/>
      <c r="L813" s="14">
        <v>0</v>
      </c>
      <c r="M813" s="14"/>
      <c r="N813" s="21">
        <v>0</v>
      </c>
      <c r="O813" s="14"/>
      <c r="P813" s="21">
        <v>56050</v>
      </c>
      <c r="Q813" s="14"/>
      <c r="R813" s="21">
        <v>0</v>
      </c>
      <c r="S813" s="14"/>
      <c r="T813" s="21">
        <v>306100</v>
      </c>
      <c r="U813" s="14"/>
      <c r="V813" s="22">
        <v>362150</v>
      </c>
      <c r="W813" s="14"/>
      <c r="X813" s="5" t="str">
        <f t="shared" si="12"/>
        <v>No</v>
      </c>
      <c r="Y813" s="14"/>
      <c r="Z813" s="5"/>
      <c r="AA813" s="14"/>
      <c r="AB813" s="5"/>
      <c r="AC813" s="28"/>
      <c r="AD813" s="5"/>
      <c r="AE813" s="14"/>
      <c r="AF813" s="5"/>
      <c r="AG813" s="7"/>
    </row>
    <row r="814" spans="1:33" s="54" customFormat="1">
      <c r="A814" s="8" t="s">
        <v>6159</v>
      </c>
      <c r="B814" s="8" t="s">
        <v>4616</v>
      </c>
      <c r="C814" s="9" t="s">
        <v>42</v>
      </c>
      <c r="D814" s="185"/>
      <c r="E814" s="188" t="s">
        <v>6160</v>
      </c>
      <c r="F814" s="9" t="s">
        <v>83</v>
      </c>
      <c r="G814" s="9" t="s">
        <v>147</v>
      </c>
      <c r="H814" s="10">
        <v>0</v>
      </c>
      <c r="I814" s="11">
        <v>20</v>
      </c>
      <c r="J814" s="24">
        <v>0</v>
      </c>
      <c r="K814" s="12"/>
      <c r="L814" s="14">
        <v>0</v>
      </c>
      <c r="M814" s="14"/>
      <c r="N814" s="21">
        <v>0</v>
      </c>
      <c r="O814" s="14"/>
      <c r="P814" s="21">
        <v>0</v>
      </c>
      <c r="Q814" s="14"/>
      <c r="R814" s="21">
        <v>0</v>
      </c>
      <c r="S814" s="14"/>
      <c r="T814" s="21">
        <v>0</v>
      </c>
      <c r="U814" s="14"/>
      <c r="V814" s="22">
        <v>0</v>
      </c>
      <c r="W814" s="14"/>
      <c r="X814" s="5" t="str">
        <f t="shared" si="12"/>
        <v>No</v>
      </c>
      <c r="Y814" s="14"/>
      <c r="Z814" s="5"/>
      <c r="AA814" s="14"/>
      <c r="AB814" s="5"/>
      <c r="AC814" s="28"/>
      <c r="AD814" s="5"/>
      <c r="AE814" s="14"/>
      <c r="AF814" s="5"/>
      <c r="AG814" s="7"/>
    </row>
    <row r="815" spans="1:33" s="54" customFormat="1">
      <c r="A815" s="8" t="s">
        <v>1734</v>
      </c>
      <c r="B815" s="8" t="s">
        <v>1735</v>
      </c>
      <c r="C815" s="9" t="s">
        <v>648</v>
      </c>
      <c r="D815" s="185" t="s">
        <v>1736</v>
      </c>
      <c r="E815" s="188" t="s">
        <v>1737</v>
      </c>
      <c r="F815" s="9" t="s">
        <v>157</v>
      </c>
      <c r="G815" s="9" t="s">
        <v>147</v>
      </c>
      <c r="H815" s="10">
        <v>0</v>
      </c>
      <c r="I815" s="11">
        <v>19</v>
      </c>
      <c r="J815" s="24">
        <v>0</v>
      </c>
      <c r="K815" s="12"/>
      <c r="L815" s="14">
        <v>0</v>
      </c>
      <c r="M815" s="14"/>
      <c r="N815" s="21">
        <v>0</v>
      </c>
      <c r="O815" s="14"/>
      <c r="P815" s="21">
        <v>23079</v>
      </c>
      <c r="Q815" s="14"/>
      <c r="R815" s="21">
        <v>78342</v>
      </c>
      <c r="S815" s="14"/>
      <c r="T815" s="21">
        <v>405687</v>
      </c>
      <c r="U815" s="14"/>
      <c r="V815" s="22">
        <v>507108</v>
      </c>
      <c r="W815" s="14"/>
      <c r="X815" s="5" t="str">
        <f t="shared" si="12"/>
        <v>No</v>
      </c>
      <c r="Y815" s="14"/>
      <c r="Z815" s="5"/>
      <c r="AA815" s="14"/>
      <c r="AB815" s="5"/>
      <c r="AC815" s="28"/>
      <c r="AD815" s="5"/>
      <c r="AE815" s="14"/>
      <c r="AF815" s="5"/>
      <c r="AG815" s="7"/>
    </row>
    <row r="816" spans="1:33" s="54" customFormat="1">
      <c r="A816" s="8" t="s">
        <v>3065</v>
      </c>
      <c r="B816" s="8" t="s">
        <v>3066</v>
      </c>
      <c r="C816" s="9" t="s">
        <v>171</v>
      </c>
      <c r="D816" s="185" t="s">
        <v>3067</v>
      </c>
      <c r="E816" s="188" t="s">
        <v>3068</v>
      </c>
      <c r="F816" s="9" t="s">
        <v>1320</v>
      </c>
      <c r="G816" s="9" t="s">
        <v>147</v>
      </c>
      <c r="H816" s="10">
        <v>0</v>
      </c>
      <c r="I816" s="11">
        <v>19</v>
      </c>
      <c r="J816" s="24">
        <v>0</v>
      </c>
      <c r="K816" s="12"/>
      <c r="L816" s="14">
        <v>0</v>
      </c>
      <c r="M816" s="14"/>
      <c r="N816" s="21">
        <v>0</v>
      </c>
      <c r="O816" s="14"/>
      <c r="P816" s="21">
        <v>2289</v>
      </c>
      <c r="Q816" s="14"/>
      <c r="R816" s="21">
        <v>10701</v>
      </c>
      <c r="S816" s="14"/>
      <c r="T816" s="21">
        <v>189890</v>
      </c>
      <c r="U816" s="14"/>
      <c r="V816" s="22">
        <v>202880</v>
      </c>
      <c r="W816" s="14"/>
      <c r="X816" s="5" t="str">
        <f t="shared" si="12"/>
        <v>No</v>
      </c>
      <c r="Y816" s="14"/>
      <c r="Z816" s="5"/>
      <c r="AA816" s="14"/>
      <c r="AB816" s="5"/>
      <c r="AC816" s="28"/>
      <c r="AD816" s="5"/>
      <c r="AE816" s="14"/>
      <c r="AF816" s="5"/>
      <c r="AG816" s="7"/>
    </row>
    <row r="817" spans="1:33" s="54" customFormat="1">
      <c r="A817" s="8" t="s">
        <v>1883</v>
      </c>
      <c r="B817" s="8" t="s">
        <v>1473</v>
      </c>
      <c r="C817" s="9" t="s">
        <v>265</v>
      </c>
      <c r="D817" s="185" t="s">
        <v>1884</v>
      </c>
      <c r="E817" s="188" t="s">
        <v>1885</v>
      </c>
      <c r="F817" s="9" t="s">
        <v>88</v>
      </c>
      <c r="G817" s="9" t="s">
        <v>147</v>
      </c>
      <c r="H817" s="10">
        <v>0</v>
      </c>
      <c r="I817" s="11">
        <v>19</v>
      </c>
      <c r="J817" s="24">
        <v>0</v>
      </c>
      <c r="K817" s="12"/>
      <c r="L817" s="14">
        <v>0</v>
      </c>
      <c r="M817" s="14"/>
      <c r="N817" s="21">
        <v>0</v>
      </c>
      <c r="O817" s="14"/>
      <c r="P817" s="21">
        <v>59800</v>
      </c>
      <c r="Q817" s="14"/>
      <c r="R817" s="21">
        <v>0</v>
      </c>
      <c r="S817" s="14"/>
      <c r="T817" s="21">
        <v>0</v>
      </c>
      <c r="U817" s="14"/>
      <c r="V817" s="22">
        <v>59800</v>
      </c>
      <c r="W817" s="14"/>
      <c r="X817" s="5" t="str">
        <f t="shared" si="12"/>
        <v>No</v>
      </c>
      <c r="Y817" s="14"/>
      <c r="Z817" s="5"/>
      <c r="AA817" s="14"/>
      <c r="AB817" s="5"/>
      <c r="AC817" s="28"/>
      <c r="AD817" s="5"/>
      <c r="AE817" s="14"/>
      <c r="AF817" s="5"/>
      <c r="AG817" s="7"/>
    </row>
    <row r="818" spans="1:33" s="54" customFormat="1">
      <c r="A818" s="8" t="s">
        <v>3058</v>
      </c>
      <c r="B818" s="8" t="s">
        <v>3059</v>
      </c>
      <c r="C818" s="9" t="s">
        <v>171</v>
      </c>
      <c r="D818" s="185" t="s">
        <v>3060</v>
      </c>
      <c r="E818" s="188" t="s">
        <v>3061</v>
      </c>
      <c r="F818" s="9" t="s">
        <v>157</v>
      </c>
      <c r="G818" s="9" t="s">
        <v>147</v>
      </c>
      <c r="H818" s="10">
        <v>0</v>
      </c>
      <c r="I818" s="11">
        <v>19</v>
      </c>
      <c r="J818" s="24">
        <v>0</v>
      </c>
      <c r="K818" s="12"/>
      <c r="L818" s="14">
        <v>0</v>
      </c>
      <c r="M818" s="14"/>
      <c r="N818" s="21">
        <v>0</v>
      </c>
      <c r="O818" s="14"/>
      <c r="P818" s="21">
        <v>6118</v>
      </c>
      <c r="Q818" s="14"/>
      <c r="R818" s="21">
        <v>55061</v>
      </c>
      <c r="S818" s="14"/>
      <c r="T818" s="21">
        <v>0</v>
      </c>
      <c r="U818" s="14"/>
      <c r="V818" s="22">
        <v>61179</v>
      </c>
      <c r="W818" s="14"/>
      <c r="X818" s="5" t="str">
        <f t="shared" si="12"/>
        <v>No</v>
      </c>
      <c r="Y818" s="14"/>
      <c r="Z818" s="5"/>
      <c r="AA818" s="14"/>
      <c r="AB818" s="5"/>
      <c r="AC818" s="28"/>
      <c r="AD818" s="5"/>
      <c r="AE818" s="14"/>
      <c r="AF818" s="5"/>
      <c r="AG818" s="7"/>
    </row>
    <row r="819" spans="1:33" s="54" customFormat="1">
      <c r="A819" s="8" t="s">
        <v>552</v>
      </c>
      <c r="B819" s="8" t="s">
        <v>553</v>
      </c>
      <c r="C819" s="9" t="s">
        <v>235</v>
      </c>
      <c r="D819" s="185">
        <v>4226</v>
      </c>
      <c r="E819" s="188">
        <v>40226</v>
      </c>
      <c r="F819" s="9" t="s">
        <v>157</v>
      </c>
      <c r="G819" s="9" t="s">
        <v>5756</v>
      </c>
      <c r="H819" s="10">
        <v>280648</v>
      </c>
      <c r="I819" s="11">
        <v>19</v>
      </c>
      <c r="J819" s="24">
        <v>0</v>
      </c>
      <c r="K819" s="12"/>
      <c r="L819" s="14">
        <v>0</v>
      </c>
      <c r="M819" s="14"/>
      <c r="N819" s="21">
        <v>0</v>
      </c>
      <c r="O819" s="14"/>
      <c r="P819" s="21">
        <v>29195</v>
      </c>
      <c r="Q819" s="14"/>
      <c r="R819" s="21">
        <v>29188</v>
      </c>
      <c r="S819" s="14"/>
      <c r="T819" s="21">
        <v>233518</v>
      </c>
      <c r="U819" s="14"/>
      <c r="V819" s="22">
        <v>291901</v>
      </c>
      <c r="W819" s="14"/>
      <c r="X819" s="5" t="str">
        <f t="shared" si="12"/>
        <v>No</v>
      </c>
      <c r="Y819" s="14"/>
      <c r="Z819" s="5"/>
      <c r="AA819" s="14"/>
      <c r="AB819" s="5"/>
      <c r="AC819" s="28"/>
      <c r="AD819" s="5"/>
      <c r="AE819" s="14"/>
      <c r="AF819" s="5"/>
      <c r="AG819" s="7"/>
    </row>
    <row r="820" spans="1:33" s="54" customFormat="1">
      <c r="A820" s="8" t="s">
        <v>1581</v>
      </c>
      <c r="B820" s="8" t="s">
        <v>1582</v>
      </c>
      <c r="C820" s="9" t="s">
        <v>178</v>
      </c>
      <c r="D820" s="185" t="s">
        <v>1583</v>
      </c>
      <c r="E820" s="188" t="s">
        <v>1584</v>
      </c>
      <c r="F820" s="9" t="s">
        <v>88</v>
      </c>
      <c r="G820" s="9" t="s">
        <v>147</v>
      </c>
      <c r="H820" s="10">
        <v>0</v>
      </c>
      <c r="I820" s="11">
        <v>19</v>
      </c>
      <c r="J820" s="24">
        <v>0</v>
      </c>
      <c r="K820" s="12"/>
      <c r="L820" s="14">
        <v>0</v>
      </c>
      <c r="M820" s="14"/>
      <c r="N820" s="21">
        <v>0</v>
      </c>
      <c r="O820" s="14"/>
      <c r="P820" s="21">
        <v>0</v>
      </c>
      <c r="Q820" s="14"/>
      <c r="R820" s="21">
        <v>37373</v>
      </c>
      <c r="S820" s="14"/>
      <c r="T820" s="21">
        <v>149490</v>
      </c>
      <c r="U820" s="14"/>
      <c r="V820" s="22">
        <v>186863</v>
      </c>
      <c r="W820" s="14"/>
      <c r="X820" s="5" t="str">
        <f t="shared" si="12"/>
        <v>No</v>
      </c>
      <c r="Y820" s="14"/>
      <c r="Z820" s="5"/>
      <c r="AA820" s="14"/>
      <c r="AB820" s="5"/>
      <c r="AC820" s="28"/>
      <c r="AD820" s="5"/>
      <c r="AE820" s="14"/>
      <c r="AF820" s="5"/>
      <c r="AG820" s="7"/>
    </row>
    <row r="821" spans="1:33" s="54" customFormat="1">
      <c r="A821" s="8" t="s">
        <v>5105</v>
      </c>
      <c r="B821" s="8" t="s">
        <v>1246</v>
      </c>
      <c r="C821" s="9" t="s">
        <v>129</v>
      </c>
      <c r="D821" s="185">
        <v>4023</v>
      </c>
      <c r="E821" s="188">
        <v>40023</v>
      </c>
      <c r="F821" s="9" t="s">
        <v>83</v>
      </c>
      <c r="G821" s="9" t="s">
        <v>84</v>
      </c>
      <c r="H821" s="10">
        <v>386787</v>
      </c>
      <c r="I821" s="11">
        <v>19</v>
      </c>
      <c r="J821" s="24">
        <v>0</v>
      </c>
      <c r="K821" s="12"/>
      <c r="L821" s="14">
        <v>0</v>
      </c>
      <c r="M821" s="14"/>
      <c r="N821" s="21">
        <v>0</v>
      </c>
      <c r="O821" s="14"/>
      <c r="P821" s="21">
        <v>464985</v>
      </c>
      <c r="Q821" s="14"/>
      <c r="R821" s="21">
        <v>0</v>
      </c>
      <c r="S821" s="14"/>
      <c r="T821" s="21">
        <v>1859941</v>
      </c>
      <c r="U821" s="14"/>
      <c r="V821" s="22">
        <v>2324926</v>
      </c>
      <c r="W821" s="14"/>
      <c r="X821" s="5" t="str">
        <f t="shared" si="12"/>
        <v>No</v>
      </c>
      <c r="Y821" s="14"/>
      <c r="Z821" s="5"/>
      <c r="AA821" s="14"/>
      <c r="AB821" s="5"/>
      <c r="AC821" s="28"/>
      <c r="AD821" s="5"/>
      <c r="AE821" s="14"/>
      <c r="AF821" s="5"/>
      <c r="AG821" s="7"/>
    </row>
    <row r="822" spans="1:33" s="54" customFormat="1">
      <c r="A822" s="8" t="s">
        <v>5923</v>
      </c>
      <c r="B822" s="8" t="s">
        <v>4855</v>
      </c>
      <c r="C822" s="9" t="s">
        <v>87</v>
      </c>
      <c r="D822" s="185"/>
      <c r="E822" s="188" t="s">
        <v>5924</v>
      </c>
      <c r="F822" s="9" t="s">
        <v>83</v>
      </c>
      <c r="G822" s="9" t="s">
        <v>147</v>
      </c>
      <c r="H822" s="10">
        <v>0</v>
      </c>
      <c r="I822" s="11">
        <v>19</v>
      </c>
      <c r="J822" s="24">
        <v>0</v>
      </c>
      <c r="K822" s="12"/>
      <c r="L822" s="14">
        <v>0</v>
      </c>
      <c r="M822" s="14"/>
      <c r="N822" s="21">
        <v>0</v>
      </c>
      <c r="O822" s="14"/>
      <c r="P822" s="21">
        <v>3651</v>
      </c>
      <c r="Q822" s="14"/>
      <c r="R822" s="21">
        <v>83421</v>
      </c>
      <c r="S822" s="14"/>
      <c r="T822" s="21">
        <v>0</v>
      </c>
      <c r="U822" s="14"/>
      <c r="V822" s="22">
        <v>87072</v>
      </c>
      <c r="W822" s="14"/>
      <c r="X822" s="5" t="str">
        <f t="shared" si="12"/>
        <v>No</v>
      </c>
      <c r="Y822" s="14"/>
      <c r="Z822" s="5"/>
      <c r="AA822" s="14"/>
      <c r="AB822" s="5"/>
      <c r="AC822" s="28"/>
      <c r="AD822" s="5"/>
      <c r="AE822" s="14"/>
      <c r="AF822" s="5"/>
      <c r="AG822" s="7"/>
    </row>
    <row r="823" spans="1:33" s="54" customFormat="1">
      <c r="A823" s="8" t="s">
        <v>1086</v>
      </c>
      <c r="B823" s="8" t="s">
        <v>1087</v>
      </c>
      <c r="C823" s="9" t="s">
        <v>278</v>
      </c>
      <c r="D823" s="185">
        <v>7047</v>
      </c>
      <c r="E823" s="188">
        <v>70047</v>
      </c>
      <c r="F823" s="9" t="s">
        <v>83</v>
      </c>
      <c r="G823" s="9" t="s">
        <v>5756</v>
      </c>
      <c r="H823" s="10">
        <v>1519417</v>
      </c>
      <c r="I823" s="11">
        <v>19</v>
      </c>
      <c r="J823" s="24">
        <v>0</v>
      </c>
      <c r="K823" s="12"/>
      <c r="L823" s="14">
        <v>0</v>
      </c>
      <c r="M823" s="14"/>
      <c r="N823" s="21">
        <v>0</v>
      </c>
      <c r="O823" s="14"/>
      <c r="P823" s="21">
        <v>0</v>
      </c>
      <c r="Q823" s="14"/>
      <c r="R823" s="21">
        <v>822688</v>
      </c>
      <c r="S823" s="14"/>
      <c r="T823" s="21">
        <v>0</v>
      </c>
      <c r="U823" s="14"/>
      <c r="V823" s="22">
        <v>822688</v>
      </c>
      <c r="W823" s="14"/>
      <c r="X823" s="5" t="str">
        <f t="shared" si="12"/>
        <v>No</v>
      </c>
      <c r="Y823" s="14"/>
      <c r="Z823" s="5"/>
      <c r="AA823" s="14"/>
      <c r="AB823" s="5"/>
      <c r="AC823" s="28"/>
      <c r="AD823" s="5"/>
      <c r="AE823" s="14"/>
      <c r="AF823" s="5"/>
      <c r="AG823" s="7"/>
    </row>
    <row r="824" spans="1:33" s="54" customFormat="1">
      <c r="A824" s="8" t="s">
        <v>1379</v>
      </c>
      <c r="B824" s="8" t="s">
        <v>1380</v>
      </c>
      <c r="C824" s="9" t="s">
        <v>163</v>
      </c>
      <c r="D824" s="185">
        <v>1053</v>
      </c>
      <c r="E824" s="188">
        <v>10053</v>
      </c>
      <c r="F824" s="9" t="s">
        <v>88</v>
      </c>
      <c r="G824" s="9" t="s">
        <v>84</v>
      </c>
      <c r="H824" s="10">
        <v>4181019</v>
      </c>
      <c r="I824" s="11">
        <v>19</v>
      </c>
      <c r="J824" s="24">
        <v>0</v>
      </c>
      <c r="K824" s="12"/>
      <c r="L824" s="14">
        <v>0</v>
      </c>
      <c r="M824" s="14"/>
      <c r="N824" s="21">
        <v>0</v>
      </c>
      <c r="O824" s="14"/>
      <c r="P824" s="21">
        <v>0</v>
      </c>
      <c r="Q824" s="14"/>
      <c r="R824" s="21">
        <v>1323932</v>
      </c>
      <c r="S824" s="14"/>
      <c r="T824" s="21">
        <v>25129</v>
      </c>
      <c r="U824" s="14"/>
      <c r="V824" s="22">
        <v>1349061</v>
      </c>
      <c r="W824" s="14"/>
      <c r="X824" s="5" t="str">
        <f t="shared" si="12"/>
        <v>No</v>
      </c>
      <c r="Y824" s="14"/>
      <c r="Z824" s="5"/>
      <c r="AA824" s="14"/>
      <c r="AB824" s="5"/>
      <c r="AC824" s="28"/>
      <c r="AD824" s="5"/>
      <c r="AE824" s="14"/>
      <c r="AF824" s="5"/>
      <c r="AG824" s="7"/>
    </row>
    <row r="825" spans="1:33" s="54" customFormat="1">
      <c r="A825" s="8" t="s">
        <v>5281</v>
      </c>
      <c r="B825" s="8" t="s">
        <v>477</v>
      </c>
      <c r="C825" s="9" t="s">
        <v>124</v>
      </c>
      <c r="D825" s="185">
        <v>6038</v>
      </c>
      <c r="E825" s="188">
        <v>60038</v>
      </c>
      <c r="F825" s="9" t="s">
        <v>83</v>
      </c>
      <c r="G825" s="9" t="s">
        <v>84</v>
      </c>
      <c r="H825" s="10">
        <v>252720</v>
      </c>
      <c r="I825" s="11">
        <v>19</v>
      </c>
      <c r="J825" s="24">
        <v>0</v>
      </c>
      <c r="K825" s="12"/>
      <c r="L825" s="14">
        <v>0</v>
      </c>
      <c r="M825" s="14"/>
      <c r="N825" s="21">
        <v>0</v>
      </c>
      <c r="O825" s="14"/>
      <c r="P825" s="21">
        <v>0</v>
      </c>
      <c r="Q825" s="14"/>
      <c r="R825" s="21">
        <v>0</v>
      </c>
      <c r="S825" s="14"/>
      <c r="T825" s="21">
        <v>0</v>
      </c>
      <c r="U825" s="14"/>
      <c r="V825" s="22">
        <v>0</v>
      </c>
      <c r="W825" s="14"/>
      <c r="X825" s="5" t="str">
        <f t="shared" si="12"/>
        <v>No</v>
      </c>
      <c r="Y825" s="14"/>
      <c r="Z825" s="5"/>
      <c r="AA825" s="14"/>
      <c r="AB825" s="5"/>
      <c r="AC825" s="28"/>
      <c r="AD825" s="5"/>
      <c r="AE825" s="14"/>
      <c r="AF825" s="5"/>
      <c r="AG825" s="7"/>
    </row>
    <row r="826" spans="1:33" s="54" customFormat="1">
      <c r="A826" s="8" t="s">
        <v>6183</v>
      </c>
      <c r="B826" s="8" t="s">
        <v>961</v>
      </c>
      <c r="C826" s="9" t="s">
        <v>129</v>
      </c>
      <c r="D826" s="185" t="s">
        <v>917</v>
      </c>
      <c r="E826" s="188" t="s">
        <v>918</v>
      </c>
      <c r="F826" s="9" t="s">
        <v>83</v>
      </c>
      <c r="G826" s="9" t="s">
        <v>147</v>
      </c>
      <c r="H826" s="10">
        <v>0</v>
      </c>
      <c r="I826" s="11">
        <v>19</v>
      </c>
      <c r="J826" s="24">
        <v>0</v>
      </c>
      <c r="K826" s="12"/>
      <c r="L826" s="14">
        <v>0</v>
      </c>
      <c r="M826" s="14"/>
      <c r="N826" s="21">
        <v>0</v>
      </c>
      <c r="O826" s="14"/>
      <c r="P826" s="21">
        <v>27183</v>
      </c>
      <c r="Q826" s="14"/>
      <c r="R826" s="21">
        <v>27743</v>
      </c>
      <c r="S826" s="14"/>
      <c r="T826" s="21">
        <v>301714</v>
      </c>
      <c r="U826" s="14"/>
      <c r="V826" s="22">
        <v>356640</v>
      </c>
      <c r="W826" s="14"/>
      <c r="X826" s="5" t="str">
        <f t="shared" si="12"/>
        <v>No</v>
      </c>
      <c r="Y826" s="14"/>
      <c r="Z826" s="5"/>
      <c r="AA826" s="14"/>
      <c r="AB826" s="5"/>
      <c r="AC826" s="28"/>
      <c r="AD826" s="5"/>
      <c r="AE826" s="14"/>
      <c r="AF826" s="5"/>
      <c r="AG826" s="7"/>
    </row>
    <row r="827" spans="1:33" s="54" customFormat="1">
      <c r="A827" s="8" t="s">
        <v>1469</v>
      </c>
      <c r="B827" s="8" t="s">
        <v>1470</v>
      </c>
      <c r="C827" s="9" t="s">
        <v>154</v>
      </c>
      <c r="D827" s="185">
        <v>4208</v>
      </c>
      <c r="E827" s="188">
        <v>40208</v>
      </c>
      <c r="F827" s="9" t="s">
        <v>83</v>
      </c>
      <c r="G827" s="9" t="s">
        <v>84</v>
      </c>
      <c r="H827" s="10">
        <v>400492</v>
      </c>
      <c r="I827" s="11">
        <v>19</v>
      </c>
      <c r="J827" s="24">
        <v>0</v>
      </c>
      <c r="K827" s="12"/>
      <c r="L827" s="14">
        <v>0</v>
      </c>
      <c r="M827" s="14"/>
      <c r="N827" s="21">
        <v>0</v>
      </c>
      <c r="O827" s="14"/>
      <c r="P827" s="21">
        <v>3705</v>
      </c>
      <c r="Q827" s="14"/>
      <c r="R827" s="21">
        <v>0</v>
      </c>
      <c r="S827" s="14"/>
      <c r="T827" s="21">
        <v>14819</v>
      </c>
      <c r="U827" s="14"/>
      <c r="V827" s="22">
        <v>18524</v>
      </c>
      <c r="W827" s="14"/>
      <c r="X827" s="5" t="str">
        <f t="shared" si="12"/>
        <v>No</v>
      </c>
      <c r="Y827" s="14"/>
      <c r="Z827" s="5"/>
      <c r="AA827" s="14"/>
      <c r="AB827" s="5"/>
      <c r="AC827" s="28"/>
      <c r="AD827" s="5"/>
      <c r="AE827" s="14"/>
      <c r="AF827" s="5"/>
      <c r="AG827" s="7"/>
    </row>
    <row r="828" spans="1:33" s="54" customFormat="1">
      <c r="A828" s="8" t="s">
        <v>4894</v>
      </c>
      <c r="B828" s="8" t="s">
        <v>4895</v>
      </c>
      <c r="C828" s="9" t="s">
        <v>87</v>
      </c>
      <c r="D828" s="185" t="s">
        <v>4896</v>
      </c>
      <c r="E828" s="188" t="s">
        <v>4897</v>
      </c>
      <c r="F828" s="9" t="s">
        <v>83</v>
      </c>
      <c r="G828" s="9" t="s">
        <v>147</v>
      </c>
      <c r="H828" s="10">
        <v>0</v>
      </c>
      <c r="I828" s="11">
        <v>19</v>
      </c>
      <c r="J828" s="24">
        <v>0</v>
      </c>
      <c r="K828" s="12"/>
      <c r="L828" s="14">
        <v>0</v>
      </c>
      <c r="M828" s="14"/>
      <c r="N828" s="21">
        <v>0</v>
      </c>
      <c r="O828" s="14"/>
      <c r="P828" s="21">
        <v>0</v>
      </c>
      <c r="Q828" s="14"/>
      <c r="R828" s="21">
        <v>1055129</v>
      </c>
      <c r="S828" s="14"/>
      <c r="T828" s="21">
        <v>264000</v>
      </c>
      <c r="U828" s="14"/>
      <c r="V828" s="22">
        <v>1319129</v>
      </c>
      <c r="W828" s="14"/>
      <c r="X828" s="5" t="str">
        <f t="shared" si="12"/>
        <v>No</v>
      </c>
      <c r="Y828" s="14"/>
      <c r="Z828" s="5"/>
      <c r="AA828" s="14"/>
      <c r="AB828" s="5"/>
      <c r="AC828" s="28"/>
      <c r="AD828" s="5"/>
      <c r="AE828" s="14"/>
      <c r="AF828" s="5"/>
      <c r="AG828" s="7"/>
    </row>
    <row r="829" spans="1:33" s="54" customFormat="1">
      <c r="A829" s="8" t="s">
        <v>4017</v>
      </c>
      <c r="B829" s="8" t="s">
        <v>1201</v>
      </c>
      <c r="C829" s="9" t="s">
        <v>39</v>
      </c>
      <c r="D829" s="185" t="s">
        <v>4018</v>
      </c>
      <c r="E829" s="188" t="s">
        <v>4019</v>
      </c>
      <c r="F829" s="9" t="s">
        <v>88</v>
      </c>
      <c r="G829" s="9" t="s">
        <v>147</v>
      </c>
      <c r="H829" s="10">
        <v>0</v>
      </c>
      <c r="I829" s="11">
        <v>19</v>
      </c>
      <c r="J829" s="24">
        <v>0</v>
      </c>
      <c r="K829" s="12"/>
      <c r="L829" s="14">
        <v>0</v>
      </c>
      <c r="M829" s="14"/>
      <c r="N829" s="21">
        <v>0</v>
      </c>
      <c r="O829" s="14"/>
      <c r="P829" s="21">
        <v>0</v>
      </c>
      <c r="Q829" s="14"/>
      <c r="R829" s="21">
        <v>0</v>
      </c>
      <c r="S829" s="14"/>
      <c r="T829" s="21">
        <v>0</v>
      </c>
      <c r="U829" s="14"/>
      <c r="V829" s="22">
        <v>0</v>
      </c>
      <c r="W829" s="14"/>
      <c r="X829" s="5" t="str">
        <f t="shared" si="12"/>
        <v>No</v>
      </c>
      <c r="Y829" s="14"/>
      <c r="Z829" s="5"/>
      <c r="AA829" s="14"/>
      <c r="AB829" s="5"/>
      <c r="AC829" s="28"/>
      <c r="AD829" s="5"/>
      <c r="AE829" s="14"/>
      <c r="AF829" s="5"/>
      <c r="AG829" s="7"/>
    </row>
    <row r="830" spans="1:33" s="54" customFormat="1">
      <c r="A830" s="8" t="s">
        <v>5184</v>
      </c>
      <c r="B830" s="8" t="s">
        <v>5185</v>
      </c>
      <c r="C830" s="9" t="s">
        <v>168</v>
      </c>
      <c r="D830" s="185" t="s">
        <v>5186</v>
      </c>
      <c r="E830" s="188" t="s">
        <v>5187</v>
      </c>
      <c r="F830" s="9" t="s">
        <v>83</v>
      </c>
      <c r="G830" s="9" t="s">
        <v>147</v>
      </c>
      <c r="H830" s="10">
        <v>0</v>
      </c>
      <c r="I830" s="11">
        <v>19</v>
      </c>
      <c r="J830" s="24">
        <v>0</v>
      </c>
      <c r="K830" s="12"/>
      <c r="L830" s="14">
        <v>0</v>
      </c>
      <c r="M830" s="14"/>
      <c r="N830" s="21">
        <v>0</v>
      </c>
      <c r="O830" s="14"/>
      <c r="P830" s="21">
        <v>69676</v>
      </c>
      <c r="Q830" s="14"/>
      <c r="R830" s="21">
        <v>0</v>
      </c>
      <c r="S830" s="14"/>
      <c r="T830" s="21">
        <v>272000</v>
      </c>
      <c r="U830" s="14"/>
      <c r="V830" s="22">
        <v>341676</v>
      </c>
      <c r="W830" s="14"/>
      <c r="X830" s="5" t="str">
        <f t="shared" si="12"/>
        <v>No</v>
      </c>
      <c r="Y830" s="14"/>
      <c r="Z830" s="5"/>
      <c r="AA830" s="14"/>
      <c r="AB830" s="5"/>
      <c r="AC830" s="28"/>
      <c r="AD830" s="5"/>
      <c r="AE830" s="14"/>
      <c r="AF830" s="5"/>
      <c r="AG830" s="7"/>
    </row>
    <row r="831" spans="1:33" s="54" customFormat="1">
      <c r="A831" s="8" t="s">
        <v>2688</v>
      </c>
      <c r="B831" s="8" t="s">
        <v>2689</v>
      </c>
      <c r="C831" s="9" t="s">
        <v>235</v>
      </c>
      <c r="D831" s="185">
        <v>4217</v>
      </c>
      <c r="E831" s="188">
        <v>40217</v>
      </c>
      <c r="F831" s="9" t="s">
        <v>83</v>
      </c>
      <c r="G831" s="9" t="s">
        <v>5756</v>
      </c>
      <c r="H831" s="10">
        <v>214881</v>
      </c>
      <c r="I831" s="11">
        <v>19</v>
      </c>
      <c r="J831" s="24">
        <v>0</v>
      </c>
      <c r="K831" s="12"/>
      <c r="L831" s="14">
        <v>0</v>
      </c>
      <c r="M831" s="14"/>
      <c r="N831" s="21">
        <v>0</v>
      </c>
      <c r="O831" s="14"/>
      <c r="P831" s="21">
        <v>42633</v>
      </c>
      <c r="Q831" s="14"/>
      <c r="R831" s="21">
        <v>45112</v>
      </c>
      <c r="S831" s="14"/>
      <c r="T831" s="21">
        <v>262496</v>
      </c>
      <c r="U831" s="14"/>
      <c r="V831" s="22">
        <v>350241</v>
      </c>
      <c r="W831" s="14"/>
      <c r="X831" s="5" t="str">
        <f t="shared" si="12"/>
        <v>No</v>
      </c>
      <c r="Y831" s="14"/>
      <c r="Z831" s="5"/>
      <c r="AA831" s="14"/>
      <c r="AB831" s="5"/>
      <c r="AC831" s="28"/>
      <c r="AD831" s="5"/>
      <c r="AE831" s="14"/>
      <c r="AF831" s="5"/>
      <c r="AG831" s="7"/>
    </row>
    <row r="832" spans="1:33" s="54" customFormat="1">
      <c r="A832" s="8" t="s">
        <v>415</v>
      </c>
      <c r="B832" s="8" t="s">
        <v>416</v>
      </c>
      <c r="C832" s="9" t="s">
        <v>87</v>
      </c>
      <c r="D832" s="185">
        <v>35</v>
      </c>
      <c r="E832" s="188">
        <v>35</v>
      </c>
      <c r="F832" s="9" t="s">
        <v>138</v>
      </c>
      <c r="G832" s="9" t="s">
        <v>84</v>
      </c>
      <c r="H832" s="10">
        <v>3059393</v>
      </c>
      <c r="I832" s="11">
        <v>19</v>
      </c>
      <c r="J832" s="24">
        <v>0</v>
      </c>
      <c r="K832" s="12"/>
      <c r="L832" s="14">
        <v>108792</v>
      </c>
      <c r="M832" s="14"/>
      <c r="N832" s="21">
        <v>0</v>
      </c>
      <c r="O832" s="14"/>
      <c r="P832" s="21">
        <v>55083</v>
      </c>
      <c r="Q832" s="14"/>
      <c r="R832" s="21">
        <v>121692307</v>
      </c>
      <c r="S832" s="14"/>
      <c r="T832" s="21">
        <v>31098990</v>
      </c>
      <c r="U832" s="14"/>
      <c r="V832" s="22">
        <v>152955172</v>
      </c>
      <c r="W832" s="14"/>
      <c r="X832" s="5" t="str">
        <f t="shared" si="12"/>
        <v>No</v>
      </c>
      <c r="Y832" s="14"/>
      <c r="Z832" s="5"/>
      <c r="AA832" s="14"/>
      <c r="AB832" s="5"/>
      <c r="AC832" s="28"/>
      <c r="AD832" s="5"/>
      <c r="AE832" s="14"/>
      <c r="AF832" s="5"/>
      <c r="AG832" s="7"/>
    </row>
    <row r="833" spans="1:33" s="54" customFormat="1">
      <c r="A833" s="8" t="s">
        <v>241</v>
      </c>
      <c r="B833" s="8" t="s">
        <v>242</v>
      </c>
      <c r="C833" s="9" t="s">
        <v>103</v>
      </c>
      <c r="D833" s="185">
        <v>4194</v>
      </c>
      <c r="E833" s="188">
        <v>40194</v>
      </c>
      <c r="F833" s="9" t="s">
        <v>83</v>
      </c>
      <c r="G833" s="9" t="s">
        <v>5756</v>
      </c>
      <c r="H833" s="10">
        <v>109572</v>
      </c>
      <c r="I833" s="11">
        <v>19</v>
      </c>
      <c r="J833" s="24">
        <v>0</v>
      </c>
      <c r="K833" s="12"/>
      <c r="L833" s="14">
        <v>0</v>
      </c>
      <c r="M833" s="14"/>
      <c r="N833" s="21">
        <v>0</v>
      </c>
      <c r="O833" s="14"/>
      <c r="P833" s="21">
        <v>0</v>
      </c>
      <c r="Q833" s="14"/>
      <c r="R833" s="21">
        <v>0</v>
      </c>
      <c r="S833" s="14"/>
      <c r="T833" s="21">
        <v>0</v>
      </c>
      <c r="U833" s="14"/>
      <c r="V833" s="22">
        <v>0</v>
      </c>
      <c r="W833" s="14"/>
      <c r="X833" s="5" t="str">
        <f t="shared" si="12"/>
        <v>No</v>
      </c>
      <c r="Y833" s="14"/>
      <c r="Z833" s="5"/>
      <c r="AA833" s="14"/>
      <c r="AB833" s="5"/>
      <c r="AC833" s="28"/>
      <c r="AD833" s="5"/>
      <c r="AE833" s="14"/>
      <c r="AF833" s="5"/>
      <c r="AG833" s="7"/>
    </row>
    <row r="834" spans="1:33" s="54" customFormat="1">
      <c r="A834" s="8" t="s">
        <v>2298</v>
      </c>
      <c r="B834" s="8" t="s">
        <v>2299</v>
      </c>
      <c r="C834" s="9" t="s">
        <v>106</v>
      </c>
      <c r="D834" s="185" t="s">
        <v>2300</v>
      </c>
      <c r="E834" s="188" t="s">
        <v>2301</v>
      </c>
      <c r="F834" s="9" t="s">
        <v>157</v>
      </c>
      <c r="G834" s="9" t="s">
        <v>147</v>
      </c>
      <c r="H834" s="10">
        <v>0</v>
      </c>
      <c r="I834" s="11">
        <v>19</v>
      </c>
      <c r="J834" s="24">
        <v>0</v>
      </c>
      <c r="K834" s="12"/>
      <c r="L834" s="14">
        <v>0</v>
      </c>
      <c r="M834" s="14"/>
      <c r="N834" s="21">
        <v>0</v>
      </c>
      <c r="O834" s="14"/>
      <c r="P834" s="21">
        <v>9729</v>
      </c>
      <c r="Q834" s="14"/>
      <c r="R834" s="21">
        <v>0</v>
      </c>
      <c r="S834" s="14"/>
      <c r="T834" s="21">
        <v>38914</v>
      </c>
      <c r="U834" s="14"/>
      <c r="V834" s="22">
        <v>48643</v>
      </c>
      <c r="W834" s="14"/>
      <c r="X834" s="5" t="str">
        <f t="shared" si="12"/>
        <v>No</v>
      </c>
      <c r="Y834" s="14"/>
      <c r="Z834" s="5"/>
      <c r="AA834" s="14"/>
      <c r="AB834" s="5"/>
      <c r="AC834" s="28"/>
      <c r="AD834" s="5"/>
      <c r="AE834" s="14"/>
      <c r="AF834" s="5"/>
      <c r="AG834" s="7"/>
    </row>
    <row r="835" spans="1:33" s="54" customFormat="1">
      <c r="A835" s="8" t="s">
        <v>2598</v>
      </c>
      <c r="B835" s="8" t="s">
        <v>2603</v>
      </c>
      <c r="C835" s="9" t="s">
        <v>466</v>
      </c>
      <c r="D835" s="185" t="s">
        <v>2600</v>
      </c>
      <c r="E835" s="188" t="s">
        <v>2601</v>
      </c>
      <c r="F835" s="9" t="s">
        <v>83</v>
      </c>
      <c r="G835" s="9" t="s">
        <v>147</v>
      </c>
      <c r="H835" s="10">
        <v>0</v>
      </c>
      <c r="I835" s="11">
        <v>19</v>
      </c>
      <c r="J835" s="24">
        <v>0</v>
      </c>
      <c r="K835" s="12"/>
      <c r="L835" s="14">
        <v>0</v>
      </c>
      <c r="M835" s="14"/>
      <c r="N835" s="21">
        <v>0</v>
      </c>
      <c r="O835" s="14"/>
      <c r="P835" s="21">
        <v>0</v>
      </c>
      <c r="Q835" s="14"/>
      <c r="R835" s="21">
        <v>0</v>
      </c>
      <c r="S835" s="14"/>
      <c r="T835" s="21">
        <v>0</v>
      </c>
      <c r="U835" s="14"/>
      <c r="V835" s="22">
        <v>0</v>
      </c>
      <c r="W835" s="14"/>
      <c r="X835" s="5" t="str">
        <f t="shared" ref="X835:X898" si="13">IF(W835&amp;U835&amp;S835&amp;Q835&amp;O835&amp;M835&amp;K835&lt;&gt;"","Yes","No")</f>
        <v>No</v>
      </c>
      <c r="Y835" s="14"/>
      <c r="Z835" s="5"/>
      <c r="AA835" s="14"/>
      <c r="AB835" s="5"/>
      <c r="AC835" s="28"/>
      <c r="AD835" s="5"/>
      <c r="AE835" s="14"/>
      <c r="AF835" s="5"/>
      <c r="AG835" s="7"/>
    </row>
    <row r="836" spans="1:33" s="54" customFormat="1">
      <c r="A836" s="8" t="s">
        <v>5232</v>
      </c>
      <c r="B836" s="8" t="s">
        <v>5233</v>
      </c>
      <c r="C836" s="9" t="s">
        <v>168</v>
      </c>
      <c r="D836" s="185" t="s">
        <v>5234</v>
      </c>
      <c r="E836" s="188" t="s">
        <v>5235</v>
      </c>
      <c r="F836" s="9" t="s">
        <v>157</v>
      </c>
      <c r="G836" s="9" t="s">
        <v>147</v>
      </c>
      <c r="H836" s="10">
        <v>0</v>
      </c>
      <c r="I836" s="11">
        <v>19</v>
      </c>
      <c r="J836" s="24">
        <v>0</v>
      </c>
      <c r="K836" s="12"/>
      <c r="L836" s="14">
        <v>27660</v>
      </c>
      <c r="M836" s="14"/>
      <c r="N836" s="21">
        <v>0</v>
      </c>
      <c r="O836" s="14"/>
      <c r="P836" s="21">
        <v>16993</v>
      </c>
      <c r="Q836" s="14"/>
      <c r="R836" s="21">
        <v>0</v>
      </c>
      <c r="S836" s="14"/>
      <c r="T836" s="21">
        <v>339046</v>
      </c>
      <c r="U836" s="14"/>
      <c r="V836" s="22">
        <v>383699</v>
      </c>
      <c r="W836" s="14"/>
      <c r="X836" s="5" t="str">
        <f t="shared" si="13"/>
        <v>No</v>
      </c>
      <c r="Y836" s="14"/>
      <c r="Z836" s="5"/>
      <c r="AA836" s="14"/>
      <c r="AB836" s="5"/>
      <c r="AC836" s="28"/>
      <c r="AD836" s="5"/>
      <c r="AE836" s="14"/>
      <c r="AF836" s="5"/>
      <c r="AG836" s="7"/>
    </row>
    <row r="837" spans="1:33" s="54" customFormat="1">
      <c r="A837" s="8" t="s">
        <v>6571</v>
      </c>
      <c r="B837" s="8" t="s">
        <v>522</v>
      </c>
      <c r="C837" s="9" t="s">
        <v>235</v>
      </c>
      <c r="D837" s="185">
        <v>4011</v>
      </c>
      <c r="E837" s="188">
        <v>40011</v>
      </c>
      <c r="F837" s="9" t="s">
        <v>83</v>
      </c>
      <c r="G837" s="9" t="s">
        <v>5756</v>
      </c>
      <c r="H837" s="10">
        <v>166485</v>
      </c>
      <c r="I837" s="11">
        <v>19</v>
      </c>
      <c r="J837" s="24">
        <v>0</v>
      </c>
      <c r="K837" s="12"/>
      <c r="L837" s="14">
        <v>0</v>
      </c>
      <c r="M837" s="14"/>
      <c r="N837" s="21">
        <v>0</v>
      </c>
      <c r="O837" s="14"/>
      <c r="P837" s="21">
        <v>698201</v>
      </c>
      <c r="Q837" s="14"/>
      <c r="R837" s="21">
        <v>660204</v>
      </c>
      <c r="S837" s="14"/>
      <c r="T837" s="21">
        <v>5305416</v>
      </c>
      <c r="U837" s="14"/>
      <c r="V837" s="22">
        <v>6663821</v>
      </c>
      <c r="W837" s="14"/>
      <c r="X837" s="5" t="str">
        <f t="shared" si="13"/>
        <v>No</v>
      </c>
      <c r="Y837" s="14"/>
      <c r="Z837" s="5"/>
      <c r="AA837" s="14"/>
      <c r="AB837" s="5"/>
      <c r="AC837" s="28"/>
      <c r="AD837" s="5"/>
      <c r="AE837" s="14"/>
      <c r="AF837" s="5"/>
      <c r="AG837" s="7"/>
    </row>
    <row r="838" spans="1:33" s="54" customFormat="1">
      <c r="A838" s="8" t="s">
        <v>2545</v>
      </c>
      <c r="B838" s="8" t="s">
        <v>2546</v>
      </c>
      <c r="C838" s="9" t="s">
        <v>466</v>
      </c>
      <c r="D838" s="185" t="s">
        <v>2547</v>
      </c>
      <c r="E838" s="188" t="s">
        <v>2548</v>
      </c>
      <c r="F838" s="9" t="s">
        <v>83</v>
      </c>
      <c r="G838" s="9" t="s">
        <v>147</v>
      </c>
      <c r="H838" s="10">
        <v>0</v>
      </c>
      <c r="I838" s="11">
        <v>19</v>
      </c>
      <c r="J838" s="24">
        <v>0</v>
      </c>
      <c r="K838" s="12"/>
      <c r="L838" s="14">
        <v>0</v>
      </c>
      <c r="M838" s="14"/>
      <c r="N838" s="21">
        <v>0</v>
      </c>
      <c r="O838" s="14"/>
      <c r="P838" s="21">
        <v>23536</v>
      </c>
      <c r="Q838" s="14"/>
      <c r="R838" s="21">
        <v>0</v>
      </c>
      <c r="S838" s="14"/>
      <c r="T838" s="21">
        <v>180020</v>
      </c>
      <c r="U838" s="14"/>
      <c r="V838" s="22">
        <v>203556</v>
      </c>
      <c r="W838" s="14"/>
      <c r="X838" s="5" t="str">
        <f t="shared" si="13"/>
        <v>No</v>
      </c>
      <c r="Y838" s="14"/>
      <c r="Z838" s="5"/>
      <c r="AA838" s="14"/>
      <c r="AB838" s="5"/>
      <c r="AC838" s="28"/>
      <c r="AD838" s="5"/>
      <c r="AE838" s="14"/>
      <c r="AF838" s="5"/>
      <c r="AG838" s="7"/>
    </row>
    <row r="839" spans="1:33" s="54" customFormat="1">
      <c r="A839" s="8" t="s">
        <v>259</v>
      </c>
      <c r="B839" s="8" t="s">
        <v>260</v>
      </c>
      <c r="C839" s="9" t="s">
        <v>120</v>
      </c>
      <c r="D839" s="185">
        <v>6115</v>
      </c>
      <c r="E839" s="188">
        <v>60115</v>
      </c>
      <c r="F839" s="9" t="s">
        <v>83</v>
      </c>
      <c r="G839" s="9" t="s">
        <v>5756</v>
      </c>
      <c r="H839" s="10">
        <v>5121892</v>
      </c>
      <c r="I839" s="11">
        <v>19</v>
      </c>
      <c r="J839" s="24">
        <v>0</v>
      </c>
      <c r="K839" s="12"/>
      <c r="L839" s="14">
        <v>0</v>
      </c>
      <c r="M839" s="14"/>
      <c r="N839" s="21">
        <v>0</v>
      </c>
      <c r="O839" s="14"/>
      <c r="P839" s="21">
        <v>31364</v>
      </c>
      <c r="Q839" s="14"/>
      <c r="R839" s="21">
        <v>0</v>
      </c>
      <c r="S839" s="14"/>
      <c r="T839" s="21">
        <v>1157300</v>
      </c>
      <c r="U839" s="14"/>
      <c r="V839" s="22">
        <v>1188664</v>
      </c>
      <c r="W839" s="14"/>
      <c r="X839" s="5" t="str">
        <f t="shared" si="13"/>
        <v>No</v>
      </c>
      <c r="Y839" s="14"/>
      <c r="Z839" s="5"/>
      <c r="AA839" s="14"/>
      <c r="AB839" s="5"/>
      <c r="AC839" s="28"/>
      <c r="AD839" s="5"/>
      <c r="AE839" s="14"/>
      <c r="AF839" s="5"/>
      <c r="AG839" s="7"/>
    </row>
    <row r="840" spans="1:33" s="54" customFormat="1">
      <c r="A840" s="8" t="s">
        <v>1834</v>
      </c>
      <c r="B840" s="8" t="s">
        <v>1835</v>
      </c>
      <c r="C840" s="9" t="s">
        <v>265</v>
      </c>
      <c r="D840" s="185" t="s">
        <v>1836</v>
      </c>
      <c r="E840" s="188" t="s">
        <v>1837</v>
      </c>
      <c r="F840" s="9" t="s">
        <v>83</v>
      </c>
      <c r="G840" s="9" t="s">
        <v>147</v>
      </c>
      <c r="H840" s="10">
        <v>0</v>
      </c>
      <c r="I840" s="11">
        <v>19</v>
      </c>
      <c r="J840" s="24">
        <v>0</v>
      </c>
      <c r="K840" s="12"/>
      <c r="L840" s="14">
        <v>0</v>
      </c>
      <c r="M840" s="14"/>
      <c r="N840" s="21">
        <v>0</v>
      </c>
      <c r="O840" s="14"/>
      <c r="P840" s="21">
        <v>0</v>
      </c>
      <c r="Q840" s="14"/>
      <c r="R840" s="21">
        <v>0</v>
      </c>
      <c r="S840" s="14"/>
      <c r="T840" s="21">
        <v>0</v>
      </c>
      <c r="U840" s="14"/>
      <c r="V840" s="22">
        <v>0</v>
      </c>
      <c r="W840" s="14"/>
      <c r="X840" s="5" t="str">
        <f t="shared" si="13"/>
        <v>No</v>
      </c>
      <c r="Y840" s="14"/>
      <c r="Z840" s="5"/>
      <c r="AA840" s="14"/>
      <c r="AB840" s="5"/>
      <c r="AC840" s="28"/>
      <c r="AD840" s="5"/>
      <c r="AE840" s="14"/>
      <c r="AF840" s="5"/>
      <c r="AG840" s="7"/>
    </row>
    <row r="841" spans="1:33" s="54" customFormat="1">
      <c r="A841" s="8" t="s">
        <v>1472</v>
      </c>
      <c r="B841" s="8" t="s">
        <v>1473</v>
      </c>
      <c r="C841" s="9" t="s">
        <v>265</v>
      </c>
      <c r="D841" s="185">
        <v>7011</v>
      </c>
      <c r="E841" s="188">
        <v>70011</v>
      </c>
      <c r="F841" s="9" t="s">
        <v>83</v>
      </c>
      <c r="G841" s="9" t="s">
        <v>5756</v>
      </c>
      <c r="H841" s="10">
        <v>67818</v>
      </c>
      <c r="I841" s="11">
        <v>19</v>
      </c>
      <c r="J841" s="24">
        <v>0</v>
      </c>
      <c r="K841" s="12"/>
      <c r="L841" s="14">
        <v>0</v>
      </c>
      <c r="M841" s="14"/>
      <c r="N841" s="21">
        <v>0</v>
      </c>
      <c r="O841" s="14"/>
      <c r="P841" s="21">
        <v>858054</v>
      </c>
      <c r="Q841" s="14"/>
      <c r="R841" s="21">
        <v>1004480</v>
      </c>
      <c r="S841" s="14"/>
      <c r="T841" s="21">
        <v>0</v>
      </c>
      <c r="U841" s="14"/>
      <c r="V841" s="22">
        <v>1862534</v>
      </c>
      <c r="W841" s="14"/>
      <c r="X841" s="5" t="str">
        <f t="shared" si="13"/>
        <v>No</v>
      </c>
      <c r="Y841" s="14"/>
      <c r="Z841" s="5"/>
      <c r="AA841" s="14"/>
      <c r="AB841" s="5"/>
      <c r="AC841" s="28"/>
      <c r="AD841" s="5"/>
      <c r="AE841" s="14"/>
      <c r="AF841" s="5"/>
      <c r="AG841" s="7"/>
    </row>
    <row r="842" spans="1:33" s="54" customFormat="1">
      <c r="A842" s="8" t="s">
        <v>2214</v>
      </c>
      <c r="B842" s="8" t="s">
        <v>2215</v>
      </c>
      <c r="C842" s="9" t="s">
        <v>275</v>
      </c>
      <c r="D842" s="185" t="s">
        <v>2216</v>
      </c>
      <c r="E842" s="188" t="s">
        <v>2217</v>
      </c>
      <c r="F842" s="9" t="s">
        <v>157</v>
      </c>
      <c r="G842" s="9" t="s">
        <v>147</v>
      </c>
      <c r="H842" s="10">
        <v>0</v>
      </c>
      <c r="I842" s="11">
        <v>19</v>
      </c>
      <c r="J842" s="24">
        <v>0</v>
      </c>
      <c r="K842" s="12"/>
      <c r="L842" s="14">
        <v>0</v>
      </c>
      <c r="M842" s="14"/>
      <c r="N842" s="21">
        <v>0</v>
      </c>
      <c r="O842" s="14"/>
      <c r="P842" s="21">
        <v>0</v>
      </c>
      <c r="Q842" s="14"/>
      <c r="R842" s="21">
        <v>0</v>
      </c>
      <c r="S842" s="14"/>
      <c r="T842" s="21">
        <v>0</v>
      </c>
      <c r="U842" s="14"/>
      <c r="V842" s="22">
        <v>0</v>
      </c>
      <c r="W842" s="14"/>
      <c r="X842" s="5" t="str">
        <f t="shared" si="13"/>
        <v>No</v>
      </c>
      <c r="Y842" s="14"/>
      <c r="Z842" s="5"/>
      <c r="AA842" s="14"/>
      <c r="AB842" s="5"/>
      <c r="AC842" s="28"/>
      <c r="AD842" s="5"/>
      <c r="AE842" s="14"/>
      <c r="AF842" s="5"/>
      <c r="AG842" s="7"/>
    </row>
    <row r="843" spans="1:33" s="54" customFormat="1">
      <c r="A843" s="8" t="s">
        <v>6021</v>
      </c>
      <c r="B843" s="8" t="s">
        <v>4499</v>
      </c>
      <c r="C843" s="9" t="s">
        <v>454</v>
      </c>
      <c r="D843" s="185" t="s">
        <v>4500</v>
      </c>
      <c r="E843" s="188" t="s">
        <v>4501</v>
      </c>
      <c r="F843" s="9" t="s">
        <v>83</v>
      </c>
      <c r="G843" s="9" t="s">
        <v>147</v>
      </c>
      <c r="H843" s="10">
        <v>0</v>
      </c>
      <c r="I843" s="11">
        <v>19</v>
      </c>
      <c r="J843" s="24">
        <v>0</v>
      </c>
      <c r="K843" s="12"/>
      <c r="L843" s="14">
        <v>0</v>
      </c>
      <c r="M843" s="14"/>
      <c r="N843" s="21">
        <v>0</v>
      </c>
      <c r="O843" s="14"/>
      <c r="P843" s="21">
        <v>63948</v>
      </c>
      <c r="Q843" s="14"/>
      <c r="R843" s="21">
        <v>255794</v>
      </c>
      <c r="S843" s="14"/>
      <c r="T843" s="21">
        <v>0</v>
      </c>
      <c r="U843" s="14"/>
      <c r="V843" s="22">
        <v>319742</v>
      </c>
      <c r="W843" s="14"/>
      <c r="X843" s="5" t="str">
        <f t="shared" si="13"/>
        <v>No</v>
      </c>
      <c r="Y843" s="14"/>
      <c r="Z843" s="5"/>
      <c r="AA843" s="14"/>
      <c r="AB843" s="5"/>
      <c r="AC843" s="28"/>
      <c r="AD843" s="5"/>
      <c r="AE843" s="14"/>
      <c r="AF843" s="5"/>
      <c r="AG843" s="7"/>
    </row>
    <row r="844" spans="1:33" s="54" customFormat="1">
      <c r="A844" s="8" t="s">
        <v>589</v>
      </c>
      <c r="B844" s="8" t="s">
        <v>590</v>
      </c>
      <c r="C844" s="9" t="s">
        <v>233</v>
      </c>
      <c r="D844" s="185">
        <v>3003</v>
      </c>
      <c r="E844" s="188">
        <v>30003</v>
      </c>
      <c r="F844" s="9" t="s">
        <v>88</v>
      </c>
      <c r="G844" s="9" t="s">
        <v>5756</v>
      </c>
      <c r="H844" s="10">
        <v>67229</v>
      </c>
      <c r="I844" s="11">
        <v>19</v>
      </c>
      <c r="J844" s="24">
        <v>0</v>
      </c>
      <c r="K844" s="12"/>
      <c r="L844" s="14">
        <v>0</v>
      </c>
      <c r="M844" s="14"/>
      <c r="N844" s="21">
        <v>0</v>
      </c>
      <c r="O844" s="14"/>
      <c r="P844" s="21">
        <v>77338</v>
      </c>
      <c r="Q844" s="14"/>
      <c r="R844" s="21">
        <v>0</v>
      </c>
      <c r="S844" s="14"/>
      <c r="T844" s="21">
        <v>8243</v>
      </c>
      <c r="U844" s="14"/>
      <c r="V844" s="22">
        <v>85581</v>
      </c>
      <c r="W844" s="14"/>
      <c r="X844" s="5" t="str">
        <f t="shared" si="13"/>
        <v>No</v>
      </c>
      <c r="Y844" s="14"/>
      <c r="Z844" s="5"/>
      <c r="AA844" s="14"/>
      <c r="AB844" s="5"/>
      <c r="AC844" s="28"/>
      <c r="AD844" s="5"/>
      <c r="AE844" s="14"/>
      <c r="AF844" s="5"/>
      <c r="AG844" s="7"/>
    </row>
    <row r="845" spans="1:33" s="54" customFormat="1">
      <c r="A845" s="8" t="s">
        <v>2719</v>
      </c>
      <c r="B845" s="8" t="s">
        <v>1195</v>
      </c>
      <c r="C845" s="9" t="s">
        <v>154</v>
      </c>
      <c r="D845" s="185">
        <v>4053</v>
      </c>
      <c r="E845" s="188">
        <v>40053</v>
      </c>
      <c r="F845" s="9" t="s">
        <v>88</v>
      </c>
      <c r="G845" s="9" t="s">
        <v>84</v>
      </c>
      <c r="H845" s="10">
        <v>400492</v>
      </c>
      <c r="I845" s="11">
        <v>19</v>
      </c>
      <c r="J845" s="24">
        <v>0</v>
      </c>
      <c r="K845" s="12"/>
      <c r="L845" s="14">
        <v>0</v>
      </c>
      <c r="M845" s="14"/>
      <c r="N845" s="21">
        <v>0</v>
      </c>
      <c r="O845" s="14"/>
      <c r="P845" s="21">
        <v>92859</v>
      </c>
      <c r="Q845" s="14"/>
      <c r="R845" s="21">
        <v>60000</v>
      </c>
      <c r="S845" s="14"/>
      <c r="T845" s="21">
        <v>371439</v>
      </c>
      <c r="U845" s="14"/>
      <c r="V845" s="22">
        <v>524298</v>
      </c>
      <c r="W845" s="14"/>
      <c r="X845" s="5" t="str">
        <f t="shared" si="13"/>
        <v>No</v>
      </c>
      <c r="Y845" s="14"/>
      <c r="Z845" s="5"/>
      <c r="AA845" s="14"/>
      <c r="AB845" s="5"/>
      <c r="AC845" s="28"/>
      <c r="AD845" s="5"/>
      <c r="AE845" s="14"/>
      <c r="AF845" s="5"/>
      <c r="AG845" s="7"/>
    </row>
    <row r="846" spans="1:33" s="54" customFormat="1">
      <c r="A846" s="8" t="s">
        <v>5224</v>
      </c>
      <c r="B846" s="8" t="s">
        <v>5225</v>
      </c>
      <c r="C846" s="9" t="s">
        <v>168</v>
      </c>
      <c r="D846" s="185" t="s">
        <v>5226</v>
      </c>
      <c r="E846" s="188" t="s">
        <v>5227</v>
      </c>
      <c r="F846" s="9" t="s">
        <v>88</v>
      </c>
      <c r="G846" s="9" t="s">
        <v>147</v>
      </c>
      <c r="H846" s="10">
        <v>0</v>
      </c>
      <c r="I846" s="11">
        <v>19</v>
      </c>
      <c r="J846" s="24">
        <v>0</v>
      </c>
      <c r="K846" s="12"/>
      <c r="L846" s="14">
        <v>0</v>
      </c>
      <c r="M846" s="14"/>
      <c r="N846" s="21">
        <v>0</v>
      </c>
      <c r="O846" s="14"/>
      <c r="P846" s="21">
        <v>0</v>
      </c>
      <c r="Q846" s="14"/>
      <c r="R846" s="21">
        <v>321650</v>
      </c>
      <c r="S846" s="14"/>
      <c r="T846" s="21">
        <v>25000</v>
      </c>
      <c r="U846" s="14"/>
      <c r="V846" s="22">
        <v>346650</v>
      </c>
      <c r="W846" s="14"/>
      <c r="X846" s="5" t="str">
        <f t="shared" si="13"/>
        <v>No</v>
      </c>
      <c r="Y846" s="14"/>
      <c r="Z846" s="5"/>
      <c r="AA846" s="14"/>
      <c r="AB846" s="5"/>
      <c r="AC846" s="28"/>
      <c r="AD846" s="5"/>
      <c r="AE846" s="14"/>
      <c r="AF846" s="5"/>
      <c r="AG846" s="7"/>
    </row>
    <row r="847" spans="1:33" s="54" customFormat="1">
      <c r="A847" s="8" t="s">
        <v>1971</v>
      </c>
      <c r="B847" s="8" t="s">
        <v>5854</v>
      </c>
      <c r="C847" s="9" t="s">
        <v>217</v>
      </c>
      <c r="D847" s="185">
        <v>3109</v>
      </c>
      <c r="E847" s="188">
        <v>30109</v>
      </c>
      <c r="F847" s="9" t="s">
        <v>83</v>
      </c>
      <c r="G847" s="9" t="s">
        <v>5756</v>
      </c>
      <c r="H847" s="10">
        <v>58875</v>
      </c>
      <c r="I847" s="11">
        <v>19</v>
      </c>
      <c r="J847" s="24">
        <v>0</v>
      </c>
      <c r="K847" s="12"/>
      <c r="L847" s="14">
        <v>0</v>
      </c>
      <c r="M847" s="14"/>
      <c r="N847" s="21">
        <v>0</v>
      </c>
      <c r="O847" s="14"/>
      <c r="P847" s="21">
        <v>8845</v>
      </c>
      <c r="Q847" s="14"/>
      <c r="R847" s="21">
        <v>8845</v>
      </c>
      <c r="S847" s="14"/>
      <c r="T847" s="21">
        <v>70755</v>
      </c>
      <c r="U847" s="14"/>
      <c r="V847" s="22">
        <v>88445</v>
      </c>
      <c r="W847" s="14"/>
      <c r="X847" s="5" t="str">
        <f t="shared" si="13"/>
        <v>No</v>
      </c>
      <c r="Y847" s="14"/>
      <c r="Z847" s="5"/>
      <c r="AA847" s="14"/>
      <c r="AB847" s="5"/>
      <c r="AC847" s="28"/>
      <c r="AD847" s="5"/>
      <c r="AE847" s="14"/>
      <c r="AF847" s="5"/>
      <c r="AG847" s="7"/>
    </row>
    <row r="848" spans="1:33" s="54" customFormat="1">
      <c r="A848" s="8" t="s">
        <v>2799</v>
      </c>
      <c r="B848" s="8" t="s">
        <v>2800</v>
      </c>
      <c r="C848" s="9" t="s">
        <v>210</v>
      </c>
      <c r="D848" s="185" t="s">
        <v>2801</v>
      </c>
      <c r="E848" s="188" t="s">
        <v>2802</v>
      </c>
      <c r="F848" s="9" t="s">
        <v>214</v>
      </c>
      <c r="G848" s="9" t="s">
        <v>147</v>
      </c>
      <c r="H848" s="10">
        <v>0</v>
      </c>
      <c r="I848" s="11">
        <v>19</v>
      </c>
      <c r="J848" s="24">
        <v>0</v>
      </c>
      <c r="K848" s="12"/>
      <c r="L848" s="14">
        <v>0</v>
      </c>
      <c r="M848" s="14"/>
      <c r="N848" s="21">
        <v>0</v>
      </c>
      <c r="O848" s="14"/>
      <c r="P848" s="21">
        <v>5693</v>
      </c>
      <c r="Q848" s="14"/>
      <c r="R848" s="21">
        <v>0</v>
      </c>
      <c r="S848" s="14"/>
      <c r="T848" s="21">
        <v>22772</v>
      </c>
      <c r="U848" s="14"/>
      <c r="V848" s="22">
        <v>28465</v>
      </c>
      <c r="W848" s="14"/>
      <c r="X848" s="5" t="str">
        <f t="shared" si="13"/>
        <v>No</v>
      </c>
      <c r="Y848" s="14"/>
      <c r="Z848" s="5"/>
      <c r="AA848" s="14"/>
      <c r="AB848" s="5"/>
      <c r="AC848" s="28"/>
      <c r="AD848" s="5"/>
      <c r="AE848" s="14"/>
      <c r="AF848" s="5"/>
      <c r="AG848" s="7"/>
    </row>
    <row r="849" spans="1:33" s="54" customFormat="1">
      <c r="A849" s="8" t="s">
        <v>3460</v>
      </c>
      <c r="B849" s="8" t="s">
        <v>3461</v>
      </c>
      <c r="C849" s="9" t="s">
        <v>34</v>
      </c>
      <c r="D849" s="185" t="s">
        <v>3462</v>
      </c>
      <c r="E849" s="188" t="s">
        <v>3463</v>
      </c>
      <c r="F849" s="9" t="s">
        <v>157</v>
      </c>
      <c r="G849" s="9" t="s">
        <v>147</v>
      </c>
      <c r="H849" s="10">
        <v>0</v>
      </c>
      <c r="I849" s="11">
        <v>19</v>
      </c>
      <c r="J849" s="24">
        <v>0</v>
      </c>
      <c r="K849" s="12"/>
      <c r="L849" s="14">
        <v>0</v>
      </c>
      <c r="M849" s="14"/>
      <c r="N849" s="21">
        <v>0</v>
      </c>
      <c r="O849" s="14"/>
      <c r="P849" s="21">
        <v>20334</v>
      </c>
      <c r="Q849" s="14"/>
      <c r="R849" s="21">
        <v>0</v>
      </c>
      <c r="S849" s="14"/>
      <c r="T849" s="21">
        <v>81334</v>
      </c>
      <c r="U849" s="14"/>
      <c r="V849" s="22">
        <v>101668</v>
      </c>
      <c r="W849" s="14"/>
      <c r="X849" s="5" t="str">
        <f t="shared" si="13"/>
        <v>No</v>
      </c>
      <c r="Y849" s="14"/>
      <c r="Z849" s="5"/>
      <c r="AA849" s="14"/>
      <c r="AB849" s="5"/>
      <c r="AC849" s="28"/>
      <c r="AD849" s="5"/>
      <c r="AE849" s="14"/>
      <c r="AF849" s="5"/>
      <c r="AG849" s="7"/>
    </row>
    <row r="850" spans="1:33" s="54" customFormat="1">
      <c r="A850" s="8" t="s">
        <v>2658</v>
      </c>
      <c r="B850" s="8" t="s">
        <v>2659</v>
      </c>
      <c r="C850" s="9" t="s">
        <v>288</v>
      </c>
      <c r="D850" s="185" t="s">
        <v>2660</v>
      </c>
      <c r="E850" s="188">
        <v>30167</v>
      </c>
      <c r="F850" s="9" t="s">
        <v>83</v>
      </c>
      <c r="G850" s="9" t="s">
        <v>5756</v>
      </c>
      <c r="H850" s="10">
        <v>664651</v>
      </c>
      <c r="I850" s="11">
        <v>19</v>
      </c>
      <c r="J850" s="24">
        <v>0</v>
      </c>
      <c r="K850" s="12"/>
      <c r="L850" s="14">
        <v>0</v>
      </c>
      <c r="M850" s="14"/>
      <c r="N850" s="21">
        <v>0</v>
      </c>
      <c r="O850" s="14"/>
      <c r="P850" s="21">
        <v>0</v>
      </c>
      <c r="Q850" s="14"/>
      <c r="R850" s="21">
        <v>306235</v>
      </c>
      <c r="S850" s="14"/>
      <c r="T850" s="21">
        <v>0</v>
      </c>
      <c r="U850" s="14"/>
      <c r="V850" s="22">
        <v>306235</v>
      </c>
      <c r="W850" s="14"/>
      <c r="X850" s="5" t="str">
        <f t="shared" si="13"/>
        <v>No</v>
      </c>
      <c r="Y850" s="14"/>
      <c r="Z850" s="5"/>
      <c r="AA850" s="14"/>
      <c r="AB850" s="5"/>
      <c r="AC850" s="28"/>
      <c r="AD850" s="5"/>
      <c r="AE850" s="14"/>
      <c r="AF850" s="5"/>
      <c r="AG850" s="7"/>
    </row>
    <row r="851" spans="1:33" s="54" customFormat="1">
      <c r="A851" s="8" t="s">
        <v>6570</v>
      </c>
      <c r="B851" s="8" t="s">
        <v>889</v>
      </c>
      <c r="C851" s="9" t="s">
        <v>288</v>
      </c>
      <c r="D851" s="185" t="s">
        <v>2665</v>
      </c>
      <c r="E851" s="188" t="s">
        <v>2666</v>
      </c>
      <c r="F851" s="9" t="s">
        <v>88</v>
      </c>
      <c r="G851" s="9" t="s">
        <v>147</v>
      </c>
      <c r="H851" s="10">
        <v>0</v>
      </c>
      <c r="I851" s="11">
        <v>19</v>
      </c>
      <c r="J851" s="24">
        <v>0</v>
      </c>
      <c r="K851" s="12"/>
      <c r="L851" s="14">
        <v>0</v>
      </c>
      <c r="M851" s="14"/>
      <c r="N851" s="21">
        <v>0</v>
      </c>
      <c r="O851" s="14"/>
      <c r="P851" s="21">
        <v>8251</v>
      </c>
      <c r="Q851" s="14"/>
      <c r="R851" s="21">
        <v>203037</v>
      </c>
      <c r="S851" s="14"/>
      <c r="T851" s="21">
        <v>178996</v>
      </c>
      <c r="U851" s="14"/>
      <c r="V851" s="22">
        <v>390284</v>
      </c>
      <c r="W851" s="14"/>
      <c r="X851" s="5" t="str">
        <f t="shared" si="13"/>
        <v>No</v>
      </c>
      <c r="Y851" s="14"/>
      <c r="Z851" s="5"/>
      <c r="AA851" s="14"/>
      <c r="AB851" s="5"/>
      <c r="AC851" s="28"/>
      <c r="AD851" s="5"/>
      <c r="AE851" s="14"/>
      <c r="AF851" s="5"/>
      <c r="AG851" s="7"/>
    </row>
    <row r="852" spans="1:33" s="54" customFormat="1">
      <c r="A852" s="8" t="s">
        <v>1036</v>
      </c>
      <c r="B852" s="8" t="s">
        <v>1037</v>
      </c>
      <c r="C852" s="9" t="s">
        <v>69</v>
      </c>
      <c r="D852" s="185">
        <v>8008</v>
      </c>
      <c r="E852" s="188">
        <v>80008</v>
      </c>
      <c r="F852" s="9" t="s">
        <v>83</v>
      </c>
      <c r="G852" s="9" t="s">
        <v>84</v>
      </c>
      <c r="H852" s="10">
        <v>61270</v>
      </c>
      <c r="I852" s="11">
        <v>19</v>
      </c>
      <c r="J852" s="24">
        <v>0</v>
      </c>
      <c r="K852" s="12"/>
      <c r="L852" s="14">
        <v>19017</v>
      </c>
      <c r="M852" s="14"/>
      <c r="N852" s="21">
        <v>0</v>
      </c>
      <c r="O852" s="14"/>
      <c r="P852" s="21">
        <v>73582</v>
      </c>
      <c r="Q852" s="14"/>
      <c r="R852" s="21">
        <v>0</v>
      </c>
      <c r="S852" s="14"/>
      <c r="T852" s="21">
        <v>370396</v>
      </c>
      <c r="U852" s="14"/>
      <c r="V852" s="22">
        <v>462995</v>
      </c>
      <c r="W852" s="14"/>
      <c r="X852" s="5" t="str">
        <f t="shared" si="13"/>
        <v>No</v>
      </c>
      <c r="Y852" s="14"/>
      <c r="Z852" s="5"/>
      <c r="AA852" s="14"/>
      <c r="AB852" s="5"/>
      <c r="AC852" s="28"/>
      <c r="AD852" s="5"/>
      <c r="AE852" s="14"/>
      <c r="AF852" s="5"/>
      <c r="AG852" s="7"/>
    </row>
    <row r="853" spans="1:33" s="54" customFormat="1">
      <c r="A853" s="8" t="s">
        <v>465</v>
      </c>
      <c r="B853" s="8" t="s">
        <v>287</v>
      </c>
      <c r="C853" s="9" t="s">
        <v>466</v>
      </c>
      <c r="D853" s="185">
        <v>5200</v>
      </c>
      <c r="E853" s="188">
        <v>50200</v>
      </c>
      <c r="F853" s="9" t="s">
        <v>83</v>
      </c>
      <c r="G853" s="9" t="s">
        <v>5756</v>
      </c>
      <c r="H853" s="10">
        <v>1624827</v>
      </c>
      <c r="I853" s="11">
        <v>19</v>
      </c>
      <c r="J853" s="24">
        <v>0</v>
      </c>
      <c r="K853" s="12"/>
      <c r="L853" s="14">
        <v>0</v>
      </c>
      <c r="M853" s="14"/>
      <c r="N853" s="21">
        <v>0</v>
      </c>
      <c r="O853" s="14"/>
      <c r="P853" s="21">
        <v>111145</v>
      </c>
      <c r="Q853" s="14"/>
      <c r="R853" s="21">
        <v>0</v>
      </c>
      <c r="S853" s="14"/>
      <c r="T853" s="21">
        <v>0</v>
      </c>
      <c r="U853" s="14"/>
      <c r="V853" s="22">
        <v>111145</v>
      </c>
      <c r="W853" s="14"/>
      <c r="X853" s="5" t="str">
        <f t="shared" si="13"/>
        <v>No</v>
      </c>
      <c r="Y853" s="14"/>
      <c r="Z853" s="5"/>
      <c r="AA853" s="14"/>
      <c r="AB853" s="5"/>
      <c r="AC853" s="28"/>
      <c r="AD853" s="5"/>
      <c r="AE853" s="14"/>
      <c r="AF853" s="5"/>
      <c r="AG853" s="7"/>
    </row>
    <row r="854" spans="1:33" s="54" customFormat="1">
      <c r="A854" s="8" t="s">
        <v>2761</v>
      </c>
      <c r="B854" s="8" t="s">
        <v>2742</v>
      </c>
      <c r="C854" s="9" t="s">
        <v>65</v>
      </c>
      <c r="D854" s="185" t="s">
        <v>2762</v>
      </c>
      <c r="E854" s="188" t="s">
        <v>2763</v>
      </c>
      <c r="F854" s="9" t="s">
        <v>83</v>
      </c>
      <c r="G854" s="9" t="s">
        <v>147</v>
      </c>
      <c r="H854" s="10">
        <v>0</v>
      </c>
      <c r="I854" s="11">
        <v>19</v>
      </c>
      <c r="J854" s="24">
        <v>0</v>
      </c>
      <c r="K854" s="12"/>
      <c r="L854" s="14">
        <v>0</v>
      </c>
      <c r="M854" s="14"/>
      <c r="N854" s="21">
        <v>0</v>
      </c>
      <c r="O854" s="14"/>
      <c r="P854" s="21">
        <v>209254</v>
      </c>
      <c r="Q854" s="14"/>
      <c r="R854" s="21">
        <v>0</v>
      </c>
      <c r="S854" s="14"/>
      <c r="T854" s="21">
        <v>1679665</v>
      </c>
      <c r="U854" s="14"/>
      <c r="V854" s="22">
        <v>1888919</v>
      </c>
      <c r="W854" s="14"/>
      <c r="X854" s="5" t="str">
        <f t="shared" si="13"/>
        <v>No</v>
      </c>
      <c r="Y854" s="14"/>
      <c r="Z854" s="5"/>
      <c r="AA854" s="14"/>
      <c r="AB854" s="5"/>
      <c r="AC854" s="28"/>
      <c r="AD854" s="5"/>
      <c r="AE854" s="14"/>
      <c r="AF854" s="5"/>
      <c r="AG854" s="7"/>
    </row>
    <row r="855" spans="1:33" s="54" customFormat="1">
      <c r="A855" s="8" t="s">
        <v>1186</v>
      </c>
      <c r="B855" s="8" t="s">
        <v>1187</v>
      </c>
      <c r="C855" s="9" t="s">
        <v>160</v>
      </c>
      <c r="D855" s="185">
        <v>1099</v>
      </c>
      <c r="E855" s="188">
        <v>10099</v>
      </c>
      <c r="F855" s="9" t="s">
        <v>157</v>
      </c>
      <c r="G855" s="9" t="s">
        <v>5756</v>
      </c>
      <c r="H855" s="10">
        <v>88200</v>
      </c>
      <c r="I855" s="11">
        <v>19</v>
      </c>
      <c r="J855" s="24">
        <v>0</v>
      </c>
      <c r="K855" s="12"/>
      <c r="L855" s="14">
        <v>0</v>
      </c>
      <c r="M855" s="14"/>
      <c r="N855" s="21">
        <v>0</v>
      </c>
      <c r="O855" s="14"/>
      <c r="P855" s="21">
        <v>63527</v>
      </c>
      <c r="Q855" s="14"/>
      <c r="R855" s="21">
        <v>0</v>
      </c>
      <c r="S855" s="14"/>
      <c r="T855" s="21">
        <v>217088</v>
      </c>
      <c r="U855" s="14"/>
      <c r="V855" s="22">
        <v>280615</v>
      </c>
      <c r="W855" s="14"/>
      <c r="X855" s="5" t="str">
        <f t="shared" si="13"/>
        <v>No</v>
      </c>
      <c r="Y855" s="14"/>
      <c r="Z855" s="5"/>
      <c r="AA855" s="14"/>
      <c r="AB855" s="5"/>
      <c r="AC855" s="28"/>
      <c r="AD855" s="5"/>
      <c r="AE855" s="14"/>
      <c r="AF855" s="5"/>
      <c r="AG855" s="7"/>
    </row>
    <row r="856" spans="1:33" s="54" customFormat="1">
      <c r="A856" s="8" t="s">
        <v>6572</v>
      </c>
      <c r="B856" s="8" t="s">
        <v>5134</v>
      </c>
      <c r="C856" s="9" t="s">
        <v>120</v>
      </c>
      <c r="D856" s="185" t="s">
        <v>5135</v>
      </c>
      <c r="E856" s="188" t="s">
        <v>5136</v>
      </c>
      <c r="F856" s="9" t="s">
        <v>88</v>
      </c>
      <c r="G856" s="9" t="s">
        <v>147</v>
      </c>
      <c r="H856" s="10">
        <v>0</v>
      </c>
      <c r="I856" s="11">
        <v>18</v>
      </c>
      <c r="J856" s="24">
        <v>0</v>
      </c>
      <c r="K856" s="12"/>
      <c r="L856" s="14">
        <v>0</v>
      </c>
      <c r="M856" s="14"/>
      <c r="N856" s="21">
        <v>0</v>
      </c>
      <c r="O856" s="14"/>
      <c r="P856" s="21">
        <v>0</v>
      </c>
      <c r="Q856" s="14"/>
      <c r="R856" s="21">
        <v>0</v>
      </c>
      <c r="S856" s="14"/>
      <c r="T856" s="21">
        <v>0</v>
      </c>
      <c r="U856" s="14"/>
      <c r="V856" s="22">
        <v>0</v>
      </c>
      <c r="W856" s="14"/>
      <c r="X856" s="5" t="str">
        <f t="shared" si="13"/>
        <v>No</v>
      </c>
      <c r="Y856" s="14"/>
      <c r="Z856" s="5"/>
      <c r="AA856" s="14"/>
      <c r="AB856" s="5"/>
      <c r="AC856" s="28"/>
      <c r="AD856" s="5"/>
      <c r="AE856" s="14"/>
      <c r="AF856" s="5"/>
      <c r="AG856" s="7"/>
    </row>
    <row r="857" spans="1:33" s="54" customFormat="1">
      <c r="A857" s="8" t="s">
        <v>1635</v>
      </c>
      <c r="B857" s="8" t="s">
        <v>1636</v>
      </c>
      <c r="C857" s="9" t="s">
        <v>178</v>
      </c>
      <c r="D857" s="185" t="s">
        <v>1637</v>
      </c>
      <c r="E857" s="188" t="s">
        <v>1638</v>
      </c>
      <c r="F857" s="9" t="s">
        <v>83</v>
      </c>
      <c r="G857" s="9" t="s">
        <v>147</v>
      </c>
      <c r="H857" s="10">
        <v>0</v>
      </c>
      <c r="I857" s="11">
        <v>18</v>
      </c>
      <c r="J857" s="24">
        <v>0</v>
      </c>
      <c r="K857" s="12"/>
      <c r="L857" s="14">
        <v>0</v>
      </c>
      <c r="M857" s="14"/>
      <c r="N857" s="21">
        <v>0</v>
      </c>
      <c r="O857" s="14"/>
      <c r="P857" s="21">
        <v>0</v>
      </c>
      <c r="Q857" s="14"/>
      <c r="R857" s="21">
        <v>79244</v>
      </c>
      <c r="S857" s="14"/>
      <c r="T857" s="21">
        <v>316974</v>
      </c>
      <c r="U857" s="14"/>
      <c r="V857" s="22">
        <v>396218</v>
      </c>
      <c r="W857" s="14"/>
      <c r="X857" s="5" t="str">
        <f t="shared" si="13"/>
        <v>No</v>
      </c>
      <c r="Y857" s="14"/>
      <c r="Z857" s="5"/>
      <c r="AA857" s="14"/>
      <c r="AB857" s="5"/>
      <c r="AC857" s="28"/>
      <c r="AD857" s="5"/>
      <c r="AE857" s="14"/>
      <c r="AF857" s="5"/>
      <c r="AG857" s="7"/>
    </row>
    <row r="858" spans="1:33" s="54" customFormat="1">
      <c r="A858" s="8" t="s">
        <v>3517</v>
      </c>
      <c r="B858" s="8" t="s">
        <v>3518</v>
      </c>
      <c r="C858" s="9" t="s">
        <v>580</v>
      </c>
      <c r="D858" s="185" t="s">
        <v>3519</v>
      </c>
      <c r="E858" s="188" t="s">
        <v>3520</v>
      </c>
      <c r="F858" s="9" t="s">
        <v>88</v>
      </c>
      <c r="G858" s="9" t="s">
        <v>147</v>
      </c>
      <c r="H858" s="10">
        <v>0</v>
      </c>
      <c r="I858" s="11">
        <v>18</v>
      </c>
      <c r="J858" s="24">
        <v>0</v>
      </c>
      <c r="K858" s="12"/>
      <c r="L858" s="14">
        <v>0</v>
      </c>
      <c r="M858" s="14"/>
      <c r="N858" s="21">
        <v>0</v>
      </c>
      <c r="O858" s="14"/>
      <c r="P858" s="21">
        <v>41483</v>
      </c>
      <c r="Q858" s="14"/>
      <c r="R858" s="21">
        <v>0</v>
      </c>
      <c r="S858" s="14"/>
      <c r="T858" s="21">
        <v>95483</v>
      </c>
      <c r="U858" s="14"/>
      <c r="V858" s="22">
        <v>136966</v>
      </c>
      <c r="W858" s="14"/>
      <c r="X858" s="5" t="str">
        <f t="shared" si="13"/>
        <v>No</v>
      </c>
      <c r="Y858" s="14"/>
      <c r="Z858" s="5"/>
      <c r="AA858" s="14"/>
      <c r="AB858" s="5"/>
      <c r="AC858" s="28"/>
      <c r="AD858" s="5"/>
      <c r="AE858" s="14"/>
      <c r="AF858" s="5"/>
      <c r="AG858" s="7"/>
    </row>
    <row r="859" spans="1:33" s="54" customFormat="1">
      <c r="A859" s="8" t="s">
        <v>4442</v>
      </c>
      <c r="B859" s="8" t="s">
        <v>3043</v>
      </c>
      <c r="C859" s="9" t="s">
        <v>141</v>
      </c>
      <c r="D859" s="185">
        <v>3009</v>
      </c>
      <c r="E859" s="188">
        <v>30009</v>
      </c>
      <c r="F859" s="9" t="s">
        <v>83</v>
      </c>
      <c r="G859" s="9" t="s">
        <v>5756</v>
      </c>
      <c r="H859" s="10">
        <v>953556</v>
      </c>
      <c r="I859" s="11">
        <v>18</v>
      </c>
      <c r="J859" s="24">
        <v>0</v>
      </c>
      <c r="K859" s="12"/>
      <c r="L859" s="14">
        <v>0</v>
      </c>
      <c r="M859" s="14"/>
      <c r="N859" s="21">
        <v>0</v>
      </c>
      <c r="O859" s="14"/>
      <c r="P859" s="21">
        <v>118438</v>
      </c>
      <c r="Q859" s="14"/>
      <c r="R859" s="21">
        <v>86400</v>
      </c>
      <c r="S859" s="14"/>
      <c r="T859" s="21">
        <v>515751</v>
      </c>
      <c r="U859" s="14"/>
      <c r="V859" s="22">
        <v>720589</v>
      </c>
      <c r="W859" s="14"/>
      <c r="X859" s="5" t="str">
        <f t="shared" si="13"/>
        <v>No</v>
      </c>
      <c r="Y859" s="14"/>
      <c r="Z859" s="5"/>
      <c r="AA859" s="14"/>
      <c r="AB859" s="5"/>
      <c r="AC859" s="28"/>
      <c r="AD859" s="5"/>
      <c r="AE859" s="14"/>
      <c r="AF859" s="5"/>
      <c r="AG859" s="7"/>
    </row>
    <row r="860" spans="1:33" s="54" customFormat="1">
      <c r="A860" s="8" t="s">
        <v>1686</v>
      </c>
      <c r="B860" s="8" t="s">
        <v>1687</v>
      </c>
      <c r="C860" s="9" t="s">
        <v>1688</v>
      </c>
      <c r="D860" s="185" t="s">
        <v>1689</v>
      </c>
      <c r="E860" s="188" t="s">
        <v>1690</v>
      </c>
      <c r="F860" s="9" t="s">
        <v>138</v>
      </c>
      <c r="G860" s="9" t="s">
        <v>147</v>
      </c>
      <c r="H860" s="10">
        <v>0</v>
      </c>
      <c r="I860" s="11">
        <v>18</v>
      </c>
      <c r="J860" s="24">
        <v>0</v>
      </c>
      <c r="K860" s="12"/>
      <c r="L860" s="14">
        <v>0</v>
      </c>
      <c r="M860" s="14"/>
      <c r="N860" s="21">
        <v>0</v>
      </c>
      <c r="O860" s="14"/>
      <c r="P860" s="21">
        <v>0</v>
      </c>
      <c r="Q860" s="14"/>
      <c r="R860" s="21">
        <v>0</v>
      </c>
      <c r="S860" s="14"/>
      <c r="T860" s="21">
        <v>0</v>
      </c>
      <c r="U860" s="14"/>
      <c r="V860" s="22">
        <v>0</v>
      </c>
      <c r="W860" s="14"/>
      <c r="X860" s="5" t="str">
        <f t="shared" si="13"/>
        <v>No</v>
      </c>
      <c r="Y860" s="14"/>
      <c r="Z860" s="5"/>
      <c r="AA860" s="14"/>
      <c r="AB860" s="5"/>
      <c r="AC860" s="28"/>
      <c r="AD860" s="5"/>
      <c r="AE860" s="14"/>
      <c r="AF860" s="5"/>
      <c r="AG860" s="7"/>
    </row>
    <row r="861" spans="1:33" s="54" customFormat="1">
      <c r="A861" s="8" t="s">
        <v>3556</v>
      </c>
      <c r="B861" s="8" t="s">
        <v>3557</v>
      </c>
      <c r="C861" s="9" t="s">
        <v>109</v>
      </c>
      <c r="D861" s="185" t="s">
        <v>3558</v>
      </c>
      <c r="E861" s="188" t="s">
        <v>3559</v>
      </c>
      <c r="F861" s="9" t="s">
        <v>157</v>
      </c>
      <c r="G861" s="9" t="s">
        <v>147</v>
      </c>
      <c r="H861" s="10">
        <v>0</v>
      </c>
      <c r="I861" s="11">
        <v>18</v>
      </c>
      <c r="J861" s="24">
        <v>0</v>
      </c>
      <c r="K861" s="12"/>
      <c r="L861" s="14">
        <v>0</v>
      </c>
      <c r="M861" s="14"/>
      <c r="N861" s="21">
        <v>0</v>
      </c>
      <c r="O861" s="14"/>
      <c r="P861" s="21">
        <v>0</v>
      </c>
      <c r="Q861" s="14"/>
      <c r="R861" s="21">
        <v>0</v>
      </c>
      <c r="S861" s="14"/>
      <c r="T861" s="21">
        <v>124508</v>
      </c>
      <c r="U861" s="14"/>
      <c r="V861" s="22">
        <v>124508</v>
      </c>
      <c r="W861" s="14"/>
      <c r="X861" s="5" t="str">
        <f t="shared" si="13"/>
        <v>No</v>
      </c>
      <c r="Y861" s="14"/>
      <c r="Z861" s="5"/>
      <c r="AA861" s="14"/>
      <c r="AB861" s="5"/>
      <c r="AC861" s="28"/>
      <c r="AD861" s="5"/>
      <c r="AE861" s="14"/>
      <c r="AF861" s="5"/>
      <c r="AG861" s="7"/>
    </row>
    <row r="862" spans="1:33" s="54" customFormat="1">
      <c r="A862" s="8" t="s">
        <v>2590</v>
      </c>
      <c r="B862" s="8" t="s">
        <v>2591</v>
      </c>
      <c r="C862" s="9" t="s">
        <v>466</v>
      </c>
      <c r="D862" s="185" t="s">
        <v>2592</v>
      </c>
      <c r="E862" s="188" t="s">
        <v>2593</v>
      </c>
      <c r="F862" s="9" t="s">
        <v>88</v>
      </c>
      <c r="G862" s="9" t="s">
        <v>147</v>
      </c>
      <c r="H862" s="10">
        <v>0</v>
      </c>
      <c r="I862" s="11">
        <v>18</v>
      </c>
      <c r="J862" s="24">
        <v>0</v>
      </c>
      <c r="K862" s="12"/>
      <c r="L862" s="14">
        <v>0</v>
      </c>
      <c r="M862" s="14"/>
      <c r="N862" s="21">
        <v>0</v>
      </c>
      <c r="O862" s="14"/>
      <c r="P862" s="21">
        <v>31500</v>
      </c>
      <c r="Q862" s="14"/>
      <c r="R862" s="21">
        <v>0</v>
      </c>
      <c r="S862" s="14"/>
      <c r="T862" s="21">
        <v>247320</v>
      </c>
      <c r="U862" s="14"/>
      <c r="V862" s="22">
        <v>278820</v>
      </c>
      <c r="W862" s="14"/>
      <c r="X862" s="5" t="str">
        <f t="shared" si="13"/>
        <v>No</v>
      </c>
      <c r="Y862" s="14"/>
      <c r="Z862" s="5"/>
      <c r="AA862" s="14"/>
      <c r="AB862" s="5"/>
      <c r="AC862" s="28"/>
      <c r="AD862" s="5"/>
      <c r="AE862" s="14"/>
      <c r="AF862" s="5"/>
      <c r="AG862" s="7"/>
    </row>
    <row r="863" spans="1:33" s="54" customFormat="1">
      <c r="A863" s="8" t="s">
        <v>5042</v>
      </c>
      <c r="B863" s="8" t="s">
        <v>5043</v>
      </c>
      <c r="C863" s="9" t="s">
        <v>91</v>
      </c>
      <c r="D863" s="185" t="s">
        <v>5044</v>
      </c>
      <c r="E863" s="188" t="s">
        <v>5045</v>
      </c>
      <c r="F863" s="9" t="s">
        <v>88</v>
      </c>
      <c r="G863" s="9" t="s">
        <v>147</v>
      </c>
      <c r="H863" s="10">
        <v>0</v>
      </c>
      <c r="I863" s="11">
        <v>18</v>
      </c>
      <c r="J863" s="24">
        <v>0</v>
      </c>
      <c r="K863" s="12"/>
      <c r="L863" s="14">
        <v>0</v>
      </c>
      <c r="M863" s="14"/>
      <c r="N863" s="21">
        <v>0</v>
      </c>
      <c r="O863" s="14"/>
      <c r="P863" s="21">
        <v>0</v>
      </c>
      <c r="Q863" s="14"/>
      <c r="R863" s="21">
        <v>661304</v>
      </c>
      <c r="S863" s="14"/>
      <c r="T863" s="21">
        <v>0</v>
      </c>
      <c r="U863" s="14"/>
      <c r="V863" s="22">
        <v>661304</v>
      </c>
      <c r="W863" s="14"/>
      <c r="X863" s="5" t="str">
        <f t="shared" si="13"/>
        <v>No</v>
      </c>
      <c r="Y863" s="14"/>
      <c r="Z863" s="5"/>
      <c r="AA863" s="14"/>
      <c r="AB863" s="5"/>
      <c r="AC863" s="28"/>
      <c r="AD863" s="5"/>
      <c r="AE863" s="14"/>
      <c r="AF863" s="5"/>
      <c r="AG863" s="7"/>
    </row>
    <row r="864" spans="1:33" s="54" customFormat="1">
      <c r="A864" s="8" t="s">
        <v>6158</v>
      </c>
      <c r="B864" s="8" t="s">
        <v>662</v>
      </c>
      <c r="C864" s="9" t="s">
        <v>82</v>
      </c>
      <c r="D864" s="185" t="s">
        <v>663</v>
      </c>
      <c r="E864" s="188" t="s">
        <v>664</v>
      </c>
      <c r="F864" s="9" t="s">
        <v>83</v>
      </c>
      <c r="G864" s="9" t="s">
        <v>147</v>
      </c>
      <c r="H864" s="10">
        <v>0</v>
      </c>
      <c r="I864" s="11">
        <v>18</v>
      </c>
      <c r="J864" s="24">
        <v>0</v>
      </c>
      <c r="K864" s="12"/>
      <c r="L864" s="14">
        <v>0</v>
      </c>
      <c r="M864" s="14"/>
      <c r="N864" s="21">
        <v>0</v>
      </c>
      <c r="O864" s="14"/>
      <c r="P864" s="21">
        <v>0</v>
      </c>
      <c r="Q864" s="14"/>
      <c r="R864" s="21">
        <v>0</v>
      </c>
      <c r="S864" s="14"/>
      <c r="T864" s="21">
        <v>0</v>
      </c>
      <c r="U864" s="14"/>
      <c r="V864" s="22">
        <v>0</v>
      </c>
      <c r="W864" s="14"/>
      <c r="X864" s="5" t="str">
        <f t="shared" si="13"/>
        <v>No</v>
      </c>
      <c r="Y864" s="14"/>
      <c r="Z864" s="5"/>
      <c r="AA864" s="14"/>
      <c r="AB864" s="5"/>
      <c r="AC864" s="28"/>
      <c r="AD864" s="5"/>
      <c r="AE864" s="14"/>
      <c r="AF864" s="5"/>
      <c r="AG864" s="7"/>
    </row>
    <row r="865" spans="1:33" s="54" customFormat="1">
      <c r="A865" s="8" t="s">
        <v>2559</v>
      </c>
      <c r="B865" s="8" t="s">
        <v>2560</v>
      </c>
      <c r="C865" s="9" t="s">
        <v>466</v>
      </c>
      <c r="D865" s="185" t="s">
        <v>2561</v>
      </c>
      <c r="E865" s="188" t="s">
        <v>2562</v>
      </c>
      <c r="F865" s="9" t="s">
        <v>157</v>
      </c>
      <c r="G865" s="9" t="s">
        <v>147</v>
      </c>
      <c r="H865" s="10">
        <v>0</v>
      </c>
      <c r="I865" s="11">
        <v>18</v>
      </c>
      <c r="J865" s="24">
        <v>0</v>
      </c>
      <c r="K865" s="12"/>
      <c r="L865" s="14">
        <v>0</v>
      </c>
      <c r="M865" s="14"/>
      <c r="N865" s="21">
        <v>0</v>
      </c>
      <c r="O865" s="14"/>
      <c r="P865" s="21">
        <v>20580</v>
      </c>
      <c r="Q865" s="14"/>
      <c r="R865" s="21">
        <v>0</v>
      </c>
      <c r="S865" s="14"/>
      <c r="T865" s="21">
        <v>112578</v>
      </c>
      <c r="U865" s="14"/>
      <c r="V865" s="22">
        <v>133158</v>
      </c>
      <c r="W865" s="14"/>
      <c r="X865" s="5" t="str">
        <f t="shared" si="13"/>
        <v>No</v>
      </c>
      <c r="Y865" s="14"/>
      <c r="Z865" s="5"/>
      <c r="AA865" s="14"/>
      <c r="AB865" s="5"/>
      <c r="AC865" s="28"/>
      <c r="AD865" s="5"/>
      <c r="AE865" s="14"/>
      <c r="AF865" s="5"/>
      <c r="AG865" s="7"/>
    </row>
    <row r="866" spans="1:33" s="54" customFormat="1">
      <c r="A866" s="8" t="s">
        <v>1077</v>
      </c>
      <c r="B866" s="8" t="s">
        <v>1078</v>
      </c>
      <c r="C866" s="9" t="s">
        <v>91</v>
      </c>
      <c r="D866" s="185">
        <v>9161</v>
      </c>
      <c r="E866" s="188">
        <v>90161</v>
      </c>
      <c r="F866" s="9" t="s">
        <v>83</v>
      </c>
      <c r="G866" s="9" t="s">
        <v>5756</v>
      </c>
      <c r="H866" s="10">
        <v>3281212</v>
      </c>
      <c r="I866" s="11">
        <v>18</v>
      </c>
      <c r="J866" s="24">
        <v>0</v>
      </c>
      <c r="K866" s="12"/>
      <c r="L866" s="14">
        <v>0</v>
      </c>
      <c r="M866" s="14"/>
      <c r="N866" s="21">
        <v>0</v>
      </c>
      <c r="O866" s="14"/>
      <c r="P866" s="21">
        <v>0</v>
      </c>
      <c r="Q866" s="14"/>
      <c r="R866" s="21">
        <v>0</v>
      </c>
      <c r="S866" s="14"/>
      <c r="T866" s="21">
        <v>0</v>
      </c>
      <c r="U866" s="14"/>
      <c r="V866" s="22">
        <v>0</v>
      </c>
      <c r="W866" s="14"/>
      <c r="X866" s="5" t="str">
        <f t="shared" si="13"/>
        <v>No</v>
      </c>
      <c r="Y866" s="14"/>
      <c r="Z866" s="5"/>
      <c r="AA866" s="14"/>
      <c r="AB866" s="5"/>
      <c r="AC866" s="28"/>
      <c r="AD866" s="5"/>
      <c r="AE866" s="14"/>
      <c r="AF866" s="5"/>
      <c r="AG866" s="7"/>
    </row>
    <row r="867" spans="1:33" s="54" customFormat="1">
      <c r="A867" s="8" t="s">
        <v>1493</v>
      </c>
      <c r="B867" s="8" t="s">
        <v>6430</v>
      </c>
      <c r="C867" s="9" t="s">
        <v>178</v>
      </c>
      <c r="D867" s="185" t="s">
        <v>1494</v>
      </c>
      <c r="E867" s="188" t="s">
        <v>1495</v>
      </c>
      <c r="F867" s="9" t="s">
        <v>88</v>
      </c>
      <c r="G867" s="9" t="s">
        <v>147</v>
      </c>
      <c r="H867" s="10">
        <v>0</v>
      </c>
      <c r="I867" s="11">
        <v>18</v>
      </c>
      <c r="J867" s="24">
        <v>0</v>
      </c>
      <c r="K867" s="12"/>
      <c r="L867" s="14">
        <v>0</v>
      </c>
      <c r="M867" s="14"/>
      <c r="N867" s="21">
        <v>0</v>
      </c>
      <c r="O867" s="14"/>
      <c r="P867" s="21">
        <v>0</v>
      </c>
      <c r="Q867" s="14"/>
      <c r="R867" s="21">
        <v>24850</v>
      </c>
      <c r="S867" s="14"/>
      <c r="T867" s="21">
        <v>99400</v>
      </c>
      <c r="U867" s="14"/>
      <c r="V867" s="22">
        <v>124250</v>
      </c>
      <c r="W867" s="14"/>
      <c r="X867" s="5" t="str">
        <f t="shared" si="13"/>
        <v>No</v>
      </c>
      <c r="Y867" s="14"/>
      <c r="Z867" s="5"/>
      <c r="AA867" s="14"/>
      <c r="AB867" s="5"/>
      <c r="AC867" s="28"/>
      <c r="AD867" s="5"/>
      <c r="AE867" s="14"/>
      <c r="AF867" s="5"/>
      <c r="AG867" s="7"/>
    </row>
    <row r="868" spans="1:33" s="54" customFormat="1">
      <c r="A868" s="8" t="s">
        <v>1970</v>
      </c>
      <c r="B868" s="8" t="s">
        <v>153</v>
      </c>
      <c r="C868" s="9" t="s">
        <v>154</v>
      </c>
      <c r="D868" s="185">
        <v>4235</v>
      </c>
      <c r="E868" s="188" t="s">
        <v>6182</v>
      </c>
      <c r="F868" s="9" t="s">
        <v>1320</v>
      </c>
      <c r="G868" s="9" t="s">
        <v>147</v>
      </c>
      <c r="H868" s="10">
        <v>0</v>
      </c>
      <c r="I868" s="11">
        <v>18</v>
      </c>
      <c r="J868" s="24">
        <v>0</v>
      </c>
      <c r="K868" s="12"/>
      <c r="L868" s="14">
        <v>0</v>
      </c>
      <c r="M868" s="14"/>
      <c r="N868" s="21">
        <v>0</v>
      </c>
      <c r="O868" s="14"/>
      <c r="P868" s="21">
        <v>0</v>
      </c>
      <c r="Q868" s="14"/>
      <c r="R868" s="21">
        <v>0</v>
      </c>
      <c r="S868" s="14"/>
      <c r="T868" s="21">
        <v>0</v>
      </c>
      <c r="U868" s="14"/>
      <c r="V868" s="22">
        <v>0</v>
      </c>
      <c r="W868" s="14"/>
      <c r="X868" s="5" t="str">
        <f t="shared" si="13"/>
        <v>No</v>
      </c>
      <c r="Y868" s="14"/>
      <c r="Z868" s="5"/>
      <c r="AA868" s="14"/>
      <c r="AB868" s="5"/>
      <c r="AC868" s="28"/>
      <c r="AD868" s="5"/>
      <c r="AE868" s="14"/>
      <c r="AF868" s="5"/>
      <c r="AG868" s="7"/>
    </row>
    <row r="869" spans="1:33" s="54" customFormat="1">
      <c r="A869" s="8" t="s">
        <v>4806</v>
      </c>
      <c r="B869" s="8" t="s">
        <v>4807</v>
      </c>
      <c r="C869" s="9" t="s">
        <v>466</v>
      </c>
      <c r="D869" s="185">
        <v>5198</v>
      </c>
      <c r="E869" s="188">
        <v>50198</v>
      </c>
      <c r="F869" s="9" t="s">
        <v>83</v>
      </c>
      <c r="G869" s="9" t="s">
        <v>84</v>
      </c>
      <c r="H869" s="10">
        <v>1780673</v>
      </c>
      <c r="I869" s="11">
        <v>18</v>
      </c>
      <c r="J869" s="24">
        <v>0</v>
      </c>
      <c r="K869" s="12"/>
      <c r="L869" s="14">
        <v>0</v>
      </c>
      <c r="M869" s="14"/>
      <c r="N869" s="21">
        <v>0</v>
      </c>
      <c r="O869" s="14"/>
      <c r="P869" s="21">
        <v>203</v>
      </c>
      <c r="Q869" s="14"/>
      <c r="R869" s="21">
        <v>0</v>
      </c>
      <c r="S869" s="14"/>
      <c r="T869" s="21">
        <v>810</v>
      </c>
      <c r="U869" s="14"/>
      <c r="V869" s="22">
        <v>1013</v>
      </c>
      <c r="W869" s="14"/>
      <c r="X869" s="5" t="str">
        <f t="shared" si="13"/>
        <v>No</v>
      </c>
      <c r="Y869" s="14"/>
      <c r="Z869" s="5"/>
      <c r="AA869" s="14"/>
      <c r="AB869" s="5"/>
      <c r="AC869" s="28"/>
      <c r="AD869" s="5"/>
      <c r="AE869" s="14"/>
      <c r="AF869" s="5"/>
      <c r="AG869" s="7"/>
    </row>
    <row r="870" spans="1:33" s="54" customFormat="1">
      <c r="A870" s="8" t="s">
        <v>2351</v>
      </c>
      <c r="B870" s="8" t="s">
        <v>2352</v>
      </c>
      <c r="C870" s="9" t="s">
        <v>106</v>
      </c>
      <c r="D870" s="185" t="s">
        <v>2353</v>
      </c>
      <c r="E870" s="188" t="s">
        <v>2354</v>
      </c>
      <c r="F870" s="9" t="s">
        <v>157</v>
      </c>
      <c r="G870" s="9" t="s">
        <v>147</v>
      </c>
      <c r="H870" s="10">
        <v>0</v>
      </c>
      <c r="I870" s="11">
        <v>18</v>
      </c>
      <c r="J870" s="24">
        <v>0</v>
      </c>
      <c r="K870" s="12"/>
      <c r="L870" s="14">
        <v>0</v>
      </c>
      <c r="M870" s="14"/>
      <c r="N870" s="21">
        <v>0</v>
      </c>
      <c r="O870" s="14"/>
      <c r="P870" s="21">
        <v>0</v>
      </c>
      <c r="Q870" s="14"/>
      <c r="R870" s="21">
        <v>0</v>
      </c>
      <c r="S870" s="14"/>
      <c r="T870" s="21">
        <v>0</v>
      </c>
      <c r="U870" s="14"/>
      <c r="V870" s="22">
        <v>0</v>
      </c>
      <c r="W870" s="14"/>
      <c r="X870" s="5" t="str">
        <f t="shared" si="13"/>
        <v>No</v>
      </c>
      <c r="Y870" s="14"/>
      <c r="Z870" s="5"/>
      <c r="AA870" s="14"/>
      <c r="AB870" s="5"/>
      <c r="AC870" s="28"/>
      <c r="AD870" s="5"/>
      <c r="AE870" s="14"/>
      <c r="AF870" s="5"/>
      <c r="AG870" s="7"/>
    </row>
    <row r="871" spans="1:33" s="54" customFormat="1">
      <c r="A871" s="8" t="s">
        <v>4197</v>
      </c>
      <c r="B871" s="8" t="s">
        <v>4198</v>
      </c>
      <c r="C871" s="9" t="s">
        <v>154</v>
      </c>
      <c r="D871" s="185" t="s">
        <v>4199</v>
      </c>
      <c r="E871" s="188" t="s">
        <v>4200</v>
      </c>
      <c r="F871" s="9" t="s">
        <v>1320</v>
      </c>
      <c r="G871" s="9" t="s">
        <v>147</v>
      </c>
      <c r="H871" s="10">
        <v>0</v>
      </c>
      <c r="I871" s="11">
        <v>18</v>
      </c>
      <c r="J871" s="24">
        <v>0</v>
      </c>
      <c r="K871" s="12"/>
      <c r="L871" s="14">
        <v>0</v>
      </c>
      <c r="M871" s="14"/>
      <c r="N871" s="21">
        <v>0</v>
      </c>
      <c r="O871" s="14"/>
      <c r="P871" s="21">
        <v>109901</v>
      </c>
      <c r="Q871" s="14"/>
      <c r="R871" s="21">
        <v>0</v>
      </c>
      <c r="S871" s="14"/>
      <c r="T871" s="21">
        <v>141272</v>
      </c>
      <c r="U871" s="14"/>
      <c r="V871" s="22">
        <v>251173</v>
      </c>
      <c r="W871" s="14"/>
      <c r="X871" s="5" t="str">
        <f t="shared" si="13"/>
        <v>No</v>
      </c>
      <c r="Y871" s="14"/>
      <c r="Z871" s="5"/>
      <c r="AA871" s="14"/>
      <c r="AB871" s="5"/>
      <c r="AC871" s="28"/>
      <c r="AD871" s="5"/>
      <c r="AE871" s="14"/>
      <c r="AF871" s="5"/>
      <c r="AG871" s="7"/>
    </row>
    <row r="872" spans="1:33" s="54" customFormat="1">
      <c r="A872" s="8" t="s">
        <v>2539</v>
      </c>
      <c r="B872" s="8" t="s">
        <v>2540</v>
      </c>
      <c r="C872" s="9" t="s">
        <v>466</v>
      </c>
      <c r="D872" s="185" t="s">
        <v>2541</v>
      </c>
      <c r="E872" s="188" t="s">
        <v>2542</v>
      </c>
      <c r="F872" s="9" t="s">
        <v>157</v>
      </c>
      <c r="G872" s="9" t="s">
        <v>147</v>
      </c>
      <c r="H872" s="10">
        <v>0</v>
      </c>
      <c r="I872" s="11">
        <v>18</v>
      </c>
      <c r="J872" s="24">
        <v>0</v>
      </c>
      <c r="K872" s="12"/>
      <c r="L872" s="14">
        <v>0</v>
      </c>
      <c r="M872" s="14"/>
      <c r="N872" s="21">
        <v>0</v>
      </c>
      <c r="O872" s="14"/>
      <c r="P872" s="21">
        <v>17807</v>
      </c>
      <c r="Q872" s="14"/>
      <c r="R872" s="21">
        <v>0</v>
      </c>
      <c r="S872" s="14"/>
      <c r="T872" s="21">
        <v>160267</v>
      </c>
      <c r="U872" s="14"/>
      <c r="V872" s="22">
        <v>178074</v>
      </c>
      <c r="W872" s="14"/>
      <c r="X872" s="5" t="str">
        <f t="shared" si="13"/>
        <v>No</v>
      </c>
      <c r="Y872" s="14"/>
      <c r="Z872" s="5"/>
      <c r="AA872" s="14"/>
      <c r="AB872" s="5"/>
      <c r="AC872" s="28"/>
      <c r="AD872" s="5"/>
      <c r="AE872" s="14"/>
      <c r="AF872" s="5"/>
      <c r="AG872" s="7"/>
    </row>
    <row r="873" spans="1:33" s="54" customFormat="1">
      <c r="A873" s="8" t="s">
        <v>1655</v>
      </c>
      <c r="B873" s="8" t="s">
        <v>1656</v>
      </c>
      <c r="C873" s="9" t="s">
        <v>178</v>
      </c>
      <c r="D873" s="185" t="s">
        <v>1657</v>
      </c>
      <c r="E873" s="188" t="s">
        <v>1658</v>
      </c>
      <c r="F873" s="9" t="s">
        <v>88</v>
      </c>
      <c r="G873" s="9" t="s">
        <v>147</v>
      </c>
      <c r="H873" s="10">
        <v>0</v>
      </c>
      <c r="I873" s="11">
        <v>18</v>
      </c>
      <c r="J873" s="24">
        <v>0</v>
      </c>
      <c r="K873" s="12"/>
      <c r="L873" s="14">
        <v>0</v>
      </c>
      <c r="M873" s="14"/>
      <c r="N873" s="21">
        <v>0</v>
      </c>
      <c r="O873" s="14"/>
      <c r="P873" s="21">
        <v>0</v>
      </c>
      <c r="Q873" s="14"/>
      <c r="R873" s="21">
        <v>2250</v>
      </c>
      <c r="S873" s="14"/>
      <c r="T873" s="21">
        <v>9000</v>
      </c>
      <c r="U873" s="14"/>
      <c r="V873" s="22">
        <v>11250</v>
      </c>
      <c r="W873" s="14"/>
      <c r="X873" s="5" t="str">
        <f t="shared" si="13"/>
        <v>No</v>
      </c>
      <c r="Y873" s="14"/>
      <c r="Z873" s="5"/>
      <c r="AA873" s="14"/>
      <c r="AB873" s="5"/>
      <c r="AC873" s="28"/>
      <c r="AD873" s="5"/>
      <c r="AE873" s="14"/>
      <c r="AF873" s="5"/>
      <c r="AG873" s="7"/>
    </row>
    <row r="874" spans="1:33" s="54" customFormat="1">
      <c r="A874" s="8" t="s">
        <v>5137</v>
      </c>
      <c r="B874" s="8" t="s">
        <v>6433</v>
      </c>
      <c r="C874" s="9" t="s">
        <v>120</v>
      </c>
      <c r="D874" s="185" t="s">
        <v>5138</v>
      </c>
      <c r="E874" s="188" t="s">
        <v>5139</v>
      </c>
      <c r="F874" s="9" t="s">
        <v>83</v>
      </c>
      <c r="G874" s="9" t="s">
        <v>147</v>
      </c>
      <c r="H874" s="10">
        <v>0</v>
      </c>
      <c r="I874" s="11">
        <v>18</v>
      </c>
      <c r="J874" s="24">
        <v>0</v>
      </c>
      <c r="K874" s="12"/>
      <c r="L874" s="14">
        <v>0</v>
      </c>
      <c r="M874" s="14"/>
      <c r="N874" s="21">
        <v>0</v>
      </c>
      <c r="O874" s="14"/>
      <c r="P874" s="21">
        <v>0</v>
      </c>
      <c r="Q874" s="14"/>
      <c r="R874" s="21">
        <v>0</v>
      </c>
      <c r="S874" s="14"/>
      <c r="T874" s="21">
        <v>0</v>
      </c>
      <c r="U874" s="14"/>
      <c r="V874" s="22">
        <v>0</v>
      </c>
      <c r="W874" s="14"/>
      <c r="X874" s="5" t="str">
        <f t="shared" si="13"/>
        <v>No</v>
      </c>
      <c r="Y874" s="14"/>
      <c r="Z874" s="5"/>
      <c r="AA874" s="14"/>
      <c r="AB874" s="5"/>
      <c r="AC874" s="28"/>
      <c r="AD874" s="5"/>
      <c r="AE874" s="14"/>
      <c r="AF874" s="5"/>
      <c r="AG874" s="7"/>
    </row>
    <row r="875" spans="1:33" s="54" customFormat="1">
      <c r="A875" s="8" t="s">
        <v>5987</v>
      </c>
      <c r="B875" s="8" t="s">
        <v>5541</v>
      </c>
      <c r="C875" s="9" t="s">
        <v>132</v>
      </c>
      <c r="D875" s="185" t="s">
        <v>5542</v>
      </c>
      <c r="E875" s="188" t="s">
        <v>5543</v>
      </c>
      <c r="F875" s="9" t="s">
        <v>1320</v>
      </c>
      <c r="G875" s="9" t="s">
        <v>147</v>
      </c>
      <c r="H875" s="10">
        <v>0</v>
      </c>
      <c r="I875" s="11">
        <v>18</v>
      </c>
      <c r="J875" s="24">
        <v>0</v>
      </c>
      <c r="K875" s="12"/>
      <c r="L875" s="14">
        <v>0</v>
      </c>
      <c r="M875" s="14"/>
      <c r="N875" s="21">
        <v>0</v>
      </c>
      <c r="O875" s="14"/>
      <c r="P875" s="21">
        <v>21560</v>
      </c>
      <c r="Q875" s="14"/>
      <c r="R875" s="21">
        <v>0</v>
      </c>
      <c r="S875" s="14"/>
      <c r="T875" s="21">
        <v>86240</v>
      </c>
      <c r="U875" s="14"/>
      <c r="V875" s="22">
        <v>107800</v>
      </c>
      <c r="W875" s="14"/>
      <c r="X875" s="5" t="str">
        <f t="shared" si="13"/>
        <v>No</v>
      </c>
      <c r="Y875" s="14"/>
      <c r="Z875" s="5"/>
      <c r="AA875" s="14"/>
      <c r="AB875" s="5"/>
      <c r="AC875" s="28"/>
      <c r="AD875" s="5"/>
      <c r="AE875" s="14"/>
      <c r="AF875" s="5"/>
      <c r="AG875" s="7"/>
    </row>
    <row r="876" spans="1:33" s="54" customFormat="1">
      <c r="A876" s="8" t="s">
        <v>703</v>
      </c>
      <c r="B876" s="8" t="s">
        <v>704</v>
      </c>
      <c r="C876" s="9" t="s">
        <v>65</v>
      </c>
      <c r="D876" s="185">
        <v>45</v>
      </c>
      <c r="E876" s="188">
        <v>45</v>
      </c>
      <c r="F876" s="9" t="s">
        <v>83</v>
      </c>
      <c r="G876" s="9" t="s">
        <v>5756</v>
      </c>
      <c r="H876" s="10">
        <v>64513</v>
      </c>
      <c r="I876" s="11">
        <v>18</v>
      </c>
      <c r="J876" s="24">
        <v>0</v>
      </c>
      <c r="K876" s="12"/>
      <c r="L876" s="14">
        <v>0</v>
      </c>
      <c r="M876" s="14"/>
      <c r="N876" s="21">
        <v>0</v>
      </c>
      <c r="O876" s="14"/>
      <c r="P876" s="21">
        <v>65314</v>
      </c>
      <c r="Q876" s="14"/>
      <c r="R876" s="21">
        <v>0</v>
      </c>
      <c r="S876" s="14"/>
      <c r="T876" s="21">
        <v>379389</v>
      </c>
      <c r="U876" s="14"/>
      <c r="V876" s="22">
        <v>444703</v>
      </c>
      <c r="W876" s="14"/>
      <c r="X876" s="5" t="str">
        <f t="shared" si="13"/>
        <v>No</v>
      </c>
      <c r="Y876" s="14"/>
      <c r="Z876" s="5"/>
      <c r="AA876" s="14"/>
      <c r="AB876" s="5"/>
      <c r="AC876" s="28"/>
      <c r="AD876" s="5"/>
      <c r="AE876" s="14"/>
      <c r="AF876" s="5"/>
      <c r="AG876" s="7"/>
    </row>
    <row r="877" spans="1:33" s="54" customFormat="1">
      <c r="A877" s="8" t="s">
        <v>1568</v>
      </c>
      <c r="B877" s="8" t="s">
        <v>6429</v>
      </c>
      <c r="C877" s="9" t="s">
        <v>178</v>
      </c>
      <c r="D877" s="185" t="s">
        <v>1569</v>
      </c>
      <c r="E877" s="188" t="s">
        <v>1570</v>
      </c>
      <c r="F877" s="9" t="s">
        <v>83</v>
      </c>
      <c r="G877" s="9" t="s">
        <v>147</v>
      </c>
      <c r="H877" s="10">
        <v>0</v>
      </c>
      <c r="I877" s="11">
        <v>18</v>
      </c>
      <c r="J877" s="24">
        <v>0</v>
      </c>
      <c r="K877" s="12"/>
      <c r="L877" s="14">
        <v>0</v>
      </c>
      <c r="M877" s="14"/>
      <c r="N877" s="21">
        <v>0</v>
      </c>
      <c r="O877" s="14"/>
      <c r="P877" s="21">
        <v>0</v>
      </c>
      <c r="Q877" s="14"/>
      <c r="R877" s="21">
        <v>30624</v>
      </c>
      <c r="S877" s="14"/>
      <c r="T877" s="21">
        <v>122500</v>
      </c>
      <c r="U877" s="14"/>
      <c r="V877" s="22">
        <v>153124</v>
      </c>
      <c r="W877" s="14"/>
      <c r="X877" s="5" t="str">
        <f t="shared" si="13"/>
        <v>No</v>
      </c>
      <c r="Y877" s="14"/>
      <c r="Z877" s="5"/>
      <c r="AA877" s="14"/>
      <c r="AB877" s="5"/>
      <c r="AC877" s="28"/>
      <c r="AD877" s="5"/>
      <c r="AE877" s="14"/>
      <c r="AF877" s="5"/>
      <c r="AG877" s="7"/>
    </row>
    <row r="878" spans="1:33" s="54" customFormat="1">
      <c r="A878" s="8" t="s">
        <v>5936</v>
      </c>
      <c r="B878" s="8" t="s">
        <v>4463</v>
      </c>
      <c r="C878" s="9" t="s">
        <v>160</v>
      </c>
      <c r="D878" s="185" t="s">
        <v>4464</v>
      </c>
      <c r="E878" s="188" t="s">
        <v>4465</v>
      </c>
      <c r="F878" s="9" t="s">
        <v>157</v>
      </c>
      <c r="G878" s="9" t="s">
        <v>147</v>
      </c>
      <c r="H878" s="10">
        <v>0</v>
      </c>
      <c r="I878" s="11">
        <v>18</v>
      </c>
      <c r="J878" s="24">
        <v>0</v>
      </c>
      <c r="K878" s="12"/>
      <c r="L878" s="14">
        <v>0</v>
      </c>
      <c r="M878" s="14"/>
      <c r="N878" s="21">
        <v>0</v>
      </c>
      <c r="O878" s="14"/>
      <c r="P878" s="21">
        <v>0</v>
      </c>
      <c r="Q878" s="14"/>
      <c r="R878" s="21">
        <v>0</v>
      </c>
      <c r="S878" s="14"/>
      <c r="T878" s="21">
        <v>67497</v>
      </c>
      <c r="U878" s="14"/>
      <c r="V878" s="22">
        <v>67497</v>
      </c>
      <c r="W878" s="14"/>
      <c r="X878" s="5" t="str">
        <f t="shared" si="13"/>
        <v>No</v>
      </c>
      <c r="Y878" s="14"/>
      <c r="Z878" s="5"/>
      <c r="AA878" s="14"/>
      <c r="AB878" s="5"/>
      <c r="AC878" s="28"/>
      <c r="AD878" s="5"/>
      <c r="AE878" s="14"/>
      <c r="AF878" s="5"/>
      <c r="AG878" s="7"/>
    </row>
    <row r="879" spans="1:33" s="54" customFormat="1">
      <c r="A879" s="8" t="s">
        <v>6161</v>
      </c>
      <c r="B879" s="8" t="s">
        <v>665</v>
      </c>
      <c r="C879" s="9" t="s">
        <v>82</v>
      </c>
      <c r="D879" s="185" t="s">
        <v>666</v>
      </c>
      <c r="E879" s="188" t="s">
        <v>667</v>
      </c>
      <c r="F879" s="9" t="s">
        <v>1320</v>
      </c>
      <c r="G879" s="9" t="s">
        <v>147</v>
      </c>
      <c r="H879" s="10">
        <v>0</v>
      </c>
      <c r="I879" s="11">
        <v>18</v>
      </c>
      <c r="J879" s="24">
        <v>0</v>
      </c>
      <c r="K879" s="12"/>
      <c r="L879" s="14">
        <v>0</v>
      </c>
      <c r="M879" s="14"/>
      <c r="N879" s="21">
        <v>0</v>
      </c>
      <c r="O879" s="14"/>
      <c r="P879" s="21">
        <v>0</v>
      </c>
      <c r="Q879" s="14"/>
      <c r="R879" s="21">
        <v>22450</v>
      </c>
      <c r="S879" s="14"/>
      <c r="T879" s="21">
        <v>89798</v>
      </c>
      <c r="U879" s="14"/>
      <c r="V879" s="22">
        <v>112248</v>
      </c>
      <c r="W879" s="14"/>
      <c r="X879" s="5" t="str">
        <f t="shared" si="13"/>
        <v>No</v>
      </c>
      <c r="Y879" s="14"/>
      <c r="Z879" s="5"/>
      <c r="AA879" s="14"/>
      <c r="AB879" s="5"/>
      <c r="AC879" s="28"/>
      <c r="AD879" s="5"/>
      <c r="AE879" s="14"/>
      <c r="AF879" s="5"/>
      <c r="AG879" s="7"/>
    </row>
    <row r="880" spans="1:33" s="54" customFormat="1">
      <c r="A880" s="8" t="s">
        <v>3402</v>
      </c>
      <c r="B880" s="8" t="s">
        <v>2836</v>
      </c>
      <c r="C880" s="9" t="s">
        <v>274</v>
      </c>
      <c r="D880" s="185">
        <v>4170</v>
      </c>
      <c r="E880" s="188">
        <v>40170</v>
      </c>
      <c r="F880" s="9" t="s">
        <v>543</v>
      </c>
      <c r="G880" s="9" t="s">
        <v>5756</v>
      </c>
      <c r="H880" s="10">
        <v>66777</v>
      </c>
      <c r="I880" s="11">
        <v>18</v>
      </c>
      <c r="J880" s="24">
        <v>0</v>
      </c>
      <c r="K880" s="12"/>
      <c r="L880" s="14">
        <v>0</v>
      </c>
      <c r="M880" s="14"/>
      <c r="N880" s="21">
        <v>0</v>
      </c>
      <c r="O880" s="14"/>
      <c r="P880" s="21">
        <v>0</v>
      </c>
      <c r="Q880" s="14"/>
      <c r="R880" s="21">
        <v>256451</v>
      </c>
      <c r="S880" s="14"/>
      <c r="T880" s="21">
        <v>291989</v>
      </c>
      <c r="U880" s="14"/>
      <c r="V880" s="22">
        <v>548440</v>
      </c>
      <c r="W880" s="14"/>
      <c r="X880" s="5" t="str">
        <f t="shared" si="13"/>
        <v>No</v>
      </c>
      <c r="Y880" s="14"/>
      <c r="Z880" s="5"/>
      <c r="AA880" s="14"/>
      <c r="AB880" s="5"/>
      <c r="AC880" s="28"/>
      <c r="AD880" s="5"/>
      <c r="AE880" s="14"/>
      <c r="AF880" s="5"/>
      <c r="AG880" s="7"/>
    </row>
    <row r="881" spans="1:33" s="54" customFormat="1">
      <c r="A881" s="8" t="s">
        <v>2985</v>
      </c>
      <c r="B881" s="8" t="s">
        <v>2986</v>
      </c>
      <c r="C881" s="9" t="s">
        <v>39</v>
      </c>
      <c r="D881" s="185">
        <v>9034</v>
      </c>
      <c r="E881" s="188">
        <v>90034</v>
      </c>
      <c r="F881" s="9" t="s">
        <v>83</v>
      </c>
      <c r="G881" s="9" t="s">
        <v>84</v>
      </c>
      <c r="H881" s="10">
        <v>3629114</v>
      </c>
      <c r="I881" s="11">
        <v>18</v>
      </c>
      <c r="J881" s="24">
        <v>0</v>
      </c>
      <c r="K881" s="12"/>
      <c r="L881" s="14">
        <v>0</v>
      </c>
      <c r="M881" s="14"/>
      <c r="N881" s="21">
        <v>0</v>
      </c>
      <c r="O881" s="14"/>
      <c r="P881" s="21">
        <v>152477</v>
      </c>
      <c r="Q881" s="14"/>
      <c r="R881" s="21">
        <v>0</v>
      </c>
      <c r="S881" s="14"/>
      <c r="T881" s="21">
        <v>397429</v>
      </c>
      <c r="U881" s="14"/>
      <c r="V881" s="22">
        <v>549906</v>
      </c>
      <c r="W881" s="14"/>
      <c r="X881" s="5" t="str">
        <f t="shared" si="13"/>
        <v>No</v>
      </c>
      <c r="Y881" s="14"/>
      <c r="Z881" s="5"/>
      <c r="AA881" s="14"/>
      <c r="AB881" s="5"/>
      <c r="AC881" s="28"/>
      <c r="AD881" s="5"/>
      <c r="AE881" s="14"/>
      <c r="AF881" s="5"/>
      <c r="AG881" s="7"/>
    </row>
    <row r="882" spans="1:33" s="54" customFormat="1">
      <c r="A882" s="8" t="s">
        <v>4151</v>
      </c>
      <c r="B882" s="8" t="s">
        <v>4152</v>
      </c>
      <c r="C882" s="9" t="s">
        <v>120</v>
      </c>
      <c r="D882" s="185">
        <v>6016</v>
      </c>
      <c r="E882" s="188">
        <v>60016</v>
      </c>
      <c r="F882" s="9" t="s">
        <v>83</v>
      </c>
      <c r="G882" s="9" t="s">
        <v>84</v>
      </c>
      <c r="H882" s="10">
        <v>147922</v>
      </c>
      <c r="I882" s="11">
        <v>18</v>
      </c>
      <c r="J882" s="24">
        <v>0</v>
      </c>
      <c r="K882" s="12"/>
      <c r="L882" s="14">
        <v>0</v>
      </c>
      <c r="M882" s="14"/>
      <c r="N882" s="21">
        <v>0</v>
      </c>
      <c r="O882" s="14"/>
      <c r="P882" s="21">
        <v>0</v>
      </c>
      <c r="Q882" s="14"/>
      <c r="R882" s="21">
        <v>0</v>
      </c>
      <c r="S882" s="14"/>
      <c r="T882" s="21">
        <v>1499927</v>
      </c>
      <c r="U882" s="14"/>
      <c r="V882" s="22">
        <v>1499927</v>
      </c>
      <c r="W882" s="14"/>
      <c r="X882" s="5" t="str">
        <f t="shared" si="13"/>
        <v>No</v>
      </c>
      <c r="Y882" s="14"/>
      <c r="Z882" s="5"/>
      <c r="AA882" s="14"/>
      <c r="AB882" s="5"/>
      <c r="AC882" s="28"/>
      <c r="AD882" s="5"/>
      <c r="AE882" s="14"/>
      <c r="AF882" s="5"/>
      <c r="AG882" s="7"/>
    </row>
    <row r="883" spans="1:33" s="54" customFormat="1">
      <c r="A883" s="8" t="s">
        <v>680</v>
      </c>
      <c r="B883" s="8" t="s">
        <v>681</v>
      </c>
      <c r="C883" s="9" t="s">
        <v>454</v>
      </c>
      <c r="D883" s="185">
        <v>8016</v>
      </c>
      <c r="E883" s="188">
        <v>80016</v>
      </c>
      <c r="F883" s="9" t="s">
        <v>83</v>
      </c>
      <c r="G883" s="9" t="s">
        <v>5756</v>
      </c>
      <c r="H883" s="10">
        <v>128124</v>
      </c>
      <c r="I883" s="11">
        <v>18</v>
      </c>
      <c r="J883" s="24">
        <v>0</v>
      </c>
      <c r="K883" s="12"/>
      <c r="L883" s="14">
        <v>0</v>
      </c>
      <c r="M883" s="14"/>
      <c r="N883" s="21">
        <v>0</v>
      </c>
      <c r="O883" s="14"/>
      <c r="P883" s="21">
        <v>443502</v>
      </c>
      <c r="Q883" s="14"/>
      <c r="R883" s="21">
        <v>1013806</v>
      </c>
      <c r="S883" s="14"/>
      <c r="T883" s="21">
        <v>624581</v>
      </c>
      <c r="U883" s="14"/>
      <c r="V883" s="22">
        <v>2081889</v>
      </c>
      <c r="W883" s="14"/>
      <c r="X883" s="5" t="str">
        <f t="shared" si="13"/>
        <v>No</v>
      </c>
      <c r="Y883" s="14"/>
      <c r="Z883" s="5"/>
      <c r="AA883" s="14"/>
      <c r="AB883" s="5"/>
      <c r="AC883" s="28"/>
      <c r="AD883" s="5"/>
      <c r="AE883" s="14"/>
      <c r="AF883" s="5"/>
      <c r="AG883" s="7"/>
    </row>
    <row r="884" spans="1:33" s="54" customFormat="1">
      <c r="A884" s="8" t="s">
        <v>2392</v>
      </c>
      <c r="B884" s="8" t="s">
        <v>2393</v>
      </c>
      <c r="C884" s="9" t="s">
        <v>46</v>
      </c>
      <c r="D884" s="185" t="s">
        <v>2394</v>
      </c>
      <c r="E884" s="188" t="s">
        <v>2395</v>
      </c>
      <c r="F884" s="9" t="s">
        <v>88</v>
      </c>
      <c r="G884" s="9" t="s">
        <v>147</v>
      </c>
      <c r="H884" s="10">
        <v>0</v>
      </c>
      <c r="I884" s="11">
        <v>18</v>
      </c>
      <c r="J884" s="24">
        <v>0</v>
      </c>
      <c r="K884" s="12"/>
      <c r="L884" s="14">
        <v>0</v>
      </c>
      <c r="M884" s="14"/>
      <c r="N884" s="21">
        <v>0</v>
      </c>
      <c r="O884" s="14"/>
      <c r="P884" s="21">
        <v>14752</v>
      </c>
      <c r="Q884" s="14"/>
      <c r="R884" s="21">
        <v>0</v>
      </c>
      <c r="S884" s="14"/>
      <c r="T884" s="21">
        <v>59006</v>
      </c>
      <c r="U884" s="14"/>
      <c r="V884" s="22">
        <v>73758</v>
      </c>
      <c r="W884" s="14"/>
      <c r="X884" s="5" t="str">
        <f t="shared" si="13"/>
        <v>No</v>
      </c>
      <c r="Y884" s="14"/>
      <c r="Z884" s="5"/>
      <c r="AA884" s="14"/>
      <c r="AB884" s="5"/>
      <c r="AC884" s="28"/>
      <c r="AD884" s="5"/>
      <c r="AE884" s="14"/>
      <c r="AF884" s="5"/>
      <c r="AG884" s="7"/>
    </row>
    <row r="885" spans="1:33" s="54" customFormat="1">
      <c r="A885" s="8" t="s">
        <v>3104</v>
      </c>
      <c r="B885" s="8" t="s">
        <v>3105</v>
      </c>
      <c r="C885" s="9" t="s">
        <v>171</v>
      </c>
      <c r="D885" s="185" t="s">
        <v>3106</v>
      </c>
      <c r="E885" s="188" t="s">
        <v>3107</v>
      </c>
      <c r="F885" s="9" t="s">
        <v>83</v>
      </c>
      <c r="G885" s="9" t="s">
        <v>147</v>
      </c>
      <c r="H885" s="10">
        <v>0</v>
      </c>
      <c r="I885" s="11">
        <v>18</v>
      </c>
      <c r="J885" s="24">
        <v>0</v>
      </c>
      <c r="K885" s="12"/>
      <c r="L885" s="14">
        <v>0</v>
      </c>
      <c r="M885" s="14"/>
      <c r="N885" s="21">
        <v>0</v>
      </c>
      <c r="O885" s="14"/>
      <c r="P885" s="21">
        <v>0</v>
      </c>
      <c r="Q885" s="14"/>
      <c r="R885" s="21">
        <v>0</v>
      </c>
      <c r="S885" s="14"/>
      <c r="T885" s="21">
        <v>0</v>
      </c>
      <c r="U885" s="14"/>
      <c r="V885" s="22">
        <v>0</v>
      </c>
      <c r="W885" s="14"/>
      <c r="X885" s="5" t="str">
        <f t="shared" si="13"/>
        <v>No</v>
      </c>
      <c r="Y885" s="14"/>
      <c r="Z885" s="5"/>
      <c r="AA885" s="14"/>
      <c r="AB885" s="5"/>
      <c r="AC885" s="28"/>
      <c r="AD885" s="5"/>
      <c r="AE885" s="14"/>
      <c r="AF885" s="5"/>
      <c r="AG885" s="7"/>
    </row>
    <row r="886" spans="1:33" s="54" customFormat="1">
      <c r="A886" s="8" t="s">
        <v>3409</v>
      </c>
      <c r="B886" s="8" t="s">
        <v>3410</v>
      </c>
      <c r="C886" s="9" t="s">
        <v>34</v>
      </c>
      <c r="D886" s="185" t="s">
        <v>3411</v>
      </c>
      <c r="E886" s="188" t="s">
        <v>3412</v>
      </c>
      <c r="F886" s="9" t="s">
        <v>157</v>
      </c>
      <c r="G886" s="9" t="s">
        <v>147</v>
      </c>
      <c r="H886" s="10">
        <v>0</v>
      </c>
      <c r="I886" s="11">
        <v>18</v>
      </c>
      <c r="J886" s="24">
        <v>0</v>
      </c>
      <c r="K886" s="12"/>
      <c r="L886" s="14">
        <v>0</v>
      </c>
      <c r="M886" s="14"/>
      <c r="N886" s="21">
        <v>0</v>
      </c>
      <c r="O886" s="14"/>
      <c r="P886" s="21">
        <v>37429</v>
      </c>
      <c r="Q886" s="14"/>
      <c r="R886" s="21">
        <v>0</v>
      </c>
      <c r="S886" s="14"/>
      <c r="T886" s="21">
        <v>149714</v>
      </c>
      <c r="U886" s="14"/>
      <c r="V886" s="22">
        <v>187143</v>
      </c>
      <c r="W886" s="14"/>
      <c r="X886" s="5" t="str">
        <f t="shared" si="13"/>
        <v>No</v>
      </c>
      <c r="Y886" s="14"/>
      <c r="Z886" s="5"/>
      <c r="AA886" s="14"/>
      <c r="AB886" s="5"/>
      <c r="AC886" s="28"/>
      <c r="AD886" s="5"/>
      <c r="AE886" s="14"/>
      <c r="AF886" s="5"/>
      <c r="AG886" s="7"/>
    </row>
    <row r="887" spans="1:33" s="54" customFormat="1">
      <c r="A887" s="8" t="s">
        <v>3042</v>
      </c>
      <c r="B887" s="8" t="s">
        <v>3043</v>
      </c>
      <c r="C887" s="9" t="s">
        <v>233</v>
      </c>
      <c r="D887" s="185" t="s">
        <v>3044</v>
      </c>
      <c r="E887" s="188" t="s">
        <v>3045</v>
      </c>
      <c r="F887" s="9" t="s">
        <v>88</v>
      </c>
      <c r="G887" s="9" t="s">
        <v>147</v>
      </c>
      <c r="H887" s="10">
        <v>0</v>
      </c>
      <c r="I887" s="11">
        <v>18</v>
      </c>
      <c r="J887" s="24">
        <v>0</v>
      </c>
      <c r="K887" s="12"/>
      <c r="L887" s="14">
        <v>0</v>
      </c>
      <c r="M887" s="14"/>
      <c r="N887" s="21">
        <v>0</v>
      </c>
      <c r="O887" s="14"/>
      <c r="P887" s="21">
        <v>22037</v>
      </c>
      <c r="Q887" s="14"/>
      <c r="R887" s="21">
        <v>34309</v>
      </c>
      <c r="S887" s="14"/>
      <c r="T887" s="21">
        <v>137234</v>
      </c>
      <c r="U887" s="14"/>
      <c r="V887" s="22">
        <v>193580</v>
      </c>
      <c r="W887" s="14"/>
      <c r="X887" s="5" t="str">
        <f t="shared" si="13"/>
        <v>No</v>
      </c>
      <c r="Y887" s="14"/>
      <c r="Z887" s="5"/>
      <c r="AA887" s="14"/>
      <c r="AB887" s="5"/>
      <c r="AC887" s="28"/>
      <c r="AD887" s="5"/>
      <c r="AE887" s="14"/>
      <c r="AF887" s="5"/>
      <c r="AG887" s="7"/>
    </row>
    <row r="888" spans="1:33" s="54" customFormat="1">
      <c r="A888" s="8" t="s">
        <v>6573</v>
      </c>
      <c r="B888" s="8" t="s">
        <v>5140</v>
      </c>
      <c r="C888" s="9" t="s">
        <v>120</v>
      </c>
      <c r="D888" s="185" t="s">
        <v>5141</v>
      </c>
      <c r="E888" s="188" t="s">
        <v>5142</v>
      </c>
      <c r="F888" s="9" t="s">
        <v>125</v>
      </c>
      <c r="G888" s="9" t="s">
        <v>147</v>
      </c>
      <c r="H888" s="10">
        <v>0</v>
      </c>
      <c r="I888" s="11">
        <v>18</v>
      </c>
      <c r="J888" s="24">
        <v>0</v>
      </c>
      <c r="K888" s="12"/>
      <c r="L888" s="14">
        <v>0</v>
      </c>
      <c r="M888" s="14"/>
      <c r="N888" s="21">
        <v>0</v>
      </c>
      <c r="O888" s="14"/>
      <c r="P888" s="21">
        <v>0</v>
      </c>
      <c r="Q888" s="14"/>
      <c r="R888" s="21">
        <v>0</v>
      </c>
      <c r="S888" s="14"/>
      <c r="T888" s="21">
        <v>83901</v>
      </c>
      <c r="U888" s="14"/>
      <c r="V888" s="22">
        <v>83901</v>
      </c>
      <c r="W888" s="14"/>
      <c r="X888" s="5" t="str">
        <f t="shared" si="13"/>
        <v>No</v>
      </c>
      <c r="Y888" s="14"/>
      <c r="Z888" s="5"/>
      <c r="AA888" s="14"/>
      <c r="AB888" s="5"/>
      <c r="AC888" s="28"/>
      <c r="AD888" s="5"/>
      <c r="AE888" s="14"/>
      <c r="AF888" s="5"/>
      <c r="AG888" s="7"/>
    </row>
    <row r="889" spans="1:33" s="54" customFormat="1">
      <c r="A889" s="8" t="s">
        <v>1627</v>
      </c>
      <c r="B889" s="8" t="s">
        <v>1628</v>
      </c>
      <c r="C889" s="9" t="s">
        <v>178</v>
      </c>
      <c r="D889" s="185" t="s">
        <v>1629</v>
      </c>
      <c r="E889" s="188" t="s">
        <v>1630</v>
      </c>
      <c r="F889" s="9" t="s">
        <v>83</v>
      </c>
      <c r="G889" s="9" t="s">
        <v>147</v>
      </c>
      <c r="H889" s="10">
        <v>0</v>
      </c>
      <c r="I889" s="11">
        <v>18</v>
      </c>
      <c r="J889" s="24">
        <v>0</v>
      </c>
      <c r="K889" s="12"/>
      <c r="L889" s="14">
        <v>0</v>
      </c>
      <c r="M889" s="14"/>
      <c r="N889" s="21">
        <v>0</v>
      </c>
      <c r="O889" s="14"/>
      <c r="P889" s="21">
        <v>0</v>
      </c>
      <c r="Q889" s="14"/>
      <c r="R889" s="21">
        <v>6678</v>
      </c>
      <c r="S889" s="14"/>
      <c r="T889" s="21">
        <v>26712</v>
      </c>
      <c r="U889" s="14"/>
      <c r="V889" s="22">
        <v>33390</v>
      </c>
      <c r="W889" s="14"/>
      <c r="X889" s="5" t="str">
        <f t="shared" si="13"/>
        <v>No</v>
      </c>
      <c r="Y889" s="14"/>
      <c r="Z889" s="5"/>
      <c r="AA889" s="14"/>
      <c r="AB889" s="5"/>
      <c r="AC889" s="28"/>
      <c r="AD889" s="5"/>
      <c r="AE889" s="14"/>
      <c r="AF889" s="5"/>
      <c r="AG889" s="7"/>
    </row>
    <row r="890" spans="1:33" s="54" customFormat="1">
      <c r="A890" s="8" t="s">
        <v>3625</v>
      </c>
      <c r="B890" s="8" t="s">
        <v>3626</v>
      </c>
      <c r="C890" s="9" t="s">
        <v>168</v>
      </c>
      <c r="D890" s="185">
        <v>46</v>
      </c>
      <c r="E890" s="188">
        <v>46</v>
      </c>
      <c r="F890" s="9" t="s">
        <v>83</v>
      </c>
      <c r="G890" s="9" t="s">
        <v>84</v>
      </c>
      <c r="H890" s="10">
        <v>1849898</v>
      </c>
      <c r="I890" s="11">
        <v>18</v>
      </c>
      <c r="J890" s="24">
        <v>0</v>
      </c>
      <c r="K890" s="12"/>
      <c r="L890" s="14">
        <v>0</v>
      </c>
      <c r="M890" s="14"/>
      <c r="N890" s="21">
        <v>0</v>
      </c>
      <c r="O890" s="14"/>
      <c r="P890" s="21">
        <v>114047</v>
      </c>
      <c r="Q890" s="14"/>
      <c r="R890" s="21">
        <v>0</v>
      </c>
      <c r="S890" s="14"/>
      <c r="T890" s="21">
        <v>706175</v>
      </c>
      <c r="U890" s="14"/>
      <c r="V890" s="22">
        <v>820222</v>
      </c>
      <c r="W890" s="14"/>
      <c r="X890" s="5" t="str">
        <f t="shared" si="13"/>
        <v>No</v>
      </c>
      <c r="Y890" s="14"/>
      <c r="Z890" s="5"/>
      <c r="AA890" s="14"/>
      <c r="AB890" s="5"/>
      <c r="AC890" s="28"/>
      <c r="AD890" s="5"/>
      <c r="AE890" s="14"/>
      <c r="AF890" s="5"/>
      <c r="AG890" s="7"/>
    </row>
    <row r="891" spans="1:33" s="54" customFormat="1">
      <c r="A891" s="8" t="s">
        <v>1575</v>
      </c>
      <c r="B891" s="8" t="s">
        <v>105</v>
      </c>
      <c r="C891" s="9" t="s">
        <v>178</v>
      </c>
      <c r="D891" s="185" t="s">
        <v>1576</v>
      </c>
      <c r="E891" s="188" t="s">
        <v>1577</v>
      </c>
      <c r="F891" s="9" t="s">
        <v>83</v>
      </c>
      <c r="G891" s="9" t="s">
        <v>147</v>
      </c>
      <c r="H891" s="10">
        <v>0</v>
      </c>
      <c r="I891" s="11">
        <v>18</v>
      </c>
      <c r="J891" s="24">
        <v>0</v>
      </c>
      <c r="K891" s="12"/>
      <c r="L891" s="14">
        <v>0</v>
      </c>
      <c r="M891" s="14"/>
      <c r="N891" s="21">
        <v>0</v>
      </c>
      <c r="O891" s="14"/>
      <c r="P891" s="21">
        <v>0</v>
      </c>
      <c r="Q891" s="14"/>
      <c r="R891" s="21">
        <v>0</v>
      </c>
      <c r="S891" s="14"/>
      <c r="T891" s="21">
        <v>0</v>
      </c>
      <c r="U891" s="14"/>
      <c r="V891" s="22">
        <v>0</v>
      </c>
      <c r="W891" s="14"/>
      <c r="X891" s="5" t="str">
        <f t="shared" si="13"/>
        <v>No</v>
      </c>
      <c r="Y891" s="14"/>
      <c r="Z891" s="5"/>
      <c r="AA891" s="14"/>
      <c r="AB891" s="5"/>
      <c r="AC891" s="28"/>
      <c r="AD891" s="5"/>
      <c r="AE891" s="14"/>
      <c r="AF891" s="5"/>
      <c r="AG891" s="7"/>
    </row>
    <row r="892" spans="1:33" s="54" customFormat="1">
      <c r="A892" s="8" t="s">
        <v>5963</v>
      </c>
      <c r="B892" s="8" t="s">
        <v>195</v>
      </c>
      <c r="C892" s="9" t="s">
        <v>141</v>
      </c>
      <c r="D892" s="185">
        <v>3069</v>
      </c>
      <c r="E892" s="188" t="s">
        <v>5964</v>
      </c>
      <c r="F892" s="9" t="s">
        <v>83</v>
      </c>
      <c r="G892" s="9" t="s">
        <v>147</v>
      </c>
      <c r="H892" s="10">
        <v>0</v>
      </c>
      <c r="I892" s="11">
        <v>18</v>
      </c>
      <c r="J892" s="24">
        <v>0</v>
      </c>
      <c r="K892" s="12"/>
      <c r="L892" s="14">
        <v>0</v>
      </c>
      <c r="M892" s="14"/>
      <c r="N892" s="21">
        <v>0</v>
      </c>
      <c r="O892" s="14"/>
      <c r="P892" s="21">
        <v>58174</v>
      </c>
      <c r="Q892" s="14"/>
      <c r="R892" s="21">
        <v>470722</v>
      </c>
      <c r="S892" s="14"/>
      <c r="T892" s="21">
        <v>1163471</v>
      </c>
      <c r="U892" s="14"/>
      <c r="V892" s="22">
        <v>1692367</v>
      </c>
      <c r="W892" s="14"/>
      <c r="X892" s="5" t="str">
        <f t="shared" si="13"/>
        <v>No</v>
      </c>
      <c r="Y892" s="14"/>
      <c r="Z892" s="5"/>
      <c r="AA892" s="14"/>
      <c r="AB892" s="5"/>
      <c r="AC892" s="28"/>
      <c r="AD892" s="5"/>
      <c r="AE892" s="14"/>
      <c r="AF892" s="5"/>
      <c r="AG892" s="7"/>
    </row>
    <row r="893" spans="1:33" s="54" customFormat="1">
      <c r="A893" s="8" t="s">
        <v>995</v>
      </c>
      <c r="B893" s="8" t="s">
        <v>996</v>
      </c>
      <c r="C893" s="9" t="s">
        <v>129</v>
      </c>
      <c r="D893" s="185" t="s">
        <v>997</v>
      </c>
      <c r="E893" s="188" t="s">
        <v>998</v>
      </c>
      <c r="F893" s="9" t="s">
        <v>83</v>
      </c>
      <c r="G893" s="9" t="s">
        <v>147</v>
      </c>
      <c r="H893" s="10">
        <v>0</v>
      </c>
      <c r="I893" s="11">
        <v>18</v>
      </c>
      <c r="J893" s="24">
        <v>0</v>
      </c>
      <c r="K893" s="12"/>
      <c r="L893" s="14">
        <v>0</v>
      </c>
      <c r="M893" s="14"/>
      <c r="N893" s="21">
        <v>0</v>
      </c>
      <c r="O893" s="14"/>
      <c r="P893" s="21">
        <v>30773</v>
      </c>
      <c r="Q893" s="14"/>
      <c r="R893" s="21">
        <v>30773</v>
      </c>
      <c r="S893" s="14"/>
      <c r="T893" s="21">
        <v>246183</v>
      </c>
      <c r="U893" s="14"/>
      <c r="V893" s="22">
        <v>307729</v>
      </c>
      <c r="W893" s="14"/>
      <c r="X893" s="5" t="str">
        <f t="shared" si="13"/>
        <v>No</v>
      </c>
      <c r="Y893" s="14"/>
      <c r="Z893" s="5"/>
      <c r="AA893" s="14"/>
      <c r="AB893" s="5"/>
      <c r="AC893" s="28"/>
      <c r="AD893" s="5"/>
      <c r="AE893" s="14"/>
      <c r="AF893" s="5"/>
      <c r="AG893" s="7"/>
    </row>
    <row r="894" spans="1:33" s="54" customFormat="1">
      <c r="A894" s="8" t="s">
        <v>6007</v>
      </c>
      <c r="B894" s="8" t="s">
        <v>3622</v>
      </c>
      <c r="C894" s="9" t="s">
        <v>120</v>
      </c>
      <c r="D894" s="185"/>
      <c r="E894" s="188" t="s">
        <v>6008</v>
      </c>
      <c r="F894" s="9" t="s">
        <v>83</v>
      </c>
      <c r="G894" s="9" t="s">
        <v>147</v>
      </c>
      <c r="H894" s="10">
        <v>0</v>
      </c>
      <c r="I894" s="11">
        <v>17</v>
      </c>
      <c r="J894" s="24">
        <v>0</v>
      </c>
      <c r="K894" s="12"/>
      <c r="L894" s="14">
        <v>0</v>
      </c>
      <c r="M894" s="14"/>
      <c r="N894" s="21">
        <v>0</v>
      </c>
      <c r="O894" s="14"/>
      <c r="P894" s="21">
        <v>0</v>
      </c>
      <c r="Q894" s="14"/>
      <c r="R894" s="21">
        <v>19796</v>
      </c>
      <c r="S894" s="14"/>
      <c r="T894" s="21">
        <v>293666</v>
      </c>
      <c r="U894" s="14"/>
      <c r="V894" s="22">
        <v>313462</v>
      </c>
      <c r="W894" s="14"/>
      <c r="X894" s="5" t="str">
        <f t="shared" si="13"/>
        <v>No</v>
      </c>
      <c r="Y894" s="14"/>
      <c r="Z894" s="5"/>
      <c r="AA894" s="14"/>
      <c r="AB894" s="5"/>
      <c r="AC894" s="28"/>
      <c r="AD894" s="5"/>
      <c r="AE894" s="14"/>
      <c r="AF894" s="5"/>
      <c r="AG894" s="7"/>
    </row>
    <row r="895" spans="1:33" s="54" customFormat="1">
      <c r="A895" s="8" t="s">
        <v>3004</v>
      </c>
      <c r="B895" s="8" t="s">
        <v>283</v>
      </c>
      <c r="C895" s="9" t="s">
        <v>217</v>
      </c>
      <c r="D895" s="185" t="s">
        <v>3005</v>
      </c>
      <c r="E895" s="188" t="s">
        <v>3006</v>
      </c>
      <c r="F895" s="9" t="s">
        <v>83</v>
      </c>
      <c r="G895" s="9" t="s">
        <v>147</v>
      </c>
      <c r="H895" s="10">
        <v>0</v>
      </c>
      <c r="I895" s="11">
        <v>17</v>
      </c>
      <c r="J895" s="24">
        <v>0</v>
      </c>
      <c r="K895" s="12"/>
      <c r="L895" s="14">
        <v>0</v>
      </c>
      <c r="M895" s="14"/>
      <c r="N895" s="21">
        <v>0</v>
      </c>
      <c r="O895" s="14"/>
      <c r="P895" s="21">
        <v>19221</v>
      </c>
      <c r="Q895" s="14"/>
      <c r="R895" s="21">
        <v>6547</v>
      </c>
      <c r="S895" s="14"/>
      <c r="T895" s="21">
        <v>94954</v>
      </c>
      <c r="U895" s="14"/>
      <c r="V895" s="22">
        <v>120722</v>
      </c>
      <c r="W895" s="14"/>
      <c r="X895" s="5" t="str">
        <f t="shared" si="13"/>
        <v>No</v>
      </c>
      <c r="Y895" s="14"/>
      <c r="Z895" s="5"/>
      <c r="AA895" s="14"/>
      <c r="AB895" s="5"/>
      <c r="AC895" s="28"/>
      <c r="AD895" s="5"/>
      <c r="AE895" s="14"/>
      <c r="AF895" s="5"/>
      <c r="AG895" s="7"/>
    </row>
    <row r="896" spans="1:33" s="54" customFormat="1">
      <c r="A896" s="8" t="s">
        <v>5525</v>
      </c>
      <c r="B896" s="8" t="s">
        <v>5526</v>
      </c>
      <c r="C896" s="9" t="s">
        <v>132</v>
      </c>
      <c r="D896" s="185" t="s">
        <v>5527</v>
      </c>
      <c r="E896" s="188" t="s">
        <v>5528</v>
      </c>
      <c r="F896" s="9" t="s">
        <v>157</v>
      </c>
      <c r="G896" s="9" t="s">
        <v>147</v>
      </c>
      <c r="H896" s="10">
        <v>0</v>
      </c>
      <c r="I896" s="11">
        <v>17</v>
      </c>
      <c r="J896" s="24">
        <v>0</v>
      </c>
      <c r="K896" s="12"/>
      <c r="L896" s="14">
        <v>0</v>
      </c>
      <c r="M896" s="14"/>
      <c r="N896" s="21">
        <v>0</v>
      </c>
      <c r="O896" s="14"/>
      <c r="P896" s="21">
        <v>51900</v>
      </c>
      <c r="Q896" s="14"/>
      <c r="R896" s="21">
        <v>0</v>
      </c>
      <c r="S896" s="14"/>
      <c r="T896" s="21">
        <v>207600</v>
      </c>
      <c r="U896" s="14"/>
      <c r="V896" s="22">
        <v>259500</v>
      </c>
      <c r="W896" s="14"/>
      <c r="X896" s="5" t="str">
        <f t="shared" si="13"/>
        <v>No</v>
      </c>
      <c r="Y896" s="14"/>
      <c r="Z896" s="5"/>
      <c r="AA896" s="14"/>
      <c r="AB896" s="5"/>
      <c r="AC896" s="28"/>
      <c r="AD896" s="5"/>
      <c r="AE896" s="14"/>
      <c r="AF896" s="5"/>
      <c r="AG896" s="7"/>
    </row>
    <row r="897" spans="1:33" s="54" customFormat="1">
      <c r="A897" s="8" t="s">
        <v>1818</v>
      </c>
      <c r="B897" s="8" t="s">
        <v>1187</v>
      </c>
      <c r="C897" s="9" t="s">
        <v>171</v>
      </c>
      <c r="D897" s="185">
        <v>4232</v>
      </c>
      <c r="E897" s="188">
        <v>40232</v>
      </c>
      <c r="F897" s="9" t="s">
        <v>138</v>
      </c>
      <c r="G897" s="9" t="s">
        <v>84</v>
      </c>
      <c r="H897" s="10">
        <v>1510516</v>
      </c>
      <c r="I897" s="11">
        <v>17</v>
      </c>
      <c r="J897" s="24">
        <v>0</v>
      </c>
      <c r="K897" s="12"/>
      <c r="L897" s="14">
        <v>0</v>
      </c>
      <c r="M897" s="14"/>
      <c r="N897" s="21">
        <v>0</v>
      </c>
      <c r="O897" s="14"/>
      <c r="P897" s="21">
        <v>14570402</v>
      </c>
      <c r="Q897" s="14"/>
      <c r="R897" s="21">
        <v>56295659</v>
      </c>
      <c r="S897" s="14"/>
      <c r="T897" s="21">
        <v>45258333</v>
      </c>
      <c r="U897" s="14"/>
      <c r="V897" s="22">
        <v>116124394</v>
      </c>
      <c r="W897" s="14"/>
      <c r="X897" s="5" t="str">
        <f t="shared" si="13"/>
        <v>No</v>
      </c>
      <c r="Y897" s="14"/>
      <c r="Z897" s="5"/>
      <c r="AA897" s="14"/>
      <c r="AB897" s="5"/>
      <c r="AC897" s="28"/>
      <c r="AD897" s="5"/>
      <c r="AE897" s="14"/>
      <c r="AF897" s="5"/>
      <c r="AG897" s="7"/>
    </row>
    <row r="898" spans="1:33" s="54" customFormat="1">
      <c r="A898" s="8" t="s">
        <v>4726</v>
      </c>
      <c r="B898" s="8" t="s">
        <v>6431</v>
      </c>
      <c r="C898" s="9" t="s">
        <v>79</v>
      </c>
      <c r="D898" s="185" t="s">
        <v>4727</v>
      </c>
      <c r="E898" s="188" t="s">
        <v>4728</v>
      </c>
      <c r="F898" s="9" t="s">
        <v>83</v>
      </c>
      <c r="G898" s="9" t="s">
        <v>147</v>
      </c>
      <c r="H898" s="10">
        <v>0</v>
      </c>
      <c r="I898" s="11">
        <v>17</v>
      </c>
      <c r="J898" s="24">
        <v>0</v>
      </c>
      <c r="K898" s="12"/>
      <c r="L898" s="14">
        <v>0</v>
      </c>
      <c r="M898" s="14"/>
      <c r="N898" s="21">
        <v>0</v>
      </c>
      <c r="O898" s="14"/>
      <c r="P898" s="21">
        <v>0</v>
      </c>
      <c r="Q898" s="14"/>
      <c r="R898" s="21">
        <v>0</v>
      </c>
      <c r="S898" s="14"/>
      <c r="T898" s="21">
        <v>0</v>
      </c>
      <c r="U898" s="14"/>
      <c r="V898" s="22">
        <v>0</v>
      </c>
      <c r="W898" s="14"/>
      <c r="X898" s="5" t="str">
        <f t="shared" si="13"/>
        <v>No</v>
      </c>
      <c r="Y898" s="14"/>
      <c r="Z898" s="5"/>
      <c r="AA898" s="14"/>
      <c r="AB898" s="5"/>
      <c r="AC898" s="28"/>
      <c r="AD898" s="5"/>
      <c r="AE898" s="14"/>
      <c r="AF898" s="5"/>
      <c r="AG898" s="7"/>
    </row>
    <row r="899" spans="1:33" s="54" customFormat="1">
      <c r="A899" s="8" t="s">
        <v>1216</v>
      </c>
      <c r="B899" s="8" t="s">
        <v>1217</v>
      </c>
      <c r="C899" s="9" t="s">
        <v>154</v>
      </c>
      <c r="D899" s="185">
        <v>4237</v>
      </c>
      <c r="E899" s="188">
        <v>40237</v>
      </c>
      <c r="F899" s="9" t="s">
        <v>157</v>
      </c>
      <c r="G899" s="9" t="s">
        <v>5756</v>
      </c>
      <c r="H899" s="10">
        <v>1249442</v>
      </c>
      <c r="I899" s="11">
        <v>17</v>
      </c>
      <c r="J899" s="24">
        <v>0</v>
      </c>
      <c r="K899" s="12"/>
      <c r="L899" s="14">
        <v>0</v>
      </c>
      <c r="M899" s="14"/>
      <c r="N899" s="21">
        <v>0</v>
      </c>
      <c r="O899" s="14"/>
      <c r="P899" s="21">
        <v>9394</v>
      </c>
      <c r="Q899" s="14"/>
      <c r="R899" s="21">
        <v>25104</v>
      </c>
      <c r="S899" s="14"/>
      <c r="T899" s="21">
        <v>137992</v>
      </c>
      <c r="U899" s="14"/>
      <c r="V899" s="22">
        <v>172490</v>
      </c>
      <c r="W899" s="14"/>
      <c r="X899" s="5" t="str">
        <f t="shared" ref="X899:X962" si="14">IF(W899&amp;U899&amp;S899&amp;Q899&amp;O899&amp;M899&amp;K899&lt;&gt;"","Yes","No")</f>
        <v>No</v>
      </c>
      <c r="Y899" s="14"/>
      <c r="Z899" s="5"/>
      <c r="AA899" s="14"/>
      <c r="AB899" s="5"/>
      <c r="AC899" s="28"/>
      <c r="AD899" s="5"/>
      <c r="AE899" s="14"/>
      <c r="AF899" s="5"/>
      <c r="AG899" s="7"/>
    </row>
    <row r="900" spans="1:33" s="54" customFormat="1">
      <c r="A900" s="8" t="s">
        <v>1483</v>
      </c>
      <c r="B900" s="8" t="s">
        <v>6435</v>
      </c>
      <c r="C900" s="9" t="s">
        <v>178</v>
      </c>
      <c r="D900" s="185" t="s">
        <v>1484</v>
      </c>
      <c r="E900" s="188" t="s">
        <v>1485</v>
      </c>
      <c r="F900" s="9" t="s">
        <v>83</v>
      </c>
      <c r="G900" s="9" t="s">
        <v>147</v>
      </c>
      <c r="H900" s="10">
        <v>0</v>
      </c>
      <c r="I900" s="11">
        <v>17</v>
      </c>
      <c r="J900" s="24">
        <v>0</v>
      </c>
      <c r="K900" s="12"/>
      <c r="L900" s="14">
        <v>0</v>
      </c>
      <c r="M900" s="14"/>
      <c r="N900" s="21">
        <v>0</v>
      </c>
      <c r="O900" s="14"/>
      <c r="P900" s="21">
        <v>0</v>
      </c>
      <c r="Q900" s="14"/>
      <c r="R900" s="21">
        <v>39853</v>
      </c>
      <c r="S900" s="14"/>
      <c r="T900" s="21">
        <v>159411</v>
      </c>
      <c r="U900" s="14"/>
      <c r="V900" s="22">
        <v>199264</v>
      </c>
      <c r="W900" s="14"/>
      <c r="X900" s="5" t="str">
        <f t="shared" si="14"/>
        <v>No</v>
      </c>
      <c r="Y900" s="14"/>
      <c r="Z900" s="5"/>
      <c r="AA900" s="14"/>
      <c r="AB900" s="5"/>
      <c r="AC900" s="28"/>
      <c r="AD900" s="5"/>
      <c r="AE900" s="14"/>
      <c r="AF900" s="5"/>
      <c r="AG900" s="7"/>
    </row>
    <row r="901" spans="1:33" s="54" customFormat="1">
      <c r="A901" s="8" t="s">
        <v>3956</v>
      </c>
      <c r="B901" s="8" t="s">
        <v>675</v>
      </c>
      <c r="C901" s="9" t="s">
        <v>278</v>
      </c>
      <c r="D901" s="185" t="s">
        <v>3957</v>
      </c>
      <c r="E901" s="188" t="s">
        <v>3958</v>
      </c>
      <c r="F901" s="9" t="s">
        <v>83</v>
      </c>
      <c r="G901" s="9" t="s">
        <v>147</v>
      </c>
      <c r="H901" s="10">
        <v>0</v>
      </c>
      <c r="I901" s="11">
        <v>17</v>
      </c>
      <c r="J901" s="24">
        <v>0</v>
      </c>
      <c r="K901" s="12"/>
      <c r="L901" s="14">
        <v>0</v>
      </c>
      <c r="M901" s="14"/>
      <c r="N901" s="21">
        <v>0</v>
      </c>
      <c r="O901" s="14"/>
      <c r="P901" s="21">
        <v>0</v>
      </c>
      <c r="Q901" s="14"/>
      <c r="R901" s="21">
        <v>0</v>
      </c>
      <c r="S901" s="14"/>
      <c r="T901" s="21">
        <v>0</v>
      </c>
      <c r="U901" s="14"/>
      <c r="V901" s="22">
        <v>0</v>
      </c>
      <c r="W901" s="14"/>
      <c r="X901" s="5" t="str">
        <f t="shared" si="14"/>
        <v>No</v>
      </c>
      <c r="Y901" s="14"/>
      <c r="Z901" s="5"/>
      <c r="AA901" s="14"/>
      <c r="AB901" s="5"/>
      <c r="AC901" s="28"/>
      <c r="AD901" s="5"/>
      <c r="AE901" s="14"/>
      <c r="AF901" s="5"/>
      <c r="AG901" s="7"/>
    </row>
    <row r="902" spans="1:33" s="54" customFormat="1">
      <c r="A902" s="8" t="s">
        <v>3097</v>
      </c>
      <c r="B902" s="8" t="s">
        <v>6446</v>
      </c>
      <c r="C902" s="9" t="s">
        <v>171</v>
      </c>
      <c r="D902" s="185" t="s">
        <v>3098</v>
      </c>
      <c r="E902" s="188" t="s">
        <v>3099</v>
      </c>
      <c r="F902" s="9" t="s">
        <v>88</v>
      </c>
      <c r="G902" s="9" t="s">
        <v>147</v>
      </c>
      <c r="H902" s="10">
        <v>0</v>
      </c>
      <c r="I902" s="11">
        <v>17</v>
      </c>
      <c r="J902" s="24">
        <v>0</v>
      </c>
      <c r="K902" s="12"/>
      <c r="L902" s="14">
        <v>8500</v>
      </c>
      <c r="M902" s="14"/>
      <c r="N902" s="21">
        <v>0</v>
      </c>
      <c r="O902" s="14"/>
      <c r="P902" s="21">
        <v>9939</v>
      </c>
      <c r="Q902" s="14"/>
      <c r="R902" s="21">
        <v>105679</v>
      </c>
      <c r="S902" s="14"/>
      <c r="T902" s="21">
        <v>138323</v>
      </c>
      <c r="U902" s="14"/>
      <c r="V902" s="22">
        <v>262441</v>
      </c>
      <c r="W902" s="14"/>
      <c r="X902" s="5" t="str">
        <f t="shared" si="14"/>
        <v>No</v>
      </c>
      <c r="Y902" s="14"/>
      <c r="Z902" s="5"/>
      <c r="AA902" s="14"/>
      <c r="AB902" s="5"/>
      <c r="AC902" s="28"/>
      <c r="AD902" s="5"/>
      <c r="AE902" s="14"/>
      <c r="AF902" s="5"/>
      <c r="AG902" s="7"/>
    </row>
    <row r="903" spans="1:33" s="54" customFormat="1">
      <c r="A903" s="8" t="s">
        <v>3385</v>
      </c>
      <c r="B903" s="8" t="s">
        <v>3207</v>
      </c>
      <c r="C903" s="9" t="s">
        <v>466</v>
      </c>
      <c r="D903" s="185">
        <v>5169</v>
      </c>
      <c r="E903" s="188">
        <v>50169</v>
      </c>
      <c r="F903" s="9" t="s">
        <v>83</v>
      </c>
      <c r="G903" s="9" t="s">
        <v>84</v>
      </c>
      <c r="H903" s="10">
        <v>724091</v>
      </c>
      <c r="I903" s="11">
        <v>17</v>
      </c>
      <c r="J903" s="24">
        <v>0</v>
      </c>
      <c r="K903" s="12"/>
      <c r="L903" s="14">
        <v>0</v>
      </c>
      <c r="M903" s="14"/>
      <c r="N903" s="21">
        <v>0</v>
      </c>
      <c r="O903" s="14"/>
      <c r="P903" s="21">
        <v>38364</v>
      </c>
      <c r="Q903" s="14"/>
      <c r="R903" s="21">
        <v>0</v>
      </c>
      <c r="S903" s="14"/>
      <c r="T903" s="21">
        <v>153456</v>
      </c>
      <c r="U903" s="14"/>
      <c r="V903" s="22">
        <v>191820</v>
      </c>
      <c r="W903" s="14"/>
      <c r="X903" s="5" t="str">
        <f t="shared" si="14"/>
        <v>No</v>
      </c>
      <c r="Y903" s="14"/>
      <c r="Z903" s="5"/>
      <c r="AA903" s="14"/>
      <c r="AB903" s="5"/>
      <c r="AC903" s="28"/>
      <c r="AD903" s="5"/>
      <c r="AE903" s="14"/>
      <c r="AF903" s="5"/>
      <c r="AG903" s="7"/>
    </row>
    <row r="904" spans="1:33" s="54" customFormat="1">
      <c r="A904" s="8" t="s">
        <v>359</v>
      </c>
      <c r="B904" s="8" t="s">
        <v>360</v>
      </c>
      <c r="C904" s="9" t="s">
        <v>73</v>
      </c>
      <c r="D904" s="185" t="s">
        <v>361</v>
      </c>
      <c r="E904" s="188" t="s">
        <v>362</v>
      </c>
      <c r="F904" s="9" t="s">
        <v>83</v>
      </c>
      <c r="G904" s="9" t="s">
        <v>147</v>
      </c>
      <c r="H904" s="10">
        <v>0</v>
      </c>
      <c r="I904" s="11">
        <v>17</v>
      </c>
      <c r="J904" s="24">
        <v>0</v>
      </c>
      <c r="K904" s="12"/>
      <c r="L904" s="14">
        <v>65491</v>
      </c>
      <c r="M904" s="14"/>
      <c r="N904" s="21">
        <v>0</v>
      </c>
      <c r="O904" s="14"/>
      <c r="P904" s="21">
        <v>83825</v>
      </c>
      <c r="Q904" s="14"/>
      <c r="R904" s="21">
        <v>0</v>
      </c>
      <c r="S904" s="14"/>
      <c r="T904" s="21">
        <v>597261</v>
      </c>
      <c r="U904" s="14"/>
      <c r="V904" s="22">
        <v>746577</v>
      </c>
      <c r="W904" s="14"/>
      <c r="X904" s="5" t="str">
        <f t="shared" si="14"/>
        <v>No</v>
      </c>
      <c r="Y904" s="14"/>
      <c r="Z904" s="5"/>
      <c r="AA904" s="14"/>
      <c r="AB904" s="5"/>
      <c r="AC904" s="28"/>
      <c r="AD904" s="5"/>
      <c r="AE904" s="14"/>
      <c r="AF904" s="5"/>
      <c r="AG904" s="7"/>
    </row>
    <row r="905" spans="1:33" s="54" customFormat="1">
      <c r="A905" s="8" t="s">
        <v>1707</v>
      </c>
      <c r="B905" s="8" t="s">
        <v>595</v>
      </c>
      <c r="C905" s="9" t="s">
        <v>235</v>
      </c>
      <c r="D905" s="185">
        <v>4227</v>
      </c>
      <c r="E905" s="188">
        <v>40227</v>
      </c>
      <c r="F905" s="9" t="s">
        <v>157</v>
      </c>
      <c r="G905" s="9" t="s">
        <v>5756</v>
      </c>
      <c r="H905" s="10">
        <v>105419</v>
      </c>
      <c r="I905" s="11">
        <v>17</v>
      </c>
      <c r="J905" s="24">
        <v>0</v>
      </c>
      <c r="K905" s="12"/>
      <c r="L905" s="14">
        <v>0</v>
      </c>
      <c r="M905" s="14"/>
      <c r="N905" s="21">
        <v>0</v>
      </c>
      <c r="O905" s="14"/>
      <c r="P905" s="21">
        <v>0</v>
      </c>
      <c r="Q905" s="14"/>
      <c r="R905" s="21">
        <v>0</v>
      </c>
      <c r="S905" s="14"/>
      <c r="T905" s="21">
        <v>0</v>
      </c>
      <c r="U905" s="14"/>
      <c r="V905" s="22">
        <v>0</v>
      </c>
      <c r="W905" s="14"/>
      <c r="X905" s="5" t="str">
        <f t="shared" si="14"/>
        <v>No</v>
      </c>
      <c r="Y905" s="14"/>
      <c r="Z905" s="5"/>
      <c r="AA905" s="14"/>
      <c r="AB905" s="5"/>
      <c r="AC905" s="28"/>
      <c r="AD905" s="5"/>
      <c r="AE905" s="14"/>
      <c r="AF905" s="5"/>
      <c r="AG905" s="7"/>
    </row>
    <row r="906" spans="1:33" s="54" customFormat="1">
      <c r="A906" s="8" t="s">
        <v>1691</v>
      </c>
      <c r="B906" s="8" t="s">
        <v>1692</v>
      </c>
      <c r="C906" s="9" t="s">
        <v>235</v>
      </c>
      <c r="D906" s="185">
        <v>4005</v>
      </c>
      <c r="E906" s="188">
        <v>40005</v>
      </c>
      <c r="F906" s="9" t="s">
        <v>83</v>
      </c>
      <c r="G906" s="9" t="s">
        <v>84</v>
      </c>
      <c r="H906" s="10">
        <v>280648</v>
      </c>
      <c r="I906" s="11">
        <v>17</v>
      </c>
      <c r="J906" s="24">
        <v>0</v>
      </c>
      <c r="K906" s="12"/>
      <c r="L906" s="14">
        <v>0</v>
      </c>
      <c r="M906" s="14"/>
      <c r="N906" s="21">
        <v>0</v>
      </c>
      <c r="O906" s="14"/>
      <c r="P906" s="21">
        <v>0</v>
      </c>
      <c r="Q906" s="14"/>
      <c r="R906" s="21">
        <v>0</v>
      </c>
      <c r="S906" s="14"/>
      <c r="T906" s="21">
        <v>0</v>
      </c>
      <c r="U906" s="14"/>
      <c r="V906" s="22">
        <v>0</v>
      </c>
      <c r="W906" s="14"/>
      <c r="X906" s="5" t="str">
        <f t="shared" si="14"/>
        <v>No</v>
      </c>
      <c r="Y906" s="14"/>
      <c r="Z906" s="5"/>
      <c r="AA906" s="14"/>
      <c r="AB906" s="5"/>
      <c r="AC906" s="28"/>
      <c r="AD906" s="5"/>
      <c r="AE906" s="14"/>
      <c r="AF906" s="5"/>
      <c r="AG906" s="7"/>
    </row>
    <row r="907" spans="1:33" s="54" customFormat="1">
      <c r="A907" s="8" t="s">
        <v>629</v>
      </c>
      <c r="B907" s="8" t="s">
        <v>630</v>
      </c>
      <c r="C907" s="9" t="s">
        <v>103</v>
      </c>
      <c r="D907" s="185">
        <v>4201</v>
      </c>
      <c r="E907" s="188">
        <v>40201</v>
      </c>
      <c r="F907" s="9" t="s">
        <v>83</v>
      </c>
      <c r="G907" s="9" t="s">
        <v>5756</v>
      </c>
      <c r="H907" s="10">
        <v>2148346</v>
      </c>
      <c r="I907" s="11">
        <v>17</v>
      </c>
      <c r="J907" s="24">
        <v>0</v>
      </c>
      <c r="K907" s="12"/>
      <c r="L907" s="14">
        <v>0</v>
      </c>
      <c r="M907" s="14"/>
      <c r="N907" s="21">
        <v>0</v>
      </c>
      <c r="O907" s="14"/>
      <c r="P907" s="21">
        <v>0</v>
      </c>
      <c r="Q907" s="14"/>
      <c r="R907" s="21">
        <v>0</v>
      </c>
      <c r="S907" s="14"/>
      <c r="T907" s="21">
        <v>0</v>
      </c>
      <c r="U907" s="14"/>
      <c r="V907" s="22">
        <v>0</v>
      </c>
      <c r="W907" s="14"/>
      <c r="X907" s="5" t="str">
        <f t="shared" si="14"/>
        <v>No</v>
      </c>
      <c r="Y907" s="14"/>
      <c r="Z907" s="5"/>
      <c r="AA907" s="14"/>
      <c r="AB907" s="5"/>
      <c r="AC907" s="28"/>
      <c r="AD907" s="5"/>
      <c r="AE907" s="14"/>
      <c r="AF907" s="5"/>
      <c r="AG907" s="7"/>
    </row>
    <row r="908" spans="1:33" s="54" customFormat="1">
      <c r="A908" s="8" t="s">
        <v>4205</v>
      </c>
      <c r="B908" s="8" t="s">
        <v>4206</v>
      </c>
      <c r="C908" s="9" t="s">
        <v>154</v>
      </c>
      <c r="D908" s="185" t="s">
        <v>4207</v>
      </c>
      <c r="E908" s="188" t="s">
        <v>4208</v>
      </c>
      <c r="F908" s="9" t="s">
        <v>83</v>
      </c>
      <c r="G908" s="9" t="s">
        <v>147</v>
      </c>
      <c r="H908" s="10">
        <v>0</v>
      </c>
      <c r="I908" s="11">
        <v>17</v>
      </c>
      <c r="J908" s="24">
        <v>0</v>
      </c>
      <c r="K908" s="12"/>
      <c r="L908" s="14">
        <v>0</v>
      </c>
      <c r="M908" s="14"/>
      <c r="N908" s="21">
        <v>0</v>
      </c>
      <c r="O908" s="14"/>
      <c r="P908" s="21">
        <v>11598</v>
      </c>
      <c r="Q908" s="14"/>
      <c r="R908" s="21">
        <v>2711</v>
      </c>
      <c r="S908" s="14"/>
      <c r="T908" s="21">
        <v>43973</v>
      </c>
      <c r="U908" s="14"/>
      <c r="V908" s="22">
        <v>58282</v>
      </c>
      <c r="W908" s="14"/>
      <c r="X908" s="5" t="str">
        <f t="shared" si="14"/>
        <v>No</v>
      </c>
      <c r="Y908" s="14"/>
      <c r="Z908" s="5"/>
      <c r="AA908" s="14"/>
      <c r="AB908" s="5"/>
      <c r="AC908" s="28"/>
      <c r="AD908" s="5"/>
      <c r="AE908" s="14"/>
      <c r="AF908" s="5"/>
      <c r="AG908" s="7"/>
    </row>
    <row r="909" spans="1:33" s="54" customFormat="1">
      <c r="A909" s="8" t="s">
        <v>5476</v>
      </c>
      <c r="B909" s="8" t="s">
        <v>4613</v>
      </c>
      <c r="C909" s="9" t="s">
        <v>42</v>
      </c>
      <c r="D909" s="185" t="s">
        <v>4614</v>
      </c>
      <c r="E909" s="188" t="s">
        <v>4615</v>
      </c>
      <c r="F909" s="9" t="s">
        <v>83</v>
      </c>
      <c r="G909" s="9" t="s">
        <v>147</v>
      </c>
      <c r="H909" s="10">
        <v>0</v>
      </c>
      <c r="I909" s="11">
        <v>17</v>
      </c>
      <c r="J909" s="24">
        <v>0</v>
      </c>
      <c r="K909" s="12"/>
      <c r="L909" s="14">
        <v>0</v>
      </c>
      <c r="M909" s="14"/>
      <c r="N909" s="21">
        <v>0</v>
      </c>
      <c r="O909" s="14"/>
      <c r="P909" s="21">
        <v>0</v>
      </c>
      <c r="Q909" s="14"/>
      <c r="R909" s="21">
        <v>0</v>
      </c>
      <c r="S909" s="14"/>
      <c r="T909" s="21">
        <v>0</v>
      </c>
      <c r="U909" s="14"/>
      <c r="V909" s="22">
        <v>0</v>
      </c>
      <c r="W909" s="14"/>
      <c r="X909" s="5" t="str">
        <f t="shared" si="14"/>
        <v>No</v>
      </c>
      <c r="Y909" s="14"/>
      <c r="Z909" s="5"/>
      <c r="AA909" s="14"/>
      <c r="AB909" s="5"/>
      <c r="AC909" s="28"/>
      <c r="AD909" s="5"/>
      <c r="AE909" s="14"/>
      <c r="AF909" s="5"/>
      <c r="AG909" s="7"/>
    </row>
    <row r="910" spans="1:33" s="54" customFormat="1">
      <c r="A910" s="8" t="s">
        <v>4820</v>
      </c>
      <c r="B910" s="8" t="s">
        <v>4821</v>
      </c>
      <c r="C910" s="9" t="s">
        <v>555</v>
      </c>
      <c r="D910" s="185">
        <v>5159</v>
      </c>
      <c r="E910" s="188">
        <v>50159</v>
      </c>
      <c r="F910" s="9" t="s">
        <v>83</v>
      </c>
      <c r="G910" s="9" t="s">
        <v>84</v>
      </c>
      <c r="H910" s="10">
        <v>81926</v>
      </c>
      <c r="I910" s="11">
        <v>17</v>
      </c>
      <c r="J910" s="24">
        <v>0</v>
      </c>
      <c r="K910" s="12"/>
      <c r="L910" s="14">
        <v>0</v>
      </c>
      <c r="M910" s="14"/>
      <c r="N910" s="21">
        <v>0</v>
      </c>
      <c r="O910" s="14"/>
      <c r="P910" s="21">
        <v>0</v>
      </c>
      <c r="Q910" s="14"/>
      <c r="R910" s="21">
        <v>0</v>
      </c>
      <c r="S910" s="14"/>
      <c r="T910" s="21">
        <v>0</v>
      </c>
      <c r="U910" s="14"/>
      <c r="V910" s="22">
        <v>0</v>
      </c>
      <c r="W910" s="14"/>
      <c r="X910" s="5" t="str">
        <f t="shared" si="14"/>
        <v>No</v>
      </c>
      <c r="Y910" s="14"/>
      <c r="Z910" s="5"/>
      <c r="AA910" s="14"/>
      <c r="AB910" s="5"/>
      <c r="AC910" s="28"/>
      <c r="AD910" s="5"/>
      <c r="AE910" s="14"/>
      <c r="AF910" s="5"/>
      <c r="AG910" s="7"/>
    </row>
    <row r="911" spans="1:33" s="54" customFormat="1">
      <c r="A911" s="8" t="s">
        <v>3420</v>
      </c>
      <c r="B911" s="8" t="s">
        <v>3421</v>
      </c>
      <c r="C911" s="9" t="s">
        <v>34</v>
      </c>
      <c r="D911" s="185" t="s">
        <v>3422</v>
      </c>
      <c r="E911" s="188" t="s">
        <v>3423</v>
      </c>
      <c r="F911" s="9" t="s">
        <v>157</v>
      </c>
      <c r="G911" s="9" t="s">
        <v>147</v>
      </c>
      <c r="H911" s="10">
        <v>0</v>
      </c>
      <c r="I911" s="11">
        <v>17</v>
      </c>
      <c r="J911" s="24">
        <v>0</v>
      </c>
      <c r="K911" s="12"/>
      <c r="L911" s="14">
        <v>0</v>
      </c>
      <c r="M911" s="14"/>
      <c r="N911" s="21">
        <v>0</v>
      </c>
      <c r="O911" s="14"/>
      <c r="P911" s="21">
        <v>21913</v>
      </c>
      <c r="Q911" s="14"/>
      <c r="R911" s="21">
        <v>0</v>
      </c>
      <c r="S911" s="14"/>
      <c r="T911" s="21">
        <v>87651</v>
      </c>
      <c r="U911" s="14"/>
      <c r="V911" s="22">
        <v>109564</v>
      </c>
      <c r="W911" s="14"/>
      <c r="X911" s="5" t="str">
        <f t="shared" si="14"/>
        <v>No</v>
      </c>
      <c r="Y911" s="14"/>
      <c r="Z911" s="5"/>
      <c r="AA911" s="14"/>
      <c r="AB911" s="5"/>
      <c r="AC911" s="28"/>
      <c r="AD911" s="5"/>
      <c r="AE911" s="14"/>
      <c r="AF911" s="5"/>
      <c r="AG911" s="7"/>
    </row>
    <row r="912" spans="1:33" s="54" customFormat="1">
      <c r="A912" s="8" t="s">
        <v>3643</v>
      </c>
      <c r="B912" s="8" t="s">
        <v>3644</v>
      </c>
      <c r="C912" s="9" t="s">
        <v>91</v>
      </c>
      <c r="D912" s="185">
        <v>9050</v>
      </c>
      <c r="E912" s="188">
        <v>90050</v>
      </c>
      <c r="F912" s="9" t="s">
        <v>83</v>
      </c>
      <c r="G912" s="9" t="s">
        <v>5756</v>
      </c>
      <c r="H912" s="10">
        <v>125206</v>
      </c>
      <c r="I912" s="11">
        <v>17</v>
      </c>
      <c r="J912" s="24">
        <v>0</v>
      </c>
      <c r="K912" s="12"/>
      <c r="L912" s="14">
        <v>0</v>
      </c>
      <c r="M912" s="14"/>
      <c r="N912" s="21">
        <v>0</v>
      </c>
      <c r="O912" s="14"/>
      <c r="P912" s="21">
        <v>0</v>
      </c>
      <c r="Q912" s="14"/>
      <c r="R912" s="21">
        <v>214249</v>
      </c>
      <c r="S912" s="14"/>
      <c r="T912" s="21">
        <v>40161</v>
      </c>
      <c r="U912" s="14"/>
      <c r="V912" s="22">
        <v>254410</v>
      </c>
      <c r="W912" s="14"/>
      <c r="X912" s="5" t="str">
        <f t="shared" si="14"/>
        <v>No</v>
      </c>
      <c r="Y912" s="14"/>
      <c r="Z912" s="5"/>
      <c r="AA912" s="14"/>
      <c r="AB912" s="5"/>
      <c r="AC912" s="28"/>
      <c r="AD912" s="5"/>
      <c r="AE912" s="14"/>
      <c r="AF912" s="5"/>
      <c r="AG912" s="7"/>
    </row>
    <row r="913" spans="1:33" s="54" customFormat="1">
      <c r="A913" s="8" t="s">
        <v>3020</v>
      </c>
      <c r="B913" s="8" t="s">
        <v>418</v>
      </c>
      <c r="C913" s="9" t="s">
        <v>217</v>
      </c>
      <c r="D913" s="185" t="s">
        <v>3021</v>
      </c>
      <c r="E913" s="188" t="s">
        <v>3022</v>
      </c>
      <c r="F913" s="9" t="s">
        <v>83</v>
      </c>
      <c r="G913" s="9" t="s">
        <v>147</v>
      </c>
      <c r="H913" s="10">
        <v>0</v>
      </c>
      <c r="I913" s="11">
        <v>17</v>
      </c>
      <c r="J913" s="24">
        <v>0</v>
      </c>
      <c r="K913" s="12"/>
      <c r="L913" s="14">
        <v>0</v>
      </c>
      <c r="M913" s="14"/>
      <c r="N913" s="21">
        <v>0</v>
      </c>
      <c r="O913" s="14"/>
      <c r="P913" s="21">
        <v>22527</v>
      </c>
      <c r="Q913" s="14"/>
      <c r="R913" s="21">
        <v>22527</v>
      </c>
      <c r="S913" s="14"/>
      <c r="T913" s="21">
        <v>812</v>
      </c>
      <c r="U913" s="14"/>
      <c r="V913" s="22">
        <v>45866</v>
      </c>
      <c r="W913" s="14"/>
      <c r="X913" s="5" t="str">
        <f t="shared" si="14"/>
        <v>No</v>
      </c>
      <c r="Y913" s="14"/>
      <c r="Z913" s="5"/>
      <c r="AA913" s="14"/>
      <c r="AB913" s="5"/>
      <c r="AC913" s="28"/>
      <c r="AD913" s="5"/>
      <c r="AE913" s="14"/>
      <c r="AF913" s="5"/>
      <c r="AG913" s="7"/>
    </row>
    <row r="914" spans="1:33" s="54" customFormat="1">
      <c r="A914" s="8" t="s">
        <v>2775</v>
      </c>
      <c r="B914" s="8" t="s">
        <v>2776</v>
      </c>
      <c r="C914" s="9" t="s">
        <v>106</v>
      </c>
      <c r="D914" s="185">
        <v>7043</v>
      </c>
      <c r="E914" s="188">
        <v>70043</v>
      </c>
      <c r="F914" s="9" t="s">
        <v>83</v>
      </c>
      <c r="G914" s="9" t="s">
        <v>5756</v>
      </c>
      <c r="H914" s="10">
        <v>58533</v>
      </c>
      <c r="I914" s="11">
        <v>17</v>
      </c>
      <c r="J914" s="24">
        <v>0</v>
      </c>
      <c r="K914" s="12"/>
      <c r="L914" s="14">
        <v>0</v>
      </c>
      <c r="M914" s="14"/>
      <c r="N914" s="21">
        <v>0</v>
      </c>
      <c r="O914" s="14"/>
      <c r="P914" s="21">
        <v>22277</v>
      </c>
      <c r="Q914" s="14"/>
      <c r="R914" s="21">
        <v>0</v>
      </c>
      <c r="S914" s="14"/>
      <c r="T914" s="21">
        <v>89109</v>
      </c>
      <c r="U914" s="14"/>
      <c r="V914" s="22">
        <v>111386</v>
      </c>
      <c r="W914" s="14"/>
      <c r="X914" s="5" t="str">
        <f t="shared" si="14"/>
        <v>No</v>
      </c>
      <c r="Y914" s="14"/>
      <c r="Z914" s="5"/>
      <c r="AA914" s="14"/>
      <c r="AB914" s="5"/>
      <c r="AC914" s="28"/>
      <c r="AD914" s="5"/>
      <c r="AE914" s="14"/>
      <c r="AF914" s="5"/>
      <c r="AG914" s="7"/>
    </row>
    <row r="915" spans="1:33" s="54" customFormat="1">
      <c r="A915" s="8" t="s">
        <v>257</v>
      </c>
      <c r="B915" s="8" t="s">
        <v>258</v>
      </c>
      <c r="C915" s="9" t="s">
        <v>120</v>
      </c>
      <c r="D915" s="185">
        <v>6113</v>
      </c>
      <c r="E915" s="188">
        <v>60113</v>
      </c>
      <c r="F915" s="9" t="s">
        <v>83</v>
      </c>
      <c r="G915" s="9" t="s">
        <v>5756</v>
      </c>
      <c r="H915" s="10">
        <v>5121892</v>
      </c>
      <c r="I915" s="11">
        <v>17</v>
      </c>
      <c r="J915" s="24">
        <v>0</v>
      </c>
      <c r="K915" s="12"/>
      <c r="L915" s="14">
        <v>0</v>
      </c>
      <c r="M915" s="14"/>
      <c r="N915" s="21">
        <v>0</v>
      </c>
      <c r="O915" s="14"/>
      <c r="P915" s="21">
        <v>0</v>
      </c>
      <c r="Q915" s="14"/>
      <c r="R915" s="21">
        <v>25949</v>
      </c>
      <c r="S915" s="14"/>
      <c r="T915" s="21">
        <v>777829</v>
      </c>
      <c r="U915" s="14"/>
      <c r="V915" s="22">
        <v>803778</v>
      </c>
      <c r="W915" s="14"/>
      <c r="X915" s="5" t="str">
        <f t="shared" si="14"/>
        <v>No</v>
      </c>
      <c r="Y915" s="14"/>
      <c r="Z915" s="5"/>
      <c r="AA915" s="14"/>
      <c r="AB915" s="5"/>
      <c r="AC915" s="28"/>
      <c r="AD915" s="5"/>
      <c r="AE915" s="14"/>
      <c r="AF915" s="5"/>
      <c r="AG915" s="7"/>
    </row>
    <row r="916" spans="1:33" s="54" customFormat="1">
      <c r="A916" s="8" t="s">
        <v>5948</v>
      </c>
      <c r="B916" s="8" t="s">
        <v>4645</v>
      </c>
      <c r="C916" s="9" t="s">
        <v>42</v>
      </c>
      <c r="D916" s="185" t="s">
        <v>4635</v>
      </c>
      <c r="E916" s="188" t="s">
        <v>4636</v>
      </c>
      <c r="F916" s="9" t="s">
        <v>83</v>
      </c>
      <c r="G916" s="9" t="s">
        <v>147</v>
      </c>
      <c r="H916" s="10">
        <v>0</v>
      </c>
      <c r="I916" s="11">
        <v>17</v>
      </c>
      <c r="J916" s="24">
        <v>0</v>
      </c>
      <c r="K916" s="12"/>
      <c r="L916" s="14">
        <v>0</v>
      </c>
      <c r="M916" s="14"/>
      <c r="N916" s="21">
        <v>0</v>
      </c>
      <c r="O916" s="14"/>
      <c r="P916" s="21">
        <v>0</v>
      </c>
      <c r="Q916" s="14"/>
      <c r="R916" s="21">
        <v>0</v>
      </c>
      <c r="S916" s="14"/>
      <c r="T916" s="21">
        <v>0</v>
      </c>
      <c r="U916" s="14"/>
      <c r="V916" s="22">
        <v>0</v>
      </c>
      <c r="W916" s="14"/>
      <c r="X916" s="5" t="str">
        <f t="shared" si="14"/>
        <v>No</v>
      </c>
      <c r="Y916" s="14"/>
      <c r="Z916" s="5"/>
      <c r="AA916" s="14"/>
      <c r="AB916" s="5"/>
      <c r="AC916" s="28"/>
      <c r="AD916" s="5"/>
      <c r="AE916" s="14"/>
      <c r="AF916" s="5"/>
      <c r="AG916" s="7"/>
    </row>
    <row r="917" spans="1:33" s="54" customFormat="1">
      <c r="A917" s="8" t="s">
        <v>222</v>
      </c>
      <c r="B917" s="8" t="s">
        <v>223</v>
      </c>
      <c r="C917" s="9" t="s">
        <v>112</v>
      </c>
      <c r="D917" s="185">
        <v>1002</v>
      </c>
      <c r="E917" s="188">
        <v>10002</v>
      </c>
      <c r="F917" s="9" t="s">
        <v>88</v>
      </c>
      <c r="G917" s="9" t="s">
        <v>5756</v>
      </c>
      <c r="H917" s="10">
        <v>158377</v>
      </c>
      <c r="I917" s="11">
        <v>17</v>
      </c>
      <c r="J917" s="24">
        <v>0</v>
      </c>
      <c r="K917" s="12"/>
      <c r="L917" s="14">
        <v>0</v>
      </c>
      <c r="M917" s="14"/>
      <c r="N917" s="21">
        <v>0</v>
      </c>
      <c r="O917" s="14"/>
      <c r="P917" s="21">
        <v>36357</v>
      </c>
      <c r="Q917" s="14"/>
      <c r="R917" s="21">
        <v>37206</v>
      </c>
      <c r="S917" s="14"/>
      <c r="T917" s="21">
        <v>416851</v>
      </c>
      <c r="U917" s="14"/>
      <c r="V917" s="22">
        <v>490414</v>
      </c>
      <c r="W917" s="14"/>
      <c r="X917" s="5" t="str">
        <f t="shared" si="14"/>
        <v>No</v>
      </c>
      <c r="Y917" s="14"/>
      <c r="Z917" s="5"/>
      <c r="AA917" s="14"/>
      <c r="AB917" s="5"/>
      <c r="AC917" s="28"/>
      <c r="AD917" s="5"/>
      <c r="AE917" s="14"/>
      <c r="AF917" s="5"/>
      <c r="AG917" s="7"/>
    </row>
    <row r="918" spans="1:33" s="54" customFormat="1">
      <c r="A918" s="8" t="s">
        <v>6575</v>
      </c>
      <c r="B918" s="8" t="s">
        <v>207</v>
      </c>
      <c r="C918" s="9" t="s">
        <v>466</v>
      </c>
      <c r="D918" s="185"/>
      <c r="E918" s="188" t="s">
        <v>6576</v>
      </c>
      <c r="F918" s="9" t="s">
        <v>157</v>
      </c>
      <c r="G918" s="9" t="s">
        <v>147</v>
      </c>
      <c r="H918" s="10">
        <v>0</v>
      </c>
      <c r="I918" s="11">
        <v>16</v>
      </c>
      <c r="J918" s="24">
        <v>0</v>
      </c>
      <c r="K918" s="12"/>
      <c r="L918" s="14">
        <v>0</v>
      </c>
      <c r="M918" s="14"/>
      <c r="N918" s="21">
        <v>0</v>
      </c>
      <c r="O918" s="14"/>
      <c r="P918" s="21">
        <v>28517</v>
      </c>
      <c r="Q918" s="14"/>
      <c r="R918" s="21">
        <v>0</v>
      </c>
      <c r="S918" s="14"/>
      <c r="T918" s="21">
        <v>114060</v>
      </c>
      <c r="U918" s="14"/>
      <c r="V918" s="22">
        <v>142577</v>
      </c>
      <c r="W918" s="14"/>
      <c r="X918" s="5" t="str">
        <f t="shared" si="14"/>
        <v>No</v>
      </c>
      <c r="Y918" s="14"/>
      <c r="Z918" s="5"/>
      <c r="AA918" s="14"/>
      <c r="AB918" s="5"/>
      <c r="AC918" s="28"/>
      <c r="AD918" s="5"/>
      <c r="AE918" s="14"/>
      <c r="AF918" s="5"/>
      <c r="AG918" s="7"/>
    </row>
    <row r="919" spans="1:33" s="54" customFormat="1">
      <c r="A919" s="8" t="s">
        <v>280</v>
      </c>
      <c r="B919" s="8" t="s">
        <v>281</v>
      </c>
      <c r="C919" s="9" t="s">
        <v>235</v>
      </c>
      <c r="D919" s="185">
        <v>4133</v>
      </c>
      <c r="E919" s="188">
        <v>40133</v>
      </c>
      <c r="F919" s="9" t="s">
        <v>83</v>
      </c>
      <c r="G919" s="9" t="s">
        <v>5756</v>
      </c>
      <c r="H919" s="10">
        <v>311810</v>
      </c>
      <c r="I919" s="11">
        <v>16</v>
      </c>
      <c r="J919" s="24">
        <v>0</v>
      </c>
      <c r="K919" s="12"/>
      <c r="L919" s="14">
        <v>0</v>
      </c>
      <c r="M919" s="14"/>
      <c r="N919" s="21">
        <v>0</v>
      </c>
      <c r="O919" s="14"/>
      <c r="P919" s="21">
        <v>26951</v>
      </c>
      <c r="Q919" s="14"/>
      <c r="R919" s="21">
        <v>173561</v>
      </c>
      <c r="S919" s="14"/>
      <c r="T919" s="21">
        <v>68993</v>
      </c>
      <c r="U919" s="14"/>
      <c r="V919" s="22">
        <v>269505</v>
      </c>
      <c r="W919" s="14"/>
      <c r="X919" s="5" t="str">
        <f t="shared" si="14"/>
        <v>No</v>
      </c>
      <c r="Y919" s="14"/>
      <c r="Z919" s="5"/>
      <c r="AA919" s="14"/>
      <c r="AB919" s="5"/>
      <c r="AC919" s="28"/>
      <c r="AD919" s="5"/>
      <c r="AE919" s="14"/>
      <c r="AF919" s="5"/>
      <c r="AG919" s="7"/>
    </row>
    <row r="920" spans="1:33" s="54" customFormat="1">
      <c r="A920" s="8" t="s">
        <v>1137</v>
      </c>
      <c r="B920" s="8" t="s">
        <v>1138</v>
      </c>
      <c r="C920" s="9" t="s">
        <v>91</v>
      </c>
      <c r="D920" s="185">
        <v>9175</v>
      </c>
      <c r="E920" s="188">
        <v>90175</v>
      </c>
      <c r="F920" s="9" t="s">
        <v>83</v>
      </c>
      <c r="G920" s="9" t="s">
        <v>5756</v>
      </c>
      <c r="H920" s="10">
        <v>68738</v>
      </c>
      <c r="I920" s="11">
        <v>16</v>
      </c>
      <c r="J920" s="24">
        <v>0</v>
      </c>
      <c r="K920" s="12"/>
      <c r="L920" s="14">
        <v>0</v>
      </c>
      <c r="M920" s="14"/>
      <c r="N920" s="21">
        <v>0</v>
      </c>
      <c r="O920" s="14"/>
      <c r="P920" s="21">
        <v>247257</v>
      </c>
      <c r="Q920" s="14"/>
      <c r="R920" s="21">
        <v>1095111</v>
      </c>
      <c r="S920" s="14"/>
      <c r="T920" s="21">
        <v>386657</v>
      </c>
      <c r="U920" s="14"/>
      <c r="V920" s="22">
        <v>1729025</v>
      </c>
      <c r="W920" s="14"/>
      <c r="X920" s="5" t="str">
        <f t="shared" si="14"/>
        <v>No</v>
      </c>
      <c r="Y920" s="14"/>
      <c r="Z920" s="5"/>
      <c r="AA920" s="14"/>
      <c r="AB920" s="5"/>
      <c r="AC920" s="28"/>
      <c r="AD920" s="5"/>
      <c r="AE920" s="14"/>
      <c r="AF920" s="5"/>
      <c r="AG920" s="7"/>
    </row>
    <row r="921" spans="1:33" s="54" customFormat="1">
      <c r="A921" s="8" t="s">
        <v>5064</v>
      </c>
      <c r="B921" s="8" t="s">
        <v>626</v>
      </c>
      <c r="C921" s="9" t="s">
        <v>91</v>
      </c>
      <c r="D921" s="185" t="s">
        <v>5065</v>
      </c>
      <c r="E921" s="188" t="s">
        <v>5066</v>
      </c>
      <c r="F921" s="9" t="s">
        <v>88</v>
      </c>
      <c r="G921" s="9" t="s">
        <v>147</v>
      </c>
      <c r="H921" s="10">
        <v>0</v>
      </c>
      <c r="I921" s="11">
        <v>16</v>
      </c>
      <c r="J921" s="24">
        <v>0</v>
      </c>
      <c r="K921" s="12"/>
      <c r="L921" s="14">
        <v>0</v>
      </c>
      <c r="M921" s="14"/>
      <c r="N921" s="21">
        <v>0</v>
      </c>
      <c r="O921" s="14"/>
      <c r="P921" s="21">
        <v>0</v>
      </c>
      <c r="Q921" s="14"/>
      <c r="R921" s="21">
        <v>5000</v>
      </c>
      <c r="S921" s="14"/>
      <c r="T921" s="21">
        <v>48000</v>
      </c>
      <c r="U921" s="14"/>
      <c r="V921" s="22">
        <v>53000</v>
      </c>
      <c r="W921" s="14"/>
      <c r="X921" s="5" t="str">
        <f t="shared" si="14"/>
        <v>No</v>
      </c>
      <c r="Y921" s="14"/>
      <c r="Z921" s="5"/>
      <c r="AA921" s="14"/>
      <c r="AB921" s="5"/>
      <c r="AC921" s="28"/>
      <c r="AD921" s="5"/>
      <c r="AE921" s="14"/>
      <c r="AF921" s="5"/>
      <c r="AG921" s="7"/>
    </row>
    <row r="922" spans="1:33" s="54" customFormat="1">
      <c r="A922" s="8" t="s">
        <v>4833</v>
      </c>
      <c r="B922" s="8" t="s">
        <v>2687</v>
      </c>
      <c r="C922" s="9" t="s">
        <v>87</v>
      </c>
      <c r="D922" s="185" t="s">
        <v>4834</v>
      </c>
      <c r="E922" s="188" t="s">
        <v>4835</v>
      </c>
      <c r="F922" s="9" t="s">
        <v>88</v>
      </c>
      <c r="G922" s="9" t="s">
        <v>147</v>
      </c>
      <c r="H922" s="10">
        <v>0</v>
      </c>
      <c r="I922" s="11">
        <v>16</v>
      </c>
      <c r="J922" s="24">
        <v>0</v>
      </c>
      <c r="K922" s="12"/>
      <c r="L922" s="14">
        <v>0</v>
      </c>
      <c r="M922" s="14"/>
      <c r="N922" s="21">
        <v>0</v>
      </c>
      <c r="O922" s="14"/>
      <c r="P922" s="21">
        <v>72110</v>
      </c>
      <c r="Q922" s="14"/>
      <c r="R922" s="21">
        <v>17875</v>
      </c>
      <c r="S922" s="14"/>
      <c r="T922" s="21">
        <v>156206</v>
      </c>
      <c r="U922" s="14"/>
      <c r="V922" s="22">
        <v>246191</v>
      </c>
      <c r="W922" s="14"/>
      <c r="X922" s="5" t="str">
        <f t="shared" si="14"/>
        <v>No</v>
      </c>
      <c r="Y922" s="14"/>
      <c r="Z922" s="5"/>
      <c r="AA922" s="14"/>
      <c r="AB922" s="5"/>
      <c r="AC922" s="28"/>
      <c r="AD922" s="5"/>
      <c r="AE922" s="14"/>
      <c r="AF922" s="5"/>
      <c r="AG922" s="7"/>
    </row>
    <row r="923" spans="1:33" s="54" customFormat="1">
      <c r="A923" s="8" t="s">
        <v>6167</v>
      </c>
      <c r="B923" s="8" t="s">
        <v>6168</v>
      </c>
      <c r="C923" s="9" t="s">
        <v>120</v>
      </c>
      <c r="D923" s="185">
        <v>6107</v>
      </c>
      <c r="E923" s="188">
        <v>60107</v>
      </c>
      <c r="F923" s="9" t="s">
        <v>83</v>
      </c>
      <c r="G923" s="9" t="s">
        <v>84</v>
      </c>
      <c r="H923" s="10">
        <v>61900</v>
      </c>
      <c r="I923" s="11">
        <v>16</v>
      </c>
      <c r="J923" s="24">
        <v>0</v>
      </c>
      <c r="K923" s="12"/>
      <c r="L923" s="14">
        <v>0</v>
      </c>
      <c r="M923" s="14"/>
      <c r="N923" s="21">
        <v>0</v>
      </c>
      <c r="O923" s="14"/>
      <c r="P923" s="21">
        <v>802</v>
      </c>
      <c r="Q923" s="14"/>
      <c r="R923" s="21">
        <v>0</v>
      </c>
      <c r="S923" s="14"/>
      <c r="T923" s="21">
        <v>3206</v>
      </c>
      <c r="U923" s="14"/>
      <c r="V923" s="22">
        <v>4008</v>
      </c>
      <c r="W923" s="14"/>
      <c r="X923" s="5" t="str">
        <f t="shared" si="14"/>
        <v>No</v>
      </c>
      <c r="Y923" s="14"/>
      <c r="Z923" s="5"/>
      <c r="AA923" s="14"/>
      <c r="AB923" s="5"/>
      <c r="AC923" s="28"/>
      <c r="AD923" s="5"/>
      <c r="AE923" s="14"/>
      <c r="AF923" s="5"/>
      <c r="AG923" s="7"/>
    </row>
    <row r="924" spans="1:33" s="54" customFormat="1">
      <c r="A924" s="8" t="s">
        <v>3661</v>
      </c>
      <c r="B924" s="8" t="s">
        <v>167</v>
      </c>
      <c r="C924" s="9" t="s">
        <v>168</v>
      </c>
      <c r="D924" s="185">
        <v>58</v>
      </c>
      <c r="E924" s="188">
        <v>58</v>
      </c>
      <c r="F924" s="9" t="s">
        <v>83</v>
      </c>
      <c r="G924" s="9" t="s">
        <v>84</v>
      </c>
      <c r="H924" s="10">
        <v>1849898</v>
      </c>
      <c r="I924" s="11">
        <v>16</v>
      </c>
      <c r="J924" s="24">
        <v>0</v>
      </c>
      <c r="K924" s="12"/>
      <c r="L924" s="14">
        <v>0</v>
      </c>
      <c r="M924" s="14"/>
      <c r="N924" s="21">
        <v>0</v>
      </c>
      <c r="O924" s="14"/>
      <c r="P924" s="21">
        <v>62945</v>
      </c>
      <c r="Q924" s="14"/>
      <c r="R924" s="21">
        <v>0</v>
      </c>
      <c r="S924" s="14"/>
      <c r="T924" s="21">
        <v>0</v>
      </c>
      <c r="U924" s="14"/>
      <c r="V924" s="22">
        <v>62945</v>
      </c>
      <c r="W924" s="14"/>
      <c r="X924" s="5" t="str">
        <f t="shared" si="14"/>
        <v>No</v>
      </c>
      <c r="Y924" s="14"/>
      <c r="Z924" s="5"/>
      <c r="AA924" s="14"/>
      <c r="AB924" s="5"/>
      <c r="AC924" s="28"/>
      <c r="AD924" s="5"/>
      <c r="AE924" s="14"/>
      <c r="AF924" s="5"/>
      <c r="AG924" s="7"/>
    </row>
    <row r="925" spans="1:33" s="54" customFormat="1">
      <c r="A925" s="8" t="s">
        <v>1550</v>
      </c>
      <c r="B925" s="8" t="s">
        <v>1551</v>
      </c>
      <c r="C925" s="9" t="s">
        <v>178</v>
      </c>
      <c r="D925" s="185" t="s">
        <v>1552</v>
      </c>
      <c r="E925" s="188" t="s">
        <v>1553</v>
      </c>
      <c r="F925" s="9" t="s">
        <v>88</v>
      </c>
      <c r="G925" s="9" t="s">
        <v>147</v>
      </c>
      <c r="H925" s="10">
        <v>0</v>
      </c>
      <c r="I925" s="11">
        <v>16</v>
      </c>
      <c r="J925" s="24">
        <v>0</v>
      </c>
      <c r="K925" s="12"/>
      <c r="L925" s="14">
        <v>0</v>
      </c>
      <c r="M925" s="14"/>
      <c r="N925" s="21">
        <v>0</v>
      </c>
      <c r="O925" s="14"/>
      <c r="P925" s="21">
        <v>0</v>
      </c>
      <c r="Q925" s="14"/>
      <c r="R925" s="21">
        <v>0</v>
      </c>
      <c r="S925" s="14"/>
      <c r="T925" s="21">
        <v>0</v>
      </c>
      <c r="U925" s="14"/>
      <c r="V925" s="22">
        <v>0</v>
      </c>
      <c r="W925" s="14"/>
      <c r="X925" s="5" t="str">
        <f t="shared" si="14"/>
        <v>No</v>
      </c>
      <c r="Y925" s="14"/>
      <c r="Z925" s="5"/>
      <c r="AA925" s="14"/>
      <c r="AB925" s="5"/>
      <c r="AC925" s="28"/>
      <c r="AD925" s="5"/>
      <c r="AE925" s="14"/>
      <c r="AF925" s="5"/>
      <c r="AG925" s="7"/>
    </row>
    <row r="926" spans="1:33" s="54" customFormat="1">
      <c r="A926" s="8" t="s">
        <v>3127</v>
      </c>
      <c r="B926" s="8" t="s">
        <v>3128</v>
      </c>
      <c r="C926" s="9" t="s">
        <v>91</v>
      </c>
      <c r="D926" s="185">
        <v>9213</v>
      </c>
      <c r="E926" s="188">
        <v>90213</v>
      </c>
      <c r="F926" s="9" t="s">
        <v>83</v>
      </c>
      <c r="G926" s="9" t="s">
        <v>84</v>
      </c>
      <c r="H926" s="10">
        <v>64078</v>
      </c>
      <c r="I926" s="11">
        <v>16</v>
      </c>
      <c r="J926" s="24">
        <v>0</v>
      </c>
      <c r="K926" s="12"/>
      <c r="L926" s="14">
        <v>0</v>
      </c>
      <c r="M926" s="14"/>
      <c r="N926" s="21">
        <v>0</v>
      </c>
      <c r="O926" s="14"/>
      <c r="P926" s="21">
        <v>32000</v>
      </c>
      <c r="Q926" s="14"/>
      <c r="R926" s="21">
        <v>678230</v>
      </c>
      <c r="S926" s="14"/>
      <c r="T926" s="21">
        <v>2167682</v>
      </c>
      <c r="U926" s="14"/>
      <c r="V926" s="22">
        <v>2877912</v>
      </c>
      <c r="W926" s="14"/>
      <c r="X926" s="5" t="str">
        <f t="shared" si="14"/>
        <v>No</v>
      </c>
      <c r="Y926" s="14"/>
      <c r="Z926" s="5"/>
      <c r="AA926" s="14"/>
      <c r="AB926" s="5"/>
      <c r="AC926" s="28"/>
      <c r="AD926" s="5"/>
      <c r="AE926" s="14"/>
      <c r="AF926" s="5"/>
      <c r="AG926" s="7"/>
    </row>
    <row r="927" spans="1:33" s="54" customFormat="1">
      <c r="A927" s="8" t="s">
        <v>6177</v>
      </c>
      <c r="B927" s="8" t="s">
        <v>6178</v>
      </c>
      <c r="C927" s="9" t="s">
        <v>91</v>
      </c>
      <c r="D927" s="185"/>
      <c r="E927" s="188">
        <v>90259</v>
      </c>
      <c r="F927" s="9" t="s">
        <v>83</v>
      </c>
      <c r="G927" s="9" t="s">
        <v>5756</v>
      </c>
      <c r="H927" s="10">
        <v>12150996</v>
      </c>
      <c r="I927" s="11">
        <v>16</v>
      </c>
      <c r="J927" s="24">
        <v>0</v>
      </c>
      <c r="K927" s="12"/>
      <c r="L927" s="14">
        <v>0</v>
      </c>
      <c r="M927" s="14"/>
      <c r="N927" s="21">
        <v>0</v>
      </c>
      <c r="O927" s="14"/>
      <c r="P927" s="21">
        <v>0</v>
      </c>
      <c r="Q927" s="14"/>
      <c r="R927" s="21">
        <v>0</v>
      </c>
      <c r="S927" s="14"/>
      <c r="T927" s="21">
        <v>0</v>
      </c>
      <c r="U927" s="14"/>
      <c r="V927" s="22">
        <v>0</v>
      </c>
      <c r="W927" s="14"/>
      <c r="X927" s="5" t="str">
        <f t="shared" si="14"/>
        <v>No</v>
      </c>
      <c r="Y927" s="14"/>
      <c r="Z927" s="5"/>
      <c r="AA927" s="14"/>
      <c r="AB927" s="5"/>
      <c r="AC927" s="28"/>
      <c r="AD927" s="5"/>
      <c r="AE927" s="14"/>
      <c r="AF927" s="5"/>
      <c r="AG927" s="7"/>
    </row>
    <row r="928" spans="1:33" s="54" customFormat="1">
      <c r="A928" s="8" t="s">
        <v>3135</v>
      </c>
      <c r="B928" s="8" t="s">
        <v>3136</v>
      </c>
      <c r="C928" s="9" t="s">
        <v>46</v>
      </c>
      <c r="D928" s="185">
        <v>5205</v>
      </c>
      <c r="E928" s="188">
        <v>50205</v>
      </c>
      <c r="F928" s="9" t="s">
        <v>83</v>
      </c>
      <c r="G928" s="9" t="s">
        <v>5756</v>
      </c>
      <c r="H928" s="10">
        <v>57584</v>
      </c>
      <c r="I928" s="11">
        <v>16</v>
      </c>
      <c r="J928" s="24">
        <v>145658</v>
      </c>
      <c r="K928" s="12"/>
      <c r="L928" s="14">
        <v>0</v>
      </c>
      <c r="M928" s="14"/>
      <c r="N928" s="21">
        <v>0</v>
      </c>
      <c r="O928" s="14"/>
      <c r="P928" s="21">
        <v>0</v>
      </c>
      <c r="Q928" s="14"/>
      <c r="R928" s="21">
        <v>365934</v>
      </c>
      <c r="S928" s="14"/>
      <c r="T928" s="21">
        <v>0</v>
      </c>
      <c r="U928" s="14"/>
      <c r="V928" s="22">
        <v>511592</v>
      </c>
      <c r="W928" s="14"/>
      <c r="X928" s="5" t="str">
        <f t="shared" si="14"/>
        <v>No</v>
      </c>
      <c r="Y928" s="14"/>
      <c r="Z928" s="5"/>
      <c r="AA928" s="14"/>
      <c r="AB928" s="5"/>
      <c r="AC928" s="28"/>
      <c r="AD928" s="5"/>
      <c r="AE928" s="14"/>
      <c r="AF928" s="5"/>
      <c r="AG928" s="7"/>
    </row>
    <row r="929" spans="1:33" s="54" customFormat="1">
      <c r="A929" s="8" t="s">
        <v>107</v>
      </c>
      <c r="B929" s="8" t="s">
        <v>108</v>
      </c>
      <c r="C929" s="9" t="s">
        <v>109</v>
      </c>
      <c r="D929" s="185">
        <v>4184</v>
      </c>
      <c r="E929" s="188">
        <v>40184</v>
      </c>
      <c r="F929" s="9" t="s">
        <v>83</v>
      </c>
      <c r="G929" s="9" t="s">
        <v>5756</v>
      </c>
      <c r="H929" s="10">
        <v>78306</v>
      </c>
      <c r="I929" s="11">
        <v>16</v>
      </c>
      <c r="J929" s="24">
        <v>0</v>
      </c>
      <c r="K929" s="12"/>
      <c r="L929" s="14">
        <v>0</v>
      </c>
      <c r="M929" s="14"/>
      <c r="N929" s="21">
        <v>0</v>
      </c>
      <c r="O929" s="14"/>
      <c r="P929" s="21">
        <v>0</v>
      </c>
      <c r="Q929" s="14"/>
      <c r="R929" s="21">
        <v>4017</v>
      </c>
      <c r="S929" s="14"/>
      <c r="T929" s="21">
        <v>36147</v>
      </c>
      <c r="U929" s="14"/>
      <c r="V929" s="22">
        <v>40164</v>
      </c>
      <c r="W929" s="14"/>
      <c r="X929" s="5" t="str">
        <f t="shared" si="14"/>
        <v>No</v>
      </c>
      <c r="Y929" s="14"/>
      <c r="Z929" s="5"/>
      <c r="AA929" s="14"/>
      <c r="AB929" s="5"/>
      <c r="AC929" s="28"/>
      <c r="AD929" s="5"/>
      <c r="AE929" s="14"/>
      <c r="AF929" s="5"/>
      <c r="AG929" s="7"/>
    </row>
    <row r="930" spans="1:33" s="54" customFormat="1">
      <c r="A930" s="8" t="s">
        <v>3339</v>
      </c>
      <c r="B930" s="8" t="s">
        <v>3340</v>
      </c>
      <c r="C930" s="9" t="s">
        <v>555</v>
      </c>
      <c r="D930" s="185" t="s">
        <v>3341</v>
      </c>
      <c r="E930" s="188" t="s">
        <v>3342</v>
      </c>
      <c r="F930" s="9" t="s">
        <v>83</v>
      </c>
      <c r="G930" s="9" t="s">
        <v>147</v>
      </c>
      <c r="H930" s="10">
        <v>0</v>
      </c>
      <c r="I930" s="11">
        <v>16</v>
      </c>
      <c r="J930" s="24">
        <v>0</v>
      </c>
      <c r="K930" s="12"/>
      <c r="L930" s="14">
        <v>0</v>
      </c>
      <c r="M930" s="14"/>
      <c r="N930" s="21">
        <v>0</v>
      </c>
      <c r="O930" s="14"/>
      <c r="P930" s="21">
        <v>0</v>
      </c>
      <c r="Q930" s="14"/>
      <c r="R930" s="21">
        <v>0</v>
      </c>
      <c r="S930" s="14"/>
      <c r="T930" s="21">
        <v>0</v>
      </c>
      <c r="U930" s="14"/>
      <c r="V930" s="22">
        <v>0</v>
      </c>
      <c r="W930" s="14"/>
      <c r="X930" s="5" t="str">
        <f t="shared" si="14"/>
        <v>No</v>
      </c>
      <c r="Y930" s="14"/>
      <c r="Z930" s="5"/>
      <c r="AA930" s="14"/>
      <c r="AB930" s="5"/>
      <c r="AC930" s="28"/>
      <c r="AD930" s="5"/>
      <c r="AE930" s="14"/>
      <c r="AF930" s="5"/>
      <c r="AG930" s="7"/>
    </row>
    <row r="931" spans="1:33" s="54" customFormat="1">
      <c r="A931" s="8" t="s">
        <v>1895</v>
      </c>
      <c r="B931" s="8" t="s">
        <v>1843</v>
      </c>
      <c r="C931" s="9" t="s">
        <v>265</v>
      </c>
      <c r="D931" s="185" t="s">
        <v>1896</v>
      </c>
      <c r="E931" s="188" t="s">
        <v>1897</v>
      </c>
      <c r="F931" s="9" t="s">
        <v>88</v>
      </c>
      <c r="G931" s="9" t="s">
        <v>147</v>
      </c>
      <c r="H931" s="10">
        <v>0</v>
      </c>
      <c r="I931" s="11">
        <v>16</v>
      </c>
      <c r="J931" s="24">
        <v>0</v>
      </c>
      <c r="K931" s="12"/>
      <c r="L931" s="14">
        <v>0</v>
      </c>
      <c r="M931" s="14"/>
      <c r="N931" s="21">
        <v>0</v>
      </c>
      <c r="O931" s="14"/>
      <c r="P931" s="21">
        <v>937</v>
      </c>
      <c r="Q931" s="14"/>
      <c r="R931" s="21">
        <v>0</v>
      </c>
      <c r="S931" s="14"/>
      <c r="T931" s="21">
        <v>5310</v>
      </c>
      <c r="U931" s="14"/>
      <c r="V931" s="22">
        <v>6247</v>
      </c>
      <c r="W931" s="14"/>
      <c r="X931" s="5" t="str">
        <f t="shared" si="14"/>
        <v>No</v>
      </c>
      <c r="Y931" s="14"/>
      <c r="Z931" s="5"/>
      <c r="AA931" s="14"/>
      <c r="AB931" s="5"/>
      <c r="AC931" s="28"/>
      <c r="AD931" s="5"/>
      <c r="AE931" s="14"/>
      <c r="AF931" s="5"/>
      <c r="AG931" s="7"/>
    </row>
    <row r="932" spans="1:33" s="54" customFormat="1">
      <c r="A932" s="8" t="s">
        <v>3328</v>
      </c>
      <c r="B932" s="8" t="s">
        <v>3329</v>
      </c>
      <c r="C932" s="9" t="s">
        <v>555</v>
      </c>
      <c r="D932" s="185" t="s">
        <v>3330</v>
      </c>
      <c r="E932" s="188" t="s">
        <v>3331</v>
      </c>
      <c r="F932" s="9" t="s">
        <v>83</v>
      </c>
      <c r="G932" s="9" t="s">
        <v>147</v>
      </c>
      <c r="H932" s="10">
        <v>0</v>
      </c>
      <c r="I932" s="11">
        <v>16</v>
      </c>
      <c r="J932" s="24">
        <v>0</v>
      </c>
      <c r="K932" s="12"/>
      <c r="L932" s="14">
        <v>0</v>
      </c>
      <c r="M932" s="14"/>
      <c r="N932" s="21">
        <v>0</v>
      </c>
      <c r="O932" s="14"/>
      <c r="P932" s="21">
        <v>0</v>
      </c>
      <c r="Q932" s="14"/>
      <c r="R932" s="21">
        <v>0</v>
      </c>
      <c r="S932" s="14"/>
      <c r="T932" s="21">
        <v>0</v>
      </c>
      <c r="U932" s="14"/>
      <c r="V932" s="22">
        <v>0</v>
      </c>
      <c r="W932" s="14"/>
      <c r="X932" s="5" t="str">
        <f t="shared" si="14"/>
        <v>No</v>
      </c>
      <c r="Y932" s="14"/>
      <c r="Z932" s="5"/>
      <c r="AA932" s="14"/>
      <c r="AB932" s="5"/>
      <c r="AC932" s="28"/>
      <c r="AD932" s="5"/>
      <c r="AE932" s="14"/>
      <c r="AF932" s="5"/>
      <c r="AG932" s="7"/>
    </row>
    <row r="933" spans="1:33" s="54" customFormat="1">
      <c r="A933" s="8" t="s">
        <v>104</v>
      </c>
      <c r="B933" s="8" t="s">
        <v>105</v>
      </c>
      <c r="C933" s="9" t="s">
        <v>106</v>
      </c>
      <c r="D933" s="185">
        <v>7032</v>
      </c>
      <c r="E933" s="188">
        <v>70032</v>
      </c>
      <c r="F933" s="9" t="s">
        <v>83</v>
      </c>
      <c r="G933" s="9" t="s">
        <v>5756</v>
      </c>
      <c r="H933" s="10">
        <v>81176</v>
      </c>
      <c r="I933" s="11">
        <v>16</v>
      </c>
      <c r="J933" s="24">
        <v>0</v>
      </c>
      <c r="K933" s="12"/>
      <c r="L933" s="14">
        <v>0</v>
      </c>
      <c r="M933" s="14"/>
      <c r="N933" s="21">
        <v>0</v>
      </c>
      <c r="O933" s="14"/>
      <c r="P933" s="21">
        <v>56720</v>
      </c>
      <c r="Q933" s="14"/>
      <c r="R933" s="21">
        <v>0</v>
      </c>
      <c r="S933" s="14"/>
      <c r="T933" s="21">
        <v>0</v>
      </c>
      <c r="U933" s="14"/>
      <c r="V933" s="22">
        <v>56720</v>
      </c>
      <c r="W933" s="14"/>
      <c r="X933" s="5" t="str">
        <f t="shared" si="14"/>
        <v>No</v>
      </c>
      <c r="Y933" s="14"/>
      <c r="Z933" s="5"/>
      <c r="AA933" s="14"/>
      <c r="AB933" s="5"/>
      <c r="AC933" s="28"/>
      <c r="AD933" s="5"/>
      <c r="AE933" s="14"/>
      <c r="AF933" s="5"/>
      <c r="AG933" s="7"/>
    </row>
    <row r="934" spans="1:33" s="54" customFormat="1">
      <c r="A934" s="8" t="s">
        <v>1709</v>
      </c>
      <c r="B934" s="8" t="s">
        <v>1710</v>
      </c>
      <c r="C934" s="9" t="s">
        <v>58</v>
      </c>
      <c r="D934" s="185">
        <v>5108</v>
      </c>
      <c r="E934" s="188">
        <v>50108</v>
      </c>
      <c r="F934" s="9" t="s">
        <v>83</v>
      </c>
      <c r="G934" s="9" t="s">
        <v>5756</v>
      </c>
      <c r="H934" s="10">
        <v>69658</v>
      </c>
      <c r="I934" s="11">
        <v>16</v>
      </c>
      <c r="J934" s="24">
        <v>0</v>
      </c>
      <c r="K934" s="12"/>
      <c r="L934" s="14">
        <v>0</v>
      </c>
      <c r="M934" s="14"/>
      <c r="N934" s="21">
        <v>0</v>
      </c>
      <c r="O934" s="14"/>
      <c r="P934" s="21">
        <v>84028</v>
      </c>
      <c r="Q934" s="14"/>
      <c r="R934" s="21">
        <v>0</v>
      </c>
      <c r="S934" s="14"/>
      <c r="T934" s="21">
        <v>7077</v>
      </c>
      <c r="U934" s="14"/>
      <c r="V934" s="22">
        <v>91105</v>
      </c>
      <c r="W934" s="14"/>
      <c r="X934" s="5" t="str">
        <f t="shared" si="14"/>
        <v>No</v>
      </c>
      <c r="Y934" s="14"/>
      <c r="Z934" s="5"/>
      <c r="AA934" s="14"/>
      <c r="AB934" s="5"/>
      <c r="AC934" s="28"/>
      <c r="AD934" s="5"/>
      <c r="AE934" s="14"/>
      <c r="AF934" s="5"/>
      <c r="AG934" s="7"/>
    </row>
    <row r="935" spans="1:33" s="54" customFormat="1">
      <c r="A935" s="8" t="s">
        <v>746</v>
      </c>
      <c r="B935" s="8" t="s">
        <v>747</v>
      </c>
      <c r="C935" s="9" t="s">
        <v>129</v>
      </c>
      <c r="D935" s="185" t="s">
        <v>748</v>
      </c>
      <c r="E935" s="188" t="s">
        <v>749</v>
      </c>
      <c r="F935" s="9" t="s">
        <v>83</v>
      </c>
      <c r="G935" s="9" t="s">
        <v>147</v>
      </c>
      <c r="H935" s="10">
        <v>0</v>
      </c>
      <c r="I935" s="11">
        <v>16</v>
      </c>
      <c r="J935" s="24">
        <v>0</v>
      </c>
      <c r="K935" s="12"/>
      <c r="L935" s="14">
        <v>0</v>
      </c>
      <c r="M935" s="14"/>
      <c r="N935" s="21">
        <v>0</v>
      </c>
      <c r="O935" s="14"/>
      <c r="P935" s="21">
        <v>17637</v>
      </c>
      <c r="Q935" s="14"/>
      <c r="R935" s="21">
        <v>17637</v>
      </c>
      <c r="S935" s="14"/>
      <c r="T935" s="21">
        <v>226963</v>
      </c>
      <c r="U935" s="14"/>
      <c r="V935" s="22">
        <v>262237</v>
      </c>
      <c r="W935" s="14"/>
      <c r="X935" s="5" t="str">
        <f t="shared" si="14"/>
        <v>No</v>
      </c>
      <c r="Y935" s="14"/>
      <c r="Z935" s="5"/>
      <c r="AA935" s="14"/>
      <c r="AB935" s="5"/>
      <c r="AC935" s="28"/>
      <c r="AD935" s="5"/>
      <c r="AE935" s="14"/>
      <c r="AF935" s="5"/>
      <c r="AG935" s="7"/>
    </row>
    <row r="936" spans="1:33" s="54" customFormat="1">
      <c r="A936" s="8" t="s">
        <v>6169</v>
      </c>
      <c r="B936" s="8" t="s">
        <v>6170</v>
      </c>
      <c r="C936" s="9" t="s">
        <v>91</v>
      </c>
      <c r="D936" s="185"/>
      <c r="E936" s="188">
        <v>90247</v>
      </c>
      <c r="F936" s="9" t="s">
        <v>83</v>
      </c>
      <c r="G936" s="9" t="s">
        <v>5756</v>
      </c>
      <c r="H936" s="10">
        <v>12150996</v>
      </c>
      <c r="I936" s="11">
        <v>16</v>
      </c>
      <c r="J936" s="24">
        <v>0</v>
      </c>
      <c r="K936" s="12"/>
      <c r="L936" s="14">
        <v>0</v>
      </c>
      <c r="M936" s="14"/>
      <c r="N936" s="21">
        <v>0</v>
      </c>
      <c r="O936" s="14"/>
      <c r="P936" s="21">
        <v>0</v>
      </c>
      <c r="Q936" s="14"/>
      <c r="R936" s="21">
        <v>0</v>
      </c>
      <c r="S936" s="14"/>
      <c r="T936" s="21">
        <v>0</v>
      </c>
      <c r="U936" s="14"/>
      <c r="V936" s="22">
        <v>0</v>
      </c>
      <c r="W936" s="14"/>
      <c r="X936" s="5" t="str">
        <f t="shared" si="14"/>
        <v>No</v>
      </c>
      <c r="Y936" s="14"/>
      <c r="Z936" s="5"/>
      <c r="AA936" s="14"/>
      <c r="AB936" s="5"/>
      <c r="AC936" s="28"/>
      <c r="AD936" s="5"/>
      <c r="AE936" s="14"/>
      <c r="AF936" s="5"/>
      <c r="AG936" s="7"/>
    </row>
    <row r="937" spans="1:33" s="54" customFormat="1">
      <c r="A937" s="8" t="s">
        <v>3268</v>
      </c>
      <c r="B937" s="8" t="s">
        <v>191</v>
      </c>
      <c r="C937" s="9" t="s">
        <v>555</v>
      </c>
      <c r="D937" s="185" t="s">
        <v>3269</v>
      </c>
      <c r="E937" s="188" t="s">
        <v>3270</v>
      </c>
      <c r="F937" s="9" t="s">
        <v>83</v>
      </c>
      <c r="G937" s="9" t="s">
        <v>147</v>
      </c>
      <c r="H937" s="10">
        <v>0</v>
      </c>
      <c r="I937" s="11">
        <v>16</v>
      </c>
      <c r="J937" s="24">
        <v>0</v>
      </c>
      <c r="K937" s="12"/>
      <c r="L937" s="14">
        <v>0</v>
      </c>
      <c r="M937" s="14"/>
      <c r="N937" s="21">
        <v>0</v>
      </c>
      <c r="O937" s="14"/>
      <c r="P937" s="21">
        <v>0</v>
      </c>
      <c r="Q937" s="14"/>
      <c r="R937" s="21">
        <v>0</v>
      </c>
      <c r="S937" s="14"/>
      <c r="T937" s="21">
        <v>111333</v>
      </c>
      <c r="U937" s="14"/>
      <c r="V937" s="22">
        <v>111333</v>
      </c>
      <c r="W937" s="14"/>
      <c r="X937" s="5" t="str">
        <f t="shared" si="14"/>
        <v>No</v>
      </c>
      <c r="Y937" s="14"/>
      <c r="Z937" s="5"/>
      <c r="AA937" s="14"/>
      <c r="AB937" s="5"/>
      <c r="AC937" s="28"/>
      <c r="AD937" s="5"/>
      <c r="AE937" s="14"/>
      <c r="AF937" s="5"/>
      <c r="AG937" s="7"/>
    </row>
    <row r="938" spans="1:33" s="54" customFormat="1">
      <c r="A938" s="8" t="s">
        <v>1029</v>
      </c>
      <c r="B938" s="8" t="s">
        <v>1030</v>
      </c>
      <c r="C938" s="9" t="s">
        <v>91</v>
      </c>
      <c r="D938" s="185">
        <v>9199</v>
      </c>
      <c r="E938" s="188">
        <v>90199</v>
      </c>
      <c r="F938" s="9" t="s">
        <v>83</v>
      </c>
      <c r="G938" s="9" t="s">
        <v>5756</v>
      </c>
      <c r="H938" s="10">
        <v>78413</v>
      </c>
      <c r="I938" s="11">
        <v>16</v>
      </c>
      <c r="J938" s="24">
        <v>0</v>
      </c>
      <c r="K938" s="12"/>
      <c r="L938" s="14">
        <v>0</v>
      </c>
      <c r="M938" s="14"/>
      <c r="N938" s="21">
        <v>0</v>
      </c>
      <c r="O938" s="14"/>
      <c r="P938" s="21">
        <v>0</v>
      </c>
      <c r="Q938" s="14"/>
      <c r="R938" s="21">
        <v>0</v>
      </c>
      <c r="S938" s="14"/>
      <c r="T938" s="21">
        <v>0</v>
      </c>
      <c r="U938" s="14"/>
      <c r="V938" s="22">
        <v>0</v>
      </c>
      <c r="W938" s="14"/>
      <c r="X938" s="5" t="str">
        <f t="shared" si="14"/>
        <v>No</v>
      </c>
      <c r="Y938" s="14"/>
      <c r="Z938" s="5"/>
      <c r="AA938" s="14"/>
      <c r="AB938" s="5"/>
      <c r="AC938" s="28"/>
      <c r="AD938" s="5"/>
      <c r="AE938" s="14"/>
      <c r="AF938" s="5"/>
      <c r="AG938" s="7"/>
    </row>
    <row r="939" spans="1:33" s="54" customFormat="1">
      <c r="A939" s="8" t="s">
        <v>3464</v>
      </c>
      <c r="B939" s="8" t="s">
        <v>3465</v>
      </c>
      <c r="C939" s="9" t="s">
        <v>34</v>
      </c>
      <c r="D939" s="185" t="s">
        <v>3466</v>
      </c>
      <c r="E939" s="188" t="s">
        <v>3467</v>
      </c>
      <c r="F939" s="9" t="s">
        <v>83</v>
      </c>
      <c r="G939" s="9" t="s">
        <v>147</v>
      </c>
      <c r="H939" s="10">
        <v>0</v>
      </c>
      <c r="I939" s="11">
        <v>16</v>
      </c>
      <c r="J939" s="24">
        <v>0</v>
      </c>
      <c r="K939" s="12"/>
      <c r="L939" s="14">
        <v>0</v>
      </c>
      <c r="M939" s="14"/>
      <c r="N939" s="21">
        <v>0</v>
      </c>
      <c r="O939" s="14"/>
      <c r="P939" s="21">
        <v>5364</v>
      </c>
      <c r="Q939" s="14"/>
      <c r="R939" s="21">
        <v>0</v>
      </c>
      <c r="S939" s="14"/>
      <c r="T939" s="21">
        <v>21455</v>
      </c>
      <c r="U939" s="14"/>
      <c r="V939" s="22">
        <v>26819</v>
      </c>
      <c r="W939" s="14"/>
      <c r="X939" s="5" t="str">
        <f t="shared" si="14"/>
        <v>No</v>
      </c>
      <c r="Y939" s="14"/>
      <c r="Z939" s="5"/>
      <c r="AA939" s="14"/>
      <c r="AB939" s="5"/>
      <c r="AC939" s="28"/>
      <c r="AD939" s="5"/>
      <c r="AE939" s="14"/>
      <c r="AF939" s="5"/>
      <c r="AG939" s="7"/>
    </row>
    <row r="940" spans="1:33" s="54" customFormat="1">
      <c r="A940" s="8" t="s">
        <v>3000</v>
      </c>
      <c r="B940" s="8" t="s">
        <v>3001</v>
      </c>
      <c r="C940" s="9" t="s">
        <v>217</v>
      </c>
      <c r="D940" s="185" t="s">
        <v>3002</v>
      </c>
      <c r="E940" s="188" t="s">
        <v>3003</v>
      </c>
      <c r="F940" s="9" t="s">
        <v>83</v>
      </c>
      <c r="G940" s="9" t="s">
        <v>147</v>
      </c>
      <c r="H940" s="10">
        <v>0</v>
      </c>
      <c r="I940" s="11">
        <v>16</v>
      </c>
      <c r="J940" s="24">
        <v>0</v>
      </c>
      <c r="K940" s="12"/>
      <c r="L940" s="14">
        <v>0</v>
      </c>
      <c r="M940" s="14"/>
      <c r="N940" s="21">
        <v>0</v>
      </c>
      <c r="O940" s="14"/>
      <c r="P940" s="21">
        <v>4000</v>
      </c>
      <c r="Q940" s="14"/>
      <c r="R940" s="21">
        <v>4000</v>
      </c>
      <c r="S940" s="14"/>
      <c r="T940" s="21">
        <v>32000</v>
      </c>
      <c r="U940" s="14"/>
      <c r="V940" s="22">
        <v>40000</v>
      </c>
      <c r="W940" s="14"/>
      <c r="X940" s="5" t="str">
        <f t="shared" si="14"/>
        <v>No</v>
      </c>
      <c r="Y940" s="14"/>
      <c r="Z940" s="5"/>
      <c r="AA940" s="14"/>
      <c r="AB940" s="5"/>
      <c r="AC940" s="28"/>
      <c r="AD940" s="5"/>
      <c r="AE940" s="14"/>
      <c r="AF940" s="5"/>
      <c r="AG940" s="7"/>
    </row>
    <row r="941" spans="1:33" s="54" customFormat="1">
      <c r="A941" s="8" t="s">
        <v>484</v>
      </c>
      <c r="B941" s="8" t="s">
        <v>485</v>
      </c>
      <c r="C941" s="9" t="s">
        <v>124</v>
      </c>
      <c r="D941" s="185">
        <v>6026</v>
      </c>
      <c r="E941" s="188">
        <v>60026</v>
      </c>
      <c r="F941" s="9" t="s">
        <v>83</v>
      </c>
      <c r="G941" s="9" t="s">
        <v>5756</v>
      </c>
      <c r="H941" s="10">
        <v>116533</v>
      </c>
      <c r="I941" s="11">
        <v>16</v>
      </c>
      <c r="J941" s="24">
        <v>0</v>
      </c>
      <c r="K941" s="12"/>
      <c r="L941" s="14">
        <v>0</v>
      </c>
      <c r="M941" s="14"/>
      <c r="N941" s="21">
        <v>0</v>
      </c>
      <c r="O941" s="14"/>
      <c r="P941" s="21">
        <v>193505</v>
      </c>
      <c r="Q941" s="14"/>
      <c r="R941" s="21">
        <v>0</v>
      </c>
      <c r="S941" s="14"/>
      <c r="T941" s="21">
        <v>1096530</v>
      </c>
      <c r="U941" s="14"/>
      <c r="V941" s="22">
        <v>1290035</v>
      </c>
      <c r="W941" s="14"/>
      <c r="X941" s="5" t="str">
        <f t="shared" si="14"/>
        <v>No</v>
      </c>
      <c r="Y941" s="14"/>
      <c r="Z941" s="5"/>
      <c r="AA941" s="14"/>
      <c r="AB941" s="5"/>
      <c r="AC941" s="28"/>
      <c r="AD941" s="5"/>
      <c r="AE941" s="14"/>
      <c r="AF941" s="5"/>
      <c r="AG941" s="7"/>
    </row>
    <row r="942" spans="1:33" s="54" customFormat="1">
      <c r="A942" s="8" t="s">
        <v>5599</v>
      </c>
      <c r="B942" s="8" t="s">
        <v>5600</v>
      </c>
      <c r="C942" s="9" t="s">
        <v>254</v>
      </c>
      <c r="D942" s="185" t="s">
        <v>5601</v>
      </c>
      <c r="E942" s="188" t="s">
        <v>5602</v>
      </c>
      <c r="F942" s="9" t="s">
        <v>157</v>
      </c>
      <c r="G942" s="9" t="s">
        <v>147</v>
      </c>
      <c r="H942" s="10">
        <v>0</v>
      </c>
      <c r="I942" s="11">
        <v>16</v>
      </c>
      <c r="J942" s="24">
        <v>0</v>
      </c>
      <c r="K942" s="12"/>
      <c r="L942" s="14">
        <v>0</v>
      </c>
      <c r="M942" s="14"/>
      <c r="N942" s="21">
        <v>0</v>
      </c>
      <c r="O942" s="14"/>
      <c r="P942" s="21">
        <v>78771</v>
      </c>
      <c r="Q942" s="14"/>
      <c r="R942" s="21">
        <v>0</v>
      </c>
      <c r="S942" s="14"/>
      <c r="T942" s="21">
        <v>412207</v>
      </c>
      <c r="U942" s="14"/>
      <c r="V942" s="22">
        <v>490978</v>
      </c>
      <c r="W942" s="14"/>
      <c r="X942" s="5" t="str">
        <f t="shared" si="14"/>
        <v>No</v>
      </c>
      <c r="Y942" s="14"/>
      <c r="Z942" s="5"/>
      <c r="AA942" s="14"/>
      <c r="AB942" s="5"/>
      <c r="AC942" s="28"/>
      <c r="AD942" s="5"/>
      <c r="AE942" s="14"/>
      <c r="AF942" s="5"/>
      <c r="AG942" s="7"/>
    </row>
    <row r="943" spans="1:33" s="54" customFormat="1">
      <c r="A943" s="8" t="s">
        <v>1716</v>
      </c>
      <c r="B943" s="8" t="s">
        <v>1717</v>
      </c>
      <c r="C943" s="9" t="s">
        <v>648</v>
      </c>
      <c r="D943" s="185" t="s">
        <v>1718</v>
      </c>
      <c r="E943" s="188" t="s">
        <v>4042</v>
      </c>
      <c r="F943" s="9" t="s">
        <v>157</v>
      </c>
      <c r="G943" s="9" t="s">
        <v>147</v>
      </c>
      <c r="H943" s="10">
        <v>0</v>
      </c>
      <c r="I943" s="11">
        <v>16</v>
      </c>
      <c r="J943" s="24">
        <v>0</v>
      </c>
      <c r="K943" s="12"/>
      <c r="L943" s="14">
        <v>120651</v>
      </c>
      <c r="M943" s="14"/>
      <c r="N943" s="21">
        <v>0</v>
      </c>
      <c r="O943" s="14"/>
      <c r="P943" s="21">
        <v>0</v>
      </c>
      <c r="Q943" s="14"/>
      <c r="R943" s="21">
        <v>120000</v>
      </c>
      <c r="S943" s="14"/>
      <c r="T943" s="21">
        <v>962602</v>
      </c>
      <c r="U943" s="14"/>
      <c r="V943" s="22">
        <v>1203253</v>
      </c>
      <c r="W943" s="14"/>
      <c r="X943" s="5" t="str">
        <f t="shared" si="14"/>
        <v>No</v>
      </c>
      <c r="Y943" s="14"/>
      <c r="Z943" s="5"/>
      <c r="AA943" s="14"/>
      <c r="AB943" s="5"/>
      <c r="AC943" s="28"/>
      <c r="AD943" s="5"/>
      <c r="AE943" s="14"/>
      <c r="AF943" s="5"/>
      <c r="AG943" s="7"/>
    </row>
    <row r="944" spans="1:33" s="54" customFormat="1">
      <c r="A944" s="8" t="s">
        <v>4790</v>
      </c>
      <c r="B944" s="8" t="s">
        <v>3532</v>
      </c>
      <c r="C944" s="9" t="s">
        <v>132</v>
      </c>
      <c r="D944" s="185">
        <v>5149</v>
      </c>
      <c r="E944" s="188">
        <v>50149</v>
      </c>
      <c r="F944" s="9" t="s">
        <v>125</v>
      </c>
      <c r="G944" s="9" t="s">
        <v>84</v>
      </c>
      <c r="H944" s="10">
        <v>143592</v>
      </c>
      <c r="I944" s="11">
        <v>16</v>
      </c>
      <c r="J944" s="24">
        <v>0</v>
      </c>
      <c r="K944" s="12"/>
      <c r="L944" s="14">
        <v>0</v>
      </c>
      <c r="M944" s="14"/>
      <c r="N944" s="21">
        <v>0</v>
      </c>
      <c r="O944" s="14"/>
      <c r="P944" s="21">
        <v>44641</v>
      </c>
      <c r="Q944" s="14"/>
      <c r="R944" s="21">
        <v>0</v>
      </c>
      <c r="S944" s="14"/>
      <c r="T944" s="21">
        <v>178543</v>
      </c>
      <c r="U944" s="14"/>
      <c r="V944" s="22">
        <v>223184</v>
      </c>
      <c r="W944" s="14"/>
      <c r="X944" s="5" t="str">
        <f t="shared" si="14"/>
        <v>No</v>
      </c>
      <c r="Y944" s="14"/>
      <c r="Z944" s="5"/>
      <c r="AA944" s="14"/>
      <c r="AB944" s="5"/>
      <c r="AC944" s="28"/>
      <c r="AD944" s="5"/>
      <c r="AE944" s="14"/>
      <c r="AF944" s="5"/>
      <c r="AG944" s="7"/>
    </row>
    <row r="945" spans="1:33" s="54" customFormat="1">
      <c r="A945" s="8" t="s">
        <v>5960</v>
      </c>
      <c r="B945" s="8" t="s">
        <v>6072</v>
      </c>
      <c r="C945" s="9" t="s">
        <v>233</v>
      </c>
      <c r="D945" s="185"/>
      <c r="E945" s="188">
        <v>30199</v>
      </c>
      <c r="F945" s="9" t="s">
        <v>88</v>
      </c>
      <c r="G945" s="9" t="s">
        <v>5756</v>
      </c>
      <c r="H945" s="10">
        <v>64022</v>
      </c>
      <c r="I945" s="11">
        <v>16</v>
      </c>
      <c r="J945" s="24">
        <v>0</v>
      </c>
      <c r="K945" s="12"/>
      <c r="L945" s="14">
        <v>0</v>
      </c>
      <c r="M945" s="14"/>
      <c r="N945" s="21">
        <v>0</v>
      </c>
      <c r="O945" s="14"/>
      <c r="P945" s="21">
        <v>30046</v>
      </c>
      <c r="Q945" s="14"/>
      <c r="R945" s="21">
        <v>0</v>
      </c>
      <c r="S945" s="14"/>
      <c r="T945" s="21">
        <v>120180</v>
      </c>
      <c r="U945" s="14"/>
      <c r="V945" s="22">
        <v>150226</v>
      </c>
      <c r="W945" s="14"/>
      <c r="X945" s="5" t="str">
        <f t="shared" si="14"/>
        <v>No</v>
      </c>
      <c r="Y945" s="14"/>
      <c r="Z945" s="5"/>
      <c r="AA945" s="14"/>
      <c r="AB945" s="5"/>
      <c r="AC945" s="28"/>
      <c r="AD945" s="5"/>
      <c r="AE945" s="14"/>
      <c r="AF945" s="5"/>
      <c r="AG945" s="7"/>
    </row>
    <row r="946" spans="1:33" s="54" customFormat="1">
      <c r="A946" s="8" t="s">
        <v>4083</v>
      </c>
      <c r="B946" s="8" t="s">
        <v>4084</v>
      </c>
      <c r="C946" s="9" t="s">
        <v>42</v>
      </c>
      <c r="D946" s="185">
        <v>2096</v>
      </c>
      <c r="E946" s="188">
        <v>20096</v>
      </c>
      <c r="F946" s="9" t="s">
        <v>83</v>
      </c>
      <c r="G946" s="9" t="s">
        <v>84</v>
      </c>
      <c r="H946" s="10">
        <v>18351295</v>
      </c>
      <c r="I946" s="11">
        <v>16</v>
      </c>
      <c r="J946" s="24">
        <v>0</v>
      </c>
      <c r="K946" s="12"/>
      <c r="L946" s="14">
        <v>0</v>
      </c>
      <c r="M946" s="14"/>
      <c r="N946" s="21">
        <v>0</v>
      </c>
      <c r="O946" s="14"/>
      <c r="P946" s="21">
        <v>60702</v>
      </c>
      <c r="Q946" s="14"/>
      <c r="R946" s="21">
        <v>60702</v>
      </c>
      <c r="S946" s="14"/>
      <c r="T946" s="21">
        <v>485615</v>
      </c>
      <c r="U946" s="14"/>
      <c r="V946" s="22">
        <v>607019</v>
      </c>
      <c r="W946" s="14"/>
      <c r="X946" s="5" t="str">
        <f t="shared" si="14"/>
        <v>No</v>
      </c>
      <c r="Y946" s="14"/>
      <c r="Z946" s="5"/>
      <c r="AA946" s="14"/>
      <c r="AB946" s="5"/>
      <c r="AC946" s="28"/>
      <c r="AD946" s="5"/>
      <c r="AE946" s="14"/>
      <c r="AF946" s="5"/>
      <c r="AG946" s="7"/>
    </row>
    <row r="947" spans="1:33" s="54" customFormat="1">
      <c r="A947" s="8" t="s">
        <v>6162</v>
      </c>
      <c r="B947" s="8" t="s">
        <v>2644</v>
      </c>
      <c r="C947" s="9" t="s">
        <v>288</v>
      </c>
      <c r="D947" s="185" t="s">
        <v>2645</v>
      </c>
      <c r="E947" s="188" t="s">
        <v>2646</v>
      </c>
      <c r="F947" s="9" t="s">
        <v>88</v>
      </c>
      <c r="G947" s="9" t="s">
        <v>147</v>
      </c>
      <c r="H947" s="10">
        <v>0</v>
      </c>
      <c r="I947" s="11">
        <v>16</v>
      </c>
      <c r="J947" s="24">
        <v>0</v>
      </c>
      <c r="K947" s="12"/>
      <c r="L947" s="14">
        <v>0</v>
      </c>
      <c r="M947" s="14"/>
      <c r="N947" s="21">
        <v>0</v>
      </c>
      <c r="O947" s="14"/>
      <c r="P947" s="21">
        <v>2247</v>
      </c>
      <c r="Q947" s="14"/>
      <c r="R947" s="21">
        <v>246337</v>
      </c>
      <c r="S947" s="14"/>
      <c r="T947" s="21">
        <v>467714</v>
      </c>
      <c r="U947" s="14"/>
      <c r="V947" s="22">
        <v>716298</v>
      </c>
      <c r="W947" s="14"/>
      <c r="X947" s="5" t="str">
        <f t="shared" si="14"/>
        <v>No</v>
      </c>
      <c r="Y947" s="14"/>
      <c r="Z947" s="5"/>
      <c r="AA947" s="14"/>
      <c r="AB947" s="5"/>
      <c r="AC947" s="28"/>
      <c r="AD947" s="5"/>
      <c r="AE947" s="14"/>
      <c r="AF947" s="5"/>
      <c r="AG947" s="7"/>
    </row>
    <row r="948" spans="1:33" s="54" customFormat="1">
      <c r="A948" s="8" t="s">
        <v>2403</v>
      </c>
      <c r="B948" s="8" t="s">
        <v>2404</v>
      </c>
      <c r="C948" s="9" t="s">
        <v>46</v>
      </c>
      <c r="D948" s="185" t="s">
        <v>2405</v>
      </c>
      <c r="E948" s="188" t="s">
        <v>2406</v>
      </c>
      <c r="F948" s="9" t="s">
        <v>88</v>
      </c>
      <c r="G948" s="9" t="s">
        <v>147</v>
      </c>
      <c r="H948" s="10">
        <v>0</v>
      </c>
      <c r="I948" s="11">
        <v>16</v>
      </c>
      <c r="J948" s="24">
        <v>0</v>
      </c>
      <c r="K948" s="12"/>
      <c r="L948" s="14">
        <v>0</v>
      </c>
      <c r="M948" s="14"/>
      <c r="N948" s="21">
        <v>0</v>
      </c>
      <c r="O948" s="14"/>
      <c r="P948" s="21">
        <v>53305</v>
      </c>
      <c r="Q948" s="14"/>
      <c r="R948" s="21">
        <v>3305</v>
      </c>
      <c r="S948" s="14"/>
      <c r="T948" s="21">
        <v>213222</v>
      </c>
      <c r="U948" s="14"/>
      <c r="V948" s="22">
        <v>269832</v>
      </c>
      <c r="W948" s="14"/>
      <c r="X948" s="5" t="str">
        <f t="shared" si="14"/>
        <v>No</v>
      </c>
      <c r="Y948" s="14"/>
      <c r="Z948" s="5"/>
      <c r="AA948" s="14"/>
      <c r="AB948" s="5"/>
      <c r="AC948" s="28"/>
      <c r="AD948" s="5"/>
      <c r="AE948" s="14"/>
      <c r="AF948" s="5"/>
      <c r="AG948" s="7"/>
    </row>
    <row r="949" spans="1:33" s="54" customFormat="1">
      <c r="A949" s="8" t="s">
        <v>1663</v>
      </c>
      <c r="B949" s="8" t="s">
        <v>1664</v>
      </c>
      <c r="C949" s="9" t="s">
        <v>178</v>
      </c>
      <c r="D949" s="185" t="s">
        <v>1665</v>
      </c>
      <c r="E949" s="188" t="s">
        <v>1666</v>
      </c>
      <c r="F949" s="9" t="s">
        <v>83</v>
      </c>
      <c r="G949" s="9" t="s">
        <v>147</v>
      </c>
      <c r="H949" s="10">
        <v>0</v>
      </c>
      <c r="I949" s="11">
        <v>16</v>
      </c>
      <c r="J949" s="24">
        <v>0</v>
      </c>
      <c r="K949" s="12"/>
      <c r="L949" s="14">
        <v>0</v>
      </c>
      <c r="M949" s="14"/>
      <c r="N949" s="21">
        <v>0</v>
      </c>
      <c r="O949" s="14"/>
      <c r="P949" s="21">
        <v>0</v>
      </c>
      <c r="Q949" s="14"/>
      <c r="R949" s="21">
        <v>4000</v>
      </c>
      <c r="S949" s="14"/>
      <c r="T949" s="21">
        <v>16000</v>
      </c>
      <c r="U949" s="14"/>
      <c r="V949" s="22">
        <v>20000</v>
      </c>
      <c r="W949" s="14"/>
      <c r="X949" s="5" t="str">
        <f t="shared" si="14"/>
        <v>No</v>
      </c>
      <c r="Y949" s="14"/>
      <c r="Z949" s="5"/>
      <c r="AA949" s="14"/>
      <c r="AB949" s="5"/>
      <c r="AC949" s="28"/>
      <c r="AD949" s="5"/>
      <c r="AE949" s="14"/>
      <c r="AF949" s="5"/>
      <c r="AG949" s="7"/>
    </row>
    <row r="950" spans="1:33" s="54" customFormat="1">
      <c r="A950" s="8" t="s">
        <v>6171</v>
      </c>
      <c r="B950" s="8" t="s">
        <v>6172</v>
      </c>
      <c r="C950" s="9" t="s">
        <v>91</v>
      </c>
      <c r="D950" s="185"/>
      <c r="E950" s="188">
        <v>90263</v>
      </c>
      <c r="F950" s="9" t="s">
        <v>83</v>
      </c>
      <c r="G950" s="9" t="s">
        <v>5756</v>
      </c>
      <c r="H950" s="10">
        <v>12150996</v>
      </c>
      <c r="I950" s="11">
        <v>16</v>
      </c>
      <c r="J950" s="24">
        <v>0</v>
      </c>
      <c r="K950" s="12"/>
      <c r="L950" s="14">
        <v>0</v>
      </c>
      <c r="M950" s="14"/>
      <c r="N950" s="21">
        <v>0</v>
      </c>
      <c r="O950" s="14"/>
      <c r="P950" s="21">
        <v>74381</v>
      </c>
      <c r="Q950" s="14"/>
      <c r="R950" s="21">
        <v>0</v>
      </c>
      <c r="S950" s="14"/>
      <c r="T950" s="21">
        <v>334931</v>
      </c>
      <c r="U950" s="14"/>
      <c r="V950" s="22">
        <v>409312</v>
      </c>
      <c r="W950" s="14"/>
      <c r="X950" s="5" t="str">
        <f t="shared" si="14"/>
        <v>No</v>
      </c>
      <c r="Y950" s="14"/>
      <c r="Z950" s="5"/>
      <c r="AA950" s="14"/>
      <c r="AB950" s="5"/>
      <c r="AC950" s="28"/>
      <c r="AD950" s="5"/>
      <c r="AE950" s="14"/>
      <c r="AF950" s="5"/>
      <c r="AG950" s="7"/>
    </row>
    <row r="951" spans="1:33" s="54" customFormat="1">
      <c r="A951" s="8" t="s">
        <v>5674</v>
      </c>
      <c r="B951" s="8" t="s">
        <v>5675</v>
      </c>
      <c r="C951" s="9" t="s">
        <v>254</v>
      </c>
      <c r="D951" s="185" t="s">
        <v>5676</v>
      </c>
      <c r="E951" s="188" t="s">
        <v>5677</v>
      </c>
      <c r="F951" s="9" t="s">
        <v>83</v>
      </c>
      <c r="G951" s="9" t="s">
        <v>147</v>
      </c>
      <c r="H951" s="10">
        <v>0</v>
      </c>
      <c r="I951" s="11">
        <v>16</v>
      </c>
      <c r="J951" s="24">
        <v>0</v>
      </c>
      <c r="K951" s="12"/>
      <c r="L951" s="14">
        <v>0</v>
      </c>
      <c r="M951" s="14"/>
      <c r="N951" s="21">
        <v>0</v>
      </c>
      <c r="O951" s="14"/>
      <c r="P951" s="21">
        <v>0</v>
      </c>
      <c r="Q951" s="14"/>
      <c r="R951" s="21">
        <v>0</v>
      </c>
      <c r="S951" s="14"/>
      <c r="T951" s="21">
        <v>0</v>
      </c>
      <c r="U951" s="14"/>
      <c r="V951" s="22">
        <v>0</v>
      </c>
      <c r="W951" s="14"/>
      <c r="X951" s="5" t="str">
        <f t="shared" si="14"/>
        <v>No</v>
      </c>
      <c r="Y951" s="14"/>
      <c r="Z951" s="5"/>
      <c r="AA951" s="14"/>
      <c r="AB951" s="5"/>
      <c r="AC951" s="28"/>
      <c r="AD951" s="5"/>
      <c r="AE951" s="14"/>
      <c r="AF951" s="5"/>
      <c r="AG951" s="7"/>
    </row>
    <row r="952" spans="1:33" s="54" customFormat="1">
      <c r="A952" s="8" t="s">
        <v>1208</v>
      </c>
      <c r="B952" s="8" t="s">
        <v>626</v>
      </c>
      <c r="C952" s="9" t="s">
        <v>274</v>
      </c>
      <c r="D952" s="185">
        <v>4057</v>
      </c>
      <c r="E952" s="188">
        <v>40057</v>
      </c>
      <c r="F952" s="9" t="s">
        <v>88</v>
      </c>
      <c r="G952" s="9" t="s">
        <v>84</v>
      </c>
      <c r="H952" s="10">
        <v>71880</v>
      </c>
      <c r="I952" s="11">
        <v>16</v>
      </c>
      <c r="J952" s="24">
        <v>0</v>
      </c>
      <c r="K952" s="12"/>
      <c r="L952" s="14">
        <v>0</v>
      </c>
      <c r="M952" s="14"/>
      <c r="N952" s="21">
        <v>0</v>
      </c>
      <c r="O952" s="14"/>
      <c r="P952" s="21">
        <v>3965</v>
      </c>
      <c r="Q952" s="14"/>
      <c r="R952" s="21">
        <v>3746</v>
      </c>
      <c r="S952" s="14"/>
      <c r="T952" s="21">
        <v>30459</v>
      </c>
      <c r="U952" s="14"/>
      <c r="V952" s="22">
        <v>38170</v>
      </c>
      <c r="W952" s="14"/>
      <c r="X952" s="5" t="str">
        <f t="shared" si="14"/>
        <v>No</v>
      </c>
      <c r="Y952" s="14"/>
      <c r="Z952" s="5"/>
      <c r="AA952" s="14"/>
      <c r="AB952" s="5"/>
      <c r="AC952" s="28"/>
      <c r="AD952" s="5"/>
      <c r="AE952" s="14"/>
      <c r="AF952" s="5"/>
      <c r="AG952" s="7"/>
    </row>
    <row r="953" spans="1:33" s="54" customFormat="1">
      <c r="A953" s="8" t="s">
        <v>4227</v>
      </c>
      <c r="B953" s="8" t="s">
        <v>4228</v>
      </c>
      <c r="C953" s="9" t="s">
        <v>235</v>
      </c>
      <c r="D953" s="185" t="s">
        <v>4229</v>
      </c>
      <c r="E953" s="188" t="s">
        <v>4230</v>
      </c>
      <c r="F953" s="9" t="s">
        <v>83</v>
      </c>
      <c r="G953" s="9" t="s">
        <v>147</v>
      </c>
      <c r="H953" s="10">
        <v>0</v>
      </c>
      <c r="I953" s="11">
        <v>16</v>
      </c>
      <c r="J953" s="24">
        <v>0</v>
      </c>
      <c r="K953" s="12"/>
      <c r="L953" s="14">
        <v>5500</v>
      </c>
      <c r="M953" s="14"/>
      <c r="N953" s="21">
        <v>0</v>
      </c>
      <c r="O953" s="14"/>
      <c r="P953" s="21">
        <v>60712</v>
      </c>
      <c r="Q953" s="14"/>
      <c r="R953" s="21">
        <v>37559</v>
      </c>
      <c r="S953" s="14"/>
      <c r="T953" s="21">
        <v>300469</v>
      </c>
      <c r="U953" s="14"/>
      <c r="V953" s="22">
        <v>404240</v>
      </c>
      <c r="W953" s="14"/>
      <c r="X953" s="5" t="str">
        <f t="shared" si="14"/>
        <v>No</v>
      </c>
      <c r="Y953" s="14"/>
      <c r="Z953" s="5"/>
      <c r="AA953" s="14"/>
      <c r="AB953" s="5"/>
      <c r="AC953" s="28"/>
      <c r="AD953" s="5"/>
      <c r="AE953" s="14"/>
      <c r="AF953" s="5"/>
      <c r="AG953" s="7"/>
    </row>
    <row r="954" spans="1:33" s="54" customFormat="1">
      <c r="A954" s="8" t="s">
        <v>6574</v>
      </c>
      <c r="B954" s="8" t="s">
        <v>6437</v>
      </c>
      <c r="C954" s="9" t="s">
        <v>42</v>
      </c>
      <c r="D954" s="185" t="s">
        <v>4682</v>
      </c>
      <c r="E954" s="188" t="s">
        <v>4683</v>
      </c>
      <c r="F954" s="9" t="s">
        <v>88</v>
      </c>
      <c r="G954" s="9" t="s">
        <v>147</v>
      </c>
      <c r="H954" s="10">
        <v>0</v>
      </c>
      <c r="I954" s="11">
        <v>16</v>
      </c>
      <c r="J954" s="24">
        <v>0</v>
      </c>
      <c r="K954" s="12"/>
      <c r="L954" s="14">
        <v>0</v>
      </c>
      <c r="M954" s="14"/>
      <c r="N954" s="21">
        <v>0</v>
      </c>
      <c r="O954" s="14"/>
      <c r="P954" s="21">
        <v>0</v>
      </c>
      <c r="Q954" s="14"/>
      <c r="R954" s="21">
        <v>0</v>
      </c>
      <c r="S954" s="14"/>
      <c r="T954" s="21">
        <v>0</v>
      </c>
      <c r="U954" s="14"/>
      <c r="V954" s="22">
        <v>0</v>
      </c>
      <c r="W954" s="14"/>
      <c r="X954" s="5" t="str">
        <f t="shared" si="14"/>
        <v>No</v>
      </c>
      <c r="Y954" s="14"/>
      <c r="Z954" s="5"/>
      <c r="AA954" s="14"/>
      <c r="AB954" s="5"/>
      <c r="AC954" s="28"/>
      <c r="AD954" s="5"/>
      <c r="AE954" s="14"/>
      <c r="AF954" s="5"/>
      <c r="AG954" s="7"/>
    </row>
    <row r="955" spans="1:33" s="54" customFormat="1">
      <c r="A955" s="8" t="s">
        <v>4768</v>
      </c>
      <c r="B955" s="8" t="s">
        <v>4759</v>
      </c>
      <c r="C955" s="9" t="s">
        <v>82</v>
      </c>
      <c r="D955" s="185">
        <v>2165</v>
      </c>
      <c r="E955" s="188">
        <v>20165</v>
      </c>
      <c r="F955" s="9" t="s">
        <v>113</v>
      </c>
      <c r="G955" s="9" t="s">
        <v>5756</v>
      </c>
      <c r="H955" s="10">
        <v>18351295</v>
      </c>
      <c r="I955" s="11">
        <v>16</v>
      </c>
      <c r="J955" s="24">
        <v>1083238</v>
      </c>
      <c r="K955" s="12"/>
      <c r="L955" s="14">
        <v>0</v>
      </c>
      <c r="M955" s="14"/>
      <c r="N955" s="21">
        <v>0</v>
      </c>
      <c r="O955" s="14"/>
      <c r="P955" s="21">
        <v>0</v>
      </c>
      <c r="Q955" s="14"/>
      <c r="R955" s="21">
        <v>0</v>
      </c>
      <c r="S955" s="14"/>
      <c r="T955" s="21">
        <v>0</v>
      </c>
      <c r="U955" s="14"/>
      <c r="V955" s="22">
        <v>1083238</v>
      </c>
      <c r="W955" s="14"/>
      <c r="X955" s="5" t="str">
        <f t="shared" si="14"/>
        <v>No</v>
      </c>
      <c r="Y955" s="14"/>
      <c r="Z955" s="5"/>
      <c r="AA955" s="14"/>
      <c r="AB955" s="5"/>
      <c r="AC955" s="28"/>
      <c r="AD955" s="5"/>
      <c r="AE955" s="14"/>
      <c r="AF955" s="5"/>
      <c r="AG955" s="7"/>
    </row>
    <row r="956" spans="1:33" s="54" customFormat="1">
      <c r="A956" s="8" t="s">
        <v>1042</v>
      </c>
      <c r="B956" s="8" t="s">
        <v>1043</v>
      </c>
      <c r="C956" s="9" t="s">
        <v>91</v>
      </c>
      <c r="D956" s="185">
        <v>9163</v>
      </c>
      <c r="E956" s="188">
        <v>90163</v>
      </c>
      <c r="F956" s="9" t="s">
        <v>83</v>
      </c>
      <c r="G956" s="9" t="s">
        <v>5756</v>
      </c>
      <c r="H956" s="10">
        <v>71772</v>
      </c>
      <c r="I956" s="11">
        <v>16</v>
      </c>
      <c r="J956" s="24">
        <v>0</v>
      </c>
      <c r="K956" s="12"/>
      <c r="L956" s="14">
        <v>0</v>
      </c>
      <c r="M956" s="14"/>
      <c r="N956" s="21">
        <v>0</v>
      </c>
      <c r="O956" s="14"/>
      <c r="P956" s="21">
        <v>54022</v>
      </c>
      <c r="Q956" s="14"/>
      <c r="R956" s="21">
        <v>0</v>
      </c>
      <c r="S956" s="14"/>
      <c r="T956" s="21">
        <v>216090</v>
      </c>
      <c r="U956" s="14"/>
      <c r="V956" s="22">
        <v>270112</v>
      </c>
      <c r="W956" s="14"/>
      <c r="X956" s="5" t="str">
        <f t="shared" si="14"/>
        <v>No</v>
      </c>
      <c r="Y956" s="14"/>
      <c r="Z956" s="5"/>
      <c r="AA956" s="14"/>
      <c r="AB956" s="5"/>
      <c r="AC956" s="28"/>
      <c r="AD956" s="5"/>
      <c r="AE956" s="14"/>
      <c r="AF956" s="5"/>
      <c r="AG956" s="7"/>
    </row>
    <row r="957" spans="1:33" s="54" customFormat="1">
      <c r="A957" s="8" t="s">
        <v>1757</v>
      </c>
      <c r="B957" s="8" t="s">
        <v>1144</v>
      </c>
      <c r="C957" s="9" t="s">
        <v>238</v>
      </c>
      <c r="D957" s="185">
        <v>1063</v>
      </c>
      <c r="E957" s="188">
        <v>10063</v>
      </c>
      <c r="F957" s="9" t="s">
        <v>88</v>
      </c>
      <c r="G957" s="9" t="s">
        <v>84</v>
      </c>
      <c r="H957" s="10">
        <v>924859</v>
      </c>
      <c r="I957" s="11">
        <v>16</v>
      </c>
      <c r="J957" s="24">
        <v>0</v>
      </c>
      <c r="K957" s="12"/>
      <c r="L957" s="14">
        <v>0</v>
      </c>
      <c r="M957" s="14"/>
      <c r="N957" s="21">
        <v>0</v>
      </c>
      <c r="O957" s="14"/>
      <c r="P957" s="21">
        <v>0</v>
      </c>
      <c r="Q957" s="14"/>
      <c r="R957" s="21">
        <v>164263</v>
      </c>
      <c r="S957" s="14"/>
      <c r="T957" s="21">
        <v>193874</v>
      </c>
      <c r="U957" s="14"/>
      <c r="V957" s="22">
        <v>358137</v>
      </c>
      <c r="W957" s="14"/>
      <c r="X957" s="5" t="str">
        <f t="shared" si="14"/>
        <v>No</v>
      </c>
      <c r="Y957" s="14"/>
      <c r="Z957" s="5"/>
      <c r="AA957" s="14"/>
      <c r="AB957" s="5"/>
      <c r="AC957" s="28"/>
      <c r="AD957" s="5"/>
      <c r="AE957" s="14"/>
      <c r="AF957" s="5"/>
      <c r="AG957" s="7"/>
    </row>
    <row r="958" spans="1:33" s="54" customFormat="1">
      <c r="A958" s="8" t="s">
        <v>1098</v>
      </c>
      <c r="B958" s="8" t="s">
        <v>1099</v>
      </c>
      <c r="C958" s="9" t="s">
        <v>233</v>
      </c>
      <c r="D958" s="185">
        <v>3035</v>
      </c>
      <c r="E958" s="188">
        <v>30035</v>
      </c>
      <c r="F958" s="9" t="s">
        <v>88</v>
      </c>
      <c r="G958" s="9" t="s">
        <v>84</v>
      </c>
      <c r="H958" s="10">
        <v>81249</v>
      </c>
      <c r="I958" s="11">
        <v>16</v>
      </c>
      <c r="J958" s="24">
        <v>0</v>
      </c>
      <c r="K958" s="12"/>
      <c r="L958" s="14">
        <v>0</v>
      </c>
      <c r="M958" s="14"/>
      <c r="N958" s="21">
        <v>43170</v>
      </c>
      <c r="O958" s="14"/>
      <c r="P958" s="21">
        <v>0</v>
      </c>
      <c r="Q958" s="14"/>
      <c r="R958" s="21">
        <v>0</v>
      </c>
      <c r="S958" s="14"/>
      <c r="T958" s="21">
        <v>0</v>
      </c>
      <c r="U958" s="14"/>
      <c r="V958" s="22">
        <v>43170</v>
      </c>
      <c r="W958" s="14"/>
      <c r="X958" s="5" t="str">
        <f t="shared" si="14"/>
        <v>No</v>
      </c>
      <c r="Y958" s="14"/>
      <c r="Z958" s="5"/>
      <c r="AA958" s="14"/>
      <c r="AB958" s="5"/>
      <c r="AC958" s="28"/>
      <c r="AD958" s="5"/>
      <c r="AE958" s="14"/>
      <c r="AF958" s="5"/>
      <c r="AG958" s="7"/>
    </row>
    <row r="959" spans="1:33" s="54" customFormat="1">
      <c r="A959" s="8" t="s">
        <v>1937</v>
      </c>
      <c r="B959" s="8" t="s">
        <v>1938</v>
      </c>
      <c r="C959" s="9" t="s">
        <v>555</v>
      </c>
      <c r="D959" s="185">
        <v>5204</v>
      </c>
      <c r="E959" s="188">
        <v>50204</v>
      </c>
      <c r="F959" s="9" t="s">
        <v>88</v>
      </c>
      <c r="G959" s="9" t="s">
        <v>84</v>
      </c>
      <c r="H959" s="10">
        <v>67821</v>
      </c>
      <c r="I959" s="11">
        <v>16</v>
      </c>
      <c r="J959" s="24">
        <v>0</v>
      </c>
      <c r="K959" s="12"/>
      <c r="L959" s="14">
        <v>0</v>
      </c>
      <c r="M959" s="14"/>
      <c r="N959" s="21">
        <v>0</v>
      </c>
      <c r="O959" s="14"/>
      <c r="P959" s="21">
        <v>0</v>
      </c>
      <c r="Q959" s="14"/>
      <c r="R959" s="21">
        <v>0</v>
      </c>
      <c r="S959" s="14"/>
      <c r="T959" s="21">
        <v>0</v>
      </c>
      <c r="U959" s="14"/>
      <c r="V959" s="22">
        <v>0</v>
      </c>
      <c r="W959" s="14"/>
      <c r="X959" s="5" t="str">
        <f t="shared" si="14"/>
        <v>No</v>
      </c>
      <c r="Y959" s="14"/>
      <c r="Z959" s="5"/>
      <c r="AA959" s="14"/>
      <c r="AB959" s="5"/>
      <c r="AC959" s="28"/>
      <c r="AD959" s="5"/>
      <c r="AE959" s="14"/>
      <c r="AF959" s="5"/>
      <c r="AG959" s="7"/>
    </row>
    <row r="960" spans="1:33" s="54" customFormat="1">
      <c r="A960" s="8" t="s">
        <v>1659</v>
      </c>
      <c r="B960" s="8" t="s">
        <v>1660</v>
      </c>
      <c r="C960" s="9" t="s">
        <v>178</v>
      </c>
      <c r="D960" s="185" t="s">
        <v>1661</v>
      </c>
      <c r="E960" s="188" t="s">
        <v>1662</v>
      </c>
      <c r="F960" s="9" t="s">
        <v>83</v>
      </c>
      <c r="G960" s="9" t="s">
        <v>147</v>
      </c>
      <c r="H960" s="10">
        <v>0</v>
      </c>
      <c r="I960" s="11">
        <v>16</v>
      </c>
      <c r="J960" s="24">
        <v>0</v>
      </c>
      <c r="K960" s="12"/>
      <c r="L960" s="14">
        <v>0</v>
      </c>
      <c r="M960" s="14"/>
      <c r="N960" s="21">
        <v>0</v>
      </c>
      <c r="O960" s="14"/>
      <c r="P960" s="21">
        <v>0</v>
      </c>
      <c r="Q960" s="14"/>
      <c r="R960" s="21">
        <v>0</v>
      </c>
      <c r="S960" s="14"/>
      <c r="T960" s="21">
        <v>0</v>
      </c>
      <c r="U960" s="14"/>
      <c r="V960" s="22">
        <v>0</v>
      </c>
      <c r="W960" s="14"/>
      <c r="X960" s="5" t="str">
        <f t="shared" si="14"/>
        <v>No</v>
      </c>
      <c r="Y960" s="14"/>
      <c r="Z960" s="5"/>
      <c r="AA960" s="14"/>
      <c r="AB960" s="5"/>
      <c r="AC960" s="28"/>
      <c r="AD960" s="5"/>
      <c r="AE960" s="14"/>
      <c r="AF960" s="5"/>
      <c r="AG960" s="7"/>
    </row>
    <row r="961" spans="1:33" s="54" customFormat="1">
      <c r="A961" s="8" t="s">
        <v>6173</v>
      </c>
      <c r="B961" s="8" t="s">
        <v>287</v>
      </c>
      <c r="C961" s="9" t="s">
        <v>132</v>
      </c>
      <c r="D961" s="185" t="s">
        <v>5582</v>
      </c>
      <c r="E961" s="188" t="s">
        <v>5583</v>
      </c>
      <c r="F961" s="9" t="s">
        <v>157</v>
      </c>
      <c r="G961" s="9" t="s">
        <v>147</v>
      </c>
      <c r="H961" s="10">
        <v>0</v>
      </c>
      <c r="I961" s="11">
        <v>16</v>
      </c>
      <c r="J961" s="24">
        <v>0</v>
      </c>
      <c r="K961" s="12"/>
      <c r="L961" s="14">
        <v>0</v>
      </c>
      <c r="M961" s="14"/>
      <c r="N961" s="21">
        <v>0</v>
      </c>
      <c r="O961" s="14"/>
      <c r="P961" s="21">
        <v>13522</v>
      </c>
      <c r="Q961" s="14"/>
      <c r="R961" s="21">
        <v>0</v>
      </c>
      <c r="S961" s="14"/>
      <c r="T961" s="21">
        <v>54084</v>
      </c>
      <c r="U961" s="14"/>
      <c r="V961" s="22">
        <v>67606</v>
      </c>
      <c r="W961" s="14"/>
      <c r="X961" s="5" t="str">
        <f t="shared" si="14"/>
        <v>No</v>
      </c>
      <c r="Y961" s="14"/>
      <c r="Z961" s="5"/>
      <c r="AA961" s="14"/>
      <c r="AB961" s="5"/>
      <c r="AC961" s="28"/>
      <c r="AD961" s="5"/>
      <c r="AE961" s="14"/>
      <c r="AF961" s="5"/>
      <c r="AG961" s="7"/>
    </row>
    <row r="962" spans="1:33" s="54" customFormat="1">
      <c r="A962" s="8" t="s">
        <v>1114</v>
      </c>
      <c r="B962" s="8" t="s">
        <v>1115</v>
      </c>
      <c r="C962" s="9" t="s">
        <v>466</v>
      </c>
      <c r="D962" s="185">
        <v>5090</v>
      </c>
      <c r="E962" s="188">
        <v>50090</v>
      </c>
      <c r="F962" s="9" t="s">
        <v>88</v>
      </c>
      <c r="G962" s="9" t="s">
        <v>5756</v>
      </c>
      <c r="H962" s="10">
        <v>75250</v>
      </c>
      <c r="I962" s="11">
        <v>16</v>
      </c>
      <c r="J962" s="24">
        <v>0</v>
      </c>
      <c r="K962" s="12"/>
      <c r="L962" s="14">
        <v>0</v>
      </c>
      <c r="M962" s="14"/>
      <c r="N962" s="21">
        <v>0</v>
      </c>
      <c r="O962" s="14"/>
      <c r="P962" s="21">
        <v>3361</v>
      </c>
      <c r="Q962" s="14"/>
      <c r="R962" s="21">
        <v>0</v>
      </c>
      <c r="S962" s="14"/>
      <c r="T962" s="21">
        <v>710334</v>
      </c>
      <c r="U962" s="14"/>
      <c r="V962" s="22">
        <v>713695</v>
      </c>
      <c r="W962" s="14"/>
      <c r="X962" s="5" t="str">
        <f t="shared" si="14"/>
        <v>No</v>
      </c>
      <c r="Y962" s="14"/>
      <c r="Z962" s="5"/>
      <c r="AA962" s="14"/>
      <c r="AB962" s="5"/>
      <c r="AC962" s="28"/>
      <c r="AD962" s="5"/>
      <c r="AE962" s="14"/>
      <c r="AF962" s="5"/>
      <c r="AG962" s="7"/>
    </row>
    <row r="963" spans="1:33" s="54" customFormat="1">
      <c r="A963" s="8" t="s">
        <v>3080</v>
      </c>
      <c r="B963" s="8" t="s">
        <v>6436</v>
      </c>
      <c r="C963" s="9" t="s">
        <v>171</v>
      </c>
      <c r="D963" s="185" t="s">
        <v>3081</v>
      </c>
      <c r="E963" s="188" t="s">
        <v>3082</v>
      </c>
      <c r="F963" s="9" t="s">
        <v>1320</v>
      </c>
      <c r="G963" s="9" t="s">
        <v>147</v>
      </c>
      <c r="H963" s="10">
        <v>0</v>
      </c>
      <c r="I963" s="11">
        <v>15</v>
      </c>
      <c r="J963" s="24">
        <v>0</v>
      </c>
      <c r="K963" s="12"/>
      <c r="L963" s="14">
        <v>0</v>
      </c>
      <c r="M963" s="14"/>
      <c r="N963" s="21">
        <v>0</v>
      </c>
      <c r="O963" s="14"/>
      <c r="P963" s="21">
        <v>8672</v>
      </c>
      <c r="Q963" s="14"/>
      <c r="R963" s="21">
        <v>134513</v>
      </c>
      <c r="S963" s="14"/>
      <c r="T963" s="21">
        <v>158497</v>
      </c>
      <c r="U963" s="14"/>
      <c r="V963" s="22">
        <v>301682</v>
      </c>
      <c r="W963" s="14"/>
      <c r="X963" s="5" t="str">
        <f t="shared" ref="X963:X1026" si="15">IF(W963&amp;U963&amp;S963&amp;Q963&amp;O963&amp;M963&amp;K963&lt;&gt;"","Yes","No")</f>
        <v>No</v>
      </c>
      <c r="Y963" s="14"/>
      <c r="Z963" s="5"/>
      <c r="AA963" s="14"/>
      <c r="AB963" s="5"/>
      <c r="AC963" s="28"/>
      <c r="AD963" s="5"/>
      <c r="AE963" s="14"/>
      <c r="AF963" s="5"/>
      <c r="AG963" s="7"/>
    </row>
    <row r="964" spans="1:33" s="54" customFormat="1">
      <c r="A964" s="8" t="s">
        <v>1056</v>
      </c>
      <c r="B964" s="8" t="s">
        <v>1057</v>
      </c>
      <c r="C964" s="9" t="s">
        <v>91</v>
      </c>
      <c r="D964" s="185">
        <v>9052</v>
      </c>
      <c r="E964" s="188">
        <v>90052</v>
      </c>
      <c r="F964" s="9" t="s">
        <v>83</v>
      </c>
      <c r="G964" s="9" t="s">
        <v>5756</v>
      </c>
      <c r="H964" s="10">
        <v>1932666</v>
      </c>
      <c r="I964" s="11">
        <v>15</v>
      </c>
      <c r="J964" s="24">
        <v>0</v>
      </c>
      <c r="K964" s="12"/>
      <c r="L964" s="14">
        <v>0</v>
      </c>
      <c r="M964" s="14"/>
      <c r="N964" s="21">
        <v>0</v>
      </c>
      <c r="O964" s="14"/>
      <c r="P964" s="21">
        <v>0</v>
      </c>
      <c r="Q964" s="14"/>
      <c r="R964" s="21">
        <v>54885</v>
      </c>
      <c r="S964" s="14"/>
      <c r="T964" s="21">
        <v>0</v>
      </c>
      <c r="U964" s="14"/>
      <c r="V964" s="22">
        <v>54885</v>
      </c>
      <c r="W964" s="14"/>
      <c r="X964" s="5" t="str">
        <f t="shared" si="15"/>
        <v>No</v>
      </c>
      <c r="Y964" s="14"/>
      <c r="Z964" s="5"/>
      <c r="AA964" s="14"/>
      <c r="AB964" s="5"/>
      <c r="AC964" s="28"/>
      <c r="AD964" s="5"/>
      <c r="AE964" s="14"/>
      <c r="AF964" s="5"/>
      <c r="AG964" s="7"/>
    </row>
    <row r="965" spans="1:33" s="54" customFormat="1">
      <c r="A965" s="8" t="s">
        <v>5153</v>
      </c>
      <c r="B965" s="8" t="s">
        <v>6438</v>
      </c>
      <c r="C965" s="9" t="s">
        <v>120</v>
      </c>
      <c r="D965" s="185" t="s">
        <v>5154</v>
      </c>
      <c r="E965" s="188" t="s">
        <v>5155</v>
      </c>
      <c r="F965" s="9" t="s">
        <v>88</v>
      </c>
      <c r="G965" s="9" t="s">
        <v>147</v>
      </c>
      <c r="H965" s="10">
        <v>0</v>
      </c>
      <c r="I965" s="11">
        <v>15</v>
      </c>
      <c r="J965" s="24">
        <v>0</v>
      </c>
      <c r="K965" s="12"/>
      <c r="L965" s="14">
        <v>0</v>
      </c>
      <c r="M965" s="14"/>
      <c r="N965" s="21">
        <v>0</v>
      </c>
      <c r="O965" s="14"/>
      <c r="P965" s="21">
        <v>0</v>
      </c>
      <c r="Q965" s="14"/>
      <c r="R965" s="21">
        <v>31145</v>
      </c>
      <c r="S965" s="14"/>
      <c r="T965" s="21">
        <v>280923</v>
      </c>
      <c r="U965" s="14"/>
      <c r="V965" s="22">
        <v>312068</v>
      </c>
      <c r="W965" s="14"/>
      <c r="X965" s="5" t="str">
        <f t="shared" si="15"/>
        <v>No</v>
      </c>
      <c r="Y965" s="14"/>
      <c r="Z965" s="5"/>
      <c r="AA965" s="14"/>
      <c r="AB965" s="5"/>
      <c r="AC965" s="28"/>
      <c r="AD965" s="5"/>
      <c r="AE965" s="14"/>
      <c r="AF965" s="5"/>
      <c r="AG965" s="7"/>
    </row>
    <row r="966" spans="1:33" s="54" customFormat="1">
      <c r="A966" s="8" t="s">
        <v>1535</v>
      </c>
      <c r="B966" s="8" t="s">
        <v>1536</v>
      </c>
      <c r="C966" s="9" t="s">
        <v>178</v>
      </c>
      <c r="D966" s="185" t="s">
        <v>1537</v>
      </c>
      <c r="E966" s="188" t="s">
        <v>1538</v>
      </c>
      <c r="F966" s="9" t="s">
        <v>88</v>
      </c>
      <c r="G966" s="9" t="s">
        <v>147</v>
      </c>
      <c r="H966" s="10">
        <v>0</v>
      </c>
      <c r="I966" s="11">
        <v>15</v>
      </c>
      <c r="J966" s="24">
        <v>0</v>
      </c>
      <c r="K966" s="12"/>
      <c r="L966" s="14">
        <v>0</v>
      </c>
      <c r="M966" s="14"/>
      <c r="N966" s="21">
        <v>0</v>
      </c>
      <c r="O966" s="14"/>
      <c r="P966" s="21">
        <v>0</v>
      </c>
      <c r="Q966" s="14"/>
      <c r="R966" s="21">
        <v>12600</v>
      </c>
      <c r="S966" s="14"/>
      <c r="T966" s="21">
        <v>50400</v>
      </c>
      <c r="U966" s="14"/>
      <c r="V966" s="22">
        <v>63000</v>
      </c>
      <c r="W966" s="14"/>
      <c r="X966" s="5" t="str">
        <f t="shared" si="15"/>
        <v>No</v>
      </c>
      <c r="Y966" s="14"/>
      <c r="Z966" s="5"/>
      <c r="AA966" s="14"/>
      <c r="AB966" s="5"/>
      <c r="AC966" s="28"/>
      <c r="AD966" s="5"/>
      <c r="AE966" s="14"/>
      <c r="AF966" s="5"/>
      <c r="AG966" s="7"/>
    </row>
    <row r="967" spans="1:33" s="54" customFormat="1">
      <c r="A967" s="8" t="s">
        <v>4522</v>
      </c>
      <c r="B967" s="8" t="s">
        <v>4523</v>
      </c>
      <c r="C967" s="9" t="s">
        <v>454</v>
      </c>
      <c r="D967" s="185" t="s">
        <v>4524</v>
      </c>
      <c r="E967" s="188" t="s">
        <v>4525</v>
      </c>
      <c r="F967" s="9" t="s">
        <v>83</v>
      </c>
      <c r="G967" s="9" t="s">
        <v>147</v>
      </c>
      <c r="H967" s="10">
        <v>0</v>
      </c>
      <c r="I967" s="11">
        <v>15</v>
      </c>
      <c r="J967" s="24">
        <v>0</v>
      </c>
      <c r="K967" s="12"/>
      <c r="L967" s="14">
        <v>0</v>
      </c>
      <c r="M967" s="14"/>
      <c r="N967" s="21">
        <v>0</v>
      </c>
      <c r="O967" s="14"/>
      <c r="P967" s="21">
        <v>836</v>
      </c>
      <c r="Q967" s="14"/>
      <c r="R967" s="21">
        <v>4835</v>
      </c>
      <c r="S967" s="14"/>
      <c r="T967" s="21">
        <v>0</v>
      </c>
      <c r="U967" s="14"/>
      <c r="V967" s="22">
        <v>5671</v>
      </c>
      <c r="W967" s="14"/>
      <c r="X967" s="5" t="str">
        <f t="shared" si="15"/>
        <v>No</v>
      </c>
      <c r="Y967" s="14"/>
      <c r="Z967" s="5"/>
      <c r="AA967" s="14"/>
      <c r="AB967" s="5"/>
      <c r="AC967" s="28"/>
      <c r="AD967" s="5"/>
      <c r="AE967" s="14"/>
      <c r="AF967" s="5"/>
      <c r="AG967" s="7"/>
    </row>
    <row r="968" spans="1:33" s="54" customFormat="1">
      <c r="A968" s="8" t="s">
        <v>2276</v>
      </c>
      <c r="B968" s="8" t="s">
        <v>2277</v>
      </c>
      <c r="C968" s="9" t="s">
        <v>106</v>
      </c>
      <c r="D968" s="185" t="s">
        <v>2278</v>
      </c>
      <c r="E968" s="188" t="s">
        <v>2279</v>
      </c>
      <c r="F968" s="9" t="s">
        <v>157</v>
      </c>
      <c r="G968" s="9" t="s">
        <v>147</v>
      </c>
      <c r="H968" s="10">
        <v>0</v>
      </c>
      <c r="I968" s="11">
        <v>15</v>
      </c>
      <c r="J968" s="24">
        <v>0</v>
      </c>
      <c r="K968" s="12"/>
      <c r="L968" s="14">
        <v>0</v>
      </c>
      <c r="M968" s="14"/>
      <c r="N968" s="21">
        <v>0</v>
      </c>
      <c r="O968" s="14"/>
      <c r="P968" s="21">
        <v>10109</v>
      </c>
      <c r="Q968" s="14"/>
      <c r="R968" s="21">
        <v>0</v>
      </c>
      <c r="S968" s="14"/>
      <c r="T968" s="21">
        <v>40440</v>
      </c>
      <c r="U968" s="14"/>
      <c r="V968" s="22">
        <v>50549</v>
      </c>
      <c r="W968" s="14"/>
      <c r="X968" s="5" t="str">
        <f t="shared" si="15"/>
        <v>No</v>
      </c>
      <c r="Y968" s="14"/>
      <c r="Z968" s="5"/>
      <c r="AA968" s="14"/>
      <c r="AB968" s="5"/>
      <c r="AC968" s="28"/>
      <c r="AD968" s="5"/>
      <c r="AE968" s="14"/>
      <c r="AF968" s="5"/>
      <c r="AG968" s="7"/>
    </row>
    <row r="969" spans="1:33" s="54" customFormat="1">
      <c r="A969" s="8" t="s">
        <v>6577</v>
      </c>
      <c r="B969" s="8" t="s">
        <v>1988</v>
      </c>
      <c r="C969" s="9" t="s">
        <v>275</v>
      </c>
      <c r="D969" s="185" t="s">
        <v>2130</v>
      </c>
      <c r="E969" s="188" t="s">
        <v>2131</v>
      </c>
      <c r="F969" s="9" t="s">
        <v>1320</v>
      </c>
      <c r="G969" s="9" t="s">
        <v>147</v>
      </c>
      <c r="H969" s="10">
        <v>0</v>
      </c>
      <c r="I969" s="11">
        <v>15</v>
      </c>
      <c r="J969" s="24">
        <v>0</v>
      </c>
      <c r="K969" s="12"/>
      <c r="L969" s="14">
        <v>0</v>
      </c>
      <c r="M969" s="14"/>
      <c r="N969" s="21">
        <v>0</v>
      </c>
      <c r="O969" s="14"/>
      <c r="P969" s="21">
        <v>24825</v>
      </c>
      <c r="Q969" s="14"/>
      <c r="R969" s="21">
        <v>14494</v>
      </c>
      <c r="S969" s="14"/>
      <c r="T969" s="21">
        <v>157257</v>
      </c>
      <c r="U969" s="14"/>
      <c r="V969" s="22">
        <v>196576</v>
      </c>
      <c r="W969" s="14"/>
      <c r="X969" s="5" t="str">
        <f t="shared" si="15"/>
        <v>No</v>
      </c>
      <c r="Y969" s="14"/>
      <c r="Z969" s="5"/>
      <c r="AA969" s="14"/>
      <c r="AB969" s="5"/>
      <c r="AC969" s="28"/>
      <c r="AD969" s="5"/>
      <c r="AE969" s="14"/>
      <c r="AF969" s="5"/>
      <c r="AG969" s="7"/>
    </row>
    <row r="970" spans="1:33" s="54" customFormat="1">
      <c r="A970" s="8" t="s">
        <v>2629</v>
      </c>
      <c r="B970" s="8" t="s">
        <v>2630</v>
      </c>
      <c r="C970" s="9" t="s">
        <v>288</v>
      </c>
      <c r="D970" s="185" t="s">
        <v>2631</v>
      </c>
      <c r="E970" s="188" t="s">
        <v>2632</v>
      </c>
      <c r="F970" s="9" t="s">
        <v>88</v>
      </c>
      <c r="G970" s="9" t="s">
        <v>147</v>
      </c>
      <c r="H970" s="10">
        <v>0</v>
      </c>
      <c r="I970" s="11">
        <v>15</v>
      </c>
      <c r="J970" s="24">
        <v>0</v>
      </c>
      <c r="K970" s="12"/>
      <c r="L970" s="14">
        <v>0</v>
      </c>
      <c r="M970" s="14"/>
      <c r="N970" s="21">
        <v>0</v>
      </c>
      <c r="O970" s="14"/>
      <c r="P970" s="21">
        <v>0</v>
      </c>
      <c r="Q970" s="14"/>
      <c r="R970" s="21">
        <v>13918</v>
      </c>
      <c r="S970" s="14"/>
      <c r="T970" s="21">
        <v>0</v>
      </c>
      <c r="U970" s="14"/>
      <c r="V970" s="22">
        <v>13918</v>
      </c>
      <c r="W970" s="14"/>
      <c r="X970" s="5" t="str">
        <f t="shared" si="15"/>
        <v>No</v>
      </c>
      <c r="Y970" s="14"/>
      <c r="Z970" s="5"/>
      <c r="AA970" s="14"/>
      <c r="AB970" s="5"/>
      <c r="AC970" s="28"/>
      <c r="AD970" s="5"/>
      <c r="AE970" s="14"/>
      <c r="AF970" s="5"/>
      <c r="AG970" s="7"/>
    </row>
    <row r="971" spans="1:33" s="54" customFormat="1">
      <c r="A971" s="8" t="s">
        <v>4702</v>
      </c>
      <c r="B971" s="8" t="s">
        <v>3538</v>
      </c>
      <c r="C971" s="9" t="s">
        <v>42</v>
      </c>
      <c r="D971" s="185" t="s">
        <v>4703</v>
      </c>
      <c r="E971" s="188" t="s">
        <v>4704</v>
      </c>
      <c r="F971" s="9" t="s">
        <v>88</v>
      </c>
      <c r="G971" s="9" t="s">
        <v>147</v>
      </c>
      <c r="H971" s="10">
        <v>0</v>
      </c>
      <c r="I971" s="11">
        <v>15</v>
      </c>
      <c r="J971" s="24">
        <v>0</v>
      </c>
      <c r="K971" s="12"/>
      <c r="L971" s="14">
        <v>0</v>
      </c>
      <c r="M971" s="14"/>
      <c r="N971" s="21">
        <v>0</v>
      </c>
      <c r="O971" s="14"/>
      <c r="P971" s="21">
        <v>0</v>
      </c>
      <c r="Q971" s="14"/>
      <c r="R971" s="21">
        <v>0</v>
      </c>
      <c r="S971" s="14"/>
      <c r="T971" s="21">
        <v>0</v>
      </c>
      <c r="U971" s="14"/>
      <c r="V971" s="22">
        <v>0</v>
      </c>
      <c r="W971" s="14"/>
      <c r="X971" s="5" t="str">
        <f t="shared" si="15"/>
        <v>No</v>
      </c>
      <c r="Y971" s="14"/>
      <c r="Z971" s="5"/>
      <c r="AA971" s="14"/>
      <c r="AB971" s="5"/>
      <c r="AC971" s="28"/>
      <c r="AD971" s="5"/>
      <c r="AE971" s="14"/>
      <c r="AF971" s="5"/>
      <c r="AG971" s="7"/>
    </row>
    <row r="972" spans="1:33" s="54" customFormat="1">
      <c r="A972" s="8" t="s">
        <v>3250</v>
      </c>
      <c r="B972" s="8" t="s">
        <v>557</v>
      </c>
      <c r="C972" s="9" t="s">
        <v>555</v>
      </c>
      <c r="D972" s="185" t="s">
        <v>3251</v>
      </c>
      <c r="E972" s="188" t="s">
        <v>3252</v>
      </c>
      <c r="F972" s="9" t="s">
        <v>83</v>
      </c>
      <c r="G972" s="9" t="s">
        <v>147</v>
      </c>
      <c r="H972" s="10">
        <v>0</v>
      </c>
      <c r="I972" s="11">
        <v>15</v>
      </c>
      <c r="J972" s="24">
        <v>0</v>
      </c>
      <c r="K972" s="12"/>
      <c r="L972" s="14">
        <v>56755</v>
      </c>
      <c r="M972" s="14"/>
      <c r="N972" s="21">
        <v>0</v>
      </c>
      <c r="O972" s="14"/>
      <c r="P972" s="21">
        <v>0</v>
      </c>
      <c r="Q972" s="14"/>
      <c r="R972" s="21">
        <v>91541</v>
      </c>
      <c r="S972" s="14"/>
      <c r="T972" s="21">
        <v>0</v>
      </c>
      <c r="U972" s="14"/>
      <c r="V972" s="22">
        <v>148296</v>
      </c>
      <c r="W972" s="14"/>
      <c r="X972" s="5" t="str">
        <f t="shared" si="15"/>
        <v>No</v>
      </c>
      <c r="Y972" s="14"/>
      <c r="Z972" s="5"/>
      <c r="AA972" s="14"/>
      <c r="AB972" s="5"/>
      <c r="AC972" s="28"/>
      <c r="AD972" s="5"/>
      <c r="AE972" s="14"/>
      <c r="AF972" s="5"/>
      <c r="AG972" s="7"/>
    </row>
    <row r="973" spans="1:33" s="54" customFormat="1">
      <c r="A973" s="8" t="s">
        <v>3108</v>
      </c>
      <c r="B973" s="8" t="s">
        <v>3109</v>
      </c>
      <c r="C973" s="9" t="s">
        <v>171</v>
      </c>
      <c r="D973" s="185" t="s">
        <v>3110</v>
      </c>
      <c r="E973" s="188" t="s">
        <v>3111</v>
      </c>
      <c r="F973" s="9" t="s">
        <v>157</v>
      </c>
      <c r="G973" s="9" t="s">
        <v>147</v>
      </c>
      <c r="H973" s="10">
        <v>0</v>
      </c>
      <c r="I973" s="11">
        <v>15</v>
      </c>
      <c r="J973" s="24">
        <v>0</v>
      </c>
      <c r="K973" s="12"/>
      <c r="L973" s="14">
        <v>0</v>
      </c>
      <c r="M973" s="14"/>
      <c r="N973" s="21">
        <v>0</v>
      </c>
      <c r="O973" s="14"/>
      <c r="P973" s="21">
        <v>0</v>
      </c>
      <c r="Q973" s="14"/>
      <c r="R973" s="21">
        <v>116318</v>
      </c>
      <c r="S973" s="14"/>
      <c r="T973" s="21">
        <v>147322</v>
      </c>
      <c r="U973" s="14"/>
      <c r="V973" s="22">
        <v>263640</v>
      </c>
      <c r="W973" s="14"/>
      <c r="X973" s="5" t="str">
        <f t="shared" si="15"/>
        <v>No</v>
      </c>
      <c r="Y973" s="14"/>
      <c r="Z973" s="5"/>
      <c r="AA973" s="14"/>
      <c r="AB973" s="5"/>
      <c r="AC973" s="28"/>
      <c r="AD973" s="5"/>
      <c r="AE973" s="14"/>
      <c r="AF973" s="5"/>
      <c r="AG973" s="7"/>
    </row>
    <row r="974" spans="1:33" s="54" customFormat="1">
      <c r="A974" s="8" t="s">
        <v>1299</v>
      </c>
      <c r="B974" s="8" t="s">
        <v>1300</v>
      </c>
      <c r="C974" s="9" t="s">
        <v>141</v>
      </c>
      <c r="D974" s="185" t="s">
        <v>1301</v>
      </c>
      <c r="E974" s="188" t="s">
        <v>1302</v>
      </c>
      <c r="F974" s="9" t="s">
        <v>83</v>
      </c>
      <c r="G974" s="9" t="s">
        <v>147</v>
      </c>
      <c r="H974" s="10">
        <v>0</v>
      </c>
      <c r="I974" s="11">
        <v>15</v>
      </c>
      <c r="J974" s="24">
        <v>0</v>
      </c>
      <c r="K974" s="12"/>
      <c r="L974" s="14">
        <v>0</v>
      </c>
      <c r="M974" s="14"/>
      <c r="N974" s="21">
        <v>0</v>
      </c>
      <c r="O974" s="14"/>
      <c r="P974" s="21">
        <v>4761</v>
      </c>
      <c r="Q974" s="14"/>
      <c r="R974" s="21">
        <v>18368</v>
      </c>
      <c r="S974" s="14"/>
      <c r="T974" s="21">
        <v>91840</v>
      </c>
      <c r="U974" s="14"/>
      <c r="V974" s="22">
        <v>114969</v>
      </c>
      <c r="W974" s="14"/>
      <c r="X974" s="5" t="str">
        <f t="shared" si="15"/>
        <v>No</v>
      </c>
      <c r="Y974" s="14"/>
      <c r="Z974" s="5"/>
      <c r="AA974" s="14"/>
      <c r="AB974" s="5"/>
      <c r="AC974" s="28"/>
      <c r="AD974" s="5"/>
      <c r="AE974" s="14"/>
      <c r="AF974" s="5"/>
      <c r="AG974" s="7"/>
    </row>
    <row r="975" spans="1:33" s="54" customFormat="1">
      <c r="A975" s="8" t="s">
        <v>3498</v>
      </c>
      <c r="B975" s="8" t="s">
        <v>3499</v>
      </c>
      <c r="C975" s="9" t="s">
        <v>580</v>
      </c>
      <c r="D975" s="185" t="s">
        <v>3500</v>
      </c>
      <c r="E975" s="188" t="s">
        <v>3501</v>
      </c>
      <c r="F975" s="9" t="s">
        <v>157</v>
      </c>
      <c r="G975" s="9" t="s">
        <v>147</v>
      </c>
      <c r="H975" s="10">
        <v>0</v>
      </c>
      <c r="I975" s="11">
        <v>15</v>
      </c>
      <c r="J975" s="24">
        <v>0</v>
      </c>
      <c r="K975" s="12"/>
      <c r="L975" s="14">
        <v>0</v>
      </c>
      <c r="M975" s="14"/>
      <c r="N975" s="21">
        <v>0</v>
      </c>
      <c r="O975" s="14"/>
      <c r="P975" s="21">
        <v>0</v>
      </c>
      <c r="Q975" s="14"/>
      <c r="R975" s="21">
        <v>0</v>
      </c>
      <c r="S975" s="14"/>
      <c r="T975" s="21">
        <v>0</v>
      </c>
      <c r="U975" s="14"/>
      <c r="V975" s="22">
        <v>0</v>
      </c>
      <c r="W975" s="14"/>
      <c r="X975" s="5" t="str">
        <f t="shared" si="15"/>
        <v>No</v>
      </c>
      <c r="Y975" s="14"/>
      <c r="Z975" s="5"/>
      <c r="AA975" s="14"/>
      <c r="AB975" s="5"/>
      <c r="AC975" s="28"/>
      <c r="AD975" s="5"/>
      <c r="AE975" s="14"/>
      <c r="AF975" s="5"/>
      <c r="AG975" s="7"/>
    </row>
    <row r="976" spans="1:33" s="54" customFormat="1">
      <c r="A976" s="8" t="s">
        <v>1375</v>
      </c>
      <c r="B976" s="8" t="s">
        <v>1376</v>
      </c>
      <c r="C976" s="9" t="s">
        <v>132</v>
      </c>
      <c r="D976" s="185">
        <v>5041</v>
      </c>
      <c r="E976" s="188">
        <v>50041</v>
      </c>
      <c r="F976" s="9" t="s">
        <v>83</v>
      </c>
      <c r="G976" s="9" t="s">
        <v>5756</v>
      </c>
      <c r="H976" s="10">
        <v>88133</v>
      </c>
      <c r="I976" s="11">
        <v>15</v>
      </c>
      <c r="J976" s="24">
        <v>46495</v>
      </c>
      <c r="K976" s="12"/>
      <c r="L976" s="14">
        <v>0</v>
      </c>
      <c r="M976" s="14"/>
      <c r="N976" s="21">
        <v>0</v>
      </c>
      <c r="O976" s="14"/>
      <c r="P976" s="21">
        <v>85552</v>
      </c>
      <c r="Q976" s="14"/>
      <c r="R976" s="21">
        <v>0</v>
      </c>
      <c r="S976" s="14"/>
      <c r="T976" s="21">
        <v>342210</v>
      </c>
      <c r="U976" s="14"/>
      <c r="V976" s="22">
        <v>474257</v>
      </c>
      <c r="W976" s="14"/>
      <c r="X976" s="5" t="str">
        <f t="shared" si="15"/>
        <v>No</v>
      </c>
      <c r="Y976" s="14"/>
      <c r="Z976" s="5"/>
      <c r="AA976" s="14"/>
      <c r="AB976" s="5"/>
      <c r="AC976" s="28"/>
      <c r="AD976" s="5"/>
      <c r="AE976" s="14"/>
      <c r="AF976" s="5"/>
      <c r="AG976" s="7"/>
    </row>
    <row r="977" spans="1:33" s="54" customFormat="1">
      <c r="A977" s="8" t="s">
        <v>2718</v>
      </c>
      <c r="B977" s="8" t="s">
        <v>1378</v>
      </c>
      <c r="C977" s="9" t="s">
        <v>129</v>
      </c>
      <c r="D977" s="185">
        <v>4144</v>
      </c>
      <c r="E977" s="188">
        <v>40144</v>
      </c>
      <c r="F977" s="9" t="s">
        <v>83</v>
      </c>
      <c r="G977" s="9" t="s">
        <v>5756</v>
      </c>
      <c r="H977" s="10">
        <v>130846</v>
      </c>
      <c r="I977" s="11">
        <v>15</v>
      </c>
      <c r="J977" s="24">
        <v>0</v>
      </c>
      <c r="K977" s="12"/>
      <c r="L977" s="14">
        <v>0</v>
      </c>
      <c r="M977" s="14"/>
      <c r="N977" s="21">
        <v>0</v>
      </c>
      <c r="O977" s="14"/>
      <c r="P977" s="21">
        <v>11800</v>
      </c>
      <c r="Q977" s="14"/>
      <c r="R977" s="21">
        <v>11799</v>
      </c>
      <c r="S977" s="14"/>
      <c r="T977" s="21">
        <v>94389</v>
      </c>
      <c r="U977" s="14"/>
      <c r="V977" s="22">
        <v>117988</v>
      </c>
      <c r="W977" s="14"/>
      <c r="X977" s="5" t="str">
        <f t="shared" si="15"/>
        <v>No</v>
      </c>
      <c r="Y977" s="14"/>
      <c r="Z977" s="5"/>
      <c r="AA977" s="14"/>
      <c r="AB977" s="5"/>
      <c r="AC977" s="28"/>
      <c r="AD977" s="5"/>
      <c r="AE977" s="14"/>
      <c r="AF977" s="5"/>
      <c r="AG977" s="7"/>
    </row>
    <row r="978" spans="1:33" s="54" customFormat="1">
      <c r="A978" s="8" t="s">
        <v>396</v>
      </c>
      <c r="B978" s="8" t="s">
        <v>6434</v>
      </c>
      <c r="C978" s="9" t="s">
        <v>163</v>
      </c>
      <c r="D978" s="185" t="s">
        <v>397</v>
      </c>
      <c r="E978" s="188" t="s">
        <v>398</v>
      </c>
      <c r="F978" s="9" t="s">
        <v>88</v>
      </c>
      <c r="G978" s="9" t="s">
        <v>147</v>
      </c>
      <c r="H978" s="10">
        <v>0</v>
      </c>
      <c r="I978" s="11">
        <v>15</v>
      </c>
      <c r="J978" s="24">
        <v>0</v>
      </c>
      <c r="K978" s="12"/>
      <c r="L978" s="14">
        <v>0</v>
      </c>
      <c r="M978" s="14"/>
      <c r="N978" s="21">
        <v>0</v>
      </c>
      <c r="O978" s="14"/>
      <c r="P978" s="21">
        <v>0</v>
      </c>
      <c r="Q978" s="14"/>
      <c r="R978" s="21">
        <v>879752</v>
      </c>
      <c r="S978" s="14"/>
      <c r="T978" s="21">
        <v>0</v>
      </c>
      <c r="U978" s="14"/>
      <c r="V978" s="22">
        <v>879752</v>
      </c>
      <c r="W978" s="14"/>
      <c r="X978" s="5" t="str">
        <f t="shared" si="15"/>
        <v>No</v>
      </c>
      <c r="Y978" s="14"/>
      <c r="Z978" s="5"/>
      <c r="AA978" s="14"/>
      <c r="AB978" s="5"/>
      <c r="AC978" s="28"/>
      <c r="AD978" s="5"/>
      <c r="AE978" s="14"/>
      <c r="AF978" s="5"/>
      <c r="AG978" s="7"/>
    </row>
    <row r="979" spans="1:33" s="54" customFormat="1">
      <c r="A979" s="8" t="s">
        <v>2576</v>
      </c>
      <c r="B979" s="8" t="s">
        <v>2577</v>
      </c>
      <c r="C979" s="9" t="s">
        <v>466</v>
      </c>
      <c r="D979" s="185" t="s">
        <v>2578</v>
      </c>
      <c r="E979" s="188" t="s">
        <v>2579</v>
      </c>
      <c r="F979" s="9" t="s">
        <v>157</v>
      </c>
      <c r="G979" s="9" t="s">
        <v>147</v>
      </c>
      <c r="H979" s="10">
        <v>0</v>
      </c>
      <c r="I979" s="11">
        <v>15</v>
      </c>
      <c r="J979" s="24">
        <v>0</v>
      </c>
      <c r="K979" s="12"/>
      <c r="L979" s="14">
        <v>0</v>
      </c>
      <c r="M979" s="14"/>
      <c r="N979" s="21">
        <v>0</v>
      </c>
      <c r="O979" s="14"/>
      <c r="P979" s="21">
        <v>14304</v>
      </c>
      <c r="Q979" s="14"/>
      <c r="R979" s="21">
        <v>0</v>
      </c>
      <c r="S979" s="14"/>
      <c r="T979" s="21">
        <v>128731</v>
      </c>
      <c r="U979" s="14"/>
      <c r="V979" s="22">
        <v>143035</v>
      </c>
      <c r="W979" s="14"/>
      <c r="X979" s="5" t="str">
        <f t="shared" si="15"/>
        <v>No</v>
      </c>
      <c r="Y979" s="14"/>
      <c r="Z979" s="5"/>
      <c r="AA979" s="14"/>
      <c r="AB979" s="5"/>
      <c r="AC979" s="28"/>
      <c r="AD979" s="5"/>
      <c r="AE979" s="14"/>
      <c r="AF979" s="5"/>
      <c r="AG979" s="7"/>
    </row>
    <row r="980" spans="1:33" s="54" customFormat="1">
      <c r="A980" s="8" t="s">
        <v>4393</v>
      </c>
      <c r="B980" s="8" t="s">
        <v>4394</v>
      </c>
      <c r="C980" s="9" t="s">
        <v>235</v>
      </c>
      <c r="D980" s="185" t="s">
        <v>4395</v>
      </c>
      <c r="E980" s="188" t="s">
        <v>4396</v>
      </c>
      <c r="F980" s="9" t="s">
        <v>88</v>
      </c>
      <c r="G980" s="9" t="s">
        <v>147</v>
      </c>
      <c r="H980" s="10">
        <v>0</v>
      </c>
      <c r="I980" s="11">
        <v>15</v>
      </c>
      <c r="J980" s="24">
        <v>0</v>
      </c>
      <c r="K980" s="12"/>
      <c r="L980" s="14">
        <v>1827</v>
      </c>
      <c r="M980" s="14"/>
      <c r="N980" s="21">
        <v>0</v>
      </c>
      <c r="O980" s="14"/>
      <c r="P980" s="21">
        <v>22582</v>
      </c>
      <c r="Q980" s="14"/>
      <c r="R980" s="21">
        <v>19768</v>
      </c>
      <c r="S980" s="14"/>
      <c r="T980" s="21">
        <v>158158</v>
      </c>
      <c r="U980" s="14"/>
      <c r="V980" s="22">
        <v>202335</v>
      </c>
      <c r="W980" s="14"/>
      <c r="X980" s="5" t="str">
        <f t="shared" si="15"/>
        <v>No</v>
      </c>
      <c r="Y980" s="14"/>
      <c r="Z980" s="5"/>
      <c r="AA980" s="14"/>
      <c r="AB980" s="5"/>
      <c r="AC980" s="28"/>
      <c r="AD980" s="5"/>
      <c r="AE980" s="14"/>
      <c r="AF980" s="5"/>
      <c r="AG980" s="7"/>
    </row>
    <row r="981" spans="1:33" s="54" customFormat="1">
      <c r="A981" s="8" t="s">
        <v>2439</v>
      </c>
      <c r="B981" s="8" t="s">
        <v>2440</v>
      </c>
      <c r="C981" s="9" t="s">
        <v>46</v>
      </c>
      <c r="D981" s="185" t="s">
        <v>2441</v>
      </c>
      <c r="E981" s="188" t="s">
        <v>2442</v>
      </c>
      <c r="F981" s="9" t="s">
        <v>88</v>
      </c>
      <c r="G981" s="9" t="s">
        <v>147</v>
      </c>
      <c r="H981" s="10">
        <v>0</v>
      </c>
      <c r="I981" s="11">
        <v>15</v>
      </c>
      <c r="J981" s="24">
        <v>0</v>
      </c>
      <c r="K981" s="12"/>
      <c r="L981" s="14">
        <v>0</v>
      </c>
      <c r="M981" s="14"/>
      <c r="N981" s="21">
        <v>0</v>
      </c>
      <c r="O981" s="14"/>
      <c r="P981" s="21">
        <v>15584</v>
      </c>
      <c r="Q981" s="14"/>
      <c r="R981" s="21">
        <v>0</v>
      </c>
      <c r="S981" s="14"/>
      <c r="T981" s="21">
        <v>62338</v>
      </c>
      <c r="U981" s="14"/>
      <c r="V981" s="22">
        <v>77922</v>
      </c>
      <c r="W981" s="14"/>
      <c r="X981" s="5" t="str">
        <f t="shared" si="15"/>
        <v>No</v>
      </c>
      <c r="Y981" s="14"/>
      <c r="Z981" s="5"/>
      <c r="AA981" s="14"/>
      <c r="AB981" s="5"/>
      <c r="AC981" s="28"/>
      <c r="AD981" s="5"/>
      <c r="AE981" s="14"/>
      <c r="AF981" s="5"/>
      <c r="AG981" s="7"/>
    </row>
    <row r="982" spans="1:33" s="54" customFormat="1">
      <c r="A982" s="8" t="s">
        <v>2881</v>
      </c>
      <c r="B982" s="8" t="s">
        <v>2882</v>
      </c>
      <c r="C982" s="9" t="s">
        <v>124</v>
      </c>
      <c r="D982" s="185" t="s">
        <v>2883</v>
      </c>
      <c r="E982" s="188" t="s">
        <v>2884</v>
      </c>
      <c r="F982" s="9" t="s">
        <v>83</v>
      </c>
      <c r="G982" s="9" t="s">
        <v>147</v>
      </c>
      <c r="H982" s="10">
        <v>0</v>
      </c>
      <c r="I982" s="11">
        <v>15</v>
      </c>
      <c r="J982" s="24">
        <v>0</v>
      </c>
      <c r="K982" s="12"/>
      <c r="L982" s="14">
        <v>0</v>
      </c>
      <c r="M982" s="14"/>
      <c r="N982" s="21">
        <v>0</v>
      </c>
      <c r="O982" s="14"/>
      <c r="P982" s="21">
        <v>8187</v>
      </c>
      <c r="Q982" s="14"/>
      <c r="R982" s="21">
        <v>0</v>
      </c>
      <c r="S982" s="14"/>
      <c r="T982" s="21">
        <v>46392</v>
      </c>
      <c r="U982" s="14"/>
      <c r="V982" s="22">
        <v>54579</v>
      </c>
      <c r="W982" s="14"/>
      <c r="X982" s="5" t="str">
        <f t="shared" si="15"/>
        <v>No</v>
      </c>
      <c r="Y982" s="14"/>
      <c r="Z982" s="5"/>
      <c r="AA982" s="14"/>
      <c r="AB982" s="5"/>
      <c r="AC982" s="28"/>
      <c r="AD982" s="5"/>
      <c r="AE982" s="14"/>
      <c r="AF982" s="5"/>
      <c r="AG982" s="7"/>
    </row>
    <row r="983" spans="1:33" s="54" customFormat="1">
      <c r="A983" s="8" t="s">
        <v>3257</v>
      </c>
      <c r="B983" s="8" t="s">
        <v>3258</v>
      </c>
      <c r="C983" s="9" t="s">
        <v>555</v>
      </c>
      <c r="D983" s="185" t="s">
        <v>3259</v>
      </c>
      <c r="E983" s="188" t="s">
        <v>3260</v>
      </c>
      <c r="F983" s="9" t="s">
        <v>83</v>
      </c>
      <c r="G983" s="9" t="s">
        <v>147</v>
      </c>
      <c r="H983" s="10">
        <v>0</v>
      </c>
      <c r="I983" s="11">
        <v>15</v>
      </c>
      <c r="J983" s="24">
        <v>0</v>
      </c>
      <c r="K983" s="12"/>
      <c r="L983" s="14">
        <v>0</v>
      </c>
      <c r="M983" s="14"/>
      <c r="N983" s="21">
        <v>0</v>
      </c>
      <c r="O983" s="14"/>
      <c r="P983" s="21">
        <v>0</v>
      </c>
      <c r="Q983" s="14"/>
      <c r="R983" s="21">
        <v>0</v>
      </c>
      <c r="S983" s="14"/>
      <c r="T983" s="21">
        <v>0</v>
      </c>
      <c r="U983" s="14"/>
      <c r="V983" s="22">
        <v>0</v>
      </c>
      <c r="W983" s="14"/>
      <c r="X983" s="5" t="str">
        <f t="shared" si="15"/>
        <v>No</v>
      </c>
      <c r="Y983" s="14"/>
      <c r="Z983" s="5"/>
      <c r="AA983" s="14"/>
      <c r="AB983" s="5"/>
      <c r="AC983" s="28"/>
      <c r="AD983" s="5"/>
      <c r="AE983" s="14"/>
      <c r="AF983" s="5"/>
      <c r="AG983" s="7"/>
    </row>
    <row r="984" spans="1:33" s="54" customFormat="1">
      <c r="A984" s="8" t="s">
        <v>1065</v>
      </c>
      <c r="B984" s="8" t="s">
        <v>1066</v>
      </c>
      <c r="C984" s="9" t="s">
        <v>112</v>
      </c>
      <c r="D984" s="185">
        <v>1087</v>
      </c>
      <c r="E984" s="188">
        <v>10087</v>
      </c>
      <c r="F984" s="9" t="s">
        <v>83</v>
      </c>
      <c r="G984" s="9" t="s">
        <v>84</v>
      </c>
      <c r="H984" s="10">
        <v>226400</v>
      </c>
      <c r="I984" s="11">
        <v>15</v>
      </c>
      <c r="J984" s="24">
        <v>0</v>
      </c>
      <c r="K984" s="12"/>
      <c r="L984" s="14">
        <v>0</v>
      </c>
      <c r="M984" s="14"/>
      <c r="N984" s="21">
        <v>0</v>
      </c>
      <c r="O984" s="14"/>
      <c r="P984" s="21">
        <v>0</v>
      </c>
      <c r="Q984" s="14"/>
      <c r="R984" s="21">
        <v>0</v>
      </c>
      <c r="S984" s="14"/>
      <c r="T984" s="21">
        <v>0</v>
      </c>
      <c r="U984" s="14"/>
      <c r="V984" s="22">
        <v>0</v>
      </c>
      <c r="W984" s="14"/>
      <c r="X984" s="5" t="str">
        <f t="shared" si="15"/>
        <v>No</v>
      </c>
      <c r="Y984" s="14"/>
      <c r="Z984" s="5"/>
      <c r="AA984" s="14"/>
      <c r="AB984" s="5"/>
      <c r="AC984" s="28"/>
      <c r="AD984" s="5"/>
      <c r="AE984" s="14"/>
      <c r="AF984" s="5"/>
      <c r="AG984" s="7"/>
    </row>
    <row r="985" spans="1:33" s="54" customFormat="1">
      <c r="A985" s="8" t="s">
        <v>733</v>
      </c>
      <c r="B985" s="8" t="s">
        <v>6065</v>
      </c>
      <c r="C985" s="9" t="s">
        <v>275</v>
      </c>
      <c r="D985" s="185" t="s">
        <v>734</v>
      </c>
      <c r="E985" s="188">
        <v>77063</v>
      </c>
      <c r="F985" s="9" t="s">
        <v>36</v>
      </c>
      <c r="G985" s="9" t="s">
        <v>5756</v>
      </c>
      <c r="H985" s="10">
        <v>0</v>
      </c>
      <c r="I985" s="11">
        <v>15</v>
      </c>
      <c r="J985" s="24">
        <v>0</v>
      </c>
      <c r="K985" s="12"/>
      <c r="L985" s="14">
        <v>0</v>
      </c>
      <c r="M985" s="14"/>
      <c r="N985" s="21">
        <v>0</v>
      </c>
      <c r="O985" s="14"/>
      <c r="P985" s="21">
        <v>0</v>
      </c>
      <c r="Q985" s="14"/>
      <c r="R985" s="21">
        <v>0</v>
      </c>
      <c r="S985" s="14"/>
      <c r="T985" s="21">
        <v>23179</v>
      </c>
      <c r="U985" s="14"/>
      <c r="V985" s="22">
        <v>23179</v>
      </c>
      <c r="W985" s="14"/>
      <c r="X985" s="5" t="str">
        <f t="shared" si="15"/>
        <v>No</v>
      </c>
      <c r="Y985" s="14"/>
      <c r="Z985" s="5"/>
      <c r="AA985" s="14"/>
      <c r="AB985" s="5"/>
      <c r="AC985" s="28"/>
      <c r="AD985" s="5"/>
      <c r="AE985" s="14"/>
      <c r="AF985" s="5"/>
      <c r="AG985" s="7"/>
    </row>
    <row r="986" spans="1:33" s="54" customFormat="1">
      <c r="A986" s="8" t="s">
        <v>227</v>
      </c>
      <c r="B986" s="8" t="s">
        <v>228</v>
      </c>
      <c r="C986" s="9" t="s">
        <v>120</v>
      </c>
      <c r="D986" s="185">
        <v>6131</v>
      </c>
      <c r="E986" s="188">
        <v>60131</v>
      </c>
      <c r="F986" s="9" t="s">
        <v>88</v>
      </c>
      <c r="G986" s="9" t="s">
        <v>5756</v>
      </c>
      <c r="H986" s="10">
        <v>52826</v>
      </c>
      <c r="I986" s="11">
        <v>15</v>
      </c>
      <c r="J986" s="24">
        <v>0</v>
      </c>
      <c r="K986" s="12"/>
      <c r="L986" s="14">
        <v>0</v>
      </c>
      <c r="M986" s="14"/>
      <c r="N986" s="21">
        <v>0</v>
      </c>
      <c r="O986" s="14"/>
      <c r="P986" s="21">
        <v>0</v>
      </c>
      <c r="Q986" s="14"/>
      <c r="R986" s="21">
        <v>0</v>
      </c>
      <c r="S986" s="14"/>
      <c r="T986" s="21">
        <v>1617725</v>
      </c>
      <c r="U986" s="14"/>
      <c r="V986" s="22">
        <v>1617725</v>
      </c>
      <c r="W986" s="14"/>
      <c r="X986" s="5" t="str">
        <f t="shared" si="15"/>
        <v>No</v>
      </c>
      <c r="Y986" s="14"/>
      <c r="Z986" s="5"/>
      <c r="AA986" s="14"/>
      <c r="AB986" s="5"/>
      <c r="AC986" s="28"/>
      <c r="AD986" s="5"/>
      <c r="AE986" s="14"/>
      <c r="AF986" s="5"/>
      <c r="AG986" s="7"/>
    </row>
    <row r="987" spans="1:33" s="54" customFormat="1">
      <c r="A987" s="8" t="s">
        <v>4508</v>
      </c>
      <c r="B987" s="8" t="s">
        <v>4499</v>
      </c>
      <c r="C987" s="9" t="s">
        <v>454</v>
      </c>
      <c r="D987" s="185" t="s">
        <v>4509</v>
      </c>
      <c r="E987" s="188" t="s">
        <v>4510</v>
      </c>
      <c r="F987" s="9" t="s">
        <v>83</v>
      </c>
      <c r="G987" s="9" t="s">
        <v>147</v>
      </c>
      <c r="H987" s="10">
        <v>0</v>
      </c>
      <c r="I987" s="11">
        <v>15</v>
      </c>
      <c r="J987" s="24">
        <v>0</v>
      </c>
      <c r="K987" s="12"/>
      <c r="L987" s="14">
        <v>0</v>
      </c>
      <c r="M987" s="14"/>
      <c r="N987" s="21">
        <v>0</v>
      </c>
      <c r="O987" s="14"/>
      <c r="P987" s="21">
        <v>278972</v>
      </c>
      <c r="Q987" s="14"/>
      <c r="R987" s="21">
        <v>0</v>
      </c>
      <c r="S987" s="14"/>
      <c r="T987" s="21">
        <v>1545740</v>
      </c>
      <c r="U987" s="14"/>
      <c r="V987" s="22">
        <v>1824712</v>
      </c>
      <c r="W987" s="14"/>
      <c r="X987" s="5" t="str">
        <f t="shared" si="15"/>
        <v>No</v>
      </c>
      <c r="Y987" s="14"/>
      <c r="Z987" s="5"/>
      <c r="AA987" s="14"/>
      <c r="AB987" s="5"/>
      <c r="AC987" s="28"/>
      <c r="AD987" s="5"/>
      <c r="AE987" s="14"/>
      <c r="AF987" s="5"/>
      <c r="AG987" s="7"/>
    </row>
    <row r="988" spans="1:33" s="54" customFormat="1">
      <c r="A988" s="8" t="s">
        <v>5166</v>
      </c>
      <c r="B988" s="8" t="s">
        <v>6439</v>
      </c>
      <c r="C988" s="9" t="s">
        <v>120</v>
      </c>
      <c r="D988" s="185" t="s">
        <v>5167</v>
      </c>
      <c r="E988" s="188" t="s">
        <v>5168</v>
      </c>
      <c r="F988" s="9" t="s">
        <v>157</v>
      </c>
      <c r="G988" s="9" t="s">
        <v>147</v>
      </c>
      <c r="H988" s="10">
        <v>0</v>
      </c>
      <c r="I988" s="11">
        <v>15</v>
      </c>
      <c r="J988" s="24">
        <v>0</v>
      </c>
      <c r="K988" s="12"/>
      <c r="L988" s="14">
        <v>0</v>
      </c>
      <c r="M988" s="14"/>
      <c r="N988" s="21">
        <v>0</v>
      </c>
      <c r="O988" s="14"/>
      <c r="P988" s="21">
        <v>0</v>
      </c>
      <c r="Q988" s="14"/>
      <c r="R988" s="21">
        <v>0</v>
      </c>
      <c r="S988" s="14"/>
      <c r="T988" s="21">
        <v>83133</v>
      </c>
      <c r="U988" s="14"/>
      <c r="V988" s="22">
        <v>83133</v>
      </c>
      <c r="W988" s="14"/>
      <c r="X988" s="5" t="str">
        <f t="shared" si="15"/>
        <v>No</v>
      </c>
      <c r="Y988" s="14"/>
      <c r="Z988" s="5"/>
      <c r="AA988" s="14"/>
      <c r="AB988" s="5"/>
      <c r="AC988" s="28"/>
      <c r="AD988" s="5"/>
      <c r="AE988" s="14"/>
      <c r="AF988" s="5"/>
      <c r="AG988" s="7"/>
    </row>
    <row r="989" spans="1:33" s="54" customFormat="1">
      <c r="A989" s="8" t="s">
        <v>6174</v>
      </c>
      <c r="B989" s="8" t="s">
        <v>270</v>
      </c>
      <c r="C989" s="9" t="s">
        <v>58</v>
      </c>
      <c r="D989" s="185" t="s">
        <v>5449</v>
      </c>
      <c r="E989" s="188" t="s">
        <v>5450</v>
      </c>
      <c r="F989" s="9" t="s">
        <v>88</v>
      </c>
      <c r="G989" s="9" t="s">
        <v>147</v>
      </c>
      <c r="H989" s="10">
        <v>0</v>
      </c>
      <c r="I989" s="11">
        <v>15</v>
      </c>
      <c r="J989" s="24">
        <v>0</v>
      </c>
      <c r="K989" s="12"/>
      <c r="L989" s="14">
        <v>0</v>
      </c>
      <c r="M989" s="14"/>
      <c r="N989" s="21">
        <v>0</v>
      </c>
      <c r="O989" s="14"/>
      <c r="P989" s="21">
        <v>16060</v>
      </c>
      <c r="Q989" s="14"/>
      <c r="R989" s="21">
        <v>0</v>
      </c>
      <c r="S989" s="14"/>
      <c r="T989" s="21">
        <v>64242</v>
      </c>
      <c r="U989" s="14"/>
      <c r="V989" s="22">
        <v>80302</v>
      </c>
      <c r="W989" s="14"/>
      <c r="X989" s="5" t="str">
        <f t="shared" si="15"/>
        <v>No</v>
      </c>
      <c r="Y989" s="14"/>
      <c r="Z989" s="5"/>
      <c r="AA989" s="14"/>
      <c r="AB989" s="5"/>
      <c r="AC989" s="28"/>
      <c r="AD989" s="5"/>
      <c r="AE989" s="14"/>
      <c r="AF989" s="5"/>
      <c r="AG989" s="7"/>
    </row>
    <row r="990" spans="1:33" s="54" customFormat="1">
      <c r="A990" s="8" t="s">
        <v>1595</v>
      </c>
      <c r="B990" s="8" t="s">
        <v>1596</v>
      </c>
      <c r="C990" s="9" t="s">
        <v>178</v>
      </c>
      <c r="D990" s="185" t="s">
        <v>1597</v>
      </c>
      <c r="E990" s="188" t="s">
        <v>1598</v>
      </c>
      <c r="F990" s="9" t="s">
        <v>83</v>
      </c>
      <c r="G990" s="9" t="s">
        <v>147</v>
      </c>
      <c r="H990" s="10">
        <v>0</v>
      </c>
      <c r="I990" s="11">
        <v>15</v>
      </c>
      <c r="J990" s="24">
        <v>0</v>
      </c>
      <c r="K990" s="12"/>
      <c r="L990" s="14">
        <v>0</v>
      </c>
      <c r="M990" s="14"/>
      <c r="N990" s="21">
        <v>0</v>
      </c>
      <c r="O990" s="14"/>
      <c r="P990" s="21">
        <v>0</v>
      </c>
      <c r="Q990" s="14"/>
      <c r="R990" s="21">
        <v>19743</v>
      </c>
      <c r="S990" s="14"/>
      <c r="T990" s="21">
        <v>78972</v>
      </c>
      <c r="U990" s="14"/>
      <c r="V990" s="22">
        <v>98715</v>
      </c>
      <c r="W990" s="14"/>
      <c r="X990" s="5" t="str">
        <f t="shared" si="15"/>
        <v>No</v>
      </c>
      <c r="Y990" s="14"/>
      <c r="Z990" s="5"/>
      <c r="AA990" s="14"/>
      <c r="AB990" s="5"/>
      <c r="AC990" s="28"/>
      <c r="AD990" s="5"/>
      <c r="AE990" s="14"/>
      <c r="AF990" s="5"/>
      <c r="AG990" s="7"/>
    </row>
    <row r="991" spans="1:33" s="54" customFormat="1">
      <c r="A991" s="8" t="s">
        <v>5954</v>
      </c>
      <c r="B991" s="8" t="s">
        <v>6442</v>
      </c>
      <c r="C991" s="9" t="s">
        <v>42</v>
      </c>
      <c r="D991" s="185" t="s">
        <v>4675</v>
      </c>
      <c r="E991" s="188" t="s">
        <v>4676</v>
      </c>
      <c r="F991" s="9" t="s">
        <v>83</v>
      </c>
      <c r="G991" s="9" t="s">
        <v>147</v>
      </c>
      <c r="H991" s="10">
        <v>0</v>
      </c>
      <c r="I991" s="11">
        <v>15</v>
      </c>
      <c r="J991" s="24">
        <v>0</v>
      </c>
      <c r="K991" s="12"/>
      <c r="L991" s="14">
        <v>0</v>
      </c>
      <c r="M991" s="14"/>
      <c r="N991" s="21">
        <v>0</v>
      </c>
      <c r="O991" s="14"/>
      <c r="P991" s="21">
        <v>0</v>
      </c>
      <c r="Q991" s="14"/>
      <c r="R991" s="21">
        <v>0</v>
      </c>
      <c r="S991" s="14"/>
      <c r="T991" s="21">
        <v>0</v>
      </c>
      <c r="U991" s="14"/>
      <c r="V991" s="22">
        <v>0</v>
      </c>
      <c r="W991" s="14"/>
      <c r="X991" s="5" t="str">
        <f t="shared" si="15"/>
        <v>No</v>
      </c>
      <c r="Y991" s="14"/>
      <c r="Z991" s="5"/>
      <c r="AA991" s="14"/>
      <c r="AB991" s="5"/>
      <c r="AC991" s="28"/>
      <c r="AD991" s="5"/>
      <c r="AE991" s="14"/>
      <c r="AF991" s="5"/>
      <c r="AG991" s="7"/>
    </row>
    <row r="992" spans="1:33" s="54" customFormat="1">
      <c r="A992" s="8" t="s">
        <v>1527</v>
      </c>
      <c r="B992" s="8" t="s">
        <v>1528</v>
      </c>
      <c r="C992" s="9" t="s">
        <v>178</v>
      </c>
      <c r="D992" s="185" t="s">
        <v>1529</v>
      </c>
      <c r="E992" s="188" t="s">
        <v>1530</v>
      </c>
      <c r="F992" s="9" t="s">
        <v>88</v>
      </c>
      <c r="G992" s="9" t="s">
        <v>147</v>
      </c>
      <c r="H992" s="10">
        <v>0</v>
      </c>
      <c r="I992" s="11">
        <v>15</v>
      </c>
      <c r="J992" s="24">
        <v>0</v>
      </c>
      <c r="K992" s="12"/>
      <c r="L992" s="14">
        <v>0</v>
      </c>
      <c r="M992" s="14"/>
      <c r="N992" s="21">
        <v>0</v>
      </c>
      <c r="O992" s="14"/>
      <c r="P992" s="21">
        <v>0</v>
      </c>
      <c r="Q992" s="14"/>
      <c r="R992" s="21">
        <v>28508</v>
      </c>
      <c r="S992" s="14"/>
      <c r="T992" s="21">
        <v>114034</v>
      </c>
      <c r="U992" s="14"/>
      <c r="V992" s="22">
        <v>142542</v>
      </c>
      <c r="W992" s="14"/>
      <c r="X992" s="5" t="str">
        <f t="shared" si="15"/>
        <v>No</v>
      </c>
      <c r="Y992" s="14"/>
      <c r="Z992" s="5"/>
      <c r="AA992" s="14"/>
      <c r="AB992" s="5"/>
      <c r="AC992" s="28"/>
      <c r="AD992" s="5"/>
      <c r="AE992" s="14"/>
      <c r="AF992" s="5"/>
      <c r="AG992" s="7"/>
    </row>
    <row r="993" spans="1:33" s="54" customFormat="1">
      <c r="A993" s="8" t="s">
        <v>3545</v>
      </c>
      <c r="B993" s="8" t="s">
        <v>3546</v>
      </c>
      <c r="C993" s="9" t="s">
        <v>109</v>
      </c>
      <c r="D993" s="185" t="s">
        <v>3547</v>
      </c>
      <c r="E993" s="188" t="s">
        <v>3548</v>
      </c>
      <c r="F993" s="9" t="s">
        <v>83</v>
      </c>
      <c r="G993" s="9" t="s">
        <v>147</v>
      </c>
      <c r="H993" s="10">
        <v>0</v>
      </c>
      <c r="I993" s="11">
        <v>15</v>
      </c>
      <c r="J993" s="24">
        <v>0</v>
      </c>
      <c r="K993" s="12"/>
      <c r="L993" s="14">
        <v>0</v>
      </c>
      <c r="M993" s="14"/>
      <c r="N993" s="21">
        <v>0</v>
      </c>
      <c r="O993" s="14"/>
      <c r="P993" s="21">
        <v>0</v>
      </c>
      <c r="Q993" s="14"/>
      <c r="R993" s="21">
        <v>0</v>
      </c>
      <c r="S993" s="14"/>
      <c r="T993" s="21">
        <v>266237</v>
      </c>
      <c r="U993" s="14"/>
      <c r="V993" s="22">
        <v>266237</v>
      </c>
      <c r="W993" s="14"/>
      <c r="X993" s="5" t="str">
        <f t="shared" si="15"/>
        <v>No</v>
      </c>
      <c r="Y993" s="14"/>
      <c r="Z993" s="5"/>
      <c r="AA993" s="14"/>
      <c r="AB993" s="5"/>
      <c r="AC993" s="28"/>
      <c r="AD993" s="5"/>
      <c r="AE993" s="14"/>
      <c r="AF993" s="5"/>
      <c r="AG993" s="7"/>
    </row>
    <row r="994" spans="1:33" s="54" customFormat="1">
      <c r="A994" s="8" t="s">
        <v>1875</v>
      </c>
      <c r="B994" s="8" t="s">
        <v>1876</v>
      </c>
      <c r="C994" s="9" t="s">
        <v>265</v>
      </c>
      <c r="D994" s="185" t="s">
        <v>1877</v>
      </c>
      <c r="E994" s="188" t="s">
        <v>1878</v>
      </c>
      <c r="F994" s="9" t="s">
        <v>88</v>
      </c>
      <c r="G994" s="9" t="s">
        <v>147</v>
      </c>
      <c r="H994" s="10">
        <v>0</v>
      </c>
      <c r="I994" s="11">
        <v>15</v>
      </c>
      <c r="J994" s="24">
        <v>0</v>
      </c>
      <c r="K994" s="12"/>
      <c r="L994" s="14">
        <v>0</v>
      </c>
      <c r="M994" s="14"/>
      <c r="N994" s="21">
        <v>0</v>
      </c>
      <c r="O994" s="14"/>
      <c r="P994" s="21">
        <v>27209</v>
      </c>
      <c r="Q994" s="14"/>
      <c r="R994" s="21">
        <v>0</v>
      </c>
      <c r="S994" s="14"/>
      <c r="T994" s="21">
        <v>154185</v>
      </c>
      <c r="U994" s="14"/>
      <c r="V994" s="22">
        <v>181394</v>
      </c>
      <c r="W994" s="14"/>
      <c r="X994" s="5" t="str">
        <f t="shared" si="15"/>
        <v>No</v>
      </c>
      <c r="Y994" s="14"/>
      <c r="Z994" s="5"/>
      <c r="AA994" s="14"/>
      <c r="AB994" s="5"/>
      <c r="AC994" s="28"/>
      <c r="AD994" s="5"/>
      <c r="AE994" s="14"/>
      <c r="AF994" s="5"/>
      <c r="AG994" s="7"/>
    </row>
    <row r="995" spans="1:33" s="54" customFormat="1">
      <c r="A995" s="8" t="s">
        <v>3274</v>
      </c>
      <c r="B995" s="8" t="s">
        <v>3275</v>
      </c>
      <c r="C995" s="9" t="s">
        <v>555</v>
      </c>
      <c r="D995" s="185" t="s">
        <v>3276</v>
      </c>
      <c r="E995" s="188" t="s">
        <v>3277</v>
      </c>
      <c r="F995" s="9" t="s">
        <v>83</v>
      </c>
      <c r="G995" s="9" t="s">
        <v>147</v>
      </c>
      <c r="H995" s="10">
        <v>0</v>
      </c>
      <c r="I995" s="11">
        <v>15</v>
      </c>
      <c r="J995" s="24">
        <v>0</v>
      </c>
      <c r="K995" s="12"/>
      <c r="L995" s="14">
        <v>0</v>
      </c>
      <c r="M995" s="14"/>
      <c r="N995" s="21">
        <v>0</v>
      </c>
      <c r="O995" s="14"/>
      <c r="P995" s="21">
        <v>0</v>
      </c>
      <c r="Q995" s="14"/>
      <c r="R995" s="21">
        <v>0</v>
      </c>
      <c r="S995" s="14"/>
      <c r="T995" s="21">
        <v>0</v>
      </c>
      <c r="U995" s="14"/>
      <c r="V995" s="22">
        <v>0</v>
      </c>
      <c r="W995" s="14"/>
      <c r="X995" s="5" t="str">
        <f t="shared" si="15"/>
        <v>No</v>
      </c>
      <c r="Y995" s="14"/>
      <c r="Z995" s="5"/>
      <c r="AA995" s="14"/>
      <c r="AB995" s="5"/>
      <c r="AC995" s="28"/>
      <c r="AD995" s="5"/>
      <c r="AE995" s="14"/>
      <c r="AF995" s="5"/>
      <c r="AG995" s="7"/>
    </row>
    <row r="996" spans="1:33" s="54" customFormat="1">
      <c r="A996" s="8" t="s">
        <v>1258</v>
      </c>
      <c r="B996" s="8" t="s">
        <v>1259</v>
      </c>
      <c r="C996" s="9" t="s">
        <v>91</v>
      </c>
      <c r="D996" s="185">
        <v>9155</v>
      </c>
      <c r="E996" s="188">
        <v>90155</v>
      </c>
      <c r="F996" s="9" t="s">
        <v>83</v>
      </c>
      <c r="G996" s="9" t="s">
        <v>5756</v>
      </c>
      <c r="H996" s="10">
        <v>93141</v>
      </c>
      <c r="I996" s="11">
        <v>15</v>
      </c>
      <c r="J996" s="24">
        <v>0</v>
      </c>
      <c r="K996" s="12"/>
      <c r="L996" s="14">
        <v>0</v>
      </c>
      <c r="M996" s="14"/>
      <c r="N996" s="21">
        <v>0</v>
      </c>
      <c r="O996" s="14"/>
      <c r="P996" s="21">
        <v>0</v>
      </c>
      <c r="Q996" s="14"/>
      <c r="R996" s="21">
        <v>0</v>
      </c>
      <c r="S996" s="14"/>
      <c r="T996" s="21">
        <v>0</v>
      </c>
      <c r="U996" s="14"/>
      <c r="V996" s="22">
        <v>0</v>
      </c>
      <c r="W996" s="14"/>
      <c r="X996" s="5" t="str">
        <f t="shared" si="15"/>
        <v>No</v>
      </c>
      <c r="Y996" s="14"/>
      <c r="Z996" s="5"/>
      <c r="AA996" s="14"/>
      <c r="AB996" s="5"/>
      <c r="AC996" s="28"/>
      <c r="AD996" s="5"/>
      <c r="AE996" s="14"/>
      <c r="AF996" s="5"/>
      <c r="AG996" s="7"/>
    </row>
    <row r="997" spans="1:33" s="54" customFormat="1">
      <c r="A997" s="8" t="s">
        <v>1044</v>
      </c>
      <c r="B997" s="8" t="s">
        <v>1045</v>
      </c>
      <c r="C997" s="9" t="s">
        <v>132</v>
      </c>
      <c r="D997" s="185">
        <v>5131</v>
      </c>
      <c r="E997" s="188">
        <v>50131</v>
      </c>
      <c r="F997" s="9" t="s">
        <v>157</v>
      </c>
      <c r="G997" s="9" t="s">
        <v>84</v>
      </c>
      <c r="H997" s="10">
        <v>8608208</v>
      </c>
      <c r="I997" s="11">
        <v>15</v>
      </c>
      <c r="J997" s="24">
        <v>0</v>
      </c>
      <c r="K997" s="12"/>
      <c r="L997" s="14">
        <v>0</v>
      </c>
      <c r="M997" s="14"/>
      <c r="N997" s="21">
        <v>0</v>
      </c>
      <c r="O997" s="14"/>
      <c r="P997" s="21">
        <v>32067</v>
      </c>
      <c r="Q997" s="14"/>
      <c r="R997" s="21">
        <v>0</v>
      </c>
      <c r="S997" s="14"/>
      <c r="T997" s="21">
        <v>0</v>
      </c>
      <c r="U997" s="14"/>
      <c r="V997" s="22">
        <v>32067</v>
      </c>
      <c r="W997" s="14"/>
      <c r="X997" s="5" t="str">
        <f t="shared" si="15"/>
        <v>No</v>
      </c>
      <c r="Y997" s="14"/>
      <c r="Z997" s="5"/>
      <c r="AA997" s="14"/>
      <c r="AB997" s="5"/>
      <c r="AC997" s="28"/>
      <c r="AD997" s="5"/>
      <c r="AE997" s="14"/>
      <c r="AF997" s="5"/>
      <c r="AG997" s="7"/>
    </row>
    <row r="998" spans="1:33" s="54" customFormat="1">
      <c r="A998" s="8" t="s">
        <v>1084</v>
      </c>
      <c r="B998" s="8" t="s">
        <v>725</v>
      </c>
      <c r="C998" s="9" t="s">
        <v>265</v>
      </c>
      <c r="D998" s="185">
        <v>7009</v>
      </c>
      <c r="E998" s="188">
        <v>70009</v>
      </c>
      <c r="F998" s="9" t="s">
        <v>83</v>
      </c>
      <c r="G998" s="9" t="s">
        <v>5756</v>
      </c>
      <c r="H998" s="10">
        <v>280051</v>
      </c>
      <c r="I998" s="11">
        <v>15</v>
      </c>
      <c r="J998" s="24">
        <v>0</v>
      </c>
      <c r="K998" s="12"/>
      <c r="L998" s="14">
        <v>0</v>
      </c>
      <c r="M998" s="14"/>
      <c r="N998" s="21">
        <v>0</v>
      </c>
      <c r="O998" s="14"/>
      <c r="P998" s="21">
        <v>61643</v>
      </c>
      <c r="Q998" s="14"/>
      <c r="R998" s="21">
        <v>0</v>
      </c>
      <c r="S998" s="14"/>
      <c r="T998" s="21">
        <v>210573</v>
      </c>
      <c r="U998" s="14"/>
      <c r="V998" s="22">
        <v>272216</v>
      </c>
      <c r="W998" s="14"/>
      <c r="X998" s="5" t="str">
        <f t="shared" si="15"/>
        <v>No</v>
      </c>
      <c r="Y998" s="14"/>
      <c r="Z998" s="5"/>
      <c r="AA998" s="14"/>
      <c r="AB998" s="5"/>
      <c r="AC998" s="28"/>
      <c r="AD998" s="5"/>
      <c r="AE998" s="14"/>
      <c r="AF998" s="5"/>
      <c r="AG998" s="7"/>
    </row>
    <row r="999" spans="1:33" s="54" customFormat="1">
      <c r="A999" s="8" t="s">
        <v>6175</v>
      </c>
      <c r="B999" s="8" t="s">
        <v>6176</v>
      </c>
      <c r="C999" s="9" t="s">
        <v>91</v>
      </c>
      <c r="D999" s="185"/>
      <c r="E999" s="188">
        <v>90258</v>
      </c>
      <c r="F999" s="9" t="s">
        <v>83</v>
      </c>
      <c r="G999" s="9" t="s">
        <v>5756</v>
      </c>
      <c r="H999" s="10">
        <v>12150996</v>
      </c>
      <c r="I999" s="11">
        <v>15</v>
      </c>
      <c r="J999" s="24">
        <v>0</v>
      </c>
      <c r="K999" s="12"/>
      <c r="L999" s="14">
        <v>0</v>
      </c>
      <c r="M999" s="14"/>
      <c r="N999" s="21">
        <v>0</v>
      </c>
      <c r="O999" s="14"/>
      <c r="P999" s="21">
        <v>0</v>
      </c>
      <c r="Q999" s="14"/>
      <c r="R999" s="21">
        <v>0</v>
      </c>
      <c r="S999" s="14"/>
      <c r="T999" s="21">
        <v>0</v>
      </c>
      <c r="U999" s="14"/>
      <c r="V999" s="22">
        <v>0</v>
      </c>
      <c r="W999" s="14"/>
      <c r="X999" s="5" t="str">
        <f t="shared" si="15"/>
        <v>No</v>
      </c>
      <c r="Y999" s="14"/>
      <c r="Z999" s="5"/>
      <c r="AA999" s="14"/>
      <c r="AB999" s="5"/>
      <c r="AC999" s="28"/>
      <c r="AD999" s="5"/>
      <c r="AE999" s="14"/>
      <c r="AF999" s="5"/>
      <c r="AG999" s="7"/>
    </row>
    <row r="1000" spans="1:33" s="54" customFormat="1">
      <c r="A1000" s="8" t="s">
        <v>1273</v>
      </c>
      <c r="B1000" s="8" t="s">
        <v>1274</v>
      </c>
      <c r="C1000" s="9" t="s">
        <v>141</v>
      </c>
      <c r="D1000" s="185" t="s">
        <v>1275</v>
      </c>
      <c r="E1000" s="188" t="s">
        <v>1276</v>
      </c>
      <c r="F1000" s="9" t="s">
        <v>157</v>
      </c>
      <c r="G1000" s="9" t="s">
        <v>147</v>
      </c>
      <c r="H1000" s="10">
        <v>0</v>
      </c>
      <c r="I1000" s="11">
        <v>15</v>
      </c>
      <c r="J1000" s="24">
        <v>0</v>
      </c>
      <c r="K1000" s="12"/>
      <c r="L1000" s="14">
        <v>0</v>
      </c>
      <c r="M1000" s="14"/>
      <c r="N1000" s="21">
        <v>0</v>
      </c>
      <c r="O1000" s="14"/>
      <c r="P1000" s="21">
        <v>5589</v>
      </c>
      <c r="Q1000" s="14"/>
      <c r="R1000" s="21">
        <v>22356</v>
      </c>
      <c r="S1000" s="14"/>
      <c r="T1000" s="21">
        <v>111780</v>
      </c>
      <c r="U1000" s="14"/>
      <c r="V1000" s="22">
        <v>139725</v>
      </c>
      <c r="W1000" s="14"/>
      <c r="X1000" s="5" t="str">
        <f t="shared" si="15"/>
        <v>No</v>
      </c>
      <c r="Y1000" s="14"/>
      <c r="Z1000" s="5"/>
      <c r="AA1000" s="14"/>
      <c r="AB1000" s="5"/>
      <c r="AC1000" s="28"/>
      <c r="AD1000" s="5"/>
      <c r="AE1000" s="14"/>
      <c r="AF1000" s="5"/>
      <c r="AG1000" s="7"/>
    </row>
    <row r="1001" spans="1:33" s="54" customFormat="1">
      <c r="A1001" s="8" t="s">
        <v>3355</v>
      </c>
      <c r="B1001" s="8" t="s">
        <v>1969</v>
      </c>
      <c r="C1001" s="9" t="s">
        <v>555</v>
      </c>
      <c r="D1001" s="185" t="s">
        <v>3356</v>
      </c>
      <c r="E1001" s="188" t="s">
        <v>3357</v>
      </c>
      <c r="F1001" s="9" t="s">
        <v>88</v>
      </c>
      <c r="G1001" s="9" t="s">
        <v>147</v>
      </c>
      <c r="H1001" s="10">
        <v>0</v>
      </c>
      <c r="I1001" s="11">
        <v>15</v>
      </c>
      <c r="J1001" s="24">
        <v>0</v>
      </c>
      <c r="K1001" s="12"/>
      <c r="L1001" s="14">
        <v>0</v>
      </c>
      <c r="M1001" s="14"/>
      <c r="N1001" s="21">
        <v>0</v>
      </c>
      <c r="O1001" s="14"/>
      <c r="P1001" s="21">
        <v>0</v>
      </c>
      <c r="Q1001" s="14"/>
      <c r="R1001" s="21">
        <v>0</v>
      </c>
      <c r="S1001" s="14"/>
      <c r="T1001" s="21">
        <v>0</v>
      </c>
      <c r="U1001" s="14"/>
      <c r="V1001" s="22">
        <v>0</v>
      </c>
      <c r="W1001" s="14"/>
      <c r="X1001" s="5" t="str">
        <f t="shared" si="15"/>
        <v>No</v>
      </c>
      <c r="Y1001" s="14"/>
      <c r="Z1001" s="5"/>
      <c r="AA1001" s="14"/>
      <c r="AB1001" s="5"/>
      <c r="AC1001" s="28"/>
      <c r="AD1001" s="5"/>
      <c r="AE1001" s="14"/>
      <c r="AF1001" s="5"/>
      <c r="AG1001" s="7"/>
    </row>
    <row r="1002" spans="1:33" s="54" customFormat="1">
      <c r="A1002" s="8" t="s">
        <v>6165</v>
      </c>
      <c r="B1002" s="8" t="s">
        <v>6166</v>
      </c>
      <c r="C1002" s="9" t="s">
        <v>91</v>
      </c>
      <c r="D1002" s="185"/>
      <c r="E1002" s="188">
        <v>90268</v>
      </c>
      <c r="F1002" s="9" t="s">
        <v>83</v>
      </c>
      <c r="G1002" s="9" t="s">
        <v>5756</v>
      </c>
      <c r="H1002" s="10">
        <v>12150996</v>
      </c>
      <c r="I1002" s="11">
        <v>14</v>
      </c>
      <c r="J1002" s="24">
        <v>0</v>
      </c>
      <c r="K1002" s="12"/>
      <c r="L1002" s="14">
        <v>173000</v>
      </c>
      <c r="M1002" s="14"/>
      <c r="N1002" s="21">
        <v>0</v>
      </c>
      <c r="O1002" s="14"/>
      <c r="P1002" s="21">
        <v>0</v>
      </c>
      <c r="Q1002" s="14"/>
      <c r="R1002" s="21">
        <v>0</v>
      </c>
      <c r="S1002" s="14"/>
      <c r="T1002" s="21">
        <v>0</v>
      </c>
      <c r="U1002" s="14"/>
      <c r="V1002" s="22">
        <v>173000</v>
      </c>
      <c r="W1002" s="14"/>
      <c r="X1002" s="5" t="str">
        <f t="shared" si="15"/>
        <v>No</v>
      </c>
      <c r="Y1002" s="14"/>
      <c r="Z1002" s="5"/>
      <c r="AA1002" s="14"/>
      <c r="AB1002" s="5"/>
      <c r="AC1002" s="28"/>
      <c r="AD1002" s="5"/>
      <c r="AE1002" s="14"/>
      <c r="AF1002" s="5"/>
      <c r="AG1002" s="7"/>
    </row>
    <row r="1003" spans="1:33" s="54" customFormat="1">
      <c r="A1003" s="8" t="s">
        <v>578</v>
      </c>
      <c r="B1003" s="8" t="s">
        <v>579</v>
      </c>
      <c r="C1003" s="9" t="s">
        <v>580</v>
      </c>
      <c r="D1003" s="185">
        <v>8020</v>
      </c>
      <c r="E1003" s="188">
        <v>80020</v>
      </c>
      <c r="F1003" s="9" t="s">
        <v>83</v>
      </c>
      <c r="G1003" s="9" t="s">
        <v>5756</v>
      </c>
      <c r="H1003" s="10">
        <v>73588</v>
      </c>
      <c r="I1003" s="11">
        <v>14</v>
      </c>
      <c r="J1003" s="24">
        <v>0</v>
      </c>
      <c r="K1003" s="12"/>
      <c r="L1003" s="14">
        <v>0</v>
      </c>
      <c r="M1003" s="14"/>
      <c r="N1003" s="21">
        <v>0</v>
      </c>
      <c r="O1003" s="14"/>
      <c r="P1003" s="21">
        <v>36778</v>
      </c>
      <c r="Q1003" s="14"/>
      <c r="R1003" s="21">
        <v>0</v>
      </c>
      <c r="S1003" s="14"/>
      <c r="T1003" s="21">
        <v>147112</v>
      </c>
      <c r="U1003" s="14"/>
      <c r="V1003" s="22">
        <v>183890</v>
      </c>
      <c r="W1003" s="14"/>
      <c r="X1003" s="5" t="str">
        <f t="shared" si="15"/>
        <v>No</v>
      </c>
      <c r="Y1003" s="14"/>
      <c r="Z1003" s="5"/>
      <c r="AA1003" s="14"/>
      <c r="AB1003" s="5"/>
      <c r="AC1003" s="28"/>
      <c r="AD1003" s="5"/>
      <c r="AE1003" s="14"/>
      <c r="AF1003" s="5"/>
      <c r="AG1003" s="7"/>
    </row>
    <row r="1004" spans="1:33" s="54" customFormat="1">
      <c r="A1004" s="8" t="s">
        <v>1770</v>
      </c>
      <c r="B1004" s="8" t="s">
        <v>1771</v>
      </c>
      <c r="C1004" s="9" t="s">
        <v>274</v>
      </c>
      <c r="D1004" s="185" t="s">
        <v>1772</v>
      </c>
      <c r="E1004" s="188" t="s">
        <v>1773</v>
      </c>
      <c r="F1004" s="9" t="s">
        <v>83</v>
      </c>
      <c r="G1004" s="9" t="s">
        <v>147</v>
      </c>
      <c r="H1004" s="10">
        <v>0</v>
      </c>
      <c r="I1004" s="11">
        <v>14</v>
      </c>
      <c r="J1004" s="24">
        <v>0</v>
      </c>
      <c r="K1004" s="12"/>
      <c r="L1004" s="14">
        <v>0</v>
      </c>
      <c r="M1004" s="14"/>
      <c r="N1004" s="21">
        <v>0</v>
      </c>
      <c r="O1004" s="14"/>
      <c r="P1004" s="21">
        <v>41251</v>
      </c>
      <c r="Q1004" s="14"/>
      <c r="R1004" s="21">
        <v>90</v>
      </c>
      <c r="S1004" s="14"/>
      <c r="T1004" s="21">
        <v>165363</v>
      </c>
      <c r="U1004" s="14"/>
      <c r="V1004" s="22">
        <v>206704</v>
      </c>
      <c r="W1004" s="14"/>
      <c r="X1004" s="5" t="str">
        <f t="shared" si="15"/>
        <v>No</v>
      </c>
      <c r="Y1004" s="14"/>
      <c r="Z1004" s="5"/>
      <c r="AA1004" s="14"/>
      <c r="AB1004" s="5"/>
      <c r="AC1004" s="28"/>
      <c r="AD1004" s="5"/>
      <c r="AE1004" s="14"/>
      <c r="AF1004" s="5"/>
      <c r="AG1004" s="7"/>
    </row>
    <row r="1005" spans="1:33" s="54" customFormat="1">
      <c r="A1005" s="8" t="s">
        <v>322</v>
      </c>
      <c r="B1005" s="8" t="s">
        <v>323</v>
      </c>
      <c r="C1005" s="9" t="s">
        <v>91</v>
      </c>
      <c r="D1005" s="185">
        <v>9044</v>
      </c>
      <c r="E1005" s="188">
        <v>90044</v>
      </c>
      <c r="F1005" s="9" t="s">
        <v>83</v>
      </c>
      <c r="G1005" s="9" t="s">
        <v>5756</v>
      </c>
      <c r="H1005" s="10">
        <v>12150996</v>
      </c>
      <c r="I1005" s="11">
        <v>14</v>
      </c>
      <c r="J1005" s="24">
        <v>0</v>
      </c>
      <c r="K1005" s="12"/>
      <c r="L1005" s="14">
        <v>0</v>
      </c>
      <c r="M1005" s="14"/>
      <c r="N1005" s="21">
        <v>0</v>
      </c>
      <c r="O1005" s="14"/>
      <c r="P1005" s="21">
        <v>0</v>
      </c>
      <c r="Q1005" s="14"/>
      <c r="R1005" s="21">
        <v>0</v>
      </c>
      <c r="S1005" s="14"/>
      <c r="T1005" s="21">
        <v>0</v>
      </c>
      <c r="U1005" s="14"/>
      <c r="V1005" s="22">
        <v>0</v>
      </c>
      <c r="W1005" s="14"/>
      <c r="X1005" s="5" t="str">
        <f t="shared" si="15"/>
        <v>No</v>
      </c>
      <c r="Y1005" s="14"/>
      <c r="Z1005" s="5"/>
      <c r="AA1005" s="14"/>
      <c r="AB1005" s="5"/>
      <c r="AC1005" s="28"/>
      <c r="AD1005" s="5"/>
      <c r="AE1005" s="14"/>
      <c r="AF1005" s="5"/>
      <c r="AG1005" s="7"/>
    </row>
    <row r="1006" spans="1:33" s="54" customFormat="1">
      <c r="A1006" s="8" t="s">
        <v>4502</v>
      </c>
      <c r="B1006" s="8" t="s">
        <v>2198</v>
      </c>
      <c r="C1006" s="9" t="s">
        <v>454</v>
      </c>
      <c r="D1006" s="185" t="s">
        <v>4503</v>
      </c>
      <c r="E1006" s="188" t="s">
        <v>4504</v>
      </c>
      <c r="F1006" s="9" t="s">
        <v>83</v>
      </c>
      <c r="G1006" s="9" t="s">
        <v>147</v>
      </c>
      <c r="H1006" s="10">
        <v>0</v>
      </c>
      <c r="I1006" s="11">
        <v>14</v>
      </c>
      <c r="J1006" s="24">
        <v>0</v>
      </c>
      <c r="K1006" s="12"/>
      <c r="L1006" s="14">
        <v>0</v>
      </c>
      <c r="M1006" s="14"/>
      <c r="N1006" s="21">
        <v>0</v>
      </c>
      <c r="O1006" s="14"/>
      <c r="P1006" s="21">
        <v>0</v>
      </c>
      <c r="Q1006" s="14"/>
      <c r="R1006" s="21">
        <v>0</v>
      </c>
      <c r="S1006" s="14"/>
      <c r="T1006" s="21">
        <v>0</v>
      </c>
      <c r="U1006" s="14"/>
      <c r="V1006" s="22">
        <v>0</v>
      </c>
      <c r="W1006" s="14"/>
      <c r="X1006" s="5" t="str">
        <f t="shared" si="15"/>
        <v>No</v>
      </c>
      <c r="Y1006" s="14"/>
      <c r="Z1006" s="5"/>
      <c r="AA1006" s="14"/>
      <c r="AB1006" s="5"/>
      <c r="AC1006" s="28"/>
      <c r="AD1006" s="5"/>
      <c r="AE1006" s="14"/>
      <c r="AF1006" s="5"/>
      <c r="AG1006" s="7"/>
    </row>
    <row r="1007" spans="1:33" s="54" customFormat="1">
      <c r="A1007" s="8" t="s">
        <v>2965</v>
      </c>
      <c r="B1007" s="8" t="s">
        <v>2966</v>
      </c>
      <c r="C1007" s="9" t="s">
        <v>132</v>
      </c>
      <c r="D1007" s="185">
        <v>5167</v>
      </c>
      <c r="E1007" s="188">
        <v>50167</v>
      </c>
      <c r="F1007" s="9" t="s">
        <v>157</v>
      </c>
      <c r="G1007" s="9" t="s">
        <v>84</v>
      </c>
      <c r="H1007" s="10">
        <v>8608208</v>
      </c>
      <c r="I1007" s="11">
        <v>14</v>
      </c>
      <c r="J1007" s="24">
        <v>0</v>
      </c>
      <c r="K1007" s="12"/>
      <c r="L1007" s="14">
        <v>51796</v>
      </c>
      <c r="M1007" s="14"/>
      <c r="N1007" s="21">
        <v>0</v>
      </c>
      <c r="O1007" s="14"/>
      <c r="P1007" s="21">
        <v>0</v>
      </c>
      <c r="Q1007" s="14"/>
      <c r="R1007" s="21">
        <v>0</v>
      </c>
      <c r="S1007" s="14"/>
      <c r="T1007" s="21">
        <v>0</v>
      </c>
      <c r="U1007" s="14"/>
      <c r="V1007" s="22">
        <v>51796</v>
      </c>
      <c r="W1007" s="14"/>
      <c r="X1007" s="5" t="str">
        <f t="shared" si="15"/>
        <v>No</v>
      </c>
      <c r="Y1007" s="14"/>
      <c r="Z1007" s="5"/>
      <c r="AA1007" s="14"/>
      <c r="AB1007" s="5"/>
      <c r="AC1007" s="28"/>
      <c r="AD1007" s="5"/>
      <c r="AE1007" s="14"/>
      <c r="AF1007" s="5"/>
      <c r="AG1007" s="7"/>
    </row>
    <row r="1008" spans="1:33" s="54" customFormat="1">
      <c r="A1008" s="8" t="s">
        <v>2782</v>
      </c>
      <c r="B1008" s="8" t="s">
        <v>2783</v>
      </c>
      <c r="C1008" s="9" t="s">
        <v>210</v>
      </c>
      <c r="D1008" s="185" t="s">
        <v>2784</v>
      </c>
      <c r="E1008" s="188" t="s">
        <v>2785</v>
      </c>
      <c r="F1008" s="9" t="s">
        <v>157</v>
      </c>
      <c r="G1008" s="9" t="s">
        <v>147</v>
      </c>
      <c r="H1008" s="10">
        <v>0</v>
      </c>
      <c r="I1008" s="11">
        <v>14</v>
      </c>
      <c r="J1008" s="24">
        <v>0</v>
      </c>
      <c r="K1008" s="12"/>
      <c r="L1008" s="14">
        <v>0</v>
      </c>
      <c r="M1008" s="14"/>
      <c r="N1008" s="21">
        <v>0</v>
      </c>
      <c r="O1008" s="14"/>
      <c r="P1008" s="21">
        <v>7287</v>
      </c>
      <c r="Q1008" s="14"/>
      <c r="R1008" s="21">
        <v>17692</v>
      </c>
      <c r="S1008" s="14"/>
      <c r="T1008" s="21">
        <v>99914</v>
      </c>
      <c r="U1008" s="14"/>
      <c r="V1008" s="22">
        <v>124893</v>
      </c>
      <c r="W1008" s="14"/>
      <c r="X1008" s="5" t="str">
        <f t="shared" si="15"/>
        <v>No</v>
      </c>
      <c r="Y1008" s="14"/>
      <c r="Z1008" s="5"/>
      <c r="AA1008" s="14"/>
      <c r="AB1008" s="5"/>
      <c r="AC1008" s="28"/>
      <c r="AD1008" s="5"/>
      <c r="AE1008" s="14"/>
      <c r="AF1008" s="5"/>
      <c r="AG1008" s="7"/>
    </row>
    <row r="1009" spans="1:33" s="54" customFormat="1">
      <c r="A1009" s="8" t="s">
        <v>5990</v>
      </c>
      <c r="B1009" s="8" t="s">
        <v>545</v>
      </c>
      <c r="C1009" s="9" t="s">
        <v>132</v>
      </c>
      <c r="D1009" s="185" t="s">
        <v>5517</v>
      </c>
      <c r="E1009" s="188" t="s">
        <v>5518</v>
      </c>
      <c r="F1009" s="9" t="s">
        <v>157</v>
      </c>
      <c r="G1009" s="9" t="s">
        <v>147</v>
      </c>
      <c r="H1009" s="10">
        <v>0</v>
      </c>
      <c r="I1009" s="11">
        <v>14</v>
      </c>
      <c r="J1009" s="24">
        <v>0</v>
      </c>
      <c r="K1009" s="12"/>
      <c r="L1009" s="14">
        <v>0</v>
      </c>
      <c r="M1009" s="14"/>
      <c r="N1009" s="21">
        <v>0</v>
      </c>
      <c r="O1009" s="14"/>
      <c r="P1009" s="21">
        <v>13994</v>
      </c>
      <c r="Q1009" s="14"/>
      <c r="R1009" s="21">
        <v>0</v>
      </c>
      <c r="S1009" s="14"/>
      <c r="T1009" s="21">
        <v>55978</v>
      </c>
      <c r="U1009" s="14"/>
      <c r="V1009" s="22">
        <v>69972</v>
      </c>
      <c r="W1009" s="14"/>
      <c r="X1009" s="5" t="str">
        <f t="shared" si="15"/>
        <v>No</v>
      </c>
      <c r="Y1009" s="14"/>
      <c r="Z1009" s="5"/>
      <c r="AA1009" s="14"/>
      <c r="AB1009" s="5"/>
      <c r="AC1009" s="28"/>
      <c r="AD1009" s="5"/>
      <c r="AE1009" s="14"/>
      <c r="AF1009" s="5"/>
      <c r="AG1009" s="7"/>
    </row>
    <row r="1010" spans="1:33" s="54" customFormat="1">
      <c r="A1010" s="8" t="s">
        <v>4617</v>
      </c>
      <c r="B1010" s="8" t="s">
        <v>4618</v>
      </c>
      <c r="C1010" s="9" t="s">
        <v>42</v>
      </c>
      <c r="D1010" s="185" t="s">
        <v>4619</v>
      </c>
      <c r="E1010" s="188" t="s">
        <v>4620</v>
      </c>
      <c r="F1010" s="9" t="s">
        <v>83</v>
      </c>
      <c r="G1010" s="9" t="s">
        <v>147</v>
      </c>
      <c r="H1010" s="10">
        <v>0</v>
      </c>
      <c r="I1010" s="11">
        <v>14</v>
      </c>
      <c r="J1010" s="24">
        <v>0</v>
      </c>
      <c r="K1010" s="12"/>
      <c r="L1010" s="14">
        <v>0</v>
      </c>
      <c r="M1010" s="14"/>
      <c r="N1010" s="21">
        <v>0</v>
      </c>
      <c r="O1010" s="14"/>
      <c r="P1010" s="21">
        <v>0</v>
      </c>
      <c r="Q1010" s="14"/>
      <c r="R1010" s="21">
        <v>0</v>
      </c>
      <c r="S1010" s="14"/>
      <c r="T1010" s="21">
        <v>0</v>
      </c>
      <c r="U1010" s="14"/>
      <c r="V1010" s="22">
        <v>0</v>
      </c>
      <c r="W1010" s="14"/>
      <c r="X1010" s="5" t="str">
        <f t="shared" si="15"/>
        <v>No</v>
      </c>
      <c r="Y1010" s="14"/>
      <c r="Z1010" s="5"/>
      <c r="AA1010" s="14"/>
      <c r="AB1010" s="5"/>
      <c r="AC1010" s="28"/>
      <c r="AD1010" s="5"/>
      <c r="AE1010" s="14"/>
      <c r="AF1010" s="5"/>
      <c r="AG1010" s="7"/>
    </row>
    <row r="1011" spans="1:33" s="54" customFormat="1">
      <c r="A1011" s="8" t="s">
        <v>6227</v>
      </c>
      <c r="B1011" s="8" t="s">
        <v>6228</v>
      </c>
      <c r="C1011" s="9" t="s">
        <v>171</v>
      </c>
      <c r="D1011" s="185"/>
      <c r="E1011" s="188">
        <v>40259</v>
      </c>
      <c r="F1011" s="9" t="s">
        <v>157</v>
      </c>
      <c r="G1011" s="9" t="s">
        <v>84</v>
      </c>
      <c r="H1011" s="10">
        <v>2441770</v>
      </c>
      <c r="I1011" s="11">
        <v>14</v>
      </c>
      <c r="J1011" s="24">
        <v>0</v>
      </c>
      <c r="K1011" s="12"/>
      <c r="L1011" s="14">
        <v>161214</v>
      </c>
      <c r="M1011" s="14"/>
      <c r="N1011" s="21">
        <v>0</v>
      </c>
      <c r="O1011" s="14"/>
      <c r="P1011" s="21">
        <v>37521</v>
      </c>
      <c r="Q1011" s="14"/>
      <c r="R1011" s="21">
        <v>0</v>
      </c>
      <c r="S1011" s="14"/>
      <c r="T1011" s="21">
        <v>0</v>
      </c>
      <c r="U1011" s="14"/>
      <c r="V1011" s="22">
        <v>198735</v>
      </c>
      <c r="W1011" s="14"/>
      <c r="X1011" s="5" t="str">
        <f t="shared" si="15"/>
        <v>No</v>
      </c>
      <c r="Y1011" s="14"/>
      <c r="Z1011" s="5"/>
      <c r="AA1011" s="14"/>
      <c r="AB1011" s="5"/>
      <c r="AC1011" s="28"/>
      <c r="AD1011" s="5"/>
      <c r="AE1011" s="14"/>
      <c r="AF1011" s="5"/>
      <c r="AG1011" s="7"/>
    </row>
    <row r="1012" spans="1:33" s="54" customFormat="1">
      <c r="A1012" s="8" t="s">
        <v>6179</v>
      </c>
      <c r="B1012" s="8" t="s">
        <v>6180</v>
      </c>
      <c r="C1012" s="9" t="s">
        <v>91</v>
      </c>
      <c r="D1012" s="185"/>
      <c r="E1012" s="188">
        <v>90256</v>
      </c>
      <c r="F1012" s="9" t="s">
        <v>83</v>
      </c>
      <c r="G1012" s="9" t="s">
        <v>5756</v>
      </c>
      <c r="H1012" s="10">
        <v>12150996</v>
      </c>
      <c r="I1012" s="11">
        <v>14</v>
      </c>
      <c r="J1012" s="24">
        <v>0</v>
      </c>
      <c r="K1012" s="12"/>
      <c r="L1012" s="14">
        <v>0</v>
      </c>
      <c r="M1012" s="14"/>
      <c r="N1012" s="21">
        <v>0</v>
      </c>
      <c r="O1012" s="14"/>
      <c r="P1012" s="21">
        <v>664727</v>
      </c>
      <c r="Q1012" s="14"/>
      <c r="R1012" s="21">
        <v>0</v>
      </c>
      <c r="S1012" s="14"/>
      <c r="T1012" s="21">
        <v>2143938</v>
      </c>
      <c r="U1012" s="14"/>
      <c r="V1012" s="22">
        <v>2808665</v>
      </c>
      <c r="W1012" s="14"/>
      <c r="X1012" s="5" t="str">
        <f t="shared" si="15"/>
        <v>No</v>
      </c>
      <c r="Y1012" s="14"/>
      <c r="Z1012" s="5"/>
      <c r="AA1012" s="14"/>
      <c r="AB1012" s="5"/>
      <c r="AC1012" s="28"/>
      <c r="AD1012" s="5"/>
      <c r="AE1012" s="14"/>
      <c r="AF1012" s="5"/>
      <c r="AG1012" s="7"/>
    </row>
    <row r="1013" spans="1:33" s="54" customFormat="1">
      <c r="A1013" s="8" t="s">
        <v>4628</v>
      </c>
      <c r="B1013" s="8" t="s">
        <v>4301</v>
      </c>
      <c r="C1013" s="9" t="s">
        <v>42</v>
      </c>
      <c r="D1013" s="185" t="s">
        <v>4629</v>
      </c>
      <c r="E1013" s="188" t="s">
        <v>4630</v>
      </c>
      <c r="F1013" s="9" t="s">
        <v>83</v>
      </c>
      <c r="G1013" s="9" t="s">
        <v>147</v>
      </c>
      <c r="H1013" s="10">
        <v>0</v>
      </c>
      <c r="I1013" s="11">
        <v>14</v>
      </c>
      <c r="J1013" s="24">
        <v>0</v>
      </c>
      <c r="K1013" s="12"/>
      <c r="L1013" s="14">
        <v>0</v>
      </c>
      <c r="M1013" s="14"/>
      <c r="N1013" s="21">
        <v>0</v>
      </c>
      <c r="O1013" s="14"/>
      <c r="P1013" s="21">
        <v>0</v>
      </c>
      <c r="Q1013" s="14"/>
      <c r="R1013" s="21">
        <v>0</v>
      </c>
      <c r="S1013" s="14"/>
      <c r="T1013" s="21">
        <v>0</v>
      </c>
      <c r="U1013" s="14"/>
      <c r="V1013" s="22">
        <v>0</v>
      </c>
      <c r="W1013" s="14"/>
      <c r="X1013" s="5" t="str">
        <f t="shared" si="15"/>
        <v>No</v>
      </c>
      <c r="Y1013" s="14"/>
      <c r="Z1013" s="5"/>
      <c r="AA1013" s="14"/>
      <c r="AB1013" s="5"/>
      <c r="AC1013" s="28"/>
      <c r="AD1013" s="5"/>
      <c r="AE1013" s="14"/>
      <c r="AF1013" s="5"/>
      <c r="AG1013" s="7"/>
    </row>
    <row r="1014" spans="1:33" s="54" customFormat="1">
      <c r="A1014" s="8" t="s">
        <v>5008</v>
      </c>
      <c r="B1014" s="8" t="s">
        <v>3293</v>
      </c>
      <c r="C1014" s="9" t="s">
        <v>91</v>
      </c>
      <c r="D1014" s="185" t="s">
        <v>5009</v>
      </c>
      <c r="E1014" s="188" t="s">
        <v>5010</v>
      </c>
      <c r="F1014" s="9" t="s">
        <v>88</v>
      </c>
      <c r="G1014" s="9" t="s">
        <v>147</v>
      </c>
      <c r="H1014" s="10">
        <v>0</v>
      </c>
      <c r="I1014" s="11">
        <v>14</v>
      </c>
      <c r="J1014" s="24">
        <v>0</v>
      </c>
      <c r="K1014" s="12"/>
      <c r="L1014" s="14">
        <v>0</v>
      </c>
      <c r="M1014" s="14"/>
      <c r="N1014" s="21">
        <v>0</v>
      </c>
      <c r="O1014" s="14"/>
      <c r="P1014" s="21">
        <v>201380</v>
      </c>
      <c r="Q1014" s="14"/>
      <c r="R1014" s="21">
        <v>0</v>
      </c>
      <c r="S1014" s="14"/>
      <c r="T1014" s="21">
        <v>615209</v>
      </c>
      <c r="U1014" s="14"/>
      <c r="V1014" s="22">
        <v>816589</v>
      </c>
      <c r="W1014" s="14"/>
      <c r="X1014" s="5" t="str">
        <f t="shared" si="15"/>
        <v>No</v>
      </c>
      <c r="Y1014" s="14"/>
      <c r="Z1014" s="5"/>
      <c r="AA1014" s="14"/>
      <c r="AB1014" s="5"/>
      <c r="AC1014" s="28"/>
      <c r="AD1014" s="5"/>
      <c r="AE1014" s="14"/>
      <c r="AF1014" s="5"/>
      <c r="AG1014" s="7"/>
    </row>
    <row r="1015" spans="1:33" s="54" customFormat="1">
      <c r="A1015" s="8" t="s">
        <v>6184</v>
      </c>
      <c r="B1015" s="8" t="s">
        <v>6185</v>
      </c>
      <c r="C1015" s="9" t="s">
        <v>91</v>
      </c>
      <c r="D1015" s="185"/>
      <c r="E1015" s="188">
        <v>90291</v>
      </c>
      <c r="F1015" s="9" t="s">
        <v>83</v>
      </c>
      <c r="G1015" s="9" t="s">
        <v>5756</v>
      </c>
      <c r="H1015" s="10">
        <v>12150996</v>
      </c>
      <c r="I1015" s="11">
        <v>14</v>
      </c>
      <c r="J1015" s="24">
        <v>0</v>
      </c>
      <c r="K1015" s="12"/>
      <c r="L1015" s="14">
        <v>0</v>
      </c>
      <c r="M1015" s="14"/>
      <c r="N1015" s="21">
        <v>0</v>
      </c>
      <c r="O1015" s="14"/>
      <c r="P1015" s="21">
        <v>0</v>
      </c>
      <c r="Q1015" s="14"/>
      <c r="R1015" s="21">
        <v>0</v>
      </c>
      <c r="S1015" s="14"/>
      <c r="T1015" s="21">
        <v>0</v>
      </c>
      <c r="U1015" s="14"/>
      <c r="V1015" s="22">
        <v>0</v>
      </c>
      <c r="W1015" s="14"/>
      <c r="X1015" s="5" t="str">
        <f t="shared" si="15"/>
        <v>No</v>
      </c>
      <c r="Y1015" s="14"/>
      <c r="Z1015" s="5"/>
      <c r="AA1015" s="14"/>
      <c r="AB1015" s="5"/>
      <c r="AC1015" s="28"/>
      <c r="AD1015" s="5"/>
      <c r="AE1015" s="14"/>
      <c r="AF1015" s="5"/>
      <c r="AG1015" s="7"/>
    </row>
    <row r="1016" spans="1:33" s="54" customFormat="1">
      <c r="A1016" s="8" t="s">
        <v>6578</v>
      </c>
      <c r="B1016" s="8" t="s">
        <v>5371</v>
      </c>
      <c r="C1016" s="9" t="s">
        <v>58</v>
      </c>
      <c r="D1016" s="185" t="s">
        <v>5372</v>
      </c>
      <c r="E1016" s="188" t="s">
        <v>5373</v>
      </c>
      <c r="F1016" s="9" t="s">
        <v>83</v>
      </c>
      <c r="G1016" s="9" t="s">
        <v>147</v>
      </c>
      <c r="H1016" s="10">
        <v>0</v>
      </c>
      <c r="I1016" s="11">
        <v>14</v>
      </c>
      <c r="J1016" s="24">
        <v>0</v>
      </c>
      <c r="K1016" s="12"/>
      <c r="L1016" s="14">
        <v>0</v>
      </c>
      <c r="M1016" s="14"/>
      <c r="N1016" s="21">
        <v>0</v>
      </c>
      <c r="O1016" s="14"/>
      <c r="P1016" s="21">
        <v>0</v>
      </c>
      <c r="Q1016" s="14"/>
      <c r="R1016" s="21">
        <v>0</v>
      </c>
      <c r="S1016" s="14"/>
      <c r="T1016" s="21">
        <v>0</v>
      </c>
      <c r="U1016" s="14"/>
      <c r="V1016" s="22">
        <v>0</v>
      </c>
      <c r="W1016" s="14"/>
      <c r="X1016" s="5" t="str">
        <f t="shared" si="15"/>
        <v>No</v>
      </c>
      <c r="Y1016" s="14"/>
      <c r="Z1016" s="5"/>
      <c r="AA1016" s="14"/>
      <c r="AB1016" s="5"/>
      <c r="AC1016" s="28"/>
      <c r="AD1016" s="5"/>
      <c r="AE1016" s="14"/>
      <c r="AF1016" s="5"/>
      <c r="AG1016" s="7"/>
    </row>
    <row r="1017" spans="1:33" s="54" customFormat="1">
      <c r="A1017" s="8" t="s">
        <v>2692</v>
      </c>
      <c r="B1017" s="8" t="s">
        <v>1636</v>
      </c>
      <c r="C1017" s="9" t="s">
        <v>160</v>
      </c>
      <c r="D1017" s="185">
        <v>1096</v>
      </c>
      <c r="E1017" s="188">
        <v>10096</v>
      </c>
      <c r="F1017" s="9" t="s">
        <v>83</v>
      </c>
      <c r="G1017" s="9" t="s">
        <v>5756</v>
      </c>
      <c r="H1017" s="10">
        <v>61210</v>
      </c>
      <c r="I1017" s="11">
        <v>14</v>
      </c>
      <c r="J1017" s="24">
        <v>0</v>
      </c>
      <c r="K1017" s="12"/>
      <c r="L1017" s="14">
        <v>0</v>
      </c>
      <c r="M1017" s="14"/>
      <c r="N1017" s="21">
        <v>0</v>
      </c>
      <c r="O1017" s="14"/>
      <c r="P1017" s="21">
        <v>142751</v>
      </c>
      <c r="Q1017" s="14"/>
      <c r="R1017" s="21">
        <v>23002</v>
      </c>
      <c r="S1017" s="14"/>
      <c r="T1017" s="21">
        <v>193582</v>
      </c>
      <c r="U1017" s="14"/>
      <c r="V1017" s="22">
        <v>359335</v>
      </c>
      <c r="W1017" s="14"/>
      <c r="X1017" s="5" t="str">
        <f t="shared" si="15"/>
        <v>No</v>
      </c>
      <c r="Y1017" s="14"/>
      <c r="Z1017" s="5"/>
      <c r="AA1017" s="14"/>
      <c r="AB1017" s="5"/>
      <c r="AC1017" s="28"/>
      <c r="AD1017" s="5"/>
      <c r="AE1017" s="14"/>
      <c r="AF1017" s="5"/>
      <c r="AG1017" s="7"/>
    </row>
    <row r="1018" spans="1:33" s="54" customFormat="1">
      <c r="A1018" s="8" t="s">
        <v>6580</v>
      </c>
      <c r="B1018" s="8" t="s">
        <v>3046</v>
      </c>
      <c r="C1018" s="9" t="s">
        <v>233</v>
      </c>
      <c r="D1018" s="185" t="s">
        <v>3047</v>
      </c>
      <c r="E1018" s="188" t="s">
        <v>3048</v>
      </c>
      <c r="F1018" s="9" t="s">
        <v>157</v>
      </c>
      <c r="G1018" s="9" t="s">
        <v>147</v>
      </c>
      <c r="H1018" s="10">
        <v>0</v>
      </c>
      <c r="I1018" s="11">
        <v>14</v>
      </c>
      <c r="J1018" s="24">
        <v>0</v>
      </c>
      <c r="K1018" s="12"/>
      <c r="L1018" s="14">
        <v>0</v>
      </c>
      <c r="M1018" s="14"/>
      <c r="N1018" s="21">
        <v>0</v>
      </c>
      <c r="O1018" s="14"/>
      <c r="P1018" s="21">
        <v>0</v>
      </c>
      <c r="Q1018" s="14"/>
      <c r="R1018" s="21">
        <v>17343</v>
      </c>
      <c r="S1018" s="14"/>
      <c r="T1018" s="21">
        <v>69371</v>
      </c>
      <c r="U1018" s="14"/>
      <c r="V1018" s="22">
        <v>86714</v>
      </c>
      <c r="W1018" s="14"/>
      <c r="X1018" s="5" t="str">
        <f t="shared" si="15"/>
        <v>No</v>
      </c>
      <c r="Y1018" s="14"/>
      <c r="Z1018" s="5"/>
      <c r="AA1018" s="14"/>
      <c r="AB1018" s="5"/>
      <c r="AC1018" s="28"/>
      <c r="AD1018" s="5"/>
      <c r="AE1018" s="14"/>
      <c r="AF1018" s="5"/>
      <c r="AG1018" s="7"/>
    </row>
    <row r="1019" spans="1:33" s="54" customFormat="1">
      <c r="A1019" s="8" t="s">
        <v>1311</v>
      </c>
      <c r="B1019" s="8" t="s">
        <v>1312</v>
      </c>
      <c r="C1019" s="9" t="s">
        <v>141</v>
      </c>
      <c r="D1019" s="185" t="s">
        <v>1313</v>
      </c>
      <c r="E1019" s="188" t="s">
        <v>1314</v>
      </c>
      <c r="F1019" s="9" t="s">
        <v>83</v>
      </c>
      <c r="G1019" s="9" t="s">
        <v>147</v>
      </c>
      <c r="H1019" s="10">
        <v>0</v>
      </c>
      <c r="I1019" s="11">
        <v>14</v>
      </c>
      <c r="J1019" s="24">
        <v>0</v>
      </c>
      <c r="K1019" s="12"/>
      <c r="L1019" s="14">
        <v>0</v>
      </c>
      <c r="M1019" s="14"/>
      <c r="N1019" s="21">
        <v>0</v>
      </c>
      <c r="O1019" s="14"/>
      <c r="P1019" s="21">
        <v>0</v>
      </c>
      <c r="Q1019" s="14"/>
      <c r="R1019" s="21">
        <v>0</v>
      </c>
      <c r="S1019" s="14"/>
      <c r="T1019" s="21">
        <v>0</v>
      </c>
      <c r="U1019" s="14"/>
      <c r="V1019" s="22">
        <v>0</v>
      </c>
      <c r="W1019" s="14"/>
      <c r="X1019" s="5" t="str">
        <f t="shared" si="15"/>
        <v>No</v>
      </c>
      <c r="Y1019" s="14"/>
      <c r="Z1019" s="5"/>
      <c r="AA1019" s="14"/>
      <c r="AB1019" s="5"/>
      <c r="AC1019" s="28"/>
      <c r="AD1019" s="5"/>
      <c r="AE1019" s="14"/>
      <c r="AF1019" s="5"/>
      <c r="AG1019" s="7"/>
    </row>
    <row r="1020" spans="1:33" s="54" customFormat="1">
      <c r="A1020" s="8" t="s">
        <v>4094</v>
      </c>
      <c r="B1020" s="8" t="s">
        <v>4095</v>
      </c>
      <c r="C1020" s="9" t="s">
        <v>171</v>
      </c>
      <c r="D1020" s="185"/>
      <c r="E1020" s="188">
        <v>44929</v>
      </c>
      <c r="F1020" s="9" t="s">
        <v>83</v>
      </c>
      <c r="G1020" s="9" t="s">
        <v>84</v>
      </c>
      <c r="H1020" s="10">
        <v>5502379</v>
      </c>
      <c r="I1020" s="11">
        <v>14</v>
      </c>
      <c r="J1020" s="24">
        <v>0</v>
      </c>
      <c r="K1020" s="12"/>
      <c r="L1020" s="14">
        <v>0</v>
      </c>
      <c r="M1020" s="14"/>
      <c r="N1020" s="21">
        <v>0</v>
      </c>
      <c r="O1020" s="14"/>
      <c r="P1020" s="21">
        <v>29262</v>
      </c>
      <c r="Q1020" s="14"/>
      <c r="R1020" s="21">
        <v>0</v>
      </c>
      <c r="S1020" s="14"/>
      <c r="T1020" s="21">
        <v>248340</v>
      </c>
      <c r="U1020" s="14"/>
      <c r="V1020" s="22">
        <v>277602</v>
      </c>
      <c r="W1020" s="14"/>
      <c r="X1020" s="5" t="str">
        <f t="shared" si="15"/>
        <v>No</v>
      </c>
      <c r="Y1020" s="14"/>
      <c r="Z1020" s="5"/>
      <c r="AA1020" s="14"/>
      <c r="AB1020" s="5"/>
      <c r="AC1020" s="28"/>
      <c r="AD1020" s="5"/>
      <c r="AE1020" s="14"/>
      <c r="AF1020" s="5"/>
      <c r="AG1020" s="7"/>
    </row>
    <row r="1021" spans="1:33" s="54" customFormat="1">
      <c r="A1021" s="8" t="s">
        <v>1123</v>
      </c>
      <c r="B1021" s="8" t="s">
        <v>1124</v>
      </c>
      <c r="C1021" s="9" t="s">
        <v>238</v>
      </c>
      <c r="D1021" s="185" t="s">
        <v>1125</v>
      </c>
      <c r="E1021" s="188" t="s">
        <v>1126</v>
      </c>
      <c r="F1021" s="9" t="s">
        <v>83</v>
      </c>
      <c r="G1021" s="9" t="s">
        <v>147</v>
      </c>
      <c r="H1021" s="10">
        <v>0</v>
      </c>
      <c r="I1021" s="11">
        <v>14</v>
      </c>
      <c r="J1021" s="24">
        <v>0</v>
      </c>
      <c r="K1021" s="12"/>
      <c r="L1021" s="14">
        <v>0</v>
      </c>
      <c r="M1021" s="14"/>
      <c r="N1021" s="21">
        <v>0</v>
      </c>
      <c r="O1021" s="14"/>
      <c r="P1021" s="21">
        <v>0</v>
      </c>
      <c r="Q1021" s="14"/>
      <c r="R1021" s="21">
        <v>0</v>
      </c>
      <c r="S1021" s="14"/>
      <c r="T1021" s="21">
        <v>0</v>
      </c>
      <c r="U1021" s="14"/>
      <c r="V1021" s="22">
        <v>0</v>
      </c>
      <c r="W1021" s="14"/>
      <c r="X1021" s="5" t="str">
        <f t="shared" si="15"/>
        <v>No</v>
      </c>
      <c r="Y1021" s="14"/>
      <c r="Z1021" s="5"/>
      <c r="AA1021" s="14"/>
      <c r="AB1021" s="5"/>
      <c r="AC1021" s="28"/>
      <c r="AD1021" s="5"/>
      <c r="AE1021" s="14"/>
      <c r="AF1021" s="5"/>
      <c r="AG1021" s="7"/>
    </row>
    <row r="1022" spans="1:33" s="54" customFormat="1">
      <c r="A1022" s="8" t="s">
        <v>4822</v>
      </c>
      <c r="B1022" s="8" t="s">
        <v>4823</v>
      </c>
      <c r="C1022" s="9" t="s">
        <v>87</v>
      </c>
      <c r="D1022" s="185" t="s">
        <v>4824</v>
      </c>
      <c r="E1022" s="188" t="s">
        <v>4825</v>
      </c>
      <c r="F1022" s="9" t="s">
        <v>88</v>
      </c>
      <c r="G1022" s="9" t="s">
        <v>147</v>
      </c>
      <c r="H1022" s="10">
        <v>0</v>
      </c>
      <c r="I1022" s="11">
        <v>14</v>
      </c>
      <c r="J1022" s="24">
        <v>0</v>
      </c>
      <c r="K1022" s="12"/>
      <c r="L1022" s="14">
        <v>0</v>
      </c>
      <c r="M1022" s="14"/>
      <c r="N1022" s="21">
        <v>0</v>
      </c>
      <c r="O1022" s="14"/>
      <c r="P1022" s="21">
        <v>567479</v>
      </c>
      <c r="Q1022" s="14"/>
      <c r="R1022" s="21">
        <v>645488</v>
      </c>
      <c r="S1022" s="14"/>
      <c r="T1022" s="21">
        <v>279756</v>
      </c>
      <c r="U1022" s="14"/>
      <c r="V1022" s="22">
        <v>1492723</v>
      </c>
      <c r="W1022" s="14"/>
      <c r="X1022" s="5" t="str">
        <f t="shared" si="15"/>
        <v>No</v>
      </c>
      <c r="Y1022" s="14"/>
      <c r="Z1022" s="5"/>
      <c r="AA1022" s="14"/>
      <c r="AB1022" s="5"/>
      <c r="AC1022" s="28"/>
      <c r="AD1022" s="5"/>
      <c r="AE1022" s="14"/>
      <c r="AF1022" s="5"/>
      <c r="AG1022" s="7"/>
    </row>
    <row r="1023" spans="1:33" s="54" customFormat="1">
      <c r="A1023" s="8" t="s">
        <v>4087</v>
      </c>
      <c r="B1023" s="8" t="s">
        <v>551</v>
      </c>
      <c r="C1023" s="9" t="s">
        <v>129</v>
      </c>
      <c r="D1023" s="185">
        <v>4021</v>
      </c>
      <c r="E1023" s="188">
        <v>40021</v>
      </c>
      <c r="F1023" s="9" t="s">
        <v>83</v>
      </c>
      <c r="G1023" s="9" t="s">
        <v>84</v>
      </c>
      <c r="H1023" s="10">
        <v>95779</v>
      </c>
      <c r="I1023" s="11">
        <v>14</v>
      </c>
      <c r="J1023" s="24">
        <v>0</v>
      </c>
      <c r="K1023" s="12"/>
      <c r="L1023" s="14">
        <v>0</v>
      </c>
      <c r="M1023" s="14"/>
      <c r="N1023" s="21">
        <v>0</v>
      </c>
      <c r="O1023" s="14"/>
      <c r="P1023" s="21">
        <v>357084</v>
      </c>
      <c r="Q1023" s="14"/>
      <c r="R1023" s="21">
        <v>357084</v>
      </c>
      <c r="S1023" s="14"/>
      <c r="T1023" s="21">
        <v>2747118</v>
      </c>
      <c r="U1023" s="14"/>
      <c r="V1023" s="22">
        <v>3461286</v>
      </c>
      <c r="W1023" s="14"/>
      <c r="X1023" s="5" t="str">
        <f t="shared" si="15"/>
        <v>No</v>
      </c>
      <c r="Y1023" s="14"/>
      <c r="Z1023" s="5"/>
      <c r="AA1023" s="14"/>
      <c r="AB1023" s="5"/>
      <c r="AC1023" s="28"/>
      <c r="AD1023" s="5"/>
      <c r="AE1023" s="14"/>
      <c r="AF1023" s="5"/>
      <c r="AG1023" s="7"/>
    </row>
    <row r="1024" spans="1:33" s="54" customFormat="1">
      <c r="A1024" s="8" t="s">
        <v>2841</v>
      </c>
      <c r="B1024" s="8" t="s">
        <v>2842</v>
      </c>
      <c r="C1024" s="9" t="s">
        <v>69</v>
      </c>
      <c r="D1024" s="185" t="s">
        <v>2843</v>
      </c>
      <c r="E1024" s="188">
        <v>88140</v>
      </c>
      <c r="F1024" s="9" t="s">
        <v>36</v>
      </c>
      <c r="G1024" s="9" t="s">
        <v>5756</v>
      </c>
      <c r="H1024" s="10">
        <v>0</v>
      </c>
      <c r="I1024" s="11">
        <v>14</v>
      </c>
      <c r="J1024" s="24">
        <v>0</v>
      </c>
      <c r="K1024" s="12"/>
      <c r="L1024" s="14">
        <v>0</v>
      </c>
      <c r="M1024" s="14"/>
      <c r="N1024" s="21">
        <v>0</v>
      </c>
      <c r="O1024" s="14"/>
      <c r="P1024" s="21">
        <v>98</v>
      </c>
      <c r="Q1024" s="14"/>
      <c r="R1024" s="21">
        <v>0</v>
      </c>
      <c r="S1024" s="14"/>
      <c r="T1024" s="21">
        <v>393</v>
      </c>
      <c r="U1024" s="14"/>
      <c r="V1024" s="22">
        <v>491</v>
      </c>
      <c r="W1024" s="14"/>
      <c r="X1024" s="5" t="str">
        <f t="shared" si="15"/>
        <v>No</v>
      </c>
      <c r="Y1024" s="14"/>
      <c r="Z1024" s="5"/>
      <c r="AA1024" s="14"/>
      <c r="AB1024" s="5"/>
      <c r="AC1024" s="28"/>
      <c r="AD1024" s="5"/>
      <c r="AE1024" s="14"/>
      <c r="AF1024" s="5"/>
      <c r="AG1024" s="7"/>
    </row>
    <row r="1025" spans="1:33" s="54" customFormat="1">
      <c r="A1025" s="8" t="s">
        <v>1805</v>
      </c>
      <c r="B1025" s="8" t="s">
        <v>1806</v>
      </c>
      <c r="C1025" s="9" t="s">
        <v>168</v>
      </c>
      <c r="D1025" s="185">
        <v>59</v>
      </c>
      <c r="E1025" s="188">
        <v>59</v>
      </c>
      <c r="F1025" s="9" t="s">
        <v>83</v>
      </c>
      <c r="G1025" s="9" t="s">
        <v>5756</v>
      </c>
      <c r="H1025" s="10">
        <v>50520</v>
      </c>
      <c r="I1025" s="11">
        <v>14</v>
      </c>
      <c r="J1025" s="24">
        <v>0</v>
      </c>
      <c r="K1025" s="12"/>
      <c r="L1025" s="14">
        <v>0</v>
      </c>
      <c r="M1025" s="14"/>
      <c r="N1025" s="21">
        <v>0</v>
      </c>
      <c r="O1025" s="14"/>
      <c r="P1025" s="21">
        <v>0</v>
      </c>
      <c r="Q1025" s="14"/>
      <c r="R1025" s="21">
        <v>45900</v>
      </c>
      <c r="S1025" s="14"/>
      <c r="T1025" s="21">
        <v>260100</v>
      </c>
      <c r="U1025" s="14"/>
      <c r="V1025" s="22">
        <v>306000</v>
      </c>
      <c r="W1025" s="14"/>
      <c r="X1025" s="5" t="str">
        <f t="shared" si="15"/>
        <v>No</v>
      </c>
      <c r="Y1025" s="14"/>
      <c r="Z1025" s="5"/>
      <c r="AA1025" s="14"/>
      <c r="AB1025" s="5"/>
      <c r="AC1025" s="28"/>
      <c r="AD1025" s="5"/>
      <c r="AE1025" s="14"/>
      <c r="AF1025" s="5"/>
      <c r="AG1025" s="7"/>
    </row>
    <row r="1026" spans="1:33" s="54" customFormat="1">
      <c r="A1026" s="8" t="s">
        <v>1546</v>
      </c>
      <c r="B1026" s="8" t="s">
        <v>1547</v>
      </c>
      <c r="C1026" s="9" t="s">
        <v>178</v>
      </c>
      <c r="D1026" s="185" t="s">
        <v>1548</v>
      </c>
      <c r="E1026" s="188" t="s">
        <v>1549</v>
      </c>
      <c r="F1026" s="9" t="s">
        <v>88</v>
      </c>
      <c r="G1026" s="9" t="s">
        <v>147</v>
      </c>
      <c r="H1026" s="10">
        <v>0</v>
      </c>
      <c r="I1026" s="11">
        <v>14</v>
      </c>
      <c r="J1026" s="24">
        <v>0</v>
      </c>
      <c r="K1026" s="12"/>
      <c r="L1026" s="14">
        <v>0</v>
      </c>
      <c r="M1026" s="14"/>
      <c r="N1026" s="21">
        <v>0</v>
      </c>
      <c r="O1026" s="14"/>
      <c r="P1026" s="21">
        <v>0</v>
      </c>
      <c r="Q1026" s="14"/>
      <c r="R1026" s="21">
        <v>136400</v>
      </c>
      <c r="S1026" s="14"/>
      <c r="T1026" s="21">
        <v>557527</v>
      </c>
      <c r="U1026" s="14"/>
      <c r="V1026" s="22">
        <v>693927</v>
      </c>
      <c r="W1026" s="14"/>
      <c r="X1026" s="5" t="str">
        <f t="shared" si="15"/>
        <v>No</v>
      </c>
      <c r="Y1026" s="14"/>
      <c r="Z1026" s="5"/>
      <c r="AA1026" s="14"/>
      <c r="AB1026" s="5"/>
      <c r="AC1026" s="28"/>
      <c r="AD1026" s="5"/>
      <c r="AE1026" s="14"/>
      <c r="AF1026" s="5"/>
      <c r="AG1026" s="7"/>
    </row>
    <row r="1027" spans="1:33" s="54" customFormat="1">
      <c r="A1027" s="8" t="s">
        <v>3247</v>
      </c>
      <c r="B1027" s="8" t="s">
        <v>6440</v>
      </c>
      <c r="C1027" s="9" t="s">
        <v>555</v>
      </c>
      <c r="D1027" s="185" t="s">
        <v>3248</v>
      </c>
      <c r="E1027" s="188" t="s">
        <v>3249</v>
      </c>
      <c r="F1027" s="9" t="s">
        <v>83</v>
      </c>
      <c r="G1027" s="9" t="s">
        <v>147</v>
      </c>
      <c r="H1027" s="10">
        <v>0</v>
      </c>
      <c r="I1027" s="11">
        <v>14</v>
      </c>
      <c r="J1027" s="24">
        <v>0</v>
      </c>
      <c r="K1027" s="12"/>
      <c r="L1027" s="14">
        <v>0</v>
      </c>
      <c r="M1027" s="14"/>
      <c r="N1027" s="21">
        <v>0</v>
      </c>
      <c r="O1027" s="14"/>
      <c r="P1027" s="21">
        <v>0</v>
      </c>
      <c r="Q1027" s="14"/>
      <c r="R1027" s="21">
        <v>0</v>
      </c>
      <c r="S1027" s="14"/>
      <c r="T1027" s="21">
        <v>0</v>
      </c>
      <c r="U1027" s="14"/>
      <c r="V1027" s="22">
        <v>0</v>
      </c>
      <c r="W1027" s="14"/>
      <c r="X1027" s="5" t="str">
        <f t="shared" ref="X1027:X1090" si="16">IF(W1027&amp;U1027&amp;S1027&amp;Q1027&amp;O1027&amp;M1027&amp;K1027&lt;&gt;"","Yes","No")</f>
        <v>No</v>
      </c>
      <c r="Y1027" s="14"/>
      <c r="Z1027" s="5"/>
      <c r="AA1027" s="14"/>
      <c r="AB1027" s="5"/>
      <c r="AC1027" s="28"/>
      <c r="AD1027" s="5"/>
      <c r="AE1027" s="14"/>
      <c r="AF1027" s="5"/>
      <c r="AG1027" s="7"/>
    </row>
    <row r="1028" spans="1:33" s="54" customFormat="1">
      <c r="A1028" s="8" t="s">
        <v>509</v>
      </c>
      <c r="B1028" s="8" t="s">
        <v>510</v>
      </c>
      <c r="C1028" s="9" t="s">
        <v>58</v>
      </c>
      <c r="D1028" s="185">
        <v>5202</v>
      </c>
      <c r="E1028" s="188">
        <v>50202</v>
      </c>
      <c r="F1028" s="9" t="s">
        <v>83</v>
      </c>
      <c r="G1028" s="9" t="s">
        <v>5756</v>
      </c>
      <c r="H1028" s="10">
        <v>68444</v>
      </c>
      <c r="I1028" s="11">
        <v>14</v>
      </c>
      <c r="J1028" s="24">
        <v>0</v>
      </c>
      <c r="K1028" s="12"/>
      <c r="L1028" s="14">
        <v>0</v>
      </c>
      <c r="M1028" s="14"/>
      <c r="N1028" s="21">
        <v>0</v>
      </c>
      <c r="O1028" s="14"/>
      <c r="P1028" s="21">
        <v>23615</v>
      </c>
      <c r="Q1028" s="14"/>
      <c r="R1028" s="21">
        <v>0</v>
      </c>
      <c r="S1028" s="14"/>
      <c r="T1028" s="21">
        <v>74739</v>
      </c>
      <c r="U1028" s="14"/>
      <c r="V1028" s="22">
        <v>98354</v>
      </c>
      <c r="W1028" s="14"/>
      <c r="X1028" s="5" t="str">
        <f t="shared" si="16"/>
        <v>No</v>
      </c>
      <c r="Y1028" s="14"/>
      <c r="Z1028" s="5"/>
      <c r="AA1028" s="14"/>
      <c r="AB1028" s="5"/>
      <c r="AC1028" s="28"/>
      <c r="AD1028" s="5"/>
      <c r="AE1028" s="14"/>
      <c r="AF1028" s="5"/>
      <c r="AG1028" s="7"/>
    </row>
    <row r="1029" spans="1:33" s="54" customFormat="1">
      <c r="A1029" s="8" t="s">
        <v>1058</v>
      </c>
      <c r="B1029" s="8" t="s">
        <v>1059</v>
      </c>
      <c r="C1029" s="9" t="s">
        <v>91</v>
      </c>
      <c r="D1029" s="185">
        <v>9214</v>
      </c>
      <c r="E1029" s="188">
        <v>90214</v>
      </c>
      <c r="F1029" s="9" t="s">
        <v>83</v>
      </c>
      <c r="G1029" s="9" t="s">
        <v>84</v>
      </c>
      <c r="H1029" s="10">
        <v>12150996</v>
      </c>
      <c r="I1029" s="11">
        <v>14</v>
      </c>
      <c r="J1029" s="24">
        <v>0</v>
      </c>
      <c r="K1029" s="12"/>
      <c r="L1029" s="14">
        <v>0</v>
      </c>
      <c r="M1029" s="14"/>
      <c r="N1029" s="21">
        <v>0</v>
      </c>
      <c r="O1029" s="14"/>
      <c r="P1029" s="21">
        <v>0</v>
      </c>
      <c r="Q1029" s="14"/>
      <c r="R1029" s="21">
        <v>0</v>
      </c>
      <c r="S1029" s="14"/>
      <c r="T1029" s="21">
        <v>0</v>
      </c>
      <c r="U1029" s="14"/>
      <c r="V1029" s="22">
        <v>0</v>
      </c>
      <c r="W1029" s="14"/>
      <c r="X1029" s="5" t="str">
        <f t="shared" si="16"/>
        <v>No</v>
      </c>
      <c r="Y1029" s="14"/>
      <c r="Z1029" s="5"/>
      <c r="AA1029" s="14"/>
      <c r="AB1029" s="5"/>
      <c r="AC1029" s="28"/>
      <c r="AD1029" s="5"/>
      <c r="AE1029" s="14"/>
      <c r="AF1029" s="5"/>
      <c r="AG1029" s="7"/>
    </row>
    <row r="1030" spans="1:33" s="54" customFormat="1">
      <c r="A1030" s="8" t="s">
        <v>3662</v>
      </c>
      <c r="B1030" s="8" t="s">
        <v>3663</v>
      </c>
      <c r="C1030" s="9" t="s">
        <v>235</v>
      </c>
      <c r="D1030" s="185">
        <v>4209</v>
      </c>
      <c r="E1030" s="188">
        <v>40209</v>
      </c>
      <c r="F1030" s="9" t="s">
        <v>83</v>
      </c>
      <c r="G1030" s="9" t="s">
        <v>5756</v>
      </c>
      <c r="H1030" s="10">
        <v>310282</v>
      </c>
      <c r="I1030" s="11">
        <v>14</v>
      </c>
      <c r="J1030" s="24">
        <v>0</v>
      </c>
      <c r="K1030" s="12"/>
      <c r="L1030" s="14">
        <v>0</v>
      </c>
      <c r="M1030" s="14"/>
      <c r="N1030" s="21">
        <v>0</v>
      </c>
      <c r="O1030" s="14"/>
      <c r="P1030" s="21">
        <v>123181</v>
      </c>
      <c r="Q1030" s="14"/>
      <c r="R1030" s="21">
        <v>24508</v>
      </c>
      <c r="S1030" s="14"/>
      <c r="T1030" s="21">
        <v>196065</v>
      </c>
      <c r="U1030" s="14"/>
      <c r="V1030" s="22">
        <v>343754</v>
      </c>
      <c r="W1030" s="14"/>
      <c r="X1030" s="5" t="str">
        <f t="shared" si="16"/>
        <v>No</v>
      </c>
      <c r="Y1030" s="14"/>
      <c r="Z1030" s="5"/>
      <c r="AA1030" s="14"/>
      <c r="AB1030" s="5"/>
      <c r="AC1030" s="28"/>
      <c r="AD1030" s="5"/>
      <c r="AE1030" s="14"/>
      <c r="AF1030" s="5"/>
      <c r="AG1030" s="7"/>
    </row>
    <row r="1031" spans="1:33" s="54" customFormat="1">
      <c r="A1031" s="8" t="s">
        <v>4891</v>
      </c>
      <c r="B1031" s="8" t="s">
        <v>4122</v>
      </c>
      <c r="C1031" s="9" t="s">
        <v>87</v>
      </c>
      <c r="D1031" s="185" t="s">
        <v>4892</v>
      </c>
      <c r="E1031" s="188" t="s">
        <v>4893</v>
      </c>
      <c r="F1031" s="9" t="s">
        <v>157</v>
      </c>
      <c r="G1031" s="9" t="s">
        <v>147</v>
      </c>
      <c r="H1031" s="10">
        <v>0</v>
      </c>
      <c r="I1031" s="11">
        <v>14</v>
      </c>
      <c r="J1031" s="24">
        <v>0</v>
      </c>
      <c r="K1031" s="12"/>
      <c r="L1031" s="14">
        <v>80712</v>
      </c>
      <c r="M1031" s="14"/>
      <c r="N1031" s="21">
        <v>0</v>
      </c>
      <c r="O1031" s="14"/>
      <c r="P1031" s="21">
        <v>0</v>
      </c>
      <c r="Q1031" s="14"/>
      <c r="R1031" s="21">
        <v>0</v>
      </c>
      <c r="S1031" s="14"/>
      <c r="T1031" s="21">
        <v>322850</v>
      </c>
      <c r="U1031" s="14"/>
      <c r="V1031" s="22">
        <v>403562</v>
      </c>
      <c r="W1031" s="14"/>
      <c r="X1031" s="5" t="str">
        <f t="shared" si="16"/>
        <v>No</v>
      </c>
      <c r="Y1031" s="14"/>
      <c r="Z1031" s="5"/>
      <c r="AA1031" s="14"/>
      <c r="AB1031" s="5"/>
      <c r="AC1031" s="28"/>
      <c r="AD1031" s="5"/>
      <c r="AE1031" s="14"/>
      <c r="AF1031" s="5"/>
      <c r="AG1031" s="7"/>
    </row>
    <row r="1032" spans="1:33" s="54" customFormat="1">
      <c r="A1032" s="8" t="s">
        <v>2361</v>
      </c>
      <c r="B1032" s="8" t="s">
        <v>2362</v>
      </c>
      <c r="C1032" s="9" t="s">
        <v>91</v>
      </c>
      <c r="D1032" s="185">
        <v>9043</v>
      </c>
      <c r="E1032" s="188">
        <v>90043</v>
      </c>
      <c r="F1032" s="9" t="s">
        <v>83</v>
      </c>
      <c r="G1032" s="9" t="s">
        <v>84</v>
      </c>
      <c r="H1032" s="10">
        <v>12150996</v>
      </c>
      <c r="I1032" s="11">
        <v>14</v>
      </c>
      <c r="J1032" s="24">
        <v>0</v>
      </c>
      <c r="K1032" s="12"/>
      <c r="L1032" s="14">
        <v>0</v>
      </c>
      <c r="M1032" s="14"/>
      <c r="N1032" s="21">
        <v>0</v>
      </c>
      <c r="O1032" s="14"/>
      <c r="P1032" s="21">
        <v>0</v>
      </c>
      <c r="Q1032" s="14"/>
      <c r="R1032" s="21">
        <v>87312</v>
      </c>
      <c r="S1032" s="14"/>
      <c r="T1032" s="21">
        <v>321010</v>
      </c>
      <c r="U1032" s="14"/>
      <c r="V1032" s="22">
        <v>408322</v>
      </c>
      <c r="W1032" s="14"/>
      <c r="X1032" s="5" t="str">
        <f t="shared" si="16"/>
        <v>No</v>
      </c>
      <c r="Y1032" s="14"/>
      <c r="Z1032" s="5"/>
      <c r="AA1032" s="14"/>
      <c r="AB1032" s="5"/>
      <c r="AC1032" s="28"/>
      <c r="AD1032" s="5"/>
      <c r="AE1032" s="14"/>
      <c r="AF1032" s="5"/>
      <c r="AG1032" s="7"/>
    </row>
    <row r="1033" spans="1:33" s="54" customFormat="1">
      <c r="A1033" s="8" t="s">
        <v>3612</v>
      </c>
      <c r="B1033" s="8" t="s">
        <v>626</v>
      </c>
      <c r="C1033" s="9" t="s">
        <v>109</v>
      </c>
      <c r="D1033" s="185" t="s">
        <v>3613</v>
      </c>
      <c r="E1033" s="188" t="s">
        <v>3614</v>
      </c>
      <c r="F1033" s="9" t="s">
        <v>157</v>
      </c>
      <c r="G1033" s="9" t="s">
        <v>147</v>
      </c>
      <c r="H1033" s="10">
        <v>0</v>
      </c>
      <c r="I1033" s="11">
        <v>14</v>
      </c>
      <c r="J1033" s="24">
        <v>0</v>
      </c>
      <c r="K1033" s="12"/>
      <c r="L1033" s="14">
        <v>0</v>
      </c>
      <c r="M1033" s="14"/>
      <c r="N1033" s="21">
        <v>0</v>
      </c>
      <c r="O1033" s="14"/>
      <c r="P1033" s="21">
        <v>0</v>
      </c>
      <c r="Q1033" s="14"/>
      <c r="R1033" s="21">
        <v>0</v>
      </c>
      <c r="S1033" s="14"/>
      <c r="T1033" s="21">
        <v>178181</v>
      </c>
      <c r="U1033" s="14"/>
      <c r="V1033" s="22">
        <v>178181</v>
      </c>
      <c r="W1033" s="14"/>
      <c r="X1033" s="5" t="str">
        <f t="shared" si="16"/>
        <v>No</v>
      </c>
      <c r="Y1033" s="14"/>
      <c r="Z1033" s="5"/>
      <c r="AA1033" s="14"/>
      <c r="AB1033" s="5"/>
      <c r="AC1033" s="28"/>
      <c r="AD1033" s="5"/>
      <c r="AE1033" s="14"/>
      <c r="AF1033" s="5"/>
      <c r="AG1033" s="7"/>
    </row>
    <row r="1034" spans="1:33" s="54" customFormat="1">
      <c r="A1034" s="8" t="s">
        <v>2917</v>
      </c>
      <c r="B1034" s="8" t="s">
        <v>2918</v>
      </c>
      <c r="C1034" s="9" t="s">
        <v>124</v>
      </c>
      <c r="D1034" s="185" t="s">
        <v>2919</v>
      </c>
      <c r="E1034" s="188" t="s">
        <v>2920</v>
      </c>
      <c r="F1034" s="9" t="s">
        <v>83</v>
      </c>
      <c r="G1034" s="9" t="s">
        <v>147</v>
      </c>
      <c r="H1034" s="10">
        <v>0</v>
      </c>
      <c r="I1034" s="11">
        <v>14</v>
      </c>
      <c r="J1034" s="24">
        <v>0</v>
      </c>
      <c r="K1034" s="12"/>
      <c r="L1034" s="14">
        <v>0</v>
      </c>
      <c r="M1034" s="14"/>
      <c r="N1034" s="21">
        <v>0</v>
      </c>
      <c r="O1034" s="14"/>
      <c r="P1034" s="21">
        <v>0</v>
      </c>
      <c r="Q1034" s="14"/>
      <c r="R1034" s="21">
        <v>0</v>
      </c>
      <c r="S1034" s="14"/>
      <c r="T1034" s="21">
        <v>0</v>
      </c>
      <c r="U1034" s="14"/>
      <c r="V1034" s="22">
        <v>0</v>
      </c>
      <c r="W1034" s="14"/>
      <c r="X1034" s="5" t="str">
        <f t="shared" si="16"/>
        <v>No</v>
      </c>
      <c r="Y1034" s="14"/>
      <c r="Z1034" s="5"/>
      <c r="AA1034" s="14"/>
      <c r="AB1034" s="5"/>
      <c r="AC1034" s="28"/>
      <c r="AD1034" s="5"/>
      <c r="AE1034" s="14"/>
      <c r="AF1034" s="5"/>
      <c r="AG1034" s="7"/>
    </row>
    <row r="1035" spans="1:33" s="54" customFormat="1">
      <c r="A1035" s="8" t="s">
        <v>3521</v>
      </c>
      <c r="B1035" s="8" t="s">
        <v>3509</v>
      </c>
      <c r="C1035" s="9" t="s">
        <v>580</v>
      </c>
      <c r="D1035" s="185" t="s">
        <v>3522</v>
      </c>
      <c r="E1035" s="188" t="s">
        <v>3523</v>
      </c>
      <c r="F1035" s="9" t="s">
        <v>83</v>
      </c>
      <c r="G1035" s="9" t="s">
        <v>147</v>
      </c>
      <c r="H1035" s="10">
        <v>0</v>
      </c>
      <c r="I1035" s="11">
        <v>14</v>
      </c>
      <c r="J1035" s="24">
        <v>0</v>
      </c>
      <c r="K1035" s="12"/>
      <c r="L1035" s="14">
        <v>0</v>
      </c>
      <c r="M1035" s="14"/>
      <c r="N1035" s="21">
        <v>0</v>
      </c>
      <c r="O1035" s="14"/>
      <c r="P1035" s="21">
        <v>0</v>
      </c>
      <c r="Q1035" s="14"/>
      <c r="R1035" s="21">
        <v>0</v>
      </c>
      <c r="S1035" s="14"/>
      <c r="T1035" s="21">
        <v>0</v>
      </c>
      <c r="U1035" s="14"/>
      <c r="V1035" s="22">
        <v>0</v>
      </c>
      <c r="W1035" s="14"/>
      <c r="X1035" s="5" t="str">
        <f t="shared" si="16"/>
        <v>No</v>
      </c>
      <c r="Y1035" s="14"/>
      <c r="Z1035" s="5"/>
      <c r="AA1035" s="14"/>
      <c r="AB1035" s="5"/>
      <c r="AC1035" s="28"/>
      <c r="AD1035" s="5"/>
      <c r="AE1035" s="14"/>
      <c r="AF1035" s="5"/>
      <c r="AG1035" s="7"/>
    </row>
    <row r="1036" spans="1:33" s="54" customFormat="1">
      <c r="A1036" s="8" t="s">
        <v>1204</v>
      </c>
      <c r="B1036" s="8" t="s">
        <v>1205</v>
      </c>
      <c r="C1036" s="9" t="s">
        <v>39</v>
      </c>
      <c r="D1036" s="185">
        <v>9131</v>
      </c>
      <c r="E1036" s="188">
        <v>90131</v>
      </c>
      <c r="F1036" s="9" t="s">
        <v>83</v>
      </c>
      <c r="G1036" s="9" t="s">
        <v>84</v>
      </c>
      <c r="H1036" s="10">
        <v>3629114</v>
      </c>
      <c r="I1036" s="11">
        <v>14</v>
      </c>
      <c r="J1036" s="24">
        <v>0</v>
      </c>
      <c r="K1036" s="12"/>
      <c r="L1036" s="14">
        <v>0</v>
      </c>
      <c r="M1036" s="14"/>
      <c r="N1036" s="21">
        <v>0</v>
      </c>
      <c r="O1036" s="14"/>
      <c r="P1036" s="21">
        <v>697451</v>
      </c>
      <c r="Q1036" s="14"/>
      <c r="R1036" s="21">
        <v>0</v>
      </c>
      <c r="S1036" s="14"/>
      <c r="T1036" s="21">
        <v>1225406</v>
      </c>
      <c r="U1036" s="14"/>
      <c r="V1036" s="22">
        <v>1922857</v>
      </c>
      <c r="W1036" s="14"/>
      <c r="X1036" s="5" t="str">
        <f t="shared" si="16"/>
        <v>No</v>
      </c>
      <c r="Y1036" s="14"/>
      <c r="Z1036" s="5"/>
      <c r="AA1036" s="14"/>
      <c r="AB1036" s="5"/>
      <c r="AC1036" s="28"/>
      <c r="AD1036" s="5"/>
      <c r="AE1036" s="14"/>
      <c r="AF1036" s="5"/>
      <c r="AG1036" s="7"/>
    </row>
    <row r="1037" spans="1:33" s="54" customFormat="1">
      <c r="A1037" s="8" t="s">
        <v>2488</v>
      </c>
      <c r="B1037" s="8" t="s">
        <v>799</v>
      </c>
      <c r="C1037" s="9" t="s">
        <v>235</v>
      </c>
      <c r="D1037" s="185" t="s">
        <v>4250</v>
      </c>
      <c r="E1037" s="188" t="s">
        <v>4251</v>
      </c>
      <c r="F1037" s="9" t="s">
        <v>83</v>
      </c>
      <c r="G1037" s="9" t="s">
        <v>147</v>
      </c>
      <c r="H1037" s="10">
        <v>0</v>
      </c>
      <c r="I1037" s="11">
        <v>14</v>
      </c>
      <c r="J1037" s="24">
        <v>0</v>
      </c>
      <c r="K1037" s="12"/>
      <c r="L1037" s="14">
        <v>0</v>
      </c>
      <c r="M1037" s="14"/>
      <c r="N1037" s="21">
        <v>0</v>
      </c>
      <c r="O1037" s="14"/>
      <c r="P1037" s="21">
        <v>16710</v>
      </c>
      <c r="Q1037" s="14"/>
      <c r="R1037" s="21">
        <v>29007</v>
      </c>
      <c r="S1037" s="14"/>
      <c r="T1037" s="21">
        <v>133665</v>
      </c>
      <c r="U1037" s="14"/>
      <c r="V1037" s="22">
        <v>179382</v>
      </c>
      <c r="W1037" s="14"/>
      <c r="X1037" s="5" t="str">
        <f t="shared" si="16"/>
        <v>No</v>
      </c>
      <c r="Y1037" s="14"/>
      <c r="Z1037" s="5"/>
      <c r="AA1037" s="14"/>
      <c r="AB1037" s="5"/>
      <c r="AC1037" s="28"/>
      <c r="AD1037" s="5"/>
      <c r="AE1037" s="14"/>
      <c r="AF1037" s="5"/>
      <c r="AG1037" s="7"/>
    </row>
    <row r="1038" spans="1:33" s="54" customFormat="1">
      <c r="A1038" s="8" t="s">
        <v>4968</v>
      </c>
      <c r="B1038" s="8" t="s">
        <v>4969</v>
      </c>
      <c r="C1038" s="9" t="s">
        <v>91</v>
      </c>
      <c r="D1038" s="185" t="s">
        <v>4970</v>
      </c>
      <c r="E1038" s="188" t="s">
        <v>4971</v>
      </c>
      <c r="F1038" s="9" t="s">
        <v>83</v>
      </c>
      <c r="G1038" s="9" t="s">
        <v>147</v>
      </c>
      <c r="H1038" s="10">
        <v>0</v>
      </c>
      <c r="I1038" s="11">
        <v>14</v>
      </c>
      <c r="J1038" s="24">
        <v>0</v>
      </c>
      <c r="K1038" s="12"/>
      <c r="L1038" s="14">
        <v>0</v>
      </c>
      <c r="M1038" s="14"/>
      <c r="N1038" s="21">
        <v>0</v>
      </c>
      <c r="O1038" s="14"/>
      <c r="P1038" s="21">
        <v>0</v>
      </c>
      <c r="Q1038" s="14"/>
      <c r="R1038" s="21">
        <v>310181</v>
      </c>
      <c r="S1038" s="14"/>
      <c r="T1038" s="21">
        <v>0</v>
      </c>
      <c r="U1038" s="14"/>
      <c r="V1038" s="22">
        <v>310181</v>
      </c>
      <c r="W1038" s="14"/>
      <c r="X1038" s="5" t="str">
        <f t="shared" si="16"/>
        <v>No</v>
      </c>
      <c r="Y1038" s="14"/>
      <c r="Z1038" s="5"/>
      <c r="AA1038" s="14"/>
      <c r="AB1038" s="5"/>
      <c r="AC1038" s="28"/>
      <c r="AD1038" s="5"/>
      <c r="AE1038" s="14"/>
      <c r="AF1038" s="5"/>
      <c r="AG1038" s="7"/>
    </row>
    <row r="1039" spans="1:33" s="54" customFormat="1">
      <c r="A1039" s="8" t="s">
        <v>2302</v>
      </c>
      <c r="B1039" s="8" t="s">
        <v>2303</v>
      </c>
      <c r="C1039" s="9" t="s">
        <v>106</v>
      </c>
      <c r="D1039" s="185" t="s">
        <v>2304</v>
      </c>
      <c r="E1039" s="188" t="s">
        <v>2305</v>
      </c>
      <c r="F1039" s="9" t="s">
        <v>157</v>
      </c>
      <c r="G1039" s="9" t="s">
        <v>147</v>
      </c>
      <c r="H1039" s="10">
        <v>0</v>
      </c>
      <c r="I1039" s="11">
        <v>14</v>
      </c>
      <c r="J1039" s="24">
        <v>0</v>
      </c>
      <c r="K1039" s="12"/>
      <c r="L1039" s="14">
        <v>0</v>
      </c>
      <c r="M1039" s="14"/>
      <c r="N1039" s="21">
        <v>0</v>
      </c>
      <c r="O1039" s="14"/>
      <c r="P1039" s="21">
        <v>9667</v>
      </c>
      <c r="Q1039" s="14"/>
      <c r="R1039" s="21">
        <v>0</v>
      </c>
      <c r="S1039" s="14"/>
      <c r="T1039" s="21">
        <v>38668</v>
      </c>
      <c r="U1039" s="14"/>
      <c r="V1039" s="22">
        <v>48335</v>
      </c>
      <c r="W1039" s="14"/>
      <c r="X1039" s="5" t="str">
        <f t="shared" si="16"/>
        <v>No</v>
      </c>
      <c r="Y1039" s="14"/>
      <c r="Z1039" s="5"/>
      <c r="AA1039" s="14"/>
      <c r="AB1039" s="5"/>
      <c r="AC1039" s="28"/>
      <c r="AD1039" s="5"/>
      <c r="AE1039" s="14"/>
      <c r="AF1039" s="5"/>
      <c r="AG1039" s="7"/>
    </row>
    <row r="1040" spans="1:33" s="54" customFormat="1">
      <c r="A1040" s="8" t="s">
        <v>3339</v>
      </c>
      <c r="B1040" s="8" t="s">
        <v>1187</v>
      </c>
      <c r="C1040" s="9" t="s">
        <v>235</v>
      </c>
      <c r="D1040" s="185" t="s">
        <v>4311</v>
      </c>
      <c r="E1040" s="188" t="s">
        <v>4312</v>
      </c>
      <c r="F1040" s="9" t="s">
        <v>83</v>
      </c>
      <c r="G1040" s="9" t="s">
        <v>147</v>
      </c>
      <c r="H1040" s="10">
        <v>0</v>
      </c>
      <c r="I1040" s="11">
        <v>14</v>
      </c>
      <c r="J1040" s="24">
        <v>0</v>
      </c>
      <c r="K1040" s="12"/>
      <c r="L1040" s="14">
        <v>0</v>
      </c>
      <c r="M1040" s="14"/>
      <c r="N1040" s="21">
        <v>0</v>
      </c>
      <c r="O1040" s="14"/>
      <c r="P1040" s="21">
        <v>20501</v>
      </c>
      <c r="Q1040" s="14"/>
      <c r="R1040" s="21">
        <v>10766</v>
      </c>
      <c r="S1040" s="14"/>
      <c r="T1040" s="21">
        <v>86132</v>
      </c>
      <c r="U1040" s="14"/>
      <c r="V1040" s="22">
        <v>117399</v>
      </c>
      <c r="W1040" s="14"/>
      <c r="X1040" s="5" t="str">
        <f t="shared" si="16"/>
        <v>No</v>
      </c>
      <c r="Y1040" s="14"/>
      <c r="Z1040" s="5"/>
      <c r="AA1040" s="14"/>
      <c r="AB1040" s="5"/>
      <c r="AC1040" s="28"/>
      <c r="AD1040" s="5"/>
      <c r="AE1040" s="14"/>
      <c r="AF1040" s="5"/>
      <c r="AG1040" s="7"/>
    </row>
    <row r="1041" spans="1:33" s="54" customFormat="1">
      <c r="A1041" s="8" t="s">
        <v>574</v>
      </c>
      <c r="B1041" s="8" t="s">
        <v>575</v>
      </c>
      <c r="C1041" s="9" t="s">
        <v>120</v>
      </c>
      <c r="D1041" s="185">
        <v>6099</v>
      </c>
      <c r="E1041" s="188">
        <v>60099</v>
      </c>
      <c r="F1041" s="9" t="s">
        <v>83</v>
      </c>
      <c r="G1041" s="9" t="s">
        <v>5756</v>
      </c>
      <c r="H1041" s="10">
        <v>728825</v>
      </c>
      <c r="I1041" s="11">
        <v>14</v>
      </c>
      <c r="J1041" s="24">
        <v>0</v>
      </c>
      <c r="K1041" s="12"/>
      <c r="L1041" s="14">
        <v>0</v>
      </c>
      <c r="M1041" s="14"/>
      <c r="N1041" s="21">
        <v>0</v>
      </c>
      <c r="O1041" s="14"/>
      <c r="P1041" s="21">
        <v>94183</v>
      </c>
      <c r="Q1041" s="14"/>
      <c r="R1041" s="21">
        <v>0</v>
      </c>
      <c r="S1041" s="14"/>
      <c r="T1041" s="21">
        <v>502274</v>
      </c>
      <c r="U1041" s="14"/>
      <c r="V1041" s="22">
        <v>596457</v>
      </c>
      <c r="W1041" s="14"/>
      <c r="X1041" s="5" t="str">
        <f t="shared" si="16"/>
        <v>No</v>
      </c>
      <c r="Y1041" s="14"/>
      <c r="Z1041" s="5"/>
      <c r="AA1041" s="14"/>
      <c r="AB1041" s="5"/>
      <c r="AC1041" s="28"/>
      <c r="AD1041" s="5"/>
      <c r="AE1041" s="14"/>
      <c r="AF1041" s="5"/>
      <c r="AG1041" s="7"/>
    </row>
    <row r="1042" spans="1:33" s="54" customFormat="1">
      <c r="A1042" s="8" t="s">
        <v>6579</v>
      </c>
      <c r="B1042" s="8" t="s">
        <v>2789</v>
      </c>
      <c r="C1042" s="9" t="s">
        <v>210</v>
      </c>
      <c r="D1042" s="185" t="s">
        <v>2790</v>
      </c>
      <c r="E1042" s="188" t="s">
        <v>2791</v>
      </c>
      <c r="F1042" s="9" t="s">
        <v>157</v>
      </c>
      <c r="G1042" s="9" t="s">
        <v>147</v>
      </c>
      <c r="H1042" s="10">
        <v>0</v>
      </c>
      <c r="I1042" s="11">
        <v>14</v>
      </c>
      <c r="J1042" s="24">
        <v>0</v>
      </c>
      <c r="K1042" s="12"/>
      <c r="L1042" s="14">
        <v>0</v>
      </c>
      <c r="M1042" s="14"/>
      <c r="N1042" s="21">
        <v>0</v>
      </c>
      <c r="O1042" s="14"/>
      <c r="P1042" s="21">
        <v>8759</v>
      </c>
      <c r="Q1042" s="14"/>
      <c r="R1042" s="21">
        <v>7287</v>
      </c>
      <c r="S1042" s="14"/>
      <c r="T1042" s="21">
        <v>64182</v>
      </c>
      <c r="U1042" s="14"/>
      <c r="V1042" s="22">
        <v>80228</v>
      </c>
      <c r="W1042" s="14"/>
      <c r="X1042" s="5" t="str">
        <f t="shared" si="16"/>
        <v>No</v>
      </c>
      <c r="Y1042" s="14"/>
      <c r="Z1042" s="5"/>
      <c r="AA1042" s="14"/>
      <c r="AB1042" s="5"/>
      <c r="AC1042" s="28"/>
      <c r="AD1042" s="5"/>
      <c r="AE1042" s="14"/>
      <c r="AF1042" s="5"/>
      <c r="AG1042" s="7"/>
    </row>
    <row r="1043" spans="1:33" s="54" customFormat="1">
      <c r="A1043" s="8" t="s">
        <v>2446</v>
      </c>
      <c r="B1043" s="8" t="s">
        <v>2447</v>
      </c>
      <c r="C1043" s="9" t="s">
        <v>46</v>
      </c>
      <c r="D1043" s="185" t="s">
        <v>2448</v>
      </c>
      <c r="E1043" s="188" t="s">
        <v>2449</v>
      </c>
      <c r="F1043" s="9" t="s">
        <v>88</v>
      </c>
      <c r="G1043" s="9" t="s">
        <v>147</v>
      </c>
      <c r="H1043" s="10">
        <v>0</v>
      </c>
      <c r="I1043" s="11">
        <v>14</v>
      </c>
      <c r="J1043" s="24">
        <v>0</v>
      </c>
      <c r="K1043" s="12"/>
      <c r="L1043" s="14">
        <v>0</v>
      </c>
      <c r="M1043" s="14"/>
      <c r="N1043" s="21">
        <v>0</v>
      </c>
      <c r="O1043" s="14"/>
      <c r="P1043" s="21">
        <v>0</v>
      </c>
      <c r="Q1043" s="14"/>
      <c r="R1043" s="21">
        <v>0</v>
      </c>
      <c r="S1043" s="14"/>
      <c r="T1043" s="21">
        <v>0</v>
      </c>
      <c r="U1043" s="14"/>
      <c r="V1043" s="22">
        <v>0</v>
      </c>
      <c r="W1043" s="14"/>
      <c r="X1043" s="5" t="str">
        <f t="shared" si="16"/>
        <v>No</v>
      </c>
      <c r="Y1043" s="14"/>
      <c r="Z1043" s="5"/>
      <c r="AA1043" s="14"/>
      <c r="AB1043" s="5"/>
      <c r="AC1043" s="28"/>
      <c r="AD1043" s="5"/>
      <c r="AE1043" s="14"/>
      <c r="AF1043" s="5"/>
      <c r="AG1043" s="7"/>
    </row>
    <row r="1044" spans="1:33" s="54" customFormat="1">
      <c r="A1044" s="8" t="s">
        <v>1414</v>
      </c>
      <c r="B1044" s="8" t="s">
        <v>1415</v>
      </c>
      <c r="C1044" s="9" t="s">
        <v>150</v>
      </c>
      <c r="D1044" s="185" t="s">
        <v>1416</v>
      </c>
      <c r="E1044" s="188" t="s">
        <v>1417</v>
      </c>
      <c r="F1044" s="9" t="s">
        <v>83</v>
      </c>
      <c r="G1044" s="9" t="s">
        <v>147</v>
      </c>
      <c r="H1044" s="10">
        <v>0</v>
      </c>
      <c r="I1044" s="11">
        <v>14</v>
      </c>
      <c r="J1044" s="24">
        <v>0</v>
      </c>
      <c r="K1044" s="12"/>
      <c r="L1044" s="14">
        <v>0</v>
      </c>
      <c r="M1044" s="14"/>
      <c r="N1044" s="21">
        <v>0</v>
      </c>
      <c r="O1044" s="14"/>
      <c r="P1044" s="21">
        <v>0</v>
      </c>
      <c r="Q1044" s="14"/>
      <c r="R1044" s="21">
        <v>0</v>
      </c>
      <c r="S1044" s="14"/>
      <c r="T1044" s="21">
        <v>0</v>
      </c>
      <c r="U1044" s="14"/>
      <c r="V1044" s="22">
        <v>0</v>
      </c>
      <c r="W1044" s="14"/>
      <c r="X1044" s="5" t="str">
        <f t="shared" si="16"/>
        <v>No</v>
      </c>
      <c r="Y1044" s="14"/>
      <c r="Z1044" s="5"/>
      <c r="AA1044" s="14"/>
      <c r="AB1044" s="5"/>
      <c r="AC1044" s="28"/>
      <c r="AD1044" s="5"/>
      <c r="AE1044" s="14"/>
      <c r="AF1044" s="5"/>
      <c r="AG1044" s="7"/>
    </row>
    <row r="1045" spans="1:33" s="54" customFormat="1">
      <c r="A1045" s="8" t="s">
        <v>3702</v>
      </c>
      <c r="B1045" s="8" t="s">
        <v>1951</v>
      </c>
      <c r="C1045" s="9" t="s">
        <v>129</v>
      </c>
      <c r="D1045" s="185">
        <v>4161</v>
      </c>
      <c r="E1045" s="188">
        <v>40161</v>
      </c>
      <c r="F1045" s="9" t="s">
        <v>83</v>
      </c>
      <c r="G1045" s="9" t="s">
        <v>5756</v>
      </c>
      <c r="H1045" s="10">
        <v>4515419</v>
      </c>
      <c r="I1045" s="11">
        <v>14</v>
      </c>
      <c r="J1045" s="24">
        <v>0</v>
      </c>
      <c r="K1045" s="12"/>
      <c r="L1045" s="14">
        <v>0</v>
      </c>
      <c r="M1045" s="14"/>
      <c r="N1045" s="21">
        <v>0</v>
      </c>
      <c r="O1045" s="14"/>
      <c r="P1045" s="21">
        <v>0</v>
      </c>
      <c r="Q1045" s="14"/>
      <c r="R1045" s="21">
        <v>0</v>
      </c>
      <c r="S1045" s="14"/>
      <c r="T1045" s="21">
        <v>0</v>
      </c>
      <c r="U1045" s="14"/>
      <c r="V1045" s="22">
        <v>0</v>
      </c>
      <c r="W1045" s="14"/>
      <c r="X1045" s="5" t="str">
        <f t="shared" si="16"/>
        <v>No</v>
      </c>
      <c r="Y1045" s="14"/>
      <c r="Z1045" s="5"/>
      <c r="AA1045" s="14"/>
      <c r="AB1045" s="5"/>
      <c r="AC1045" s="28"/>
      <c r="AD1045" s="5"/>
      <c r="AE1045" s="14"/>
      <c r="AF1045" s="5"/>
      <c r="AG1045" s="7"/>
    </row>
    <row r="1046" spans="1:33" s="54" customFormat="1">
      <c r="A1046" s="8" t="s">
        <v>1671</v>
      </c>
      <c r="B1046" s="8" t="s">
        <v>1672</v>
      </c>
      <c r="C1046" s="9" t="s">
        <v>178</v>
      </c>
      <c r="D1046" s="185" t="s">
        <v>1673</v>
      </c>
      <c r="E1046" s="188" t="s">
        <v>1674</v>
      </c>
      <c r="F1046" s="9" t="s">
        <v>83</v>
      </c>
      <c r="G1046" s="9" t="s">
        <v>147</v>
      </c>
      <c r="H1046" s="10">
        <v>0</v>
      </c>
      <c r="I1046" s="11">
        <v>14</v>
      </c>
      <c r="J1046" s="24">
        <v>0</v>
      </c>
      <c r="K1046" s="12"/>
      <c r="L1046" s="14">
        <v>0</v>
      </c>
      <c r="M1046" s="14"/>
      <c r="N1046" s="21">
        <v>0</v>
      </c>
      <c r="O1046" s="14"/>
      <c r="P1046" s="21">
        <v>0</v>
      </c>
      <c r="Q1046" s="14"/>
      <c r="R1046" s="21">
        <v>0</v>
      </c>
      <c r="S1046" s="14"/>
      <c r="T1046" s="21">
        <v>0</v>
      </c>
      <c r="U1046" s="14"/>
      <c r="V1046" s="22">
        <v>0</v>
      </c>
      <c r="W1046" s="14"/>
      <c r="X1046" s="5" t="str">
        <f t="shared" si="16"/>
        <v>No</v>
      </c>
      <c r="Y1046" s="14"/>
      <c r="Z1046" s="5"/>
      <c r="AA1046" s="14"/>
      <c r="AB1046" s="5"/>
      <c r="AC1046" s="28"/>
      <c r="AD1046" s="5"/>
      <c r="AE1046" s="14"/>
      <c r="AF1046" s="5"/>
      <c r="AG1046" s="7"/>
    </row>
    <row r="1047" spans="1:33" s="54" customFormat="1">
      <c r="A1047" s="8" t="s">
        <v>5949</v>
      </c>
      <c r="B1047" s="8" t="s">
        <v>4642</v>
      </c>
      <c r="C1047" s="9" t="s">
        <v>42</v>
      </c>
      <c r="D1047" s="185" t="s">
        <v>4643</v>
      </c>
      <c r="E1047" s="188" t="s">
        <v>4644</v>
      </c>
      <c r="F1047" s="9" t="s">
        <v>83</v>
      </c>
      <c r="G1047" s="9" t="s">
        <v>147</v>
      </c>
      <c r="H1047" s="10">
        <v>0</v>
      </c>
      <c r="I1047" s="11">
        <v>14</v>
      </c>
      <c r="J1047" s="24">
        <v>0</v>
      </c>
      <c r="K1047" s="12"/>
      <c r="L1047" s="14">
        <v>0</v>
      </c>
      <c r="M1047" s="14"/>
      <c r="N1047" s="21">
        <v>0</v>
      </c>
      <c r="O1047" s="14"/>
      <c r="P1047" s="21">
        <v>0</v>
      </c>
      <c r="Q1047" s="14"/>
      <c r="R1047" s="21">
        <v>0</v>
      </c>
      <c r="S1047" s="14"/>
      <c r="T1047" s="21">
        <v>0</v>
      </c>
      <c r="U1047" s="14"/>
      <c r="V1047" s="22">
        <v>0</v>
      </c>
      <c r="W1047" s="14"/>
      <c r="X1047" s="5" t="str">
        <f t="shared" si="16"/>
        <v>No</v>
      </c>
      <c r="Y1047" s="14"/>
      <c r="Z1047" s="5"/>
      <c r="AA1047" s="14"/>
      <c r="AB1047" s="5"/>
      <c r="AC1047" s="28"/>
      <c r="AD1047" s="5"/>
      <c r="AE1047" s="14"/>
      <c r="AF1047" s="5"/>
      <c r="AG1047" s="7"/>
    </row>
    <row r="1048" spans="1:33" s="54" customFormat="1">
      <c r="A1048" s="8" t="s">
        <v>1192</v>
      </c>
      <c r="B1048" s="8" t="s">
        <v>1193</v>
      </c>
      <c r="C1048" s="9" t="s">
        <v>238</v>
      </c>
      <c r="D1048" s="185">
        <v>1107</v>
      </c>
      <c r="E1048" s="188">
        <v>10107</v>
      </c>
      <c r="F1048" s="9" t="s">
        <v>88</v>
      </c>
      <c r="G1048" s="9" t="s">
        <v>84</v>
      </c>
      <c r="H1048" s="10">
        <v>923311</v>
      </c>
      <c r="I1048" s="11">
        <v>13</v>
      </c>
      <c r="J1048" s="24">
        <v>0</v>
      </c>
      <c r="K1048" s="12"/>
      <c r="L1048" s="14">
        <v>0</v>
      </c>
      <c r="M1048" s="14"/>
      <c r="N1048" s="21">
        <v>0</v>
      </c>
      <c r="O1048" s="14"/>
      <c r="P1048" s="21">
        <v>0</v>
      </c>
      <c r="Q1048" s="14"/>
      <c r="R1048" s="21">
        <v>36713</v>
      </c>
      <c r="S1048" s="14"/>
      <c r="T1048" s="21">
        <v>146844</v>
      </c>
      <c r="U1048" s="14"/>
      <c r="V1048" s="22">
        <v>183557</v>
      </c>
      <c r="W1048" s="14"/>
      <c r="X1048" s="5" t="str">
        <f t="shared" si="16"/>
        <v>No</v>
      </c>
      <c r="Y1048" s="14"/>
      <c r="Z1048" s="5"/>
      <c r="AA1048" s="14"/>
      <c r="AB1048" s="5"/>
      <c r="AC1048" s="28"/>
      <c r="AD1048" s="5"/>
      <c r="AE1048" s="14"/>
      <c r="AF1048" s="5"/>
      <c r="AG1048" s="7"/>
    </row>
    <row r="1049" spans="1:33" s="54" customFormat="1">
      <c r="A1049" s="8" t="s">
        <v>6190</v>
      </c>
      <c r="B1049" s="8" t="s">
        <v>6170</v>
      </c>
      <c r="C1049" s="9" t="s">
        <v>91</v>
      </c>
      <c r="D1049" s="185"/>
      <c r="E1049" s="188">
        <v>90271</v>
      </c>
      <c r="F1049" s="9" t="s">
        <v>83</v>
      </c>
      <c r="G1049" s="9" t="s">
        <v>5756</v>
      </c>
      <c r="H1049" s="10">
        <v>12150996</v>
      </c>
      <c r="I1049" s="11">
        <v>13</v>
      </c>
      <c r="J1049" s="24">
        <v>0</v>
      </c>
      <c r="K1049" s="12"/>
      <c r="L1049" s="14">
        <v>0</v>
      </c>
      <c r="M1049" s="14"/>
      <c r="N1049" s="21">
        <v>0</v>
      </c>
      <c r="O1049" s="14"/>
      <c r="P1049" s="21">
        <v>1103159</v>
      </c>
      <c r="Q1049" s="14"/>
      <c r="R1049" s="21">
        <v>0</v>
      </c>
      <c r="S1049" s="14"/>
      <c r="T1049" s="21">
        <v>2327841</v>
      </c>
      <c r="U1049" s="14"/>
      <c r="V1049" s="22">
        <v>3431000</v>
      </c>
      <c r="W1049" s="14"/>
      <c r="X1049" s="5" t="str">
        <f t="shared" si="16"/>
        <v>No</v>
      </c>
      <c r="Y1049" s="14"/>
      <c r="Z1049" s="5"/>
      <c r="AA1049" s="14"/>
      <c r="AB1049" s="5"/>
      <c r="AC1049" s="28"/>
      <c r="AD1049" s="5"/>
      <c r="AE1049" s="14"/>
      <c r="AF1049" s="5"/>
      <c r="AG1049" s="7"/>
    </row>
    <row r="1050" spans="1:33" s="54" customFormat="1">
      <c r="A1050" s="8" t="s">
        <v>5202</v>
      </c>
      <c r="B1050" s="8" t="s">
        <v>5203</v>
      </c>
      <c r="C1050" s="9" t="s">
        <v>168</v>
      </c>
      <c r="D1050" s="185" t="s">
        <v>5204</v>
      </c>
      <c r="E1050" s="188" t="s">
        <v>5205</v>
      </c>
      <c r="F1050" s="9" t="s">
        <v>88</v>
      </c>
      <c r="G1050" s="9" t="s">
        <v>147</v>
      </c>
      <c r="H1050" s="10">
        <v>0</v>
      </c>
      <c r="I1050" s="11">
        <v>13</v>
      </c>
      <c r="J1050" s="24">
        <v>0</v>
      </c>
      <c r="K1050" s="12"/>
      <c r="L1050" s="14">
        <v>0</v>
      </c>
      <c r="M1050" s="14"/>
      <c r="N1050" s="21">
        <v>0</v>
      </c>
      <c r="O1050" s="14"/>
      <c r="P1050" s="21">
        <v>36108</v>
      </c>
      <c r="Q1050" s="14"/>
      <c r="R1050" s="21">
        <v>13114</v>
      </c>
      <c r="S1050" s="14"/>
      <c r="T1050" s="21">
        <v>315480</v>
      </c>
      <c r="U1050" s="14"/>
      <c r="V1050" s="22">
        <v>364702</v>
      </c>
      <c r="W1050" s="14"/>
      <c r="X1050" s="5" t="str">
        <f t="shared" si="16"/>
        <v>No</v>
      </c>
      <c r="Y1050" s="14"/>
      <c r="Z1050" s="5"/>
      <c r="AA1050" s="14"/>
      <c r="AB1050" s="5"/>
      <c r="AC1050" s="28"/>
      <c r="AD1050" s="5"/>
      <c r="AE1050" s="14"/>
      <c r="AF1050" s="5"/>
      <c r="AG1050" s="7"/>
    </row>
    <row r="1051" spans="1:33" s="54" customFormat="1">
      <c r="A1051" s="8" t="s">
        <v>4256</v>
      </c>
      <c r="B1051" s="8" t="s">
        <v>1932</v>
      </c>
      <c r="C1051" s="9" t="s">
        <v>235</v>
      </c>
      <c r="D1051" s="185" t="s">
        <v>4257</v>
      </c>
      <c r="E1051" s="188" t="s">
        <v>4258</v>
      </c>
      <c r="F1051" s="9" t="s">
        <v>83</v>
      </c>
      <c r="G1051" s="9" t="s">
        <v>147</v>
      </c>
      <c r="H1051" s="10">
        <v>0</v>
      </c>
      <c r="I1051" s="11">
        <v>13</v>
      </c>
      <c r="J1051" s="24">
        <v>0</v>
      </c>
      <c r="K1051" s="12"/>
      <c r="L1051" s="14">
        <v>0</v>
      </c>
      <c r="M1051" s="14"/>
      <c r="N1051" s="21">
        <v>0</v>
      </c>
      <c r="O1051" s="14"/>
      <c r="P1051" s="21">
        <v>23450</v>
      </c>
      <c r="Q1051" s="14"/>
      <c r="R1051" s="21">
        <v>10530</v>
      </c>
      <c r="S1051" s="14"/>
      <c r="T1051" s="21">
        <v>84240</v>
      </c>
      <c r="U1051" s="14"/>
      <c r="V1051" s="22">
        <v>118220</v>
      </c>
      <c r="W1051" s="14"/>
      <c r="X1051" s="5" t="str">
        <f t="shared" si="16"/>
        <v>No</v>
      </c>
      <c r="Y1051" s="14"/>
      <c r="Z1051" s="5"/>
      <c r="AA1051" s="14"/>
      <c r="AB1051" s="5"/>
      <c r="AC1051" s="28"/>
      <c r="AD1051" s="5"/>
      <c r="AE1051" s="14"/>
      <c r="AF1051" s="5"/>
      <c r="AG1051" s="7"/>
    </row>
    <row r="1052" spans="1:33" s="54" customFormat="1">
      <c r="A1052" s="8" t="s">
        <v>546</v>
      </c>
      <c r="B1052" s="8" t="s">
        <v>547</v>
      </c>
      <c r="C1052" s="9" t="s">
        <v>50</v>
      </c>
      <c r="D1052" s="185">
        <v>4049</v>
      </c>
      <c r="E1052" s="188">
        <v>40049</v>
      </c>
      <c r="F1052" s="9" t="s">
        <v>83</v>
      </c>
      <c r="G1052" s="9" t="s">
        <v>5756</v>
      </c>
      <c r="H1052" s="10">
        <v>64172</v>
      </c>
      <c r="I1052" s="11">
        <v>13</v>
      </c>
      <c r="J1052" s="24">
        <v>6967</v>
      </c>
      <c r="K1052" s="12"/>
      <c r="L1052" s="14">
        <v>0</v>
      </c>
      <c r="M1052" s="14"/>
      <c r="N1052" s="21">
        <v>0</v>
      </c>
      <c r="O1052" s="14"/>
      <c r="P1052" s="21">
        <v>12713</v>
      </c>
      <c r="Q1052" s="14"/>
      <c r="R1052" s="21">
        <v>0</v>
      </c>
      <c r="S1052" s="14"/>
      <c r="T1052" s="21">
        <v>50852</v>
      </c>
      <c r="U1052" s="14"/>
      <c r="V1052" s="22">
        <v>70532</v>
      </c>
      <c r="W1052" s="14"/>
      <c r="X1052" s="5" t="str">
        <f t="shared" si="16"/>
        <v>No</v>
      </c>
      <c r="Y1052" s="14"/>
      <c r="Z1052" s="5"/>
      <c r="AA1052" s="14"/>
      <c r="AB1052" s="5"/>
      <c r="AC1052" s="28"/>
      <c r="AD1052" s="5"/>
      <c r="AE1052" s="14"/>
      <c r="AF1052" s="5"/>
      <c r="AG1052" s="7"/>
    </row>
    <row r="1053" spans="1:33" s="54" customFormat="1">
      <c r="A1053" s="8" t="s">
        <v>1968</v>
      </c>
      <c r="B1053" s="8" t="s">
        <v>1969</v>
      </c>
      <c r="C1053" s="9" t="s">
        <v>555</v>
      </c>
      <c r="D1053" s="185">
        <v>5174</v>
      </c>
      <c r="E1053" s="188">
        <v>50174</v>
      </c>
      <c r="F1053" s="9" t="s">
        <v>83</v>
      </c>
      <c r="G1053" s="9" t="s">
        <v>5756</v>
      </c>
      <c r="H1053" s="10">
        <v>50996</v>
      </c>
      <c r="I1053" s="11">
        <v>13</v>
      </c>
      <c r="J1053" s="24">
        <v>0</v>
      </c>
      <c r="K1053" s="12"/>
      <c r="L1053" s="14">
        <v>42554</v>
      </c>
      <c r="M1053" s="14"/>
      <c r="N1053" s="21">
        <v>0</v>
      </c>
      <c r="O1053" s="14"/>
      <c r="P1053" s="21">
        <v>0</v>
      </c>
      <c r="Q1053" s="14"/>
      <c r="R1053" s="21">
        <v>1501058</v>
      </c>
      <c r="S1053" s="14"/>
      <c r="T1053" s="21">
        <v>1364171</v>
      </c>
      <c r="U1053" s="14"/>
      <c r="V1053" s="22">
        <v>2907783</v>
      </c>
      <c r="W1053" s="14"/>
      <c r="X1053" s="5" t="str">
        <f t="shared" si="16"/>
        <v>No</v>
      </c>
      <c r="Y1053" s="14"/>
      <c r="Z1053" s="5"/>
      <c r="AA1053" s="14"/>
      <c r="AB1053" s="5"/>
      <c r="AC1053" s="28"/>
      <c r="AD1053" s="5"/>
      <c r="AE1053" s="14"/>
      <c r="AF1053" s="5"/>
      <c r="AG1053" s="7"/>
    </row>
    <row r="1054" spans="1:33" s="54" customFormat="1">
      <c r="A1054" s="8" t="s">
        <v>6582</v>
      </c>
      <c r="B1054" s="8" t="s">
        <v>3973</v>
      </c>
      <c r="C1054" s="9" t="s">
        <v>238</v>
      </c>
      <c r="D1054" s="185">
        <v>1130</v>
      </c>
      <c r="E1054" s="188">
        <v>10130</v>
      </c>
      <c r="F1054" s="9" t="s">
        <v>183</v>
      </c>
      <c r="G1054" s="9" t="s">
        <v>84</v>
      </c>
      <c r="H1054" s="10">
        <v>924859</v>
      </c>
      <c r="I1054" s="11">
        <v>13</v>
      </c>
      <c r="J1054" s="24">
        <v>0</v>
      </c>
      <c r="K1054" s="12"/>
      <c r="L1054" s="14">
        <v>0</v>
      </c>
      <c r="M1054" s="14"/>
      <c r="N1054" s="21">
        <v>0</v>
      </c>
      <c r="O1054" s="14"/>
      <c r="P1054" s="21">
        <v>0</v>
      </c>
      <c r="Q1054" s="14"/>
      <c r="R1054" s="21">
        <v>0</v>
      </c>
      <c r="S1054" s="14"/>
      <c r="T1054" s="21">
        <v>0</v>
      </c>
      <c r="U1054" s="14"/>
      <c r="V1054" s="22">
        <v>0</v>
      </c>
      <c r="W1054" s="14"/>
      <c r="X1054" s="5" t="str">
        <f t="shared" si="16"/>
        <v>No</v>
      </c>
      <c r="Y1054" s="14"/>
      <c r="Z1054" s="5"/>
      <c r="AA1054" s="14"/>
      <c r="AB1054" s="5"/>
      <c r="AC1054" s="28"/>
      <c r="AD1054" s="5"/>
      <c r="AE1054" s="14"/>
      <c r="AF1054" s="5"/>
      <c r="AG1054" s="7"/>
    </row>
    <row r="1055" spans="1:33" s="54" customFormat="1">
      <c r="A1055" s="8" t="s">
        <v>656</v>
      </c>
      <c r="B1055" s="8" t="s">
        <v>657</v>
      </c>
      <c r="C1055" s="9" t="s">
        <v>46</v>
      </c>
      <c r="D1055" s="185" t="s">
        <v>658</v>
      </c>
      <c r="E1055" s="188">
        <v>55222</v>
      </c>
      <c r="F1055" s="9" t="s">
        <v>36</v>
      </c>
      <c r="G1055" s="9" t="s">
        <v>5756</v>
      </c>
      <c r="H1055" s="10">
        <v>0</v>
      </c>
      <c r="I1055" s="11">
        <v>13</v>
      </c>
      <c r="J1055" s="24">
        <v>0</v>
      </c>
      <c r="K1055" s="12"/>
      <c r="L1055" s="14">
        <v>0</v>
      </c>
      <c r="M1055" s="14"/>
      <c r="N1055" s="21">
        <v>0</v>
      </c>
      <c r="O1055" s="14"/>
      <c r="P1055" s="21">
        <v>0</v>
      </c>
      <c r="Q1055" s="14"/>
      <c r="R1055" s="21">
        <v>0</v>
      </c>
      <c r="S1055" s="14"/>
      <c r="T1055" s="21">
        <v>82544</v>
      </c>
      <c r="U1055" s="14"/>
      <c r="V1055" s="22">
        <v>82544</v>
      </c>
      <c r="W1055" s="14"/>
      <c r="X1055" s="5" t="str">
        <f t="shared" si="16"/>
        <v>No</v>
      </c>
      <c r="Y1055" s="14"/>
      <c r="Z1055" s="5"/>
      <c r="AA1055" s="14"/>
      <c r="AB1055" s="5"/>
      <c r="AC1055" s="28"/>
      <c r="AD1055" s="5"/>
      <c r="AE1055" s="14"/>
      <c r="AF1055" s="5"/>
      <c r="AG1055" s="7"/>
    </row>
    <row r="1056" spans="1:33" s="54" customFormat="1">
      <c r="A1056" s="8" t="s">
        <v>3014</v>
      </c>
      <c r="B1056" s="8" t="s">
        <v>3015</v>
      </c>
      <c r="C1056" s="9" t="s">
        <v>217</v>
      </c>
      <c r="D1056" s="185" t="s">
        <v>3016</v>
      </c>
      <c r="E1056" s="188">
        <v>30131</v>
      </c>
      <c r="F1056" s="9" t="s">
        <v>83</v>
      </c>
      <c r="G1056" s="9" t="s">
        <v>5756</v>
      </c>
      <c r="H1056" s="10">
        <v>58875</v>
      </c>
      <c r="I1056" s="11">
        <v>13</v>
      </c>
      <c r="J1056" s="24">
        <v>0</v>
      </c>
      <c r="K1056" s="12"/>
      <c r="L1056" s="14">
        <v>0</v>
      </c>
      <c r="M1056" s="14"/>
      <c r="N1056" s="21">
        <v>0</v>
      </c>
      <c r="O1056" s="14"/>
      <c r="P1056" s="21">
        <v>20463</v>
      </c>
      <c r="Q1056" s="14"/>
      <c r="R1056" s="21">
        <v>20465</v>
      </c>
      <c r="S1056" s="14"/>
      <c r="T1056" s="21">
        <v>163704</v>
      </c>
      <c r="U1056" s="14"/>
      <c r="V1056" s="22">
        <v>204632</v>
      </c>
      <c r="W1056" s="14"/>
      <c r="X1056" s="5" t="str">
        <f t="shared" si="16"/>
        <v>No</v>
      </c>
      <c r="Y1056" s="14"/>
      <c r="Z1056" s="5"/>
      <c r="AA1056" s="14"/>
      <c r="AB1056" s="5"/>
      <c r="AC1056" s="28"/>
      <c r="AD1056" s="5"/>
      <c r="AE1056" s="14"/>
      <c r="AF1056" s="5"/>
      <c r="AG1056" s="7"/>
    </row>
    <row r="1057" spans="1:33" s="54" customFormat="1">
      <c r="A1057" s="8" t="s">
        <v>6204</v>
      </c>
      <c r="B1057" s="8" t="s">
        <v>3505</v>
      </c>
      <c r="C1057" s="9" t="s">
        <v>580</v>
      </c>
      <c r="D1057" s="185" t="s">
        <v>6205</v>
      </c>
      <c r="E1057" s="188" t="s">
        <v>6206</v>
      </c>
      <c r="F1057" s="9" t="s">
        <v>157</v>
      </c>
      <c r="G1057" s="9" t="s">
        <v>147</v>
      </c>
      <c r="H1057" s="10">
        <v>0</v>
      </c>
      <c r="I1057" s="11">
        <v>13</v>
      </c>
      <c r="J1057" s="24">
        <v>0</v>
      </c>
      <c r="K1057" s="12"/>
      <c r="L1057" s="14">
        <v>0</v>
      </c>
      <c r="M1057" s="14"/>
      <c r="N1057" s="21">
        <v>0</v>
      </c>
      <c r="O1057" s="14"/>
      <c r="P1057" s="21">
        <v>0</v>
      </c>
      <c r="Q1057" s="14"/>
      <c r="R1057" s="21">
        <v>0</v>
      </c>
      <c r="S1057" s="14"/>
      <c r="T1057" s="21">
        <v>0</v>
      </c>
      <c r="U1057" s="14"/>
      <c r="V1057" s="22">
        <v>0</v>
      </c>
      <c r="W1057" s="14"/>
      <c r="X1057" s="5" t="str">
        <f t="shared" si="16"/>
        <v>No</v>
      </c>
      <c r="Y1057" s="14"/>
      <c r="Z1057" s="5"/>
      <c r="AA1057" s="14"/>
      <c r="AB1057" s="5"/>
      <c r="AC1057" s="28"/>
      <c r="AD1057" s="5"/>
      <c r="AE1057" s="14"/>
      <c r="AF1057" s="5"/>
      <c r="AG1057" s="7"/>
    </row>
    <row r="1058" spans="1:33" s="54" customFormat="1">
      <c r="A1058" s="8" t="s">
        <v>550</v>
      </c>
      <c r="B1058" s="8" t="s">
        <v>551</v>
      </c>
      <c r="C1058" s="9" t="s">
        <v>168</v>
      </c>
      <c r="D1058" s="185">
        <v>61</v>
      </c>
      <c r="E1058" s="188">
        <v>61</v>
      </c>
      <c r="F1058" s="9" t="s">
        <v>83</v>
      </c>
      <c r="G1058" s="9" t="s">
        <v>5756</v>
      </c>
      <c r="H1058" s="10">
        <v>56997</v>
      </c>
      <c r="I1058" s="11">
        <v>13</v>
      </c>
      <c r="J1058" s="24">
        <v>0</v>
      </c>
      <c r="K1058" s="12"/>
      <c r="L1058" s="14">
        <v>0</v>
      </c>
      <c r="M1058" s="14"/>
      <c r="N1058" s="21">
        <v>0</v>
      </c>
      <c r="O1058" s="14"/>
      <c r="P1058" s="21">
        <v>0</v>
      </c>
      <c r="Q1058" s="14"/>
      <c r="R1058" s="21">
        <v>0</v>
      </c>
      <c r="S1058" s="14"/>
      <c r="T1058" s="21">
        <v>0</v>
      </c>
      <c r="U1058" s="14"/>
      <c r="V1058" s="22">
        <v>0</v>
      </c>
      <c r="W1058" s="14"/>
      <c r="X1058" s="5" t="str">
        <f t="shared" si="16"/>
        <v>No</v>
      </c>
      <c r="Y1058" s="14"/>
      <c r="Z1058" s="5"/>
      <c r="AA1058" s="14"/>
      <c r="AB1058" s="5"/>
      <c r="AC1058" s="28"/>
      <c r="AD1058" s="5"/>
      <c r="AE1058" s="14"/>
      <c r="AF1058" s="5"/>
      <c r="AG1058" s="7"/>
    </row>
    <row r="1059" spans="1:33" s="54" customFormat="1">
      <c r="A1059" s="8" t="s">
        <v>4185</v>
      </c>
      <c r="B1059" s="8" t="s">
        <v>4186</v>
      </c>
      <c r="C1059" s="9" t="s">
        <v>154</v>
      </c>
      <c r="D1059" s="185" t="s">
        <v>4187</v>
      </c>
      <c r="E1059" s="188" t="s">
        <v>4188</v>
      </c>
      <c r="F1059" s="9" t="s">
        <v>83</v>
      </c>
      <c r="G1059" s="9" t="s">
        <v>147</v>
      </c>
      <c r="H1059" s="10">
        <v>0</v>
      </c>
      <c r="I1059" s="11">
        <v>13</v>
      </c>
      <c r="J1059" s="24">
        <v>0</v>
      </c>
      <c r="K1059" s="12"/>
      <c r="L1059" s="14">
        <v>0</v>
      </c>
      <c r="M1059" s="14"/>
      <c r="N1059" s="21">
        <v>0</v>
      </c>
      <c r="O1059" s="14"/>
      <c r="P1059" s="21">
        <v>0</v>
      </c>
      <c r="Q1059" s="14"/>
      <c r="R1059" s="21">
        <v>28454</v>
      </c>
      <c r="S1059" s="14"/>
      <c r="T1059" s="21">
        <v>137801</v>
      </c>
      <c r="U1059" s="14"/>
      <c r="V1059" s="22">
        <v>166255</v>
      </c>
      <c r="W1059" s="14"/>
      <c r="X1059" s="5" t="str">
        <f t="shared" si="16"/>
        <v>No</v>
      </c>
      <c r="Y1059" s="14"/>
      <c r="Z1059" s="5"/>
      <c r="AA1059" s="14"/>
      <c r="AB1059" s="5"/>
      <c r="AC1059" s="28"/>
      <c r="AD1059" s="5"/>
      <c r="AE1059" s="14"/>
      <c r="AF1059" s="5"/>
      <c r="AG1059" s="7"/>
    </row>
    <row r="1060" spans="1:33" s="54" customFormat="1">
      <c r="A1060" s="8" t="s">
        <v>2528</v>
      </c>
      <c r="B1060" s="8" t="s">
        <v>2529</v>
      </c>
      <c r="C1060" s="9" t="s">
        <v>466</v>
      </c>
      <c r="D1060" s="185" t="s">
        <v>2530</v>
      </c>
      <c r="E1060" s="188" t="s">
        <v>2531</v>
      </c>
      <c r="F1060" s="9" t="s">
        <v>83</v>
      </c>
      <c r="G1060" s="9" t="s">
        <v>147</v>
      </c>
      <c r="H1060" s="10">
        <v>0</v>
      </c>
      <c r="I1060" s="11">
        <v>13</v>
      </c>
      <c r="J1060" s="24">
        <v>0</v>
      </c>
      <c r="K1060" s="12"/>
      <c r="L1060" s="14">
        <v>0</v>
      </c>
      <c r="M1060" s="14"/>
      <c r="N1060" s="21">
        <v>0</v>
      </c>
      <c r="O1060" s="14"/>
      <c r="P1060" s="21">
        <v>8316</v>
      </c>
      <c r="Q1060" s="14"/>
      <c r="R1060" s="21">
        <v>0</v>
      </c>
      <c r="S1060" s="14"/>
      <c r="T1060" s="21">
        <v>74852</v>
      </c>
      <c r="U1060" s="14"/>
      <c r="V1060" s="22">
        <v>83168</v>
      </c>
      <c r="W1060" s="14"/>
      <c r="X1060" s="5" t="str">
        <f t="shared" si="16"/>
        <v>No</v>
      </c>
      <c r="Y1060" s="14"/>
      <c r="Z1060" s="5"/>
      <c r="AA1060" s="14"/>
      <c r="AB1060" s="5"/>
      <c r="AC1060" s="28"/>
      <c r="AD1060" s="5"/>
      <c r="AE1060" s="14"/>
      <c r="AF1060" s="5"/>
      <c r="AG1060" s="7"/>
    </row>
    <row r="1061" spans="1:33" s="54" customFormat="1">
      <c r="A1061" s="8" t="s">
        <v>6186</v>
      </c>
      <c r="B1061" s="8" t="s">
        <v>448</v>
      </c>
      <c r="C1061" s="9" t="s">
        <v>91</v>
      </c>
      <c r="D1061" s="185"/>
      <c r="E1061" s="188">
        <v>90265</v>
      </c>
      <c r="F1061" s="9" t="s">
        <v>83</v>
      </c>
      <c r="G1061" s="9" t="s">
        <v>5756</v>
      </c>
      <c r="H1061" s="10">
        <v>12150996</v>
      </c>
      <c r="I1061" s="11">
        <v>13</v>
      </c>
      <c r="J1061" s="24">
        <v>0</v>
      </c>
      <c r="K1061" s="12"/>
      <c r="L1061" s="14">
        <v>0</v>
      </c>
      <c r="M1061" s="14"/>
      <c r="N1061" s="21">
        <v>0</v>
      </c>
      <c r="O1061" s="14"/>
      <c r="P1061" s="21">
        <v>0</v>
      </c>
      <c r="Q1061" s="14"/>
      <c r="R1061" s="21">
        <v>0</v>
      </c>
      <c r="S1061" s="14"/>
      <c r="T1061" s="21">
        <v>0</v>
      </c>
      <c r="U1061" s="14"/>
      <c r="V1061" s="22">
        <v>0</v>
      </c>
      <c r="W1061" s="14"/>
      <c r="X1061" s="5" t="str">
        <f t="shared" si="16"/>
        <v>No</v>
      </c>
      <c r="Y1061" s="14"/>
      <c r="Z1061" s="5"/>
      <c r="AA1061" s="14"/>
      <c r="AB1061" s="5"/>
      <c r="AC1061" s="28"/>
      <c r="AD1061" s="5"/>
      <c r="AE1061" s="14"/>
      <c r="AF1061" s="5"/>
      <c r="AG1061" s="7"/>
    </row>
    <row r="1062" spans="1:33" s="54" customFormat="1">
      <c r="A1062" s="8" t="s">
        <v>946</v>
      </c>
      <c r="B1062" s="8" t="s">
        <v>6449</v>
      </c>
      <c r="C1062" s="9" t="s">
        <v>129</v>
      </c>
      <c r="D1062" s="185" t="s">
        <v>947</v>
      </c>
      <c r="E1062" s="188" t="s">
        <v>948</v>
      </c>
      <c r="F1062" s="9" t="s">
        <v>83</v>
      </c>
      <c r="G1062" s="9" t="s">
        <v>147</v>
      </c>
      <c r="H1062" s="10">
        <v>0</v>
      </c>
      <c r="I1062" s="11">
        <v>13</v>
      </c>
      <c r="J1062" s="24">
        <v>0</v>
      </c>
      <c r="K1062" s="12"/>
      <c r="L1062" s="14">
        <v>0</v>
      </c>
      <c r="M1062" s="14"/>
      <c r="N1062" s="21">
        <v>0</v>
      </c>
      <c r="O1062" s="14"/>
      <c r="P1062" s="21">
        <v>27002</v>
      </c>
      <c r="Q1062" s="14"/>
      <c r="R1062" s="21">
        <v>27017</v>
      </c>
      <c r="S1062" s="14"/>
      <c r="T1062" s="21">
        <v>216134</v>
      </c>
      <c r="U1062" s="14"/>
      <c r="V1062" s="22">
        <v>270153</v>
      </c>
      <c r="W1062" s="14"/>
      <c r="X1062" s="5" t="str">
        <f t="shared" si="16"/>
        <v>No</v>
      </c>
      <c r="Y1062" s="14"/>
      <c r="Z1062" s="5"/>
      <c r="AA1062" s="14"/>
      <c r="AB1062" s="5"/>
      <c r="AC1062" s="28"/>
      <c r="AD1062" s="5"/>
      <c r="AE1062" s="14"/>
      <c r="AF1062" s="5"/>
      <c r="AG1062" s="7"/>
    </row>
    <row r="1063" spans="1:33" s="54" customFormat="1">
      <c r="A1063" s="8" t="s">
        <v>4884</v>
      </c>
      <c r="B1063" s="8" t="s">
        <v>4885</v>
      </c>
      <c r="C1063" s="9" t="s">
        <v>87</v>
      </c>
      <c r="D1063" s="185" t="s">
        <v>4886</v>
      </c>
      <c r="E1063" s="188" t="s">
        <v>4887</v>
      </c>
      <c r="F1063" s="9" t="s">
        <v>83</v>
      </c>
      <c r="G1063" s="9" t="s">
        <v>147</v>
      </c>
      <c r="H1063" s="10">
        <v>0</v>
      </c>
      <c r="I1063" s="11">
        <v>13</v>
      </c>
      <c r="J1063" s="24">
        <v>0</v>
      </c>
      <c r="K1063" s="12"/>
      <c r="L1063" s="14">
        <v>0</v>
      </c>
      <c r="M1063" s="14"/>
      <c r="N1063" s="21">
        <v>0</v>
      </c>
      <c r="O1063" s="14"/>
      <c r="P1063" s="21">
        <v>11379</v>
      </c>
      <c r="Q1063" s="14"/>
      <c r="R1063" s="21">
        <v>45514</v>
      </c>
      <c r="S1063" s="14"/>
      <c r="T1063" s="21">
        <v>0</v>
      </c>
      <c r="U1063" s="14"/>
      <c r="V1063" s="22">
        <v>56893</v>
      </c>
      <c r="W1063" s="14"/>
      <c r="X1063" s="5" t="str">
        <f t="shared" si="16"/>
        <v>No</v>
      </c>
      <c r="Y1063" s="14"/>
      <c r="Z1063" s="5"/>
      <c r="AA1063" s="14"/>
      <c r="AB1063" s="5"/>
      <c r="AC1063" s="28"/>
      <c r="AD1063" s="5"/>
      <c r="AE1063" s="14"/>
      <c r="AF1063" s="5"/>
      <c r="AG1063" s="7"/>
    </row>
    <row r="1064" spans="1:33" s="54" customFormat="1">
      <c r="A1064" s="8" t="s">
        <v>1112</v>
      </c>
      <c r="B1064" s="8" t="s">
        <v>1113</v>
      </c>
      <c r="C1064" s="9" t="s">
        <v>466</v>
      </c>
      <c r="D1064" s="185">
        <v>5095</v>
      </c>
      <c r="E1064" s="188">
        <v>50095</v>
      </c>
      <c r="F1064" s="9" t="s">
        <v>83</v>
      </c>
      <c r="G1064" s="9" t="s">
        <v>5756</v>
      </c>
      <c r="H1064" s="10">
        <v>180956</v>
      </c>
      <c r="I1064" s="11">
        <v>13</v>
      </c>
      <c r="J1064" s="24">
        <v>0</v>
      </c>
      <c r="K1064" s="12"/>
      <c r="L1064" s="14">
        <v>0</v>
      </c>
      <c r="M1064" s="14"/>
      <c r="N1064" s="21">
        <v>0</v>
      </c>
      <c r="O1064" s="14"/>
      <c r="P1064" s="21">
        <v>0</v>
      </c>
      <c r="Q1064" s="14"/>
      <c r="R1064" s="21">
        <v>0</v>
      </c>
      <c r="S1064" s="14"/>
      <c r="T1064" s="21">
        <v>0</v>
      </c>
      <c r="U1064" s="14"/>
      <c r="V1064" s="22">
        <v>0</v>
      </c>
      <c r="W1064" s="14"/>
      <c r="X1064" s="5" t="str">
        <f t="shared" si="16"/>
        <v>No</v>
      </c>
      <c r="Y1064" s="14"/>
      <c r="Z1064" s="5"/>
      <c r="AA1064" s="14"/>
      <c r="AB1064" s="5"/>
      <c r="AC1064" s="28"/>
      <c r="AD1064" s="5"/>
      <c r="AE1064" s="14"/>
      <c r="AF1064" s="5"/>
      <c r="AG1064" s="7"/>
    </row>
    <row r="1065" spans="1:33" s="54" customFormat="1">
      <c r="A1065" s="8" t="s">
        <v>3087</v>
      </c>
      <c r="B1065" s="8" t="s">
        <v>6445</v>
      </c>
      <c r="C1065" s="9" t="s">
        <v>171</v>
      </c>
      <c r="D1065" s="185" t="s">
        <v>3088</v>
      </c>
      <c r="E1065" s="188" t="s">
        <v>3089</v>
      </c>
      <c r="F1065" s="9" t="s">
        <v>157</v>
      </c>
      <c r="G1065" s="9" t="s">
        <v>147</v>
      </c>
      <c r="H1065" s="10">
        <v>0</v>
      </c>
      <c r="I1065" s="11">
        <v>13</v>
      </c>
      <c r="J1065" s="24">
        <v>0</v>
      </c>
      <c r="K1065" s="12"/>
      <c r="L1065" s="14">
        <v>0</v>
      </c>
      <c r="M1065" s="14"/>
      <c r="N1065" s="21">
        <v>0</v>
      </c>
      <c r="O1065" s="14"/>
      <c r="P1065" s="21">
        <v>8043</v>
      </c>
      <c r="Q1065" s="14"/>
      <c r="R1065" s="21">
        <v>72302</v>
      </c>
      <c r="S1065" s="14"/>
      <c r="T1065" s="21">
        <v>0</v>
      </c>
      <c r="U1065" s="14"/>
      <c r="V1065" s="22">
        <v>80345</v>
      </c>
      <c r="W1065" s="14"/>
      <c r="X1065" s="5" t="str">
        <f t="shared" si="16"/>
        <v>No</v>
      </c>
      <c r="Y1065" s="14"/>
      <c r="Z1065" s="5"/>
      <c r="AA1065" s="14"/>
      <c r="AB1065" s="5"/>
      <c r="AC1065" s="28"/>
      <c r="AD1065" s="5"/>
      <c r="AE1065" s="14"/>
      <c r="AF1065" s="5"/>
      <c r="AG1065" s="7"/>
    </row>
    <row r="1066" spans="1:33" s="54" customFormat="1">
      <c r="A1066" s="8" t="s">
        <v>6189</v>
      </c>
      <c r="B1066" s="8" t="s">
        <v>5195</v>
      </c>
      <c r="C1066" s="9" t="s">
        <v>168</v>
      </c>
      <c r="D1066" s="185" t="s">
        <v>5196</v>
      </c>
      <c r="E1066" s="188" t="s">
        <v>5197</v>
      </c>
      <c r="F1066" s="9" t="s">
        <v>88</v>
      </c>
      <c r="G1066" s="9" t="s">
        <v>147</v>
      </c>
      <c r="H1066" s="10">
        <v>0</v>
      </c>
      <c r="I1066" s="11">
        <v>13</v>
      </c>
      <c r="J1066" s="24">
        <v>0</v>
      </c>
      <c r="K1066" s="12"/>
      <c r="L1066" s="14">
        <v>0</v>
      </c>
      <c r="M1066" s="14"/>
      <c r="N1066" s="21">
        <v>0</v>
      </c>
      <c r="O1066" s="14"/>
      <c r="P1066" s="21">
        <v>0</v>
      </c>
      <c r="Q1066" s="14"/>
      <c r="R1066" s="21">
        <v>94564</v>
      </c>
      <c r="S1066" s="14"/>
      <c r="T1066" s="21">
        <v>0</v>
      </c>
      <c r="U1066" s="14"/>
      <c r="V1066" s="22">
        <v>94564</v>
      </c>
      <c r="W1066" s="14"/>
      <c r="X1066" s="5" t="str">
        <f t="shared" si="16"/>
        <v>No</v>
      </c>
      <c r="Y1066" s="14"/>
      <c r="Z1066" s="5"/>
      <c r="AA1066" s="14"/>
      <c r="AB1066" s="5"/>
      <c r="AC1066" s="28"/>
      <c r="AD1066" s="5"/>
      <c r="AE1066" s="14"/>
      <c r="AF1066" s="5"/>
      <c r="AG1066" s="7"/>
    </row>
    <row r="1067" spans="1:33" s="54" customFormat="1">
      <c r="A1067" s="8" t="s">
        <v>4679</v>
      </c>
      <c r="B1067" s="8" t="s">
        <v>3145</v>
      </c>
      <c r="C1067" s="9" t="s">
        <v>42</v>
      </c>
      <c r="D1067" s="185" t="s">
        <v>4680</v>
      </c>
      <c r="E1067" s="188" t="s">
        <v>4681</v>
      </c>
      <c r="F1067" s="9" t="s">
        <v>83</v>
      </c>
      <c r="G1067" s="9" t="s">
        <v>147</v>
      </c>
      <c r="H1067" s="10">
        <v>0</v>
      </c>
      <c r="I1067" s="11">
        <v>13</v>
      </c>
      <c r="J1067" s="24">
        <v>0</v>
      </c>
      <c r="K1067" s="12"/>
      <c r="L1067" s="14">
        <v>0</v>
      </c>
      <c r="M1067" s="14"/>
      <c r="N1067" s="21">
        <v>0</v>
      </c>
      <c r="O1067" s="14"/>
      <c r="P1067" s="21">
        <v>0</v>
      </c>
      <c r="Q1067" s="14"/>
      <c r="R1067" s="21">
        <v>0</v>
      </c>
      <c r="S1067" s="14"/>
      <c r="T1067" s="21">
        <v>0</v>
      </c>
      <c r="U1067" s="14"/>
      <c r="V1067" s="22">
        <v>0</v>
      </c>
      <c r="W1067" s="14"/>
      <c r="X1067" s="5" t="str">
        <f t="shared" si="16"/>
        <v>No</v>
      </c>
      <c r="Y1067" s="14"/>
      <c r="Z1067" s="5"/>
      <c r="AA1067" s="14"/>
      <c r="AB1067" s="5"/>
      <c r="AC1067" s="28"/>
      <c r="AD1067" s="5"/>
      <c r="AE1067" s="14"/>
      <c r="AF1067" s="5"/>
      <c r="AG1067" s="7"/>
    </row>
    <row r="1068" spans="1:33" s="54" customFormat="1">
      <c r="A1068" s="8" t="s">
        <v>3183</v>
      </c>
      <c r="B1068" s="8" t="s">
        <v>3184</v>
      </c>
      <c r="C1068" s="9" t="s">
        <v>50</v>
      </c>
      <c r="D1068" s="185" t="s">
        <v>3185</v>
      </c>
      <c r="E1068" s="188" t="s">
        <v>3186</v>
      </c>
      <c r="F1068" s="9" t="s">
        <v>83</v>
      </c>
      <c r="G1068" s="9" t="s">
        <v>147</v>
      </c>
      <c r="H1068" s="10">
        <v>0</v>
      </c>
      <c r="I1068" s="11">
        <v>13</v>
      </c>
      <c r="J1068" s="24">
        <v>0</v>
      </c>
      <c r="K1068" s="12"/>
      <c r="L1068" s="14">
        <v>0</v>
      </c>
      <c r="M1068" s="14"/>
      <c r="N1068" s="21">
        <v>0</v>
      </c>
      <c r="O1068" s="14"/>
      <c r="P1068" s="21">
        <v>0</v>
      </c>
      <c r="Q1068" s="14"/>
      <c r="R1068" s="21">
        <v>0</v>
      </c>
      <c r="S1068" s="14"/>
      <c r="T1068" s="21">
        <v>36506</v>
      </c>
      <c r="U1068" s="14"/>
      <c r="V1068" s="22">
        <v>36506</v>
      </c>
      <c r="W1068" s="14"/>
      <c r="X1068" s="5" t="str">
        <f t="shared" si="16"/>
        <v>No</v>
      </c>
      <c r="Y1068" s="14"/>
      <c r="Z1068" s="5"/>
      <c r="AA1068" s="14"/>
      <c r="AB1068" s="5"/>
      <c r="AC1068" s="28"/>
      <c r="AD1068" s="5"/>
      <c r="AE1068" s="14"/>
      <c r="AF1068" s="5"/>
      <c r="AG1068" s="7"/>
    </row>
    <row r="1069" spans="1:33" s="54" customFormat="1">
      <c r="A1069" s="8" t="s">
        <v>594</v>
      </c>
      <c r="B1069" s="8" t="s">
        <v>595</v>
      </c>
      <c r="C1069" s="9" t="s">
        <v>235</v>
      </c>
      <c r="D1069" s="185">
        <v>4166</v>
      </c>
      <c r="E1069" s="188">
        <v>40166</v>
      </c>
      <c r="F1069" s="9" t="s">
        <v>83</v>
      </c>
      <c r="G1069" s="9" t="s">
        <v>5756</v>
      </c>
      <c r="H1069" s="10">
        <v>105419</v>
      </c>
      <c r="I1069" s="11">
        <v>13</v>
      </c>
      <c r="J1069" s="24">
        <v>0</v>
      </c>
      <c r="K1069" s="12"/>
      <c r="L1069" s="14">
        <v>0</v>
      </c>
      <c r="M1069" s="14"/>
      <c r="N1069" s="21">
        <v>0</v>
      </c>
      <c r="O1069" s="14"/>
      <c r="P1069" s="21">
        <v>46283</v>
      </c>
      <c r="Q1069" s="14"/>
      <c r="R1069" s="21">
        <v>0</v>
      </c>
      <c r="S1069" s="14"/>
      <c r="T1069" s="21">
        <v>185131</v>
      </c>
      <c r="U1069" s="14"/>
      <c r="V1069" s="22">
        <v>231414</v>
      </c>
      <c r="W1069" s="14"/>
      <c r="X1069" s="5" t="str">
        <f t="shared" si="16"/>
        <v>No</v>
      </c>
      <c r="Y1069" s="14"/>
      <c r="Z1069" s="5"/>
      <c r="AA1069" s="14"/>
      <c r="AB1069" s="5"/>
      <c r="AC1069" s="28"/>
      <c r="AD1069" s="5"/>
      <c r="AE1069" s="14"/>
      <c r="AF1069" s="5"/>
      <c r="AG1069" s="7"/>
    </row>
    <row r="1070" spans="1:33" s="54" customFormat="1">
      <c r="A1070" s="8" t="s">
        <v>4720</v>
      </c>
      <c r="B1070" s="8" t="s">
        <v>6441</v>
      </c>
      <c r="C1070" s="9" t="s">
        <v>79</v>
      </c>
      <c r="D1070" s="185" t="s">
        <v>4721</v>
      </c>
      <c r="E1070" s="188" t="s">
        <v>4722</v>
      </c>
      <c r="F1070" s="9" t="s">
        <v>83</v>
      </c>
      <c r="G1070" s="9" t="s">
        <v>147</v>
      </c>
      <c r="H1070" s="10">
        <v>0</v>
      </c>
      <c r="I1070" s="11">
        <v>13</v>
      </c>
      <c r="J1070" s="24">
        <v>0</v>
      </c>
      <c r="K1070" s="12"/>
      <c r="L1070" s="14">
        <v>0</v>
      </c>
      <c r="M1070" s="14"/>
      <c r="N1070" s="21">
        <v>0</v>
      </c>
      <c r="O1070" s="14"/>
      <c r="P1070" s="21">
        <v>0</v>
      </c>
      <c r="Q1070" s="14"/>
      <c r="R1070" s="21">
        <v>0</v>
      </c>
      <c r="S1070" s="14"/>
      <c r="T1070" s="21">
        <v>0</v>
      </c>
      <c r="U1070" s="14"/>
      <c r="V1070" s="22">
        <v>0</v>
      </c>
      <c r="W1070" s="14"/>
      <c r="X1070" s="5" t="str">
        <f t="shared" si="16"/>
        <v>No</v>
      </c>
      <c r="Y1070" s="14"/>
      <c r="Z1070" s="5"/>
      <c r="AA1070" s="14"/>
      <c r="AB1070" s="5"/>
      <c r="AC1070" s="28"/>
      <c r="AD1070" s="5"/>
      <c r="AE1070" s="14"/>
      <c r="AF1070" s="5"/>
      <c r="AG1070" s="7"/>
    </row>
    <row r="1071" spans="1:33" s="54" customFormat="1">
      <c r="A1071" s="8" t="s">
        <v>433</v>
      </c>
      <c r="B1071" s="8" t="s">
        <v>434</v>
      </c>
      <c r="C1071" s="9" t="s">
        <v>274</v>
      </c>
      <c r="D1071" s="185">
        <v>4080</v>
      </c>
      <c r="E1071" s="188">
        <v>40080</v>
      </c>
      <c r="F1071" s="9" t="s">
        <v>83</v>
      </c>
      <c r="G1071" s="9" t="s">
        <v>5756</v>
      </c>
      <c r="H1071" s="10">
        <v>106571</v>
      </c>
      <c r="I1071" s="11">
        <v>13</v>
      </c>
      <c r="J1071" s="24">
        <v>0</v>
      </c>
      <c r="K1071" s="12"/>
      <c r="L1071" s="14">
        <v>0</v>
      </c>
      <c r="M1071" s="14"/>
      <c r="N1071" s="21">
        <v>0</v>
      </c>
      <c r="O1071" s="14"/>
      <c r="P1071" s="21">
        <v>82635</v>
      </c>
      <c r="Q1071" s="14"/>
      <c r="R1071" s="21">
        <v>82635</v>
      </c>
      <c r="S1071" s="14"/>
      <c r="T1071" s="21">
        <v>661080</v>
      </c>
      <c r="U1071" s="14"/>
      <c r="V1071" s="22">
        <v>826350</v>
      </c>
      <c r="W1071" s="14"/>
      <c r="X1071" s="5" t="str">
        <f t="shared" si="16"/>
        <v>No</v>
      </c>
      <c r="Y1071" s="14"/>
      <c r="Z1071" s="5"/>
      <c r="AA1071" s="14"/>
      <c r="AB1071" s="5"/>
      <c r="AC1071" s="28"/>
      <c r="AD1071" s="5"/>
      <c r="AE1071" s="14"/>
      <c r="AF1071" s="5"/>
      <c r="AG1071" s="7"/>
    </row>
    <row r="1072" spans="1:33" s="54" customFormat="1">
      <c r="A1072" s="8" t="s">
        <v>4729</v>
      </c>
      <c r="B1072" s="8" t="s">
        <v>4730</v>
      </c>
      <c r="C1072" s="9" t="s">
        <v>79</v>
      </c>
      <c r="D1072" s="185" t="s">
        <v>4731</v>
      </c>
      <c r="E1072" s="188" t="s">
        <v>4732</v>
      </c>
      <c r="F1072" s="9" t="s">
        <v>157</v>
      </c>
      <c r="G1072" s="9" t="s">
        <v>147</v>
      </c>
      <c r="H1072" s="10">
        <v>0</v>
      </c>
      <c r="I1072" s="11">
        <v>13</v>
      </c>
      <c r="J1072" s="24">
        <v>0</v>
      </c>
      <c r="K1072" s="12"/>
      <c r="L1072" s="14">
        <v>0</v>
      </c>
      <c r="M1072" s="14"/>
      <c r="N1072" s="21">
        <v>0</v>
      </c>
      <c r="O1072" s="14"/>
      <c r="P1072" s="21">
        <v>0</v>
      </c>
      <c r="Q1072" s="14"/>
      <c r="R1072" s="21">
        <v>0</v>
      </c>
      <c r="S1072" s="14"/>
      <c r="T1072" s="21">
        <v>0</v>
      </c>
      <c r="U1072" s="14"/>
      <c r="V1072" s="22">
        <v>0</v>
      </c>
      <c r="W1072" s="14"/>
      <c r="X1072" s="5" t="str">
        <f t="shared" si="16"/>
        <v>No</v>
      </c>
      <c r="Y1072" s="14"/>
      <c r="Z1072" s="5"/>
      <c r="AA1072" s="14"/>
      <c r="AB1072" s="5"/>
      <c r="AC1072" s="28"/>
      <c r="AD1072" s="5"/>
      <c r="AE1072" s="14"/>
      <c r="AF1072" s="5"/>
      <c r="AG1072" s="7"/>
    </row>
    <row r="1073" spans="1:33" s="54" customFormat="1">
      <c r="A1073" s="8" t="s">
        <v>6193</v>
      </c>
      <c r="B1073" s="8" t="s">
        <v>6194</v>
      </c>
      <c r="C1073" s="9" t="s">
        <v>91</v>
      </c>
      <c r="D1073" s="185"/>
      <c r="E1073" s="188">
        <v>90257</v>
      </c>
      <c r="F1073" s="9" t="s">
        <v>83</v>
      </c>
      <c r="G1073" s="9" t="s">
        <v>5756</v>
      </c>
      <c r="H1073" s="10">
        <v>12150996</v>
      </c>
      <c r="I1073" s="11">
        <v>13</v>
      </c>
      <c r="J1073" s="24">
        <v>0</v>
      </c>
      <c r="K1073" s="12"/>
      <c r="L1073" s="14">
        <v>0</v>
      </c>
      <c r="M1073" s="14"/>
      <c r="N1073" s="21">
        <v>0</v>
      </c>
      <c r="O1073" s="14"/>
      <c r="P1073" s="21">
        <v>79603</v>
      </c>
      <c r="Q1073" s="14"/>
      <c r="R1073" s="21">
        <v>0</v>
      </c>
      <c r="S1073" s="14"/>
      <c r="T1073" s="21">
        <v>219708</v>
      </c>
      <c r="U1073" s="14"/>
      <c r="V1073" s="22">
        <v>299311</v>
      </c>
      <c r="W1073" s="14"/>
      <c r="X1073" s="5" t="str">
        <f t="shared" si="16"/>
        <v>No</v>
      </c>
      <c r="Y1073" s="14"/>
      <c r="Z1073" s="5"/>
      <c r="AA1073" s="14"/>
      <c r="AB1073" s="5"/>
      <c r="AC1073" s="28"/>
      <c r="AD1073" s="5"/>
      <c r="AE1073" s="14"/>
      <c r="AF1073" s="5"/>
      <c r="AG1073" s="7"/>
    </row>
    <row r="1074" spans="1:33" s="54" customFormat="1">
      <c r="A1074" s="8" t="s">
        <v>1360</v>
      </c>
      <c r="B1074" s="8" t="s">
        <v>1361</v>
      </c>
      <c r="C1074" s="9" t="s">
        <v>580</v>
      </c>
      <c r="D1074" s="185">
        <v>8013</v>
      </c>
      <c r="E1074" s="188">
        <v>80013</v>
      </c>
      <c r="F1074" s="9" t="s">
        <v>83</v>
      </c>
      <c r="G1074" s="9" t="s">
        <v>5756</v>
      </c>
      <c r="H1074" s="10">
        <v>64548</v>
      </c>
      <c r="I1074" s="11">
        <v>13</v>
      </c>
      <c r="J1074" s="24">
        <v>0</v>
      </c>
      <c r="K1074" s="12"/>
      <c r="L1074" s="14">
        <v>0</v>
      </c>
      <c r="M1074" s="14"/>
      <c r="N1074" s="21">
        <v>0</v>
      </c>
      <c r="O1074" s="14"/>
      <c r="P1074" s="21">
        <v>67414</v>
      </c>
      <c r="Q1074" s="14"/>
      <c r="R1074" s="21">
        <v>0</v>
      </c>
      <c r="S1074" s="14"/>
      <c r="T1074" s="21">
        <v>269655</v>
      </c>
      <c r="U1074" s="14"/>
      <c r="V1074" s="22">
        <v>337069</v>
      </c>
      <c r="W1074" s="14"/>
      <c r="X1074" s="5" t="str">
        <f t="shared" si="16"/>
        <v>No</v>
      </c>
      <c r="Y1074" s="14"/>
      <c r="Z1074" s="5"/>
      <c r="AA1074" s="14"/>
      <c r="AB1074" s="5"/>
      <c r="AC1074" s="28"/>
      <c r="AD1074" s="5"/>
      <c r="AE1074" s="14"/>
      <c r="AF1074" s="5"/>
      <c r="AG1074" s="7"/>
    </row>
    <row r="1075" spans="1:33" s="54" customFormat="1">
      <c r="A1075" s="8" t="s">
        <v>1190</v>
      </c>
      <c r="B1075" s="8" t="s">
        <v>1191</v>
      </c>
      <c r="C1075" s="9" t="s">
        <v>217</v>
      </c>
      <c r="D1075" s="185">
        <v>3040</v>
      </c>
      <c r="E1075" s="188">
        <v>30040</v>
      </c>
      <c r="F1075" s="9" t="s">
        <v>83</v>
      </c>
      <c r="G1075" s="9" t="s">
        <v>5756</v>
      </c>
      <c r="H1075" s="10">
        <v>2203663</v>
      </c>
      <c r="I1075" s="11">
        <v>13</v>
      </c>
      <c r="J1075" s="24">
        <v>0</v>
      </c>
      <c r="K1075" s="12"/>
      <c r="L1075" s="14">
        <v>0</v>
      </c>
      <c r="M1075" s="14"/>
      <c r="N1075" s="21">
        <v>0</v>
      </c>
      <c r="O1075" s="14"/>
      <c r="P1075" s="21">
        <v>49021</v>
      </c>
      <c r="Q1075" s="14"/>
      <c r="R1075" s="21">
        <v>405251</v>
      </c>
      <c r="S1075" s="14"/>
      <c r="T1075" s="21">
        <v>0</v>
      </c>
      <c r="U1075" s="14"/>
      <c r="V1075" s="22">
        <v>454272</v>
      </c>
      <c r="W1075" s="14"/>
      <c r="X1075" s="5" t="str">
        <f t="shared" si="16"/>
        <v>No</v>
      </c>
      <c r="Y1075" s="14"/>
      <c r="Z1075" s="5"/>
      <c r="AA1075" s="14"/>
      <c r="AB1075" s="5"/>
      <c r="AC1075" s="28"/>
      <c r="AD1075" s="5"/>
      <c r="AE1075" s="14"/>
      <c r="AF1075" s="5"/>
      <c r="AG1075" s="7"/>
    </row>
    <row r="1076" spans="1:33" s="54" customFormat="1">
      <c r="A1076" s="8" t="s">
        <v>4221</v>
      </c>
      <c r="B1076" s="8" t="s">
        <v>4222</v>
      </c>
      <c r="C1076" s="9" t="s">
        <v>39</v>
      </c>
      <c r="D1076" s="185" t="s">
        <v>4223</v>
      </c>
      <c r="E1076" s="188">
        <v>90005</v>
      </c>
      <c r="F1076" s="9" t="s">
        <v>36</v>
      </c>
      <c r="G1076" s="9" t="s">
        <v>5756</v>
      </c>
      <c r="H1076" s="10">
        <v>0</v>
      </c>
      <c r="I1076" s="11">
        <v>13</v>
      </c>
      <c r="J1076" s="24">
        <v>0</v>
      </c>
      <c r="K1076" s="12"/>
      <c r="L1076" s="14">
        <v>0</v>
      </c>
      <c r="M1076" s="14"/>
      <c r="N1076" s="21">
        <v>0</v>
      </c>
      <c r="O1076" s="14"/>
      <c r="P1076" s="21">
        <v>70196</v>
      </c>
      <c r="Q1076" s="14"/>
      <c r="R1076" s="21">
        <v>0</v>
      </c>
      <c r="S1076" s="14"/>
      <c r="T1076" s="21">
        <v>836667</v>
      </c>
      <c r="U1076" s="14"/>
      <c r="V1076" s="22">
        <v>906863</v>
      </c>
      <c r="W1076" s="14"/>
      <c r="X1076" s="5" t="str">
        <f t="shared" si="16"/>
        <v>No</v>
      </c>
      <c r="Y1076" s="14"/>
      <c r="Z1076" s="5"/>
      <c r="AA1076" s="14"/>
      <c r="AB1076" s="5"/>
      <c r="AC1076" s="28"/>
      <c r="AD1076" s="5"/>
      <c r="AE1076" s="14"/>
      <c r="AF1076" s="5"/>
      <c r="AG1076" s="7"/>
    </row>
    <row r="1077" spans="1:33" s="54" customFormat="1">
      <c r="A1077" s="8" t="s">
        <v>2622</v>
      </c>
      <c r="B1077" s="8" t="s">
        <v>1389</v>
      </c>
      <c r="C1077" s="9" t="s">
        <v>466</v>
      </c>
      <c r="D1077" s="185" t="s">
        <v>2624</v>
      </c>
      <c r="E1077" s="188" t="s">
        <v>2625</v>
      </c>
      <c r="F1077" s="9" t="s">
        <v>83</v>
      </c>
      <c r="G1077" s="9" t="s">
        <v>147</v>
      </c>
      <c r="H1077" s="10">
        <v>0</v>
      </c>
      <c r="I1077" s="11">
        <v>13</v>
      </c>
      <c r="J1077" s="24">
        <v>0</v>
      </c>
      <c r="K1077" s="12"/>
      <c r="L1077" s="14">
        <v>0</v>
      </c>
      <c r="M1077" s="14"/>
      <c r="N1077" s="21">
        <v>0</v>
      </c>
      <c r="O1077" s="14"/>
      <c r="P1077" s="21">
        <v>7902</v>
      </c>
      <c r="Q1077" s="14"/>
      <c r="R1077" s="21">
        <v>0</v>
      </c>
      <c r="S1077" s="14"/>
      <c r="T1077" s="21">
        <v>71104</v>
      </c>
      <c r="U1077" s="14"/>
      <c r="V1077" s="22">
        <v>79006</v>
      </c>
      <c r="W1077" s="14"/>
      <c r="X1077" s="5" t="str">
        <f t="shared" si="16"/>
        <v>No</v>
      </c>
      <c r="Y1077" s="14"/>
      <c r="Z1077" s="5"/>
      <c r="AA1077" s="14"/>
      <c r="AB1077" s="5"/>
      <c r="AC1077" s="28"/>
      <c r="AD1077" s="5"/>
      <c r="AE1077" s="14"/>
      <c r="AF1077" s="5"/>
      <c r="AG1077" s="7"/>
    </row>
    <row r="1078" spans="1:33" s="54" customFormat="1">
      <c r="A1078" s="8" t="s">
        <v>5974</v>
      </c>
      <c r="B1078" s="8" t="s">
        <v>3090</v>
      </c>
      <c r="C1078" s="9" t="s">
        <v>171</v>
      </c>
      <c r="D1078" s="185" t="s">
        <v>5975</v>
      </c>
      <c r="E1078" s="188" t="s">
        <v>5976</v>
      </c>
      <c r="F1078" s="9" t="s">
        <v>83</v>
      </c>
      <c r="G1078" s="9" t="s">
        <v>147</v>
      </c>
      <c r="H1078" s="10">
        <v>0</v>
      </c>
      <c r="I1078" s="11">
        <v>13</v>
      </c>
      <c r="J1078" s="24">
        <v>0</v>
      </c>
      <c r="K1078" s="12"/>
      <c r="L1078" s="14">
        <v>0</v>
      </c>
      <c r="M1078" s="14"/>
      <c r="N1078" s="21">
        <v>0</v>
      </c>
      <c r="O1078" s="14"/>
      <c r="P1078" s="21">
        <v>0</v>
      </c>
      <c r="Q1078" s="14"/>
      <c r="R1078" s="21">
        <v>0</v>
      </c>
      <c r="S1078" s="14"/>
      <c r="T1078" s="21">
        <v>0</v>
      </c>
      <c r="U1078" s="14"/>
      <c r="V1078" s="22">
        <v>0</v>
      </c>
      <c r="W1078" s="14"/>
      <c r="X1078" s="5" t="str">
        <f t="shared" si="16"/>
        <v>No</v>
      </c>
      <c r="Y1078" s="14"/>
      <c r="Z1078" s="5"/>
      <c r="AA1078" s="14"/>
      <c r="AB1078" s="5"/>
      <c r="AC1078" s="28"/>
      <c r="AD1078" s="5"/>
      <c r="AE1078" s="14"/>
      <c r="AF1078" s="5"/>
      <c r="AG1078" s="7"/>
    </row>
    <row r="1079" spans="1:33" s="54" customFormat="1">
      <c r="A1079" s="8" t="s">
        <v>2594</v>
      </c>
      <c r="B1079" s="8" t="s">
        <v>2595</v>
      </c>
      <c r="C1079" s="9" t="s">
        <v>466</v>
      </c>
      <c r="D1079" s="185" t="s">
        <v>2596</v>
      </c>
      <c r="E1079" s="188" t="s">
        <v>2597</v>
      </c>
      <c r="F1079" s="9" t="s">
        <v>83</v>
      </c>
      <c r="G1079" s="9" t="s">
        <v>147</v>
      </c>
      <c r="H1079" s="10">
        <v>0</v>
      </c>
      <c r="I1079" s="11">
        <v>13</v>
      </c>
      <c r="J1079" s="24">
        <v>0</v>
      </c>
      <c r="K1079" s="12"/>
      <c r="L1079" s="14">
        <v>0</v>
      </c>
      <c r="M1079" s="14"/>
      <c r="N1079" s="21">
        <v>0</v>
      </c>
      <c r="O1079" s="14"/>
      <c r="P1079" s="21">
        <v>13400</v>
      </c>
      <c r="Q1079" s="14"/>
      <c r="R1079" s="21">
        <v>0</v>
      </c>
      <c r="S1079" s="14"/>
      <c r="T1079" s="21">
        <v>120596</v>
      </c>
      <c r="U1079" s="14"/>
      <c r="V1079" s="22">
        <v>133996</v>
      </c>
      <c r="W1079" s="14"/>
      <c r="X1079" s="5" t="str">
        <f t="shared" si="16"/>
        <v>No</v>
      </c>
      <c r="Y1079" s="14"/>
      <c r="Z1079" s="5"/>
      <c r="AA1079" s="14"/>
      <c r="AB1079" s="5"/>
      <c r="AC1079" s="28"/>
      <c r="AD1079" s="5"/>
      <c r="AE1079" s="14"/>
      <c r="AF1079" s="5"/>
      <c r="AG1079" s="7"/>
    </row>
    <row r="1080" spans="1:33" s="54" customFormat="1">
      <c r="A1080" s="8" t="s">
        <v>4923</v>
      </c>
      <c r="B1080" s="8" t="s">
        <v>4766</v>
      </c>
      <c r="C1080" s="9" t="s">
        <v>91</v>
      </c>
      <c r="D1080" s="185" t="s">
        <v>4924</v>
      </c>
      <c r="E1080" s="188" t="s">
        <v>4925</v>
      </c>
      <c r="F1080" s="9" t="s">
        <v>83</v>
      </c>
      <c r="G1080" s="9" t="s">
        <v>147</v>
      </c>
      <c r="H1080" s="10">
        <v>0</v>
      </c>
      <c r="I1080" s="11">
        <v>13</v>
      </c>
      <c r="J1080" s="24">
        <v>0</v>
      </c>
      <c r="K1080" s="12"/>
      <c r="L1080" s="14">
        <v>0</v>
      </c>
      <c r="M1080" s="14"/>
      <c r="N1080" s="21">
        <v>0</v>
      </c>
      <c r="O1080" s="14"/>
      <c r="P1080" s="21">
        <v>0</v>
      </c>
      <c r="Q1080" s="14"/>
      <c r="R1080" s="21">
        <v>0</v>
      </c>
      <c r="S1080" s="14"/>
      <c r="T1080" s="21">
        <v>0</v>
      </c>
      <c r="U1080" s="14"/>
      <c r="V1080" s="22">
        <v>0</v>
      </c>
      <c r="W1080" s="14"/>
      <c r="X1080" s="5" t="str">
        <f t="shared" si="16"/>
        <v>No</v>
      </c>
      <c r="Y1080" s="14"/>
      <c r="Z1080" s="5"/>
      <c r="AA1080" s="14"/>
      <c r="AB1080" s="5"/>
      <c r="AC1080" s="28"/>
      <c r="AD1080" s="5"/>
      <c r="AE1080" s="14"/>
      <c r="AF1080" s="5"/>
      <c r="AG1080" s="7"/>
    </row>
    <row r="1081" spans="1:33" s="54" customFormat="1">
      <c r="A1081" s="8" t="s">
        <v>2779</v>
      </c>
      <c r="B1081" s="8" t="s">
        <v>1389</v>
      </c>
      <c r="C1081" s="9" t="s">
        <v>210</v>
      </c>
      <c r="D1081" s="185" t="s">
        <v>2780</v>
      </c>
      <c r="E1081" s="188" t="s">
        <v>2781</v>
      </c>
      <c r="F1081" s="9" t="s">
        <v>157</v>
      </c>
      <c r="G1081" s="9" t="s">
        <v>147</v>
      </c>
      <c r="H1081" s="10">
        <v>0</v>
      </c>
      <c r="I1081" s="11">
        <v>13</v>
      </c>
      <c r="J1081" s="24">
        <v>0</v>
      </c>
      <c r="K1081" s="12"/>
      <c r="L1081" s="14">
        <v>0</v>
      </c>
      <c r="M1081" s="14"/>
      <c r="N1081" s="21">
        <v>0</v>
      </c>
      <c r="O1081" s="14"/>
      <c r="P1081" s="21">
        <v>1499</v>
      </c>
      <c r="Q1081" s="14"/>
      <c r="R1081" s="21">
        <v>17692</v>
      </c>
      <c r="S1081" s="14"/>
      <c r="T1081" s="21">
        <v>76764</v>
      </c>
      <c r="U1081" s="14"/>
      <c r="V1081" s="22">
        <v>95955</v>
      </c>
      <c r="W1081" s="14"/>
      <c r="X1081" s="5" t="str">
        <f t="shared" si="16"/>
        <v>No</v>
      </c>
      <c r="Y1081" s="14"/>
      <c r="Z1081" s="5"/>
      <c r="AA1081" s="14"/>
      <c r="AB1081" s="5"/>
      <c r="AC1081" s="28"/>
      <c r="AD1081" s="5"/>
      <c r="AE1081" s="14"/>
      <c r="AF1081" s="5"/>
      <c r="AG1081" s="7"/>
    </row>
    <row r="1082" spans="1:33" s="54" customFormat="1">
      <c r="A1082" s="8" t="s">
        <v>5276</v>
      </c>
      <c r="B1082" s="8" t="s">
        <v>5277</v>
      </c>
      <c r="C1082" s="9" t="s">
        <v>91</v>
      </c>
      <c r="D1082" s="185">
        <v>9197</v>
      </c>
      <c r="E1082" s="188">
        <v>90197</v>
      </c>
      <c r="F1082" s="9" t="s">
        <v>83</v>
      </c>
      <c r="G1082" s="9" t="s">
        <v>5756</v>
      </c>
      <c r="H1082" s="10">
        <v>87569</v>
      </c>
      <c r="I1082" s="11">
        <v>13</v>
      </c>
      <c r="J1082" s="24">
        <v>0</v>
      </c>
      <c r="K1082" s="12"/>
      <c r="L1082" s="14">
        <v>0</v>
      </c>
      <c r="M1082" s="14"/>
      <c r="N1082" s="21">
        <v>0</v>
      </c>
      <c r="O1082" s="14"/>
      <c r="P1082" s="21">
        <v>0</v>
      </c>
      <c r="Q1082" s="14"/>
      <c r="R1082" s="21">
        <v>539874</v>
      </c>
      <c r="S1082" s="14"/>
      <c r="T1082" s="21">
        <v>2159496</v>
      </c>
      <c r="U1082" s="14"/>
      <c r="V1082" s="22">
        <v>2699370</v>
      </c>
      <c r="W1082" s="14"/>
      <c r="X1082" s="5" t="str">
        <f t="shared" si="16"/>
        <v>No</v>
      </c>
      <c r="Y1082" s="14"/>
      <c r="Z1082" s="5"/>
      <c r="AA1082" s="14"/>
      <c r="AB1082" s="5"/>
      <c r="AC1082" s="28"/>
      <c r="AD1082" s="5"/>
      <c r="AE1082" s="14"/>
      <c r="AF1082" s="5"/>
      <c r="AG1082" s="7"/>
    </row>
    <row r="1083" spans="1:33" s="54" customFormat="1">
      <c r="A1083" s="8" t="s">
        <v>1832</v>
      </c>
      <c r="B1083" s="8" t="s">
        <v>1833</v>
      </c>
      <c r="C1083" s="9" t="s">
        <v>466</v>
      </c>
      <c r="D1083" s="185">
        <v>5186</v>
      </c>
      <c r="E1083" s="188">
        <v>50186</v>
      </c>
      <c r="F1083" s="9" t="s">
        <v>88</v>
      </c>
      <c r="G1083" s="9" t="s">
        <v>5756</v>
      </c>
      <c r="H1083" s="10">
        <v>202637</v>
      </c>
      <c r="I1083" s="11">
        <v>13</v>
      </c>
      <c r="J1083" s="24">
        <v>0</v>
      </c>
      <c r="K1083" s="12"/>
      <c r="L1083" s="14">
        <v>0</v>
      </c>
      <c r="M1083" s="14"/>
      <c r="N1083" s="21">
        <v>0</v>
      </c>
      <c r="O1083" s="14"/>
      <c r="P1083" s="21">
        <v>19204</v>
      </c>
      <c r="Q1083" s="14"/>
      <c r="R1083" s="21">
        <v>0</v>
      </c>
      <c r="S1083" s="14"/>
      <c r="T1083" s="21">
        <v>76813</v>
      </c>
      <c r="U1083" s="14"/>
      <c r="V1083" s="22">
        <v>96017</v>
      </c>
      <c r="W1083" s="14"/>
      <c r="X1083" s="5" t="str">
        <f t="shared" si="16"/>
        <v>No</v>
      </c>
      <c r="Y1083" s="14"/>
      <c r="Z1083" s="5"/>
      <c r="AA1083" s="14"/>
      <c r="AB1083" s="5"/>
      <c r="AC1083" s="28"/>
      <c r="AD1083" s="5"/>
      <c r="AE1083" s="14"/>
      <c r="AF1083" s="5"/>
      <c r="AG1083" s="7"/>
    </row>
    <row r="1084" spans="1:33" s="54" customFormat="1">
      <c r="A1084" s="8" t="s">
        <v>565</v>
      </c>
      <c r="B1084" s="8" t="s">
        <v>566</v>
      </c>
      <c r="C1084" s="9" t="s">
        <v>217</v>
      </c>
      <c r="D1084" s="185">
        <v>3041</v>
      </c>
      <c r="E1084" s="188">
        <v>30041</v>
      </c>
      <c r="F1084" s="9" t="s">
        <v>83</v>
      </c>
      <c r="G1084" s="9" t="s">
        <v>5756</v>
      </c>
      <c r="H1084" s="10">
        <v>51899</v>
      </c>
      <c r="I1084" s="11">
        <v>13</v>
      </c>
      <c r="J1084" s="24">
        <v>0</v>
      </c>
      <c r="K1084" s="12"/>
      <c r="L1084" s="14">
        <v>0</v>
      </c>
      <c r="M1084" s="14"/>
      <c r="N1084" s="21">
        <v>0</v>
      </c>
      <c r="O1084" s="14"/>
      <c r="P1084" s="21">
        <v>0</v>
      </c>
      <c r="Q1084" s="14"/>
      <c r="R1084" s="21">
        <v>0</v>
      </c>
      <c r="S1084" s="14"/>
      <c r="T1084" s="21">
        <v>0</v>
      </c>
      <c r="U1084" s="14"/>
      <c r="V1084" s="22">
        <v>0</v>
      </c>
      <c r="W1084" s="14"/>
      <c r="X1084" s="5" t="str">
        <f t="shared" si="16"/>
        <v>No</v>
      </c>
      <c r="Y1084" s="14"/>
      <c r="Z1084" s="5"/>
      <c r="AA1084" s="14"/>
      <c r="AB1084" s="5"/>
      <c r="AC1084" s="28"/>
      <c r="AD1084" s="5"/>
      <c r="AE1084" s="14"/>
      <c r="AF1084" s="5"/>
      <c r="AG1084" s="7"/>
    </row>
    <row r="1085" spans="1:33" s="54" customFormat="1">
      <c r="A1085" s="8" t="s">
        <v>6581</v>
      </c>
      <c r="B1085" s="8" t="s">
        <v>1389</v>
      </c>
      <c r="C1085" s="9" t="s">
        <v>58</v>
      </c>
      <c r="D1085" s="185" t="s">
        <v>5388</v>
      </c>
      <c r="E1085" s="188" t="s">
        <v>5389</v>
      </c>
      <c r="F1085" s="9" t="s">
        <v>88</v>
      </c>
      <c r="G1085" s="9" t="s">
        <v>147</v>
      </c>
      <c r="H1085" s="10">
        <v>0</v>
      </c>
      <c r="I1085" s="11">
        <v>13</v>
      </c>
      <c r="J1085" s="24">
        <v>0</v>
      </c>
      <c r="K1085" s="12"/>
      <c r="L1085" s="14">
        <v>0</v>
      </c>
      <c r="M1085" s="14"/>
      <c r="N1085" s="21">
        <v>0</v>
      </c>
      <c r="O1085" s="14"/>
      <c r="P1085" s="21">
        <v>32963</v>
      </c>
      <c r="Q1085" s="14"/>
      <c r="R1085" s="21">
        <v>0</v>
      </c>
      <c r="S1085" s="14"/>
      <c r="T1085" s="21">
        <v>131852</v>
      </c>
      <c r="U1085" s="14"/>
      <c r="V1085" s="22">
        <v>164815</v>
      </c>
      <c r="W1085" s="14"/>
      <c r="X1085" s="5" t="str">
        <f t="shared" si="16"/>
        <v>No</v>
      </c>
      <c r="Y1085" s="14"/>
      <c r="Z1085" s="5"/>
      <c r="AA1085" s="14"/>
      <c r="AB1085" s="5"/>
      <c r="AC1085" s="28"/>
      <c r="AD1085" s="5"/>
      <c r="AE1085" s="14"/>
      <c r="AF1085" s="5"/>
      <c r="AG1085" s="7"/>
    </row>
    <row r="1086" spans="1:33" s="54" customFormat="1">
      <c r="A1086" s="8" t="s">
        <v>1368</v>
      </c>
      <c r="B1086" s="8" t="s">
        <v>1369</v>
      </c>
      <c r="C1086" s="9" t="s">
        <v>50</v>
      </c>
      <c r="D1086" s="185">
        <v>4045</v>
      </c>
      <c r="E1086" s="188">
        <v>40045</v>
      </c>
      <c r="F1086" s="9" t="s">
        <v>88</v>
      </c>
      <c r="G1086" s="9" t="s">
        <v>5756</v>
      </c>
      <c r="H1086" s="10">
        <v>139114</v>
      </c>
      <c r="I1086" s="11">
        <v>12</v>
      </c>
      <c r="J1086" s="24">
        <v>0</v>
      </c>
      <c r="K1086" s="12"/>
      <c r="L1086" s="14">
        <v>0</v>
      </c>
      <c r="M1086" s="14"/>
      <c r="N1086" s="21">
        <v>0</v>
      </c>
      <c r="O1086" s="14"/>
      <c r="P1086" s="21">
        <v>196874</v>
      </c>
      <c r="Q1086" s="14"/>
      <c r="R1086" s="21">
        <v>0</v>
      </c>
      <c r="S1086" s="14"/>
      <c r="T1086" s="21">
        <v>1080526</v>
      </c>
      <c r="U1086" s="14"/>
      <c r="V1086" s="22">
        <v>1277400</v>
      </c>
      <c r="W1086" s="14"/>
      <c r="X1086" s="5" t="str">
        <f t="shared" si="16"/>
        <v>No</v>
      </c>
      <c r="Y1086" s="14"/>
      <c r="Z1086" s="5"/>
      <c r="AA1086" s="14"/>
      <c r="AB1086" s="5"/>
      <c r="AC1086" s="28"/>
      <c r="AD1086" s="5"/>
      <c r="AE1086" s="14"/>
      <c r="AF1086" s="5"/>
      <c r="AG1086" s="7"/>
    </row>
    <row r="1087" spans="1:33" s="54" customFormat="1">
      <c r="A1087" s="8" t="s">
        <v>1704</v>
      </c>
      <c r="B1087" s="8" t="s">
        <v>1162</v>
      </c>
      <c r="C1087" s="9" t="s">
        <v>42</v>
      </c>
      <c r="D1087" s="185">
        <v>2137</v>
      </c>
      <c r="E1087" s="188">
        <v>20137</v>
      </c>
      <c r="F1087" s="9" t="s">
        <v>113</v>
      </c>
      <c r="G1087" s="9" t="s">
        <v>84</v>
      </c>
      <c r="H1087" s="10">
        <v>423566</v>
      </c>
      <c r="I1087" s="11">
        <v>12</v>
      </c>
      <c r="J1087" s="24">
        <v>123514</v>
      </c>
      <c r="K1087" s="12"/>
      <c r="L1087" s="14">
        <v>0</v>
      </c>
      <c r="M1087" s="14"/>
      <c r="N1087" s="21">
        <v>0</v>
      </c>
      <c r="O1087" s="14"/>
      <c r="P1087" s="21">
        <v>0</v>
      </c>
      <c r="Q1087" s="14"/>
      <c r="R1087" s="21">
        <v>0</v>
      </c>
      <c r="S1087" s="14"/>
      <c r="T1087" s="21">
        <v>0</v>
      </c>
      <c r="U1087" s="14"/>
      <c r="V1087" s="22">
        <v>123514</v>
      </c>
      <c r="W1087" s="14"/>
      <c r="X1087" s="5" t="str">
        <f t="shared" si="16"/>
        <v>No</v>
      </c>
      <c r="Y1087" s="14"/>
      <c r="Z1087" s="5"/>
      <c r="AA1087" s="14"/>
      <c r="AB1087" s="5"/>
      <c r="AC1087" s="28"/>
      <c r="AD1087" s="5"/>
      <c r="AE1087" s="14"/>
      <c r="AF1087" s="5"/>
      <c r="AG1087" s="7"/>
    </row>
    <row r="1088" spans="1:33" s="54" customFormat="1">
      <c r="A1088" s="8" t="s">
        <v>1194</v>
      </c>
      <c r="B1088" s="8" t="s">
        <v>1195</v>
      </c>
      <c r="C1088" s="9" t="s">
        <v>235</v>
      </c>
      <c r="D1088" s="185">
        <v>4220</v>
      </c>
      <c r="E1088" s="188">
        <v>40220</v>
      </c>
      <c r="F1088" s="9" t="s">
        <v>83</v>
      </c>
      <c r="G1088" s="9" t="s">
        <v>5756</v>
      </c>
      <c r="H1088" s="10">
        <v>117798</v>
      </c>
      <c r="I1088" s="11">
        <v>12</v>
      </c>
      <c r="J1088" s="24">
        <v>0</v>
      </c>
      <c r="K1088" s="12"/>
      <c r="L1088" s="14">
        <v>0</v>
      </c>
      <c r="M1088" s="14"/>
      <c r="N1088" s="21">
        <v>0</v>
      </c>
      <c r="O1088" s="14"/>
      <c r="P1088" s="21">
        <v>0</v>
      </c>
      <c r="Q1088" s="14"/>
      <c r="R1088" s="21">
        <v>0</v>
      </c>
      <c r="S1088" s="14"/>
      <c r="T1088" s="21">
        <v>0</v>
      </c>
      <c r="U1088" s="14"/>
      <c r="V1088" s="22">
        <v>0</v>
      </c>
      <c r="W1088" s="14"/>
      <c r="X1088" s="5" t="str">
        <f t="shared" si="16"/>
        <v>No</v>
      </c>
      <c r="Y1088" s="14"/>
      <c r="Z1088" s="5"/>
      <c r="AA1088" s="14"/>
      <c r="AB1088" s="5"/>
      <c r="AC1088" s="28"/>
      <c r="AD1088" s="5"/>
      <c r="AE1088" s="14"/>
      <c r="AF1088" s="5"/>
      <c r="AG1088" s="7"/>
    </row>
    <row r="1089" spans="1:33" s="54" customFormat="1">
      <c r="A1089" s="8" t="s">
        <v>2910</v>
      </c>
      <c r="B1089" s="8" t="s">
        <v>2911</v>
      </c>
      <c r="C1089" s="9" t="s">
        <v>124</v>
      </c>
      <c r="D1089" s="185" t="s">
        <v>2912</v>
      </c>
      <c r="E1089" s="188">
        <v>60196</v>
      </c>
      <c r="F1089" s="9" t="s">
        <v>1320</v>
      </c>
      <c r="G1089" s="9" t="s">
        <v>5756</v>
      </c>
      <c r="H1089" s="10">
        <v>67629</v>
      </c>
      <c r="I1089" s="11">
        <v>12</v>
      </c>
      <c r="J1089" s="24">
        <v>0</v>
      </c>
      <c r="K1089" s="12"/>
      <c r="L1089" s="14">
        <v>52426</v>
      </c>
      <c r="M1089" s="14"/>
      <c r="N1089" s="21">
        <v>0</v>
      </c>
      <c r="O1089" s="14"/>
      <c r="P1089" s="21">
        <v>17224</v>
      </c>
      <c r="Q1089" s="14"/>
      <c r="R1089" s="21">
        <v>0</v>
      </c>
      <c r="S1089" s="14"/>
      <c r="T1089" s="21">
        <v>201192</v>
      </c>
      <c r="U1089" s="14"/>
      <c r="V1089" s="22">
        <v>270842</v>
      </c>
      <c r="W1089" s="14"/>
      <c r="X1089" s="5" t="str">
        <f t="shared" si="16"/>
        <v>No</v>
      </c>
      <c r="Y1089" s="14"/>
      <c r="Z1089" s="5"/>
      <c r="AA1089" s="14"/>
      <c r="AB1089" s="5"/>
      <c r="AC1089" s="28"/>
      <c r="AD1089" s="5"/>
      <c r="AE1089" s="14"/>
      <c r="AF1089" s="5"/>
      <c r="AG1089" s="7"/>
    </row>
    <row r="1090" spans="1:33" s="54" customFormat="1">
      <c r="A1090" s="8" t="s">
        <v>4324</v>
      </c>
      <c r="B1090" s="8" t="s">
        <v>4325</v>
      </c>
      <c r="C1090" s="9" t="s">
        <v>235</v>
      </c>
      <c r="D1090" s="185" t="s">
        <v>4326</v>
      </c>
      <c r="E1090" s="188" t="s">
        <v>4327</v>
      </c>
      <c r="F1090" s="9" t="s">
        <v>157</v>
      </c>
      <c r="G1090" s="9" t="s">
        <v>147</v>
      </c>
      <c r="H1090" s="10">
        <v>0</v>
      </c>
      <c r="I1090" s="11">
        <v>12</v>
      </c>
      <c r="J1090" s="24">
        <v>0</v>
      </c>
      <c r="K1090" s="12"/>
      <c r="L1090" s="14">
        <v>0</v>
      </c>
      <c r="M1090" s="14"/>
      <c r="N1090" s="21">
        <v>0</v>
      </c>
      <c r="O1090" s="14"/>
      <c r="P1090" s="21">
        <v>5904</v>
      </c>
      <c r="Q1090" s="14"/>
      <c r="R1090" s="21">
        <v>18200</v>
      </c>
      <c r="S1090" s="14"/>
      <c r="T1090" s="21">
        <v>47212</v>
      </c>
      <c r="U1090" s="14"/>
      <c r="V1090" s="22">
        <v>71316</v>
      </c>
      <c r="W1090" s="14"/>
      <c r="X1090" s="5" t="str">
        <f t="shared" si="16"/>
        <v>No</v>
      </c>
      <c r="Y1090" s="14"/>
      <c r="Z1090" s="5"/>
      <c r="AA1090" s="14"/>
      <c r="AB1090" s="5"/>
      <c r="AC1090" s="28"/>
      <c r="AD1090" s="5"/>
      <c r="AE1090" s="14"/>
      <c r="AF1090" s="5"/>
      <c r="AG1090" s="7"/>
    </row>
    <row r="1091" spans="1:33" s="54" customFormat="1">
      <c r="A1091" s="8" t="s">
        <v>2359</v>
      </c>
      <c r="B1091" s="8" t="s">
        <v>212</v>
      </c>
      <c r="C1091" s="9" t="s">
        <v>235</v>
      </c>
      <c r="D1091" s="185">
        <v>4223</v>
      </c>
      <c r="E1091" s="188">
        <v>40223</v>
      </c>
      <c r="F1091" s="9" t="s">
        <v>83</v>
      </c>
      <c r="G1091" s="9" t="s">
        <v>5756</v>
      </c>
      <c r="H1091" s="10">
        <v>310282</v>
      </c>
      <c r="I1091" s="11">
        <v>12</v>
      </c>
      <c r="J1091" s="24">
        <v>0</v>
      </c>
      <c r="K1091" s="12"/>
      <c r="L1091" s="14">
        <v>0</v>
      </c>
      <c r="M1091" s="14"/>
      <c r="N1091" s="21">
        <v>0</v>
      </c>
      <c r="O1091" s="14"/>
      <c r="P1091" s="21">
        <v>0</v>
      </c>
      <c r="Q1091" s="14"/>
      <c r="R1091" s="21">
        <v>0</v>
      </c>
      <c r="S1091" s="14"/>
      <c r="T1091" s="21">
        <v>0</v>
      </c>
      <c r="U1091" s="14"/>
      <c r="V1091" s="22">
        <v>0</v>
      </c>
      <c r="W1091" s="14"/>
      <c r="X1091" s="5" t="str">
        <f t="shared" ref="X1091:X1154" si="17">IF(W1091&amp;U1091&amp;S1091&amp;Q1091&amp;O1091&amp;M1091&amp;K1091&lt;&gt;"","Yes","No")</f>
        <v>No</v>
      </c>
      <c r="Y1091" s="14"/>
      <c r="Z1091" s="5"/>
      <c r="AA1091" s="14"/>
      <c r="AB1091" s="5"/>
      <c r="AC1091" s="28"/>
      <c r="AD1091" s="5"/>
      <c r="AE1091" s="14"/>
      <c r="AF1091" s="5"/>
      <c r="AG1091" s="7"/>
    </row>
    <row r="1092" spans="1:33" s="54" customFormat="1">
      <c r="A1092" s="8" t="s">
        <v>472</v>
      </c>
      <c r="B1092" s="8" t="s">
        <v>473</v>
      </c>
      <c r="C1092" s="9" t="s">
        <v>238</v>
      </c>
      <c r="D1092" s="185">
        <v>1042</v>
      </c>
      <c r="E1092" s="188">
        <v>10042</v>
      </c>
      <c r="F1092" s="9" t="s">
        <v>88</v>
      </c>
      <c r="G1092" s="9" t="s">
        <v>84</v>
      </c>
      <c r="H1092" s="10">
        <v>923311</v>
      </c>
      <c r="I1092" s="11">
        <v>12</v>
      </c>
      <c r="J1092" s="24">
        <v>0</v>
      </c>
      <c r="K1092" s="12"/>
      <c r="L1092" s="14">
        <v>0</v>
      </c>
      <c r="M1092" s="14"/>
      <c r="N1092" s="21">
        <v>0</v>
      </c>
      <c r="O1092" s="14"/>
      <c r="P1092" s="21">
        <v>0</v>
      </c>
      <c r="Q1092" s="14"/>
      <c r="R1092" s="21">
        <v>1204903</v>
      </c>
      <c r="S1092" s="14"/>
      <c r="T1092" s="21">
        <v>4819610</v>
      </c>
      <c r="U1092" s="14"/>
      <c r="V1092" s="22">
        <v>6024513</v>
      </c>
      <c r="W1092" s="14"/>
      <c r="X1092" s="5" t="str">
        <f t="shared" si="17"/>
        <v>No</v>
      </c>
      <c r="Y1092" s="14"/>
      <c r="Z1092" s="5"/>
      <c r="AA1092" s="14"/>
      <c r="AB1092" s="5"/>
      <c r="AC1092" s="28"/>
      <c r="AD1092" s="5"/>
      <c r="AE1092" s="14"/>
      <c r="AF1092" s="5"/>
      <c r="AG1092" s="7"/>
    </row>
    <row r="1093" spans="1:33" s="54" customFormat="1">
      <c r="A1093" s="8" t="s">
        <v>5661</v>
      </c>
      <c r="B1093" s="8" t="s">
        <v>1996</v>
      </c>
      <c r="C1093" s="9" t="s">
        <v>254</v>
      </c>
      <c r="D1093" s="185" t="s">
        <v>5662</v>
      </c>
      <c r="E1093" s="188" t="s">
        <v>5663</v>
      </c>
      <c r="F1093" s="9" t="s">
        <v>157</v>
      </c>
      <c r="G1093" s="9" t="s">
        <v>147</v>
      </c>
      <c r="H1093" s="10">
        <v>0</v>
      </c>
      <c r="I1093" s="11">
        <v>12</v>
      </c>
      <c r="J1093" s="24">
        <v>0</v>
      </c>
      <c r="K1093" s="12"/>
      <c r="L1093" s="14">
        <v>0</v>
      </c>
      <c r="M1093" s="14"/>
      <c r="N1093" s="21">
        <v>0</v>
      </c>
      <c r="O1093" s="14"/>
      <c r="P1093" s="21">
        <v>13048</v>
      </c>
      <c r="Q1093" s="14"/>
      <c r="R1093" s="21">
        <v>0</v>
      </c>
      <c r="S1093" s="14"/>
      <c r="T1093" s="21">
        <v>52192</v>
      </c>
      <c r="U1093" s="14"/>
      <c r="V1093" s="22">
        <v>65240</v>
      </c>
      <c r="W1093" s="14"/>
      <c r="X1093" s="5" t="str">
        <f t="shared" si="17"/>
        <v>No</v>
      </c>
      <c r="Y1093" s="14"/>
      <c r="Z1093" s="5"/>
      <c r="AA1093" s="14"/>
      <c r="AB1093" s="5"/>
      <c r="AC1093" s="28"/>
      <c r="AD1093" s="5"/>
      <c r="AE1093" s="14"/>
      <c r="AF1093" s="5"/>
      <c r="AG1093" s="7"/>
    </row>
    <row r="1094" spans="1:33" s="54" customFormat="1">
      <c r="A1094" s="8" t="s">
        <v>701</v>
      </c>
      <c r="B1094" s="8" t="s">
        <v>702</v>
      </c>
      <c r="C1094" s="9" t="s">
        <v>171</v>
      </c>
      <c r="D1094" s="185">
        <v>4146</v>
      </c>
      <c r="E1094" s="188">
        <v>40146</v>
      </c>
      <c r="F1094" s="9" t="s">
        <v>83</v>
      </c>
      <c r="G1094" s="9" t="s">
        <v>5756</v>
      </c>
      <c r="H1094" s="10">
        <v>148220</v>
      </c>
      <c r="I1094" s="11">
        <v>12</v>
      </c>
      <c r="J1094" s="24">
        <v>0</v>
      </c>
      <c r="K1094" s="12"/>
      <c r="L1094" s="14">
        <v>19830</v>
      </c>
      <c r="M1094" s="14"/>
      <c r="N1094" s="21">
        <v>0</v>
      </c>
      <c r="O1094" s="14"/>
      <c r="P1094" s="21">
        <v>9286</v>
      </c>
      <c r="Q1094" s="14"/>
      <c r="R1094" s="21">
        <v>0</v>
      </c>
      <c r="S1094" s="14"/>
      <c r="T1094" s="21">
        <v>1321012</v>
      </c>
      <c r="U1094" s="14"/>
      <c r="V1094" s="22">
        <v>1350128</v>
      </c>
      <c r="W1094" s="14"/>
      <c r="X1094" s="5" t="str">
        <f t="shared" si="17"/>
        <v>No</v>
      </c>
      <c r="Y1094" s="14"/>
      <c r="Z1094" s="5"/>
      <c r="AA1094" s="14"/>
      <c r="AB1094" s="5"/>
      <c r="AC1094" s="28"/>
      <c r="AD1094" s="5"/>
      <c r="AE1094" s="14"/>
      <c r="AF1094" s="5"/>
      <c r="AG1094" s="7"/>
    </row>
    <row r="1095" spans="1:33" s="54" customFormat="1">
      <c r="A1095" s="8" t="s">
        <v>1094</v>
      </c>
      <c r="B1095" s="8" t="s">
        <v>1095</v>
      </c>
      <c r="C1095" s="9" t="s">
        <v>91</v>
      </c>
      <c r="D1095" s="185">
        <v>9198</v>
      </c>
      <c r="E1095" s="188">
        <v>90198</v>
      </c>
      <c r="F1095" s="9" t="s">
        <v>83</v>
      </c>
      <c r="G1095" s="9" t="s">
        <v>5756</v>
      </c>
      <c r="H1095" s="10">
        <v>70272</v>
      </c>
      <c r="I1095" s="11">
        <v>12</v>
      </c>
      <c r="J1095" s="24">
        <v>0</v>
      </c>
      <c r="K1095" s="12"/>
      <c r="L1095" s="14">
        <v>0</v>
      </c>
      <c r="M1095" s="14"/>
      <c r="N1095" s="21">
        <v>0</v>
      </c>
      <c r="O1095" s="14"/>
      <c r="P1095" s="21">
        <v>16763</v>
      </c>
      <c r="Q1095" s="14"/>
      <c r="R1095" s="21">
        <v>0</v>
      </c>
      <c r="S1095" s="14"/>
      <c r="T1095" s="21">
        <v>67051</v>
      </c>
      <c r="U1095" s="14"/>
      <c r="V1095" s="22">
        <v>83814</v>
      </c>
      <c r="W1095" s="14"/>
      <c r="X1095" s="5" t="str">
        <f t="shared" si="17"/>
        <v>No</v>
      </c>
      <c r="Y1095" s="14"/>
      <c r="Z1095" s="5"/>
      <c r="AA1095" s="14"/>
      <c r="AB1095" s="5"/>
      <c r="AC1095" s="28"/>
      <c r="AD1095" s="5"/>
      <c r="AE1095" s="14"/>
      <c r="AF1095" s="5"/>
      <c r="AG1095" s="7"/>
    </row>
    <row r="1096" spans="1:33" s="54" customFormat="1">
      <c r="A1096" s="8" t="s">
        <v>1862</v>
      </c>
      <c r="B1096" s="8" t="s">
        <v>1863</v>
      </c>
      <c r="C1096" s="9" t="s">
        <v>265</v>
      </c>
      <c r="D1096" s="185" t="s">
        <v>1864</v>
      </c>
      <c r="E1096" s="188" t="s">
        <v>1865</v>
      </c>
      <c r="F1096" s="9" t="s">
        <v>88</v>
      </c>
      <c r="G1096" s="9" t="s">
        <v>147</v>
      </c>
      <c r="H1096" s="10">
        <v>0</v>
      </c>
      <c r="I1096" s="11">
        <v>12</v>
      </c>
      <c r="J1096" s="24">
        <v>0</v>
      </c>
      <c r="K1096" s="12"/>
      <c r="L1096" s="14">
        <v>0</v>
      </c>
      <c r="M1096" s="14"/>
      <c r="N1096" s="21">
        <v>0</v>
      </c>
      <c r="O1096" s="14"/>
      <c r="P1096" s="21">
        <v>45244</v>
      </c>
      <c r="Q1096" s="14"/>
      <c r="R1096" s="21">
        <v>0</v>
      </c>
      <c r="S1096" s="14"/>
      <c r="T1096" s="21">
        <v>21000</v>
      </c>
      <c r="U1096" s="14"/>
      <c r="V1096" s="22">
        <v>66244</v>
      </c>
      <c r="W1096" s="14"/>
      <c r="X1096" s="5" t="str">
        <f t="shared" si="17"/>
        <v>No</v>
      </c>
      <c r="Y1096" s="14"/>
      <c r="Z1096" s="5"/>
      <c r="AA1096" s="14"/>
      <c r="AB1096" s="5"/>
      <c r="AC1096" s="28"/>
      <c r="AD1096" s="5"/>
      <c r="AE1096" s="14"/>
      <c r="AF1096" s="5"/>
      <c r="AG1096" s="7"/>
    </row>
    <row r="1097" spans="1:33" s="54" customFormat="1">
      <c r="A1097" s="8" t="s">
        <v>1561</v>
      </c>
      <c r="B1097" s="8" t="s">
        <v>957</v>
      </c>
      <c r="C1097" s="9" t="s">
        <v>178</v>
      </c>
      <c r="D1097" s="185" t="s">
        <v>1562</v>
      </c>
      <c r="E1097" s="188" t="s">
        <v>1563</v>
      </c>
      <c r="F1097" s="9" t="s">
        <v>83</v>
      </c>
      <c r="G1097" s="9" t="s">
        <v>147</v>
      </c>
      <c r="H1097" s="10">
        <v>0</v>
      </c>
      <c r="I1097" s="11">
        <v>12</v>
      </c>
      <c r="J1097" s="24">
        <v>0</v>
      </c>
      <c r="K1097" s="12"/>
      <c r="L1097" s="14">
        <v>0</v>
      </c>
      <c r="M1097" s="14"/>
      <c r="N1097" s="21">
        <v>0</v>
      </c>
      <c r="O1097" s="14"/>
      <c r="P1097" s="21">
        <v>0</v>
      </c>
      <c r="Q1097" s="14"/>
      <c r="R1097" s="21">
        <v>0</v>
      </c>
      <c r="S1097" s="14"/>
      <c r="T1097" s="21">
        <v>0</v>
      </c>
      <c r="U1097" s="14"/>
      <c r="V1097" s="22">
        <v>0</v>
      </c>
      <c r="W1097" s="14"/>
      <c r="X1097" s="5" t="str">
        <f t="shared" si="17"/>
        <v>No</v>
      </c>
      <c r="Y1097" s="14"/>
      <c r="Z1097" s="5"/>
      <c r="AA1097" s="14"/>
      <c r="AB1097" s="5"/>
      <c r="AC1097" s="28"/>
      <c r="AD1097" s="5"/>
      <c r="AE1097" s="14"/>
      <c r="AF1097" s="5"/>
      <c r="AG1097" s="7"/>
    </row>
    <row r="1098" spans="1:33" s="54" customFormat="1">
      <c r="A1098" s="8" t="s">
        <v>6584</v>
      </c>
      <c r="B1098" s="8" t="s">
        <v>5603</v>
      </c>
      <c r="C1098" s="9" t="s">
        <v>254</v>
      </c>
      <c r="D1098" s="185" t="s">
        <v>5604</v>
      </c>
      <c r="E1098" s="188" t="s">
        <v>5605</v>
      </c>
      <c r="F1098" s="9" t="s">
        <v>83</v>
      </c>
      <c r="G1098" s="9" t="s">
        <v>147</v>
      </c>
      <c r="H1098" s="10">
        <v>0</v>
      </c>
      <c r="I1098" s="11">
        <v>12</v>
      </c>
      <c r="J1098" s="24">
        <v>0</v>
      </c>
      <c r="K1098" s="12"/>
      <c r="L1098" s="14">
        <v>0</v>
      </c>
      <c r="M1098" s="14"/>
      <c r="N1098" s="21">
        <v>0</v>
      </c>
      <c r="O1098" s="14"/>
      <c r="P1098" s="21">
        <v>8469</v>
      </c>
      <c r="Q1098" s="14"/>
      <c r="R1098" s="21">
        <v>0</v>
      </c>
      <c r="S1098" s="14"/>
      <c r="T1098" s="21">
        <v>54641</v>
      </c>
      <c r="U1098" s="14"/>
      <c r="V1098" s="22">
        <v>63110</v>
      </c>
      <c r="W1098" s="14"/>
      <c r="X1098" s="5" t="str">
        <f t="shared" si="17"/>
        <v>No</v>
      </c>
      <c r="Y1098" s="14"/>
      <c r="Z1098" s="5"/>
      <c r="AA1098" s="14"/>
      <c r="AB1098" s="5"/>
      <c r="AC1098" s="28"/>
      <c r="AD1098" s="5"/>
      <c r="AE1098" s="14"/>
      <c r="AF1098" s="5"/>
      <c r="AG1098" s="7"/>
    </row>
    <row r="1099" spans="1:33" s="54" customFormat="1">
      <c r="A1099" s="8" t="s">
        <v>1667</v>
      </c>
      <c r="B1099" s="8" t="s">
        <v>1668</v>
      </c>
      <c r="C1099" s="9" t="s">
        <v>178</v>
      </c>
      <c r="D1099" s="185" t="s">
        <v>1669</v>
      </c>
      <c r="E1099" s="188" t="s">
        <v>1670</v>
      </c>
      <c r="F1099" s="9" t="s">
        <v>83</v>
      </c>
      <c r="G1099" s="9" t="s">
        <v>147</v>
      </c>
      <c r="H1099" s="10">
        <v>0</v>
      </c>
      <c r="I1099" s="11">
        <v>12</v>
      </c>
      <c r="J1099" s="24">
        <v>0</v>
      </c>
      <c r="K1099" s="12"/>
      <c r="L1099" s="14">
        <v>0</v>
      </c>
      <c r="M1099" s="14"/>
      <c r="N1099" s="21">
        <v>0</v>
      </c>
      <c r="O1099" s="14"/>
      <c r="P1099" s="21">
        <v>0</v>
      </c>
      <c r="Q1099" s="14"/>
      <c r="R1099" s="21">
        <v>2294</v>
      </c>
      <c r="S1099" s="14"/>
      <c r="T1099" s="21">
        <v>9178</v>
      </c>
      <c r="U1099" s="14"/>
      <c r="V1099" s="22">
        <v>11472</v>
      </c>
      <c r="W1099" s="14"/>
      <c r="X1099" s="5" t="str">
        <f t="shared" si="17"/>
        <v>No</v>
      </c>
      <c r="Y1099" s="14"/>
      <c r="Z1099" s="5"/>
      <c r="AA1099" s="14"/>
      <c r="AB1099" s="5"/>
      <c r="AC1099" s="28"/>
      <c r="AD1099" s="5"/>
      <c r="AE1099" s="14"/>
      <c r="AF1099" s="5"/>
      <c r="AG1099" s="7"/>
    </row>
    <row r="1100" spans="1:33" s="54" customFormat="1">
      <c r="A1100" s="8" t="s">
        <v>4242</v>
      </c>
      <c r="B1100" s="8" t="s">
        <v>4243</v>
      </c>
      <c r="C1100" s="9" t="s">
        <v>235</v>
      </c>
      <c r="D1100" s="185" t="s">
        <v>4244</v>
      </c>
      <c r="E1100" s="188" t="s">
        <v>4245</v>
      </c>
      <c r="F1100" s="9" t="s">
        <v>83</v>
      </c>
      <c r="G1100" s="9" t="s">
        <v>147</v>
      </c>
      <c r="H1100" s="10">
        <v>0</v>
      </c>
      <c r="I1100" s="11">
        <v>12</v>
      </c>
      <c r="J1100" s="24">
        <v>0</v>
      </c>
      <c r="K1100" s="12"/>
      <c r="L1100" s="14">
        <v>0</v>
      </c>
      <c r="M1100" s="14"/>
      <c r="N1100" s="21">
        <v>0</v>
      </c>
      <c r="O1100" s="14"/>
      <c r="P1100" s="21">
        <v>1331</v>
      </c>
      <c r="Q1100" s="14"/>
      <c r="R1100" s="21">
        <v>2903</v>
      </c>
      <c r="S1100" s="14"/>
      <c r="T1100" s="21">
        <v>23227</v>
      </c>
      <c r="U1100" s="14"/>
      <c r="V1100" s="22">
        <v>27461</v>
      </c>
      <c r="W1100" s="14"/>
      <c r="X1100" s="5" t="str">
        <f t="shared" si="17"/>
        <v>No</v>
      </c>
      <c r="Y1100" s="14"/>
      <c r="Z1100" s="5"/>
      <c r="AA1100" s="14"/>
      <c r="AB1100" s="5"/>
      <c r="AC1100" s="28"/>
      <c r="AD1100" s="5"/>
      <c r="AE1100" s="14"/>
      <c r="AF1100" s="5"/>
      <c r="AG1100" s="7"/>
    </row>
    <row r="1101" spans="1:33" s="54" customFormat="1">
      <c r="A1101" s="8" t="s">
        <v>3307</v>
      </c>
      <c r="B1101" s="8" t="s">
        <v>2766</v>
      </c>
      <c r="C1101" s="9" t="s">
        <v>555</v>
      </c>
      <c r="D1101" s="185" t="s">
        <v>3308</v>
      </c>
      <c r="E1101" s="188" t="s">
        <v>3309</v>
      </c>
      <c r="F1101" s="9" t="s">
        <v>83</v>
      </c>
      <c r="G1101" s="9" t="s">
        <v>147</v>
      </c>
      <c r="H1101" s="10">
        <v>0</v>
      </c>
      <c r="I1101" s="11">
        <v>12</v>
      </c>
      <c r="J1101" s="24">
        <v>0</v>
      </c>
      <c r="K1101" s="12"/>
      <c r="L1101" s="14">
        <v>0</v>
      </c>
      <c r="M1101" s="14"/>
      <c r="N1101" s="21">
        <v>0</v>
      </c>
      <c r="O1101" s="14"/>
      <c r="P1101" s="21">
        <v>0</v>
      </c>
      <c r="Q1101" s="14"/>
      <c r="R1101" s="21">
        <v>0</v>
      </c>
      <c r="S1101" s="14"/>
      <c r="T1101" s="21">
        <v>0</v>
      </c>
      <c r="U1101" s="14"/>
      <c r="V1101" s="22">
        <v>0</v>
      </c>
      <c r="W1101" s="14"/>
      <c r="X1101" s="5" t="str">
        <f t="shared" si="17"/>
        <v>No</v>
      </c>
      <c r="Y1101" s="14"/>
      <c r="Z1101" s="5"/>
      <c r="AA1101" s="14"/>
      <c r="AB1101" s="5"/>
      <c r="AC1101" s="28"/>
      <c r="AD1101" s="5"/>
      <c r="AE1101" s="14"/>
      <c r="AF1101" s="5"/>
      <c r="AG1101" s="7"/>
    </row>
    <row r="1102" spans="1:33" s="54" customFormat="1">
      <c r="A1102" s="8" t="s">
        <v>4304</v>
      </c>
      <c r="B1102" s="8" t="s">
        <v>4305</v>
      </c>
      <c r="C1102" s="9" t="s">
        <v>235</v>
      </c>
      <c r="D1102" s="185" t="s">
        <v>4306</v>
      </c>
      <c r="E1102" s="188" t="s">
        <v>4307</v>
      </c>
      <c r="F1102" s="9" t="s">
        <v>83</v>
      </c>
      <c r="G1102" s="9" t="s">
        <v>147</v>
      </c>
      <c r="H1102" s="10">
        <v>0</v>
      </c>
      <c r="I1102" s="11">
        <v>12</v>
      </c>
      <c r="J1102" s="24">
        <v>0</v>
      </c>
      <c r="K1102" s="12"/>
      <c r="L1102" s="14">
        <v>0</v>
      </c>
      <c r="M1102" s="14"/>
      <c r="N1102" s="21">
        <v>0</v>
      </c>
      <c r="O1102" s="14"/>
      <c r="P1102" s="21">
        <v>170779</v>
      </c>
      <c r="Q1102" s="14"/>
      <c r="R1102" s="21">
        <v>5981</v>
      </c>
      <c r="S1102" s="14"/>
      <c r="T1102" s="21">
        <v>55448</v>
      </c>
      <c r="U1102" s="14"/>
      <c r="V1102" s="22">
        <v>232208</v>
      </c>
      <c r="W1102" s="14"/>
      <c r="X1102" s="5" t="str">
        <f t="shared" si="17"/>
        <v>No</v>
      </c>
      <c r="Y1102" s="14"/>
      <c r="Z1102" s="5"/>
      <c r="AA1102" s="14"/>
      <c r="AB1102" s="5"/>
      <c r="AC1102" s="28"/>
      <c r="AD1102" s="5"/>
      <c r="AE1102" s="14"/>
      <c r="AF1102" s="5"/>
      <c r="AG1102" s="7"/>
    </row>
    <row r="1103" spans="1:33" s="54" customFormat="1">
      <c r="A1103" s="8" t="s">
        <v>2786</v>
      </c>
      <c r="B1103" s="8" t="s">
        <v>626</v>
      </c>
      <c r="C1103" s="9" t="s">
        <v>210</v>
      </c>
      <c r="D1103" s="185" t="s">
        <v>2787</v>
      </c>
      <c r="E1103" s="188" t="s">
        <v>2788</v>
      </c>
      <c r="F1103" s="9" t="s">
        <v>157</v>
      </c>
      <c r="G1103" s="9" t="s">
        <v>147</v>
      </c>
      <c r="H1103" s="10">
        <v>0</v>
      </c>
      <c r="I1103" s="11">
        <v>12</v>
      </c>
      <c r="J1103" s="24">
        <v>0</v>
      </c>
      <c r="K1103" s="12"/>
      <c r="L1103" s="14">
        <v>0</v>
      </c>
      <c r="M1103" s="14"/>
      <c r="N1103" s="21">
        <v>0</v>
      </c>
      <c r="O1103" s="14"/>
      <c r="P1103" s="21">
        <v>0</v>
      </c>
      <c r="Q1103" s="14"/>
      <c r="R1103" s="21">
        <v>0</v>
      </c>
      <c r="S1103" s="14"/>
      <c r="T1103" s="21">
        <v>0</v>
      </c>
      <c r="U1103" s="14"/>
      <c r="V1103" s="22">
        <v>0</v>
      </c>
      <c r="W1103" s="14"/>
      <c r="X1103" s="5" t="str">
        <f t="shared" si="17"/>
        <v>No</v>
      </c>
      <c r="Y1103" s="14"/>
      <c r="Z1103" s="5"/>
      <c r="AA1103" s="14"/>
      <c r="AB1103" s="5"/>
      <c r="AC1103" s="28"/>
      <c r="AD1103" s="5"/>
      <c r="AE1103" s="14"/>
      <c r="AF1103" s="5"/>
      <c r="AG1103" s="7"/>
    </row>
    <row r="1104" spans="1:33" s="54" customFormat="1">
      <c r="A1104" s="8" t="s">
        <v>4293</v>
      </c>
      <c r="B1104" s="8" t="s">
        <v>4294</v>
      </c>
      <c r="C1104" s="9" t="s">
        <v>235</v>
      </c>
      <c r="D1104" s="185" t="s">
        <v>4295</v>
      </c>
      <c r="E1104" s="188" t="s">
        <v>4296</v>
      </c>
      <c r="F1104" s="9" t="s">
        <v>83</v>
      </c>
      <c r="G1104" s="9" t="s">
        <v>147</v>
      </c>
      <c r="H1104" s="10">
        <v>0</v>
      </c>
      <c r="I1104" s="11">
        <v>12</v>
      </c>
      <c r="J1104" s="24">
        <v>0</v>
      </c>
      <c r="K1104" s="12"/>
      <c r="L1104" s="14">
        <v>10540</v>
      </c>
      <c r="M1104" s="14"/>
      <c r="N1104" s="21">
        <v>0</v>
      </c>
      <c r="O1104" s="14"/>
      <c r="P1104" s="21">
        <v>0</v>
      </c>
      <c r="Q1104" s="14"/>
      <c r="R1104" s="21">
        <v>10540</v>
      </c>
      <c r="S1104" s="14"/>
      <c r="T1104" s="21">
        <v>84320</v>
      </c>
      <c r="U1104" s="14"/>
      <c r="V1104" s="22">
        <v>105400</v>
      </c>
      <c r="W1104" s="14"/>
      <c r="X1104" s="5" t="str">
        <f t="shared" si="17"/>
        <v>No</v>
      </c>
      <c r="Y1104" s="14"/>
      <c r="Z1104" s="5"/>
      <c r="AA1104" s="14"/>
      <c r="AB1104" s="5"/>
      <c r="AC1104" s="28"/>
      <c r="AD1104" s="5"/>
      <c r="AE1104" s="14"/>
      <c r="AF1104" s="5"/>
      <c r="AG1104" s="7"/>
    </row>
    <row r="1105" spans="1:33" s="54" customFormat="1">
      <c r="A1105" s="8" t="s">
        <v>3133</v>
      </c>
      <c r="B1105" s="8" t="s">
        <v>3134</v>
      </c>
      <c r="C1105" s="9" t="s">
        <v>466</v>
      </c>
      <c r="D1105" s="185">
        <v>5199</v>
      </c>
      <c r="E1105" s="188">
        <v>50199</v>
      </c>
      <c r="F1105" s="9" t="s">
        <v>88</v>
      </c>
      <c r="G1105" s="9" t="s">
        <v>84</v>
      </c>
      <c r="H1105" s="10">
        <v>1368035</v>
      </c>
      <c r="I1105" s="11">
        <v>12</v>
      </c>
      <c r="J1105" s="24">
        <v>0</v>
      </c>
      <c r="K1105" s="12"/>
      <c r="L1105" s="14">
        <v>0</v>
      </c>
      <c r="M1105" s="14"/>
      <c r="N1105" s="21">
        <v>0</v>
      </c>
      <c r="O1105" s="14"/>
      <c r="P1105" s="21">
        <v>0</v>
      </c>
      <c r="Q1105" s="14"/>
      <c r="R1105" s="21">
        <v>0</v>
      </c>
      <c r="S1105" s="14"/>
      <c r="T1105" s="21">
        <v>304876</v>
      </c>
      <c r="U1105" s="14"/>
      <c r="V1105" s="22">
        <v>304876</v>
      </c>
      <c r="W1105" s="14"/>
      <c r="X1105" s="5" t="str">
        <f t="shared" si="17"/>
        <v>No</v>
      </c>
      <c r="Y1105" s="14"/>
      <c r="Z1105" s="5"/>
      <c r="AA1105" s="14"/>
      <c r="AB1105" s="5"/>
      <c r="AC1105" s="28"/>
      <c r="AD1105" s="5"/>
      <c r="AE1105" s="14"/>
      <c r="AF1105" s="5"/>
      <c r="AG1105" s="7"/>
    </row>
    <row r="1106" spans="1:33" s="54" customFormat="1">
      <c r="A1106" s="8" t="s">
        <v>2746</v>
      </c>
      <c r="B1106" s="8" t="s">
        <v>2747</v>
      </c>
      <c r="C1106" s="9" t="s">
        <v>65</v>
      </c>
      <c r="D1106" s="185" t="s">
        <v>2748</v>
      </c>
      <c r="E1106" s="188" t="s">
        <v>2749</v>
      </c>
      <c r="F1106" s="9" t="s">
        <v>83</v>
      </c>
      <c r="G1106" s="9" t="s">
        <v>147</v>
      </c>
      <c r="H1106" s="10">
        <v>0</v>
      </c>
      <c r="I1106" s="11">
        <v>12</v>
      </c>
      <c r="J1106" s="24">
        <v>0</v>
      </c>
      <c r="K1106" s="12"/>
      <c r="L1106" s="14">
        <v>0</v>
      </c>
      <c r="M1106" s="14"/>
      <c r="N1106" s="21">
        <v>0</v>
      </c>
      <c r="O1106" s="14"/>
      <c r="P1106" s="21">
        <v>5550</v>
      </c>
      <c r="Q1106" s="14"/>
      <c r="R1106" s="21">
        <v>0</v>
      </c>
      <c r="S1106" s="14"/>
      <c r="T1106" s="21">
        <v>49660</v>
      </c>
      <c r="U1106" s="14"/>
      <c r="V1106" s="22">
        <v>55210</v>
      </c>
      <c r="W1106" s="14"/>
      <c r="X1106" s="5" t="str">
        <f t="shared" si="17"/>
        <v>No</v>
      </c>
      <c r="Y1106" s="14"/>
      <c r="Z1106" s="5"/>
      <c r="AA1106" s="14"/>
      <c r="AB1106" s="5"/>
      <c r="AC1106" s="28"/>
      <c r="AD1106" s="5"/>
      <c r="AE1106" s="14"/>
      <c r="AF1106" s="5"/>
      <c r="AG1106" s="7"/>
    </row>
    <row r="1107" spans="1:33" s="54" customFormat="1">
      <c r="A1107" s="8" t="s">
        <v>709</v>
      </c>
      <c r="B1107" s="8" t="s">
        <v>593</v>
      </c>
      <c r="C1107" s="9" t="s">
        <v>178</v>
      </c>
      <c r="D1107" s="185">
        <v>5207</v>
      </c>
      <c r="E1107" s="188">
        <v>50207</v>
      </c>
      <c r="F1107" s="9" t="s">
        <v>83</v>
      </c>
      <c r="G1107" s="9" t="s">
        <v>5756</v>
      </c>
      <c r="H1107" s="10">
        <v>59014</v>
      </c>
      <c r="I1107" s="11">
        <v>12</v>
      </c>
      <c r="J1107" s="24">
        <v>0</v>
      </c>
      <c r="K1107" s="12"/>
      <c r="L1107" s="14">
        <v>0</v>
      </c>
      <c r="M1107" s="14"/>
      <c r="N1107" s="21">
        <v>0</v>
      </c>
      <c r="O1107" s="14"/>
      <c r="P1107" s="21">
        <v>0</v>
      </c>
      <c r="Q1107" s="14"/>
      <c r="R1107" s="21">
        <v>1799</v>
      </c>
      <c r="S1107" s="14"/>
      <c r="T1107" s="21">
        <v>7195</v>
      </c>
      <c r="U1107" s="14"/>
      <c r="V1107" s="22">
        <v>8994</v>
      </c>
      <c r="W1107" s="14"/>
      <c r="X1107" s="5" t="str">
        <f t="shared" si="17"/>
        <v>No</v>
      </c>
      <c r="Y1107" s="14"/>
      <c r="Z1107" s="5"/>
      <c r="AA1107" s="14"/>
      <c r="AB1107" s="5"/>
      <c r="AC1107" s="28"/>
      <c r="AD1107" s="5"/>
      <c r="AE1107" s="14"/>
      <c r="AF1107" s="5"/>
      <c r="AG1107" s="7"/>
    </row>
    <row r="1108" spans="1:33" s="54" customFormat="1">
      <c r="A1108" s="8" t="s">
        <v>3358</v>
      </c>
      <c r="B1108" s="8" t="s">
        <v>1195</v>
      </c>
      <c r="C1108" s="9" t="s">
        <v>555</v>
      </c>
      <c r="D1108" s="185" t="s">
        <v>3359</v>
      </c>
      <c r="E1108" s="188" t="s">
        <v>3360</v>
      </c>
      <c r="F1108" s="9" t="s">
        <v>83</v>
      </c>
      <c r="G1108" s="9" t="s">
        <v>147</v>
      </c>
      <c r="H1108" s="10">
        <v>0</v>
      </c>
      <c r="I1108" s="11">
        <v>12</v>
      </c>
      <c r="J1108" s="24">
        <v>0</v>
      </c>
      <c r="K1108" s="12"/>
      <c r="L1108" s="14">
        <v>0</v>
      </c>
      <c r="M1108" s="14"/>
      <c r="N1108" s="21">
        <v>0</v>
      </c>
      <c r="O1108" s="14"/>
      <c r="P1108" s="21">
        <v>0</v>
      </c>
      <c r="Q1108" s="14"/>
      <c r="R1108" s="21">
        <v>0</v>
      </c>
      <c r="S1108" s="14"/>
      <c r="T1108" s="21">
        <v>0</v>
      </c>
      <c r="U1108" s="14"/>
      <c r="V1108" s="22">
        <v>0</v>
      </c>
      <c r="W1108" s="14"/>
      <c r="X1108" s="5" t="str">
        <f t="shared" si="17"/>
        <v>No</v>
      </c>
      <c r="Y1108" s="14"/>
      <c r="Z1108" s="5"/>
      <c r="AA1108" s="14"/>
      <c r="AB1108" s="5"/>
      <c r="AC1108" s="28"/>
      <c r="AD1108" s="5"/>
      <c r="AE1108" s="14"/>
      <c r="AF1108" s="5"/>
      <c r="AG1108" s="7"/>
    </row>
    <row r="1109" spans="1:33" s="54" customFormat="1">
      <c r="A1109" s="8" t="s">
        <v>2012</v>
      </c>
      <c r="B1109" s="8" t="s">
        <v>2013</v>
      </c>
      <c r="C1109" s="9" t="s">
        <v>69</v>
      </c>
      <c r="D1109" s="185" t="s">
        <v>2014</v>
      </c>
      <c r="E1109" s="188" t="s">
        <v>2015</v>
      </c>
      <c r="F1109" s="9" t="s">
        <v>157</v>
      </c>
      <c r="G1109" s="9" t="s">
        <v>147</v>
      </c>
      <c r="H1109" s="10">
        <v>0</v>
      </c>
      <c r="I1109" s="11">
        <v>12</v>
      </c>
      <c r="J1109" s="24">
        <v>0</v>
      </c>
      <c r="K1109" s="12"/>
      <c r="L1109" s="14">
        <v>0</v>
      </c>
      <c r="M1109" s="14"/>
      <c r="N1109" s="21">
        <v>0</v>
      </c>
      <c r="O1109" s="14"/>
      <c r="P1109" s="21">
        <v>169</v>
      </c>
      <c r="Q1109" s="14"/>
      <c r="R1109" s="21">
        <v>17624</v>
      </c>
      <c r="S1109" s="14"/>
      <c r="T1109" s="21">
        <v>48000</v>
      </c>
      <c r="U1109" s="14"/>
      <c r="V1109" s="22">
        <v>65793</v>
      </c>
      <c r="W1109" s="14"/>
      <c r="X1109" s="5" t="str">
        <f t="shared" si="17"/>
        <v>No</v>
      </c>
      <c r="Y1109" s="14"/>
      <c r="Z1109" s="5"/>
      <c r="AA1109" s="14"/>
      <c r="AB1109" s="5"/>
      <c r="AC1109" s="28"/>
      <c r="AD1109" s="5"/>
      <c r="AE1109" s="14"/>
      <c r="AF1109" s="5"/>
      <c r="AG1109" s="7"/>
    </row>
    <row r="1110" spans="1:33" s="54" customFormat="1">
      <c r="A1110" s="8" t="s">
        <v>6195</v>
      </c>
      <c r="B1110" s="8" t="s">
        <v>6196</v>
      </c>
      <c r="C1110" s="9" t="s">
        <v>91</v>
      </c>
      <c r="D1110" s="185"/>
      <c r="E1110" s="188">
        <v>90295</v>
      </c>
      <c r="F1110" s="9" t="s">
        <v>83</v>
      </c>
      <c r="G1110" s="9" t="s">
        <v>5756</v>
      </c>
      <c r="H1110" s="10">
        <v>12150996</v>
      </c>
      <c r="I1110" s="11">
        <v>12</v>
      </c>
      <c r="J1110" s="24">
        <v>0</v>
      </c>
      <c r="K1110" s="12"/>
      <c r="L1110" s="14">
        <v>0</v>
      </c>
      <c r="M1110" s="14"/>
      <c r="N1110" s="21">
        <v>0</v>
      </c>
      <c r="O1110" s="14"/>
      <c r="P1110" s="21">
        <v>0</v>
      </c>
      <c r="Q1110" s="14"/>
      <c r="R1110" s="21">
        <v>0</v>
      </c>
      <c r="S1110" s="14"/>
      <c r="T1110" s="21">
        <v>0</v>
      </c>
      <c r="U1110" s="14"/>
      <c r="V1110" s="22">
        <v>0</v>
      </c>
      <c r="W1110" s="14"/>
      <c r="X1110" s="5" t="str">
        <f t="shared" si="17"/>
        <v>No</v>
      </c>
      <c r="Y1110" s="14"/>
      <c r="Z1110" s="5"/>
      <c r="AA1110" s="14"/>
      <c r="AB1110" s="5"/>
      <c r="AC1110" s="28"/>
      <c r="AD1110" s="5"/>
      <c r="AE1110" s="14"/>
      <c r="AF1110" s="5"/>
      <c r="AG1110" s="7"/>
    </row>
    <row r="1111" spans="1:33" s="54" customFormat="1">
      <c r="A1111" s="8" t="s">
        <v>6187</v>
      </c>
      <c r="B1111" s="8" t="s">
        <v>6188</v>
      </c>
      <c r="C1111" s="9" t="s">
        <v>91</v>
      </c>
      <c r="D1111" s="185"/>
      <c r="E1111" s="188">
        <v>90266</v>
      </c>
      <c r="F1111" s="9" t="s">
        <v>83</v>
      </c>
      <c r="G1111" s="9" t="s">
        <v>5756</v>
      </c>
      <c r="H1111" s="10">
        <v>12150996</v>
      </c>
      <c r="I1111" s="11">
        <v>12</v>
      </c>
      <c r="J1111" s="24">
        <v>0</v>
      </c>
      <c r="K1111" s="12"/>
      <c r="L1111" s="14">
        <v>0</v>
      </c>
      <c r="M1111" s="14"/>
      <c r="N1111" s="21">
        <v>0</v>
      </c>
      <c r="O1111" s="14"/>
      <c r="P1111" s="21">
        <v>0</v>
      </c>
      <c r="Q1111" s="14"/>
      <c r="R1111" s="21">
        <v>0</v>
      </c>
      <c r="S1111" s="14"/>
      <c r="T1111" s="21">
        <v>0</v>
      </c>
      <c r="U1111" s="14"/>
      <c r="V1111" s="22">
        <v>0</v>
      </c>
      <c r="W1111" s="14"/>
      <c r="X1111" s="5" t="str">
        <f t="shared" si="17"/>
        <v>No</v>
      </c>
      <c r="Y1111" s="14"/>
      <c r="Z1111" s="5"/>
      <c r="AA1111" s="14"/>
      <c r="AB1111" s="5"/>
      <c r="AC1111" s="28"/>
      <c r="AD1111" s="5"/>
      <c r="AE1111" s="14"/>
      <c r="AF1111" s="5"/>
      <c r="AG1111" s="7"/>
    </row>
    <row r="1112" spans="1:33" s="54" customFormat="1">
      <c r="A1112" s="8" t="s">
        <v>6583</v>
      </c>
      <c r="B1112" s="8" t="s">
        <v>6447</v>
      </c>
      <c r="C1112" s="9" t="s">
        <v>120</v>
      </c>
      <c r="D1112" s="185" t="s">
        <v>5159</v>
      </c>
      <c r="E1112" s="188" t="s">
        <v>5160</v>
      </c>
      <c r="F1112" s="9" t="s">
        <v>83</v>
      </c>
      <c r="G1112" s="9" t="s">
        <v>147</v>
      </c>
      <c r="H1112" s="10">
        <v>0</v>
      </c>
      <c r="I1112" s="11">
        <v>12</v>
      </c>
      <c r="J1112" s="24">
        <v>0</v>
      </c>
      <c r="K1112" s="12"/>
      <c r="L1112" s="14">
        <v>0</v>
      </c>
      <c r="M1112" s="14"/>
      <c r="N1112" s="21">
        <v>0</v>
      </c>
      <c r="O1112" s="14"/>
      <c r="P1112" s="21">
        <v>0</v>
      </c>
      <c r="Q1112" s="14"/>
      <c r="R1112" s="21">
        <v>16000</v>
      </c>
      <c r="S1112" s="14"/>
      <c r="T1112" s="21">
        <v>7396</v>
      </c>
      <c r="U1112" s="14"/>
      <c r="V1112" s="22">
        <v>23396</v>
      </c>
      <c r="W1112" s="14"/>
      <c r="X1112" s="5" t="str">
        <f t="shared" si="17"/>
        <v>No</v>
      </c>
      <c r="Y1112" s="14"/>
      <c r="Z1112" s="5"/>
      <c r="AA1112" s="14"/>
      <c r="AB1112" s="5"/>
      <c r="AC1112" s="28"/>
      <c r="AD1112" s="5"/>
      <c r="AE1112" s="14"/>
      <c r="AF1112" s="5"/>
      <c r="AG1112" s="7"/>
    </row>
    <row r="1113" spans="1:33" s="54" customFormat="1">
      <c r="A1113" s="8" t="s">
        <v>6585</v>
      </c>
      <c r="B1113" s="8" t="s">
        <v>1223</v>
      </c>
      <c r="C1113" s="9" t="s">
        <v>420</v>
      </c>
      <c r="D1113" s="185" t="s">
        <v>1224</v>
      </c>
      <c r="E1113" s="188">
        <v>31</v>
      </c>
      <c r="F1113" s="9" t="s">
        <v>36</v>
      </c>
      <c r="G1113" s="9" t="s">
        <v>5756</v>
      </c>
      <c r="H1113" s="10">
        <v>0</v>
      </c>
      <c r="I1113" s="11">
        <v>12</v>
      </c>
      <c r="J1113" s="24">
        <v>0</v>
      </c>
      <c r="K1113" s="12"/>
      <c r="L1113" s="14">
        <v>0</v>
      </c>
      <c r="M1113" s="14"/>
      <c r="N1113" s="21">
        <v>0</v>
      </c>
      <c r="O1113" s="14"/>
      <c r="P1113" s="21">
        <v>14938</v>
      </c>
      <c r="Q1113" s="14"/>
      <c r="R1113" s="21">
        <v>0</v>
      </c>
      <c r="S1113" s="14"/>
      <c r="T1113" s="21">
        <v>74690</v>
      </c>
      <c r="U1113" s="14"/>
      <c r="V1113" s="22">
        <v>89628</v>
      </c>
      <c r="W1113" s="14"/>
      <c r="X1113" s="5" t="str">
        <f t="shared" si="17"/>
        <v>No</v>
      </c>
      <c r="Y1113" s="14"/>
      <c r="Z1113" s="5"/>
      <c r="AA1113" s="14"/>
      <c r="AB1113" s="5"/>
      <c r="AC1113" s="28"/>
      <c r="AD1113" s="5"/>
      <c r="AE1113" s="14"/>
      <c r="AF1113" s="5"/>
      <c r="AG1113" s="7"/>
    </row>
    <row r="1114" spans="1:33" s="54" customFormat="1">
      <c r="A1114" s="8" t="s">
        <v>5198</v>
      </c>
      <c r="B1114" s="8" t="s">
        <v>5199</v>
      </c>
      <c r="C1114" s="9" t="s">
        <v>168</v>
      </c>
      <c r="D1114" s="185" t="s">
        <v>5200</v>
      </c>
      <c r="E1114" s="188" t="s">
        <v>5201</v>
      </c>
      <c r="F1114" s="9" t="s">
        <v>183</v>
      </c>
      <c r="G1114" s="9" t="s">
        <v>147</v>
      </c>
      <c r="H1114" s="10">
        <v>0</v>
      </c>
      <c r="I1114" s="11">
        <v>12</v>
      </c>
      <c r="J1114" s="24">
        <v>0</v>
      </c>
      <c r="K1114" s="12"/>
      <c r="L1114" s="14">
        <v>0</v>
      </c>
      <c r="M1114" s="14"/>
      <c r="N1114" s="21">
        <v>0</v>
      </c>
      <c r="O1114" s="14"/>
      <c r="P1114" s="21">
        <v>0</v>
      </c>
      <c r="Q1114" s="14"/>
      <c r="R1114" s="21">
        <v>0</v>
      </c>
      <c r="S1114" s="14"/>
      <c r="T1114" s="21">
        <v>157000</v>
      </c>
      <c r="U1114" s="14"/>
      <c r="V1114" s="22">
        <v>157000</v>
      </c>
      <c r="W1114" s="14"/>
      <c r="X1114" s="5" t="str">
        <f t="shared" si="17"/>
        <v>No</v>
      </c>
      <c r="Y1114" s="14"/>
      <c r="Z1114" s="5"/>
      <c r="AA1114" s="14"/>
      <c r="AB1114" s="5"/>
      <c r="AC1114" s="28"/>
      <c r="AD1114" s="5"/>
      <c r="AE1114" s="14"/>
      <c r="AF1114" s="5"/>
      <c r="AG1114" s="7"/>
    </row>
    <row r="1115" spans="1:33" s="54" customFormat="1">
      <c r="A1115" s="8" t="s">
        <v>4328</v>
      </c>
      <c r="B1115" s="8" t="s">
        <v>4329</v>
      </c>
      <c r="C1115" s="9" t="s">
        <v>235</v>
      </c>
      <c r="D1115" s="185" t="s">
        <v>4330</v>
      </c>
      <c r="E1115" s="188" t="s">
        <v>4331</v>
      </c>
      <c r="F1115" s="9" t="s">
        <v>83</v>
      </c>
      <c r="G1115" s="9" t="s">
        <v>147</v>
      </c>
      <c r="H1115" s="10">
        <v>0</v>
      </c>
      <c r="I1115" s="11">
        <v>12</v>
      </c>
      <c r="J1115" s="24">
        <v>0</v>
      </c>
      <c r="K1115" s="12"/>
      <c r="L1115" s="14">
        <v>0</v>
      </c>
      <c r="M1115" s="14"/>
      <c r="N1115" s="21">
        <v>0</v>
      </c>
      <c r="O1115" s="14"/>
      <c r="P1115" s="21">
        <v>30405</v>
      </c>
      <c r="Q1115" s="14"/>
      <c r="R1115" s="21">
        <v>3860</v>
      </c>
      <c r="S1115" s="14"/>
      <c r="T1115" s="21">
        <v>27031</v>
      </c>
      <c r="U1115" s="14"/>
      <c r="V1115" s="22">
        <v>61296</v>
      </c>
      <c r="W1115" s="14"/>
      <c r="X1115" s="5" t="str">
        <f t="shared" si="17"/>
        <v>No</v>
      </c>
      <c r="Y1115" s="14"/>
      <c r="Z1115" s="5"/>
      <c r="AA1115" s="14"/>
      <c r="AB1115" s="5"/>
      <c r="AC1115" s="28"/>
      <c r="AD1115" s="5"/>
      <c r="AE1115" s="14"/>
      <c r="AF1115" s="5"/>
      <c r="AG1115" s="7"/>
    </row>
    <row r="1116" spans="1:33" s="54" customFormat="1">
      <c r="A1116" s="8" t="s">
        <v>5417</v>
      </c>
      <c r="B1116" s="8" t="s">
        <v>5418</v>
      </c>
      <c r="C1116" s="9" t="s">
        <v>58</v>
      </c>
      <c r="D1116" s="185" t="s">
        <v>5419</v>
      </c>
      <c r="E1116" s="188" t="s">
        <v>5420</v>
      </c>
      <c r="F1116" s="9" t="s">
        <v>83</v>
      </c>
      <c r="G1116" s="9" t="s">
        <v>147</v>
      </c>
      <c r="H1116" s="10">
        <v>0</v>
      </c>
      <c r="I1116" s="11">
        <v>12</v>
      </c>
      <c r="J1116" s="24">
        <v>0</v>
      </c>
      <c r="K1116" s="12"/>
      <c r="L1116" s="14">
        <v>0</v>
      </c>
      <c r="M1116" s="14"/>
      <c r="N1116" s="21">
        <v>0</v>
      </c>
      <c r="O1116" s="14"/>
      <c r="P1116" s="21">
        <v>10632</v>
      </c>
      <c r="Q1116" s="14"/>
      <c r="R1116" s="21">
        <v>0</v>
      </c>
      <c r="S1116" s="14"/>
      <c r="T1116" s="21">
        <v>42528</v>
      </c>
      <c r="U1116" s="14"/>
      <c r="V1116" s="22">
        <v>53160</v>
      </c>
      <c r="W1116" s="14"/>
      <c r="X1116" s="5" t="str">
        <f t="shared" si="17"/>
        <v>No</v>
      </c>
      <c r="Y1116" s="14"/>
      <c r="Z1116" s="5"/>
      <c r="AA1116" s="14"/>
      <c r="AB1116" s="5"/>
      <c r="AC1116" s="28"/>
      <c r="AD1116" s="5"/>
      <c r="AE1116" s="14"/>
      <c r="AF1116" s="5"/>
      <c r="AG1116" s="7"/>
    </row>
    <row r="1117" spans="1:33" s="54" customFormat="1">
      <c r="A1117" s="8" t="s">
        <v>2606</v>
      </c>
      <c r="B1117" s="8" t="s">
        <v>2607</v>
      </c>
      <c r="C1117" s="9" t="s">
        <v>466</v>
      </c>
      <c r="D1117" s="185" t="s">
        <v>2608</v>
      </c>
      <c r="E1117" s="188" t="s">
        <v>2609</v>
      </c>
      <c r="F1117" s="9" t="s">
        <v>83</v>
      </c>
      <c r="G1117" s="9" t="s">
        <v>147</v>
      </c>
      <c r="H1117" s="10">
        <v>0</v>
      </c>
      <c r="I1117" s="11">
        <v>12</v>
      </c>
      <c r="J1117" s="24">
        <v>0</v>
      </c>
      <c r="K1117" s="12"/>
      <c r="L1117" s="14">
        <v>0</v>
      </c>
      <c r="M1117" s="14"/>
      <c r="N1117" s="21">
        <v>0</v>
      </c>
      <c r="O1117" s="14"/>
      <c r="P1117" s="21">
        <v>3971</v>
      </c>
      <c r="Q1117" s="14"/>
      <c r="R1117" s="21">
        <v>0</v>
      </c>
      <c r="S1117" s="14"/>
      <c r="T1117" s="21">
        <v>37473</v>
      </c>
      <c r="U1117" s="14"/>
      <c r="V1117" s="22">
        <v>41444</v>
      </c>
      <c r="W1117" s="14"/>
      <c r="X1117" s="5" t="str">
        <f t="shared" si="17"/>
        <v>No</v>
      </c>
      <c r="Y1117" s="14"/>
      <c r="Z1117" s="5"/>
      <c r="AA1117" s="14"/>
      <c r="AB1117" s="5"/>
      <c r="AC1117" s="28"/>
      <c r="AD1117" s="5"/>
      <c r="AE1117" s="14"/>
      <c r="AF1117" s="5"/>
      <c r="AG1117" s="7"/>
    </row>
    <row r="1118" spans="1:33" s="54" customFormat="1">
      <c r="A1118" s="8" t="s">
        <v>3324</v>
      </c>
      <c r="B1118" s="8" t="s">
        <v>3325</v>
      </c>
      <c r="C1118" s="9" t="s">
        <v>555</v>
      </c>
      <c r="D1118" s="185" t="s">
        <v>3326</v>
      </c>
      <c r="E1118" s="188" t="s">
        <v>3327</v>
      </c>
      <c r="F1118" s="9" t="s">
        <v>83</v>
      </c>
      <c r="G1118" s="9" t="s">
        <v>147</v>
      </c>
      <c r="H1118" s="10">
        <v>0</v>
      </c>
      <c r="I1118" s="11">
        <v>12</v>
      </c>
      <c r="J1118" s="24">
        <v>0</v>
      </c>
      <c r="K1118" s="12"/>
      <c r="L1118" s="14">
        <v>0</v>
      </c>
      <c r="M1118" s="14"/>
      <c r="N1118" s="21">
        <v>0</v>
      </c>
      <c r="O1118" s="14"/>
      <c r="P1118" s="21">
        <v>0</v>
      </c>
      <c r="Q1118" s="14"/>
      <c r="R1118" s="21">
        <v>123110</v>
      </c>
      <c r="S1118" s="14"/>
      <c r="T1118" s="21">
        <v>0</v>
      </c>
      <c r="U1118" s="14"/>
      <c r="V1118" s="22">
        <v>123110</v>
      </c>
      <c r="W1118" s="14"/>
      <c r="X1118" s="5" t="str">
        <f t="shared" si="17"/>
        <v>No</v>
      </c>
      <c r="Y1118" s="14"/>
      <c r="Z1118" s="5"/>
      <c r="AA1118" s="14"/>
      <c r="AB1118" s="5"/>
      <c r="AC1118" s="28"/>
      <c r="AD1118" s="5"/>
      <c r="AE1118" s="14"/>
      <c r="AF1118" s="5"/>
      <c r="AG1118" s="7"/>
    </row>
    <row r="1119" spans="1:33" s="54" customFormat="1">
      <c r="A1119" s="8" t="s">
        <v>5236</v>
      </c>
      <c r="B1119" s="8" t="s">
        <v>5237</v>
      </c>
      <c r="C1119" s="9" t="s">
        <v>168</v>
      </c>
      <c r="D1119" s="185" t="s">
        <v>5238</v>
      </c>
      <c r="E1119" s="188" t="s">
        <v>5239</v>
      </c>
      <c r="F1119" s="9" t="s">
        <v>157</v>
      </c>
      <c r="G1119" s="9" t="s">
        <v>147</v>
      </c>
      <c r="H1119" s="10">
        <v>0</v>
      </c>
      <c r="I1119" s="11">
        <v>12</v>
      </c>
      <c r="J1119" s="24">
        <v>0</v>
      </c>
      <c r="K1119" s="12"/>
      <c r="L1119" s="14">
        <v>0</v>
      </c>
      <c r="M1119" s="14"/>
      <c r="N1119" s="21">
        <v>0</v>
      </c>
      <c r="O1119" s="14"/>
      <c r="P1119" s="21">
        <v>29578</v>
      </c>
      <c r="Q1119" s="14"/>
      <c r="R1119" s="21">
        <v>0</v>
      </c>
      <c r="S1119" s="14"/>
      <c r="T1119" s="21">
        <v>258422</v>
      </c>
      <c r="U1119" s="14"/>
      <c r="V1119" s="22">
        <v>288000</v>
      </c>
      <c r="W1119" s="14"/>
      <c r="X1119" s="5" t="str">
        <f t="shared" si="17"/>
        <v>No</v>
      </c>
      <c r="Y1119" s="14"/>
      <c r="Z1119" s="5"/>
      <c r="AA1119" s="14"/>
      <c r="AB1119" s="5"/>
      <c r="AC1119" s="28"/>
      <c r="AD1119" s="5"/>
      <c r="AE1119" s="14"/>
      <c r="AF1119" s="5"/>
      <c r="AG1119" s="7"/>
    </row>
    <row r="1120" spans="1:33" s="54" customFormat="1">
      <c r="A1120" s="8" t="s">
        <v>1145</v>
      </c>
      <c r="B1120" s="8" t="s">
        <v>1146</v>
      </c>
      <c r="C1120" s="9" t="s">
        <v>106</v>
      </c>
      <c r="D1120" s="185">
        <v>7046</v>
      </c>
      <c r="E1120" s="188">
        <v>70046</v>
      </c>
      <c r="F1120" s="9" t="s">
        <v>83</v>
      </c>
      <c r="G1120" s="9" t="s">
        <v>5756</v>
      </c>
      <c r="H1120" s="10">
        <v>1519417</v>
      </c>
      <c r="I1120" s="11">
        <v>12</v>
      </c>
      <c r="J1120" s="24">
        <v>0</v>
      </c>
      <c r="K1120" s="12"/>
      <c r="L1120" s="14">
        <v>0</v>
      </c>
      <c r="M1120" s="14"/>
      <c r="N1120" s="21">
        <v>0</v>
      </c>
      <c r="O1120" s="14"/>
      <c r="P1120" s="21">
        <v>0</v>
      </c>
      <c r="Q1120" s="14"/>
      <c r="R1120" s="21">
        <v>0</v>
      </c>
      <c r="S1120" s="14"/>
      <c r="T1120" s="21">
        <v>0</v>
      </c>
      <c r="U1120" s="14"/>
      <c r="V1120" s="22">
        <v>0</v>
      </c>
      <c r="W1120" s="14"/>
      <c r="X1120" s="5" t="str">
        <f t="shared" si="17"/>
        <v>No</v>
      </c>
      <c r="Y1120" s="14"/>
      <c r="Z1120" s="5"/>
      <c r="AA1120" s="14"/>
      <c r="AB1120" s="5"/>
      <c r="AC1120" s="28"/>
      <c r="AD1120" s="5"/>
      <c r="AE1120" s="14"/>
      <c r="AF1120" s="5"/>
      <c r="AG1120" s="7"/>
    </row>
    <row r="1121" spans="1:33" s="54" customFormat="1">
      <c r="A1121" s="8" t="s">
        <v>5988</v>
      </c>
      <c r="B1121" s="8" t="s">
        <v>6444</v>
      </c>
      <c r="C1121" s="9" t="s">
        <v>132</v>
      </c>
      <c r="D1121" s="185" t="s">
        <v>5529</v>
      </c>
      <c r="E1121" s="188" t="s">
        <v>5530</v>
      </c>
      <c r="F1121" s="9" t="s">
        <v>157</v>
      </c>
      <c r="G1121" s="9" t="s">
        <v>147</v>
      </c>
      <c r="H1121" s="10">
        <v>0</v>
      </c>
      <c r="I1121" s="11">
        <v>12</v>
      </c>
      <c r="J1121" s="24">
        <v>0</v>
      </c>
      <c r="K1121" s="12"/>
      <c r="L1121" s="14">
        <v>0</v>
      </c>
      <c r="M1121" s="14"/>
      <c r="N1121" s="21">
        <v>0</v>
      </c>
      <c r="O1121" s="14"/>
      <c r="P1121" s="21">
        <v>41126</v>
      </c>
      <c r="Q1121" s="14"/>
      <c r="R1121" s="21">
        <v>0</v>
      </c>
      <c r="S1121" s="14"/>
      <c r="T1121" s="21">
        <v>164506</v>
      </c>
      <c r="U1121" s="14"/>
      <c r="V1121" s="22">
        <v>205632</v>
      </c>
      <c r="W1121" s="14"/>
      <c r="X1121" s="5" t="str">
        <f t="shared" si="17"/>
        <v>No</v>
      </c>
      <c r="Y1121" s="14"/>
      <c r="Z1121" s="5"/>
      <c r="AA1121" s="14"/>
      <c r="AB1121" s="5"/>
      <c r="AC1121" s="28"/>
      <c r="AD1121" s="5"/>
      <c r="AE1121" s="14"/>
      <c r="AF1121" s="5"/>
      <c r="AG1121" s="7"/>
    </row>
    <row r="1122" spans="1:33" s="54" customFormat="1">
      <c r="A1122" s="8" t="s">
        <v>1944</v>
      </c>
      <c r="B1122" s="8" t="s">
        <v>1945</v>
      </c>
      <c r="C1122" s="9" t="s">
        <v>87</v>
      </c>
      <c r="D1122" s="185">
        <v>51</v>
      </c>
      <c r="E1122" s="188">
        <v>51</v>
      </c>
      <c r="F1122" s="9" t="s">
        <v>83</v>
      </c>
      <c r="G1122" s="9" t="s">
        <v>5756</v>
      </c>
      <c r="H1122" s="10">
        <v>51924</v>
      </c>
      <c r="I1122" s="11">
        <v>12</v>
      </c>
      <c r="J1122" s="24">
        <v>0</v>
      </c>
      <c r="K1122" s="12"/>
      <c r="L1122" s="14">
        <v>35403</v>
      </c>
      <c r="M1122" s="14"/>
      <c r="N1122" s="21">
        <v>0</v>
      </c>
      <c r="O1122" s="14"/>
      <c r="P1122" s="21">
        <v>106682</v>
      </c>
      <c r="Q1122" s="14"/>
      <c r="R1122" s="21">
        <v>234129</v>
      </c>
      <c r="S1122" s="14"/>
      <c r="T1122" s="21">
        <v>0</v>
      </c>
      <c r="U1122" s="14"/>
      <c r="V1122" s="22">
        <v>376214</v>
      </c>
      <c r="W1122" s="14"/>
      <c r="X1122" s="5" t="str">
        <f t="shared" si="17"/>
        <v>No</v>
      </c>
      <c r="Y1122" s="14"/>
      <c r="Z1122" s="5"/>
      <c r="AA1122" s="14"/>
      <c r="AB1122" s="5"/>
      <c r="AC1122" s="28"/>
      <c r="AD1122" s="5"/>
      <c r="AE1122" s="14"/>
      <c r="AF1122" s="5"/>
      <c r="AG1122" s="7"/>
    </row>
    <row r="1123" spans="1:33" s="54" customFormat="1">
      <c r="A1123" s="8" t="s">
        <v>4289</v>
      </c>
      <c r="B1123" s="8" t="s">
        <v>4290</v>
      </c>
      <c r="C1123" s="9" t="s">
        <v>235</v>
      </c>
      <c r="D1123" s="185" t="s">
        <v>4291</v>
      </c>
      <c r="E1123" s="188" t="s">
        <v>4292</v>
      </c>
      <c r="F1123" s="9" t="s">
        <v>83</v>
      </c>
      <c r="G1123" s="9" t="s">
        <v>147</v>
      </c>
      <c r="H1123" s="10">
        <v>0</v>
      </c>
      <c r="I1123" s="11">
        <v>12</v>
      </c>
      <c r="J1123" s="24">
        <v>0</v>
      </c>
      <c r="K1123" s="12"/>
      <c r="L1123" s="14">
        <v>0</v>
      </c>
      <c r="M1123" s="14"/>
      <c r="N1123" s="21">
        <v>0</v>
      </c>
      <c r="O1123" s="14"/>
      <c r="P1123" s="21">
        <v>144</v>
      </c>
      <c r="Q1123" s="14"/>
      <c r="R1123" s="21">
        <v>144</v>
      </c>
      <c r="S1123" s="14"/>
      <c r="T1123" s="21">
        <v>1152</v>
      </c>
      <c r="U1123" s="14"/>
      <c r="V1123" s="22">
        <v>1440</v>
      </c>
      <c r="W1123" s="14"/>
      <c r="X1123" s="5" t="str">
        <f t="shared" si="17"/>
        <v>No</v>
      </c>
      <c r="Y1123" s="14"/>
      <c r="Z1123" s="5"/>
      <c r="AA1123" s="14"/>
      <c r="AB1123" s="5"/>
      <c r="AC1123" s="28"/>
      <c r="AD1123" s="5"/>
      <c r="AE1123" s="14"/>
      <c r="AF1123" s="5"/>
      <c r="AG1123" s="7"/>
    </row>
    <row r="1124" spans="1:33" s="54" customFormat="1">
      <c r="A1124" s="8" t="s">
        <v>4723</v>
      </c>
      <c r="B1124" s="8" t="s">
        <v>2508</v>
      </c>
      <c r="C1124" s="9" t="s">
        <v>79</v>
      </c>
      <c r="D1124" s="185" t="s">
        <v>4724</v>
      </c>
      <c r="E1124" s="188" t="s">
        <v>4725</v>
      </c>
      <c r="F1124" s="9" t="s">
        <v>83</v>
      </c>
      <c r="G1124" s="9" t="s">
        <v>147</v>
      </c>
      <c r="H1124" s="10">
        <v>0</v>
      </c>
      <c r="I1124" s="11">
        <v>12</v>
      </c>
      <c r="J1124" s="24">
        <v>0</v>
      </c>
      <c r="K1124" s="12"/>
      <c r="L1124" s="14">
        <v>0</v>
      </c>
      <c r="M1124" s="14"/>
      <c r="N1124" s="21">
        <v>0</v>
      </c>
      <c r="O1124" s="14"/>
      <c r="P1124" s="21">
        <v>0</v>
      </c>
      <c r="Q1124" s="14"/>
      <c r="R1124" s="21">
        <v>0</v>
      </c>
      <c r="S1124" s="14"/>
      <c r="T1124" s="21">
        <v>0</v>
      </c>
      <c r="U1124" s="14"/>
      <c r="V1124" s="22">
        <v>0</v>
      </c>
      <c r="W1124" s="14"/>
      <c r="X1124" s="5" t="str">
        <f t="shared" si="17"/>
        <v>No</v>
      </c>
      <c r="Y1124" s="14"/>
      <c r="Z1124" s="5"/>
      <c r="AA1124" s="14"/>
      <c r="AB1124" s="5"/>
      <c r="AC1124" s="28"/>
      <c r="AD1124" s="5"/>
      <c r="AE1124" s="14"/>
      <c r="AF1124" s="5"/>
      <c r="AG1124" s="7"/>
    </row>
    <row r="1125" spans="1:33" s="54" customFormat="1">
      <c r="A1125" s="8" t="s">
        <v>2676</v>
      </c>
      <c r="B1125" s="8" t="s">
        <v>659</v>
      </c>
      <c r="C1125" s="9" t="s">
        <v>555</v>
      </c>
      <c r="D1125" s="185">
        <v>5194</v>
      </c>
      <c r="E1125" s="188">
        <v>50194</v>
      </c>
      <c r="F1125" s="9" t="s">
        <v>157</v>
      </c>
      <c r="G1125" s="9" t="s">
        <v>5756</v>
      </c>
      <c r="H1125" s="10">
        <v>296863</v>
      </c>
      <c r="I1125" s="11">
        <v>12</v>
      </c>
      <c r="J1125" s="24">
        <v>0</v>
      </c>
      <c r="K1125" s="12"/>
      <c r="L1125" s="14">
        <v>0</v>
      </c>
      <c r="M1125" s="14"/>
      <c r="N1125" s="21">
        <v>0</v>
      </c>
      <c r="O1125" s="14"/>
      <c r="P1125" s="21">
        <v>0</v>
      </c>
      <c r="Q1125" s="14"/>
      <c r="R1125" s="21">
        <v>0</v>
      </c>
      <c r="S1125" s="14"/>
      <c r="T1125" s="21">
        <v>0</v>
      </c>
      <c r="U1125" s="14"/>
      <c r="V1125" s="22">
        <v>0</v>
      </c>
      <c r="W1125" s="14"/>
      <c r="X1125" s="5" t="str">
        <f t="shared" si="17"/>
        <v>No</v>
      </c>
      <c r="Y1125" s="14"/>
      <c r="Z1125" s="5"/>
      <c r="AA1125" s="14"/>
      <c r="AB1125" s="5"/>
      <c r="AC1125" s="28"/>
      <c r="AD1125" s="5"/>
      <c r="AE1125" s="14"/>
      <c r="AF1125" s="5"/>
      <c r="AG1125" s="7"/>
    </row>
    <row r="1126" spans="1:33" s="54" customFormat="1">
      <c r="A1126" s="8" t="s">
        <v>1331</v>
      </c>
      <c r="B1126" s="8" t="s">
        <v>535</v>
      </c>
      <c r="C1126" s="9" t="s">
        <v>466</v>
      </c>
      <c r="D1126" s="185">
        <v>5020</v>
      </c>
      <c r="E1126" s="188">
        <v>50020</v>
      </c>
      <c r="F1126" s="9" t="s">
        <v>83</v>
      </c>
      <c r="G1126" s="9" t="s">
        <v>5756</v>
      </c>
      <c r="H1126" s="10">
        <v>85256</v>
      </c>
      <c r="I1126" s="11">
        <v>12</v>
      </c>
      <c r="J1126" s="24">
        <v>0</v>
      </c>
      <c r="K1126" s="12"/>
      <c r="L1126" s="14">
        <v>0</v>
      </c>
      <c r="M1126" s="14"/>
      <c r="N1126" s="21">
        <v>0</v>
      </c>
      <c r="O1126" s="14"/>
      <c r="P1126" s="21">
        <v>15110</v>
      </c>
      <c r="Q1126" s="14"/>
      <c r="R1126" s="21">
        <v>0</v>
      </c>
      <c r="S1126" s="14"/>
      <c r="T1126" s="21">
        <v>84023</v>
      </c>
      <c r="U1126" s="14"/>
      <c r="V1126" s="22">
        <v>99133</v>
      </c>
      <c r="W1126" s="14"/>
      <c r="X1126" s="5" t="str">
        <f t="shared" si="17"/>
        <v>No</v>
      </c>
      <c r="Y1126" s="14"/>
      <c r="Z1126" s="5"/>
      <c r="AA1126" s="14"/>
      <c r="AB1126" s="5"/>
      <c r="AC1126" s="28"/>
      <c r="AD1126" s="5"/>
      <c r="AE1126" s="14"/>
      <c r="AF1126" s="5"/>
      <c r="AG1126" s="7"/>
    </row>
    <row r="1127" spans="1:33" s="54" customFormat="1">
      <c r="A1127" s="8" t="s">
        <v>4367</v>
      </c>
      <c r="B1127" s="8" t="s">
        <v>4368</v>
      </c>
      <c r="C1127" s="9" t="s">
        <v>235</v>
      </c>
      <c r="D1127" s="185" t="s">
        <v>4369</v>
      </c>
      <c r="E1127" s="188" t="s">
        <v>4370</v>
      </c>
      <c r="F1127" s="9" t="s">
        <v>157</v>
      </c>
      <c r="G1127" s="9" t="s">
        <v>147</v>
      </c>
      <c r="H1127" s="10">
        <v>0</v>
      </c>
      <c r="I1127" s="11">
        <v>12</v>
      </c>
      <c r="J1127" s="24">
        <v>0</v>
      </c>
      <c r="K1127" s="12"/>
      <c r="L1127" s="14">
        <v>0</v>
      </c>
      <c r="M1127" s="14"/>
      <c r="N1127" s="21">
        <v>0</v>
      </c>
      <c r="O1127" s="14"/>
      <c r="P1127" s="21">
        <v>26269</v>
      </c>
      <c r="Q1127" s="14"/>
      <c r="R1127" s="21">
        <v>12292</v>
      </c>
      <c r="S1127" s="14"/>
      <c r="T1127" s="21">
        <v>98343</v>
      </c>
      <c r="U1127" s="14"/>
      <c r="V1127" s="22">
        <v>136904</v>
      </c>
      <c r="W1127" s="14"/>
      <c r="X1127" s="5" t="str">
        <f t="shared" si="17"/>
        <v>No</v>
      </c>
      <c r="Y1127" s="14"/>
      <c r="Z1127" s="5"/>
      <c r="AA1127" s="14"/>
      <c r="AB1127" s="5"/>
      <c r="AC1127" s="28"/>
      <c r="AD1127" s="5"/>
      <c r="AE1127" s="14"/>
      <c r="AF1127" s="5"/>
      <c r="AG1127" s="7"/>
    </row>
    <row r="1128" spans="1:33" s="54" customFormat="1">
      <c r="A1128" s="8" t="s">
        <v>984</v>
      </c>
      <c r="B1128" s="8" t="s">
        <v>985</v>
      </c>
      <c r="C1128" s="9" t="s">
        <v>129</v>
      </c>
      <c r="D1128" s="185" t="s">
        <v>986</v>
      </c>
      <c r="E1128" s="188" t="s">
        <v>987</v>
      </c>
      <c r="F1128" s="9" t="s">
        <v>83</v>
      </c>
      <c r="G1128" s="9" t="s">
        <v>147</v>
      </c>
      <c r="H1128" s="10">
        <v>0</v>
      </c>
      <c r="I1128" s="11">
        <v>12</v>
      </c>
      <c r="J1128" s="24">
        <v>0</v>
      </c>
      <c r="K1128" s="12"/>
      <c r="L1128" s="14">
        <v>0</v>
      </c>
      <c r="M1128" s="14"/>
      <c r="N1128" s="21">
        <v>0</v>
      </c>
      <c r="O1128" s="14"/>
      <c r="P1128" s="21">
        <v>0</v>
      </c>
      <c r="Q1128" s="14"/>
      <c r="R1128" s="21">
        <v>0</v>
      </c>
      <c r="S1128" s="14"/>
      <c r="T1128" s="21">
        <v>0</v>
      </c>
      <c r="U1128" s="14"/>
      <c r="V1128" s="22">
        <v>0</v>
      </c>
      <c r="W1128" s="14"/>
      <c r="X1128" s="5" t="str">
        <f t="shared" si="17"/>
        <v>No</v>
      </c>
      <c r="Y1128" s="14"/>
      <c r="Z1128" s="5"/>
      <c r="AA1128" s="14"/>
      <c r="AB1128" s="5"/>
      <c r="AC1128" s="28"/>
      <c r="AD1128" s="5"/>
      <c r="AE1128" s="14"/>
      <c r="AF1128" s="5"/>
      <c r="AG1128" s="7"/>
    </row>
    <row r="1129" spans="1:33" s="54" customFormat="1">
      <c r="A1129" s="8" t="s">
        <v>1014</v>
      </c>
      <c r="B1129" s="8" t="s">
        <v>1015</v>
      </c>
      <c r="C1129" s="9" t="s">
        <v>120</v>
      </c>
      <c r="D1129" s="185">
        <v>6125</v>
      </c>
      <c r="E1129" s="188">
        <v>60125</v>
      </c>
      <c r="F1129" s="9" t="s">
        <v>83</v>
      </c>
      <c r="G1129" s="9" t="s">
        <v>5756</v>
      </c>
      <c r="H1129" s="10">
        <v>1362416</v>
      </c>
      <c r="I1129" s="11">
        <v>12</v>
      </c>
      <c r="J1129" s="24">
        <v>0</v>
      </c>
      <c r="K1129" s="12"/>
      <c r="L1129" s="14">
        <v>0</v>
      </c>
      <c r="M1129" s="14"/>
      <c r="N1129" s="21">
        <v>0</v>
      </c>
      <c r="O1129" s="14"/>
      <c r="P1129" s="21">
        <v>0</v>
      </c>
      <c r="Q1129" s="14"/>
      <c r="R1129" s="21">
        <v>0</v>
      </c>
      <c r="S1129" s="14"/>
      <c r="T1129" s="21">
        <v>0</v>
      </c>
      <c r="U1129" s="14"/>
      <c r="V1129" s="22">
        <v>0</v>
      </c>
      <c r="W1129" s="14"/>
      <c r="X1129" s="5" t="str">
        <f t="shared" si="17"/>
        <v>No</v>
      </c>
      <c r="Y1129" s="14"/>
      <c r="Z1129" s="5"/>
      <c r="AA1129" s="14"/>
      <c r="AB1129" s="5"/>
      <c r="AC1129" s="28"/>
      <c r="AD1129" s="5"/>
      <c r="AE1129" s="14"/>
      <c r="AF1129" s="5"/>
      <c r="AG1129" s="7"/>
    </row>
    <row r="1130" spans="1:33" s="54" customFormat="1">
      <c r="A1130" s="8" t="s">
        <v>5992</v>
      </c>
      <c r="B1130" s="8" t="s">
        <v>5490</v>
      </c>
      <c r="C1130" s="9" t="s">
        <v>132</v>
      </c>
      <c r="D1130" s="185" t="s">
        <v>5491</v>
      </c>
      <c r="E1130" s="188" t="s">
        <v>5492</v>
      </c>
      <c r="F1130" s="9" t="s">
        <v>157</v>
      </c>
      <c r="G1130" s="9" t="s">
        <v>147</v>
      </c>
      <c r="H1130" s="10">
        <v>0</v>
      </c>
      <c r="I1130" s="11">
        <v>12</v>
      </c>
      <c r="J1130" s="24">
        <v>0</v>
      </c>
      <c r="K1130" s="12"/>
      <c r="L1130" s="14">
        <v>0</v>
      </c>
      <c r="M1130" s="14"/>
      <c r="N1130" s="21">
        <v>0</v>
      </c>
      <c r="O1130" s="14"/>
      <c r="P1130" s="21">
        <v>7100</v>
      </c>
      <c r="Q1130" s="14"/>
      <c r="R1130" s="21">
        <v>0</v>
      </c>
      <c r="S1130" s="14"/>
      <c r="T1130" s="21">
        <v>28400</v>
      </c>
      <c r="U1130" s="14"/>
      <c r="V1130" s="22">
        <v>35500</v>
      </c>
      <c r="W1130" s="14"/>
      <c r="X1130" s="5" t="str">
        <f t="shared" si="17"/>
        <v>No</v>
      </c>
      <c r="Y1130" s="14"/>
      <c r="Z1130" s="5"/>
      <c r="AA1130" s="14"/>
      <c r="AB1130" s="5"/>
      <c r="AC1130" s="28"/>
      <c r="AD1130" s="5"/>
      <c r="AE1130" s="14"/>
      <c r="AF1130" s="5"/>
      <c r="AG1130" s="7"/>
    </row>
    <row r="1131" spans="1:33" s="54" customFormat="1">
      <c r="A1131" s="8" t="s">
        <v>3112</v>
      </c>
      <c r="B1131" s="8" t="s">
        <v>495</v>
      </c>
      <c r="C1131" s="9" t="s">
        <v>171</v>
      </c>
      <c r="D1131" s="185" t="s">
        <v>3113</v>
      </c>
      <c r="E1131" s="188" t="s">
        <v>3114</v>
      </c>
      <c r="F1131" s="9" t="s">
        <v>83</v>
      </c>
      <c r="G1131" s="9" t="s">
        <v>147</v>
      </c>
      <c r="H1131" s="10">
        <v>0</v>
      </c>
      <c r="I1131" s="11">
        <v>12</v>
      </c>
      <c r="J1131" s="24">
        <v>0</v>
      </c>
      <c r="K1131" s="12"/>
      <c r="L1131" s="14">
        <v>0</v>
      </c>
      <c r="M1131" s="14"/>
      <c r="N1131" s="21">
        <v>0</v>
      </c>
      <c r="O1131" s="14"/>
      <c r="P1131" s="21">
        <v>7479</v>
      </c>
      <c r="Q1131" s="14"/>
      <c r="R1131" s="21">
        <v>67308</v>
      </c>
      <c r="S1131" s="14"/>
      <c r="T1131" s="21">
        <v>0</v>
      </c>
      <c r="U1131" s="14"/>
      <c r="V1131" s="22">
        <v>74787</v>
      </c>
      <c r="W1131" s="14"/>
      <c r="X1131" s="5" t="str">
        <f t="shared" si="17"/>
        <v>No</v>
      </c>
      <c r="Y1131" s="14"/>
      <c r="Z1131" s="5"/>
      <c r="AA1131" s="14"/>
      <c r="AB1131" s="5"/>
      <c r="AC1131" s="28"/>
      <c r="AD1131" s="5"/>
      <c r="AE1131" s="14"/>
      <c r="AF1131" s="5"/>
      <c r="AG1131" s="7"/>
    </row>
    <row r="1132" spans="1:33" s="54" customFormat="1">
      <c r="A1132" s="8" t="s">
        <v>1024</v>
      </c>
      <c r="B1132" s="8" t="s">
        <v>477</v>
      </c>
      <c r="C1132" s="9" t="s">
        <v>124</v>
      </c>
      <c r="D1132" s="185">
        <v>6132</v>
      </c>
      <c r="E1132" s="188">
        <v>60132</v>
      </c>
      <c r="F1132" s="9" t="s">
        <v>157</v>
      </c>
      <c r="G1132" s="9" t="s">
        <v>5756</v>
      </c>
      <c r="H1132" s="10">
        <v>252720</v>
      </c>
      <c r="I1132" s="11">
        <v>11</v>
      </c>
      <c r="J1132" s="24">
        <v>0</v>
      </c>
      <c r="K1132" s="12"/>
      <c r="L1132" s="14">
        <v>0</v>
      </c>
      <c r="M1132" s="14"/>
      <c r="N1132" s="21">
        <v>0</v>
      </c>
      <c r="O1132" s="14"/>
      <c r="P1132" s="21">
        <v>0</v>
      </c>
      <c r="Q1132" s="14"/>
      <c r="R1132" s="21">
        <v>0</v>
      </c>
      <c r="S1132" s="14"/>
      <c r="T1132" s="21">
        <v>0</v>
      </c>
      <c r="U1132" s="14"/>
      <c r="V1132" s="22">
        <v>0</v>
      </c>
      <c r="W1132" s="14"/>
      <c r="X1132" s="5" t="str">
        <f t="shared" si="17"/>
        <v>No</v>
      </c>
      <c r="Y1132" s="14"/>
      <c r="Z1132" s="5"/>
      <c r="AA1132" s="14"/>
      <c r="AB1132" s="5"/>
      <c r="AC1132" s="28"/>
      <c r="AD1132" s="5"/>
      <c r="AE1132" s="14"/>
      <c r="AF1132" s="5"/>
      <c r="AG1132" s="7"/>
    </row>
    <row r="1133" spans="1:33" s="54" customFormat="1">
      <c r="A1133" s="8" t="s">
        <v>6587</v>
      </c>
      <c r="B1133" s="8" t="s">
        <v>3039</v>
      </c>
      <c r="C1133" s="9" t="s">
        <v>233</v>
      </c>
      <c r="D1133" s="185" t="s">
        <v>3040</v>
      </c>
      <c r="E1133" s="188" t="s">
        <v>3041</v>
      </c>
      <c r="F1133" s="9" t="s">
        <v>157</v>
      </c>
      <c r="G1133" s="9" t="s">
        <v>147</v>
      </c>
      <c r="H1133" s="10">
        <v>0</v>
      </c>
      <c r="I1133" s="11">
        <v>11</v>
      </c>
      <c r="J1133" s="24">
        <v>0</v>
      </c>
      <c r="K1133" s="12"/>
      <c r="L1133" s="14">
        <v>0</v>
      </c>
      <c r="M1133" s="14"/>
      <c r="N1133" s="21">
        <v>0</v>
      </c>
      <c r="O1133" s="14"/>
      <c r="P1133" s="21">
        <v>0</v>
      </c>
      <c r="Q1133" s="14"/>
      <c r="R1133" s="21">
        <v>13061</v>
      </c>
      <c r="S1133" s="14"/>
      <c r="T1133" s="21">
        <v>52240</v>
      </c>
      <c r="U1133" s="14"/>
      <c r="V1133" s="22">
        <v>65301</v>
      </c>
      <c r="W1133" s="14"/>
      <c r="X1133" s="5" t="str">
        <f t="shared" si="17"/>
        <v>No</v>
      </c>
      <c r="Y1133" s="14"/>
      <c r="Z1133" s="5"/>
      <c r="AA1133" s="14"/>
      <c r="AB1133" s="5"/>
      <c r="AC1133" s="28"/>
      <c r="AD1133" s="5"/>
      <c r="AE1133" s="14"/>
      <c r="AF1133" s="5"/>
      <c r="AG1133" s="7"/>
    </row>
    <row r="1134" spans="1:33" s="54" customFormat="1">
      <c r="A1134" s="8" t="s">
        <v>1188</v>
      </c>
      <c r="B1134" s="8" t="s">
        <v>1189</v>
      </c>
      <c r="C1134" s="9" t="s">
        <v>82</v>
      </c>
      <c r="D1134" s="185">
        <v>2202</v>
      </c>
      <c r="E1134" s="188">
        <v>20202</v>
      </c>
      <c r="F1134" s="9" t="s">
        <v>83</v>
      </c>
      <c r="G1134" s="9" t="s">
        <v>5756</v>
      </c>
      <c r="H1134" s="10">
        <v>18351295</v>
      </c>
      <c r="I1134" s="11">
        <v>11</v>
      </c>
      <c r="J1134" s="24">
        <v>0</v>
      </c>
      <c r="K1134" s="12"/>
      <c r="L1134" s="14">
        <v>0</v>
      </c>
      <c r="M1134" s="14"/>
      <c r="N1134" s="21">
        <v>0</v>
      </c>
      <c r="O1134" s="14"/>
      <c r="P1134" s="21">
        <v>0</v>
      </c>
      <c r="Q1134" s="14"/>
      <c r="R1134" s="21">
        <v>0</v>
      </c>
      <c r="S1134" s="14"/>
      <c r="T1134" s="21">
        <v>0</v>
      </c>
      <c r="U1134" s="14"/>
      <c r="V1134" s="22">
        <v>0</v>
      </c>
      <c r="W1134" s="14"/>
      <c r="X1134" s="5" t="str">
        <f t="shared" si="17"/>
        <v>No</v>
      </c>
      <c r="Y1134" s="14"/>
      <c r="Z1134" s="5"/>
      <c r="AA1134" s="14"/>
      <c r="AB1134" s="5"/>
      <c r="AC1134" s="28"/>
      <c r="AD1134" s="5"/>
      <c r="AE1134" s="14"/>
      <c r="AF1134" s="5"/>
      <c r="AG1134" s="7"/>
    </row>
    <row r="1135" spans="1:33" s="54" customFormat="1">
      <c r="A1135" s="8" t="s">
        <v>1127</v>
      </c>
      <c r="B1135" s="8" t="s">
        <v>1128</v>
      </c>
      <c r="C1135" s="9" t="s">
        <v>238</v>
      </c>
      <c r="D1135" s="185" t="s">
        <v>1129</v>
      </c>
      <c r="E1135" s="188" t="s">
        <v>1130</v>
      </c>
      <c r="F1135" s="9" t="s">
        <v>88</v>
      </c>
      <c r="G1135" s="9" t="s">
        <v>147</v>
      </c>
      <c r="H1135" s="10">
        <v>0</v>
      </c>
      <c r="I1135" s="11">
        <v>11</v>
      </c>
      <c r="J1135" s="24">
        <v>0</v>
      </c>
      <c r="K1135" s="12"/>
      <c r="L1135" s="14">
        <v>0</v>
      </c>
      <c r="M1135" s="14"/>
      <c r="N1135" s="21">
        <v>0</v>
      </c>
      <c r="O1135" s="14"/>
      <c r="P1135" s="21">
        <v>0</v>
      </c>
      <c r="Q1135" s="14"/>
      <c r="R1135" s="21">
        <v>153560</v>
      </c>
      <c r="S1135" s="14"/>
      <c r="T1135" s="21">
        <v>9222</v>
      </c>
      <c r="U1135" s="14"/>
      <c r="V1135" s="22">
        <v>162782</v>
      </c>
      <c r="W1135" s="14"/>
      <c r="X1135" s="5" t="str">
        <f t="shared" si="17"/>
        <v>No</v>
      </c>
      <c r="Y1135" s="14"/>
      <c r="Z1135" s="5"/>
      <c r="AA1135" s="14"/>
      <c r="AB1135" s="5"/>
      <c r="AC1135" s="28"/>
      <c r="AD1135" s="5"/>
      <c r="AE1135" s="14"/>
      <c r="AF1135" s="5"/>
      <c r="AG1135" s="7"/>
    </row>
    <row r="1136" spans="1:33" s="54" customFormat="1">
      <c r="A1136" s="8" t="s">
        <v>2613</v>
      </c>
      <c r="B1136" s="8" t="s">
        <v>716</v>
      </c>
      <c r="C1136" s="9" t="s">
        <v>466</v>
      </c>
      <c r="D1136" s="185" t="s">
        <v>2614</v>
      </c>
      <c r="E1136" s="188" t="s">
        <v>2615</v>
      </c>
      <c r="F1136" s="9" t="s">
        <v>83</v>
      </c>
      <c r="G1136" s="9" t="s">
        <v>147</v>
      </c>
      <c r="H1136" s="10">
        <v>0</v>
      </c>
      <c r="I1136" s="11">
        <v>11</v>
      </c>
      <c r="J1136" s="24">
        <v>0</v>
      </c>
      <c r="K1136" s="12"/>
      <c r="L1136" s="14">
        <v>0</v>
      </c>
      <c r="M1136" s="14"/>
      <c r="N1136" s="21">
        <v>0</v>
      </c>
      <c r="O1136" s="14"/>
      <c r="P1136" s="21">
        <v>11015</v>
      </c>
      <c r="Q1136" s="14"/>
      <c r="R1136" s="21">
        <v>0</v>
      </c>
      <c r="S1136" s="14"/>
      <c r="T1136" s="21">
        <v>99133</v>
      </c>
      <c r="U1136" s="14"/>
      <c r="V1136" s="22">
        <v>110148</v>
      </c>
      <c r="W1136" s="14"/>
      <c r="X1136" s="5" t="str">
        <f t="shared" si="17"/>
        <v>No</v>
      </c>
      <c r="Y1136" s="14"/>
      <c r="Z1136" s="5"/>
      <c r="AA1136" s="14"/>
      <c r="AB1136" s="5"/>
      <c r="AC1136" s="28"/>
      <c r="AD1136" s="5"/>
      <c r="AE1136" s="14"/>
      <c r="AF1136" s="5"/>
      <c r="AG1136" s="7"/>
    </row>
    <row r="1137" spans="1:33" s="54" customFormat="1">
      <c r="A1137" s="8" t="s">
        <v>4854</v>
      </c>
      <c r="B1137" s="8" t="s">
        <v>4855</v>
      </c>
      <c r="C1137" s="9" t="s">
        <v>87</v>
      </c>
      <c r="D1137" s="185" t="s">
        <v>4856</v>
      </c>
      <c r="E1137" s="188" t="s">
        <v>4857</v>
      </c>
      <c r="F1137" s="9" t="s">
        <v>157</v>
      </c>
      <c r="G1137" s="9" t="s">
        <v>147</v>
      </c>
      <c r="H1137" s="10">
        <v>0</v>
      </c>
      <c r="I1137" s="11">
        <v>11</v>
      </c>
      <c r="J1137" s="24">
        <v>0</v>
      </c>
      <c r="K1137" s="12"/>
      <c r="L1137" s="14">
        <v>0</v>
      </c>
      <c r="M1137" s="14"/>
      <c r="N1137" s="21">
        <v>0</v>
      </c>
      <c r="O1137" s="14"/>
      <c r="P1137" s="21">
        <v>0</v>
      </c>
      <c r="Q1137" s="14"/>
      <c r="R1137" s="21">
        <v>0</v>
      </c>
      <c r="S1137" s="14"/>
      <c r="T1137" s="21">
        <v>0</v>
      </c>
      <c r="U1137" s="14"/>
      <c r="V1137" s="22">
        <v>0</v>
      </c>
      <c r="W1137" s="14"/>
      <c r="X1137" s="5" t="str">
        <f t="shared" si="17"/>
        <v>No</v>
      </c>
      <c r="Y1137" s="14"/>
      <c r="Z1137" s="5"/>
      <c r="AA1137" s="14"/>
      <c r="AB1137" s="5"/>
      <c r="AC1137" s="28"/>
      <c r="AD1137" s="5"/>
      <c r="AE1137" s="14"/>
      <c r="AF1137" s="5"/>
      <c r="AG1137" s="7"/>
    </row>
    <row r="1138" spans="1:33" s="54" customFormat="1">
      <c r="A1138" s="8" t="s">
        <v>4858</v>
      </c>
      <c r="B1138" s="8" t="s">
        <v>4859</v>
      </c>
      <c r="C1138" s="9" t="s">
        <v>87</v>
      </c>
      <c r="D1138" s="185" t="s">
        <v>4860</v>
      </c>
      <c r="E1138" s="188" t="s">
        <v>4861</v>
      </c>
      <c r="F1138" s="9" t="s">
        <v>88</v>
      </c>
      <c r="G1138" s="9" t="s">
        <v>147</v>
      </c>
      <c r="H1138" s="10">
        <v>0</v>
      </c>
      <c r="I1138" s="11">
        <v>11</v>
      </c>
      <c r="J1138" s="24">
        <v>0</v>
      </c>
      <c r="K1138" s="12"/>
      <c r="L1138" s="14">
        <v>0</v>
      </c>
      <c r="M1138" s="14"/>
      <c r="N1138" s="21">
        <v>0</v>
      </c>
      <c r="O1138" s="14"/>
      <c r="P1138" s="21">
        <v>0</v>
      </c>
      <c r="Q1138" s="14"/>
      <c r="R1138" s="21">
        <v>0</v>
      </c>
      <c r="S1138" s="14"/>
      <c r="T1138" s="21">
        <v>0</v>
      </c>
      <c r="U1138" s="14"/>
      <c r="V1138" s="22">
        <v>0</v>
      </c>
      <c r="W1138" s="14"/>
      <c r="X1138" s="5" t="str">
        <f t="shared" si="17"/>
        <v>No</v>
      </c>
      <c r="Y1138" s="14"/>
      <c r="Z1138" s="5"/>
      <c r="AA1138" s="14"/>
      <c r="AB1138" s="5"/>
      <c r="AC1138" s="28"/>
      <c r="AD1138" s="5"/>
      <c r="AE1138" s="14"/>
      <c r="AF1138" s="5"/>
      <c r="AG1138" s="7"/>
    </row>
    <row r="1139" spans="1:33" s="54" customFormat="1">
      <c r="A1139" s="8" t="s">
        <v>4666</v>
      </c>
      <c r="B1139" s="8" t="s">
        <v>6450</v>
      </c>
      <c r="C1139" s="9" t="s">
        <v>42</v>
      </c>
      <c r="D1139" s="185" t="s">
        <v>4667</v>
      </c>
      <c r="E1139" s="188" t="s">
        <v>4668</v>
      </c>
      <c r="F1139" s="9" t="s">
        <v>83</v>
      </c>
      <c r="G1139" s="9" t="s">
        <v>147</v>
      </c>
      <c r="H1139" s="10">
        <v>0</v>
      </c>
      <c r="I1139" s="11">
        <v>11</v>
      </c>
      <c r="J1139" s="24">
        <v>0</v>
      </c>
      <c r="K1139" s="12"/>
      <c r="L1139" s="14">
        <v>0</v>
      </c>
      <c r="M1139" s="14"/>
      <c r="N1139" s="21">
        <v>0</v>
      </c>
      <c r="O1139" s="14"/>
      <c r="P1139" s="21">
        <v>0</v>
      </c>
      <c r="Q1139" s="14"/>
      <c r="R1139" s="21">
        <v>0</v>
      </c>
      <c r="S1139" s="14"/>
      <c r="T1139" s="21">
        <v>0</v>
      </c>
      <c r="U1139" s="14"/>
      <c r="V1139" s="22">
        <v>0</v>
      </c>
      <c r="W1139" s="14"/>
      <c r="X1139" s="5" t="str">
        <f t="shared" si="17"/>
        <v>No</v>
      </c>
      <c r="Y1139" s="14"/>
      <c r="Z1139" s="5"/>
      <c r="AA1139" s="14"/>
      <c r="AB1139" s="5"/>
      <c r="AC1139" s="28"/>
      <c r="AD1139" s="5"/>
      <c r="AE1139" s="14"/>
      <c r="AF1139" s="5"/>
      <c r="AG1139" s="7"/>
    </row>
    <row r="1140" spans="1:33" s="54" customFormat="1">
      <c r="A1140" s="8" t="s">
        <v>2900</v>
      </c>
      <c r="B1140" s="8" t="s">
        <v>2901</v>
      </c>
      <c r="C1140" s="9" t="s">
        <v>124</v>
      </c>
      <c r="D1140" s="185" t="s">
        <v>2902</v>
      </c>
      <c r="E1140" s="188" t="s">
        <v>2903</v>
      </c>
      <c r="F1140" s="9" t="s">
        <v>1320</v>
      </c>
      <c r="G1140" s="9" t="s">
        <v>147</v>
      </c>
      <c r="H1140" s="10">
        <v>0</v>
      </c>
      <c r="I1140" s="11">
        <v>11</v>
      </c>
      <c r="J1140" s="24">
        <v>0</v>
      </c>
      <c r="K1140" s="12"/>
      <c r="L1140" s="14">
        <v>0</v>
      </c>
      <c r="M1140" s="14"/>
      <c r="N1140" s="21">
        <v>0</v>
      </c>
      <c r="O1140" s="14"/>
      <c r="P1140" s="21">
        <v>179240</v>
      </c>
      <c r="Q1140" s="14"/>
      <c r="R1140" s="21">
        <v>0</v>
      </c>
      <c r="S1140" s="14"/>
      <c r="T1140" s="21">
        <v>0</v>
      </c>
      <c r="U1140" s="14"/>
      <c r="V1140" s="22">
        <v>179240</v>
      </c>
      <c r="W1140" s="14"/>
      <c r="X1140" s="5" t="str">
        <f t="shared" si="17"/>
        <v>No</v>
      </c>
      <c r="Y1140" s="14"/>
      <c r="Z1140" s="5"/>
      <c r="AA1140" s="14"/>
      <c r="AB1140" s="5"/>
      <c r="AC1140" s="28"/>
      <c r="AD1140" s="5"/>
      <c r="AE1140" s="14"/>
      <c r="AF1140" s="5"/>
      <c r="AG1140" s="7"/>
    </row>
    <row r="1141" spans="1:33" s="54" customFormat="1">
      <c r="A1141" s="8" t="s">
        <v>571</v>
      </c>
      <c r="B1141" s="8" t="s">
        <v>572</v>
      </c>
      <c r="C1141" s="9" t="s">
        <v>103</v>
      </c>
      <c r="D1141" s="185">
        <v>4197</v>
      </c>
      <c r="E1141" s="188">
        <v>40197</v>
      </c>
      <c r="F1141" s="9" t="s">
        <v>83</v>
      </c>
      <c r="G1141" s="9" t="s">
        <v>5756</v>
      </c>
      <c r="H1141" s="10">
        <v>306196</v>
      </c>
      <c r="I1141" s="11">
        <v>11</v>
      </c>
      <c r="J1141" s="24">
        <v>0</v>
      </c>
      <c r="K1141" s="12"/>
      <c r="L1141" s="14">
        <v>0</v>
      </c>
      <c r="M1141" s="14"/>
      <c r="N1141" s="21">
        <v>0</v>
      </c>
      <c r="O1141" s="14"/>
      <c r="P1141" s="21">
        <v>0</v>
      </c>
      <c r="Q1141" s="14"/>
      <c r="R1141" s="21">
        <v>0</v>
      </c>
      <c r="S1141" s="14"/>
      <c r="T1141" s="21">
        <v>0</v>
      </c>
      <c r="U1141" s="14"/>
      <c r="V1141" s="22">
        <v>0</v>
      </c>
      <c r="W1141" s="14"/>
      <c r="X1141" s="5" t="str">
        <f t="shared" si="17"/>
        <v>No</v>
      </c>
      <c r="Y1141" s="14"/>
      <c r="Z1141" s="5"/>
      <c r="AA1141" s="14"/>
      <c r="AB1141" s="5"/>
      <c r="AC1141" s="28"/>
      <c r="AD1141" s="5"/>
      <c r="AE1141" s="14"/>
      <c r="AF1141" s="5"/>
      <c r="AG1141" s="7"/>
    </row>
    <row r="1142" spans="1:33" s="54" customFormat="1">
      <c r="A1142" s="8" t="s">
        <v>5636</v>
      </c>
      <c r="B1142" s="8" t="s">
        <v>3565</v>
      </c>
      <c r="C1142" s="9" t="s">
        <v>254</v>
      </c>
      <c r="D1142" s="185" t="s">
        <v>5637</v>
      </c>
      <c r="E1142" s="188" t="s">
        <v>5638</v>
      </c>
      <c r="F1142" s="9" t="s">
        <v>83</v>
      </c>
      <c r="G1142" s="9" t="s">
        <v>147</v>
      </c>
      <c r="H1142" s="10">
        <v>0</v>
      </c>
      <c r="I1142" s="11">
        <v>11</v>
      </c>
      <c r="J1142" s="24">
        <v>0</v>
      </c>
      <c r="K1142" s="12"/>
      <c r="L1142" s="14">
        <v>0</v>
      </c>
      <c r="M1142" s="14"/>
      <c r="N1142" s="21">
        <v>0</v>
      </c>
      <c r="O1142" s="14"/>
      <c r="P1142" s="21">
        <v>18748</v>
      </c>
      <c r="Q1142" s="14"/>
      <c r="R1142" s="21">
        <v>0</v>
      </c>
      <c r="S1142" s="14"/>
      <c r="T1142" s="21">
        <v>120954</v>
      </c>
      <c r="U1142" s="14"/>
      <c r="V1142" s="22">
        <v>139702</v>
      </c>
      <c r="W1142" s="14"/>
      <c r="X1142" s="5" t="str">
        <f t="shared" si="17"/>
        <v>No</v>
      </c>
      <c r="Y1142" s="14"/>
      <c r="Z1142" s="5"/>
      <c r="AA1142" s="14"/>
      <c r="AB1142" s="5"/>
      <c r="AC1142" s="28"/>
      <c r="AD1142" s="5"/>
      <c r="AE1142" s="14"/>
      <c r="AF1142" s="5"/>
      <c r="AG1142" s="7"/>
    </row>
    <row r="1143" spans="1:33" s="54" customFormat="1">
      <c r="A1143" s="8" t="s">
        <v>3619</v>
      </c>
      <c r="B1143" s="8" t="s">
        <v>3620</v>
      </c>
      <c r="C1143" s="9" t="s">
        <v>168</v>
      </c>
      <c r="D1143" s="185">
        <v>47</v>
      </c>
      <c r="E1143" s="188">
        <v>47</v>
      </c>
      <c r="F1143" s="9" t="s">
        <v>83</v>
      </c>
      <c r="G1143" s="9" t="s">
        <v>84</v>
      </c>
      <c r="H1143" s="10">
        <v>62433</v>
      </c>
      <c r="I1143" s="11">
        <v>11</v>
      </c>
      <c r="J1143" s="24">
        <v>0</v>
      </c>
      <c r="K1143" s="12"/>
      <c r="L1143" s="14">
        <v>0</v>
      </c>
      <c r="M1143" s="14"/>
      <c r="N1143" s="21">
        <v>0</v>
      </c>
      <c r="O1143" s="14"/>
      <c r="P1143" s="21">
        <v>839237</v>
      </c>
      <c r="Q1143" s="14"/>
      <c r="R1143" s="21">
        <v>0</v>
      </c>
      <c r="S1143" s="14"/>
      <c r="T1143" s="21">
        <v>0</v>
      </c>
      <c r="U1143" s="14"/>
      <c r="V1143" s="22">
        <v>839237</v>
      </c>
      <c r="W1143" s="14"/>
      <c r="X1143" s="5" t="str">
        <f t="shared" si="17"/>
        <v>No</v>
      </c>
      <c r="Y1143" s="14"/>
      <c r="Z1143" s="5"/>
      <c r="AA1143" s="14"/>
      <c r="AB1143" s="5"/>
      <c r="AC1143" s="28"/>
      <c r="AD1143" s="5"/>
      <c r="AE1143" s="14"/>
      <c r="AF1143" s="5"/>
      <c r="AG1143" s="7"/>
    </row>
    <row r="1144" spans="1:33" s="54" customFormat="1">
      <c r="A1144" s="8" t="s">
        <v>2896</v>
      </c>
      <c r="B1144" s="8" t="s">
        <v>2897</v>
      </c>
      <c r="C1144" s="9" t="s">
        <v>124</v>
      </c>
      <c r="D1144" s="185" t="s">
        <v>2898</v>
      </c>
      <c r="E1144" s="188" t="s">
        <v>2899</v>
      </c>
      <c r="F1144" s="9" t="s">
        <v>1320</v>
      </c>
      <c r="G1144" s="9" t="s">
        <v>147</v>
      </c>
      <c r="H1144" s="10">
        <v>0</v>
      </c>
      <c r="I1144" s="11">
        <v>11</v>
      </c>
      <c r="J1144" s="24">
        <v>0</v>
      </c>
      <c r="K1144" s="12"/>
      <c r="L1144" s="14">
        <v>0</v>
      </c>
      <c r="M1144" s="14"/>
      <c r="N1144" s="21">
        <v>0</v>
      </c>
      <c r="O1144" s="14"/>
      <c r="P1144" s="21">
        <v>5934</v>
      </c>
      <c r="Q1144" s="14"/>
      <c r="R1144" s="21">
        <v>0</v>
      </c>
      <c r="S1144" s="14"/>
      <c r="T1144" s="21">
        <v>33627</v>
      </c>
      <c r="U1144" s="14"/>
      <c r="V1144" s="22">
        <v>39561</v>
      </c>
      <c r="W1144" s="14"/>
      <c r="X1144" s="5" t="str">
        <f t="shared" si="17"/>
        <v>No</v>
      </c>
      <c r="Y1144" s="14"/>
      <c r="Z1144" s="5"/>
      <c r="AA1144" s="14"/>
      <c r="AB1144" s="5"/>
      <c r="AC1144" s="28"/>
      <c r="AD1144" s="5"/>
      <c r="AE1144" s="14"/>
      <c r="AF1144" s="5"/>
      <c r="AG1144" s="7"/>
    </row>
    <row r="1145" spans="1:33" s="54" customFormat="1">
      <c r="A1145" s="8" t="s">
        <v>6042</v>
      </c>
      <c r="B1145" s="8" t="s">
        <v>6106</v>
      </c>
      <c r="C1145" s="9" t="s">
        <v>39</v>
      </c>
      <c r="D1145" s="185" t="s">
        <v>6043</v>
      </c>
      <c r="E1145" s="188">
        <v>99433</v>
      </c>
      <c r="F1145" s="9" t="s">
        <v>36</v>
      </c>
      <c r="G1145" s="9" t="s">
        <v>5756</v>
      </c>
      <c r="H1145" s="10">
        <v>0</v>
      </c>
      <c r="I1145" s="11">
        <v>11</v>
      </c>
      <c r="J1145" s="24">
        <v>0</v>
      </c>
      <c r="K1145" s="12"/>
      <c r="L1145" s="14">
        <v>0</v>
      </c>
      <c r="M1145" s="14"/>
      <c r="N1145" s="21">
        <v>0</v>
      </c>
      <c r="O1145" s="14"/>
      <c r="P1145" s="21">
        <v>0</v>
      </c>
      <c r="Q1145" s="14"/>
      <c r="R1145" s="21">
        <v>0</v>
      </c>
      <c r="S1145" s="14"/>
      <c r="T1145" s="21">
        <v>0</v>
      </c>
      <c r="U1145" s="14"/>
      <c r="V1145" s="22">
        <v>0</v>
      </c>
      <c r="W1145" s="14"/>
      <c r="X1145" s="5" t="str">
        <f t="shared" si="17"/>
        <v>No</v>
      </c>
      <c r="Y1145" s="14"/>
      <c r="Z1145" s="5"/>
      <c r="AA1145" s="14"/>
      <c r="AB1145" s="5"/>
      <c r="AC1145" s="28"/>
      <c r="AD1145" s="5"/>
      <c r="AE1145" s="14"/>
      <c r="AF1145" s="5"/>
      <c r="AG1145" s="7"/>
    </row>
    <row r="1146" spans="1:33" s="54" customFormat="1">
      <c r="A1146" s="8" t="s">
        <v>4285</v>
      </c>
      <c r="B1146" s="8" t="s">
        <v>4286</v>
      </c>
      <c r="C1146" s="9" t="s">
        <v>235</v>
      </c>
      <c r="D1146" s="185" t="s">
        <v>4287</v>
      </c>
      <c r="E1146" s="188" t="s">
        <v>4288</v>
      </c>
      <c r="F1146" s="9" t="s">
        <v>83</v>
      </c>
      <c r="G1146" s="9" t="s">
        <v>147</v>
      </c>
      <c r="H1146" s="10">
        <v>0</v>
      </c>
      <c r="I1146" s="11">
        <v>11</v>
      </c>
      <c r="J1146" s="24">
        <v>0</v>
      </c>
      <c r="K1146" s="12"/>
      <c r="L1146" s="14">
        <v>0</v>
      </c>
      <c r="M1146" s="14"/>
      <c r="N1146" s="21">
        <v>0</v>
      </c>
      <c r="O1146" s="14"/>
      <c r="P1146" s="21">
        <v>0</v>
      </c>
      <c r="Q1146" s="14"/>
      <c r="R1146" s="21">
        <v>0</v>
      </c>
      <c r="S1146" s="14"/>
      <c r="T1146" s="21">
        <v>0</v>
      </c>
      <c r="U1146" s="14"/>
      <c r="V1146" s="22">
        <v>0</v>
      </c>
      <c r="W1146" s="14"/>
      <c r="X1146" s="5" t="str">
        <f t="shared" si="17"/>
        <v>No</v>
      </c>
      <c r="Y1146" s="14"/>
      <c r="Z1146" s="5"/>
      <c r="AA1146" s="14"/>
      <c r="AB1146" s="5"/>
      <c r="AC1146" s="28"/>
      <c r="AD1146" s="5"/>
      <c r="AE1146" s="14"/>
      <c r="AF1146" s="5"/>
      <c r="AG1146" s="7"/>
    </row>
    <row r="1147" spans="1:33" s="54" customFormat="1">
      <c r="A1147" s="8" t="s">
        <v>6586</v>
      </c>
      <c r="B1147" s="8" t="s">
        <v>4469</v>
      </c>
      <c r="C1147" s="9" t="s">
        <v>160</v>
      </c>
      <c r="D1147" s="185" t="s">
        <v>4470</v>
      </c>
      <c r="E1147" s="188" t="s">
        <v>4471</v>
      </c>
      <c r="F1147" s="9" t="s">
        <v>113</v>
      </c>
      <c r="G1147" s="9" t="s">
        <v>147</v>
      </c>
      <c r="H1147" s="10">
        <v>0</v>
      </c>
      <c r="I1147" s="11">
        <v>11</v>
      </c>
      <c r="J1147" s="24">
        <v>0</v>
      </c>
      <c r="K1147" s="12"/>
      <c r="L1147" s="14">
        <v>0</v>
      </c>
      <c r="M1147" s="14"/>
      <c r="N1147" s="21">
        <v>0</v>
      </c>
      <c r="O1147" s="14"/>
      <c r="P1147" s="21">
        <v>13824</v>
      </c>
      <c r="Q1147" s="14"/>
      <c r="R1147" s="21">
        <v>6869</v>
      </c>
      <c r="S1147" s="14"/>
      <c r="T1147" s="21">
        <v>48000</v>
      </c>
      <c r="U1147" s="14"/>
      <c r="V1147" s="22">
        <v>68693</v>
      </c>
      <c r="W1147" s="14"/>
      <c r="X1147" s="5" t="str">
        <f t="shared" si="17"/>
        <v>No</v>
      </c>
      <c r="Y1147" s="14"/>
      <c r="Z1147" s="5"/>
      <c r="AA1147" s="14"/>
      <c r="AB1147" s="5"/>
      <c r="AC1147" s="28"/>
      <c r="AD1147" s="5"/>
      <c r="AE1147" s="14"/>
      <c r="AF1147" s="5"/>
      <c r="AG1147" s="7"/>
    </row>
    <row r="1148" spans="1:33" s="54" customFormat="1">
      <c r="A1148" s="8" t="s">
        <v>609</v>
      </c>
      <c r="B1148" s="8" t="s">
        <v>610</v>
      </c>
      <c r="C1148" s="9" t="s">
        <v>420</v>
      </c>
      <c r="D1148" s="185" t="s">
        <v>611</v>
      </c>
      <c r="E1148" s="188" t="s">
        <v>612</v>
      </c>
      <c r="F1148" s="9" t="s">
        <v>157</v>
      </c>
      <c r="G1148" s="9" t="s">
        <v>147</v>
      </c>
      <c r="H1148" s="10">
        <v>0</v>
      </c>
      <c r="I1148" s="11">
        <v>11</v>
      </c>
      <c r="J1148" s="24">
        <v>0</v>
      </c>
      <c r="K1148" s="12"/>
      <c r="L1148" s="14">
        <v>0</v>
      </c>
      <c r="M1148" s="14"/>
      <c r="N1148" s="21">
        <v>0</v>
      </c>
      <c r="O1148" s="14"/>
      <c r="P1148" s="21">
        <v>7915</v>
      </c>
      <c r="Q1148" s="14"/>
      <c r="R1148" s="21">
        <v>0</v>
      </c>
      <c r="S1148" s="14"/>
      <c r="T1148" s="21">
        <v>31661</v>
      </c>
      <c r="U1148" s="14"/>
      <c r="V1148" s="22">
        <v>39576</v>
      </c>
      <c r="W1148" s="14"/>
      <c r="X1148" s="5" t="str">
        <f t="shared" si="17"/>
        <v>No</v>
      </c>
      <c r="Y1148" s="14"/>
      <c r="Z1148" s="5"/>
      <c r="AA1148" s="14"/>
      <c r="AB1148" s="5"/>
      <c r="AC1148" s="28"/>
      <c r="AD1148" s="5"/>
      <c r="AE1148" s="14"/>
      <c r="AF1148" s="5"/>
      <c r="AG1148" s="7"/>
    </row>
    <row r="1149" spans="1:33" s="54" customFormat="1">
      <c r="A1149" s="8" t="s">
        <v>1404</v>
      </c>
      <c r="B1149" s="8" t="s">
        <v>6453</v>
      </c>
      <c r="C1149" s="9" t="s">
        <v>150</v>
      </c>
      <c r="D1149" s="185" t="s">
        <v>1405</v>
      </c>
      <c r="E1149" s="188" t="s">
        <v>1406</v>
      </c>
      <c r="F1149" s="9" t="s">
        <v>157</v>
      </c>
      <c r="G1149" s="9" t="s">
        <v>147</v>
      </c>
      <c r="H1149" s="10">
        <v>0</v>
      </c>
      <c r="I1149" s="11">
        <v>11</v>
      </c>
      <c r="J1149" s="24">
        <v>0</v>
      </c>
      <c r="K1149" s="12"/>
      <c r="L1149" s="14">
        <v>6070</v>
      </c>
      <c r="M1149" s="14"/>
      <c r="N1149" s="21">
        <v>0</v>
      </c>
      <c r="O1149" s="14"/>
      <c r="P1149" s="21">
        <v>0</v>
      </c>
      <c r="Q1149" s="14"/>
      <c r="R1149" s="21">
        <v>0</v>
      </c>
      <c r="S1149" s="14"/>
      <c r="T1149" s="21">
        <v>34390</v>
      </c>
      <c r="U1149" s="14"/>
      <c r="V1149" s="22">
        <v>40460</v>
      </c>
      <c r="W1149" s="14"/>
      <c r="X1149" s="5" t="str">
        <f t="shared" si="17"/>
        <v>No</v>
      </c>
      <c r="Y1149" s="14"/>
      <c r="Z1149" s="5"/>
      <c r="AA1149" s="14"/>
      <c r="AB1149" s="5"/>
      <c r="AC1149" s="28"/>
      <c r="AD1149" s="5"/>
      <c r="AE1149" s="14"/>
      <c r="AF1149" s="5"/>
      <c r="AG1149" s="7"/>
    </row>
    <row r="1150" spans="1:33" s="54" customFormat="1">
      <c r="A1150" s="8" t="s">
        <v>3240</v>
      </c>
      <c r="B1150" s="8" t="s">
        <v>3241</v>
      </c>
      <c r="C1150" s="9" t="s">
        <v>555</v>
      </c>
      <c r="D1150" s="185" t="s">
        <v>3242</v>
      </c>
      <c r="E1150" s="188" t="s">
        <v>3243</v>
      </c>
      <c r="F1150" s="9" t="s">
        <v>83</v>
      </c>
      <c r="G1150" s="9" t="s">
        <v>147</v>
      </c>
      <c r="H1150" s="10">
        <v>0</v>
      </c>
      <c r="I1150" s="11">
        <v>11</v>
      </c>
      <c r="J1150" s="24">
        <v>0</v>
      </c>
      <c r="K1150" s="12"/>
      <c r="L1150" s="14">
        <v>0</v>
      </c>
      <c r="M1150" s="14"/>
      <c r="N1150" s="21">
        <v>0</v>
      </c>
      <c r="O1150" s="14"/>
      <c r="P1150" s="21">
        <v>0</v>
      </c>
      <c r="Q1150" s="14"/>
      <c r="R1150" s="21">
        <v>0</v>
      </c>
      <c r="S1150" s="14"/>
      <c r="T1150" s="21">
        <v>56755</v>
      </c>
      <c r="U1150" s="14"/>
      <c r="V1150" s="22">
        <v>56755</v>
      </c>
      <c r="W1150" s="14"/>
      <c r="X1150" s="5" t="str">
        <f t="shared" si="17"/>
        <v>No</v>
      </c>
      <c r="Y1150" s="14"/>
      <c r="Z1150" s="5"/>
      <c r="AA1150" s="14"/>
      <c r="AB1150" s="5"/>
      <c r="AC1150" s="28"/>
      <c r="AD1150" s="5"/>
      <c r="AE1150" s="14"/>
      <c r="AF1150" s="5"/>
      <c r="AG1150" s="7"/>
    </row>
    <row r="1151" spans="1:33" s="54" customFormat="1">
      <c r="A1151" s="8" t="s">
        <v>3967</v>
      </c>
      <c r="B1151" s="8" t="s">
        <v>3968</v>
      </c>
      <c r="C1151" s="9" t="s">
        <v>278</v>
      </c>
      <c r="D1151" s="185" t="s">
        <v>3969</v>
      </c>
      <c r="E1151" s="188" t="s">
        <v>3970</v>
      </c>
      <c r="F1151" s="9" t="s">
        <v>157</v>
      </c>
      <c r="G1151" s="9" t="s">
        <v>147</v>
      </c>
      <c r="H1151" s="10">
        <v>0</v>
      </c>
      <c r="I1151" s="11">
        <v>11</v>
      </c>
      <c r="J1151" s="24">
        <v>0</v>
      </c>
      <c r="K1151" s="12"/>
      <c r="L1151" s="14">
        <v>0</v>
      </c>
      <c r="M1151" s="14"/>
      <c r="N1151" s="21">
        <v>0</v>
      </c>
      <c r="O1151" s="14"/>
      <c r="P1151" s="21">
        <v>24201</v>
      </c>
      <c r="Q1151" s="14"/>
      <c r="R1151" s="21">
        <v>0</v>
      </c>
      <c r="S1151" s="14"/>
      <c r="T1151" s="21">
        <v>96802</v>
      </c>
      <c r="U1151" s="14"/>
      <c r="V1151" s="22">
        <v>121003</v>
      </c>
      <c r="W1151" s="14"/>
      <c r="X1151" s="5" t="str">
        <f t="shared" si="17"/>
        <v>No</v>
      </c>
      <c r="Y1151" s="14"/>
      <c r="Z1151" s="5"/>
      <c r="AA1151" s="14"/>
      <c r="AB1151" s="5"/>
      <c r="AC1151" s="28"/>
      <c r="AD1151" s="5"/>
      <c r="AE1151" s="14"/>
      <c r="AF1151" s="5"/>
      <c r="AG1151" s="7"/>
    </row>
    <row r="1152" spans="1:33" s="54" customFormat="1">
      <c r="A1152" s="8" t="s">
        <v>2489</v>
      </c>
      <c r="B1152" s="8" t="s">
        <v>2104</v>
      </c>
      <c r="C1152" s="9" t="s">
        <v>46</v>
      </c>
      <c r="D1152" s="185" t="s">
        <v>2490</v>
      </c>
      <c r="E1152" s="188" t="s">
        <v>2491</v>
      </c>
      <c r="F1152" s="9" t="s">
        <v>88</v>
      </c>
      <c r="G1152" s="9" t="s">
        <v>147</v>
      </c>
      <c r="H1152" s="10">
        <v>0</v>
      </c>
      <c r="I1152" s="11">
        <v>11</v>
      </c>
      <c r="J1152" s="24">
        <v>0</v>
      </c>
      <c r="K1152" s="12"/>
      <c r="L1152" s="14">
        <v>0</v>
      </c>
      <c r="M1152" s="14"/>
      <c r="N1152" s="21">
        <v>0</v>
      </c>
      <c r="O1152" s="14"/>
      <c r="P1152" s="21">
        <v>56516</v>
      </c>
      <c r="Q1152" s="14"/>
      <c r="R1152" s="21">
        <v>0</v>
      </c>
      <c r="S1152" s="14"/>
      <c r="T1152" s="21">
        <v>226063</v>
      </c>
      <c r="U1152" s="14"/>
      <c r="V1152" s="22">
        <v>282579</v>
      </c>
      <c r="W1152" s="14"/>
      <c r="X1152" s="5" t="str">
        <f t="shared" si="17"/>
        <v>No</v>
      </c>
      <c r="Y1152" s="14"/>
      <c r="Z1152" s="5"/>
      <c r="AA1152" s="14"/>
      <c r="AB1152" s="5"/>
      <c r="AC1152" s="28"/>
      <c r="AD1152" s="5"/>
      <c r="AE1152" s="14"/>
      <c r="AF1152" s="5"/>
      <c r="AG1152" s="7"/>
    </row>
    <row r="1153" spans="1:33" s="54" customFormat="1">
      <c r="A1153" s="8" t="s">
        <v>2943</v>
      </c>
      <c r="B1153" s="8" t="s">
        <v>6448</v>
      </c>
      <c r="C1153" s="9" t="s">
        <v>124</v>
      </c>
      <c r="D1153" s="185" t="s">
        <v>2944</v>
      </c>
      <c r="E1153" s="188" t="s">
        <v>2945</v>
      </c>
      <c r="F1153" s="9" t="s">
        <v>1320</v>
      </c>
      <c r="G1153" s="9" t="s">
        <v>147</v>
      </c>
      <c r="H1153" s="10">
        <v>0</v>
      </c>
      <c r="I1153" s="11">
        <v>11</v>
      </c>
      <c r="J1153" s="24">
        <v>0</v>
      </c>
      <c r="K1153" s="12"/>
      <c r="L1153" s="14">
        <v>0</v>
      </c>
      <c r="M1153" s="14"/>
      <c r="N1153" s="21">
        <v>0</v>
      </c>
      <c r="O1153" s="14"/>
      <c r="P1153" s="21">
        <v>0</v>
      </c>
      <c r="Q1153" s="14"/>
      <c r="R1153" s="21">
        <v>0</v>
      </c>
      <c r="S1153" s="14"/>
      <c r="T1153" s="21">
        <v>0</v>
      </c>
      <c r="U1153" s="14"/>
      <c r="V1153" s="22">
        <v>0</v>
      </c>
      <c r="W1153" s="14"/>
      <c r="X1153" s="5" t="str">
        <f t="shared" si="17"/>
        <v>No</v>
      </c>
      <c r="Y1153" s="14"/>
      <c r="Z1153" s="5"/>
      <c r="AA1153" s="14"/>
      <c r="AB1153" s="5"/>
      <c r="AC1153" s="28"/>
      <c r="AD1153" s="5"/>
      <c r="AE1153" s="14"/>
      <c r="AF1153" s="5"/>
      <c r="AG1153" s="7"/>
    </row>
    <row r="1154" spans="1:33" s="54" customFormat="1">
      <c r="A1154" s="8" t="s">
        <v>6589</v>
      </c>
      <c r="B1154" s="8" t="s">
        <v>3361</v>
      </c>
      <c r="C1154" s="9" t="s">
        <v>555</v>
      </c>
      <c r="D1154" s="185" t="s">
        <v>3362</v>
      </c>
      <c r="E1154" s="188" t="s">
        <v>3363</v>
      </c>
      <c r="F1154" s="9" t="s">
        <v>83</v>
      </c>
      <c r="G1154" s="9" t="s">
        <v>147</v>
      </c>
      <c r="H1154" s="10">
        <v>0</v>
      </c>
      <c r="I1154" s="11">
        <v>11</v>
      </c>
      <c r="J1154" s="24">
        <v>0</v>
      </c>
      <c r="K1154" s="12"/>
      <c r="L1154" s="14">
        <v>0</v>
      </c>
      <c r="M1154" s="14"/>
      <c r="N1154" s="21">
        <v>0</v>
      </c>
      <c r="O1154" s="14"/>
      <c r="P1154" s="21">
        <v>0</v>
      </c>
      <c r="Q1154" s="14"/>
      <c r="R1154" s="21">
        <v>3122</v>
      </c>
      <c r="S1154" s="14"/>
      <c r="T1154" s="21">
        <v>233500</v>
      </c>
      <c r="U1154" s="14"/>
      <c r="V1154" s="22">
        <v>236622</v>
      </c>
      <c r="W1154" s="14"/>
      <c r="X1154" s="5" t="str">
        <f t="shared" si="17"/>
        <v>No</v>
      </c>
      <c r="Y1154" s="14"/>
      <c r="Z1154" s="5"/>
      <c r="AA1154" s="14"/>
      <c r="AB1154" s="5"/>
      <c r="AC1154" s="28"/>
      <c r="AD1154" s="5"/>
      <c r="AE1154" s="14"/>
      <c r="AF1154" s="5"/>
      <c r="AG1154" s="7"/>
    </row>
    <row r="1155" spans="1:33" s="54" customFormat="1">
      <c r="A1155" s="8" t="s">
        <v>1935</v>
      </c>
      <c r="B1155" s="8" t="s">
        <v>1195</v>
      </c>
      <c r="C1155" s="9" t="s">
        <v>235</v>
      </c>
      <c r="D1155" s="185">
        <v>4095</v>
      </c>
      <c r="E1155" s="188">
        <v>40095</v>
      </c>
      <c r="F1155" s="9" t="s">
        <v>83</v>
      </c>
      <c r="G1155" s="9" t="s">
        <v>5756</v>
      </c>
      <c r="H1155" s="10">
        <v>117798</v>
      </c>
      <c r="I1155" s="11">
        <v>11</v>
      </c>
      <c r="J1155" s="24">
        <v>0</v>
      </c>
      <c r="K1155" s="12"/>
      <c r="L1155" s="14">
        <v>0</v>
      </c>
      <c r="M1155" s="14"/>
      <c r="N1155" s="21">
        <v>0</v>
      </c>
      <c r="O1155" s="14"/>
      <c r="P1155" s="21">
        <v>109934</v>
      </c>
      <c r="Q1155" s="14"/>
      <c r="R1155" s="21">
        <v>109915</v>
      </c>
      <c r="S1155" s="14"/>
      <c r="T1155" s="21">
        <v>879365</v>
      </c>
      <c r="U1155" s="14"/>
      <c r="V1155" s="22">
        <v>1099214</v>
      </c>
      <c r="W1155" s="14"/>
      <c r="X1155" s="5" t="str">
        <f t="shared" ref="X1155:X1218" si="18">IF(W1155&amp;U1155&amp;S1155&amp;Q1155&amp;O1155&amp;M1155&amp;K1155&lt;&gt;"","Yes","No")</f>
        <v>No</v>
      </c>
      <c r="Y1155" s="14"/>
      <c r="Z1155" s="5"/>
      <c r="AA1155" s="14"/>
      <c r="AB1155" s="5"/>
      <c r="AC1155" s="28"/>
      <c r="AD1155" s="5"/>
      <c r="AE1155" s="14"/>
      <c r="AF1155" s="5"/>
      <c r="AG1155" s="7"/>
    </row>
    <row r="1156" spans="1:33" s="54" customFormat="1">
      <c r="A1156" s="8" t="s">
        <v>2518</v>
      </c>
      <c r="B1156" s="8" t="s">
        <v>2218</v>
      </c>
      <c r="C1156" s="9" t="s">
        <v>466</v>
      </c>
      <c r="D1156" s="185" t="s">
        <v>2519</v>
      </c>
      <c r="E1156" s="188" t="s">
        <v>2520</v>
      </c>
      <c r="F1156" s="9" t="s">
        <v>83</v>
      </c>
      <c r="G1156" s="9" t="s">
        <v>147</v>
      </c>
      <c r="H1156" s="10">
        <v>0</v>
      </c>
      <c r="I1156" s="11">
        <v>11</v>
      </c>
      <c r="J1156" s="24">
        <v>0</v>
      </c>
      <c r="K1156" s="12"/>
      <c r="L1156" s="14">
        <v>0</v>
      </c>
      <c r="M1156" s="14"/>
      <c r="N1156" s="21">
        <v>0</v>
      </c>
      <c r="O1156" s="14"/>
      <c r="P1156" s="21">
        <v>9451</v>
      </c>
      <c r="Q1156" s="14"/>
      <c r="R1156" s="21">
        <v>0</v>
      </c>
      <c r="S1156" s="14"/>
      <c r="T1156" s="21">
        <v>102803</v>
      </c>
      <c r="U1156" s="14"/>
      <c r="V1156" s="22">
        <v>112254</v>
      </c>
      <c r="W1156" s="14"/>
      <c r="X1156" s="5" t="str">
        <f t="shared" si="18"/>
        <v>No</v>
      </c>
      <c r="Y1156" s="14"/>
      <c r="Z1156" s="5"/>
      <c r="AA1156" s="14"/>
      <c r="AB1156" s="5"/>
      <c r="AC1156" s="28"/>
      <c r="AD1156" s="5"/>
      <c r="AE1156" s="14"/>
      <c r="AF1156" s="5"/>
      <c r="AG1156" s="7"/>
    </row>
    <row r="1157" spans="1:33" s="54" customFormat="1">
      <c r="A1157" s="8" t="s">
        <v>3828</v>
      </c>
      <c r="B1157" s="8" t="s">
        <v>3829</v>
      </c>
      <c r="C1157" s="9" t="s">
        <v>278</v>
      </c>
      <c r="D1157" s="185" t="s">
        <v>3830</v>
      </c>
      <c r="E1157" s="188" t="s">
        <v>3831</v>
      </c>
      <c r="F1157" s="9" t="s">
        <v>83</v>
      </c>
      <c r="G1157" s="9" t="s">
        <v>147</v>
      </c>
      <c r="H1157" s="10">
        <v>0</v>
      </c>
      <c r="I1157" s="11">
        <v>11</v>
      </c>
      <c r="J1157" s="24">
        <v>0</v>
      </c>
      <c r="K1157" s="12"/>
      <c r="L1157" s="14">
        <v>0</v>
      </c>
      <c r="M1157" s="14"/>
      <c r="N1157" s="21">
        <v>0</v>
      </c>
      <c r="O1157" s="14"/>
      <c r="P1157" s="21">
        <v>36616</v>
      </c>
      <c r="Q1157" s="14"/>
      <c r="R1157" s="21">
        <v>0</v>
      </c>
      <c r="S1157" s="14"/>
      <c r="T1157" s="21">
        <v>146468</v>
      </c>
      <c r="U1157" s="14"/>
      <c r="V1157" s="22">
        <v>183084</v>
      </c>
      <c r="W1157" s="14"/>
      <c r="X1157" s="5" t="str">
        <f t="shared" si="18"/>
        <v>No</v>
      </c>
      <c r="Y1157" s="14"/>
      <c r="Z1157" s="5"/>
      <c r="AA1157" s="14"/>
      <c r="AB1157" s="5"/>
      <c r="AC1157" s="28"/>
      <c r="AD1157" s="5"/>
      <c r="AE1157" s="14"/>
      <c r="AF1157" s="5"/>
      <c r="AG1157" s="7"/>
    </row>
    <row r="1158" spans="1:33" s="54" customFormat="1">
      <c r="A1158" s="8" t="s">
        <v>4850</v>
      </c>
      <c r="B1158" s="8" t="s">
        <v>4851</v>
      </c>
      <c r="C1158" s="9" t="s">
        <v>87</v>
      </c>
      <c r="D1158" s="185" t="s">
        <v>4852</v>
      </c>
      <c r="E1158" s="188" t="s">
        <v>4853</v>
      </c>
      <c r="F1158" s="9" t="s">
        <v>83</v>
      </c>
      <c r="G1158" s="9" t="s">
        <v>147</v>
      </c>
      <c r="H1158" s="10">
        <v>0</v>
      </c>
      <c r="I1158" s="11">
        <v>11</v>
      </c>
      <c r="J1158" s="24">
        <v>0</v>
      </c>
      <c r="K1158" s="12"/>
      <c r="L1158" s="14">
        <v>0</v>
      </c>
      <c r="M1158" s="14"/>
      <c r="N1158" s="21">
        <v>0</v>
      </c>
      <c r="O1158" s="14"/>
      <c r="P1158" s="21">
        <v>14480</v>
      </c>
      <c r="Q1158" s="14"/>
      <c r="R1158" s="21">
        <v>50330</v>
      </c>
      <c r="S1158" s="14"/>
      <c r="T1158" s="21">
        <v>0</v>
      </c>
      <c r="U1158" s="14"/>
      <c r="V1158" s="22">
        <v>64810</v>
      </c>
      <c r="W1158" s="14"/>
      <c r="X1158" s="5" t="str">
        <f t="shared" si="18"/>
        <v>No</v>
      </c>
      <c r="Y1158" s="14"/>
      <c r="Z1158" s="5"/>
      <c r="AA1158" s="14"/>
      <c r="AB1158" s="5"/>
      <c r="AC1158" s="28"/>
      <c r="AD1158" s="5"/>
      <c r="AE1158" s="14"/>
      <c r="AF1158" s="5"/>
      <c r="AG1158" s="7"/>
    </row>
    <row r="1159" spans="1:33" s="54" customFormat="1">
      <c r="A1159" s="8" t="s">
        <v>3504</v>
      </c>
      <c r="B1159" s="8" t="s">
        <v>3505</v>
      </c>
      <c r="C1159" s="9" t="s">
        <v>580</v>
      </c>
      <c r="D1159" s="185" t="s">
        <v>3506</v>
      </c>
      <c r="E1159" s="188" t="s">
        <v>3507</v>
      </c>
      <c r="F1159" s="9" t="s">
        <v>157</v>
      </c>
      <c r="G1159" s="9" t="s">
        <v>147</v>
      </c>
      <c r="H1159" s="10">
        <v>0</v>
      </c>
      <c r="I1159" s="11">
        <v>11</v>
      </c>
      <c r="J1159" s="24">
        <v>0</v>
      </c>
      <c r="K1159" s="12"/>
      <c r="L1159" s="14">
        <v>0</v>
      </c>
      <c r="M1159" s="14"/>
      <c r="N1159" s="21">
        <v>0</v>
      </c>
      <c r="O1159" s="14"/>
      <c r="P1159" s="21">
        <v>171897</v>
      </c>
      <c r="Q1159" s="14"/>
      <c r="R1159" s="21">
        <v>0</v>
      </c>
      <c r="S1159" s="14"/>
      <c r="T1159" s="21">
        <v>462885</v>
      </c>
      <c r="U1159" s="14"/>
      <c r="V1159" s="22">
        <v>634782</v>
      </c>
      <c r="W1159" s="14"/>
      <c r="X1159" s="5" t="str">
        <f t="shared" si="18"/>
        <v>No</v>
      </c>
      <c r="Y1159" s="14"/>
      <c r="Z1159" s="5"/>
      <c r="AA1159" s="14"/>
      <c r="AB1159" s="5"/>
      <c r="AC1159" s="28"/>
      <c r="AD1159" s="5"/>
      <c r="AE1159" s="14"/>
      <c r="AF1159" s="5"/>
      <c r="AG1159" s="7"/>
    </row>
    <row r="1160" spans="1:33" s="54" customFormat="1">
      <c r="A1160" s="8" t="s">
        <v>1531</v>
      </c>
      <c r="B1160" s="8" t="s">
        <v>1532</v>
      </c>
      <c r="C1160" s="9" t="s">
        <v>178</v>
      </c>
      <c r="D1160" s="185" t="s">
        <v>1533</v>
      </c>
      <c r="E1160" s="188" t="s">
        <v>1534</v>
      </c>
      <c r="F1160" s="9" t="s">
        <v>88</v>
      </c>
      <c r="G1160" s="9" t="s">
        <v>147</v>
      </c>
      <c r="H1160" s="10">
        <v>0</v>
      </c>
      <c r="I1160" s="11">
        <v>11</v>
      </c>
      <c r="J1160" s="24">
        <v>0</v>
      </c>
      <c r="K1160" s="12"/>
      <c r="L1160" s="14">
        <v>0</v>
      </c>
      <c r="M1160" s="14"/>
      <c r="N1160" s="21">
        <v>0</v>
      </c>
      <c r="O1160" s="14"/>
      <c r="P1160" s="21">
        <v>0</v>
      </c>
      <c r="Q1160" s="14"/>
      <c r="R1160" s="21">
        <v>0</v>
      </c>
      <c r="S1160" s="14"/>
      <c r="T1160" s="21">
        <v>0</v>
      </c>
      <c r="U1160" s="14"/>
      <c r="V1160" s="22">
        <v>0</v>
      </c>
      <c r="W1160" s="14"/>
      <c r="X1160" s="5" t="str">
        <f t="shared" si="18"/>
        <v>No</v>
      </c>
      <c r="Y1160" s="14"/>
      <c r="Z1160" s="5"/>
      <c r="AA1160" s="14"/>
      <c r="AB1160" s="5"/>
      <c r="AC1160" s="28"/>
      <c r="AD1160" s="5"/>
      <c r="AE1160" s="14"/>
      <c r="AF1160" s="5"/>
      <c r="AG1160" s="7"/>
    </row>
    <row r="1161" spans="1:33" s="54" customFormat="1">
      <c r="A1161" s="8" t="s">
        <v>4088</v>
      </c>
      <c r="B1161" s="8" t="s">
        <v>4089</v>
      </c>
      <c r="C1161" s="9" t="s">
        <v>34</v>
      </c>
      <c r="D1161" s="185" t="s">
        <v>4090</v>
      </c>
      <c r="E1161" s="188">
        <v>88122</v>
      </c>
      <c r="F1161" s="9" t="s">
        <v>36</v>
      </c>
      <c r="G1161" s="9" t="s">
        <v>5756</v>
      </c>
      <c r="H1161" s="10">
        <v>0</v>
      </c>
      <c r="I1161" s="11">
        <v>11</v>
      </c>
      <c r="J1161" s="24">
        <v>0</v>
      </c>
      <c r="K1161" s="12"/>
      <c r="L1161" s="14">
        <v>0</v>
      </c>
      <c r="M1161" s="14"/>
      <c r="N1161" s="21">
        <v>0</v>
      </c>
      <c r="O1161" s="14"/>
      <c r="P1161" s="21">
        <v>0</v>
      </c>
      <c r="Q1161" s="14"/>
      <c r="R1161" s="21">
        <v>0</v>
      </c>
      <c r="S1161" s="14"/>
      <c r="T1161" s="21">
        <v>0</v>
      </c>
      <c r="U1161" s="14"/>
      <c r="V1161" s="22">
        <v>0</v>
      </c>
      <c r="W1161" s="14"/>
      <c r="X1161" s="5" t="str">
        <f t="shared" si="18"/>
        <v>No</v>
      </c>
      <c r="Y1161" s="14"/>
      <c r="Z1161" s="5"/>
      <c r="AA1161" s="14"/>
      <c r="AB1161" s="5"/>
      <c r="AC1161" s="28"/>
      <c r="AD1161" s="5"/>
      <c r="AE1161" s="14"/>
      <c r="AF1161" s="5"/>
      <c r="AG1161" s="7"/>
    </row>
    <row r="1162" spans="1:33" s="54" customFormat="1">
      <c r="A1162" s="8" t="s">
        <v>5106</v>
      </c>
      <c r="B1162" s="8" t="s">
        <v>5107</v>
      </c>
      <c r="C1162" s="9" t="s">
        <v>217</v>
      </c>
      <c r="D1162" s="185">
        <v>3108</v>
      </c>
      <c r="E1162" s="188">
        <v>30108</v>
      </c>
      <c r="F1162" s="9" t="s">
        <v>83</v>
      </c>
      <c r="G1162" s="9" t="s">
        <v>5756</v>
      </c>
      <c r="H1162" s="10">
        <v>5441567</v>
      </c>
      <c r="I1162" s="11">
        <v>11</v>
      </c>
      <c r="J1162" s="24">
        <v>0</v>
      </c>
      <c r="K1162" s="12"/>
      <c r="L1162" s="14">
        <v>0</v>
      </c>
      <c r="M1162" s="14"/>
      <c r="N1162" s="21">
        <v>0</v>
      </c>
      <c r="O1162" s="14"/>
      <c r="P1162" s="21">
        <v>31205</v>
      </c>
      <c r="Q1162" s="14"/>
      <c r="R1162" s="21">
        <v>31091</v>
      </c>
      <c r="S1162" s="14"/>
      <c r="T1162" s="21">
        <v>248725</v>
      </c>
      <c r="U1162" s="14"/>
      <c r="V1162" s="22">
        <v>311021</v>
      </c>
      <c r="W1162" s="14"/>
      <c r="X1162" s="5" t="str">
        <f t="shared" si="18"/>
        <v>No</v>
      </c>
      <c r="Y1162" s="14"/>
      <c r="Z1162" s="5"/>
      <c r="AA1162" s="14"/>
      <c r="AB1162" s="5"/>
      <c r="AC1162" s="28"/>
      <c r="AD1162" s="5"/>
      <c r="AE1162" s="14"/>
      <c r="AF1162" s="5"/>
      <c r="AG1162" s="7"/>
    </row>
    <row r="1163" spans="1:33" s="54" customFormat="1">
      <c r="A1163" s="8" t="s">
        <v>1093</v>
      </c>
      <c r="B1163" s="8" t="s">
        <v>308</v>
      </c>
      <c r="C1163" s="9" t="s">
        <v>213</v>
      </c>
      <c r="D1163" s="185">
        <v>6104</v>
      </c>
      <c r="E1163" s="188">
        <v>60104</v>
      </c>
      <c r="F1163" s="9" t="s">
        <v>83</v>
      </c>
      <c r="G1163" s="9" t="s">
        <v>5756</v>
      </c>
      <c r="H1163" s="10">
        <v>65419</v>
      </c>
      <c r="I1163" s="11">
        <v>11</v>
      </c>
      <c r="J1163" s="24">
        <v>0</v>
      </c>
      <c r="K1163" s="12"/>
      <c r="L1163" s="14">
        <v>0</v>
      </c>
      <c r="M1163" s="14"/>
      <c r="N1163" s="21">
        <v>0</v>
      </c>
      <c r="O1163" s="14"/>
      <c r="P1163" s="21">
        <v>40456</v>
      </c>
      <c r="Q1163" s="14"/>
      <c r="R1163" s="21">
        <v>0</v>
      </c>
      <c r="S1163" s="14"/>
      <c r="T1163" s="21">
        <v>161622</v>
      </c>
      <c r="U1163" s="14"/>
      <c r="V1163" s="22">
        <v>202078</v>
      </c>
      <c r="W1163" s="14"/>
      <c r="X1163" s="5" t="str">
        <f t="shared" si="18"/>
        <v>No</v>
      </c>
      <c r="Y1163" s="14"/>
      <c r="Z1163" s="5"/>
      <c r="AA1163" s="14"/>
      <c r="AB1163" s="5"/>
      <c r="AC1163" s="28"/>
      <c r="AD1163" s="5"/>
      <c r="AE1163" s="14"/>
      <c r="AF1163" s="5"/>
      <c r="AG1163" s="7"/>
    </row>
    <row r="1164" spans="1:33" s="54" customFormat="1">
      <c r="A1164" s="8" t="s">
        <v>2795</v>
      </c>
      <c r="B1164" s="8" t="s">
        <v>2796</v>
      </c>
      <c r="C1164" s="9" t="s">
        <v>210</v>
      </c>
      <c r="D1164" s="185" t="s">
        <v>2797</v>
      </c>
      <c r="E1164" s="188" t="s">
        <v>2798</v>
      </c>
      <c r="F1164" s="9" t="s">
        <v>157</v>
      </c>
      <c r="G1164" s="9" t="s">
        <v>147</v>
      </c>
      <c r="H1164" s="10">
        <v>0</v>
      </c>
      <c r="I1164" s="11">
        <v>11</v>
      </c>
      <c r="J1164" s="24">
        <v>0</v>
      </c>
      <c r="K1164" s="12"/>
      <c r="L1164" s="14">
        <v>0</v>
      </c>
      <c r="M1164" s="14"/>
      <c r="N1164" s="21">
        <v>0</v>
      </c>
      <c r="O1164" s="14"/>
      <c r="P1164" s="21">
        <v>140</v>
      </c>
      <c r="Q1164" s="14"/>
      <c r="R1164" s="21">
        <v>26398</v>
      </c>
      <c r="S1164" s="14"/>
      <c r="T1164" s="21">
        <v>106152</v>
      </c>
      <c r="U1164" s="14"/>
      <c r="V1164" s="22">
        <v>132690</v>
      </c>
      <c r="W1164" s="14"/>
      <c r="X1164" s="5" t="str">
        <f t="shared" si="18"/>
        <v>No</v>
      </c>
      <c r="Y1164" s="14"/>
      <c r="Z1164" s="5"/>
      <c r="AA1164" s="14"/>
      <c r="AB1164" s="5"/>
      <c r="AC1164" s="28"/>
      <c r="AD1164" s="5"/>
      <c r="AE1164" s="14"/>
      <c r="AF1164" s="5"/>
      <c r="AG1164" s="7"/>
    </row>
    <row r="1165" spans="1:33" s="54" customFormat="1">
      <c r="A1165" s="8" t="s">
        <v>5038</v>
      </c>
      <c r="B1165" s="8" t="s">
        <v>5039</v>
      </c>
      <c r="C1165" s="9" t="s">
        <v>91</v>
      </c>
      <c r="D1165" s="185" t="s">
        <v>5040</v>
      </c>
      <c r="E1165" s="188" t="s">
        <v>5041</v>
      </c>
      <c r="F1165" s="9" t="s">
        <v>88</v>
      </c>
      <c r="G1165" s="9" t="s">
        <v>147</v>
      </c>
      <c r="H1165" s="10">
        <v>0</v>
      </c>
      <c r="I1165" s="11">
        <v>11</v>
      </c>
      <c r="J1165" s="24">
        <v>0</v>
      </c>
      <c r="K1165" s="12"/>
      <c r="L1165" s="14">
        <v>0</v>
      </c>
      <c r="M1165" s="14"/>
      <c r="N1165" s="21">
        <v>0</v>
      </c>
      <c r="O1165" s="14"/>
      <c r="P1165" s="21">
        <v>0</v>
      </c>
      <c r="Q1165" s="14"/>
      <c r="R1165" s="21">
        <v>0</v>
      </c>
      <c r="S1165" s="14"/>
      <c r="T1165" s="21">
        <v>80595</v>
      </c>
      <c r="U1165" s="14"/>
      <c r="V1165" s="22">
        <v>80595</v>
      </c>
      <c r="W1165" s="14"/>
      <c r="X1165" s="5" t="str">
        <f t="shared" si="18"/>
        <v>No</v>
      </c>
      <c r="Y1165" s="14"/>
      <c r="Z1165" s="5"/>
      <c r="AA1165" s="14"/>
      <c r="AB1165" s="5"/>
      <c r="AC1165" s="28"/>
      <c r="AD1165" s="5"/>
      <c r="AE1165" s="14"/>
      <c r="AF1165" s="5"/>
      <c r="AG1165" s="7"/>
    </row>
    <row r="1166" spans="1:33" s="54" customFormat="1">
      <c r="A1166" s="8" t="s">
        <v>4282</v>
      </c>
      <c r="B1166" s="8" t="s">
        <v>755</v>
      </c>
      <c r="C1166" s="9" t="s">
        <v>235</v>
      </c>
      <c r="D1166" s="185" t="s">
        <v>4283</v>
      </c>
      <c r="E1166" s="188" t="s">
        <v>4284</v>
      </c>
      <c r="F1166" s="9" t="s">
        <v>83</v>
      </c>
      <c r="G1166" s="9" t="s">
        <v>147</v>
      </c>
      <c r="H1166" s="10">
        <v>0</v>
      </c>
      <c r="I1166" s="11">
        <v>11</v>
      </c>
      <c r="J1166" s="24">
        <v>0</v>
      </c>
      <c r="K1166" s="12"/>
      <c r="L1166" s="14">
        <v>0</v>
      </c>
      <c r="M1166" s="14"/>
      <c r="N1166" s="21">
        <v>0</v>
      </c>
      <c r="O1166" s="14"/>
      <c r="P1166" s="21">
        <v>58895</v>
      </c>
      <c r="Q1166" s="14"/>
      <c r="R1166" s="21">
        <v>68912</v>
      </c>
      <c r="S1166" s="14"/>
      <c r="T1166" s="21">
        <v>322483</v>
      </c>
      <c r="U1166" s="14"/>
      <c r="V1166" s="22">
        <v>450290</v>
      </c>
      <c r="W1166" s="14"/>
      <c r="X1166" s="5" t="str">
        <f t="shared" si="18"/>
        <v>No</v>
      </c>
      <c r="Y1166" s="14"/>
      <c r="Z1166" s="5"/>
      <c r="AA1166" s="14"/>
      <c r="AB1166" s="5"/>
      <c r="AC1166" s="28"/>
      <c r="AD1166" s="5"/>
      <c r="AE1166" s="14"/>
      <c r="AF1166" s="5"/>
      <c r="AG1166" s="7"/>
    </row>
    <row r="1167" spans="1:33" s="54" customFormat="1">
      <c r="A1167" s="8" t="s">
        <v>1952</v>
      </c>
      <c r="B1167" s="8" t="s">
        <v>1953</v>
      </c>
      <c r="C1167" s="9" t="s">
        <v>132</v>
      </c>
      <c r="D1167" s="185">
        <v>5053</v>
      </c>
      <c r="E1167" s="188">
        <v>50053</v>
      </c>
      <c r="F1167" s="9" t="s">
        <v>83</v>
      </c>
      <c r="G1167" s="9" t="s">
        <v>84</v>
      </c>
      <c r="H1167" s="10">
        <v>92742</v>
      </c>
      <c r="I1167" s="11">
        <v>11</v>
      </c>
      <c r="J1167" s="24">
        <v>0</v>
      </c>
      <c r="K1167" s="12"/>
      <c r="L1167" s="14">
        <v>11000</v>
      </c>
      <c r="M1167" s="14"/>
      <c r="N1167" s="21">
        <v>0</v>
      </c>
      <c r="O1167" s="14"/>
      <c r="P1167" s="21">
        <v>48377</v>
      </c>
      <c r="Q1167" s="14"/>
      <c r="R1167" s="21">
        <v>0</v>
      </c>
      <c r="S1167" s="14"/>
      <c r="T1167" s="21">
        <v>193510</v>
      </c>
      <c r="U1167" s="14"/>
      <c r="V1167" s="22">
        <v>252887</v>
      </c>
      <c r="W1167" s="14"/>
      <c r="X1167" s="5" t="str">
        <f t="shared" si="18"/>
        <v>No</v>
      </c>
      <c r="Y1167" s="14"/>
      <c r="Z1167" s="5"/>
      <c r="AA1167" s="14"/>
      <c r="AB1167" s="5"/>
      <c r="AC1167" s="28"/>
      <c r="AD1167" s="5"/>
      <c r="AE1167" s="14"/>
      <c r="AF1167" s="5"/>
      <c r="AG1167" s="7"/>
    </row>
    <row r="1168" spans="1:33" s="54" customFormat="1">
      <c r="A1168" s="8" t="s">
        <v>1270</v>
      </c>
      <c r="B1168" s="8" t="s">
        <v>1266</v>
      </c>
      <c r="C1168" s="9" t="s">
        <v>141</v>
      </c>
      <c r="D1168" s="185" t="s">
        <v>1271</v>
      </c>
      <c r="E1168" s="188" t="s">
        <v>1272</v>
      </c>
      <c r="F1168" s="9" t="s">
        <v>157</v>
      </c>
      <c r="G1168" s="9" t="s">
        <v>147</v>
      </c>
      <c r="H1168" s="10">
        <v>0</v>
      </c>
      <c r="I1168" s="11">
        <v>11</v>
      </c>
      <c r="J1168" s="24">
        <v>0</v>
      </c>
      <c r="K1168" s="12"/>
      <c r="L1168" s="14">
        <v>0</v>
      </c>
      <c r="M1168" s="14"/>
      <c r="N1168" s="21">
        <v>0</v>
      </c>
      <c r="O1168" s="14"/>
      <c r="P1168" s="21">
        <v>17590</v>
      </c>
      <c r="Q1168" s="14"/>
      <c r="R1168" s="21">
        <v>33755</v>
      </c>
      <c r="S1168" s="14"/>
      <c r="T1168" s="21">
        <v>197301</v>
      </c>
      <c r="U1168" s="14"/>
      <c r="V1168" s="22">
        <v>248646</v>
      </c>
      <c r="W1168" s="14"/>
      <c r="X1168" s="5" t="str">
        <f t="shared" si="18"/>
        <v>No</v>
      </c>
      <c r="Y1168" s="14"/>
      <c r="Z1168" s="5"/>
      <c r="AA1168" s="14"/>
      <c r="AB1168" s="5"/>
      <c r="AC1168" s="28"/>
      <c r="AD1168" s="5"/>
      <c r="AE1168" s="14"/>
      <c r="AF1168" s="5"/>
      <c r="AG1168" s="7"/>
    </row>
    <row r="1169" spans="1:33" s="54" customFormat="1">
      <c r="A1169" s="8" t="s">
        <v>2536</v>
      </c>
      <c r="B1169" s="8" t="s">
        <v>512</v>
      </c>
      <c r="C1169" s="9" t="s">
        <v>466</v>
      </c>
      <c r="D1169" s="185" t="s">
        <v>2537</v>
      </c>
      <c r="E1169" s="188" t="s">
        <v>2538</v>
      </c>
      <c r="F1169" s="9" t="s">
        <v>157</v>
      </c>
      <c r="G1169" s="9" t="s">
        <v>147</v>
      </c>
      <c r="H1169" s="10">
        <v>0</v>
      </c>
      <c r="I1169" s="11">
        <v>11</v>
      </c>
      <c r="J1169" s="24">
        <v>0</v>
      </c>
      <c r="K1169" s="12"/>
      <c r="L1169" s="14">
        <v>0</v>
      </c>
      <c r="M1169" s="14"/>
      <c r="N1169" s="21">
        <v>0</v>
      </c>
      <c r="O1169" s="14"/>
      <c r="P1169" s="21">
        <v>5715</v>
      </c>
      <c r="Q1169" s="14"/>
      <c r="R1169" s="21">
        <v>0</v>
      </c>
      <c r="S1169" s="14"/>
      <c r="T1169" s="21">
        <v>49061</v>
      </c>
      <c r="U1169" s="14"/>
      <c r="V1169" s="22">
        <v>54776</v>
      </c>
      <c r="W1169" s="14"/>
      <c r="X1169" s="5" t="str">
        <f t="shared" si="18"/>
        <v>No</v>
      </c>
      <c r="Y1169" s="14"/>
      <c r="Z1169" s="5"/>
      <c r="AA1169" s="14"/>
      <c r="AB1169" s="5"/>
      <c r="AC1169" s="28"/>
      <c r="AD1169" s="5"/>
      <c r="AE1169" s="14"/>
      <c r="AF1169" s="5"/>
      <c r="AG1169" s="7"/>
    </row>
    <row r="1170" spans="1:33" s="54" customFormat="1">
      <c r="A1170" s="8" t="s">
        <v>1675</v>
      </c>
      <c r="B1170" s="8" t="s">
        <v>1676</v>
      </c>
      <c r="C1170" s="9" t="s">
        <v>178</v>
      </c>
      <c r="D1170" s="185" t="s">
        <v>1677</v>
      </c>
      <c r="E1170" s="188" t="s">
        <v>1678</v>
      </c>
      <c r="F1170" s="9" t="s">
        <v>88</v>
      </c>
      <c r="G1170" s="9" t="s">
        <v>147</v>
      </c>
      <c r="H1170" s="10">
        <v>0</v>
      </c>
      <c r="I1170" s="11">
        <v>11</v>
      </c>
      <c r="J1170" s="24">
        <v>0</v>
      </c>
      <c r="K1170" s="12"/>
      <c r="L1170" s="14">
        <v>0</v>
      </c>
      <c r="M1170" s="14"/>
      <c r="N1170" s="21">
        <v>0</v>
      </c>
      <c r="O1170" s="14"/>
      <c r="P1170" s="21">
        <v>0</v>
      </c>
      <c r="Q1170" s="14"/>
      <c r="R1170" s="21">
        <v>0</v>
      </c>
      <c r="S1170" s="14"/>
      <c r="T1170" s="21">
        <v>0</v>
      </c>
      <c r="U1170" s="14"/>
      <c r="V1170" s="22">
        <v>0</v>
      </c>
      <c r="W1170" s="14"/>
      <c r="X1170" s="5" t="str">
        <f t="shared" si="18"/>
        <v>No</v>
      </c>
      <c r="Y1170" s="14"/>
      <c r="Z1170" s="5"/>
      <c r="AA1170" s="14"/>
      <c r="AB1170" s="5"/>
      <c r="AC1170" s="28"/>
      <c r="AD1170" s="5"/>
      <c r="AE1170" s="14"/>
      <c r="AF1170" s="5"/>
      <c r="AG1170" s="7"/>
    </row>
    <row r="1171" spans="1:33" s="54" customFormat="1">
      <c r="A1171" s="8" t="s">
        <v>4060</v>
      </c>
      <c r="B1171" s="8" t="s">
        <v>4061</v>
      </c>
      <c r="C1171" s="9" t="s">
        <v>46</v>
      </c>
      <c r="D1171" s="185">
        <v>5026</v>
      </c>
      <c r="E1171" s="188">
        <v>50026</v>
      </c>
      <c r="F1171" s="9" t="s">
        <v>83</v>
      </c>
      <c r="G1171" s="9" t="s">
        <v>84</v>
      </c>
      <c r="H1171" s="10">
        <v>176676</v>
      </c>
      <c r="I1171" s="11">
        <v>11</v>
      </c>
      <c r="J1171" s="24">
        <v>0</v>
      </c>
      <c r="K1171" s="12"/>
      <c r="L1171" s="14">
        <v>3681</v>
      </c>
      <c r="M1171" s="14"/>
      <c r="N1171" s="21">
        <v>0</v>
      </c>
      <c r="O1171" s="14"/>
      <c r="P1171" s="21">
        <v>187106</v>
      </c>
      <c r="Q1171" s="14"/>
      <c r="R1171" s="21">
        <v>13055</v>
      </c>
      <c r="S1171" s="14"/>
      <c r="T1171" s="21">
        <v>741670</v>
      </c>
      <c r="U1171" s="14"/>
      <c r="V1171" s="22">
        <v>945512</v>
      </c>
      <c r="W1171" s="14"/>
      <c r="X1171" s="5" t="str">
        <f t="shared" si="18"/>
        <v>No</v>
      </c>
      <c r="Y1171" s="14"/>
      <c r="Z1171" s="5"/>
      <c r="AA1171" s="14"/>
      <c r="AB1171" s="5"/>
      <c r="AC1171" s="28"/>
      <c r="AD1171" s="5"/>
      <c r="AE1171" s="14"/>
      <c r="AF1171" s="5"/>
      <c r="AG1171" s="7"/>
    </row>
    <row r="1172" spans="1:33" s="54" customFormat="1">
      <c r="A1172" s="8" t="s">
        <v>515</v>
      </c>
      <c r="B1172" s="8" t="s">
        <v>81</v>
      </c>
      <c r="C1172" s="9" t="s">
        <v>82</v>
      </c>
      <c r="D1172" s="185">
        <v>2201</v>
      </c>
      <c r="E1172" s="188">
        <v>20201</v>
      </c>
      <c r="F1172" s="9" t="s">
        <v>83</v>
      </c>
      <c r="G1172" s="9" t="s">
        <v>5756</v>
      </c>
      <c r="H1172" s="10">
        <v>5441567</v>
      </c>
      <c r="I1172" s="11">
        <v>11</v>
      </c>
      <c r="J1172" s="24">
        <v>0</v>
      </c>
      <c r="K1172" s="12"/>
      <c r="L1172" s="14">
        <v>0</v>
      </c>
      <c r="M1172" s="14"/>
      <c r="N1172" s="21">
        <v>0</v>
      </c>
      <c r="O1172" s="14"/>
      <c r="P1172" s="21">
        <v>0</v>
      </c>
      <c r="Q1172" s="14"/>
      <c r="R1172" s="21">
        <v>0</v>
      </c>
      <c r="S1172" s="14"/>
      <c r="T1172" s="21">
        <v>172516</v>
      </c>
      <c r="U1172" s="14"/>
      <c r="V1172" s="22">
        <v>172516</v>
      </c>
      <c r="W1172" s="14"/>
      <c r="X1172" s="5" t="str">
        <f t="shared" si="18"/>
        <v>No</v>
      </c>
      <c r="Y1172" s="14"/>
      <c r="Z1172" s="5"/>
      <c r="AA1172" s="14"/>
      <c r="AB1172" s="5"/>
      <c r="AC1172" s="28"/>
      <c r="AD1172" s="5"/>
      <c r="AE1172" s="14"/>
      <c r="AF1172" s="5"/>
      <c r="AG1172" s="7"/>
    </row>
    <row r="1173" spans="1:33" s="54" customFormat="1">
      <c r="A1173" s="8" t="s">
        <v>1105</v>
      </c>
      <c r="B1173" s="8" t="s">
        <v>1106</v>
      </c>
      <c r="C1173" s="9" t="s">
        <v>171</v>
      </c>
      <c r="D1173" s="185">
        <v>4192</v>
      </c>
      <c r="E1173" s="188">
        <v>40192</v>
      </c>
      <c r="F1173" s="9" t="s">
        <v>83</v>
      </c>
      <c r="G1173" s="9" t="s">
        <v>84</v>
      </c>
      <c r="H1173" s="10">
        <v>376047</v>
      </c>
      <c r="I1173" s="11">
        <v>11</v>
      </c>
      <c r="J1173" s="24">
        <v>0</v>
      </c>
      <c r="K1173" s="12"/>
      <c r="L1173" s="14">
        <v>0</v>
      </c>
      <c r="M1173" s="14"/>
      <c r="N1173" s="21">
        <v>0</v>
      </c>
      <c r="O1173" s="14"/>
      <c r="P1173" s="21">
        <v>287579</v>
      </c>
      <c r="Q1173" s="14"/>
      <c r="R1173" s="21">
        <v>0</v>
      </c>
      <c r="S1173" s="14"/>
      <c r="T1173" s="21">
        <v>824777</v>
      </c>
      <c r="U1173" s="14"/>
      <c r="V1173" s="22">
        <v>1112356</v>
      </c>
      <c r="W1173" s="14"/>
      <c r="X1173" s="5" t="str">
        <f t="shared" si="18"/>
        <v>No</v>
      </c>
      <c r="Y1173" s="14"/>
      <c r="Z1173" s="5"/>
      <c r="AA1173" s="14"/>
      <c r="AB1173" s="5"/>
      <c r="AC1173" s="28"/>
      <c r="AD1173" s="5"/>
      <c r="AE1173" s="14"/>
      <c r="AF1173" s="5"/>
      <c r="AG1173" s="7"/>
    </row>
    <row r="1174" spans="1:33" s="54" customFormat="1">
      <c r="A1174" s="8" t="s">
        <v>198</v>
      </c>
      <c r="B1174" s="8" t="s">
        <v>199</v>
      </c>
      <c r="C1174" s="9" t="s">
        <v>103</v>
      </c>
      <c r="D1174" s="185">
        <v>4137</v>
      </c>
      <c r="E1174" s="188">
        <v>40137</v>
      </c>
      <c r="F1174" s="9" t="s">
        <v>83</v>
      </c>
      <c r="G1174" s="9" t="s">
        <v>5756</v>
      </c>
      <c r="H1174" s="10">
        <v>2148346</v>
      </c>
      <c r="I1174" s="11">
        <v>11</v>
      </c>
      <c r="J1174" s="24">
        <v>0</v>
      </c>
      <c r="K1174" s="12"/>
      <c r="L1174" s="14">
        <v>0</v>
      </c>
      <c r="M1174" s="14"/>
      <c r="N1174" s="21">
        <v>0</v>
      </c>
      <c r="O1174" s="14"/>
      <c r="P1174" s="21">
        <v>0</v>
      </c>
      <c r="Q1174" s="14"/>
      <c r="R1174" s="21">
        <v>0</v>
      </c>
      <c r="S1174" s="14"/>
      <c r="T1174" s="21">
        <v>0</v>
      </c>
      <c r="U1174" s="14"/>
      <c r="V1174" s="22">
        <v>0</v>
      </c>
      <c r="W1174" s="14"/>
      <c r="X1174" s="5" t="str">
        <f t="shared" si="18"/>
        <v>No</v>
      </c>
      <c r="Y1174" s="14"/>
      <c r="Z1174" s="5"/>
      <c r="AA1174" s="14"/>
      <c r="AB1174" s="5"/>
      <c r="AC1174" s="28"/>
      <c r="AD1174" s="5"/>
      <c r="AE1174" s="14"/>
      <c r="AF1174" s="5"/>
      <c r="AG1174" s="7"/>
    </row>
    <row r="1175" spans="1:33" s="54" customFormat="1">
      <c r="A1175" s="8" t="s">
        <v>5210</v>
      </c>
      <c r="B1175" s="8" t="s">
        <v>5211</v>
      </c>
      <c r="C1175" s="9" t="s">
        <v>168</v>
      </c>
      <c r="D1175" s="185" t="s">
        <v>5212</v>
      </c>
      <c r="E1175" s="188" t="s">
        <v>5213</v>
      </c>
      <c r="F1175" s="9" t="s">
        <v>88</v>
      </c>
      <c r="G1175" s="9" t="s">
        <v>147</v>
      </c>
      <c r="H1175" s="10">
        <v>0</v>
      </c>
      <c r="I1175" s="11">
        <v>11</v>
      </c>
      <c r="J1175" s="24">
        <v>0</v>
      </c>
      <c r="K1175" s="12"/>
      <c r="L1175" s="14">
        <v>0</v>
      </c>
      <c r="M1175" s="14"/>
      <c r="N1175" s="21">
        <v>0</v>
      </c>
      <c r="O1175" s="14"/>
      <c r="P1175" s="21">
        <v>0</v>
      </c>
      <c r="Q1175" s="14"/>
      <c r="R1175" s="21">
        <v>0</v>
      </c>
      <c r="S1175" s="14"/>
      <c r="T1175" s="21">
        <v>216218</v>
      </c>
      <c r="U1175" s="14"/>
      <c r="V1175" s="22">
        <v>216218</v>
      </c>
      <c r="W1175" s="14"/>
      <c r="X1175" s="5" t="str">
        <f t="shared" si="18"/>
        <v>No</v>
      </c>
      <c r="Y1175" s="14"/>
      <c r="Z1175" s="5"/>
      <c r="AA1175" s="14"/>
      <c r="AB1175" s="5"/>
      <c r="AC1175" s="28"/>
      <c r="AD1175" s="5"/>
      <c r="AE1175" s="14"/>
      <c r="AF1175" s="5"/>
      <c r="AG1175" s="7"/>
    </row>
    <row r="1176" spans="1:33" s="54" customFormat="1">
      <c r="A1176" s="8" t="s">
        <v>1366</v>
      </c>
      <c r="B1176" s="8" t="s">
        <v>1367</v>
      </c>
      <c r="C1176" s="9" t="s">
        <v>288</v>
      </c>
      <c r="D1176" s="185">
        <v>3093</v>
      </c>
      <c r="E1176" s="188">
        <v>30093</v>
      </c>
      <c r="F1176" s="9" t="s">
        <v>83</v>
      </c>
      <c r="G1176" s="9" t="s">
        <v>5756</v>
      </c>
      <c r="H1176" s="10">
        <v>56827</v>
      </c>
      <c r="I1176" s="11">
        <v>11</v>
      </c>
      <c r="J1176" s="24">
        <v>0</v>
      </c>
      <c r="K1176" s="12"/>
      <c r="L1176" s="14">
        <v>0</v>
      </c>
      <c r="M1176" s="14"/>
      <c r="N1176" s="21">
        <v>0</v>
      </c>
      <c r="O1176" s="14"/>
      <c r="P1176" s="21">
        <v>0</v>
      </c>
      <c r="Q1176" s="14"/>
      <c r="R1176" s="21">
        <v>0</v>
      </c>
      <c r="S1176" s="14"/>
      <c r="T1176" s="21">
        <v>0</v>
      </c>
      <c r="U1176" s="14"/>
      <c r="V1176" s="22">
        <v>0</v>
      </c>
      <c r="W1176" s="14"/>
      <c r="X1176" s="5" t="str">
        <f t="shared" si="18"/>
        <v>No</v>
      </c>
      <c r="Y1176" s="14"/>
      <c r="Z1176" s="5"/>
      <c r="AA1176" s="14"/>
      <c r="AB1176" s="5"/>
      <c r="AC1176" s="28"/>
      <c r="AD1176" s="5"/>
      <c r="AE1176" s="14"/>
      <c r="AF1176" s="5"/>
      <c r="AG1176" s="7"/>
    </row>
    <row r="1177" spans="1:33" s="54" customFormat="1">
      <c r="A1177" s="8" t="s">
        <v>3314</v>
      </c>
      <c r="B1177" s="8" t="s">
        <v>2104</v>
      </c>
      <c r="C1177" s="9" t="s">
        <v>555</v>
      </c>
      <c r="D1177" s="185" t="s">
        <v>3315</v>
      </c>
      <c r="E1177" s="188" t="s">
        <v>3316</v>
      </c>
      <c r="F1177" s="9" t="s">
        <v>83</v>
      </c>
      <c r="G1177" s="9" t="s">
        <v>147</v>
      </c>
      <c r="H1177" s="10">
        <v>0</v>
      </c>
      <c r="I1177" s="11">
        <v>11</v>
      </c>
      <c r="J1177" s="24">
        <v>0</v>
      </c>
      <c r="K1177" s="12"/>
      <c r="L1177" s="14">
        <v>0</v>
      </c>
      <c r="M1177" s="14"/>
      <c r="N1177" s="21">
        <v>0</v>
      </c>
      <c r="O1177" s="14"/>
      <c r="P1177" s="21">
        <v>0</v>
      </c>
      <c r="Q1177" s="14"/>
      <c r="R1177" s="21">
        <v>0</v>
      </c>
      <c r="S1177" s="14"/>
      <c r="T1177" s="21">
        <v>38176</v>
      </c>
      <c r="U1177" s="14"/>
      <c r="V1177" s="22">
        <v>38176</v>
      </c>
      <c r="W1177" s="14"/>
      <c r="X1177" s="5" t="str">
        <f t="shared" si="18"/>
        <v>No</v>
      </c>
      <c r="Y1177" s="14"/>
      <c r="Z1177" s="5"/>
      <c r="AA1177" s="14"/>
      <c r="AB1177" s="5"/>
      <c r="AC1177" s="28"/>
      <c r="AD1177" s="5"/>
      <c r="AE1177" s="14"/>
      <c r="AF1177" s="5"/>
      <c r="AG1177" s="7"/>
    </row>
    <row r="1178" spans="1:33" s="54" customFormat="1">
      <c r="A1178" s="8" t="s">
        <v>5548</v>
      </c>
      <c r="B1178" s="8" t="s">
        <v>838</v>
      </c>
      <c r="C1178" s="9" t="s">
        <v>132</v>
      </c>
      <c r="D1178" s="185" t="s">
        <v>5549</v>
      </c>
      <c r="E1178" s="188" t="s">
        <v>5550</v>
      </c>
      <c r="F1178" s="9" t="s">
        <v>1320</v>
      </c>
      <c r="G1178" s="9" t="s">
        <v>147</v>
      </c>
      <c r="H1178" s="10">
        <v>0</v>
      </c>
      <c r="I1178" s="11">
        <v>11</v>
      </c>
      <c r="J1178" s="24">
        <v>0</v>
      </c>
      <c r="K1178" s="12"/>
      <c r="L1178" s="14">
        <v>0</v>
      </c>
      <c r="M1178" s="14"/>
      <c r="N1178" s="21">
        <v>0</v>
      </c>
      <c r="O1178" s="14"/>
      <c r="P1178" s="21">
        <v>15677</v>
      </c>
      <c r="Q1178" s="14"/>
      <c r="R1178" s="21">
        <v>0</v>
      </c>
      <c r="S1178" s="14"/>
      <c r="T1178" s="21">
        <v>62709</v>
      </c>
      <c r="U1178" s="14"/>
      <c r="V1178" s="22">
        <v>78386</v>
      </c>
      <c r="W1178" s="14"/>
      <c r="X1178" s="5" t="str">
        <f t="shared" si="18"/>
        <v>No</v>
      </c>
      <c r="Y1178" s="14"/>
      <c r="Z1178" s="5"/>
      <c r="AA1178" s="14"/>
      <c r="AB1178" s="5"/>
      <c r="AC1178" s="28"/>
      <c r="AD1178" s="5"/>
      <c r="AE1178" s="14"/>
      <c r="AF1178" s="5"/>
      <c r="AG1178" s="7"/>
    </row>
    <row r="1179" spans="1:33" s="54" customFormat="1">
      <c r="A1179" s="8" t="s">
        <v>5639</v>
      </c>
      <c r="B1179" s="8" t="s">
        <v>5640</v>
      </c>
      <c r="C1179" s="9" t="s">
        <v>254</v>
      </c>
      <c r="D1179" s="185" t="s">
        <v>5641</v>
      </c>
      <c r="E1179" s="188" t="s">
        <v>5642</v>
      </c>
      <c r="F1179" s="9" t="s">
        <v>83</v>
      </c>
      <c r="G1179" s="9" t="s">
        <v>147</v>
      </c>
      <c r="H1179" s="10">
        <v>0</v>
      </c>
      <c r="I1179" s="11">
        <v>11</v>
      </c>
      <c r="J1179" s="24">
        <v>0</v>
      </c>
      <c r="K1179" s="12"/>
      <c r="L1179" s="14">
        <v>0</v>
      </c>
      <c r="M1179" s="14"/>
      <c r="N1179" s="21">
        <v>0</v>
      </c>
      <c r="O1179" s="14"/>
      <c r="P1179" s="21">
        <v>0</v>
      </c>
      <c r="Q1179" s="14"/>
      <c r="R1179" s="21">
        <v>0</v>
      </c>
      <c r="S1179" s="14"/>
      <c r="T1179" s="21">
        <v>0</v>
      </c>
      <c r="U1179" s="14"/>
      <c r="V1179" s="22">
        <v>0</v>
      </c>
      <c r="W1179" s="14"/>
      <c r="X1179" s="5" t="str">
        <f t="shared" si="18"/>
        <v>No</v>
      </c>
      <c r="Y1179" s="14"/>
      <c r="Z1179" s="5"/>
      <c r="AA1179" s="14"/>
      <c r="AB1179" s="5"/>
      <c r="AC1179" s="28"/>
      <c r="AD1179" s="5"/>
      <c r="AE1179" s="14"/>
      <c r="AF1179" s="5"/>
      <c r="AG1179" s="7"/>
    </row>
    <row r="1180" spans="1:33" s="54" customFormat="1">
      <c r="A1180" s="8" t="s">
        <v>6225</v>
      </c>
      <c r="B1180" s="8" t="s">
        <v>5439</v>
      </c>
      <c r="C1180" s="9" t="s">
        <v>58</v>
      </c>
      <c r="D1180" s="185"/>
      <c r="E1180" s="188" t="s">
        <v>6226</v>
      </c>
      <c r="F1180" s="9" t="s">
        <v>88</v>
      </c>
      <c r="G1180" s="9" t="s">
        <v>147</v>
      </c>
      <c r="H1180" s="10">
        <v>0</v>
      </c>
      <c r="I1180" s="11">
        <v>11</v>
      </c>
      <c r="J1180" s="24">
        <v>0</v>
      </c>
      <c r="K1180" s="12"/>
      <c r="L1180" s="14">
        <v>0</v>
      </c>
      <c r="M1180" s="14"/>
      <c r="N1180" s="21">
        <v>0</v>
      </c>
      <c r="O1180" s="14"/>
      <c r="P1180" s="21">
        <v>0</v>
      </c>
      <c r="Q1180" s="14"/>
      <c r="R1180" s="21">
        <v>0</v>
      </c>
      <c r="S1180" s="14"/>
      <c r="T1180" s="21">
        <v>0</v>
      </c>
      <c r="U1180" s="14"/>
      <c r="V1180" s="22">
        <v>0</v>
      </c>
      <c r="W1180" s="14"/>
      <c r="X1180" s="5" t="str">
        <f t="shared" si="18"/>
        <v>No</v>
      </c>
      <c r="Y1180" s="14"/>
      <c r="Z1180" s="5"/>
      <c r="AA1180" s="14"/>
      <c r="AB1180" s="5"/>
      <c r="AC1180" s="28"/>
      <c r="AD1180" s="5"/>
      <c r="AE1180" s="14"/>
      <c r="AF1180" s="5"/>
      <c r="AG1180" s="7"/>
    </row>
    <row r="1181" spans="1:33" s="54" customFormat="1">
      <c r="A1181" s="8" t="s">
        <v>4413</v>
      </c>
      <c r="B1181" s="8" t="s">
        <v>3845</v>
      </c>
      <c r="C1181" s="9" t="s">
        <v>235</v>
      </c>
      <c r="D1181" s="185" t="s">
        <v>4414</v>
      </c>
      <c r="E1181" s="188" t="s">
        <v>4415</v>
      </c>
      <c r="F1181" s="9" t="s">
        <v>83</v>
      </c>
      <c r="G1181" s="9" t="s">
        <v>147</v>
      </c>
      <c r="H1181" s="10">
        <v>0</v>
      </c>
      <c r="I1181" s="11">
        <v>11</v>
      </c>
      <c r="J1181" s="24">
        <v>0</v>
      </c>
      <c r="K1181" s="12"/>
      <c r="L1181" s="14">
        <v>0</v>
      </c>
      <c r="M1181" s="14"/>
      <c r="N1181" s="21">
        <v>0</v>
      </c>
      <c r="O1181" s="14"/>
      <c r="P1181" s="21">
        <v>26311</v>
      </c>
      <c r="Q1181" s="14"/>
      <c r="R1181" s="21">
        <v>26311</v>
      </c>
      <c r="S1181" s="14"/>
      <c r="T1181" s="21">
        <v>210489</v>
      </c>
      <c r="U1181" s="14"/>
      <c r="V1181" s="22">
        <v>263111</v>
      </c>
      <c r="W1181" s="14"/>
      <c r="X1181" s="5" t="str">
        <f t="shared" si="18"/>
        <v>No</v>
      </c>
      <c r="Y1181" s="14"/>
      <c r="Z1181" s="5"/>
      <c r="AA1181" s="14"/>
      <c r="AB1181" s="5"/>
      <c r="AC1181" s="28"/>
      <c r="AD1181" s="5"/>
      <c r="AE1181" s="14"/>
      <c r="AF1181" s="5"/>
      <c r="AG1181" s="7"/>
    </row>
    <row r="1182" spans="1:33" s="54" customFormat="1">
      <c r="A1182" s="8" t="s">
        <v>1516</v>
      </c>
      <c r="B1182" s="8" t="s">
        <v>1517</v>
      </c>
      <c r="C1182" s="9" t="s">
        <v>178</v>
      </c>
      <c r="D1182" s="185" t="s">
        <v>1518</v>
      </c>
      <c r="E1182" s="188" t="s">
        <v>1519</v>
      </c>
      <c r="F1182" s="9" t="s">
        <v>88</v>
      </c>
      <c r="G1182" s="9" t="s">
        <v>147</v>
      </c>
      <c r="H1182" s="10">
        <v>0</v>
      </c>
      <c r="I1182" s="11">
        <v>11</v>
      </c>
      <c r="J1182" s="24">
        <v>0</v>
      </c>
      <c r="K1182" s="12"/>
      <c r="L1182" s="14">
        <v>0</v>
      </c>
      <c r="M1182" s="14"/>
      <c r="N1182" s="21">
        <v>0</v>
      </c>
      <c r="O1182" s="14"/>
      <c r="P1182" s="21">
        <v>0</v>
      </c>
      <c r="Q1182" s="14"/>
      <c r="R1182" s="21">
        <v>44553</v>
      </c>
      <c r="S1182" s="14"/>
      <c r="T1182" s="21">
        <v>178212</v>
      </c>
      <c r="U1182" s="14"/>
      <c r="V1182" s="22">
        <v>222765</v>
      </c>
      <c r="W1182" s="14"/>
      <c r="X1182" s="5" t="str">
        <f t="shared" si="18"/>
        <v>No</v>
      </c>
      <c r="Y1182" s="14"/>
      <c r="Z1182" s="5"/>
      <c r="AA1182" s="14"/>
      <c r="AB1182" s="5"/>
      <c r="AC1182" s="28"/>
      <c r="AD1182" s="5"/>
      <c r="AE1182" s="14"/>
      <c r="AF1182" s="5"/>
      <c r="AG1182" s="7"/>
    </row>
    <row r="1183" spans="1:33" s="54" customFormat="1">
      <c r="A1183" s="8" t="s">
        <v>3666</v>
      </c>
      <c r="B1183" s="8" t="s">
        <v>136</v>
      </c>
      <c r="C1183" s="9" t="s">
        <v>137</v>
      </c>
      <c r="D1183" s="185">
        <v>3106</v>
      </c>
      <c r="E1183" s="188">
        <v>30106</v>
      </c>
      <c r="F1183" s="9" t="s">
        <v>125</v>
      </c>
      <c r="G1183" s="9" t="s">
        <v>5756</v>
      </c>
      <c r="H1183" s="10">
        <v>4586770</v>
      </c>
      <c r="I1183" s="11">
        <v>11</v>
      </c>
      <c r="J1183" s="24">
        <v>0</v>
      </c>
      <c r="K1183" s="12"/>
      <c r="L1183" s="14">
        <v>0</v>
      </c>
      <c r="M1183" s="14"/>
      <c r="N1183" s="21">
        <v>0</v>
      </c>
      <c r="O1183" s="14"/>
      <c r="P1183" s="21">
        <v>0</v>
      </c>
      <c r="Q1183" s="14"/>
      <c r="R1183" s="21">
        <v>0</v>
      </c>
      <c r="S1183" s="14"/>
      <c r="T1183" s="21">
        <v>0</v>
      </c>
      <c r="U1183" s="14"/>
      <c r="V1183" s="22">
        <v>0</v>
      </c>
      <c r="W1183" s="14"/>
      <c r="X1183" s="5" t="str">
        <f t="shared" si="18"/>
        <v>No</v>
      </c>
      <c r="Y1183" s="14"/>
      <c r="Z1183" s="5"/>
      <c r="AA1183" s="14"/>
      <c r="AB1183" s="5"/>
      <c r="AC1183" s="28"/>
      <c r="AD1183" s="5"/>
      <c r="AE1183" s="14"/>
      <c r="AF1183" s="5"/>
      <c r="AG1183" s="7"/>
    </row>
    <row r="1184" spans="1:33" s="54" customFormat="1">
      <c r="A1184" s="8" t="s">
        <v>403</v>
      </c>
      <c r="B1184" s="8" t="s">
        <v>404</v>
      </c>
      <c r="C1184" s="9" t="s">
        <v>103</v>
      </c>
      <c r="D1184" s="185">
        <v>4150</v>
      </c>
      <c r="E1184" s="188">
        <v>40150</v>
      </c>
      <c r="F1184" s="9" t="s">
        <v>83</v>
      </c>
      <c r="G1184" s="9" t="s">
        <v>5756</v>
      </c>
      <c r="H1184" s="10">
        <v>71747</v>
      </c>
      <c r="I1184" s="11">
        <v>11</v>
      </c>
      <c r="J1184" s="24">
        <v>0</v>
      </c>
      <c r="K1184" s="12"/>
      <c r="L1184" s="14">
        <v>0</v>
      </c>
      <c r="M1184" s="14"/>
      <c r="N1184" s="21">
        <v>0</v>
      </c>
      <c r="O1184" s="14"/>
      <c r="P1184" s="21">
        <v>0</v>
      </c>
      <c r="Q1184" s="14"/>
      <c r="R1184" s="21">
        <v>0</v>
      </c>
      <c r="S1184" s="14"/>
      <c r="T1184" s="21">
        <v>0</v>
      </c>
      <c r="U1184" s="14"/>
      <c r="V1184" s="22">
        <v>0</v>
      </c>
      <c r="W1184" s="14"/>
      <c r="X1184" s="5" t="str">
        <f t="shared" si="18"/>
        <v>No</v>
      </c>
      <c r="Y1184" s="14"/>
      <c r="Z1184" s="5"/>
      <c r="AA1184" s="14"/>
      <c r="AB1184" s="5"/>
      <c r="AC1184" s="28"/>
      <c r="AD1184" s="5"/>
      <c r="AE1184" s="14"/>
      <c r="AF1184" s="5"/>
      <c r="AG1184" s="7"/>
    </row>
    <row r="1185" spans="1:33" s="54" customFormat="1">
      <c r="A1185" s="8" t="s">
        <v>2435</v>
      </c>
      <c r="B1185" s="8" t="s">
        <v>2436</v>
      </c>
      <c r="C1185" s="9" t="s">
        <v>46</v>
      </c>
      <c r="D1185" s="185" t="s">
        <v>2437</v>
      </c>
      <c r="E1185" s="188" t="s">
        <v>2438</v>
      </c>
      <c r="F1185" s="9" t="s">
        <v>88</v>
      </c>
      <c r="G1185" s="9" t="s">
        <v>147</v>
      </c>
      <c r="H1185" s="10">
        <v>0</v>
      </c>
      <c r="I1185" s="11">
        <v>11</v>
      </c>
      <c r="J1185" s="24">
        <v>0</v>
      </c>
      <c r="K1185" s="12"/>
      <c r="L1185" s="14">
        <v>0</v>
      </c>
      <c r="M1185" s="14"/>
      <c r="N1185" s="21">
        <v>0</v>
      </c>
      <c r="O1185" s="14"/>
      <c r="P1185" s="21">
        <v>0</v>
      </c>
      <c r="Q1185" s="14"/>
      <c r="R1185" s="21">
        <v>0</v>
      </c>
      <c r="S1185" s="14"/>
      <c r="T1185" s="21">
        <v>0</v>
      </c>
      <c r="U1185" s="14"/>
      <c r="V1185" s="22">
        <v>0</v>
      </c>
      <c r="W1185" s="14"/>
      <c r="X1185" s="5" t="str">
        <f t="shared" si="18"/>
        <v>No</v>
      </c>
      <c r="Y1185" s="14"/>
      <c r="Z1185" s="5"/>
      <c r="AA1185" s="14"/>
      <c r="AB1185" s="5"/>
      <c r="AC1185" s="28"/>
      <c r="AD1185" s="5"/>
      <c r="AE1185" s="14"/>
      <c r="AF1185" s="5"/>
      <c r="AG1185" s="7"/>
    </row>
    <row r="1186" spans="1:33" s="54" customFormat="1">
      <c r="A1186" s="8" t="s">
        <v>234</v>
      </c>
      <c r="B1186" s="8" t="s">
        <v>111</v>
      </c>
      <c r="C1186" s="9" t="s">
        <v>235</v>
      </c>
      <c r="D1186" s="185">
        <v>4167</v>
      </c>
      <c r="E1186" s="188">
        <v>40167</v>
      </c>
      <c r="F1186" s="9" t="s">
        <v>83</v>
      </c>
      <c r="G1186" s="9" t="s">
        <v>5756</v>
      </c>
      <c r="H1186" s="10">
        <v>214881</v>
      </c>
      <c r="I1186" s="11">
        <v>11</v>
      </c>
      <c r="J1186" s="24">
        <v>0</v>
      </c>
      <c r="K1186" s="12"/>
      <c r="L1186" s="14">
        <v>0</v>
      </c>
      <c r="M1186" s="14"/>
      <c r="N1186" s="21">
        <v>0</v>
      </c>
      <c r="O1186" s="14"/>
      <c r="P1186" s="21">
        <v>481951</v>
      </c>
      <c r="Q1186" s="14"/>
      <c r="R1186" s="21">
        <v>0</v>
      </c>
      <c r="S1186" s="14"/>
      <c r="T1186" s="21">
        <v>450678</v>
      </c>
      <c r="U1186" s="14"/>
      <c r="V1186" s="22">
        <v>932629</v>
      </c>
      <c r="W1186" s="14"/>
      <c r="X1186" s="5" t="str">
        <f t="shared" si="18"/>
        <v>No</v>
      </c>
      <c r="Y1186" s="14"/>
      <c r="Z1186" s="5"/>
      <c r="AA1186" s="14"/>
      <c r="AB1186" s="5"/>
      <c r="AC1186" s="28"/>
      <c r="AD1186" s="5"/>
      <c r="AE1186" s="14"/>
      <c r="AF1186" s="5"/>
      <c r="AG1186" s="7"/>
    </row>
    <row r="1187" spans="1:33" s="54" customFormat="1">
      <c r="A1187" s="8" t="s">
        <v>2363</v>
      </c>
      <c r="B1187" s="8" t="s">
        <v>2364</v>
      </c>
      <c r="C1187" s="9" t="s">
        <v>103</v>
      </c>
      <c r="D1187" s="185">
        <v>4234</v>
      </c>
      <c r="E1187" s="188">
        <v>40234</v>
      </c>
      <c r="F1187" s="9" t="s">
        <v>83</v>
      </c>
      <c r="G1187" s="9" t="s">
        <v>5756</v>
      </c>
      <c r="H1187" s="10">
        <v>149539</v>
      </c>
      <c r="I1187" s="11">
        <v>11</v>
      </c>
      <c r="J1187" s="24">
        <v>0</v>
      </c>
      <c r="K1187" s="12"/>
      <c r="L1187" s="14">
        <v>0</v>
      </c>
      <c r="M1187" s="14"/>
      <c r="N1187" s="21">
        <v>0</v>
      </c>
      <c r="O1187" s="14"/>
      <c r="P1187" s="21">
        <v>99302</v>
      </c>
      <c r="Q1187" s="14"/>
      <c r="R1187" s="21">
        <v>0</v>
      </c>
      <c r="S1187" s="14"/>
      <c r="T1187" s="21">
        <v>396848</v>
      </c>
      <c r="U1187" s="14"/>
      <c r="V1187" s="22">
        <v>496150</v>
      </c>
      <c r="W1187" s="14"/>
      <c r="X1187" s="5" t="str">
        <f t="shared" si="18"/>
        <v>No</v>
      </c>
      <c r="Y1187" s="14"/>
      <c r="Z1187" s="5"/>
      <c r="AA1187" s="14"/>
      <c r="AB1187" s="5"/>
      <c r="AC1187" s="28"/>
      <c r="AD1187" s="5"/>
      <c r="AE1187" s="14"/>
      <c r="AF1187" s="5"/>
      <c r="AG1187" s="7"/>
    </row>
    <row r="1188" spans="1:33" s="54" customFormat="1">
      <c r="A1188" s="8" t="s">
        <v>1476</v>
      </c>
      <c r="B1188" s="8" t="s">
        <v>1477</v>
      </c>
      <c r="C1188" s="9" t="s">
        <v>275</v>
      </c>
      <c r="D1188" s="185">
        <v>7052</v>
      </c>
      <c r="E1188" s="188">
        <v>70052</v>
      </c>
      <c r="F1188" s="9" t="s">
        <v>157</v>
      </c>
      <c r="G1188" s="9" t="s">
        <v>5756</v>
      </c>
      <c r="H1188" s="10">
        <v>50440</v>
      </c>
      <c r="I1188" s="11">
        <v>11</v>
      </c>
      <c r="J1188" s="24">
        <v>0</v>
      </c>
      <c r="K1188" s="12"/>
      <c r="L1188" s="14">
        <v>0</v>
      </c>
      <c r="M1188" s="14"/>
      <c r="N1188" s="21">
        <v>0</v>
      </c>
      <c r="O1188" s="14"/>
      <c r="P1188" s="21">
        <v>0</v>
      </c>
      <c r="Q1188" s="14"/>
      <c r="R1188" s="21">
        <v>0</v>
      </c>
      <c r="S1188" s="14"/>
      <c r="T1188" s="21">
        <v>0</v>
      </c>
      <c r="U1188" s="14"/>
      <c r="V1188" s="22">
        <v>0</v>
      </c>
      <c r="W1188" s="14"/>
      <c r="X1188" s="5" t="str">
        <f t="shared" si="18"/>
        <v>No</v>
      </c>
      <c r="Y1188" s="14"/>
      <c r="Z1188" s="5"/>
      <c r="AA1188" s="14"/>
      <c r="AB1188" s="5"/>
      <c r="AC1188" s="28"/>
      <c r="AD1188" s="5"/>
      <c r="AE1188" s="14"/>
      <c r="AF1188" s="5"/>
      <c r="AG1188" s="7"/>
    </row>
    <row r="1189" spans="1:33" s="54" customFormat="1">
      <c r="A1189" s="8" t="s">
        <v>678</v>
      </c>
      <c r="B1189" s="8" t="s">
        <v>679</v>
      </c>
      <c r="C1189" s="9" t="s">
        <v>42</v>
      </c>
      <c r="D1189" s="185">
        <v>2085</v>
      </c>
      <c r="E1189" s="188">
        <v>20085</v>
      </c>
      <c r="F1189" s="9" t="s">
        <v>83</v>
      </c>
      <c r="G1189" s="9" t="s">
        <v>5756</v>
      </c>
      <c r="H1189" s="10">
        <v>18351295</v>
      </c>
      <c r="I1189" s="11">
        <v>11</v>
      </c>
      <c r="J1189" s="24">
        <v>0</v>
      </c>
      <c r="K1189" s="12"/>
      <c r="L1189" s="14">
        <v>0</v>
      </c>
      <c r="M1189" s="14"/>
      <c r="N1189" s="21">
        <v>0</v>
      </c>
      <c r="O1189" s="14"/>
      <c r="P1189" s="21">
        <v>0</v>
      </c>
      <c r="Q1189" s="14"/>
      <c r="R1189" s="21">
        <v>0</v>
      </c>
      <c r="S1189" s="14"/>
      <c r="T1189" s="21">
        <v>0</v>
      </c>
      <c r="U1189" s="14"/>
      <c r="V1189" s="22">
        <v>0</v>
      </c>
      <c r="W1189" s="14"/>
      <c r="X1189" s="5" t="str">
        <f t="shared" si="18"/>
        <v>No</v>
      </c>
      <c r="Y1189" s="14"/>
      <c r="Z1189" s="5"/>
      <c r="AA1189" s="14"/>
      <c r="AB1189" s="5"/>
      <c r="AC1189" s="28"/>
      <c r="AD1189" s="5"/>
      <c r="AE1189" s="14"/>
      <c r="AF1189" s="5"/>
      <c r="AG1189" s="7"/>
    </row>
    <row r="1190" spans="1:33" s="54" customFormat="1">
      <c r="A1190" s="8" t="s">
        <v>4201</v>
      </c>
      <c r="B1190" s="8" t="s">
        <v>4202</v>
      </c>
      <c r="C1190" s="9" t="s">
        <v>154</v>
      </c>
      <c r="D1190" s="185" t="s">
        <v>4203</v>
      </c>
      <c r="E1190" s="188" t="s">
        <v>4204</v>
      </c>
      <c r="F1190" s="9" t="s">
        <v>83</v>
      </c>
      <c r="G1190" s="9" t="s">
        <v>147</v>
      </c>
      <c r="H1190" s="10">
        <v>0</v>
      </c>
      <c r="I1190" s="11">
        <v>11</v>
      </c>
      <c r="J1190" s="24">
        <v>0</v>
      </c>
      <c r="K1190" s="12"/>
      <c r="L1190" s="14">
        <v>11318</v>
      </c>
      <c r="M1190" s="14"/>
      <c r="N1190" s="21">
        <v>0</v>
      </c>
      <c r="O1190" s="14"/>
      <c r="P1190" s="21">
        <v>211932</v>
      </c>
      <c r="Q1190" s="14"/>
      <c r="R1190" s="21">
        <v>8176</v>
      </c>
      <c r="S1190" s="14"/>
      <c r="T1190" s="21">
        <v>38250</v>
      </c>
      <c r="U1190" s="14"/>
      <c r="V1190" s="22">
        <v>269676</v>
      </c>
      <c r="W1190" s="14"/>
      <c r="X1190" s="5" t="str">
        <f t="shared" si="18"/>
        <v>No</v>
      </c>
      <c r="Y1190" s="14"/>
      <c r="Z1190" s="5"/>
      <c r="AA1190" s="14"/>
      <c r="AB1190" s="5"/>
      <c r="AC1190" s="28"/>
      <c r="AD1190" s="5"/>
      <c r="AE1190" s="14"/>
      <c r="AF1190" s="5"/>
      <c r="AG1190" s="7"/>
    </row>
    <row r="1191" spans="1:33" s="54" customFormat="1">
      <c r="A1191" s="8" t="s">
        <v>5998</v>
      </c>
      <c r="B1191" s="8" t="s">
        <v>2114</v>
      </c>
      <c r="C1191" s="9" t="s">
        <v>466</v>
      </c>
      <c r="D1191" s="185" t="s">
        <v>2543</v>
      </c>
      <c r="E1191" s="188" t="s">
        <v>2544</v>
      </c>
      <c r="F1191" s="9" t="s">
        <v>157</v>
      </c>
      <c r="G1191" s="9" t="s">
        <v>147</v>
      </c>
      <c r="H1191" s="10">
        <v>0</v>
      </c>
      <c r="I1191" s="11">
        <v>11</v>
      </c>
      <c r="J1191" s="24">
        <v>0</v>
      </c>
      <c r="K1191" s="12"/>
      <c r="L1191" s="14">
        <v>0</v>
      </c>
      <c r="M1191" s="14"/>
      <c r="N1191" s="21">
        <v>0</v>
      </c>
      <c r="O1191" s="14"/>
      <c r="P1191" s="21">
        <v>36675</v>
      </c>
      <c r="Q1191" s="14"/>
      <c r="R1191" s="21">
        <v>0</v>
      </c>
      <c r="S1191" s="14"/>
      <c r="T1191" s="21">
        <v>329751</v>
      </c>
      <c r="U1191" s="14"/>
      <c r="V1191" s="22">
        <v>366426</v>
      </c>
      <c r="W1191" s="14"/>
      <c r="X1191" s="5" t="str">
        <f t="shared" si="18"/>
        <v>No</v>
      </c>
      <c r="Y1191" s="14"/>
      <c r="Z1191" s="5"/>
      <c r="AA1191" s="14"/>
      <c r="AB1191" s="5"/>
      <c r="AC1191" s="28"/>
      <c r="AD1191" s="5"/>
      <c r="AE1191" s="14"/>
      <c r="AF1191" s="5"/>
      <c r="AG1191" s="7"/>
    </row>
    <row r="1192" spans="1:33" s="54" customFormat="1">
      <c r="A1192" s="8" t="s">
        <v>5956</v>
      </c>
      <c r="B1192" s="8" t="s">
        <v>6122</v>
      </c>
      <c r="C1192" s="9" t="s">
        <v>42</v>
      </c>
      <c r="D1192" s="185" t="s">
        <v>4609</v>
      </c>
      <c r="E1192" s="188" t="s">
        <v>4610</v>
      </c>
      <c r="F1192" s="9" t="s">
        <v>83</v>
      </c>
      <c r="G1192" s="9" t="s">
        <v>147</v>
      </c>
      <c r="H1192" s="10">
        <v>0</v>
      </c>
      <c r="I1192" s="11">
        <v>11</v>
      </c>
      <c r="J1192" s="24">
        <v>0</v>
      </c>
      <c r="K1192" s="12"/>
      <c r="L1192" s="14">
        <v>0</v>
      </c>
      <c r="M1192" s="14"/>
      <c r="N1192" s="21">
        <v>0</v>
      </c>
      <c r="O1192" s="14"/>
      <c r="P1192" s="21">
        <v>0</v>
      </c>
      <c r="Q1192" s="14"/>
      <c r="R1192" s="21">
        <v>0</v>
      </c>
      <c r="S1192" s="14"/>
      <c r="T1192" s="21">
        <v>0</v>
      </c>
      <c r="U1192" s="14"/>
      <c r="V1192" s="22">
        <v>0</v>
      </c>
      <c r="W1192" s="14"/>
      <c r="X1192" s="5" t="str">
        <f t="shared" si="18"/>
        <v>No</v>
      </c>
      <c r="Y1192" s="14"/>
      <c r="Z1192" s="5"/>
      <c r="AA1192" s="14"/>
      <c r="AB1192" s="5"/>
      <c r="AC1192" s="28"/>
      <c r="AD1192" s="5"/>
      <c r="AE1192" s="14"/>
      <c r="AF1192" s="5"/>
      <c r="AG1192" s="7"/>
    </row>
    <row r="1193" spans="1:33" s="54" customFormat="1">
      <c r="A1193" s="8" t="s">
        <v>2355</v>
      </c>
      <c r="B1193" s="8" t="s">
        <v>2356</v>
      </c>
      <c r="C1193" s="9" t="s">
        <v>106</v>
      </c>
      <c r="D1193" s="185" t="s">
        <v>2357</v>
      </c>
      <c r="E1193" s="188" t="s">
        <v>2358</v>
      </c>
      <c r="F1193" s="9" t="s">
        <v>157</v>
      </c>
      <c r="G1193" s="9" t="s">
        <v>147</v>
      </c>
      <c r="H1193" s="10">
        <v>0</v>
      </c>
      <c r="I1193" s="11">
        <v>11</v>
      </c>
      <c r="J1193" s="24">
        <v>0</v>
      </c>
      <c r="K1193" s="12"/>
      <c r="L1193" s="14">
        <v>0</v>
      </c>
      <c r="M1193" s="14"/>
      <c r="N1193" s="21">
        <v>0</v>
      </c>
      <c r="O1193" s="14"/>
      <c r="P1193" s="21">
        <v>10679</v>
      </c>
      <c r="Q1193" s="14"/>
      <c r="R1193" s="21">
        <v>0</v>
      </c>
      <c r="S1193" s="14"/>
      <c r="T1193" s="21">
        <v>42716</v>
      </c>
      <c r="U1193" s="14"/>
      <c r="V1193" s="22">
        <v>53395</v>
      </c>
      <c r="W1193" s="14"/>
      <c r="X1193" s="5" t="str">
        <f t="shared" si="18"/>
        <v>No</v>
      </c>
      <c r="Y1193" s="14"/>
      <c r="Z1193" s="5"/>
      <c r="AA1193" s="14"/>
      <c r="AB1193" s="5"/>
      <c r="AC1193" s="28"/>
      <c r="AD1193" s="5"/>
      <c r="AE1193" s="14"/>
      <c r="AF1193" s="5"/>
      <c r="AG1193" s="7"/>
    </row>
    <row r="1194" spans="1:33" s="54" customFormat="1">
      <c r="A1194" s="8" t="s">
        <v>3983</v>
      </c>
      <c r="B1194" s="8" t="s">
        <v>3984</v>
      </c>
      <c r="C1194" s="9" t="s">
        <v>39</v>
      </c>
      <c r="D1194" s="185" t="s">
        <v>3985</v>
      </c>
      <c r="E1194" s="188" t="s">
        <v>3986</v>
      </c>
      <c r="F1194" s="9" t="s">
        <v>83</v>
      </c>
      <c r="G1194" s="9" t="s">
        <v>147</v>
      </c>
      <c r="H1194" s="10">
        <v>0</v>
      </c>
      <c r="I1194" s="11">
        <v>11</v>
      </c>
      <c r="J1194" s="24">
        <v>0</v>
      </c>
      <c r="K1194" s="12"/>
      <c r="L1194" s="14">
        <v>0</v>
      </c>
      <c r="M1194" s="14"/>
      <c r="N1194" s="21">
        <v>0</v>
      </c>
      <c r="O1194" s="14"/>
      <c r="P1194" s="21">
        <v>1500</v>
      </c>
      <c r="Q1194" s="14"/>
      <c r="R1194" s="21">
        <v>0</v>
      </c>
      <c r="S1194" s="14"/>
      <c r="T1194" s="21">
        <v>13500</v>
      </c>
      <c r="U1194" s="14"/>
      <c r="V1194" s="22">
        <v>15000</v>
      </c>
      <c r="W1194" s="14"/>
      <c r="X1194" s="5" t="str">
        <f t="shared" si="18"/>
        <v>No</v>
      </c>
      <c r="Y1194" s="14"/>
      <c r="Z1194" s="5"/>
      <c r="AA1194" s="14"/>
      <c r="AB1194" s="5"/>
      <c r="AC1194" s="28"/>
      <c r="AD1194" s="5"/>
      <c r="AE1194" s="14"/>
      <c r="AF1194" s="5"/>
      <c r="AG1194" s="7"/>
    </row>
    <row r="1195" spans="1:33" s="54" customFormat="1">
      <c r="A1195" s="8" t="s">
        <v>6588</v>
      </c>
      <c r="B1195" s="8" t="s">
        <v>2006</v>
      </c>
      <c r="C1195" s="9" t="s">
        <v>69</v>
      </c>
      <c r="D1195" s="185" t="s">
        <v>2007</v>
      </c>
      <c r="E1195" s="188" t="s">
        <v>2008</v>
      </c>
      <c r="F1195" s="9" t="s">
        <v>157</v>
      </c>
      <c r="G1195" s="9" t="s">
        <v>147</v>
      </c>
      <c r="H1195" s="10">
        <v>0</v>
      </c>
      <c r="I1195" s="11">
        <v>11</v>
      </c>
      <c r="J1195" s="24">
        <v>0</v>
      </c>
      <c r="K1195" s="12"/>
      <c r="L1195" s="14">
        <v>3435</v>
      </c>
      <c r="M1195" s="14"/>
      <c r="N1195" s="21">
        <v>0</v>
      </c>
      <c r="O1195" s="14"/>
      <c r="P1195" s="21">
        <v>0</v>
      </c>
      <c r="Q1195" s="14"/>
      <c r="R1195" s="21">
        <v>0</v>
      </c>
      <c r="S1195" s="14"/>
      <c r="T1195" s="21">
        <v>13737</v>
      </c>
      <c r="U1195" s="14"/>
      <c r="V1195" s="22">
        <v>17172</v>
      </c>
      <c r="W1195" s="14"/>
      <c r="X1195" s="5" t="str">
        <f t="shared" si="18"/>
        <v>No</v>
      </c>
      <c r="Y1195" s="14"/>
      <c r="Z1195" s="5"/>
      <c r="AA1195" s="14"/>
      <c r="AB1195" s="5"/>
      <c r="AC1195" s="28"/>
      <c r="AD1195" s="5"/>
      <c r="AE1195" s="14"/>
      <c r="AF1195" s="5"/>
      <c r="AG1195" s="7"/>
    </row>
    <row r="1196" spans="1:33" s="54" customFormat="1">
      <c r="A1196" s="8" t="s">
        <v>5069</v>
      </c>
      <c r="B1196" s="8" t="s">
        <v>5070</v>
      </c>
      <c r="C1196" s="9" t="s">
        <v>91</v>
      </c>
      <c r="D1196" s="185" t="s">
        <v>5071</v>
      </c>
      <c r="E1196" s="188" t="s">
        <v>5072</v>
      </c>
      <c r="F1196" s="9" t="s">
        <v>83</v>
      </c>
      <c r="G1196" s="9" t="s">
        <v>147</v>
      </c>
      <c r="H1196" s="10">
        <v>0</v>
      </c>
      <c r="I1196" s="11">
        <v>11</v>
      </c>
      <c r="J1196" s="24">
        <v>0</v>
      </c>
      <c r="K1196" s="12"/>
      <c r="L1196" s="14">
        <v>0</v>
      </c>
      <c r="M1196" s="14"/>
      <c r="N1196" s="21">
        <v>0</v>
      </c>
      <c r="O1196" s="14"/>
      <c r="P1196" s="21">
        <v>0</v>
      </c>
      <c r="Q1196" s="14"/>
      <c r="R1196" s="21">
        <v>213236</v>
      </c>
      <c r="S1196" s="14"/>
      <c r="T1196" s="21">
        <v>0</v>
      </c>
      <c r="U1196" s="14"/>
      <c r="V1196" s="22">
        <v>213236</v>
      </c>
      <c r="W1196" s="14"/>
      <c r="X1196" s="5" t="str">
        <f t="shared" si="18"/>
        <v>No</v>
      </c>
      <c r="Y1196" s="14"/>
      <c r="Z1196" s="5"/>
      <c r="AA1196" s="14"/>
      <c r="AB1196" s="5"/>
      <c r="AC1196" s="28"/>
      <c r="AD1196" s="5"/>
      <c r="AE1196" s="14"/>
      <c r="AF1196" s="5"/>
      <c r="AG1196" s="7"/>
    </row>
    <row r="1197" spans="1:33" s="54" customFormat="1">
      <c r="A1197" s="8" t="s">
        <v>805</v>
      </c>
      <c r="B1197" s="8" t="s">
        <v>751</v>
      </c>
      <c r="C1197" s="9" t="s">
        <v>129</v>
      </c>
      <c r="D1197" s="185" t="s">
        <v>806</v>
      </c>
      <c r="E1197" s="188" t="s">
        <v>807</v>
      </c>
      <c r="F1197" s="9" t="s">
        <v>83</v>
      </c>
      <c r="G1197" s="9" t="s">
        <v>147</v>
      </c>
      <c r="H1197" s="10">
        <v>0</v>
      </c>
      <c r="I1197" s="11">
        <v>11</v>
      </c>
      <c r="J1197" s="24">
        <v>0</v>
      </c>
      <c r="K1197" s="12"/>
      <c r="L1197" s="14">
        <v>0</v>
      </c>
      <c r="M1197" s="14"/>
      <c r="N1197" s="21">
        <v>0</v>
      </c>
      <c r="O1197" s="14"/>
      <c r="P1197" s="21">
        <v>18001</v>
      </c>
      <c r="Q1197" s="14"/>
      <c r="R1197" s="21">
        <v>18301</v>
      </c>
      <c r="S1197" s="14"/>
      <c r="T1197" s="21">
        <v>146408</v>
      </c>
      <c r="U1197" s="14"/>
      <c r="V1197" s="22">
        <v>182710</v>
      </c>
      <c r="W1197" s="14"/>
      <c r="X1197" s="5" t="str">
        <f t="shared" si="18"/>
        <v>No</v>
      </c>
      <c r="Y1197" s="14"/>
      <c r="Z1197" s="5"/>
      <c r="AA1197" s="14"/>
      <c r="AB1197" s="5"/>
      <c r="AC1197" s="28"/>
      <c r="AD1197" s="5"/>
      <c r="AE1197" s="14"/>
      <c r="AF1197" s="5"/>
      <c r="AG1197" s="7"/>
    </row>
    <row r="1198" spans="1:33" s="54" customFormat="1">
      <c r="A1198" s="8" t="s">
        <v>4944</v>
      </c>
      <c r="B1198" s="8" t="s">
        <v>4945</v>
      </c>
      <c r="C1198" s="9" t="s">
        <v>91</v>
      </c>
      <c r="D1198" s="185" t="s">
        <v>4946</v>
      </c>
      <c r="E1198" s="188" t="s">
        <v>4947</v>
      </c>
      <c r="F1198" s="9" t="s">
        <v>83</v>
      </c>
      <c r="G1198" s="9" t="s">
        <v>147</v>
      </c>
      <c r="H1198" s="10">
        <v>0</v>
      </c>
      <c r="I1198" s="11">
        <v>10</v>
      </c>
      <c r="J1198" s="24">
        <v>0</v>
      </c>
      <c r="K1198" s="12"/>
      <c r="L1198" s="14">
        <v>0</v>
      </c>
      <c r="M1198" s="14"/>
      <c r="N1198" s="21">
        <v>0</v>
      </c>
      <c r="O1198" s="14"/>
      <c r="P1198" s="21">
        <v>0</v>
      </c>
      <c r="Q1198" s="14"/>
      <c r="R1198" s="21">
        <v>45386</v>
      </c>
      <c r="S1198" s="14"/>
      <c r="T1198" s="21">
        <v>0</v>
      </c>
      <c r="U1198" s="14"/>
      <c r="V1198" s="22">
        <v>45386</v>
      </c>
      <c r="W1198" s="14"/>
      <c r="X1198" s="5" t="str">
        <f t="shared" si="18"/>
        <v>No</v>
      </c>
      <c r="Y1198" s="14"/>
      <c r="Z1198" s="5"/>
      <c r="AA1198" s="14"/>
      <c r="AB1198" s="5"/>
      <c r="AC1198" s="28"/>
      <c r="AD1198" s="5"/>
      <c r="AE1198" s="14"/>
      <c r="AF1198" s="5"/>
      <c r="AG1198" s="7"/>
    </row>
    <row r="1199" spans="1:33" s="54" customFormat="1">
      <c r="A1199" s="8" t="s">
        <v>5574</v>
      </c>
      <c r="B1199" s="8" t="s">
        <v>2299</v>
      </c>
      <c r="C1199" s="9" t="s">
        <v>132</v>
      </c>
      <c r="D1199" s="185" t="s">
        <v>5575</v>
      </c>
      <c r="E1199" s="188" t="s">
        <v>5576</v>
      </c>
      <c r="F1199" s="9" t="s">
        <v>83</v>
      </c>
      <c r="G1199" s="9" t="s">
        <v>147</v>
      </c>
      <c r="H1199" s="10">
        <v>0</v>
      </c>
      <c r="I1199" s="11">
        <v>10</v>
      </c>
      <c r="J1199" s="24">
        <v>0</v>
      </c>
      <c r="K1199" s="12"/>
      <c r="L1199" s="14">
        <v>0</v>
      </c>
      <c r="M1199" s="14"/>
      <c r="N1199" s="21">
        <v>0</v>
      </c>
      <c r="O1199" s="14"/>
      <c r="P1199" s="21">
        <v>10780</v>
      </c>
      <c r="Q1199" s="14"/>
      <c r="R1199" s="21">
        <v>10780</v>
      </c>
      <c r="S1199" s="14"/>
      <c r="T1199" s="21">
        <v>86240</v>
      </c>
      <c r="U1199" s="14"/>
      <c r="V1199" s="22">
        <v>107800</v>
      </c>
      <c r="W1199" s="14"/>
      <c r="X1199" s="5" t="str">
        <f t="shared" si="18"/>
        <v>No</v>
      </c>
      <c r="Y1199" s="14"/>
      <c r="Z1199" s="5"/>
      <c r="AA1199" s="14"/>
      <c r="AB1199" s="5"/>
      <c r="AC1199" s="28"/>
      <c r="AD1199" s="5"/>
      <c r="AE1199" s="14"/>
      <c r="AF1199" s="5"/>
      <c r="AG1199" s="7"/>
    </row>
    <row r="1200" spans="1:33" s="54" customFormat="1">
      <c r="A1200" s="8" t="s">
        <v>4914</v>
      </c>
      <c r="B1200" s="8" t="s">
        <v>1754</v>
      </c>
      <c r="C1200" s="9" t="s">
        <v>91</v>
      </c>
      <c r="D1200" s="185">
        <v>9225</v>
      </c>
      <c r="E1200" s="188">
        <v>90225</v>
      </c>
      <c r="F1200" s="9" t="s">
        <v>88</v>
      </c>
      <c r="G1200" s="9" t="s">
        <v>84</v>
      </c>
      <c r="H1200" s="10">
        <v>3281212</v>
      </c>
      <c r="I1200" s="11">
        <v>10</v>
      </c>
      <c r="J1200" s="24">
        <v>0</v>
      </c>
      <c r="K1200" s="12"/>
      <c r="L1200" s="14">
        <v>0</v>
      </c>
      <c r="M1200" s="14"/>
      <c r="N1200" s="21">
        <v>0</v>
      </c>
      <c r="O1200" s="14"/>
      <c r="P1200" s="21">
        <v>18671466</v>
      </c>
      <c r="Q1200" s="14"/>
      <c r="R1200" s="21">
        <v>44549679</v>
      </c>
      <c r="S1200" s="14"/>
      <c r="T1200" s="21">
        <v>26646817</v>
      </c>
      <c r="U1200" s="14"/>
      <c r="V1200" s="22">
        <v>89867962</v>
      </c>
      <c r="W1200" s="14"/>
      <c r="X1200" s="5" t="str">
        <f t="shared" si="18"/>
        <v>No</v>
      </c>
      <c r="Y1200" s="14"/>
      <c r="Z1200" s="5"/>
      <c r="AA1200" s="14"/>
      <c r="AB1200" s="5"/>
      <c r="AC1200" s="28"/>
      <c r="AD1200" s="5"/>
      <c r="AE1200" s="14"/>
      <c r="AF1200" s="5"/>
      <c r="AG1200" s="7"/>
    </row>
    <row r="1201" spans="1:33" s="54" customFormat="1">
      <c r="A1201" s="8" t="s">
        <v>1336</v>
      </c>
      <c r="B1201" s="8" t="s">
        <v>123</v>
      </c>
      <c r="C1201" s="9" t="s">
        <v>124</v>
      </c>
      <c r="D1201" s="185">
        <v>6080</v>
      </c>
      <c r="E1201" s="188">
        <v>60080</v>
      </c>
      <c r="F1201" s="9" t="s">
        <v>83</v>
      </c>
      <c r="G1201" s="9" t="s">
        <v>5756</v>
      </c>
      <c r="H1201" s="10">
        <v>144875</v>
      </c>
      <c r="I1201" s="11">
        <v>10</v>
      </c>
      <c r="J1201" s="24">
        <v>0</v>
      </c>
      <c r="K1201" s="12"/>
      <c r="L1201" s="14">
        <v>0</v>
      </c>
      <c r="M1201" s="14"/>
      <c r="N1201" s="21">
        <v>0</v>
      </c>
      <c r="O1201" s="14"/>
      <c r="P1201" s="21">
        <v>0</v>
      </c>
      <c r="Q1201" s="14"/>
      <c r="R1201" s="21">
        <v>0</v>
      </c>
      <c r="S1201" s="14"/>
      <c r="T1201" s="21">
        <v>4816</v>
      </c>
      <c r="U1201" s="14"/>
      <c r="V1201" s="22">
        <v>4816</v>
      </c>
      <c r="W1201" s="14"/>
      <c r="X1201" s="5" t="str">
        <f t="shared" si="18"/>
        <v>No</v>
      </c>
      <c r="Y1201" s="14"/>
      <c r="Z1201" s="5"/>
      <c r="AA1201" s="14"/>
      <c r="AB1201" s="5"/>
      <c r="AC1201" s="28"/>
      <c r="AD1201" s="5"/>
      <c r="AE1201" s="14"/>
      <c r="AF1201" s="5"/>
      <c r="AG1201" s="7"/>
    </row>
    <row r="1202" spans="1:33" s="54" customFormat="1">
      <c r="A1202" s="8" t="s">
        <v>4659</v>
      </c>
      <c r="B1202" s="8" t="s">
        <v>3618</v>
      </c>
      <c r="C1202" s="9" t="s">
        <v>42</v>
      </c>
      <c r="D1202" s="185" t="s">
        <v>4660</v>
      </c>
      <c r="E1202" s="188" t="s">
        <v>4661</v>
      </c>
      <c r="F1202" s="9" t="s">
        <v>88</v>
      </c>
      <c r="G1202" s="9" t="s">
        <v>147</v>
      </c>
      <c r="H1202" s="10">
        <v>0</v>
      </c>
      <c r="I1202" s="11">
        <v>10</v>
      </c>
      <c r="J1202" s="24">
        <v>0</v>
      </c>
      <c r="K1202" s="12"/>
      <c r="L1202" s="14">
        <v>0</v>
      </c>
      <c r="M1202" s="14"/>
      <c r="N1202" s="21">
        <v>0</v>
      </c>
      <c r="O1202" s="14"/>
      <c r="P1202" s="21">
        <v>0</v>
      </c>
      <c r="Q1202" s="14"/>
      <c r="R1202" s="21">
        <v>0</v>
      </c>
      <c r="S1202" s="14"/>
      <c r="T1202" s="21">
        <v>0</v>
      </c>
      <c r="U1202" s="14"/>
      <c r="V1202" s="22">
        <v>0</v>
      </c>
      <c r="W1202" s="14"/>
      <c r="X1202" s="5" t="str">
        <f t="shared" si="18"/>
        <v>No</v>
      </c>
      <c r="Y1202" s="14"/>
      <c r="Z1202" s="5"/>
      <c r="AA1202" s="14"/>
      <c r="AB1202" s="5"/>
      <c r="AC1202" s="28"/>
      <c r="AD1202" s="5"/>
      <c r="AE1202" s="14"/>
      <c r="AF1202" s="5"/>
      <c r="AG1202" s="7"/>
    </row>
    <row r="1203" spans="1:33" s="54" customFormat="1">
      <c r="A1203" s="8" t="s">
        <v>3062</v>
      </c>
      <c r="B1203" s="8" t="s">
        <v>6455</v>
      </c>
      <c r="C1203" s="9" t="s">
        <v>171</v>
      </c>
      <c r="D1203" s="185" t="s">
        <v>3063</v>
      </c>
      <c r="E1203" s="188" t="s">
        <v>3064</v>
      </c>
      <c r="F1203" s="9" t="s">
        <v>83</v>
      </c>
      <c r="G1203" s="9" t="s">
        <v>147</v>
      </c>
      <c r="H1203" s="10">
        <v>0</v>
      </c>
      <c r="I1203" s="11">
        <v>10</v>
      </c>
      <c r="J1203" s="24">
        <v>0</v>
      </c>
      <c r="K1203" s="12"/>
      <c r="L1203" s="14">
        <v>0</v>
      </c>
      <c r="M1203" s="14"/>
      <c r="N1203" s="21">
        <v>0</v>
      </c>
      <c r="O1203" s="14"/>
      <c r="P1203" s="21">
        <v>0</v>
      </c>
      <c r="Q1203" s="14"/>
      <c r="R1203" s="21">
        <v>73259</v>
      </c>
      <c r="S1203" s="14"/>
      <c r="T1203" s="21">
        <v>107236</v>
      </c>
      <c r="U1203" s="14"/>
      <c r="V1203" s="22">
        <v>180495</v>
      </c>
      <c r="W1203" s="14"/>
      <c r="X1203" s="5" t="str">
        <f t="shared" si="18"/>
        <v>No</v>
      </c>
      <c r="Y1203" s="14"/>
      <c r="Z1203" s="5"/>
      <c r="AA1203" s="14"/>
      <c r="AB1203" s="5"/>
      <c r="AC1203" s="28"/>
      <c r="AD1203" s="5"/>
      <c r="AE1203" s="14"/>
      <c r="AF1203" s="5"/>
      <c r="AG1203" s="7"/>
    </row>
    <row r="1204" spans="1:33" s="54" customFormat="1">
      <c r="A1204" s="8" t="s">
        <v>5544</v>
      </c>
      <c r="B1204" s="8" t="s">
        <v>5545</v>
      </c>
      <c r="C1204" s="9" t="s">
        <v>132</v>
      </c>
      <c r="D1204" s="185" t="s">
        <v>5546</v>
      </c>
      <c r="E1204" s="188" t="s">
        <v>5547</v>
      </c>
      <c r="F1204" s="9" t="s">
        <v>1320</v>
      </c>
      <c r="G1204" s="9" t="s">
        <v>147</v>
      </c>
      <c r="H1204" s="10">
        <v>0</v>
      </c>
      <c r="I1204" s="11">
        <v>10</v>
      </c>
      <c r="J1204" s="24">
        <v>0</v>
      </c>
      <c r="K1204" s="12"/>
      <c r="L1204" s="14">
        <v>0</v>
      </c>
      <c r="M1204" s="14"/>
      <c r="N1204" s="21">
        <v>0</v>
      </c>
      <c r="O1204" s="14"/>
      <c r="P1204" s="21">
        <v>37280</v>
      </c>
      <c r="Q1204" s="14"/>
      <c r="R1204" s="21">
        <v>0</v>
      </c>
      <c r="S1204" s="14"/>
      <c r="T1204" s="21">
        <v>149124</v>
      </c>
      <c r="U1204" s="14"/>
      <c r="V1204" s="22">
        <v>186404</v>
      </c>
      <c r="W1204" s="14"/>
      <c r="X1204" s="5" t="str">
        <f t="shared" si="18"/>
        <v>No</v>
      </c>
      <c r="Y1204" s="14"/>
      <c r="Z1204" s="5"/>
      <c r="AA1204" s="14"/>
      <c r="AB1204" s="5"/>
      <c r="AC1204" s="28"/>
      <c r="AD1204" s="5"/>
      <c r="AE1204" s="14"/>
      <c r="AF1204" s="5"/>
      <c r="AG1204" s="7"/>
    </row>
    <row r="1205" spans="1:33" s="54" customFormat="1">
      <c r="A1205" s="8" t="s">
        <v>942</v>
      </c>
      <c r="B1205" s="8" t="s">
        <v>4308</v>
      </c>
      <c r="C1205" s="9" t="s">
        <v>235</v>
      </c>
      <c r="D1205" s="185" t="s">
        <v>4309</v>
      </c>
      <c r="E1205" s="188" t="s">
        <v>4310</v>
      </c>
      <c r="F1205" s="9" t="s">
        <v>83</v>
      </c>
      <c r="G1205" s="9" t="s">
        <v>147</v>
      </c>
      <c r="H1205" s="10">
        <v>0</v>
      </c>
      <c r="I1205" s="11">
        <v>10</v>
      </c>
      <c r="J1205" s="24">
        <v>0</v>
      </c>
      <c r="K1205" s="12"/>
      <c r="L1205" s="14">
        <v>0</v>
      </c>
      <c r="M1205" s="14"/>
      <c r="N1205" s="21">
        <v>0</v>
      </c>
      <c r="O1205" s="14"/>
      <c r="P1205" s="21">
        <v>2591</v>
      </c>
      <c r="Q1205" s="14"/>
      <c r="R1205" s="21">
        <v>2589</v>
      </c>
      <c r="S1205" s="14"/>
      <c r="T1205" s="21">
        <v>20718</v>
      </c>
      <c r="U1205" s="14"/>
      <c r="V1205" s="22">
        <v>25898</v>
      </c>
      <c r="W1205" s="14"/>
      <c r="X1205" s="5" t="str">
        <f t="shared" si="18"/>
        <v>No</v>
      </c>
      <c r="Y1205" s="14"/>
      <c r="Z1205" s="5"/>
      <c r="AA1205" s="14"/>
      <c r="AB1205" s="5"/>
      <c r="AC1205" s="28"/>
      <c r="AD1205" s="5"/>
      <c r="AE1205" s="14"/>
      <c r="AF1205" s="5"/>
      <c r="AG1205" s="7"/>
    </row>
    <row r="1206" spans="1:33" s="54" customFormat="1">
      <c r="A1206" s="8" t="s">
        <v>3587</v>
      </c>
      <c r="B1206" s="8" t="s">
        <v>3588</v>
      </c>
      <c r="C1206" s="9" t="s">
        <v>109</v>
      </c>
      <c r="D1206" s="185" t="s">
        <v>3589</v>
      </c>
      <c r="E1206" s="188" t="s">
        <v>3590</v>
      </c>
      <c r="F1206" s="9" t="s">
        <v>83</v>
      </c>
      <c r="G1206" s="9" t="s">
        <v>147</v>
      </c>
      <c r="H1206" s="10">
        <v>0</v>
      </c>
      <c r="I1206" s="11">
        <v>10</v>
      </c>
      <c r="J1206" s="24">
        <v>0</v>
      </c>
      <c r="K1206" s="12"/>
      <c r="L1206" s="14">
        <v>0</v>
      </c>
      <c r="M1206" s="14"/>
      <c r="N1206" s="21">
        <v>0</v>
      </c>
      <c r="O1206" s="14"/>
      <c r="P1206" s="21">
        <v>0</v>
      </c>
      <c r="Q1206" s="14"/>
      <c r="R1206" s="21">
        <v>0</v>
      </c>
      <c r="S1206" s="14"/>
      <c r="T1206" s="21">
        <v>157578</v>
      </c>
      <c r="U1206" s="14"/>
      <c r="V1206" s="22">
        <v>157578</v>
      </c>
      <c r="W1206" s="14"/>
      <c r="X1206" s="5" t="str">
        <f t="shared" si="18"/>
        <v>No</v>
      </c>
      <c r="Y1206" s="14"/>
      <c r="Z1206" s="5"/>
      <c r="AA1206" s="14"/>
      <c r="AB1206" s="5"/>
      <c r="AC1206" s="28"/>
      <c r="AD1206" s="5"/>
      <c r="AE1206" s="14"/>
      <c r="AF1206" s="5"/>
      <c r="AG1206" s="7"/>
    </row>
    <row r="1207" spans="1:33" s="54" customFormat="1">
      <c r="A1207" s="8" t="s">
        <v>3641</v>
      </c>
      <c r="B1207" s="8" t="s">
        <v>3642</v>
      </c>
      <c r="C1207" s="9" t="s">
        <v>73</v>
      </c>
      <c r="D1207" s="185">
        <v>6100</v>
      </c>
      <c r="E1207" s="188">
        <v>60100</v>
      </c>
      <c r="F1207" s="9" t="s">
        <v>83</v>
      </c>
      <c r="G1207" s="9" t="s">
        <v>5756</v>
      </c>
      <c r="H1207" s="10">
        <v>53049</v>
      </c>
      <c r="I1207" s="11">
        <v>10</v>
      </c>
      <c r="J1207" s="24">
        <v>0</v>
      </c>
      <c r="K1207" s="12"/>
      <c r="L1207" s="14">
        <v>0</v>
      </c>
      <c r="M1207" s="14"/>
      <c r="N1207" s="21">
        <v>0</v>
      </c>
      <c r="O1207" s="14"/>
      <c r="P1207" s="21">
        <v>0</v>
      </c>
      <c r="Q1207" s="14"/>
      <c r="R1207" s="21">
        <v>0</v>
      </c>
      <c r="S1207" s="14"/>
      <c r="T1207" s="21">
        <v>0</v>
      </c>
      <c r="U1207" s="14"/>
      <c r="V1207" s="22">
        <v>0</v>
      </c>
      <c r="W1207" s="14"/>
      <c r="X1207" s="5" t="str">
        <f t="shared" si="18"/>
        <v>No</v>
      </c>
      <c r="Y1207" s="14"/>
      <c r="Z1207" s="5"/>
      <c r="AA1207" s="14"/>
      <c r="AB1207" s="5"/>
      <c r="AC1207" s="28"/>
      <c r="AD1207" s="5"/>
      <c r="AE1207" s="14"/>
      <c r="AF1207" s="5"/>
      <c r="AG1207" s="7"/>
    </row>
    <row r="1208" spans="1:33" s="54" customFormat="1">
      <c r="A1208" s="8" t="s">
        <v>5534</v>
      </c>
      <c r="B1208" s="8" t="s">
        <v>635</v>
      </c>
      <c r="C1208" s="9" t="s">
        <v>132</v>
      </c>
      <c r="D1208" s="185" t="s">
        <v>5535</v>
      </c>
      <c r="E1208" s="188" t="s">
        <v>5536</v>
      </c>
      <c r="F1208" s="9" t="s">
        <v>157</v>
      </c>
      <c r="G1208" s="9" t="s">
        <v>147</v>
      </c>
      <c r="H1208" s="10">
        <v>0</v>
      </c>
      <c r="I1208" s="11">
        <v>10</v>
      </c>
      <c r="J1208" s="24">
        <v>0</v>
      </c>
      <c r="K1208" s="12"/>
      <c r="L1208" s="14">
        <v>0</v>
      </c>
      <c r="M1208" s="14"/>
      <c r="N1208" s="21">
        <v>0</v>
      </c>
      <c r="O1208" s="14"/>
      <c r="P1208" s="21">
        <v>15677</v>
      </c>
      <c r="Q1208" s="14"/>
      <c r="R1208" s="21">
        <v>0</v>
      </c>
      <c r="S1208" s="14"/>
      <c r="T1208" s="21">
        <v>62709</v>
      </c>
      <c r="U1208" s="14"/>
      <c r="V1208" s="22">
        <v>78386</v>
      </c>
      <c r="W1208" s="14"/>
      <c r="X1208" s="5" t="str">
        <f t="shared" si="18"/>
        <v>No</v>
      </c>
      <c r="Y1208" s="14"/>
      <c r="Z1208" s="5"/>
      <c r="AA1208" s="14"/>
      <c r="AB1208" s="5"/>
      <c r="AC1208" s="28"/>
      <c r="AD1208" s="5"/>
      <c r="AE1208" s="14"/>
      <c r="AF1208" s="5"/>
      <c r="AG1208" s="7"/>
    </row>
    <row r="1209" spans="1:33" s="54" customFormat="1">
      <c r="A1209" s="8" t="s">
        <v>1571</v>
      </c>
      <c r="B1209" s="8" t="s">
        <v>1572</v>
      </c>
      <c r="C1209" s="9" t="s">
        <v>178</v>
      </c>
      <c r="D1209" s="185" t="s">
        <v>1573</v>
      </c>
      <c r="E1209" s="188" t="s">
        <v>1574</v>
      </c>
      <c r="F1209" s="9" t="s">
        <v>83</v>
      </c>
      <c r="G1209" s="9" t="s">
        <v>147</v>
      </c>
      <c r="H1209" s="10">
        <v>0</v>
      </c>
      <c r="I1209" s="11">
        <v>10</v>
      </c>
      <c r="J1209" s="24">
        <v>0</v>
      </c>
      <c r="K1209" s="12"/>
      <c r="L1209" s="14">
        <v>0</v>
      </c>
      <c r="M1209" s="14"/>
      <c r="N1209" s="21">
        <v>0</v>
      </c>
      <c r="O1209" s="14"/>
      <c r="P1209" s="21">
        <v>0</v>
      </c>
      <c r="Q1209" s="14"/>
      <c r="R1209" s="21">
        <v>7251</v>
      </c>
      <c r="S1209" s="14"/>
      <c r="T1209" s="21">
        <v>29004</v>
      </c>
      <c r="U1209" s="14"/>
      <c r="V1209" s="22">
        <v>36255</v>
      </c>
      <c r="W1209" s="14"/>
      <c r="X1209" s="5" t="str">
        <f t="shared" si="18"/>
        <v>No</v>
      </c>
      <c r="Y1209" s="14"/>
      <c r="Z1209" s="5"/>
      <c r="AA1209" s="14"/>
      <c r="AB1209" s="5"/>
      <c r="AC1209" s="28"/>
      <c r="AD1209" s="5"/>
      <c r="AE1209" s="14"/>
      <c r="AF1209" s="5"/>
      <c r="AG1209" s="7"/>
    </row>
    <row r="1210" spans="1:33" s="54" customFormat="1">
      <c r="A1210" s="8" t="s">
        <v>2570</v>
      </c>
      <c r="B1210" s="8" t="s">
        <v>1281</v>
      </c>
      <c r="C1210" s="9" t="s">
        <v>466</v>
      </c>
      <c r="D1210" s="185" t="s">
        <v>2571</v>
      </c>
      <c r="E1210" s="188" t="s">
        <v>2572</v>
      </c>
      <c r="F1210" s="9" t="s">
        <v>83</v>
      </c>
      <c r="G1210" s="9" t="s">
        <v>147</v>
      </c>
      <c r="H1210" s="10">
        <v>0</v>
      </c>
      <c r="I1210" s="11">
        <v>10</v>
      </c>
      <c r="J1210" s="24">
        <v>0</v>
      </c>
      <c r="K1210" s="12"/>
      <c r="L1210" s="14">
        <v>0</v>
      </c>
      <c r="M1210" s="14"/>
      <c r="N1210" s="21">
        <v>0</v>
      </c>
      <c r="O1210" s="14"/>
      <c r="P1210" s="21">
        <v>14782</v>
      </c>
      <c r="Q1210" s="14"/>
      <c r="R1210" s="21">
        <v>0</v>
      </c>
      <c r="S1210" s="14"/>
      <c r="T1210" s="21">
        <v>133036</v>
      </c>
      <c r="U1210" s="14"/>
      <c r="V1210" s="22">
        <v>147818</v>
      </c>
      <c r="W1210" s="14"/>
      <c r="X1210" s="5" t="str">
        <f t="shared" si="18"/>
        <v>No</v>
      </c>
      <c r="Y1210" s="14"/>
      <c r="Z1210" s="5"/>
      <c r="AA1210" s="14"/>
      <c r="AB1210" s="5"/>
      <c r="AC1210" s="28"/>
      <c r="AD1210" s="5"/>
      <c r="AE1210" s="14"/>
      <c r="AF1210" s="5"/>
      <c r="AG1210" s="7"/>
    </row>
    <row r="1211" spans="1:33" s="54" customFormat="1">
      <c r="A1211" s="8" t="s">
        <v>2792</v>
      </c>
      <c r="B1211" s="8" t="s">
        <v>1951</v>
      </c>
      <c r="C1211" s="9" t="s">
        <v>210</v>
      </c>
      <c r="D1211" s="185" t="s">
        <v>2793</v>
      </c>
      <c r="E1211" s="188" t="s">
        <v>2794</v>
      </c>
      <c r="F1211" s="9" t="s">
        <v>157</v>
      </c>
      <c r="G1211" s="9" t="s">
        <v>147</v>
      </c>
      <c r="H1211" s="10">
        <v>0</v>
      </c>
      <c r="I1211" s="11">
        <v>10</v>
      </c>
      <c r="J1211" s="24">
        <v>0</v>
      </c>
      <c r="K1211" s="12"/>
      <c r="L1211" s="14">
        <v>0</v>
      </c>
      <c r="M1211" s="14"/>
      <c r="N1211" s="21">
        <v>0</v>
      </c>
      <c r="O1211" s="14"/>
      <c r="P1211" s="21">
        <v>1432</v>
      </c>
      <c r="Q1211" s="14"/>
      <c r="R1211" s="21">
        <v>0</v>
      </c>
      <c r="S1211" s="14"/>
      <c r="T1211" s="21">
        <v>26430</v>
      </c>
      <c r="U1211" s="14"/>
      <c r="V1211" s="22">
        <v>27862</v>
      </c>
      <c r="W1211" s="14"/>
      <c r="X1211" s="5" t="str">
        <f t="shared" si="18"/>
        <v>No</v>
      </c>
      <c r="Y1211" s="14"/>
      <c r="Z1211" s="5"/>
      <c r="AA1211" s="14"/>
      <c r="AB1211" s="5"/>
      <c r="AC1211" s="28"/>
      <c r="AD1211" s="5"/>
      <c r="AE1211" s="14"/>
      <c r="AF1211" s="5"/>
      <c r="AG1211" s="7"/>
    </row>
    <row r="1212" spans="1:33" s="54" customFormat="1">
      <c r="A1212" s="8" t="s">
        <v>2139</v>
      </c>
      <c r="B1212" s="8" t="s">
        <v>2140</v>
      </c>
      <c r="C1212" s="9" t="s">
        <v>275</v>
      </c>
      <c r="D1212" s="185" t="s">
        <v>2141</v>
      </c>
      <c r="E1212" s="188" t="s">
        <v>2142</v>
      </c>
      <c r="F1212" s="9" t="s">
        <v>83</v>
      </c>
      <c r="G1212" s="9" t="s">
        <v>147</v>
      </c>
      <c r="H1212" s="10">
        <v>0</v>
      </c>
      <c r="I1212" s="11">
        <v>10</v>
      </c>
      <c r="J1212" s="24">
        <v>0</v>
      </c>
      <c r="K1212" s="12"/>
      <c r="L1212" s="14">
        <v>0</v>
      </c>
      <c r="M1212" s="14"/>
      <c r="N1212" s="21">
        <v>0</v>
      </c>
      <c r="O1212" s="14"/>
      <c r="P1212" s="21">
        <v>0</v>
      </c>
      <c r="Q1212" s="14"/>
      <c r="R1212" s="21">
        <v>0</v>
      </c>
      <c r="S1212" s="14"/>
      <c r="T1212" s="21">
        <v>0</v>
      </c>
      <c r="U1212" s="14"/>
      <c r="V1212" s="22">
        <v>0</v>
      </c>
      <c r="W1212" s="14"/>
      <c r="X1212" s="5" t="str">
        <f t="shared" si="18"/>
        <v>No</v>
      </c>
      <c r="Y1212" s="14"/>
      <c r="Z1212" s="5"/>
      <c r="AA1212" s="14"/>
      <c r="AB1212" s="5"/>
      <c r="AC1212" s="28"/>
      <c r="AD1212" s="5"/>
      <c r="AE1212" s="14"/>
      <c r="AF1212" s="5"/>
      <c r="AG1212" s="7"/>
    </row>
    <row r="1213" spans="1:33" s="54" customFormat="1">
      <c r="A1213" s="8" t="s">
        <v>2287</v>
      </c>
      <c r="B1213" s="8" t="s">
        <v>2288</v>
      </c>
      <c r="C1213" s="9" t="s">
        <v>106</v>
      </c>
      <c r="D1213" s="185" t="s">
        <v>2289</v>
      </c>
      <c r="E1213" s="188" t="s">
        <v>2290</v>
      </c>
      <c r="F1213" s="9" t="s">
        <v>157</v>
      </c>
      <c r="G1213" s="9" t="s">
        <v>147</v>
      </c>
      <c r="H1213" s="10">
        <v>0</v>
      </c>
      <c r="I1213" s="11">
        <v>10</v>
      </c>
      <c r="J1213" s="24">
        <v>0</v>
      </c>
      <c r="K1213" s="12"/>
      <c r="L1213" s="14">
        <v>0</v>
      </c>
      <c r="M1213" s="14"/>
      <c r="N1213" s="21">
        <v>0</v>
      </c>
      <c r="O1213" s="14"/>
      <c r="P1213" s="21">
        <v>7447</v>
      </c>
      <c r="Q1213" s="14"/>
      <c r="R1213" s="21">
        <v>0</v>
      </c>
      <c r="S1213" s="14"/>
      <c r="T1213" s="21">
        <v>29786</v>
      </c>
      <c r="U1213" s="14"/>
      <c r="V1213" s="22">
        <v>37233</v>
      </c>
      <c r="W1213" s="14"/>
      <c r="X1213" s="5" t="str">
        <f t="shared" si="18"/>
        <v>No</v>
      </c>
      <c r="Y1213" s="14"/>
      <c r="Z1213" s="5"/>
      <c r="AA1213" s="14"/>
      <c r="AB1213" s="5"/>
      <c r="AC1213" s="28"/>
      <c r="AD1213" s="5"/>
      <c r="AE1213" s="14"/>
      <c r="AF1213" s="5"/>
      <c r="AG1213" s="7"/>
    </row>
    <row r="1214" spans="1:33" s="54" customFormat="1">
      <c r="A1214" s="8" t="s">
        <v>4749</v>
      </c>
      <c r="B1214" s="8" t="s">
        <v>4163</v>
      </c>
      <c r="C1214" s="9" t="s">
        <v>91</v>
      </c>
      <c r="D1214" s="185">
        <v>9156</v>
      </c>
      <c r="E1214" s="188">
        <v>90156</v>
      </c>
      <c r="F1214" s="9" t="s">
        <v>83</v>
      </c>
      <c r="G1214" s="9" t="s">
        <v>84</v>
      </c>
      <c r="H1214" s="10">
        <v>59219</v>
      </c>
      <c r="I1214" s="11">
        <v>10</v>
      </c>
      <c r="J1214" s="24">
        <v>0</v>
      </c>
      <c r="K1214" s="12"/>
      <c r="L1214" s="14">
        <v>0</v>
      </c>
      <c r="M1214" s="14"/>
      <c r="N1214" s="21">
        <v>0</v>
      </c>
      <c r="O1214" s="14"/>
      <c r="P1214" s="21">
        <v>0</v>
      </c>
      <c r="Q1214" s="14"/>
      <c r="R1214" s="21">
        <v>329700</v>
      </c>
      <c r="S1214" s="14"/>
      <c r="T1214" s="21">
        <v>1125000</v>
      </c>
      <c r="U1214" s="14"/>
      <c r="V1214" s="22">
        <v>1454700</v>
      </c>
      <c r="W1214" s="14"/>
      <c r="X1214" s="5" t="str">
        <f t="shared" si="18"/>
        <v>No</v>
      </c>
      <c r="Y1214" s="14"/>
      <c r="Z1214" s="5"/>
      <c r="AA1214" s="14"/>
      <c r="AB1214" s="5"/>
      <c r="AC1214" s="28"/>
      <c r="AD1214" s="5"/>
      <c r="AE1214" s="14"/>
      <c r="AF1214" s="5"/>
      <c r="AG1214" s="7"/>
    </row>
    <row r="1215" spans="1:33" s="54" customFormat="1">
      <c r="A1215" s="8" t="s">
        <v>5249</v>
      </c>
      <c r="B1215" s="8" t="s">
        <v>5250</v>
      </c>
      <c r="C1215" s="9" t="s">
        <v>168</v>
      </c>
      <c r="D1215" s="185" t="s">
        <v>5251</v>
      </c>
      <c r="E1215" s="188" t="s">
        <v>5252</v>
      </c>
      <c r="F1215" s="9" t="s">
        <v>83</v>
      </c>
      <c r="G1215" s="9" t="s">
        <v>147</v>
      </c>
      <c r="H1215" s="10">
        <v>0</v>
      </c>
      <c r="I1215" s="11">
        <v>10</v>
      </c>
      <c r="J1215" s="24">
        <v>0</v>
      </c>
      <c r="K1215" s="12"/>
      <c r="L1215" s="14">
        <v>0</v>
      </c>
      <c r="M1215" s="14"/>
      <c r="N1215" s="21">
        <v>0</v>
      </c>
      <c r="O1215" s="14"/>
      <c r="P1215" s="21">
        <v>0</v>
      </c>
      <c r="Q1215" s="14"/>
      <c r="R1215" s="21">
        <v>0</v>
      </c>
      <c r="S1215" s="14"/>
      <c r="T1215" s="21">
        <v>0</v>
      </c>
      <c r="U1215" s="14"/>
      <c r="V1215" s="22">
        <v>0</v>
      </c>
      <c r="W1215" s="14"/>
      <c r="X1215" s="5" t="str">
        <f t="shared" si="18"/>
        <v>No</v>
      </c>
      <c r="Y1215" s="14"/>
      <c r="Z1215" s="5"/>
      <c r="AA1215" s="14"/>
      <c r="AB1215" s="5"/>
      <c r="AC1215" s="28"/>
      <c r="AD1215" s="5"/>
      <c r="AE1215" s="14"/>
      <c r="AF1215" s="5"/>
      <c r="AG1215" s="7"/>
    </row>
    <row r="1216" spans="1:33" s="54" customFormat="1">
      <c r="A1216" s="8" t="s">
        <v>1023</v>
      </c>
      <c r="B1216" s="8" t="s">
        <v>246</v>
      </c>
      <c r="C1216" s="9" t="s">
        <v>124</v>
      </c>
      <c r="D1216" s="185">
        <v>6025</v>
      </c>
      <c r="E1216" s="188">
        <v>60025</v>
      </c>
      <c r="F1216" s="9" t="s">
        <v>83</v>
      </c>
      <c r="G1216" s="9" t="s">
        <v>5756</v>
      </c>
      <c r="H1216" s="10">
        <v>82804</v>
      </c>
      <c r="I1216" s="11">
        <v>10</v>
      </c>
      <c r="J1216" s="24">
        <v>0</v>
      </c>
      <c r="K1216" s="12"/>
      <c r="L1216" s="14">
        <v>0</v>
      </c>
      <c r="M1216" s="14"/>
      <c r="N1216" s="21">
        <v>0</v>
      </c>
      <c r="O1216" s="14"/>
      <c r="P1216" s="21">
        <v>12766</v>
      </c>
      <c r="Q1216" s="14"/>
      <c r="R1216" s="21">
        <v>0</v>
      </c>
      <c r="S1216" s="14"/>
      <c r="T1216" s="21">
        <v>51063</v>
      </c>
      <c r="U1216" s="14"/>
      <c r="V1216" s="22">
        <v>63829</v>
      </c>
      <c r="W1216" s="14"/>
      <c r="X1216" s="5" t="str">
        <f t="shared" si="18"/>
        <v>No</v>
      </c>
      <c r="Y1216" s="14"/>
      <c r="Z1216" s="5"/>
      <c r="AA1216" s="14"/>
      <c r="AB1216" s="5"/>
      <c r="AC1216" s="28"/>
      <c r="AD1216" s="5"/>
      <c r="AE1216" s="14"/>
      <c r="AF1216" s="5"/>
      <c r="AG1216" s="7"/>
    </row>
    <row r="1217" spans="1:33" s="54" customFormat="1">
      <c r="A1217" s="8" t="s">
        <v>2885</v>
      </c>
      <c r="B1217" s="8" t="s">
        <v>2886</v>
      </c>
      <c r="C1217" s="9" t="s">
        <v>124</v>
      </c>
      <c r="D1217" s="185" t="s">
        <v>2887</v>
      </c>
      <c r="E1217" s="188" t="s">
        <v>2888</v>
      </c>
      <c r="F1217" s="9" t="s">
        <v>1320</v>
      </c>
      <c r="G1217" s="9" t="s">
        <v>147</v>
      </c>
      <c r="H1217" s="10">
        <v>0</v>
      </c>
      <c r="I1217" s="11">
        <v>10</v>
      </c>
      <c r="J1217" s="24">
        <v>0</v>
      </c>
      <c r="K1217" s="12"/>
      <c r="L1217" s="14">
        <v>0</v>
      </c>
      <c r="M1217" s="14"/>
      <c r="N1217" s="21">
        <v>0</v>
      </c>
      <c r="O1217" s="14"/>
      <c r="P1217" s="21">
        <v>0</v>
      </c>
      <c r="Q1217" s="14"/>
      <c r="R1217" s="21">
        <v>0</v>
      </c>
      <c r="S1217" s="14"/>
      <c r="T1217" s="21">
        <v>0</v>
      </c>
      <c r="U1217" s="14"/>
      <c r="V1217" s="22">
        <v>0</v>
      </c>
      <c r="W1217" s="14"/>
      <c r="X1217" s="5" t="str">
        <f t="shared" si="18"/>
        <v>No</v>
      </c>
      <c r="Y1217" s="14"/>
      <c r="Z1217" s="5"/>
      <c r="AA1217" s="14"/>
      <c r="AB1217" s="5"/>
      <c r="AC1217" s="28"/>
      <c r="AD1217" s="5"/>
      <c r="AE1217" s="14"/>
      <c r="AF1217" s="5"/>
      <c r="AG1217" s="7"/>
    </row>
    <row r="1218" spans="1:33" s="54" customFormat="1">
      <c r="A1218" s="8" t="s">
        <v>1713</v>
      </c>
      <c r="B1218" s="8" t="s">
        <v>1714</v>
      </c>
      <c r="C1218" s="9" t="s">
        <v>91</v>
      </c>
      <c r="D1218" s="185">
        <v>9201</v>
      </c>
      <c r="E1218" s="188">
        <v>90201</v>
      </c>
      <c r="F1218" s="9" t="s">
        <v>83</v>
      </c>
      <c r="G1218" s="9" t="s">
        <v>84</v>
      </c>
      <c r="H1218" s="10">
        <v>99904</v>
      </c>
      <c r="I1218" s="11">
        <v>10</v>
      </c>
      <c r="J1218" s="24">
        <v>0</v>
      </c>
      <c r="K1218" s="12"/>
      <c r="L1218" s="14">
        <v>0</v>
      </c>
      <c r="M1218" s="14"/>
      <c r="N1218" s="21">
        <v>0</v>
      </c>
      <c r="O1218" s="14"/>
      <c r="P1218" s="21">
        <v>0</v>
      </c>
      <c r="Q1218" s="14"/>
      <c r="R1218" s="21">
        <v>592823</v>
      </c>
      <c r="S1218" s="14"/>
      <c r="T1218" s="21">
        <v>214724</v>
      </c>
      <c r="U1218" s="14"/>
      <c r="V1218" s="22">
        <v>807547</v>
      </c>
      <c r="W1218" s="14"/>
      <c r="X1218" s="5" t="str">
        <f t="shared" si="18"/>
        <v>No</v>
      </c>
      <c r="Y1218" s="14"/>
      <c r="Z1218" s="5"/>
      <c r="AA1218" s="14"/>
      <c r="AB1218" s="5"/>
      <c r="AC1218" s="28"/>
      <c r="AD1218" s="5"/>
      <c r="AE1218" s="14"/>
      <c r="AF1218" s="5"/>
      <c r="AG1218" s="7"/>
    </row>
    <row r="1219" spans="1:33" s="54" customFormat="1">
      <c r="A1219" s="8" t="s">
        <v>6210</v>
      </c>
      <c r="B1219" s="8" t="s">
        <v>6211</v>
      </c>
      <c r="C1219" s="9" t="s">
        <v>171</v>
      </c>
      <c r="D1219" s="185"/>
      <c r="E1219" s="188">
        <v>40256</v>
      </c>
      <c r="F1219" s="9" t="s">
        <v>83</v>
      </c>
      <c r="G1219" s="9" t="s">
        <v>5756</v>
      </c>
      <c r="H1219" s="10">
        <v>5502379</v>
      </c>
      <c r="I1219" s="11">
        <v>10</v>
      </c>
      <c r="J1219" s="24">
        <v>0</v>
      </c>
      <c r="K1219" s="12"/>
      <c r="L1219" s="14">
        <v>0</v>
      </c>
      <c r="M1219" s="14"/>
      <c r="N1219" s="21">
        <v>0</v>
      </c>
      <c r="O1219" s="14"/>
      <c r="P1219" s="21">
        <v>14376</v>
      </c>
      <c r="Q1219" s="14"/>
      <c r="R1219" s="21">
        <v>0</v>
      </c>
      <c r="S1219" s="14"/>
      <c r="T1219" s="21">
        <v>129386</v>
      </c>
      <c r="U1219" s="14"/>
      <c r="V1219" s="22">
        <v>143762</v>
      </c>
      <c r="W1219" s="14"/>
      <c r="X1219" s="5" t="str">
        <f t="shared" ref="X1219:X1282" si="19">IF(W1219&amp;U1219&amp;S1219&amp;Q1219&amp;O1219&amp;M1219&amp;K1219&lt;&gt;"","Yes","No")</f>
        <v>No</v>
      </c>
      <c r="Y1219" s="14"/>
      <c r="Z1219" s="5"/>
      <c r="AA1219" s="14"/>
      <c r="AB1219" s="5"/>
      <c r="AC1219" s="28"/>
      <c r="AD1219" s="5"/>
      <c r="AE1219" s="14"/>
      <c r="AF1219" s="5"/>
      <c r="AG1219" s="7"/>
    </row>
    <row r="1220" spans="1:33" s="54" customFormat="1">
      <c r="A1220" s="8" t="s">
        <v>2549</v>
      </c>
      <c r="B1220" s="8" t="s">
        <v>2550</v>
      </c>
      <c r="C1220" s="9" t="s">
        <v>466</v>
      </c>
      <c r="D1220" s="185" t="s">
        <v>2551</v>
      </c>
      <c r="E1220" s="188" t="s">
        <v>2552</v>
      </c>
      <c r="F1220" s="9" t="s">
        <v>157</v>
      </c>
      <c r="G1220" s="9" t="s">
        <v>147</v>
      </c>
      <c r="H1220" s="10">
        <v>0</v>
      </c>
      <c r="I1220" s="11">
        <v>10</v>
      </c>
      <c r="J1220" s="24">
        <v>0</v>
      </c>
      <c r="K1220" s="12"/>
      <c r="L1220" s="14">
        <v>0</v>
      </c>
      <c r="M1220" s="14"/>
      <c r="N1220" s="21">
        <v>0</v>
      </c>
      <c r="O1220" s="14"/>
      <c r="P1220" s="21">
        <v>21399</v>
      </c>
      <c r="Q1220" s="14"/>
      <c r="R1220" s="21">
        <v>0</v>
      </c>
      <c r="S1220" s="14"/>
      <c r="T1220" s="21">
        <v>192580</v>
      </c>
      <c r="U1220" s="14"/>
      <c r="V1220" s="22">
        <v>213979</v>
      </c>
      <c r="W1220" s="14"/>
      <c r="X1220" s="5" t="str">
        <f t="shared" si="19"/>
        <v>No</v>
      </c>
      <c r="Y1220" s="14"/>
      <c r="Z1220" s="5"/>
      <c r="AA1220" s="14"/>
      <c r="AB1220" s="5"/>
      <c r="AC1220" s="28"/>
      <c r="AD1220" s="5"/>
      <c r="AE1220" s="14"/>
      <c r="AF1220" s="5"/>
      <c r="AG1220" s="7"/>
    </row>
    <row r="1221" spans="1:33" s="54" customFormat="1">
      <c r="A1221" s="8" t="s">
        <v>2815</v>
      </c>
      <c r="B1221" s="8" t="s">
        <v>2816</v>
      </c>
      <c r="C1221" s="9" t="s">
        <v>210</v>
      </c>
      <c r="D1221" s="185" t="s">
        <v>2817</v>
      </c>
      <c r="E1221" s="188" t="s">
        <v>2818</v>
      </c>
      <c r="F1221" s="9" t="s">
        <v>157</v>
      </c>
      <c r="G1221" s="9" t="s">
        <v>147</v>
      </c>
      <c r="H1221" s="10">
        <v>0</v>
      </c>
      <c r="I1221" s="11">
        <v>10</v>
      </c>
      <c r="J1221" s="24">
        <v>0</v>
      </c>
      <c r="K1221" s="12"/>
      <c r="L1221" s="14">
        <v>0</v>
      </c>
      <c r="M1221" s="14"/>
      <c r="N1221" s="21">
        <v>0</v>
      </c>
      <c r="O1221" s="14"/>
      <c r="P1221" s="21">
        <v>520</v>
      </c>
      <c r="Q1221" s="14"/>
      <c r="R1221" s="21">
        <v>5172</v>
      </c>
      <c r="S1221" s="14"/>
      <c r="T1221" s="21">
        <v>22770</v>
      </c>
      <c r="U1221" s="14"/>
      <c r="V1221" s="22">
        <v>28462</v>
      </c>
      <c r="W1221" s="14"/>
      <c r="X1221" s="5" t="str">
        <f t="shared" si="19"/>
        <v>No</v>
      </c>
      <c r="Y1221" s="14"/>
      <c r="Z1221" s="5"/>
      <c r="AA1221" s="14"/>
      <c r="AB1221" s="5"/>
      <c r="AC1221" s="28"/>
      <c r="AD1221" s="5"/>
      <c r="AE1221" s="14"/>
      <c r="AF1221" s="5"/>
      <c r="AG1221" s="7"/>
    </row>
    <row r="1222" spans="1:33" s="54" customFormat="1">
      <c r="A1222" s="8" t="s">
        <v>4576</v>
      </c>
      <c r="B1222" s="8" t="s">
        <v>4577</v>
      </c>
      <c r="C1222" s="9" t="s">
        <v>265</v>
      </c>
      <c r="D1222" s="185">
        <v>7007</v>
      </c>
      <c r="E1222" s="188">
        <v>70007</v>
      </c>
      <c r="F1222" s="9" t="s">
        <v>83</v>
      </c>
      <c r="G1222" s="9" t="s">
        <v>5756</v>
      </c>
      <c r="H1222" s="10">
        <v>280051</v>
      </c>
      <c r="I1222" s="11">
        <v>10</v>
      </c>
      <c r="J1222" s="24">
        <v>0</v>
      </c>
      <c r="K1222" s="12"/>
      <c r="L1222" s="14">
        <v>0</v>
      </c>
      <c r="M1222" s="14"/>
      <c r="N1222" s="21">
        <v>0</v>
      </c>
      <c r="O1222" s="14"/>
      <c r="P1222" s="21">
        <v>173747</v>
      </c>
      <c r="Q1222" s="14"/>
      <c r="R1222" s="21">
        <v>0</v>
      </c>
      <c r="S1222" s="14"/>
      <c r="T1222" s="21">
        <v>457184</v>
      </c>
      <c r="U1222" s="14"/>
      <c r="V1222" s="22">
        <v>630931</v>
      </c>
      <c r="W1222" s="14"/>
      <c r="X1222" s="5" t="str">
        <f t="shared" si="19"/>
        <v>No</v>
      </c>
      <c r="Y1222" s="14"/>
      <c r="Z1222" s="5"/>
      <c r="AA1222" s="14"/>
      <c r="AB1222" s="5"/>
      <c r="AC1222" s="28"/>
      <c r="AD1222" s="5"/>
      <c r="AE1222" s="14"/>
      <c r="AF1222" s="5"/>
      <c r="AG1222" s="7"/>
    </row>
    <row r="1223" spans="1:33" s="54" customFormat="1">
      <c r="A1223" s="8" t="s">
        <v>5507</v>
      </c>
      <c r="B1223" s="8" t="s">
        <v>5508</v>
      </c>
      <c r="C1223" s="9" t="s">
        <v>132</v>
      </c>
      <c r="D1223" s="185" t="s">
        <v>5509</v>
      </c>
      <c r="E1223" s="188" t="s">
        <v>5510</v>
      </c>
      <c r="F1223" s="9" t="s">
        <v>157</v>
      </c>
      <c r="G1223" s="9" t="s">
        <v>147</v>
      </c>
      <c r="H1223" s="10">
        <v>0</v>
      </c>
      <c r="I1223" s="11">
        <v>10</v>
      </c>
      <c r="J1223" s="24">
        <v>0</v>
      </c>
      <c r="K1223" s="12"/>
      <c r="L1223" s="14">
        <v>0</v>
      </c>
      <c r="M1223" s="14"/>
      <c r="N1223" s="21">
        <v>0</v>
      </c>
      <c r="O1223" s="14"/>
      <c r="P1223" s="21">
        <v>10183</v>
      </c>
      <c r="Q1223" s="14"/>
      <c r="R1223" s="21">
        <v>0</v>
      </c>
      <c r="S1223" s="14"/>
      <c r="T1223" s="21">
        <v>40733</v>
      </c>
      <c r="U1223" s="14"/>
      <c r="V1223" s="22">
        <v>50916</v>
      </c>
      <c r="W1223" s="14"/>
      <c r="X1223" s="5" t="str">
        <f t="shared" si="19"/>
        <v>No</v>
      </c>
      <c r="Y1223" s="14"/>
      <c r="Z1223" s="5"/>
      <c r="AA1223" s="14"/>
      <c r="AB1223" s="5"/>
      <c r="AC1223" s="28"/>
      <c r="AD1223" s="5"/>
      <c r="AE1223" s="14"/>
      <c r="AF1223" s="5"/>
      <c r="AG1223" s="7"/>
    </row>
    <row r="1224" spans="1:33" s="54" customFormat="1">
      <c r="A1224" s="8" t="s">
        <v>1267</v>
      </c>
      <c r="B1224" s="8" t="s">
        <v>6593</v>
      </c>
      <c r="C1224" s="9" t="s">
        <v>141</v>
      </c>
      <c r="D1224" s="185" t="s">
        <v>1268</v>
      </c>
      <c r="E1224" s="188" t="s">
        <v>1269</v>
      </c>
      <c r="F1224" s="9" t="s">
        <v>83</v>
      </c>
      <c r="G1224" s="9" t="s">
        <v>147</v>
      </c>
      <c r="H1224" s="10">
        <v>0</v>
      </c>
      <c r="I1224" s="11">
        <v>10</v>
      </c>
      <c r="J1224" s="24">
        <v>0</v>
      </c>
      <c r="K1224" s="12"/>
      <c r="L1224" s="14">
        <v>0</v>
      </c>
      <c r="M1224" s="14"/>
      <c r="N1224" s="21">
        <v>0</v>
      </c>
      <c r="O1224" s="14"/>
      <c r="P1224" s="21">
        <v>11975</v>
      </c>
      <c r="Q1224" s="14"/>
      <c r="R1224" s="21">
        <v>47902</v>
      </c>
      <c r="S1224" s="14"/>
      <c r="T1224" s="21">
        <v>239507</v>
      </c>
      <c r="U1224" s="14"/>
      <c r="V1224" s="22">
        <v>299384</v>
      </c>
      <c r="W1224" s="14"/>
      <c r="X1224" s="5" t="str">
        <f t="shared" si="19"/>
        <v>No</v>
      </c>
      <c r="Y1224" s="14"/>
      <c r="Z1224" s="5"/>
      <c r="AA1224" s="14"/>
      <c r="AB1224" s="5"/>
      <c r="AC1224" s="28"/>
      <c r="AD1224" s="5"/>
      <c r="AE1224" s="14"/>
      <c r="AF1224" s="5"/>
      <c r="AG1224" s="7"/>
    </row>
    <row r="1225" spans="1:33" s="54" customFormat="1">
      <c r="A1225" s="8" t="s">
        <v>6592</v>
      </c>
      <c r="B1225" s="8" t="s">
        <v>486</v>
      </c>
      <c r="C1225" s="9" t="s">
        <v>132</v>
      </c>
      <c r="D1225" s="185">
        <v>5201</v>
      </c>
      <c r="E1225" s="188">
        <v>50201</v>
      </c>
      <c r="F1225" s="9" t="s">
        <v>157</v>
      </c>
      <c r="G1225" s="9" t="s">
        <v>5756</v>
      </c>
      <c r="H1225" s="10">
        <v>1487483</v>
      </c>
      <c r="I1225" s="11">
        <v>10</v>
      </c>
      <c r="J1225" s="24">
        <v>0</v>
      </c>
      <c r="K1225" s="12"/>
      <c r="L1225" s="14">
        <v>0</v>
      </c>
      <c r="M1225" s="14"/>
      <c r="N1225" s="21">
        <v>0</v>
      </c>
      <c r="O1225" s="14"/>
      <c r="P1225" s="21">
        <v>0</v>
      </c>
      <c r="Q1225" s="14"/>
      <c r="R1225" s="21">
        <v>0</v>
      </c>
      <c r="S1225" s="14"/>
      <c r="T1225" s="21">
        <v>0</v>
      </c>
      <c r="U1225" s="14"/>
      <c r="V1225" s="22">
        <v>0</v>
      </c>
      <c r="W1225" s="14"/>
      <c r="X1225" s="5" t="str">
        <f t="shared" si="19"/>
        <v>No</v>
      </c>
      <c r="Y1225" s="14"/>
      <c r="Z1225" s="5"/>
      <c r="AA1225" s="14"/>
      <c r="AB1225" s="5"/>
      <c r="AC1225" s="28"/>
      <c r="AD1225" s="5"/>
      <c r="AE1225" s="14"/>
      <c r="AF1225" s="5"/>
      <c r="AG1225" s="7"/>
    </row>
    <row r="1226" spans="1:33" s="54" customFormat="1">
      <c r="A1226" s="8" t="s">
        <v>4364</v>
      </c>
      <c r="B1226" s="8" t="s">
        <v>2322</v>
      </c>
      <c r="C1226" s="9" t="s">
        <v>235</v>
      </c>
      <c r="D1226" s="185" t="s">
        <v>4365</v>
      </c>
      <c r="E1226" s="188" t="s">
        <v>4366</v>
      </c>
      <c r="F1226" s="9" t="s">
        <v>83</v>
      </c>
      <c r="G1226" s="9" t="s">
        <v>147</v>
      </c>
      <c r="H1226" s="10">
        <v>0</v>
      </c>
      <c r="I1226" s="11">
        <v>10</v>
      </c>
      <c r="J1226" s="24">
        <v>0</v>
      </c>
      <c r="K1226" s="12"/>
      <c r="L1226" s="14">
        <v>572</v>
      </c>
      <c r="M1226" s="14"/>
      <c r="N1226" s="21">
        <v>0</v>
      </c>
      <c r="O1226" s="14"/>
      <c r="P1226" s="21">
        <v>7526</v>
      </c>
      <c r="Q1226" s="14"/>
      <c r="R1226" s="21">
        <v>6336</v>
      </c>
      <c r="S1226" s="14"/>
      <c r="T1226" s="21">
        <v>50689</v>
      </c>
      <c r="U1226" s="14"/>
      <c r="V1226" s="22">
        <v>65123</v>
      </c>
      <c r="W1226" s="14"/>
      <c r="X1226" s="5" t="str">
        <f t="shared" si="19"/>
        <v>No</v>
      </c>
      <c r="Y1226" s="14"/>
      <c r="Z1226" s="5"/>
      <c r="AA1226" s="14"/>
      <c r="AB1226" s="5"/>
      <c r="AC1226" s="28"/>
      <c r="AD1226" s="5"/>
      <c r="AE1226" s="14"/>
      <c r="AF1226" s="5"/>
      <c r="AG1226" s="7"/>
    </row>
    <row r="1227" spans="1:33" s="54" customFormat="1">
      <c r="A1227" s="8" t="s">
        <v>1277</v>
      </c>
      <c r="B1227" s="8" t="s">
        <v>221</v>
      </c>
      <c r="C1227" s="9" t="s">
        <v>141</v>
      </c>
      <c r="D1227" s="185" t="s">
        <v>1278</v>
      </c>
      <c r="E1227" s="188" t="s">
        <v>1279</v>
      </c>
      <c r="F1227" s="9" t="s">
        <v>157</v>
      </c>
      <c r="G1227" s="9" t="s">
        <v>147</v>
      </c>
      <c r="H1227" s="10">
        <v>0</v>
      </c>
      <c r="I1227" s="11">
        <v>10</v>
      </c>
      <c r="J1227" s="24">
        <v>0</v>
      </c>
      <c r="K1227" s="12"/>
      <c r="L1227" s="14">
        <v>0</v>
      </c>
      <c r="M1227" s="14"/>
      <c r="N1227" s="21">
        <v>0</v>
      </c>
      <c r="O1227" s="14"/>
      <c r="P1227" s="21">
        <v>11183</v>
      </c>
      <c r="Q1227" s="14"/>
      <c r="R1227" s="21">
        <v>44734</v>
      </c>
      <c r="S1227" s="14"/>
      <c r="T1227" s="21">
        <v>223670</v>
      </c>
      <c r="U1227" s="14"/>
      <c r="V1227" s="22">
        <v>279587</v>
      </c>
      <c r="W1227" s="14"/>
      <c r="X1227" s="5" t="str">
        <f t="shared" si="19"/>
        <v>No</v>
      </c>
      <c r="Y1227" s="14"/>
      <c r="Z1227" s="5"/>
      <c r="AA1227" s="14"/>
      <c r="AB1227" s="5"/>
      <c r="AC1227" s="28"/>
      <c r="AD1227" s="5"/>
      <c r="AE1227" s="14"/>
      <c r="AF1227" s="5"/>
      <c r="AG1227" s="7"/>
    </row>
    <row r="1228" spans="1:33" s="54" customFormat="1">
      <c r="A1228" s="8" t="s">
        <v>215</v>
      </c>
      <c r="B1228" s="8" t="s">
        <v>216</v>
      </c>
      <c r="C1228" s="9" t="s">
        <v>217</v>
      </c>
      <c r="D1228" s="185">
        <v>3042</v>
      </c>
      <c r="E1228" s="188">
        <v>30042</v>
      </c>
      <c r="F1228" s="9" t="s">
        <v>83</v>
      </c>
      <c r="G1228" s="9" t="s">
        <v>5756</v>
      </c>
      <c r="H1228" s="10">
        <v>182696</v>
      </c>
      <c r="I1228" s="11">
        <v>10</v>
      </c>
      <c r="J1228" s="24">
        <v>0</v>
      </c>
      <c r="K1228" s="12"/>
      <c r="L1228" s="14">
        <v>0</v>
      </c>
      <c r="M1228" s="14"/>
      <c r="N1228" s="21">
        <v>0</v>
      </c>
      <c r="O1228" s="14"/>
      <c r="P1228" s="21">
        <v>5212</v>
      </c>
      <c r="Q1228" s="14"/>
      <c r="R1228" s="21">
        <v>5212</v>
      </c>
      <c r="S1228" s="14"/>
      <c r="T1228" s="21">
        <v>41693</v>
      </c>
      <c r="U1228" s="14"/>
      <c r="V1228" s="22">
        <v>52117</v>
      </c>
      <c r="W1228" s="14"/>
      <c r="X1228" s="5" t="str">
        <f t="shared" si="19"/>
        <v>No</v>
      </c>
      <c r="Y1228" s="14"/>
      <c r="Z1228" s="5"/>
      <c r="AA1228" s="14"/>
      <c r="AB1228" s="5"/>
      <c r="AC1228" s="28"/>
      <c r="AD1228" s="5"/>
      <c r="AE1228" s="14"/>
      <c r="AF1228" s="5"/>
      <c r="AG1228" s="7"/>
    </row>
    <row r="1229" spans="1:33" s="54" customFormat="1">
      <c r="A1229" s="8" t="s">
        <v>935</v>
      </c>
      <c r="B1229" s="8" t="s">
        <v>936</v>
      </c>
      <c r="C1229" s="9" t="s">
        <v>129</v>
      </c>
      <c r="D1229" s="185" t="s">
        <v>937</v>
      </c>
      <c r="E1229" s="188" t="s">
        <v>938</v>
      </c>
      <c r="F1229" s="9" t="s">
        <v>83</v>
      </c>
      <c r="G1229" s="9" t="s">
        <v>147</v>
      </c>
      <c r="H1229" s="10">
        <v>0</v>
      </c>
      <c r="I1229" s="11">
        <v>10</v>
      </c>
      <c r="J1229" s="24">
        <v>0</v>
      </c>
      <c r="K1229" s="12"/>
      <c r="L1229" s="14">
        <v>0</v>
      </c>
      <c r="M1229" s="14"/>
      <c r="N1229" s="21">
        <v>0</v>
      </c>
      <c r="O1229" s="14"/>
      <c r="P1229" s="21">
        <v>14692</v>
      </c>
      <c r="Q1229" s="14"/>
      <c r="R1229" s="21">
        <v>14692</v>
      </c>
      <c r="S1229" s="14"/>
      <c r="T1229" s="21">
        <v>117535</v>
      </c>
      <c r="U1229" s="14"/>
      <c r="V1229" s="22">
        <v>146919</v>
      </c>
      <c r="W1229" s="14"/>
      <c r="X1229" s="5" t="str">
        <f t="shared" si="19"/>
        <v>No</v>
      </c>
      <c r="Y1229" s="14"/>
      <c r="Z1229" s="5"/>
      <c r="AA1229" s="14"/>
      <c r="AB1229" s="5"/>
      <c r="AC1229" s="28"/>
      <c r="AD1229" s="5"/>
      <c r="AE1229" s="14"/>
      <c r="AF1229" s="5"/>
      <c r="AG1229" s="7"/>
    </row>
    <row r="1230" spans="1:33" s="54" customFormat="1">
      <c r="A1230" s="8" t="s">
        <v>2777</v>
      </c>
      <c r="B1230" s="8" t="s">
        <v>209</v>
      </c>
      <c r="C1230" s="9" t="s">
        <v>210</v>
      </c>
      <c r="D1230" s="185"/>
      <c r="E1230" s="188" t="s">
        <v>2778</v>
      </c>
      <c r="F1230" s="9" t="s">
        <v>157</v>
      </c>
      <c r="G1230" s="9" t="s">
        <v>147</v>
      </c>
      <c r="H1230" s="10">
        <v>0</v>
      </c>
      <c r="I1230" s="11">
        <v>10</v>
      </c>
      <c r="J1230" s="24">
        <v>0</v>
      </c>
      <c r="K1230" s="12"/>
      <c r="L1230" s="14">
        <v>0</v>
      </c>
      <c r="M1230" s="14"/>
      <c r="N1230" s="21">
        <v>0</v>
      </c>
      <c r="O1230" s="14"/>
      <c r="P1230" s="21">
        <v>5935</v>
      </c>
      <c r="Q1230" s="14"/>
      <c r="R1230" s="21">
        <v>10405</v>
      </c>
      <c r="S1230" s="14"/>
      <c r="T1230" s="21">
        <v>75764</v>
      </c>
      <c r="U1230" s="14"/>
      <c r="V1230" s="22">
        <v>92104</v>
      </c>
      <c r="W1230" s="14"/>
      <c r="X1230" s="5" t="str">
        <f t="shared" si="19"/>
        <v>No</v>
      </c>
      <c r="Y1230" s="14"/>
      <c r="Z1230" s="5"/>
      <c r="AA1230" s="14"/>
      <c r="AB1230" s="5"/>
      <c r="AC1230" s="28"/>
      <c r="AD1230" s="5"/>
      <c r="AE1230" s="14"/>
      <c r="AF1230" s="5"/>
      <c r="AG1230" s="7"/>
    </row>
    <row r="1231" spans="1:33" s="54" customFormat="1">
      <c r="A1231" s="8" t="s">
        <v>6216</v>
      </c>
      <c r="B1231" s="8" t="s">
        <v>6217</v>
      </c>
      <c r="C1231" s="9" t="s">
        <v>91</v>
      </c>
      <c r="D1231" s="185"/>
      <c r="E1231" s="188">
        <v>90294</v>
      </c>
      <c r="F1231" s="9" t="s">
        <v>83</v>
      </c>
      <c r="G1231" s="9" t="s">
        <v>5756</v>
      </c>
      <c r="H1231" s="10">
        <v>12150996</v>
      </c>
      <c r="I1231" s="11">
        <v>10</v>
      </c>
      <c r="J1231" s="24">
        <v>0</v>
      </c>
      <c r="K1231" s="12"/>
      <c r="L1231" s="14">
        <v>0</v>
      </c>
      <c r="M1231" s="14"/>
      <c r="N1231" s="21">
        <v>0</v>
      </c>
      <c r="O1231" s="14"/>
      <c r="P1231" s="21">
        <v>46466</v>
      </c>
      <c r="Q1231" s="14"/>
      <c r="R1231" s="21">
        <v>0</v>
      </c>
      <c r="S1231" s="14"/>
      <c r="T1231" s="21">
        <v>337305</v>
      </c>
      <c r="U1231" s="14"/>
      <c r="V1231" s="22">
        <v>383771</v>
      </c>
      <c r="W1231" s="14"/>
      <c r="X1231" s="5" t="str">
        <f t="shared" si="19"/>
        <v>No</v>
      </c>
      <c r="Y1231" s="14"/>
      <c r="Z1231" s="5"/>
      <c r="AA1231" s="14"/>
      <c r="AB1231" s="5"/>
      <c r="AC1231" s="28"/>
      <c r="AD1231" s="5"/>
      <c r="AE1231" s="14"/>
      <c r="AF1231" s="5"/>
      <c r="AG1231" s="7"/>
    </row>
    <row r="1232" spans="1:33" s="54" customFormat="1">
      <c r="A1232" s="8" t="s">
        <v>1933</v>
      </c>
      <c r="B1232" s="8" t="s">
        <v>1934</v>
      </c>
      <c r="C1232" s="9" t="s">
        <v>50</v>
      </c>
      <c r="D1232" s="185">
        <v>4213</v>
      </c>
      <c r="E1232" s="188">
        <v>40213</v>
      </c>
      <c r="F1232" s="9" t="s">
        <v>83</v>
      </c>
      <c r="G1232" s="9" t="s">
        <v>5756</v>
      </c>
      <c r="H1232" s="10">
        <v>263907</v>
      </c>
      <c r="I1232" s="11">
        <v>10</v>
      </c>
      <c r="J1232" s="24">
        <v>0</v>
      </c>
      <c r="K1232" s="12"/>
      <c r="L1232" s="14">
        <v>0</v>
      </c>
      <c r="M1232" s="14"/>
      <c r="N1232" s="21">
        <v>0</v>
      </c>
      <c r="O1232" s="14"/>
      <c r="P1232" s="21">
        <v>0</v>
      </c>
      <c r="Q1232" s="14"/>
      <c r="R1232" s="21">
        <v>0</v>
      </c>
      <c r="S1232" s="14"/>
      <c r="T1232" s="21">
        <v>0</v>
      </c>
      <c r="U1232" s="14"/>
      <c r="V1232" s="22">
        <v>0</v>
      </c>
      <c r="W1232" s="14"/>
      <c r="X1232" s="5" t="str">
        <f t="shared" si="19"/>
        <v>No</v>
      </c>
      <c r="Y1232" s="14"/>
      <c r="Z1232" s="5"/>
      <c r="AA1232" s="14"/>
      <c r="AB1232" s="5"/>
      <c r="AC1232" s="28"/>
      <c r="AD1232" s="5"/>
      <c r="AE1232" s="14"/>
      <c r="AF1232" s="5"/>
      <c r="AG1232" s="7"/>
    </row>
    <row r="1233" spans="1:33" s="54" customFormat="1">
      <c r="A1233" s="8" t="s">
        <v>4496</v>
      </c>
      <c r="B1233" s="8" t="s">
        <v>4490</v>
      </c>
      <c r="C1233" s="9" t="s">
        <v>454</v>
      </c>
      <c r="D1233" s="185" t="s">
        <v>4497</v>
      </c>
      <c r="E1233" s="188" t="s">
        <v>4498</v>
      </c>
      <c r="F1233" s="9" t="s">
        <v>83</v>
      </c>
      <c r="G1233" s="9" t="s">
        <v>147</v>
      </c>
      <c r="H1233" s="10">
        <v>0</v>
      </c>
      <c r="I1233" s="11">
        <v>10</v>
      </c>
      <c r="J1233" s="24">
        <v>0</v>
      </c>
      <c r="K1233" s="12"/>
      <c r="L1233" s="14">
        <v>0</v>
      </c>
      <c r="M1233" s="14"/>
      <c r="N1233" s="21">
        <v>0</v>
      </c>
      <c r="O1233" s="14"/>
      <c r="P1233" s="21">
        <v>123246</v>
      </c>
      <c r="Q1233" s="14"/>
      <c r="R1233" s="21">
        <v>422400</v>
      </c>
      <c r="S1233" s="14"/>
      <c r="T1233" s="21">
        <v>0</v>
      </c>
      <c r="U1233" s="14"/>
      <c r="V1233" s="22">
        <v>545646</v>
      </c>
      <c r="W1233" s="14"/>
      <c r="X1233" s="5" t="str">
        <f t="shared" si="19"/>
        <v>No</v>
      </c>
      <c r="Y1233" s="14"/>
      <c r="Z1233" s="5"/>
      <c r="AA1233" s="14"/>
      <c r="AB1233" s="5"/>
      <c r="AC1233" s="28"/>
      <c r="AD1233" s="5"/>
      <c r="AE1233" s="14"/>
      <c r="AF1233" s="5"/>
      <c r="AG1233" s="7"/>
    </row>
    <row r="1234" spans="1:33" s="54" customFormat="1">
      <c r="A1234" s="8" t="s">
        <v>5479</v>
      </c>
      <c r="B1234" s="8" t="s">
        <v>5480</v>
      </c>
      <c r="C1234" s="9" t="s">
        <v>132</v>
      </c>
      <c r="D1234" s="185" t="s">
        <v>5481</v>
      </c>
      <c r="E1234" s="188" t="s">
        <v>5482</v>
      </c>
      <c r="F1234" s="9" t="s">
        <v>157</v>
      </c>
      <c r="G1234" s="9" t="s">
        <v>147</v>
      </c>
      <c r="H1234" s="10">
        <v>0</v>
      </c>
      <c r="I1234" s="11">
        <v>10</v>
      </c>
      <c r="J1234" s="24">
        <v>0</v>
      </c>
      <c r="K1234" s="12"/>
      <c r="L1234" s="14">
        <v>0</v>
      </c>
      <c r="M1234" s="14"/>
      <c r="N1234" s="21">
        <v>0</v>
      </c>
      <c r="O1234" s="14"/>
      <c r="P1234" s="21">
        <v>10380</v>
      </c>
      <c r="Q1234" s="14"/>
      <c r="R1234" s="21">
        <v>0</v>
      </c>
      <c r="S1234" s="14"/>
      <c r="T1234" s="21">
        <v>41520</v>
      </c>
      <c r="U1234" s="14"/>
      <c r="V1234" s="22">
        <v>51900</v>
      </c>
      <c r="W1234" s="14"/>
      <c r="X1234" s="5" t="str">
        <f t="shared" si="19"/>
        <v>No</v>
      </c>
      <c r="Y1234" s="14"/>
      <c r="Z1234" s="5"/>
      <c r="AA1234" s="14"/>
      <c r="AB1234" s="5"/>
      <c r="AC1234" s="28"/>
      <c r="AD1234" s="5"/>
      <c r="AE1234" s="14"/>
      <c r="AF1234" s="5"/>
      <c r="AG1234" s="7"/>
    </row>
    <row r="1235" spans="1:33" s="54" customFormat="1">
      <c r="A1235" s="8" t="s">
        <v>846</v>
      </c>
      <c r="B1235" s="8" t="s">
        <v>847</v>
      </c>
      <c r="C1235" s="9" t="s">
        <v>129</v>
      </c>
      <c r="D1235" s="185" t="s">
        <v>848</v>
      </c>
      <c r="E1235" s="188" t="s">
        <v>849</v>
      </c>
      <c r="F1235" s="9" t="s">
        <v>83</v>
      </c>
      <c r="G1235" s="9" t="s">
        <v>147</v>
      </c>
      <c r="H1235" s="10">
        <v>0</v>
      </c>
      <c r="I1235" s="11">
        <v>10</v>
      </c>
      <c r="J1235" s="24">
        <v>0</v>
      </c>
      <c r="K1235" s="12"/>
      <c r="L1235" s="14">
        <v>0</v>
      </c>
      <c r="M1235" s="14"/>
      <c r="N1235" s="21">
        <v>0</v>
      </c>
      <c r="O1235" s="14"/>
      <c r="P1235" s="21">
        <v>4500</v>
      </c>
      <c r="Q1235" s="14"/>
      <c r="R1235" s="21">
        <v>4500</v>
      </c>
      <c r="S1235" s="14"/>
      <c r="T1235" s="21">
        <v>36002</v>
      </c>
      <c r="U1235" s="14"/>
      <c r="V1235" s="22">
        <v>45002</v>
      </c>
      <c r="W1235" s="14"/>
      <c r="X1235" s="5" t="str">
        <f t="shared" si="19"/>
        <v>No</v>
      </c>
      <c r="Y1235" s="14"/>
      <c r="Z1235" s="5"/>
      <c r="AA1235" s="14"/>
      <c r="AB1235" s="5"/>
      <c r="AC1235" s="28"/>
      <c r="AD1235" s="5"/>
      <c r="AE1235" s="14"/>
      <c r="AF1235" s="5"/>
      <c r="AG1235" s="7"/>
    </row>
    <row r="1236" spans="1:33" s="54" customFormat="1">
      <c r="A1236" s="8" t="s">
        <v>4873</v>
      </c>
      <c r="B1236" s="8" t="s">
        <v>4874</v>
      </c>
      <c r="C1236" s="9" t="s">
        <v>87</v>
      </c>
      <c r="D1236" s="185" t="s">
        <v>4875</v>
      </c>
      <c r="E1236" s="188" t="s">
        <v>4876</v>
      </c>
      <c r="F1236" s="9" t="s">
        <v>157</v>
      </c>
      <c r="G1236" s="9" t="s">
        <v>147</v>
      </c>
      <c r="H1236" s="10">
        <v>0</v>
      </c>
      <c r="I1236" s="11">
        <v>10</v>
      </c>
      <c r="J1236" s="24">
        <v>0</v>
      </c>
      <c r="K1236" s="12"/>
      <c r="L1236" s="14">
        <v>0</v>
      </c>
      <c r="M1236" s="14"/>
      <c r="N1236" s="21">
        <v>0</v>
      </c>
      <c r="O1236" s="14"/>
      <c r="P1236" s="21">
        <v>8470</v>
      </c>
      <c r="Q1236" s="14"/>
      <c r="R1236" s="21">
        <v>160923</v>
      </c>
      <c r="S1236" s="14"/>
      <c r="T1236" s="21">
        <v>0</v>
      </c>
      <c r="U1236" s="14"/>
      <c r="V1236" s="22">
        <v>169393</v>
      </c>
      <c r="W1236" s="14"/>
      <c r="X1236" s="5" t="str">
        <f t="shared" si="19"/>
        <v>No</v>
      </c>
      <c r="Y1236" s="14"/>
      <c r="Z1236" s="5"/>
      <c r="AA1236" s="14"/>
      <c r="AB1236" s="5"/>
      <c r="AC1236" s="28"/>
      <c r="AD1236" s="5"/>
      <c r="AE1236" s="14"/>
      <c r="AF1236" s="5"/>
      <c r="AG1236" s="7"/>
    </row>
    <row r="1237" spans="1:33" s="54" customFormat="1">
      <c r="A1237" s="8" t="s">
        <v>181</v>
      </c>
      <c r="B1237" s="8" t="s">
        <v>182</v>
      </c>
      <c r="C1237" s="9" t="s">
        <v>154</v>
      </c>
      <c r="D1237" s="185">
        <v>4187</v>
      </c>
      <c r="E1237" s="188">
        <v>40187</v>
      </c>
      <c r="F1237" s="9" t="s">
        <v>183</v>
      </c>
      <c r="G1237" s="9" t="s">
        <v>5756</v>
      </c>
      <c r="H1237" s="10">
        <v>104996</v>
      </c>
      <c r="I1237" s="11">
        <v>10</v>
      </c>
      <c r="J1237" s="24">
        <v>0</v>
      </c>
      <c r="K1237" s="12"/>
      <c r="L1237" s="14">
        <v>0</v>
      </c>
      <c r="M1237" s="14"/>
      <c r="N1237" s="21">
        <v>0</v>
      </c>
      <c r="O1237" s="14"/>
      <c r="P1237" s="21">
        <v>0</v>
      </c>
      <c r="Q1237" s="14"/>
      <c r="R1237" s="21">
        <v>0</v>
      </c>
      <c r="S1237" s="14"/>
      <c r="T1237" s="21">
        <v>0</v>
      </c>
      <c r="U1237" s="14"/>
      <c r="V1237" s="22">
        <v>0</v>
      </c>
      <c r="W1237" s="14"/>
      <c r="X1237" s="5" t="str">
        <f t="shared" si="19"/>
        <v>No</v>
      </c>
      <c r="Y1237" s="14"/>
      <c r="Z1237" s="5"/>
      <c r="AA1237" s="14"/>
      <c r="AB1237" s="5"/>
      <c r="AC1237" s="28"/>
      <c r="AD1237" s="5"/>
      <c r="AE1237" s="14"/>
      <c r="AF1237" s="5"/>
      <c r="AG1237" s="7"/>
    </row>
    <row r="1238" spans="1:33" s="54" customFormat="1">
      <c r="A1238" s="8" t="s">
        <v>6594</v>
      </c>
      <c r="B1238" s="8" t="s">
        <v>1847</v>
      </c>
      <c r="C1238" s="9" t="s">
        <v>265</v>
      </c>
      <c r="D1238" s="185" t="s">
        <v>1889</v>
      </c>
      <c r="E1238" s="188" t="s">
        <v>1890</v>
      </c>
      <c r="F1238" s="9" t="s">
        <v>88</v>
      </c>
      <c r="G1238" s="9" t="s">
        <v>147</v>
      </c>
      <c r="H1238" s="10">
        <v>0</v>
      </c>
      <c r="I1238" s="11">
        <v>10</v>
      </c>
      <c r="J1238" s="24">
        <v>0</v>
      </c>
      <c r="K1238" s="12"/>
      <c r="L1238" s="14">
        <v>0</v>
      </c>
      <c r="M1238" s="14"/>
      <c r="N1238" s="21">
        <v>0</v>
      </c>
      <c r="O1238" s="14"/>
      <c r="P1238" s="21">
        <v>0</v>
      </c>
      <c r="Q1238" s="14"/>
      <c r="R1238" s="21">
        <v>0</v>
      </c>
      <c r="S1238" s="14"/>
      <c r="T1238" s="21">
        <v>0</v>
      </c>
      <c r="U1238" s="14"/>
      <c r="V1238" s="22">
        <v>0</v>
      </c>
      <c r="W1238" s="14"/>
      <c r="X1238" s="5" t="str">
        <f t="shared" si="19"/>
        <v>No</v>
      </c>
      <c r="Y1238" s="14"/>
      <c r="Z1238" s="5"/>
      <c r="AA1238" s="14"/>
      <c r="AB1238" s="5"/>
      <c r="AC1238" s="28"/>
      <c r="AD1238" s="5"/>
      <c r="AE1238" s="14"/>
      <c r="AF1238" s="5"/>
      <c r="AG1238" s="7"/>
    </row>
    <row r="1239" spans="1:33" s="54" customFormat="1">
      <c r="A1239" s="8" t="s">
        <v>4756</v>
      </c>
      <c r="B1239" s="8" t="s">
        <v>4757</v>
      </c>
      <c r="C1239" s="9" t="s">
        <v>82</v>
      </c>
      <c r="D1239" s="185">
        <v>2208</v>
      </c>
      <c r="E1239" s="188">
        <v>20208</v>
      </c>
      <c r="F1239" s="9" t="s">
        <v>83</v>
      </c>
      <c r="G1239" s="9" t="s">
        <v>5756</v>
      </c>
      <c r="H1239" s="10">
        <v>5441567</v>
      </c>
      <c r="I1239" s="11">
        <v>10</v>
      </c>
      <c r="J1239" s="24">
        <v>0</v>
      </c>
      <c r="K1239" s="12"/>
      <c r="L1239" s="14">
        <v>0</v>
      </c>
      <c r="M1239" s="14"/>
      <c r="N1239" s="21">
        <v>0</v>
      </c>
      <c r="O1239" s="14"/>
      <c r="P1239" s="21">
        <v>0</v>
      </c>
      <c r="Q1239" s="14"/>
      <c r="R1239" s="21">
        <v>0</v>
      </c>
      <c r="S1239" s="14"/>
      <c r="T1239" s="21">
        <v>0</v>
      </c>
      <c r="U1239" s="14"/>
      <c r="V1239" s="22">
        <v>0</v>
      </c>
      <c r="W1239" s="14"/>
      <c r="X1239" s="5" t="str">
        <f t="shared" si="19"/>
        <v>No</v>
      </c>
      <c r="Y1239" s="14"/>
      <c r="Z1239" s="5"/>
      <c r="AA1239" s="14"/>
      <c r="AB1239" s="5"/>
      <c r="AC1239" s="28"/>
      <c r="AD1239" s="5"/>
      <c r="AE1239" s="14"/>
      <c r="AF1239" s="5"/>
      <c r="AG1239" s="7"/>
    </row>
    <row r="1240" spans="1:33" s="54" customFormat="1">
      <c r="A1240" s="8" t="s">
        <v>5667</v>
      </c>
      <c r="B1240" s="8" t="s">
        <v>5618</v>
      </c>
      <c r="C1240" s="9" t="s">
        <v>254</v>
      </c>
      <c r="D1240" s="185" t="s">
        <v>5668</v>
      </c>
      <c r="E1240" s="188" t="s">
        <v>5669</v>
      </c>
      <c r="F1240" s="9" t="s">
        <v>157</v>
      </c>
      <c r="G1240" s="9" t="s">
        <v>147</v>
      </c>
      <c r="H1240" s="10">
        <v>0</v>
      </c>
      <c r="I1240" s="11">
        <v>10</v>
      </c>
      <c r="J1240" s="24">
        <v>0</v>
      </c>
      <c r="K1240" s="12"/>
      <c r="L1240" s="14">
        <v>0</v>
      </c>
      <c r="M1240" s="14"/>
      <c r="N1240" s="21">
        <v>0</v>
      </c>
      <c r="O1240" s="14"/>
      <c r="P1240" s="21">
        <v>8560</v>
      </c>
      <c r="Q1240" s="14"/>
      <c r="R1240" s="21">
        <v>0</v>
      </c>
      <c r="S1240" s="14"/>
      <c r="T1240" s="21">
        <v>55229</v>
      </c>
      <c r="U1240" s="14"/>
      <c r="V1240" s="22">
        <v>63789</v>
      </c>
      <c r="W1240" s="14"/>
      <c r="X1240" s="5" t="str">
        <f t="shared" si="19"/>
        <v>No</v>
      </c>
      <c r="Y1240" s="14"/>
      <c r="Z1240" s="5"/>
      <c r="AA1240" s="14"/>
      <c r="AB1240" s="5"/>
      <c r="AC1240" s="28"/>
      <c r="AD1240" s="5"/>
      <c r="AE1240" s="14"/>
      <c r="AF1240" s="5"/>
      <c r="AG1240" s="7"/>
    </row>
    <row r="1241" spans="1:33" s="54" customFormat="1">
      <c r="A1241" s="8" t="s">
        <v>573</v>
      </c>
      <c r="B1241" s="8" t="s">
        <v>319</v>
      </c>
      <c r="C1241" s="9" t="s">
        <v>213</v>
      </c>
      <c r="D1241" s="185">
        <v>6086</v>
      </c>
      <c r="E1241" s="188">
        <v>60086</v>
      </c>
      <c r="F1241" s="9" t="s">
        <v>83</v>
      </c>
      <c r="G1241" s="9" t="s">
        <v>5756</v>
      </c>
      <c r="H1241" s="10">
        <v>122947</v>
      </c>
      <c r="I1241" s="11">
        <v>10</v>
      </c>
      <c r="J1241" s="24">
        <v>0</v>
      </c>
      <c r="K1241" s="12"/>
      <c r="L1241" s="14">
        <v>6000</v>
      </c>
      <c r="M1241" s="14"/>
      <c r="N1241" s="21">
        <v>0</v>
      </c>
      <c r="O1241" s="14"/>
      <c r="P1241" s="21">
        <v>40791</v>
      </c>
      <c r="Q1241" s="14"/>
      <c r="R1241" s="21">
        <v>0</v>
      </c>
      <c r="S1241" s="14"/>
      <c r="T1241" s="21">
        <v>249229</v>
      </c>
      <c r="U1241" s="14"/>
      <c r="V1241" s="22">
        <v>296020</v>
      </c>
      <c r="W1241" s="14"/>
      <c r="X1241" s="5" t="str">
        <f t="shared" si="19"/>
        <v>No</v>
      </c>
      <c r="Y1241" s="14"/>
      <c r="Z1241" s="5"/>
      <c r="AA1241" s="14"/>
      <c r="AB1241" s="5"/>
      <c r="AC1241" s="28"/>
      <c r="AD1241" s="5"/>
      <c r="AE1241" s="14"/>
      <c r="AF1241" s="5"/>
      <c r="AG1241" s="7"/>
    </row>
    <row r="1242" spans="1:33" s="54" customFormat="1">
      <c r="A1242" s="8" t="s">
        <v>6590</v>
      </c>
      <c r="B1242" s="8" t="s">
        <v>1520</v>
      </c>
      <c r="C1242" s="9" t="s">
        <v>178</v>
      </c>
      <c r="D1242" s="185" t="s">
        <v>1521</v>
      </c>
      <c r="E1242" s="188" t="s">
        <v>1522</v>
      </c>
      <c r="F1242" s="9" t="s">
        <v>88</v>
      </c>
      <c r="G1242" s="9" t="s">
        <v>147</v>
      </c>
      <c r="H1242" s="10">
        <v>0</v>
      </c>
      <c r="I1242" s="11">
        <v>10</v>
      </c>
      <c r="J1242" s="24">
        <v>0</v>
      </c>
      <c r="K1242" s="12"/>
      <c r="L1242" s="14">
        <v>0</v>
      </c>
      <c r="M1242" s="14"/>
      <c r="N1242" s="21">
        <v>0</v>
      </c>
      <c r="O1242" s="14"/>
      <c r="P1242" s="21">
        <v>0</v>
      </c>
      <c r="Q1242" s="14"/>
      <c r="R1242" s="21">
        <v>0</v>
      </c>
      <c r="S1242" s="14"/>
      <c r="T1242" s="21">
        <v>0</v>
      </c>
      <c r="U1242" s="14"/>
      <c r="V1242" s="22">
        <v>0</v>
      </c>
      <c r="W1242" s="14"/>
      <c r="X1242" s="5" t="str">
        <f t="shared" si="19"/>
        <v>No</v>
      </c>
      <c r="Y1242" s="14"/>
      <c r="Z1242" s="5"/>
      <c r="AA1242" s="14"/>
      <c r="AB1242" s="5"/>
      <c r="AC1242" s="28"/>
      <c r="AD1242" s="5"/>
      <c r="AE1242" s="14"/>
      <c r="AF1242" s="5"/>
      <c r="AG1242" s="7"/>
    </row>
    <row r="1243" spans="1:33" s="54" customFormat="1">
      <c r="A1243" s="8" t="s">
        <v>5945</v>
      </c>
      <c r="B1243" s="8" t="s">
        <v>6074</v>
      </c>
      <c r="C1243" s="9" t="s">
        <v>82</v>
      </c>
      <c r="D1243" s="185">
        <v>2220</v>
      </c>
      <c r="E1243" s="188">
        <v>20220</v>
      </c>
      <c r="F1243" s="9" t="s">
        <v>113</v>
      </c>
      <c r="G1243" s="9" t="s">
        <v>5756</v>
      </c>
      <c r="H1243" s="10">
        <v>18351295</v>
      </c>
      <c r="I1243" s="11">
        <v>10</v>
      </c>
      <c r="J1243" s="24">
        <v>0</v>
      </c>
      <c r="K1243" s="12"/>
      <c r="L1243" s="14">
        <v>0</v>
      </c>
      <c r="M1243" s="14"/>
      <c r="N1243" s="21">
        <v>0</v>
      </c>
      <c r="O1243" s="14"/>
      <c r="P1243" s="21">
        <v>0</v>
      </c>
      <c r="Q1243" s="14"/>
      <c r="R1243" s="21">
        <v>0</v>
      </c>
      <c r="S1243" s="14"/>
      <c r="T1243" s="21">
        <v>0</v>
      </c>
      <c r="U1243" s="14"/>
      <c r="V1243" s="22">
        <v>0</v>
      </c>
      <c r="W1243" s="14"/>
      <c r="X1243" s="5" t="str">
        <f t="shared" si="19"/>
        <v>No</v>
      </c>
      <c r="Y1243" s="14"/>
      <c r="Z1243" s="5"/>
      <c r="AA1243" s="14"/>
      <c r="AB1243" s="5"/>
      <c r="AC1243" s="28"/>
      <c r="AD1243" s="5"/>
      <c r="AE1243" s="14"/>
      <c r="AF1243" s="5"/>
      <c r="AG1243" s="7"/>
    </row>
    <row r="1244" spans="1:33" s="54" customFormat="1">
      <c r="A1244" s="8" t="s">
        <v>3195</v>
      </c>
      <c r="B1244" s="8" t="s">
        <v>3196</v>
      </c>
      <c r="C1244" s="9" t="s">
        <v>50</v>
      </c>
      <c r="D1244" s="185" t="s">
        <v>3197</v>
      </c>
      <c r="E1244" s="188" t="s">
        <v>3198</v>
      </c>
      <c r="F1244" s="9" t="s">
        <v>83</v>
      </c>
      <c r="G1244" s="9" t="s">
        <v>147</v>
      </c>
      <c r="H1244" s="10">
        <v>0</v>
      </c>
      <c r="I1244" s="11">
        <v>10</v>
      </c>
      <c r="J1244" s="24">
        <v>0</v>
      </c>
      <c r="K1244" s="12"/>
      <c r="L1244" s="14">
        <v>0</v>
      </c>
      <c r="M1244" s="14"/>
      <c r="N1244" s="21">
        <v>0</v>
      </c>
      <c r="O1244" s="14"/>
      <c r="P1244" s="21">
        <v>0</v>
      </c>
      <c r="Q1244" s="14"/>
      <c r="R1244" s="21">
        <v>0</v>
      </c>
      <c r="S1244" s="14"/>
      <c r="T1244" s="21">
        <v>0</v>
      </c>
      <c r="U1244" s="14"/>
      <c r="V1244" s="22">
        <v>0</v>
      </c>
      <c r="W1244" s="14"/>
      <c r="X1244" s="5" t="str">
        <f t="shared" si="19"/>
        <v>No</v>
      </c>
      <c r="Y1244" s="14"/>
      <c r="Z1244" s="5"/>
      <c r="AA1244" s="14"/>
      <c r="AB1244" s="5"/>
      <c r="AC1244" s="28"/>
      <c r="AD1244" s="5"/>
      <c r="AE1244" s="14"/>
      <c r="AF1244" s="5"/>
      <c r="AG1244" s="7"/>
    </row>
    <row r="1245" spans="1:33" s="54" customFormat="1">
      <c r="A1245" s="8" t="s">
        <v>4009</v>
      </c>
      <c r="B1245" s="8" t="s">
        <v>4010</v>
      </c>
      <c r="C1245" s="9" t="s">
        <v>39</v>
      </c>
      <c r="D1245" s="185" t="s">
        <v>4011</v>
      </c>
      <c r="E1245" s="188" t="s">
        <v>4012</v>
      </c>
      <c r="F1245" s="9" t="s">
        <v>83</v>
      </c>
      <c r="G1245" s="9" t="s">
        <v>147</v>
      </c>
      <c r="H1245" s="10">
        <v>0</v>
      </c>
      <c r="I1245" s="11">
        <v>10</v>
      </c>
      <c r="J1245" s="24">
        <v>0</v>
      </c>
      <c r="K1245" s="12"/>
      <c r="L1245" s="14">
        <v>0</v>
      </c>
      <c r="M1245" s="14"/>
      <c r="N1245" s="21">
        <v>0</v>
      </c>
      <c r="O1245" s="14"/>
      <c r="P1245" s="21">
        <v>1745</v>
      </c>
      <c r="Q1245" s="14"/>
      <c r="R1245" s="21">
        <v>0</v>
      </c>
      <c r="S1245" s="14"/>
      <c r="T1245" s="21">
        <v>15707</v>
      </c>
      <c r="U1245" s="14"/>
      <c r="V1245" s="22">
        <v>17452</v>
      </c>
      <c r="W1245" s="14"/>
      <c r="X1245" s="5" t="str">
        <f t="shared" si="19"/>
        <v>No</v>
      </c>
      <c r="Y1245" s="14"/>
      <c r="Z1245" s="5"/>
      <c r="AA1245" s="14"/>
      <c r="AB1245" s="5"/>
      <c r="AC1245" s="28"/>
      <c r="AD1245" s="5"/>
      <c r="AE1245" s="14"/>
      <c r="AF1245" s="5"/>
      <c r="AG1245" s="7"/>
    </row>
    <row r="1246" spans="1:33" s="54" customFormat="1">
      <c r="A1246" s="8" t="s">
        <v>6214</v>
      </c>
      <c r="B1246" s="8" t="s">
        <v>6215</v>
      </c>
      <c r="C1246" s="9" t="s">
        <v>91</v>
      </c>
      <c r="D1246" s="185"/>
      <c r="E1246" s="188">
        <v>90286</v>
      </c>
      <c r="F1246" s="9" t="s">
        <v>83</v>
      </c>
      <c r="G1246" s="9" t="s">
        <v>5756</v>
      </c>
      <c r="H1246" s="10">
        <v>12150996</v>
      </c>
      <c r="I1246" s="11">
        <v>10</v>
      </c>
      <c r="J1246" s="24">
        <v>0</v>
      </c>
      <c r="K1246" s="12"/>
      <c r="L1246" s="14">
        <v>0</v>
      </c>
      <c r="M1246" s="14"/>
      <c r="N1246" s="21">
        <v>0</v>
      </c>
      <c r="O1246" s="14"/>
      <c r="P1246" s="21">
        <v>0</v>
      </c>
      <c r="Q1246" s="14"/>
      <c r="R1246" s="21">
        <v>101864</v>
      </c>
      <c r="S1246" s="14"/>
      <c r="T1246" s="21">
        <v>0</v>
      </c>
      <c r="U1246" s="14"/>
      <c r="V1246" s="22">
        <v>101864</v>
      </c>
      <c r="W1246" s="14"/>
      <c r="X1246" s="5" t="str">
        <f t="shared" si="19"/>
        <v>No</v>
      </c>
      <c r="Y1246" s="14"/>
      <c r="Z1246" s="5"/>
      <c r="AA1246" s="14"/>
      <c r="AB1246" s="5"/>
      <c r="AC1246" s="28"/>
      <c r="AD1246" s="5"/>
      <c r="AE1246" s="14"/>
      <c r="AF1246" s="5"/>
      <c r="AG1246" s="7"/>
    </row>
    <row r="1247" spans="1:33" s="54" customFormat="1">
      <c r="A1247" s="8" t="s">
        <v>1489</v>
      </c>
      <c r="B1247" s="8" t="s">
        <v>1490</v>
      </c>
      <c r="C1247" s="9" t="s">
        <v>178</v>
      </c>
      <c r="D1247" s="185" t="s">
        <v>1491</v>
      </c>
      <c r="E1247" s="188" t="s">
        <v>1492</v>
      </c>
      <c r="F1247" s="9" t="s">
        <v>83</v>
      </c>
      <c r="G1247" s="9" t="s">
        <v>147</v>
      </c>
      <c r="H1247" s="10">
        <v>0</v>
      </c>
      <c r="I1247" s="11">
        <v>10</v>
      </c>
      <c r="J1247" s="24">
        <v>0</v>
      </c>
      <c r="K1247" s="12"/>
      <c r="L1247" s="14">
        <v>0</v>
      </c>
      <c r="M1247" s="14"/>
      <c r="N1247" s="21">
        <v>0</v>
      </c>
      <c r="O1247" s="14"/>
      <c r="P1247" s="21">
        <v>0</v>
      </c>
      <c r="Q1247" s="14"/>
      <c r="R1247" s="21">
        <v>0</v>
      </c>
      <c r="S1247" s="14"/>
      <c r="T1247" s="21">
        <v>0</v>
      </c>
      <c r="U1247" s="14"/>
      <c r="V1247" s="22">
        <v>0</v>
      </c>
      <c r="W1247" s="14"/>
      <c r="X1247" s="5" t="str">
        <f t="shared" si="19"/>
        <v>No</v>
      </c>
      <c r="Y1247" s="14"/>
      <c r="Z1247" s="5"/>
      <c r="AA1247" s="14"/>
      <c r="AB1247" s="5"/>
      <c r="AC1247" s="28"/>
      <c r="AD1247" s="5"/>
      <c r="AE1247" s="14"/>
      <c r="AF1247" s="5"/>
      <c r="AG1247" s="7"/>
    </row>
    <row r="1248" spans="1:33" s="54" customFormat="1">
      <c r="A1248" s="8" t="s">
        <v>4554</v>
      </c>
      <c r="B1248" s="8" t="s">
        <v>4555</v>
      </c>
      <c r="C1248" s="9" t="s">
        <v>454</v>
      </c>
      <c r="D1248" s="185" t="s">
        <v>4556</v>
      </c>
      <c r="E1248" s="188" t="s">
        <v>4557</v>
      </c>
      <c r="F1248" s="9" t="s">
        <v>157</v>
      </c>
      <c r="G1248" s="9" t="s">
        <v>147</v>
      </c>
      <c r="H1248" s="10">
        <v>0</v>
      </c>
      <c r="I1248" s="11">
        <v>10</v>
      </c>
      <c r="J1248" s="24">
        <v>0</v>
      </c>
      <c r="K1248" s="12"/>
      <c r="L1248" s="14">
        <v>57</v>
      </c>
      <c r="M1248" s="14"/>
      <c r="N1248" s="21">
        <v>0</v>
      </c>
      <c r="O1248" s="14"/>
      <c r="P1248" s="21">
        <v>0</v>
      </c>
      <c r="Q1248" s="14"/>
      <c r="R1248" s="21">
        <v>0</v>
      </c>
      <c r="S1248" s="14"/>
      <c r="T1248" s="21">
        <v>67226</v>
      </c>
      <c r="U1248" s="14"/>
      <c r="V1248" s="22">
        <v>67283</v>
      </c>
      <c r="W1248" s="14"/>
      <c r="X1248" s="5" t="str">
        <f t="shared" si="19"/>
        <v>No</v>
      </c>
      <c r="Y1248" s="14"/>
      <c r="Z1248" s="5"/>
      <c r="AA1248" s="14"/>
      <c r="AB1248" s="5"/>
      <c r="AC1248" s="28"/>
      <c r="AD1248" s="5"/>
      <c r="AE1248" s="14"/>
      <c r="AF1248" s="5"/>
      <c r="AG1248" s="7"/>
    </row>
    <row r="1249" spans="1:33" s="54" customFormat="1">
      <c r="A1249" s="8" t="s">
        <v>4621</v>
      </c>
      <c r="B1249" s="8" t="s">
        <v>4622</v>
      </c>
      <c r="C1249" s="9" t="s">
        <v>42</v>
      </c>
      <c r="D1249" s="185" t="s">
        <v>4623</v>
      </c>
      <c r="E1249" s="188" t="s">
        <v>4624</v>
      </c>
      <c r="F1249" s="9" t="s">
        <v>83</v>
      </c>
      <c r="G1249" s="9" t="s">
        <v>147</v>
      </c>
      <c r="H1249" s="10">
        <v>0</v>
      </c>
      <c r="I1249" s="11">
        <v>10</v>
      </c>
      <c r="J1249" s="24">
        <v>0</v>
      </c>
      <c r="K1249" s="12"/>
      <c r="L1249" s="14">
        <v>0</v>
      </c>
      <c r="M1249" s="14"/>
      <c r="N1249" s="21">
        <v>0</v>
      </c>
      <c r="O1249" s="14"/>
      <c r="P1249" s="21">
        <v>0</v>
      </c>
      <c r="Q1249" s="14"/>
      <c r="R1249" s="21">
        <v>0</v>
      </c>
      <c r="S1249" s="14"/>
      <c r="T1249" s="21">
        <v>0</v>
      </c>
      <c r="U1249" s="14"/>
      <c r="V1249" s="22">
        <v>0</v>
      </c>
      <c r="W1249" s="14"/>
      <c r="X1249" s="5" t="str">
        <f t="shared" si="19"/>
        <v>No</v>
      </c>
      <c r="Y1249" s="14"/>
      <c r="Z1249" s="5"/>
      <c r="AA1249" s="14"/>
      <c r="AB1249" s="5"/>
      <c r="AC1249" s="28"/>
      <c r="AD1249" s="5"/>
      <c r="AE1249" s="14"/>
      <c r="AF1249" s="5"/>
      <c r="AG1249" s="7"/>
    </row>
    <row r="1250" spans="1:33" s="54" customFormat="1">
      <c r="A1250" s="8" t="s">
        <v>44</v>
      </c>
      <c r="B1250" s="8" t="s">
        <v>45</v>
      </c>
      <c r="C1250" s="9" t="s">
        <v>46</v>
      </c>
      <c r="D1250" s="185" t="s">
        <v>47</v>
      </c>
      <c r="E1250" s="188">
        <v>55270</v>
      </c>
      <c r="F1250" s="9" t="s">
        <v>36</v>
      </c>
      <c r="G1250" s="9" t="s">
        <v>5756</v>
      </c>
      <c r="H1250" s="10">
        <v>0</v>
      </c>
      <c r="I1250" s="11">
        <v>10</v>
      </c>
      <c r="J1250" s="24">
        <v>0</v>
      </c>
      <c r="K1250" s="12"/>
      <c r="L1250" s="14">
        <v>0</v>
      </c>
      <c r="M1250" s="14"/>
      <c r="N1250" s="21">
        <v>0</v>
      </c>
      <c r="O1250" s="14"/>
      <c r="P1250" s="21">
        <v>0</v>
      </c>
      <c r="Q1250" s="14"/>
      <c r="R1250" s="21">
        <v>0</v>
      </c>
      <c r="S1250" s="14"/>
      <c r="T1250" s="21">
        <v>33000</v>
      </c>
      <c r="U1250" s="14"/>
      <c r="V1250" s="22">
        <v>33000</v>
      </c>
      <c r="W1250" s="14"/>
      <c r="X1250" s="5" t="str">
        <f t="shared" si="19"/>
        <v>No</v>
      </c>
      <c r="Y1250" s="14"/>
      <c r="Z1250" s="5"/>
      <c r="AA1250" s="14"/>
      <c r="AB1250" s="5"/>
      <c r="AC1250" s="28"/>
      <c r="AD1250" s="5"/>
      <c r="AE1250" s="14"/>
      <c r="AF1250" s="5"/>
      <c r="AG1250" s="7"/>
    </row>
    <row r="1251" spans="1:33" s="54" customFormat="1">
      <c r="A1251" s="8" t="s">
        <v>4826</v>
      </c>
      <c r="B1251" s="8" t="s">
        <v>4827</v>
      </c>
      <c r="C1251" s="9" t="s">
        <v>87</v>
      </c>
      <c r="D1251" s="185" t="s">
        <v>4828</v>
      </c>
      <c r="E1251" s="188" t="s">
        <v>4829</v>
      </c>
      <c r="F1251" s="9" t="s">
        <v>83</v>
      </c>
      <c r="G1251" s="9" t="s">
        <v>147</v>
      </c>
      <c r="H1251" s="10">
        <v>0</v>
      </c>
      <c r="I1251" s="11">
        <v>10</v>
      </c>
      <c r="J1251" s="24">
        <v>0</v>
      </c>
      <c r="K1251" s="12"/>
      <c r="L1251" s="14">
        <v>0</v>
      </c>
      <c r="M1251" s="14"/>
      <c r="N1251" s="21">
        <v>0</v>
      </c>
      <c r="O1251" s="14"/>
      <c r="P1251" s="21">
        <v>0</v>
      </c>
      <c r="Q1251" s="14"/>
      <c r="R1251" s="21">
        <v>296180</v>
      </c>
      <c r="S1251" s="14"/>
      <c r="T1251" s="21">
        <v>0</v>
      </c>
      <c r="U1251" s="14"/>
      <c r="V1251" s="22">
        <v>296180</v>
      </c>
      <c r="W1251" s="14"/>
      <c r="X1251" s="5" t="str">
        <f t="shared" si="19"/>
        <v>No</v>
      </c>
      <c r="Y1251" s="14"/>
      <c r="Z1251" s="5"/>
      <c r="AA1251" s="14"/>
      <c r="AB1251" s="5"/>
      <c r="AC1251" s="28"/>
      <c r="AD1251" s="5"/>
      <c r="AE1251" s="14"/>
      <c r="AF1251" s="5"/>
      <c r="AG1251" s="7"/>
    </row>
    <row r="1252" spans="1:33" s="54" customFormat="1">
      <c r="A1252" s="8" t="s">
        <v>5991</v>
      </c>
      <c r="B1252" s="8" t="s">
        <v>5504</v>
      </c>
      <c r="C1252" s="9" t="s">
        <v>132</v>
      </c>
      <c r="D1252" s="185" t="s">
        <v>5505</v>
      </c>
      <c r="E1252" s="188" t="s">
        <v>5506</v>
      </c>
      <c r="F1252" s="9" t="s">
        <v>157</v>
      </c>
      <c r="G1252" s="9" t="s">
        <v>147</v>
      </c>
      <c r="H1252" s="10">
        <v>0</v>
      </c>
      <c r="I1252" s="11">
        <v>10</v>
      </c>
      <c r="J1252" s="24">
        <v>0</v>
      </c>
      <c r="K1252" s="12"/>
      <c r="L1252" s="14">
        <v>0</v>
      </c>
      <c r="M1252" s="14"/>
      <c r="N1252" s="21">
        <v>0</v>
      </c>
      <c r="O1252" s="14"/>
      <c r="P1252" s="21">
        <v>0</v>
      </c>
      <c r="Q1252" s="14"/>
      <c r="R1252" s="21">
        <v>0</v>
      </c>
      <c r="S1252" s="14"/>
      <c r="T1252" s="21">
        <v>0</v>
      </c>
      <c r="U1252" s="14"/>
      <c r="V1252" s="22">
        <v>0</v>
      </c>
      <c r="W1252" s="14"/>
      <c r="X1252" s="5" t="str">
        <f t="shared" si="19"/>
        <v>No</v>
      </c>
      <c r="Y1252" s="14"/>
      <c r="Z1252" s="5"/>
      <c r="AA1252" s="14"/>
      <c r="AB1252" s="5"/>
      <c r="AC1252" s="28"/>
      <c r="AD1252" s="5"/>
      <c r="AE1252" s="14"/>
      <c r="AF1252" s="5"/>
      <c r="AG1252" s="7"/>
    </row>
    <row r="1253" spans="1:33" s="54" customFormat="1">
      <c r="A1253" s="8" t="s">
        <v>4125</v>
      </c>
      <c r="B1253" s="8" t="s">
        <v>4126</v>
      </c>
      <c r="C1253" s="9" t="s">
        <v>120</v>
      </c>
      <c r="D1253" s="185">
        <v>6013</v>
      </c>
      <c r="E1253" s="188">
        <v>60013</v>
      </c>
      <c r="F1253" s="9" t="s">
        <v>83</v>
      </c>
      <c r="G1253" s="9" t="s">
        <v>5756</v>
      </c>
      <c r="H1253" s="10">
        <v>153150</v>
      </c>
      <c r="I1253" s="11">
        <v>10</v>
      </c>
      <c r="J1253" s="24">
        <v>0</v>
      </c>
      <c r="K1253" s="12"/>
      <c r="L1253" s="14">
        <v>0</v>
      </c>
      <c r="M1253" s="14"/>
      <c r="N1253" s="21">
        <v>0</v>
      </c>
      <c r="O1253" s="14"/>
      <c r="P1253" s="21">
        <v>39031</v>
      </c>
      <c r="Q1253" s="14"/>
      <c r="R1253" s="21">
        <v>0</v>
      </c>
      <c r="S1253" s="14"/>
      <c r="T1253" s="21">
        <v>156123</v>
      </c>
      <c r="U1253" s="14"/>
      <c r="V1253" s="22">
        <v>195154</v>
      </c>
      <c r="W1253" s="14"/>
      <c r="X1253" s="5" t="str">
        <f t="shared" si="19"/>
        <v>No</v>
      </c>
      <c r="Y1253" s="14"/>
      <c r="Z1253" s="5"/>
      <c r="AA1253" s="14"/>
      <c r="AB1253" s="5"/>
      <c r="AC1253" s="28"/>
      <c r="AD1253" s="5"/>
      <c r="AE1253" s="14"/>
      <c r="AF1253" s="5"/>
      <c r="AG1253" s="7"/>
    </row>
    <row r="1254" spans="1:33" s="54" customFormat="1">
      <c r="A1254" s="8" t="s">
        <v>6197</v>
      </c>
      <c r="B1254" s="8" t="s">
        <v>1808</v>
      </c>
      <c r="C1254" s="9" t="s">
        <v>91</v>
      </c>
      <c r="D1254" s="185" t="s">
        <v>6198</v>
      </c>
      <c r="E1254" s="188" t="s">
        <v>6199</v>
      </c>
      <c r="F1254" s="9" t="s">
        <v>88</v>
      </c>
      <c r="G1254" s="9" t="s">
        <v>147</v>
      </c>
      <c r="H1254" s="10">
        <v>0</v>
      </c>
      <c r="I1254" s="11">
        <v>10</v>
      </c>
      <c r="J1254" s="24">
        <v>0</v>
      </c>
      <c r="K1254" s="12"/>
      <c r="L1254" s="14">
        <v>0</v>
      </c>
      <c r="M1254" s="14"/>
      <c r="N1254" s="21">
        <v>0</v>
      </c>
      <c r="O1254" s="14"/>
      <c r="P1254" s="21">
        <v>0</v>
      </c>
      <c r="Q1254" s="14"/>
      <c r="R1254" s="21">
        <v>0</v>
      </c>
      <c r="S1254" s="14"/>
      <c r="T1254" s="21">
        <v>0</v>
      </c>
      <c r="U1254" s="14"/>
      <c r="V1254" s="22">
        <v>0</v>
      </c>
      <c r="W1254" s="14"/>
      <c r="X1254" s="5" t="str">
        <f t="shared" si="19"/>
        <v>No</v>
      </c>
      <c r="Y1254" s="14"/>
      <c r="Z1254" s="5"/>
      <c r="AA1254" s="14"/>
      <c r="AB1254" s="5"/>
      <c r="AC1254" s="28"/>
      <c r="AD1254" s="5"/>
      <c r="AE1254" s="14"/>
      <c r="AF1254" s="5"/>
      <c r="AG1254" s="7"/>
    </row>
    <row r="1255" spans="1:33" s="54" customFormat="1">
      <c r="A1255" s="8" t="s">
        <v>4193</v>
      </c>
      <c r="B1255" s="8" t="s">
        <v>4194</v>
      </c>
      <c r="C1255" s="9" t="s">
        <v>154</v>
      </c>
      <c r="D1255" s="185" t="s">
        <v>4195</v>
      </c>
      <c r="E1255" s="188" t="s">
        <v>4196</v>
      </c>
      <c r="F1255" s="9" t="s">
        <v>83</v>
      </c>
      <c r="G1255" s="9" t="s">
        <v>147</v>
      </c>
      <c r="H1255" s="10">
        <v>0</v>
      </c>
      <c r="I1255" s="11">
        <v>10</v>
      </c>
      <c r="J1255" s="24">
        <v>0</v>
      </c>
      <c r="K1255" s="12"/>
      <c r="L1255" s="14">
        <v>0</v>
      </c>
      <c r="M1255" s="14"/>
      <c r="N1255" s="21">
        <v>0</v>
      </c>
      <c r="O1255" s="14"/>
      <c r="P1255" s="21">
        <v>0</v>
      </c>
      <c r="Q1255" s="14"/>
      <c r="R1255" s="21">
        <v>7411</v>
      </c>
      <c r="S1255" s="14"/>
      <c r="T1255" s="21">
        <v>41996</v>
      </c>
      <c r="U1255" s="14"/>
      <c r="V1255" s="22">
        <v>49407</v>
      </c>
      <c r="W1255" s="14"/>
      <c r="X1255" s="5" t="str">
        <f t="shared" si="19"/>
        <v>No</v>
      </c>
      <c r="Y1255" s="14"/>
      <c r="Z1255" s="5"/>
      <c r="AA1255" s="14"/>
      <c r="AB1255" s="5"/>
      <c r="AC1255" s="28"/>
      <c r="AD1255" s="5"/>
      <c r="AE1255" s="14"/>
      <c r="AF1255" s="5"/>
      <c r="AG1255" s="7"/>
    </row>
    <row r="1256" spans="1:33" s="54" customFormat="1">
      <c r="A1256" s="8" t="s">
        <v>3762</v>
      </c>
      <c r="B1256" s="8" t="s">
        <v>1932</v>
      </c>
      <c r="C1256" s="9" t="s">
        <v>278</v>
      </c>
      <c r="D1256" s="185" t="s">
        <v>3763</v>
      </c>
      <c r="E1256" s="188" t="s">
        <v>3764</v>
      </c>
      <c r="F1256" s="9" t="s">
        <v>157</v>
      </c>
      <c r="G1256" s="9" t="s">
        <v>147</v>
      </c>
      <c r="H1256" s="10">
        <v>0</v>
      </c>
      <c r="I1256" s="11">
        <v>10</v>
      </c>
      <c r="J1256" s="24">
        <v>0</v>
      </c>
      <c r="K1256" s="12"/>
      <c r="L1256" s="14">
        <v>0</v>
      </c>
      <c r="M1256" s="14"/>
      <c r="N1256" s="21">
        <v>0</v>
      </c>
      <c r="O1256" s="14"/>
      <c r="P1256" s="21">
        <v>23029</v>
      </c>
      <c r="Q1256" s="14"/>
      <c r="R1256" s="21">
        <v>0</v>
      </c>
      <c r="S1256" s="14"/>
      <c r="T1256" s="21">
        <v>92115</v>
      </c>
      <c r="U1256" s="14"/>
      <c r="V1256" s="22">
        <v>115144</v>
      </c>
      <c r="W1256" s="14"/>
      <c r="X1256" s="5" t="str">
        <f t="shared" si="19"/>
        <v>No</v>
      </c>
      <c r="Y1256" s="14"/>
      <c r="Z1256" s="5"/>
      <c r="AA1256" s="14"/>
      <c r="AB1256" s="5"/>
      <c r="AC1256" s="28"/>
      <c r="AD1256" s="5"/>
      <c r="AE1256" s="14"/>
      <c r="AF1256" s="5"/>
      <c r="AG1256" s="7"/>
    </row>
    <row r="1257" spans="1:33" s="54" customFormat="1">
      <c r="A1257" s="8" t="s">
        <v>315</v>
      </c>
      <c r="B1257" s="8" t="s">
        <v>316</v>
      </c>
      <c r="C1257" s="9" t="s">
        <v>213</v>
      </c>
      <c r="D1257" s="185" t="s">
        <v>317</v>
      </c>
      <c r="E1257" s="188" t="s">
        <v>318</v>
      </c>
      <c r="F1257" s="9" t="s">
        <v>157</v>
      </c>
      <c r="G1257" s="9" t="s">
        <v>147</v>
      </c>
      <c r="H1257" s="10">
        <v>0</v>
      </c>
      <c r="I1257" s="11">
        <v>10</v>
      </c>
      <c r="J1257" s="24">
        <v>0</v>
      </c>
      <c r="K1257" s="12"/>
      <c r="L1257" s="14">
        <v>0</v>
      </c>
      <c r="M1257" s="14"/>
      <c r="N1257" s="21">
        <v>0</v>
      </c>
      <c r="O1257" s="14"/>
      <c r="P1257" s="21">
        <v>0</v>
      </c>
      <c r="Q1257" s="14"/>
      <c r="R1257" s="21">
        <v>1161</v>
      </c>
      <c r="S1257" s="14"/>
      <c r="T1257" s="21">
        <v>4646</v>
      </c>
      <c r="U1257" s="14"/>
      <c r="V1257" s="22">
        <v>5807</v>
      </c>
      <c r="W1257" s="14"/>
      <c r="X1257" s="5" t="str">
        <f t="shared" si="19"/>
        <v>No</v>
      </c>
      <c r="Y1257" s="14"/>
      <c r="Z1257" s="5"/>
      <c r="AA1257" s="14"/>
      <c r="AB1257" s="5"/>
      <c r="AC1257" s="28"/>
      <c r="AD1257" s="5"/>
      <c r="AE1257" s="14"/>
      <c r="AF1257" s="5"/>
      <c r="AG1257" s="7"/>
    </row>
    <row r="1258" spans="1:33" s="54" customFormat="1">
      <c r="A1258" s="8" t="s">
        <v>939</v>
      </c>
      <c r="B1258" s="8" t="s">
        <v>6081</v>
      </c>
      <c r="C1258" s="9" t="s">
        <v>129</v>
      </c>
      <c r="D1258" s="185" t="s">
        <v>940</v>
      </c>
      <c r="E1258" s="188" t="s">
        <v>941</v>
      </c>
      <c r="F1258" s="9" t="s">
        <v>83</v>
      </c>
      <c r="G1258" s="9" t="s">
        <v>147</v>
      </c>
      <c r="H1258" s="10">
        <v>0</v>
      </c>
      <c r="I1258" s="11">
        <v>10</v>
      </c>
      <c r="J1258" s="24">
        <v>0</v>
      </c>
      <c r="K1258" s="12"/>
      <c r="L1258" s="14">
        <v>0</v>
      </c>
      <c r="M1258" s="14"/>
      <c r="N1258" s="21">
        <v>0</v>
      </c>
      <c r="O1258" s="14"/>
      <c r="P1258" s="21">
        <v>8271</v>
      </c>
      <c r="Q1258" s="14"/>
      <c r="R1258" s="21">
        <v>8451</v>
      </c>
      <c r="S1258" s="14"/>
      <c r="T1258" s="21">
        <v>67609</v>
      </c>
      <c r="U1258" s="14"/>
      <c r="V1258" s="22">
        <v>84331</v>
      </c>
      <c r="W1258" s="14"/>
      <c r="X1258" s="5" t="str">
        <f t="shared" si="19"/>
        <v>No</v>
      </c>
      <c r="Y1258" s="14"/>
      <c r="Z1258" s="5"/>
      <c r="AA1258" s="14"/>
      <c r="AB1258" s="5"/>
      <c r="AC1258" s="28"/>
      <c r="AD1258" s="5"/>
      <c r="AE1258" s="14"/>
      <c r="AF1258" s="5"/>
      <c r="AG1258" s="7"/>
    </row>
    <row r="1259" spans="1:33" s="54" customFormat="1">
      <c r="A1259" s="8" t="s">
        <v>5427</v>
      </c>
      <c r="B1259" s="8" t="s">
        <v>5428</v>
      </c>
      <c r="C1259" s="9" t="s">
        <v>58</v>
      </c>
      <c r="D1259" s="185" t="s">
        <v>5429</v>
      </c>
      <c r="E1259" s="188" t="s">
        <v>5430</v>
      </c>
      <c r="F1259" s="9" t="s">
        <v>83</v>
      </c>
      <c r="G1259" s="9" t="s">
        <v>147</v>
      </c>
      <c r="H1259" s="10">
        <v>0</v>
      </c>
      <c r="I1259" s="11">
        <v>10</v>
      </c>
      <c r="J1259" s="24">
        <v>0</v>
      </c>
      <c r="K1259" s="12"/>
      <c r="L1259" s="14">
        <v>0</v>
      </c>
      <c r="M1259" s="14"/>
      <c r="N1259" s="21">
        <v>0</v>
      </c>
      <c r="O1259" s="14"/>
      <c r="P1259" s="21">
        <v>12535</v>
      </c>
      <c r="Q1259" s="14"/>
      <c r="R1259" s="21">
        <v>0</v>
      </c>
      <c r="S1259" s="14"/>
      <c r="T1259" s="21">
        <v>50140</v>
      </c>
      <c r="U1259" s="14"/>
      <c r="V1259" s="22">
        <v>62675</v>
      </c>
      <c r="W1259" s="14"/>
      <c r="X1259" s="5" t="str">
        <f t="shared" si="19"/>
        <v>No</v>
      </c>
      <c r="Y1259" s="14"/>
      <c r="Z1259" s="5"/>
      <c r="AA1259" s="14"/>
      <c r="AB1259" s="5"/>
      <c r="AC1259" s="28"/>
      <c r="AD1259" s="5"/>
      <c r="AE1259" s="14"/>
      <c r="AF1259" s="5"/>
      <c r="AG1259" s="7"/>
    </row>
    <row r="1260" spans="1:33" s="54" customFormat="1">
      <c r="A1260" s="8" t="s">
        <v>2971</v>
      </c>
      <c r="B1260" s="8" t="s">
        <v>2972</v>
      </c>
      <c r="C1260" s="9" t="s">
        <v>54</v>
      </c>
      <c r="D1260" s="185">
        <v>8026</v>
      </c>
      <c r="E1260" s="188">
        <v>80026</v>
      </c>
      <c r="F1260" s="9" t="s">
        <v>83</v>
      </c>
      <c r="G1260" s="9" t="s">
        <v>5756</v>
      </c>
      <c r="H1260" s="10">
        <v>98370</v>
      </c>
      <c r="I1260" s="11">
        <v>10</v>
      </c>
      <c r="J1260" s="24">
        <v>0</v>
      </c>
      <c r="K1260" s="12"/>
      <c r="L1260" s="14">
        <v>0</v>
      </c>
      <c r="M1260" s="14"/>
      <c r="N1260" s="21">
        <v>0</v>
      </c>
      <c r="O1260" s="14"/>
      <c r="P1260" s="21">
        <v>11239</v>
      </c>
      <c r="Q1260" s="14"/>
      <c r="R1260" s="21">
        <v>0</v>
      </c>
      <c r="S1260" s="14"/>
      <c r="T1260" s="21">
        <v>44954</v>
      </c>
      <c r="U1260" s="14"/>
      <c r="V1260" s="22">
        <v>56193</v>
      </c>
      <c r="W1260" s="14"/>
      <c r="X1260" s="5" t="str">
        <f t="shared" si="19"/>
        <v>No</v>
      </c>
      <c r="Y1260" s="14"/>
      <c r="Z1260" s="5"/>
      <c r="AA1260" s="14"/>
      <c r="AB1260" s="5"/>
      <c r="AC1260" s="28"/>
      <c r="AD1260" s="5"/>
      <c r="AE1260" s="14"/>
      <c r="AF1260" s="5"/>
      <c r="AG1260" s="7"/>
    </row>
    <row r="1261" spans="1:33" s="54" customFormat="1">
      <c r="A1261" s="8" t="s">
        <v>1119</v>
      </c>
      <c r="B1261" s="8" t="s">
        <v>1120</v>
      </c>
      <c r="C1261" s="9" t="s">
        <v>238</v>
      </c>
      <c r="D1261" s="185" t="s">
        <v>1121</v>
      </c>
      <c r="E1261" s="188" t="s">
        <v>1122</v>
      </c>
      <c r="F1261" s="9" t="s">
        <v>88</v>
      </c>
      <c r="G1261" s="9" t="s">
        <v>147</v>
      </c>
      <c r="H1261" s="10">
        <v>0</v>
      </c>
      <c r="I1261" s="11">
        <v>10</v>
      </c>
      <c r="J1261" s="24">
        <v>0</v>
      </c>
      <c r="K1261" s="12"/>
      <c r="L1261" s="14">
        <v>0</v>
      </c>
      <c r="M1261" s="14"/>
      <c r="N1261" s="21">
        <v>0</v>
      </c>
      <c r="O1261" s="14"/>
      <c r="P1261" s="21">
        <v>0</v>
      </c>
      <c r="Q1261" s="14"/>
      <c r="R1261" s="21">
        <v>0</v>
      </c>
      <c r="S1261" s="14"/>
      <c r="T1261" s="21">
        <v>0</v>
      </c>
      <c r="U1261" s="14"/>
      <c r="V1261" s="22">
        <v>0</v>
      </c>
      <c r="W1261" s="14"/>
      <c r="X1261" s="5" t="str">
        <f t="shared" si="19"/>
        <v>No</v>
      </c>
      <c r="Y1261" s="14"/>
      <c r="Z1261" s="5"/>
      <c r="AA1261" s="14"/>
      <c r="AB1261" s="5"/>
      <c r="AC1261" s="28"/>
      <c r="AD1261" s="5"/>
      <c r="AE1261" s="14"/>
      <c r="AF1261" s="5"/>
      <c r="AG1261" s="7"/>
    </row>
    <row r="1262" spans="1:33" s="54" customFormat="1">
      <c r="A1262" s="8" t="s">
        <v>3296</v>
      </c>
      <c r="B1262" s="8" t="s">
        <v>3297</v>
      </c>
      <c r="C1262" s="9" t="s">
        <v>555</v>
      </c>
      <c r="D1262" s="185" t="s">
        <v>3298</v>
      </c>
      <c r="E1262" s="188" t="s">
        <v>3299</v>
      </c>
      <c r="F1262" s="9" t="s">
        <v>83</v>
      </c>
      <c r="G1262" s="9" t="s">
        <v>147</v>
      </c>
      <c r="H1262" s="10">
        <v>0</v>
      </c>
      <c r="I1262" s="11">
        <v>10</v>
      </c>
      <c r="J1262" s="24">
        <v>0</v>
      </c>
      <c r="K1262" s="12"/>
      <c r="L1262" s="14">
        <v>0</v>
      </c>
      <c r="M1262" s="14"/>
      <c r="N1262" s="21">
        <v>0</v>
      </c>
      <c r="O1262" s="14"/>
      <c r="P1262" s="21">
        <v>0</v>
      </c>
      <c r="Q1262" s="14"/>
      <c r="R1262" s="21">
        <v>22933</v>
      </c>
      <c r="S1262" s="14"/>
      <c r="T1262" s="21">
        <v>56765</v>
      </c>
      <c r="U1262" s="14"/>
      <c r="V1262" s="22">
        <v>79698</v>
      </c>
      <c r="W1262" s="14"/>
      <c r="X1262" s="5" t="str">
        <f t="shared" si="19"/>
        <v>No</v>
      </c>
      <c r="Y1262" s="14"/>
      <c r="Z1262" s="5"/>
      <c r="AA1262" s="14"/>
      <c r="AB1262" s="5"/>
      <c r="AC1262" s="28"/>
      <c r="AD1262" s="5"/>
      <c r="AE1262" s="14"/>
      <c r="AF1262" s="5"/>
      <c r="AG1262" s="7"/>
    </row>
    <row r="1263" spans="1:33" s="54" customFormat="1">
      <c r="A1263" s="8" t="s">
        <v>5689</v>
      </c>
      <c r="B1263" s="8" t="s">
        <v>5690</v>
      </c>
      <c r="C1263" s="9" t="s">
        <v>91</v>
      </c>
      <c r="D1263" s="185">
        <v>9244</v>
      </c>
      <c r="E1263" s="188">
        <v>90244</v>
      </c>
      <c r="F1263" s="9" t="s">
        <v>83</v>
      </c>
      <c r="G1263" s="9" t="s">
        <v>84</v>
      </c>
      <c r="H1263" s="10">
        <v>219454</v>
      </c>
      <c r="I1263" s="11">
        <v>10</v>
      </c>
      <c r="J1263" s="24">
        <v>0</v>
      </c>
      <c r="K1263" s="12"/>
      <c r="L1263" s="14">
        <v>22566</v>
      </c>
      <c r="M1263" s="14"/>
      <c r="N1263" s="21">
        <v>0</v>
      </c>
      <c r="O1263" s="14"/>
      <c r="P1263" s="21">
        <v>0</v>
      </c>
      <c r="Q1263" s="14"/>
      <c r="R1263" s="21">
        <v>0</v>
      </c>
      <c r="S1263" s="14"/>
      <c r="T1263" s="21">
        <v>0</v>
      </c>
      <c r="U1263" s="14"/>
      <c r="V1263" s="22">
        <v>22566</v>
      </c>
      <c r="W1263" s="14"/>
      <c r="X1263" s="5" t="str">
        <f t="shared" si="19"/>
        <v>No</v>
      </c>
      <c r="Y1263" s="14"/>
      <c r="Z1263" s="5"/>
      <c r="AA1263" s="14"/>
      <c r="AB1263" s="5"/>
      <c r="AC1263" s="28"/>
      <c r="AD1263" s="5"/>
      <c r="AE1263" s="14"/>
      <c r="AF1263" s="5"/>
      <c r="AG1263" s="7"/>
    </row>
    <row r="1264" spans="1:33" s="54" customFormat="1">
      <c r="A1264" s="8" t="s">
        <v>1698</v>
      </c>
      <c r="B1264" s="8" t="s">
        <v>1699</v>
      </c>
      <c r="C1264" s="9" t="s">
        <v>87</v>
      </c>
      <c r="D1264" s="185" t="s">
        <v>1700</v>
      </c>
      <c r="E1264" s="188">
        <v>9</v>
      </c>
      <c r="F1264" s="9" t="s">
        <v>36</v>
      </c>
      <c r="G1264" s="9" t="s">
        <v>5756</v>
      </c>
      <c r="H1264" s="10">
        <v>0</v>
      </c>
      <c r="I1264" s="11">
        <v>10</v>
      </c>
      <c r="J1264" s="24">
        <v>0</v>
      </c>
      <c r="K1264" s="12"/>
      <c r="L1264" s="14">
        <v>0</v>
      </c>
      <c r="M1264" s="14"/>
      <c r="N1264" s="21">
        <v>0</v>
      </c>
      <c r="O1264" s="14"/>
      <c r="P1264" s="21">
        <v>18218</v>
      </c>
      <c r="Q1264" s="14"/>
      <c r="R1264" s="21">
        <v>0</v>
      </c>
      <c r="S1264" s="14"/>
      <c r="T1264" s="21">
        <v>25149</v>
      </c>
      <c r="U1264" s="14"/>
      <c r="V1264" s="22">
        <v>43367</v>
      </c>
      <c r="W1264" s="14"/>
      <c r="X1264" s="5" t="str">
        <f t="shared" si="19"/>
        <v>No</v>
      </c>
      <c r="Y1264" s="14"/>
      <c r="Z1264" s="5"/>
      <c r="AA1264" s="14"/>
      <c r="AB1264" s="5"/>
      <c r="AC1264" s="28"/>
      <c r="AD1264" s="5"/>
      <c r="AE1264" s="14"/>
      <c r="AF1264" s="5"/>
      <c r="AG1264" s="7"/>
    </row>
    <row r="1265" spans="1:33" s="54" customFormat="1">
      <c r="A1265" s="8" t="s">
        <v>4754</v>
      </c>
      <c r="B1265" s="8" t="s">
        <v>655</v>
      </c>
      <c r="C1265" s="9" t="s">
        <v>150</v>
      </c>
      <c r="D1265" s="185" t="s">
        <v>4755</v>
      </c>
      <c r="E1265" s="188">
        <v>60005</v>
      </c>
      <c r="F1265" s="9" t="s">
        <v>36</v>
      </c>
      <c r="G1265" s="9" t="s">
        <v>5756</v>
      </c>
      <c r="H1265" s="10">
        <v>0</v>
      </c>
      <c r="I1265" s="11">
        <v>10</v>
      </c>
      <c r="J1265" s="24">
        <v>0</v>
      </c>
      <c r="K1265" s="12"/>
      <c r="L1265" s="14">
        <v>0</v>
      </c>
      <c r="M1265" s="14"/>
      <c r="N1265" s="21">
        <v>0</v>
      </c>
      <c r="O1265" s="14"/>
      <c r="P1265" s="21">
        <v>0</v>
      </c>
      <c r="Q1265" s="14"/>
      <c r="R1265" s="21">
        <v>0</v>
      </c>
      <c r="S1265" s="14"/>
      <c r="T1265" s="21">
        <v>49000</v>
      </c>
      <c r="U1265" s="14"/>
      <c r="V1265" s="22">
        <v>49000</v>
      </c>
      <c r="W1265" s="14"/>
      <c r="X1265" s="5" t="str">
        <f t="shared" si="19"/>
        <v>No</v>
      </c>
      <c r="Y1265" s="14"/>
      <c r="Z1265" s="5"/>
      <c r="AA1265" s="14"/>
      <c r="AB1265" s="5"/>
      <c r="AC1265" s="28"/>
      <c r="AD1265" s="5"/>
      <c r="AE1265" s="14"/>
      <c r="AF1265" s="5"/>
      <c r="AG1265" s="7"/>
    </row>
    <row r="1266" spans="1:33" s="54" customFormat="1">
      <c r="A1266" s="8" t="s">
        <v>6591</v>
      </c>
      <c r="B1266" s="8" t="s">
        <v>640</v>
      </c>
      <c r="C1266" s="9" t="s">
        <v>235</v>
      </c>
      <c r="D1266" s="185">
        <v>4231</v>
      </c>
      <c r="E1266" s="188">
        <v>40231</v>
      </c>
      <c r="F1266" s="9" t="s">
        <v>83</v>
      </c>
      <c r="G1266" s="9" t="s">
        <v>5756</v>
      </c>
      <c r="H1266" s="10">
        <v>347602</v>
      </c>
      <c r="I1266" s="11">
        <v>10</v>
      </c>
      <c r="J1266" s="24">
        <v>0</v>
      </c>
      <c r="K1266" s="12"/>
      <c r="L1266" s="14">
        <v>0</v>
      </c>
      <c r="M1266" s="14"/>
      <c r="N1266" s="21">
        <v>0</v>
      </c>
      <c r="O1266" s="14"/>
      <c r="P1266" s="21">
        <v>0</v>
      </c>
      <c r="Q1266" s="14"/>
      <c r="R1266" s="21">
        <v>66225</v>
      </c>
      <c r="S1266" s="14"/>
      <c r="T1266" s="21">
        <v>113301</v>
      </c>
      <c r="U1266" s="14"/>
      <c r="V1266" s="22">
        <v>179526</v>
      </c>
      <c r="W1266" s="14"/>
      <c r="X1266" s="5" t="str">
        <f t="shared" si="19"/>
        <v>No</v>
      </c>
      <c r="Y1266" s="14"/>
      <c r="Z1266" s="5"/>
      <c r="AA1266" s="14"/>
      <c r="AB1266" s="5"/>
      <c r="AC1266" s="28"/>
      <c r="AD1266" s="5"/>
      <c r="AE1266" s="14"/>
      <c r="AF1266" s="5"/>
      <c r="AG1266" s="7"/>
    </row>
    <row r="1267" spans="1:33" s="54" customFormat="1">
      <c r="A1267" s="8" t="s">
        <v>411</v>
      </c>
      <c r="B1267" s="8" t="s">
        <v>412</v>
      </c>
      <c r="C1267" s="9" t="s">
        <v>178</v>
      </c>
      <c r="D1267" s="185">
        <v>5141</v>
      </c>
      <c r="E1267" s="188">
        <v>50141</v>
      </c>
      <c r="F1267" s="9" t="s">
        <v>88</v>
      </c>
      <c r="G1267" s="9" t="s">
        <v>84</v>
      </c>
      <c r="H1267" s="10">
        <v>3734090</v>
      </c>
      <c r="I1267" s="11">
        <v>10</v>
      </c>
      <c r="J1267" s="24">
        <v>0</v>
      </c>
      <c r="K1267" s="12"/>
      <c r="L1267" s="14">
        <v>0</v>
      </c>
      <c r="M1267" s="14"/>
      <c r="N1267" s="21">
        <v>0</v>
      </c>
      <c r="O1267" s="14"/>
      <c r="P1267" s="21">
        <v>0</v>
      </c>
      <c r="Q1267" s="14"/>
      <c r="R1267" s="21">
        <v>423998</v>
      </c>
      <c r="S1267" s="14"/>
      <c r="T1267" s="21">
        <v>1695990</v>
      </c>
      <c r="U1267" s="14"/>
      <c r="V1267" s="22">
        <v>2119988</v>
      </c>
      <c r="W1267" s="14"/>
      <c r="X1267" s="5" t="str">
        <f t="shared" si="19"/>
        <v>No</v>
      </c>
      <c r="Y1267" s="14"/>
      <c r="Z1267" s="5"/>
      <c r="AA1267" s="14"/>
      <c r="AB1267" s="5"/>
      <c r="AC1267" s="28"/>
      <c r="AD1267" s="5"/>
      <c r="AE1267" s="14"/>
      <c r="AF1267" s="5"/>
      <c r="AG1267" s="7"/>
    </row>
    <row r="1268" spans="1:33" s="54" customFormat="1">
      <c r="A1268" s="8" t="s">
        <v>3264</v>
      </c>
      <c r="B1268" s="8" t="s">
        <v>3265</v>
      </c>
      <c r="C1268" s="9" t="s">
        <v>555</v>
      </c>
      <c r="D1268" s="185" t="s">
        <v>3266</v>
      </c>
      <c r="E1268" s="188" t="s">
        <v>3267</v>
      </c>
      <c r="F1268" s="9" t="s">
        <v>83</v>
      </c>
      <c r="G1268" s="9" t="s">
        <v>147</v>
      </c>
      <c r="H1268" s="10">
        <v>0</v>
      </c>
      <c r="I1268" s="11">
        <v>10</v>
      </c>
      <c r="J1268" s="24">
        <v>0</v>
      </c>
      <c r="K1268" s="12"/>
      <c r="L1268" s="14">
        <v>0</v>
      </c>
      <c r="M1268" s="14"/>
      <c r="N1268" s="21">
        <v>0</v>
      </c>
      <c r="O1268" s="14"/>
      <c r="P1268" s="21">
        <v>0</v>
      </c>
      <c r="Q1268" s="14"/>
      <c r="R1268" s="21">
        <v>0</v>
      </c>
      <c r="S1268" s="14"/>
      <c r="T1268" s="21">
        <v>0</v>
      </c>
      <c r="U1268" s="14"/>
      <c r="V1268" s="22">
        <v>0</v>
      </c>
      <c r="W1268" s="14"/>
      <c r="X1268" s="5" t="str">
        <f t="shared" si="19"/>
        <v>No</v>
      </c>
      <c r="Y1268" s="14"/>
      <c r="Z1268" s="5"/>
      <c r="AA1268" s="14"/>
      <c r="AB1268" s="5"/>
      <c r="AC1268" s="28"/>
      <c r="AD1268" s="5"/>
      <c r="AE1268" s="14"/>
      <c r="AF1268" s="5"/>
      <c r="AG1268" s="7"/>
    </row>
    <row r="1269" spans="1:33" s="54" customFormat="1">
      <c r="A1269" s="8" t="s">
        <v>4024</v>
      </c>
      <c r="B1269" s="8" t="s">
        <v>4025</v>
      </c>
      <c r="C1269" s="9" t="s">
        <v>39</v>
      </c>
      <c r="D1269" s="185" t="s">
        <v>4026</v>
      </c>
      <c r="E1269" s="188" t="s">
        <v>4027</v>
      </c>
      <c r="F1269" s="9" t="s">
        <v>83</v>
      </c>
      <c r="G1269" s="9" t="s">
        <v>147</v>
      </c>
      <c r="H1269" s="10">
        <v>0</v>
      </c>
      <c r="I1269" s="11">
        <v>10</v>
      </c>
      <c r="J1269" s="24">
        <v>0</v>
      </c>
      <c r="K1269" s="12"/>
      <c r="L1269" s="14">
        <v>0</v>
      </c>
      <c r="M1269" s="14"/>
      <c r="N1269" s="21">
        <v>0</v>
      </c>
      <c r="O1269" s="14"/>
      <c r="P1269" s="21">
        <v>0</v>
      </c>
      <c r="Q1269" s="14"/>
      <c r="R1269" s="21">
        <v>0</v>
      </c>
      <c r="S1269" s="14"/>
      <c r="T1269" s="21">
        <v>0</v>
      </c>
      <c r="U1269" s="14"/>
      <c r="V1269" s="22">
        <v>0</v>
      </c>
      <c r="W1269" s="14"/>
      <c r="X1269" s="5" t="str">
        <f t="shared" si="19"/>
        <v>No</v>
      </c>
      <c r="Y1269" s="14"/>
      <c r="Z1269" s="5"/>
      <c r="AA1269" s="14"/>
      <c r="AB1269" s="5"/>
      <c r="AC1269" s="28"/>
      <c r="AD1269" s="5"/>
      <c r="AE1269" s="14"/>
      <c r="AF1269" s="5"/>
      <c r="AG1269" s="7"/>
    </row>
    <row r="1270" spans="1:33" s="54" customFormat="1">
      <c r="A1270" s="8" t="s">
        <v>762</v>
      </c>
      <c r="B1270" s="8" t="s">
        <v>6089</v>
      </c>
      <c r="C1270" s="9" t="s">
        <v>129</v>
      </c>
      <c r="D1270" s="185" t="s">
        <v>764</v>
      </c>
      <c r="E1270" s="188" t="s">
        <v>765</v>
      </c>
      <c r="F1270" s="9" t="s">
        <v>83</v>
      </c>
      <c r="G1270" s="9" t="s">
        <v>147</v>
      </c>
      <c r="H1270" s="10">
        <v>0</v>
      </c>
      <c r="I1270" s="11">
        <v>10</v>
      </c>
      <c r="J1270" s="24">
        <v>0</v>
      </c>
      <c r="K1270" s="12"/>
      <c r="L1270" s="14">
        <v>0</v>
      </c>
      <c r="M1270" s="14"/>
      <c r="N1270" s="21">
        <v>0</v>
      </c>
      <c r="O1270" s="14"/>
      <c r="P1270" s="21">
        <v>22502</v>
      </c>
      <c r="Q1270" s="14"/>
      <c r="R1270" s="21">
        <v>23547</v>
      </c>
      <c r="S1270" s="14"/>
      <c r="T1270" s="21">
        <v>188377</v>
      </c>
      <c r="U1270" s="14"/>
      <c r="V1270" s="22">
        <v>234426</v>
      </c>
      <c r="W1270" s="14"/>
      <c r="X1270" s="5" t="str">
        <f t="shared" si="19"/>
        <v>No</v>
      </c>
      <c r="Y1270" s="14"/>
      <c r="Z1270" s="5"/>
      <c r="AA1270" s="14"/>
      <c r="AB1270" s="5"/>
      <c r="AC1270" s="28"/>
      <c r="AD1270" s="5"/>
      <c r="AE1270" s="14"/>
      <c r="AF1270" s="5"/>
      <c r="AG1270" s="7"/>
    </row>
    <row r="1271" spans="1:33" s="54" customFormat="1">
      <c r="A1271" s="8" t="s">
        <v>4378</v>
      </c>
      <c r="B1271" s="8" t="s">
        <v>4379</v>
      </c>
      <c r="C1271" s="9" t="s">
        <v>235</v>
      </c>
      <c r="D1271" s="185" t="s">
        <v>4380</v>
      </c>
      <c r="E1271" s="188" t="s">
        <v>4381</v>
      </c>
      <c r="F1271" s="9" t="s">
        <v>83</v>
      </c>
      <c r="G1271" s="9" t="s">
        <v>147</v>
      </c>
      <c r="H1271" s="10">
        <v>0</v>
      </c>
      <c r="I1271" s="11">
        <v>10</v>
      </c>
      <c r="J1271" s="24">
        <v>0</v>
      </c>
      <c r="K1271" s="12"/>
      <c r="L1271" s="14">
        <v>0</v>
      </c>
      <c r="M1271" s="14"/>
      <c r="N1271" s="21">
        <v>0</v>
      </c>
      <c r="O1271" s="14"/>
      <c r="P1271" s="21">
        <v>6343</v>
      </c>
      <c r="Q1271" s="14"/>
      <c r="R1271" s="21">
        <v>10795</v>
      </c>
      <c r="S1271" s="14"/>
      <c r="T1271" s="21">
        <v>74228</v>
      </c>
      <c r="U1271" s="14"/>
      <c r="V1271" s="22">
        <v>91366</v>
      </c>
      <c r="W1271" s="14"/>
      <c r="X1271" s="5" t="str">
        <f t="shared" si="19"/>
        <v>No</v>
      </c>
      <c r="Y1271" s="14"/>
      <c r="Z1271" s="5"/>
      <c r="AA1271" s="14"/>
      <c r="AB1271" s="5"/>
      <c r="AC1271" s="28"/>
      <c r="AD1271" s="5"/>
      <c r="AE1271" s="14"/>
      <c r="AF1271" s="5"/>
      <c r="AG1271" s="7"/>
    </row>
    <row r="1272" spans="1:33" s="54" customFormat="1">
      <c r="A1272" s="8" t="s">
        <v>1486</v>
      </c>
      <c r="B1272" s="8" t="s">
        <v>6454</v>
      </c>
      <c r="C1272" s="9" t="s">
        <v>178</v>
      </c>
      <c r="D1272" s="185" t="s">
        <v>1487</v>
      </c>
      <c r="E1272" s="188" t="s">
        <v>1488</v>
      </c>
      <c r="F1272" s="9" t="s">
        <v>88</v>
      </c>
      <c r="G1272" s="9" t="s">
        <v>147</v>
      </c>
      <c r="H1272" s="10">
        <v>0</v>
      </c>
      <c r="I1272" s="11">
        <v>10</v>
      </c>
      <c r="J1272" s="24">
        <v>0</v>
      </c>
      <c r="K1272" s="12"/>
      <c r="L1272" s="14">
        <v>0</v>
      </c>
      <c r="M1272" s="14"/>
      <c r="N1272" s="21">
        <v>0</v>
      </c>
      <c r="O1272" s="14"/>
      <c r="P1272" s="21">
        <v>0</v>
      </c>
      <c r="Q1272" s="14"/>
      <c r="R1272" s="21">
        <v>878</v>
      </c>
      <c r="S1272" s="14"/>
      <c r="T1272" s="21">
        <v>3510</v>
      </c>
      <c r="U1272" s="14"/>
      <c r="V1272" s="22">
        <v>4388</v>
      </c>
      <c r="W1272" s="14"/>
      <c r="X1272" s="5" t="str">
        <f t="shared" si="19"/>
        <v>No</v>
      </c>
      <c r="Y1272" s="14"/>
      <c r="Z1272" s="5"/>
      <c r="AA1272" s="14"/>
      <c r="AB1272" s="5"/>
      <c r="AC1272" s="28"/>
      <c r="AD1272" s="5"/>
      <c r="AE1272" s="14"/>
      <c r="AF1272" s="5"/>
      <c r="AG1272" s="7"/>
    </row>
    <row r="1273" spans="1:33" s="54" customFormat="1">
      <c r="A1273" s="8" t="s">
        <v>1388</v>
      </c>
      <c r="B1273" s="8" t="s">
        <v>1389</v>
      </c>
      <c r="C1273" s="9" t="s">
        <v>109</v>
      </c>
      <c r="D1273" s="185">
        <v>4016</v>
      </c>
      <c r="E1273" s="188">
        <v>40016</v>
      </c>
      <c r="F1273" s="9" t="s">
        <v>83</v>
      </c>
      <c r="G1273" s="9" t="s">
        <v>5756</v>
      </c>
      <c r="H1273" s="10">
        <v>202637</v>
      </c>
      <c r="I1273" s="11">
        <v>10</v>
      </c>
      <c r="J1273" s="24">
        <v>0</v>
      </c>
      <c r="K1273" s="12"/>
      <c r="L1273" s="14">
        <v>0</v>
      </c>
      <c r="M1273" s="14"/>
      <c r="N1273" s="21">
        <v>0</v>
      </c>
      <c r="O1273" s="14"/>
      <c r="P1273" s="21">
        <v>17109</v>
      </c>
      <c r="Q1273" s="14"/>
      <c r="R1273" s="21">
        <v>17110</v>
      </c>
      <c r="S1273" s="14"/>
      <c r="T1273" s="21">
        <v>136877</v>
      </c>
      <c r="U1273" s="14"/>
      <c r="V1273" s="22">
        <v>171096</v>
      </c>
      <c r="W1273" s="14"/>
      <c r="X1273" s="5" t="str">
        <f t="shared" si="19"/>
        <v>No</v>
      </c>
      <c r="Y1273" s="14"/>
      <c r="Z1273" s="5"/>
      <c r="AA1273" s="14"/>
      <c r="AB1273" s="5"/>
      <c r="AC1273" s="28"/>
      <c r="AD1273" s="5"/>
      <c r="AE1273" s="14"/>
      <c r="AF1273" s="5"/>
      <c r="AG1273" s="7"/>
    </row>
    <row r="1274" spans="1:33" s="54" customFormat="1">
      <c r="A1274" s="8" t="s">
        <v>2855</v>
      </c>
      <c r="B1274" s="8" t="s">
        <v>2856</v>
      </c>
      <c r="C1274" s="9" t="s">
        <v>124</v>
      </c>
      <c r="D1274" s="185" t="s">
        <v>2857</v>
      </c>
      <c r="E1274" s="188" t="s">
        <v>2858</v>
      </c>
      <c r="F1274" s="9" t="s">
        <v>1320</v>
      </c>
      <c r="G1274" s="9" t="s">
        <v>147</v>
      </c>
      <c r="H1274" s="10">
        <v>0</v>
      </c>
      <c r="I1274" s="11">
        <v>10</v>
      </c>
      <c r="J1274" s="24">
        <v>0</v>
      </c>
      <c r="K1274" s="12"/>
      <c r="L1274" s="14">
        <v>0</v>
      </c>
      <c r="M1274" s="14"/>
      <c r="N1274" s="21">
        <v>0</v>
      </c>
      <c r="O1274" s="14"/>
      <c r="P1274" s="21">
        <v>5934</v>
      </c>
      <c r="Q1274" s="14"/>
      <c r="R1274" s="21">
        <v>0</v>
      </c>
      <c r="S1274" s="14"/>
      <c r="T1274" s="21">
        <v>33627</v>
      </c>
      <c r="U1274" s="14"/>
      <c r="V1274" s="22">
        <v>39561</v>
      </c>
      <c r="W1274" s="14"/>
      <c r="X1274" s="5" t="str">
        <f t="shared" si="19"/>
        <v>No</v>
      </c>
      <c r="Y1274" s="14"/>
      <c r="Z1274" s="5"/>
      <c r="AA1274" s="14"/>
      <c r="AB1274" s="5"/>
      <c r="AC1274" s="28"/>
      <c r="AD1274" s="5"/>
      <c r="AE1274" s="14"/>
      <c r="AF1274" s="5"/>
      <c r="AG1274" s="7"/>
    </row>
    <row r="1275" spans="1:33" s="54" customFormat="1">
      <c r="A1275" s="8" t="s">
        <v>616</v>
      </c>
      <c r="B1275" s="8" t="s">
        <v>617</v>
      </c>
      <c r="C1275" s="9" t="s">
        <v>420</v>
      </c>
      <c r="D1275" s="185" t="s">
        <v>618</v>
      </c>
      <c r="E1275" s="188" t="s">
        <v>619</v>
      </c>
      <c r="F1275" s="9" t="s">
        <v>88</v>
      </c>
      <c r="G1275" s="9" t="s">
        <v>147</v>
      </c>
      <c r="H1275" s="10">
        <v>0</v>
      </c>
      <c r="I1275" s="11">
        <v>10</v>
      </c>
      <c r="J1275" s="24">
        <v>0</v>
      </c>
      <c r="K1275" s="12"/>
      <c r="L1275" s="14">
        <v>0</v>
      </c>
      <c r="M1275" s="14"/>
      <c r="N1275" s="21">
        <v>0</v>
      </c>
      <c r="O1275" s="14"/>
      <c r="P1275" s="21">
        <v>52458</v>
      </c>
      <c r="Q1275" s="14"/>
      <c r="R1275" s="21">
        <v>129300</v>
      </c>
      <c r="S1275" s="14"/>
      <c r="T1275" s="21">
        <v>84432</v>
      </c>
      <c r="U1275" s="14"/>
      <c r="V1275" s="22">
        <v>266190</v>
      </c>
      <c r="W1275" s="14"/>
      <c r="X1275" s="5" t="str">
        <f t="shared" si="19"/>
        <v>No</v>
      </c>
      <c r="Y1275" s="14"/>
      <c r="Z1275" s="5"/>
      <c r="AA1275" s="14"/>
      <c r="AB1275" s="5"/>
      <c r="AC1275" s="28"/>
      <c r="AD1275" s="5"/>
      <c r="AE1275" s="14"/>
      <c r="AF1275" s="5"/>
      <c r="AG1275" s="7"/>
    </row>
    <row r="1276" spans="1:33" s="54" customFormat="1">
      <c r="A1276" s="8" t="s">
        <v>4588</v>
      </c>
      <c r="B1276" s="8" t="s">
        <v>4589</v>
      </c>
      <c r="C1276" s="9" t="s">
        <v>58</v>
      </c>
      <c r="D1276" s="185" t="s">
        <v>4590</v>
      </c>
      <c r="E1276" s="188">
        <v>55276</v>
      </c>
      <c r="F1276" s="9" t="s">
        <v>36</v>
      </c>
      <c r="G1276" s="9" t="s">
        <v>5756</v>
      </c>
      <c r="H1276" s="10">
        <v>0</v>
      </c>
      <c r="I1276" s="11">
        <v>10</v>
      </c>
      <c r="J1276" s="24">
        <v>0</v>
      </c>
      <c r="K1276" s="12"/>
      <c r="L1276" s="14">
        <v>0</v>
      </c>
      <c r="M1276" s="14"/>
      <c r="N1276" s="21">
        <v>0</v>
      </c>
      <c r="O1276" s="14"/>
      <c r="P1276" s="21">
        <v>0</v>
      </c>
      <c r="Q1276" s="14"/>
      <c r="R1276" s="21">
        <v>0</v>
      </c>
      <c r="S1276" s="14"/>
      <c r="T1276" s="21">
        <v>0</v>
      </c>
      <c r="U1276" s="14"/>
      <c r="V1276" s="22">
        <v>0</v>
      </c>
      <c r="W1276" s="14"/>
      <c r="X1276" s="5" t="str">
        <f t="shared" si="19"/>
        <v>No</v>
      </c>
      <c r="Y1276" s="14"/>
      <c r="Z1276" s="5"/>
      <c r="AA1276" s="14"/>
      <c r="AB1276" s="5"/>
      <c r="AC1276" s="28"/>
      <c r="AD1276" s="5"/>
      <c r="AE1276" s="14"/>
      <c r="AF1276" s="5"/>
      <c r="AG1276" s="7"/>
    </row>
    <row r="1277" spans="1:33" s="54" customFormat="1">
      <c r="A1277" s="8" t="s">
        <v>6001</v>
      </c>
      <c r="B1277" s="8" t="s">
        <v>319</v>
      </c>
      <c r="C1277" s="9" t="s">
        <v>213</v>
      </c>
      <c r="D1277" s="185" t="s">
        <v>320</v>
      </c>
      <c r="E1277" s="188" t="s">
        <v>321</v>
      </c>
      <c r="F1277" s="9" t="s">
        <v>1320</v>
      </c>
      <c r="G1277" s="9" t="s">
        <v>147</v>
      </c>
      <c r="H1277" s="10">
        <v>0</v>
      </c>
      <c r="I1277" s="11">
        <v>10</v>
      </c>
      <c r="J1277" s="24">
        <v>0</v>
      </c>
      <c r="K1277" s="12"/>
      <c r="L1277" s="14">
        <v>0</v>
      </c>
      <c r="M1277" s="14"/>
      <c r="N1277" s="21">
        <v>0</v>
      </c>
      <c r="O1277" s="14"/>
      <c r="P1277" s="21">
        <v>0</v>
      </c>
      <c r="Q1277" s="14"/>
      <c r="R1277" s="21">
        <v>0</v>
      </c>
      <c r="S1277" s="14"/>
      <c r="T1277" s="21">
        <v>0</v>
      </c>
      <c r="U1277" s="14"/>
      <c r="V1277" s="22">
        <v>0</v>
      </c>
      <c r="W1277" s="14"/>
      <c r="X1277" s="5" t="str">
        <f t="shared" si="19"/>
        <v>No</v>
      </c>
      <c r="Y1277" s="14"/>
      <c r="Z1277" s="5"/>
      <c r="AA1277" s="14"/>
      <c r="AB1277" s="5"/>
      <c r="AC1277" s="28"/>
      <c r="AD1277" s="5"/>
      <c r="AE1277" s="14"/>
      <c r="AF1277" s="5"/>
      <c r="AG1277" s="7"/>
    </row>
    <row r="1278" spans="1:33" s="54" customFormat="1">
      <c r="A1278" s="8" t="s">
        <v>1411</v>
      </c>
      <c r="B1278" s="8" t="s">
        <v>267</v>
      </c>
      <c r="C1278" s="9" t="s">
        <v>150</v>
      </c>
      <c r="D1278" s="185" t="s">
        <v>1412</v>
      </c>
      <c r="E1278" s="188" t="s">
        <v>1413</v>
      </c>
      <c r="F1278" s="9" t="s">
        <v>157</v>
      </c>
      <c r="G1278" s="9" t="s">
        <v>147</v>
      </c>
      <c r="H1278" s="10">
        <v>0</v>
      </c>
      <c r="I1278" s="11">
        <v>10</v>
      </c>
      <c r="J1278" s="24">
        <v>0</v>
      </c>
      <c r="K1278" s="12"/>
      <c r="L1278" s="14">
        <v>38477</v>
      </c>
      <c r="M1278" s="14"/>
      <c r="N1278" s="21">
        <v>0</v>
      </c>
      <c r="O1278" s="14"/>
      <c r="P1278" s="21">
        <v>13731</v>
      </c>
      <c r="Q1278" s="14"/>
      <c r="R1278" s="21">
        <v>0</v>
      </c>
      <c r="S1278" s="14"/>
      <c r="T1278" s="21">
        <v>187272</v>
      </c>
      <c r="U1278" s="14"/>
      <c r="V1278" s="22">
        <v>239480</v>
      </c>
      <c r="W1278" s="14"/>
      <c r="X1278" s="5" t="str">
        <f t="shared" si="19"/>
        <v>No</v>
      </c>
      <c r="Y1278" s="14"/>
      <c r="Z1278" s="5"/>
      <c r="AA1278" s="14"/>
      <c r="AB1278" s="5"/>
      <c r="AC1278" s="28"/>
      <c r="AD1278" s="5"/>
      <c r="AE1278" s="14"/>
      <c r="AF1278" s="5"/>
      <c r="AG1278" s="7"/>
    </row>
    <row r="1279" spans="1:33" s="54" customFormat="1">
      <c r="A1279" s="8" t="s">
        <v>5181</v>
      </c>
      <c r="B1279" s="8" t="s">
        <v>6456</v>
      </c>
      <c r="C1279" s="9" t="s">
        <v>168</v>
      </c>
      <c r="D1279" s="185" t="s">
        <v>5182</v>
      </c>
      <c r="E1279" s="188" t="s">
        <v>5183</v>
      </c>
      <c r="F1279" s="9" t="s">
        <v>83</v>
      </c>
      <c r="G1279" s="9" t="s">
        <v>147</v>
      </c>
      <c r="H1279" s="10">
        <v>0</v>
      </c>
      <c r="I1279" s="11">
        <v>10</v>
      </c>
      <c r="J1279" s="24">
        <v>0</v>
      </c>
      <c r="K1279" s="12"/>
      <c r="L1279" s="14">
        <v>0</v>
      </c>
      <c r="M1279" s="14"/>
      <c r="N1279" s="21">
        <v>0</v>
      </c>
      <c r="O1279" s="14"/>
      <c r="P1279" s="21">
        <v>0</v>
      </c>
      <c r="Q1279" s="14"/>
      <c r="R1279" s="21">
        <v>0</v>
      </c>
      <c r="S1279" s="14"/>
      <c r="T1279" s="21">
        <v>0</v>
      </c>
      <c r="U1279" s="14"/>
      <c r="V1279" s="22">
        <v>0</v>
      </c>
      <c r="W1279" s="14"/>
      <c r="X1279" s="5" t="str">
        <f t="shared" si="19"/>
        <v>No</v>
      </c>
      <c r="Y1279" s="14"/>
      <c r="Z1279" s="5"/>
      <c r="AA1279" s="14"/>
      <c r="AB1279" s="5"/>
      <c r="AC1279" s="28"/>
      <c r="AD1279" s="5"/>
      <c r="AE1279" s="14"/>
      <c r="AF1279" s="5"/>
      <c r="AG1279" s="7"/>
    </row>
    <row r="1280" spans="1:33" s="54" customFormat="1">
      <c r="A1280" s="8" t="s">
        <v>4346</v>
      </c>
      <c r="B1280" s="8" t="s">
        <v>4347</v>
      </c>
      <c r="C1280" s="9" t="s">
        <v>235</v>
      </c>
      <c r="D1280" s="185" t="s">
        <v>4348</v>
      </c>
      <c r="E1280" s="188" t="s">
        <v>4349</v>
      </c>
      <c r="F1280" s="9" t="s">
        <v>83</v>
      </c>
      <c r="G1280" s="9" t="s">
        <v>147</v>
      </c>
      <c r="H1280" s="10">
        <v>0</v>
      </c>
      <c r="I1280" s="11">
        <v>10</v>
      </c>
      <c r="J1280" s="24">
        <v>0</v>
      </c>
      <c r="K1280" s="12"/>
      <c r="L1280" s="14">
        <v>0</v>
      </c>
      <c r="M1280" s="14"/>
      <c r="N1280" s="21">
        <v>0</v>
      </c>
      <c r="O1280" s="14"/>
      <c r="P1280" s="21">
        <v>36662</v>
      </c>
      <c r="Q1280" s="14"/>
      <c r="R1280" s="21">
        <v>20164</v>
      </c>
      <c r="S1280" s="14"/>
      <c r="T1280" s="21">
        <v>161322</v>
      </c>
      <c r="U1280" s="14"/>
      <c r="V1280" s="22">
        <v>218148</v>
      </c>
      <c r="W1280" s="14"/>
      <c r="X1280" s="5" t="str">
        <f t="shared" si="19"/>
        <v>No</v>
      </c>
      <c r="Y1280" s="14"/>
      <c r="Z1280" s="5"/>
      <c r="AA1280" s="14"/>
      <c r="AB1280" s="5"/>
      <c r="AC1280" s="28"/>
      <c r="AD1280" s="5"/>
      <c r="AE1280" s="14"/>
      <c r="AF1280" s="5"/>
      <c r="AG1280" s="7"/>
    </row>
    <row r="1281" spans="1:33" s="54" customFormat="1">
      <c r="A1281" s="8" t="s">
        <v>5995</v>
      </c>
      <c r="B1281" s="8" t="s">
        <v>6460</v>
      </c>
      <c r="C1281" s="9" t="s">
        <v>132</v>
      </c>
      <c r="D1281" s="185" t="s">
        <v>5483</v>
      </c>
      <c r="E1281" s="188" t="s">
        <v>5484</v>
      </c>
      <c r="F1281" s="9" t="s">
        <v>157</v>
      </c>
      <c r="G1281" s="9" t="s">
        <v>147</v>
      </c>
      <c r="H1281" s="10">
        <v>0</v>
      </c>
      <c r="I1281" s="11">
        <v>10</v>
      </c>
      <c r="J1281" s="24">
        <v>0</v>
      </c>
      <c r="K1281" s="12"/>
      <c r="L1281" s="14">
        <v>0</v>
      </c>
      <c r="M1281" s="14"/>
      <c r="N1281" s="21">
        <v>0</v>
      </c>
      <c r="O1281" s="14"/>
      <c r="P1281" s="21">
        <v>6997</v>
      </c>
      <c r="Q1281" s="14"/>
      <c r="R1281" s="21">
        <v>0</v>
      </c>
      <c r="S1281" s="14"/>
      <c r="T1281" s="21">
        <v>27989</v>
      </c>
      <c r="U1281" s="14"/>
      <c r="V1281" s="22">
        <v>34986</v>
      </c>
      <c r="W1281" s="14"/>
      <c r="X1281" s="5" t="str">
        <f t="shared" si="19"/>
        <v>No</v>
      </c>
      <c r="Y1281" s="14"/>
      <c r="Z1281" s="5"/>
      <c r="AA1281" s="14"/>
      <c r="AB1281" s="5"/>
      <c r="AC1281" s="28"/>
      <c r="AD1281" s="5"/>
      <c r="AE1281" s="14"/>
      <c r="AF1281" s="5"/>
      <c r="AG1281" s="7"/>
    </row>
    <row r="1282" spans="1:33" s="54" customFormat="1">
      <c r="A1282" s="8" t="s">
        <v>6596</v>
      </c>
      <c r="B1282" s="8" t="s">
        <v>2028</v>
      </c>
      <c r="C1282" s="9" t="s">
        <v>69</v>
      </c>
      <c r="D1282" s="185" t="s">
        <v>2029</v>
      </c>
      <c r="E1282" s="188" t="s">
        <v>2030</v>
      </c>
      <c r="F1282" s="9" t="s">
        <v>157</v>
      </c>
      <c r="G1282" s="9" t="s">
        <v>147</v>
      </c>
      <c r="H1282" s="10">
        <v>0</v>
      </c>
      <c r="I1282" s="11">
        <v>9</v>
      </c>
      <c r="J1282" s="24">
        <v>0</v>
      </c>
      <c r="K1282" s="12"/>
      <c r="L1282" s="14">
        <v>21083</v>
      </c>
      <c r="M1282" s="14"/>
      <c r="N1282" s="21">
        <v>0</v>
      </c>
      <c r="O1282" s="14"/>
      <c r="P1282" s="21">
        <v>0</v>
      </c>
      <c r="Q1282" s="14"/>
      <c r="R1282" s="21">
        <v>0</v>
      </c>
      <c r="S1282" s="14"/>
      <c r="T1282" s="21">
        <v>50400</v>
      </c>
      <c r="U1282" s="14"/>
      <c r="V1282" s="22">
        <v>71483</v>
      </c>
      <c r="W1282" s="14"/>
      <c r="X1282" s="5" t="str">
        <f t="shared" si="19"/>
        <v>No</v>
      </c>
      <c r="Y1282" s="14"/>
      <c r="Z1282" s="5"/>
      <c r="AA1282" s="14"/>
      <c r="AB1282" s="5"/>
      <c r="AC1282" s="28"/>
      <c r="AD1282" s="5"/>
      <c r="AE1282" s="14"/>
      <c r="AF1282" s="5"/>
      <c r="AG1282" s="7"/>
    </row>
    <row r="1283" spans="1:33" s="54" customFormat="1">
      <c r="A1283" s="8" t="s">
        <v>6251</v>
      </c>
      <c r="B1283" s="8" t="s">
        <v>6085</v>
      </c>
      <c r="C1283" s="9" t="s">
        <v>129</v>
      </c>
      <c r="D1283" s="185" t="s">
        <v>844</v>
      </c>
      <c r="E1283" s="188" t="s">
        <v>845</v>
      </c>
      <c r="F1283" s="9" t="s">
        <v>83</v>
      </c>
      <c r="G1283" s="9" t="s">
        <v>147</v>
      </c>
      <c r="H1283" s="10">
        <v>0</v>
      </c>
      <c r="I1283" s="11">
        <v>9</v>
      </c>
      <c r="J1283" s="24">
        <v>0</v>
      </c>
      <c r="K1283" s="12"/>
      <c r="L1283" s="14">
        <v>0</v>
      </c>
      <c r="M1283" s="14"/>
      <c r="N1283" s="21">
        <v>0</v>
      </c>
      <c r="O1283" s="14"/>
      <c r="P1283" s="21">
        <v>18848</v>
      </c>
      <c r="Q1283" s="14"/>
      <c r="R1283" s="21">
        <v>18848</v>
      </c>
      <c r="S1283" s="14"/>
      <c r="T1283" s="21">
        <v>150785</v>
      </c>
      <c r="U1283" s="14"/>
      <c r="V1283" s="22">
        <v>188481</v>
      </c>
      <c r="W1283" s="14"/>
      <c r="X1283" s="5" t="str">
        <f t="shared" ref="X1283:X1346" si="20">IF(W1283&amp;U1283&amp;S1283&amp;Q1283&amp;O1283&amp;M1283&amp;K1283&lt;&gt;"","Yes","No")</f>
        <v>No</v>
      </c>
      <c r="Y1283" s="14"/>
      <c r="Z1283" s="5"/>
      <c r="AA1283" s="14"/>
      <c r="AB1283" s="5"/>
      <c r="AC1283" s="28"/>
      <c r="AD1283" s="5"/>
      <c r="AE1283" s="14"/>
      <c r="AF1283" s="5"/>
      <c r="AG1283" s="7"/>
    </row>
    <row r="1284" spans="1:33" s="54" customFormat="1">
      <c r="A1284" s="8" t="s">
        <v>3343</v>
      </c>
      <c r="B1284" s="8" t="s">
        <v>3344</v>
      </c>
      <c r="C1284" s="9" t="s">
        <v>555</v>
      </c>
      <c r="D1284" s="185" t="s">
        <v>3345</v>
      </c>
      <c r="E1284" s="188" t="s">
        <v>3346</v>
      </c>
      <c r="F1284" s="9" t="s">
        <v>83</v>
      </c>
      <c r="G1284" s="9" t="s">
        <v>147</v>
      </c>
      <c r="H1284" s="10">
        <v>0</v>
      </c>
      <c r="I1284" s="11">
        <v>9</v>
      </c>
      <c r="J1284" s="24">
        <v>0</v>
      </c>
      <c r="K1284" s="12"/>
      <c r="L1284" s="14">
        <v>0</v>
      </c>
      <c r="M1284" s="14"/>
      <c r="N1284" s="21">
        <v>0</v>
      </c>
      <c r="O1284" s="14"/>
      <c r="P1284" s="21">
        <v>0</v>
      </c>
      <c r="Q1284" s="14"/>
      <c r="R1284" s="21">
        <v>0</v>
      </c>
      <c r="S1284" s="14"/>
      <c r="T1284" s="21">
        <v>0</v>
      </c>
      <c r="U1284" s="14"/>
      <c r="V1284" s="22">
        <v>0</v>
      </c>
      <c r="W1284" s="14"/>
      <c r="X1284" s="5" t="str">
        <f t="shared" si="20"/>
        <v>No</v>
      </c>
      <c r="Y1284" s="14"/>
      <c r="Z1284" s="5"/>
      <c r="AA1284" s="14"/>
      <c r="AB1284" s="5"/>
      <c r="AC1284" s="28"/>
      <c r="AD1284" s="5"/>
      <c r="AE1284" s="14"/>
      <c r="AF1284" s="5"/>
      <c r="AG1284" s="7"/>
    </row>
    <row r="1285" spans="1:33" s="54" customFormat="1">
      <c r="A1285" s="8" t="s">
        <v>4336</v>
      </c>
      <c r="B1285" s="8" t="s">
        <v>6463</v>
      </c>
      <c r="C1285" s="9" t="s">
        <v>235</v>
      </c>
      <c r="D1285" s="185" t="s">
        <v>4337</v>
      </c>
      <c r="E1285" s="188" t="s">
        <v>4338</v>
      </c>
      <c r="F1285" s="9" t="s">
        <v>83</v>
      </c>
      <c r="G1285" s="9" t="s">
        <v>147</v>
      </c>
      <c r="H1285" s="10">
        <v>0</v>
      </c>
      <c r="I1285" s="11">
        <v>9</v>
      </c>
      <c r="J1285" s="24">
        <v>0</v>
      </c>
      <c r="K1285" s="12"/>
      <c r="L1285" s="14">
        <v>0</v>
      </c>
      <c r="M1285" s="14"/>
      <c r="N1285" s="21">
        <v>0</v>
      </c>
      <c r="O1285" s="14"/>
      <c r="P1285" s="21">
        <v>23766</v>
      </c>
      <c r="Q1285" s="14"/>
      <c r="R1285" s="21">
        <v>11883</v>
      </c>
      <c r="S1285" s="14"/>
      <c r="T1285" s="21">
        <v>202011</v>
      </c>
      <c r="U1285" s="14"/>
      <c r="V1285" s="22">
        <v>237660</v>
      </c>
      <c r="W1285" s="14"/>
      <c r="X1285" s="5" t="str">
        <f t="shared" si="20"/>
        <v>No</v>
      </c>
      <c r="Y1285" s="14"/>
      <c r="Z1285" s="5"/>
      <c r="AA1285" s="14"/>
      <c r="AB1285" s="5"/>
      <c r="AC1285" s="28"/>
      <c r="AD1285" s="5"/>
      <c r="AE1285" s="14"/>
      <c r="AF1285" s="5"/>
      <c r="AG1285" s="7"/>
    </row>
    <row r="1286" spans="1:33" s="54" customFormat="1">
      <c r="A1286" s="8" t="s">
        <v>1344</v>
      </c>
      <c r="B1286" s="8" t="s">
        <v>1345</v>
      </c>
      <c r="C1286" s="9" t="s">
        <v>39</v>
      </c>
      <c r="D1286" s="185" t="s">
        <v>1346</v>
      </c>
      <c r="E1286" s="188">
        <v>99340</v>
      </c>
      <c r="F1286" s="9" t="s">
        <v>36</v>
      </c>
      <c r="G1286" s="9" t="s">
        <v>5756</v>
      </c>
      <c r="H1286" s="10">
        <v>0</v>
      </c>
      <c r="I1286" s="11">
        <v>9</v>
      </c>
      <c r="J1286" s="24">
        <v>0</v>
      </c>
      <c r="K1286" s="12"/>
      <c r="L1286" s="14">
        <v>0</v>
      </c>
      <c r="M1286" s="14"/>
      <c r="N1286" s="21">
        <v>0</v>
      </c>
      <c r="O1286" s="14"/>
      <c r="P1286" s="21">
        <v>0</v>
      </c>
      <c r="Q1286" s="14"/>
      <c r="R1286" s="21">
        <v>0</v>
      </c>
      <c r="S1286" s="14"/>
      <c r="T1286" s="21">
        <v>0</v>
      </c>
      <c r="U1286" s="14"/>
      <c r="V1286" s="22">
        <v>0</v>
      </c>
      <c r="W1286" s="14"/>
      <c r="X1286" s="5" t="str">
        <f t="shared" si="20"/>
        <v>No</v>
      </c>
      <c r="Y1286" s="14"/>
      <c r="Z1286" s="5"/>
      <c r="AA1286" s="14"/>
      <c r="AB1286" s="5"/>
      <c r="AC1286" s="28"/>
      <c r="AD1286" s="5"/>
      <c r="AE1286" s="14"/>
      <c r="AF1286" s="5"/>
      <c r="AG1286" s="7"/>
    </row>
    <row r="1287" spans="1:33" s="54" customFormat="1">
      <c r="A1287" s="8" t="s">
        <v>345</v>
      </c>
      <c r="B1287" s="8" t="s">
        <v>346</v>
      </c>
      <c r="C1287" s="9" t="s">
        <v>73</v>
      </c>
      <c r="D1287" s="185" t="s">
        <v>347</v>
      </c>
      <c r="E1287" s="188" t="s">
        <v>348</v>
      </c>
      <c r="F1287" s="9" t="s">
        <v>83</v>
      </c>
      <c r="G1287" s="9" t="s">
        <v>147</v>
      </c>
      <c r="H1287" s="10">
        <v>0</v>
      </c>
      <c r="I1287" s="11">
        <v>9</v>
      </c>
      <c r="J1287" s="24">
        <v>0</v>
      </c>
      <c r="K1287" s="12"/>
      <c r="L1287" s="14">
        <v>0</v>
      </c>
      <c r="M1287" s="14"/>
      <c r="N1287" s="21">
        <v>0</v>
      </c>
      <c r="O1287" s="14"/>
      <c r="P1287" s="21">
        <v>21714</v>
      </c>
      <c r="Q1287" s="14"/>
      <c r="R1287" s="21">
        <v>0</v>
      </c>
      <c r="S1287" s="14"/>
      <c r="T1287" s="21">
        <v>86854</v>
      </c>
      <c r="U1287" s="14"/>
      <c r="V1287" s="22">
        <v>108568</v>
      </c>
      <c r="W1287" s="14"/>
      <c r="X1287" s="5" t="str">
        <f t="shared" si="20"/>
        <v>No</v>
      </c>
      <c r="Y1287" s="14"/>
      <c r="Z1287" s="5"/>
      <c r="AA1287" s="14"/>
      <c r="AB1287" s="5"/>
      <c r="AC1287" s="28"/>
      <c r="AD1287" s="5"/>
      <c r="AE1287" s="14"/>
      <c r="AF1287" s="5"/>
      <c r="AG1287" s="7"/>
    </row>
    <row r="1288" spans="1:33" s="54" customFormat="1">
      <c r="A1288" s="8" t="s">
        <v>3029</v>
      </c>
      <c r="B1288" s="8" t="s">
        <v>6458</v>
      </c>
      <c r="C1288" s="9" t="s">
        <v>233</v>
      </c>
      <c r="D1288" s="185" t="s">
        <v>3030</v>
      </c>
      <c r="E1288" s="188" t="s">
        <v>3031</v>
      </c>
      <c r="F1288" s="9" t="s">
        <v>88</v>
      </c>
      <c r="G1288" s="9" t="s">
        <v>147</v>
      </c>
      <c r="H1288" s="10">
        <v>0</v>
      </c>
      <c r="I1288" s="11">
        <v>9</v>
      </c>
      <c r="J1288" s="24">
        <v>0</v>
      </c>
      <c r="K1288" s="12"/>
      <c r="L1288" s="14">
        <v>0</v>
      </c>
      <c r="M1288" s="14"/>
      <c r="N1288" s="21">
        <v>0</v>
      </c>
      <c r="O1288" s="14"/>
      <c r="P1288" s="21">
        <v>0</v>
      </c>
      <c r="Q1288" s="14"/>
      <c r="R1288" s="21">
        <v>33025</v>
      </c>
      <c r="S1288" s="14"/>
      <c r="T1288" s="21">
        <v>132100</v>
      </c>
      <c r="U1288" s="14"/>
      <c r="V1288" s="22">
        <v>165125</v>
      </c>
      <c r="W1288" s="14"/>
      <c r="X1288" s="5" t="str">
        <f t="shared" si="20"/>
        <v>No</v>
      </c>
      <c r="Y1288" s="14"/>
      <c r="Z1288" s="5"/>
      <c r="AA1288" s="14"/>
      <c r="AB1288" s="5"/>
      <c r="AC1288" s="28"/>
      <c r="AD1288" s="5"/>
      <c r="AE1288" s="14"/>
      <c r="AF1288" s="5"/>
      <c r="AG1288" s="7"/>
    </row>
    <row r="1289" spans="1:33" s="54" customFormat="1">
      <c r="A1289" s="8" t="s">
        <v>1891</v>
      </c>
      <c r="B1289" s="8" t="s">
        <v>1892</v>
      </c>
      <c r="C1289" s="9" t="s">
        <v>265</v>
      </c>
      <c r="D1289" s="185" t="s">
        <v>1893</v>
      </c>
      <c r="E1289" s="188" t="s">
        <v>1894</v>
      </c>
      <c r="F1289" s="9" t="s">
        <v>88</v>
      </c>
      <c r="G1289" s="9" t="s">
        <v>147</v>
      </c>
      <c r="H1289" s="10">
        <v>0</v>
      </c>
      <c r="I1289" s="11">
        <v>9</v>
      </c>
      <c r="J1289" s="24">
        <v>0</v>
      </c>
      <c r="K1289" s="12"/>
      <c r="L1289" s="14">
        <v>0</v>
      </c>
      <c r="M1289" s="14"/>
      <c r="N1289" s="21">
        <v>0</v>
      </c>
      <c r="O1289" s="14"/>
      <c r="P1289" s="21">
        <v>60477</v>
      </c>
      <c r="Q1289" s="14"/>
      <c r="R1289" s="21">
        <v>241910</v>
      </c>
      <c r="S1289" s="14"/>
      <c r="T1289" s="21">
        <v>0</v>
      </c>
      <c r="U1289" s="14"/>
      <c r="V1289" s="22">
        <v>302387</v>
      </c>
      <c r="W1289" s="14"/>
      <c r="X1289" s="5" t="str">
        <f t="shared" si="20"/>
        <v>No</v>
      </c>
      <c r="Y1289" s="14"/>
      <c r="Z1289" s="5"/>
      <c r="AA1289" s="14"/>
      <c r="AB1289" s="5"/>
      <c r="AC1289" s="28"/>
      <c r="AD1289" s="5"/>
      <c r="AE1289" s="14"/>
      <c r="AF1289" s="5"/>
      <c r="AG1289" s="7"/>
    </row>
    <row r="1290" spans="1:33" s="54" customFormat="1">
      <c r="A1290" s="8" t="s">
        <v>2477</v>
      </c>
      <c r="B1290" s="8" t="s">
        <v>2478</v>
      </c>
      <c r="C1290" s="9" t="s">
        <v>46</v>
      </c>
      <c r="D1290" s="185" t="s">
        <v>2479</v>
      </c>
      <c r="E1290" s="188" t="s">
        <v>2480</v>
      </c>
      <c r="F1290" s="9" t="s">
        <v>88</v>
      </c>
      <c r="G1290" s="9" t="s">
        <v>147</v>
      </c>
      <c r="H1290" s="10">
        <v>0</v>
      </c>
      <c r="I1290" s="11">
        <v>9</v>
      </c>
      <c r="J1290" s="24">
        <v>0</v>
      </c>
      <c r="K1290" s="12"/>
      <c r="L1290" s="14">
        <v>0</v>
      </c>
      <c r="M1290" s="14"/>
      <c r="N1290" s="21">
        <v>0</v>
      </c>
      <c r="O1290" s="14"/>
      <c r="P1290" s="21">
        <v>16019</v>
      </c>
      <c r="Q1290" s="14"/>
      <c r="R1290" s="21">
        <v>0</v>
      </c>
      <c r="S1290" s="14"/>
      <c r="T1290" s="21">
        <v>64074</v>
      </c>
      <c r="U1290" s="14"/>
      <c r="V1290" s="22">
        <v>80093</v>
      </c>
      <c r="W1290" s="14"/>
      <c r="X1290" s="5" t="str">
        <f t="shared" si="20"/>
        <v>No</v>
      </c>
      <c r="Y1290" s="14"/>
      <c r="Z1290" s="5"/>
      <c r="AA1290" s="14"/>
      <c r="AB1290" s="5"/>
      <c r="AC1290" s="28"/>
      <c r="AD1290" s="5"/>
      <c r="AE1290" s="14"/>
      <c r="AF1290" s="5"/>
      <c r="AG1290" s="7"/>
    </row>
    <row r="1291" spans="1:33" s="54" customFormat="1">
      <c r="A1291" s="8" t="s">
        <v>5647</v>
      </c>
      <c r="B1291" s="8" t="s">
        <v>5648</v>
      </c>
      <c r="C1291" s="9" t="s">
        <v>254</v>
      </c>
      <c r="D1291" s="185" t="s">
        <v>5649</v>
      </c>
      <c r="E1291" s="188" t="s">
        <v>5650</v>
      </c>
      <c r="F1291" s="9" t="s">
        <v>83</v>
      </c>
      <c r="G1291" s="9" t="s">
        <v>147</v>
      </c>
      <c r="H1291" s="10">
        <v>0</v>
      </c>
      <c r="I1291" s="11">
        <v>9</v>
      </c>
      <c r="J1291" s="24">
        <v>0</v>
      </c>
      <c r="K1291" s="12"/>
      <c r="L1291" s="14">
        <v>0</v>
      </c>
      <c r="M1291" s="14"/>
      <c r="N1291" s="21">
        <v>0</v>
      </c>
      <c r="O1291" s="14"/>
      <c r="P1291" s="21">
        <v>0</v>
      </c>
      <c r="Q1291" s="14"/>
      <c r="R1291" s="21">
        <v>0</v>
      </c>
      <c r="S1291" s="14"/>
      <c r="T1291" s="21">
        <v>0</v>
      </c>
      <c r="U1291" s="14"/>
      <c r="V1291" s="22">
        <v>0</v>
      </c>
      <c r="W1291" s="14"/>
      <c r="X1291" s="5" t="str">
        <f t="shared" si="20"/>
        <v>No</v>
      </c>
      <c r="Y1291" s="14"/>
      <c r="Z1291" s="5"/>
      <c r="AA1291" s="14"/>
      <c r="AB1291" s="5"/>
      <c r="AC1291" s="28"/>
      <c r="AD1291" s="5"/>
      <c r="AE1291" s="14"/>
      <c r="AF1291" s="5"/>
      <c r="AG1291" s="7"/>
    </row>
    <row r="1292" spans="1:33" s="54" customFormat="1">
      <c r="A1292" s="8" t="s">
        <v>5421</v>
      </c>
      <c r="B1292" s="8" t="s">
        <v>131</v>
      </c>
      <c r="C1292" s="9" t="s">
        <v>58</v>
      </c>
      <c r="D1292" s="185" t="s">
        <v>5422</v>
      </c>
      <c r="E1292" s="188" t="s">
        <v>5423</v>
      </c>
      <c r="F1292" s="9" t="s">
        <v>83</v>
      </c>
      <c r="G1292" s="9" t="s">
        <v>147</v>
      </c>
      <c r="H1292" s="10">
        <v>0</v>
      </c>
      <c r="I1292" s="11">
        <v>9</v>
      </c>
      <c r="J1292" s="24">
        <v>0</v>
      </c>
      <c r="K1292" s="12"/>
      <c r="L1292" s="14">
        <v>0</v>
      </c>
      <c r="M1292" s="14"/>
      <c r="N1292" s="21">
        <v>0</v>
      </c>
      <c r="O1292" s="14"/>
      <c r="P1292" s="21">
        <v>34346</v>
      </c>
      <c r="Q1292" s="14"/>
      <c r="R1292" s="21">
        <v>0</v>
      </c>
      <c r="S1292" s="14"/>
      <c r="T1292" s="21">
        <v>137382</v>
      </c>
      <c r="U1292" s="14"/>
      <c r="V1292" s="22">
        <v>171728</v>
      </c>
      <c r="W1292" s="14"/>
      <c r="X1292" s="5" t="str">
        <f t="shared" si="20"/>
        <v>No</v>
      </c>
      <c r="Y1292" s="14"/>
      <c r="Z1292" s="5"/>
      <c r="AA1292" s="14"/>
      <c r="AB1292" s="5"/>
      <c r="AC1292" s="28"/>
      <c r="AD1292" s="5"/>
      <c r="AE1292" s="14"/>
      <c r="AF1292" s="5"/>
      <c r="AG1292" s="7"/>
    </row>
    <row r="1293" spans="1:33" s="54" customFormat="1">
      <c r="A1293" s="8" t="s">
        <v>179</v>
      </c>
      <c r="B1293" s="8" t="s">
        <v>180</v>
      </c>
      <c r="C1293" s="9" t="s">
        <v>91</v>
      </c>
      <c r="D1293" s="185">
        <v>9238</v>
      </c>
      <c r="E1293" s="188">
        <v>90238</v>
      </c>
      <c r="F1293" s="9" t="s">
        <v>83</v>
      </c>
      <c r="G1293" s="9" t="s">
        <v>5756</v>
      </c>
      <c r="H1293" s="10">
        <v>54372</v>
      </c>
      <c r="I1293" s="11">
        <v>9</v>
      </c>
      <c r="J1293" s="24">
        <v>0</v>
      </c>
      <c r="K1293" s="12"/>
      <c r="L1293" s="14">
        <v>0</v>
      </c>
      <c r="M1293" s="14"/>
      <c r="N1293" s="21">
        <v>0</v>
      </c>
      <c r="O1293" s="14"/>
      <c r="P1293" s="21">
        <v>46424</v>
      </c>
      <c r="Q1293" s="14"/>
      <c r="R1293" s="21">
        <v>470839</v>
      </c>
      <c r="S1293" s="14"/>
      <c r="T1293" s="21">
        <v>226948</v>
      </c>
      <c r="U1293" s="14"/>
      <c r="V1293" s="22">
        <v>744211</v>
      </c>
      <c r="W1293" s="14"/>
      <c r="X1293" s="5" t="str">
        <f t="shared" si="20"/>
        <v>No</v>
      </c>
      <c r="Y1293" s="14"/>
      <c r="Z1293" s="5"/>
      <c r="AA1293" s="14"/>
      <c r="AB1293" s="5"/>
      <c r="AC1293" s="28"/>
      <c r="AD1293" s="5"/>
      <c r="AE1293" s="14"/>
      <c r="AF1293" s="5"/>
      <c r="AG1293" s="7"/>
    </row>
    <row r="1294" spans="1:33" s="54" customFormat="1">
      <c r="A1294" s="8" t="s">
        <v>4780</v>
      </c>
      <c r="B1294" s="8" t="s">
        <v>3550</v>
      </c>
      <c r="C1294" s="9" t="s">
        <v>109</v>
      </c>
      <c r="D1294" s="185">
        <v>4020</v>
      </c>
      <c r="E1294" s="188">
        <v>40020</v>
      </c>
      <c r="F1294" s="9" t="s">
        <v>83</v>
      </c>
      <c r="G1294" s="9" t="s">
        <v>5756</v>
      </c>
      <c r="H1294" s="10">
        <v>70543</v>
      </c>
      <c r="I1294" s="11">
        <v>9</v>
      </c>
      <c r="J1294" s="24">
        <v>0</v>
      </c>
      <c r="K1294" s="12"/>
      <c r="L1294" s="14">
        <v>0</v>
      </c>
      <c r="M1294" s="14"/>
      <c r="N1294" s="21">
        <v>0</v>
      </c>
      <c r="O1294" s="14"/>
      <c r="P1294" s="21">
        <v>0</v>
      </c>
      <c r="Q1294" s="14"/>
      <c r="R1294" s="21">
        <v>0</v>
      </c>
      <c r="S1294" s="14"/>
      <c r="T1294" s="21">
        <v>0</v>
      </c>
      <c r="U1294" s="14"/>
      <c r="V1294" s="22">
        <v>0</v>
      </c>
      <c r="W1294" s="14"/>
      <c r="X1294" s="5" t="str">
        <f t="shared" si="20"/>
        <v>No</v>
      </c>
      <c r="Y1294" s="14"/>
      <c r="Z1294" s="5"/>
      <c r="AA1294" s="14"/>
      <c r="AB1294" s="5"/>
      <c r="AC1294" s="28"/>
      <c r="AD1294" s="5"/>
      <c r="AE1294" s="14"/>
      <c r="AF1294" s="5"/>
      <c r="AG1294" s="7"/>
    </row>
    <row r="1295" spans="1:33" s="54" customFormat="1">
      <c r="A1295" s="8" t="s">
        <v>6207</v>
      </c>
      <c r="B1295" s="8" t="s">
        <v>244</v>
      </c>
      <c r="C1295" s="9" t="s">
        <v>235</v>
      </c>
      <c r="D1295" s="185" t="s">
        <v>6208</v>
      </c>
      <c r="E1295" s="188" t="s">
        <v>6209</v>
      </c>
      <c r="F1295" s="9" t="s">
        <v>157</v>
      </c>
      <c r="G1295" s="9" t="s">
        <v>147</v>
      </c>
      <c r="H1295" s="10">
        <v>280648</v>
      </c>
      <c r="I1295" s="11">
        <v>9</v>
      </c>
      <c r="J1295" s="24">
        <v>0</v>
      </c>
      <c r="K1295" s="12"/>
      <c r="L1295" s="14">
        <v>0</v>
      </c>
      <c r="M1295" s="14"/>
      <c r="N1295" s="21">
        <v>0</v>
      </c>
      <c r="O1295" s="14"/>
      <c r="P1295" s="21">
        <v>17224</v>
      </c>
      <c r="Q1295" s="14"/>
      <c r="R1295" s="21">
        <v>17225</v>
      </c>
      <c r="S1295" s="14"/>
      <c r="T1295" s="21">
        <v>137795</v>
      </c>
      <c r="U1295" s="14"/>
      <c r="V1295" s="22">
        <v>172244</v>
      </c>
      <c r="W1295" s="14"/>
      <c r="X1295" s="5" t="str">
        <f t="shared" si="20"/>
        <v>No</v>
      </c>
      <c r="Y1295" s="14"/>
      <c r="Z1295" s="5"/>
      <c r="AA1295" s="14"/>
      <c r="AB1295" s="5"/>
      <c r="AC1295" s="28"/>
      <c r="AD1295" s="5"/>
      <c r="AE1295" s="14"/>
      <c r="AF1295" s="5"/>
      <c r="AG1295" s="7"/>
    </row>
    <row r="1296" spans="1:33" s="54" customFormat="1">
      <c r="A1296" s="8" t="s">
        <v>641</v>
      </c>
      <c r="B1296" s="8" t="s">
        <v>642</v>
      </c>
      <c r="C1296" s="9" t="s">
        <v>106</v>
      </c>
      <c r="D1296" s="185">
        <v>7040</v>
      </c>
      <c r="E1296" s="188">
        <v>70040</v>
      </c>
      <c r="F1296" s="9" t="s">
        <v>83</v>
      </c>
      <c r="G1296" s="9" t="s">
        <v>5756</v>
      </c>
      <c r="H1296" s="10">
        <v>82775</v>
      </c>
      <c r="I1296" s="11">
        <v>9</v>
      </c>
      <c r="J1296" s="24">
        <v>0</v>
      </c>
      <c r="K1296" s="12"/>
      <c r="L1296" s="14">
        <v>0</v>
      </c>
      <c r="M1296" s="14"/>
      <c r="N1296" s="21">
        <v>0</v>
      </c>
      <c r="O1296" s="14"/>
      <c r="P1296" s="21">
        <v>33256</v>
      </c>
      <c r="Q1296" s="14"/>
      <c r="R1296" s="21">
        <v>0</v>
      </c>
      <c r="S1296" s="14"/>
      <c r="T1296" s="21">
        <v>133023</v>
      </c>
      <c r="U1296" s="14"/>
      <c r="V1296" s="22">
        <v>166279</v>
      </c>
      <c r="W1296" s="14"/>
      <c r="X1296" s="5" t="str">
        <f t="shared" si="20"/>
        <v>No</v>
      </c>
      <c r="Y1296" s="14"/>
      <c r="Z1296" s="5"/>
      <c r="AA1296" s="14"/>
      <c r="AB1296" s="5"/>
      <c r="AC1296" s="28"/>
      <c r="AD1296" s="5"/>
      <c r="AE1296" s="14"/>
      <c r="AF1296" s="5"/>
      <c r="AG1296" s="7"/>
    </row>
    <row r="1297" spans="1:33" s="54" customFormat="1">
      <c r="A1297" s="8" t="s">
        <v>4926</v>
      </c>
      <c r="B1297" s="8" t="s">
        <v>4927</v>
      </c>
      <c r="C1297" s="9" t="s">
        <v>91</v>
      </c>
      <c r="D1297" s="185" t="s">
        <v>4928</v>
      </c>
      <c r="E1297" s="188" t="s">
        <v>4929</v>
      </c>
      <c r="F1297" s="9" t="s">
        <v>83</v>
      </c>
      <c r="G1297" s="9" t="s">
        <v>147</v>
      </c>
      <c r="H1297" s="10">
        <v>0</v>
      </c>
      <c r="I1297" s="11">
        <v>9</v>
      </c>
      <c r="J1297" s="24">
        <v>0</v>
      </c>
      <c r="K1297" s="12"/>
      <c r="L1297" s="14">
        <v>0</v>
      </c>
      <c r="M1297" s="14"/>
      <c r="N1297" s="21">
        <v>0</v>
      </c>
      <c r="O1297" s="14"/>
      <c r="P1297" s="21">
        <v>12642</v>
      </c>
      <c r="Q1297" s="14"/>
      <c r="R1297" s="21">
        <v>72118</v>
      </c>
      <c r="S1297" s="14"/>
      <c r="T1297" s="21">
        <v>0</v>
      </c>
      <c r="U1297" s="14"/>
      <c r="V1297" s="22">
        <v>84760</v>
      </c>
      <c r="W1297" s="14"/>
      <c r="X1297" s="5" t="str">
        <f t="shared" si="20"/>
        <v>No</v>
      </c>
      <c r="Y1297" s="14"/>
      <c r="Z1297" s="5"/>
      <c r="AA1297" s="14"/>
      <c r="AB1297" s="5"/>
      <c r="AC1297" s="28"/>
      <c r="AD1297" s="5"/>
      <c r="AE1297" s="14"/>
      <c r="AF1297" s="5"/>
      <c r="AG1297" s="7"/>
    </row>
    <row r="1298" spans="1:33" s="54" customFormat="1">
      <c r="A1298" s="8" t="s">
        <v>1033</v>
      </c>
      <c r="B1298" s="8" t="s">
        <v>1034</v>
      </c>
      <c r="C1298" s="9" t="s">
        <v>120</v>
      </c>
      <c r="D1298" s="185">
        <v>6093</v>
      </c>
      <c r="E1298" s="188">
        <v>60093</v>
      </c>
      <c r="F1298" s="9" t="s">
        <v>88</v>
      </c>
      <c r="G1298" s="9" t="s">
        <v>5756</v>
      </c>
      <c r="H1298" s="10">
        <v>78162</v>
      </c>
      <c r="I1298" s="11">
        <v>9</v>
      </c>
      <c r="J1298" s="24">
        <v>0</v>
      </c>
      <c r="K1298" s="12"/>
      <c r="L1298" s="14">
        <v>0</v>
      </c>
      <c r="M1298" s="14"/>
      <c r="N1298" s="21">
        <v>0</v>
      </c>
      <c r="O1298" s="14"/>
      <c r="P1298" s="21">
        <v>14553</v>
      </c>
      <c r="Q1298" s="14"/>
      <c r="R1298" s="21">
        <v>0</v>
      </c>
      <c r="S1298" s="14"/>
      <c r="T1298" s="21">
        <v>58212</v>
      </c>
      <c r="U1298" s="14"/>
      <c r="V1298" s="22">
        <v>72765</v>
      </c>
      <c r="W1298" s="14"/>
      <c r="X1298" s="5" t="str">
        <f t="shared" si="20"/>
        <v>No</v>
      </c>
      <c r="Y1298" s="14"/>
      <c r="Z1298" s="5"/>
      <c r="AA1298" s="14"/>
      <c r="AB1298" s="5"/>
      <c r="AC1298" s="28"/>
      <c r="AD1298" s="5"/>
      <c r="AE1298" s="14"/>
      <c r="AF1298" s="5"/>
      <c r="AG1298" s="7"/>
    </row>
    <row r="1299" spans="1:33" s="54" customFormat="1">
      <c r="A1299" s="8" t="s">
        <v>2580</v>
      </c>
      <c r="B1299" s="8" t="s">
        <v>1798</v>
      </c>
      <c r="C1299" s="9" t="s">
        <v>466</v>
      </c>
      <c r="D1299" s="185" t="s">
        <v>2581</v>
      </c>
      <c r="E1299" s="188" t="s">
        <v>2582</v>
      </c>
      <c r="F1299" s="9" t="s">
        <v>83</v>
      </c>
      <c r="G1299" s="9" t="s">
        <v>147</v>
      </c>
      <c r="H1299" s="10">
        <v>0</v>
      </c>
      <c r="I1299" s="11">
        <v>9</v>
      </c>
      <c r="J1299" s="24">
        <v>0</v>
      </c>
      <c r="K1299" s="12"/>
      <c r="L1299" s="14">
        <v>0</v>
      </c>
      <c r="M1299" s="14"/>
      <c r="N1299" s="21">
        <v>0</v>
      </c>
      <c r="O1299" s="14"/>
      <c r="P1299" s="21">
        <v>5815</v>
      </c>
      <c r="Q1299" s="14"/>
      <c r="R1299" s="21">
        <v>0</v>
      </c>
      <c r="S1299" s="14"/>
      <c r="T1299" s="21">
        <v>58152</v>
      </c>
      <c r="U1299" s="14"/>
      <c r="V1299" s="22">
        <v>63967</v>
      </c>
      <c r="W1299" s="14"/>
      <c r="X1299" s="5" t="str">
        <f t="shared" si="20"/>
        <v>No</v>
      </c>
      <c r="Y1299" s="14"/>
      <c r="Z1299" s="5"/>
      <c r="AA1299" s="14"/>
      <c r="AB1299" s="5"/>
      <c r="AC1299" s="28"/>
      <c r="AD1299" s="5"/>
      <c r="AE1299" s="14"/>
      <c r="AF1299" s="5"/>
      <c r="AG1299" s="7"/>
    </row>
    <row r="1300" spans="1:33" s="54" customFormat="1">
      <c r="A1300" s="8" t="s">
        <v>3468</v>
      </c>
      <c r="B1300" s="8" t="s">
        <v>3469</v>
      </c>
      <c r="C1300" s="9" t="s">
        <v>34</v>
      </c>
      <c r="D1300" s="185" t="s">
        <v>3470</v>
      </c>
      <c r="E1300" s="188" t="s">
        <v>3471</v>
      </c>
      <c r="F1300" s="9" t="s">
        <v>83</v>
      </c>
      <c r="G1300" s="9" t="s">
        <v>147</v>
      </c>
      <c r="H1300" s="10">
        <v>0</v>
      </c>
      <c r="I1300" s="11">
        <v>9</v>
      </c>
      <c r="J1300" s="24">
        <v>0</v>
      </c>
      <c r="K1300" s="12"/>
      <c r="L1300" s="14">
        <v>0</v>
      </c>
      <c r="M1300" s="14"/>
      <c r="N1300" s="21">
        <v>0</v>
      </c>
      <c r="O1300" s="14"/>
      <c r="P1300" s="21">
        <v>12093</v>
      </c>
      <c r="Q1300" s="14"/>
      <c r="R1300" s="21">
        <v>0</v>
      </c>
      <c r="S1300" s="14"/>
      <c r="T1300" s="21">
        <v>48373</v>
      </c>
      <c r="U1300" s="14"/>
      <c r="V1300" s="22">
        <v>60466</v>
      </c>
      <c r="W1300" s="14"/>
      <c r="X1300" s="5" t="str">
        <f t="shared" si="20"/>
        <v>No</v>
      </c>
      <c r="Y1300" s="14"/>
      <c r="Z1300" s="5"/>
      <c r="AA1300" s="14"/>
      <c r="AB1300" s="5"/>
      <c r="AC1300" s="28"/>
      <c r="AD1300" s="5"/>
      <c r="AE1300" s="14"/>
      <c r="AF1300" s="5"/>
      <c r="AG1300" s="7"/>
    </row>
    <row r="1301" spans="1:33" s="54" customFormat="1">
      <c r="A1301" s="8" t="s">
        <v>5613</v>
      </c>
      <c r="B1301" s="8" t="s">
        <v>5614</v>
      </c>
      <c r="C1301" s="9" t="s">
        <v>254</v>
      </c>
      <c r="D1301" s="185" t="s">
        <v>5615</v>
      </c>
      <c r="E1301" s="188" t="s">
        <v>5616</v>
      </c>
      <c r="F1301" s="9" t="s">
        <v>157</v>
      </c>
      <c r="G1301" s="9" t="s">
        <v>147</v>
      </c>
      <c r="H1301" s="10">
        <v>0</v>
      </c>
      <c r="I1301" s="11">
        <v>9</v>
      </c>
      <c r="J1301" s="24">
        <v>0</v>
      </c>
      <c r="K1301" s="12"/>
      <c r="L1301" s="14">
        <v>0</v>
      </c>
      <c r="M1301" s="14"/>
      <c r="N1301" s="21">
        <v>0</v>
      </c>
      <c r="O1301" s="14"/>
      <c r="P1301" s="21">
        <v>9103</v>
      </c>
      <c r="Q1301" s="14"/>
      <c r="R1301" s="21">
        <v>0</v>
      </c>
      <c r="S1301" s="14"/>
      <c r="T1301" s="21">
        <v>58727</v>
      </c>
      <c r="U1301" s="14"/>
      <c r="V1301" s="22">
        <v>67830</v>
      </c>
      <c r="W1301" s="14"/>
      <c r="X1301" s="5" t="str">
        <f t="shared" si="20"/>
        <v>No</v>
      </c>
      <c r="Y1301" s="14"/>
      <c r="Z1301" s="5"/>
      <c r="AA1301" s="14"/>
      <c r="AB1301" s="5"/>
      <c r="AC1301" s="28"/>
      <c r="AD1301" s="5"/>
      <c r="AE1301" s="14"/>
      <c r="AF1301" s="5"/>
      <c r="AG1301" s="7"/>
    </row>
    <row r="1302" spans="1:33" s="54" customFormat="1">
      <c r="A1302" s="8" t="s">
        <v>2377</v>
      </c>
      <c r="B1302" s="8" t="s">
        <v>2378</v>
      </c>
      <c r="C1302" s="9" t="s">
        <v>235</v>
      </c>
      <c r="D1302" s="185">
        <v>4010</v>
      </c>
      <c r="E1302" s="188">
        <v>40010</v>
      </c>
      <c r="F1302" s="9" t="s">
        <v>83</v>
      </c>
      <c r="G1302" s="9" t="s">
        <v>5756</v>
      </c>
      <c r="H1302" s="10">
        <v>169495</v>
      </c>
      <c r="I1302" s="11">
        <v>9</v>
      </c>
      <c r="J1302" s="24">
        <v>0</v>
      </c>
      <c r="K1302" s="12"/>
      <c r="L1302" s="14">
        <v>0</v>
      </c>
      <c r="M1302" s="14"/>
      <c r="N1302" s="21">
        <v>0</v>
      </c>
      <c r="O1302" s="14"/>
      <c r="P1302" s="21">
        <v>0</v>
      </c>
      <c r="Q1302" s="14"/>
      <c r="R1302" s="21">
        <v>0</v>
      </c>
      <c r="S1302" s="14"/>
      <c r="T1302" s="21">
        <v>0</v>
      </c>
      <c r="U1302" s="14"/>
      <c r="V1302" s="22">
        <v>0</v>
      </c>
      <c r="W1302" s="14"/>
      <c r="X1302" s="5" t="str">
        <f t="shared" si="20"/>
        <v>No</v>
      </c>
      <c r="Y1302" s="14"/>
      <c r="Z1302" s="5"/>
      <c r="AA1302" s="14"/>
      <c r="AB1302" s="5"/>
      <c r="AC1302" s="28"/>
      <c r="AD1302" s="5"/>
      <c r="AE1302" s="14"/>
      <c r="AF1302" s="5"/>
      <c r="AG1302" s="7"/>
    </row>
    <row r="1303" spans="1:33" s="54" customFormat="1">
      <c r="A1303" s="8" t="s">
        <v>6600</v>
      </c>
      <c r="B1303" s="8" t="s">
        <v>6601</v>
      </c>
      <c r="C1303" s="9" t="s">
        <v>278</v>
      </c>
      <c r="D1303" s="185" t="s">
        <v>6602</v>
      </c>
      <c r="E1303" s="188" t="s">
        <v>6603</v>
      </c>
      <c r="F1303" s="9" t="s">
        <v>157</v>
      </c>
      <c r="G1303" s="9" t="s">
        <v>147</v>
      </c>
      <c r="H1303" s="10">
        <v>0</v>
      </c>
      <c r="I1303" s="11">
        <v>9</v>
      </c>
      <c r="J1303" s="24">
        <v>0</v>
      </c>
      <c r="K1303" s="12"/>
      <c r="L1303" s="14">
        <v>0</v>
      </c>
      <c r="M1303" s="14"/>
      <c r="N1303" s="21">
        <v>0</v>
      </c>
      <c r="O1303" s="14"/>
      <c r="P1303" s="21">
        <v>0</v>
      </c>
      <c r="Q1303" s="14"/>
      <c r="R1303" s="21">
        <v>0</v>
      </c>
      <c r="S1303" s="14"/>
      <c r="T1303" s="21">
        <v>0</v>
      </c>
      <c r="U1303" s="14"/>
      <c r="V1303" s="22">
        <v>0</v>
      </c>
      <c r="W1303" s="14"/>
      <c r="X1303" s="5" t="str">
        <f t="shared" si="20"/>
        <v>No</v>
      </c>
      <c r="Y1303" s="14"/>
      <c r="Z1303" s="5"/>
      <c r="AA1303" s="14"/>
      <c r="AB1303" s="5"/>
      <c r="AC1303" s="28"/>
      <c r="AD1303" s="5"/>
      <c r="AE1303" s="14"/>
      <c r="AF1303" s="5"/>
      <c r="AG1303" s="7"/>
    </row>
    <row r="1304" spans="1:33" s="54" customFormat="1">
      <c r="A1304" s="8" t="s">
        <v>4386</v>
      </c>
      <c r="B1304" s="8" t="s">
        <v>136</v>
      </c>
      <c r="C1304" s="9" t="s">
        <v>235</v>
      </c>
      <c r="D1304" s="185" t="s">
        <v>4387</v>
      </c>
      <c r="E1304" s="188" t="s">
        <v>4388</v>
      </c>
      <c r="F1304" s="9" t="s">
        <v>83</v>
      </c>
      <c r="G1304" s="9" t="s">
        <v>147</v>
      </c>
      <c r="H1304" s="10">
        <v>0</v>
      </c>
      <c r="I1304" s="11">
        <v>9</v>
      </c>
      <c r="J1304" s="24">
        <v>0</v>
      </c>
      <c r="K1304" s="12"/>
      <c r="L1304" s="14">
        <v>0</v>
      </c>
      <c r="M1304" s="14"/>
      <c r="N1304" s="21">
        <v>0</v>
      </c>
      <c r="O1304" s="14"/>
      <c r="P1304" s="21">
        <v>26816</v>
      </c>
      <c r="Q1304" s="14"/>
      <c r="R1304" s="21">
        <v>22147</v>
      </c>
      <c r="S1304" s="14"/>
      <c r="T1304" s="21">
        <v>182654</v>
      </c>
      <c r="U1304" s="14"/>
      <c r="V1304" s="22">
        <v>231617</v>
      </c>
      <c r="W1304" s="14"/>
      <c r="X1304" s="5" t="str">
        <f t="shared" si="20"/>
        <v>No</v>
      </c>
      <c r="Y1304" s="14"/>
      <c r="Z1304" s="5"/>
      <c r="AA1304" s="14"/>
      <c r="AB1304" s="5"/>
      <c r="AC1304" s="28"/>
      <c r="AD1304" s="5"/>
      <c r="AE1304" s="14"/>
      <c r="AF1304" s="5"/>
      <c r="AG1304" s="7"/>
    </row>
    <row r="1305" spans="1:33" s="54" customFormat="1">
      <c r="A1305" s="8" t="s">
        <v>6231</v>
      </c>
      <c r="B1305" s="8" t="s">
        <v>6232</v>
      </c>
      <c r="C1305" s="9" t="s">
        <v>91</v>
      </c>
      <c r="D1305" s="185"/>
      <c r="E1305" s="188">
        <v>90285</v>
      </c>
      <c r="F1305" s="9" t="s">
        <v>83</v>
      </c>
      <c r="G1305" s="9" t="s">
        <v>5756</v>
      </c>
      <c r="H1305" s="10">
        <v>12150996</v>
      </c>
      <c r="I1305" s="11">
        <v>9</v>
      </c>
      <c r="J1305" s="24">
        <v>0</v>
      </c>
      <c r="K1305" s="12"/>
      <c r="L1305" s="14">
        <v>0</v>
      </c>
      <c r="M1305" s="14"/>
      <c r="N1305" s="21">
        <v>0</v>
      </c>
      <c r="O1305" s="14"/>
      <c r="P1305" s="21">
        <v>0</v>
      </c>
      <c r="Q1305" s="14"/>
      <c r="R1305" s="21">
        <v>0</v>
      </c>
      <c r="S1305" s="14"/>
      <c r="T1305" s="21">
        <v>0</v>
      </c>
      <c r="U1305" s="14"/>
      <c r="V1305" s="22">
        <v>0</v>
      </c>
      <c r="W1305" s="14"/>
      <c r="X1305" s="5" t="str">
        <f t="shared" si="20"/>
        <v>No</v>
      </c>
      <c r="Y1305" s="14"/>
      <c r="Z1305" s="5"/>
      <c r="AA1305" s="14"/>
      <c r="AB1305" s="5"/>
      <c r="AC1305" s="28"/>
      <c r="AD1305" s="5"/>
      <c r="AE1305" s="14"/>
      <c r="AF1305" s="5"/>
      <c r="AG1305" s="7"/>
    </row>
    <row r="1306" spans="1:33" s="54" customFormat="1">
      <c r="A1306" s="8" t="s">
        <v>4209</v>
      </c>
      <c r="B1306" s="8" t="s">
        <v>4210</v>
      </c>
      <c r="C1306" s="9" t="s">
        <v>154</v>
      </c>
      <c r="D1306" s="185" t="s">
        <v>4211</v>
      </c>
      <c r="E1306" s="188" t="s">
        <v>4212</v>
      </c>
      <c r="F1306" s="9" t="s">
        <v>83</v>
      </c>
      <c r="G1306" s="9" t="s">
        <v>147</v>
      </c>
      <c r="H1306" s="10">
        <v>0</v>
      </c>
      <c r="I1306" s="11">
        <v>9</v>
      </c>
      <c r="J1306" s="24">
        <v>0</v>
      </c>
      <c r="K1306" s="12"/>
      <c r="L1306" s="14">
        <v>0</v>
      </c>
      <c r="M1306" s="14"/>
      <c r="N1306" s="21">
        <v>0</v>
      </c>
      <c r="O1306" s="14"/>
      <c r="P1306" s="21">
        <v>0</v>
      </c>
      <c r="Q1306" s="14"/>
      <c r="R1306" s="21">
        <v>0</v>
      </c>
      <c r="S1306" s="14"/>
      <c r="T1306" s="21">
        <v>0</v>
      </c>
      <c r="U1306" s="14"/>
      <c r="V1306" s="22">
        <v>0</v>
      </c>
      <c r="W1306" s="14"/>
      <c r="X1306" s="5" t="str">
        <f t="shared" si="20"/>
        <v>No</v>
      </c>
      <c r="Y1306" s="14"/>
      <c r="Z1306" s="5"/>
      <c r="AA1306" s="14"/>
      <c r="AB1306" s="5"/>
      <c r="AC1306" s="28"/>
      <c r="AD1306" s="5"/>
      <c r="AE1306" s="14"/>
      <c r="AF1306" s="5"/>
      <c r="AG1306" s="7"/>
    </row>
    <row r="1307" spans="1:33" s="54" customFormat="1">
      <c r="A1307" s="8" t="s">
        <v>299</v>
      </c>
      <c r="B1307" s="8" t="s">
        <v>300</v>
      </c>
      <c r="C1307" s="9" t="s">
        <v>213</v>
      </c>
      <c r="D1307" s="185" t="s">
        <v>301</v>
      </c>
      <c r="E1307" s="188" t="s">
        <v>302</v>
      </c>
      <c r="F1307" s="9" t="s">
        <v>83</v>
      </c>
      <c r="G1307" s="9" t="s">
        <v>147</v>
      </c>
      <c r="H1307" s="10">
        <v>0</v>
      </c>
      <c r="I1307" s="11">
        <v>9</v>
      </c>
      <c r="J1307" s="24">
        <v>0</v>
      </c>
      <c r="K1307" s="12"/>
      <c r="L1307" s="14">
        <v>0</v>
      </c>
      <c r="M1307" s="14"/>
      <c r="N1307" s="21">
        <v>0</v>
      </c>
      <c r="O1307" s="14"/>
      <c r="P1307" s="21">
        <v>0</v>
      </c>
      <c r="Q1307" s="14"/>
      <c r="R1307" s="21">
        <v>46850</v>
      </c>
      <c r="S1307" s="14"/>
      <c r="T1307" s="21">
        <v>187403</v>
      </c>
      <c r="U1307" s="14"/>
      <c r="V1307" s="22">
        <v>234253</v>
      </c>
      <c r="W1307" s="14"/>
      <c r="X1307" s="5" t="str">
        <f t="shared" si="20"/>
        <v>No</v>
      </c>
      <c r="Y1307" s="14"/>
      <c r="Z1307" s="5"/>
      <c r="AA1307" s="14"/>
      <c r="AB1307" s="5"/>
      <c r="AC1307" s="28"/>
      <c r="AD1307" s="5"/>
      <c r="AE1307" s="14"/>
      <c r="AF1307" s="5"/>
      <c r="AG1307" s="7"/>
    </row>
    <row r="1308" spans="1:33" s="54" customFormat="1">
      <c r="A1308" s="8" t="s">
        <v>5273</v>
      </c>
      <c r="B1308" s="8" t="s">
        <v>6457</v>
      </c>
      <c r="C1308" s="9" t="s">
        <v>168</v>
      </c>
      <c r="D1308" s="185" t="s">
        <v>5274</v>
      </c>
      <c r="E1308" s="188" t="s">
        <v>5275</v>
      </c>
      <c r="F1308" s="9" t="s">
        <v>83</v>
      </c>
      <c r="G1308" s="9" t="s">
        <v>147</v>
      </c>
      <c r="H1308" s="10">
        <v>0</v>
      </c>
      <c r="I1308" s="11">
        <v>9</v>
      </c>
      <c r="J1308" s="24">
        <v>0</v>
      </c>
      <c r="K1308" s="12"/>
      <c r="L1308" s="14">
        <v>0</v>
      </c>
      <c r="M1308" s="14"/>
      <c r="N1308" s="21">
        <v>0</v>
      </c>
      <c r="O1308" s="14"/>
      <c r="P1308" s="21">
        <v>0</v>
      </c>
      <c r="Q1308" s="14"/>
      <c r="R1308" s="21">
        <v>5689</v>
      </c>
      <c r="S1308" s="14"/>
      <c r="T1308" s="21">
        <v>49710</v>
      </c>
      <c r="U1308" s="14"/>
      <c r="V1308" s="22">
        <v>55399</v>
      </c>
      <c r="W1308" s="14"/>
      <c r="X1308" s="5" t="str">
        <f t="shared" si="20"/>
        <v>No</v>
      </c>
      <c r="Y1308" s="14"/>
      <c r="Z1308" s="5"/>
      <c r="AA1308" s="14"/>
      <c r="AB1308" s="5"/>
      <c r="AC1308" s="28"/>
      <c r="AD1308" s="5"/>
      <c r="AE1308" s="14"/>
      <c r="AF1308" s="5"/>
      <c r="AG1308" s="7"/>
    </row>
    <row r="1309" spans="1:33" s="54" customFormat="1">
      <c r="A1309" s="8" t="s">
        <v>3213</v>
      </c>
      <c r="B1309" s="8" t="s">
        <v>3214</v>
      </c>
      <c r="C1309" s="9" t="s">
        <v>50</v>
      </c>
      <c r="D1309" s="185" t="s">
        <v>3215</v>
      </c>
      <c r="E1309" s="188" t="s">
        <v>3216</v>
      </c>
      <c r="F1309" s="9" t="s">
        <v>83</v>
      </c>
      <c r="G1309" s="9" t="s">
        <v>147</v>
      </c>
      <c r="H1309" s="10">
        <v>0</v>
      </c>
      <c r="I1309" s="11">
        <v>9</v>
      </c>
      <c r="J1309" s="24">
        <v>0</v>
      </c>
      <c r="K1309" s="12"/>
      <c r="L1309" s="14">
        <v>0</v>
      </c>
      <c r="M1309" s="14"/>
      <c r="N1309" s="21">
        <v>0</v>
      </c>
      <c r="O1309" s="14"/>
      <c r="P1309" s="21">
        <v>63</v>
      </c>
      <c r="Q1309" s="14"/>
      <c r="R1309" s="21">
        <v>0</v>
      </c>
      <c r="S1309" s="14"/>
      <c r="T1309" s="21">
        <v>248</v>
      </c>
      <c r="U1309" s="14"/>
      <c r="V1309" s="22">
        <v>311</v>
      </c>
      <c r="W1309" s="14"/>
      <c r="X1309" s="5" t="str">
        <f t="shared" si="20"/>
        <v>No</v>
      </c>
      <c r="Y1309" s="14"/>
      <c r="Z1309" s="5"/>
      <c r="AA1309" s="14"/>
      <c r="AB1309" s="5"/>
      <c r="AC1309" s="28"/>
      <c r="AD1309" s="5"/>
      <c r="AE1309" s="14"/>
      <c r="AF1309" s="5"/>
      <c r="AG1309" s="7"/>
    </row>
    <row r="1310" spans="1:33" s="54" customFormat="1">
      <c r="A1310" s="8" t="s">
        <v>3234</v>
      </c>
      <c r="B1310" s="8" t="s">
        <v>3235</v>
      </c>
      <c r="C1310" s="9" t="s">
        <v>150</v>
      </c>
      <c r="D1310" s="185">
        <v>6118</v>
      </c>
      <c r="E1310" s="188">
        <v>60118</v>
      </c>
      <c r="F1310" s="9" t="s">
        <v>83</v>
      </c>
      <c r="G1310" s="9" t="s">
        <v>5756</v>
      </c>
      <c r="H1310" s="10">
        <v>861505</v>
      </c>
      <c r="I1310" s="11">
        <v>9</v>
      </c>
      <c r="J1310" s="24">
        <v>0</v>
      </c>
      <c r="K1310" s="12"/>
      <c r="L1310" s="14">
        <v>0</v>
      </c>
      <c r="M1310" s="14"/>
      <c r="N1310" s="21">
        <v>0</v>
      </c>
      <c r="O1310" s="14"/>
      <c r="P1310" s="21">
        <v>37380</v>
      </c>
      <c r="Q1310" s="14"/>
      <c r="R1310" s="21">
        <v>0</v>
      </c>
      <c r="S1310" s="14"/>
      <c r="T1310" s="21">
        <v>211810</v>
      </c>
      <c r="U1310" s="14"/>
      <c r="V1310" s="22">
        <v>249190</v>
      </c>
      <c r="W1310" s="14"/>
      <c r="X1310" s="5" t="str">
        <f t="shared" si="20"/>
        <v>No</v>
      </c>
      <c r="Y1310" s="14"/>
      <c r="Z1310" s="5"/>
      <c r="AA1310" s="14"/>
      <c r="AB1310" s="5"/>
      <c r="AC1310" s="28"/>
      <c r="AD1310" s="5"/>
      <c r="AE1310" s="14"/>
      <c r="AF1310" s="5"/>
      <c r="AG1310" s="7"/>
    </row>
    <row r="1311" spans="1:33" s="54" customFormat="1">
      <c r="A1311" s="8" t="s">
        <v>6595</v>
      </c>
      <c r="B1311" s="8" t="s">
        <v>3340</v>
      </c>
      <c r="C1311" s="9" t="s">
        <v>91</v>
      </c>
      <c r="D1311" s="185" t="s">
        <v>5067</v>
      </c>
      <c r="E1311" s="188" t="s">
        <v>5068</v>
      </c>
      <c r="F1311" s="9" t="s">
        <v>83</v>
      </c>
      <c r="G1311" s="9" t="s">
        <v>147</v>
      </c>
      <c r="H1311" s="10">
        <v>0</v>
      </c>
      <c r="I1311" s="11">
        <v>9</v>
      </c>
      <c r="J1311" s="24">
        <v>0</v>
      </c>
      <c r="K1311" s="12"/>
      <c r="L1311" s="14">
        <v>0</v>
      </c>
      <c r="M1311" s="14"/>
      <c r="N1311" s="21">
        <v>0</v>
      </c>
      <c r="O1311" s="14"/>
      <c r="P1311" s="21">
        <v>0</v>
      </c>
      <c r="Q1311" s="14"/>
      <c r="R1311" s="21">
        <v>0</v>
      </c>
      <c r="S1311" s="14"/>
      <c r="T1311" s="21">
        <v>0</v>
      </c>
      <c r="U1311" s="14"/>
      <c r="V1311" s="22">
        <v>0</v>
      </c>
      <c r="W1311" s="14"/>
      <c r="X1311" s="5" t="str">
        <f t="shared" si="20"/>
        <v>No</v>
      </c>
      <c r="Y1311" s="14"/>
      <c r="Z1311" s="5"/>
      <c r="AA1311" s="14"/>
      <c r="AB1311" s="5"/>
      <c r="AC1311" s="28"/>
      <c r="AD1311" s="5"/>
      <c r="AE1311" s="14"/>
      <c r="AF1311" s="5"/>
      <c r="AG1311" s="7"/>
    </row>
    <row r="1312" spans="1:33" s="54" customFormat="1">
      <c r="A1312" s="8" t="s">
        <v>1611</v>
      </c>
      <c r="B1312" s="8" t="s">
        <v>1600</v>
      </c>
      <c r="C1312" s="9" t="s">
        <v>178</v>
      </c>
      <c r="D1312" s="185" t="s">
        <v>1612</v>
      </c>
      <c r="E1312" s="188" t="s">
        <v>1613</v>
      </c>
      <c r="F1312" s="9" t="s">
        <v>88</v>
      </c>
      <c r="G1312" s="9" t="s">
        <v>147</v>
      </c>
      <c r="H1312" s="10">
        <v>0</v>
      </c>
      <c r="I1312" s="11">
        <v>9</v>
      </c>
      <c r="J1312" s="24">
        <v>0</v>
      </c>
      <c r="K1312" s="12"/>
      <c r="L1312" s="14">
        <v>0</v>
      </c>
      <c r="M1312" s="14"/>
      <c r="N1312" s="21">
        <v>0</v>
      </c>
      <c r="O1312" s="14"/>
      <c r="P1312" s="21">
        <v>0</v>
      </c>
      <c r="Q1312" s="14"/>
      <c r="R1312" s="21">
        <v>0</v>
      </c>
      <c r="S1312" s="14"/>
      <c r="T1312" s="21">
        <v>0</v>
      </c>
      <c r="U1312" s="14"/>
      <c r="V1312" s="22">
        <v>0</v>
      </c>
      <c r="W1312" s="14"/>
      <c r="X1312" s="5" t="str">
        <f t="shared" si="20"/>
        <v>No</v>
      </c>
      <c r="Y1312" s="14"/>
      <c r="Z1312" s="5"/>
      <c r="AA1312" s="14"/>
      <c r="AB1312" s="5"/>
      <c r="AC1312" s="28"/>
      <c r="AD1312" s="5"/>
      <c r="AE1312" s="14"/>
      <c r="AF1312" s="5"/>
      <c r="AG1312" s="7"/>
    </row>
    <row r="1313" spans="1:33" s="54" customFormat="1">
      <c r="A1313" s="8" t="s">
        <v>387</v>
      </c>
      <c r="B1313" s="8" t="s">
        <v>388</v>
      </c>
      <c r="C1313" s="9" t="s">
        <v>73</v>
      </c>
      <c r="D1313" s="185" t="s">
        <v>389</v>
      </c>
      <c r="E1313" s="188" t="s">
        <v>390</v>
      </c>
      <c r="F1313" s="9" t="s">
        <v>83</v>
      </c>
      <c r="G1313" s="9" t="s">
        <v>147</v>
      </c>
      <c r="H1313" s="10">
        <v>0</v>
      </c>
      <c r="I1313" s="11">
        <v>9</v>
      </c>
      <c r="J1313" s="24">
        <v>0</v>
      </c>
      <c r="K1313" s="12"/>
      <c r="L1313" s="14">
        <v>0</v>
      </c>
      <c r="M1313" s="14"/>
      <c r="N1313" s="21">
        <v>0</v>
      </c>
      <c r="O1313" s="14"/>
      <c r="P1313" s="21">
        <v>24736</v>
      </c>
      <c r="Q1313" s="14"/>
      <c r="R1313" s="21">
        <v>0</v>
      </c>
      <c r="S1313" s="14"/>
      <c r="T1313" s="21">
        <v>98946</v>
      </c>
      <c r="U1313" s="14"/>
      <c r="V1313" s="22">
        <v>123682</v>
      </c>
      <c r="W1313" s="14"/>
      <c r="X1313" s="5" t="str">
        <f t="shared" si="20"/>
        <v>No</v>
      </c>
      <c r="Y1313" s="14"/>
      <c r="Z1313" s="5"/>
      <c r="AA1313" s="14"/>
      <c r="AB1313" s="5"/>
      <c r="AC1313" s="28"/>
      <c r="AD1313" s="5"/>
      <c r="AE1313" s="14"/>
      <c r="AF1313" s="5"/>
      <c r="AG1313" s="7"/>
    </row>
    <row r="1314" spans="1:33" s="54" customFormat="1">
      <c r="A1314" s="8" t="s">
        <v>6061</v>
      </c>
      <c r="B1314" s="8" t="s">
        <v>6093</v>
      </c>
      <c r="C1314" s="9" t="s">
        <v>129</v>
      </c>
      <c r="D1314" s="185"/>
      <c r="E1314" s="188" t="s">
        <v>6060</v>
      </c>
      <c r="F1314" s="9" t="s">
        <v>83</v>
      </c>
      <c r="G1314" s="9" t="s">
        <v>147</v>
      </c>
      <c r="H1314" s="10">
        <v>0</v>
      </c>
      <c r="I1314" s="11">
        <v>9</v>
      </c>
      <c r="J1314" s="24">
        <v>0</v>
      </c>
      <c r="K1314" s="12"/>
      <c r="L1314" s="14">
        <v>0</v>
      </c>
      <c r="M1314" s="14"/>
      <c r="N1314" s="21">
        <v>0</v>
      </c>
      <c r="O1314" s="14"/>
      <c r="P1314" s="21">
        <v>13501</v>
      </c>
      <c r="Q1314" s="14"/>
      <c r="R1314" s="21">
        <v>13501</v>
      </c>
      <c r="S1314" s="14"/>
      <c r="T1314" s="21">
        <v>108007</v>
      </c>
      <c r="U1314" s="14"/>
      <c r="V1314" s="22">
        <v>135009</v>
      </c>
      <c r="W1314" s="14"/>
      <c r="X1314" s="5" t="str">
        <f t="shared" si="20"/>
        <v>No</v>
      </c>
      <c r="Y1314" s="14"/>
      <c r="Z1314" s="5"/>
      <c r="AA1314" s="14"/>
      <c r="AB1314" s="5"/>
      <c r="AC1314" s="28"/>
      <c r="AD1314" s="5"/>
      <c r="AE1314" s="14"/>
      <c r="AF1314" s="5"/>
      <c r="AG1314" s="7"/>
    </row>
    <row r="1315" spans="1:33" s="54" customFormat="1">
      <c r="A1315" s="8" t="s">
        <v>3035</v>
      </c>
      <c r="B1315" s="8" t="s">
        <v>3036</v>
      </c>
      <c r="C1315" s="9" t="s">
        <v>233</v>
      </c>
      <c r="D1315" s="185" t="s">
        <v>3037</v>
      </c>
      <c r="E1315" s="188" t="s">
        <v>3038</v>
      </c>
      <c r="F1315" s="9" t="s">
        <v>88</v>
      </c>
      <c r="G1315" s="9" t="s">
        <v>147</v>
      </c>
      <c r="H1315" s="10">
        <v>0</v>
      </c>
      <c r="I1315" s="11">
        <v>9</v>
      </c>
      <c r="J1315" s="24">
        <v>0</v>
      </c>
      <c r="K1315" s="12"/>
      <c r="L1315" s="14">
        <v>0</v>
      </c>
      <c r="M1315" s="14"/>
      <c r="N1315" s="21">
        <v>0</v>
      </c>
      <c r="O1315" s="14"/>
      <c r="P1315" s="21">
        <v>0</v>
      </c>
      <c r="Q1315" s="14"/>
      <c r="R1315" s="21">
        <v>27014</v>
      </c>
      <c r="S1315" s="14"/>
      <c r="T1315" s="21">
        <v>108053</v>
      </c>
      <c r="U1315" s="14"/>
      <c r="V1315" s="22">
        <v>135067</v>
      </c>
      <c r="W1315" s="14"/>
      <c r="X1315" s="5" t="str">
        <f t="shared" si="20"/>
        <v>No</v>
      </c>
      <c r="Y1315" s="14"/>
      <c r="Z1315" s="5"/>
      <c r="AA1315" s="14"/>
      <c r="AB1315" s="5"/>
      <c r="AC1315" s="28"/>
      <c r="AD1315" s="5"/>
      <c r="AE1315" s="14"/>
      <c r="AF1315" s="5"/>
      <c r="AG1315" s="7"/>
    </row>
    <row r="1316" spans="1:33" s="54" customFormat="1">
      <c r="A1316" s="8" t="s">
        <v>6212</v>
      </c>
      <c r="B1316" s="8" t="s">
        <v>2481</v>
      </c>
      <c r="C1316" s="9" t="s">
        <v>46</v>
      </c>
      <c r="D1316" s="185"/>
      <c r="E1316" s="188" t="s">
        <v>6213</v>
      </c>
      <c r="F1316" s="9" t="s">
        <v>88</v>
      </c>
      <c r="G1316" s="9" t="s">
        <v>147</v>
      </c>
      <c r="H1316" s="10">
        <v>0</v>
      </c>
      <c r="I1316" s="11">
        <v>9</v>
      </c>
      <c r="J1316" s="24">
        <v>0</v>
      </c>
      <c r="K1316" s="12"/>
      <c r="L1316" s="14">
        <v>0</v>
      </c>
      <c r="M1316" s="14"/>
      <c r="N1316" s="21">
        <v>0</v>
      </c>
      <c r="O1316" s="14"/>
      <c r="P1316" s="21">
        <v>14725</v>
      </c>
      <c r="Q1316" s="14"/>
      <c r="R1316" s="21">
        <v>1440</v>
      </c>
      <c r="S1316" s="14"/>
      <c r="T1316" s="21">
        <v>58901</v>
      </c>
      <c r="U1316" s="14"/>
      <c r="V1316" s="22">
        <v>75066</v>
      </c>
      <c r="W1316" s="14"/>
      <c r="X1316" s="5" t="str">
        <f t="shared" si="20"/>
        <v>No</v>
      </c>
      <c r="Y1316" s="14"/>
      <c r="Z1316" s="5"/>
      <c r="AA1316" s="14"/>
      <c r="AB1316" s="5"/>
      <c r="AC1316" s="28"/>
      <c r="AD1316" s="5"/>
      <c r="AE1316" s="14"/>
      <c r="AF1316" s="5"/>
      <c r="AG1316" s="7"/>
    </row>
    <row r="1317" spans="1:33" s="54" customFormat="1">
      <c r="A1317" s="8" t="s">
        <v>1958</v>
      </c>
      <c r="B1317" s="8" t="s">
        <v>1959</v>
      </c>
      <c r="C1317" s="9" t="s">
        <v>87</v>
      </c>
      <c r="D1317" s="185" t="s">
        <v>1960</v>
      </c>
      <c r="E1317" s="188">
        <v>207</v>
      </c>
      <c r="F1317" s="9" t="s">
        <v>36</v>
      </c>
      <c r="G1317" s="9" t="s">
        <v>5756</v>
      </c>
      <c r="H1317" s="10">
        <v>0</v>
      </c>
      <c r="I1317" s="11">
        <v>9</v>
      </c>
      <c r="J1317" s="24">
        <v>0</v>
      </c>
      <c r="K1317" s="12"/>
      <c r="L1317" s="14">
        <v>0</v>
      </c>
      <c r="M1317" s="14"/>
      <c r="N1317" s="21">
        <v>0</v>
      </c>
      <c r="O1317" s="14"/>
      <c r="P1317" s="21">
        <v>0</v>
      </c>
      <c r="Q1317" s="14"/>
      <c r="R1317" s="21">
        <v>0</v>
      </c>
      <c r="S1317" s="14"/>
      <c r="T1317" s="21">
        <v>0</v>
      </c>
      <c r="U1317" s="14"/>
      <c r="V1317" s="22">
        <v>0</v>
      </c>
      <c r="W1317" s="14"/>
      <c r="X1317" s="5" t="str">
        <f t="shared" si="20"/>
        <v>No</v>
      </c>
      <c r="Y1317" s="14"/>
      <c r="Z1317" s="5"/>
      <c r="AA1317" s="14"/>
      <c r="AB1317" s="5"/>
      <c r="AC1317" s="28"/>
      <c r="AD1317" s="5"/>
      <c r="AE1317" s="14"/>
      <c r="AF1317" s="5"/>
      <c r="AG1317" s="7"/>
    </row>
    <row r="1318" spans="1:33" s="54" customFormat="1">
      <c r="A1318" s="8" t="s">
        <v>4252</v>
      </c>
      <c r="B1318" s="8" t="s">
        <v>4253</v>
      </c>
      <c r="C1318" s="9" t="s">
        <v>235</v>
      </c>
      <c r="D1318" s="185" t="s">
        <v>4254</v>
      </c>
      <c r="E1318" s="188" t="s">
        <v>4255</v>
      </c>
      <c r="F1318" s="9" t="s">
        <v>83</v>
      </c>
      <c r="G1318" s="9" t="s">
        <v>147</v>
      </c>
      <c r="H1318" s="10">
        <v>0</v>
      </c>
      <c r="I1318" s="11">
        <v>9</v>
      </c>
      <c r="J1318" s="24">
        <v>0</v>
      </c>
      <c r="K1318" s="12"/>
      <c r="L1318" s="14">
        <v>0</v>
      </c>
      <c r="M1318" s="14"/>
      <c r="N1318" s="21">
        <v>0</v>
      </c>
      <c r="O1318" s="14"/>
      <c r="P1318" s="21">
        <v>11755</v>
      </c>
      <c r="Q1318" s="14"/>
      <c r="R1318" s="21">
        <v>5653</v>
      </c>
      <c r="S1318" s="14"/>
      <c r="T1318" s="21">
        <v>45229</v>
      </c>
      <c r="U1318" s="14"/>
      <c r="V1318" s="22">
        <v>62637</v>
      </c>
      <c r="W1318" s="14"/>
      <c r="X1318" s="5" t="str">
        <f t="shared" si="20"/>
        <v>No</v>
      </c>
      <c r="Y1318" s="14"/>
      <c r="Z1318" s="5"/>
      <c r="AA1318" s="14"/>
      <c r="AB1318" s="5"/>
      <c r="AC1318" s="28"/>
      <c r="AD1318" s="5"/>
      <c r="AE1318" s="14"/>
      <c r="AF1318" s="5"/>
      <c r="AG1318" s="7"/>
    </row>
    <row r="1319" spans="1:33" s="54" customFormat="1">
      <c r="A1319" s="8" t="s">
        <v>4514</v>
      </c>
      <c r="B1319" s="8" t="s">
        <v>4515</v>
      </c>
      <c r="C1319" s="9" t="s">
        <v>454</v>
      </c>
      <c r="D1319" s="185" t="s">
        <v>4516</v>
      </c>
      <c r="E1319" s="188" t="s">
        <v>4517</v>
      </c>
      <c r="F1319" s="9" t="s">
        <v>157</v>
      </c>
      <c r="G1319" s="9" t="s">
        <v>147</v>
      </c>
      <c r="H1319" s="10">
        <v>0</v>
      </c>
      <c r="I1319" s="11">
        <v>9</v>
      </c>
      <c r="J1319" s="24">
        <v>0</v>
      </c>
      <c r="K1319" s="12"/>
      <c r="L1319" s="14">
        <v>0</v>
      </c>
      <c r="M1319" s="14"/>
      <c r="N1319" s="21">
        <v>0</v>
      </c>
      <c r="O1319" s="14"/>
      <c r="P1319" s="21">
        <v>5910</v>
      </c>
      <c r="Q1319" s="14"/>
      <c r="R1319" s="21">
        <v>0</v>
      </c>
      <c r="S1319" s="14"/>
      <c r="T1319" s="21">
        <v>23638</v>
      </c>
      <c r="U1319" s="14"/>
      <c r="V1319" s="22">
        <v>29548</v>
      </c>
      <c r="W1319" s="14"/>
      <c r="X1319" s="5" t="str">
        <f t="shared" si="20"/>
        <v>No</v>
      </c>
      <c r="Y1319" s="14"/>
      <c r="Z1319" s="5"/>
      <c r="AA1319" s="14"/>
      <c r="AB1319" s="5"/>
      <c r="AC1319" s="28"/>
      <c r="AD1319" s="5"/>
      <c r="AE1319" s="14"/>
      <c r="AF1319" s="5"/>
      <c r="AG1319" s="7"/>
    </row>
    <row r="1320" spans="1:33" s="54" customFormat="1">
      <c r="A1320" s="8" t="s">
        <v>3161</v>
      </c>
      <c r="B1320" s="8" t="s">
        <v>3162</v>
      </c>
      <c r="C1320" s="9" t="s">
        <v>50</v>
      </c>
      <c r="D1320" s="185" t="s">
        <v>3163</v>
      </c>
      <c r="E1320" s="188" t="s">
        <v>3164</v>
      </c>
      <c r="F1320" s="9" t="s">
        <v>83</v>
      </c>
      <c r="G1320" s="9" t="s">
        <v>147</v>
      </c>
      <c r="H1320" s="10">
        <v>0</v>
      </c>
      <c r="I1320" s="11">
        <v>9</v>
      </c>
      <c r="J1320" s="24">
        <v>0</v>
      </c>
      <c r="K1320" s="12"/>
      <c r="L1320" s="14">
        <v>0</v>
      </c>
      <c r="M1320" s="14"/>
      <c r="N1320" s="21">
        <v>0</v>
      </c>
      <c r="O1320" s="14"/>
      <c r="P1320" s="21">
        <v>22048</v>
      </c>
      <c r="Q1320" s="14"/>
      <c r="R1320" s="21">
        <v>0</v>
      </c>
      <c r="S1320" s="14"/>
      <c r="T1320" s="21">
        <v>88190</v>
      </c>
      <c r="U1320" s="14"/>
      <c r="V1320" s="22">
        <v>110238</v>
      </c>
      <c r="W1320" s="14"/>
      <c r="X1320" s="5" t="str">
        <f t="shared" si="20"/>
        <v>No</v>
      </c>
      <c r="Y1320" s="14"/>
      <c r="Z1320" s="5"/>
      <c r="AA1320" s="14"/>
      <c r="AB1320" s="5"/>
      <c r="AC1320" s="28"/>
      <c r="AD1320" s="5"/>
      <c r="AE1320" s="14"/>
      <c r="AF1320" s="5"/>
      <c r="AG1320" s="7"/>
    </row>
    <row r="1321" spans="1:33" s="54" customFormat="1">
      <c r="A1321" s="8" t="s">
        <v>4313</v>
      </c>
      <c r="B1321" s="8" t="s">
        <v>4314</v>
      </c>
      <c r="C1321" s="9" t="s">
        <v>235</v>
      </c>
      <c r="D1321" s="185" t="s">
        <v>4315</v>
      </c>
      <c r="E1321" s="188" t="s">
        <v>4316</v>
      </c>
      <c r="F1321" s="9" t="s">
        <v>83</v>
      </c>
      <c r="G1321" s="9" t="s">
        <v>147</v>
      </c>
      <c r="H1321" s="10">
        <v>0</v>
      </c>
      <c r="I1321" s="11">
        <v>9</v>
      </c>
      <c r="J1321" s="24">
        <v>0</v>
      </c>
      <c r="K1321" s="12"/>
      <c r="L1321" s="14">
        <v>0</v>
      </c>
      <c r="M1321" s="14"/>
      <c r="N1321" s="21">
        <v>0</v>
      </c>
      <c r="O1321" s="14"/>
      <c r="P1321" s="21">
        <v>8526</v>
      </c>
      <c r="Q1321" s="14"/>
      <c r="R1321" s="21">
        <v>8525</v>
      </c>
      <c r="S1321" s="14"/>
      <c r="T1321" s="21">
        <v>68204</v>
      </c>
      <c r="U1321" s="14"/>
      <c r="V1321" s="22">
        <v>85255</v>
      </c>
      <c r="W1321" s="14"/>
      <c r="X1321" s="5" t="str">
        <f t="shared" si="20"/>
        <v>No</v>
      </c>
      <c r="Y1321" s="14"/>
      <c r="Z1321" s="5"/>
      <c r="AA1321" s="14"/>
      <c r="AB1321" s="5"/>
      <c r="AC1321" s="28"/>
      <c r="AD1321" s="5"/>
      <c r="AE1321" s="14"/>
      <c r="AF1321" s="5"/>
      <c r="AG1321" s="7"/>
    </row>
    <row r="1322" spans="1:33" s="54" customFormat="1">
      <c r="A1322" s="8" t="s">
        <v>1948</v>
      </c>
      <c r="B1322" s="8" t="s">
        <v>1932</v>
      </c>
      <c r="C1322" s="9" t="s">
        <v>132</v>
      </c>
      <c r="D1322" s="185">
        <v>5177</v>
      </c>
      <c r="E1322" s="188">
        <v>50177</v>
      </c>
      <c r="F1322" s="9" t="s">
        <v>83</v>
      </c>
      <c r="G1322" s="9" t="s">
        <v>5756</v>
      </c>
      <c r="H1322" s="10">
        <v>54933</v>
      </c>
      <c r="I1322" s="11">
        <v>9</v>
      </c>
      <c r="J1322" s="24">
        <v>0</v>
      </c>
      <c r="K1322" s="12"/>
      <c r="L1322" s="14">
        <v>0</v>
      </c>
      <c r="M1322" s="14"/>
      <c r="N1322" s="21">
        <v>0</v>
      </c>
      <c r="O1322" s="14"/>
      <c r="P1322" s="21">
        <v>12701</v>
      </c>
      <c r="Q1322" s="14"/>
      <c r="R1322" s="21">
        <v>0</v>
      </c>
      <c r="S1322" s="14"/>
      <c r="T1322" s="21">
        <v>50806</v>
      </c>
      <c r="U1322" s="14"/>
      <c r="V1322" s="22">
        <v>63507</v>
      </c>
      <c r="W1322" s="14"/>
      <c r="X1322" s="5" t="str">
        <f t="shared" si="20"/>
        <v>No</v>
      </c>
      <c r="Y1322" s="14"/>
      <c r="Z1322" s="5"/>
      <c r="AA1322" s="14"/>
      <c r="AB1322" s="5"/>
      <c r="AC1322" s="28"/>
      <c r="AD1322" s="5"/>
      <c r="AE1322" s="14"/>
      <c r="AF1322" s="5"/>
      <c r="AG1322" s="7"/>
    </row>
    <row r="1323" spans="1:33" s="54" customFormat="1">
      <c r="A1323" s="8" t="s">
        <v>3317</v>
      </c>
      <c r="B1323" s="8" t="s">
        <v>3318</v>
      </c>
      <c r="C1323" s="9" t="s">
        <v>555</v>
      </c>
      <c r="D1323" s="185" t="s">
        <v>3319</v>
      </c>
      <c r="E1323" s="188" t="s">
        <v>3320</v>
      </c>
      <c r="F1323" s="9" t="s">
        <v>83</v>
      </c>
      <c r="G1323" s="9" t="s">
        <v>147</v>
      </c>
      <c r="H1323" s="10">
        <v>0</v>
      </c>
      <c r="I1323" s="11">
        <v>9</v>
      </c>
      <c r="J1323" s="24">
        <v>0</v>
      </c>
      <c r="K1323" s="12"/>
      <c r="L1323" s="14">
        <v>0</v>
      </c>
      <c r="M1323" s="14"/>
      <c r="N1323" s="21">
        <v>0</v>
      </c>
      <c r="O1323" s="14"/>
      <c r="P1323" s="21">
        <v>0</v>
      </c>
      <c r="Q1323" s="14"/>
      <c r="R1323" s="21">
        <v>0</v>
      </c>
      <c r="S1323" s="14"/>
      <c r="T1323" s="21">
        <v>0</v>
      </c>
      <c r="U1323" s="14"/>
      <c r="V1323" s="22">
        <v>0</v>
      </c>
      <c r="W1323" s="14"/>
      <c r="X1323" s="5" t="str">
        <f t="shared" si="20"/>
        <v>No</v>
      </c>
      <c r="Y1323" s="14"/>
      <c r="Z1323" s="5"/>
      <c r="AA1323" s="14"/>
      <c r="AB1323" s="5"/>
      <c r="AC1323" s="28"/>
      <c r="AD1323" s="5"/>
      <c r="AE1323" s="14"/>
      <c r="AF1323" s="5"/>
      <c r="AG1323" s="7"/>
    </row>
    <row r="1324" spans="1:33" s="54" customFormat="1">
      <c r="A1324" s="8" t="s">
        <v>5318</v>
      </c>
      <c r="B1324" s="8" t="s">
        <v>5319</v>
      </c>
      <c r="C1324" s="9" t="s">
        <v>58</v>
      </c>
      <c r="D1324" s="185" t="s">
        <v>5320</v>
      </c>
      <c r="E1324" s="188" t="s">
        <v>5321</v>
      </c>
      <c r="F1324" s="9" t="s">
        <v>83</v>
      </c>
      <c r="G1324" s="9" t="s">
        <v>147</v>
      </c>
      <c r="H1324" s="10">
        <v>0</v>
      </c>
      <c r="I1324" s="11">
        <v>9</v>
      </c>
      <c r="J1324" s="24">
        <v>0</v>
      </c>
      <c r="K1324" s="12"/>
      <c r="L1324" s="14">
        <v>0</v>
      </c>
      <c r="M1324" s="14"/>
      <c r="N1324" s="21">
        <v>0</v>
      </c>
      <c r="O1324" s="14"/>
      <c r="P1324" s="21">
        <v>22604</v>
      </c>
      <c r="Q1324" s="14"/>
      <c r="R1324" s="21">
        <v>0</v>
      </c>
      <c r="S1324" s="14"/>
      <c r="T1324" s="21">
        <v>90415</v>
      </c>
      <c r="U1324" s="14"/>
      <c r="V1324" s="22">
        <v>113019</v>
      </c>
      <c r="W1324" s="14"/>
      <c r="X1324" s="5" t="str">
        <f t="shared" si="20"/>
        <v>No</v>
      </c>
      <c r="Y1324" s="14"/>
      <c r="Z1324" s="5"/>
      <c r="AA1324" s="14"/>
      <c r="AB1324" s="5"/>
      <c r="AC1324" s="28"/>
      <c r="AD1324" s="5"/>
      <c r="AE1324" s="14"/>
      <c r="AF1324" s="5"/>
      <c r="AG1324" s="7"/>
    </row>
    <row r="1325" spans="1:33" s="54" customFormat="1">
      <c r="A1325" s="8" t="s">
        <v>5943</v>
      </c>
      <c r="B1325" s="8" t="s">
        <v>4670</v>
      </c>
      <c r="C1325" s="9" t="s">
        <v>42</v>
      </c>
      <c r="D1325" s="185">
        <v>2216</v>
      </c>
      <c r="E1325" s="188">
        <v>20216</v>
      </c>
      <c r="F1325" s="9" t="s">
        <v>83</v>
      </c>
      <c r="G1325" s="9" t="s">
        <v>5756</v>
      </c>
      <c r="H1325" s="10">
        <v>423566</v>
      </c>
      <c r="I1325" s="11">
        <v>9</v>
      </c>
      <c r="J1325" s="24">
        <v>0</v>
      </c>
      <c r="K1325" s="12"/>
      <c r="L1325" s="14">
        <v>0</v>
      </c>
      <c r="M1325" s="14"/>
      <c r="N1325" s="21">
        <v>0</v>
      </c>
      <c r="O1325" s="14"/>
      <c r="P1325" s="21">
        <v>0</v>
      </c>
      <c r="Q1325" s="14"/>
      <c r="R1325" s="21">
        <v>0</v>
      </c>
      <c r="S1325" s="14"/>
      <c r="T1325" s="21">
        <v>0</v>
      </c>
      <c r="U1325" s="14"/>
      <c r="V1325" s="22">
        <v>0</v>
      </c>
      <c r="W1325" s="14"/>
      <c r="X1325" s="5" t="str">
        <f t="shared" si="20"/>
        <v>No</v>
      </c>
      <c r="Y1325" s="14"/>
      <c r="Z1325" s="5"/>
      <c r="AA1325" s="14"/>
      <c r="AB1325" s="5"/>
      <c r="AC1325" s="28"/>
      <c r="AD1325" s="5"/>
      <c r="AE1325" s="14"/>
      <c r="AF1325" s="5"/>
      <c r="AG1325" s="7"/>
    </row>
    <row r="1326" spans="1:33" s="54" customFormat="1">
      <c r="A1326" s="8" t="s">
        <v>899</v>
      </c>
      <c r="B1326" s="8" t="s">
        <v>900</v>
      </c>
      <c r="C1326" s="9" t="s">
        <v>129</v>
      </c>
      <c r="D1326" s="185" t="s">
        <v>901</v>
      </c>
      <c r="E1326" s="188" t="s">
        <v>902</v>
      </c>
      <c r="F1326" s="9" t="s">
        <v>83</v>
      </c>
      <c r="G1326" s="9" t="s">
        <v>147</v>
      </c>
      <c r="H1326" s="10">
        <v>0</v>
      </c>
      <c r="I1326" s="11">
        <v>9</v>
      </c>
      <c r="J1326" s="24">
        <v>0</v>
      </c>
      <c r="K1326" s="12"/>
      <c r="L1326" s="14">
        <v>0</v>
      </c>
      <c r="M1326" s="14"/>
      <c r="N1326" s="21">
        <v>0</v>
      </c>
      <c r="O1326" s="14"/>
      <c r="P1326" s="21">
        <v>18001</v>
      </c>
      <c r="Q1326" s="14"/>
      <c r="R1326" s="21">
        <v>18001</v>
      </c>
      <c r="S1326" s="14"/>
      <c r="T1326" s="21">
        <v>144009</v>
      </c>
      <c r="U1326" s="14"/>
      <c r="V1326" s="22">
        <v>180011</v>
      </c>
      <c r="W1326" s="14"/>
      <c r="X1326" s="5" t="str">
        <f t="shared" si="20"/>
        <v>No</v>
      </c>
      <c r="Y1326" s="14"/>
      <c r="Z1326" s="5"/>
      <c r="AA1326" s="14"/>
      <c r="AB1326" s="5"/>
      <c r="AC1326" s="28"/>
      <c r="AD1326" s="5"/>
      <c r="AE1326" s="14"/>
      <c r="AF1326" s="5"/>
      <c r="AG1326" s="7"/>
    </row>
    <row r="1327" spans="1:33" s="54" customFormat="1">
      <c r="A1327" s="8" t="s">
        <v>2556</v>
      </c>
      <c r="B1327" s="8" t="s">
        <v>1195</v>
      </c>
      <c r="C1327" s="9" t="s">
        <v>466</v>
      </c>
      <c r="D1327" s="185" t="s">
        <v>2557</v>
      </c>
      <c r="E1327" s="188" t="s">
        <v>2558</v>
      </c>
      <c r="F1327" s="9" t="s">
        <v>83</v>
      </c>
      <c r="G1327" s="9" t="s">
        <v>147</v>
      </c>
      <c r="H1327" s="10">
        <v>0</v>
      </c>
      <c r="I1327" s="11">
        <v>9</v>
      </c>
      <c r="J1327" s="24">
        <v>0</v>
      </c>
      <c r="K1327" s="12"/>
      <c r="L1327" s="14">
        <v>0</v>
      </c>
      <c r="M1327" s="14"/>
      <c r="N1327" s="21">
        <v>0</v>
      </c>
      <c r="O1327" s="14"/>
      <c r="P1327" s="21">
        <v>0</v>
      </c>
      <c r="Q1327" s="14"/>
      <c r="R1327" s="21">
        <v>0</v>
      </c>
      <c r="S1327" s="14"/>
      <c r="T1327" s="21">
        <v>117841</v>
      </c>
      <c r="U1327" s="14"/>
      <c r="V1327" s="22">
        <v>117841</v>
      </c>
      <c r="W1327" s="14"/>
      <c r="X1327" s="5" t="str">
        <f t="shared" si="20"/>
        <v>No</v>
      </c>
      <c r="Y1327" s="14"/>
      <c r="Z1327" s="5"/>
      <c r="AA1327" s="14"/>
      <c r="AB1327" s="5"/>
      <c r="AC1327" s="28"/>
      <c r="AD1327" s="5"/>
      <c r="AE1327" s="14"/>
      <c r="AF1327" s="5"/>
      <c r="AG1327" s="7"/>
    </row>
    <row r="1328" spans="1:33" s="54" customFormat="1">
      <c r="A1328" s="8" t="s">
        <v>2115</v>
      </c>
      <c r="B1328" s="8" t="s">
        <v>2116</v>
      </c>
      <c r="C1328" s="9" t="s">
        <v>275</v>
      </c>
      <c r="D1328" s="185" t="s">
        <v>2117</v>
      </c>
      <c r="E1328" s="188" t="s">
        <v>2118</v>
      </c>
      <c r="F1328" s="9" t="s">
        <v>83</v>
      </c>
      <c r="G1328" s="9" t="s">
        <v>147</v>
      </c>
      <c r="H1328" s="10">
        <v>0</v>
      </c>
      <c r="I1328" s="11">
        <v>9</v>
      </c>
      <c r="J1328" s="24">
        <v>0</v>
      </c>
      <c r="K1328" s="12"/>
      <c r="L1328" s="14">
        <v>0</v>
      </c>
      <c r="M1328" s="14"/>
      <c r="N1328" s="21">
        <v>0</v>
      </c>
      <c r="O1328" s="14"/>
      <c r="P1328" s="21">
        <v>0</v>
      </c>
      <c r="Q1328" s="14"/>
      <c r="R1328" s="21">
        <v>0</v>
      </c>
      <c r="S1328" s="14"/>
      <c r="T1328" s="21">
        <v>0</v>
      </c>
      <c r="U1328" s="14"/>
      <c r="V1328" s="22">
        <v>0</v>
      </c>
      <c r="W1328" s="14"/>
      <c r="X1328" s="5" t="str">
        <f t="shared" si="20"/>
        <v>No</v>
      </c>
      <c r="Y1328" s="14"/>
      <c r="Z1328" s="5"/>
      <c r="AA1328" s="14"/>
      <c r="AB1328" s="5"/>
      <c r="AC1328" s="28"/>
      <c r="AD1328" s="5"/>
      <c r="AE1328" s="14"/>
      <c r="AF1328" s="5"/>
      <c r="AG1328" s="7"/>
    </row>
    <row r="1329" spans="1:33" s="54" customFormat="1">
      <c r="A1329" s="8" t="s">
        <v>6604</v>
      </c>
      <c r="B1329" s="8" t="s">
        <v>78</v>
      </c>
      <c r="C1329" s="9" t="s">
        <v>79</v>
      </c>
      <c r="D1329" s="185" t="s">
        <v>4740</v>
      </c>
      <c r="E1329" s="188" t="s">
        <v>4741</v>
      </c>
      <c r="F1329" s="9" t="s">
        <v>83</v>
      </c>
      <c r="G1329" s="9" t="s">
        <v>147</v>
      </c>
      <c r="H1329" s="10">
        <v>0</v>
      </c>
      <c r="I1329" s="11">
        <v>9</v>
      </c>
      <c r="J1329" s="24">
        <v>0</v>
      </c>
      <c r="K1329" s="12"/>
      <c r="L1329" s="14">
        <v>0</v>
      </c>
      <c r="M1329" s="14"/>
      <c r="N1329" s="21">
        <v>0</v>
      </c>
      <c r="O1329" s="14"/>
      <c r="P1329" s="21">
        <v>0</v>
      </c>
      <c r="Q1329" s="14"/>
      <c r="R1329" s="21">
        <v>0</v>
      </c>
      <c r="S1329" s="14"/>
      <c r="T1329" s="21">
        <v>0</v>
      </c>
      <c r="U1329" s="14"/>
      <c r="V1329" s="22">
        <v>0</v>
      </c>
      <c r="W1329" s="14"/>
      <c r="X1329" s="5" t="str">
        <f t="shared" si="20"/>
        <v>No</v>
      </c>
      <c r="Y1329" s="14"/>
      <c r="Z1329" s="5"/>
      <c r="AA1329" s="14"/>
      <c r="AB1329" s="5"/>
      <c r="AC1329" s="28"/>
      <c r="AD1329" s="5"/>
      <c r="AE1329" s="14"/>
      <c r="AF1329" s="5"/>
      <c r="AG1329" s="7"/>
    </row>
    <row r="1330" spans="1:33" s="54" customFormat="1">
      <c r="A1330" s="8" t="s">
        <v>1170</v>
      </c>
      <c r="B1330" s="8" t="s">
        <v>1171</v>
      </c>
      <c r="C1330" s="9" t="s">
        <v>39</v>
      </c>
      <c r="D1330" s="185" t="s">
        <v>1172</v>
      </c>
      <c r="E1330" s="188">
        <v>99286</v>
      </c>
      <c r="F1330" s="9" t="s">
        <v>36</v>
      </c>
      <c r="G1330" s="9" t="s">
        <v>5756</v>
      </c>
      <c r="H1330" s="10">
        <v>0</v>
      </c>
      <c r="I1330" s="11">
        <v>9</v>
      </c>
      <c r="J1330" s="24">
        <v>0</v>
      </c>
      <c r="K1330" s="12"/>
      <c r="L1330" s="14">
        <v>0</v>
      </c>
      <c r="M1330" s="14"/>
      <c r="N1330" s="21">
        <v>0</v>
      </c>
      <c r="O1330" s="14"/>
      <c r="P1330" s="21">
        <v>0</v>
      </c>
      <c r="Q1330" s="14"/>
      <c r="R1330" s="21">
        <v>0</v>
      </c>
      <c r="S1330" s="14"/>
      <c r="T1330" s="21">
        <v>83553</v>
      </c>
      <c r="U1330" s="14"/>
      <c r="V1330" s="22">
        <v>83553</v>
      </c>
      <c r="W1330" s="14"/>
      <c r="X1330" s="5" t="str">
        <f t="shared" si="20"/>
        <v>No</v>
      </c>
      <c r="Y1330" s="14"/>
      <c r="Z1330" s="5"/>
      <c r="AA1330" s="14"/>
      <c r="AB1330" s="5"/>
      <c r="AC1330" s="28"/>
      <c r="AD1330" s="5"/>
      <c r="AE1330" s="14"/>
      <c r="AF1330" s="5"/>
      <c r="AG1330" s="7"/>
    </row>
    <row r="1331" spans="1:33" s="54" customFormat="1">
      <c r="A1331" s="8" t="s">
        <v>6597</v>
      </c>
      <c r="B1331" s="8" t="s">
        <v>6598</v>
      </c>
      <c r="C1331" s="9" t="s">
        <v>454</v>
      </c>
      <c r="D1331" s="185"/>
      <c r="E1331" s="188" t="s">
        <v>6599</v>
      </c>
      <c r="F1331" s="9" t="s">
        <v>83</v>
      </c>
      <c r="G1331" s="9" t="s">
        <v>147</v>
      </c>
      <c r="H1331" s="10">
        <v>0</v>
      </c>
      <c r="I1331" s="11">
        <v>9</v>
      </c>
      <c r="J1331" s="24">
        <v>0</v>
      </c>
      <c r="K1331" s="12"/>
      <c r="L1331" s="14">
        <v>0</v>
      </c>
      <c r="M1331" s="14"/>
      <c r="N1331" s="21">
        <v>0</v>
      </c>
      <c r="O1331" s="14"/>
      <c r="P1331" s="21">
        <v>0</v>
      </c>
      <c r="Q1331" s="14"/>
      <c r="R1331" s="21">
        <v>0</v>
      </c>
      <c r="S1331" s="14"/>
      <c r="T1331" s="21">
        <v>0</v>
      </c>
      <c r="U1331" s="14"/>
      <c r="V1331" s="22">
        <v>0</v>
      </c>
      <c r="W1331" s="14"/>
      <c r="X1331" s="5" t="str">
        <f t="shared" si="20"/>
        <v>No</v>
      </c>
      <c r="Y1331" s="14"/>
      <c r="Z1331" s="5"/>
      <c r="AA1331" s="14"/>
      <c r="AB1331" s="5"/>
      <c r="AC1331" s="28"/>
      <c r="AD1331" s="5"/>
      <c r="AE1331" s="14"/>
      <c r="AF1331" s="5"/>
      <c r="AG1331" s="7"/>
    </row>
    <row r="1332" spans="1:33" s="54" customFormat="1">
      <c r="A1332" s="8" t="s">
        <v>558</v>
      </c>
      <c r="B1332" s="8" t="s">
        <v>559</v>
      </c>
      <c r="C1332" s="9" t="s">
        <v>120</v>
      </c>
      <c r="D1332" s="185">
        <v>6068</v>
      </c>
      <c r="E1332" s="188">
        <v>60068</v>
      </c>
      <c r="F1332" s="9" t="s">
        <v>83</v>
      </c>
      <c r="G1332" s="9" t="s">
        <v>5756</v>
      </c>
      <c r="H1332" s="10">
        <v>5121892</v>
      </c>
      <c r="I1332" s="11">
        <v>9</v>
      </c>
      <c r="J1332" s="24">
        <v>0</v>
      </c>
      <c r="K1332" s="12"/>
      <c r="L1332" s="14">
        <v>0</v>
      </c>
      <c r="M1332" s="14"/>
      <c r="N1332" s="21">
        <v>0</v>
      </c>
      <c r="O1332" s="14"/>
      <c r="P1332" s="21">
        <v>0</v>
      </c>
      <c r="Q1332" s="14"/>
      <c r="R1332" s="21">
        <v>0</v>
      </c>
      <c r="S1332" s="14"/>
      <c r="T1332" s="21">
        <v>121728</v>
      </c>
      <c r="U1332" s="14"/>
      <c r="V1332" s="22">
        <v>121728</v>
      </c>
      <c r="W1332" s="14"/>
      <c r="X1332" s="5" t="str">
        <f t="shared" si="20"/>
        <v>No</v>
      </c>
      <c r="Y1332" s="14"/>
      <c r="Z1332" s="5"/>
      <c r="AA1332" s="14"/>
      <c r="AB1332" s="5"/>
      <c r="AC1332" s="28"/>
      <c r="AD1332" s="5"/>
      <c r="AE1332" s="14"/>
      <c r="AF1332" s="5"/>
      <c r="AG1332" s="7"/>
    </row>
    <row r="1333" spans="1:33" s="54" customFormat="1">
      <c r="A1333" s="8" t="s">
        <v>5476</v>
      </c>
      <c r="B1333" s="8" t="s">
        <v>6452</v>
      </c>
      <c r="C1333" s="9" t="s">
        <v>132</v>
      </c>
      <c r="D1333" s="185" t="s">
        <v>5477</v>
      </c>
      <c r="E1333" s="188" t="s">
        <v>5478</v>
      </c>
      <c r="F1333" s="9" t="s">
        <v>157</v>
      </c>
      <c r="G1333" s="9" t="s">
        <v>147</v>
      </c>
      <c r="H1333" s="10">
        <v>0</v>
      </c>
      <c r="I1333" s="11">
        <v>9</v>
      </c>
      <c r="J1333" s="24">
        <v>0</v>
      </c>
      <c r="K1333" s="12"/>
      <c r="L1333" s="14">
        <v>0</v>
      </c>
      <c r="M1333" s="14"/>
      <c r="N1333" s="21">
        <v>0</v>
      </c>
      <c r="O1333" s="14"/>
      <c r="P1333" s="21">
        <v>1500</v>
      </c>
      <c r="Q1333" s="14"/>
      <c r="R1333" s="21">
        <v>0</v>
      </c>
      <c r="S1333" s="14"/>
      <c r="T1333" s="21">
        <v>0</v>
      </c>
      <c r="U1333" s="14"/>
      <c r="V1333" s="22">
        <v>1500</v>
      </c>
      <c r="W1333" s="14"/>
      <c r="X1333" s="5" t="str">
        <f t="shared" si="20"/>
        <v>No</v>
      </c>
      <c r="Y1333" s="14"/>
      <c r="Z1333" s="5"/>
      <c r="AA1333" s="14"/>
      <c r="AB1333" s="5"/>
      <c r="AC1333" s="28"/>
      <c r="AD1333" s="5"/>
      <c r="AE1333" s="14"/>
      <c r="AF1333" s="5"/>
      <c r="AG1333" s="7"/>
    </row>
    <row r="1334" spans="1:33" s="54" customFormat="1">
      <c r="A1334" s="8" t="s">
        <v>2616</v>
      </c>
      <c r="B1334" s="8" t="s">
        <v>1132</v>
      </c>
      <c r="C1334" s="9" t="s">
        <v>466</v>
      </c>
      <c r="D1334" s="185" t="s">
        <v>2617</v>
      </c>
      <c r="E1334" s="188" t="s">
        <v>2618</v>
      </c>
      <c r="F1334" s="9" t="s">
        <v>157</v>
      </c>
      <c r="G1334" s="9" t="s">
        <v>147</v>
      </c>
      <c r="H1334" s="10">
        <v>0</v>
      </c>
      <c r="I1334" s="11">
        <v>9</v>
      </c>
      <c r="J1334" s="24">
        <v>0</v>
      </c>
      <c r="K1334" s="12"/>
      <c r="L1334" s="14">
        <v>0</v>
      </c>
      <c r="M1334" s="14"/>
      <c r="N1334" s="21">
        <v>0</v>
      </c>
      <c r="O1334" s="14"/>
      <c r="P1334" s="21">
        <v>27942</v>
      </c>
      <c r="Q1334" s="14"/>
      <c r="R1334" s="21">
        <v>0</v>
      </c>
      <c r="S1334" s="14"/>
      <c r="T1334" s="21">
        <v>251473</v>
      </c>
      <c r="U1334" s="14"/>
      <c r="V1334" s="22">
        <v>279415</v>
      </c>
      <c r="W1334" s="14"/>
      <c r="X1334" s="5" t="str">
        <f t="shared" si="20"/>
        <v>No</v>
      </c>
      <c r="Y1334" s="14"/>
      <c r="Z1334" s="5"/>
      <c r="AA1334" s="14"/>
      <c r="AB1334" s="5"/>
      <c r="AC1334" s="28"/>
      <c r="AD1334" s="5"/>
      <c r="AE1334" s="14"/>
      <c r="AF1334" s="5"/>
      <c r="AG1334" s="7"/>
    </row>
    <row r="1335" spans="1:33" s="54" customFormat="1">
      <c r="A1335" s="8" t="s">
        <v>859</v>
      </c>
      <c r="B1335" s="8" t="s">
        <v>860</v>
      </c>
      <c r="C1335" s="9" t="s">
        <v>129</v>
      </c>
      <c r="D1335" s="185" t="s">
        <v>861</v>
      </c>
      <c r="E1335" s="188" t="s">
        <v>862</v>
      </c>
      <c r="F1335" s="9" t="s">
        <v>83</v>
      </c>
      <c r="G1335" s="9" t="s">
        <v>147</v>
      </c>
      <c r="H1335" s="10">
        <v>0</v>
      </c>
      <c r="I1335" s="11">
        <v>9</v>
      </c>
      <c r="J1335" s="24">
        <v>0</v>
      </c>
      <c r="K1335" s="12"/>
      <c r="L1335" s="14">
        <v>0</v>
      </c>
      <c r="M1335" s="14"/>
      <c r="N1335" s="21">
        <v>0</v>
      </c>
      <c r="O1335" s="14"/>
      <c r="P1335" s="21">
        <v>19695</v>
      </c>
      <c r="Q1335" s="14"/>
      <c r="R1335" s="21">
        <v>19695</v>
      </c>
      <c r="S1335" s="14"/>
      <c r="T1335" s="21">
        <v>157561</v>
      </c>
      <c r="U1335" s="14"/>
      <c r="V1335" s="22">
        <v>196951</v>
      </c>
      <c r="W1335" s="14"/>
      <c r="X1335" s="5" t="str">
        <f t="shared" si="20"/>
        <v>No</v>
      </c>
      <c r="Y1335" s="14"/>
      <c r="Z1335" s="5"/>
      <c r="AA1335" s="14"/>
      <c r="AB1335" s="5"/>
      <c r="AC1335" s="28"/>
      <c r="AD1335" s="5"/>
      <c r="AE1335" s="14"/>
      <c r="AF1335" s="5"/>
      <c r="AG1335" s="7"/>
    </row>
    <row r="1336" spans="1:33" s="54" customFormat="1">
      <c r="A1336" s="8" t="s">
        <v>4847</v>
      </c>
      <c r="B1336" s="8" t="s">
        <v>3301</v>
      </c>
      <c r="C1336" s="9" t="s">
        <v>87</v>
      </c>
      <c r="D1336" s="185" t="s">
        <v>4848</v>
      </c>
      <c r="E1336" s="188" t="s">
        <v>4849</v>
      </c>
      <c r="F1336" s="9" t="s">
        <v>88</v>
      </c>
      <c r="G1336" s="9" t="s">
        <v>147</v>
      </c>
      <c r="H1336" s="10">
        <v>0</v>
      </c>
      <c r="I1336" s="11">
        <v>9</v>
      </c>
      <c r="J1336" s="24">
        <v>0</v>
      </c>
      <c r="K1336" s="12"/>
      <c r="L1336" s="14">
        <v>0</v>
      </c>
      <c r="M1336" s="14"/>
      <c r="N1336" s="21">
        <v>0</v>
      </c>
      <c r="O1336" s="14"/>
      <c r="P1336" s="21">
        <v>271937</v>
      </c>
      <c r="Q1336" s="14"/>
      <c r="R1336" s="21">
        <v>0</v>
      </c>
      <c r="S1336" s="14"/>
      <c r="T1336" s="21">
        <v>0</v>
      </c>
      <c r="U1336" s="14"/>
      <c r="V1336" s="22">
        <v>271937</v>
      </c>
      <c r="W1336" s="14"/>
      <c r="X1336" s="5" t="str">
        <f t="shared" si="20"/>
        <v>No</v>
      </c>
      <c r="Y1336" s="14"/>
      <c r="Z1336" s="5"/>
      <c r="AA1336" s="14"/>
      <c r="AB1336" s="5"/>
      <c r="AC1336" s="28"/>
      <c r="AD1336" s="5"/>
      <c r="AE1336" s="14"/>
      <c r="AF1336" s="5"/>
      <c r="AG1336" s="7"/>
    </row>
    <row r="1337" spans="1:33" s="54" customFormat="1">
      <c r="A1337" s="8" t="s">
        <v>6221</v>
      </c>
      <c r="B1337" s="8" t="s">
        <v>6222</v>
      </c>
      <c r="C1337" s="9" t="s">
        <v>129</v>
      </c>
      <c r="D1337" s="185"/>
      <c r="E1337" s="188">
        <v>40246</v>
      </c>
      <c r="F1337" s="9" t="s">
        <v>157</v>
      </c>
      <c r="G1337" s="9" t="s">
        <v>5756</v>
      </c>
      <c r="H1337" s="10">
        <v>4515419</v>
      </c>
      <c r="I1337" s="11">
        <v>9</v>
      </c>
      <c r="J1337" s="24">
        <v>0</v>
      </c>
      <c r="K1337" s="12"/>
      <c r="L1337" s="14">
        <v>0</v>
      </c>
      <c r="M1337" s="14"/>
      <c r="N1337" s="21">
        <v>0</v>
      </c>
      <c r="O1337" s="14"/>
      <c r="P1337" s="21">
        <v>24106</v>
      </c>
      <c r="Q1337" s="14"/>
      <c r="R1337" s="21">
        <v>0</v>
      </c>
      <c r="S1337" s="14"/>
      <c r="T1337" s="21">
        <v>96422</v>
      </c>
      <c r="U1337" s="14"/>
      <c r="V1337" s="22">
        <v>120528</v>
      </c>
      <c r="W1337" s="14"/>
      <c r="X1337" s="5" t="str">
        <f t="shared" si="20"/>
        <v>No</v>
      </c>
      <c r="Y1337" s="14"/>
      <c r="Z1337" s="5"/>
      <c r="AA1337" s="14"/>
      <c r="AB1337" s="5"/>
      <c r="AC1337" s="28"/>
      <c r="AD1337" s="5"/>
      <c r="AE1337" s="14"/>
      <c r="AF1337" s="5"/>
      <c r="AG1337" s="7"/>
    </row>
    <row r="1338" spans="1:33" s="54" customFormat="1">
      <c r="A1338" s="8" t="s">
        <v>5311</v>
      </c>
      <c r="B1338" s="8" t="s">
        <v>485</v>
      </c>
      <c r="C1338" s="9" t="s">
        <v>58</v>
      </c>
      <c r="D1338" s="185" t="s">
        <v>5312</v>
      </c>
      <c r="E1338" s="188" t="s">
        <v>5313</v>
      </c>
      <c r="F1338" s="9" t="s">
        <v>83</v>
      </c>
      <c r="G1338" s="9" t="s">
        <v>147</v>
      </c>
      <c r="H1338" s="10">
        <v>0</v>
      </c>
      <c r="I1338" s="11">
        <v>9</v>
      </c>
      <c r="J1338" s="24">
        <v>0</v>
      </c>
      <c r="K1338" s="12"/>
      <c r="L1338" s="14">
        <v>0</v>
      </c>
      <c r="M1338" s="14"/>
      <c r="N1338" s="21">
        <v>0</v>
      </c>
      <c r="O1338" s="14"/>
      <c r="P1338" s="21">
        <v>0</v>
      </c>
      <c r="Q1338" s="14"/>
      <c r="R1338" s="21">
        <v>0</v>
      </c>
      <c r="S1338" s="14"/>
      <c r="T1338" s="21">
        <v>0</v>
      </c>
      <c r="U1338" s="14"/>
      <c r="V1338" s="22">
        <v>0</v>
      </c>
      <c r="W1338" s="14"/>
      <c r="X1338" s="5" t="str">
        <f t="shared" si="20"/>
        <v>No</v>
      </c>
      <c r="Y1338" s="14"/>
      <c r="Z1338" s="5"/>
      <c r="AA1338" s="14"/>
      <c r="AB1338" s="5"/>
      <c r="AC1338" s="28"/>
      <c r="AD1338" s="5"/>
      <c r="AE1338" s="14"/>
      <c r="AF1338" s="5"/>
      <c r="AG1338" s="7"/>
    </row>
    <row r="1339" spans="1:33" s="54" customFormat="1">
      <c r="A1339" s="8" t="s">
        <v>4401</v>
      </c>
      <c r="B1339" s="8" t="s">
        <v>4402</v>
      </c>
      <c r="C1339" s="9" t="s">
        <v>235</v>
      </c>
      <c r="D1339" s="185" t="s">
        <v>4403</v>
      </c>
      <c r="E1339" s="188" t="s">
        <v>4404</v>
      </c>
      <c r="F1339" s="9" t="s">
        <v>83</v>
      </c>
      <c r="G1339" s="9" t="s">
        <v>147</v>
      </c>
      <c r="H1339" s="10">
        <v>0</v>
      </c>
      <c r="I1339" s="11">
        <v>9</v>
      </c>
      <c r="J1339" s="24">
        <v>0</v>
      </c>
      <c r="K1339" s="12"/>
      <c r="L1339" s="14">
        <v>0</v>
      </c>
      <c r="M1339" s="14"/>
      <c r="N1339" s="21">
        <v>0</v>
      </c>
      <c r="O1339" s="14"/>
      <c r="P1339" s="21">
        <v>17700</v>
      </c>
      <c r="Q1339" s="14"/>
      <c r="R1339" s="21">
        <v>17700</v>
      </c>
      <c r="S1339" s="14"/>
      <c r="T1339" s="21">
        <v>141600</v>
      </c>
      <c r="U1339" s="14"/>
      <c r="V1339" s="22">
        <v>177000</v>
      </c>
      <c r="W1339" s="14"/>
      <c r="X1339" s="5" t="str">
        <f t="shared" si="20"/>
        <v>No</v>
      </c>
      <c r="Y1339" s="14"/>
      <c r="Z1339" s="5"/>
      <c r="AA1339" s="14"/>
      <c r="AB1339" s="5"/>
      <c r="AC1339" s="28"/>
      <c r="AD1339" s="5"/>
      <c r="AE1339" s="14"/>
      <c r="AF1339" s="5"/>
      <c r="AG1339" s="7"/>
    </row>
    <row r="1340" spans="1:33" s="54" customFormat="1">
      <c r="A1340" s="8" t="s">
        <v>4534</v>
      </c>
      <c r="B1340" s="8" t="s">
        <v>4535</v>
      </c>
      <c r="C1340" s="9" t="s">
        <v>454</v>
      </c>
      <c r="D1340" s="185" t="s">
        <v>4536</v>
      </c>
      <c r="E1340" s="188" t="s">
        <v>4537</v>
      </c>
      <c r="F1340" s="9" t="s">
        <v>125</v>
      </c>
      <c r="G1340" s="9" t="s">
        <v>147</v>
      </c>
      <c r="H1340" s="10">
        <v>0</v>
      </c>
      <c r="I1340" s="11">
        <v>9</v>
      </c>
      <c r="J1340" s="24">
        <v>0</v>
      </c>
      <c r="K1340" s="12"/>
      <c r="L1340" s="14">
        <v>0</v>
      </c>
      <c r="M1340" s="14"/>
      <c r="N1340" s="21">
        <v>0</v>
      </c>
      <c r="O1340" s="14"/>
      <c r="P1340" s="21">
        <v>4051</v>
      </c>
      <c r="Q1340" s="14"/>
      <c r="R1340" s="21">
        <v>21070</v>
      </c>
      <c r="S1340" s="14"/>
      <c r="T1340" s="21">
        <v>0</v>
      </c>
      <c r="U1340" s="14"/>
      <c r="V1340" s="22">
        <v>25121</v>
      </c>
      <c r="W1340" s="14"/>
      <c r="X1340" s="5" t="str">
        <f t="shared" si="20"/>
        <v>No</v>
      </c>
      <c r="Y1340" s="14"/>
      <c r="Z1340" s="5"/>
      <c r="AA1340" s="14"/>
      <c r="AB1340" s="5"/>
      <c r="AC1340" s="28"/>
      <c r="AD1340" s="5"/>
      <c r="AE1340" s="14"/>
      <c r="AF1340" s="5"/>
      <c r="AG1340" s="7"/>
    </row>
    <row r="1341" spans="1:33" s="54" customFormat="1">
      <c r="A1341" s="8" t="s">
        <v>6219</v>
      </c>
      <c r="B1341" s="8" t="s">
        <v>6220</v>
      </c>
      <c r="C1341" s="9" t="s">
        <v>91</v>
      </c>
      <c r="D1341" s="185"/>
      <c r="E1341" s="188">
        <v>90252</v>
      </c>
      <c r="F1341" s="9" t="s">
        <v>83</v>
      </c>
      <c r="G1341" s="9" t="s">
        <v>5756</v>
      </c>
      <c r="H1341" s="10">
        <v>12150996</v>
      </c>
      <c r="I1341" s="11">
        <v>9</v>
      </c>
      <c r="J1341" s="24">
        <v>0</v>
      </c>
      <c r="K1341" s="12"/>
      <c r="L1341" s="14">
        <v>0</v>
      </c>
      <c r="M1341" s="14"/>
      <c r="N1341" s="21">
        <v>0</v>
      </c>
      <c r="O1341" s="14"/>
      <c r="P1341" s="21">
        <v>0</v>
      </c>
      <c r="Q1341" s="14"/>
      <c r="R1341" s="21">
        <v>0</v>
      </c>
      <c r="S1341" s="14"/>
      <c r="T1341" s="21">
        <v>0</v>
      </c>
      <c r="U1341" s="14"/>
      <c r="V1341" s="22">
        <v>0</v>
      </c>
      <c r="W1341" s="14"/>
      <c r="X1341" s="5" t="str">
        <f t="shared" si="20"/>
        <v>No</v>
      </c>
      <c r="Y1341" s="14"/>
      <c r="Z1341" s="5"/>
      <c r="AA1341" s="14"/>
      <c r="AB1341" s="5"/>
      <c r="AC1341" s="28"/>
      <c r="AD1341" s="5"/>
      <c r="AE1341" s="14"/>
      <c r="AF1341" s="5"/>
      <c r="AG1341" s="7"/>
    </row>
    <row r="1342" spans="1:33" s="54" customFormat="1">
      <c r="A1342" s="8" t="s">
        <v>2969</v>
      </c>
      <c r="B1342" s="8" t="s">
        <v>2970</v>
      </c>
      <c r="C1342" s="9" t="s">
        <v>120</v>
      </c>
      <c r="D1342" s="185">
        <v>6035</v>
      </c>
      <c r="E1342" s="188">
        <v>60035</v>
      </c>
      <c r="F1342" s="9" t="s">
        <v>83</v>
      </c>
      <c r="G1342" s="9" t="s">
        <v>5756</v>
      </c>
      <c r="H1342" s="10">
        <v>99437</v>
      </c>
      <c r="I1342" s="11">
        <v>9</v>
      </c>
      <c r="J1342" s="24">
        <v>0</v>
      </c>
      <c r="K1342" s="12"/>
      <c r="L1342" s="14">
        <v>0</v>
      </c>
      <c r="M1342" s="14"/>
      <c r="N1342" s="21">
        <v>0</v>
      </c>
      <c r="O1342" s="14"/>
      <c r="P1342" s="21">
        <v>0</v>
      </c>
      <c r="Q1342" s="14"/>
      <c r="R1342" s="21">
        <v>0</v>
      </c>
      <c r="S1342" s="14"/>
      <c r="T1342" s="21">
        <v>0</v>
      </c>
      <c r="U1342" s="14"/>
      <c r="V1342" s="22">
        <v>0</v>
      </c>
      <c r="W1342" s="14"/>
      <c r="X1342" s="5" t="str">
        <f t="shared" si="20"/>
        <v>No</v>
      </c>
      <c r="Y1342" s="14"/>
      <c r="Z1342" s="5"/>
      <c r="AA1342" s="14"/>
      <c r="AB1342" s="5"/>
      <c r="AC1342" s="28"/>
      <c r="AD1342" s="5"/>
      <c r="AE1342" s="14"/>
      <c r="AF1342" s="5"/>
      <c r="AG1342" s="7"/>
    </row>
    <row r="1343" spans="1:33" s="54" customFormat="1">
      <c r="A1343" s="8" t="s">
        <v>1478</v>
      </c>
      <c r="B1343" s="8" t="s">
        <v>1479</v>
      </c>
      <c r="C1343" s="9" t="s">
        <v>58</v>
      </c>
      <c r="D1343" s="185">
        <v>5152</v>
      </c>
      <c r="E1343" s="188">
        <v>50152</v>
      </c>
      <c r="F1343" s="9" t="s">
        <v>83</v>
      </c>
      <c r="G1343" s="9" t="s">
        <v>5756</v>
      </c>
      <c r="H1343" s="10">
        <v>100868</v>
      </c>
      <c r="I1343" s="11">
        <v>9</v>
      </c>
      <c r="J1343" s="24">
        <v>0</v>
      </c>
      <c r="K1343" s="12"/>
      <c r="L1343" s="14">
        <v>0</v>
      </c>
      <c r="M1343" s="14"/>
      <c r="N1343" s="21">
        <v>0</v>
      </c>
      <c r="O1343" s="14"/>
      <c r="P1343" s="21">
        <v>18184</v>
      </c>
      <c r="Q1343" s="14"/>
      <c r="R1343" s="21">
        <v>0</v>
      </c>
      <c r="S1343" s="14"/>
      <c r="T1343" s="21">
        <v>14782</v>
      </c>
      <c r="U1343" s="14"/>
      <c r="V1343" s="22">
        <v>32966</v>
      </c>
      <c r="W1343" s="14"/>
      <c r="X1343" s="5" t="str">
        <f t="shared" si="20"/>
        <v>No</v>
      </c>
      <c r="Y1343" s="14"/>
      <c r="Z1343" s="5"/>
      <c r="AA1343" s="14"/>
      <c r="AB1343" s="5"/>
      <c r="AC1343" s="28"/>
      <c r="AD1343" s="5"/>
      <c r="AE1343" s="14"/>
      <c r="AF1343" s="5"/>
      <c r="AG1343" s="7"/>
    </row>
    <row r="1344" spans="1:33" s="54" customFormat="1">
      <c r="A1344" s="8" t="s">
        <v>5500</v>
      </c>
      <c r="B1344" s="8" t="s">
        <v>5501</v>
      </c>
      <c r="C1344" s="9" t="s">
        <v>132</v>
      </c>
      <c r="D1344" s="185" t="s">
        <v>5502</v>
      </c>
      <c r="E1344" s="188" t="s">
        <v>5503</v>
      </c>
      <c r="F1344" s="9" t="s">
        <v>157</v>
      </c>
      <c r="G1344" s="9" t="s">
        <v>147</v>
      </c>
      <c r="H1344" s="10">
        <v>0</v>
      </c>
      <c r="I1344" s="11">
        <v>9</v>
      </c>
      <c r="J1344" s="24">
        <v>0</v>
      </c>
      <c r="K1344" s="12"/>
      <c r="L1344" s="14">
        <v>0</v>
      </c>
      <c r="M1344" s="14"/>
      <c r="N1344" s="21">
        <v>0</v>
      </c>
      <c r="O1344" s="14"/>
      <c r="P1344" s="21">
        <v>0</v>
      </c>
      <c r="Q1344" s="14"/>
      <c r="R1344" s="21">
        <v>0</v>
      </c>
      <c r="S1344" s="14"/>
      <c r="T1344" s="21">
        <v>0</v>
      </c>
      <c r="U1344" s="14"/>
      <c r="V1344" s="22">
        <v>0</v>
      </c>
      <c r="W1344" s="14"/>
      <c r="X1344" s="5" t="str">
        <f t="shared" si="20"/>
        <v>No</v>
      </c>
      <c r="Y1344" s="14"/>
      <c r="Z1344" s="5"/>
      <c r="AA1344" s="14"/>
      <c r="AB1344" s="5"/>
      <c r="AC1344" s="28"/>
      <c r="AD1344" s="5"/>
      <c r="AE1344" s="14"/>
      <c r="AF1344" s="5"/>
      <c r="AG1344" s="7"/>
    </row>
    <row r="1345" spans="1:33" s="54" customFormat="1">
      <c r="A1345" s="8" t="s">
        <v>4051</v>
      </c>
      <c r="B1345" s="8" t="s">
        <v>111</v>
      </c>
      <c r="C1345" s="9" t="s">
        <v>112</v>
      </c>
      <c r="D1345" s="185" t="s">
        <v>4052</v>
      </c>
      <c r="E1345" s="188" t="s">
        <v>4053</v>
      </c>
      <c r="F1345" s="9" t="s">
        <v>157</v>
      </c>
      <c r="G1345" s="9" t="s">
        <v>147</v>
      </c>
      <c r="H1345" s="10">
        <v>0</v>
      </c>
      <c r="I1345" s="11">
        <v>9</v>
      </c>
      <c r="J1345" s="24">
        <v>0</v>
      </c>
      <c r="K1345" s="12"/>
      <c r="L1345" s="14">
        <v>0</v>
      </c>
      <c r="M1345" s="14"/>
      <c r="N1345" s="21">
        <v>0</v>
      </c>
      <c r="O1345" s="14"/>
      <c r="P1345" s="21">
        <v>0</v>
      </c>
      <c r="Q1345" s="14"/>
      <c r="R1345" s="21">
        <v>0</v>
      </c>
      <c r="S1345" s="14"/>
      <c r="T1345" s="21">
        <v>0</v>
      </c>
      <c r="U1345" s="14"/>
      <c r="V1345" s="22">
        <v>0</v>
      </c>
      <c r="W1345" s="14"/>
      <c r="X1345" s="5" t="str">
        <f t="shared" si="20"/>
        <v>No</v>
      </c>
      <c r="Y1345" s="14"/>
      <c r="Z1345" s="5"/>
      <c r="AA1345" s="14"/>
      <c r="AB1345" s="5"/>
      <c r="AC1345" s="28"/>
      <c r="AD1345" s="5"/>
      <c r="AE1345" s="14"/>
      <c r="AF1345" s="5"/>
      <c r="AG1345" s="7"/>
    </row>
    <row r="1346" spans="1:33" s="54" customFormat="1">
      <c r="A1346" s="8" t="s">
        <v>3428</v>
      </c>
      <c r="B1346" s="8" t="s">
        <v>1089</v>
      </c>
      <c r="C1346" s="9" t="s">
        <v>34</v>
      </c>
      <c r="D1346" s="185" t="s">
        <v>3429</v>
      </c>
      <c r="E1346" s="188" t="s">
        <v>3430</v>
      </c>
      <c r="F1346" s="9" t="s">
        <v>157</v>
      </c>
      <c r="G1346" s="9" t="s">
        <v>147</v>
      </c>
      <c r="H1346" s="10">
        <v>0</v>
      </c>
      <c r="I1346" s="11">
        <v>9</v>
      </c>
      <c r="J1346" s="24">
        <v>0</v>
      </c>
      <c r="K1346" s="12"/>
      <c r="L1346" s="14">
        <v>0</v>
      </c>
      <c r="M1346" s="14"/>
      <c r="N1346" s="21">
        <v>0</v>
      </c>
      <c r="O1346" s="14"/>
      <c r="P1346" s="21">
        <v>22365</v>
      </c>
      <c r="Q1346" s="14"/>
      <c r="R1346" s="21">
        <v>0</v>
      </c>
      <c r="S1346" s="14"/>
      <c r="T1346" s="21">
        <v>89459</v>
      </c>
      <c r="U1346" s="14"/>
      <c r="V1346" s="22">
        <v>111824</v>
      </c>
      <c r="W1346" s="14"/>
      <c r="X1346" s="5" t="str">
        <f t="shared" si="20"/>
        <v>No</v>
      </c>
      <c r="Y1346" s="14"/>
      <c r="Z1346" s="5"/>
      <c r="AA1346" s="14"/>
      <c r="AB1346" s="5"/>
      <c r="AC1346" s="28"/>
      <c r="AD1346" s="5"/>
      <c r="AE1346" s="14"/>
      <c r="AF1346" s="5"/>
      <c r="AG1346" s="7"/>
    </row>
    <row r="1347" spans="1:33" s="54" customFormat="1">
      <c r="A1347" s="8" t="s">
        <v>4357</v>
      </c>
      <c r="B1347" s="8" t="s">
        <v>4358</v>
      </c>
      <c r="C1347" s="9" t="s">
        <v>235</v>
      </c>
      <c r="D1347" s="185" t="s">
        <v>4359</v>
      </c>
      <c r="E1347" s="188" t="s">
        <v>4360</v>
      </c>
      <c r="F1347" s="9" t="s">
        <v>83</v>
      </c>
      <c r="G1347" s="9" t="s">
        <v>147</v>
      </c>
      <c r="H1347" s="10">
        <v>0</v>
      </c>
      <c r="I1347" s="11">
        <v>9</v>
      </c>
      <c r="J1347" s="24">
        <v>0</v>
      </c>
      <c r="K1347" s="12"/>
      <c r="L1347" s="14">
        <v>0</v>
      </c>
      <c r="M1347" s="14"/>
      <c r="N1347" s="21">
        <v>0</v>
      </c>
      <c r="O1347" s="14"/>
      <c r="P1347" s="21">
        <v>9519</v>
      </c>
      <c r="Q1347" s="14"/>
      <c r="R1347" s="21">
        <v>10772</v>
      </c>
      <c r="S1347" s="14"/>
      <c r="T1347" s="21">
        <v>86177</v>
      </c>
      <c r="U1347" s="14"/>
      <c r="V1347" s="22">
        <v>106468</v>
      </c>
      <c r="W1347" s="14"/>
      <c r="X1347" s="5" t="str">
        <f t="shared" ref="X1347:X1410" si="21">IF(W1347&amp;U1347&amp;S1347&amp;Q1347&amp;O1347&amp;M1347&amp;K1347&lt;&gt;"","Yes","No")</f>
        <v>No</v>
      </c>
      <c r="Y1347" s="14"/>
      <c r="Z1347" s="5"/>
      <c r="AA1347" s="14"/>
      <c r="AB1347" s="5"/>
      <c r="AC1347" s="28"/>
      <c r="AD1347" s="5"/>
      <c r="AE1347" s="14"/>
      <c r="AF1347" s="5"/>
      <c r="AG1347" s="7"/>
    </row>
    <row r="1348" spans="1:33" s="54" customFormat="1">
      <c r="A1348" s="8" t="s">
        <v>2924</v>
      </c>
      <c r="B1348" s="8" t="s">
        <v>2925</v>
      </c>
      <c r="C1348" s="9" t="s">
        <v>124</v>
      </c>
      <c r="D1348" s="185" t="s">
        <v>2926</v>
      </c>
      <c r="E1348" s="188" t="s">
        <v>2927</v>
      </c>
      <c r="F1348" s="9" t="s">
        <v>1320</v>
      </c>
      <c r="G1348" s="9" t="s">
        <v>147</v>
      </c>
      <c r="H1348" s="10">
        <v>0</v>
      </c>
      <c r="I1348" s="11">
        <v>8</v>
      </c>
      <c r="J1348" s="24">
        <v>0</v>
      </c>
      <c r="K1348" s="12"/>
      <c r="L1348" s="14">
        <v>0</v>
      </c>
      <c r="M1348" s="14"/>
      <c r="N1348" s="21">
        <v>0</v>
      </c>
      <c r="O1348" s="14"/>
      <c r="P1348" s="21">
        <v>0</v>
      </c>
      <c r="Q1348" s="14"/>
      <c r="R1348" s="21">
        <v>0</v>
      </c>
      <c r="S1348" s="14"/>
      <c r="T1348" s="21">
        <v>0</v>
      </c>
      <c r="U1348" s="14"/>
      <c r="V1348" s="22">
        <v>0</v>
      </c>
      <c r="W1348" s="14"/>
      <c r="X1348" s="5" t="str">
        <f t="shared" si="21"/>
        <v>No</v>
      </c>
      <c r="Y1348" s="14"/>
      <c r="Z1348" s="5"/>
      <c r="AA1348" s="14"/>
      <c r="AB1348" s="5"/>
      <c r="AC1348" s="28"/>
      <c r="AD1348" s="5"/>
      <c r="AE1348" s="14"/>
      <c r="AF1348" s="5"/>
      <c r="AG1348" s="7"/>
    </row>
    <row r="1349" spans="1:33" s="54" customFormat="1">
      <c r="A1349" s="8" t="s">
        <v>5473</v>
      </c>
      <c r="B1349" s="8" t="s">
        <v>2071</v>
      </c>
      <c r="C1349" s="9" t="s">
        <v>132</v>
      </c>
      <c r="D1349" s="185" t="s">
        <v>5474</v>
      </c>
      <c r="E1349" s="188" t="s">
        <v>5475</v>
      </c>
      <c r="F1349" s="9" t="s">
        <v>1320</v>
      </c>
      <c r="G1349" s="9" t="s">
        <v>147</v>
      </c>
      <c r="H1349" s="10">
        <v>0</v>
      </c>
      <c r="I1349" s="11">
        <v>8</v>
      </c>
      <c r="J1349" s="24">
        <v>0</v>
      </c>
      <c r="K1349" s="12"/>
      <c r="L1349" s="14">
        <v>0</v>
      </c>
      <c r="M1349" s="14"/>
      <c r="N1349" s="21">
        <v>0</v>
      </c>
      <c r="O1349" s="14"/>
      <c r="P1349" s="21">
        <v>6997</v>
      </c>
      <c r="Q1349" s="14"/>
      <c r="R1349" s="21">
        <v>0</v>
      </c>
      <c r="S1349" s="14"/>
      <c r="T1349" s="21">
        <v>27989</v>
      </c>
      <c r="U1349" s="14"/>
      <c r="V1349" s="22">
        <v>34986</v>
      </c>
      <c r="W1349" s="14"/>
      <c r="X1349" s="5" t="str">
        <f t="shared" si="21"/>
        <v>No</v>
      </c>
      <c r="Y1349" s="14"/>
      <c r="Z1349" s="5"/>
      <c r="AA1349" s="14"/>
      <c r="AB1349" s="5"/>
      <c r="AC1349" s="28"/>
      <c r="AD1349" s="5"/>
      <c r="AE1349" s="14"/>
      <c r="AF1349" s="5"/>
      <c r="AG1349" s="7"/>
    </row>
    <row r="1350" spans="1:33" s="54" customFormat="1">
      <c r="A1350" s="8" t="s">
        <v>5464</v>
      </c>
      <c r="B1350" s="8" t="s">
        <v>6464</v>
      </c>
      <c r="C1350" s="9" t="s">
        <v>132</v>
      </c>
      <c r="D1350" s="185" t="s">
        <v>5465</v>
      </c>
      <c r="E1350" s="188" t="s">
        <v>5466</v>
      </c>
      <c r="F1350" s="9" t="s">
        <v>157</v>
      </c>
      <c r="G1350" s="9" t="s">
        <v>147</v>
      </c>
      <c r="H1350" s="10">
        <v>0</v>
      </c>
      <c r="I1350" s="11">
        <v>8</v>
      </c>
      <c r="J1350" s="24">
        <v>0</v>
      </c>
      <c r="K1350" s="12"/>
      <c r="L1350" s="14">
        <v>0</v>
      </c>
      <c r="M1350" s="14"/>
      <c r="N1350" s="21">
        <v>0</v>
      </c>
      <c r="O1350" s="14"/>
      <c r="P1350" s="21">
        <v>27860</v>
      </c>
      <c r="Q1350" s="14"/>
      <c r="R1350" s="21">
        <v>0</v>
      </c>
      <c r="S1350" s="14"/>
      <c r="T1350" s="21">
        <v>111440</v>
      </c>
      <c r="U1350" s="14"/>
      <c r="V1350" s="22">
        <v>139300</v>
      </c>
      <c r="W1350" s="14"/>
      <c r="X1350" s="5" t="str">
        <f t="shared" si="21"/>
        <v>No</v>
      </c>
      <c r="Y1350" s="14"/>
      <c r="Z1350" s="5"/>
      <c r="AA1350" s="14"/>
      <c r="AB1350" s="5"/>
      <c r="AC1350" s="28"/>
      <c r="AD1350" s="5"/>
      <c r="AE1350" s="14"/>
      <c r="AF1350" s="5"/>
      <c r="AG1350" s="7"/>
    </row>
    <row r="1351" spans="1:33" s="54" customFormat="1">
      <c r="A1351" s="8" t="s">
        <v>705</v>
      </c>
      <c r="B1351" s="8" t="s">
        <v>706</v>
      </c>
      <c r="C1351" s="9" t="s">
        <v>132</v>
      </c>
      <c r="D1351" s="185">
        <v>5098</v>
      </c>
      <c r="E1351" s="188">
        <v>50098</v>
      </c>
      <c r="F1351" s="9" t="s">
        <v>83</v>
      </c>
      <c r="G1351" s="9" t="s">
        <v>5756</v>
      </c>
      <c r="H1351" s="10">
        <v>66025</v>
      </c>
      <c r="I1351" s="11">
        <v>8</v>
      </c>
      <c r="J1351" s="24">
        <v>0</v>
      </c>
      <c r="K1351" s="12"/>
      <c r="L1351" s="14">
        <v>0</v>
      </c>
      <c r="M1351" s="14"/>
      <c r="N1351" s="21">
        <v>0</v>
      </c>
      <c r="O1351" s="14"/>
      <c r="P1351" s="21">
        <v>64188</v>
      </c>
      <c r="Q1351" s="14"/>
      <c r="R1351" s="21">
        <v>0</v>
      </c>
      <c r="S1351" s="14"/>
      <c r="T1351" s="21">
        <v>211634</v>
      </c>
      <c r="U1351" s="14"/>
      <c r="V1351" s="22">
        <v>275822</v>
      </c>
      <c r="W1351" s="14"/>
      <c r="X1351" s="5" t="str">
        <f t="shared" si="21"/>
        <v>No</v>
      </c>
      <c r="Y1351" s="14"/>
      <c r="Z1351" s="5"/>
      <c r="AA1351" s="14"/>
      <c r="AB1351" s="5"/>
      <c r="AC1351" s="28"/>
      <c r="AD1351" s="5"/>
      <c r="AE1351" s="14"/>
      <c r="AF1351" s="5"/>
      <c r="AG1351" s="7"/>
    </row>
    <row r="1352" spans="1:33" s="54" customFormat="1">
      <c r="A1352" s="8" t="s">
        <v>6191</v>
      </c>
      <c r="B1352" s="8" t="s">
        <v>6192</v>
      </c>
      <c r="C1352" s="9" t="s">
        <v>168</v>
      </c>
      <c r="D1352" s="185" t="s">
        <v>5218</v>
      </c>
      <c r="E1352" s="188" t="s">
        <v>5219</v>
      </c>
      <c r="F1352" s="9" t="s">
        <v>157</v>
      </c>
      <c r="G1352" s="9" t="s">
        <v>147</v>
      </c>
      <c r="H1352" s="10">
        <v>0</v>
      </c>
      <c r="I1352" s="11">
        <v>8</v>
      </c>
      <c r="J1352" s="24">
        <v>0</v>
      </c>
      <c r="K1352" s="12"/>
      <c r="L1352" s="14">
        <v>0</v>
      </c>
      <c r="M1352" s="14"/>
      <c r="N1352" s="21">
        <v>0</v>
      </c>
      <c r="O1352" s="14"/>
      <c r="P1352" s="21">
        <v>6352</v>
      </c>
      <c r="Q1352" s="14"/>
      <c r="R1352" s="21">
        <v>0</v>
      </c>
      <c r="S1352" s="14"/>
      <c r="T1352" s="21">
        <v>95231</v>
      </c>
      <c r="U1352" s="14"/>
      <c r="V1352" s="22">
        <v>101583</v>
      </c>
      <c r="W1352" s="14"/>
      <c r="X1352" s="5" t="str">
        <f t="shared" si="21"/>
        <v>No</v>
      </c>
      <c r="Y1352" s="14"/>
      <c r="Z1352" s="5"/>
      <c r="AA1352" s="14"/>
      <c r="AB1352" s="5"/>
      <c r="AC1352" s="28"/>
      <c r="AD1352" s="5"/>
      <c r="AE1352" s="14"/>
      <c r="AF1352" s="5"/>
      <c r="AG1352" s="7"/>
    </row>
    <row r="1353" spans="1:33" s="54" customFormat="1">
      <c r="A1353" s="8" t="s">
        <v>3144</v>
      </c>
      <c r="B1353" s="8" t="s">
        <v>3145</v>
      </c>
      <c r="C1353" s="9" t="s">
        <v>50</v>
      </c>
      <c r="D1353" s="185" t="s">
        <v>3146</v>
      </c>
      <c r="E1353" s="188" t="s">
        <v>3147</v>
      </c>
      <c r="F1353" s="9" t="s">
        <v>83</v>
      </c>
      <c r="G1353" s="9" t="s">
        <v>147</v>
      </c>
      <c r="H1353" s="10">
        <v>0</v>
      </c>
      <c r="I1353" s="11">
        <v>8</v>
      </c>
      <c r="J1353" s="24">
        <v>0</v>
      </c>
      <c r="K1353" s="12"/>
      <c r="L1353" s="14">
        <v>0</v>
      </c>
      <c r="M1353" s="14"/>
      <c r="N1353" s="21">
        <v>0</v>
      </c>
      <c r="O1353" s="14"/>
      <c r="P1353" s="21">
        <v>0</v>
      </c>
      <c r="Q1353" s="14"/>
      <c r="R1353" s="21">
        <v>0</v>
      </c>
      <c r="S1353" s="14"/>
      <c r="T1353" s="21">
        <v>0</v>
      </c>
      <c r="U1353" s="14"/>
      <c r="V1353" s="22">
        <v>0</v>
      </c>
      <c r="W1353" s="14"/>
      <c r="X1353" s="5" t="str">
        <f t="shared" si="21"/>
        <v>No</v>
      </c>
      <c r="Y1353" s="14"/>
      <c r="Z1353" s="5"/>
      <c r="AA1353" s="14"/>
      <c r="AB1353" s="5"/>
      <c r="AC1353" s="28"/>
      <c r="AD1353" s="5"/>
      <c r="AE1353" s="14"/>
      <c r="AF1353" s="5"/>
      <c r="AG1353" s="7"/>
    </row>
    <row r="1354" spans="1:33" s="54" customFormat="1">
      <c r="A1354" s="8" t="s">
        <v>5986</v>
      </c>
      <c r="B1354" s="8" t="s">
        <v>5554</v>
      </c>
      <c r="C1354" s="9" t="s">
        <v>132</v>
      </c>
      <c r="D1354" s="185" t="s">
        <v>5555</v>
      </c>
      <c r="E1354" s="188" t="s">
        <v>5556</v>
      </c>
      <c r="F1354" s="9" t="s">
        <v>157</v>
      </c>
      <c r="G1354" s="9" t="s">
        <v>147</v>
      </c>
      <c r="H1354" s="10">
        <v>0</v>
      </c>
      <c r="I1354" s="11">
        <v>8</v>
      </c>
      <c r="J1354" s="24">
        <v>0</v>
      </c>
      <c r="K1354" s="12"/>
      <c r="L1354" s="14">
        <v>0</v>
      </c>
      <c r="M1354" s="14"/>
      <c r="N1354" s="21">
        <v>0</v>
      </c>
      <c r="O1354" s="14"/>
      <c r="P1354" s="21">
        <v>19460</v>
      </c>
      <c r="Q1354" s="14"/>
      <c r="R1354" s="21">
        <v>0</v>
      </c>
      <c r="S1354" s="14"/>
      <c r="T1354" s="21">
        <v>77840</v>
      </c>
      <c r="U1354" s="14"/>
      <c r="V1354" s="22">
        <v>97300</v>
      </c>
      <c r="W1354" s="14"/>
      <c r="X1354" s="5" t="str">
        <f t="shared" si="21"/>
        <v>No</v>
      </c>
      <c r="Y1354" s="14"/>
      <c r="Z1354" s="5"/>
      <c r="AA1354" s="14"/>
      <c r="AB1354" s="5"/>
      <c r="AC1354" s="28"/>
      <c r="AD1354" s="5"/>
      <c r="AE1354" s="14"/>
      <c r="AF1354" s="5"/>
      <c r="AG1354" s="7"/>
    </row>
    <row r="1355" spans="1:33" s="54" customFormat="1">
      <c r="A1355" s="8" t="s">
        <v>355</v>
      </c>
      <c r="B1355" s="8" t="s">
        <v>356</v>
      </c>
      <c r="C1355" s="9" t="s">
        <v>73</v>
      </c>
      <c r="D1355" s="185" t="s">
        <v>357</v>
      </c>
      <c r="E1355" s="188" t="s">
        <v>358</v>
      </c>
      <c r="F1355" s="9" t="s">
        <v>157</v>
      </c>
      <c r="G1355" s="9" t="s">
        <v>147</v>
      </c>
      <c r="H1355" s="10">
        <v>0</v>
      </c>
      <c r="I1355" s="11">
        <v>8</v>
      </c>
      <c r="J1355" s="24">
        <v>0</v>
      </c>
      <c r="K1355" s="12"/>
      <c r="L1355" s="14">
        <v>0</v>
      </c>
      <c r="M1355" s="14"/>
      <c r="N1355" s="21">
        <v>0</v>
      </c>
      <c r="O1355" s="14"/>
      <c r="P1355" s="21">
        <v>14600</v>
      </c>
      <c r="Q1355" s="14"/>
      <c r="R1355" s="21">
        <v>0</v>
      </c>
      <c r="S1355" s="14"/>
      <c r="T1355" s="21">
        <v>58399</v>
      </c>
      <c r="U1355" s="14"/>
      <c r="V1355" s="22">
        <v>72999</v>
      </c>
      <c r="W1355" s="14"/>
      <c r="X1355" s="5" t="str">
        <f t="shared" si="21"/>
        <v>No</v>
      </c>
      <c r="Y1355" s="14"/>
      <c r="Z1355" s="5"/>
      <c r="AA1355" s="14"/>
      <c r="AB1355" s="5"/>
      <c r="AC1355" s="28"/>
      <c r="AD1355" s="5"/>
      <c r="AE1355" s="14"/>
      <c r="AF1355" s="5"/>
      <c r="AG1355" s="7"/>
    </row>
    <row r="1356" spans="1:33" s="54" customFormat="1">
      <c r="A1356" s="8" t="s">
        <v>634</v>
      </c>
      <c r="B1356" s="8" t="s">
        <v>635</v>
      </c>
      <c r="C1356" s="9" t="s">
        <v>160</v>
      </c>
      <c r="D1356" s="185">
        <v>1015</v>
      </c>
      <c r="E1356" s="188">
        <v>10015</v>
      </c>
      <c r="F1356" s="9" t="s">
        <v>83</v>
      </c>
      <c r="G1356" s="9" t="s">
        <v>5756</v>
      </c>
      <c r="H1356" s="10">
        <v>59397</v>
      </c>
      <c r="I1356" s="11">
        <v>8</v>
      </c>
      <c r="J1356" s="24">
        <v>0</v>
      </c>
      <c r="K1356" s="12"/>
      <c r="L1356" s="14">
        <v>0</v>
      </c>
      <c r="M1356" s="14"/>
      <c r="N1356" s="21">
        <v>0</v>
      </c>
      <c r="O1356" s="14"/>
      <c r="P1356" s="21">
        <v>49055</v>
      </c>
      <c r="Q1356" s="14"/>
      <c r="R1356" s="21">
        <v>0</v>
      </c>
      <c r="S1356" s="14"/>
      <c r="T1356" s="21">
        <v>0</v>
      </c>
      <c r="U1356" s="14"/>
      <c r="V1356" s="22">
        <v>49055</v>
      </c>
      <c r="W1356" s="14"/>
      <c r="X1356" s="5" t="str">
        <f t="shared" si="21"/>
        <v>No</v>
      </c>
      <c r="Y1356" s="14"/>
      <c r="Z1356" s="5"/>
      <c r="AA1356" s="14"/>
      <c r="AB1356" s="5"/>
      <c r="AC1356" s="28"/>
      <c r="AD1356" s="5"/>
      <c r="AE1356" s="14"/>
      <c r="AF1356" s="5"/>
      <c r="AG1356" s="7"/>
    </row>
    <row r="1357" spans="1:33" s="54" customFormat="1">
      <c r="A1357" s="8" t="s">
        <v>3321</v>
      </c>
      <c r="B1357" s="8" t="s">
        <v>1920</v>
      </c>
      <c r="C1357" s="9" t="s">
        <v>555</v>
      </c>
      <c r="D1357" s="185" t="s">
        <v>3322</v>
      </c>
      <c r="E1357" s="188" t="s">
        <v>3323</v>
      </c>
      <c r="F1357" s="9" t="s">
        <v>83</v>
      </c>
      <c r="G1357" s="9" t="s">
        <v>147</v>
      </c>
      <c r="H1357" s="10">
        <v>0</v>
      </c>
      <c r="I1357" s="11">
        <v>8</v>
      </c>
      <c r="J1357" s="24">
        <v>0</v>
      </c>
      <c r="K1357" s="12"/>
      <c r="L1357" s="14">
        <v>0</v>
      </c>
      <c r="M1357" s="14"/>
      <c r="N1357" s="21">
        <v>0</v>
      </c>
      <c r="O1357" s="14"/>
      <c r="P1357" s="21">
        <v>0</v>
      </c>
      <c r="Q1357" s="14"/>
      <c r="R1357" s="21">
        <v>0</v>
      </c>
      <c r="S1357" s="14"/>
      <c r="T1357" s="21">
        <v>0</v>
      </c>
      <c r="U1357" s="14"/>
      <c r="V1357" s="22">
        <v>0</v>
      </c>
      <c r="W1357" s="14"/>
      <c r="X1357" s="5" t="str">
        <f t="shared" si="21"/>
        <v>No</v>
      </c>
      <c r="Y1357" s="14"/>
      <c r="Z1357" s="5"/>
      <c r="AA1357" s="14"/>
      <c r="AB1357" s="5"/>
      <c r="AC1357" s="28"/>
      <c r="AD1357" s="5"/>
      <c r="AE1357" s="14"/>
      <c r="AF1357" s="5"/>
      <c r="AG1357" s="7"/>
    </row>
    <row r="1358" spans="1:33" s="54" customFormat="1">
      <c r="A1358" s="8" t="s">
        <v>3403</v>
      </c>
      <c r="B1358" s="8" t="s">
        <v>3404</v>
      </c>
      <c r="C1358" s="9" t="s">
        <v>141</v>
      </c>
      <c r="D1358" s="185">
        <v>3113</v>
      </c>
      <c r="E1358" s="188">
        <v>30989</v>
      </c>
      <c r="F1358" s="9" t="s">
        <v>125</v>
      </c>
      <c r="G1358" s="9" t="s">
        <v>5756</v>
      </c>
      <c r="H1358" s="10">
        <v>56611</v>
      </c>
      <c r="I1358" s="11">
        <v>8</v>
      </c>
      <c r="J1358" s="24">
        <v>0</v>
      </c>
      <c r="K1358" s="12"/>
      <c r="L1358" s="14">
        <v>0</v>
      </c>
      <c r="M1358" s="14"/>
      <c r="N1358" s="21">
        <v>0</v>
      </c>
      <c r="O1358" s="14"/>
      <c r="P1358" s="21">
        <v>0</v>
      </c>
      <c r="Q1358" s="14"/>
      <c r="R1358" s="21">
        <v>0</v>
      </c>
      <c r="S1358" s="14"/>
      <c r="T1358" s="21">
        <v>0</v>
      </c>
      <c r="U1358" s="14"/>
      <c r="V1358" s="22">
        <v>0</v>
      </c>
      <c r="W1358" s="14"/>
      <c r="X1358" s="5" t="str">
        <f t="shared" si="21"/>
        <v>No</v>
      </c>
      <c r="Y1358" s="14"/>
      <c r="Z1358" s="5"/>
      <c r="AA1358" s="14"/>
      <c r="AB1358" s="5"/>
      <c r="AC1358" s="28"/>
      <c r="AD1358" s="5"/>
      <c r="AE1358" s="14"/>
      <c r="AF1358" s="5"/>
      <c r="AG1358" s="7"/>
    </row>
    <row r="1359" spans="1:33" s="54" customFormat="1">
      <c r="A1359" s="8" t="s">
        <v>5228</v>
      </c>
      <c r="B1359" s="8" t="s">
        <v>5229</v>
      </c>
      <c r="C1359" s="9" t="s">
        <v>168</v>
      </c>
      <c r="D1359" s="185" t="s">
        <v>5230</v>
      </c>
      <c r="E1359" s="188" t="s">
        <v>5231</v>
      </c>
      <c r="F1359" s="9" t="s">
        <v>88</v>
      </c>
      <c r="G1359" s="9" t="s">
        <v>147</v>
      </c>
      <c r="H1359" s="10">
        <v>0</v>
      </c>
      <c r="I1359" s="11">
        <v>8</v>
      </c>
      <c r="J1359" s="24">
        <v>0</v>
      </c>
      <c r="K1359" s="12"/>
      <c r="L1359" s="14">
        <v>0</v>
      </c>
      <c r="M1359" s="14"/>
      <c r="N1359" s="21">
        <v>0</v>
      </c>
      <c r="O1359" s="14"/>
      <c r="P1359" s="21">
        <v>46910</v>
      </c>
      <c r="Q1359" s="14"/>
      <c r="R1359" s="21">
        <v>0</v>
      </c>
      <c r="S1359" s="14"/>
      <c r="T1359" s="21">
        <v>0</v>
      </c>
      <c r="U1359" s="14"/>
      <c r="V1359" s="22">
        <v>46910</v>
      </c>
      <c r="W1359" s="14"/>
      <c r="X1359" s="5" t="str">
        <f t="shared" si="21"/>
        <v>No</v>
      </c>
      <c r="Y1359" s="14"/>
      <c r="Z1359" s="5"/>
      <c r="AA1359" s="14"/>
      <c r="AB1359" s="5"/>
      <c r="AC1359" s="28"/>
      <c r="AD1359" s="5"/>
      <c r="AE1359" s="14"/>
      <c r="AF1359" s="5"/>
      <c r="AG1359" s="7"/>
    </row>
    <row r="1360" spans="1:33" s="54" customFormat="1">
      <c r="A1360" s="8" t="s">
        <v>367</v>
      </c>
      <c r="B1360" s="8" t="s">
        <v>368</v>
      </c>
      <c r="C1360" s="9" t="s">
        <v>73</v>
      </c>
      <c r="D1360" s="185" t="s">
        <v>369</v>
      </c>
      <c r="E1360" s="188" t="s">
        <v>370</v>
      </c>
      <c r="F1360" s="9" t="s">
        <v>83</v>
      </c>
      <c r="G1360" s="9" t="s">
        <v>147</v>
      </c>
      <c r="H1360" s="10">
        <v>0</v>
      </c>
      <c r="I1360" s="11">
        <v>8</v>
      </c>
      <c r="J1360" s="24">
        <v>0</v>
      </c>
      <c r="K1360" s="12"/>
      <c r="L1360" s="14">
        <v>0</v>
      </c>
      <c r="M1360" s="14"/>
      <c r="N1360" s="21">
        <v>0</v>
      </c>
      <c r="O1360" s="14"/>
      <c r="P1360" s="21">
        <v>11010</v>
      </c>
      <c r="Q1360" s="14"/>
      <c r="R1360" s="21">
        <v>0</v>
      </c>
      <c r="S1360" s="14"/>
      <c r="T1360" s="21">
        <v>44000</v>
      </c>
      <c r="U1360" s="14"/>
      <c r="V1360" s="22">
        <v>55010</v>
      </c>
      <c r="W1360" s="14"/>
      <c r="X1360" s="5" t="str">
        <f t="shared" si="21"/>
        <v>No</v>
      </c>
      <c r="Y1360" s="14"/>
      <c r="Z1360" s="5"/>
      <c r="AA1360" s="14"/>
      <c r="AB1360" s="5"/>
      <c r="AC1360" s="28"/>
      <c r="AD1360" s="5"/>
      <c r="AE1360" s="14"/>
      <c r="AF1360" s="5"/>
      <c r="AG1360" s="7"/>
    </row>
    <row r="1361" spans="1:33" s="54" customFormat="1">
      <c r="A1361" s="8" t="s">
        <v>4409</v>
      </c>
      <c r="B1361" s="8" t="s">
        <v>4410</v>
      </c>
      <c r="C1361" s="9" t="s">
        <v>235</v>
      </c>
      <c r="D1361" s="185" t="s">
        <v>4411</v>
      </c>
      <c r="E1361" s="188" t="s">
        <v>4412</v>
      </c>
      <c r="F1361" s="9" t="s">
        <v>83</v>
      </c>
      <c r="G1361" s="9" t="s">
        <v>147</v>
      </c>
      <c r="H1361" s="10">
        <v>0</v>
      </c>
      <c r="I1361" s="11">
        <v>8</v>
      </c>
      <c r="J1361" s="24">
        <v>0</v>
      </c>
      <c r="K1361" s="12"/>
      <c r="L1361" s="14">
        <v>5493</v>
      </c>
      <c r="M1361" s="14"/>
      <c r="N1361" s="21">
        <v>0</v>
      </c>
      <c r="O1361" s="14"/>
      <c r="P1361" s="21">
        <v>0</v>
      </c>
      <c r="Q1361" s="14"/>
      <c r="R1361" s="21">
        <v>5492</v>
      </c>
      <c r="S1361" s="14"/>
      <c r="T1361" s="21">
        <v>43936</v>
      </c>
      <c r="U1361" s="14"/>
      <c r="V1361" s="22">
        <v>54921</v>
      </c>
      <c r="W1361" s="14"/>
      <c r="X1361" s="5" t="str">
        <f t="shared" si="21"/>
        <v>No</v>
      </c>
      <c r="Y1361" s="14"/>
      <c r="Z1361" s="5"/>
      <c r="AA1361" s="14"/>
      <c r="AB1361" s="5"/>
      <c r="AC1361" s="28"/>
      <c r="AD1361" s="5"/>
      <c r="AE1361" s="14"/>
      <c r="AF1361" s="5"/>
      <c r="AG1361" s="7"/>
    </row>
    <row r="1362" spans="1:33" s="54" customFormat="1">
      <c r="A1362" s="8" t="s">
        <v>964</v>
      </c>
      <c r="B1362" s="8" t="s">
        <v>4297</v>
      </c>
      <c r="C1362" s="9" t="s">
        <v>235</v>
      </c>
      <c r="D1362" s="185" t="s">
        <v>4298</v>
      </c>
      <c r="E1362" s="188" t="s">
        <v>4299</v>
      </c>
      <c r="F1362" s="9" t="s">
        <v>83</v>
      </c>
      <c r="G1362" s="9" t="s">
        <v>147</v>
      </c>
      <c r="H1362" s="10">
        <v>0</v>
      </c>
      <c r="I1362" s="11">
        <v>8</v>
      </c>
      <c r="J1362" s="24">
        <v>0</v>
      </c>
      <c r="K1362" s="12"/>
      <c r="L1362" s="14">
        <v>0</v>
      </c>
      <c r="M1362" s="14"/>
      <c r="N1362" s="21">
        <v>0</v>
      </c>
      <c r="O1362" s="14"/>
      <c r="P1362" s="21">
        <v>18510</v>
      </c>
      <c r="Q1362" s="14"/>
      <c r="R1362" s="21">
        <v>18506</v>
      </c>
      <c r="S1362" s="14"/>
      <c r="T1362" s="21">
        <v>148060</v>
      </c>
      <c r="U1362" s="14"/>
      <c r="V1362" s="22">
        <v>185076</v>
      </c>
      <c r="W1362" s="14"/>
      <c r="X1362" s="5" t="str">
        <f t="shared" si="21"/>
        <v>No</v>
      </c>
      <c r="Y1362" s="14"/>
      <c r="Z1362" s="5"/>
      <c r="AA1362" s="14"/>
      <c r="AB1362" s="5"/>
      <c r="AC1362" s="28"/>
      <c r="AD1362" s="5"/>
      <c r="AE1362" s="14"/>
      <c r="AF1362" s="5"/>
      <c r="AG1362" s="7"/>
    </row>
    <row r="1363" spans="1:33" s="54" customFormat="1">
      <c r="A1363" s="8" t="s">
        <v>3271</v>
      </c>
      <c r="B1363" s="8" t="s">
        <v>2322</v>
      </c>
      <c r="C1363" s="9" t="s">
        <v>555</v>
      </c>
      <c r="D1363" s="185" t="s">
        <v>3272</v>
      </c>
      <c r="E1363" s="188" t="s">
        <v>3273</v>
      </c>
      <c r="F1363" s="9" t="s">
        <v>83</v>
      </c>
      <c r="G1363" s="9" t="s">
        <v>147</v>
      </c>
      <c r="H1363" s="10">
        <v>0</v>
      </c>
      <c r="I1363" s="11">
        <v>8</v>
      </c>
      <c r="J1363" s="24">
        <v>0</v>
      </c>
      <c r="K1363" s="12"/>
      <c r="L1363" s="14">
        <v>0</v>
      </c>
      <c r="M1363" s="14"/>
      <c r="N1363" s="21">
        <v>0</v>
      </c>
      <c r="O1363" s="14"/>
      <c r="P1363" s="21">
        <v>0</v>
      </c>
      <c r="Q1363" s="14"/>
      <c r="R1363" s="21">
        <v>0</v>
      </c>
      <c r="S1363" s="14"/>
      <c r="T1363" s="21">
        <v>104000</v>
      </c>
      <c r="U1363" s="14"/>
      <c r="V1363" s="22">
        <v>104000</v>
      </c>
      <c r="W1363" s="14"/>
      <c r="X1363" s="5" t="str">
        <f t="shared" si="21"/>
        <v>No</v>
      </c>
      <c r="Y1363" s="14"/>
      <c r="Z1363" s="5"/>
      <c r="AA1363" s="14"/>
      <c r="AB1363" s="5"/>
      <c r="AC1363" s="28"/>
      <c r="AD1363" s="5"/>
      <c r="AE1363" s="14"/>
      <c r="AF1363" s="5"/>
      <c r="AG1363" s="7"/>
    </row>
    <row r="1364" spans="1:33" s="54" customFormat="1">
      <c r="A1364" s="8" t="s">
        <v>6223</v>
      </c>
      <c r="B1364" s="8" t="s">
        <v>6224</v>
      </c>
      <c r="C1364" s="9" t="s">
        <v>91</v>
      </c>
      <c r="D1364" s="185"/>
      <c r="E1364" s="188">
        <v>90282</v>
      </c>
      <c r="F1364" s="9" t="s">
        <v>83</v>
      </c>
      <c r="G1364" s="9" t="s">
        <v>5756</v>
      </c>
      <c r="H1364" s="10">
        <v>12150996</v>
      </c>
      <c r="I1364" s="11">
        <v>8</v>
      </c>
      <c r="J1364" s="24">
        <v>0</v>
      </c>
      <c r="K1364" s="12"/>
      <c r="L1364" s="14">
        <v>0</v>
      </c>
      <c r="M1364" s="14"/>
      <c r="N1364" s="21">
        <v>0</v>
      </c>
      <c r="O1364" s="14"/>
      <c r="P1364" s="21">
        <v>0</v>
      </c>
      <c r="Q1364" s="14"/>
      <c r="R1364" s="21">
        <v>0</v>
      </c>
      <c r="S1364" s="14"/>
      <c r="T1364" s="21">
        <v>0</v>
      </c>
      <c r="U1364" s="14"/>
      <c r="V1364" s="22">
        <v>0</v>
      </c>
      <c r="W1364" s="14"/>
      <c r="X1364" s="5" t="str">
        <f t="shared" si="21"/>
        <v>No</v>
      </c>
      <c r="Y1364" s="14"/>
      <c r="Z1364" s="5"/>
      <c r="AA1364" s="14"/>
      <c r="AB1364" s="5"/>
      <c r="AC1364" s="28"/>
      <c r="AD1364" s="5"/>
      <c r="AE1364" s="14"/>
      <c r="AF1364" s="5"/>
      <c r="AG1364" s="7"/>
    </row>
    <row r="1365" spans="1:33" s="54" customFormat="1">
      <c r="A1365" s="8" t="s">
        <v>1096</v>
      </c>
      <c r="B1365" s="8" t="s">
        <v>1097</v>
      </c>
      <c r="C1365" s="9" t="s">
        <v>466</v>
      </c>
      <c r="D1365" s="185">
        <v>5142</v>
      </c>
      <c r="E1365" s="188">
        <v>50142</v>
      </c>
      <c r="F1365" s="9" t="s">
        <v>88</v>
      </c>
      <c r="G1365" s="9" t="s">
        <v>5756</v>
      </c>
      <c r="H1365" s="10">
        <v>70889</v>
      </c>
      <c r="I1365" s="11">
        <v>8</v>
      </c>
      <c r="J1365" s="24">
        <v>0</v>
      </c>
      <c r="K1365" s="12"/>
      <c r="L1365" s="14">
        <v>0</v>
      </c>
      <c r="M1365" s="14"/>
      <c r="N1365" s="21">
        <v>0</v>
      </c>
      <c r="O1365" s="14"/>
      <c r="P1365" s="21">
        <v>1664</v>
      </c>
      <c r="Q1365" s="14"/>
      <c r="R1365" s="21">
        <v>0</v>
      </c>
      <c r="S1365" s="14"/>
      <c r="T1365" s="21">
        <v>6652</v>
      </c>
      <c r="U1365" s="14"/>
      <c r="V1365" s="22">
        <v>8316</v>
      </c>
      <c r="W1365" s="14"/>
      <c r="X1365" s="5" t="str">
        <f t="shared" si="21"/>
        <v>No</v>
      </c>
      <c r="Y1365" s="14"/>
      <c r="Z1365" s="5"/>
      <c r="AA1365" s="14"/>
      <c r="AB1365" s="5"/>
      <c r="AC1365" s="28"/>
      <c r="AD1365" s="5"/>
      <c r="AE1365" s="14"/>
      <c r="AF1365" s="5"/>
      <c r="AG1365" s="7"/>
    </row>
    <row r="1366" spans="1:33" s="54" customFormat="1">
      <c r="A1366" s="8" t="s">
        <v>6606</v>
      </c>
      <c r="B1366" s="8" t="s">
        <v>6070</v>
      </c>
      <c r="C1366" s="9" t="s">
        <v>141</v>
      </c>
      <c r="D1366" s="185"/>
      <c r="E1366" s="188">
        <v>30198</v>
      </c>
      <c r="F1366" s="9" t="s">
        <v>83</v>
      </c>
      <c r="G1366" s="9" t="s">
        <v>5756</v>
      </c>
      <c r="H1366" s="10">
        <v>1439666</v>
      </c>
      <c r="I1366" s="11">
        <v>8</v>
      </c>
      <c r="J1366" s="24">
        <v>0</v>
      </c>
      <c r="K1366" s="12"/>
      <c r="L1366" s="14">
        <v>0</v>
      </c>
      <c r="M1366" s="14"/>
      <c r="N1366" s="21">
        <v>0</v>
      </c>
      <c r="O1366" s="14"/>
      <c r="P1366" s="21">
        <v>61638</v>
      </c>
      <c r="Q1366" s="14"/>
      <c r="R1366" s="21">
        <v>50529</v>
      </c>
      <c r="S1366" s="14"/>
      <c r="T1366" s="21">
        <v>0</v>
      </c>
      <c r="U1366" s="14"/>
      <c r="V1366" s="22">
        <v>112167</v>
      </c>
      <c r="W1366" s="14"/>
      <c r="X1366" s="5" t="str">
        <f t="shared" si="21"/>
        <v>No</v>
      </c>
      <c r="Y1366" s="14"/>
      <c r="Z1366" s="5"/>
      <c r="AA1366" s="14"/>
      <c r="AB1366" s="5"/>
      <c r="AC1366" s="28"/>
      <c r="AD1366" s="5"/>
      <c r="AE1366" s="14"/>
      <c r="AF1366" s="5"/>
      <c r="AG1366" s="7"/>
    </row>
    <row r="1367" spans="1:33" s="54" customFormat="1">
      <c r="A1367" s="8" t="s">
        <v>4374</v>
      </c>
      <c r="B1367" s="8" t="s">
        <v>4375</v>
      </c>
      <c r="C1367" s="9" t="s">
        <v>235</v>
      </c>
      <c r="D1367" s="185" t="s">
        <v>4376</v>
      </c>
      <c r="E1367" s="188" t="s">
        <v>4377</v>
      </c>
      <c r="F1367" s="9" t="s">
        <v>83</v>
      </c>
      <c r="G1367" s="9" t="s">
        <v>147</v>
      </c>
      <c r="H1367" s="10">
        <v>0</v>
      </c>
      <c r="I1367" s="11">
        <v>8</v>
      </c>
      <c r="J1367" s="24">
        <v>0</v>
      </c>
      <c r="K1367" s="12"/>
      <c r="L1367" s="14">
        <v>0</v>
      </c>
      <c r="M1367" s="14"/>
      <c r="N1367" s="21">
        <v>0</v>
      </c>
      <c r="O1367" s="14"/>
      <c r="P1367" s="21">
        <v>29475</v>
      </c>
      <c r="Q1367" s="14"/>
      <c r="R1367" s="21">
        <v>23512</v>
      </c>
      <c r="S1367" s="14"/>
      <c r="T1367" s="21">
        <v>188099</v>
      </c>
      <c r="U1367" s="14"/>
      <c r="V1367" s="22">
        <v>241086</v>
      </c>
      <c r="W1367" s="14"/>
      <c r="X1367" s="5" t="str">
        <f t="shared" si="21"/>
        <v>No</v>
      </c>
      <c r="Y1367" s="14"/>
      <c r="Z1367" s="5"/>
      <c r="AA1367" s="14"/>
      <c r="AB1367" s="5"/>
      <c r="AC1367" s="28"/>
      <c r="AD1367" s="5"/>
      <c r="AE1367" s="14"/>
      <c r="AF1367" s="5"/>
      <c r="AG1367" s="7"/>
    </row>
    <row r="1368" spans="1:33" s="54" customFormat="1">
      <c r="A1368" s="8" t="s">
        <v>4043</v>
      </c>
      <c r="B1368" s="8" t="s">
        <v>4044</v>
      </c>
      <c r="C1368" s="9" t="s">
        <v>112</v>
      </c>
      <c r="D1368" s="185" t="s">
        <v>4045</v>
      </c>
      <c r="E1368" s="188" t="s">
        <v>4046</v>
      </c>
      <c r="F1368" s="9" t="s">
        <v>157</v>
      </c>
      <c r="G1368" s="9" t="s">
        <v>147</v>
      </c>
      <c r="H1368" s="10">
        <v>0</v>
      </c>
      <c r="I1368" s="11">
        <v>8</v>
      </c>
      <c r="J1368" s="24">
        <v>0</v>
      </c>
      <c r="K1368" s="12"/>
      <c r="L1368" s="14">
        <v>0</v>
      </c>
      <c r="M1368" s="14"/>
      <c r="N1368" s="21">
        <v>0</v>
      </c>
      <c r="O1368" s="14"/>
      <c r="P1368" s="21">
        <v>20368</v>
      </c>
      <c r="Q1368" s="14"/>
      <c r="R1368" s="21">
        <v>17826</v>
      </c>
      <c r="S1368" s="14"/>
      <c r="T1368" s="21">
        <v>188428</v>
      </c>
      <c r="U1368" s="14"/>
      <c r="V1368" s="22">
        <v>226622</v>
      </c>
      <c r="W1368" s="14"/>
      <c r="X1368" s="5" t="str">
        <f t="shared" si="21"/>
        <v>No</v>
      </c>
      <c r="Y1368" s="14"/>
      <c r="Z1368" s="5"/>
      <c r="AA1368" s="14"/>
      <c r="AB1368" s="5"/>
      <c r="AC1368" s="28"/>
      <c r="AD1368" s="5"/>
      <c r="AE1368" s="14"/>
      <c r="AF1368" s="5"/>
      <c r="AG1368" s="7"/>
    </row>
    <row r="1369" spans="1:33" s="54" customFormat="1">
      <c r="A1369" s="8" t="s">
        <v>926</v>
      </c>
      <c r="B1369" s="8" t="s">
        <v>6082</v>
      </c>
      <c r="C1369" s="9" t="s">
        <v>129</v>
      </c>
      <c r="D1369" s="185" t="s">
        <v>927</v>
      </c>
      <c r="E1369" s="188" t="s">
        <v>928</v>
      </c>
      <c r="F1369" s="9" t="s">
        <v>83</v>
      </c>
      <c r="G1369" s="9" t="s">
        <v>147</v>
      </c>
      <c r="H1369" s="10">
        <v>0</v>
      </c>
      <c r="I1369" s="11">
        <v>8</v>
      </c>
      <c r="J1369" s="24">
        <v>0</v>
      </c>
      <c r="K1369" s="12"/>
      <c r="L1369" s="14">
        <v>0</v>
      </c>
      <c r="M1369" s="14"/>
      <c r="N1369" s="21">
        <v>0</v>
      </c>
      <c r="O1369" s="14"/>
      <c r="P1369" s="21">
        <v>13501</v>
      </c>
      <c r="Q1369" s="14"/>
      <c r="R1369" s="21">
        <v>13798</v>
      </c>
      <c r="S1369" s="14"/>
      <c r="T1369" s="21">
        <v>110381</v>
      </c>
      <c r="U1369" s="14"/>
      <c r="V1369" s="22">
        <v>137680</v>
      </c>
      <c r="W1369" s="14"/>
      <c r="X1369" s="5" t="str">
        <f t="shared" si="21"/>
        <v>No</v>
      </c>
      <c r="Y1369" s="14"/>
      <c r="Z1369" s="5"/>
      <c r="AA1369" s="14"/>
      <c r="AB1369" s="5"/>
      <c r="AC1369" s="28"/>
      <c r="AD1369" s="5"/>
      <c r="AE1369" s="14"/>
      <c r="AF1369" s="5"/>
      <c r="AG1369" s="7"/>
    </row>
    <row r="1370" spans="1:33" s="54" customFormat="1">
      <c r="A1370" s="8" t="s">
        <v>5497</v>
      </c>
      <c r="B1370" s="8" t="s">
        <v>4190</v>
      </c>
      <c r="C1370" s="9" t="s">
        <v>132</v>
      </c>
      <c r="D1370" s="185" t="s">
        <v>5498</v>
      </c>
      <c r="E1370" s="188" t="s">
        <v>5499</v>
      </c>
      <c r="F1370" s="9" t="s">
        <v>157</v>
      </c>
      <c r="G1370" s="9" t="s">
        <v>147</v>
      </c>
      <c r="H1370" s="10">
        <v>0</v>
      </c>
      <c r="I1370" s="11">
        <v>8</v>
      </c>
      <c r="J1370" s="24">
        <v>0</v>
      </c>
      <c r="K1370" s="12"/>
      <c r="L1370" s="14">
        <v>0</v>
      </c>
      <c r="M1370" s="14"/>
      <c r="N1370" s="21">
        <v>0</v>
      </c>
      <c r="O1370" s="14"/>
      <c r="P1370" s="21">
        <v>13994</v>
      </c>
      <c r="Q1370" s="14"/>
      <c r="R1370" s="21">
        <v>0</v>
      </c>
      <c r="S1370" s="14"/>
      <c r="T1370" s="21">
        <v>55978</v>
      </c>
      <c r="U1370" s="14"/>
      <c r="V1370" s="22">
        <v>69972</v>
      </c>
      <c r="W1370" s="14"/>
      <c r="X1370" s="5" t="str">
        <f t="shared" si="21"/>
        <v>No</v>
      </c>
      <c r="Y1370" s="14"/>
      <c r="Z1370" s="5"/>
      <c r="AA1370" s="14"/>
      <c r="AB1370" s="5"/>
      <c r="AC1370" s="28"/>
      <c r="AD1370" s="5"/>
      <c r="AE1370" s="14"/>
      <c r="AF1370" s="5"/>
      <c r="AG1370" s="7"/>
    </row>
    <row r="1371" spans="1:33" s="54" customFormat="1">
      <c r="A1371" s="8" t="s">
        <v>2946</v>
      </c>
      <c r="B1371" s="8" t="s">
        <v>2947</v>
      </c>
      <c r="C1371" s="9" t="s">
        <v>124</v>
      </c>
      <c r="D1371" s="185"/>
      <c r="E1371" s="188" t="s">
        <v>2948</v>
      </c>
      <c r="F1371" s="9" t="s">
        <v>83</v>
      </c>
      <c r="G1371" s="9" t="s">
        <v>147</v>
      </c>
      <c r="H1371" s="10">
        <v>0</v>
      </c>
      <c r="I1371" s="11">
        <v>8</v>
      </c>
      <c r="J1371" s="24">
        <v>0</v>
      </c>
      <c r="K1371" s="12"/>
      <c r="L1371" s="14">
        <v>0</v>
      </c>
      <c r="M1371" s="14"/>
      <c r="N1371" s="21">
        <v>0</v>
      </c>
      <c r="O1371" s="14"/>
      <c r="P1371" s="21">
        <v>44000</v>
      </c>
      <c r="Q1371" s="14"/>
      <c r="R1371" s="21">
        <v>0</v>
      </c>
      <c r="S1371" s="14"/>
      <c r="T1371" s="21">
        <v>0</v>
      </c>
      <c r="U1371" s="14"/>
      <c r="V1371" s="22">
        <v>44000</v>
      </c>
      <c r="W1371" s="14"/>
      <c r="X1371" s="5" t="str">
        <f t="shared" si="21"/>
        <v>No</v>
      </c>
      <c r="Y1371" s="14"/>
      <c r="Z1371" s="5"/>
      <c r="AA1371" s="14"/>
      <c r="AB1371" s="5"/>
      <c r="AC1371" s="28"/>
      <c r="AD1371" s="5"/>
      <c r="AE1371" s="14"/>
      <c r="AF1371" s="5"/>
      <c r="AG1371" s="7"/>
    </row>
    <row r="1372" spans="1:33" s="54" customFormat="1">
      <c r="A1372" s="8" t="s">
        <v>2726</v>
      </c>
      <c r="B1372" s="8" t="s">
        <v>2727</v>
      </c>
      <c r="C1372" s="9" t="s">
        <v>65</v>
      </c>
      <c r="D1372" s="185"/>
      <c r="E1372" s="188" t="s">
        <v>2728</v>
      </c>
      <c r="F1372" s="9" t="s">
        <v>157</v>
      </c>
      <c r="G1372" s="9" t="s">
        <v>147</v>
      </c>
      <c r="H1372" s="10">
        <v>0</v>
      </c>
      <c r="I1372" s="11">
        <v>8</v>
      </c>
      <c r="J1372" s="24">
        <v>0</v>
      </c>
      <c r="K1372" s="12"/>
      <c r="L1372" s="14">
        <v>7800</v>
      </c>
      <c r="M1372" s="14"/>
      <c r="N1372" s="21">
        <v>0</v>
      </c>
      <c r="O1372" s="14"/>
      <c r="P1372" s="21">
        <v>24200</v>
      </c>
      <c r="Q1372" s="14"/>
      <c r="R1372" s="21">
        <v>0</v>
      </c>
      <c r="S1372" s="14"/>
      <c r="T1372" s="21">
        <v>0</v>
      </c>
      <c r="U1372" s="14"/>
      <c r="V1372" s="22">
        <v>32000</v>
      </c>
      <c r="W1372" s="14"/>
      <c r="X1372" s="5" t="str">
        <f t="shared" si="21"/>
        <v>No</v>
      </c>
      <c r="Y1372" s="14"/>
      <c r="Z1372" s="5"/>
      <c r="AA1372" s="14"/>
      <c r="AB1372" s="5"/>
      <c r="AC1372" s="28"/>
      <c r="AD1372" s="5"/>
      <c r="AE1372" s="14"/>
      <c r="AF1372" s="5"/>
      <c r="AG1372" s="7"/>
    </row>
    <row r="1373" spans="1:33" s="54" customFormat="1">
      <c r="A1373" s="8" t="s">
        <v>5077</v>
      </c>
      <c r="B1373" s="8" t="s">
        <v>5078</v>
      </c>
      <c r="C1373" s="9" t="s">
        <v>91</v>
      </c>
      <c r="D1373" s="185" t="s">
        <v>5079</v>
      </c>
      <c r="E1373" s="188" t="s">
        <v>5080</v>
      </c>
      <c r="F1373" s="9" t="s">
        <v>83</v>
      </c>
      <c r="G1373" s="9" t="s">
        <v>147</v>
      </c>
      <c r="H1373" s="10">
        <v>0</v>
      </c>
      <c r="I1373" s="11">
        <v>8</v>
      </c>
      <c r="J1373" s="24">
        <v>0</v>
      </c>
      <c r="K1373" s="12"/>
      <c r="L1373" s="14">
        <v>0</v>
      </c>
      <c r="M1373" s="14"/>
      <c r="N1373" s="21">
        <v>0</v>
      </c>
      <c r="O1373" s="14"/>
      <c r="P1373" s="21">
        <v>24294</v>
      </c>
      <c r="Q1373" s="14"/>
      <c r="R1373" s="21">
        <v>0</v>
      </c>
      <c r="S1373" s="14"/>
      <c r="T1373" s="21">
        <v>0</v>
      </c>
      <c r="U1373" s="14"/>
      <c r="V1373" s="22">
        <v>24294</v>
      </c>
      <c r="W1373" s="14"/>
      <c r="X1373" s="5" t="str">
        <f t="shared" si="21"/>
        <v>No</v>
      </c>
      <c r="Y1373" s="14"/>
      <c r="Z1373" s="5"/>
      <c r="AA1373" s="14"/>
      <c r="AB1373" s="5"/>
      <c r="AC1373" s="28"/>
      <c r="AD1373" s="5"/>
      <c r="AE1373" s="14"/>
      <c r="AF1373" s="5"/>
      <c r="AG1373" s="7"/>
    </row>
    <row r="1374" spans="1:33" s="54" customFormat="1">
      <c r="A1374" s="8" t="s">
        <v>5390</v>
      </c>
      <c r="B1374" s="8" t="s">
        <v>5391</v>
      </c>
      <c r="C1374" s="9" t="s">
        <v>58</v>
      </c>
      <c r="D1374" s="185" t="s">
        <v>5392</v>
      </c>
      <c r="E1374" s="188" t="s">
        <v>5393</v>
      </c>
      <c r="F1374" s="9" t="s">
        <v>83</v>
      </c>
      <c r="G1374" s="9" t="s">
        <v>147</v>
      </c>
      <c r="H1374" s="10">
        <v>0</v>
      </c>
      <c r="I1374" s="11">
        <v>8</v>
      </c>
      <c r="J1374" s="24">
        <v>0</v>
      </c>
      <c r="K1374" s="12"/>
      <c r="L1374" s="14">
        <v>0</v>
      </c>
      <c r="M1374" s="14"/>
      <c r="N1374" s="21">
        <v>0</v>
      </c>
      <c r="O1374" s="14"/>
      <c r="P1374" s="21">
        <v>13898</v>
      </c>
      <c r="Q1374" s="14"/>
      <c r="R1374" s="21">
        <v>0</v>
      </c>
      <c r="S1374" s="14"/>
      <c r="T1374" s="21">
        <v>55592</v>
      </c>
      <c r="U1374" s="14"/>
      <c r="V1374" s="22">
        <v>69490</v>
      </c>
      <c r="W1374" s="14"/>
      <c r="X1374" s="5" t="str">
        <f t="shared" si="21"/>
        <v>No</v>
      </c>
      <c r="Y1374" s="14"/>
      <c r="Z1374" s="5"/>
      <c r="AA1374" s="14"/>
      <c r="AB1374" s="5"/>
      <c r="AC1374" s="28"/>
      <c r="AD1374" s="5"/>
      <c r="AE1374" s="14"/>
      <c r="AF1374" s="5"/>
      <c r="AG1374" s="7"/>
    </row>
    <row r="1375" spans="1:33" s="54" customFormat="1">
      <c r="A1375" s="8" t="s">
        <v>4274</v>
      </c>
      <c r="B1375" s="8" t="s">
        <v>4275</v>
      </c>
      <c r="C1375" s="9" t="s">
        <v>235</v>
      </c>
      <c r="D1375" s="185" t="s">
        <v>4276</v>
      </c>
      <c r="E1375" s="188" t="s">
        <v>4277</v>
      </c>
      <c r="F1375" s="9" t="s">
        <v>83</v>
      </c>
      <c r="G1375" s="9" t="s">
        <v>147</v>
      </c>
      <c r="H1375" s="10">
        <v>0</v>
      </c>
      <c r="I1375" s="11">
        <v>8</v>
      </c>
      <c r="J1375" s="24">
        <v>0</v>
      </c>
      <c r="K1375" s="12"/>
      <c r="L1375" s="14">
        <v>0</v>
      </c>
      <c r="M1375" s="14"/>
      <c r="N1375" s="21">
        <v>0</v>
      </c>
      <c r="O1375" s="14"/>
      <c r="P1375" s="21">
        <v>35026</v>
      </c>
      <c r="Q1375" s="14"/>
      <c r="R1375" s="21">
        <v>22532</v>
      </c>
      <c r="S1375" s="14"/>
      <c r="T1375" s="21">
        <v>180263</v>
      </c>
      <c r="U1375" s="14"/>
      <c r="V1375" s="22">
        <v>237821</v>
      </c>
      <c r="W1375" s="14"/>
      <c r="X1375" s="5" t="str">
        <f t="shared" si="21"/>
        <v>No</v>
      </c>
      <c r="Y1375" s="14"/>
      <c r="Z1375" s="5"/>
      <c r="AA1375" s="14"/>
      <c r="AB1375" s="5"/>
      <c r="AC1375" s="28"/>
      <c r="AD1375" s="5"/>
      <c r="AE1375" s="14"/>
      <c r="AF1375" s="5"/>
      <c r="AG1375" s="7"/>
    </row>
    <row r="1376" spans="1:33" s="54" customFormat="1">
      <c r="A1376" s="8" t="s">
        <v>4941</v>
      </c>
      <c r="B1376" s="8" t="s">
        <v>1927</v>
      </c>
      <c r="C1376" s="9" t="s">
        <v>91</v>
      </c>
      <c r="D1376" s="185" t="s">
        <v>4942</v>
      </c>
      <c r="E1376" s="188" t="s">
        <v>4943</v>
      </c>
      <c r="F1376" s="9" t="s">
        <v>88</v>
      </c>
      <c r="G1376" s="9" t="s">
        <v>147</v>
      </c>
      <c r="H1376" s="10">
        <v>0</v>
      </c>
      <c r="I1376" s="11">
        <v>8</v>
      </c>
      <c r="J1376" s="24">
        <v>0</v>
      </c>
      <c r="K1376" s="12"/>
      <c r="L1376" s="14">
        <v>0</v>
      </c>
      <c r="M1376" s="14"/>
      <c r="N1376" s="21">
        <v>0</v>
      </c>
      <c r="O1376" s="14"/>
      <c r="P1376" s="21">
        <v>0</v>
      </c>
      <c r="Q1376" s="14"/>
      <c r="R1376" s="21">
        <v>41889</v>
      </c>
      <c r="S1376" s="14"/>
      <c r="T1376" s="21">
        <v>0</v>
      </c>
      <c r="U1376" s="14"/>
      <c r="V1376" s="22">
        <v>41889</v>
      </c>
      <c r="W1376" s="14"/>
      <c r="X1376" s="5" t="str">
        <f t="shared" si="21"/>
        <v>No</v>
      </c>
      <c r="Y1376" s="14"/>
      <c r="Z1376" s="5"/>
      <c r="AA1376" s="14"/>
      <c r="AB1376" s="5"/>
      <c r="AC1376" s="28"/>
      <c r="AD1376" s="5"/>
      <c r="AE1376" s="14"/>
      <c r="AF1376" s="5"/>
      <c r="AG1376" s="7"/>
    </row>
    <row r="1377" spans="1:33" s="54" customFormat="1">
      <c r="A1377" s="8" t="s">
        <v>1631</v>
      </c>
      <c r="B1377" s="8" t="s">
        <v>1632</v>
      </c>
      <c r="C1377" s="9" t="s">
        <v>178</v>
      </c>
      <c r="D1377" s="185" t="s">
        <v>1633</v>
      </c>
      <c r="E1377" s="188" t="s">
        <v>1634</v>
      </c>
      <c r="F1377" s="9" t="s">
        <v>83</v>
      </c>
      <c r="G1377" s="9" t="s">
        <v>147</v>
      </c>
      <c r="H1377" s="10">
        <v>0</v>
      </c>
      <c r="I1377" s="11">
        <v>8</v>
      </c>
      <c r="J1377" s="24">
        <v>0</v>
      </c>
      <c r="K1377" s="12"/>
      <c r="L1377" s="14">
        <v>0</v>
      </c>
      <c r="M1377" s="14"/>
      <c r="N1377" s="21">
        <v>0</v>
      </c>
      <c r="O1377" s="14"/>
      <c r="P1377" s="21">
        <v>0</v>
      </c>
      <c r="Q1377" s="14"/>
      <c r="R1377" s="21">
        <v>13842</v>
      </c>
      <c r="S1377" s="14"/>
      <c r="T1377" s="21">
        <v>55366</v>
      </c>
      <c r="U1377" s="14"/>
      <c r="V1377" s="22">
        <v>69208</v>
      </c>
      <c r="W1377" s="14"/>
      <c r="X1377" s="5" t="str">
        <f t="shared" si="21"/>
        <v>No</v>
      </c>
      <c r="Y1377" s="14"/>
      <c r="Z1377" s="5"/>
      <c r="AA1377" s="14"/>
      <c r="AB1377" s="5"/>
      <c r="AC1377" s="28"/>
      <c r="AD1377" s="5"/>
      <c r="AE1377" s="14"/>
      <c r="AF1377" s="5"/>
      <c r="AG1377" s="7"/>
    </row>
    <row r="1378" spans="1:33" s="54" customFormat="1">
      <c r="A1378" s="8" t="s">
        <v>284</v>
      </c>
      <c r="B1378" s="8" t="s">
        <v>285</v>
      </c>
      <c r="C1378" s="9" t="s">
        <v>141</v>
      </c>
      <c r="D1378" s="185">
        <v>3058</v>
      </c>
      <c r="E1378" s="188">
        <v>30058</v>
      </c>
      <c r="F1378" s="9" t="s">
        <v>83</v>
      </c>
      <c r="G1378" s="9" t="s">
        <v>84</v>
      </c>
      <c r="H1378" s="10">
        <v>4586770</v>
      </c>
      <c r="I1378" s="11">
        <v>8</v>
      </c>
      <c r="J1378" s="24">
        <v>0</v>
      </c>
      <c r="K1378" s="12"/>
      <c r="L1378" s="14">
        <v>0</v>
      </c>
      <c r="M1378" s="14"/>
      <c r="N1378" s="21">
        <v>0</v>
      </c>
      <c r="O1378" s="14"/>
      <c r="P1378" s="21">
        <v>0</v>
      </c>
      <c r="Q1378" s="14"/>
      <c r="R1378" s="21">
        <v>0</v>
      </c>
      <c r="S1378" s="14"/>
      <c r="T1378" s="21">
        <v>0</v>
      </c>
      <c r="U1378" s="14"/>
      <c r="V1378" s="22">
        <v>0</v>
      </c>
      <c r="W1378" s="14"/>
      <c r="X1378" s="5" t="str">
        <f t="shared" si="21"/>
        <v>No</v>
      </c>
      <c r="Y1378" s="14"/>
      <c r="Z1378" s="5"/>
      <c r="AA1378" s="14"/>
      <c r="AB1378" s="5"/>
      <c r="AC1378" s="28"/>
      <c r="AD1378" s="5"/>
      <c r="AE1378" s="14"/>
      <c r="AF1378" s="5"/>
      <c r="AG1378" s="7"/>
    </row>
    <row r="1379" spans="1:33" s="54" customFormat="1">
      <c r="A1379" s="8" t="s">
        <v>5413</v>
      </c>
      <c r="B1379" s="8" t="s">
        <v>5414</v>
      </c>
      <c r="C1379" s="9" t="s">
        <v>58</v>
      </c>
      <c r="D1379" s="185" t="s">
        <v>5415</v>
      </c>
      <c r="E1379" s="188" t="s">
        <v>5416</v>
      </c>
      <c r="F1379" s="9" t="s">
        <v>83</v>
      </c>
      <c r="G1379" s="9" t="s">
        <v>147</v>
      </c>
      <c r="H1379" s="10">
        <v>0</v>
      </c>
      <c r="I1379" s="11">
        <v>8</v>
      </c>
      <c r="J1379" s="24">
        <v>0</v>
      </c>
      <c r="K1379" s="12"/>
      <c r="L1379" s="14">
        <v>0</v>
      </c>
      <c r="M1379" s="14"/>
      <c r="N1379" s="21">
        <v>0</v>
      </c>
      <c r="O1379" s="14"/>
      <c r="P1379" s="21">
        <v>18977</v>
      </c>
      <c r="Q1379" s="14"/>
      <c r="R1379" s="21">
        <v>0</v>
      </c>
      <c r="S1379" s="14"/>
      <c r="T1379" s="21">
        <v>75909</v>
      </c>
      <c r="U1379" s="14"/>
      <c r="V1379" s="22">
        <v>94886</v>
      </c>
      <c r="W1379" s="14"/>
      <c r="X1379" s="5" t="str">
        <f t="shared" si="21"/>
        <v>No</v>
      </c>
      <c r="Y1379" s="14"/>
      <c r="Z1379" s="5"/>
      <c r="AA1379" s="14"/>
      <c r="AB1379" s="5"/>
      <c r="AC1379" s="28"/>
      <c r="AD1379" s="5"/>
      <c r="AE1379" s="14"/>
      <c r="AF1379" s="5"/>
      <c r="AG1379" s="7"/>
    </row>
    <row r="1380" spans="1:33" s="54" customFormat="1">
      <c r="A1380" s="8" t="s">
        <v>172</v>
      </c>
      <c r="B1380" s="8" t="s">
        <v>173</v>
      </c>
      <c r="C1380" s="9" t="s">
        <v>120</v>
      </c>
      <c r="D1380" s="185">
        <v>6081</v>
      </c>
      <c r="E1380" s="188">
        <v>60081</v>
      </c>
      <c r="F1380" s="9" t="s">
        <v>83</v>
      </c>
      <c r="G1380" s="9" t="s">
        <v>5756</v>
      </c>
      <c r="H1380" s="10">
        <v>98884</v>
      </c>
      <c r="I1380" s="11">
        <v>8</v>
      </c>
      <c r="J1380" s="24">
        <v>0</v>
      </c>
      <c r="K1380" s="12"/>
      <c r="L1380" s="14">
        <v>0</v>
      </c>
      <c r="M1380" s="14"/>
      <c r="N1380" s="21">
        <v>0</v>
      </c>
      <c r="O1380" s="14"/>
      <c r="P1380" s="21">
        <v>48685</v>
      </c>
      <c r="Q1380" s="14"/>
      <c r="R1380" s="21">
        <v>0</v>
      </c>
      <c r="S1380" s="14"/>
      <c r="T1380" s="21">
        <v>320988</v>
      </c>
      <c r="U1380" s="14"/>
      <c r="V1380" s="22">
        <v>369673</v>
      </c>
      <c r="W1380" s="14"/>
      <c r="X1380" s="5" t="str">
        <f t="shared" si="21"/>
        <v>No</v>
      </c>
      <c r="Y1380" s="14"/>
      <c r="Z1380" s="5"/>
      <c r="AA1380" s="14"/>
      <c r="AB1380" s="5"/>
      <c r="AC1380" s="28"/>
      <c r="AD1380" s="5"/>
      <c r="AE1380" s="14"/>
      <c r="AF1380" s="5"/>
      <c r="AG1380" s="7"/>
    </row>
    <row r="1381" spans="1:33" s="54" customFormat="1">
      <c r="A1381" s="8" t="s">
        <v>5206</v>
      </c>
      <c r="B1381" s="8" t="s">
        <v>5207</v>
      </c>
      <c r="C1381" s="9" t="s">
        <v>168</v>
      </c>
      <c r="D1381" s="185" t="s">
        <v>5208</v>
      </c>
      <c r="E1381" s="188" t="s">
        <v>5209</v>
      </c>
      <c r="F1381" s="9" t="s">
        <v>83</v>
      </c>
      <c r="G1381" s="9" t="s">
        <v>147</v>
      </c>
      <c r="H1381" s="10">
        <v>0</v>
      </c>
      <c r="I1381" s="11">
        <v>8</v>
      </c>
      <c r="J1381" s="24">
        <v>0</v>
      </c>
      <c r="K1381" s="12"/>
      <c r="L1381" s="14">
        <v>36158</v>
      </c>
      <c r="M1381" s="14"/>
      <c r="N1381" s="21">
        <v>0</v>
      </c>
      <c r="O1381" s="14"/>
      <c r="P1381" s="21">
        <v>0</v>
      </c>
      <c r="Q1381" s="14"/>
      <c r="R1381" s="21">
        <v>0</v>
      </c>
      <c r="S1381" s="14"/>
      <c r="T1381" s="21">
        <v>178993</v>
      </c>
      <c r="U1381" s="14"/>
      <c r="V1381" s="22">
        <v>215151</v>
      </c>
      <c r="W1381" s="14"/>
      <c r="X1381" s="5" t="str">
        <f t="shared" si="21"/>
        <v>No</v>
      </c>
      <c r="Y1381" s="14"/>
      <c r="Z1381" s="5"/>
      <c r="AA1381" s="14"/>
      <c r="AB1381" s="5"/>
      <c r="AC1381" s="28"/>
      <c r="AD1381" s="5"/>
      <c r="AE1381" s="14"/>
      <c r="AF1381" s="5"/>
      <c r="AG1381" s="7"/>
    </row>
    <row r="1382" spans="1:33" s="54" customFormat="1">
      <c r="A1382" s="8" t="s">
        <v>6610</v>
      </c>
      <c r="B1382" s="8" t="s">
        <v>5116</v>
      </c>
      <c r="C1382" s="9" t="s">
        <v>120</v>
      </c>
      <c r="D1382" s="185" t="s">
        <v>5117</v>
      </c>
      <c r="E1382" s="188">
        <v>60260</v>
      </c>
      <c r="F1382" s="9" t="s">
        <v>157</v>
      </c>
      <c r="G1382" s="9" t="s">
        <v>5756</v>
      </c>
      <c r="H1382" s="10">
        <v>5121892</v>
      </c>
      <c r="I1382" s="11">
        <v>8</v>
      </c>
      <c r="J1382" s="24">
        <v>0</v>
      </c>
      <c r="K1382" s="12"/>
      <c r="L1382" s="14">
        <v>0</v>
      </c>
      <c r="M1382" s="14"/>
      <c r="N1382" s="21">
        <v>0</v>
      </c>
      <c r="O1382" s="14"/>
      <c r="P1382" s="21">
        <v>0</v>
      </c>
      <c r="Q1382" s="14"/>
      <c r="R1382" s="21">
        <v>0</v>
      </c>
      <c r="S1382" s="14"/>
      <c r="T1382" s="21">
        <v>83611</v>
      </c>
      <c r="U1382" s="14"/>
      <c r="V1382" s="22">
        <v>83611</v>
      </c>
      <c r="W1382" s="14"/>
      <c r="X1382" s="5" t="str">
        <f t="shared" si="21"/>
        <v>No</v>
      </c>
      <c r="Y1382" s="14"/>
      <c r="Z1382" s="5"/>
      <c r="AA1382" s="14"/>
      <c r="AB1382" s="5"/>
      <c r="AC1382" s="28"/>
      <c r="AD1382" s="5"/>
      <c r="AE1382" s="14"/>
      <c r="AF1382" s="5"/>
      <c r="AG1382" s="7"/>
    </row>
    <row r="1383" spans="1:33" s="54" customFormat="1">
      <c r="A1383" s="8" t="s">
        <v>2053</v>
      </c>
      <c r="B1383" s="8" t="s">
        <v>2054</v>
      </c>
      <c r="C1383" s="9" t="s">
        <v>69</v>
      </c>
      <c r="D1383" s="185" t="s">
        <v>2055</v>
      </c>
      <c r="E1383" s="188" t="s">
        <v>2056</v>
      </c>
      <c r="F1383" s="9" t="s">
        <v>157</v>
      </c>
      <c r="G1383" s="9" t="s">
        <v>147</v>
      </c>
      <c r="H1383" s="10">
        <v>0</v>
      </c>
      <c r="I1383" s="11">
        <v>8</v>
      </c>
      <c r="J1383" s="24">
        <v>0</v>
      </c>
      <c r="K1383" s="12"/>
      <c r="L1383" s="14">
        <v>0</v>
      </c>
      <c r="M1383" s="14"/>
      <c r="N1383" s="21">
        <v>0</v>
      </c>
      <c r="O1383" s="14"/>
      <c r="P1383" s="21">
        <v>0</v>
      </c>
      <c r="Q1383" s="14"/>
      <c r="R1383" s="21">
        <v>0</v>
      </c>
      <c r="S1383" s="14"/>
      <c r="T1383" s="21">
        <v>0</v>
      </c>
      <c r="U1383" s="14"/>
      <c r="V1383" s="22">
        <v>0</v>
      </c>
      <c r="W1383" s="14"/>
      <c r="X1383" s="5" t="str">
        <f t="shared" si="21"/>
        <v>No</v>
      </c>
      <c r="Y1383" s="14"/>
      <c r="Z1383" s="5"/>
      <c r="AA1383" s="14"/>
      <c r="AB1383" s="5"/>
      <c r="AC1383" s="28"/>
      <c r="AD1383" s="5"/>
      <c r="AE1383" s="14"/>
      <c r="AF1383" s="5"/>
      <c r="AG1383" s="7"/>
    </row>
    <row r="1384" spans="1:33" s="54" customFormat="1">
      <c r="A1384" s="8" t="s">
        <v>5220</v>
      </c>
      <c r="B1384" s="8" t="s">
        <v>5221</v>
      </c>
      <c r="C1384" s="9" t="s">
        <v>168</v>
      </c>
      <c r="D1384" s="185" t="s">
        <v>5222</v>
      </c>
      <c r="E1384" s="188" t="s">
        <v>5223</v>
      </c>
      <c r="F1384" s="9" t="s">
        <v>83</v>
      </c>
      <c r="G1384" s="9" t="s">
        <v>147</v>
      </c>
      <c r="H1384" s="10">
        <v>0</v>
      </c>
      <c r="I1384" s="11">
        <v>8</v>
      </c>
      <c r="J1384" s="24">
        <v>0</v>
      </c>
      <c r="K1384" s="12"/>
      <c r="L1384" s="14">
        <v>0</v>
      </c>
      <c r="M1384" s="14"/>
      <c r="N1384" s="21">
        <v>0</v>
      </c>
      <c r="O1384" s="14"/>
      <c r="P1384" s="21">
        <v>208475</v>
      </c>
      <c r="Q1384" s="14"/>
      <c r="R1384" s="21">
        <v>35046</v>
      </c>
      <c r="S1384" s="14"/>
      <c r="T1384" s="21">
        <v>17267</v>
      </c>
      <c r="U1384" s="14"/>
      <c r="V1384" s="22">
        <v>260788</v>
      </c>
      <c r="W1384" s="14"/>
      <c r="X1384" s="5" t="str">
        <f t="shared" si="21"/>
        <v>No</v>
      </c>
      <c r="Y1384" s="14"/>
      <c r="Z1384" s="5"/>
      <c r="AA1384" s="14"/>
      <c r="AB1384" s="5"/>
      <c r="AC1384" s="28"/>
      <c r="AD1384" s="5"/>
      <c r="AE1384" s="14"/>
      <c r="AF1384" s="5"/>
      <c r="AG1384" s="7"/>
    </row>
    <row r="1385" spans="1:33" s="54" customFormat="1">
      <c r="A1385" s="8" t="s">
        <v>5692</v>
      </c>
      <c r="B1385" s="8" t="s">
        <v>2963</v>
      </c>
      <c r="C1385" s="9" t="s">
        <v>42</v>
      </c>
      <c r="D1385" s="185">
        <v>2006</v>
      </c>
      <c r="E1385" s="188">
        <v>20006</v>
      </c>
      <c r="F1385" s="9" t="s">
        <v>83</v>
      </c>
      <c r="G1385" s="9" t="s">
        <v>84</v>
      </c>
      <c r="H1385" s="10">
        <v>18351295</v>
      </c>
      <c r="I1385" s="11">
        <v>8</v>
      </c>
      <c r="J1385" s="24">
        <v>0</v>
      </c>
      <c r="K1385" s="12"/>
      <c r="L1385" s="14">
        <v>0</v>
      </c>
      <c r="M1385" s="14"/>
      <c r="N1385" s="21">
        <v>0</v>
      </c>
      <c r="O1385" s="14"/>
      <c r="P1385" s="21">
        <v>0</v>
      </c>
      <c r="Q1385" s="14"/>
      <c r="R1385" s="21">
        <v>0</v>
      </c>
      <c r="S1385" s="14"/>
      <c r="T1385" s="21">
        <v>0</v>
      </c>
      <c r="U1385" s="14"/>
      <c r="V1385" s="22">
        <v>0</v>
      </c>
      <c r="W1385" s="14"/>
      <c r="X1385" s="5" t="str">
        <f t="shared" si="21"/>
        <v>No</v>
      </c>
      <c r="Y1385" s="14"/>
      <c r="Z1385" s="5"/>
      <c r="AA1385" s="14"/>
      <c r="AB1385" s="5"/>
      <c r="AC1385" s="28"/>
      <c r="AD1385" s="5"/>
      <c r="AE1385" s="14"/>
      <c r="AF1385" s="5"/>
      <c r="AG1385" s="7"/>
    </row>
    <row r="1386" spans="1:33" s="54" customFormat="1">
      <c r="A1386" s="8" t="s">
        <v>691</v>
      </c>
      <c r="B1386" s="8" t="s">
        <v>665</v>
      </c>
      <c r="C1386" s="9" t="s">
        <v>112</v>
      </c>
      <c r="D1386" s="185">
        <v>1123</v>
      </c>
      <c r="E1386" s="188">
        <v>10123</v>
      </c>
      <c r="F1386" s="9" t="s">
        <v>88</v>
      </c>
      <c r="G1386" s="9" t="s">
        <v>5756</v>
      </c>
      <c r="H1386" s="10">
        <v>4181019</v>
      </c>
      <c r="I1386" s="11">
        <v>8</v>
      </c>
      <c r="J1386" s="24">
        <v>0</v>
      </c>
      <c r="K1386" s="12"/>
      <c r="L1386" s="14">
        <v>0</v>
      </c>
      <c r="M1386" s="14"/>
      <c r="N1386" s="21">
        <v>0</v>
      </c>
      <c r="O1386" s="14"/>
      <c r="P1386" s="21">
        <v>0</v>
      </c>
      <c r="Q1386" s="14"/>
      <c r="R1386" s="21">
        <v>0</v>
      </c>
      <c r="S1386" s="14"/>
      <c r="T1386" s="21">
        <v>0</v>
      </c>
      <c r="U1386" s="14"/>
      <c r="V1386" s="22">
        <v>0</v>
      </c>
      <c r="W1386" s="14"/>
      <c r="X1386" s="5" t="str">
        <f t="shared" si="21"/>
        <v>No</v>
      </c>
      <c r="Y1386" s="14"/>
      <c r="Z1386" s="5"/>
      <c r="AA1386" s="14"/>
      <c r="AB1386" s="5"/>
      <c r="AC1386" s="28"/>
      <c r="AD1386" s="5"/>
      <c r="AE1386" s="14"/>
      <c r="AF1386" s="5"/>
      <c r="AG1386" s="7"/>
    </row>
    <row r="1387" spans="1:33" s="54" customFormat="1">
      <c r="A1387" s="8" t="s">
        <v>6218</v>
      </c>
      <c r="B1387" s="8" t="s">
        <v>6170</v>
      </c>
      <c r="C1387" s="9" t="s">
        <v>91</v>
      </c>
      <c r="D1387" s="185"/>
      <c r="E1387" s="188">
        <v>90277</v>
      </c>
      <c r="F1387" s="9" t="s">
        <v>83</v>
      </c>
      <c r="G1387" s="9" t="s">
        <v>5756</v>
      </c>
      <c r="H1387" s="10">
        <v>12150996</v>
      </c>
      <c r="I1387" s="11">
        <v>8</v>
      </c>
      <c r="J1387" s="24">
        <v>0</v>
      </c>
      <c r="K1387" s="12"/>
      <c r="L1387" s="14">
        <v>0</v>
      </c>
      <c r="M1387" s="14"/>
      <c r="N1387" s="21">
        <v>0</v>
      </c>
      <c r="O1387" s="14"/>
      <c r="P1387" s="21">
        <v>0</v>
      </c>
      <c r="Q1387" s="14"/>
      <c r="R1387" s="21">
        <v>0</v>
      </c>
      <c r="S1387" s="14"/>
      <c r="T1387" s="21">
        <v>0</v>
      </c>
      <c r="U1387" s="14"/>
      <c r="V1387" s="22">
        <v>0</v>
      </c>
      <c r="W1387" s="14"/>
      <c r="X1387" s="5" t="str">
        <f t="shared" si="21"/>
        <v>No</v>
      </c>
      <c r="Y1387" s="14"/>
      <c r="Z1387" s="5"/>
      <c r="AA1387" s="14"/>
      <c r="AB1387" s="5"/>
      <c r="AC1387" s="28"/>
      <c r="AD1387" s="5"/>
      <c r="AE1387" s="14"/>
      <c r="AF1387" s="5"/>
      <c r="AG1387" s="7"/>
    </row>
    <row r="1388" spans="1:33" s="54" customFormat="1">
      <c r="A1388" s="8" t="s">
        <v>3911</v>
      </c>
      <c r="B1388" s="8" t="s">
        <v>3912</v>
      </c>
      <c r="C1388" s="9" t="s">
        <v>278</v>
      </c>
      <c r="D1388" s="185" t="s">
        <v>3913</v>
      </c>
      <c r="E1388" s="188" t="s">
        <v>3914</v>
      </c>
      <c r="F1388" s="9" t="s">
        <v>157</v>
      </c>
      <c r="G1388" s="9" t="s">
        <v>147</v>
      </c>
      <c r="H1388" s="10">
        <v>0</v>
      </c>
      <c r="I1388" s="11">
        <v>8</v>
      </c>
      <c r="J1388" s="24">
        <v>0</v>
      </c>
      <c r="K1388" s="12"/>
      <c r="L1388" s="14">
        <v>0</v>
      </c>
      <c r="M1388" s="14"/>
      <c r="N1388" s="21">
        <v>0</v>
      </c>
      <c r="O1388" s="14"/>
      <c r="P1388" s="21">
        <v>7516</v>
      </c>
      <c r="Q1388" s="14"/>
      <c r="R1388" s="21">
        <v>0</v>
      </c>
      <c r="S1388" s="14"/>
      <c r="T1388" s="21">
        <v>30065</v>
      </c>
      <c r="U1388" s="14"/>
      <c r="V1388" s="22">
        <v>37581</v>
      </c>
      <c r="W1388" s="14"/>
      <c r="X1388" s="5" t="str">
        <f t="shared" si="21"/>
        <v>No</v>
      </c>
      <c r="Y1388" s="14"/>
      <c r="Z1388" s="5"/>
      <c r="AA1388" s="14"/>
      <c r="AB1388" s="5"/>
      <c r="AC1388" s="28"/>
      <c r="AD1388" s="5"/>
      <c r="AE1388" s="14"/>
      <c r="AF1388" s="5"/>
      <c r="AG1388" s="7"/>
    </row>
    <row r="1389" spans="1:33" s="54" customFormat="1">
      <c r="A1389" s="8" t="s">
        <v>3278</v>
      </c>
      <c r="B1389" s="8" t="s">
        <v>3279</v>
      </c>
      <c r="C1389" s="9" t="s">
        <v>555</v>
      </c>
      <c r="D1389" s="185" t="s">
        <v>3280</v>
      </c>
      <c r="E1389" s="188" t="s">
        <v>3281</v>
      </c>
      <c r="F1389" s="9" t="s">
        <v>83</v>
      </c>
      <c r="G1389" s="9" t="s">
        <v>147</v>
      </c>
      <c r="H1389" s="10">
        <v>0</v>
      </c>
      <c r="I1389" s="11">
        <v>8</v>
      </c>
      <c r="J1389" s="24">
        <v>0</v>
      </c>
      <c r="K1389" s="12"/>
      <c r="L1389" s="14">
        <v>0</v>
      </c>
      <c r="M1389" s="14"/>
      <c r="N1389" s="21">
        <v>0</v>
      </c>
      <c r="O1389" s="14"/>
      <c r="P1389" s="21">
        <v>0</v>
      </c>
      <c r="Q1389" s="14"/>
      <c r="R1389" s="21">
        <v>0</v>
      </c>
      <c r="S1389" s="14"/>
      <c r="T1389" s="21">
        <v>0</v>
      </c>
      <c r="U1389" s="14"/>
      <c r="V1389" s="22">
        <v>0</v>
      </c>
      <c r="W1389" s="14"/>
      <c r="X1389" s="5" t="str">
        <f t="shared" si="21"/>
        <v>No</v>
      </c>
      <c r="Y1389" s="14"/>
      <c r="Z1389" s="5"/>
      <c r="AA1389" s="14"/>
      <c r="AB1389" s="5"/>
      <c r="AC1389" s="28"/>
      <c r="AD1389" s="5"/>
      <c r="AE1389" s="14"/>
      <c r="AF1389" s="5"/>
      <c r="AG1389" s="7"/>
    </row>
    <row r="1390" spans="1:33" s="54" customFormat="1">
      <c r="A1390" s="8" t="s">
        <v>507</v>
      </c>
      <c r="B1390" s="8" t="s">
        <v>508</v>
      </c>
      <c r="C1390" s="9" t="s">
        <v>58</v>
      </c>
      <c r="D1390" s="185">
        <v>5133</v>
      </c>
      <c r="E1390" s="188">
        <v>50133</v>
      </c>
      <c r="F1390" s="9" t="s">
        <v>83</v>
      </c>
      <c r="G1390" s="9" t="s">
        <v>5756</v>
      </c>
      <c r="H1390" s="10">
        <v>102852</v>
      </c>
      <c r="I1390" s="11">
        <v>8</v>
      </c>
      <c r="J1390" s="24">
        <v>0</v>
      </c>
      <c r="K1390" s="12"/>
      <c r="L1390" s="14">
        <v>5635</v>
      </c>
      <c r="M1390" s="14"/>
      <c r="N1390" s="21">
        <v>0</v>
      </c>
      <c r="O1390" s="14"/>
      <c r="P1390" s="21">
        <v>11731</v>
      </c>
      <c r="Q1390" s="14"/>
      <c r="R1390" s="21">
        <v>0</v>
      </c>
      <c r="S1390" s="14"/>
      <c r="T1390" s="21">
        <v>49067</v>
      </c>
      <c r="U1390" s="14"/>
      <c r="V1390" s="22">
        <v>66433</v>
      </c>
      <c r="W1390" s="14"/>
      <c r="X1390" s="5" t="str">
        <f t="shared" si="21"/>
        <v>No</v>
      </c>
      <c r="Y1390" s="14"/>
      <c r="Z1390" s="5"/>
      <c r="AA1390" s="14"/>
      <c r="AB1390" s="5"/>
      <c r="AC1390" s="28"/>
      <c r="AD1390" s="5"/>
      <c r="AE1390" s="14"/>
      <c r="AF1390" s="5"/>
      <c r="AG1390" s="7"/>
    </row>
    <row r="1391" spans="1:33" s="54" customFormat="1">
      <c r="A1391" s="8" t="s">
        <v>2566</v>
      </c>
      <c r="B1391" s="8" t="s">
        <v>2567</v>
      </c>
      <c r="C1391" s="9" t="s">
        <v>466</v>
      </c>
      <c r="D1391" s="185" t="s">
        <v>2568</v>
      </c>
      <c r="E1391" s="188" t="s">
        <v>2569</v>
      </c>
      <c r="F1391" s="9" t="s">
        <v>83</v>
      </c>
      <c r="G1391" s="9" t="s">
        <v>147</v>
      </c>
      <c r="H1391" s="10">
        <v>0</v>
      </c>
      <c r="I1391" s="11">
        <v>8</v>
      </c>
      <c r="J1391" s="24">
        <v>0</v>
      </c>
      <c r="K1391" s="12"/>
      <c r="L1391" s="14">
        <v>0</v>
      </c>
      <c r="M1391" s="14"/>
      <c r="N1391" s="21">
        <v>0</v>
      </c>
      <c r="O1391" s="14"/>
      <c r="P1391" s="21">
        <v>5629</v>
      </c>
      <c r="Q1391" s="14"/>
      <c r="R1391" s="21">
        <v>0</v>
      </c>
      <c r="S1391" s="14"/>
      <c r="T1391" s="21">
        <v>50658</v>
      </c>
      <c r="U1391" s="14"/>
      <c r="V1391" s="22">
        <v>56287</v>
      </c>
      <c r="W1391" s="14"/>
      <c r="X1391" s="5" t="str">
        <f t="shared" si="21"/>
        <v>No</v>
      </c>
      <c r="Y1391" s="14"/>
      <c r="Z1391" s="5"/>
      <c r="AA1391" s="14"/>
      <c r="AB1391" s="5"/>
      <c r="AC1391" s="28"/>
      <c r="AD1391" s="5"/>
      <c r="AE1391" s="14"/>
      <c r="AF1391" s="5"/>
      <c r="AG1391" s="7"/>
    </row>
    <row r="1392" spans="1:33" s="54" customFormat="1">
      <c r="A1392" s="8" t="s">
        <v>5253</v>
      </c>
      <c r="B1392" s="8" t="s">
        <v>5254</v>
      </c>
      <c r="C1392" s="9" t="s">
        <v>168</v>
      </c>
      <c r="D1392" s="185" t="s">
        <v>5255</v>
      </c>
      <c r="E1392" s="188" t="s">
        <v>5256</v>
      </c>
      <c r="F1392" s="9" t="s">
        <v>83</v>
      </c>
      <c r="G1392" s="9" t="s">
        <v>147</v>
      </c>
      <c r="H1392" s="10">
        <v>0</v>
      </c>
      <c r="I1392" s="11">
        <v>8</v>
      </c>
      <c r="J1392" s="24">
        <v>0</v>
      </c>
      <c r="K1392" s="12"/>
      <c r="L1392" s="14">
        <v>0</v>
      </c>
      <c r="M1392" s="14"/>
      <c r="N1392" s="21">
        <v>0</v>
      </c>
      <c r="O1392" s="14"/>
      <c r="P1392" s="21">
        <v>4323</v>
      </c>
      <c r="Q1392" s="14"/>
      <c r="R1392" s="21">
        <v>0</v>
      </c>
      <c r="S1392" s="14"/>
      <c r="T1392" s="21">
        <v>29513</v>
      </c>
      <c r="U1392" s="14"/>
      <c r="V1392" s="22">
        <v>33836</v>
      </c>
      <c r="W1392" s="14"/>
      <c r="X1392" s="5" t="str">
        <f t="shared" si="21"/>
        <v>No</v>
      </c>
      <c r="Y1392" s="14"/>
      <c r="Z1392" s="5"/>
      <c r="AA1392" s="14"/>
      <c r="AB1392" s="5"/>
      <c r="AC1392" s="28"/>
      <c r="AD1392" s="5"/>
      <c r="AE1392" s="14"/>
      <c r="AF1392" s="5"/>
      <c r="AG1392" s="7"/>
    </row>
    <row r="1393" spans="1:33" s="54" customFormat="1">
      <c r="A1393" s="8" t="s">
        <v>5947</v>
      </c>
      <c r="B1393" s="8" t="s">
        <v>97</v>
      </c>
      <c r="C1393" s="9" t="s">
        <v>42</v>
      </c>
      <c r="D1393" s="185"/>
      <c r="E1393" s="188">
        <v>22930</v>
      </c>
      <c r="F1393" s="9" t="s">
        <v>157</v>
      </c>
      <c r="G1393" s="9" t="s">
        <v>84</v>
      </c>
      <c r="H1393" s="10">
        <v>18351295</v>
      </c>
      <c r="I1393" s="11">
        <v>8</v>
      </c>
      <c r="J1393" s="24">
        <v>0</v>
      </c>
      <c r="K1393" s="12"/>
      <c r="L1393" s="14">
        <v>0</v>
      </c>
      <c r="M1393" s="14"/>
      <c r="N1393" s="21">
        <v>0</v>
      </c>
      <c r="O1393" s="14"/>
      <c r="P1393" s="21">
        <v>54665782</v>
      </c>
      <c r="Q1393" s="14"/>
      <c r="R1393" s="21">
        <v>0</v>
      </c>
      <c r="S1393" s="14"/>
      <c r="T1393" s="21">
        <v>0</v>
      </c>
      <c r="U1393" s="14"/>
      <c r="V1393" s="22">
        <v>54665782</v>
      </c>
      <c r="W1393" s="14"/>
      <c r="X1393" s="5" t="str">
        <f t="shared" si="21"/>
        <v>No</v>
      </c>
      <c r="Y1393" s="14"/>
      <c r="Z1393" s="5"/>
      <c r="AA1393" s="14"/>
      <c r="AB1393" s="5"/>
      <c r="AC1393" s="28"/>
      <c r="AD1393" s="5"/>
      <c r="AE1393" s="14"/>
      <c r="AF1393" s="5"/>
      <c r="AG1393" s="7"/>
    </row>
    <row r="1394" spans="1:33" s="54" customFormat="1">
      <c r="A1394" s="8" t="s">
        <v>3881</v>
      </c>
      <c r="B1394" s="8" t="s">
        <v>3882</v>
      </c>
      <c r="C1394" s="9" t="s">
        <v>278</v>
      </c>
      <c r="D1394" s="185" t="s">
        <v>3883</v>
      </c>
      <c r="E1394" s="188" t="s">
        <v>3884</v>
      </c>
      <c r="F1394" s="9" t="s">
        <v>157</v>
      </c>
      <c r="G1394" s="9" t="s">
        <v>147</v>
      </c>
      <c r="H1394" s="10">
        <v>0</v>
      </c>
      <c r="I1394" s="11">
        <v>8</v>
      </c>
      <c r="J1394" s="24">
        <v>0</v>
      </c>
      <c r="K1394" s="12"/>
      <c r="L1394" s="14">
        <v>0</v>
      </c>
      <c r="M1394" s="14"/>
      <c r="N1394" s="21">
        <v>0</v>
      </c>
      <c r="O1394" s="14"/>
      <c r="P1394" s="21">
        <v>0</v>
      </c>
      <c r="Q1394" s="14"/>
      <c r="R1394" s="21">
        <v>0</v>
      </c>
      <c r="S1394" s="14"/>
      <c r="T1394" s="21">
        <v>0</v>
      </c>
      <c r="U1394" s="14"/>
      <c r="V1394" s="22">
        <v>0</v>
      </c>
      <c r="W1394" s="14"/>
      <c r="X1394" s="5" t="str">
        <f t="shared" si="21"/>
        <v>No</v>
      </c>
      <c r="Y1394" s="14"/>
      <c r="Z1394" s="5"/>
      <c r="AA1394" s="14"/>
      <c r="AB1394" s="5"/>
      <c r="AC1394" s="28"/>
      <c r="AD1394" s="5"/>
      <c r="AE1394" s="14"/>
      <c r="AF1394" s="5"/>
      <c r="AG1394" s="7"/>
    </row>
    <row r="1395" spans="1:33" s="54" customFormat="1">
      <c r="A1395" s="8" t="s">
        <v>5514</v>
      </c>
      <c r="B1395" s="8" t="s">
        <v>477</v>
      </c>
      <c r="C1395" s="9" t="s">
        <v>132</v>
      </c>
      <c r="D1395" s="185" t="s">
        <v>5515</v>
      </c>
      <c r="E1395" s="188" t="s">
        <v>5516</v>
      </c>
      <c r="F1395" s="9" t="s">
        <v>83</v>
      </c>
      <c r="G1395" s="9" t="s">
        <v>147</v>
      </c>
      <c r="H1395" s="10">
        <v>0</v>
      </c>
      <c r="I1395" s="11">
        <v>8</v>
      </c>
      <c r="J1395" s="24">
        <v>0</v>
      </c>
      <c r="K1395" s="12"/>
      <c r="L1395" s="14">
        <v>0</v>
      </c>
      <c r="M1395" s="14"/>
      <c r="N1395" s="21">
        <v>0</v>
      </c>
      <c r="O1395" s="14"/>
      <c r="P1395" s="21">
        <v>0</v>
      </c>
      <c r="Q1395" s="14"/>
      <c r="R1395" s="21">
        <v>0</v>
      </c>
      <c r="S1395" s="14"/>
      <c r="T1395" s="21">
        <v>0</v>
      </c>
      <c r="U1395" s="14"/>
      <c r="V1395" s="22">
        <v>0</v>
      </c>
      <c r="W1395" s="14"/>
      <c r="X1395" s="5" t="str">
        <f t="shared" si="21"/>
        <v>No</v>
      </c>
      <c r="Y1395" s="14"/>
      <c r="Z1395" s="5"/>
      <c r="AA1395" s="14"/>
      <c r="AB1395" s="5"/>
      <c r="AC1395" s="28"/>
      <c r="AD1395" s="5"/>
      <c r="AE1395" s="14"/>
      <c r="AF1395" s="5"/>
      <c r="AG1395" s="7"/>
    </row>
    <row r="1396" spans="1:33" s="54" customFormat="1">
      <c r="A1396" s="8" t="s">
        <v>5352</v>
      </c>
      <c r="B1396" s="8" t="s">
        <v>1089</v>
      </c>
      <c r="C1396" s="9" t="s">
        <v>58</v>
      </c>
      <c r="D1396" s="185" t="s">
        <v>5353</v>
      </c>
      <c r="E1396" s="188" t="s">
        <v>5354</v>
      </c>
      <c r="F1396" s="9" t="s">
        <v>83</v>
      </c>
      <c r="G1396" s="9" t="s">
        <v>147</v>
      </c>
      <c r="H1396" s="10">
        <v>0</v>
      </c>
      <c r="I1396" s="11">
        <v>8</v>
      </c>
      <c r="J1396" s="24">
        <v>0</v>
      </c>
      <c r="K1396" s="12"/>
      <c r="L1396" s="14">
        <v>0</v>
      </c>
      <c r="M1396" s="14"/>
      <c r="N1396" s="21">
        <v>0</v>
      </c>
      <c r="O1396" s="14"/>
      <c r="P1396" s="21">
        <v>15221</v>
      </c>
      <c r="Q1396" s="14"/>
      <c r="R1396" s="21">
        <v>0</v>
      </c>
      <c r="S1396" s="14"/>
      <c r="T1396" s="21">
        <v>60882</v>
      </c>
      <c r="U1396" s="14"/>
      <c r="V1396" s="22">
        <v>76103</v>
      </c>
      <c r="W1396" s="14"/>
      <c r="X1396" s="5" t="str">
        <f t="shared" si="21"/>
        <v>No</v>
      </c>
      <c r="Y1396" s="14"/>
      <c r="Z1396" s="5"/>
      <c r="AA1396" s="14"/>
      <c r="AB1396" s="5"/>
      <c r="AC1396" s="28"/>
      <c r="AD1396" s="5"/>
      <c r="AE1396" s="14"/>
      <c r="AF1396" s="5"/>
      <c r="AG1396" s="7"/>
    </row>
    <row r="1397" spans="1:33" s="54" customFormat="1">
      <c r="A1397" s="8" t="s">
        <v>2859</v>
      </c>
      <c r="B1397" s="8" t="s">
        <v>2860</v>
      </c>
      <c r="C1397" s="9" t="s">
        <v>124</v>
      </c>
      <c r="D1397" s="185" t="s">
        <v>2861</v>
      </c>
      <c r="E1397" s="188" t="s">
        <v>2862</v>
      </c>
      <c r="F1397" s="9" t="s">
        <v>1320</v>
      </c>
      <c r="G1397" s="9" t="s">
        <v>147</v>
      </c>
      <c r="H1397" s="10">
        <v>0</v>
      </c>
      <c r="I1397" s="11">
        <v>8</v>
      </c>
      <c r="J1397" s="24">
        <v>0</v>
      </c>
      <c r="K1397" s="12"/>
      <c r="L1397" s="14">
        <v>0</v>
      </c>
      <c r="M1397" s="14"/>
      <c r="N1397" s="21">
        <v>0</v>
      </c>
      <c r="O1397" s="14"/>
      <c r="P1397" s="21">
        <v>0</v>
      </c>
      <c r="Q1397" s="14"/>
      <c r="R1397" s="21">
        <v>0</v>
      </c>
      <c r="S1397" s="14"/>
      <c r="T1397" s="21">
        <v>0</v>
      </c>
      <c r="U1397" s="14"/>
      <c r="V1397" s="22">
        <v>0</v>
      </c>
      <c r="W1397" s="14"/>
      <c r="X1397" s="5" t="str">
        <f t="shared" si="21"/>
        <v>No</v>
      </c>
      <c r="Y1397" s="14"/>
      <c r="Z1397" s="5"/>
      <c r="AA1397" s="14"/>
      <c r="AB1397" s="5"/>
      <c r="AC1397" s="28"/>
      <c r="AD1397" s="5"/>
      <c r="AE1397" s="14"/>
      <c r="AF1397" s="5"/>
      <c r="AG1397" s="7"/>
    </row>
    <row r="1398" spans="1:33" s="54" customFormat="1">
      <c r="A1398" s="8" t="s">
        <v>4901</v>
      </c>
      <c r="B1398" s="8" t="s">
        <v>4902</v>
      </c>
      <c r="C1398" s="9" t="s">
        <v>87</v>
      </c>
      <c r="D1398" s="185" t="s">
        <v>4903</v>
      </c>
      <c r="E1398" s="188" t="s">
        <v>4904</v>
      </c>
      <c r="F1398" s="9" t="s">
        <v>157</v>
      </c>
      <c r="G1398" s="9" t="s">
        <v>147</v>
      </c>
      <c r="H1398" s="10">
        <v>0</v>
      </c>
      <c r="I1398" s="11">
        <v>8</v>
      </c>
      <c r="J1398" s="24">
        <v>0</v>
      </c>
      <c r="K1398" s="12"/>
      <c r="L1398" s="14">
        <v>0</v>
      </c>
      <c r="M1398" s="14"/>
      <c r="N1398" s="21">
        <v>0</v>
      </c>
      <c r="O1398" s="14"/>
      <c r="P1398" s="21">
        <v>0</v>
      </c>
      <c r="Q1398" s="14"/>
      <c r="R1398" s="21">
        <v>0</v>
      </c>
      <c r="S1398" s="14"/>
      <c r="T1398" s="21">
        <v>0</v>
      </c>
      <c r="U1398" s="14"/>
      <c r="V1398" s="22">
        <v>0</v>
      </c>
      <c r="W1398" s="14"/>
      <c r="X1398" s="5" t="str">
        <f t="shared" si="21"/>
        <v>No</v>
      </c>
      <c r="Y1398" s="14"/>
      <c r="Z1398" s="5"/>
      <c r="AA1398" s="14"/>
      <c r="AB1398" s="5"/>
      <c r="AC1398" s="28"/>
      <c r="AD1398" s="5"/>
      <c r="AE1398" s="14"/>
      <c r="AF1398" s="5"/>
      <c r="AG1398" s="7"/>
    </row>
    <row r="1399" spans="1:33" s="54" customFormat="1">
      <c r="A1399" s="8" t="s">
        <v>791</v>
      </c>
      <c r="B1399" s="8" t="s">
        <v>792</v>
      </c>
      <c r="C1399" s="9" t="s">
        <v>129</v>
      </c>
      <c r="D1399" s="185" t="s">
        <v>793</v>
      </c>
      <c r="E1399" s="188" t="s">
        <v>794</v>
      </c>
      <c r="F1399" s="9" t="s">
        <v>83</v>
      </c>
      <c r="G1399" s="9" t="s">
        <v>147</v>
      </c>
      <c r="H1399" s="10">
        <v>0</v>
      </c>
      <c r="I1399" s="11">
        <v>8</v>
      </c>
      <c r="J1399" s="24">
        <v>0</v>
      </c>
      <c r="K1399" s="12"/>
      <c r="L1399" s="14">
        <v>0</v>
      </c>
      <c r="M1399" s="14"/>
      <c r="N1399" s="21">
        <v>0</v>
      </c>
      <c r="O1399" s="14"/>
      <c r="P1399" s="21">
        <v>0</v>
      </c>
      <c r="Q1399" s="14"/>
      <c r="R1399" s="21">
        <v>0</v>
      </c>
      <c r="S1399" s="14"/>
      <c r="T1399" s="21">
        <v>0</v>
      </c>
      <c r="U1399" s="14"/>
      <c r="V1399" s="22">
        <v>0</v>
      </c>
      <c r="W1399" s="14"/>
      <c r="X1399" s="5" t="str">
        <f t="shared" si="21"/>
        <v>No</v>
      </c>
      <c r="Y1399" s="14"/>
      <c r="Z1399" s="5"/>
      <c r="AA1399" s="14"/>
      <c r="AB1399" s="5"/>
      <c r="AC1399" s="28"/>
      <c r="AD1399" s="5"/>
      <c r="AE1399" s="14"/>
      <c r="AF1399" s="5"/>
      <c r="AG1399" s="7"/>
    </row>
    <row r="1400" spans="1:33" s="54" customFormat="1">
      <c r="A1400" s="8" t="s">
        <v>4433</v>
      </c>
      <c r="B1400" s="8" t="s">
        <v>4434</v>
      </c>
      <c r="C1400" s="9" t="s">
        <v>171</v>
      </c>
      <c r="D1400" s="185">
        <v>4120</v>
      </c>
      <c r="E1400" s="188">
        <v>40120</v>
      </c>
      <c r="F1400" s="9" t="s">
        <v>83</v>
      </c>
      <c r="G1400" s="9" t="s">
        <v>84</v>
      </c>
      <c r="H1400" s="10">
        <v>156909</v>
      </c>
      <c r="I1400" s="11">
        <v>8</v>
      </c>
      <c r="J1400" s="24">
        <v>0</v>
      </c>
      <c r="K1400" s="12"/>
      <c r="L1400" s="14">
        <v>0</v>
      </c>
      <c r="M1400" s="14"/>
      <c r="N1400" s="21">
        <v>0</v>
      </c>
      <c r="O1400" s="14"/>
      <c r="P1400" s="21">
        <v>46266</v>
      </c>
      <c r="Q1400" s="14"/>
      <c r="R1400" s="21">
        <v>46266</v>
      </c>
      <c r="S1400" s="14"/>
      <c r="T1400" s="21">
        <v>370129</v>
      </c>
      <c r="U1400" s="14"/>
      <c r="V1400" s="22">
        <v>462661</v>
      </c>
      <c r="W1400" s="14"/>
      <c r="X1400" s="5" t="str">
        <f t="shared" si="21"/>
        <v>No</v>
      </c>
      <c r="Y1400" s="14"/>
      <c r="Z1400" s="5"/>
      <c r="AA1400" s="14"/>
      <c r="AB1400" s="5"/>
      <c r="AC1400" s="28"/>
      <c r="AD1400" s="5"/>
      <c r="AE1400" s="14"/>
      <c r="AF1400" s="5"/>
      <c r="AG1400" s="7"/>
    </row>
    <row r="1401" spans="1:33" s="54" customFormat="1">
      <c r="A1401" s="8" t="s">
        <v>802</v>
      </c>
      <c r="B1401" s="8" t="s">
        <v>6468</v>
      </c>
      <c r="C1401" s="9" t="s">
        <v>129</v>
      </c>
      <c r="D1401" s="185" t="s">
        <v>803</v>
      </c>
      <c r="E1401" s="188" t="s">
        <v>804</v>
      </c>
      <c r="F1401" s="9" t="s">
        <v>83</v>
      </c>
      <c r="G1401" s="9" t="s">
        <v>147</v>
      </c>
      <c r="H1401" s="10">
        <v>0</v>
      </c>
      <c r="I1401" s="11">
        <v>8</v>
      </c>
      <c r="J1401" s="24">
        <v>0</v>
      </c>
      <c r="K1401" s="12"/>
      <c r="L1401" s="14">
        <v>0</v>
      </c>
      <c r="M1401" s="14"/>
      <c r="N1401" s="21">
        <v>0</v>
      </c>
      <c r="O1401" s="14"/>
      <c r="P1401" s="21">
        <v>13501</v>
      </c>
      <c r="Q1401" s="14"/>
      <c r="R1401" s="21">
        <v>13788</v>
      </c>
      <c r="S1401" s="14"/>
      <c r="T1401" s="21">
        <v>110307</v>
      </c>
      <c r="U1401" s="14"/>
      <c r="V1401" s="22">
        <v>137596</v>
      </c>
      <c r="W1401" s="14"/>
      <c r="X1401" s="5" t="str">
        <f t="shared" si="21"/>
        <v>No</v>
      </c>
      <c r="Y1401" s="14"/>
      <c r="Z1401" s="5"/>
      <c r="AA1401" s="14"/>
      <c r="AB1401" s="5"/>
      <c r="AC1401" s="28"/>
      <c r="AD1401" s="5"/>
      <c r="AE1401" s="14"/>
      <c r="AF1401" s="5"/>
      <c r="AG1401" s="7"/>
    </row>
    <row r="1402" spans="1:33" s="54" customFormat="1">
      <c r="A1402" s="8" t="s">
        <v>6230</v>
      </c>
      <c r="B1402" s="8" t="s">
        <v>2485</v>
      </c>
      <c r="C1402" s="9" t="s">
        <v>46</v>
      </c>
      <c r="D1402" s="185" t="s">
        <v>2486</v>
      </c>
      <c r="E1402" s="188" t="s">
        <v>2487</v>
      </c>
      <c r="F1402" s="9" t="s">
        <v>88</v>
      </c>
      <c r="G1402" s="9" t="s">
        <v>147</v>
      </c>
      <c r="H1402" s="10">
        <v>0</v>
      </c>
      <c r="I1402" s="11">
        <v>8</v>
      </c>
      <c r="J1402" s="24">
        <v>0</v>
      </c>
      <c r="K1402" s="12"/>
      <c r="L1402" s="14">
        <v>0</v>
      </c>
      <c r="M1402" s="14"/>
      <c r="N1402" s="21">
        <v>0</v>
      </c>
      <c r="O1402" s="14"/>
      <c r="P1402" s="21">
        <v>0</v>
      </c>
      <c r="Q1402" s="14"/>
      <c r="R1402" s="21">
        <v>0</v>
      </c>
      <c r="S1402" s="14"/>
      <c r="T1402" s="21">
        <v>0</v>
      </c>
      <c r="U1402" s="14"/>
      <c r="V1402" s="22">
        <v>0</v>
      </c>
      <c r="W1402" s="14"/>
      <c r="X1402" s="5" t="str">
        <f t="shared" si="21"/>
        <v>No</v>
      </c>
      <c r="Y1402" s="14"/>
      <c r="Z1402" s="5"/>
      <c r="AA1402" s="14"/>
      <c r="AB1402" s="5"/>
      <c r="AC1402" s="28"/>
      <c r="AD1402" s="5"/>
      <c r="AE1402" s="14"/>
      <c r="AF1402" s="5"/>
      <c r="AG1402" s="7"/>
    </row>
    <row r="1403" spans="1:33" s="54" customFormat="1">
      <c r="A1403" s="8" t="s">
        <v>2949</v>
      </c>
      <c r="B1403" s="8" t="s">
        <v>2950</v>
      </c>
      <c r="C1403" s="9" t="s">
        <v>124</v>
      </c>
      <c r="D1403" s="185"/>
      <c r="E1403" s="188" t="s">
        <v>2951</v>
      </c>
      <c r="F1403" s="9" t="s">
        <v>1320</v>
      </c>
      <c r="G1403" s="9" t="s">
        <v>147</v>
      </c>
      <c r="H1403" s="10">
        <v>0</v>
      </c>
      <c r="I1403" s="11">
        <v>8</v>
      </c>
      <c r="J1403" s="24">
        <v>0</v>
      </c>
      <c r="K1403" s="12"/>
      <c r="L1403" s="14">
        <v>0</v>
      </c>
      <c r="M1403" s="14"/>
      <c r="N1403" s="21">
        <v>0</v>
      </c>
      <c r="O1403" s="14"/>
      <c r="P1403" s="21">
        <v>0</v>
      </c>
      <c r="Q1403" s="14"/>
      <c r="R1403" s="21">
        <v>0</v>
      </c>
      <c r="S1403" s="14"/>
      <c r="T1403" s="21">
        <v>0</v>
      </c>
      <c r="U1403" s="14"/>
      <c r="V1403" s="22">
        <v>0</v>
      </c>
      <c r="W1403" s="14"/>
      <c r="X1403" s="5" t="str">
        <f t="shared" si="21"/>
        <v>No</v>
      </c>
      <c r="Y1403" s="14"/>
      <c r="Z1403" s="5"/>
      <c r="AA1403" s="14"/>
      <c r="AB1403" s="5"/>
      <c r="AC1403" s="28"/>
      <c r="AD1403" s="5"/>
      <c r="AE1403" s="14"/>
      <c r="AF1403" s="5"/>
      <c r="AG1403" s="7"/>
    </row>
    <row r="1404" spans="1:33" s="54" customFormat="1">
      <c r="A1404" s="8" t="s">
        <v>4039</v>
      </c>
      <c r="B1404" s="8" t="s">
        <v>3973</v>
      </c>
      <c r="C1404" s="9" t="s">
        <v>112</v>
      </c>
      <c r="D1404" s="185" t="s">
        <v>4040</v>
      </c>
      <c r="E1404" s="188" t="s">
        <v>4041</v>
      </c>
      <c r="F1404" s="9" t="s">
        <v>157</v>
      </c>
      <c r="G1404" s="9" t="s">
        <v>147</v>
      </c>
      <c r="H1404" s="10">
        <v>0</v>
      </c>
      <c r="I1404" s="11">
        <v>8</v>
      </c>
      <c r="J1404" s="24">
        <v>0</v>
      </c>
      <c r="K1404" s="12"/>
      <c r="L1404" s="14">
        <v>0</v>
      </c>
      <c r="M1404" s="14"/>
      <c r="N1404" s="21">
        <v>0</v>
      </c>
      <c r="O1404" s="14"/>
      <c r="P1404" s="21">
        <v>21806</v>
      </c>
      <c r="Q1404" s="14"/>
      <c r="R1404" s="21">
        <v>21551</v>
      </c>
      <c r="S1404" s="14"/>
      <c r="T1404" s="21">
        <v>204212</v>
      </c>
      <c r="U1404" s="14"/>
      <c r="V1404" s="22">
        <v>247569</v>
      </c>
      <c r="W1404" s="14"/>
      <c r="X1404" s="5" t="str">
        <f t="shared" si="21"/>
        <v>No</v>
      </c>
      <c r="Y1404" s="14"/>
      <c r="Z1404" s="5"/>
      <c r="AA1404" s="14"/>
      <c r="AB1404" s="5"/>
      <c r="AC1404" s="28"/>
      <c r="AD1404" s="5"/>
      <c r="AE1404" s="14"/>
      <c r="AF1404" s="5"/>
      <c r="AG1404" s="7"/>
    </row>
    <row r="1405" spans="1:33" s="54" customFormat="1">
      <c r="A1405" s="8" t="s">
        <v>6607</v>
      </c>
      <c r="B1405" s="8" t="s">
        <v>2071</v>
      </c>
      <c r="C1405" s="9" t="s">
        <v>42</v>
      </c>
      <c r="D1405" s="185" t="s">
        <v>4640</v>
      </c>
      <c r="E1405" s="188" t="s">
        <v>4641</v>
      </c>
      <c r="F1405" s="9" t="s">
        <v>88</v>
      </c>
      <c r="G1405" s="9" t="s">
        <v>147</v>
      </c>
      <c r="H1405" s="10">
        <v>0</v>
      </c>
      <c r="I1405" s="11">
        <v>8</v>
      </c>
      <c r="J1405" s="24">
        <v>0</v>
      </c>
      <c r="K1405" s="12"/>
      <c r="L1405" s="14">
        <v>0</v>
      </c>
      <c r="M1405" s="14"/>
      <c r="N1405" s="21">
        <v>0</v>
      </c>
      <c r="O1405" s="14"/>
      <c r="P1405" s="21">
        <v>0</v>
      </c>
      <c r="Q1405" s="14"/>
      <c r="R1405" s="21">
        <v>0</v>
      </c>
      <c r="S1405" s="14"/>
      <c r="T1405" s="21">
        <v>0</v>
      </c>
      <c r="U1405" s="14"/>
      <c r="V1405" s="22">
        <v>0</v>
      </c>
      <c r="W1405" s="14"/>
      <c r="X1405" s="5" t="str">
        <f t="shared" si="21"/>
        <v>No</v>
      </c>
      <c r="Y1405" s="14"/>
      <c r="Z1405" s="5"/>
      <c r="AA1405" s="14"/>
      <c r="AB1405" s="5"/>
      <c r="AC1405" s="28"/>
      <c r="AD1405" s="5"/>
      <c r="AE1405" s="14"/>
      <c r="AF1405" s="5"/>
      <c r="AG1405" s="7"/>
    </row>
    <row r="1406" spans="1:33" s="54" customFormat="1">
      <c r="A1406" s="8" t="s">
        <v>2524</v>
      </c>
      <c r="B1406" s="8" t="s">
        <v>2525</v>
      </c>
      <c r="C1406" s="9" t="s">
        <v>466</v>
      </c>
      <c r="D1406" s="185" t="s">
        <v>2526</v>
      </c>
      <c r="E1406" s="188" t="s">
        <v>2527</v>
      </c>
      <c r="F1406" s="9" t="s">
        <v>157</v>
      </c>
      <c r="G1406" s="9" t="s">
        <v>147</v>
      </c>
      <c r="H1406" s="10">
        <v>0</v>
      </c>
      <c r="I1406" s="11">
        <v>8</v>
      </c>
      <c r="J1406" s="24">
        <v>0</v>
      </c>
      <c r="K1406" s="12"/>
      <c r="L1406" s="14">
        <v>0</v>
      </c>
      <c r="M1406" s="14"/>
      <c r="N1406" s="21">
        <v>0</v>
      </c>
      <c r="O1406" s="14"/>
      <c r="P1406" s="21">
        <v>11945</v>
      </c>
      <c r="Q1406" s="14"/>
      <c r="R1406" s="21">
        <v>0</v>
      </c>
      <c r="S1406" s="14"/>
      <c r="T1406" s="21">
        <v>107505</v>
      </c>
      <c r="U1406" s="14"/>
      <c r="V1406" s="22">
        <v>119450</v>
      </c>
      <c r="W1406" s="14"/>
      <c r="X1406" s="5" t="str">
        <f t="shared" si="21"/>
        <v>No</v>
      </c>
      <c r="Y1406" s="14"/>
      <c r="Z1406" s="5"/>
      <c r="AA1406" s="14"/>
      <c r="AB1406" s="5"/>
      <c r="AC1406" s="28"/>
      <c r="AD1406" s="5"/>
      <c r="AE1406" s="14"/>
      <c r="AF1406" s="5"/>
      <c r="AG1406" s="7"/>
    </row>
    <row r="1407" spans="1:33" s="54" customFormat="1">
      <c r="A1407" s="8" t="s">
        <v>421</v>
      </c>
      <c r="B1407" s="8" t="s">
        <v>422</v>
      </c>
      <c r="C1407" s="9" t="s">
        <v>103</v>
      </c>
      <c r="D1407" s="185">
        <v>4182</v>
      </c>
      <c r="E1407" s="188">
        <v>40182</v>
      </c>
      <c r="F1407" s="9" t="s">
        <v>83</v>
      </c>
      <c r="G1407" s="9" t="s">
        <v>5756</v>
      </c>
      <c r="H1407" s="10">
        <v>2148346</v>
      </c>
      <c r="I1407" s="11">
        <v>8</v>
      </c>
      <c r="J1407" s="24">
        <v>0</v>
      </c>
      <c r="K1407" s="12"/>
      <c r="L1407" s="14">
        <v>0</v>
      </c>
      <c r="M1407" s="14"/>
      <c r="N1407" s="21">
        <v>0</v>
      </c>
      <c r="O1407" s="14"/>
      <c r="P1407" s="21">
        <v>0</v>
      </c>
      <c r="Q1407" s="14"/>
      <c r="R1407" s="21">
        <v>0</v>
      </c>
      <c r="S1407" s="14"/>
      <c r="T1407" s="21">
        <v>0</v>
      </c>
      <c r="U1407" s="14"/>
      <c r="V1407" s="22">
        <v>0</v>
      </c>
      <c r="W1407" s="14"/>
      <c r="X1407" s="5" t="str">
        <f t="shared" si="21"/>
        <v>No</v>
      </c>
      <c r="Y1407" s="14"/>
      <c r="Z1407" s="5"/>
      <c r="AA1407" s="14"/>
      <c r="AB1407" s="5"/>
      <c r="AC1407" s="28"/>
      <c r="AD1407" s="5"/>
      <c r="AE1407" s="14"/>
      <c r="AF1407" s="5"/>
      <c r="AG1407" s="7"/>
    </row>
    <row r="1408" spans="1:33" s="54" customFormat="1">
      <c r="A1408" s="8" t="s">
        <v>5994</v>
      </c>
      <c r="B1408" s="8" t="s">
        <v>3254</v>
      </c>
      <c r="C1408" s="9" t="s">
        <v>132</v>
      </c>
      <c r="D1408" s="185" t="s">
        <v>5485</v>
      </c>
      <c r="E1408" s="188" t="s">
        <v>5486</v>
      </c>
      <c r="F1408" s="9" t="s">
        <v>157</v>
      </c>
      <c r="G1408" s="9" t="s">
        <v>147</v>
      </c>
      <c r="H1408" s="10">
        <v>0</v>
      </c>
      <c r="I1408" s="11">
        <v>8</v>
      </c>
      <c r="J1408" s="24">
        <v>0</v>
      </c>
      <c r="K1408" s="12"/>
      <c r="L1408" s="14">
        <v>0</v>
      </c>
      <c r="M1408" s="14"/>
      <c r="N1408" s="21">
        <v>0</v>
      </c>
      <c r="O1408" s="14"/>
      <c r="P1408" s="21">
        <v>0</v>
      </c>
      <c r="Q1408" s="14"/>
      <c r="R1408" s="21">
        <v>0</v>
      </c>
      <c r="S1408" s="14"/>
      <c r="T1408" s="21">
        <v>0</v>
      </c>
      <c r="U1408" s="14"/>
      <c r="V1408" s="22">
        <v>0</v>
      </c>
      <c r="W1408" s="14"/>
      <c r="X1408" s="5" t="str">
        <f t="shared" si="21"/>
        <v>No</v>
      </c>
      <c r="Y1408" s="14"/>
      <c r="Z1408" s="5"/>
      <c r="AA1408" s="14"/>
      <c r="AB1408" s="5"/>
      <c r="AC1408" s="28"/>
      <c r="AD1408" s="5"/>
      <c r="AE1408" s="14"/>
      <c r="AF1408" s="5"/>
      <c r="AG1408" s="7"/>
    </row>
    <row r="1409" spans="1:33" s="54" customFormat="1">
      <c r="A1409" s="8" t="s">
        <v>3094</v>
      </c>
      <c r="B1409" s="8" t="s">
        <v>6462</v>
      </c>
      <c r="C1409" s="9" t="s">
        <v>171</v>
      </c>
      <c r="D1409" s="185" t="s">
        <v>3095</v>
      </c>
      <c r="E1409" s="188" t="s">
        <v>3096</v>
      </c>
      <c r="F1409" s="9" t="s">
        <v>83</v>
      </c>
      <c r="G1409" s="9" t="s">
        <v>147</v>
      </c>
      <c r="H1409" s="10">
        <v>0</v>
      </c>
      <c r="I1409" s="11">
        <v>8</v>
      </c>
      <c r="J1409" s="24">
        <v>0</v>
      </c>
      <c r="K1409" s="12"/>
      <c r="L1409" s="14">
        <v>0</v>
      </c>
      <c r="M1409" s="14"/>
      <c r="N1409" s="21">
        <v>0</v>
      </c>
      <c r="O1409" s="14"/>
      <c r="P1409" s="21">
        <v>0</v>
      </c>
      <c r="Q1409" s="14"/>
      <c r="R1409" s="21">
        <v>0</v>
      </c>
      <c r="S1409" s="14"/>
      <c r="T1409" s="21">
        <v>1326691</v>
      </c>
      <c r="U1409" s="14"/>
      <c r="V1409" s="22">
        <v>1326691</v>
      </c>
      <c r="W1409" s="14"/>
      <c r="X1409" s="5" t="str">
        <f t="shared" si="21"/>
        <v>No</v>
      </c>
      <c r="Y1409" s="14"/>
      <c r="Z1409" s="5"/>
      <c r="AA1409" s="14"/>
      <c r="AB1409" s="5"/>
      <c r="AC1409" s="28"/>
      <c r="AD1409" s="5"/>
      <c r="AE1409" s="14"/>
      <c r="AF1409" s="5"/>
      <c r="AG1409" s="7"/>
    </row>
    <row r="1410" spans="1:33" s="54" customFormat="1">
      <c r="A1410" s="8" t="s">
        <v>6229</v>
      </c>
      <c r="B1410" s="8" t="s">
        <v>5577</v>
      </c>
      <c r="C1410" s="9" t="s">
        <v>132</v>
      </c>
      <c r="D1410" s="185" t="s">
        <v>5578</v>
      </c>
      <c r="E1410" s="188" t="s">
        <v>5579</v>
      </c>
      <c r="F1410" s="9" t="s">
        <v>1320</v>
      </c>
      <c r="G1410" s="9" t="s">
        <v>147</v>
      </c>
      <c r="H1410" s="10">
        <v>0</v>
      </c>
      <c r="I1410" s="11">
        <v>8</v>
      </c>
      <c r="J1410" s="24">
        <v>0</v>
      </c>
      <c r="K1410" s="12"/>
      <c r="L1410" s="14">
        <v>0</v>
      </c>
      <c r="M1410" s="14"/>
      <c r="N1410" s="21">
        <v>0</v>
      </c>
      <c r="O1410" s="14"/>
      <c r="P1410" s="21">
        <v>6997</v>
      </c>
      <c r="Q1410" s="14"/>
      <c r="R1410" s="21">
        <v>0</v>
      </c>
      <c r="S1410" s="14"/>
      <c r="T1410" s="21">
        <v>27989</v>
      </c>
      <c r="U1410" s="14"/>
      <c r="V1410" s="22">
        <v>34986</v>
      </c>
      <c r="W1410" s="14"/>
      <c r="X1410" s="5" t="str">
        <f t="shared" si="21"/>
        <v>No</v>
      </c>
      <c r="Y1410" s="14"/>
      <c r="Z1410" s="5"/>
      <c r="AA1410" s="14"/>
      <c r="AB1410" s="5"/>
      <c r="AC1410" s="28"/>
      <c r="AD1410" s="5"/>
      <c r="AE1410" s="14"/>
      <c r="AF1410" s="5"/>
      <c r="AG1410" s="7"/>
    </row>
    <row r="1411" spans="1:33" s="54" customFormat="1">
      <c r="A1411" s="8" t="s">
        <v>2928</v>
      </c>
      <c r="B1411" s="8" t="s">
        <v>2929</v>
      </c>
      <c r="C1411" s="9" t="s">
        <v>124</v>
      </c>
      <c r="D1411" s="185" t="s">
        <v>2930</v>
      </c>
      <c r="E1411" s="188" t="s">
        <v>2931</v>
      </c>
      <c r="F1411" s="9" t="s">
        <v>1320</v>
      </c>
      <c r="G1411" s="9" t="s">
        <v>147</v>
      </c>
      <c r="H1411" s="10">
        <v>0</v>
      </c>
      <c r="I1411" s="11">
        <v>8</v>
      </c>
      <c r="J1411" s="24">
        <v>0</v>
      </c>
      <c r="K1411" s="12"/>
      <c r="L1411" s="14">
        <v>0</v>
      </c>
      <c r="M1411" s="14"/>
      <c r="N1411" s="21">
        <v>0</v>
      </c>
      <c r="O1411" s="14"/>
      <c r="P1411" s="21">
        <v>5896</v>
      </c>
      <c r="Q1411" s="14"/>
      <c r="R1411" s="21">
        <v>0</v>
      </c>
      <c r="S1411" s="14"/>
      <c r="T1411" s="21">
        <v>33412</v>
      </c>
      <c r="U1411" s="14"/>
      <c r="V1411" s="22">
        <v>39308</v>
      </c>
      <c r="W1411" s="14"/>
      <c r="X1411" s="5" t="str">
        <f t="shared" ref="X1411:X1474" si="22">IF(W1411&amp;U1411&amp;S1411&amp;Q1411&amp;O1411&amp;M1411&amp;K1411&lt;&gt;"","Yes","No")</f>
        <v>No</v>
      </c>
      <c r="Y1411" s="14"/>
      <c r="Z1411" s="5"/>
      <c r="AA1411" s="14"/>
      <c r="AB1411" s="5"/>
      <c r="AC1411" s="28"/>
      <c r="AD1411" s="5"/>
      <c r="AE1411" s="14"/>
      <c r="AF1411" s="5"/>
      <c r="AG1411" s="7"/>
    </row>
    <row r="1412" spans="1:33" s="54" customFormat="1">
      <c r="A1412" s="8" t="s">
        <v>3347</v>
      </c>
      <c r="B1412" s="8" t="s">
        <v>3348</v>
      </c>
      <c r="C1412" s="9" t="s">
        <v>555</v>
      </c>
      <c r="D1412" s="185" t="s">
        <v>3349</v>
      </c>
      <c r="E1412" s="188" t="s">
        <v>3350</v>
      </c>
      <c r="F1412" s="9" t="s">
        <v>83</v>
      </c>
      <c r="G1412" s="9" t="s">
        <v>147</v>
      </c>
      <c r="H1412" s="10">
        <v>0</v>
      </c>
      <c r="I1412" s="11">
        <v>8</v>
      </c>
      <c r="J1412" s="24">
        <v>0</v>
      </c>
      <c r="K1412" s="12"/>
      <c r="L1412" s="14">
        <v>0</v>
      </c>
      <c r="M1412" s="14"/>
      <c r="N1412" s="21">
        <v>0</v>
      </c>
      <c r="O1412" s="14"/>
      <c r="P1412" s="21">
        <v>0</v>
      </c>
      <c r="Q1412" s="14"/>
      <c r="R1412" s="21">
        <v>0</v>
      </c>
      <c r="S1412" s="14"/>
      <c r="T1412" s="21">
        <v>0</v>
      </c>
      <c r="U1412" s="14"/>
      <c r="V1412" s="22">
        <v>0</v>
      </c>
      <c r="W1412" s="14"/>
      <c r="X1412" s="5" t="str">
        <f t="shared" si="22"/>
        <v>No</v>
      </c>
      <c r="Y1412" s="14"/>
      <c r="Z1412" s="5"/>
      <c r="AA1412" s="14"/>
      <c r="AB1412" s="5"/>
      <c r="AC1412" s="28"/>
      <c r="AD1412" s="5"/>
      <c r="AE1412" s="14"/>
      <c r="AF1412" s="5"/>
      <c r="AG1412" s="7"/>
    </row>
    <row r="1413" spans="1:33" s="54" customFormat="1">
      <c r="A1413" s="8" t="s">
        <v>1227</v>
      </c>
      <c r="B1413" s="8" t="s">
        <v>1228</v>
      </c>
      <c r="C1413" s="9" t="s">
        <v>154</v>
      </c>
      <c r="D1413" s="185">
        <v>4101</v>
      </c>
      <c r="E1413" s="188">
        <v>40101</v>
      </c>
      <c r="F1413" s="9" t="s">
        <v>88</v>
      </c>
      <c r="G1413" s="9" t="s">
        <v>5756</v>
      </c>
      <c r="H1413" s="10">
        <v>180786</v>
      </c>
      <c r="I1413" s="11">
        <v>8</v>
      </c>
      <c r="J1413" s="24">
        <v>0</v>
      </c>
      <c r="K1413" s="12"/>
      <c r="L1413" s="14">
        <v>0</v>
      </c>
      <c r="M1413" s="14"/>
      <c r="N1413" s="21">
        <v>0</v>
      </c>
      <c r="O1413" s="14"/>
      <c r="P1413" s="21">
        <v>58853</v>
      </c>
      <c r="Q1413" s="14"/>
      <c r="R1413" s="21">
        <v>0</v>
      </c>
      <c r="S1413" s="14"/>
      <c r="T1413" s="21">
        <v>235413</v>
      </c>
      <c r="U1413" s="14"/>
      <c r="V1413" s="22">
        <v>294266</v>
      </c>
      <c r="W1413" s="14"/>
      <c r="X1413" s="5" t="str">
        <f t="shared" si="22"/>
        <v>No</v>
      </c>
      <c r="Y1413" s="14"/>
      <c r="Z1413" s="5"/>
      <c r="AA1413" s="14"/>
      <c r="AB1413" s="5"/>
      <c r="AC1413" s="28"/>
      <c r="AD1413" s="5"/>
      <c r="AE1413" s="14"/>
      <c r="AF1413" s="5"/>
      <c r="AG1413" s="7"/>
    </row>
    <row r="1414" spans="1:33" s="54" customFormat="1">
      <c r="A1414" s="8" t="s">
        <v>1902</v>
      </c>
      <c r="B1414" s="8" t="s">
        <v>1863</v>
      </c>
      <c r="C1414" s="9" t="s">
        <v>265</v>
      </c>
      <c r="D1414" s="185" t="s">
        <v>1903</v>
      </c>
      <c r="E1414" s="188" t="s">
        <v>1904</v>
      </c>
      <c r="F1414" s="9" t="s">
        <v>88</v>
      </c>
      <c r="G1414" s="9" t="s">
        <v>147</v>
      </c>
      <c r="H1414" s="10">
        <v>0</v>
      </c>
      <c r="I1414" s="11">
        <v>8</v>
      </c>
      <c r="J1414" s="24">
        <v>0</v>
      </c>
      <c r="K1414" s="12"/>
      <c r="L1414" s="14">
        <v>0</v>
      </c>
      <c r="M1414" s="14"/>
      <c r="N1414" s="21">
        <v>0</v>
      </c>
      <c r="O1414" s="14"/>
      <c r="P1414" s="21">
        <v>0</v>
      </c>
      <c r="Q1414" s="14"/>
      <c r="R1414" s="21">
        <v>0</v>
      </c>
      <c r="S1414" s="14"/>
      <c r="T1414" s="21">
        <v>0</v>
      </c>
      <c r="U1414" s="14"/>
      <c r="V1414" s="22">
        <v>0</v>
      </c>
      <c r="W1414" s="14"/>
      <c r="X1414" s="5" t="str">
        <f t="shared" si="22"/>
        <v>No</v>
      </c>
      <c r="Y1414" s="14"/>
      <c r="Z1414" s="5"/>
      <c r="AA1414" s="14"/>
      <c r="AB1414" s="5"/>
      <c r="AC1414" s="28"/>
      <c r="AD1414" s="5"/>
      <c r="AE1414" s="14"/>
      <c r="AF1414" s="5"/>
      <c r="AG1414" s="7"/>
    </row>
    <row r="1415" spans="1:33" s="54" customFormat="1">
      <c r="A1415" s="8" t="s">
        <v>2904</v>
      </c>
      <c r="B1415" s="8" t="s">
        <v>755</v>
      </c>
      <c r="C1415" s="9" t="s">
        <v>124</v>
      </c>
      <c r="D1415" s="185" t="s">
        <v>2905</v>
      </c>
      <c r="E1415" s="188" t="s">
        <v>2906</v>
      </c>
      <c r="F1415" s="9" t="s">
        <v>83</v>
      </c>
      <c r="G1415" s="9" t="s">
        <v>147</v>
      </c>
      <c r="H1415" s="10">
        <v>0</v>
      </c>
      <c r="I1415" s="11">
        <v>8</v>
      </c>
      <c r="J1415" s="24">
        <v>0</v>
      </c>
      <c r="K1415" s="12"/>
      <c r="L1415" s="14">
        <v>0</v>
      </c>
      <c r="M1415" s="14"/>
      <c r="N1415" s="21">
        <v>0</v>
      </c>
      <c r="O1415" s="14"/>
      <c r="P1415" s="21">
        <v>0</v>
      </c>
      <c r="Q1415" s="14"/>
      <c r="R1415" s="21">
        <v>0</v>
      </c>
      <c r="S1415" s="14"/>
      <c r="T1415" s="21">
        <v>0</v>
      </c>
      <c r="U1415" s="14"/>
      <c r="V1415" s="22">
        <v>0</v>
      </c>
      <c r="W1415" s="14"/>
      <c r="X1415" s="5" t="str">
        <f t="shared" si="22"/>
        <v>No</v>
      </c>
      <c r="Y1415" s="14"/>
      <c r="Z1415" s="5"/>
      <c r="AA1415" s="14"/>
      <c r="AB1415" s="5"/>
      <c r="AC1415" s="28"/>
      <c r="AD1415" s="5"/>
      <c r="AE1415" s="14"/>
      <c r="AF1415" s="5"/>
      <c r="AG1415" s="7"/>
    </row>
    <row r="1416" spans="1:33" s="54" customFormat="1">
      <c r="A1416" s="8" t="s">
        <v>3152</v>
      </c>
      <c r="B1416" s="8" t="s">
        <v>3153</v>
      </c>
      <c r="C1416" s="9" t="s">
        <v>50</v>
      </c>
      <c r="D1416" s="185" t="s">
        <v>3154</v>
      </c>
      <c r="E1416" s="188" t="s">
        <v>3155</v>
      </c>
      <c r="F1416" s="9" t="s">
        <v>83</v>
      </c>
      <c r="G1416" s="9" t="s">
        <v>147</v>
      </c>
      <c r="H1416" s="10">
        <v>0</v>
      </c>
      <c r="I1416" s="11">
        <v>8</v>
      </c>
      <c r="J1416" s="24">
        <v>0</v>
      </c>
      <c r="K1416" s="12"/>
      <c r="L1416" s="14">
        <v>0</v>
      </c>
      <c r="M1416" s="14"/>
      <c r="N1416" s="21">
        <v>0</v>
      </c>
      <c r="O1416" s="14"/>
      <c r="P1416" s="21">
        <v>10861</v>
      </c>
      <c r="Q1416" s="14"/>
      <c r="R1416" s="21">
        <v>0</v>
      </c>
      <c r="S1416" s="14"/>
      <c r="T1416" s="21">
        <v>43446</v>
      </c>
      <c r="U1416" s="14"/>
      <c r="V1416" s="22">
        <v>54307</v>
      </c>
      <c r="W1416" s="14"/>
      <c r="X1416" s="5" t="str">
        <f t="shared" si="22"/>
        <v>No</v>
      </c>
      <c r="Y1416" s="14"/>
      <c r="Z1416" s="5"/>
      <c r="AA1416" s="14"/>
      <c r="AB1416" s="5"/>
      <c r="AC1416" s="28"/>
      <c r="AD1416" s="5"/>
      <c r="AE1416" s="14"/>
      <c r="AF1416" s="5"/>
      <c r="AG1416" s="7"/>
    </row>
    <row r="1417" spans="1:33" s="54" customFormat="1">
      <c r="A1417" s="8" t="s">
        <v>4930</v>
      </c>
      <c r="B1417" s="8" t="s">
        <v>3329</v>
      </c>
      <c r="C1417" s="9" t="s">
        <v>91</v>
      </c>
      <c r="D1417" s="185" t="s">
        <v>4931</v>
      </c>
      <c r="E1417" s="188" t="s">
        <v>4932</v>
      </c>
      <c r="F1417" s="9" t="s">
        <v>83</v>
      </c>
      <c r="G1417" s="9" t="s">
        <v>147</v>
      </c>
      <c r="H1417" s="10">
        <v>0</v>
      </c>
      <c r="I1417" s="11">
        <v>8</v>
      </c>
      <c r="J1417" s="24">
        <v>0</v>
      </c>
      <c r="K1417" s="12"/>
      <c r="L1417" s="14">
        <v>0</v>
      </c>
      <c r="M1417" s="14"/>
      <c r="N1417" s="21">
        <v>0</v>
      </c>
      <c r="O1417" s="14"/>
      <c r="P1417" s="21">
        <v>0</v>
      </c>
      <c r="Q1417" s="14"/>
      <c r="R1417" s="21">
        <v>0</v>
      </c>
      <c r="S1417" s="14"/>
      <c r="T1417" s="21">
        <v>0</v>
      </c>
      <c r="U1417" s="14"/>
      <c r="V1417" s="22">
        <v>0</v>
      </c>
      <c r="W1417" s="14"/>
      <c r="X1417" s="5" t="str">
        <f t="shared" si="22"/>
        <v>No</v>
      </c>
      <c r="Y1417" s="14"/>
      <c r="Z1417" s="5"/>
      <c r="AA1417" s="14"/>
      <c r="AB1417" s="5"/>
      <c r="AC1417" s="28"/>
      <c r="AD1417" s="5"/>
      <c r="AE1417" s="14"/>
      <c r="AF1417" s="5"/>
      <c r="AG1417" s="7"/>
    </row>
    <row r="1418" spans="1:33" s="54" customFormat="1">
      <c r="A1418" s="8" t="s">
        <v>4112</v>
      </c>
      <c r="B1418" s="8" t="s">
        <v>3726</v>
      </c>
      <c r="C1418" s="9" t="s">
        <v>58</v>
      </c>
      <c r="D1418" s="185">
        <v>5109</v>
      </c>
      <c r="E1418" s="188">
        <v>50109</v>
      </c>
      <c r="F1418" s="9" t="s">
        <v>83</v>
      </c>
      <c r="G1418" s="9" t="s">
        <v>5756</v>
      </c>
      <c r="H1418" s="10">
        <v>63835</v>
      </c>
      <c r="I1418" s="11">
        <v>8</v>
      </c>
      <c r="J1418" s="24">
        <v>0</v>
      </c>
      <c r="K1418" s="12"/>
      <c r="L1418" s="14">
        <v>0</v>
      </c>
      <c r="M1418" s="14"/>
      <c r="N1418" s="21">
        <v>0</v>
      </c>
      <c r="O1418" s="14"/>
      <c r="P1418" s="21">
        <v>0</v>
      </c>
      <c r="Q1418" s="14"/>
      <c r="R1418" s="21">
        <v>0</v>
      </c>
      <c r="S1418" s="14"/>
      <c r="T1418" s="21">
        <v>0</v>
      </c>
      <c r="U1418" s="14"/>
      <c r="V1418" s="22">
        <v>0</v>
      </c>
      <c r="W1418" s="14"/>
      <c r="X1418" s="5" t="str">
        <f t="shared" si="22"/>
        <v>No</v>
      </c>
      <c r="Y1418" s="14"/>
      <c r="Z1418" s="5"/>
      <c r="AA1418" s="14"/>
      <c r="AB1418" s="5"/>
      <c r="AC1418" s="28"/>
      <c r="AD1418" s="5"/>
      <c r="AE1418" s="14"/>
      <c r="AF1418" s="5"/>
      <c r="AG1418" s="7"/>
    </row>
    <row r="1419" spans="1:33" s="54" customFormat="1">
      <c r="A1419" s="8" t="s">
        <v>3693</v>
      </c>
      <c r="B1419" s="8" t="s">
        <v>1045</v>
      </c>
      <c r="C1419" s="9" t="s">
        <v>132</v>
      </c>
      <c r="D1419" s="185">
        <v>5183</v>
      </c>
      <c r="E1419" s="188">
        <v>50183</v>
      </c>
      <c r="F1419" s="9" t="s">
        <v>83</v>
      </c>
      <c r="G1419" s="9" t="s">
        <v>84</v>
      </c>
      <c r="H1419" s="10">
        <v>8608208</v>
      </c>
      <c r="I1419" s="11">
        <v>8</v>
      </c>
      <c r="J1419" s="24">
        <v>190317</v>
      </c>
      <c r="K1419" s="12"/>
      <c r="L1419" s="14">
        <v>0</v>
      </c>
      <c r="M1419" s="14"/>
      <c r="N1419" s="21">
        <v>0</v>
      </c>
      <c r="O1419" s="14"/>
      <c r="P1419" s="21">
        <v>0</v>
      </c>
      <c r="Q1419" s="14"/>
      <c r="R1419" s="21">
        <v>0</v>
      </c>
      <c r="S1419" s="14"/>
      <c r="T1419" s="21">
        <v>0</v>
      </c>
      <c r="U1419" s="14"/>
      <c r="V1419" s="22">
        <v>190317</v>
      </c>
      <c r="W1419" s="14"/>
      <c r="X1419" s="5" t="str">
        <f t="shared" si="22"/>
        <v>No</v>
      </c>
      <c r="Y1419" s="14"/>
      <c r="Z1419" s="5"/>
      <c r="AA1419" s="14"/>
      <c r="AB1419" s="5"/>
      <c r="AC1419" s="28"/>
      <c r="AD1419" s="5"/>
      <c r="AE1419" s="14"/>
      <c r="AF1419" s="5"/>
      <c r="AG1419" s="7"/>
    </row>
    <row r="1420" spans="1:33" s="54" customFormat="1">
      <c r="A1420" s="8" t="s">
        <v>2132</v>
      </c>
      <c r="B1420" s="8" t="s">
        <v>2133</v>
      </c>
      <c r="C1420" s="9" t="s">
        <v>275</v>
      </c>
      <c r="D1420" s="185" t="s">
        <v>2134</v>
      </c>
      <c r="E1420" s="188" t="s">
        <v>2135</v>
      </c>
      <c r="F1420" s="9" t="s">
        <v>83</v>
      </c>
      <c r="G1420" s="9" t="s">
        <v>147</v>
      </c>
      <c r="H1420" s="10">
        <v>0</v>
      </c>
      <c r="I1420" s="11">
        <v>8</v>
      </c>
      <c r="J1420" s="24">
        <v>0</v>
      </c>
      <c r="K1420" s="12"/>
      <c r="L1420" s="14">
        <v>0</v>
      </c>
      <c r="M1420" s="14"/>
      <c r="N1420" s="21">
        <v>0</v>
      </c>
      <c r="O1420" s="14"/>
      <c r="P1420" s="21">
        <v>6438</v>
      </c>
      <c r="Q1420" s="14"/>
      <c r="R1420" s="21">
        <v>6438</v>
      </c>
      <c r="S1420" s="14"/>
      <c r="T1420" s="21">
        <v>51494</v>
      </c>
      <c r="U1420" s="14"/>
      <c r="V1420" s="22">
        <v>64370</v>
      </c>
      <c r="W1420" s="14"/>
      <c r="X1420" s="5" t="str">
        <f t="shared" si="22"/>
        <v>No</v>
      </c>
      <c r="Y1420" s="14"/>
      <c r="Z1420" s="5"/>
      <c r="AA1420" s="14"/>
      <c r="AB1420" s="5"/>
      <c r="AC1420" s="28"/>
      <c r="AD1420" s="5"/>
      <c r="AE1420" s="14"/>
      <c r="AF1420" s="5"/>
      <c r="AG1420" s="7"/>
    </row>
    <row r="1421" spans="1:33" s="54" customFormat="1">
      <c r="A1421" s="8" t="s">
        <v>75</v>
      </c>
      <c r="B1421" s="8" t="s">
        <v>76</v>
      </c>
      <c r="C1421" s="9" t="s">
        <v>46</v>
      </c>
      <c r="D1421" s="185" t="s">
        <v>77</v>
      </c>
      <c r="E1421" s="188">
        <v>55234</v>
      </c>
      <c r="F1421" s="9" t="s">
        <v>36</v>
      </c>
      <c r="G1421" s="9" t="s">
        <v>5756</v>
      </c>
      <c r="H1421" s="10">
        <v>0</v>
      </c>
      <c r="I1421" s="11">
        <v>8</v>
      </c>
      <c r="J1421" s="24">
        <v>0</v>
      </c>
      <c r="K1421" s="12"/>
      <c r="L1421" s="14">
        <v>0</v>
      </c>
      <c r="M1421" s="14"/>
      <c r="N1421" s="21">
        <v>0</v>
      </c>
      <c r="O1421" s="14"/>
      <c r="P1421" s="21">
        <v>0</v>
      </c>
      <c r="Q1421" s="14"/>
      <c r="R1421" s="21">
        <v>0</v>
      </c>
      <c r="S1421" s="14"/>
      <c r="T1421" s="21">
        <v>0</v>
      </c>
      <c r="U1421" s="14"/>
      <c r="V1421" s="22">
        <v>0</v>
      </c>
      <c r="W1421" s="14"/>
      <c r="X1421" s="5" t="str">
        <f t="shared" si="22"/>
        <v>No</v>
      </c>
      <c r="Y1421" s="14"/>
      <c r="Z1421" s="5"/>
      <c r="AA1421" s="14"/>
      <c r="AB1421" s="5"/>
      <c r="AC1421" s="28"/>
      <c r="AD1421" s="5"/>
      <c r="AE1421" s="14"/>
      <c r="AF1421" s="5"/>
      <c r="AG1421" s="7"/>
    </row>
    <row r="1422" spans="1:33" s="54" customFormat="1">
      <c r="A1422" s="8" t="s">
        <v>4389</v>
      </c>
      <c r="B1422" s="8" t="s">
        <v>4390</v>
      </c>
      <c r="C1422" s="9" t="s">
        <v>235</v>
      </c>
      <c r="D1422" s="185" t="s">
        <v>4391</v>
      </c>
      <c r="E1422" s="188" t="s">
        <v>4392</v>
      </c>
      <c r="F1422" s="9" t="s">
        <v>83</v>
      </c>
      <c r="G1422" s="9" t="s">
        <v>147</v>
      </c>
      <c r="H1422" s="10">
        <v>0</v>
      </c>
      <c r="I1422" s="11">
        <v>8</v>
      </c>
      <c r="J1422" s="24">
        <v>0</v>
      </c>
      <c r="K1422" s="12"/>
      <c r="L1422" s="14">
        <v>0</v>
      </c>
      <c r="M1422" s="14"/>
      <c r="N1422" s="21">
        <v>0</v>
      </c>
      <c r="O1422" s="14"/>
      <c r="P1422" s="21">
        <v>13758</v>
      </c>
      <c r="Q1422" s="14"/>
      <c r="R1422" s="21">
        <v>13759</v>
      </c>
      <c r="S1422" s="14"/>
      <c r="T1422" s="21">
        <v>110069</v>
      </c>
      <c r="U1422" s="14"/>
      <c r="V1422" s="22">
        <v>137586</v>
      </c>
      <c r="W1422" s="14"/>
      <c r="X1422" s="5" t="str">
        <f t="shared" si="22"/>
        <v>No</v>
      </c>
      <c r="Y1422" s="14"/>
      <c r="Z1422" s="5"/>
      <c r="AA1422" s="14"/>
      <c r="AB1422" s="5"/>
      <c r="AC1422" s="28"/>
      <c r="AD1422" s="5"/>
      <c r="AE1422" s="14"/>
      <c r="AF1422" s="5"/>
      <c r="AG1422" s="7"/>
    </row>
    <row r="1423" spans="1:33" s="54" customFormat="1">
      <c r="A1423" s="8" t="s">
        <v>5257</v>
      </c>
      <c r="B1423" s="8" t="s">
        <v>5258</v>
      </c>
      <c r="C1423" s="9" t="s">
        <v>168</v>
      </c>
      <c r="D1423" s="185" t="s">
        <v>5259</v>
      </c>
      <c r="E1423" s="188" t="s">
        <v>5260</v>
      </c>
      <c r="F1423" s="9" t="s">
        <v>83</v>
      </c>
      <c r="G1423" s="9" t="s">
        <v>147</v>
      </c>
      <c r="H1423" s="10">
        <v>0</v>
      </c>
      <c r="I1423" s="11">
        <v>8</v>
      </c>
      <c r="J1423" s="24">
        <v>0</v>
      </c>
      <c r="K1423" s="12"/>
      <c r="L1423" s="14">
        <v>0</v>
      </c>
      <c r="M1423" s="14"/>
      <c r="N1423" s="21">
        <v>0</v>
      </c>
      <c r="O1423" s="14"/>
      <c r="P1423" s="21">
        <v>0</v>
      </c>
      <c r="Q1423" s="14"/>
      <c r="R1423" s="21">
        <v>127026</v>
      </c>
      <c r="S1423" s="14"/>
      <c r="T1423" s="21">
        <v>0</v>
      </c>
      <c r="U1423" s="14"/>
      <c r="V1423" s="22">
        <v>127026</v>
      </c>
      <c r="W1423" s="14"/>
      <c r="X1423" s="5" t="str">
        <f t="shared" si="22"/>
        <v>No</v>
      </c>
      <c r="Y1423" s="14"/>
      <c r="Z1423" s="5"/>
      <c r="AA1423" s="14"/>
      <c r="AB1423" s="5"/>
      <c r="AC1423" s="28"/>
      <c r="AD1423" s="5"/>
      <c r="AE1423" s="14"/>
      <c r="AF1423" s="5"/>
      <c r="AG1423" s="7"/>
    </row>
    <row r="1424" spans="1:33" s="54" customFormat="1">
      <c r="A1424" s="8" t="s">
        <v>3488</v>
      </c>
      <c r="B1424" s="8" t="s">
        <v>3489</v>
      </c>
      <c r="C1424" s="9" t="s">
        <v>580</v>
      </c>
      <c r="D1424" s="185" t="s">
        <v>3490</v>
      </c>
      <c r="E1424" s="188" t="s">
        <v>3491</v>
      </c>
      <c r="F1424" s="9" t="s">
        <v>157</v>
      </c>
      <c r="G1424" s="9" t="s">
        <v>147</v>
      </c>
      <c r="H1424" s="10">
        <v>0</v>
      </c>
      <c r="I1424" s="11">
        <v>8</v>
      </c>
      <c r="J1424" s="24">
        <v>0</v>
      </c>
      <c r="K1424" s="12"/>
      <c r="L1424" s="14">
        <v>0</v>
      </c>
      <c r="M1424" s="14"/>
      <c r="N1424" s="21">
        <v>0</v>
      </c>
      <c r="O1424" s="14"/>
      <c r="P1424" s="21">
        <v>8000</v>
      </c>
      <c r="Q1424" s="14"/>
      <c r="R1424" s="21">
        <v>42000</v>
      </c>
      <c r="S1424" s="14"/>
      <c r="T1424" s="21">
        <v>0</v>
      </c>
      <c r="U1424" s="14"/>
      <c r="V1424" s="22">
        <v>50000</v>
      </c>
      <c r="W1424" s="14"/>
      <c r="X1424" s="5" t="str">
        <f t="shared" si="22"/>
        <v>No</v>
      </c>
      <c r="Y1424" s="14"/>
      <c r="Z1424" s="5"/>
      <c r="AA1424" s="14"/>
      <c r="AB1424" s="5"/>
      <c r="AC1424" s="28"/>
      <c r="AD1424" s="5"/>
      <c r="AE1424" s="14"/>
      <c r="AF1424" s="5"/>
      <c r="AG1424" s="7"/>
    </row>
    <row r="1425" spans="1:33" s="54" customFormat="1">
      <c r="A1425" s="8" t="s">
        <v>3199</v>
      </c>
      <c r="B1425" s="8" t="s">
        <v>1468</v>
      </c>
      <c r="C1425" s="9" t="s">
        <v>50</v>
      </c>
      <c r="D1425" s="185" t="s">
        <v>3200</v>
      </c>
      <c r="E1425" s="188" t="s">
        <v>3201</v>
      </c>
      <c r="F1425" s="9" t="s">
        <v>157</v>
      </c>
      <c r="G1425" s="9" t="s">
        <v>147</v>
      </c>
      <c r="H1425" s="10">
        <v>0</v>
      </c>
      <c r="I1425" s="11">
        <v>8</v>
      </c>
      <c r="J1425" s="24">
        <v>0</v>
      </c>
      <c r="K1425" s="12"/>
      <c r="L1425" s="14">
        <v>0</v>
      </c>
      <c r="M1425" s="14"/>
      <c r="N1425" s="21">
        <v>0</v>
      </c>
      <c r="O1425" s="14"/>
      <c r="P1425" s="21">
        <v>0</v>
      </c>
      <c r="Q1425" s="14"/>
      <c r="R1425" s="21">
        <v>0</v>
      </c>
      <c r="S1425" s="14"/>
      <c r="T1425" s="21">
        <v>109243</v>
      </c>
      <c r="U1425" s="14"/>
      <c r="V1425" s="22">
        <v>109243</v>
      </c>
      <c r="W1425" s="14"/>
      <c r="X1425" s="5" t="str">
        <f t="shared" si="22"/>
        <v>No</v>
      </c>
      <c r="Y1425" s="14"/>
      <c r="Z1425" s="5"/>
      <c r="AA1425" s="14"/>
      <c r="AB1425" s="5"/>
      <c r="AC1425" s="28"/>
      <c r="AD1425" s="5"/>
      <c r="AE1425" s="14"/>
      <c r="AF1425" s="5"/>
      <c r="AG1425" s="7"/>
    </row>
    <row r="1426" spans="1:33" s="54" customFormat="1">
      <c r="A1426" s="8" t="s">
        <v>32</v>
      </c>
      <c r="B1426" s="8" t="s">
        <v>33</v>
      </c>
      <c r="C1426" s="9" t="s">
        <v>34</v>
      </c>
      <c r="D1426" s="185" t="s">
        <v>35</v>
      </c>
      <c r="E1426" s="188">
        <v>88182</v>
      </c>
      <c r="F1426" s="9" t="s">
        <v>36</v>
      </c>
      <c r="G1426" s="9" t="s">
        <v>5756</v>
      </c>
      <c r="H1426" s="10">
        <v>0</v>
      </c>
      <c r="I1426" s="11">
        <v>8</v>
      </c>
      <c r="J1426" s="24">
        <v>0</v>
      </c>
      <c r="K1426" s="12"/>
      <c r="L1426" s="14">
        <v>0</v>
      </c>
      <c r="M1426" s="14"/>
      <c r="N1426" s="21">
        <v>0</v>
      </c>
      <c r="O1426" s="14"/>
      <c r="P1426" s="21">
        <v>0</v>
      </c>
      <c r="Q1426" s="14"/>
      <c r="R1426" s="21">
        <v>0</v>
      </c>
      <c r="S1426" s="14"/>
      <c r="T1426" s="21">
        <v>0</v>
      </c>
      <c r="U1426" s="14"/>
      <c r="V1426" s="22">
        <v>0</v>
      </c>
      <c r="W1426" s="14"/>
      <c r="X1426" s="5" t="str">
        <f t="shared" si="22"/>
        <v>No</v>
      </c>
      <c r="Y1426" s="14"/>
      <c r="Z1426" s="5"/>
      <c r="AA1426" s="14"/>
      <c r="AB1426" s="5"/>
      <c r="AC1426" s="28"/>
      <c r="AD1426" s="5"/>
      <c r="AE1426" s="14"/>
      <c r="AF1426" s="5"/>
      <c r="AG1426" s="7"/>
    </row>
    <row r="1427" spans="1:33" s="54" customFormat="1">
      <c r="A1427" s="8" t="s">
        <v>2713</v>
      </c>
      <c r="B1427" s="8" t="s">
        <v>2714</v>
      </c>
      <c r="C1427" s="9" t="s">
        <v>46</v>
      </c>
      <c r="D1427" s="185" t="s">
        <v>2715</v>
      </c>
      <c r="E1427" s="188">
        <v>55252</v>
      </c>
      <c r="F1427" s="9" t="s">
        <v>36</v>
      </c>
      <c r="G1427" s="9" t="s">
        <v>5756</v>
      </c>
      <c r="H1427" s="10">
        <v>0</v>
      </c>
      <c r="I1427" s="11">
        <v>8</v>
      </c>
      <c r="J1427" s="24">
        <v>0</v>
      </c>
      <c r="K1427" s="12"/>
      <c r="L1427" s="14">
        <v>0</v>
      </c>
      <c r="M1427" s="14"/>
      <c r="N1427" s="21">
        <v>0</v>
      </c>
      <c r="O1427" s="14"/>
      <c r="P1427" s="21">
        <v>18694</v>
      </c>
      <c r="Q1427" s="14"/>
      <c r="R1427" s="21">
        <v>0</v>
      </c>
      <c r="S1427" s="14"/>
      <c r="T1427" s="21">
        <v>189005</v>
      </c>
      <c r="U1427" s="14"/>
      <c r="V1427" s="22">
        <v>207699</v>
      </c>
      <c r="W1427" s="14"/>
      <c r="X1427" s="5" t="str">
        <f t="shared" si="22"/>
        <v>No</v>
      </c>
      <c r="Y1427" s="14"/>
      <c r="Z1427" s="5"/>
      <c r="AA1427" s="14"/>
      <c r="AB1427" s="5"/>
      <c r="AC1427" s="28"/>
      <c r="AD1427" s="5"/>
      <c r="AE1427" s="14"/>
      <c r="AF1427" s="5"/>
      <c r="AG1427" s="7"/>
    </row>
    <row r="1428" spans="1:33" s="54" customFormat="1">
      <c r="A1428" s="8" t="s">
        <v>953</v>
      </c>
      <c r="B1428" s="8" t="s">
        <v>5511</v>
      </c>
      <c r="C1428" s="9" t="s">
        <v>132</v>
      </c>
      <c r="D1428" s="185" t="s">
        <v>5512</v>
      </c>
      <c r="E1428" s="188" t="s">
        <v>5513</v>
      </c>
      <c r="F1428" s="9" t="s">
        <v>157</v>
      </c>
      <c r="G1428" s="9" t="s">
        <v>147</v>
      </c>
      <c r="H1428" s="10">
        <v>0</v>
      </c>
      <c r="I1428" s="11">
        <v>8</v>
      </c>
      <c r="J1428" s="24">
        <v>0</v>
      </c>
      <c r="K1428" s="12"/>
      <c r="L1428" s="14">
        <v>0</v>
      </c>
      <c r="M1428" s="14"/>
      <c r="N1428" s="21">
        <v>0</v>
      </c>
      <c r="O1428" s="14"/>
      <c r="P1428" s="21">
        <v>10380</v>
      </c>
      <c r="Q1428" s="14"/>
      <c r="R1428" s="21">
        <v>0</v>
      </c>
      <c r="S1428" s="14"/>
      <c r="T1428" s="21">
        <v>41520</v>
      </c>
      <c r="U1428" s="14"/>
      <c r="V1428" s="22">
        <v>51900</v>
      </c>
      <c r="W1428" s="14"/>
      <c r="X1428" s="5" t="str">
        <f t="shared" si="22"/>
        <v>No</v>
      </c>
      <c r="Y1428" s="14"/>
      <c r="Z1428" s="5"/>
      <c r="AA1428" s="14"/>
      <c r="AB1428" s="5"/>
      <c r="AC1428" s="28"/>
      <c r="AD1428" s="5"/>
      <c r="AE1428" s="14"/>
      <c r="AF1428" s="5"/>
      <c r="AG1428" s="7"/>
    </row>
    <row r="1429" spans="1:33" s="54" customFormat="1">
      <c r="A1429" s="8" t="s">
        <v>1231</v>
      </c>
      <c r="B1429" s="8" t="s">
        <v>485</v>
      </c>
      <c r="C1429" s="9" t="s">
        <v>42</v>
      </c>
      <c r="D1429" s="185">
        <v>2183</v>
      </c>
      <c r="E1429" s="188">
        <v>20183</v>
      </c>
      <c r="F1429" s="9" t="s">
        <v>83</v>
      </c>
      <c r="G1429" s="9" t="s">
        <v>5756</v>
      </c>
      <c r="H1429" s="10">
        <v>423566</v>
      </c>
      <c r="I1429" s="11">
        <v>8</v>
      </c>
      <c r="J1429" s="24">
        <v>0</v>
      </c>
      <c r="K1429" s="12"/>
      <c r="L1429" s="14">
        <v>0</v>
      </c>
      <c r="M1429" s="14"/>
      <c r="N1429" s="21">
        <v>0</v>
      </c>
      <c r="O1429" s="14"/>
      <c r="P1429" s="21">
        <v>0</v>
      </c>
      <c r="Q1429" s="14"/>
      <c r="R1429" s="21">
        <v>0</v>
      </c>
      <c r="S1429" s="14"/>
      <c r="T1429" s="21">
        <v>0</v>
      </c>
      <c r="U1429" s="14"/>
      <c r="V1429" s="22">
        <v>0</v>
      </c>
      <c r="W1429" s="14"/>
      <c r="X1429" s="5" t="str">
        <f t="shared" si="22"/>
        <v>No</v>
      </c>
      <c r="Y1429" s="14"/>
      <c r="Z1429" s="5"/>
      <c r="AA1429" s="14"/>
      <c r="AB1429" s="5"/>
      <c r="AC1429" s="28"/>
      <c r="AD1429" s="5"/>
      <c r="AE1429" s="14"/>
      <c r="AF1429" s="5"/>
      <c r="AG1429" s="7"/>
    </row>
    <row r="1430" spans="1:33" s="54" customFormat="1">
      <c r="A1430" s="8" t="s">
        <v>6605</v>
      </c>
      <c r="B1430" s="8" t="s">
        <v>2218</v>
      </c>
      <c r="C1430" s="9" t="s">
        <v>254</v>
      </c>
      <c r="D1430" s="185" t="s">
        <v>5597</v>
      </c>
      <c r="E1430" s="188" t="s">
        <v>5598</v>
      </c>
      <c r="F1430" s="9" t="s">
        <v>83</v>
      </c>
      <c r="G1430" s="9" t="s">
        <v>147</v>
      </c>
      <c r="H1430" s="10">
        <v>0</v>
      </c>
      <c r="I1430" s="11">
        <v>8</v>
      </c>
      <c r="J1430" s="24">
        <v>0</v>
      </c>
      <c r="K1430" s="12"/>
      <c r="L1430" s="14">
        <v>0</v>
      </c>
      <c r="M1430" s="14"/>
      <c r="N1430" s="21">
        <v>0</v>
      </c>
      <c r="O1430" s="14"/>
      <c r="P1430" s="21">
        <v>9134</v>
      </c>
      <c r="Q1430" s="14"/>
      <c r="R1430" s="21">
        <v>0</v>
      </c>
      <c r="S1430" s="14"/>
      <c r="T1430" s="21">
        <v>58926</v>
      </c>
      <c r="U1430" s="14"/>
      <c r="V1430" s="22">
        <v>68060</v>
      </c>
      <c r="W1430" s="14"/>
      <c r="X1430" s="5" t="str">
        <f t="shared" si="22"/>
        <v>No</v>
      </c>
      <c r="Y1430" s="14"/>
      <c r="Z1430" s="5"/>
      <c r="AA1430" s="14"/>
      <c r="AB1430" s="5"/>
      <c r="AC1430" s="28"/>
      <c r="AD1430" s="5"/>
      <c r="AE1430" s="14"/>
      <c r="AF1430" s="5"/>
      <c r="AG1430" s="7"/>
    </row>
    <row r="1431" spans="1:33" s="54" customFormat="1">
      <c r="A1431" s="8" t="s">
        <v>1543</v>
      </c>
      <c r="B1431" s="8" t="s">
        <v>6461</v>
      </c>
      <c r="C1431" s="9" t="s">
        <v>178</v>
      </c>
      <c r="D1431" s="185" t="s">
        <v>1544</v>
      </c>
      <c r="E1431" s="188" t="s">
        <v>1545</v>
      </c>
      <c r="F1431" s="9" t="s">
        <v>83</v>
      </c>
      <c r="G1431" s="9" t="s">
        <v>147</v>
      </c>
      <c r="H1431" s="10">
        <v>0</v>
      </c>
      <c r="I1431" s="11">
        <v>8</v>
      </c>
      <c r="J1431" s="24">
        <v>0</v>
      </c>
      <c r="K1431" s="12"/>
      <c r="L1431" s="14">
        <v>0</v>
      </c>
      <c r="M1431" s="14"/>
      <c r="N1431" s="21">
        <v>0</v>
      </c>
      <c r="O1431" s="14"/>
      <c r="P1431" s="21">
        <v>0</v>
      </c>
      <c r="Q1431" s="14"/>
      <c r="R1431" s="21">
        <v>14464</v>
      </c>
      <c r="S1431" s="14"/>
      <c r="T1431" s="21">
        <v>57854</v>
      </c>
      <c r="U1431" s="14"/>
      <c r="V1431" s="22">
        <v>72318</v>
      </c>
      <c r="W1431" s="14"/>
      <c r="X1431" s="5" t="str">
        <f t="shared" si="22"/>
        <v>No</v>
      </c>
      <c r="Y1431" s="14"/>
      <c r="Z1431" s="5"/>
      <c r="AA1431" s="14"/>
      <c r="AB1431" s="5"/>
      <c r="AC1431" s="28"/>
      <c r="AD1431" s="5"/>
      <c r="AE1431" s="14"/>
      <c r="AF1431" s="5"/>
      <c r="AG1431" s="7"/>
    </row>
    <row r="1432" spans="1:33" s="54" customFormat="1">
      <c r="A1432" s="8" t="s">
        <v>4389</v>
      </c>
      <c r="B1432" s="8" t="s">
        <v>4625</v>
      </c>
      <c r="C1432" s="9" t="s">
        <v>42</v>
      </c>
      <c r="D1432" s="185" t="s">
        <v>4626</v>
      </c>
      <c r="E1432" s="188" t="s">
        <v>4627</v>
      </c>
      <c r="F1432" s="9" t="s">
        <v>83</v>
      </c>
      <c r="G1432" s="9" t="s">
        <v>147</v>
      </c>
      <c r="H1432" s="10">
        <v>0</v>
      </c>
      <c r="I1432" s="11">
        <v>8</v>
      </c>
      <c r="J1432" s="24">
        <v>0</v>
      </c>
      <c r="K1432" s="12"/>
      <c r="L1432" s="14">
        <v>0</v>
      </c>
      <c r="M1432" s="14"/>
      <c r="N1432" s="21">
        <v>0</v>
      </c>
      <c r="O1432" s="14"/>
      <c r="P1432" s="21">
        <v>0</v>
      </c>
      <c r="Q1432" s="14"/>
      <c r="R1432" s="21">
        <v>12316</v>
      </c>
      <c r="S1432" s="14"/>
      <c r="T1432" s="21">
        <v>49265</v>
      </c>
      <c r="U1432" s="14"/>
      <c r="V1432" s="22">
        <v>61581</v>
      </c>
      <c r="W1432" s="14"/>
      <c r="X1432" s="5" t="str">
        <f t="shared" si="22"/>
        <v>No</v>
      </c>
      <c r="Y1432" s="14"/>
      <c r="Z1432" s="5"/>
      <c r="AA1432" s="14"/>
      <c r="AB1432" s="5"/>
      <c r="AC1432" s="28"/>
      <c r="AD1432" s="5"/>
      <c r="AE1432" s="14"/>
      <c r="AF1432" s="5"/>
      <c r="AG1432" s="7"/>
    </row>
    <row r="1433" spans="1:33" s="54" customFormat="1">
      <c r="A1433" s="8" t="s">
        <v>307</v>
      </c>
      <c r="B1433" s="8" t="s">
        <v>308</v>
      </c>
      <c r="C1433" s="9" t="s">
        <v>213</v>
      </c>
      <c r="D1433" s="185" t="s">
        <v>309</v>
      </c>
      <c r="E1433" s="188" t="s">
        <v>310</v>
      </c>
      <c r="F1433" s="9" t="s">
        <v>157</v>
      </c>
      <c r="G1433" s="9" t="s">
        <v>147</v>
      </c>
      <c r="H1433" s="10">
        <v>0</v>
      </c>
      <c r="I1433" s="11">
        <v>8</v>
      </c>
      <c r="J1433" s="24">
        <v>0</v>
      </c>
      <c r="K1433" s="12"/>
      <c r="L1433" s="14">
        <v>0</v>
      </c>
      <c r="M1433" s="14"/>
      <c r="N1433" s="21">
        <v>0</v>
      </c>
      <c r="O1433" s="14"/>
      <c r="P1433" s="21">
        <v>0</v>
      </c>
      <c r="Q1433" s="14"/>
      <c r="R1433" s="21">
        <v>1147</v>
      </c>
      <c r="S1433" s="14"/>
      <c r="T1433" s="21">
        <v>4588</v>
      </c>
      <c r="U1433" s="14"/>
      <c r="V1433" s="22">
        <v>5735</v>
      </c>
      <c r="W1433" s="14"/>
      <c r="X1433" s="5" t="str">
        <f t="shared" si="22"/>
        <v>No</v>
      </c>
      <c r="Y1433" s="14"/>
      <c r="Z1433" s="5"/>
      <c r="AA1433" s="14"/>
      <c r="AB1433" s="5"/>
      <c r="AC1433" s="28"/>
      <c r="AD1433" s="5"/>
      <c r="AE1433" s="14"/>
      <c r="AF1433" s="5"/>
      <c r="AG1433" s="7"/>
    </row>
    <row r="1434" spans="1:33" s="54" customFormat="1">
      <c r="A1434" s="8" t="s">
        <v>192</v>
      </c>
      <c r="B1434" s="8" t="s">
        <v>193</v>
      </c>
      <c r="C1434" s="9" t="s">
        <v>79</v>
      </c>
      <c r="D1434" s="185">
        <v>9215</v>
      </c>
      <c r="E1434" s="188">
        <v>90215</v>
      </c>
      <c r="F1434" s="9" t="s">
        <v>125</v>
      </c>
      <c r="G1434" s="9" t="s">
        <v>5756</v>
      </c>
      <c r="H1434" s="10">
        <v>58079</v>
      </c>
      <c r="I1434" s="11">
        <v>8</v>
      </c>
      <c r="J1434" s="24">
        <v>0</v>
      </c>
      <c r="K1434" s="12"/>
      <c r="L1434" s="14">
        <v>0</v>
      </c>
      <c r="M1434" s="14"/>
      <c r="N1434" s="21">
        <v>0</v>
      </c>
      <c r="O1434" s="14"/>
      <c r="P1434" s="21">
        <v>93970</v>
      </c>
      <c r="Q1434" s="14"/>
      <c r="R1434" s="21">
        <v>0</v>
      </c>
      <c r="S1434" s="14"/>
      <c r="T1434" s="21">
        <v>532500</v>
      </c>
      <c r="U1434" s="14"/>
      <c r="V1434" s="22">
        <v>626470</v>
      </c>
      <c r="W1434" s="14"/>
      <c r="X1434" s="5" t="str">
        <f t="shared" si="22"/>
        <v>No</v>
      </c>
      <c r="Y1434" s="14"/>
      <c r="Z1434" s="5"/>
      <c r="AA1434" s="14"/>
      <c r="AB1434" s="5"/>
      <c r="AC1434" s="28"/>
      <c r="AD1434" s="5"/>
      <c r="AE1434" s="14"/>
      <c r="AF1434" s="5"/>
      <c r="AG1434" s="7"/>
    </row>
    <row r="1435" spans="1:33" s="54" customFormat="1">
      <c r="A1435" s="8" t="s">
        <v>3758</v>
      </c>
      <c r="B1435" s="8" t="s">
        <v>3759</v>
      </c>
      <c r="C1435" s="9" t="s">
        <v>278</v>
      </c>
      <c r="D1435" s="185" t="s">
        <v>3760</v>
      </c>
      <c r="E1435" s="188" t="s">
        <v>3761</v>
      </c>
      <c r="F1435" s="9" t="s">
        <v>83</v>
      </c>
      <c r="G1435" s="9" t="s">
        <v>147</v>
      </c>
      <c r="H1435" s="10">
        <v>0</v>
      </c>
      <c r="I1435" s="11">
        <v>8</v>
      </c>
      <c r="J1435" s="24">
        <v>0</v>
      </c>
      <c r="K1435" s="12"/>
      <c r="L1435" s="14">
        <v>0</v>
      </c>
      <c r="M1435" s="14"/>
      <c r="N1435" s="21">
        <v>0</v>
      </c>
      <c r="O1435" s="14"/>
      <c r="P1435" s="21">
        <v>0</v>
      </c>
      <c r="Q1435" s="14"/>
      <c r="R1435" s="21">
        <v>0</v>
      </c>
      <c r="S1435" s="14"/>
      <c r="T1435" s="21">
        <v>0</v>
      </c>
      <c r="U1435" s="14"/>
      <c r="V1435" s="22">
        <v>0</v>
      </c>
      <c r="W1435" s="14"/>
      <c r="X1435" s="5" t="str">
        <f t="shared" si="22"/>
        <v>No</v>
      </c>
      <c r="Y1435" s="14"/>
      <c r="Z1435" s="5"/>
      <c r="AA1435" s="14"/>
      <c r="AB1435" s="5"/>
      <c r="AC1435" s="28"/>
      <c r="AD1435" s="5"/>
      <c r="AE1435" s="14"/>
      <c r="AF1435" s="5"/>
      <c r="AG1435" s="7"/>
    </row>
    <row r="1436" spans="1:33" s="54" customFormat="1">
      <c r="A1436" s="8" t="s">
        <v>4423</v>
      </c>
      <c r="B1436" s="8" t="s">
        <v>416</v>
      </c>
      <c r="C1436" s="9" t="s">
        <v>87</v>
      </c>
      <c r="D1436" s="185">
        <v>23</v>
      </c>
      <c r="E1436" s="188">
        <v>23</v>
      </c>
      <c r="F1436" s="9" t="s">
        <v>83</v>
      </c>
      <c r="G1436" s="9" t="s">
        <v>84</v>
      </c>
      <c r="H1436" s="10">
        <v>3059393</v>
      </c>
      <c r="I1436" s="11">
        <v>8</v>
      </c>
      <c r="J1436" s="24">
        <v>0</v>
      </c>
      <c r="K1436" s="12"/>
      <c r="L1436" s="14">
        <v>0</v>
      </c>
      <c r="M1436" s="14"/>
      <c r="N1436" s="21">
        <v>0</v>
      </c>
      <c r="O1436" s="14"/>
      <c r="P1436" s="21">
        <v>44636</v>
      </c>
      <c r="Q1436" s="14"/>
      <c r="R1436" s="21">
        <v>0</v>
      </c>
      <c r="S1436" s="14"/>
      <c r="T1436" s="21">
        <v>178544</v>
      </c>
      <c r="U1436" s="14"/>
      <c r="V1436" s="22">
        <v>223180</v>
      </c>
      <c r="W1436" s="14"/>
      <c r="X1436" s="5" t="str">
        <f t="shared" si="22"/>
        <v>No</v>
      </c>
      <c r="Y1436" s="14"/>
      <c r="Z1436" s="5"/>
      <c r="AA1436" s="14"/>
      <c r="AB1436" s="5"/>
      <c r="AC1436" s="28"/>
      <c r="AD1436" s="5"/>
      <c r="AE1436" s="14"/>
      <c r="AF1436" s="5"/>
      <c r="AG1436" s="7"/>
    </row>
    <row r="1437" spans="1:33" s="54" customFormat="1">
      <c r="A1437" s="8" t="s">
        <v>6233</v>
      </c>
      <c r="B1437" s="8" t="s">
        <v>4133</v>
      </c>
      <c r="C1437" s="9" t="s">
        <v>91</v>
      </c>
      <c r="D1437" s="185"/>
      <c r="E1437" s="188">
        <v>90293</v>
      </c>
      <c r="F1437" s="9" t="s">
        <v>83</v>
      </c>
      <c r="G1437" s="9" t="s">
        <v>5756</v>
      </c>
      <c r="H1437" s="10">
        <v>12150996</v>
      </c>
      <c r="I1437" s="11">
        <v>8</v>
      </c>
      <c r="J1437" s="24">
        <v>0</v>
      </c>
      <c r="K1437" s="12"/>
      <c r="L1437" s="14">
        <v>0</v>
      </c>
      <c r="M1437" s="14"/>
      <c r="N1437" s="21">
        <v>0</v>
      </c>
      <c r="O1437" s="14"/>
      <c r="P1437" s="21">
        <v>0</v>
      </c>
      <c r="Q1437" s="14"/>
      <c r="R1437" s="21">
        <v>0</v>
      </c>
      <c r="S1437" s="14"/>
      <c r="T1437" s="21">
        <v>0</v>
      </c>
      <c r="U1437" s="14"/>
      <c r="V1437" s="22">
        <v>0</v>
      </c>
      <c r="W1437" s="14"/>
      <c r="X1437" s="5" t="str">
        <f t="shared" si="22"/>
        <v>No</v>
      </c>
      <c r="Y1437" s="14"/>
      <c r="Z1437" s="5"/>
      <c r="AA1437" s="14"/>
      <c r="AB1437" s="5"/>
      <c r="AC1437" s="28"/>
      <c r="AD1437" s="5"/>
      <c r="AE1437" s="14"/>
      <c r="AF1437" s="5"/>
      <c r="AG1437" s="7"/>
    </row>
    <row r="1438" spans="1:33" s="54" customFormat="1">
      <c r="A1438" s="8" t="s">
        <v>6608</v>
      </c>
      <c r="B1438" s="8" t="s">
        <v>4048</v>
      </c>
      <c r="C1438" s="9" t="s">
        <v>112</v>
      </c>
      <c r="D1438" s="185"/>
      <c r="E1438" s="188" t="s">
        <v>6609</v>
      </c>
      <c r="F1438" s="9" t="s">
        <v>157</v>
      </c>
      <c r="G1438" s="9" t="s">
        <v>147</v>
      </c>
      <c r="H1438" s="10">
        <v>0</v>
      </c>
      <c r="I1438" s="11">
        <v>8</v>
      </c>
      <c r="J1438" s="24">
        <v>0</v>
      </c>
      <c r="K1438" s="12"/>
      <c r="L1438" s="14">
        <v>0</v>
      </c>
      <c r="M1438" s="14"/>
      <c r="N1438" s="21">
        <v>0</v>
      </c>
      <c r="O1438" s="14"/>
      <c r="P1438" s="21">
        <v>15123</v>
      </c>
      <c r="Q1438" s="14"/>
      <c r="R1438" s="21">
        <v>14113</v>
      </c>
      <c r="S1438" s="14"/>
      <c r="T1438" s="21">
        <v>116943</v>
      </c>
      <c r="U1438" s="14"/>
      <c r="V1438" s="22">
        <v>146179</v>
      </c>
      <c r="W1438" s="14"/>
      <c r="X1438" s="5" t="str">
        <f t="shared" si="22"/>
        <v>No</v>
      </c>
      <c r="Y1438" s="14"/>
      <c r="Z1438" s="5"/>
      <c r="AA1438" s="14"/>
      <c r="AB1438" s="5"/>
      <c r="AC1438" s="28"/>
      <c r="AD1438" s="5"/>
      <c r="AE1438" s="14"/>
      <c r="AF1438" s="5"/>
      <c r="AG1438" s="7"/>
    </row>
    <row r="1439" spans="1:33" s="54" customFormat="1">
      <c r="A1439" s="8" t="s">
        <v>2935</v>
      </c>
      <c r="B1439" s="8" t="s">
        <v>2936</v>
      </c>
      <c r="C1439" s="9" t="s">
        <v>124</v>
      </c>
      <c r="D1439" s="185" t="s">
        <v>2937</v>
      </c>
      <c r="E1439" s="188" t="s">
        <v>2938</v>
      </c>
      <c r="F1439" s="9" t="s">
        <v>1320</v>
      </c>
      <c r="G1439" s="9" t="s">
        <v>147</v>
      </c>
      <c r="H1439" s="10">
        <v>0</v>
      </c>
      <c r="I1439" s="11">
        <v>8</v>
      </c>
      <c r="J1439" s="24">
        <v>0</v>
      </c>
      <c r="K1439" s="12"/>
      <c r="L1439" s="14">
        <v>0</v>
      </c>
      <c r="M1439" s="14"/>
      <c r="N1439" s="21">
        <v>0</v>
      </c>
      <c r="O1439" s="14"/>
      <c r="P1439" s="21">
        <v>23949</v>
      </c>
      <c r="Q1439" s="14"/>
      <c r="R1439" s="21">
        <v>0</v>
      </c>
      <c r="S1439" s="14"/>
      <c r="T1439" s="21">
        <v>0</v>
      </c>
      <c r="U1439" s="14"/>
      <c r="V1439" s="22">
        <v>23949</v>
      </c>
      <c r="W1439" s="14"/>
      <c r="X1439" s="5" t="str">
        <f t="shared" si="22"/>
        <v>No</v>
      </c>
      <c r="Y1439" s="14"/>
      <c r="Z1439" s="5"/>
      <c r="AA1439" s="14"/>
      <c r="AB1439" s="5"/>
      <c r="AC1439" s="28"/>
      <c r="AD1439" s="5"/>
      <c r="AE1439" s="14"/>
      <c r="AF1439" s="5"/>
      <c r="AG1439" s="7"/>
    </row>
    <row r="1440" spans="1:33" s="54" customFormat="1">
      <c r="A1440" s="8" t="s">
        <v>1956</v>
      </c>
      <c r="B1440" s="8" t="s">
        <v>1957</v>
      </c>
      <c r="C1440" s="9" t="s">
        <v>103</v>
      </c>
      <c r="D1440" s="185">
        <v>4183</v>
      </c>
      <c r="E1440" s="188">
        <v>40183</v>
      </c>
      <c r="F1440" s="9" t="s">
        <v>83</v>
      </c>
      <c r="G1440" s="9" t="s">
        <v>5756</v>
      </c>
      <c r="H1440" s="10">
        <v>306196</v>
      </c>
      <c r="I1440" s="11">
        <v>8</v>
      </c>
      <c r="J1440" s="24">
        <v>0</v>
      </c>
      <c r="K1440" s="12"/>
      <c r="L1440" s="14">
        <v>0</v>
      </c>
      <c r="M1440" s="14"/>
      <c r="N1440" s="21">
        <v>0</v>
      </c>
      <c r="O1440" s="14"/>
      <c r="P1440" s="21">
        <v>0</v>
      </c>
      <c r="Q1440" s="14"/>
      <c r="R1440" s="21">
        <v>0</v>
      </c>
      <c r="S1440" s="14"/>
      <c r="T1440" s="21">
        <v>0</v>
      </c>
      <c r="U1440" s="14"/>
      <c r="V1440" s="22">
        <v>0</v>
      </c>
      <c r="W1440" s="14"/>
      <c r="X1440" s="5" t="str">
        <f t="shared" si="22"/>
        <v>No</v>
      </c>
      <c r="Y1440" s="14"/>
      <c r="Z1440" s="5"/>
      <c r="AA1440" s="14"/>
      <c r="AB1440" s="5"/>
      <c r="AC1440" s="28"/>
      <c r="AD1440" s="5"/>
      <c r="AE1440" s="14"/>
      <c r="AF1440" s="5"/>
      <c r="AG1440" s="7"/>
    </row>
    <row r="1441" spans="1:33" s="54" customFormat="1">
      <c r="A1441" s="8" t="s">
        <v>1989</v>
      </c>
      <c r="B1441" s="8" t="s">
        <v>1990</v>
      </c>
      <c r="C1441" s="9" t="s">
        <v>168</v>
      </c>
      <c r="D1441" s="185" t="s">
        <v>1991</v>
      </c>
      <c r="E1441" s="188">
        <v>119</v>
      </c>
      <c r="F1441" s="9" t="s">
        <v>36</v>
      </c>
      <c r="G1441" s="9" t="s">
        <v>5756</v>
      </c>
      <c r="H1441" s="10">
        <v>0</v>
      </c>
      <c r="I1441" s="11">
        <v>8</v>
      </c>
      <c r="J1441" s="24">
        <v>0</v>
      </c>
      <c r="K1441" s="12"/>
      <c r="L1441" s="14">
        <v>0</v>
      </c>
      <c r="M1441" s="14"/>
      <c r="N1441" s="21">
        <v>0</v>
      </c>
      <c r="O1441" s="14"/>
      <c r="P1441" s="21">
        <v>0</v>
      </c>
      <c r="Q1441" s="14"/>
      <c r="R1441" s="21">
        <v>127366</v>
      </c>
      <c r="S1441" s="14"/>
      <c r="T1441" s="21">
        <v>33886</v>
      </c>
      <c r="U1441" s="14"/>
      <c r="V1441" s="22">
        <v>161252</v>
      </c>
      <c r="W1441" s="14"/>
      <c r="X1441" s="5" t="str">
        <f t="shared" si="22"/>
        <v>No</v>
      </c>
      <c r="Y1441" s="14"/>
      <c r="Z1441" s="5"/>
      <c r="AA1441" s="14"/>
      <c r="AB1441" s="5"/>
      <c r="AC1441" s="28"/>
      <c r="AD1441" s="5"/>
      <c r="AE1441" s="14"/>
      <c r="AF1441" s="5"/>
      <c r="AG1441" s="7"/>
    </row>
    <row r="1442" spans="1:33" s="54" customFormat="1">
      <c r="A1442" s="8" t="s">
        <v>2706</v>
      </c>
      <c r="B1442" s="8" t="s">
        <v>182</v>
      </c>
      <c r="C1442" s="9" t="s">
        <v>154</v>
      </c>
      <c r="D1442" s="185" t="s">
        <v>2707</v>
      </c>
      <c r="E1442" s="188">
        <v>44907</v>
      </c>
      <c r="F1442" s="9" t="s">
        <v>36</v>
      </c>
      <c r="G1442" s="9" t="s">
        <v>5756</v>
      </c>
      <c r="H1442" s="10">
        <v>0</v>
      </c>
      <c r="I1442" s="11">
        <v>7</v>
      </c>
      <c r="J1442" s="24">
        <v>26000</v>
      </c>
      <c r="K1442" s="12"/>
      <c r="L1442" s="14">
        <v>0</v>
      </c>
      <c r="M1442" s="14"/>
      <c r="N1442" s="21">
        <v>0</v>
      </c>
      <c r="O1442" s="14"/>
      <c r="P1442" s="21">
        <v>0</v>
      </c>
      <c r="Q1442" s="14"/>
      <c r="R1442" s="21">
        <v>0</v>
      </c>
      <c r="S1442" s="14"/>
      <c r="T1442" s="21">
        <v>0</v>
      </c>
      <c r="U1442" s="14"/>
      <c r="V1442" s="22">
        <v>26000</v>
      </c>
      <c r="W1442" s="14"/>
      <c r="X1442" s="5" t="str">
        <f t="shared" si="22"/>
        <v>No</v>
      </c>
      <c r="Y1442" s="14"/>
      <c r="Z1442" s="5"/>
      <c r="AA1442" s="14"/>
      <c r="AB1442" s="5"/>
      <c r="AC1442" s="28"/>
      <c r="AD1442" s="5"/>
      <c r="AE1442" s="14"/>
      <c r="AF1442" s="5"/>
      <c r="AG1442" s="7"/>
    </row>
    <row r="1443" spans="1:33" s="54" customFormat="1">
      <c r="A1443" s="8" t="s">
        <v>533</v>
      </c>
      <c r="B1443" s="8" t="s">
        <v>534</v>
      </c>
      <c r="C1443" s="9" t="s">
        <v>274</v>
      </c>
      <c r="D1443" s="185">
        <v>4186</v>
      </c>
      <c r="E1443" s="188">
        <v>40186</v>
      </c>
      <c r="F1443" s="9" t="s">
        <v>83</v>
      </c>
      <c r="G1443" s="9" t="s">
        <v>5756</v>
      </c>
      <c r="H1443" s="10">
        <v>133228</v>
      </c>
      <c r="I1443" s="11">
        <v>7</v>
      </c>
      <c r="J1443" s="24">
        <v>0</v>
      </c>
      <c r="K1443" s="12"/>
      <c r="L1443" s="14">
        <v>0</v>
      </c>
      <c r="M1443" s="14"/>
      <c r="N1443" s="21">
        <v>0</v>
      </c>
      <c r="O1443" s="14"/>
      <c r="P1443" s="21">
        <v>2553</v>
      </c>
      <c r="Q1443" s="14"/>
      <c r="R1443" s="21">
        <v>2553</v>
      </c>
      <c r="S1443" s="14"/>
      <c r="T1443" s="21">
        <v>20425</v>
      </c>
      <c r="U1443" s="14"/>
      <c r="V1443" s="22">
        <v>25531</v>
      </c>
      <c r="W1443" s="14"/>
      <c r="X1443" s="5" t="str">
        <f t="shared" si="22"/>
        <v>No</v>
      </c>
      <c r="Y1443" s="14"/>
      <c r="Z1443" s="5"/>
      <c r="AA1443" s="14"/>
      <c r="AB1443" s="5"/>
      <c r="AC1443" s="28"/>
      <c r="AD1443" s="5"/>
      <c r="AE1443" s="14"/>
      <c r="AF1443" s="5"/>
      <c r="AG1443" s="7"/>
    </row>
    <row r="1444" spans="1:33" s="54" customFormat="1">
      <c r="A1444" s="8" t="s">
        <v>1251</v>
      </c>
      <c r="B1444" s="8" t="s">
        <v>1252</v>
      </c>
      <c r="C1444" s="9" t="s">
        <v>42</v>
      </c>
      <c r="D1444" s="185">
        <v>2148</v>
      </c>
      <c r="E1444" s="188">
        <v>20148</v>
      </c>
      <c r="F1444" s="9" t="s">
        <v>183</v>
      </c>
      <c r="G1444" s="9" t="s">
        <v>5756</v>
      </c>
      <c r="H1444" s="10">
        <v>423566</v>
      </c>
      <c r="I1444" s="11">
        <v>7</v>
      </c>
      <c r="J1444" s="24">
        <v>0</v>
      </c>
      <c r="K1444" s="12"/>
      <c r="L1444" s="14">
        <v>0</v>
      </c>
      <c r="M1444" s="14"/>
      <c r="N1444" s="21">
        <v>0</v>
      </c>
      <c r="O1444" s="14"/>
      <c r="P1444" s="21">
        <v>0</v>
      </c>
      <c r="Q1444" s="14"/>
      <c r="R1444" s="21">
        <v>0</v>
      </c>
      <c r="S1444" s="14"/>
      <c r="T1444" s="21">
        <v>0</v>
      </c>
      <c r="U1444" s="14"/>
      <c r="V1444" s="22">
        <v>0</v>
      </c>
      <c r="W1444" s="14"/>
      <c r="X1444" s="5" t="str">
        <f t="shared" si="22"/>
        <v>No</v>
      </c>
      <c r="Y1444" s="14"/>
      <c r="Z1444" s="5"/>
      <c r="AA1444" s="14"/>
      <c r="AB1444" s="5"/>
      <c r="AC1444" s="28"/>
      <c r="AD1444" s="5"/>
      <c r="AE1444" s="14"/>
      <c r="AF1444" s="5"/>
      <c r="AG1444" s="7"/>
    </row>
    <row r="1445" spans="1:33" s="54" customFormat="1">
      <c r="A1445" s="8" t="s">
        <v>5681</v>
      </c>
      <c r="B1445" s="8" t="s">
        <v>5603</v>
      </c>
      <c r="C1445" s="9" t="s">
        <v>254</v>
      </c>
      <c r="D1445" s="185" t="s">
        <v>5682</v>
      </c>
      <c r="E1445" s="188" t="s">
        <v>5683</v>
      </c>
      <c r="F1445" s="9" t="s">
        <v>83</v>
      </c>
      <c r="G1445" s="9" t="s">
        <v>147</v>
      </c>
      <c r="H1445" s="10">
        <v>0</v>
      </c>
      <c r="I1445" s="11">
        <v>7</v>
      </c>
      <c r="J1445" s="24">
        <v>0</v>
      </c>
      <c r="K1445" s="12"/>
      <c r="L1445" s="14">
        <v>0</v>
      </c>
      <c r="M1445" s="14"/>
      <c r="N1445" s="21">
        <v>0</v>
      </c>
      <c r="O1445" s="14"/>
      <c r="P1445" s="21">
        <v>8583</v>
      </c>
      <c r="Q1445" s="14"/>
      <c r="R1445" s="21">
        <v>0</v>
      </c>
      <c r="S1445" s="14"/>
      <c r="T1445" s="21">
        <v>55371</v>
      </c>
      <c r="U1445" s="14"/>
      <c r="V1445" s="22">
        <v>63954</v>
      </c>
      <c r="W1445" s="14"/>
      <c r="X1445" s="5" t="str">
        <f t="shared" si="22"/>
        <v>No</v>
      </c>
      <c r="Y1445" s="14"/>
      <c r="Z1445" s="5"/>
      <c r="AA1445" s="14"/>
      <c r="AB1445" s="5"/>
      <c r="AC1445" s="28"/>
      <c r="AD1445" s="5"/>
      <c r="AE1445" s="14"/>
      <c r="AF1445" s="5"/>
      <c r="AG1445" s="7"/>
    </row>
    <row r="1446" spans="1:33" s="54" customFormat="1">
      <c r="A1446" s="8" t="s">
        <v>563</v>
      </c>
      <c r="B1446" s="8" t="s">
        <v>495</v>
      </c>
      <c r="C1446" s="9" t="s">
        <v>274</v>
      </c>
      <c r="D1446" s="185">
        <v>4055</v>
      </c>
      <c r="E1446" s="188">
        <v>40055</v>
      </c>
      <c r="F1446" s="9" t="s">
        <v>83</v>
      </c>
      <c r="G1446" s="9" t="s">
        <v>5756</v>
      </c>
      <c r="H1446" s="10">
        <v>69501</v>
      </c>
      <c r="I1446" s="11">
        <v>7</v>
      </c>
      <c r="J1446" s="24">
        <v>0</v>
      </c>
      <c r="K1446" s="12"/>
      <c r="L1446" s="14">
        <v>0</v>
      </c>
      <c r="M1446" s="14"/>
      <c r="N1446" s="21">
        <v>0</v>
      </c>
      <c r="O1446" s="14"/>
      <c r="P1446" s="21">
        <v>8319</v>
      </c>
      <c r="Q1446" s="14"/>
      <c r="R1446" s="21">
        <v>8319</v>
      </c>
      <c r="S1446" s="14"/>
      <c r="T1446" s="21">
        <v>78372</v>
      </c>
      <c r="U1446" s="14"/>
      <c r="V1446" s="22">
        <v>95010</v>
      </c>
      <c r="W1446" s="14"/>
      <c r="X1446" s="5" t="str">
        <f t="shared" si="22"/>
        <v>No</v>
      </c>
      <c r="Y1446" s="14"/>
      <c r="Z1446" s="5"/>
      <c r="AA1446" s="14"/>
      <c r="AB1446" s="5"/>
      <c r="AC1446" s="28"/>
      <c r="AD1446" s="5"/>
      <c r="AE1446" s="14"/>
      <c r="AF1446" s="5"/>
      <c r="AG1446" s="7"/>
    </row>
    <row r="1447" spans="1:33" s="54" customFormat="1">
      <c r="A1447" s="8" t="s">
        <v>1966</v>
      </c>
      <c r="B1447" s="8" t="s">
        <v>1967</v>
      </c>
      <c r="C1447" s="9" t="s">
        <v>265</v>
      </c>
      <c r="D1447" s="185">
        <v>7030</v>
      </c>
      <c r="E1447" s="188">
        <v>70030</v>
      </c>
      <c r="F1447" s="9" t="s">
        <v>83</v>
      </c>
      <c r="G1447" s="9" t="s">
        <v>84</v>
      </c>
      <c r="H1447" s="10">
        <v>106621</v>
      </c>
      <c r="I1447" s="11">
        <v>7</v>
      </c>
      <c r="J1447" s="24">
        <v>0</v>
      </c>
      <c r="K1447" s="12"/>
      <c r="L1447" s="14">
        <v>0</v>
      </c>
      <c r="M1447" s="14"/>
      <c r="N1447" s="21">
        <v>0</v>
      </c>
      <c r="O1447" s="14"/>
      <c r="P1447" s="21">
        <v>498620</v>
      </c>
      <c r="Q1447" s="14"/>
      <c r="R1447" s="21">
        <v>0</v>
      </c>
      <c r="S1447" s="14"/>
      <c r="T1447" s="21">
        <v>0</v>
      </c>
      <c r="U1447" s="14"/>
      <c r="V1447" s="22">
        <v>498620</v>
      </c>
      <c r="W1447" s="14"/>
      <c r="X1447" s="5" t="str">
        <f t="shared" si="22"/>
        <v>No</v>
      </c>
      <c r="Y1447" s="14"/>
      <c r="Z1447" s="5"/>
      <c r="AA1447" s="14"/>
      <c r="AB1447" s="5"/>
      <c r="AC1447" s="28"/>
      <c r="AD1447" s="5"/>
      <c r="AE1447" s="14"/>
      <c r="AF1447" s="5"/>
      <c r="AG1447" s="7"/>
    </row>
    <row r="1448" spans="1:33" s="54" customFormat="1">
      <c r="A1448" s="8" t="s">
        <v>5981</v>
      </c>
      <c r="B1448" s="8" t="s">
        <v>6102</v>
      </c>
      <c r="C1448" s="9" t="s">
        <v>46</v>
      </c>
      <c r="D1448" s="185">
        <v>5220</v>
      </c>
      <c r="E1448" s="188">
        <v>50517</v>
      </c>
      <c r="F1448" s="9" t="s">
        <v>83</v>
      </c>
      <c r="G1448" s="9" t="s">
        <v>84</v>
      </c>
      <c r="H1448" s="10">
        <v>2650890</v>
      </c>
      <c r="I1448" s="11">
        <v>7</v>
      </c>
      <c r="J1448" s="24">
        <v>0</v>
      </c>
      <c r="K1448" s="12"/>
      <c r="L1448" s="14">
        <v>0</v>
      </c>
      <c r="M1448" s="14"/>
      <c r="N1448" s="21">
        <v>0</v>
      </c>
      <c r="O1448" s="14"/>
      <c r="P1448" s="21">
        <v>161417</v>
      </c>
      <c r="Q1448" s="14"/>
      <c r="R1448" s="21">
        <v>0</v>
      </c>
      <c r="S1448" s="14"/>
      <c r="T1448" s="21">
        <v>0</v>
      </c>
      <c r="U1448" s="14"/>
      <c r="V1448" s="22">
        <v>161417</v>
      </c>
      <c r="W1448" s="14"/>
      <c r="X1448" s="5" t="str">
        <f t="shared" si="22"/>
        <v>No</v>
      </c>
      <c r="Y1448" s="14"/>
      <c r="Z1448" s="5"/>
      <c r="AA1448" s="14"/>
      <c r="AB1448" s="5"/>
      <c r="AC1448" s="28"/>
      <c r="AD1448" s="5"/>
      <c r="AE1448" s="14"/>
      <c r="AF1448" s="5"/>
      <c r="AG1448" s="7"/>
    </row>
    <row r="1449" spans="1:33" s="54" customFormat="1">
      <c r="A1449" s="8" t="s">
        <v>4317</v>
      </c>
      <c r="B1449" s="8" t="s">
        <v>878</v>
      </c>
      <c r="C1449" s="9" t="s">
        <v>235</v>
      </c>
      <c r="D1449" s="185" t="s">
        <v>4318</v>
      </c>
      <c r="E1449" s="188" t="s">
        <v>4319</v>
      </c>
      <c r="F1449" s="9" t="s">
        <v>83</v>
      </c>
      <c r="G1449" s="9" t="s">
        <v>147</v>
      </c>
      <c r="H1449" s="10">
        <v>0</v>
      </c>
      <c r="I1449" s="11">
        <v>7</v>
      </c>
      <c r="J1449" s="24">
        <v>0</v>
      </c>
      <c r="K1449" s="12"/>
      <c r="L1449" s="14">
        <v>0</v>
      </c>
      <c r="M1449" s="14"/>
      <c r="N1449" s="21">
        <v>0</v>
      </c>
      <c r="O1449" s="14"/>
      <c r="P1449" s="21">
        <v>5321</v>
      </c>
      <c r="Q1449" s="14"/>
      <c r="R1449" s="21">
        <v>5321</v>
      </c>
      <c r="S1449" s="14"/>
      <c r="T1449" s="21">
        <v>42567</v>
      </c>
      <c r="U1449" s="14"/>
      <c r="V1449" s="22">
        <v>53209</v>
      </c>
      <c r="W1449" s="14"/>
      <c r="X1449" s="5" t="str">
        <f t="shared" si="22"/>
        <v>No</v>
      </c>
      <c r="Y1449" s="14"/>
      <c r="Z1449" s="5"/>
      <c r="AA1449" s="14"/>
      <c r="AB1449" s="5"/>
      <c r="AC1449" s="28"/>
      <c r="AD1449" s="5"/>
      <c r="AE1449" s="14"/>
      <c r="AF1449" s="5"/>
      <c r="AG1449" s="7"/>
    </row>
    <row r="1450" spans="1:33" s="54" customFormat="1">
      <c r="A1450" s="8" t="s">
        <v>6616</v>
      </c>
      <c r="B1450" s="8" t="s">
        <v>2623</v>
      </c>
      <c r="C1450" s="9" t="s">
        <v>50</v>
      </c>
      <c r="D1450" s="185" t="s">
        <v>3169</v>
      </c>
      <c r="E1450" s="188" t="s">
        <v>3170</v>
      </c>
      <c r="F1450" s="9" t="s">
        <v>157</v>
      </c>
      <c r="G1450" s="9" t="s">
        <v>147</v>
      </c>
      <c r="H1450" s="10">
        <v>0</v>
      </c>
      <c r="I1450" s="11">
        <v>7</v>
      </c>
      <c r="J1450" s="24">
        <v>0</v>
      </c>
      <c r="K1450" s="12"/>
      <c r="L1450" s="14">
        <v>0</v>
      </c>
      <c r="M1450" s="14"/>
      <c r="N1450" s="21">
        <v>0</v>
      </c>
      <c r="O1450" s="14"/>
      <c r="P1450" s="21">
        <v>0</v>
      </c>
      <c r="Q1450" s="14"/>
      <c r="R1450" s="21">
        <v>0</v>
      </c>
      <c r="S1450" s="14"/>
      <c r="T1450" s="21">
        <v>0</v>
      </c>
      <c r="U1450" s="14"/>
      <c r="V1450" s="22">
        <v>0</v>
      </c>
      <c r="W1450" s="14"/>
      <c r="X1450" s="5" t="str">
        <f t="shared" si="22"/>
        <v>No</v>
      </c>
      <c r="Y1450" s="14"/>
      <c r="Z1450" s="5"/>
      <c r="AA1450" s="14"/>
      <c r="AB1450" s="5"/>
      <c r="AC1450" s="28"/>
      <c r="AD1450" s="5"/>
      <c r="AE1450" s="14"/>
      <c r="AF1450" s="5"/>
      <c r="AG1450" s="7"/>
    </row>
    <row r="1451" spans="1:33" s="54" customFormat="1">
      <c r="A1451" s="8" t="s">
        <v>204</v>
      </c>
      <c r="B1451" s="8" t="s">
        <v>205</v>
      </c>
      <c r="C1451" s="9" t="s">
        <v>141</v>
      </c>
      <c r="D1451" s="185">
        <v>3099</v>
      </c>
      <c r="E1451" s="188">
        <v>30099</v>
      </c>
      <c r="F1451" s="9" t="s">
        <v>83</v>
      </c>
      <c r="G1451" s="9" t="s">
        <v>5756</v>
      </c>
      <c r="H1451" s="10">
        <v>69449</v>
      </c>
      <c r="I1451" s="11">
        <v>7</v>
      </c>
      <c r="J1451" s="24">
        <v>0</v>
      </c>
      <c r="K1451" s="12"/>
      <c r="L1451" s="14">
        <v>0</v>
      </c>
      <c r="M1451" s="14"/>
      <c r="N1451" s="21">
        <v>0</v>
      </c>
      <c r="O1451" s="14"/>
      <c r="P1451" s="21">
        <v>34497</v>
      </c>
      <c r="Q1451" s="14"/>
      <c r="R1451" s="21">
        <v>90134</v>
      </c>
      <c r="S1451" s="14"/>
      <c r="T1451" s="21">
        <v>475960</v>
      </c>
      <c r="U1451" s="14"/>
      <c r="V1451" s="22">
        <v>600591</v>
      </c>
      <c r="W1451" s="14"/>
      <c r="X1451" s="5" t="str">
        <f t="shared" si="22"/>
        <v>No</v>
      </c>
      <c r="Y1451" s="14"/>
      <c r="Z1451" s="5"/>
      <c r="AA1451" s="14"/>
      <c r="AB1451" s="5"/>
      <c r="AC1451" s="28"/>
      <c r="AD1451" s="5"/>
      <c r="AE1451" s="14"/>
      <c r="AF1451" s="5"/>
      <c r="AG1451" s="7"/>
    </row>
    <row r="1452" spans="1:33" s="54" customFormat="1">
      <c r="A1452" s="8" t="s">
        <v>3292</v>
      </c>
      <c r="B1452" s="8" t="s">
        <v>3293</v>
      </c>
      <c r="C1452" s="9" t="s">
        <v>555</v>
      </c>
      <c r="D1452" s="185" t="s">
        <v>3294</v>
      </c>
      <c r="E1452" s="188" t="s">
        <v>3295</v>
      </c>
      <c r="F1452" s="9" t="s">
        <v>83</v>
      </c>
      <c r="G1452" s="9" t="s">
        <v>147</v>
      </c>
      <c r="H1452" s="10">
        <v>0</v>
      </c>
      <c r="I1452" s="11">
        <v>7</v>
      </c>
      <c r="J1452" s="24">
        <v>0</v>
      </c>
      <c r="K1452" s="12"/>
      <c r="L1452" s="14">
        <v>0</v>
      </c>
      <c r="M1452" s="14"/>
      <c r="N1452" s="21">
        <v>0</v>
      </c>
      <c r="O1452" s="14"/>
      <c r="P1452" s="21">
        <v>0</v>
      </c>
      <c r="Q1452" s="14"/>
      <c r="R1452" s="21">
        <v>0</v>
      </c>
      <c r="S1452" s="14"/>
      <c r="T1452" s="21">
        <v>0</v>
      </c>
      <c r="U1452" s="14"/>
      <c r="V1452" s="22">
        <v>0</v>
      </c>
      <c r="W1452" s="14"/>
      <c r="X1452" s="5" t="str">
        <f t="shared" si="22"/>
        <v>No</v>
      </c>
      <c r="Y1452" s="14"/>
      <c r="Z1452" s="5"/>
      <c r="AA1452" s="14"/>
      <c r="AB1452" s="5"/>
      <c r="AC1452" s="28"/>
      <c r="AD1452" s="5"/>
      <c r="AE1452" s="14"/>
      <c r="AF1452" s="5"/>
      <c r="AG1452" s="7"/>
    </row>
    <row r="1453" spans="1:33" s="54" customFormat="1">
      <c r="A1453" s="8" t="s">
        <v>2701</v>
      </c>
      <c r="B1453" s="8" t="s">
        <v>2702</v>
      </c>
      <c r="C1453" s="9" t="s">
        <v>150</v>
      </c>
      <c r="D1453" s="185" t="s">
        <v>2703</v>
      </c>
      <c r="E1453" s="188">
        <v>66176</v>
      </c>
      <c r="F1453" s="9" t="s">
        <v>36</v>
      </c>
      <c r="G1453" s="9" t="s">
        <v>5756</v>
      </c>
      <c r="H1453" s="10">
        <v>0</v>
      </c>
      <c r="I1453" s="11">
        <v>7</v>
      </c>
      <c r="J1453" s="24">
        <v>0</v>
      </c>
      <c r="K1453" s="12"/>
      <c r="L1453" s="14">
        <v>0</v>
      </c>
      <c r="M1453" s="14"/>
      <c r="N1453" s="21">
        <v>0</v>
      </c>
      <c r="O1453" s="14"/>
      <c r="P1453" s="21">
        <v>0</v>
      </c>
      <c r="Q1453" s="14"/>
      <c r="R1453" s="21">
        <v>0</v>
      </c>
      <c r="S1453" s="14"/>
      <c r="T1453" s="21">
        <v>17500</v>
      </c>
      <c r="U1453" s="14"/>
      <c r="V1453" s="22">
        <v>17500</v>
      </c>
      <c r="W1453" s="14"/>
      <c r="X1453" s="5" t="str">
        <f t="shared" si="22"/>
        <v>No</v>
      </c>
      <c r="Y1453" s="14"/>
      <c r="Z1453" s="5"/>
      <c r="AA1453" s="14"/>
      <c r="AB1453" s="5"/>
      <c r="AC1453" s="28"/>
      <c r="AD1453" s="5"/>
      <c r="AE1453" s="14"/>
      <c r="AF1453" s="5"/>
      <c r="AG1453" s="7"/>
    </row>
    <row r="1454" spans="1:33" s="54" customFormat="1">
      <c r="A1454" s="8" t="s">
        <v>6391</v>
      </c>
      <c r="B1454" s="8" t="s">
        <v>635</v>
      </c>
      <c r="C1454" s="9" t="s">
        <v>87</v>
      </c>
      <c r="D1454" s="185"/>
      <c r="E1454" s="188">
        <v>407</v>
      </c>
      <c r="F1454" s="9" t="s">
        <v>36</v>
      </c>
      <c r="G1454" s="9" t="s">
        <v>5756</v>
      </c>
      <c r="H1454" s="10">
        <v>3059393</v>
      </c>
      <c r="I1454" s="11">
        <v>7</v>
      </c>
      <c r="J1454" s="24">
        <v>0</v>
      </c>
      <c r="K1454" s="12"/>
      <c r="L1454" s="14">
        <v>0</v>
      </c>
      <c r="M1454" s="14"/>
      <c r="N1454" s="21">
        <v>0</v>
      </c>
      <c r="O1454" s="14"/>
      <c r="P1454" s="21">
        <v>250566</v>
      </c>
      <c r="Q1454" s="14"/>
      <c r="R1454" s="21">
        <v>0</v>
      </c>
      <c r="S1454" s="14"/>
      <c r="T1454" s="21">
        <v>194262</v>
      </c>
      <c r="U1454" s="14"/>
      <c r="V1454" s="22">
        <v>444828</v>
      </c>
      <c r="W1454" s="14"/>
      <c r="X1454" s="5" t="str">
        <f t="shared" si="22"/>
        <v>No</v>
      </c>
      <c r="Y1454" s="14"/>
      <c r="Z1454" s="5"/>
      <c r="AA1454" s="14"/>
      <c r="AB1454" s="5"/>
      <c r="AC1454" s="28"/>
      <c r="AD1454" s="5"/>
      <c r="AE1454" s="14"/>
      <c r="AF1454" s="5"/>
      <c r="AG1454" s="7"/>
    </row>
    <row r="1455" spans="1:33" s="54" customFormat="1">
      <c r="A1455" s="8" t="s">
        <v>6614</v>
      </c>
      <c r="B1455" s="8" t="s">
        <v>6526</v>
      </c>
      <c r="C1455" s="9" t="s">
        <v>420</v>
      </c>
      <c r="D1455" s="185"/>
      <c r="E1455" s="188">
        <v>416</v>
      </c>
      <c r="F1455" s="9" t="s">
        <v>214</v>
      </c>
      <c r="G1455" s="9" t="s">
        <v>5756</v>
      </c>
      <c r="H1455" s="10">
        <v>349684</v>
      </c>
      <c r="I1455" s="11">
        <v>7</v>
      </c>
      <c r="J1455" s="24">
        <v>0</v>
      </c>
      <c r="K1455" s="12"/>
      <c r="L1455" s="14">
        <v>0</v>
      </c>
      <c r="M1455" s="14"/>
      <c r="N1455" s="21">
        <v>0</v>
      </c>
      <c r="O1455" s="14"/>
      <c r="P1455" s="21">
        <v>0</v>
      </c>
      <c r="Q1455" s="14"/>
      <c r="R1455" s="21">
        <v>86210</v>
      </c>
      <c r="S1455" s="14"/>
      <c r="T1455" s="21">
        <v>344840</v>
      </c>
      <c r="U1455" s="14"/>
      <c r="V1455" s="22">
        <v>431050</v>
      </c>
      <c r="W1455" s="14"/>
      <c r="X1455" s="5" t="str">
        <f t="shared" si="22"/>
        <v>No</v>
      </c>
      <c r="Y1455" s="14"/>
      <c r="Z1455" s="5"/>
      <c r="AA1455" s="14"/>
      <c r="AB1455" s="5"/>
      <c r="AC1455" s="28"/>
      <c r="AD1455" s="5"/>
      <c r="AE1455" s="14"/>
      <c r="AF1455" s="5"/>
      <c r="AG1455" s="7"/>
    </row>
    <row r="1456" spans="1:33" s="54" customFormat="1">
      <c r="A1456" s="8" t="s">
        <v>4693</v>
      </c>
      <c r="B1456" s="8" t="s">
        <v>1697</v>
      </c>
      <c r="C1456" s="9" t="s">
        <v>42</v>
      </c>
      <c r="D1456" s="185" t="s">
        <v>4694</v>
      </c>
      <c r="E1456" s="188" t="s">
        <v>4695</v>
      </c>
      <c r="F1456" s="9" t="s">
        <v>83</v>
      </c>
      <c r="G1456" s="9" t="s">
        <v>147</v>
      </c>
      <c r="H1456" s="10">
        <v>0</v>
      </c>
      <c r="I1456" s="11">
        <v>7</v>
      </c>
      <c r="J1456" s="24">
        <v>0</v>
      </c>
      <c r="K1456" s="12"/>
      <c r="L1456" s="14">
        <v>0</v>
      </c>
      <c r="M1456" s="14"/>
      <c r="N1456" s="21">
        <v>0</v>
      </c>
      <c r="O1456" s="14"/>
      <c r="P1456" s="21">
        <v>0</v>
      </c>
      <c r="Q1456" s="14"/>
      <c r="R1456" s="21">
        <v>0</v>
      </c>
      <c r="S1456" s="14"/>
      <c r="T1456" s="21">
        <v>0</v>
      </c>
      <c r="U1456" s="14"/>
      <c r="V1456" s="22">
        <v>0</v>
      </c>
      <c r="W1456" s="14"/>
      <c r="X1456" s="5" t="str">
        <f t="shared" si="22"/>
        <v>No</v>
      </c>
      <c r="Y1456" s="14"/>
      <c r="Z1456" s="5"/>
      <c r="AA1456" s="14"/>
      <c r="AB1456" s="5"/>
      <c r="AC1456" s="28"/>
      <c r="AD1456" s="5"/>
      <c r="AE1456" s="14"/>
      <c r="AF1456" s="5"/>
      <c r="AG1456" s="7"/>
    </row>
    <row r="1457" spans="1:33" s="54" customFormat="1">
      <c r="A1457" s="8" t="s">
        <v>289</v>
      </c>
      <c r="B1457" s="8" t="s">
        <v>290</v>
      </c>
      <c r="C1457" s="9" t="s">
        <v>103</v>
      </c>
      <c r="D1457" s="185">
        <v>4165</v>
      </c>
      <c r="E1457" s="188">
        <v>40165</v>
      </c>
      <c r="F1457" s="9" t="s">
        <v>83</v>
      </c>
      <c r="G1457" s="9" t="s">
        <v>5756</v>
      </c>
      <c r="H1457" s="10">
        <v>2148346</v>
      </c>
      <c r="I1457" s="11">
        <v>7</v>
      </c>
      <c r="J1457" s="24">
        <v>0</v>
      </c>
      <c r="K1457" s="12"/>
      <c r="L1457" s="14">
        <v>0</v>
      </c>
      <c r="M1457" s="14"/>
      <c r="N1457" s="21">
        <v>0</v>
      </c>
      <c r="O1457" s="14"/>
      <c r="P1457" s="21">
        <v>0</v>
      </c>
      <c r="Q1457" s="14"/>
      <c r="R1457" s="21">
        <v>0</v>
      </c>
      <c r="S1457" s="14"/>
      <c r="T1457" s="21">
        <v>0</v>
      </c>
      <c r="U1457" s="14"/>
      <c r="V1457" s="22">
        <v>0</v>
      </c>
      <c r="W1457" s="14"/>
      <c r="X1457" s="5" t="str">
        <f t="shared" si="22"/>
        <v>No</v>
      </c>
      <c r="Y1457" s="14"/>
      <c r="Z1457" s="5"/>
      <c r="AA1457" s="14"/>
      <c r="AB1457" s="5"/>
      <c r="AC1457" s="28"/>
      <c r="AD1457" s="5"/>
      <c r="AE1457" s="14"/>
      <c r="AF1457" s="5"/>
      <c r="AG1457" s="7"/>
    </row>
    <row r="1458" spans="1:33" s="54" customFormat="1">
      <c r="A1458" s="8" t="s">
        <v>1225</v>
      </c>
      <c r="B1458" s="8" t="s">
        <v>1226</v>
      </c>
      <c r="C1458" s="9" t="s">
        <v>420</v>
      </c>
      <c r="D1458" s="185">
        <v>53</v>
      </c>
      <c r="E1458" s="188">
        <v>53</v>
      </c>
      <c r="F1458" s="9" t="s">
        <v>36</v>
      </c>
      <c r="G1458" s="9" t="s">
        <v>5756</v>
      </c>
      <c r="H1458" s="10">
        <v>98378</v>
      </c>
      <c r="I1458" s="11">
        <v>7</v>
      </c>
      <c r="J1458" s="24">
        <v>0</v>
      </c>
      <c r="K1458" s="12"/>
      <c r="L1458" s="14">
        <v>0</v>
      </c>
      <c r="M1458" s="14"/>
      <c r="N1458" s="21">
        <v>0</v>
      </c>
      <c r="O1458" s="14"/>
      <c r="P1458" s="21">
        <v>0</v>
      </c>
      <c r="Q1458" s="14"/>
      <c r="R1458" s="21">
        <v>0</v>
      </c>
      <c r="S1458" s="14"/>
      <c r="T1458" s="21">
        <v>368711</v>
      </c>
      <c r="U1458" s="14"/>
      <c r="V1458" s="22">
        <v>368711</v>
      </c>
      <c r="W1458" s="14"/>
      <c r="X1458" s="5" t="str">
        <f t="shared" si="22"/>
        <v>No</v>
      </c>
      <c r="Y1458" s="14"/>
      <c r="Z1458" s="5"/>
      <c r="AA1458" s="14"/>
      <c r="AB1458" s="5"/>
      <c r="AC1458" s="28"/>
      <c r="AD1458" s="5"/>
      <c r="AE1458" s="14"/>
      <c r="AF1458" s="5"/>
      <c r="AG1458" s="7"/>
    </row>
    <row r="1459" spans="1:33" s="54" customFormat="1">
      <c r="A1459" s="8" t="s">
        <v>2863</v>
      </c>
      <c r="B1459" s="8" t="s">
        <v>2864</v>
      </c>
      <c r="C1459" s="9" t="s">
        <v>124</v>
      </c>
      <c r="D1459" s="185" t="s">
        <v>2865</v>
      </c>
      <c r="E1459" s="188" t="s">
        <v>2866</v>
      </c>
      <c r="F1459" s="9" t="s">
        <v>1320</v>
      </c>
      <c r="G1459" s="9" t="s">
        <v>147</v>
      </c>
      <c r="H1459" s="10">
        <v>0</v>
      </c>
      <c r="I1459" s="11">
        <v>7</v>
      </c>
      <c r="J1459" s="24">
        <v>0</v>
      </c>
      <c r="K1459" s="12"/>
      <c r="L1459" s="14">
        <v>0</v>
      </c>
      <c r="M1459" s="14"/>
      <c r="N1459" s="21">
        <v>0</v>
      </c>
      <c r="O1459" s="14"/>
      <c r="P1459" s="21">
        <v>0</v>
      </c>
      <c r="Q1459" s="14"/>
      <c r="R1459" s="21">
        <v>0</v>
      </c>
      <c r="S1459" s="14"/>
      <c r="T1459" s="21">
        <v>0</v>
      </c>
      <c r="U1459" s="14"/>
      <c r="V1459" s="22">
        <v>0</v>
      </c>
      <c r="W1459" s="14"/>
      <c r="X1459" s="5" t="str">
        <f t="shared" si="22"/>
        <v>No</v>
      </c>
      <c r="Y1459" s="14"/>
      <c r="Z1459" s="5"/>
      <c r="AA1459" s="14"/>
      <c r="AB1459" s="5"/>
      <c r="AC1459" s="28"/>
      <c r="AD1459" s="5"/>
      <c r="AE1459" s="14"/>
      <c r="AF1459" s="5"/>
      <c r="AG1459" s="7"/>
    </row>
    <row r="1460" spans="1:33" s="54" customFormat="1">
      <c r="A1460" s="8" t="s">
        <v>3435</v>
      </c>
      <c r="B1460" s="8" t="s">
        <v>3436</v>
      </c>
      <c r="C1460" s="9" t="s">
        <v>34</v>
      </c>
      <c r="D1460" s="185" t="s">
        <v>3437</v>
      </c>
      <c r="E1460" s="188" t="s">
        <v>3438</v>
      </c>
      <c r="F1460" s="9" t="s">
        <v>157</v>
      </c>
      <c r="G1460" s="9" t="s">
        <v>147</v>
      </c>
      <c r="H1460" s="10">
        <v>0</v>
      </c>
      <c r="I1460" s="11">
        <v>7</v>
      </c>
      <c r="J1460" s="24">
        <v>0</v>
      </c>
      <c r="K1460" s="12"/>
      <c r="L1460" s="14">
        <v>0</v>
      </c>
      <c r="M1460" s="14"/>
      <c r="N1460" s="21">
        <v>0</v>
      </c>
      <c r="O1460" s="14"/>
      <c r="P1460" s="21">
        <v>0</v>
      </c>
      <c r="Q1460" s="14"/>
      <c r="R1460" s="21">
        <v>0</v>
      </c>
      <c r="S1460" s="14"/>
      <c r="T1460" s="21">
        <v>0</v>
      </c>
      <c r="U1460" s="14"/>
      <c r="V1460" s="22">
        <v>0</v>
      </c>
      <c r="W1460" s="14"/>
      <c r="X1460" s="5" t="str">
        <f t="shared" si="22"/>
        <v>No</v>
      </c>
      <c r="Y1460" s="14"/>
      <c r="Z1460" s="5"/>
      <c r="AA1460" s="14"/>
      <c r="AB1460" s="5"/>
      <c r="AC1460" s="28"/>
      <c r="AD1460" s="5"/>
      <c r="AE1460" s="14"/>
      <c r="AF1460" s="5"/>
      <c r="AG1460" s="7"/>
    </row>
    <row r="1461" spans="1:33" s="54" customFormat="1">
      <c r="A1461" s="8" t="s">
        <v>1090</v>
      </c>
      <c r="B1461" s="8" t="s">
        <v>755</v>
      </c>
      <c r="C1461" s="9" t="s">
        <v>274</v>
      </c>
      <c r="D1461" s="185">
        <v>4162</v>
      </c>
      <c r="E1461" s="188">
        <v>40162</v>
      </c>
      <c r="F1461" s="9" t="s">
        <v>83</v>
      </c>
      <c r="G1461" s="9" t="s">
        <v>5756</v>
      </c>
      <c r="H1461" s="10">
        <v>969587</v>
      </c>
      <c r="I1461" s="11">
        <v>7</v>
      </c>
      <c r="J1461" s="24">
        <v>0</v>
      </c>
      <c r="K1461" s="12"/>
      <c r="L1461" s="14">
        <v>0</v>
      </c>
      <c r="M1461" s="14"/>
      <c r="N1461" s="21">
        <v>0</v>
      </c>
      <c r="O1461" s="14"/>
      <c r="P1461" s="21">
        <v>36200</v>
      </c>
      <c r="Q1461" s="14"/>
      <c r="R1461" s="21">
        <v>33752</v>
      </c>
      <c r="S1461" s="14"/>
      <c r="T1461" s="21">
        <v>278369</v>
      </c>
      <c r="U1461" s="14"/>
      <c r="V1461" s="22">
        <v>348321</v>
      </c>
      <c r="W1461" s="14"/>
      <c r="X1461" s="5" t="str">
        <f t="shared" si="22"/>
        <v>No</v>
      </c>
      <c r="Y1461" s="14"/>
      <c r="Z1461" s="5"/>
      <c r="AA1461" s="14"/>
      <c r="AB1461" s="5"/>
      <c r="AC1461" s="28"/>
      <c r="AD1461" s="5"/>
      <c r="AE1461" s="14"/>
      <c r="AF1461" s="5"/>
      <c r="AG1461" s="7"/>
    </row>
    <row r="1462" spans="1:33" s="54" customFormat="1">
      <c r="A1462" s="8" t="s">
        <v>2994</v>
      </c>
      <c r="B1462" s="8" t="s">
        <v>2995</v>
      </c>
      <c r="C1462" s="9" t="s">
        <v>91</v>
      </c>
      <c r="D1462" s="185">
        <v>9217</v>
      </c>
      <c r="E1462" s="188">
        <v>90217</v>
      </c>
      <c r="F1462" s="9" t="s">
        <v>83</v>
      </c>
      <c r="G1462" s="9" t="s">
        <v>5756</v>
      </c>
      <c r="H1462" s="10">
        <v>83578</v>
      </c>
      <c r="I1462" s="11">
        <v>7</v>
      </c>
      <c r="J1462" s="24">
        <v>0</v>
      </c>
      <c r="K1462" s="12"/>
      <c r="L1462" s="14">
        <v>0</v>
      </c>
      <c r="M1462" s="14"/>
      <c r="N1462" s="21">
        <v>0</v>
      </c>
      <c r="O1462" s="14"/>
      <c r="P1462" s="21">
        <v>0</v>
      </c>
      <c r="Q1462" s="14"/>
      <c r="R1462" s="21">
        <v>3302</v>
      </c>
      <c r="S1462" s="14"/>
      <c r="T1462" s="21">
        <v>0</v>
      </c>
      <c r="U1462" s="14"/>
      <c r="V1462" s="22">
        <v>3302</v>
      </c>
      <c r="W1462" s="14"/>
      <c r="X1462" s="5" t="str">
        <f t="shared" si="22"/>
        <v>No</v>
      </c>
      <c r="Y1462" s="14"/>
      <c r="Z1462" s="5"/>
      <c r="AA1462" s="14"/>
      <c r="AB1462" s="5"/>
      <c r="AC1462" s="28"/>
      <c r="AD1462" s="5"/>
      <c r="AE1462" s="14"/>
      <c r="AF1462" s="5"/>
      <c r="AG1462" s="7"/>
    </row>
    <row r="1463" spans="1:33" s="54" customFormat="1">
      <c r="A1463" s="8" t="s">
        <v>4791</v>
      </c>
      <c r="B1463" s="8" t="s">
        <v>2864</v>
      </c>
      <c r="C1463" s="9" t="s">
        <v>124</v>
      </c>
      <c r="D1463" s="185">
        <v>6023</v>
      </c>
      <c r="E1463" s="188">
        <v>60023</v>
      </c>
      <c r="F1463" s="9" t="s">
        <v>83</v>
      </c>
      <c r="G1463" s="9" t="s">
        <v>5756</v>
      </c>
      <c r="H1463" s="10">
        <v>143440</v>
      </c>
      <c r="I1463" s="11">
        <v>7</v>
      </c>
      <c r="J1463" s="24">
        <v>0</v>
      </c>
      <c r="K1463" s="12"/>
      <c r="L1463" s="14">
        <v>0</v>
      </c>
      <c r="M1463" s="14"/>
      <c r="N1463" s="21">
        <v>0</v>
      </c>
      <c r="O1463" s="14"/>
      <c r="P1463" s="21">
        <v>11731</v>
      </c>
      <c r="Q1463" s="14"/>
      <c r="R1463" s="21">
        <v>0</v>
      </c>
      <c r="S1463" s="14"/>
      <c r="T1463" s="21">
        <v>46931</v>
      </c>
      <c r="U1463" s="14"/>
      <c r="V1463" s="22">
        <v>58662</v>
      </c>
      <c r="W1463" s="14"/>
      <c r="X1463" s="5" t="str">
        <f t="shared" si="22"/>
        <v>No</v>
      </c>
      <c r="Y1463" s="14"/>
      <c r="Z1463" s="5"/>
      <c r="AA1463" s="14"/>
      <c r="AB1463" s="5"/>
      <c r="AC1463" s="28"/>
      <c r="AD1463" s="5"/>
      <c r="AE1463" s="14"/>
      <c r="AF1463" s="5"/>
      <c r="AG1463" s="7"/>
    </row>
    <row r="1464" spans="1:33" s="54" customFormat="1">
      <c r="A1464" s="8" t="s">
        <v>808</v>
      </c>
      <c r="B1464" s="8" t="s">
        <v>240</v>
      </c>
      <c r="C1464" s="9" t="s">
        <v>129</v>
      </c>
      <c r="D1464" s="185" t="s">
        <v>809</v>
      </c>
      <c r="E1464" s="188" t="s">
        <v>810</v>
      </c>
      <c r="F1464" s="9" t="s">
        <v>83</v>
      </c>
      <c r="G1464" s="9" t="s">
        <v>147</v>
      </c>
      <c r="H1464" s="10">
        <v>0</v>
      </c>
      <c r="I1464" s="11">
        <v>7</v>
      </c>
      <c r="J1464" s="24">
        <v>0</v>
      </c>
      <c r="K1464" s="12"/>
      <c r="L1464" s="14">
        <v>0</v>
      </c>
      <c r="M1464" s="14"/>
      <c r="N1464" s="21">
        <v>0</v>
      </c>
      <c r="O1464" s="14"/>
      <c r="P1464" s="21">
        <v>16907</v>
      </c>
      <c r="Q1464" s="14"/>
      <c r="R1464" s="21">
        <v>17143</v>
      </c>
      <c r="S1464" s="14"/>
      <c r="T1464" s="21">
        <v>137142</v>
      </c>
      <c r="U1464" s="14"/>
      <c r="V1464" s="22">
        <v>171192</v>
      </c>
      <c r="W1464" s="14"/>
      <c r="X1464" s="5" t="str">
        <f t="shared" si="22"/>
        <v>No</v>
      </c>
      <c r="Y1464" s="14"/>
      <c r="Z1464" s="5"/>
      <c r="AA1464" s="14"/>
      <c r="AB1464" s="5"/>
      <c r="AC1464" s="28"/>
      <c r="AD1464" s="5"/>
      <c r="AE1464" s="14"/>
      <c r="AF1464" s="5"/>
      <c r="AG1464" s="7"/>
    </row>
    <row r="1465" spans="1:33" s="54" customFormat="1">
      <c r="A1465" s="8" t="s">
        <v>6281</v>
      </c>
      <c r="B1465" s="8" t="s">
        <v>6282</v>
      </c>
      <c r="C1465" s="9" t="s">
        <v>454</v>
      </c>
      <c r="D1465" s="185"/>
      <c r="E1465" s="188" t="s">
        <v>6283</v>
      </c>
      <c r="F1465" s="9" t="s">
        <v>83</v>
      </c>
      <c r="G1465" s="9" t="s">
        <v>147</v>
      </c>
      <c r="H1465" s="10">
        <v>0</v>
      </c>
      <c r="I1465" s="11">
        <v>7</v>
      </c>
      <c r="J1465" s="24">
        <v>0</v>
      </c>
      <c r="K1465" s="12"/>
      <c r="L1465" s="14">
        <v>0</v>
      </c>
      <c r="M1465" s="14"/>
      <c r="N1465" s="21">
        <v>0</v>
      </c>
      <c r="O1465" s="14"/>
      <c r="P1465" s="21">
        <v>0</v>
      </c>
      <c r="Q1465" s="14"/>
      <c r="R1465" s="21">
        <v>0</v>
      </c>
      <c r="S1465" s="14"/>
      <c r="T1465" s="21">
        <v>0</v>
      </c>
      <c r="U1465" s="14"/>
      <c r="V1465" s="22">
        <v>0</v>
      </c>
      <c r="W1465" s="14"/>
      <c r="X1465" s="5" t="str">
        <f t="shared" si="22"/>
        <v>No</v>
      </c>
      <c r="Y1465" s="14"/>
      <c r="Z1465" s="5"/>
      <c r="AA1465" s="14"/>
      <c r="AB1465" s="5"/>
      <c r="AC1465" s="28"/>
      <c r="AD1465" s="5"/>
      <c r="AE1465" s="14"/>
      <c r="AF1465" s="5"/>
      <c r="AG1465" s="7"/>
    </row>
    <row r="1466" spans="1:33" s="54" customFormat="1">
      <c r="A1466" s="8" t="s">
        <v>999</v>
      </c>
      <c r="B1466" s="8" t="s">
        <v>1000</v>
      </c>
      <c r="C1466" s="9" t="s">
        <v>129</v>
      </c>
      <c r="D1466" s="185" t="s">
        <v>1001</v>
      </c>
      <c r="E1466" s="188" t="s">
        <v>1002</v>
      </c>
      <c r="F1466" s="9" t="s">
        <v>83</v>
      </c>
      <c r="G1466" s="9" t="s">
        <v>147</v>
      </c>
      <c r="H1466" s="10">
        <v>0</v>
      </c>
      <c r="I1466" s="11">
        <v>7</v>
      </c>
      <c r="J1466" s="24">
        <v>0</v>
      </c>
      <c r="K1466" s="12"/>
      <c r="L1466" s="14">
        <v>0</v>
      </c>
      <c r="M1466" s="14"/>
      <c r="N1466" s="21">
        <v>0</v>
      </c>
      <c r="O1466" s="14"/>
      <c r="P1466" s="21">
        <v>19695</v>
      </c>
      <c r="Q1466" s="14"/>
      <c r="R1466" s="21">
        <v>19695</v>
      </c>
      <c r="S1466" s="14"/>
      <c r="T1466" s="21">
        <v>157561</v>
      </c>
      <c r="U1466" s="14"/>
      <c r="V1466" s="22">
        <v>196951</v>
      </c>
      <c r="W1466" s="14"/>
      <c r="X1466" s="5" t="str">
        <f t="shared" si="22"/>
        <v>No</v>
      </c>
      <c r="Y1466" s="14"/>
      <c r="Z1466" s="5"/>
      <c r="AA1466" s="14"/>
      <c r="AB1466" s="5"/>
      <c r="AC1466" s="28"/>
      <c r="AD1466" s="5"/>
      <c r="AE1466" s="14"/>
      <c r="AF1466" s="5"/>
      <c r="AG1466" s="7"/>
    </row>
    <row r="1467" spans="1:33" s="54" customFormat="1">
      <c r="A1467" s="8" t="s">
        <v>837</v>
      </c>
      <c r="B1467" s="8" t="s">
        <v>838</v>
      </c>
      <c r="C1467" s="9" t="s">
        <v>129</v>
      </c>
      <c r="D1467" s="185" t="s">
        <v>839</v>
      </c>
      <c r="E1467" s="188" t="s">
        <v>840</v>
      </c>
      <c r="F1467" s="9" t="s">
        <v>83</v>
      </c>
      <c r="G1467" s="9" t="s">
        <v>147</v>
      </c>
      <c r="H1467" s="10">
        <v>0</v>
      </c>
      <c r="I1467" s="11">
        <v>7</v>
      </c>
      <c r="J1467" s="24">
        <v>0</v>
      </c>
      <c r="K1467" s="12"/>
      <c r="L1467" s="14">
        <v>0</v>
      </c>
      <c r="M1467" s="14"/>
      <c r="N1467" s="21">
        <v>0</v>
      </c>
      <c r="O1467" s="14"/>
      <c r="P1467" s="21">
        <v>9001</v>
      </c>
      <c r="Q1467" s="14"/>
      <c r="R1467" s="21">
        <v>9001</v>
      </c>
      <c r="S1467" s="14"/>
      <c r="T1467" s="21">
        <v>72004</v>
      </c>
      <c r="U1467" s="14"/>
      <c r="V1467" s="22">
        <v>90006</v>
      </c>
      <c r="W1467" s="14"/>
      <c r="X1467" s="5" t="str">
        <f t="shared" si="22"/>
        <v>No</v>
      </c>
      <c r="Y1467" s="14"/>
      <c r="Z1467" s="5"/>
      <c r="AA1467" s="14"/>
      <c r="AB1467" s="5"/>
      <c r="AC1467" s="28"/>
      <c r="AD1467" s="5"/>
      <c r="AE1467" s="14"/>
      <c r="AF1467" s="5"/>
      <c r="AG1467" s="7"/>
    </row>
    <row r="1468" spans="1:33" s="54" customFormat="1">
      <c r="A1468" s="8" t="s">
        <v>6203</v>
      </c>
      <c r="B1468" s="8" t="s">
        <v>4235</v>
      </c>
      <c r="C1468" s="9" t="s">
        <v>132</v>
      </c>
      <c r="D1468" s="185" t="s">
        <v>5580</v>
      </c>
      <c r="E1468" s="188" t="s">
        <v>5581</v>
      </c>
      <c r="F1468" s="9" t="s">
        <v>157</v>
      </c>
      <c r="G1468" s="9" t="s">
        <v>147</v>
      </c>
      <c r="H1468" s="10">
        <v>0</v>
      </c>
      <c r="I1468" s="11">
        <v>7</v>
      </c>
      <c r="J1468" s="24">
        <v>0</v>
      </c>
      <c r="K1468" s="12"/>
      <c r="L1468" s="14">
        <v>0</v>
      </c>
      <c r="M1468" s="14"/>
      <c r="N1468" s="21">
        <v>0</v>
      </c>
      <c r="O1468" s="14"/>
      <c r="P1468" s="21">
        <v>8680</v>
      </c>
      <c r="Q1468" s="14"/>
      <c r="R1468" s="21">
        <v>0</v>
      </c>
      <c r="S1468" s="14"/>
      <c r="T1468" s="21">
        <v>34720</v>
      </c>
      <c r="U1468" s="14"/>
      <c r="V1468" s="22">
        <v>43400</v>
      </c>
      <c r="W1468" s="14"/>
      <c r="X1468" s="5" t="str">
        <f t="shared" si="22"/>
        <v>No</v>
      </c>
      <c r="Y1468" s="14"/>
      <c r="Z1468" s="5"/>
      <c r="AA1468" s="14"/>
      <c r="AB1468" s="5"/>
      <c r="AC1468" s="28"/>
      <c r="AD1468" s="5"/>
      <c r="AE1468" s="14"/>
      <c r="AF1468" s="5"/>
      <c r="AG1468" s="7"/>
    </row>
    <row r="1469" spans="1:33" s="54" customFormat="1">
      <c r="A1469" s="8" t="s">
        <v>4992</v>
      </c>
      <c r="B1469" s="8" t="s">
        <v>4993</v>
      </c>
      <c r="C1469" s="9" t="s">
        <v>91</v>
      </c>
      <c r="D1469" s="185" t="s">
        <v>4994</v>
      </c>
      <c r="E1469" s="188" t="s">
        <v>4995</v>
      </c>
      <c r="F1469" s="9" t="s">
        <v>83</v>
      </c>
      <c r="G1469" s="9" t="s">
        <v>147</v>
      </c>
      <c r="H1469" s="10">
        <v>0</v>
      </c>
      <c r="I1469" s="11">
        <v>7</v>
      </c>
      <c r="J1469" s="24">
        <v>0</v>
      </c>
      <c r="K1469" s="12"/>
      <c r="L1469" s="14">
        <v>0</v>
      </c>
      <c r="M1469" s="14"/>
      <c r="N1469" s="21">
        <v>0</v>
      </c>
      <c r="O1469" s="14"/>
      <c r="P1469" s="21">
        <v>0</v>
      </c>
      <c r="Q1469" s="14"/>
      <c r="R1469" s="21">
        <v>0</v>
      </c>
      <c r="S1469" s="14"/>
      <c r="T1469" s="21">
        <v>0</v>
      </c>
      <c r="U1469" s="14"/>
      <c r="V1469" s="22">
        <v>0</v>
      </c>
      <c r="W1469" s="14"/>
      <c r="X1469" s="5" t="str">
        <f t="shared" si="22"/>
        <v>No</v>
      </c>
      <c r="Y1469" s="14"/>
      <c r="Z1469" s="5"/>
      <c r="AA1469" s="14"/>
      <c r="AB1469" s="5"/>
      <c r="AC1469" s="28"/>
      <c r="AD1469" s="5"/>
      <c r="AE1469" s="14"/>
      <c r="AF1469" s="5"/>
      <c r="AG1469" s="7"/>
    </row>
    <row r="1470" spans="1:33" s="54" customFormat="1">
      <c r="A1470" s="8" t="s">
        <v>2932</v>
      </c>
      <c r="B1470" s="8" t="s">
        <v>2846</v>
      </c>
      <c r="C1470" s="9" t="s">
        <v>124</v>
      </c>
      <c r="D1470" s="185" t="s">
        <v>2933</v>
      </c>
      <c r="E1470" s="188" t="s">
        <v>2934</v>
      </c>
      <c r="F1470" s="9" t="s">
        <v>83</v>
      </c>
      <c r="G1470" s="9" t="s">
        <v>147</v>
      </c>
      <c r="H1470" s="10">
        <v>0</v>
      </c>
      <c r="I1470" s="11">
        <v>7</v>
      </c>
      <c r="J1470" s="24">
        <v>0</v>
      </c>
      <c r="K1470" s="12"/>
      <c r="L1470" s="14">
        <v>0</v>
      </c>
      <c r="M1470" s="14"/>
      <c r="N1470" s="21">
        <v>0</v>
      </c>
      <c r="O1470" s="14"/>
      <c r="P1470" s="21">
        <v>0</v>
      </c>
      <c r="Q1470" s="14"/>
      <c r="R1470" s="21">
        <v>0</v>
      </c>
      <c r="S1470" s="14"/>
      <c r="T1470" s="21">
        <v>0</v>
      </c>
      <c r="U1470" s="14"/>
      <c r="V1470" s="22">
        <v>0</v>
      </c>
      <c r="W1470" s="14"/>
      <c r="X1470" s="5" t="str">
        <f t="shared" si="22"/>
        <v>No</v>
      </c>
      <c r="Y1470" s="14"/>
      <c r="Z1470" s="5"/>
      <c r="AA1470" s="14"/>
      <c r="AB1470" s="5"/>
      <c r="AC1470" s="28"/>
      <c r="AD1470" s="5"/>
      <c r="AE1470" s="14"/>
      <c r="AF1470" s="5"/>
      <c r="AG1470" s="7"/>
    </row>
    <row r="1471" spans="1:33" s="54" customFormat="1">
      <c r="A1471" s="8" t="s">
        <v>158</v>
      </c>
      <c r="B1471" s="8" t="s">
        <v>159</v>
      </c>
      <c r="C1471" s="9" t="s">
        <v>160</v>
      </c>
      <c r="D1471" s="185">
        <v>1112</v>
      </c>
      <c r="E1471" s="188">
        <v>10112</v>
      </c>
      <c r="F1471" s="9" t="s">
        <v>83</v>
      </c>
      <c r="G1471" s="9" t="s">
        <v>5756</v>
      </c>
      <c r="H1471" s="10">
        <v>203914</v>
      </c>
      <c r="I1471" s="11">
        <v>7</v>
      </c>
      <c r="J1471" s="24">
        <v>0</v>
      </c>
      <c r="K1471" s="12"/>
      <c r="L1471" s="14">
        <v>0</v>
      </c>
      <c r="M1471" s="14"/>
      <c r="N1471" s="21">
        <v>0</v>
      </c>
      <c r="O1471" s="14"/>
      <c r="P1471" s="21">
        <v>102073</v>
      </c>
      <c r="Q1471" s="14"/>
      <c r="R1471" s="21">
        <v>0</v>
      </c>
      <c r="S1471" s="14"/>
      <c r="T1471" s="21">
        <v>408283</v>
      </c>
      <c r="U1471" s="14"/>
      <c r="V1471" s="22">
        <v>510356</v>
      </c>
      <c r="W1471" s="14"/>
      <c r="X1471" s="5" t="str">
        <f t="shared" si="22"/>
        <v>No</v>
      </c>
      <c r="Y1471" s="14"/>
      <c r="Z1471" s="5"/>
      <c r="AA1471" s="14"/>
      <c r="AB1471" s="5"/>
      <c r="AC1471" s="28"/>
      <c r="AD1471" s="5"/>
      <c r="AE1471" s="14"/>
      <c r="AF1471" s="5"/>
      <c r="AG1471" s="7"/>
    </row>
    <row r="1472" spans="1:33" s="54" customFormat="1">
      <c r="A1472" s="8" t="s">
        <v>5951</v>
      </c>
      <c r="B1472" s="8" t="s">
        <v>4653</v>
      </c>
      <c r="C1472" s="9" t="s">
        <v>42</v>
      </c>
      <c r="D1472" s="185" t="s">
        <v>4654</v>
      </c>
      <c r="E1472" s="188" t="s">
        <v>4655</v>
      </c>
      <c r="F1472" s="9" t="s">
        <v>83</v>
      </c>
      <c r="G1472" s="9" t="s">
        <v>147</v>
      </c>
      <c r="H1472" s="10">
        <v>0</v>
      </c>
      <c r="I1472" s="11">
        <v>7</v>
      </c>
      <c r="J1472" s="24">
        <v>0</v>
      </c>
      <c r="K1472" s="12"/>
      <c r="L1472" s="14">
        <v>0</v>
      </c>
      <c r="M1472" s="14"/>
      <c r="N1472" s="21">
        <v>0</v>
      </c>
      <c r="O1472" s="14"/>
      <c r="P1472" s="21">
        <v>0</v>
      </c>
      <c r="Q1472" s="14"/>
      <c r="R1472" s="21">
        <v>0</v>
      </c>
      <c r="S1472" s="14"/>
      <c r="T1472" s="21">
        <v>0</v>
      </c>
      <c r="U1472" s="14"/>
      <c r="V1472" s="22">
        <v>0</v>
      </c>
      <c r="W1472" s="14"/>
      <c r="X1472" s="5" t="str">
        <f t="shared" si="22"/>
        <v>No</v>
      </c>
      <c r="Y1472" s="14"/>
      <c r="Z1472" s="5"/>
      <c r="AA1472" s="14"/>
      <c r="AB1472" s="5"/>
      <c r="AC1472" s="28"/>
      <c r="AD1472" s="5"/>
      <c r="AE1472" s="14"/>
      <c r="AF1472" s="5"/>
      <c r="AG1472" s="7"/>
    </row>
    <row r="1473" spans="1:33" s="54" customFormat="1">
      <c r="A1473" s="8" t="s">
        <v>3732</v>
      </c>
      <c r="B1473" s="8" t="s">
        <v>3733</v>
      </c>
      <c r="C1473" s="9" t="s">
        <v>278</v>
      </c>
      <c r="D1473" s="185" t="s">
        <v>3734</v>
      </c>
      <c r="E1473" s="188" t="s">
        <v>3735</v>
      </c>
      <c r="F1473" s="9" t="s">
        <v>83</v>
      </c>
      <c r="G1473" s="9" t="s">
        <v>147</v>
      </c>
      <c r="H1473" s="10">
        <v>0</v>
      </c>
      <c r="I1473" s="11">
        <v>7</v>
      </c>
      <c r="J1473" s="24">
        <v>0</v>
      </c>
      <c r="K1473" s="12"/>
      <c r="L1473" s="14">
        <v>0</v>
      </c>
      <c r="M1473" s="14"/>
      <c r="N1473" s="21">
        <v>0</v>
      </c>
      <c r="O1473" s="14"/>
      <c r="P1473" s="21">
        <v>0</v>
      </c>
      <c r="Q1473" s="14"/>
      <c r="R1473" s="21">
        <v>0</v>
      </c>
      <c r="S1473" s="14"/>
      <c r="T1473" s="21">
        <v>0</v>
      </c>
      <c r="U1473" s="14"/>
      <c r="V1473" s="22">
        <v>0</v>
      </c>
      <c r="W1473" s="14"/>
      <c r="X1473" s="5" t="str">
        <f t="shared" si="22"/>
        <v>No</v>
      </c>
      <c r="Y1473" s="14"/>
      <c r="Z1473" s="5"/>
      <c r="AA1473" s="14"/>
      <c r="AB1473" s="5"/>
      <c r="AC1473" s="28"/>
      <c r="AD1473" s="5"/>
      <c r="AE1473" s="14"/>
      <c r="AF1473" s="5"/>
      <c r="AG1473" s="7"/>
    </row>
    <row r="1474" spans="1:33" s="54" customFormat="1">
      <c r="A1474" s="8" t="s">
        <v>4505</v>
      </c>
      <c r="B1474" s="8" t="s">
        <v>6615</v>
      </c>
      <c r="C1474" s="9" t="s">
        <v>454</v>
      </c>
      <c r="D1474" s="185" t="s">
        <v>4506</v>
      </c>
      <c r="E1474" s="188" t="s">
        <v>4507</v>
      </c>
      <c r="F1474" s="9" t="s">
        <v>83</v>
      </c>
      <c r="G1474" s="9" t="s">
        <v>147</v>
      </c>
      <c r="H1474" s="10">
        <v>0</v>
      </c>
      <c r="I1474" s="11">
        <v>7</v>
      </c>
      <c r="J1474" s="24">
        <v>0</v>
      </c>
      <c r="K1474" s="12"/>
      <c r="L1474" s="14">
        <v>0</v>
      </c>
      <c r="M1474" s="14"/>
      <c r="N1474" s="21">
        <v>0</v>
      </c>
      <c r="O1474" s="14"/>
      <c r="P1474" s="21">
        <v>0</v>
      </c>
      <c r="Q1474" s="14"/>
      <c r="R1474" s="21">
        <v>0</v>
      </c>
      <c r="S1474" s="14"/>
      <c r="T1474" s="21">
        <v>0</v>
      </c>
      <c r="U1474" s="14"/>
      <c r="V1474" s="22">
        <v>0</v>
      </c>
      <c r="W1474" s="14"/>
      <c r="X1474" s="5" t="str">
        <f t="shared" si="22"/>
        <v>No</v>
      </c>
      <c r="Y1474" s="14"/>
      <c r="Z1474" s="5"/>
      <c r="AA1474" s="14"/>
      <c r="AB1474" s="5"/>
      <c r="AC1474" s="28"/>
      <c r="AD1474" s="5"/>
      <c r="AE1474" s="14"/>
      <c r="AF1474" s="5"/>
      <c r="AG1474" s="7"/>
    </row>
    <row r="1475" spans="1:33" s="54" customFormat="1">
      <c r="A1475" s="8" t="s">
        <v>2921</v>
      </c>
      <c r="B1475" s="8" t="s">
        <v>1876</v>
      </c>
      <c r="C1475" s="9" t="s">
        <v>124</v>
      </c>
      <c r="D1475" s="185" t="s">
        <v>2922</v>
      </c>
      <c r="E1475" s="188" t="s">
        <v>2923</v>
      </c>
      <c r="F1475" s="9" t="s">
        <v>1320</v>
      </c>
      <c r="G1475" s="9" t="s">
        <v>147</v>
      </c>
      <c r="H1475" s="10">
        <v>0</v>
      </c>
      <c r="I1475" s="11">
        <v>7</v>
      </c>
      <c r="J1475" s="24">
        <v>0</v>
      </c>
      <c r="K1475" s="12"/>
      <c r="L1475" s="14">
        <v>0</v>
      </c>
      <c r="M1475" s="14"/>
      <c r="N1475" s="21">
        <v>0</v>
      </c>
      <c r="O1475" s="14"/>
      <c r="P1475" s="21">
        <v>8238</v>
      </c>
      <c r="Q1475" s="14"/>
      <c r="R1475" s="21">
        <v>0</v>
      </c>
      <c r="S1475" s="14"/>
      <c r="T1475" s="21">
        <v>46680</v>
      </c>
      <c r="U1475" s="14"/>
      <c r="V1475" s="22">
        <v>54918</v>
      </c>
      <c r="W1475" s="14"/>
      <c r="X1475" s="5" t="str">
        <f t="shared" ref="X1475:X1538" si="23">IF(W1475&amp;U1475&amp;S1475&amp;Q1475&amp;O1475&amp;M1475&amp;K1475&lt;&gt;"","Yes","No")</f>
        <v>No</v>
      </c>
      <c r="Y1475" s="14"/>
      <c r="Z1475" s="5"/>
      <c r="AA1475" s="14"/>
      <c r="AB1475" s="5"/>
      <c r="AC1475" s="28"/>
      <c r="AD1475" s="5"/>
      <c r="AE1475" s="14"/>
      <c r="AF1475" s="5"/>
      <c r="AG1475" s="7"/>
    </row>
    <row r="1476" spans="1:33" s="54" customFormat="1">
      <c r="A1476" s="8" t="s">
        <v>3077</v>
      </c>
      <c r="B1476" s="8" t="s">
        <v>867</v>
      </c>
      <c r="C1476" s="9" t="s">
        <v>171</v>
      </c>
      <c r="D1476" s="185" t="s">
        <v>3078</v>
      </c>
      <c r="E1476" s="188" t="s">
        <v>3079</v>
      </c>
      <c r="F1476" s="9" t="s">
        <v>83</v>
      </c>
      <c r="G1476" s="9" t="s">
        <v>147</v>
      </c>
      <c r="H1476" s="10">
        <v>0</v>
      </c>
      <c r="I1476" s="11">
        <v>7</v>
      </c>
      <c r="J1476" s="24">
        <v>0</v>
      </c>
      <c r="K1476" s="12"/>
      <c r="L1476" s="14">
        <v>70148</v>
      </c>
      <c r="M1476" s="14"/>
      <c r="N1476" s="21">
        <v>0</v>
      </c>
      <c r="O1476" s="14"/>
      <c r="P1476" s="21">
        <v>0</v>
      </c>
      <c r="Q1476" s="14"/>
      <c r="R1476" s="21">
        <v>0</v>
      </c>
      <c r="S1476" s="14"/>
      <c r="T1476" s="21">
        <v>0</v>
      </c>
      <c r="U1476" s="14"/>
      <c r="V1476" s="22">
        <v>70148</v>
      </c>
      <c r="W1476" s="14"/>
      <c r="X1476" s="5" t="str">
        <f t="shared" si="23"/>
        <v>No</v>
      </c>
      <c r="Y1476" s="14"/>
      <c r="Z1476" s="5"/>
      <c r="AA1476" s="14"/>
      <c r="AB1476" s="5"/>
      <c r="AC1476" s="28"/>
      <c r="AD1476" s="5"/>
      <c r="AE1476" s="14"/>
      <c r="AF1476" s="5"/>
      <c r="AG1476" s="7"/>
    </row>
    <row r="1477" spans="1:33" s="54" customFormat="1">
      <c r="A1477" s="8" t="s">
        <v>1599</v>
      </c>
      <c r="B1477" s="8" t="s">
        <v>1600</v>
      </c>
      <c r="C1477" s="9" t="s">
        <v>178</v>
      </c>
      <c r="D1477" s="185" t="s">
        <v>1601</v>
      </c>
      <c r="E1477" s="188" t="s">
        <v>1602</v>
      </c>
      <c r="F1477" s="9" t="s">
        <v>83</v>
      </c>
      <c r="G1477" s="9" t="s">
        <v>147</v>
      </c>
      <c r="H1477" s="10">
        <v>0</v>
      </c>
      <c r="I1477" s="11">
        <v>7</v>
      </c>
      <c r="J1477" s="24">
        <v>0</v>
      </c>
      <c r="K1477" s="12"/>
      <c r="L1477" s="14">
        <v>0</v>
      </c>
      <c r="M1477" s="14"/>
      <c r="N1477" s="21">
        <v>0</v>
      </c>
      <c r="O1477" s="14"/>
      <c r="P1477" s="21">
        <v>0</v>
      </c>
      <c r="Q1477" s="14"/>
      <c r="R1477" s="21">
        <v>0</v>
      </c>
      <c r="S1477" s="14"/>
      <c r="T1477" s="21">
        <v>0</v>
      </c>
      <c r="U1477" s="14"/>
      <c r="V1477" s="22">
        <v>0</v>
      </c>
      <c r="W1477" s="14"/>
      <c r="X1477" s="5" t="str">
        <f t="shared" si="23"/>
        <v>No</v>
      </c>
      <c r="Y1477" s="14"/>
      <c r="Z1477" s="5"/>
      <c r="AA1477" s="14"/>
      <c r="AB1477" s="5"/>
      <c r="AC1477" s="28"/>
      <c r="AD1477" s="5"/>
      <c r="AE1477" s="14"/>
      <c r="AF1477" s="5"/>
      <c r="AG1477" s="7"/>
    </row>
    <row r="1478" spans="1:33" s="54" customFormat="1">
      <c r="A1478" s="8" t="s">
        <v>3818</v>
      </c>
      <c r="B1478" s="8" t="s">
        <v>3819</v>
      </c>
      <c r="C1478" s="9" t="s">
        <v>278</v>
      </c>
      <c r="D1478" s="185" t="s">
        <v>3820</v>
      </c>
      <c r="E1478" s="188" t="s">
        <v>3821</v>
      </c>
      <c r="F1478" s="9" t="s">
        <v>157</v>
      </c>
      <c r="G1478" s="9" t="s">
        <v>147</v>
      </c>
      <c r="H1478" s="10">
        <v>0</v>
      </c>
      <c r="I1478" s="11">
        <v>7</v>
      </c>
      <c r="J1478" s="24">
        <v>0</v>
      </c>
      <c r="K1478" s="12"/>
      <c r="L1478" s="14">
        <v>0</v>
      </c>
      <c r="M1478" s="14"/>
      <c r="N1478" s="21">
        <v>0</v>
      </c>
      <c r="O1478" s="14"/>
      <c r="P1478" s="21">
        <v>0</v>
      </c>
      <c r="Q1478" s="14"/>
      <c r="R1478" s="21">
        <v>0</v>
      </c>
      <c r="S1478" s="14"/>
      <c r="T1478" s="21">
        <v>0</v>
      </c>
      <c r="U1478" s="14"/>
      <c r="V1478" s="22">
        <v>0</v>
      </c>
      <c r="W1478" s="14"/>
      <c r="X1478" s="5" t="str">
        <f t="shared" si="23"/>
        <v>No</v>
      </c>
      <c r="Y1478" s="14"/>
      <c r="Z1478" s="5"/>
      <c r="AA1478" s="14"/>
      <c r="AB1478" s="5"/>
      <c r="AC1478" s="28"/>
      <c r="AD1478" s="5"/>
      <c r="AE1478" s="14"/>
      <c r="AF1478" s="5"/>
      <c r="AG1478" s="7"/>
    </row>
    <row r="1479" spans="1:33" s="54" customFormat="1">
      <c r="A1479" s="8" t="s">
        <v>2610</v>
      </c>
      <c r="B1479" s="8" t="s">
        <v>2587</v>
      </c>
      <c r="C1479" s="9" t="s">
        <v>466</v>
      </c>
      <c r="D1479" s="185" t="s">
        <v>2611</v>
      </c>
      <c r="E1479" s="188" t="s">
        <v>2612</v>
      </c>
      <c r="F1479" s="9" t="s">
        <v>83</v>
      </c>
      <c r="G1479" s="9" t="s">
        <v>147</v>
      </c>
      <c r="H1479" s="10">
        <v>0</v>
      </c>
      <c r="I1479" s="11">
        <v>7</v>
      </c>
      <c r="J1479" s="24">
        <v>0</v>
      </c>
      <c r="K1479" s="12"/>
      <c r="L1479" s="14">
        <v>0</v>
      </c>
      <c r="M1479" s="14"/>
      <c r="N1479" s="21">
        <v>0</v>
      </c>
      <c r="O1479" s="14"/>
      <c r="P1479" s="21">
        <v>3655</v>
      </c>
      <c r="Q1479" s="14"/>
      <c r="R1479" s="21">
        <v>0</v>
      </c>
      <c r="S1479" s="14"/>
      <c r="T1479" s="21">
        <v>32893</v>
      </c>
      <c r="U1479" s="14"/>
      <c r="V1479" s="22">
        <v>36548</v>
      </c>
      <c r="W1479" s="14"/>
      <c r="X1479" s="5" t="str">
        <f t="shared" si="23"/>
        <v>No</v>
      </c>
      <c r="Y1479" s="14"/>
      <c r="Z1479" s="5"/>
      <c r="AA1479" s="14"/>
      <c r="AB1479" s="5"/>
      <c r="AC1479" s="28"/>
      <c r="AD1479" s="5"/>
      <c r="AE1479" s="14"/>
      <c r="AF1479" s="5"/>
      <c r="AG1479" s="7"/>
    </row>
    <row r="1480" spans="1:33" s="54" customFormat="1">
      <c r="A1480" s="8" t="s">
        <v>2907</v>
      </c>
      <c r="B1480" s="8" t="s">
        <v>2864</v>
      </c>
      <c r="C1480" s="9" t="s">
        <v>124</v>
      </c>
      <c r="D1480" s="185" t="s">
        <v>2908</v>
      </c>
      <c r="E1480" s="188" t="s">
        <v>2909</v>
      </c>
      <c r="F1480" s="9" t="s">
        <v>83</v>
      </c>
      <c r="G1480" s="9" t="s">
        <v>147</v>
      </c>
      <c r="H1480" s="10">
        <v>0</v>
      </c>
      <c r="I1480" s="11">
        <v>7</v>
      </c>
      <c r="J1480" s="24">
        <v>0</v>
      </c>
      <c r="K1480" s="12"/>
      <c r="L1480" s="14">
        <v>0</v>
      </c>
      <c r="M1480" s="14"/>
      <c r="N1480" s="21">
        <v>0</v>
      </c>
      <c r="O1480" s="14"/>
      <c r="P1480" s="21">
        <v>0</v>
      </c>
      <c r="Q1480" s="14"/>
      <c r="R1480" s="21">
        <v>0</v>
      </c>
      <c r="S1480" s="14"/>
      <c r="T1480" s="21">
        <v>0</v>
      </c>
      <c r="U1480" s="14"/>
      <c r="V1480" s="22">
        <v>0</v>
      </c>
      <c r="W1480" s="14"/>
      <c r="X1480" s="5" t="str">
        <f t="shared" si="23"/>
        <v>No</v>
      </c>
      <c r="Y1480" s="14"/>
      <c r="Z1480" s="5"/>
      <c r="AA1480" s="14"/>
      <c r="AB1480" s="5"/>
      <c r="AC1480" s="28"/>
      <c r="AD1480" s="5"/>
      <c r="AE1480" s="14"/>
      <c r="AF1480" s="5"/>
      <c r="AG1480" s="7"/>
    </row>
    <row r="1481" spans="1:33" s="54" customFormat="1">
      <c r="A1481" s="8" t="s">
        <v>4231</v>
      </c>
      <c r="B1481" s="8" t="s">
        <v>1500</v>
      </c>
      <c r="C1481" s="9" t="s">
        <v>235</v>
      </c>
      <c r="D1481" s="185" t="s">
        <v>4232</v>
      </c>
      <c r="E1481" s="188" t="s">
        <v>4233</v>
      </c>
      <c r="F1481" s="9" t="s">
        <v>83</v>
      </c>
      <c r="G1481" s="9" t="s">
        <v>147</v>
      </c>
      <c r="H1481" s="10">
        <v>0</v>
      </c>
      <c r="I1481" s="11">
        <v>7</v>
      </c>
      <c r="J1481" s="24">
        <v>0</v>
      </c>
      <c r="K1481" s="12"/>
      <c r="L1481" s="14">
        <v>0</v>
      </c>
      <c r="M1481" s="14"/>
      <c r="N1481" s="21">
        <v>0</v>
      </c>
      <c r="O1481" s="14"/>
      <c r="P1481" s="21">
        <v>0</v>
      </c>
      <c r="Q1481" s="14"/>
      <c r="R1481" s="21">
        <v>0</v>
      </c>
      <c r="S1481" s="14"/>
      <c r="T1481" s="21">
        <v>0</v>
      </c>
      <c r="U1481" s="14"/>
      <c r="V1481" s="22">
        <v>0</v>
      </c>
      <c r="W1481" s="14"/>
      <c r="X1481" s="5" t="str">
        <f t="shared" si="23"/>
        <v>No</v>
      </c>
      <c r="Y1481" s="14"/>
      <c r="Z1481" s="5"/>
      <c r="AA1481" s="14"/>
      <c r="AB1481" s="5"/>
      <c r="AC1481" s="28"/>
      <c r="AD1481" s="5"/>
      <c r="AE1481" s="14"/>
      <c r="AF1481" s="5"/>
      <c r="AG1481" s="7"/>
    </row>
    <row r="1482" spans="1:33" s="54" customFormat="1">
      <c r="A1482" s="8" t="s">
        <v>5291</v>
      </c>
      <c r="B1482" s="8" t="s">
        <v>5292</v>
      </c>
      <c r="C1482" s="9" t="s">
        <v>39</v>
      </c>
      <c r="D1482" s="185">
        <v>9239</v>
      </c>
      <c r="E1482" s="188">
        <v>90239</v>
      </c>
      <c r="F1482" s="9" t="s">
        <v>83</v>
      </c>
      <c r="G1482" s="9" t="s">
        <v>5756</v>
      </c>
      <c r="H1482" s="10">
        <v>52745</v>
      </c>
      <c r="I1482" s="11">
        <v>7</v>
      </c>
      <c r="J1482" s="24">
        <v>0</v>
      </c>
      <c r="K1482" s="12"/>
      <c r="L1482" s="14">
        <v>0</v>
      </c>
      <c r="M1482" s="14"/>
      <c r="N1482" s="21">
        <v>0</v>
      </c>
      <c r="O1482" s="14"/>
      <c r="P1482" s="21">
        <v>0</v>
      </c>
      <c r="Q1482" s="14"/>
      <c r="R1482" s="21">
        <v>0</v>
      </c>
      <c r="S1482" s="14"/>
      <c r="T1482" s="21">
        <v>0</v>
      </c>
      <c r="U1482" s="14"/>
      <c r="V1482" s="22">
        <v>0</v>
      </c>
      <c r="W1482" s="14"/>
      <c r="X1482" s="5" t="str">
        <f t="shared" si="23"/>
        <v>No</v>
      </c>
      <c r="Y1482" s="14"/>
      <c r="Z1482" s="5"/>
      <c r="AA1482" s="14"/>
      <c r="AB1482" s="5"/>
      <c r="AC1482" s="28"/>
      <c r="AD1482" s="5"/>
      <c r="AE1482" s="14"/>
      <c r="AF1482" s="5"/>
      <c r="AG1482" s="7"/>
    </row>
    <row r="1483" spans="1:33" s="54" customFormat="1">
      <c r="A1483" s="8" t="s">
        <v>4840</v>
      </c>
      <c r="B1483" s="8" t="s">
        <v>173</v>
      </c>
      <c r="C1483" s="9" t="s">
        <v>87</v>
      </c>
      <c r="D1483" s="185" t="s">
        <v>4841</v>
      </c>
      <c r="E1483" s="188" t="s">
        <v>4842</v>
      </c>
      <c r="F1483" s="9" t="s">
        <v>157</v>
      </c>
      <c r="G1483" s="9" t="s">
        <v>147</v>
      </c>
      <c r="H1483" s="10">
        <v>0</v>
      </c>
      <c r="I1483" s="11">
        <v>7</v>
      </c>
      <c r="J1483" s="24">
        <v>0</v>
      </c>
      <c r="K1483" s="12"/>
      <c r="L1483" s="14">
        <v>13948</v>
      </c>
      <c r="M1483" s="14"/>
      <c r="N1483" s="21">
        <v>0</v>
      </c>
      <c r="O1483" s="14"/>
      <c r="P1483" s="21">
        <v>0</v>
      </c>
      <c r="Q1483" s="14"/>
      <c r="R1483" s="21">
        <v>0</v>
      </c>
      <c r="S1483" s="14"/>
      <c r="T1483" s="21">
        <v>55795</v>
      </c>
      <c r="U1483" s="14"/>
      <c r="V1483" s="22">
        <v>69743</v>
      </c>
      <c r="W1483" s="14"/>
      <c r="X1483" s="5" t="str">
        <f t="shared" si="23"/>
        <v>No</v>
      </c>
      <c r="Y1483" s="14"/>
      <c r="Z1483" s="5"/>
      <c r="AA1483" s="14"/>
      <c r="AB1483" s="5"/>
      <c r="AC1483" s="28"/>
      <c r="AD1483" s="5"/>
      <c r="AE1483" s="14"/>
      <c r="AF1483" s="5"/>
      <c r="AG1483" s="7"/>
    </row>
    <row r="1484" spans="1:33" s="54" customFormat="1">
      <c r="A1484" s="8" t="s">
        <v>208</v>
      </c>
      <c r="B1484" s="8" t="s">
        <v>209</v>
      </c>
      <c r="C1484" s="9" t="s">
        <v>210</v>
      </c>
      <c r="D1484" s="185">
        <v>4060</v>
      </c>
      <c r="E1484" s="188">
        <v>40060</v>
      </c>
      <c r="F1484" s="9" t="s">
        <v>83</v>
      </c>
      <c r="G1484" s="9" t="s">
        <v>5756</v>
      </c>
      <c r="H1484" s="10">
        <v>80358</v>
      </c>
      <c r="I1484" s="11">
        <v>7</v>
      </c>
      <c r="J1484" s="24">
        <v>0</v>
      </c>
      <c r="K1484" s="12"/>
      <c r="L1484" s="14">
        <v>0</v>
      </c>
      <c r="M1484" s="14"/>
      <c r="N1484" s="21">
        <v>0</v>
      </c>
      <c r="O1484" s="14"/>
      <c r="P1484" s="21">
        <v>77888</v>
      </c>
      <c r="Q1484" s="14"/>
      <c r="R1484" s="21">
        <v>0</v>
      </c>
      <c r="S1484" s="14"/>
      <c r="T1484" s="21">
        <v>258264</v>
      </c>
      <c r="U1484" s="14"/>
      <c r="V1484" s="22">
        <v>336152</v>
      </c>
      <c r="W1484" s="14"/>
      <c r="X1484" s="5" t="str">
        <f t="shared" si="23"/>
        <v>No</v>
      </c>
      <c r="Y1484" s="14"/>
      <c r="Z1484" s="5"/>
      <c r="AA1484" s="14"/>
      <c r="AB1484" s="5"/>
      <c r="AC1484" s="28"/>
      <c r="AD1484" s="5"/>
      <c r="AE1484" s="14"/>
      <c r="AF1484" s="5"/>
      <c r="AG1484" s="7"/>
    </row>
    <row r="1485" spans="1:33" s="54" customFormat="1">
      <c r="A1485" s="8" t="s">
        <v>1105</v>
      </c>
      <c r="B1485" s="8" t="s">
        <v>4224</v>
      </c>
      <c r="C1485" s="9" t="s">
        <v>235</v>
      </c>
      <c r="D1485" s="185" t="s">
        <v>4225</v>
      </c>
      <c r="E1485" s="188" t="s">
        <v>4226</v>
      </c>
      <c r="F1485" s="9" t="s">
        <v>83</v>
      </c>
      <c r="G1485" s="9" t="s">
        <v>147</v>
      </c>
      <c r="H1485" s="10">
        <v>0</v>
      </c>
      <c r="I1485" s="11">
        <v>7</v>
      </c>
      <c r="J1485" s="24">
        <v>0</v>
      </c>
      <c r="K1485" s="12"/>
      <c r="L1485" s="14">
        <v>0</v>
      </c>
      <c r="M1485" s="14"/>
      <c r="N1485" s="21">
        <v>0</v>
      </c>
      <c r="O1485" s="14"/>
      <c r="P1485" s="21">
        <v>1098</v>
      </c>
      <c r="Q1485" s="14"/>
      <c r="R1485" s="21">
        <v>1096</v>
      </c>
      <c r="S1485" s="14"/>
      <c r="T1485" s="21">
        <v>8774</v>
      </c>
      <c r="U1485" s="14"/>
      <c r="V1485" s="22">
        <v>10968</v>
      </c>
      <c r="W1485" s="14"/>
      <c r="X1485" s="5" t="str">
        <f t="shared" si="23"/>
        <v>No</v>
      </c>
      <c r="Y1485" s="14"/>
      <c r="Z1485" s="5"/>
      <c r="AA1485" s="14"/>
      <c r="AB1485" s="5"/>
      <c r="AC1485" s="28"/>
      <c r="AD1485" s="5"/>
      <c r="AE1485" s="14"/>
      <c r="AF1485" s="5"/>
      <c r="AG1485" s="7"/>
    </row>
    <row r="1486" spans="1:33" s="54" customFormat="1">
      <c r="A1486" s="8" t="s">
        <v>1332</v>
      </c>
      <c r="B1486" s="8" t="s">
        <v>1333</v>
      </c>
      <c r="C1486" s="9" t="s">
        <v>103</v>
      </c>
      <c r="D1486" s="185">
        <v>4198</v>
      </c>
      <c r="E1486" s="188">
        <v>40198</v>
      </c>
      <c r="F1486" s="9" t="s">
        <v>83</v>
      </c>
      <c r="G1486" s="9" t="s">
        <v>5756</v>
      </c>
      <c r="H1486" s="10">
        <v>2148346</v>
      </c>
      <c r="I1486" s="11">
        <v>7</v>
      </c>
      <c r="J1486" s="24">
        <v>0</v>
      </c>
      <c r="K1486" s="12"/>
      <c r="L1486" s="14">
        <v>0</v>
      </c>
      <c r="M1486" s="14"/>
      <c r="N1486" s="21">
        <v>0</v>
      </c>
      <c r="O1486" s="14"/>
      <c r="P1486" s="21">
        <v>22024</v>
      </c>
      <c r="Q1486" s="14"/>
      <c r="R1486" s="21">
        <v>0</v>
      </c>
      <c r="S1486" s="14"/>
      <c r="T1486" s="21">
        <v>40840</v>
      </c>
      <c r="U1486" s="14"/>
      <c r="V1486" s="22">
        <v>62864</v>
      </c>
      <c r="W1486" s="14"/>
      <c r="X1486" s="5" t="str">
        <f t="shared" si="23"/>
        <v>No</v>
      </c>
      <c r="Y1486" s="14"/>
      <c r="Z1486" s="5"/>
      <c r="AA1486" s="14"/>
      <c r="AB1486" s="5"/>
      <c r="AC1486" s="28"/>
      <c r="AD1486" s="5"/>
      <c r="AE1486" s="14"/>
      <c r="AF1486" s="5"/>
      <c r="AG1486" s="7"/>
    </row>
    <row r="1487" spans="1:33" s="54" customFormat="1">
      <c r="A1487" s="8" t="s">
        <v>2462</v>
      </c>
      <c r="B1487" s="8" t="s">
        <v>2463</v>
      </c>
      <c r="C1487" s="9" t="s">
        <v>46</v>
      </c>
      <c r="D1487" s="185" t="s">
        <v>2464</v>
      </c>
      <c r="E1487" s="188" t="s">
        <v>2465</v>
      </c>
      <c r="F1487" s="9" t="s">
        <v>88</v>
      </c>
      <c r="G1487" s="9" t="s">
        <v>147</v>
      </c>
      <c r="H1487" s="10">
        <v>0</v>
      </c>
      <c r="I1487" s="11">
        <v>7</v>
      </c>
      <c r="J1487" s="24">
        <v>0</v>
      </c>
      <c r="K1487" s="12"/>
      <c r="L1487" s="14">
        <v>0</v>
      </c>
      <c r="M1487" s="14"/>
      <c r="N1487" s="21">
        <v>0</v>
      </c>
      <c r="O1487" s="14"/>
      <c r="P1487" s="21">
        <v>60399</v>
      </c>
      <c r="Q1487" s="14"/>
      <c r="R1487" s="21">
        <v>0</v>
      </c>
      <c r="S1487" s="14"/>
      <c r="T1487" s="21">
        <v>241597</v>
      </c>
      <c r="U1487" s="14"/>
      <c r="V1487" s="22">
        <v>301996</v>
      </c>
      <c r="W1487" s="14"/>
      <c r="X1487" s="5" t="str">
        <f t="shared" si="23"/>
        <v>No</v>
      </c>
      <c r="Y1487" s="14"/>
      <c r="Z1487" s="5"/>
      <c r="AA1487" s="14"/>
      <c r="AB1487" s="5"/>
      <c r="AC1487" s="28"/>
      <c r="AD1487" s="5"/>
      <c r="AE1487" s="14"/>
      <c r="AF1487" s="5"/>
      <c r="AG1487" s="7"/>
    </row>
    <row r="1488" spans="1:33" s="54" customFormat="1">
      <c r="A1488" s="8" t="s">
        <v>3171</v>
      </c>
      <c r="B1488" s="8" t="s">
        <v>3172</v>
      </c>
      <c r="C1488" s="9" t="s">
        <v>50</v>
      </c>
      <c r="D1488" s="185" t="s">
        <v>3173</v>
      </c>
      <c r="E1488" s="188" t="s">
        <v>3174</v>
      </c>
      <c r="F1488" s="9" t="s">
        <v>83</v>
      </c>
      <c r="G1488" s="9" t="s">
        <v>147</v>
      </c>
      <c r="H1488" s="10">
        <v>0</v>
      </c>
      <c r="I1488" s="11">
        <v>7</v>
      </c>
      <c r="J1488" s="24">
        <v>0</v>
      </c>
      <c r="K1488" s="12"/>
      <c r="L1488" s="14">
        <v>0</v>
      </c>
      <c r="M1488" s="14"/>
      <c r="N1488" s="21">
        <v>0</v>
      </c>
      <c r="O1488" s="14"/>
      <c r="P1488" s="21">
        <v>0</v>
      </c>
      <c r="Q1488" s="14"/>
      <c r="R1488" s="21">
        <v>0</v>
      </c>
      <c r="S1488" s="14"/>
      <c r="T1488" s="21">
        <v>0</v>
      </c>
      <c r="U1488" s="14"/>
      <c r="V1488" s="22">
        <v>0</v>
      </c>
      <c r="W1488" s="14"/>
      <c r="X1488" s="5" t="str">
        <f t="shared" si="23"/>
        <v>No</v>
      </c>
      <c r="Y1488" s="14"/>
      <c r="Z1488" s="5"/>
      <c r="AA1488" s="14"/>
      <c r="AB1488" s="5"/>
      <c r="AC1488" s="28"/>
      <c r="AD1488" s="5"/>
      <c r="AE1488" s="14"/>
      <c r="AF1488" s="5"/>
      <c r="AG1488" s="7"/>
    </row>
    <row r="1489" spans="1:33" s="54" customFormat="1">
      <c r="A1489" s="8" t="s">
        <v>6015</v>
      </c>
      <c r="B1489" s="8" t="s">
        <v>6109</v>
      </c>
      <c r="C1489" s="9" t="s">
        <v>120</v>
      </c>
      <c r="D1489" s="185"/>
      <c r="E1489" s="188" t="s">
        <v>6016</v>
      </c>
      <c r="F1489" s="9" t="s">
        <v>83</v>
      </c>
      <c r="G1489" s="9" t="s">
        <v>147</v>
      </c>
      <c r="H1489" s="10">
        <v>0</v>
      </c>
      <c r="I1489" s="11">
        <v>7</v>
      </c>
      <c r="J1489" s="24">
        <v>0</v>
      </c>
      <c r="K1489" s="12"/>
      <c r="L1489" s="14">
        <v>0</v>
      </c>
      <c r="M1489" s="14"/>
      <c r="N1489" s="21">
        <v>0</v>
      </c>
      <c r="O1489" s="14"/>
      <c r="P1489" s="21">
        <v>0</v>
      </c>
      <c r="Q1489" s="14"/>
      <c r="R1489" s="21">
        <v>0</v>
      </c>
      <c r="S1489" s="14"/>
      <c r="T1489" s="21">
        <v>0</v>
      </c>
      <c r="U1489" s="14"/>
      <c r="V1489" s="22">
        <v>0</v>
      </c>
      <c r="W1489" s="14"/>
      <c r="X1489" s="5" t="str">
        <f t="shared" si="23"/>
        <v>No</v>
      </c>
      <c r="Y1489" s="14"/>
      <c r="Z1489" s="5"/>
      <c r="AA1489" s="14"/>
      <c r="AB1489" s="5"/>
      <c r="AC1489" s="28"/>
      <c r="AD1489" s="5"/>
      <c r="AE1489" s="14"/>
      <c r="AF1489" s="5"/>
      <c r="AG1489" s="7"/>
    </row>
    <row r="1490" spans="1:33" s="54" customFormat="1">
      <c r="A1490" s="8" t="s">
        <v>6237</v>
      </c>
      <c r="B1490" s="8" t="s">
        <v>6238</v>
      </c>
      <c r="C1490" s="9" t="s">
        <v>171</v>
      </c>
      <c r="D1490" s="185"/>
      <c r="E1490" s="188">
        <v>40251</v>
      </c>
      <c r="F1490" s="9" t="s">
        <v>83</v>
      </c>
      <c r="G1490" s="9" t="s">
        <v>5756</v>
      </c>
      <c r="H1490" s="10">
        <v>5502379</v>
      </c>
      <c r="I1490" s="11">
        <v>7</v>
      </c>
      <c r="J1490" s="24">
        <v>0</v>
      </c>
      <c r="K1490" s="12"/>
      <c r="L1490" s="14">
        <v>0</v>
      </c>
      <c r="M1490" s="14"/>
      <c r="N1490" s="21">
        <v>0</v>
      </c>
      <c r="O1490" s="14"/>
      <c r="P1490" s="21">
        <v>0</v>
      </c>
      <c r="Q1490" s="14"/>
      <c r="R1490" s="21">
        <v>0</v>
      </c>
      <c r="S1490" s="14"/>
      <c r="T1490" s="21">
        <v>0</v>
      </c>
      <c r="U1490" s="14"/>
      <c r="V1490" s="22">
        <v>0</v>
      </c>
      <c r="W1490" s="14"/>
      <c r="X1490" s="5" t="str">
        <f t="shared" si="23"/>
        <v>No</v>
      </c>
      <c r="Y1490" s="14"/>
      <c r="Z1490" s="5"/>
      <c r="AA1490" s="14"/>
      <c r="AB1490" s="5"/>
      <c r="AC1490" s="28"/>
      <c r="AD1490" s="5"/>
      <c r="AE1490" s="14"/>
      <c r="AF1490" s="5"/>
      <c r="AG1490" s="7"/>
    </row>
    <row r="1491" spans="1:33" s="54" customFormat="1">
      <c r="A1491" s="8" t="s">
        <v>266</v>
      </c>
      <c r="B1491" s="8" t="s">
        <v>267</v>
      </c>
      <c r="C1491" s="9" t="s">
        <v>150</v>
      </c>
      <c r="D1491" s="185" t="s">
        <v>268</v>
      </c>
      <c r="E1491" s="188">
        <v>60004</v>
      </c>
      <c r="F1491" s="9" t="s">
        <v>36</v>
      </c>
      <c r="G1491" s="9" t="s">
        <v>5756</v>
      </c>
      <c r="H1491" s="10">
        <v>0</v>
      </c>
      <c r="I1491" s="11">
        <v>7</v>
      </c>
      <c r="J1491" s="24">
        <v>0</v>
      </c>
      <c r="K1491" s="12"/>
      <c r="L1491" s="14">
        <v>0</v>
      </c>
      <c r="M1491" s="14"/>
      <c r="N1491" s="21">
        <v>0</v>
      </c>
      <c r="O1491" s="14"/>
      <c r="P1491" s="21">
        <v>0</v>
      </c>
      <c r="Q1491" s="14"/>
      <c r="R1491" s="21">
        <v>0</v>
      </c>
      <c r="S1491" s="14"/>
      <c r="T1491" s="21">
        <v>45884</v>
      </c>
      <c r="U1491" s="14"/>
      <c r="V1491" s="22">
        <v>45884</v>
      </c>
      <c r="W1491" s="14"/>
      <c r="X1491" s="5" t="str">
        <f t="shared" si="23"/>
        <v>No</v>
      </c>
      <c r="Y1491" s="14"/>
      <c r="Z1491" s="5"/>
      <c r="AA1491" s="14"/>
      <c r="AB1491" s="5"/>
      <c r="AC1491" s="28"/>
      <c r="AD1491" s="5"/>
      <c r="AE1491" s="14"/>
      <c r="AF1491" s="5"/>
      <c r="AG1491" s="7"/>
    </row>
    <row r="1492" spans="1:33" s="54" customFormat="1">
      <c r="A1492" s="8" t="s">
        <v>3572</v>
      </c>
      <c r="B1492" s="8" t="s">
        <v>3573</v>
      </c>
      <c r="C1492" s="9" t="s">
        <v>109</v>
      </c>
      <c r="D1492" s="185" t="s">
        <v>3574</v>
      </c>
      <c r="E1492" s="188" t="s">
        <v>3575</v>
      </c>
      <c r="F1492" s="9" t="s">
        <v>83</v>
      </c>
      <c r="G1492" s="9" t="s">
        <v>147</v>
      </c>
      <c r="H1492" s="10">
        <v>0</v>
      </c>
      <c r="I1492" s="11">
        <v>7</v>
      </c>
      <c r="J1492" s="24">
        <v>0</v>
      </c>
      <c r="K1492" s="12"/>
      <c r="L1492" s="14">
        <v>0</v>
      </c>
      <c r="M1492" s="14"/>
      <c r="N1492" s="21">
        <v>0</v>
      </c>
      <c r="O1492" s="14"/>
      <c r="P1492" s="21">
        <v>0</v>
      </c>
      <c r="Q1492" s="14"/>
      <c r="R1492" s="21">
        <v>0</v>
      </c>
      <c r="S1492" s="14"/>
      <c r="T1492" s="21">
        <v>0</v>
      </c>
      <c r="U1492" s="14"/>
      <c r="V1492" s="22">
        <v>0</v>
      </c>
      <c r="W1492" s="14"/>
      <c r="X1492" s="5" t="str">
        <f t="shared" si="23"/>
        <v>No</v>
      </c>
      <c r="Y1492" s="14"/>
      <c r="Z1492" s="5"/>
      <c r="AA1492" s="14"/>
      <c r="AB1492" s="5"/>
      <c r="AC1492" s="28"/>
      <c r="AD1492" s="5"/>
      <c r="AE1492" s="14"/>
      <c r="AF1492" s="5"/>
      <c r="AG1492" s="7"/>
    </row>
    <row r="1493" spans="1:33" s="54" customFormat="1">
      <c r="A1493" s="8" t="s">
        <v>1928</v>
      </c>
      <c r="B1493" s="8" t="s">
        <v>1929</v>
      </c>
      <c r="C1493" s="9" t="s">
        <v>34</v>
      </c>
      <c r="D1493" s="185" t="s">
        <v>1930</v>
      </c>
      <c r="E1493" s="188">
        <v>88158</v>
      </c>
      <c r="F1493" s="9" t="s">
        <v>36</v>
      </c>
      <c r="G1493" s="9" t="s">
        <v>5756</v>
      </c>
      <c r="H1493" s="10">
        <v>0</v>
      </c>
      <c r="I1493" s="11">
        <v>7</v>
      </c>
      <c r="J1493" s="24">
        <v>0</v>
      </c>
      <c r="K1493" s="12"/>
      <c r="L1493" s="14">
        <v>0</v>
      </c>
      <c r="M1493" s="14"/>
      <c r="N1493" s="21">
        <v>0</v>
      </c>
      <c r="O1493" s="14"/>
      <c r="P1493" s="21">
        <v>11533</v>
      </c>
      <c r="Q1493" s="14"/>
      <c r="R1493" s="21">
        <v>0</v>
      </c>
      <c r="S1493" s="14"/>
      <c r="T1493" s="21">
        <v>115338</v>
      </c>
      <c r="U1493" s="14"/>
      <c r="V1493" s="22">
        <v>126871</v>
      </c>
      <c r="W1493" s="14"/>
      <c r="X1493" s="5" t="str">
        <f t="shared" si="23"/>
        <v>No</v>
      </c>
      <c r="Y1493" s="14"/>
      <c r="Z1493" s="5"/>
      <c r="AA1493" s="14"/>
      <c r="AB1493" s="5"/>
      <c r="AC1493" s="28"/>
      <c r="AD1493" s="5"/>
      <c r="AE1493" s="14"/>
      <c r="AF1493" s="5"/>
      <c r="AG1493" s="7"/>
    </row>
    <row r="1494" spans="1:33" s="54" customFormat="1">
      <c r="A1494" s="8" t="s">
        <v>6243</v>
      </c>
      <c r="B1494" s="8" t="s">
        <v>6244</v>
      </c>
      <c r="C1494" s="9" t="s">
        <v>171</v>
      </c>
      <c r="D1494" s="185"/>
      <c r="E1494" s="188">
        <v>40254</v>
      </c>
      <c r="F1494" s="9" t="s">
        <v>83</v>
      </c>
      <c r="G1494" s="9" t="s">
        <v>5756</v>
      </c>
      <c r="H1494" s="10">
        <v>5502379</v>
      </c>
      <c r="I1494" s="11">
        <v>7</v>
      </c>
      <c r="J1494" s="24">
        <v>0</v>
      </c>
      <c r="K1494" s="12"/>
      <c r="L1494" s="14">
        <v>0</v>
      </c>
      <c r="M1494" s="14"/>
      <c r="N1494" s="21">
        <v>0</v>
      </c>
      <c r="O1494" s="14"/>
      <c r="P1494" s="21">
        <v>0</v>
      </c>
      <c r="Q1494" s="14"/>
      <c r="R1494" s="21">
        <v>0</v>
      </c>
      <c r="S1494" s="14"/>
      <c r="T1494" s="21">
        <v>0</v>
      </c>
      <c r="U1494" s="14"/>
      <c r="V1494" s="22">
        <v>0</v>
      </c>
      <c r="W1494" s="14"/>
      <c r="X1494" s="5" t="str">
        <f t="shared" si="23"/>
        <v>No</v>
      </c>
      <c r="Y1494" s="14"/>
      <c r="Z1494" s="5"/>
      <c r="AA1494" s="14"/>
      <c r="AB1494" s="5"/>
      <c r="AC1494" s="28"/>
      <c r="AD1494" s="5"/>
      <c r="AE1494" s="14"/>
      <c r="AF1494" s="5"/>
      <c r="AG1494" s="7"/>
    </row>
    <row r="1495" spans="1:33" s="54" customFormat="1">
      <c r="A1495" s="8" t="s">
        <v>4020</v>
      </c>
      <c r="B1495" s="8" t="s">
        <v>4021</v>
      </c>
      <c r="C1495" s="9" t="s">
        <v>39</v>
      </c>
      <c r="D1495" s="185" t="s">
        <v>4022</v>
      </c>
      <c r="E1495" s="188" t="s">
        <v>4023</v>
      </c>
      <c r="F1495" s="9" t="s">
        <v>83</v>
      </c>
      <c r="G1495" s="9" t="s">
        <v>147</v>
      </c>
      <c r="H1495" s="10">
        <v>0</v>
      </c>
      <c r="I1495" s="11">
        <v>7</v>
      </c>
      <c r="J1495" s="24">
        <v>0</v>
      </c>
      <c r="K1495" s="12"/>
      <c r="L1495" s="14">
        <v>0</v>
      </c>
      <c r="M1495" s="14"/>
      <c r="N1495" s="21">
        <v>0</v>
      </c>
      <c r="O1495" s="14"/>
      <c r="P1495" s="21">
        <v>14793</v>
      </c>
      <c r="Q1495" s="14"/>
      <c r="R1495" s="21">
        <v>0</v>
      </c>
      <c r="S1495" s="14"/>
      <c r="T1495" s="21">
        <v>133138</v>
      </c>
      <c r="U1495" s="14"/>
      <c r="V1495" s="22">
        <v>147931</v>
      </c>
      <c r="W1495" s="14"/>
      <c r="X1495" s="5" t="str">
        <f t="shared" si="23"/>
        <v>No</v>
      </c>
      <c r="Y1495" s="14"/>
      <c r="Z1495" s="5"/>
      <c r="AA1495" s="14"/>
      <c r="AB1495" s="5"/>
      <c r="AC1495" s="28"/>
      <c r="AD1495" s="5"/>
      <c r="AE1495" s="14"/>
      <c r="AF1495" s="5"/>
      <c r="AG1495" s="7"/>
    </row>
    <row r="1496" spans="1:33" s="54" customFormat="1">
      <c r="A1496" s="8" t="s">
        <v>6613</v>
      </c>
      <c r="B1496" s="8" t="s">
        <v>5340</v>
      </c>
      <c r="C1496" s="9" t="s">
        <v>58</v>
      </c>
      <c r="D1496" s="185" t="s">
        <v>5341</v>
      </c>
      <c r="E1496" s="188" t="s">
        <v>5342</v>
      </c>
      <c r="F1496" s="9" t="s">
        <v>88</v>
      </c>
      <c r="G1496" s="9" t="s">
        <v>147</v>
      </c>
      <c r="H1496" s="10">
        <v>0</v>
      </c>
      <c r="I1496" s="11">
        <v>7</v>
      </c>
      <c r="J1496" s="24">
        <v>0</v>
      </c>
      <c r="K1496" s="12"/>
      <c r="L1496" s="14">
        <v>0</v>
      </c>
      <c r="M1496" s="14"/>
      <c r="N1496" s="21">
        <v>0</v>
      </c>
      <c r="O1496" s="14"/>
      <c r="P1496" s="21">
        <v>14385</v>
      </c>
      <c r="Q1496" s="14"/>
      <c r="R1496" s="21">
        <v>0</v>
      </c>
      <c r="S1496" s="14"/>
      <c r="T1496" s="21">
        <v>57539</v>
      </c>
      <c r="U1496" s="14"/>
      <c r="V1496" s="22">
        <v>71924</v>
      </c>
      <c r="W1496" s="14"/>
      <c r="X1496" s="5" t="str">
        <f t="shared" si="23"/>
        <v>No</v>
      </c>
      <c r="Y1496" s="14"/>
      <c r="Z1496" s="5"/>
      <c r="AA1496" s="14"/>
      <c r="AB1496" s="5"/>
      <c r="AC1496" s="28"/>
      <c r="AD1496" s="5"/>
      <c r="AE1496" s="14"/>
      <c r="AF1496" s="5"/>
      <c r="AG1496" s="7"/>
    </row>
    <row r="1497" spans="1:33" s="54" customFormat="1">
      <c r="A1497" s="8" t="s">
        <v>3206</v>
      </c>
      <c r="B1497" s="8" t="s">
        <v>3207</v>
      </c>
      <c r="C1497" s="9" t="s">
        <v>50</v>
      </c>
      <c r="D1497" s="185" t="s">
        <v>3208</v>
      </c>
      <c r="E1497" s="188" t="s">
        <v>3209</v>
      </c>
      <c r="F1497" s="9" t="s">
        <v>83</v>
      </c>
      <c r="G1497" s="9" t="s">
        <v>147</v>
      </c>
      <c r="H1497" s="10">
        <v>0</v>
      </c>
      <c r="I1497" s="11">
        <v>7</v>
      </c>
      <c r="J1497" s="24">
        <v>0</v>
      </c>
      <c r="K1497" s="12"/>
      <c r="L1497" s="14">
        <v>0</v>
      </c>
      <c r="M1497" s="14"/>
      <c r="N1497" s="21">
        <v>0</v>
      </c>
      <c r="O1497" s="14"/>
      <c r="P1497" s="21">
        <v>0</v>
      </c>
      <c r="Q1497" s="14"/>
      <c r="R1497" s="21">
        <v>0</v>
      </c>
      <c r="S1497" s="14"/>
      <c r="T1497" s="21">
        <v>0</v>
      </c>
      <c r="U1497" s="14"/>
      <c r="V1497" s="22">
        <v>0</v>
      </c>
      <c r="W1497" s="14"/>
      <c r="X1497" s="5" t="str">
        <f t="shared" si="23"/>
        <v>No</v>
      </c>
      <c r="Y1497" s="14"/>
      <c r="Z1497" s="5"/>
      <c r="AA1497" s="14"/>
      <c r="AB1497" s="5"/>
      <c r="AC1497" s="28"/>
      <c r="AD1497" s="5"/>
      <c r="AE1497" s="14"/>
      <c r="AF1497" s="5"/>
      <c r="AG1497" s="7"/>
    </row>
    <row r="1498" spans="1:33" s="54" customFormat="1">
      <c r="A1498" s="8" t="s">
        <v>152</v>
      </c>
      <c r="B1498" s="8" t="s">
        <v>153</v>
      </c>
      <c r="C1498" s="9" t="s">
        <v>154</v>
      </c>
      <c r="D1498" s="185">
        <v>4156</v>
      </c>
      <c r="E1498" s="188">
        <v>40156</v>
      </c>
      <c r="F1498" s="9" t="s">
        <v>125</v>
      </c>
      <c r="G1498" s="9" t="s">
        <v>5756</v>
      </c>
      <c r="H1498" s="10">
        <v>386787</v>
      </c>
      <c r="I1498" s="11">
        <v>7</v>
      </c>
      <c r="J1498" s="24">
        <v>0</v>
      </c>
      <c r="K1498" s="12"/>
      <c r="L1498" s="14">
        <v>0</v>
      </c>
      <c r="M1498" s="14"/>
      <c r="N1498" s="21">
        <v>0</v>
      </c>
      <c r="O1498" s="14"/>
      <c r="P1498" s="21">
        <v>22915</v>
      </c>
      <c r="Q1498" s="14"/>
      <c r="R1498" s="21">
        <v>0</v>
      </c>
      <c r="S1498" s="14"/>
      <c r="T1498" s="21">
        <v>89665</v>
      </c>
      <c r="U1498" s="14"/>
      <c r="V1498" s="22">
        <v>112580</v>
      </c>
      <c r="W1498" s="14"/>
      <c r="X1498" s="5" t="str">
        <f t="shared" si="23"/>
        <v>No</v>
      </c>
      <c r="Y1498" s="14"/>
      <c r="Z1498" s="5"/>
      <c r="AA1498" s="14"/>
      <c r="AB1498" s="5"/>
      <c r="AC1498" s="28"/>
      <c r="AD1498" s="5"/>
      <c r="AE1498" s="14"/>
      <c r="AF1498" s="5"/>
      <c r="AG1498" s="7"/>
    </row>
    <row r="1499" spans="1:33" s="54" customFormat="1">
      <c r="A1499" s="8" t="s">
        <v>101</v>
      </c>
      <c r="B1499" s="8" t="s">
        <v>102</v>
      </c>
      <c r="C1499" s="9" t="s">
        <v>103</v>
      </c>
      <c r="D1499" s="185">
        <v>4160</v>
      </c>
      <c r="E1499" s="188">
        <v>40160</v>
      </c>
      <c r="F1499" s="9" t="s">
        <v>83</v>
      </c>
      <c r="G1499" s="9" t="s">
        <v>5756</v>
      </c>
      <c r="H1499" s="10">
        <v>139171</v>
      </c>
      <c r="I1499" s="11">
        <v>7</v>
      </c>
      <c r="J1499" s="24">
        <v>0</v>
      </c>
      <c r="K1499" s="12"/>
      <c r="L1499" s="14">
        <v>0</v>
      </c>
      <c r="M1499" s="14"/>
      <c r="N1499" s="21">
        <v>0</v>
      </c>
      <c r="O1499" s="14"/>
      <c r="P1499" s="21">
        <v>0</v>
      </c>
      <c r="Q1499" s="14"/>
      <c r="R1499" s="21">
        <v>0</v>
      </c>
      <c r="S1499" s="14"/>
      <c r="T1499" s="21">
        <v>0</v>
      </c>
      <c r="U1499" s="14"/>
      <c r="V1499" s="22">
        <v>0</v>
      </c>
      <c r="W1499" s="14"/>
      <c r="X1499" s="5" t="str">
        <f t="shared" si="23"/>
        <v>No</v>
      </c>
      <c r="Y1499" s="14"/>
      <c r="Z1499" s="5"/>
      <c r="AA1499" s="14"/>
      <c r="AB1499" s="5"/>
      <c r="AC1499" s="28"/>
      <c r="AD1499" s="5"/>
      <c r="AE1499" s="14"/>
      <c r="AF1499" s="5"/>
      <c r="AG1499" s="7"/>
    </row>
    <row r="1500" spans="1:33" s="54" customFormat="1">
      <c r="A1500" s="8" t="s">
        <v>5968</v>
      </c>
      <c r="B1500" s="8" t="s">
        <v>6094</v>
      </c>
      <c r="C1500" s="9" t="s">
        <v>171</v>
      </c>
      <c r="D1500" s="185"/>
      <c r="E1500" s="188">
        <v>40241</v>
      </c>
      <c r="F1500" s="9" t="s">
        <v>83</v>
      </c>
      <c r="G1500" s="9" t="s">
        <v>5756</v>
      </c>
      <c r="H1500" s="10">
        <v>5502379</v>
      </c>
      <c r="I1500" s="11">
        <v>7</v>
      </c>
      <c r="J1500" s="24">
        <v>0</v>
      </c>
      <c r="K1500" s="12"/>
      <c r="L1500" s="14">
        <v>0</v>
      </c>
      <c r="M1500" s="14"/>
      <c r="N1500" s="21">
        <v>0</v>
      </c>
      <c r="O1500" s="14"/>
      <c r="P1500" s="21">
        <v>0</v>
      </c>
      <c r="Q1500" s="14"/>
      <c r="R1500" s="21">
        <v>0</v>
      </c>
      <c r="S1500" s="14"/>
      <c r="T1500" s="21">
        <v>0</v>
      </c>
      <c r="U1500" s="14"/>
      <c r="V1500" s="22">
        <v>0</v>
      </c>
      <c r="W1500" s="14"/>
      <c r="X1500" s="5" t="str">
        <f t="shared" si="23"/>
        <v>No</v>
      </c>
      <c r="Y1500" s="14"/>
      <c r="Z1500" s="5"/>
      <c r="AA1500" s="14"/>
      <c r="AB1500" s="5"/>
      <c r="AC1500" s="28"/>
      <c r="AD1500" s="5"/>
      <c r="AE1500" s="14"/>
      <c r="AF1500" s="5"/>
      <c r="AG1500" s="7"/>
    </row>
    <row r="1501" spans="1:33" s="54" customFormat="1">
      <c r="A1501" s="8" t="s">
        <v>5363</v>
      </c>
      <c r="B1501" s="8" t="s">
        <v>5364</v>
      </c>
      <c r="C1501" s="9" t="s">
        <v>58</v>
      </c>
      <c r="D1501" s="185" t="s">
        <v>5365</v>
      </c>
      <c r="E1501" s="188" t="s">
        <v>5366</v>
      </c>
      <c r="F1501" s="9" t="s">
        <v>83</v>
      </c>
      <c r="G1501" s="9" t="s">
        <v>147</v>
      </c>
      <c r="H1501" s="10">
        <v>0</v>
      </c>
      <c r="I1501" s="11">
        <v>7</v>
      </c>
      <c r="J1501" s="24">
        <v>0</v>
      </c>
      <c r="K1501" s="12"/>
      <c r="L1501" s="14">
        <v>0</v>
      </c>
      <c r="M1501" s="14"/>
      <c r="N1501" s="21">
        <v>0</v>
      </c>
      <c r="O1501" s="14"/>
      <c r="P1501" s="21">
        <v>0</v>
      </c>
      <c r="Q1501" s="14"/>
      <c r="R1501" s="21">
        <v>0</v>
      </c>
      <c r="S1501" s="14"/>
      <c r="T1501" s="21">
        <v>0</v>
      </c>
      <c r="U1501" s="14"/>
      <c r="V1501" s="22">
        <v>0</v>
      </c>
      <c r="W1501" s="14"/>
      <c r="X1501" s="5" t="str">
        <f t="shared" si="23"/>
        <v>No</v>
      </c>
      <c r="Y1501" s="14"/>
      <c r="Z1501" s="5"/>
      <c r="AA1501" s="14"/>
      <c r="AB1501" s="5"/>
      <c r="AC1501" s="28"/>
      <c r="AD1501" s="5"/>
      <c r="AE1501" s="14"/>
      <c r="AF1501" s="5"/>
      <c r="AG1501" s="7"/>
    </row>
    <row r="1502" spans="1:33" s="54" customFormat="1">
      <c r="A1502" s="8" t="s">
        <v>2849</v>
      </c>
      <c r="B1502" s="8" t="s">
        <v>1115</v>
      </c>
      <c r="C1502" s="9" t="s">
        <v>124</v>
      </c>
      <c r="D1502" s="185" t="s">
        <v>2850</v>
      </c>
      <c r="E1502" s="188" t="s">
        <v>2851</v>
      </c>
      <c r="F1502" s="9" t="s">
        <v>1320</v>
      </c>
      <c r="G1502" s="9" t="s">
        <v>147</v>
      </c>
      <c r="H1502" s="10">
        <v>0</v>
      </c>
      <c r="I1502" s="11">
        <v>7</v>
      </c>
      <c r="J1502" s="24">
        <v>0</v>
      </c>
      <c r="K1502" s="12"/>
      <c r="L1502" s="14">
        <v>0</v>
      </c>
      <c r="M1502" s="14"/>
      <c r="N1502" s="21">
        <v>0</v>
      </c>
      <c r="O1502" s="14"/>
      <c r="P1502" s="21">
        <v>0</v>
      </c>
      <c r="Q1502" s="14"/>
      <c r="R1502" s="21">
        <v>0</v>
      </c>
      <c r="S1502" s="14"/>
      <c r="T1502" s="21">
        <v>0</v>
      </c>
      <c r="U1502" s="14"/>
      <c r="V1502" s="22">
        <v>0</v>
      </c>
      <c r="W1502" s="14"/>
      <c r="X1502" s="5" t="str">
        <f t="shared" si="23"/>
        <v>No</v>
      </c>
      <c r="Y1502" s="14"/>
      <c r="Z1502" s="5"/>
      <c r="AA1502" s="14"/>
      <c r="AB1502" s="5"/>
      <c r="AC1502" s="28"/>
      <c r="AD1502" s="5"/>
      <c r="AE1502" s="14"/>
      <c r="AF1502" s="5"/>
      <c r="AG1502" s="7"/>
    </row>
    <row r="1503" spans="1:33" s="54" customFormat="1">
      <c r="A1503" s="8" t="s">
        <v>4631</v>
      </c>
      <c r="B1503" s="8" t="s">
        <v>2093</v>
      </c>
      <c r="C1503" s="9" t="s">
        <v>42</v>
      </c>
      <c r="D1503" s="185" t="s">
        <v>4632</v>
      </c>
      <c r="E1503" s="188" t="s">
        <v>4633</v>
      </c>
      <c r="F1503" s="9" t="s">
        <v>88</v>
      </c>
      <c r="G1503" s="9" t="s">
        <v>147</v>
      </c>
      <c r="H1503" s="10">
        <v>0</v>
      </c>
      <c r="I1503" s="11">
        <v>7</v>
      </c>
      <c r="J1503" s="24">
        <v>0</v>
      </c>
      <c r="K1503" s="12"/>
      <c r="L1503" s="14">
        <v>0</v>
      </c>
      <c r="M1503" s="14"/>
      <c r="N1503" s="21">
        <v>0</v>
      </c>
      <c r="O1503" s="14"/>
      <c r="P1503" s="21">
        <v>0</v>
      </c>
      <c r="Q1503" s="14"/>
      <c r="R1503" s="21">
        <v>0</v>
      </c>
      <c r="S1503" s="14"/>
      <c r="T1503" s="21">
        <v>0</v>
      </c>
      <c r="U1503" s="14"/>
      <c r="V1503" s="22">
        <v>0</v>
      </c>
      <c r="W1503" s="14"/>
      <c r="X1503" s="5" t="str">
        <f t="shared" si="23"/>
        <v>No</v>
      </c>
      <c r="Y1503" s="14"/>
      <c r="Z1503" s="5"/>
      <c r="AA1503" s="14"/>
      <c r="AB1503" s="5"/>
      <c r="AC1503" s="28"/>
      <c r="AD1503" s="5"/>
      <c r="AE1503" s="14"/>
      <c r="AF1503" s="5"/>
      <c r="AG1503" s="7"/>
    </row>
    <row r="1504" spans="1:33" s="54" customFormat="1">
      <c r="A1504" s="8" t="s">
        <v>6241</v>
      </c>
      <c r="B1504" s="8" t="s">
        <v>6242</v>
      </c>
      <c r="C1504" s="9" t="s">
        <v>91</v>
      </c>
      <c r="D1504" s="185"/>
      <c r="E1504" s="188">
        <v>90260</v>
      </c>
      <c r="F1504" s="9" t="s">
        <v>83</v>
      </c>
      <c r="G1504" s="9" t="s">
        <v>5756</v>
      </c>
      <c r="H1504" s="10">
        <v>12150996</v>
      </c>
      <c r="I1504" s="11">
        <v>7</v>
      </c>
      <c r="J1504" s="24">
        <v>0</v>
      </c>
      <c r="K1504" s="12"/>
      <c r="L1504" s="14">
        <v>0</v>
      </c>
      <c r="M1504" s="14"/>
      <c r="N1504" s="21">
        <v>0</v>
      </c>
      <c r="O1504" s="14"/>
      <c r="P1504" s="21">
        <v>0</v>
      </c>
      <c r="Q1504" s="14"/>
      <c r="R1504" s="21">
        <v>0</v>
      </c>
      <c r="S1504" s="14"/>
      <c r="T1504" s="21">
        <v>0</v>
      </c>
      <c r="U1504" s="14"/>
      <c r="V1504" s="22">
        <v>0</v>
      </c>
      <c r="W1504" s="14"/>
      <c r="X1504" s="5" t="str">
        <f t="shared" si="23"/>
        <v>No</v>
      </c>
      <c r="Y1504" s="14"/>
      <c r="Z1504" s="5"/>
      <c r="AA1504" s="14"/>
      <c r="AB1504" s="5"/>
      <c r="AC1504" s="28"/>
      <c r="AD1504" s="5"/>
      <c r="AE1504" s="14"/>
      <c r="AF1504" s="5"/>
      <c r="AG1504" s="7"/>
    </row>
    <row r="1505" spans="1:33" s="54" customFormat="1">
      <c r="A1505" s="8" t="s">
        <v>4648</v>
      </c>
      <c r="B1505" s="8" t="s">
        <v>4634</v>
      </c>
      <c r="C1505" s="9" t="s">
        <v>42</v>
      </c>
      <c r="D1505" s="185" t="s">
        <v>4649</v>
      </c>
      <c r="E1505" s="188" t="s">
        <v>4650</v>
      </c>
      <c r="F1505" s="9" t="s">
        <v>83</v>
      </c>
      <c r="G1505" s="9" t="s">
        <v>147</v>
      </c>
      <c r="H1505" s="10">
        <v>0</v>
      </c>
      <c r="I1505" s="11">
        <v>7</v>
      </c>
      <c r="J1505" s="24">
        <v>0</v>
      </c>
      <c r="K1505" s="12"/>
      <c r="L1505" s="14">
        <v>0</v>
      </c>
      <c r="M1505" s="14"/>
      <c r="N1505" s="21">
        <v>0</v>
      </c>
      <c r="O1505" s="14"/>
      <c r="P1505" s="21">
        <v>0</v>
      </c>
      <c r="Q1505" s="14"/>
      <c r="R1505" s="21">
        <v>0</v>
      </c>
      <c r="S1505" s="14"/>
      <c r="T1505" s="21">
        <v>0</v>
      </c>
      <c r="U1505" s="14"/>
      <c r="V1505" s="22">
        <v>0</v>
      </c>
      <c r="W1505" s="14"/>
      <c r="X1505" s="5" t="str">
        <f t="shared" si="23"/>
        <v>No</v>
      </c>
      <c r="Y1505" s="14"/>
      <c r="Z1505" s="5"/>
      <c r="AA1505" s="14"/>
      <c r="AB1505" s="5"/>
      <c r="AC1505" s="28"/>
      <c r="AD1505" s="5"/>
      <c r="AE1505" s="14"/>
      <c r="AF1505" s="5"/>
      <c r="AG1505" s="7"/>
    </row>
    <row r="1506" spans="1:33" s="54" customFormat="1">
      <c r="A1506" s="8" t="s">
        <v>4742</v>
      </c>
      <c r="B1506" s="8" t="s">
        <v>4730</v>
      </c>
      <c r="C1506" s="9" t="s">
        <v>79</v>
      </c>
      <c r="D1506" s="185" t="s">
        <v>4743</v>
      </c>
      <c r="E1506" s="188" t="s">
        <v>4744</v>
      </c>
      <c r="F1506" s="9" t="s">
        <v>157</v>
      </c>
      <c r="G1506" s="9" t="s">
        <v>147</v>
      </c>
      <c r="H1506" s="10">
        <v>0</v>
      </c>
      <c r="I1506" s="11">
        <v>7</v>
      </c>
      <c r="J1506" s="24">
        <v>0</v>
      </c>
      <c r="K1506" s="12"/>
      <c r="L1506" s="14">
        <v>0</v>
      </c>
      <c r="M1506" s="14"/>
      <c r="N1506" s="21">
        <v>0</v>
      </c>
      <c r="O1506" s="14"/>
      <c r="P1506" s="21">
        <v>0</v>
      </c>
      <c r="Q1506" s="14"/>
      <c r="R1506" s="21">
        <v>0</v>
      </c>
      <c r="S1506" s="14"/>
      <c r="T1506" s="21">
        <v>0</v>
      </c>
      <c r="U1506" s="14"/>
      <c r="V1506" s="22">
        <v>0</v>
      </c>
      <c r="W1506" s="14"/>
      <c r="X1506" s="5" t="str">
        <f t="shared" si="23"/>
        <v>No</v>
      </c>
      <c r="Y1506" s="14"/>
      <c r="Z1506" s="5"/>
      <c r="AA1506" s="14"/>
      <c r="AB1506" s="5"/>
      <c r="AC1506" s="28"/>
      <c r="AD1506" s="5"/>
      <c r="AE1506" s="14"/>
      <c r="AF1506" s="5"/>
      <c r="AG1506" s="7"/>
    </row>
    <row r="1507" spans="1:33" s="54" customFormat="1">
      <c r="A1507" s="8" t="s">
        <v>4259</v>
      </c>
      <c r="B1507" s="8" t="s">
        <v>1876</v>
      </c>
      <c r="C1507" s="9" t="s">
        <v>235</v>
      </c>
      <c r="D1507" s="185" t="s">
        <v>4260</v>
      </c>
      <c r="E1507" s="188" t="s">
        <v>4261</v>
      </c>
      <c r="F1507" s="9" t="s">
        <v>83</v>
      </c>
      <c r="G1507" s="9" t="s">
        <v>147</v>
      </c>
      <c r="H1507" s="10">
        <v>0</v>
      </c>
      <c r="I1507" s="11">
        <v>7</v>
      </c>
      <c r="J1507" s="24">
        <v>0</v>
      </c>
      <c r="K1507" s="12"/>
      <c r="L1507" s="14">
        <v>0</v>
      </c>
      <c r="M1507" s="14"/>
      <c r="N1507" s="21">
        <v>0</v>
      </c>
      <c r="O1507" s="14"/>
      <c r="P1507" s="21">
        <v>13092</v>
      </c>
      <c r="Q1507" s="14"/>
      <c r="R1507" s="21">
        <v>13091</v>
      </c>
      <c r="S1507" s="14"/>
      <c r="T1507" s="21">
        <v>104728</v>
      </c>
      <c r="U1507" s="14"/>
      <c r="V1507" s="22">
        <v>130911</v>
      </c>
      <c r="W1507" s="14"/>
      <c r="X1507" s="5" t="str">
        <f t="shared" si="23"/>
        <v>No</v>
      </c>
      <c r="Y1507" s="14"/>
      <c r="Z1507" s="5"/>
      <c r="AA1507" s="14"/>
      <c r="AB1507" s="5"/>
      <c r="AC1507" s="28"/>
      <c r="AD1507" s="5"/>
      <c r="AE1507" s="14"/>
      <c r="AF1507" s="5"/>
      <c r="AG1507" s="7"/>
    </row>
    <row r="1508" spans="1:33" s="54" customFormat="1">
      <c r="A1508" s="8" t="s">
        <v>2265</v>
      </c>
      <c r="B1508" s="8" t="s">
        <v>2266</v>
      </c>
      <c r="C1508" s="9" t="s">
        <v>275</v>
      </c>
      <c r="D1508" s="185" t="s">
        <v>2267</v>
      </c>
      <c r="E1508" s="188" t="s">
        <v>2268</v>
      </c>
      <c r="F1508" s="9" t="s">
        <v>157</v>
      </c>
      <c r="G1508" s="9" t="s">
        <v>147</v>
      </c>
      <c r="H1508" s="10">
        <v>0</v>
      </c>
      <c r="I1508" s="11">
        <v>7</v>
      </c>
      <c r="J1508" s="24">
        <v>0</v>
      </c>
      <c r="K1508" s="12"/>
      <c r="L1508" s="14">
        <v>0</v>
      </c>
      <c r="M1508" s="14"/>
      <c r="N1508" s="21">
        <v>0</v>
      </c>
      <c r="O1508" s="14"/>
      <c r="P1508" s="21">
        <v>7247</v>
      </c>
      <c r="Q1508" s="14"/>
      <c r="R1508" s="21">
        <v>7247</v>
      </c>
      <c r="S1508" s="14"/>
      <c r="T1508" s="21">
        <v>57968</v>
      </c>
      <c r="U1508" s="14"/>
      <c r="V1508" s="22">
        <v>72462</v>
      </c>
      <c r="W1508" s="14"/>
      <c r="X1508" s="5" t="str">
        <f t="shared" si="23"/>
        <v>No</v>
      </c>
      <c r="Y1508" s="14"/>
      <c r="Z1508" s="5"/>
      <c r="AA1508" s="14"/>
      <c r="AB1508" s="5"/>
      <c r="AC1508" s="28"/>
      <c r="AD1508" s="5"/>
      <c r="AE1508" s="14"/>
      <c r="AF1508" s="5"/>
      <c r="AG1508" s="7"/>
    </row>
    <row r="1509" spans="1:33" s="54" customFormat="1">
      <c r="A1509" s="8" t="s">
        <v>6617</v>
      </c>
      <c r="B1509" s="8" t="s">
        <v>2412</v>
      </c>
      <c r="C1509" s="9" t="s">
        <v>46</v>
      </c>
      <c r="D1509" s="185"/>
      <c r="E1509" s="188" t="s">
        <v>6618</v>
      </c>
      <c r="F1509" s="9" t="s">
        <v>88</v>
      </c>
      <c r="G1509" s="9" t="s">
        <v>147</v>
      </c>
      <c r="H1509" s="10">
        <v>0</v>
      </c>
      <c r="I1509" s="11">
        <v>7</v>
      </c>
      <c r="J1509" s="24">
        <v>0</v>
      </c>
      <c r="K1509" s="12"/>
      <c r="L1509" s="14">
        <v>0</v>
      </c>
      <c r="M1509" s="14"/>
      <c r="N1509" s="21">
        <v>0</v>
      </c>
      <c r="O1509" s="14"/>
      <c r="P1509" s="21">
        <v>0</v>
      </c>
      <c r="Q1509" s="14"/>
      <c r="R1509" s="21">
        <v>0</v>
      </c>
      <c r="S1509" s="14"/>
      <c r="T1509" s="21">
        <v>0</v>
      </c>
      <c r="U1509" s="14"/>
      <c r="V1509" s="22">
        <v>0</v>
      </c>
      <c r="W1509" s="14"/>
      <c r="X1509" s="5" t="str">
        <f t="shared" si="23"/>
        <v>No</v>
      </c>
      <c r="Y1509" s="14"/>
      <c r="Z1509" s="5"/>
      <c r="AA1509" s="14"/>
      <c r="AB1509" s="5"/>
      <c r="AC1509" s="28"/>
      <c r="AD1509" s="5"/>
      <c r="AE1509" s="14"/>
      <c r="AF1509" s="5"/>
      <c r="AG1509" s="7"/>
    </row>
    <row r="1510" spans="1:33" s="54" customFormat="1">
      <c r="A1510" s="8" t="s">
        <v>4862</v>
      </c>
      <c r="B1510" s="8" t="s">
        <v>4863</v>
      </c>
      <c r="C1510" s="9" t="s">
        <v>87</v>
      </c>
      <c r="D1510" s="185" t="s">
        <v>4864</v>
      </c>
      <c r="E1510" s="188" t="s">
        <v>4865</v>
      </c>
      <c r="F1510" s="9" t="s">
        <v>157</v>
      </c>
      <c r="G1510" s="9" t="s">
        <v>147</v>
      </c>
      <c r="H1510" s="10">
        <v>0</v>
      </c>
      <c r="I1510" s="11">
        <v>7</v>
      </c>
      <c r="J1510" s="24">
        <v>0</v>
      </c>
      <c r="K1510" s="12"/>
      <c r="L1510" s="14">
        <v>0</v>
      </c>
      <c r="M1510" s="14"/>
      <c r="N1510" s="21">
        <v>0</v>
      </c>
      <c r="O1510" s="14"/>
      <c r="P1510" s="21">
        <v>0</v>
      </c>
      <c r="Q1510" s="14"/>
      <c r="R1510" s="21">
        <v>0</v>
      </c>
      <c r="S1510" s="14"/>
      <c r="T1510" s="21">
        <v>0</v>
      </c>
      <c r="U1510" s="14"/>
      <c r="V1510" s="22">
        <v>0</v>
      </c>
      <c r="W1510" s="14"/>
      <c r="X1510" s="5" t="str">
        <f t="shared" si="23"/>
        <v>No</v>
      </c>
      <c r="Y1510" s="14"/>
      <c r="Z1510" s="5"/>
      <c r="AA1510" s="14"/>
      <c r="AB1510" s="5"/>
      <c r="AC1510" s="28"/>
      <c r="AD1510" s="5"/>
      <c r="AE1510" s="14"/>
      <c r="AF1510" s="5"/>
      <c r="AG1510" s="7"/>
    </row>
    <row r="1511" spans="1:33" s="54" customFormat="1">
      <c r="A1511" s="8" t="s">
        <v>830</v>
      </c>
      <c r="B1511" s="8" t="s">
        <v>763</v>
      </c>
      <c r="C1511" s="9" t="s">
        <v>129</v>
      </c>
      <c r="D1511" s="185" t="s">
        <v>831</v>
      </c>
      <c r="E1511" s="188" t="s">
        <v>832</v>
      </c>
      <c r="F1511" s="9" t="s">
        <v>83</v>
      </c>
      <c r="G1511" s="9" t="s">
        <v>147</v>
      </c>
      <c r="H1511" s="10">
        <v>0</v>
      </c>
      <c r="I1511" s="11">
        <v>7</v>
      </c>
      <c r="J1511" s="24">
        <v>0</v>
      </c>
      <c r="K1511" s="12"/>
      <c r="L1511" s="14">
        <v>0</v>
      </c>
      <c r="M1511" s="14"/>
      <c r="N1511" s="21">
        <v>0</v>
      </c>
      <c r="O1511" s="14"/>
      <c r="P1511" s="21">
        <v>4925</v>
      </c>
      <c r="Q1511" s="14"/>
      <c r="R1511" s="21">
        <v>5205</v>
      </c>
      <c r="S1511" s="14"/>
      <c r="T1511" s="21">
        <v>41639</v>
      </c>
      <c r="U1511" s="14"/>
      <c r="V1511" s="22">
        <v>51769</v>
      </c>
      <c r="W1511" s="14"/>
      <c r="X1511" s="5" t="str">
        <f t="shared" si="23"/>
        <v>No</v>
      </c>
      <c r="Y1511" s="14"/>
      <c r="Z1511" s="5"/>
      <c r="AA1511" s="14"/>
      <c r="AB1511" s="5"/>
      <c r="AC1511" s="28"/>
      <c r="AD1511" s="5"/>
      <c r="AE1511" s="14"/>
      <c r="AF1511" s="5"/>
      <c r="AG1511" s="7"/>
    </row>
    <row r="1512" spans="1:33" s="54" customFormat="1">
      <c r="A1512" s="8" t="s">
        <v>1324</v>
      </c>
      <c r="B1512" s="8" t="s">
        <v>6465</v>
      </c>
      <c r="C1512" s="9" t="s">
        <v>141</v>
      </c>
      <c r="D1512" s="185" t="s">
        <v>1325</v>
      </c>
      <c r="E1512" s="188" t="s">
        <v>1326</v>
      </c>
      <c r="F1512" s="9" t="s">
        <v>83</v>
      </c>
      <c r="G1512" s="9" t="s">
        <v>147</v>
      </c>
      <c r="H1512" s="10">
        <v>0</v>
      </c>
      <c r="I1512" s="11">
        <v>7</v>
      </c>
      <c r="J1512" s="24">
        <v>0</v>
      </c>
      <c r="K1512" s="12"/>
      <c r="L1512" s="14">
        <v>0</v>
      </c>
      <c r="M1512" s="14"/>
      <c r="N1512" s="21">
        <v>0</v>
      </c>
      <c r="O1512" s="14"/>
      <c r="P1512" s="21">
        <v>5087</v>
      </c>
      <c r="Q1512" s="14"/>
      <c r="R1512" s="21">
        <v>20347</v>
      </c>
      <c r="S1512" s="14"/>
      <c r="T1512" s="21">
        <v>101736</v>
      </c>
      <c r="U1512" s="14"/>
      <c r="V1512" s="22">
        <v>127170</v>
      </c>
      <c r="W1512" s="14"/>
      <c r="X1512" s="5" t="str">
        <f t="shared" si="23"/>
        <v>No</v>
      </c>
      <c r="Y1512" s="14"/>
      <c r="Z1512" s="5"/>
      <c r="AA1512" s="14"/>
      <c r="AB1512" s="5"/>
      <c r="AC1512" s="28"/>
      <c r="AD1512" s="5"/>
      <c r="AE1512" s="14"/>
      <c r="AF1512" s="5"/>
      <c r="AG1512" s="7"/>
    </row>
    <row r="1513" spans="1:33" s="54" customFormat="1">
      <c r="A1513" s="8" t="s">
        <v>5953</v>
      </c>
      <c r="B1513" s="8" t="s">
        <v>6119</v>
      </c>
      <c r="C1513" s="9" t="s">
        <v>42</v>
      </c>
      <c r="D1513" s="185" t="s">
        <v>4664</v>
      </c>
      <c r="E1513" s="188" t="s">
        <v>4665</v>
      </c>
      <c r="F1513" s="9" t="s">
        <v>83</v>
      </c>
      <c r="G1513" s="9" t="s">
        <v>147</v>
      </c>
      <c r="H1513" s="10">
        <v>0</v>
      </c>
      <c r="I1513" s="11">
        <v>7</v>
      </c>
      <c r="J1513" s="24">
        <v>0</v>
      </c>
      <c r="K1513" s="12"/>
      <c r="L1513" s="14">
        <v>0</v>
      </c>
      <c r="M1513" s="14"/>
      <c r="N1513" s="21">
        <v>0</v>
      </c>
      <c r="O1513" s="14"/>
      <c r="P1513" s="21">
        <v>0</v>
      </c>
      <c r="Q1513" s="14"/>
      <c r="R1513" s="21">
        <v>0</v>
      </c>
      <c r="S1513" s="14"/>
      <c r="T1513" s="21">
        <v>0</v>
      </c>
      <c r="U1513" s="14"/>
      <c r="V1513" s="22">
        <v>0</v>
      </c>
      <c r="W1513" s="14"/>
      <c r="X1513" s="5" t="str">
        <f t="shared" si="23"/>
        <v>No</v>
      </c>
      <c r="Y1513" s="14"/>
      <c r="Z1513" s="5"/>
      <c r="AA1513" s="14"/>
      <c r="AB1513" s="5"/>
      <c r="AC1513" s="28"/>
      <c r="AD1513" s="5"/>
      <c r="AE1513" s="14"/>
      <c r="AF1513" s="5"/>
      <c r="AG1513" s="7"/>
    </row>
    <row r="1514" spans="1:33" s="54" customFormat="1">
      <c r="A1514" s="8" t="s">
        <v>4518</v>
      </c>
      <c r="B1514" s="8" t="s">
        <v>4519</v>
      </c>
      <c r="C1514" s="9" t="s">
        <v>454</v>
      </c>
      <c r="D1514" s="185" t="s">
        <v>4520</v>
      </c>
      <c r="E1514" s="188" t="s">
        <v>4521</v>
      </c>
      <c r="F1514" s="9" t="s">
        <v>83</v>
      </c>
      <c r="G1514" s="9" t="s">
        <v>147</v>
      </c>
      <c r="H1514" s="10">
        <v>0</v>
      </c>
      <c r="I1514" s="11">
        <v>7</v>
      </c>
      <c r="J1514" s="24">
        <v>0</v>
      </c>
      <c r="K1514" s="12"/>
      <c r="L1514" s="14">
        <v>0</v>
      </c>
      <c r="M1514" s="14"/>
      <c r="N1514" s="21">
        <v>0</v>
      </c>
      <c r="O1514" s="14"/>
      <c r="P1514" s="21">
        <v>13136</v>
      </c>
      <c r="Q1514" s="14"/>
      <c r="R1514" s="21">
        <v>52542</v>
      </c>
      <c r="S1514" s="14"/>
      <c r="T1514" s="21">
        <v>0</v>
      </c>
      <c r="U1514" s="14"/>
      <c r="V1514" s="22">
        <v>65678</v>
      </c>
      <c r="W1514" s="14"/>
      <c r="X1514" s="5" t="str">
        <f t="shared" si="23"/>
        <v>No</v>
      </c>
      <c r="Y1514" s="14"/>
      <c r="Z1514" s="5"/>
      <c r="AA1514" s="14"/>
      <c r="AB1514" s="5"/>
      <c r="AC1514" s="28"/>
      <c r="AD1514" s="5"/>
      <c r="AE1514" s="14"/>
      <c r="AF1514" s="5"/>
      <c r="AG1514" s="7"/>
    </row>
    <row r="1515" spans="1:33" s="54" customFormat="1">
      <c r="A1515" s="8" t="s">
        <v>5835</v>
      </c>
      <c r="B1515" s="8" t="s">
        <v>3512</v>
      </c>
      <c r="C1515" s="9" t="s">
        <v>580</v>
      </c>
      <c r="D1515" s="185" t="s">
        <v>3513</v>
      </c>
      <c r="E1515" s="188" t="s">
        <v>3514</v>
      </c>
      <c r="F1515" s="9" t="s">
        <v>157</v>
      </c>
      <c r="G1515" s="9" t="s">
        <v>147</v>
      </c>
      <c r="H1515" s="10">
        <v>0</v>
      </c>
      <c r="I1515" s="11">
        <v>7</v>
      </c>
      <c r="J1515" s="24">
        <v>0</v>
      </c>
      <c r="K1515" s="12"/>
      <c r="L1515" s="14">
        <v>0</v>
      </c>
      <c r="M1515" s="14"/>
      <c r="N1515" s="21">
        <v>0</v>
      </c>
      <c r="O1515" s="14"/>
      <c r="P1515" s="21">
        <v>0</v>
      </c>
      <c r="Q1515" s="14"/>
      <c r="R1515" s="21">
        <v>0</v>
      </c>
      <c r="S1515" s="14"/>
      <c r="T1515" s="21">
        <v>0</v>
      </c>
      <c r="U1515" s="14"/>
      <c r="V1515" s="22">
        <v>0</v>
      </c>
      <c r="W1515" s="14"/>
      <c r="X1515" s="5" t="str">
        <f t="shared" si="23"/>
        <v>No</v>
      </c>
      <c r="Y1515" s="14"/>
      <c r="Z1515" s="5"/>
      <c r="AA1515" s="14"/>
      <c r="AB1515" s="5"/>
      <c r="AC1515" s="28"/>
      <c r="AD1515" s="5"/>
      <c r="AE1515" s="14"/>
      <c r="AF1515" s="5"/>
      <c r="AG1515" s="7"/>
    </row>
    <row r="1516" spans="1:33" s="54" customFormat="1">
      <c r="A1516" s="8" t="s">
        <v>5664</v>
      </c>
      <c r="B1516" s="8" t="s">
        <v>6619</v>
      </c>
      <c r="C1516" s="9" t="s">
        <v>254</v>
      </c>
      <c r="D1516" s="185" t="s">
        <v>5665</v>
      </c>
      <c r="E1516" s="188" t="s">
        <v>5666</v>
      </c>
      <c r="F1516" s="9" t="s">
        <v>83</v>
      </c>
      <c r="G1516" s="9" t="s">
        <v>147</v>
      </c>
      <c r="H1516" s="10">
        <v>0</v>
      </c>
      <c r="I1516" s="11">
        <v>7</v>
      </c>
      <c r="J1516" s="24">
        <v>0</v>
      </c>
      <c r="K1516" s="12"/>
      <c r="L1516" s="14">
        <v>0</v>
      </c>
      <c r="M1516" s="14"/>
      <c r="N1516" s="21">
        <v>0</v>
      </c>
      <c r="O1516" s="14"/>
      <c r="P1516" s="21">
        <v>5345</v>
      </c>
      <c r="Q1516" s="14"/>
      <c r="R1516" s="21">
        <v>0</v>
      </c>
      <c r="S1516" s="14"/>
      <c r="T1516" s="21">
        <v>34480</v>
      </c>
      <c r="U1516" s="14"/>
      <c r="V1516" s="22">
        <v>39825</v>
      </c>
      <c r="W1516" s="14"/>
      <c r="X1516" s="5" t="str">
        <f t="shared" si="23"/>
        <v>No</v>
      </c>
      <c r="Y1516" s="14"/>
      <c r="Z1516" s="5"/>
      <c r="AA1516" s="14"/>
      <c r="AB1516" s="5"/>
      <c r="AC1516" s="28"/>
      <c r="AD1516" s="5"/>
      <c r="AE1516" s="14"/>
      <c r="AF1516" s="5"/>
      <c r="AG1516" s="7"/>
    </row>
    <row r="1517" spans="1:33" s="54" customFormat="1">
      <c r="A1517" s="8" t="s">
        <v>6239</v>
      </c>
      <c r="B1517" s="8" t="s">
        <v>6096</v>
      </c>
      <c r="C1517" s="9" t="s">
        <v>5851</v>
      </c>
      <c r="D1517" s="185"/>
      <c r="E1517" s="188" t="s">
        <v>6240</v>
      </c>
      <c r="F1517" s="9" t="s">
        <v>138</v>
      </c>
      <c r="G1517" s="9" t="s">
        <v>147</v>
      </c>
      <c r="H1517" s="10">
        <v>0</v>
      </c>
      <c r="I1517" s="11">
        <v>7</v>
      </c>
      <c r="J1517" s="24">
        <v>0</v>
      </c>
      <c r="K1517" s="12"/>
      <c r="L1517" s="14">
        <v>0</v>
      </c>
      <c r="M1517" s="14"/>
      <c r="N1517" s="21">
        <v>0</v>
      </c>
      <c r="O1517" s="14"/>
      <c r="P1517" s="21">
        <v>0</v>
      </c>
      <c r="Q1517" s="14"/>
      <c r="R1517" s="21">
        <v>0</v>
      </c>
      <c r="S1517" s="14"/>
      <c r="T1517" s="21">
        <v>0</v>
      </c>
      <c r="U1517" s="14"/>
      <c r="V1517" s="22">
        <v>0</v>
      </c>
      <c r="W1517" s="14"/>
      <c r="X1517" s="5" t="str">
        <f t="shared" si="23"/>
        <v>No</v>
      </c>
      <c r="Y1517" s="14"/>
      <c r="Z1517" s="5"/>
      <c r="AA1517" s="14"/>
      <c r="AB1517" s="5"/>
      <c r="AC1517" s="28"/>
      <c r="AD1517" s="5"/>
      <c r="AE1517" s="14"/>
      <c r="AF1517" s="5"/>
      <c r="AG1517" s="7"/>
    </row>
    <row r="1518" spans="1:33" s="54" customFormat="1">
      <c r="A1518" s="8" t="s">
        <v>363</v>
      </c>
      <c r="B1518" s="8" t="s">
        <v>364</v>
      </c>
      <c r="C1518" s="9" t="s">
        <v>73</v>
      </c>
      <c r="D1518" s="185" t="s">
        <v>365</v>
      </c>
      <c r="E1518" s="188" t="s">
        <v>366</v>
      </c>
      <c r="F1518" s="9" t="s">
        <v>157</v>
      </c>
      <c r="G1518" s="9" t="s">
        <v>147</v>
      </c>
      <c r="H1518" s="10">
        <v>0</v>
      </c>
      <c r="I1518" s="11">
        <v>7</v>
      </c>
      <c r="J1518" s="24">
        <v>0</v>
      </c>
      <c r="K1518" s="12"/>
      <c r="L1518" s="14">
        <v>0</v>
      </c>
      <c r="M1518" s="14"/>
      <c r="N1518" s="21">
        <v>0</v>
      </c>
      <c r="O1518" s="14"/>
      <c r="P1518" s="21">
        <v>0</v>
      </c>
      <c r="Q1518" s="14"/>
      <c r="R1518" s="21">
        <v>0</v>
      </c>
      <c r="S1518" s="14"/>
      <c r="T1518" s="21">
        <v>0</v>
      </c>
      <c r="U1518" s="14"/>
      <c r="V1518" s="22">
        <v>0</v>
      </c>
      <c r="W1518" s="14"/>
      <c r="X1518" s="5" t="str">
        <f t="shared" si="23"/>
        <v>No</v>
      </c>
      <c r="Y1518" s="14"/>
      <c r="Z1518" s="5"/>
      <c r="AA1518" s="14"/>
      <c r="AB1518" s="5"/>
      <c r="AC1518" s="28"/>
      <c r="AD1518" s="5"/>
      <c r="AE1518" s="14"/>
      <c r="AF1518" s="5"/>
      <c r="AG1518" s="7"/>
    </row>
    <row r="1519" spans="1:33" s="54" customFormat="1">
      <c r="A1519" s="8" t="s">
        <v>1825</v>
      </c>
      <c r="B1519" s="8" t="s">
        <v>1045</v>
      </c>
      <c r="C1519" s="9" t="s">
        <v>132</v>
      </c>
      <c r="D1519" s="185">
        <v>5179</v>
      </c>
      <c r="E1519" s="188">
        <v>50179</v>
      </c>
      <c r="F1519" s="9" t="s">
        <v>157</v>
      </c>
      <c r="G1519" s="9" t="s">
        <v>84</v>
      </c>
      <c r="H1519" s="10">
        <v>8608208</v>
      </c>
      <c r="I1519" s="11">
        <v>7</v>
      </c>
      <c r="J1519" s="24">
        <v>0</v>
      </c>
      <c r="K1519" s="12"/>
      <c r="L1519" s="14">
        <v>0</v>
      </c>
      <c r="M1519" s="14"/>
      <c r="N1519" s="21">
        <v>0</v>
      </c>
      <c r="O1519" s="14"/>
      <c r="P1519" s="21">
        <v>41022</v>
      </c>
      <c r="Q1519" s="14"/>
      <c r="R1519" s="21">
        <v>0</v>
      </c>
      <c r="S1519" s="14"/>
      <c r="T1519" s="21">
        <v>0</v>
      </c>
      <c r="U1519" s="14"/>
      <c r="V1519" s="22">
        <v>41022</v>
      </c>
      <c r="W1519" s="14"/>
      <c r="X1519" s="5" t="str">
        <f t="shared" si="23"/>
        <v>No</v>
      </c>
      <c r="Y1519" s="14"/>
      <c r="Z1519" s="5"/>
      <c r="AA1519" s="14"/>
      <c r="AB1519" s="5"/>
      <c r="AC1519" s="28"/>
      <c r="AD1519" s="5"/>
      <c r="AE1519" s="14"/>
      <c r="AF1519" s="5"/>
      <c r="AG1519" s="7"/>
    </row>
    <row r="1520" spans="1:33" s="54" customFormat="1">
      <c r="A1520" s="8" t="s">
        <v>3175</v>
      </c>
      <c r="B1520" s="8" t="s">
        <v>3176</v>
      </c>
      <c r="C1520" s="9" t="s">
        <v>50</v>
      </c>
      <c r="D1520" s="185" t="s">
        <v>3177</v>
      </c>
      <c r="E1520" s="188" t="s">
        <v>3178</v>
      </c>
      <c r="F1520" s="9" t="s">
        <v>157</v>
      </c>
      <c r="G1520" s="9" t="s">
        <v>147</v>
      </c>
      <c r="H1520" s="10">
        <v>0</v>
      </c>
      <c r="I1520" s="11">
        <v>7</v>
      </c>
      <c r="J1520" s="24">
        <v>0</v>
      </c>
      <c r="K1520" s="12"/>
      <c r="L1520" s="14">
        <v>0</v>
      </c>
      <c r="M1520" s="14"/>
      <c r="N1520" s="21">
        <v>0</v>
      </c>
      <c r="O1520" s="14"/>
      <c r="P1520" s="21">
        <v>10627</v>
      </c>
      <c r="Q1520" s="14"/>
      <c r="R1520" s="21">
        <v>0</v>
      </c>
      <c r="S1520" s="14"/>
      <c r="T1520" s="21">
        <v>42510</v>
      </c>
      <c r="U1520" s="14"/>
      <c r="V1520" s="22">
        <v>53137</v>
      </c>
      <c r="W1520" s="14"/>
      <c r="X1520" s="5" t="str">
        <f t="shared" si="23"/>
        <v>No</v>
      </c>
      <c r="Y1520" s="14"/>
      <c r="Z1520" s="5"/>
      <c r="AA1520" s="14"/>
      <c r="AB1520" s="5"/>
      <c r="AC1520" s="28"/>
      <c r="AD1520" s="5"/>
      <c r="AE1520" s="14"/>
      <c r="AF1520" s="5"/>
      <c r="AG1520" s="7"/>
    </row>
    <row r="1521" spans="1:33" s="54" customFormat="1">
      <c r="A1521" s="8" t="s">
        <v>2583</v>
      </c>
      <c r="B1521" s="8" t="s">
        <v>716</v>
      </c>
      <c r="C1521" s="9" t="s">
        <v>466</v>
      </c>
      <c r="D1521" s="185" t="s">
        <v>2584</v>
      </c>
      <c r="E1521" s="188" t="s">
        <v>2585</v>
      </c>
      <c r="F1521" s="9" t="s">
        <v>157</v>
      </c>
      <c r="G1521" s="9" t="s">
        <v>147</v>
      </c>
      <c r="H1521" s="10">
        <v>0</v>
      </c>
      <c r="I1521" s="11">
        <v>7</v>
      </c>
      <c r="J1521" s="24">
        <v>0</v>
      </c>
      <c r="K1521" s="12"/>
      <c r="L1521" s="14">
        <v>0</v>
      </c>
      <c r="M1521" s="14"/>
      <c r="N1521" s="21">
        <v>0</v>
      </c>
      <c r="O1521" s="14"/>
      <c r="P1521" s="21">
        <v>37825</v>
      </c>
      <c r="Q1521" s="14"/>
      <c r="R1521" s="21">
        <v>0</v>
      </c>
      <c r="S1521" s="14"/>
      <c r="T1521" s="21">
        <v>115066</v>
      </c>
      <c r="U1521" s="14"/>
      <c r="V1521" s="22">
        <v>152891</v>
      </c>
      <c r="W1521" s="14"/>
      <c r="X1521" s="5" t="str">
        <f t="shared" si="23"/>
        <v>No</v>
      </c>
      <c r="Y1521" s="14"/>
      <c r="Z1521" s="5"/>
      <c r="AA1521" s="14"/>
      <c r="AB1521" s="5"/>
      <c r="AC1521" s="28"/>
      <c r="AD1521" s="5"/>
      <c r="AE1521" s="14"/>
      <c r="AF1521" s="5"/>
      <c r="AG1521" s="7"/>
    </row>
    <row r="1522" spans="1:33" s="54" customFormat="1">
      <c r="A1522" s="8" t="s">
        <v>2573</v>
      </c>
      <c r="B1522" s="8" t="s">
        <v>1389</v>
      </c>
      <c r="C1522" s="9" t="s">
        <v>466</v>
      </c>
      <c r="D1522" s="185" t="s">
        <v>2574</v>
      </c>
      <c r="E1522" s="188" t="s">
        <v>2575</v>
      </c>
      <c r="F1522" s="9" t="s">
        <v>83</v>
      </c>
      <c r="G1522" s="9" t="s">
        <v>147</v>
      </c>
      <c r="H1522" s="10">
        <v>0</v>
      </c>
      <c r="I1522" s="11">
        <v>7</v>
      </c>
      <c r="J1522" s="24">
        <v>0</v>
      </c>
      <c r="K1522" s="12"/>
      <c r="L1522" s="14">
        <v>0</v>
      </c>
      <c r="M1522" s="14"/>
      <c r="N1522" s="21">
        <v>0</v>
      </c>
      <c r="O1522" s="14"/>
      <c r="P1522" s="21">
        <v>6709</v>
      </c>
      <c r="Q1522" s="14"/>
      <c r="R1522" s="21">
        <v>0</v>
      </c>
      <c r="S1522" s="14"/>
      <c r="T1522" s="21">
        <v>60382</v>
      </c>
      <c r="U1522" s="14"/>
      <c r="V1522" s="22">
        <v>67091</v>
      </c>
      <c r="W1522" s="14"/>
      <c r="X1522" s="5" t="str">
        <f t="shared" si="23"/>
        <v>No</v>
      </c>
      <c r="Y1522" s="14"/>
      <c r="Z1522" s="5"/>
      <c r="AA1522" s="14"/>
      <c r="AB1522" s="5"/>
      <c r="AC1522" s="28"/>
      <c r="AD1522" s="5"/>
      <c r="AE1522" s="14"/>
      <c r="AF1522" s="5"/>
      <c r="AG1522" s="7"/>
    </row>
    <row r="1523" spans="1:33" s="54" customFormat="1">
      <c r="A1523" s="8" t="s">
        <v>6611</v>
      </c>
      <c r="B1523" s="8" t="s">
        <v>6612</v>
      </c>
      <c r="C1523" s="9" t="s">
        <v>178</v>
      </c>
      <c r="D1523" s="185"/>
      <c r="E1523" s="188">
        <v>50523</v>
      </c>
      <c r="F1523" s="9" t="s">
        <v>36</v>
      </c>
      <c r="G1523" s="9" t="s">
        <v>5756</v>
      </c>
      <c r="H1523" s="10">
        <v>0</v>
      </c>
      <c r="I1523" s="11">
        <v>7</v>
      </c>
      <c r="J1523" s="24">
        <v>0</v>
      </c>
      <c r="K1523" s="12"/>
      <c r="L1523" s="14">
        <v>0</v>
      </c>
      <c r="M1523" s="14"/>
      <c r="N1523" s="21">
        <v>0</v>
      </c>
      <c r="O1523" s="14"/>
      <c r="P1523" s="21">
        <v>0</v>
      </c>
      <c r="Q1523" s="14"/>
      <c r="R1523" s="21">
        <v>0</v>
      </c>
      <c r="S1523" s="14"/>
      <c r="T1523" s="21">
        <v>0</v>
      </c>
      <c r="U1523" s="14"/>
      <c r="V1523" s="22">
        <v>0</v>
      </c>
      <c r="W1523" s="14"/>
      <c r="X1523" s="5" t="str">
        <f t="shared" si="23"/>
        <v>No</v>
      </c>
      <c r="Y1523" s="14"/>
      <c r="Z1523" s="5"/>
      <c r="AA1523" s="14"/>
      <c r="AB1523" s="5"/>
      <c r="AC1523" s="28"/>
      <c r="AD1523" s="5"/>
      <c r="AE1523" s="14"/>
      <c r="AF1523" s="5"/>
      <c r="AG1523" s="7"/>
    </row>
    <row r="1524" spans="1:33" s="54" customFormat="1">
      <c r="A1524" s="8" t="s">
        <v>6236</v>
      </c>
      <c r="B1524" s="8" t="s">
        <v>561</v>
      </c>
      <c r="C1524" s="9" t="s">
        <v>235</v>
      </c>
      <c r="D1524" s="185"/>
      <c r="E1524" s="188">
        <v>40252</v>
      </c>
      <c r="F1524" s="9" t="s">
        <v>83</v>
      </c>
      <c r="G1524" s="9" t="s">
        <v>5756</v>
      </c>
      <c r="H1524" s="10">
        <v>119911</v>
      </c>
      <c r="I1524" s="11">
        <v>7</v>
      </c>
      <c r="J1524" s="24">
        <v>0</v>
      </c>
      <c r="K1524" s="12"/>
      <c r="L1524" s="14">
        <v>0</v>
      </c>
      <c r="M1524" s="14"/>
      <c r="N1524" s="21">
        <v>0</v>
      </c>
      <c r="O1524" s="14"/>
      <c r="P1524" s="21">
        <v>11137</v>
      </c>
      <c r="Q1524" s="14"/>
      <c r="R1524" s="21">
        <v>0</v>
      </c>
      <c r="S1524" s="14"/>
      <c r="T1524" s="21">
        <v>44547</v>
      </c>
      <c r="U1524" s="14"/>
      <c r="V1524" s="22">
        <v>55684</v>
      </c>
      <c r="W1524" s="14"/>
      <c r="X1524" s="5" t="str">
        <f t="shared" si="23"/>
        <v>No</v>
      </c>
      <c r="Y1524" s="14"/>
      <c r="Z1524" s="5"/>
      <c r="AA1524" s="14"/>
      <c r="AB1524" s="5"/>
      <c r="AC1524" s="28"/>
      <c r="AD1524" s="5"/>
      <c r="AE1524" s="14"/>
      <c r="AF1524" s="5"/>
      <c r="AG1524" s="7"/>
    </row>
    <row r="1525" spans="1:33" s="54" customFormat="1">
      <c r="A1525" s="8" t="s">
        <v>750</v>
      </c>
      <c r="B1525" s="8" t="s">
        <v>6091</v>
      </c>
      <c r="C1525" s="9" t="s">
        <v>129</v>
      </c>
      <c r="D1525" s="185" t="s">
        <v>752</v>
      </c>
      <c r="E1525" s="188" t="s">
        <v>753</v>
      </c>
      <c r="F1525" s="9" t="s">
        <v>83</v>
      </c>
      <c r="G1525" s="9" t="s">
        <v>147</v>
      </c>
      <c r="H1525" s="10">
        <v>0</v>
      </c>
      <c r="I1525" s="11">
        <v>7</v>
      </c>
      <c r="J1525" s="24">
        <v>0</v>
      </c>
      <c r="K1525" s="12"/>
      <c r="L1525" s="14">
        <v>0</v>
      </c>
      <c r="M1525" s="14"/>
      <c r="N1525" s="21">
        <v>0</v>
      </c>
      <c r="O1525" s="14"/>
      <c r="P1525" s="21">
        <v>9001</v>
      </c>
      <c r="Q1525" s="14"/>
      <c r="R1525" s="21">
        <v>9297</v>
      </c>
      <c r="S1525" s="14"/>
      <c r="T1525" s="21">
        <v>74379</v>
      </c>
      <c r="U1525" s="14"/>
      <c r="V1525" s="22">
        <v>92677</v>
      </c>
      <c r="W1525" s="14"/>
      <c r="X1525" s="5" t="str">
        <f t="shared" si="23"/>
        <v>No</v>
      </c>
      <c r="Y1525" s="14"/>
      <c r="Z1525" s="5"/>
      <c r="AA1525" s="14"/>
      <c r="AB1525" s="5"/>
      <c r="AC1525" s="28"/>
      <c r="AD1525" s="5"/>
      <c r="AE1525" s="14"/>
      <c r="AF1525" s="5"/>
      <c r="AG1525" s="7"/>
    </row>
    <row r="1526" spans="1:33" s="54" customFormat="1">
      <c r="A1526" s="8" t="s">
        <v>5946</v>
      </c>
      <c r="B1526" s="8" t="s">
        <v>6107</v>
      </c>
      <c r="C1526" s="9" t="s">
        <v>82</v>
      </c>
      <c r="D1526" s="185">
        <v>2222</v>
      </c>
      <c r="E1526" s="188">
        <v>20222</v>
      </c>
      <c r="F1526" s="9" t="s">
        <v>113</v>
      </c>
      <c r="G1526" s="9" t="s">
        <v>5756</v>
      </c>
      <c r="H1526" s="10">
        <v>18351295</v>
      </c>
      <c r="I1526" s="11">
        <v>7</v>
      </c>
      <c r="J1526" s="24">
        <v>0</v>
      </c>
      <c r="K1526" s="12"/>
      <c r="L1526" s="14">
        <v>0</v>
      </c>
      <c r="M1526" s="14"/>
      <c r="N1526" s="21">
        <v>0</v>
      </c>
      <c r="O1526" s="14"/>
      <c r="P1526" s="21">
        <v>0</v>
      </c>
      <c r="Q1526" s="14"/>
      <c r="R1526" s="21">
        <v>0</v>
      </c>
      <c r="S1526" s="14"/>
      <c r="T1526" s="21">
        <v>0</v>
      </c>
      <c r="U1526" s="14"/>
      <c r="V1526" s="22">
        <v>0</v>
      </c>
      <c r="W1526" s="14"/>
      <c r="X1526" s="5" t="str">
        <f t="shared" si="23"/>
        <v>No</v>
      </c>
      <c r="Y1526" s="14"/>
      <c r="Z1526" s="5"/>
      <c r="AA1526" s="14"/>
      <c r="AB1526" s="5"/>
      <c r="AC1526" s="28"/>
      <c r="AD1526" s="5"/>
      <c r="AE1526" s="14"/>
      <c r="AF1526" s="5"/>
      <c r="AG1526" s="7"/>
    </row>
    <row r="1527" spans="1:33" s="54" customFormat="1">
      <c r="A1527" s="8" t="s">
        <v>903</v>
      </c>
      <c r="B1527" s="8" t="s">
        <v>904</v>
      </c>
      <c r="C1527" s="9" t="s">
        <v>129</v>
      </c>
      <c r="D1527" s="185" t="s">
        <v>905</v>
      </c>
      <c r="E1527" s="188" t="s">
        <v>906</v>
      </c>
      <c r="F1527" s="9" t="s">
        <v>83</v>
      </c>
      <c r="G1527" s="9" t="s">
        <v>147</v>
      </c>
      <c r="H1527" s="10">
        <v>0</v>
      </c>
      <c r="I1527" s="11">
        <v>7</v>
      </c>
      <c r="J1527" s="24">
        <v>0</v>
      </c>
      <c r="K1527" s="12"/>
      <c r="L1527" s="14">
        <v>0</v>
      </c>
      <c r="M1527" s="14"/>
      <c r="N1527" s="21">
        <v>0</v>
      </c>
      <c r="O1527" s="14"/>
      <c r="P1527" s="21">
        <v>4500</v>
      </c>
      <c r="Q1527" s="14"/>
      <c r="R1527" s="21">
        <v>4500</v>
      </c>
      <c r="S1527" s="14"/>
      <c r="T1527" s="21">
        <v>36002</v>
      </c>
      <c r="U1527" s="14"/>
      <c r="V1527" s="22">
        <v>45002</v>
      </c>
      <c r="W1527" s="14"/>
      <c r="X1527" s="5" t="str">
        <f t="shared" si="23"/>
        <v>No</v>
      </c>
      <c r="Y1527" s="14"/>
      <c r="Z1527" s="5"/>
      <c r="AA1527" s="14"/>
      <c r="AB1527" s="5"/>
      <c r="AC1527" s="28"/>
      <c r="AD1527" s="5"/>
      <c r="AE1527" s="14"/>
      <c r="AF1527" s="5"/>
      <c r="AG1527" s="7"/>
    </row>
    <row r="1528" spans="1:33" s="54" customFormat="1">
      <c r="A1528" s="8" t="s">
        <v>413</v>
      </c>
      <c r="B1528" s="8" t="s">
        <v>414</v>
      </c>
      <c r="C1528" s="9" t="s">
        <v>91</v>
      </c>
      <c r="D1528" s="185">
        <v>9024</v>
      </c>
      <c r="E1528" s="188">
        <v>90024</v>
      </c>
      <c r="F1528" s="9" t="s">
        <v>83</v>
      </c>
      <c r="G1528" s="9" t="s">
        <v>84</v>
      </c>
      <c r="H1528" s="10">
        <v>12150996</v>
      </c>
      <c r="I1528" s="11">
        <v>7</v>
      </c>
      <c r="J1528" s="24">
        <v>0</v>
      </c>
      <c r="K1528" s="12"/>
      <c r="L1528" s="14">
        <v>0</v>
      </c>
      <c r="M1528" s="14"/>
      <c r="N1528" s="21">
        <v>0</v>
      </c>
      <c r="O1528" s="14"/>
      <c r="P1528" s="21">
        <v>0</v>
      </c>
      <c r="Q1528" s="14"/>
      <c r="R1528" s="21">
        <v>0</v>
      </c>
      <c r="S1528" s="14"/>
      <c r="T1528" s="21">
        <v>0</v>
      </c>
      <c r="U1528" s="14"/>
      <c r="V1528" s="22">
        <v>0</v>
      </c>
      <c r="W1528" s="14"/>
      <c r="X1528" s="5" t="str">
        <f t="shared" si="23"/>
        <v>No</v>
      </c>
      <c r="Y1528" s="14"/>
      <c r="Z1528" s="5"/>
      <c r="AA1528" s="14"/>
      <c r="AB1528" s="5"/>
      <c r="AC1528" s="28"/>
      <c r="AD1528" s="5"/>
      <c r="AE1528" s="14"/>
      <c r="AF1528" s="5"/>
      <c r="AG1528" s="7"/>
    </row>
    <row r="1529" spans="1:33" s="54" customFormat="1">
      <c r="A1529" s="8" t="s">
        <v>2336</v>
      </c>
      <c r="B1529" s="8" t="s">
        <v>2337</v>
      </c>
      <c r="C1529" s="9" t="s">
        <v>106</v>
      </c>
      <c r="D1529" s="185" t="s">
        <v>2338</v>
      </c>
      <c r="E1529" s="188" t="s">
        <v>2339</v>
      </c>
      <c r="F1529" s="9" t="s">
        <v>157</v>
      </c>
      <c r="G1529" s="9" t="s">
        <v>147</v>
      </c>
      <c r="H1529" s="10">
        <v>0</v>
      </c>
      <c r="I1529" s="11">
        <v>7</v>
      </c>
      <c r="J1529" s="24">
        <v>0</v>
      </c>
      <c r="K1529" s="12"/>
      <c r="L1529" s="14">
        <v>0</v>
      </c>
      <c r="M1529" s="14"/>
      <c r="N1529" s="21">
        <v>0</v>
      </c>
      <c r="O1529" s="14"/>
      <c r="P1529" s="21">
        <v>0</v>
      </c>
      <c r="Q1529" s="14"/>
      <c r="R1529" s="21">
        <v>0</v>
      </c>
      <c r="S1529" s="14"/>
      <c r="T1529" s="21">
        <v>0</v>
      </c>
      <c r="U1529" s="14"/>
      <c r="V1529" s="22">
        <v>0</v>
      </c>
      <c r="W1529" s="14"/>
      <c r="X1529" s="5" t="str">
        <f t="shared" si="23"/>
        <v>No</v>
      </c>
      <c r="Y1529" s="14"/>
      <c r="Z1529" s="5"/>
      <c r="AA1529" s="14"/>
      <c r="AB1529" s="5"/>
      <c r="AC1529" s="28"/>
      <c r="AD1529" s="5"/>
      <c r="AE1529" s="14"/>
      <c r="AF1529" s="5"/>
      <c r="AG1529" s="7"/>
    </row>
    <row r="1530" spans="1:33" s="54" customFormat="1">
      <c r="A1530" s="8" t="s">
        <v>3877</v>
      </c>
      <c r="B1530" s="8" t="s">
        <v>3878</v>
      </c>
      <c r="C1530" s="9" t="s">
        <v>278</v>
      </c>
      <c r="D1530" s="185" t="s">
        <v>3879</v>
      </c>
      <c r="E1530" s="188" t="s">
        <v>3880</v>
      </c>
      <c r="F1530" s="9" t="s">
        <v>83</v>
      </c>
      <c r="G1530" s="9" t="s">
        <v>147</v>
      </c>
      <c r="H1530" s="10">
        <v>0</v>
      </c>
      <c r="I1530" s="11">
        <v>7</v>
      </c>
      <c r="J1530" s="24">
        <v>0</v>
      </c>
      <c r="K1530" s="12"/>
      <c r="L1530" s="14">
        <v>0</v>
      </c>
      <c r="M1530" s="14"/>
      <c r="N1530" s="21">
        <v>0</v>
      </c>
      <c r="O1530" s="14"/>
      <c r="P1530" s="21">
        <v>0</v>
      </c>
      <c r="Q1530" s="14"/>
      <c r="R1530" s="21">
        <v>0</v>
      </c>
      <c r="S1530" s="14"/>
      <c r="T1530" s="21">
        <v>0</v>
      </c>
      <c r="U1530" s="14"/>
      <c r="V1530" s="22">
        <v>0</v>
      </c>
      <c r="W1530" s="14"/>
      <c r="X1530" s="5" t="str">
        <f t="shared" si="23"/>
        <v>No</v>
      </c>
      <c r="Y1530" s="14"/>
      <c r="Z1530" s="5"/>
      <c r="AA1530" s="14"/>
      <c r="AB1530" s="5"/>
      <c r="AC1530" s="28"/>
      <c r="AD1530" s="5"/>
      <c r="AE1530" s="14"/>
      <c r="AF1530" s="5"/>
      <c r="AG1530" s="7"/>
    </row>
    <row r="1531" spans="1:33" s="54" customFormat="1">
      <c r="A1531" s="8" t="s">
        <v>2867</v>
      </c>
      <c r="B1531" s="8" t="s">
        <v>812</v>
      </c>
      <c r="C1531" s="9" t="s">
        <v>124</v>
      </c>
      <c r="D1531" s="185" t="s">
        <v>2868</v>
      </c>
      <c r="E1531" s="188" t="s">
        <v>2869</v>
      </c>
      <c r="F1531" s="9" t="s">
        <v>83</v>
      </c>
      <c r="G1531" s="9" t="s">
        <v>147</v>
      </c>
      <c r="H1531" s="10">
        <v>0</v>
      </c>
      <c r="I1531" s="11">
        <v>7</v>
      </c>
      <c r="J1531" s="24">
        <v>0</v>
      </c>
      <c r="K1531" s="12"/>
      <c r="L1531" s="14">
        <v>0</v>
      </c>
      <c r="M1531" s="14"/>
      <c r="N1531" s="21">
        <v>0</v>
      </c>
      <c r="O1531" s="14"/>
      <c r="P1531" s="21">
        <v>0</v>
      </c>
      <c r="Q1531" s="14"/>
      <c r="R1531" s="21">
        <v>0</v>
      </c>
      <c r="S1531" s="14"/>
      <c r="T1531" s="21">
        <v>0</v>
      </c>
      <c r="U1531" s="14"/>
      <c r="V1531" s="22">
        <v>0</v>
      </c>
      <c r="W1531" s="14"/>
      <c r="X1531" s="5" t="str">
        <f t="shared" si="23"/>
        <v>No</v>
      </c>
      <c r="Y1531" s="14"/>
      <c r="Z1531" s="5"/>
      <c r="AA1531" s="14"/>
      <c r="AB1531" s="5"/>
      <c r="AC1531" s="28"/>
      <c r="AD1531" s="5"/>
      <c r="AE1531" s="14"/>
      <c r="AF1531" s="5"/>
      <c r="AG1531" s="7"/>
    </row>
    <row r="1532" spans="1:33" s="54" customFormat="1">
      <c r="A1532" s="8" t="s">
        <v>3253</v>
      </c>
      <c r="B1532" s="8" t="s">
        <v>3254</v>
      </c>
      <c r="C1532" s="9" t="s">
        <v>555</v>
      </c>
      <c r="D1532" s="185" t="s">
        <v>3255</v>
      </c>
      <c r="E1532" s="188" t="s">
        <v>3256</v>
      </c>
      <c r="F1532" s="9" t="s">
        <v>83</v>
      </c>
      <c r="G1532" s="9" t="s">
        <v>147</v>
      </c>
      <c r="H1532" s="10">
        <v>0</v>
      </c>
      <c r="I1532" s="11">
        <v>7</v>
      </c>
      <c r="J1532" s="24">
        <v>0</v>
      </c>
      <c r="K1532" s="12"/>
      <c r="L1532" s="14">
        <v>0</v>
      </c>
      <c r="M1532" s="14"/>
      <c r="N1532" s="21">
        <v>0</v>
      </c>
      <c r="O1532" s="14"/>
      <c r="P1532" s="21">
        <v>0</v>
      </c>
      <c r="Q1532" s="14"/>
      <c r="R1532" s="21">
        <v>36431</v>
      </c>
      <c r="S1532" s="14"/>
      <c r="T1532" s="21">
        <v>0</v>
      </c>
      <c r="U1532" s="14"/>
      <c r="V1532" s="22">
        <v>36431</v>
      </c>
      <c r="W1532" s="14"/>
      <c r="X1532" s="5" t="str">
        <f t="shared" si="23"/>
        <v>No</v>
      </c>
      <c r="Y1532" s="14"/>
      <c r="Z1532" s="5"/>
      <c r="AA1532" s="14"/>
      <c r="AB1532" s="5"/>
      <c r="AC1532" s="28"/>
      <c r="AD1532" s="5"/>
      <c r="AE1532" s="14"/>
      <c r="AF1532" s="5"/>
      <c r="AG1532" s="7"/>
    </row>
    <row r="1533" spans="1:33" s="54" customFormat="1">
      <c r="A1533" s="8" t="s">
        <v>3992</v>
      </c>
      <c r="B1533" s="8" t="s">
        <v>1555</v>
      </c>
      <c r="C1533" s="9" t="s">
        <v>39</v>
      </c>
      <c r="D1533" s="185" t="s">
        <v>3993</v>
      </c>
      <c r="E1533" s="188" t="s">
        <v>3994</v>
      </c>
      <c r="F1533" s="9" t="s">
        <v>83</v>
      </c>
      <c r="G1533" s="9" t="s">
        <v>147</v>
      </c>
      <c r="H1533" s="10">
        <v>0</v>
      </c>
      <c r="I1533" s="11">
        <v>7</v>
      </c>
      <c r="J1533" s="24">
        <v>0</v>
      </c>
      <c r="K1533" s="12"/>
      <c r="L1533" s="14">
        <v>0</v>
      </c>
      <c r="M1533" s="14"/>
      <c r="N1533" s="21">
        <v>0</v>
      </c>
      <c r="O1533" s="14"/>
      <c r="P1533" s="21">
        <v>1622</v>
      </c>
      <c r="Q1533" s="14"/>
      <c r="R1533" s="21">
        <v>0</v>
      </c>
      <c r="S1533" s="14"/>
      <c r="T1533" s="21">
        <v>14597</v>
      </c>
      <c r="U1533" s="14"/>
      <c r="V1533" s="22">
        <v>16219</v>
      </c>
      <c r="W1533" s="14"/>
      <c r="X1533" s="5" t="str">
        <f t="shared" si="23"/>
        <v>No</v>
      </c>
      <c r="Y1533" s="14"/>
      <c r="Z1533" s="5"/>
      <c r="AA1533" s="14"/>
      <c r="AB1533" s="5"/>
      <c r="AC1533" s="28"/>
      <c r="AD1533" s="5"/>
      <c r="AE1533" s="14"/>
      <c r="AF1533" s="5"/>
      <c r="AG1533" s="7"/>
    </row>
    <row r="1534" spans="1:33" s="54" customFormat="1">
      <c r="A1534" s="8" t="s">
        <v>5966</v>
      </c>
      <c r="B1534" s="8" t="s">
        <v>6095</v>
      </c>
      <c r="C1534" s="9" t="s">
        <v>171</v>
      </c>
      <c r="D1534" s="185"/>
      <c r="E1534" s="188">
        <v>40239</v>
      </c>
      <c r="F1534" s="9" t="s">
        <v>83</v>
      </c>
      <c r="G1534" s="9" t="s">
        <v>5756</v>
      </c>
      <c r="H1534" s="10">
        <v>5502379</v>
      </c>
      <c r="I1534" s="11">
        <v>7</v>
      </c>
      <c r="J1534" s="24">
        <v>0</v>
      </c>
      <c r="K1534" s="12"/>
      <c r="L1534" s="14">
        <v>0</v>
      </c>
      <c r="M1534" s="14"/>
      <c r="N1534" s="21">
        <v>0</v>
      </c>
      <c r="O1534" s="14"/>
      <c r="P1534" s="21">
        <v>0</v>
      </c>
      <c r="Q1534" s="14"/>
      <c r="R1534" s="21">
        <v>0</v>
      </c>
      <c r="S1534" s="14"/>
      <c r="T1534" s="21">
        <v>0</v>
      </c>
      <c r="U1534" s="14"/>
      <c r="V1534" s="22">
        <v>0</v>
      </c>
      <c r="W1534" s="14"/>
      <c r="X1534" s="5" t="str">
        <f t="shared" si="23"/>
        <v>No</v>
      </c>
      <c r="Y1534" s="14"/>
      <c r="Z1534" s="5"/>
      <c r="AA1534" s="14"/>
      <c r="AB1534" s="5"/>
      <c r="AC1534" s="28"/>
      <c r="AD1534" s="5"/>
      <c r="AE1534" s="14"/>
      <c r="AF1534" s="5"/>
      <c r="AG1534" s="7"/>
    </row>
    <row r="1535" spans="1:33" s="54" customFormat="1">
      <c r="A1535" s="8" t="s">
        <v>4047</v>
      </c>
      <c r="B1535" s="8" t="s">
        <v>5203</v>
      </c>
      <c r="C1535" s="9" t="s">
        <v>112</v>
      </c>
      <c r="D1535" s="185" t="s">
        <v>4049</v>
      </c>
      <c r="E1535" s="188" t="s">
        <v>4050</v>
      </c>
      <c r="F1535" s="9" t="s">
        <v>157</v>
      </c>
      <c r="G1535" s="9" t="s">
        <v>147</v>
      </c>
      <c r="H1535" s="10">
        <v>0</v>
      </c>
      <c r="I1535" s="11">
        <v>7</v>
      </c>
      <c r="J1535" s="24">
        <v>0</v>
      </c>
      <c r="K1535" s="12"/>
      <c r="L1535" s="14">
        <v>0</v>
      </c>
      <c r="M1535" s="14"/>
      <c r="N1535" s="21">
        <v>0</v>
      </c>
      <c r="O1535" s="14"/>
      <c r="P1535" s="21">
        <v>0</v>
      </c>
      <c r="Q1535" s="14"/>
      <c r="R1535" s="21">
        <v>0</v>
      </c>
      <c r="S1535" s="14"/>
      <c r="T1535" s="21">
        <v>0</v>
      </c>
      <c r="U1535" s="14"/>
      <c r="V1535" s="22">
        <v>0</v>
      </c>
      <c r="W1535" s="14"/>
      <c r="X1535" s="5" t="str">
        <f t="shared" si="23"/>
        <v>No</v>
      </c>
      <c r="Y1535" s="14"/>
      <c r="Z1535" s="5"/>
      <c r="AA1535" s="14"/>
      <c r="AB1535" s="5"/>
      <c r="AC1535" s="28"/>
      <c r="AD1535" s="5"/>
      <c r="AE1535" s="14"/>
      <c r="AF1535" s="5"/>
      <c r="AG1535" s="7"/>
    </row>
    <row r="1536" spans="1:33" s="54" customFormat="1">
      <c r="A1536" s="8" t="s">
        <v>1245</v>
      </c>
      <c r="B1536" s="8" t="s">
        <v>1246</v>
      </c>
      <c r="C1536" s="9" t="s">
        <v>278</v>
      </c>
      <c r="D1536" s="185">
        <v>7056</v>
      </c>
      <c r="E1536" s="188">
        <v>70056</v>
      </c>
      <c r="F1536" s="9" t="s">
        <v>83</v>
      </c>
      <c r="G1536" s="9" t="s">
        <v>5756</v>
      </c>
      <c r="H1536" s="10">
        <v>472870</v>
      </c>
      <c r="I1536" s="11">
        <v>7</v>
      </c>
      <c r="J1536" s="24">
        <v>0</v>
      </c>
      <c r="K1536" s="12"/>
      <c r="L1536" s="14">
        <v>0</v>
      </c>
      <c r="M1536" s="14"/>
      <c r="N1536" s="21">
        <v>0</v>
      </c>
      <c r="O1536" s="14"/>
      <c r="P1536" s="21">
        <v>12267</v>
      </c>
      <c r="Q1536" s="14"/>
      <c r="R1536" s="21">
        <v>0</v>
      </c>
      <c r="S1536" s="14"/>
      <c r="T1536" s="21">
        <v>49068</v>
      </c>
      <c r="U1536" s="14"/>
      <c r="V1536" s="22">
        <v>61335</v>
      </c>
      <c r="W1536" s="14"/>
      <c r="X1536" s="5" t="str">
        <f t="shared" si="23"/>
        <v>No</v>
      </c>
      <c r="Y1536" s="14"/>
      <c r="Z1536" s="5"/>
      <c r="AA1536" s="14"/>
      <c r="AB1536" s="5"/>
      <c r="AC1536" s="28"/>
      <c r="AD1536" s="5"/>
      <c r="AE1536" s="14"/>
      <c r="AF1536" s="5"/>
      <c r="AG1536" s="7"/>
    </row>
    <row r="1537" spans="1:33" s="54" customFormat="1">
      <c r="A1537" s="8" t="s">
        <v>4767</v>
      </c>
      <c r="B1537" s="8" t="s">
        <v>97</v>
      </c>
      <c r="C1537" s="9" t="s">
        <v>42</v>
      </c>
      <c r="D1537" s="185">
        <v>2189</v>
      </c>
      <c r="E1537" s="188">
        <v>20189</v>
      </c>
      <c r="F1537" s="9" t="s">
        <v>113</v>
      </c>
      <c r="G1537" s="9" t="s">
        <v>84</v>
      </c>
      <c r="H1537" s="10">
        <v>18351295</v>
      </c>
      <c r="I1537" s="11">
        <v>7</v>
      </c>
      <c r="J1537" s="24">
        <v>0</v>
      </c>
      <c r="K1537" s="12"/>
      <c r="L1537" s="14">
        <v>0</v>
      </c>
      <c r="M1537" s="14"/>
      <c r="N1537" s="21">
        <v>0</v>
      </c>
      <c r="O1537" s="14"/>
      <c r="P1537" s="21">
        <v>0</v>
      </c>
      <c r="Q1537" s="14"/>
      <c r="R1537" s="21">
        <v>0</v>
      </c>
      <c r="S1537" s="14"/>
      <c r="T1537" s="21">
        <v>0</v>
      </c>
      <c r="U1537" s="14"/>
      <c r="V1537" s="22">
        <v>0</v>
      </c>
      <c r="W1537" s="14"/>
      <c r="X1537" s="5" t="str">
        <f t="shared" si="23"/>
        <v>No</v>
      </c>
      <c r="Y1537" s="14"/>
      <c r="Z1537" s="5"/>
      <c r="AA1537" s="14"/>
      <c r="AB1537" s="5"/>
      <c r="AC1537" s="28"/>
      <c r="AD1537" s="5"/>
      <c r="AE1537" s="14"/>
      <c r="AF1537" s="5"/>
      <c r="AG1537" s="7"/>
    </row>
    <row r="1538" spans="1:33" s="54" customFormat="1">
      <c r="A1538" s="8" t="s">
        <v>1284</v>
      </c>
      <c r="B1538" s="8" t="s">
        <v>1274</v>
      </c>
      <c r="C1538" s="9" t="s">
        <v>141</v>
      </c>
      <c r="D1538" s="185" t="s">
        <v>1285</v>
      </c>
      <c r="E1538" s="188" t="s">
        <v>1286</v>
      </c>
      <c r="F1538" s="9" t="s">
        <v>157</v>
      </c>
      <c r="G1538" s="9" t="s">
        <v>147</v>
      </c>
      <c r="H1538" s="10">
        <v>0</v>
      </c>
      <c r="I1538" s="11">
        <v>7</v>
      </c>
      <c r="J1538" s="24">
        <v>0</v>
      </c>
      <c r="K1538" s="12"/>
      <c r="L1538" s="14">
        <v>0</v>
      </c>
      <c r="M1538" s="14"/>
      <c r="N1538" s="21">
        <v>0</v>
      </c>
      <c r="O1538" s="14"/>
      <c r="P1538" s="21">
        <v>366</v>
      </c>
      <c r="Q1538" s="14"/>
      <c r="R1538" s="21">
        <v>1463</v>
      </c>
      <c r="S1538" s="14"/>
      <c r="T1538" s="21">
        <v>7316</v>
      </c>
      <c r="U1538" s="14"/>
      <c r="V1538" s="22">
        <v>9145</v>
      </c>
      <c r="W1538" s="14"/>
      <c r="X1538" s="5" t="str">
        <f t="shared" si="23"/>
        <v>No</v>
      </c>
      <c r="Y1538" s="14"/>
      <c r="Z1538" s="5"/>
      <c r="AA1538" s="14"/>
      <c r="AB1538" s="5"/>
      <c r="AC1538" s="28"/>
      <c r="AD1538" s="5"/>
      <c r="AE1538" s="14"/>
      <c r="AF1538" s="5"/>
      <c r="AG1538" s="7"/>
    </row>
    <row r="1539" spans="1:33" s="54" customFormat="1">
      <c r="A1539" s="8" t="s">
        <v>2482</v>
      </c>
      <c r="B1539" s="8" t="s">
        <v>6466</v>
      </c>
      <c r="C1539" s="9" t="s">
        <v>46</v>
      </c>
      <c r="D1539" s="185" t="s">
        <v>2483</v>
      </c>
      <c r="E1539" s="188" t="s">
        <v>2484</v>
      </c>
      <c r="F1539" s="9" t="s">
        <v>88</v>
      </c>
      <c r="G1539" s="9" t="s">
        <v>147</v>
      </c>
      <c r="H1539" s="10">
        <v>0</v>
      </c>
      <c r="I1539" s="11">
        <v>7</v>
      </c>
      <c r="J1539" s="24">
        <v>0</v>
      </c>
      <c r="K1539" s="12"/>
      <c r="L1539" s="14">
        <v>0</v>
      </c>
      <c r="M1539" s="14"/>
      <c r="N1539" s="21">
        <v>0</v>
      </c>
      <c r="O1539" s="14"/>
      <c r="P1539" s="21">
        <v>15033</v>
      </c>
      <c r="Q1539" s="14"/>
      <c r="R1539" s="21">
        <v>0</v>
      </c>
      <c r="S1539" s="14"/>
      <c r="T1539" s="21">
        <v>60133</v>
      </c>
      <c r="U1539" s="14"/>
      <c r="V1539" s="22">
        <v>75166</v>
      </c>
      <c r="W1539" s="14"/>
      <c r="X1539" s="5" t="str">
        <f t="shared" ref="X1539:X1602" si="24">IF(W1539&amp;U1539&amp;S1539&amp;Q1539&amp;O1539&amp;M1539&amp;K1539&lt;&gt;"","Yes","No")</f>
        <v>No</v>
      </c>
      <c r="Y1539" s="14"/>
      <c r="Z1539" s="5"/>
      <c r="AA1539" s="14"/>
      <c r="AB1539" s="5"/>
      <c r="AC1539" s="28"/>
      <c r="AD1539" s="5"/>
      <c r="AE1539" s="14"/>
      <c r="AF1539" s="5"/>
      <c r="AG1539" s="7"/>
    </row>
    <row r="1540" spans="1:33" s="54" customFormat="1">
      <c r="A1540" s="8" t="s">
        <v>4278</v>
      </c>
      <c r="B1540" s="8" t="s">
        <v>4279</v>
      </c>
      <c r="C1540" s="9" t="s">
        <v>235</v>
      </c>
      <c r="D1540" s="185" t="s">
        <v>4280</v>
      </c>
      <c r="E1540" s="188" t="s">
        <v>4281</v>
      </c>
      <c r="F1540" s="9" t="s">
        <v>83</v>
      </c>
      <c r="G1540" s="9" t="s">
        <v>147</v>
      </c>
      <c r="H1540" s="10">
        <v>0</v>
      </c>
      <c r="I1540" s="11">
        <v>7</v>
      </c>
      <c r="J1540" s="24">
        <v>0</v>
      </c>
      <c r="K1540" s="12"/>
      <c r="L1540" s="14">
        <v>0</v>
      </c>
      <c r="M1540" s="14"/>
      <c r="N1540" s="21">
        <v>0</v>
      </c>
      <c r="O1540" s="14"/>
      <c r="P1540" s="21">
        <v>31428</v>
      </c>
      <c r="Q1540" s="14"/>
      <c r="R1540" s="21">
        <v>31412</v>
      </c>
      <c r="S1540" s="14"/>
      <c r="T1540" s="21">
        <v>251349</v>
      </c>
      <c r="U1540" s="14"/>
      <c r="V1540" s="22">
        <v>314189</v>
      </c>
      <c r="W1540" s="14"/>
      <c r="X1540" s="5" t="str">
        <f t="shared" si="24"/>
        <v>No</v>
      </c>
      <c r="Y1540" s="14"/>
      <c r="Z1540" s="5"/>
      <c r="AA1540" s="14"/>
      <c r="AB1540" s="5"/>
      <c r="AC1540" s="28"/>
      <c r="AD1540" s="5"/>
      <c r="AE1540" s="14"/>
      <c r="AF1540" s="5"/>
      <c r="AG1540" s="7"/>
    </row>
    <row r="1541" spans="1:33" s="54" customFormat="1">
      <c r="A1541" s="8" t="s">
        <v>446</v>
      </c>
      <c r="B1541" s="8" t="s">
        <v>447</v>
      </c>
      <c r="C1541" s="9" t="s">
        <v>91</v>
      </c>
      <c r="D1541" s="185">
        <v>9220</v>
      </c>
      <c r="E1541" s="188">
        <v>90220</v>
      </c>
      <c r="F1541" s="9" t="s">
        <v>83</v>
      </c>
      <c r="G1541" s="9" t="s">
        <v>5756</v>
      </c>
      <c r="H1541" s="10">
        <v>1723634</v>
      </c>
      <c r="I1541" s="11">
        <v>7</v>
      </c>
      <c r="J1541" s="24">
        <v>0</v>
      </c>
      <c r="K1541" s="12"/>
      <c r="L1541" s="14">
        <v>0</v>
      </c>
      <c r="M1541" s="14"/>
      <c r="N1541" s="21">
        <v>0</v>
      </c>
      <c r="O1541" s="14"/>
      <c r="P1541" s="21">
        <v>35078</v>
      </c>
      <c r="Q1541" s="14"/>
      <c r="R1541" s="21">
        <v>0</v>
      </c>
      <c r="S1541" s="14"/>
      <c r="T1541" s="21">
        <v>0</v>
      </c>
      <c r="U1541" s="14"/>
      <c r="V1541" s="22">
        <v>35078</v>
      </c>
      <c r="W1541" s="14"/>
      <c r="X1541" s="5" t="str">
        <f t="shared" si="24"/>
        <v>No</v>
      </c>
      <c r="Y1541" s="14"/>
      <c r="Z1541" s="5"/>
      <c r="AA1541" s="14"/>
      <c r="AB1541" s="5"/>
      <c r="AC1541" s="28"/>
      <c r="AD1541" s="5"/>
      <c r="AE1541" s="14"/>
      <c r="AF1541" s="5"/>
      <c r="AG1541" s="7"/>
    </row>
    <row r="1542" spans="1:33" s="54" customFormat="1">
      <c r="A1542" s="8" t="s">
        <v>4937</v>
      </c>
      <c r="B1542" s="8" t="s">
        <v>4938</v>
      </c>
      <c r="C1542" s="9" t="s">
        <v>91</v>
      </c>
      <c r="D1542" s="185" t="s">
        <v>4939</v>
      </c>
      <c r="E1542" s="188" t="s">
        <v>4940</v>
      </c>
      <c r="F1542" s="9" t="s">
        <v>83</v>
      </c>
      <c r="G1542" s="9" t="s">
        <v>147</v>
      </c>
      <c r="H1542" s="10">
        <v>0</v>
      </c>
      <c r="I1542" s="11">
        <v>6</v>
      </c>
      <c r="J1542" s="24">
        <v>0</v>
      </c>
      <c r="K1542" s="12"/>
      <c r="L1542" s="14">
        <v>0</v>
      </c>
      <c r="M1542" s="14"/>
      <c r="N1542" s="21">
        <v>0</v>
      </c>
      <c r="O1542" s="14"/>
      <c r="P1542" s="21">
        <v>0</v>
      </c>
      <c r="Q1542" s="14"/>
      <c r="R1542" s="21">
        <v>19199</v>
      </c>
      <c r="S1542" s="14"/>
      <c r="T1542" s="21">
        <v>108793</v>
      </c>
      <c r="U1542" s="14"/>
      <c r="V1542" s="22">
        <v>127992</v>
      </c>
      <c r="W1542" s="14"/>
      <c r="X1542" s="5" t="str">
        <f t="shared" si="24"/>
        <v>No</v>
      </c>
      <c r="Y1542" s="14"/>
      <c r="Z1542" s="5"/>
      <c r="AA1542" s="14"/>
      <c r="AB1542" s="5"/>
      <c r="AC1542" s="28"/>
      <c r="AD1542" s="5"/>
      <c r="AE1542" s="14"/>
      <c r="AF1542" s="5"/>
      <c r="AG1542" s="7"/>
    </row>
    <row r="1543" spans="1:33" s="54" customFormat="1">
      <c r="A1543" s="8" t="s">
        <v>3332</v>
      </c>
      <c r="B1543" s="8" t="s">
        <v>2493</v>
      </c>
      <c r="C1543" s="9" t="s">
        <v>555</v>
      </c>
      <c r="D1543" s="185" t="s">
        <v>3333</v>
      </c>
      <c r="E1543" s="188" t="s">
        <v>3334</v>
      </c>
      <c r="F1543" s="9" t="s">
        <v>83</v>
      </c>
      <c r="G1543" s="9" t="s">
        <v>147</v>
      </c>
      <c r="H1543" s="10">
        <v>0</v>
      </c>
      <c r="I1543" s="11">
        <v>6</v>
      </c>
      <c r="J1543" s="24">
        <v>0</v>
      </c>
      <c r="K1543" s="12"/>
      <c r="L1543" s="14">
        <v>0</v>
      </c>
      <c r="M1543" s="14"/>
      <c r="N1543" s="21">
        <v>0</v>
      </c>
      <c r="O1543" s="14"/>
      <c r="P1543" s="21">
        <v>0</v>
      </c>
      <c r="Q1543" s="14"/>
      <c r="R1543" s="21">
        <v>0</v>
      </c>
      <c r="S1543" s="14"/>
      <c r="T1543" s="21">
        <v>0</v>
      </c>
      <c r="U1543" s="14"/>
      <c r="V1543" s="22">
        <v>0</v>
      </c>
      <c r="W1543" s="14"/>
      <c r="X1543" s="5" t="str">
        <f t="shared" si="24"/>
        <v>No</v>
      </c>
      <c r="Y1543" s="14"/>
      <c r="Z1543" s="5"/>
      <c r="AA1543" s="14"/>
      <c r="AB1543" s="5"/>
      <c r="AC1543" s="28"/>
      <c r="AD1543" s="5"/>
      <c r="AE1543" s="14"/>
      <c r="AF1543" s="5"/>
      <c r="AG1543" s="7"/>
    </row>
    <row r="1544" spans="1:33" s="54" customFormat="1">
      <c r="A1544" s="8" t="s">
        <v>3222</v>
      </c>
      <c r="B1544" s="8" t="s">
        <v>3223</v>
      </c>
      <c r="C1544" s="9" t="s">
        <v>73</v>
      </c>
      <c r="D1544" s="185" t="s">
        <v>3224</v>
      </c>
      <c r="E1544" s="188">
        <v>60620</v>
      </c>
      <c r="F1544" s="9" t="s">
        <v>36</v>
      </c>
      <c r="G1544" s="9" t="s">
        <v>5756</v>
      </c>
      <c r="H1544" s="10">
        <v>0</v>
      </c>
      <c r="I1544" s="11">
        <v>6</v>
      </c>
      <c r="J1544" s="24">
        <v>0</v>
      </c>
      <c r="K1544" s="12"/>
      <c r="L1544" s="14">
        <v>0</v>
      </c>
      <c r="M1544" s="14"/>
      <c r="N1544" s="21">
        <v>0</v>
      </c>
      <c r="O1544" s="14"/>
      <c r="P1544" s="21">
        <v>0</v>
      </c>
      <c r="Q1544" s="14"/>
      <c r="R1544" s="21">
        <v>0</v>
      </c>
      <c r="S1544" s="14"/>
      <c r="T1544" s="21">
        <v>0</v>
      </c>
      <c r="U1544" s="14"/>
      <c r="V1544" s="22">
        <v>0</v>
      </c>
      <c r="W1544" s="14"/>
      <c r="X1544" s="5" t="str">
        <f t="shared" si="24"/>
        <v>No</v>
      </c>
      <c r="Y1544" s="14"/>
      <c r="Z1544" s="5"/>
      <c r="AA1544" s="14"/>
      <c r="AB1544" s="5"/>
      <c r="AC1544" s="28"/>
      <c r="AD1544" s="5"/>
      <c r="AE1544" s="14"/>
      <c r="AF1544" s="5"/>
      <c r="AG1544" s="7"/>
    </row>
    <row r="1545" spans="1:33" s="54" customFormat="1">
      <c r="A1545" s="8" t="s">
        <v>1539</v>
      </c>
      <c r="B1545" s="8" t="s">
        <v>1540</v>
      </c>
      <c r="C1545" s="9" t="s">
        <v>178</v>
      </c>
      <c r="D1545" s="185" t="s">
        <v>1541</v>
      </c>
      <c r="E1545" s="188" t="s">
        <v>1542</v>
      </c>
      <c r="F1545" s="9" t="s">
        <v>83</v>
      </c>
      <c r="G1545" s="9" t="s">
        <v>147</v>
      </c>
      <c r="H1545" s="10">
        <v>0</v>
      </c>
      <c r="I1545" s="11">
        <v>6</v>
      </c>
      <c r="J1545" s="24">
        <v>0</v>
      </c>
      <c r="K1545" s="12"/>
      <c r="L1545" s="14">
        <v>0</v>
      </c>
      <c r="M1545" s="14"/>
      <c r="N1545" s="21">
        <v>0</v>
      </c>
      <c r="O1545" s="14"/>
      <c r="P1545" s="21">
        <v>0</v>
      </c>
      <c r="Q1545" s="14"/>
      <c r="R1545" s="21">
        <v>0</v>
      </c>
      <c r="S1545" s="14"/>
      <c r="T1545" s="21">
        <v>0</v>
      </c>
      <c r="U1545" s="14"/>
      <c r="V1545" s="22">
        <v>0</v>
      </c>
      <c r="W1545" s="14"/>
      <c r="X1545" s="5" t="str">
        <f t="shared" si="24"/>
        <v>No</v>
      </c>
      <c r="Y1545" s="14"/>
      <c r="Z1545" s="5"/>
      <c r="AA1545" s="14"/>
      <c r="AB1545" s="5"/>
      <c r="AC1545" s="28"/>
      <c r="AD1545" s="5"/>
      <c r="AE1545" s="14"/>
      <c r="AF1545" s="5"/>
      <c r="AG1545" s="7"/>
    </row>
    <row r="1546" spans="1:33" s="54" customFormat="1">
      <c r="A1546" s="8" t="s">
        <v>4933</v>
      </c>
      <c r="B1546" s="8" t="s">
        <v>4934</v>
      </c>
      <c r="C1546" s="9" t="s">
        <v>91</v>
      </c>
      <c r="D1546" s="185" t="s">
        <v>4935</v>
      </c>
      <c r="E1546" s="188" t="s">
        <v>4936</v>
      </c>
      <c r="F1546" s="9" t="s">
        <v>83</v>
      </c>
      <c r="G1546" s="9" t="s">
        <v>147</v>
      </c>
      <c r="H1546" s="10">
        <v>0</v>
      </c>
      <c r="I1546" s="11">
        <v>6</v>
      </c>
      <c r="J1546" s="24">
        <v>0</v>
      </c>
      <c r="K1546" s="12"/>
      <c r="L1546" s="14">
        <v>0</v>
      </c>
      <c r="M1546" s="14"/>
      <c r="N1546" s="21">
        <v>0</v>
      </c>
      <c r="O1546" s="14"/>
      <c r="P1546" s="21">
        <v>0</v>
      </c>
      <c r="Q1546" s="14"/>
      <c r="R1546" s="21">
        <v>0</v>
      </c>
      <c r="S1546" s="14"/>
      <c r="T1546" s="21">
        <v>0</v>
      </c>
      <c r="U1546" s="14"/>
      <c r="V1546" s="22">
        <v>0</v>
      </c>
      <c r="W1546" s="14"/>
      <c r="X1546" s="5" t="str">
        <f t="shared" si="24"/>
        <v>No</v>
      </c>
      <c r="Y1546" s="14"/>
      <c r="Z1546" s="5"/>
      <c r="AA1546" s="14"/>
      <c r="AB1546" s="5"/>
      <c r="AC1546" s="28"/>
      <c r="AD1546" s="5"/>
      <c r="AE1546" s="14"/>
      <c r="AF1546" s="5"/>
      <c r="AG1546" s="7"/>
    </row>
    <row r="1547" spans="1:33" s="54" customFormat="1">
      <c r="A1547" s="8" t="s">
        <v>3125</v>
      </c>
      <c r="B1547" s="8" t="s">
        <v>3126</v>
      </c>
      <c r="C1547" s="9" t="s">
        <v>233</v>
      </c>
      <c r="D1547" s="185">
        <v>3066</v>
      </c>
      <c r="E1547" s="188">
        <v>30066</v>
      </c>
      <c r="F1547" s="9" t="s">
        <v>543</v>
      </c>
      <c r="G1547" s="9" t="s">
        <v>5756</v>
      </c>
      <c r="H1547" s="10">
        <v>70889</v>
      </c>
      <c r="I1547" s="11">
        <v>6</v>
      </c>
      <c r="J1547" s="24">
        <v>0</v>
      </c>
      <c r="K1547" s="12"/>
      <c r="L1547" s="14">
        <v>4735</v>
      </c>
      <c r="M1547" s="14"/>
      <c r="N1547" s="21">
        <v>0</v>
      </c>
      <c r="O1547" s="14"/>
      <c r="P1547" s="21">
        <v>0</v>
      </c>
      <c r="Q1547" s="14"/>
      <c r="R1547" s="21">
        <v>13292</v>
      </c>
      <c r="S1547" s="14"/>
      <c r="T1547" s="21">
        <v>72106</v>
      </c>
      <c r="U1547" s="14"/>
      <c r="V1547" s="22">
        <v>90133</v>
      </c>
      <c r="W1547" s="14"/>
      <c r="X1547" s="5" t="str">
        <f t="shared" si="24"/>
        <v>No</v>
      </c>
      <c r="Y1547" s="14"/>
      <c r="Z1547" s="5"/>
      <c r="AA1547" s="14"/>
      <c r="AB1547" s="5"/>
      <c r="AC1547" s="28"/>
      <c r="AD1547" s="5"/>
      <c r="AE1547" s="14"/>
      <c r="AF1547" s="5"/>
      <c r="AG1547" s="7"/>
    </row>
    <row r="1548" spans="1:33" s="54" customFormat="1">
      <c r="A1548" s="8" t="s">
        <v>863</v>
      </c>
      <c r="B1548" s="8" t="s">
        <v>281</v>
      </c>
      <c r="C1548" s="9" t="s">
        <v>129</v>
      </c>
      <c r="D1548" s="185" t="s">
        <v>864</v>
      </c>
      <c r="E1548" s="188" t="s">
        <v>865</v>
      </c>
      <c r="F1548" s="9" t="s">
        <v>83</v>
      </c>
      <c r="G1548" s="9" t="s">
        <v>147</v>
      </c>
      <c r="H1548" s="10">
        <v>0</v>
      </c>
      <c r="I1548" s="11">
        <v>6</v>
      </c>
      <c r="J1548" s="24">
        <v>0</v>
      </c>
      <c r="K1548" s="12"/>
      <c r="L1548" s="14">
        <v>0</v>
      </c>
      <c r="M1548" s="14"/>
      <c r="N1548" s="21">
        <v>0</v>
      </c>
      <c r="O1548" s="14"/>
      <c r="P1548" s="21">
        <v>8636</v>
      </c>
      <c r="Q1548" s="14"/>
      <c r="R1548" s="21">
        <v>8636</v>
      </c>
      <c r="S1548" s="14"/>
      <c r="T1548" s="21">
        <v>69088</v>
      </c>
      <c r="U1548" s="14"/>
      <c r="V1548" s="22">
        <v>86360</v>
      </c>
      <c r="W1548" s="14"/>
      <c r="X1548" s="5" t="str">
        <f t="shared" si="24"/>
        <v>No</v>
      </c>
      <c r="Y1548" s="14"/>
      <c r="Z1548" s="5"/>
      <c r="AA1548" s="14"/>
      <c r="AB1548" s="5"/>
      <c r="AC1548" s="28"/>
      <c r="AD1548" s="5"/>
      <c r="AE1548" s="14"/>
      <c r="AF1548" s="5"/>
      <c r="AG1548" s="7"/>
    </row>
    <row r="1549" spans="1:33" s="54" customFormat="1">
      <c r="A1549" s="8" t="s">
        <v>4915</v>
      </c>
      <c r="B1549" s="8" t="s">
        <v>4916</v>
      </c>
      <c r="C1549" s="9" t="s">
        <v>91</v>
      </c>
      <c r="D1549" s="185" t="s">
        <v>4917</v>
      </c>
      <c r="E1549" s="188" t="s">
        <v>4918</v>
      </c>
      <c r="F1549" s="9" t="s">
        <v>83</v>
      </c>
      <c r="G1549" s="9" t="s">
        <v>147</v>
      </c>
      <c r="H1549" s="10">
        <v>0</v>
      </c>
      <c r="I1549" s="11">
        <v>6</v>
      </c>
      <c r="J1549" s="24">
        <v>0</v>
      </c>
      <c r="K1549" s="12"/>
      <c r="L1549" s="14">
        <v>0</v>
      </c>
      <c r="M1549" s="14"/>
      <c r="N1549" s="21">
        <v>0</v>
      </c>
      <c r="O1549" s="14"/>
      <c r="P1549" s="21">
        <v>0</v>
      </c>
      <c r="Q1549" s="14"/>
      <c r="R1549" s="21">
        <v>636849</v>
      </c>
      <c r="S1549" s="14"/>
      <c r="T1549" s="21">
        <v>0</v>
      </c>
      <c r="U1549" s="14"/>
      <c r="V1549" s="22">
        <v>636849</v>
      </c>
      <c r="W1549" s="14"/>
      <c r="X1549" s="5" t="str">
        <f t="shared" si="24"/>
        <v>No</v>
      </c>
      <c r="Y1549" s="14"/>
      <c r="Z1549" s="5"/>
      <c r="AA1549" s="14"/>
      <c r="AB1549" s="5"/>
      <c r="AC1549" s="28"/>
      <c r="AD1549" s="5"/>
      <c r="AE1549" s="14"/>
      <c r="AF1549" s="5"/>
      <c r="AG1549" s="7"/>
    </row>
    <row r="1550" spans="1:33" s="54" customFormat="1">
      <c r="A1550" s="8" t="s">
        <v>3310</v>
      </c>
      <c r="B1550" s="8" t="s">
        <v>3311</v>
      </c>
      <c r="C1550" s="9" t="s">
        <v>555</v>
      </c>
      <c r="D1550" s="185" t="s">
        <v>3312</v>
      </c>
      <c r="E1550" s="188" t="s">
        <v>3313</v>
      </c>
      <c r="F1550" s="9" t="s">
        <v>83</v>
      </c>
      <c r="G1550" s="9" t="s">
        <v>147</v>
      </c>
      <c r="H1550" s="10">
        <v>0</v>
      </c>
      <c r="I1550" s="11">
        <v>6</v>
      </c>
      <c r="J1550" s="24">
        <v>0</v>
      </c>
      <c r="K1550" s="12"/>
      <c r="L1550" s="14">
        <v>0</v>
      </c>
      <c r="M1550" s="14"/>
      <c r="N1550" s="21">
        <v>0</v>
      </c>
      <c r="O1550" s="14"/>
      <c r="P1550" s="21">
        <v>0</v>
      </c>
      <c r="Q1550" s="14"/>
      <c r="R1550" s="21">
        <v>0</v>
      </c>
      <c r="S1550" s="14"/>
      <c r="T1550" s="21">
        <v>0</v>
      </c>
      <c r="U1550" s="14"/>
      <c r="V1550" s="22">
        <v>0</v>
      </c>
      <c r="W1550" s="14"/>
      <c r="X1550" s="5" t="str">
        <f t="shared" si="24"/>
        <v>No</v>
      </c>
      <c r="Y1550" s="14"/>
      <c r="Z1550" s="5"/>
      <c r="AA1550" s="14"/>
      <c r="AB1550" s="5"/>
      <c r="AC1550" s="28"/>
      <c r="AD1550" s="5"/>
      <c r="AE1550" s="14"/>
      <c r="AF1550" s="5"/>
      <c r="AG1550" s="7"/>
    </row>
    <row r="1551" spans="1:33" s="54" customFormat="1">
      <c r="A1551" s="8" t="s">
        <v>3982</v>
      </c>
      <c r="B1551" s="8" t="s">
        <v>1337</v>
      </c>
      <c r="C1551" s="9" t="s">
        <v>42</v>
      </c>
      <c r="D1551" s="185">
        <v>2009</v>
      </c>
      <c r="E1551" s="188">
        <v>20009</v>
      </c>
      <c r="F1551" s="9" t="s">
        <v>83</v>
      </c>
      <c r="G1551" s="9" t="s">
        <v>5756</v>
      </c>
      <c r="H1551" s="10">
        <v>423566</v>
      </c>
      <c r="I1551" s="11">
        <v>6</v>
      </c>
      <c r="J1551" s="24">
        <v>0</v>
      </c>
      <c r="K1551" s="12"/>
      <c r="L1551" s="14">
        <v>0</v>
      </c>
      <c r="M1551" s="14"/>
      <c r="N1551" s="21">
        <v>0</v>
      </c>
      <c r="O1551" s="14"/>
      <c r="P1551" s="21">
        <v>0</v>
      </c>
      <c r="Q1551" s="14"/>
      <c r="R1551" s="21">
        <v>0</v>
      </c>
      <c r="S1551" s="14"/>
      <c r="T1551" s="21">
        <v>0</v>
      </c>
      <c r="U1551" s="14"/>
      <c r="V1551" s="22">
        <v>0</v>
      </c>
      <c r="W1551" s="14"/>
      <c r="X1551" s="5" t="str">
        <f t="shared" si="24"/>
        <v>No</v>
      </c>
      <c r="Y1551" s="14"/>
      <c r="Z1551" s="5"/>
      <c r="AA1551" s="14"/>
      <c r="AB1551" s="5"/>
      <c r="AC1551" s="28"/>
      <c r="AD1551" s="5"/>
      <c r="AE1551" s="14"/>
      <c r="AF1551" s="5"/>
      <c r="AG1551" s="7"/>
    </row>
    <row r="1552" spans="1:33" s="54" customFormat="1">
      <c r="A1552" s="8" t="s">
        <v>378</v>
      </c>
      <c r="B1552" s="8" t="s">
        <v>6469</v>
      </c>
      <c r="C1552" s="9" t="s">
        <v>73</v>
      </c>
      <c r="D1552" s="185" t="s">
        <v>379</v>
      </c>
      <c r="E1552" s="188" t="s">
        <v>380</v>
      </c>
      <c r="F1552" s="9" t="s">
        <v>157</v>
      </c>
      <c r="G1552" s="9" t="s">
        <v>147</v>
      </c>
      <c r="H1552" s="10">
        <v>0</v>
      </c>
      <c r="I1552" s="11">
        <v>6</v>
      </c>
      <c r="J1552" s="24">
        <v>0</v>
      </c>
      <c r="K1552" s="12"/>
      <c r="L1552" s="14">
        <v>0</v>
      </c>
      <c r="M1552" s="14"/>
      <c r="N1552" s="21">
        <v>0</v>
      </c>
      <c r="O1552" s="14"/>
      <c r="P1552" s="21">
        <v>27035</v>
      </c>
      <c r="Q1552" s="14"/>
      <c r="R1552" s="21">
        <v>0</v>
      </c>
      <c r="S1552" s="14"/>
      <c r="T1552" s="21">
        <v>108141</v>
      </c>
      <c r="U1552" s="14"/>
      <c r="V1552" s="22">
        <v>135176</v>
      </c>
      <c r="W1552" s="14"/>
      <c r="X1552" s="5" t="str">
        <f t="shared" si="24"/>
        <v>No</v>
      </c>
      <c r="Y1552" s="14"/>
      <c r="Z1552" s="5"/>
      <c r="AA1552" s="14"/>
      <c r="AB1552" s="5"/>
      <c r="AC1552" s="28"/>
      <c r="AD1552" s="5"/>
      <c r="AE1552" s="14"/>
      <c r="AF1552" s="5"/>
      <c r="AG1552" s="7"/>
    </row>
    <row r="1553" spans="1:33" s="54" customFormat="1">
      <c r="A1553" s="8" t="s">
        <v>6623</v>
      </c>
      <c r="B1553" s="8" t="s">
        <v>1232</v>
      </c>
      <c r="C1553" s="9" t="s">
        <v>150</v>
      </c>
      <c r="D1553" s="185" t="s">
        <v>1233</v>
      </c>
      <c r="E1553" s="188">
        <v>66194</v>
      </c>
      <c r="F1553" s="9" t="s">
        <v>36</v>
      </c>
      <c r="G1553" s="9" t="s">
        <v>5756</v>
      </c>
      <c r="H1553" s="10">
        <v>0</v>
      </c>
      <c r="I1553" s="11">
        <v>6</v>
      </c>
      <c r="J1553" s="24">
        <v>0</v>
      </c>
      <c r="K1553" s="12"/>
      <c r="L1553" s="14">
        <v>0</v>
      </c>
      <c r="M1553" s="14"/>
      <c r="N1553" s="21">
        <v>0</v>
      </c>
      <c r="O1553" s="14"/>
      <c r="P1553" s="21">
        <v>0</v>
      </c>
      <c r="Q1553" s="14"/>
      <c r="R1553" s="21">
        <v>0</v>
      </c>
      <c r="S1553" s="14"/>
      <c r="T1553" s="21">
        <v>0</v>
      </c>
      <c r="U1553" s="14"/>
      <c r="V1553" s="22">
        <v>0</v>
      </c>
      <c r="W1553" s="14"/>
      <c r="X1553" s="5" t="str">
        <f t="shared" si="24"/>
        <v>No</v>
      </c>
      <c r="Y1553" s="14"/>
      <c r="Z1553" s="5"/>
      <c r="AA1553" s="14"/>
      <c r="AB1553" s="5"/>
      <c r="AC1553" s="28"/>
      <c r="AD1553" s="5"/>
      <c r="AE1553" s="14"/>
      <c r="AF1553" s="5"/>
      <c r="AG1553" s="7"/>
    </row>
    <row r="1554" spans="1:33" s="54" customFormat="1">
      <c r="A1554" s="8" t="s">
        <v>1449</v>
      </c>
      <c r="B1554" s="8" t="s">
        <v>1450</v>
      </c>
      <c r="C1554" s="9" t="s">
        <v>150</v>
      </c>
      <c r="D1554" s="185" t="s">
        <v>1451</v>
      </c>
      <c r="E1554" s="188" t="s">
        <v>1452</v>
      </c>
      <c r="F1554" s="9" t="s">
        <v>157</v>
      </c>
      <c r="G1554" s="9" t="s">
        <v>147</v>
      </c>
      <c r="H1554" s="10">
        <v>0</v>
      </c>
      <c r="I1554" s="11">
        <v>6</v>
      </c>
      <c r="J1554" s="24">
        <v>0</v>
      </c>
      <c r="K1554" s="12"/>
      <c r="L1554" s="14">
        <v>0</v>
      </c>
      <c r="M1554" s="14"/>
      <c r="N1554" s="21">
        <v>0</v>
      </c>
      <c r="O1554" s="14"/>
      <c r="P1554" s="21">
        <v>0</v>
      </c>
      <c r="Q1554" s="14"/>
      <c r="R1554" s="21">
        <v>0</v>
      </c>
      <c r="S1554" s="14"/>
      <c r="T1554" s="21">
        <v>0</v>
      </c>
      <c r="U1554" s="14"/>
      <c r="V1554" s="22">
        <v>0</v>
      </c>
      <c r="W1554" s="14"/>
      <c r="X1554" s="5" t="str">
        <f t="shared" si="24"/>
        <v>No</v>
      </c>
      <c r="Y1554" s="14"/>
      <c r="Z1554" s="5"/>
      <c r="AA1554" s="14"/>
      <c r="AB1554" s="5"/>
      <c r="AC1554" s="28"/>
      <c r="AD1554" s="5"/>
      <c r="AE1554" s="14"/>
      <c r="AF1554" s="5"/>
      <c r="AG1554" s="7"/>
    </row>
    <row r="1555" spans="1:33" s="54" customFormat="1">
      <c r="A1555" s="8" t="s">
        <v>4129</v>
      </c>
      <c r="B1555" s="8" t="s">
        <v>4130</v>
      </c>
      <c r="C1555" s="9" t="s">
        <v>168</v>
      </c>
      <c r="D1555" s="185" t="s">
        <v>4131</v>
      </c>
      <c r="E1555" s="188">
        <v>10</v>
      </c>
      <c r="F1555" s="9" t="s">
        <v>36</v>
      </c>
      <c r="G1555" s="9" t="s">
        <v>5756</v>
      </c>
      <c r="H1555" s="10">
        <v>0</v>
      </c>
      <c r="I1555" s="11">
        <v>6</v>
      </c>
      <c r="J1555" s="24">
        <v>0</v>
      </c>
      <c r="K1555" s="12"/>
      <c r="L1555" s="14">
        <v>0</v>
      </c>
      <c r="M1555" s="14"/>
      <c r="N1555" s="21">
        <v>0</v>
      </c>
      <c r="O1555" s="14"/>
      <c r="P1555" s="21">
        <v>0</v>
      </c>
      <c r="Q1555" s="14"/>
      <c r="R1555" s="21">
        <v>0</v>
      </c>
      <c r="S1555" s="14"/>
      <c r="T1555" s="21">
        <v>0</v>
      </c>
      <c r="U1555" s="14"/>
      <c r="V1555" s="22">
        <v>0</v>
      </c>
      <c r="W1555" s="14"/>
      <c r="X1555" s="5" t="str">
        <f t="shared" si="24"/>
        <v>No</v>
      </c>
      <c r="Y1555" s="14"/>
      <c r="Z1555" s="5"/>
      <c r="AA1555" s="14"/>
      <c r="AB1555" s="5"/>
      <c r="AC1555" s="28"/>
      <c r="AD1555" s="5"/>
      <c r="AE1555" s="14"/>
      <c r="AF1555" s="5"/>
      <c r="AG1555" s="7"/>
    </row>
    <row r="1556" spans="1:33" s="54" customFormat="1">
      <c r="A1556" s="8" t="s">
        <v>3191</v>
      </c>
      <c r="B1556" s="8" t="s">
        <v>3192</v>
      </c>
      <c r="C1556" s="9" t="s">
        <v>50</v>
      </c>
      <c r="D1556" s="185" t="s">
        <v>3193</v>
      </c>
      <c r="E1556" s="188" t="s">
        <v>3194</v>
      </c>
      <c r="F1556" s="9" t="s">
        <v>83</v>
      </c>
      <c r="G1556" s="9" t="s">
        <v>147</v>
      </c>
      <c r="H1556" s="10">
        <v>0</v>
      </c>
      <c r="I1556" s="11">
        <v>6</v>
      </c>
      <c r="J1556" s="24">
        <v>0</v>
      </c>
      <c r="K1556" s="12"/>
      <c r="L1556" s="14">
        <v>0</v>
      </c>
      <c r="M1556" s="14"/>
      <c r="N1556" s="21">
        <v>0</v>
      </c>
      <c r="O1556" s="14"/>
      <c r="P1556" s="21">
        <v>0</v>
      </c>
      <c r="Q1556" s="14"/>
      <c r="R1556" s="21">
        <v>0</v>
      </c>
      <c r="S1556" s="14"/>
      <c r="T1556" s="21">
        <v>0</v>
      </c>
      <c r="U1556" s="14"/>
      <c r="V1556" s="22">
        <v>0</v>
      </c>
      <c r="W1556" s="14"/>
      <c r="X1556" s="5" t="str">
        <f t="shared" si="24"/>
        <v>No</v>
      </c>
      <c r="Y1556" s="14"/>
      <c r="Z1556" s="5"/>
      <c r="AA1556" s="14"/>
      <c r="AB1556" s="5"/>
      <c r="AC1556" s="28"/>
      <c r="AD1556" s="5"/>
      <c r="AE1556" s="14"/>
      <c r="AF1556" s="5"/>
      <c r="AG1556" s="7"/>
    </row>
    <row r="1557" spans="1:33" s="54" customFormat="1">
      <c r="A1557" s="8" t="s">
        <v>4538</v>
      </c>
      <c r="B1557" s="8" t="s">
        <v>4539</v>
      </c>
      <c r="C1557" s="9" t="s">
        <v>454</v>
      </c>
      <c r="D1557" s="185" t="s">
        <v>4540</v>
      </c>
      <c r="E1557" s="188" t="s">
        <v>4541</v>
      </c>
      <c r="F1557" s="9" t="s">
        <v>157</v>
      </c>
      <c r="G1557" s="9" t="s">
        <v>147</v>
      </c>
      <c r="H1557" s="10">
        <v>0</v>
      </c>
      <c r="I1557" s="11">
        <v>6</v>
      </c>
      <c r="J1557" s="24">
        <v>0</v>
      </c>
      <c r="K1557" s="12"/>
      <c r="L1557" s="14">
        <v>0</v>
      </c>
      <c r="M1557" s="14"/>
      <c r="N1557" s="21">
        <v>0</v>
      </c>
      <c r="O1557" s="14"/>
      <c r="P1557" s="21">
        <v>1901</v>
      </c>
      <c r="Q1557" s="14"/>
      <c r="R1557" s="21">
        <v>12157</v>
      </c>
      <c r="S1557" s="14"/>
      <c r="T1557" s="21">
        <v>60784</v>
      </c>
      <c r="U1557" s="14"/>
      <c r="V1557" s="22">
        <v>74842</v>
      </c>
      <c r="W1557" s="14"/>
      <c r="X1557" s="5" t="str">
        <f t="shared" si="24"/>
        <v>No</v>
      </c>
      <c r="Y1557" s="14"/>
      <c r="Z1557" s="5"/>
      <c r="AA1557" s="14"/>
      <c r="AB1557" s="5"/>
      <c r="AC1557" s="28"/>
      <c r="AD1557" s="5"/>
      <c r="AE1557" s="14"/>
      <c r="AF1557" s="5"/>
      <c r="AG1557" s="7"/>
    </row>
    <row r="1558" spans="1:33" s="54" customFormat="1">
      <c r="A1558" s="8" t="s">
        <v>6248</v>
      </c>
      <c r="B1558" s="8" t="s">
        <v>6249</v>
      </c>
      <c r="C1558" s="9" t="s">
        <v>91</v>
      </c>
      <c r="D1558" s="185"/>
      <c r="E1558" s="188">
        <v>90250</v>
      </c>
      <c r="F1558" s="9" t="s">
        <v>83</v>
      </c>
      <c r="G1558" s="9" t="s">
        <v>5756</v>
      </c>
      <c r="H1558" s="10">
        <v>12150996</v>
      </c>
      <c r="I1558" s="11">
        <v>6</v>
      </c>
      <c r="J1558" s="24">
        <v>0</v>
      </c>
      <c r="K1558" s="12"/>
      <c r="L1558" s="14">
        <v>0</v>
      </c>
      <c r="M1558" s="14"/>
      <c r="N1558" s="21">
        <v>0</v>
      </c>
      <c r="O1558" s="14"/>
      <c r="P1558" s="21">
        <v>0</v>
      </c>
      <c r="Q1558" s="14"/>
      <c r="R1558" s="21">
        <v>0</v>
      </c>
      <c r="S1558" s="14"/>
      <c r="T1558" s="21">
        <v>0</v>
      </c>
      <c r="U1558" s="14"/>
      <c r="V1558" s="22">
        <v>0</v>
      </c>
      <c r="W1558" s="14"/>
      <c r="X1558" s="5" t="str">
        <f t="shared" si="24"/>
        <v>No</v>
      </c>
      <c r="Y1558" s="14"/>
      <c r="Z1558" s="5"/>
      <c r="AA1558" s="14"/>
      <c r="AB1558" s="5"/>
      <c r="AC1558" s="28"/>
      <c r="AD1558" s="5"/>
      <c r="AE1558" s="14"/>
      <c r="AF1558" s="5"/>
      <c r="AG1558" s="7"/>
    </row>
    <row r="1559" spans="1:33" s="54" customFormat="1">
      <c r="A1559" s="8" t="s">
        <v>2873</v>
      </c>
      <c r="B1559" s="8" t="s">
        <v>2874</v>
      </c>
      <c r="C1559" s="9" t="s">
        <v>124</v>
      </c>
      <c r="D1559" s="185" t="s">
        <v>2875</v>
      </c>
      <c r="E1559" s="188" t="s">
        <v>2876</v>
      </c>
      <c r="F1559" s="9" t="s">
        <v>83</v>
      </c>
      <c r="G1559" s="9" t="s">
        <v>147</v>
      </c>
      <c r="H1559" s="10">
        <v>0</v>
      </c>
      <c r="I1559" s="11">
        <v>6</v>
      </c>
      <c r="J1559" s="24">
        <v>0</v>
      </c>
      <c r="K1559" s="12"/>
      <c r="L1559" s="14">
        <v>0</v>
      </c>
      <c r="M1559" s="14"/>
      <c r="N1559" s="21">
        <v>0</v>
      </c>
      <c r="O1559" s="14"/>
      <c r="P1559" s="21">
        <v>0</v>
      </c>
      <c r="Q1559" s="14"/>
      <c r="R1559" s="21">
        <v>0</v>
      </c>
      <c r="S1559" s="14"/>
      <c r="T1559" s="21">
        <v>0</v>
      </c>
      <c r="U1559" s="14"/>
      <c r="V1559" s="22">
        <v>0</v>
      </c>
      <c r="W1559" s="14"/>
      <c r="X1559" s="5" t="str">
        <f t="shared" si="24"/>
        <v>No</v>
      </c>
      <c r="Y1559" s="14"/>
      <c r="Z1559" s="5"/>
      <c r="AA1559" s="14"/>
      <c r="AB1559" s="5"/>
      <c r="AC1559" s="28"/>
      <c r="AD1559" s="5"/>
      <c r="AE1559" s="14"/>
      <c r="AF1559" s="5"/>
      <c r="AG1559" s="7"/>
    </row>
    <row r="1560" spans="1:33" s="54" customFormat="1">
      <c r="A1560" s="8" t="s">
        <v>6250</v>
      </c>
      <c r="B1560" s="8" t="s">
        <v>1035</v>
      </c>
      <c r="C1560" s="9" t="s">
        <v>42</v>
      </c>
      <c r="D1560" s="185">
        <v>2179</v>
      </c>
      <c r="E1560" s="188">
        <v>20179</v>
      </c>
      <c r="F1560" s="9" t="s">
        <v>183</v>
      </c>
      <c r="G1560" s="9" t="s">
        <v>5756</v>
      </c>
      <c r="H1560" s="10">
        <v>423566</v>
      </c>
      <c r="I1560" s="11">
        <v>6</v>
      </c>
      <c r="J1560" s="24">
        <v>0</v>
      </c>
      <c r="K1560" s="12"/>
      <c r="L1560" s="14">
        <v>0</v>
      </c>
      <c r="M1560" s="14"/>
      <c r="N1560" s="21">
        <v>0</v>
      </c>
      <c r="O1560" s="14"/>
      <c r="P1560" s="21">
        <v>0</v>
      </c>
      <c r="Q1560" s="14"/>
      <c r="R1560" s="21">
        <v>0</v>
      </c>
      <c r="S1560" s="14"/>
      <c r="T1560" s="21">
        <v>0</v>
      </c>
      <c r="U1560" s="14"/>
      <c r="V1560" s="22">
        <v>0</v>
      </c>
      <c r="W1560" s="14"/>
      <c r="X1560" s="5" t="str">
        <f t="shared" si="24"/>
        <v>No</v>
      </c>
      <c r="Y1560" s="14"/>
      <c r="Z1560" s="5"/>
      <c r="AA1560" s="14"/>
      <c r="AB1560" s="5"/>
      <c r="AC1560" s="28"/>
      <c r="AD1560" s="5"/>
      <c r="AE1560" s="14"/>
      <c r="AF1560" s="5"/>
      <c r="AG1560" s="7"/>
    </row>
    <row r="1561" spans="1:33" s="54" customFormat="1">
      <c r="A1561" s="8" t="s">
        <v>6254</v>
      </c>
      <c r="B1561" s="8" t="s">
        <v>6255</v>
      </c>
      <c r="C1561" s="9" t="s">
        <v>91</v>
      </c>
      <c r="D1561" s="185"/>
      <c r="E1561" s="188">
        <v>90253</v>
      </c>
      <c r="F1561" s="9" t="s">
        <v>83</v>
      </c>
      <c r="G1561" s="9" t="s">
        <v>5756</v>
      </c>
      <c r="H1561" s="10">
        <v>12150996</v>
      </c>
      <c r="I1561" s="11">
        <v>6</v>
      </c>
      <c r="J1561" s="24">
        <v>0</v>
      </c>
      <c r="K1561" s="12"/>
      <c r="L1561" s="14">
        <v>0</v>
      </c>
      <c r="M1561" s="14"/>
      <c r="N1561" s="21">
        <v>0</v>
      </c>
      <c r="O1561" s="14"/>
      <c r="P1561" s="21">
        <v>0</v>
      </c>
      <c r="Q1561" s="14"/>
      <c r="R1561" s="21">
        <v>0</v>
      </c>
      <c r="S1561" s="14"/>
      <c r="T1561" s="21">
        <v>0</v>
      </c>
      <c r="U1561" s="14"/>
      <c r="V1561" s="22">
        <v>0</v>
      </c>
      <c r="W1561" s="14"/>
      <c r="X1561" s="5" t="str">
        <f t="shared" si="24"/>
        <v>No</v>
      </c>
      <c r="Y1561" s="14"/>
      <c r="Z1561" s="5"/>
      <c r="AA1561" s="14"/>
      <c r="AB1561" s="5"/>
      <c r="AC1561" s="28"/>
      <c r="AD1561" s="5"/>
      <c r="AE1561" s="14"/>
      <c r="AF1561" s="5"/>
      <c r="AG1561" s="7"/>
    </row>
    <row r="1562" spans="1:33" s="54" customFormat="1">
      <c r="A1562" s="8" t="s">
        <v>3699</v>
      </c>
      <c r="B1562" s="8" t="s">
        <v>3700</v>
      </c>
      <c r="C1562" s="9" t="s">
        <v>254</v>
      </c>
      <c r="D1562" s="185" t="s">
        <v>3701</v>
      </c>
      <c r="E1562" s="188">
        <v>88188</v>
      </c>
      <c r="F1562" s="9" t="s">
        <v>36</v>
      </c>
      <c r="G1562" s="9" t="s">
        <v>5756</v>
      </c>
      <c r="H1562" s="10">
        <v>0</v>
      </c>
      <c r="I1562" s="11">
        <v>6</v>
      </c>
      <c r="J1562" s="24">
        <v>0</v>
      </c>
      <c r="K1562" s="12"/>
      <c r="L1562" s="14">
        <v>0</v>
      </c>
      <c r="M1562" s="14"/>
      <c r="N1562" s="21">
        <v>0</v>
      </c>
      <c r="O1562" s="14"/>
      <c r="P1562" s="21">
        <v>0</v>
      </c>
      <c r="Q1562" s="14"/>
      <c r="R1562" s="21">
        <v>0</v>
      </c>
      <c r="S1562" s="14"/>
      <c r="T1562" s="21">
        <v>0</v>
      </c>
      <c r="U1562" s="14"/>
      <c r="V1562" s="22">
        <v>0</v>
      </c>
      <c r="W1562" s="14"/>
      <c r="X1562" s="5" t="str">
        <f t="shared" si="24"/>
        <v>No</v>
      </c>
      <c r="Y1562" s="14"/>
      <c r="Z1562" s="5"/>
      <c r="AA1562" s="14"/>
      <c r="AB1562" s="5"/>
      <c r="AC1562" s="28"/>
      <c r="AD1562" s="5"/>
      <c r="AE1562" s="14"/>
      <c r="AF1562" s="5"/>
      <c r="AG1562" s="7"/>
    </row>
    <row r="1563" spans="1:33" s="54" customFormat="1">
      <c r="A1563" s="8" t="s">
        <v>4473</v>
      </c>
      <c r="B1563" s="8" t="s">
        <v>4474</v>
      </c>
      <c r="C1563" s="9" t="s">
        <v>454</v>
      </c>
      <c r="D1563" s="185" t="s">
        <v>4475</v>
      </c>
      <c r="E1563" s="188" t="s">
        <v>4476</v>
      </c>
      <c r="F1563" s="9" t="s">
        <v>83</v>
      </c>
      <c r="G1563" s="9" t="s">
        <v>147</v>
      </c>
      <c r="H1563" s="10">
        <v>0</v>
      </c>
      <c r="I1563" s="11">
        <v>6</v>
      </c>
      <c r="J1563" s="24">
        <v>0</v>
      </c>
      <c r="K1563" s="12"/>
      <c r="L1563" s="14">
        <v>0</v>
      </c>
      <c r="M1563" s="14"/>
      <c r="N1563" s="21">
        <v>0</v>
      </c>
      <c r="O1563" s="14"/>
      <c r="P1563" s="21">
        <v>29548</v>
      </c>
      <c r="Q1563" s="14"/>
      <c r="R1563" s="21">
        <v>0</v>
      </c>
      <c r="S1563" s="14"/>
      <c r="T1563" s="21">
        <v>118192</v>
      </c>
      <c r="U1563" s="14"/>
      <c r="V1563" s="22">
        <v>147740</v>
      </c>
      <c r="W1563" s="14"/>
      <c r="X1563" s="5" t="str">
        <f t="shared" si="24"/>
        <v>No</v>
      </c>
      <c r="Y1563" s="14"/>
      <c r="Z1563" s="5"/>
      <c r="AA1563" s="14"/>
      <c r="AB1563" s="5"/>
      <c r="AC1563" s="28"/>
      <c r="AD1563" s="5"/>
      <c r="AE1563" s="14"/>
      <c r="AF1563" s="5"/>
      <c r="AG1563" s="7"/>
    </row>
    <row r="1564" spans="1:33" s="54" customFormat="1">
      <c r="A1564" s="8" t="s">
        <v>2852</v>
      </c>
      <c r="B1564" s="8" t="s">
        <v>323</v>
      </c>
      <c r="C1564" s="9" t="s">
        <v>124</v>
      </c>
      <c r="D1564" s="185" t="s">
        <v>2853</v>
      </c>
      <c r="E1564" s="188" t="s">
        <v>2854</v>
      </c>
      <c r="F1564" s="9" t="s">
        <v>1320</v>
      </c>
      <c r="G1564" s="9" t="s">
        <v>147</v>
      </c>
      <c r="H1564" s="10">
        <v>0</v>
      </c>
      <c r="I1564" s="11">
        <v>6</v>
      </c>
      <c r="J1564" s="24">
        <v>0</v>
      </c>
      <c r="K1564" s="12"/>
      <c r="L1564" s="14">
        <v>0</v>
      </c>
      <c r="M1564" s="14"/>
      <c r="N1564" s="21">
        <v>0</v>
      </c>
      <c r="O1564" s="14"/>
      <c r="P1564" s="21">
        <v>0</v>
      </c>
      <c r="Q1564" s="14"/>
      <c r="R1564" s="21">
        <v>0</v>
      </c>
      <c r="S1564" s="14"/>
      <c r="T1564" s="21">
        <v>0</v>
      </c>
      <c r="U1564" s="14"/>
      <c r="V1564" s="22">
        <v>0</v>
      </c>
      <c r="W1564" s="14"/>
      <c r="X1564" s="5" t="str">
        <f t="shared" si="24"/>
        <v>No</v>
      </c>
      <c r="Y1564" s="14"/>
      <c r="Z1564" s="5"/>
      <c r="AA1564" s="14"/>
      <c r="AB1564" s="5"/>
      <c r="AC1564" s="28"/>
      <c r="AD1564" s="5"/>
      <c r="AE1564" s="14"/>
      <c r="AF1564" s="5"/>
      <c r="AG1564" s="7"/>
    </row>
    <row r="1565" spans="1:33" s="54" customFormat="1">
      <c r="A1565" s="8" t="s">
        <v>3674</v>
      </c>
      <c r="B1565" s="8" t="s">
        <v>3675</v>
      </c>
      <c r="C1565" s="9" t="s">
        <v>288</v>
      </c>
      <c r="D1565" s="185">
        <v>3077</v>
      </c>
      <c r="E1565" s="188">
        <v>30077</v>
      </c>
      <c r="F1565" s="9" t="s">
        <v>83</v>
      </c>
      <c r="G1565" s="9" t="s">
        <v>84</v>
      </c>
      <c r="H1565" s="10">
        <v>107682</v>
      </c>
      <c r="I1565" s="11">
        <v>6</v>
      </c>
      <c r="J1565" s="24">
        <v>0</v>
      </c>
      <c r="K1565" s="12"/>
      <c r="L1565" s="14">
        <v>0</v>
      </c>
      <c r="M1565" s="14"/>
      <c r="N1565" s="21">
        <v>0</v>
      </c>
      <c r="O1565" s="14"/>
      <c r="P1565" s="21">
        <v>0</v>
      </c>
      <c r="Q1565" s="14"/>
      <c r="R1565" s="21">
        <v>34812</v>
      </c>
      <c r="S1565" s="14"/>
      <c r="T1565" s="21">
        <v>100000</v>
      </c>
      <c r="U1565" s="14"/>
      <c r="V1565" s="22">
        <v>134812</v>
      </c>
      <c r="W1565" s="14"/>
      <c r="X1565" s="5" t="str">
        <f t="shared" si="24"/>
        <v>No</v>
      </c>
      <c r="Y1565" s="14"/>
      <c r="Z1565" s="5"/>
      <c r="AA1565" s="14"/>
      <c r="AB1565" s="5"/>
      <c r="AC1565" s="28"/>
      <c r="AD1565" s="5"/>
      <c r="AE1565" s="14"/>
      <c r="AF1565" s="5"/>
      <c r="AG1565" s="7"/>
    </row>
    <row r="1566" spans="1:33" s="54" customFormat="1">
      <c r="A1566" s="8" t="s">
        <v>5957</v>
      </c>
      <c r="B1566" s="8" t="s">
        <v>1951</v>
      </c>
      <c r="C1566" s="9" t="s">
        <v>42</v>
      </c>
      <c r="D1566" s="185" t="s">
        <v>4611</v>
      </c>
      <c r="E1566" s="188" t="s">
        <v>4612</v>
      </c>
      <c r="F1566" s="9" t="s">
        <v>83</v>
      </c>
      <c r="G1566" s="9" t="s">
        <v>147</v>
      </c>
      <c r="H1566" s="10">
        <v>0</v>
      </c>
      <c r="I1566" s="11">
        <v>6</v>
      </c>
      <c r="J1566" s="24">
        <v>0</v>
      </c>
      <c r="K1566" s="12"/>
      <c r="L1566" s="14">
        <v>0</v>
      </c>
      <c r="M1566" s="14"/>
      <c r="N1566" s="21">
        <v>0</v>
      </c>
      <c r="O1566" s="14"/>
      <c r="P1566" s="21">
        <v>0</v>
      </c>
      <c r="Q1566" s="14"/>
      <c r="R1566" s="21">
        <v>0</v>
      </c>
      <c r="S1566" s="14"/>
      <c r="T1566" s="21">
        <v>0</v>
      </c>
      <c r="U1566" s="14"/>
      <c r="V1566" s="22">
        <v>0</v>
      </c>
      <c r="W1566" s="14"/>
      <c r="X1566" s="5" t="str">
        <f t="shared" si="24"/>
        <v>No</v>
      </c>
      <c r="Y1566" s="14"/>
      <c r="Z1566" s="5"/>
      <c r="AA1566" s="14"/>
      <c r="AB1566" s="5"/>
      <c r="AC1566" s="28"/>
      <c r="AD1566" s="5"/>
      <c r="AE1566" s="14"/>
      <c r="AF1566" s="5"/>
      <c r="AG1566" s="7"/>
    </row>
    <row r="1567" spans="1:33" s="54" customFormat="1">
      <c r="A1567" s="8" t="s">
        <v>324</v>
      </c>
      <c r="B1567" s="8" t="s">
        <v>325</v>
      </c>
      <c r="C1567" s="9" t="s">
        <v>103</v>
      </c>
      <c r="D1567" s="185">
        <v>4122</v>
      </c>
      <c r="E1567" s="188">
        <v>40122</v>
      </c>
      <c r="F1567" s="9" t="s">
        <v>83</v>
      </c>
      <c r="G1567" s="9" t="s">
        <v>5756</v>
      </c>
      <c r="H1567" s="10">
        <v>2148346</v>
      </c>
      <c r="I1567" s="11">
        <v>6</v>
      </c>
      <c r="J1567" s="24">
        <v>0</v>
      </c>
      <c r="K1567" s="12"/>
      <c r="L1567" s="14">
        <v>0</v>
      </c>
      <c r="M1567" s="14"/>
      <c r="N1567" s="21">
        <v>0</v>
      </c>
      <c r="O1567" s="14"/>
      <c r="P1567" s="21">
        <v>5300</v>
      </c>
      <c r="Q1567" s="14"/>
      <c r="R1567" s="21">
        <v>0</v>
      </c>
      <c r="S1567" s="14"/>
      <c r="T1567" s="21">
        <v>21200</v>
      </c>
      <c r="U1567" s="14"/>
      <c r="V1567" s="22">
        <v>26500</v>
      </c>
      <c r="W1567" s="14"/>
      <c r="X1567" s="5" t="str">
        <f t="shared" si="24"/>
        <v>No</v>
      </c>
      <c r="Y1567" s="14"/>
      <c r="Z1567" s="5"/>
      <c r="AA1567" s="14"/>
      <c r="AB1567" s="5"/>
      <c r="AC1567" s="28"/>
      <c r="AD1567" s="5"/>
      <c r="AE1567" s="14"/>
      <c r="AF1567" s="5"/>
      <c r="AG1567" s="7"/>
    </row>
    <row r="1568" spans="1:33" s="54" customFormat="1">
      <c r="A1568" s="8" t="s">
        <v>6252</v>
      </c>
      <c r="B1568" s="8" t="s">
        <v>6253</v>
      </c>
      <c r="C1568" s="9" t="s">
        <v>91</v>
      </c>
      <c r="D1568" s="185"/>
      <c r="E1568" s="188">
        <v>90262</v>
      </c>
      <c r="F1568" s="9" t="s">
        <v>83</v>
      </c>
      <c r="G1568" s="9" t="s">
        <v>5756</v>
      </c>
      <c r="H1568" s="10">
        <v>12150996</v>
      </c>
      <c r="I1568" s="11">
        <v>6</v>
      </c>
      <c r="J1568" s="24">
        <v>0</v>
      </c>
      <c r="K1568" s="12"/>
      <c r="L1568" s="14">
        <v>0</v>
      </c>
      <c r="M1568" s="14"/>
      <c r="N1568" s="21">
        <v>0</v>
      </c>
      <c r="O1568" s="14"/>
      <c r="P1568" s="21">
        <v>0</v>
      </c>
      <c r="Q1568" s="14"/>
      <c r="R1568" s="21">
        <v>0</v>
      </c>
      <c r="S1568" s="14"/>
      <c r="T1568" s="21">
        <v>0</v>
      </c>
      <c r="U1568" s="14"/>
      <c r="V1568" s="22">
        <v>0</v>
      </c>
      <c r="W1568" s="14"/>
      <c r="X1568" s="5" t="str">
        <f t="shared" si="24"/>
        <v>No</v>
      </c>
      <c r="Y1568" s="14"/>
      <c r="Z1568" s="5"/>
      <c r="AA1568" s="14"/>
      <c r="AB1568" s="5"/>
      <c r="AC1568" s="28"/>
      <c r="AD1568" s="5"/>
      <c r="AE1568" s="14"/>
      <c r="AF1568" s="5"/>
      <c r="AG1568" s="7"/>
    </row>
    <row r="1569" spans="1:33" s="54" customFormat="1">
      <c r="A1569" s="8" t="s">
        <v>4057</v>
      </c>
      <c r="B1569" s="8" t="s">
        <v>3973</v>
      </c>
      <c r="C1569" s="9" t="s">
        <v>112</v>
      </c>
      <c r="D1569" s="185" t="s">
        <v>4058</v>
      </c>
      <c r="E1569" s="188" t="s">
        <v>4059</v>
      </c>
      <c r="F1569" s="9" t="s">
        <v>157</v>
      </c>
      <c r="G1569" s="9" t="s">
        <v>147</v>
      </c>
      <c r="H1569" s="10">
        <v>0</v>
      </c>
      <c r="I1569" s="11">
        <v>6</v>
      </c>
      <c r="J1569" s="24">
        <v>0</v>
      </c>
      <c r="K1569" s="12"/>
      <c r="L1569" s="14">
        <v>0</v>
      </c>
      <c r="M1569" s="14"/>
      <c r="N1569" s="21">
        <v>0</v>
      </c>
      <c r="O1569" s="14"/>
      <c r="P1569" s="21">
        <v>4873</v>
      </c>
      <c r="Q1569" s="14"/>
      <c r="R1569" s="21">
        <v>4618</v>
      </c>
      <c r="S1569" s="14"/>
      <c r="T1569" s="21">
        <v>53356</v>
      </c>
      <c r="U1569" s="14"/>
      <c r="V1569" s="22">
        <v>62847</v>
      </c>
      <c r="W1569" s="14"/>
      <c r="X1569" s="5" t="str">
        <f t="shared" si="24"/>
        <v>No</v>
      </c>
      <c r="Y1569" s="14"/>
      <c r="Z1569" s="5"/>
      <c r="AA1569" s="14"/>
      <c r="AB1569" s="5"/>
      <c r="AC1569" s="28"/>
      <c r="AD1569" s="5"/>
      <c r="AE1569" s="14"/>
      <c r="AF1569" s="5"/>
      <c r="AG1569" s="7"/>
    </row>
    <row r="1570" spans="1:33" s="54" customFormat="1">
      <c r="A1570" s="8" t="s">
        <v>3238</v>
      </c>
      <c r="B1570" s="8" t="s">
        <v>3239</v>
      </c>
      <c r="C1570" s="9" t="s">
        <v>124</v>
      </c>
      <c r="D1570" s="185">
        <v>6127</v>
      </c>
      <c r="E1570" s="188">
        <v>60127</v>
      </c>
      <c r="F1570" s="9" t="s">
        <v>83</v>
      </c>
      <c r="G1570" s="9" t="s">
        <v>84</v>
      </c>
      <c r="H1570" s="10">
        <v>899703</v>
      </c>
      <c r="I1570" s="11">
        <v>6</v>
      </c>
      <c r="J1570" s="24">
        <v>0</v>
      </c>
      <c r="K1570" s="12"/>
      <c r="L1570" s="14">
        <v>0</v>
      </c>
      <c r="M1570" s="14"/>
      <c r="N1570" s="21">
        <v>0</v>
      </c>
      <c r="O1570" s="14"/>
      <c r="P1570" s="21">
        <v>0</v>
      </c>
      <c r="Q1570" s="14"/>
      <c r="R1570" s="21">
        <v>0</v>
      </c>
      <c r="S1570" s="14"/>
      <c r="T1570" s="21">
        <v>109443</v>
      </c>
      <c r="U1570" s="14"/>
      <c r="V1570" s="22">
        <v>109443</v>
      </c>
      <c r="W1570" s="14"/>
      <c r="X1570" s="5" t="str">
        <f t="shared" si="24"/>
        <v>No</v>
      </c>
      <c r="Y1570" s="14"/>
      <c r="Z1570" s="5"/>
      <c r="AA1570" s="14"/>
      <c r="AB1570" s="5"/>
      <c r="AC1570" s="28"/>
      <c r="AD1570" s="5"/>
      <c r="AE1570" s="14"/>
      <c r="AF1570" s="5"/>
      <c r="AG1570" s="7"/>
    </row>
    <row r="1571" spans="1:33" s="54" customFormat="1">
      <c r="A1571" s="8" t="s">
        <v>474</v>
      </c>
      <c r="B1571" s="8" t="s">
        <v>475</v>
      </c>
      <c r="C1571" s="9" t="s">
        <v>42</v>
      </c>
      <c r="D1571" s="185">
        <v>2120</v>
      </c>
      <c r="E1571" s="188">
        <v>20120</v>
      </c>
      <c r="F1571" s="9" t="s">
        <v>83</v>
      </c>
      <c r="G1571" s="9" t="s">
        <v>5756</v>
      </c>
      <c r="H1571" s="10">
        <v>65443</v>
      </c>
      <c r="I1571" s="11">
        <v>6</v>
      </c>
      <c r="J1571" s="24">
        <v>0</v>
      </c>
      <c r="K1571" s="12"/>
      <c r="L1571" s="14">
        <v>72852</v>
      </c>
      <c r="M1571" s="14"/>
      <c r="N1571" s="21">
        <v>0</v>
      </c>
      <c r="O1571" s="14"/>
      <c r="P1571" s="21">
        <v>60341</v>
      </c>
      <c r="Q1571" s="14"/>
      <c r="R1571" s="21">
        <v>79888</v>
      </c>
      <c r="S1571" s="14"/>
      <c r="T1571" s="21">
        <v>604809</v>
      </c>
      <c r="U1571" s="14"/>
      <c r="V1571" s="22">
        <v>817890</v>
      </c>
      <c r="W1571" s="14"/>
      <c r="X1571" s="5" t="str">
        <f t="shared" si="24"/>
        <v>No</v>
      </c>
      <c r="Y1571" s="14"/>
      <c r="Z1571" s="5"/>
      <c r="AA1571" s="14"/>
      <c r="AB1571" s="5"/>
      <c r="AC1571" s="28"/>
      <c r="AD1571" s="5"/>
      <c r="AE1571" s="14"/>
      <c r="AF1571" s="5"/>
      <c r="AG1571" s="7"/>
    </row>
    <row r="1572" spans="1:33" s="54" customFormat="1">
      <c r="A1572" s="8" t="s">
        <v>5993</v>
      </c>
      <c r="B1572" s="8" t="s">
        <v>5487</v>
      </c>
      <c r="C1572" s="9" t="s">
        <v>132</v>
      </c>
      <c r="D1572" s="185" t="s">
        <v>5488</v>
      </c>
      <c r="E1572" s="188" t="s">
        <v>5489</v>
      </c>
      <c r="F1572" s="9" t="s">
        <v>157</v>
      </c>
      <c r="G1572" s="9" t="s">
        <v>147</v>
      </c>
      <c r="H1572" s="10">
        <v>0</v>
      </c>
      <c r="I1572" s="11">
        <v>6</v>
      </c>
      <c r="J1572" s="24">
        <v>0</v>
      </c>
      <c r="K1572" s="12"/>
      <c r="L1572" s="14">
        <v>0</v>
      </c>
      <c r="M1572" s="14"/>
      <c r="N1572" s="21">
        <v>0</v>
      </c>
      <c r="O1572" s="14"/>
      <c r="P1572" s="21">
        <v>0</v>
      </c>
      <c r="Q1572" s="14"/>
      <c r="R1572" s="21">
        <v>0</v>
      </c>
      <c r="S1572" s="14"/>
      <c r="T1572" s="21">
        <v>0</v>
      </c>
      <c r="U1572" s="14"/>
      <c r="V1572" s="22">
        <v>0</v>
      </c>
      <c r="W1572" s="14"/>
      <c r="X1572" s="5" t="str">
        <f t="shared" si="24"/>
        <v>No</v>
      </c>
      <c r="Y1572" s="14"/>
      <c r="Z1572" s="5"/>
      <c r="AA1572" s="14"/>
      <c r="AB1572" s="5"/>
      <c r="AC1572" s="28"/>
      <c r="AD1572" s="5"/>
      <c r="AE1572" s="14"/>
      <c r="AF1572" s="5"/>
      <c r="AG1572" s="7"/>
    </row>
    <row r="1573" spans="1:33" s="54" customFormat="1">
      <c r="A1573" s="8" t="s">
        <v>6632</v>
      </c>
      <c r="B1573" s="8" t="s">
        <v>2009</v>
      </c>
      <c r="C1573" s="9" t="s">
        <v>69</v>
      </c>
      <c r="D1573" s="185" t="s">
        <v>2010</v>
      </c>
      <c r="E1573" s="188" t="s">
        <v>2011</v>
      </c>
      <c r="F1573" s="9" t="s">
        <v>157</v>
      </c>
      <c r="G1573" s="9" t="s">
        <v>147</v>
      </c>
      <c r="H1573" s="10">
        <v>0</v>
      </c>
      <c r="I1573" s="11">
        <v>6</v>
      </c>
      <c r="J1573" s="24">
        <v>0</v>
      </c>
      <c r="K1573" s="12"/>
      <c r="L1573" s="14">
        <v>0</v>
      </c>
      <c r="M1573" s="14"/>
      <c r="N1573" s="21">
        <v>0</v>
      </c>
      <c r="O1573" s="14"/>
      <c r="P1573" s="21">
        <v>0</v>
      </c>
      <c r="Q1573" s="14"/>
      <c r="R1573" s="21">
        <v>0</v>
      </c>
      <c r="S1573" s="14"/>
      <c r="T1573" s="21">
        <v>0</v>
      </c>
      <c r="U1573" s="14"/>
      <c r="V1573" s="22">
        <v>0</v>
      </c>
      <c r="W1573" s="14"/>
      <c r="X1573" s="5" t="str">
        <f t="shared" si="24"/>
        <v>No</v>
      </c>
      <c r="Y1573" s="14"/>
      <c r="Z1573" s="5"/>
      <c r="AA1573" s="14"/>
      <c r="AB1573" s="5"/>
      <c r="AC1573" s="28"/>
      <c r="AD1573" s="5"/>
      <c r="AE1573" s="14"/>
      <c r="AF1573" s="5"/>
      <c r="AG1573" s="7"/>
    </row>
    <row r="1574" spans="1:33" s="54" customFormat="1">
      <c r="A1574" s="8" t="s">
        <v>6629</v>
      </c>
      <c r="B1574" s="8" t="s">
        <v>1202</v>
      </c>
      <c r="C1574" s="9" t="s">
        <v>254</v>
      </c>
      <c r="D1574" s="185" t="s">
        <v>1203</v>
      </c>
      <c r="E1574" s="188">
        <v>80018</v>
      </c>
      <c r="F1574" s="9" t="s">
        <v>36</v>
      </c>
      <c r="G1574" s="9" t="s">
        <v>5756</v>
      </c>
      <c r="H1574" s="10">
        <v>0</v>
      </c>
      <c r="I1574" s="11">
        <v>6</v>
      </c>
      <c r="J1574" s="24">
        <v>0</v>
      </c>
      <c r="K1574" s="12"/>
      <c r="L1574" s="14">
        <v>0</v>
      </c>
      <c r="M1574" s="14"/>
      <c r="N1574" s="21">
        <v>0</v>
      </c>
      <c r="O1574" s="14"/>
      <c r="P1574" s="21">
        <v>0</v>
      </c>
      <c r="Q1574" s="14"/>
      <c r="R1574" s="21">
        <v>0</v>
      </c>
      <c r="S1574" s="14"/>
      <c r="T1574" s="21">
        <v>0</v>
      </c>
      <c r="U1574" s="14"/>
      <c r="V1574" s="22">
        <v>0</v>
      </c>
      <c r="W1574" s="14"/>
      <c r="X1574" s="5" t="str">
        <f t="shared" si="24"/>
        <v>No</v>
      </c>
      <c r="Y1574" s="14"/>
      <c r="Z1574" s="5"/>
      <c r="AA1574" s="14"/>
      <c r="AB1574" s="5"/>
      <c r="AC1574" s="28"/>
      <c r="AD1574" s="5"/>
      <c r="AE1574" s="14"/>
      <c r="AF1574" s="5"/>
      <c r="AG1574" s="7"/>
    </row>
    <row r="1575" spans="1:33" s="54" customFormat="1">
      <c r="A1575" s="8" t="s">
        <v>1620</v>
      </c>
      <c r="B1575" s="8" t="s">
        <v>1195</v>
      </c>
      <c r="C1575" s="9" t="s">
        <v>178</v>
      </c>
      <c r="D1575" s="185" t="s">
        <v>1621</v>
      </c>
      <c r="E1575" s="188" t="s">
        <v>1622</v>
      </c>
      <c r="F1575" s="9" t="s">
        <v>83</v>
      </c>
      <c r="G1575" s="9" t="s">
        <v>147</v>
      </c>
      <c r="H1575" s="10">
        <v>0</v>
      </c>
      <c r="I1575" s="11">
        <v>6</v>
      </c>
      <c r="J1575" s="24">
        <v>0</v>
      </c>
      <c r="K1575" s="12"/>
      <c r="L1575" s="14">
        <v>0</v>
      </c>
      <c r="M1575" s="14"/>
      <c r="N1575" s="21">
        <v>0</v>
      </c>
      <c r="O1575" s="14"/>
      <c r="P1575" s="21">
        <v>0</v>
      </c>
      <c r="Q1575" s="14"/>
      <c r="R1575" s="21">
        <v>0</v>
      </c>
      <c r="S1575" s="14"/>
      <c r="T1575" s="21">
        <v>0</v>
      </c>
      <c r="U1575" s="14"/>
      <c r="V1575" s="22">
        <v>0</v>
      </c>
      <c r="W1575" s="14"/>
      <c r="X1575" s="5" t="str">
        <f t="shared" si="24"/>
        <v>No</v>
      </c>
      <c r="Y1575" s="14"/>
      <c r="Z1575" s="5"/>
      <c r="AA1575" s="14"/>
      <c r="AB1575" s="5"/>
      <c r="AC1575" s="28"/>
      <c r="AD1575" s="5"/>
      <c r="AE1575" s="14"/>
      <c r="AF1575" s="5"/>
      <c r="AG1575" s="7"/>
    </row>
    <row r="1576" spans="1:33" s="54" customFormat="1">
      <c r="A1576" s="8" t="s">
        <v>1716</v>
      </c>
      <c r="B1576" s="8" t="s">
        <v>1717</v>
      </c>
      <c r="C1576" s="9" t="s">
        <v>648</v>
      </c>
      <c r="D1576" s="185" t="s">
        <v>1718</v>
      </c>
      <c r="E1576" s="188" t="s">
        <v>1719</v>
      </c>
      <c r="F1576" s="9" t="s">
        <v>157</v>
      </c>
      <c r="G1576" s="9" t="s">
        <v>147</v>
      </c>
      <c r="H1576" s="10">
        <v>0</v>
      </c>
      <c r="I1576" s="11">
        <v>6</v>
      </c>
      <c r="J1576" s="24">
        <v>0</v>
      </c>
      <c r="K1576" s="12"/>
      <c r="L1576" s="14">
        <v>3894</v>
      </c>
      <c r="M1576" s="14"/>
      <c r="N1576" s="21">
        <v>0</v>
      </c>
      <c r="O1576" s="14"/>
      <c r="P1576" s="21">
        <v>0</v>
      </c>
      <c r="Q1576" s="14"/>
      <c r="R1576" s="21">
        <v>3471</v>
      </c>
      <c r="S1576" s="14"/>
      <c r="T1576" s="21">
        <v>27770</v>
      </c>
      <c r="U1576" s="14"/>
      <c r="V1576" s="22">
        <v>35135</v>
      </c>
      <c r="W1576" s="14"/>
      <c r="X1576" s="5" t="str">
        <f t="shared" si="24"/>
        <v>No</v>
      </c>
      <c r="Y1576" s="14"/>
      <c r="Z1576" s="5"/>
      <c r="AA1576" s="14"/>
      <c r="AB1576" s="5"/>
      <c r="AC1576" s="28"/>
      <c r="AD1576" s="5"/>
      <c r="AE1576" s="14"/>
      <c r="AF1576" s="5"/>
      <c r="AG1576" s="7"/>
    </row>
    <row r="1577" spans="1:33" s="54" customFormat="1">
      <c r="A1577" s="8" t="s">
        <v>3744</v>
      </c>
      <c r="B1577" s="8" t="s">
        <v>3745</v>
      </c>
      <c r="C1577" s="9" t="s">
        <v>278</v>
      </c>
      <c r="D1577" s="185" t="s">
        <v>3746</v>
      </c>
      <c r="E1577" s="188" t="s">
        <v>3747</v>
      </c>
      <c r="F1577" s="9" t="s">
        <v>138</v>
      </c>
      <c r="G1577" s="9" t="s">
        <v>147</v>
      </c>
      <c r="H1577" s="10">
        <v>0</v>
      </c>
      <c r="I1577" s="11">
        <v>6</v>
      </c>
      <c r="J1577" s="24">
        <v>0</v>
      </c>
      <c r="K1577" s="12"/>
      <c r="L1577" s="14">
        <v>0</v>
      </c>
      <c r="M1577" s="14"/>
      <c r="N1577" s="21">
        <v>0</v>
      </c>
      <c r="O1577" s="14"/>
      <c r="P1577" s="21">
        <v>0</v>
      </c>
      <c r="Q1577" s="14"/>
      <c r="R1577" s="21">
        <v>0</v>
      </c>
      <c r="S1577" s="14"/>
      <c r="T1577" s="21">
        <v>0</v>
      </c>
      <c r="U1577" s="14"/>
      <c r="V1577" s="22">
        <v>0</v>
      </c>
      <c r="W1577" s="14"/>
      <c r="X1577" s="5" t="str">
        <f t="shared" si="24"/>
        <v>No</v>
      </c>
      <c r="Y1577" s="14"/>
      <c r="Z1577" s="5"/>
      <c r="AA1577" s="14"/>
      <c r="AB1577" s="5"/>
      <c r="AC1577" s="28"/>
      <c r="AD1577" s="5"/>
      <c r="AE1577" s="14"/>
      <c r="AF1577" s="5"/>
      <c r="AG1577" s="7"/>
    </row>
    <row r="1578" spans="1:33" s="54" customFormat="1">
      <c r="A1578" s="8" t="s">
        <v>4342</v>
      </c>
      <c r="B1578" s="8" t="s">
        <v>4343</v>
      </c>
      <c r="C1578" s="9" t="s">
        <v>235</v>
      </c>
      <c r="D1578" s="185" t="s">
        <v>4344</v>
      </c>
      <c r="E1578" s="188" t="s">
        <v>4345</v>
      </c>
      <c r="F1578" s="9" t="s">
        <v>83</v>
      </c>
      <c r="G1578" s="9" t="s">
        <v>147</v>
      </c>
      <c r="H1578" s="10">
        <v>0</v>
      </c>
      <c r="I1578" s="11">
        <v>6</v>
      </c>
      <c r="J1578" s="24">
        <v>0</v>
      </c>
      <c r="K1578" s="12"/>
      <c r="L1578" s="14">
        <v>0</v>
      </c>
      <c r="M1578" s="14"/>
      <c r="N1578" s="21">
        <v>0</v>
      </c>
      <c r="O1578" s="14"/>
      <c r="P1578" s="21">
        <v>10039</v>
      </c>
      <c r="Q1578" s="14"/>
      <c r="R1578" s="21">
        <v>10039</v>
      </c>
      <c r="S1578" s="14"/>
      <c r="T1578" s="21">
        <v>80310</v>
      </c>
      <c r="U1578" s="14"/>
      <c r="V1578" s="22">
        <v>100388</v>
      </c>
      <c r="W1578" s="14"/>
      <c r="X1578" s="5" t="str">
        <f t="shared" si="24"/>
        <v>No</v>
      </c>
      <c r="Y1578" s="14"/>
      <c r="Z1578" s="5"/>
      <c r="AA1578" s="14"/>
      <c r="AB1578" s="5"/>
      <c r="AC1578" s="28"/>
      <c r="AD1578" s="5"/>
      <c r="AE1578" s="14"/>
      <c r="AF1578" s="5"/>
      <c r="AG1578" s="7"/>
    </row>
    <row r="1579" spans="1:33" s="54" customFormat="1">
      <c r="A1579" s="8" t="s">
        <v>276</v>
      </c>
      <c r="B1579" s="8" t="s">
        <v>277</v>
      </c>
      <c r="C1579" s="9" t="s">
        <v>278</v>
      </c>
      <c r="D1579" s="185" t="s">
        <v>279</v>
      </c>
      <c r="E1579" s="188">
        <v>77075</v>
      </c>
      <c r="F1579" s="9" t="s">
        <v>36</v>
      </c>
      <c r="G1579" s="9" t="s">
        <v>5756</v>
      </c>
      <c r="H1579" s="10">
        <v>0</v>
      </c>
      <c r="I1579" s="11">
        <v>6</v>
      </c>
      <c r="J1579" s="24">
        <v>0</v>
      </c>
      <c r="K1579" s="12"/>
      <c r="L1579" s="14">
        <v>0</v>
      </c>
      <c r="M1579" s="14"/>
      <c r="N1579" s="21">
        <v>0</v>
      </c>
      <c r="O1579" s="14"/>
      <c r="P1579" s="21">
        <v>7909</v>
      </c>
      <c r="Q1579" s="14"/>
      <c r="R1579" s="21">
        <v>0</v>
      </c>
      <c r="S1579" s="14"/>
      <c r="T1579" s="21">
        <v>31634</v>
      </c>
      <c r="U1579" s="14"/>
      <c r="V1579" s="22">
        <v>39543</v>
      </c>
      <c r="W1579" s="14"/>
      <c r="X1579" s="5" t="str">
        <f t="shared" si="24"/>
        <v>No</v>
      </c>
      <c r="Y1579" s="14"/>
      <c r="Z1579" s="5"/>
      <c r="AA1579" s="14"/>
      <c r="AB1579" s="5"/>
      <c r="AC1579" s="28"/>
      <c r="AD1579" s="5"/>
      <c r="AE1579" s="14"/>
      <c r="AF1579" s="5"/>
      <c r="AG1579" s="7"/>
    </row>
    <row r="1580" spans="1:33" s="54" customFormat="1">
      <c r="A1580" s="8" t="s">
        <v>6630</v>
      </c>
      <c r="B1580" s="8" t="s">
        <v>6631</v>
      </c>
      <c r="C1580" s="9" t="s">
        <v>91</v>
      </c>
      <c r="D1580" s="185"/>
      <c r="E1580" s="188">
        <v>90301</v>
      </c>
      <c r="F1580" s="9" t="s">
        <v>83</v>
      </c>
      <c r="G1580" s="9" t="s">
        <v>5756</v>
      </c>
      <c r="H1580" s="10">
        <v>12150996</v>
      </c>
      <c r="I1580" s="11">
        <v>6</v>
      </c>
      <c r="J1580" s="24">
        <v>0</v>
      </c>
      <c r="K1580" s="12"/>
      <c r="L1580" s="14">
        <v>0</v>
      </c>
      <c r="M1580" s="14"/>
      <c r="N1580" s="21">
        <v>0</v>
      </c>
      <c r="O1580" s="14"/>
      <c r="P1580" s="21">
        <v>180531</v>
      </c>
      <c r="Q1580" s="14"/>
      <c r="R1580" s="21">
        <v>0</v>
      </c>
      <c r="S1580" s="14"/>
      <c r="T1580" s="21">
        <v>0</v>
      </c>
      <c r="U1580" s="14"/>
      <c r="V1580" s="22">
        <v>180531</v>
      </c>
      <c r="W1580" s="14"/>
      <c r="X1580" s="5" t="str">
        <f t="shared" si="24"/>
        <v>No</v>
      </c>
      <c r="Y1580" s="14"/>
      <c r="Z1580" s="5"/>
      <c r="AA1580" s="14"/>
      <c r="AB1580" s="5"/>
      <c r="AC1580" s="28"/>
      <c r="AD1580" s="5"/>
      <c r="AE1580" s="14"/>
      <c r="AF1580" s="5"/>
      <c r="AG1580" s="7"/>
    </row>
    <row r="1581" spans="1:33" s="54" customFormat="1">
      <c r="A1581" s="8" t="s">
        <v>5402</v>
      </c>
      <c r="B1581" s="8" t="s">
        <v>5403</v>
      </c>
      <c r="C1581" s="9" t="s">
        <v>58</v>
      </c>
      <c r="D1581" s="185" t="s">
        <v>5404</v>
      </c>
      <c r="E1581" s="188" t="s">
        <v>5405</v>
      </c>
      <c r="F1581" s="9" t="s">
        <v>83</v>
      </c>
      <c r="G1581" s="9" t="s">
        <v>147</v>
      </c>
      <c r="H1581" s="10">
        <v>0</v>
      </c>
      <c r="I1581" s="11">
        <v>6</v>
      </c>
      <c r="J1581" s="24">
        <v>0</v>
      </c>
      <c r="K1581" s="12"/>
      <c r="L1581" s="14">
        <v>0</v>
      </c>
      <c r="M1581" s="14"/>
      <c r="N1581" s="21">
        <v>0</v>
      </c>
      <c r="O1581" s="14"/>
      <c r="P1581" s="21">
        <v>6578</v>
      </c>
      <c r="Q1581" s="14"/>
      <c r="R1581" s="21">
        <v>0</v>
      </c>
      <c r="S1581" s="14"/>
      <c r="T1581" s="21">
        <v>26310</v>
      </c>
      <c r="U1581" s="14"/>
      <c r="V1581" s="22">
        <v>32888</v>
      </c>
      <c r="W1581" s="14"/>
      <c r="X1581" s="5" t="str">
        <f t="shared" si="24"/>
        <v>No</v>
      </c>
      <c r="Y1581" s="14"/>
      <c r="Z1581" s="5"/>
      <c r="AA1581" s="14"/>
      <c r="AB1581" s="5"/>
      <c r="AC1581" s="28"/>
      <c r="AD1581" s="5"/>
      <c r="AE1581" s="14"/>
      <c r="AF1581" s="5"/>
      <c r="AG1581" s="7"/>
    </row>
    <row r="1582" spans="1:33" s="54" customFormat="1">
      <c r="A1582" s="8" t="s">
        <v>6047</v>
      </c>
      <c r="B1582" s="8" t="s">
        <v>6117</v>
      </c>
      <c r="C1582" s="9" t="s">
        <v>79</v>
      </c>
      <c r="D1582" s="185"/>
      <c r="E1582" s="188" t="s">
        <v>6048</v>
      </c>
      <c r="F1582" s="9" t="s">
        <v>83</v>
      </c>
      <c r="G1582" s="9" t="s">
        <v>147</v>
      </c>
      <c r="H1582" s="10">
        <v>0</v>
      </c>
      <c r="I1582" s="11">
        <v>6</v>
      </c>
      <c r="J1582" s="24">
        <v>0</v>
      </c>
      <c r="K1582" s="12"/>
      <c r="L1582" s="14">
        <v>0</v>
      </c>
      <c r="M1582" s="14"/>
      <c r="N1582" s="21">
        <v>0</v>
      </c>
      <c r="O1582" s="14"/>
      <c r="P1582" s="21">
        <v>0</v>
      </c>
      <c r="Q1582" s="14"/>
      <c r="R1582" s="21">
        <v>0</v>
      </c>
      <c r="S1582" s="14"/>
      <c r="T1582" s="21">
        <v>0</v>
      </c>
      <c r="U1582" s="14"/>
      <c r="V1582" s="22">
        <v>0</v>
      </c>
      <c r="W1582" s="14"/>
      <c r="X1582" s="5" t="str">
        <f t="shared" si="24"/>
        <v>No</v>
      </c>
      <c r="Y1582" s="14"/>
      <c r="Z1582" s="5"/>
      <c r="AA1582" s="14"/>
      <c r="AB1582" s="5"/>
      <c r="AC1582" s="28"/>
      <c r="AD1582" s="5"/>
      <c r="AE1582" s="14"/>
      <c r="AF1582" s="5"/>
      <c r="AG1582" s="7"/>
    </row>
    <row r="1583" spans="1:33" s="54" customFormat="1">
      <c r="A1583" s="8" t="s">
        <v>5952</v>
      </c>
      <c r="B1583" s="8" t="s">
        <v>6120</v>
      </c>
      <c r="C1583" s="9" t="s">
        <v>42</v>
      </c>
      <c r="D1583" s="185" t="s">
        <v>4662</v>
      </c>
      <c r="E1583" s="188" t="s">
        <v>4663</v>
      </c>
      <c r="F1583" s="9" t="s">
        <v>83</v>
      </c>
      <c r="G1583" s="9" t="s">
        <v>147</v>
      </c>
      <c r="H1583" s="10">
        <v>0</v>
      </c>
      <c r="I1583" s="11">
        <v>6</v>
      </c>
      <c r="J1583" s="24">
        <v>0</v>
      </c>
      <c r="K1583" s="12"/>
      <c r="L1583" s="14">
        <v>0</v>
      </c>
      <c r="M1583" s="14"/>
      <c r="N1583" s="21">
        <v>0</v>
      </c>
      <c r="O1583" s="14"/>
      <c r="P1583" s="21">
        <v>0</v>
      </c>
      <c r="Q1583" s="14"/>
      <c r="R1583" s="21">
        <v>0</v>
      </c>
      <c r="S1583" s="14"/>
      <c r="T1583" s="21">
        <v>0</v>
      </c>
      <c r="U1583" s="14"/>
      <c r="V1583" s="22">
        <v>0</v>
      </c>
      <c r="W1583" s="14"/>
      <c r="X1583" s="5" t="str">
        <f t="shared" si="24"/>
        <v>No</v>
      </c>
      <c r="Y1583" s="14"/>
      <c r="Z1583" s="5"/>
      <c r="AA1583" s="14"/>
      <c r="AB1583" s="5"/>
      <c r="AC1583" s="28"/>
      <c r="AD1583" s="5"/>
      <c r="AE1583" s="14"/>
      <c r="AF1583" s="5"/>
      <c r="AG1583" s="7"/>
    </row>
    <row r="1584" spans="1:33" s="54" customFormat="1">
      <c r="A1584" s="8" t="s">
        <v>3722</v>
      </c>
      <c r="B1584" s="8" t="s">
        <v>6470</v>
      </c>
      <c r="C1584" s="9" t="s">
        <v>278</v>
      </c>
      <c r="D1584" s="185" t="s">
        <v>3723</v>
      </c>
      <c r="E1584" s="188" t="s">
        <v>3724</v>
      </c>
      <c r="F1584" s="9" t="s">
        <v>157</v>
      </c>
      <c r="G1584" s="9" t="s">
        <v>147</v>
      </c>
      <c r="H1584" s="10">
        <v>0</v>
      </c>
      <c r="I1584" s="11">
        <v>6</v>
      </c>
      <c r="J1584" s="24">
        <v>0</v>
      </c>
      <c r="K1584" s="12"/>
      <c r="L1584" s="14">
        <v>0</v>
      </c>
      <c r="M1584" s="14"/>
      <c r="N1584" s="21">
        <v>0</v>
      </c>
      <c r="O1584" s="14"/>
      <c r="P1584" s="21">
        <v>19566</v>
      </c>
      <c r="Q1584" s="14"/>
      <c r="R1584" s="21">
        <v>0</v>
      </c>
      <c r="S1584" s="14"/>
      <c r="T1584" s="21">
        <v>78262</v>
      </c>
      <c r="U1584" s="14"/>
      <c r="V1584" s="22">
        <v>97828</v>
      </c>
      <c r="W1584" s="14"/>
      <c r="X1584" s="5" t="str">
        <f t="shared" si="24"/>
        <v>No</v>
      </c>
      <c r="Y1584" s="14"/>
      <c r="Z1584" s="5"/>
      <c r="AA1584" s="14"/>
      <c r="AB1584" s="5"/>
      <c r="AC1584" s="28"/>
      <c r="AD1584" s="5"/>
      <c r="AE1584" s="14"/>
      <c r="AF1584" s="5"/>
      <c r="AG1584" s="7"/>
    </row>
    <row r="1585" spans="1:33" s="54" customFormat="1">
      <c r="A1585" s="8" t="s">
        <v>6624</v>
      </c>
      <c r="B1585" s="8" t="s">
        <v>5147</v>
      </c>
      <c r="C1585" s="9" t="s">
        <v>120</v>
      </c>
      <c r="D1585" s="185" t="s">
        <v>5148</v>
      </c>
      <c r="E1585" s="188" t="s">
        <v>5149</v>
      </c>
      <c r="F1585" s="9" t="s">
        <v>83</v>
      </c>
      <c r="G1585" s="9" t="s">
        <v>147</v>
      </c>
      <c r="H1585" s="10">
        <v>0</v>
      </c>
      <c r="I1585" s="11">
        <v>6</v>
      </c>
      <c r="J1585" s="24">
        <v>0</v>
      </c>
      <c r="K1585" s="12"/>
      <c r="L1585" s="14">
        <v>0</v>
      </c>
      <c r="M1585" s="14"/>
      <c r="N1585" s="21">
        <v>0</v>
      </c>
      <c r="O1585" s="14"/>
      <c r="P1585" s="21">
        <v>41</v>
      </c>
      <c r="Q1585" s="14"/>
      <c r="R1585" s="21">
        <v>0</v>
      </c>
      <c r="S1585" s="14"/>
      <c r="T1585" s="21">
        <v>9614</v>
      </c>
      <c r="U1585" s="14"/>
      <c r="V1585" s="22">
        <v>9655</v>
      </c>
      <c r="W1585" s="14"/>
      <c r="X1585" s="5" t="str">
        <f t="shared" si="24"/>
        <v>No</v>
      </c>
      <c r="Y1585" s="14"/>
      <c r="Z1585" s="5"/>
      <c r="AA1585" s="14"/>
      <c r="AB1585" s="5"/>
      <c r="AC1585" s="28"/>
      <c r="AD1585" s="5"/>
      <c r="AE1585" s="14"/>
      <c r="AF1585" s="5"/>
      <c r="AG1585" s="7"/>
    </row>
    <row r="1586" spans="1:33" s="54" customFormat="1">
      <c r="A1586" s="8" t="s">
        <v>4156</v>
      </c>
      <c r="B1586" s="8" t="s">
        <v>4157</v>
      </c>
      <c r="C1586" s="9" t="s">
        <v>150</v>
      </c>
      <c r="D1586" s="185" t="s">
        <v>4158</v>
      </c>
      <c r="E1586" s="188">
        <v>66146</v>
      </c>
      <c r="F1586" s="9" t="s">
        <v>36</v>
      </c>
      <c r="G1586" s="9" t="s">
        <v>5756</v>
      </c>
      <c r="H1586" s="10">
        <v>0</v>
      </c>
      <c r="I1586" s="11">
        <v>6</v>
      </c>
      <c r="J1586" s="24">
        <v>0</v>
      </c>
      <c r="K1586" s="12"/>
      <c r="L1586" s="14">
        <v>0</v>
      </c>
      <c r="M1586" s="14"/>
      <c r="N1586" s="21">
        <v>0</v>
      </c>
      <c r="O1586" s="14"/>
      <c r="P1586" s="21">
        <v>0</v>
      </c>
      <c r="Q1586" s="14"/>
      <c r="R1586" s="21">
        <v>0</v>
      </c>
      <c r="S1586" s="14"/>
      <c r="T1586" s="21">
        <v>0</v>
      </c>
      <c r="U1586" s="14"/>
      <c r="V1586" s="22">
        <v>0</v>
      </c>
      <c r="W1586" s="14"/>
      <c r="X1586" s="5" t="str">
        <f t="shared" si="24"/>
        <v>No</v>
      </c>
      <c r="Y1586" s="14"/>
      <c r="Z1586" s="5"/>
      <c r="AA1586" s="14"/>
      <c r="AB1586" s="5"/>
      <c r="AC1586" s="28"/>
      <c r="AD1586" s="5"/>
      <c r="AE1586" s="14"/>
      <c r="AF1586" s="5"/>
      <c r="AG1586" s="7"/>
    </row>
    <row r="1587" spans="1:33" s="54" customFormat="1">
      <c r="A1587" s="8" t="s">
        <v>1589</v>
      </c>
      <c r="B1587" s="8" t="s">
        <v>1590</v>
      </c>
      <c r="C1587" s="9" t="s">
        <v>178</v>
      </c>
      <c r="D1587" s="185" t="s">
        <v>1591</v>
      </c>
      <c r="E1587" s="188" t="s">
        <v>1592</v>
      </c>
      <c r="F1587" s="9" t="s">
        <v>88</v>
      </c>
      <c r="G1587" s="9" t="s">
        <v>147</v>
      </c>
      <c r="H1587" s="10">
        <v>0</v>
      </c>
      <c r="I1587" s="11">
        <v>6</v>
      </c>
      <c r="J1587" s="24">
        <v>0</v>
      </c>
      <c r="K1587" s="12"/>
      <c r="L1587" s="14">
        <v>0</v>
      </c>
      <c r="M1587" s="14"/>
      <c r="N1587" s="21">
        <v>0</v>
      </c>
      <c r="O1587" s="14"/>
      <c r="P1587" s="21">
        <v>0</v>
      </c>
      <c r="Q1587" s="14"/>
      <c r="R1587" s="21">
        <v>0</v>
      </c>
      <c r="S1587" s="14"/>
      <c r="T1587" s="21">
        <v>0</v>
      </c>
      <c r="U1587" s="14"/>
      <c r="V1587" s="22">
        <v>0</v>
      </c>
      <c r="W1587" s="14"/>
      <c r="X1587" s="5" t="str">
        <f t="shared" si="24"/>
        <v>No</v>
      </c>
      <c r="Y1587" s="14"/>
      <c r="Z1587" s="5"/>
      <c r="AA1587" s="14"/>
      <c r="AB1587" s="5"/>
      <c r="AC1587" s="28"/>
      <c r="AD1587" s="5"/>
      <c r="AE1587" s="14"/>
      <c r="AF1587" s="5"/>
      <c r="AG1587" s="7"/>
    </row>
    <row r="1588" spans="1:33" s="54" customFormat="1">
      <c r="A1588" s="8" t="s">
        <v>4175</v>
      </c>
      <c r="B1588" s="8" t="s">
        <v>4176</v>
      </c>
      <c r="C1588" s="9" t="s">
        <v>150</v>
      </c>
      <c r="D1588" s="185" t="s">
        <v>4177</v>
      </c>
      <c r="E1588" s="188">
        <v>66164</v>
      </c>
      <c r="F1588" s="9" t="s">
        <v>36</v>
      </c>
      <c r="G1588" s="9" t="s">
        <v>5756</v>
      </c>
      <c r="H1588" s="10">
        <v>0</v>
      </c>
      <c r="I1588" s="11">
        <v>6</v>
      </c>
      <c r="J1588" s="24">
        <v>0</v>
      </c>
      <c r="K1588" s="12"/>
      <c r="L1588" s="14">
        <v>0</v>
      </c>
      <c r="M1588" s="14"/>
      <c r="N1588" s="21">
        <v>0</v>
      </c>
      <c r="O1588" s="14"/>
      <c r="P1588" s="21">
        <v>0</v>
      </c>
      <c r="Q1588" s="14"/>
      <c r="R1588" s="21">
        <v>0</v>
      </c>
      <c r="S1588" s="14"/>
      <c r="T1588" s="21">
        <v>80000</v>
      </c>
      <c r="U1588" s="14"/>
      <c r="V1588" s="22">
        <v>80000</v>
      </c>
      <c r="W1588" s="14"/>
      <c r="X1588" s="5" t="str">
        <f t="shared" si="24"/>
        <v>No</v>
      </c>
      <c r="Y1588" s="14"/>
      <c r="Z1588" s="5"/>
      <c r="AA1588" s="14"/>
      <c r="AB1588" s="5"/>
      <c r="AC1588" s="28"/>
      <c r="AD1588" s="5"/>
      <c r="AE1588" s="14"/>
      <c r="AF1588" s="5"/>
      <c r="AG1588" s="7"/>
    </row>
    <row r="1589" spans="1:33" s="54" customFormat="1">
      <c r="A1589" s="8" t="s">
        <v>1441</v>
      </c>
      <c r="B1589" s="8" t="s">
        <v>1442</v>
      </c>
      <c r="C1589" s="9" t="s">
        <v>150</v>
      </c>
      <c r="D1589" s="185" t="s">
        <v>1443</v>
      </c>
      <c r="E1589" s="188" t="s">
        <v>1444</v>
      </c>
      <c r="F1589" s="9" t="s">
        <v>83</v>
      </c>
      <c r="G1589" s="9" t="s">
        <v>147</v>
      </c>
      <c r="H1589" s="10">
        <v>0</v>
      </c>
      <c r="I1589" s="11">
        <v>6</v>
      </c>
      <c r="J1589" s="24">
        <v>0</v>
      </c>
      <c r="K1589" s="12"/>
      <c r="L1589" s="14">
        <v>0</v>
      </c>
      <c r="M1589" s="14"/>
      <c r="N1589" s="21">
        <v>0</v>
      </c>
      <c r="O1589" s="14"/>
      <c r="P1589" s="21">
        <v>0</v>
      </c>
      <c r="Q1589" s="14"/>
      <c r="R1589" s="21">
        <v>0</v>
      </c>
      <c r="S1589" s="14"/>
      <c r="T1589" s="21">
        <v>0</v>
      </c>
      <c r="U1589" s="14"/>
      <c r="V1589" s="22">
        <v>0</v>
      </c>
      <c r="W1589" s="14"/>
      <c r="X1589" s="5" t="str">
        <f t="shared" si="24"/>
        <v>No</v>
      </c>
      <c r="Y1589" s="14"/>
      <c r="Z1589" s="5"/>
      <c r="AA1589" s="14"/>
      <c r="AB1589" s="5"/>
      <c r="AC1589" s="28"/>
      <c r="AD1589" s="5"/>
      <c r="AE1589" s="14"/>
      <c r="AF1589" s="5"/>
      <c r="AG1589" s="7"/>
    </row>
    <row r="1590" spans="1:33" s="54" customFormat="1">
      <c r="A1590" s="8" t="s">
        <v>5657</v>
      </c>
      <c r="B1590" s="8" t="s">
        <v>5658</v>
      </c>
      <c r="C1590" s="9" t="s">
        <v>254</v>
      </c>
      <c r="D1590" s="185" t="s">
        <v>5659</v>
      </c>
      <c r="E1590" s="188" t="s">
        <v>5660</v>
      </c>
      <c r="F1590" s="9" t="s">
        <v>83</v>
      </c>
      <c r="G1590" s="9" t="s">
        <v>147</v>
      </c>
      <c r="H1590" s="10">
        <v>0</v>
      </c>
      <c r="I1590" s="11">
        <v>6</v>
      </c>
      <c r="J1590" s="24">
        <v>0</v>
      </c>
      <c r="K1590" s="12"/>
      <c r="L1590" s="14">
        <v>0</v>
      </c>
      <c r="M1590" s="14"/>
      <c r="N1590" s="21">
        <v>0</v>
      </c>
      <c r="O1590" s="14"/>
      <c r="P1590" s="21">
        <v>8376</v>
      </c>
      <c r="Q1590" s="14"/>
      <c r="R1590" s="21">
        <v>0</v>
      </c>
      <c r="S1590" s="14"/>
      <c r="T1590" s="21">
        <v>54039</v>
      </c>
      <c r="U1590" s="14"/>
      <c r="V1590" s="22">
        <v>62415</v>
      </c>
      <c r="W1590" s="14"/>
      <c r="X1590" s="5" t="str">
        <f t="shared" si="24"/>
        <v>No</v>
      </c>
      <c r="Y1590" s="14"/>
      <c r="Z1590" s="5"/>
      <c r="AA1590" s="14"/>
      <c r="AB1590" s="5"/>
      <c r="AC1590" s="28"/>
      <c r="AD1590" s="5"/>
      <c r="AE1590" s="14"/>
      <c r="AF1590" s="5"/>
      <c r="AG1590" s="7"/>
    </row>
    <row r="1591" spans="1:33" s="54" customFormat="1">
      <c r="A1591" s="8" t="s">
        <v>5060</v>
      </c>
      <c r="B1591" s="8" t="s">
        <v>5061</v>
      </c>
      <c r="C1591" s="9" t="s">
        <v>91</v>
      </c>
      <c r="D1591" s="185" t="s">
        <v>5062</v>
      </c>
      <c r="E1591" s="188" t="s">
        <v>5063</v>
      </c>
      <c r="F1591" s="9" t="s">
        <v>83</v>
      </c>
      <c r="G1591" s="9" t="s">
        <v>147</v>
      </c>
      <c r="H1591" s="10">
        <v>0</v>
      </c>
      <c r="I1591" s="11">
        <v>6</v>
      </c>
      <c r="J1591" s="24">
        <v>0</v>
      </c>
      <c r="K1591" s="12"/>
      <c r="L1591" s="14">
        <v>0</v>
      </c>
      <c r="M1591" s="14"/>
      <c r="N1591" s="21">
        <v>0</v>
      </c>
      <c r="O1591" s="14"/>
      <c r="P1591" s="21">
        <v>0</v>
      </c>
      <c r="Q1591" s="14"/>
      <c r="R1591" s="21">
        <v>0</v>
      </c>
      <c r="S1591" s="14"/>
      <c r="T1591" s="21">
        <v>0</v>
      </c>
      <c r="U1591" s="14"/>
      <c r="V1591" s="22">
        <v>0</v>
      </c>
      <c r="W1591" s="14"/>
      <c r="X1591" s="5" t="str">
        <f t="shared" si="24"/>
        <v>No</v>
      </c>
      <c r="Y1591" s="14"/>
      <c r="Z1591" s="5"/>
      <c r="AA1591" s="14"/>
      <c r="AB1591" s="5"/>
      <c r="AC1591" s="28"/>
      <c r="AD1591" s="5"/>
      <c r="AE1591" s="14"/>
      <c r="AF1591" s="5"/>
      <c r="AG1591" s="7"/>
    </row>
    <row r="1592" spans="1:33" s="54" customFormat="1">
      <c r="A1592" s="8" t="s">
        <v>6621</v>
      </c>
      <c r="B1592" s="8" t="s">
        <v>2136</v>
      </c>
      <c r="C1592" s="9" t="s">
        <v>275</v>
      </c>
      <c r="D1592" s="185" t="s">
        <v>2137</v>
      </c>
      <c r="E1592" s="188" t="s">
        <v>2138</v>
      </c>
      <c r="F1592" s="9" t="s">
        <v>157</v>
      </c>
      <c r="G1592" s="9" t="s">
        <v>147</v>
      </c>
      <c r="H1592" s="10">
        <v>0</v>
      </c>
      <c r="I1592" s="11">
        <v>6</v>
      </c>
      <c r="J1592" s="24">
        <v>0</v>
      </c>
      <c r="K1592" s="12"/>
      <c r="L1592" s="14">
        <v>0</v>
      </c>
      <c r="M1592" s="14"/>
      <c r="N1592" s="21">
        <v>0</v>
      </c>
      <c r="O1592" s="14"/>
      <c r="P1592" s="21">
        <v>3624</v>
      </c>
      <c r="Q1592" s="14"/>
      <c r="R1592" s="21">
        <v>3624</v>
      </c>
      <c r="S1592" s="14"/>
      <c r="T1592" s="21">
        <v>28984</v>
      </c>
      <c r="U1592" s="14"/>
      <c r="V1592" s="22">
        <v>36232</v>
      </c>
      <c r="W1592" s="14"/>
      <c r="X1592" s="5" t="str">
        <f t="shared" si="24"/>
        <v>No</v>
      </c>
      <c r="Y1592" s="14"/>
      <c r="Z1592" s="5"/>
      <c r="AA1592" s="14"/>
      <c r="AB1592" s="5"/>
      <c r="AC1592" s="28"/>
      <c r="AD1592" s="5"/>
      <c r="AE1592" s="14"/>
      <c r="AF1592" s="5"/>
      <c r="AG1592" s="7"/>
    </row>
    <row r="1593" spans="1:33" s="54" customFormat="1">
      <c r="A1593" s="8" t="s">
        <v>6234</v>
      </c>
      <c r="B1593" s="8" t="s">
        <v>6235</v>
      </c>
      <c r="C1593" s="9" t="s">
        <v>91</v>
      </c>
      <c r="D1593" s="185"/>
      <c r="E1593" s="188">
        <v>90251</v>
      </c>
      <c r="F1593" s="9" t="s">
        <v>83</v>
      </c>
      <c r="G1593" s="9" t="s">
        <v>5756</v>
      </c>
      <c r="H1593" s="10">
        <v>12150996</v>
      </c>
      <c r="I1593" s="11">
        <v>6</v>
      </c>
      <c r="J1593" s="24">
        <v>0</v>
      </c>
      <c r="K1593" s="12"/>
      <c r="L1593" s="14">
        <v>0</v>
      </c>
      <c r="M1593" s="14"/>
      <c r="N1593" s="21">
        <v>0</v>
      </c>
      <c r="O1593" s="14"/>
      <c r="P1593" s="21">
        <v>0</v>
      </c>
      <c r="Q1593" s="14"/>
      <c r="R1593" s="21">
        <v>0</v>
      </c>
      <c r="S1593" s="14"/>
      <c r="T1593" s="21">
        <v>0</v>
      </c>
      <c r="U1593" s="14"/>
      <c r="V1593" s="22">
        <v>0</v>
      </c>
      <c r="W1593" s="14"/>
      <c r="X1593" s="5" t="str">
        <f t="shared" si="24"/>
        <v>No</v>
      </c>
      <c r="Y1593" s="14"/>
      <c r="Z1593" s="5"/>
      <c r="AA1593" s="14"/>
      <c r="AB1593" s="5"/>
      <c r="AC1593" s="28"/>
      <c r="AD1593" s="5"/>
      <c r="AE1593" s="14"/>
      <c r="AF1593" s="5"/>
      <c r="AG1593" s="7"/>
    </row>
    <row r="1594" spans="1:33" s="54" customFormat="1">
      <c r="A1594" s="8" t="s">
        <v>5282</v>
      </c>
      <c r="B1594" s="8" t="s">
        <v>296</v>
      </c>
      <c r="C1594" s="9" t="s">
        <v>213</v>
      </c>
      <c r="D1594" s="185">
        <v>6034</v>
      </c>
      <c r="E1594" s="188">
        <v>60034</v>
      </c>
      <c r="F1594" s="9" t="s">
        <v>83</v>
      </c>
      <c r="G1594" s="9" t="s">
        <v>5756</v>
      </c>
      <c r="H1594" s="10">
        <v>53495</v>
      </c>
      <c r="I1594" s="11">
        <v>6</v>
      </c>
      <c r="J1594" s="24">
        <v>0</v>
      </c>
      <c r="K1594" s="12"/>
      <c r="L1594" s="14">
        <v>0</v>
      </c>
      <c r="M1594" s="14"/>
      <c r="N1594" s="21">
        <v>0</v>
      </c>
      <c r="O1594" s="14"/>
      <c r="P1594" s="21">
        <v>57041</v>
      </c>
      <c r="Q1594" s="14"/>
      <c r="R1594" s="21">
        <v>0</v>
      </c>
      <c r="S1594" s="14"/>
      <c r="T1594" s="21">
        <v>228164</v>
      </c>
      <c r="U1594" s="14"/>
      <c r="V1594" s="22">
        <v>285205</v>
      </c>
      <c r="W1594" s="14"/>
      <c r="X1594" s="5" t="str">
        <f t="shared" si="24"/>
        <v>No</v>
      </c>
      <c r="Y1594" s="14"/>
      <c r="Z1594" s="5"/>
      <c r="AA1594" s="14"/>
      <c r="AB1594" s="5"/>
      <c r="AC1594" s="28"/>
      <c r="AD1594" s="5"/>
      <c r="AE1594" s="14"/>
      <c r="AF1594" s="5"/>
      <c r="AG1594" s="7"/>
    </row>
    <row r="1595" spans="1:33" s="54" customFormat="1">
      <c r="A1595" s="8" t="s">
        <v>4705</v>
      </c>
      <c r="B1595" s="8" t="s">
        <v>4684</v>
      </c>
      <c r="C1595" s="9" t="s">
        <v>42</v>
      </c>
      <c r="D1595" s="185" t="s">
        <v>4706</v>
      </c>
      <c r="E1595" s="188" t="s">
        <v>4707</v>
      </c>
      <c r="F1595" s="9" t="s">
        <v>83</v>
      </c>
      <c r="G1595" s="9" t="s">
        <v>147</v>
      </c>
      <c r="H1595" s="10">
        <v>0</v>
      </c>
      <c r="I1595" s="11">
        <v>6</v>
      </c>
      <c r="J1595" s="24">
        <v>0</v>
      </c>
      <c r="K1595" s="12"/>
      <c r="L1595" s="14">
        <v>0</v>
      </c>
      <c r="M1595" s="14"/>
      <c r="N1595" s="21">
        <v>0</v>
      </c>
      <c r="O1595" s="14"/>
      <c r="P1595" s="21">
        <v>0</v>
      </c>
      <c r="Q1595" s="14"/>
      <c r="R1595" s="21">
        <v>0</v>
      </c>
      <c r="S1595" s="14"/>
      <c r="T1595" s="21">
        <v>0</v>
      </c>
      <c r="U1595" s="14"/>
      <c r="V1595" s="22">
        <v>0</v>
      </c>
      <c r="W1595" s="14"/>
      <c r="X1595" s="5" t="str">
        <f t="shared" si="24"/>
        <v>No</v>
      </c>
      <c r="Y1595" s="14"/>
      <c r="Z1595" s="5"/>
      <c r="AA1595" s="14"/>
      <c r="AB1595" s="5"/>
      <c r="AC1595" s="28"/>
      <c r="AD1595" s="5"/>
      <c r="AE1595" s="14"/>
      <c r="AF1595" s="5"/>
      <c r="AG1595" s="7"/>
    </row>
    <row r="1596" spans="1:33" s="54" customFormat="1">
      <c r="A1596" s="8" t="s">
        <v>919</v>
      </c>
      <c r="B1596" s="8" t="s">
        <v>834</v>
      </c>
      <c r="C1596" s="9" t="s">
        <v>129</v>
      </c>
      <c r="D1596" s="185" t="s">
        <v>920</v>
      </c>
      <c r="E1596" s="188" t="s">
        <v>921</v>
      </c>
      <c r="F1596" s="9" t="s">
        <v>83</v>
      </c>
      <c r="G1596" s="9" t="s">
        <v>147</v>
      </c>
      <c r="H1596" s="10">
        <v>0</v>
      </c>
      <c r="I1596" s="11">
        <v>6</v>
      </c>
      <c r="J1596" s="24">
        <v>0</v>
      </c>
      <c r="K1596" s="12"/>
      <c r="L1596" s="14">
        <v>0</v>
      </c>
      <c r="M1596" s="14"/>
      <c r="N1596" s="21">
        <v>0</v>
      </c>
      <c r="O1596" s="14"/>
      <c r="P1596" s="21">
        <v>9606</v>
      </c>
      <c r="Q1596" s="14"/>
      <c r="R1596" s="21">
        <v>9606</v>
      </c>
      <c r="S1596" s="14"/>
      <c r="T1596" s="21">
        <v>76845</v>
      </c>
      <c r="U1596" s="14"/>
      <c r="V1596" s="22">
        <v>96057</v>
      </c>
      <c r="W1596" s="14"/>
      <c r="X1596" s="5" t="str">
        <f t="shared" si="24"/>
        <v>No</v>
      </c>
      <c r="Y1596" s="14"/>
      <c r="Z1596" s="5"/>
      <c r="AA1596" s="14"/>
      <c r="AB1596" s="5"/>
      <c r="AC1596" s="28"/>
      <c r="AD1596" s="5"/>
      <c r="AE1596" s="14"/>
      <c r="AF1596" s="5"/>
      <c r="AG1596" s="7"/>
    </row>
    <row r="1597" spans="1:33" s="54" customFormat="1">
      <c r="A1597" s="8" t="s">
        <v>3217</v>
      </c>
      <c r="B1597" s="8" t="s">
        <v>3218</v>
      </c>
      <c r="C1597" s="9" t="s">
        <v>50</v>
      </c>
      <c r="D1597" s="185" t="s">
        <v>3219</v>
      </c>
      <c r="E1597" s="188" t="s">
        <v>3220</v>
      </c>
      <c r="F1597" s="9" t="s">
        <v>157</v>
      </c>
      <c r="G1597" s="9" t="s">
        <v>147</v>
      </c>
      <c r="H1597" s="10">
        <v>0</v>
      </c>
      <c r="I1597" s="11">
        <v>6</v>
      </c>
      <c r="J1597" s="24">
        <v>0</v>
      </c>
      <c r="K1597" s="12"/>
      <c r="L1597" s="14">
        <v>0</v>
      </c>
      <c r="M1597" s="14"/>
      <c r="N1597" s="21">
        <v>0</v>
      </c>
      <c r="O1597" s="14"/>
      <c r="P1597" s="21">
        <v>11171</v>
      </c>
      <c r="Q1597" s="14"/>
      <c r="R1597" s="21">
        <v>0</v>
      </c>
      <c r="S1597" s="14"/>
      <c r="T1597" s="21">
        <v>44683</v>
      </c>
      <c r="U1597" s="14"/>
      <c r="V1597" s="22">
        <v>55854</v>
      </c>
      <c r="W1597" s="14"/>
      <c r="X1597" s="5" t="str">
        <f t="shared" si="24"/>
        <v>No</v>
      </c>
      <c r="Y1597" s="14"/>
      <c r="Z1597" s="5"/>
      <c r="AA1597" s="14"/>
      <c r="AB1597" s="5"/>
      <c r="AC1597" s="28"/>
      <c r="AD1597" s="5"/>
      <c r="AE1597" s="14"/>
      <c r="AF1597" s="5"/>
      <c r="AG1597" s="7"/>
    </row>
    <row r="1598" spans="1:33" s="54" customFormat="1">
      <c r="A1598" s="8" t="s">
        <v>6622</v>
      </c>
      <c r="B1598" s="8" t="s">
        <v>4361</v>
      </c>
      <c r="C1598" s="9" t="s">
        <v>235</v>
      </c>
      <c r="D1598" s="185" t="s">
        <v>4362</v>
      </c>
      <c r="E1598" s="188" t="s">
        <v>4363</v>
      </c>
      <c r="F1598" s="9" t="s">
        <v>83</v>
      </c>
      <c r="G1598" s="9" t="s">
        <v>147</v>
      </c>
      <c r="H1598" s="10">
        <v>0</v>
      </c>
      <c r="I1598" s="11">
        <v>6</v>
      </c>
      <c r="J1598" s="24">
        <v>0</v>
      </c>
      <c r="K1598" s="12"/>
      <c r="L1598" s="14">
        <v>0</v>
      </c>
      <c r="M1598" s="14"/>
      <c r="N1598" s="21">
        <v>0</v>
      </c>
      <c r="O1598" s="14"/>
      <c r="P1598" s="21">
        <v>0</v>
      </c>
      <c r="Q1598" s="14"/>
      <c r="R1598" s="21">
        <v>0</v>
      </c>
      <c r="S1598" s="14"/>
      <c r="T1598" s="21">
        <v>0</v>
      </c>
      <c r="U1598" s="14"/>
      <c r="V1598" s="22">
        <v>0</v>
      </c>
      <c r="W1598" s="14"/>
      <c r="X1598" s="5" t="str">
        <f t="shared" si="24"/>
        <v>No</v>
      </c>
      <c r="Y1598" s="14"/>
      <c r="Z1598" s="5"/>
      <c r="AA1598" s="14"/>
      <c r="AB1598" s="5"/>
      <c r="AC1598" s="28"/>
      <c r="AD1598" s="5"/>
      <c r="AE1598" s="14"/>
      <c r="AF1598" s="5"/>
      <c r="AG1598" s="7"/>
    </row>
    <row r="1599" spans="1:33" s="54" customFormat="1">
      <c r="A1599" s="8" t="s">
        <v>3649</v>
      </c>
      <c r="B1599" s="8" t="s">
        <v>3650</v>
      </c>
      <c r="C1599" s="9" t="s">
        <v>54</v>
      </c>
      <c r="D1599" s="185" t="s">
        <v>3651</v>
      </c>
      <c r="E1599" s="188" t="s">
        <v>3652</v>
      </c>
      <c r="F1599" s="9" t="s">
        <v>83</v>
      </c>
      <c r="G1599" s="9" t="s">
        <v>147</v>
      </c>
      <c r="H1599" s="10">
        <v>0</v>
      </c>
      <c r="I1599" s="11">
        <v>6</v>
      </c>
      <c r="J1599" s="24">
        <v>0</v>
      </c>
      <c r="K1599" s="12"/>
      <c r="L1599" s="14">
        <v>0</v>
      </c>
      <c r="M1599" s="14"/>
      <c r="N1599" s="21">
        <v>0</v>
      </c>
      <c r="O1599" s="14"/>
      <c r="P1599" s="21">
        <v>0</v>
      </c>
      <c r="Q1599" s="14"/>
      <c r="R1599" s="21">
        <v>0</v>
      </c>
      <c r="S1599" s="14"/>
      <c r="T1599" s="21">
        <v>0</v>
      </c>
      <c r="U1599" s="14"/>
      <c r="V1599" s="22">
        <v>0</v>
      </c>
      <c r="W1599" s="14"/>
      <c r="X1599" s="5" t="str">
        <f t="shared" si="24"/>
        <v>No</v>
      </c>
      <c r="Y1599" s="14"/>
      <c r="Z1599" s="5"/>
      <c r="AA1599" s="14"/>
      <c r="AB1599" s="5"/>
      <c r="AC1599" s="28"/>
      <c r="AD1599" s="5"/>
      <c r="AE1599" s="14"/>
      <c r="AF1599" s="5"/>
      <c r="AG1599" s="7"/>
    </row>
    <row r="1600" spans="1:33" s="54" customFormat="1">
      <c r="A1600" s="8" t="s">
        <v>5384</v>
      </c>
      <c r="B1600" s="8" t="s">
        <v>5385</v>
      </c>
      <c r="C1600" s="9" t="s">
        <v>58</v>
      </c>
      <c r="D1600" s="185" t="s">
        <v>5386</v>
      </c>
      <c r="E1600" s="188" t="s">
        <v>5387</v>
      </c>
      <c r="F1600" s="9" t="s">
        <v>83</v>
      </c>
      <c r="G1600" s="9" t="s">
        <v>147</v>
      </c>
      <c r="H1600" s="10">
        <v>0</v>
      </c>
      <c r="I1600" s="11">
        <v>6</v>
      </c>
      <c r="J1600" s="24">
        <v>0</v>
      </c>
      <c r="K1600" s="12"/>
      <c r="L1600" s="14">
        <v>0</v>
      </c>
      <c r="M1600" s="14"/>
      <c r="N1600" s="21">
        <v>0</v>
      </c>
      <c r="O1600" s="14"/>
      <c r="P1600" s="21">
        <v>0</v>
      </c>
      <c r="Q1600" s="14"/>
      <c r="R1600" s="21">
        <v>0</v>
      </c>
      <c r="S1600" s="14"/>
      <c r="T1600" s="21">
        <v>0</v>
      </c>
      <c r="U1600" s="14"/>
      <c r="V1600" s="22">
        <v>0</v>
      </c>
      <c r="W1600" s="14"/>
      <c r="X1600" s="5" t="str">
        <f t="shared" si="24"/>
        <v>No</v>
      </c>
      <c r="Y1600" s="14"/>
      <c r="Z1600" s="5"/>
      <c r="AA1600" s="14"/>
      <c r="AB1600" s="5"/>
      <c r="AC1600" s="28"/>
      <c r="AD1600" s="5"/>
      <c r="AE1600" s="14"/>
      <c r="AF1600" s="5"/>
      <c r="AG1600" s="7"/>
    </row>
    <row r="1601" spans="1:33" s="54" customFormat="1">
      <c r="A1601" s="8" t="s">
        <v>3752</v>
      </c>
      <c r="B1601" s="8" t="s">
        <v>6467</v>
      </c>
      <c r="C1601" s="9" t="s">
        <v>278</v>
      </c>
      <c r="D1601" s="185" t="s">
        <v>3753</v>
      </c>
      <c r="E1601" s="188" t="s">
        <v>3754</v>
      </c>
      <c r="F1601" s="9" t="s">
        <v>83</v>
      </c>
      <c r="G1601" s="9" t="s">
        <v>147</v>
      </c>
      <c r="H1601" s="10">
        <v>0</v>
      </c>
      <c r="I1601" s="11">
        <v>6</v>
      </c>
      <c r="J1601" s="24">
        <v>0</v>
      </c>
      <c r="K1601" s="12"/>
      <c r="L1601" s="14">
        <v>0</v>
      </c>
      <c r="M1601" s="14"/>
      <c r="N1601" s="21">
        <v>0</v>
      </c>
      <c r="O1601" s="14"/>
      <c r="P1601" s="21">
        <v>0</v>
      </c>
      <c r="Q1601" s="14"/>
      <c r="R1601" s="21">
        <v>0</v>
      </c>
      <c r="S1601" s="14"/>
      <c r="T1601" s="21">
        <v>0</v>
      </c>
      <c r="U1601" s="14"/>
      <c r="V1601" s="22">
        <v>0</v>
      </c>
      <c r="W1601" s="14"/>
      <c r="X1601" s="5" t="str">
        <f t="shared" si="24"/>
        <v>No</v>
      </c>
      <c r="Y1601" s="14"/>
      <c r="Z1601" s="5"/>
      <c r="AA1601" s="14"/>
      <c r="AB1601" s="5"/>
      <c r="AC1601" s="28"/>
      <c r="AD1601" s="5"/>
      <c r="AE1601" s="14"/>
      <c r="AF1601" s="5"/>
      <c r="AG1601" s="7"/>
    </row>
    <row r="1602" spans="1:33" s="54" customFormat="1">
      <c r="A1602" s="8" t="s">
        <v>4489</v>
      </c>
      <c r="B1602" s="8" t="s">
        <v>4490</v>
      </c>
      <c r="C1602" s="9" t="s">
        <v>454</v>
      </c>
      <c r="D1602" s="185" t="s">
        <v>4491</v>
      </c>
      <c r="E1602" s="188" t="s">
        <v>4492</v>
      </c>
      <c r="F1602" s="9" t="s">
        <v>88</v>
      </c>
      <c r="G1602" s="9" t="s">
        <v>147</v>
      </c>
      <c r="H1602" s="10">
        <v>0</v>
      </c>
      <c r="I1602" s="11">
        <v>6</v>
      </c>
      <c r="J1602" s="24">
        <v>0</v>
      </c>
      <c r="K1602" s="12"/>
      <c r="L1602" s="14">
        <v>0</v>
      </c>
      <c r="M1602" s="14"/>
      <c r="N1602" s="21">
        <v>0</v>
      </c>
      <c r="O1602" s="14"/>
      <c r="P1602" s="21">
        <v>527271</v>
      </c>
      <c r="Q1602" s="14"/>
      <c r="R1602" s="21">
        <v>167924</v>
      </c>
      <c r="S1602" s="14"/>
      <c r="T1602" s="21">
        <v>0</v>
      </c>
      <c r="U1602" s="14"/>
      <c r="V1602" s="22">
        <v>695195</v>
      </c>
      <c r="W1602" s="14"/>
      <c r="X1602" s="5" t="str">
        <f t="shared" si="24"/>
        <v>No</v>
      </c>
      <c r="Y1602" s="14"/>
      <c r="Z1602" s="5"/>
      <c r="AA1602" s="14"/>
      <c r="AB1602" s="5"/>
      <c r="AC1602" s="28"/>
      <c r="AD1602" s="5"/>
      <c r="AE1602" s="14"/>
      <c r="AF1602" s="5"/>
      <c r="AG1602" s="7"/>
    </row>
    <row r="1603" spans="1:33" s="54" customFormat="1">
      <c r="A1603" s="8" t="s">
        <v>2939</v>
      </c>
      <c r="B1603" s="8" t="s">
        <v>2940</v>
      </c>
      <c r="C1603" s="9" t="s">
        <v>124</v>
      </c>
      <c r="D1603" s="185" t="s">
        <v>2941</v>
      </c>
      <c r="E1603" s="188" t="s">
        <v>2942</v>
      </c>
      <c r="F1603" s="9" t="s">
        <v>1320</v>
      </c>
      <c r="G1603" s="9" t="s">
        <v>147</v>
      </c>
      <c r="H1603" s="10">
        <v>0</v>
      </c>
      <c r="I1603" s="11">
        <v>6</v>
      </c>
      <c r="J1603" s="24">
        <v>0</v>
      </c>
      <c r="K1603" s="12"/>
      <c r="L1603" s="14">
        <v>0</v>
      </c>
      <c r="M1603" s="14"/>
      <c r="N1603" s="21">
        <v>0</v>
      </c>
      <c r="O1603" s="14"/>
      <c r="P1603" s="21">
        <v>0</v>
      </c>
      <c r="Q1603" s="14"/>
      <c r="R1603" s="21">
        <v>0</v>
      </c>
      <c r="S1603" s="14"/>
      <c r="T1603" s="21">
        <v>0</v>
      </c>
      <c r="U1603" s="14"/>
      <c r="V1603" s="22">
        <v>0</v>
      </c>
      <c r="W1603" s="14"/>
      <c r="X1603" s="5" t="str">
        <f t="shared" ref="X1603:X1666" si="25">IF(W1603&amp;U1603&amp;S1603&amp;Q1603&amp;O1603&amp;M1603&amp;K1603&lt;&gt;"","Yes","No")</f>
        <v>No</v>
      </c>
      <c r="Y1603" s="14"/>
      <c r="Z1603" s="5"/>
      <c r="AA1603" s="14"/>
      <c r="AB1603" s="5"/>
      <c r="AC1603" s="28"/>
      <c r="AD1603" s="5"/>
      <c r="AE1603" s="14"/>
      <c r="AF1603" s="5"/>
      <c r="AG1603" s="7"/>
    </row>
    <row r="1604" spans="1:33" s="54" customFormat="1">
      <c r="A1604" s="8" t="s">
        <v>6625</v>
      </c>
      <c r="B1604" s="8" t="s">
        <v>6626</v>
      </c>
      <c r="C1604" s="9" t="s">
        <v>42</v>
      </c>
      <c r="D1604" s="185"/>
      <c r="E1604" s="188" t="s">
        <v>6627</v>
      </c>
      <c r="F1604" s="9" t="s">
        <v>83</v>
      </c>
      <c r="G1604" s="9" t="s">
        <v>147</v>
      </c>
      <c r="H1604" s="10">
        <v>0</v>
      </c>
      <c r="I1604" s="11">
        <v>6</v>
      </c>
      <c r="J1604" s="24">
        <v>0</v>
      </c>
      <c r="K1604" s="12"/>
      <c r="L1604" s="14">
        <v>0</v>
      </c>
      <c r="M1604" s="14"/>
      <c r="N1604" s="21">
        <v>0</v>
      </c>
      <c r="O1604" s="14"/>
      <c r="P1604" s="21">
        <v>0</v>
      </c>
      <c r="Q1604" s="14"/>
      <c r="R1604" s="21">
        <v>0</v>
      </c>
      <c r="S1604" s="14"/>
      <c r="T1604" s="21">
        <v>0</v>
      </c>
      <c r="U1604" s="14"/>
      <c r="V1604" s="22">
        <v>0</v>
      </c>
      <c r="W1604" s="14"/>
      <c r="X1604" s="5" t="str">
        <f t="shared" si="25"/>
        <v>No</v>
      </c>
      <c r="Y1604" s="14"/>
      <c r="Z1604" s="5"/>
      <c r="AA1604" s="14"/>
      <c r="AB1604" s="5"/>
      <c r="AC1604" s="28"/>
      <c r="AD1604" s="5"/>
      <c r="AE1604" s="14"/>
      <c r="AF1604" s="5"/>
      <c r="AG1604" s="7"/>
    </row>
    <row r="1605" spans="1:33" s="54" customFormat="1">
      <c r="A1605" s="8" t="s">
        <v>6271</v>
      </c>
      <c r="B1605" s="8" t="s">
        <v>134</v>
      </c>
      <c r="C1605" s="9" t="s">
        <v>466</v>
      </c>
      <c r="D1605" s="185">
        <v>3098</v>
      </c>
      <c r="E1605" s="188" t="s">
        <v>6272</v>
      </c>
      <c r="F1605" s="9" t="s">
        <v>83</v>
      </c>
      <c r="G1605" s="9" t="s">
        <v>147</v>
      </c>
      <c r="H1605" s="10">
        <v>0</v>
      </c>
      <c r="I1605" s="11">
        <v>6</v>
      </c>
      <c r="J1605" s="24">
        <v>0</v>
      </c>
      <c r="K1605" s="12"/>
      <c r="L1605" s="14">
        <v>0</v>
      </c>
      <c r="M1605" s="14"/>
      <c r="N1605" s="21">
        <v>0</v>
      </c>
      <c r="O1605" s="14"/>
      <c r="P1605" s="21">
        <v>0</v>
      </c>
      <c r="Q1605" s="14"/>
      <c r="R1605" s="21">
        <v>0</v>
      </c>
      <c r="S1605" s="14"/>
      <c r="T1605" s="21">
        <v>0</v>
      </c>
      <c r="U1605" s="14"/>
      <c r="V1605" s="22">
        <v>0</v>
      </c>
      <c r="W1605" s="14"/>
      <c r="X1605" s="5" t="str">
        <f t="shared" si="25"/>
        <v>No</v>
      </c>
      <c r="Y1605" s="14"/>
      <c r="Z1605" s="5"/>
      <c r="AA1605" s="14"/>
      <c r="AB1605" s="5"/>
      <c r="AC1605" s="28"/>
      <c r="AD1605" s="5"/>
      <c r="AE1605" s="14"/>
      <c r="AF1605" s="5"/>
      <c r="AG1605" s="7"/>
    </row>
    <row r="1606" spans="1:33" s="54" customFormat="1">
      <c r="A1606" s="8" t="s">
        <v>2193</v>
      </c>
      <c r="B1606" s="8" t="s">
        <v>2194</v>
      </c>
      <c r="C1606" s="9" t="s">
        <v>275</v>
      </c>
      <c r="D1606" s="185" t="s">
        <v>2195</v>
      </c>
      <c r="E1606" s="188" t="s">
        <v>2196</v>
      </c>
      <c r="F1606" s="9" t="s">
        <v>83</v>
      </c>
      <c r="G1606" s="9" t="s">
        <v>147</v>
      </c>
      <c r="H1606" s="10">
        <v>0</v>
      </c>
      <c r="I1606" s="11">
        <v>6</v>
      </c>
      <c r="J1606" s="24">
        <v>0</v>
      </c>
      <c r="K1606" s="12"/>
      <c r="L1606" s="14">
        <v>0</v>
      </c>
      <c r="M1606" s="14"/>
      <c r="N1606" s="21">
        <v>0</v>
      </c>
      <c r="O1606" s="14"/>
      <c r="P1606" s="21">
        <v>0</v>
      </c>
      <c r="Q1606" s="14"/>
      <c r="R1606" s="21">
        <v>0</v>
      </c>
      <c r="S1606" s="14"/>
      <c r="T1606" s="21">
        <v>0</v>
      </c>
      <c r="U1606" s="14"/>
      <c r="V1606" s="22">
        <v>0</v>
      </c>
      <c r="W1606" s="14"/>
      <c r="X1606" s="5" t="str">
        <f t="shared" si="25"/>
        <v>No</v>
      </c>
      <c r="Y1606" s="14"/>
      <c r="Z1606" s="5"/>
      <c r="AA1606" s="14"/>
      <c r="AB1606" s="5"/>
      <c r="AC1606" s="28"/>
      <c r="AD1606" s="5"/>
      <c r="AE1606" s="14"/>
      <c r="AF1606" s="5"/>
      <c r="AG1606" s="7"/>
    </row>
    <row r="1607" spans="1:33" s="54" customFormat="1">
      <c r="A1607" s="8" t="s">
        <v>4238</v>
      </c>
      <c r="B1607" s="8" t="s">
        <v>4239</v>
      </c>
      <c r="C1607" s="9" t="s">
        <v>235</v>
      </c>
      <c r="D1607" s="185" t="s">
        <v>4240</v>
      </c>
      <c r="E1607" s="188" t="s">
        <v>4241</v>
      </c>
      <c r="F1607" s="9" t="s">
        <v>83</v>
      </c>
      <c r="G1607" s="9" t="s">
        <v>147</v>
      </c>
      <c r="H1607" s="10">
        <v>0</v>
      </c>
      <c r="I1607" s="11">
        <v>6</v>
      </c>
      <c r="J1607" s="24">
        <v>4713</v>
      </c>
      <c r="K1607" s="12"/>
      <c r="L1607" s="14">
        <v>14505</v>
      </c>
      <c r="M1607" s="14"/>
      <c r="N1607" s="21">
        <v>0</v>
      </c>
      <c r="O1607" s="14"/>
      <c r="P1607" s="21">
        <v>37167</v>
      </c>
      <c r="Q1607" s="14"/>
      <c r="R1607" s="21">
        <v>12147</v>
      </c>
      <c r="S1607" s="14"/>
      <c r="T1607" s="21">
        <v>104451</v>
      </c>
      <c r="U1607" s="14"/>
      <c r="V1607" s="22">
        <v>172983</v>
      </c>
      <c r="W1607" s="14"/>
      <c r="X1607" s="5" t="str">
        <f t="shared" si="25"/>
        <v>No</v>
      </c>
      <c r="Y1607" s="14"/>
      <c r="Z1607" s="5"/>
      <c r="AA1607" s="14"/>
      <c r="AB1607" s="5"/>
      <c r="AC1607" s="28"/>
      <c r="AD1607" s="5"/>
      <c r="AE1607" s="14"/>
      <c r="AF1607" s="5"/>
      <c r="AG1607" s="7"/>
    </row>
    <row r="1608" spans="1:33" s="54" customFormat="1">
      <c r="A1608" s="8" t="s">
        <v>6049</v>
      </c>
      <c r="B1608" s="8" t="s">
        <v>6118</v>
      </c>
      <c r="C1608" s="9" t="s">
        <v>79</v>
      </c>
      <c r="D1608" s="185"/>
      <c r="E1608" s="188" t="s">
        <v>6050</v>
      </c>
      <c r="F1608" s="9" t="s">
        <v>157</v>
      </c>
      <c r="G1608" s="9" t="s">
        <v>147</v>
      </c>
      <c r="H1608" s="10">
        <v>0</v>
      </c>
      <c r="I1608" s="11">
        <v>6</v>
      </c>
      <c r="J1608" s="24">
        <v>0</v>
      </c>
      <c r="K1608" s="12"/>
      <c r="L1608" s="14">
        <v>0</v>
      </c>
      <c r="M1608" s="14"/>
      <c r="N1608" s="21">
        <v>0</v>
      </c>
      <c r="O1608" s="14"/>
      <c r="P1608" s="21">
        <v>0</v>
      </c>
      <c r="Q1608" s="14"/>
      <c r="R1608" s="21">
        <v>0</v>
      </c>
      <c r="S1608" s="14"/>
      <c r="T1608" s="21">
        <v>0</v>
      </c>
      <c r="U1608" s="14"/>
      <c r="V1608" s="22">
        <v>0</v>
      </c>
      <c r="W1608" s="14"/>
      <c r="X1608" s="5" t="str">
        <f t="shared" si="25"/>
        <v>No</v>
      </c>
      <c r="Y1608" s="14"/>
      <c r="Z1608" s="5"/>
      <c r="AA1608" s="14"/>
      <c r="AB1608" s="5"/>
      <c r="AC1608" s="28"/>
      <c r="AD1608" s="5"/>
      <c r="AE1608" s="14"/>
      <c r="AF1608" s="5"/>
      <c r="AG1608" s="7"/>
    </row>
    <row r="1609" spans="1:33" s="54" customFormat="1">
      <c r="A1609" s="8" t="s">
        <v>352</v>
      </c>
      <c r="B1609" s="8" t="s">
        <v>6459</v>
      </c>
      <c r="C1609" s="9" t="s">
        <v>73</v>
      </c>
      <c r="D1609" s="185" t="s">
        <v>353</v>
      </c>
      <c r="E1609" s="188" t="s">
        <v>354</v>
      </c>
      <c r="F1609" s="9" t="s">
        <v>83</v>
      </c>
      <c r="G1609" s="9" t="s">
        <v>147</v>
      </c>
      <c r="H1609" s="10">
        <v>0</v>
      </c>
      <c r="I1609" s="11">
        <v>6</v>
      </c>
      <c r="J1609" s="24">
        <v>0</v>
      </c>
      <c r="K1609" s="12"/>
      <c r="L1609" s="14">
        <v>0</v>
      </c>
      <c r="M1609" s="14"/>
      <c r="N1609" s="21">
        <v>0</v>
      </c>
      <c r="O1609" s="14"/>
      <c r="P1609" s="21">
        <v>61793</v>
      </c>
      <c r="Q1609" s="14"/>
      <c r="R1609" s="21">
        <v>0</v>
      </c>
      <c r="S1609" s="14"/>
      <c r="T1609" s="21">
        <v>247171</v>
      </c>
      <c r="U1609" s="14"/>
      <c r="V1609" s="22">
        <v>308964</v>
      </c>
      <c r="W1609" s="14"/>
      <c r="X1609" s="5" t="str">
        <f t="shared" si="25"/>
        <v>No</v>
      </c>
      <c r="Y1609" s="14"/>
      <c r="Z1609" s="5"/>
      <c r="AA1609" s="14"/>
      <c r="AB1609" s="5"/>
      <c r="AC1609" s="28"/>
      <c r="AD1609" s="5"/>
      <c r="AE1609" s="14"/>
      <c r="AF1609" s="5"/>
      <c r="AG1609" s="7"/>
    </row>
    <row r="1610" spans="1:33" s="54" customFormat="1">
      <c r="A1610" s="8" t="s">
        <v>6264</v>
      </c>
      <c r="B1610" s="8" t="s">
        <v>5561</v>
      </c>
      <c r="C1610" s="9" t="s">
        <v>132</v>
      </c>
      <c r="D1610" s="185" t="s">
        <v>5562</v>
      </c>
      <c r="E1610" s="188" t="s">
        <v>5563</v>
      </c>
      <c r="F1610" s="9" t="s">
        <v>157</v>
      </c>
      <c r="G1610" s="9" t="s">
        <v>147</v>
      </c>
      <c r="H1610" s="10">
        <v>0</v>
      </c>
      <c r="I1610" s="11">
        <v>6</v>
      </c>
      <c r="J1610" s="24">
        <v>0</v>
      </c>
      <c r="K1610" s="12"/>
      <c r="L1610" s="14">
        <v>0</v>
      </c>
      <c r="M1610" s="14"/>
      <c r="N1610" s="21">
        <v>0</v>
      </c>
      <c r="O1610" s="14"/>
      <c r="P1610" s="21">
        <v>16081</v>
      </c>
      <c r="Q1610" s="14"/>
      <c r="R1610" s="21">
        <v>0</v>
      </c>
      <c r="S1610" s="14"/>
      <c r="T1610" s="21">
        <v>64323</v>
      </c>
      <c r="U1610" s="14"/>
      <c r="V1610" s="22">
        <v>80404</v>
      </c>
      <c r="W1610" s="14"/>
      <c r="X1610" s="5" t="str">
        <f t="shared" si="25"/>
        <v>No</v>
      </c>
      <c r="Y1610" s="14"/>
      <c r="Z1610" s="5"/>
      <c r="AA1610" s="14"/>
      <c r="AB1610" s="5"/>
      <c r="AC1610" s="28"/>
      <c r="AD1610" s="5"/>
      <c r="AE1610" s="14"/>
      <c r="AF1610" s="5"/>
      <c r="AG1610" s="7"/>
    </row>
    <row r="1611" spans="1:33" s="54" customFormat="1">
      <c r="A1611" s="8" t="s">
        <v>1238</v>
      </c>
      <c r="B1611" s="8" t="s">
        <v>519</v>
      </c>
      <c r="C1611" s="9" t="s">
        <v>69</v>
      </c>
      <c r="D1611" s="185" t="s">
        <v>1239</v>
      </c>
      <c r="E1611" s="188">
        <v>80266</v>
      </c>
      <c r="F1611" s="9" t="s">
        <v>36</v>
      </c>
      <c r="G1611" s="9" t="s">
        <v>5756</v>
      </c>
      <c r="H1611" s="10">
        <v>0</v>
      </c>
      <c r="I1611" s="11">
        <v>6</v>
      </c>
      <c r="J1611" s="24">
        <v>0</v>
      </c>
      <c r="K1611" s="12"/>
      <c r="L1611" s="14">
        <v>0</v>
      </c>
      <c r="M1611" s="14"/>
      <c r="N1611" s="21">
        <v>0</v>
      </c>
      <c r="O1611" s="14"/>
      <c r="P1611" s="21">
        <v>0</v>
      </c>
      <c r="Q1611" s="14"/>
      <c r="R1611" s="21">
        <v>0</v>
      </c>
      <c r="S1611" s="14"/>
      <c r="T1611" s="21">
        <v>0</v>
      </c>
      <c r="U1611" s="14"/>
      <c r="V1611" s="22">
        <v>0</v>
      </c>
      <c r="W1611" s="14"/>
      <c r="X1611" s="5" t="str">
        <f t="shared" si="25"/>
        <v>No</v>
      </c>
      <c r="Y1611" s="14"/>
      <c r="Z1611" s="5"/>
      <c r="AA1611" s="14"/>
      <c r="AB1611" s="5"/>
      <c r="AC1611" s="28"/>
      <c r="AD1611" s="5"/>
      <c r="AE1611" s="14"/>
      <c r="AF1611" s="5"/>
      <c r="AG1611" s="7"/>
    </row>
    <row r="1612" spans="1:33" s="54" customFormat="1">
      <c r="A1612" s="8" t="s">
        <v>3667</v>
      </c>
      <c r="B1612" s="8" t="s">
        <v>3668</v>
      </c>
      <c r="C1612" s="9" t="s">
        <v>73</v>
      </c>
      <c r="D1612" s="185" t="s">
        <v>3669</v>
      </c>
      <c r="E1612" s="188">
        <v>66152</v>
      </c>
      <c r="F1612" s="9" t="s">
        <v>36</v>
      </c>
      <c r="G1612" s="9" t="s">
        <v>5756</v>
      </c>
      <c r="H1612" s="10">
        <v>0</v>
      </c>
      <c r="I1612" s="11">
        <v>6</v>
      </c>
      <c r="J1612" s="24">
        <v>0</v>
      </c>
      <c r="K1612" s="12"/>
      <c r="L1612" s="14">
        <v>0</v>
      </c>
      <c r="M1612" s="14"/>
      <c r="N1612" s="21">
        <v>0</v>
      </c>
      <c r="O1612" s="14"/>
      <c r="P1612" s="21">
        <v>0</v>
      </c>
      <c r="Q1612" s="14"/>
      <c r="R1612" s="21">
        <v>0</v>
      </c>
      <c r="S1612" s="14"/>
      <c r="T1612" s="21">
        <v>81635</v>
      </c>
      <c r="U1612" s="14"/>
      <c r="V1612" s="22">
        <v>81635</v>
      </c>
      <c r="W1612" s="14"/>
      <c r="X1612" s="5" t="str">
        <f t="shared" si="25"/>
        <v>No</v>
      </c>
      <c r="Y1612" s="14"/>
      <c r="Z1612" s="5"/>
      <c r="AA1612" s="14"/>
      <c r="AB1612" s="5"/>
      <c r="AC1612" s="28"/>
      <c r="AD1612" s="5"/>
      <c r="AE1612" s="14"/>
      <c r="AF1612" s="5"/>
      <c r="AG1612" s="7"/>
    </row>
    <row r="1613" spans="1:33" s="54" customFormat="1">
      <c r="A1613" s="8" t="s">
        <v>4775</v>
      </c>
      <c r="B1613" s="8" t="s">
        <v>1205</v>
      </c>
      <c r="C1613" s="9" t="s">
        <v>39</v>
      </c>
      <c r="D1613" s="185" t="s">
        <v>4776</v>
      </c>
      <c r="E1613" s="188">
        <v>99376</v>
      </c>
      <c r="F1613" s="9" t="s">
        <v>36</v>
      </c>
      <c r="G1613" s="9" t="s">
        <v>5756</v>
      </c>
      <c r="H1613" s="10">
        <v>0</v>
      </c>
      <c r="I1613" s="11">
        <v>6</v>
      </c>
      <c r="J1613" s="24">
        <v>0</v>
      </c>
      <c r="K1613" s="12"/>
      <c r="L1613" s="14">
        <v>0</v>
      </c>
      <c r="M1613" s="14"/>
      <c r="N1613" s="21">
        <v>0</v>
      </c>
      <c r="O1613" s="14"/>
      <c r="P1613" s="21">
        <v>0</v>
      </c>
      <c r="Q1613" s="14"/>
      <c r="R1613" s="21">
        <v>0</v>
      </c>
      <c r="S1613" s="14"/>
      <c r="T1613" s="21">
        <v>0</v>
      </c>
      <c r="U1613" s="14"/>
      <c r="V1613" s="22">
        <v>0</v>
      </c>
      <c r="W1613" s="14"/>
      <c r="X1613" s="5" t="str">
        <f t="shared" si="25"/>
        <v>No</v>
      </c>
      <c r="Y1613" s="14"/>
      <c r="Z1613" s="5"/>
      <c r="AA1613" s="14"/>
      <c r="AB1613" s="5"/>
      <c r="AC1613" s="28"/>
      <c r="AD1613" s="5"/>
      <c r="AE1613" s="14"/>
      <c r="AF1613" s="5"/>
      <c r="AG1613" s="7"/>
    </row>
    <row r="1614" spans="1:33" s="54" customFormat="1">
      <c r="A1614" s="8" t="s">
        <v>5057</v>
      </c>
      <c r="B1614" s="8" t="s">
        <v>1030</v>
      </c>
      <c r="C1614" s="9" t="s">
        <v>91</v>
      </c>
      <c r="D1614" s="185" t="s">
        <v>5058</v>
      </c>
      <c r="E1614" s="188" t="s">
        <v>5059</v>
      </c>
      <c r="F1614" s="9" t="s">
        <v>83</v>
      </c>
      <c r="G1614" s="9" t="s">
        <v>147</v>
      </c>
      <c r="H1614" s="10">
        <v>0</v>
      </c>
      <c r="I1614" s="11">
        <v>6</v>
      </c>
      <c r="J1614" s="24">
        <v>0</v>
      </c>
      <c r="K1614" s="12"/>
      <c r="L1614" s="14">
        <v>0</v>
      </c>
      <c r="M1614" s="14"/>
      <c r="N1614" s="21">
        <v>0</v>
      </c>
      <c r="O1614" s="14"/>
      <c r="P1614" s="21">
        <v>0</v>
      </c>
      <c r="Q1614" s="14"/>
      <c r="R1614" s="21">
        <v>0</v>
      </c>
      <c r="S1614" s="14"/>
      <c r="T1614" s="21">
        <v>0</v>
      </c>
      <c r="U1614" s="14"/>
      <c r="V1614" s="22">
        <v>0</v>
      </c>
      <c r="W1614" s="14"/>
      <c r="X1614" s="5" t="str">
        <f t="shared" si="25"/>
        <v>No</v>
      </c>
      <c r="Y1614" s="14"/>
      <c r="Z1614" s="5"/>
      <c r="AA1614" s="14"/>
      <c r="AB1614" s="5"/>
      <c r="AC1614" s="28"/>
      <c r="AD1614" s="5"/>
      <c r="AE1614" s="14"/>
      <c r="AF1614" s="5"/>
      <c r="AG1614" s="7"/>
    </row>
    <row r="1615" spans="1:33" s="54" customFormat="1">
      <c r="A1615" s="8" t="s">
        <v>1338</v>
      </c>
      <c r="B1615" s="8" t="s">
        <v>1339</v>
      </c>
      <c r="C1615" s="9" t="s">
        <v>103</v>
      </c>
      <c r="D1615" s="185">
        <v>4199</v>
      </c>
      <c r="E1615" s="188">
        <v>40199</v>
      </c>
      <c r="F1615" s="9" t="s">
        <v>83</v>
      </c>
      <c r="G1615" s="9" t="s">
        <v>5756</v>
      </c>
      <c r="H1615" s="10">
        <v>2148346</v>
      </c>
      <c r="I1615" s="11">
        <v>6</v>
      </c>
      <c r="J1615" s="24">
        <v>0</v>
      </c>
      <c r="K1615" s="12"/>
      <c r="L1615" s="14">
        <v>0</v>
      </c>
      <c r="M1615" s="14"/>
      <c r="N1615" s="21">
        <v>0</v>
      </c>
      <c r="O1615" s="14"/>
      <c r="P1615" s="21">
        <v>45197</v>
      </c>
      <c r="Q1615" s="14"/>
      <c r="R1615" s="21">
        <v>0</v>
      </c>
      <c r="S1615" s="14"/>
      <c r="T1615" s="21">
        <v>180788</v>
      </c>
      <c r="U1615" s="14"/>
      <c r="V1615" s="22">
        <v>225985</v>
      </c>
      <c r="W1615" s="14"/>
      <c r="X1615" s="5" t="str">
        <f t="shared" si="25"/>
        <v>No</v>
      </c>
      <c r="Y1615" s="14"/>
      <c r="Z1615" s="5"/>
      <c r="AA1615" s="14"/>
      <c r="AB1615" s="5"/>
      <c r="AC1615" s="28"/>
      <c r="AD1615" s="5"/>
      <c r="AE1615" s="14"/>
      <c r="AF1615" s="5"/>
      <c r="AG1615" s="7"/>
    </row>
    <row r="1616" spans="1:33" s="54" customFormat="1">
      <c r="A1616" s="8" t="s">
        <v>2313</v>
      </c>
      <c r="B1616" s="8" t="s">
        <v>2314</v>
      </c>
      <c r="C1616" s="9" t="s">
        <v>106</v>
      </c>
      <c r="D1616" s="185" t="s">
        <v>2315</v>
      </c>
      <c r="E1616" s="188" t="s">
        <v>2316</v>
      </c>
      <c r="F1616" s="9" t="s">
        <v>157</v>
      </c>
      <c r="G1616" s="9" t="s">
        <v>147</v>
      </c>
      <c r="H1616" s="10">
        <v>0</v>
      </c>
      <c r="I1616" s="11">
        <v>6</v>
      </c>
      <c r="J1616" s="24">
        <v>0</v>
      </c>
      <c r="K1616" s="12"/>
      <c r="L1616" s="14">
        <v>0</v>
      </c>
      <c r="M1616" s="14"/>
      <c r="N1616" s="21">
        <v>0</v>
      </c>
      <c r="O1616" s="14"/>
      <c r="P1616" s="21">
        <v>9667</v>
      </c>
      <c r="Q1616" s="14"/>
      <c r="R1616" s="21">
        <v>0</v>
      </c>
      <c r="S1616" s="14"/>
      <c r="T1616" s="21">
        <v>38668</v>
      </c>
      <c r="U1616" s="14"/>
      <c r="V1616" s="22">
        <v>48335</v>
      </c>
      <c r="W1616" s="14"/>
      <c r="X1616" s="5" t="str">
        <f t="shared" si="25"/>
        <v>No</v>
      </c>
      <c r="Y1616" s="14"/>
      <c r="Z1616" s="5"/>
      <c r="AA1616" s="14"/>
      <c r="AB1616" s="5"/>
      <c r="AC1616" s="28"/>
      <c r="AD1616" s="5"/>
      <c r="AE1616" s="14"/>
      <c r="AF1616" s="5"/>
      <c r="AG1616" s="7"/>
    </row>
    <row r="1617" spans="1:33" s="54" customFormat="1">
      <c r="A1617" s="8" t="s">
        <v>2143</v>
      </c>
      <c r="B1617" s="8" t="s">
        <v>2144</v>
      </c>
      <c r="C1617" s="9" t="s">
        <v>275</v>
      </c>
      <c r="D1617" s="185" t="s">
        <v>2145</v>
      </c>
      <c r="E1617" s="188" t="s">
        <v>2146</v>
      </c>
      <c r="F1617" s="9" t="s">
        <v>83</v>
      </c>
      <c r="G1617" s="9" t="s">
        <v>147</v>
      </c>
      <c r="H1617" s="10">
        <v>0</v>
      </c>
      <c r="I1617" s="11">
        <v>6</v>
      </c>
      <c r="J1617" s="24">
        <v>0</v>
      </c>
      <c r="K1617" s="12"/>
      <c r="L1617" s="14">
        <v>0</v>
      </c>
      <c r="M1617" s="14"/>
      <c r="N1617" s="21">
        <v>0</v>
      </c>
      <c r="O1617" s="14"/>
      <c r="P1617" s="21">
        <v>10331</v>
      </c>
      <c r="Q1617" s="14"/>
      <c r="R1617" s="21">
        <v>0</v>
      </c>
      <c r="S1617" s="14"/>
      <c r="T1617" s="21">
        <v>41321</v>
      </c>
      <c r="U1617" s="14"/>
      <c r="V1617" s="22">
        <v>51652</v>
      </c>
      <c r="W1617" s="14"/>
      <c r="X1617" s="5" t="str">
        <f t="shared" si="25"/>
        <v>No</v>
      </c>
      <c r="Y1617" s="14"/>
      <c r="Z1617" s="5"/>
      <c r="AA1617" s="14"/>
      <c r="AB1617" s="5"/>
      <c r="AC1617" s="28"/>
      <c r="AD1617" s="5"/>
      <c r="AE1617" s="14"/>
      <c r="AF1617" s="5"/>
      <c r="AG1617" s="7"/>
    </row>
    <row r="1618" spans="1:33" s="54" customFormat="1">
      <c r="A1618" s="8" t="s">
        <v>1995</v>
      </c>
      <c r="B1618" s="8" t="s">
        <v>1996</v>
      </c>
      <c r="C1618" s="9" t="s">
        <v>213</v>
      </c>
      <c r="D1618" s="185">
        <v>6105</v>
      </c>
      <c r="E1618" s="188">
        <v>60105</v>
      </c>
      <c r="F1618" s="9" t="s">
        <v>83</v>
      </c>
      <c r="G1618" s="9" t="s">
        <v>5756</v>
      </c>
      <c r="H1618" s="10">
        <v>55121</v>
      </c>
      <c r="I1618" s="11">
        <v>6</v>
      </c>
      <c r="J1618" s="24">
        <v>0</v>
      </c>
      <c r="K1618" s="12"/>
      <c r="L1618" s="14">
        <v>0</v>
      </c>
      <c r="M1618" s="14"/>
      <c r="N1618" s="21">
        <v>0</v>
      </c>
      <c r="O1618" s="14"/>
      <c r="P1618" s="21">
        <v>93731</v>
      </c>
      <c r="Q1618" s="14"/>
      <c r="R1618" s="21">
        <v>49505</v>
      </c>
      <c r="S1618" s="14"/>
      <c r="T1618" s="21">
        <v>234675</v>
      </c>
      <c r="U1618" s="14"/>
      <c r="V1618" s="22">
        <v>377911</v>
      </c>
      <c r="W1618" s="14"/>
      <c r="X1618" s="5" t="str">
        <f t="shared" si="25"/>
        <v>No</v>
      </c>
      <c r="Y1618" s="14"/>
      <c r="Z1618" s="5"/>
      <c r="AA1618" s="14"/>
      <c r="AB1618" s="5"/>
      <c r="AC1618" s="28"/>
      <c r="AD1618" s="5"/>
      <c r="AE1618" s="14"/>
      <c r="AF1618" s="5"/>
      <c r="AG1618" s="7"/>
    </row>
    <row r="1619" spans="1:33" s="54" customFormat="1">
      <c r="A1619" s="8" t="s">
        <v>1161</v>
      </c>
      <c r="B1619" s="8" t="s">
        <v>1162</v>
      </c>
      <c r="C1619" s="9" t="s">
        <v>42</v>
      </c>
      <c r="D1619" s="185">
        <v>2175</v>
      </c>
      <c r="E1619" s="188">
        <v>20175</v>
      </c>
      <c r="F1619" s="9" t="s">
        <v>113</v>
      </c>
      <c r="G1619" s="9" t="s">
        <v>84</v>
      </c>
      <c r="H1619" s="10">
        <v>18351295</v>
      </c>
      <c r="I1619" s="11">
        <v>6</v>
      </c>
      <c r="J1619" s="24">
        <v>0</v>
      </c>
      <c r="K1619" s="12"/>
      <c r="L1619" s="14">
        <v>0</v>
      </c>
      <c r="M1619" s="14"/>
      <c r="N1619" s="21">
        <v>0</v>
      </c>
      <c r="O1619" s="14"/>
      <c r="P1619" s="21">
        <v>0</v>
      </c>
      <c r="Q1619" s="14"/>
      <c r="R1619" s="21">
        <v>0</v>
      </c>
      <c r="S1619" s="14"/>
      <c r="T1619" s="21">
        <v>0</v>
      </c>
      <c r="U1619" s="14"/>
      <c r="V1619" s="22">
        <v>0</v>
      </c>
      <c r="W1619" s="14"/>
      <c r="X1619" s="5" t="str">
        <f t="shared" si="25"/>
        <v>No</v>
      </c>
      <c r="Y1619" s="14"/>
      <c r="Z1619" s="5"/>
      <c r="AA1619" s="14"/>
      <c r="AB1619" s="5"/>
      <c r="AC1619" s="28"/>
      <c r="AD1619" s="5"/>
      <c r="AE1619" s="14"/>
      <c r="AF1619" s="5"/>
      <c r="AG1619" s="7"/>
    </row>
    <row r="1620" spans="1:33" s="54" customFormat="1">
      <c r="A1620" s="8" t="s">
        <v>2889</v>
      </c>
      <c r="B1620" s="8" t="s">
        <v>2890</v>
      </c>
      <c r="C1620" s="9" t="s">
        <v>124</v>
      </c>
      <c r="D1620" s="185" t="s">
        <v>2891</v>
      </c>
      <c r="E1620" s="188" t="s">
        <v>2892</v>
      </c>
      <c r="F1620" s="9" t="s">
        <v>1320</v>
      </c>
      <c r="G1620" s="9" t="s">
        <v>147</v>
      </c>
      <c r="H1620" s="10">
        <v>0</v>
      </c>
      <c r="I1620" s="11">
        <v>6</v>
      </c>
      <c r="J1620" s="24">
        <v>0</v>
      </c>
      <c r="K1620" s="12"/>
      <c r="L1620" s="14">
        <v>0</v>
      </c>
      <c r="M1620" s="14"/>
      <c r="N1620" s="21">
        <v>0</v>
      </c>
      <c r="O1620" s="14"/>
      <c r="P1620" s="21">
        <v>0</v>
      </c>
      <c r="Q1620" s="14"/>
      <c r="R1620" s="21">
        <v>0</v>
      </c>
      <c r="S1620" s="14"/>
      <c r="T1620" s="21">
        <v>0</v>
      </c>
      <c r="U1620" s="14"/>
      <c r="V1620" s="22">
        <v>0</v>
      </c>
      <c r="W1620" s="14"/>
      <c r="X1620" s="5" t="str">
        <f t="shared" si="25"/>
        <v>No</v>
      </c>
      <c r="Y1620" s="14"/>
      <c r="Z1620" s="5"/>
      <c r="AA1620" s="14"/>
      <c r="AB1620" s="5"/>
      <c r="AC1620" s="28"/>
      <c r="AD1620" s="5"/>
      <c r="AE1620" s="14"/>
      <c r="AF1620" s="5"/>
      <c r="AG1620" s="7"/>
    </row>
    <row r="1621" spans="1:33" s="54" customFormat="1">
      <c r="A1621" s="8" t="s">
        <v>5606</v>
      </c>
      <c r="B1621" s="8" t="s">
        <v>3311</v>
      </c>
      <c r="C1621" s="9" t="s">
        <v>254</v>
      </c>
      <c r="D1621" s="185" t="s">
        <v>5607</v>
      </c>
      <c r="E1621" s="188" t="s">
        <v>5608</v>
      </c>
      <c r="F1621" s="9" t="s">
        <v>83</v>
      </c>
      <c r="G1621" s="9" t="s">
        <v>147</v>
      </c>
      <c r="H1621" s="10">
        <v>0</v>
      </c>
      <c r="I1621" s="11">
        <v>6</v>
      </c>
      <c r="J1621" s="24">
        <v>0</v>
      </c>
      <c r="K1621" s="12"/>
      <c r="L1621" s="14">
        <v>0</v>
      </c>
      <c r="M1621" s="14"/>
      <c r="N1621" s="21">
        <v>0</v>
      </c>
      <c r="O1621" s="14"/>
      <c r="P1621" s="21">
        <v>0</v>
      </c>
      <c r="Q1621" s="14"/>
      <c r="R1621" s="21">
        <v>0</v>
      </c>
      <c r="S1621" s="14"/>
      <c r="T1621" s="21">
        <v>0</v>
      </c>
      <c r="U1621" s="14"/>
      <c r="V1621" s="22">
        <v>0</v>
      </c>
      <c r="W1621" s="14"/>
      <c r="X1621" s="5" t="str">
        <f t="shared" si="25"/>
        <v>No</v>
      </c>
      <c r="Y1621" s="14"/>
      <c r="Z1621" s="5"/>
      <c r="AA1621" s="14"/>
      <c r="AB1621" s="5"/>
      <c r="AC1621" s="28"/>
      <c r="AD1621" s="5"/>
      <c r="AE1621" s="14"/>
      <c r="AF1621" s="5"/>
      <c r="AG1621" s="7"/>
    </row>
    <row r="1622" spans="1:33" s="54" customFormat="1">
      <c r="A1622" s="8" t="s">
        <v>1554</v>
      </c>
      <c r="B1622" s="8" t="s">
        <v>1555</v>
      </c>
      <c r="C1622" s="9" t="s">
        <v>178</v>
      </c>
      <c r="D1622" s="185" t="s">
        <v>1556</v>
      </c>
      <c r="E1622" s="188" t="s">
        <v>1557</v>
      </c>
      <c r="F1622" s="9" t="s">
        <v>88</v>
      </c>
      <c r="G1622" s="9" t="s">
        <v>147</v>
      </c>
      <c r="H1622" s="10">
        <v>0</v>
      </c>
      <c r="I1622" s="11">
        <v>6</v>
      </c>
      <c r="J1622" s="24">
        <v>0</v>
      </c>
      <c r="K1622" s="12"/>
      <c r="L1622" s="14">
        <v>0</v>
      </c>
      <c r="M1622" s="14"/>
      <c r="N1622" s="21">
        <v>0</v>
      </c>
      <c r="O1622" s="14"/>
      <c r="P1622" s="21">
        <v>0</v>
      </c>
      <c r="Q1622" s="14"/>
      <c r="R1622" s="21">
        <v>16637</v>
      </c>
      <c r="S1622" s="14"/>
      <c r="T1622" s="21">
        <v>66550</v>
      </c>
      <c r="U1622" s="14"/>
      <c r="V1622" s="22">
        <v>83187</v>
      </c>
      <c r="W1622" s="14"/>
      <c r="X1622" s="5" t="str">
        <f t="shared" si="25"/>
        <v>No</v>
      </c>
      <c r="Y1622" s="14"/>
      <c r="Z1622" s="5"/>
      <c r="AA1622" s="14"/>
      <c r="AB1622" s="5"/>
      <c r="AC1622" s="28"/>
      <c r="AD1622" s="5"/>
      <c r="AE1622" s="14"/>
      <c r="AF1622" s="5"/>
      <c r="AG1622" s="7"/>
    </row>
    <row r="1623" spans="1:33" s="54" customFormat="1">
      <c r="A1623" s="8" t="s">
        <v>4418</v>
      </c>
      <c r="B1623" s="8" t="s">
        <v>3845</v>
      </c>
      <c r="C1623" s="9" t="s">
        <v>235</v>
      </c>
      <c r="D1623" s="185"/>
      <c r="E1623" s="188" t="s">
        <v>4419</v>
      </c>
      <c r="F1623" s="9" t="s">
        <v>83</v>
      </c>
      <c r="G1623" s="9" t="s">
        <v>147</v>
      </c>
      <c r="H1623" s="10">
        <v>0</v>
      </c>
      <c r="I1623" s="11">
        <v>6</v>
      </c>
      <c r="J1623" s="24">
        <v>0</v>
      </c>
      <c r="K1623" s="12"/>
      <c r="L1623" s="14">
        <v>0</v>
      </c>
      <c r="M1623" s="14"/>
      <c r="N1623" s="21">
        <v>0</v>
      </c>
      <c r="O1623" s="14"/>
      <c r="P1623" s="21">
        <v>458</v>
      </c>
      <c r="Q1623" s="14"/>
      <c r="R1623" s="21">
        <v>457</v>
      </c>
      <c r="S1623" s="14"/>
      <c r="T1623" s="21">
        <v>3657</v>
      </c>
      <c r="U1623" s="14"/>
      <c r="V1623" s="22">
        <v>4572</v>
      </c>
      <c r="W1623" s="14"/>
      <c r="X1623" s="5" t="str">
        <f t="shared" si="25"/>
        <v>No</v>
      </c>
      <c r="Y1623" s="14"/>
      <c r="Z1623" s="5"/>
      <c r="AA1623" s="14"/>
      <c r="AB1623" s="5"/>
      <c r="AC1623" s="28"/>
      <c r="AD1623" s="5"/>
      <c r="AE1623" s="14"/>
      <c r="AF1623" s="5"/>
      <c r="AG1623" s="7"/>
    </row>
    <row r="1624" spans="1:33" s="54" customFormat="1">
      <c r="A1624" s="8" t="s">
        <v>913</v>
      </c>
      <c r="B1624" s="8" t="s">
        <v>914</v>
      </c>
      <c r="C1624" s="9" t="s">
        <v>129</v>
      </c>
      <c r="D1624" s="185" t="s">
        <v>915</v>
      </c>
      <c r="E1624" s="188" t="s">
        <v>916</v>
      </c>
      <c r="F1624" s="9" t="s">
        <v>83</v>
      </c>
      <c r="G1624" s="9" t="s">
        <v>147</v>
      </c>
      <c r="H1624" s="10">
        <v>0</v>
      </c>
      <c r="I1624" s="11">
        <v>6</v>
      </c>
      <c r="J1624" s="24">
        <v>0</v>
      </c>
      <c r="K1624" s="12"/>
      <c r="L1624" s="14">
        <v>0</v>
      </c>
      <c r="M1624" s="14"/>
      <c r="N1624" s="21">
        <v>0</v>
      </c>
      <c r="O1624" s="14"/>
      <c r="P1624" s="21">
        <v>4924</v>
      </c>
      <c r="Q1624" s="14"/>
      <c r="R1624" s="21">
        <v>4924</v>
      </c>
      <c r="S1624" s="14"/>
      <c r="T1624" s="21">
        <v>39390</v>
      </c>
      <c r="U1624" s="14"/>
      <c r="V1624" s="22">
        <v>49238</v>
      </c>
      <c r="W1624" s="14"/>
      <c r="X1624" s="5" t="str">
        <f t="shared" si="25"/>
        <v>No</v>
      </c>
      <c r="Y1624" s="14"/>
      <c r="Z1624" s="5"/>
      <c r="AA1624" s="14"/>
      <c r="AB1624" s="5"/>
      <c r="AC1624" s="28"/>
      <c r="AD1624" s="5"/>
      <c r="AE1624" s="14"/>
      <c r="AF1624" s="5"/>
      <c r="AG1624" s="7"/>
    </row>
    <row r="1625" spans="1:33" s="54" customFormat="1">
      <c r="A1625" s="8" t="s">
        <v>5022</v>
      </c>
      <c r="B1625" s="8" t="s">
        <v>5023</v>
      </c>
      <c r="C1625" s="9" t="s">
        <v>91</v>
      </c>
      <c r="D1625" s="185" t="s">
        <v>5024</v>
      </c>
      <c r="E1625" s="188" t="s">
        <v>5025</v>
      </c>
      <c r="F1625" s="9" t="s">
        <v>83</v>
      </c>
      <c r="G1625" s="9" t="s">
        <v>147</v>
      </c>
      <c r="H1625" s="10">
        <v>0</v>
      </c>
      <c r="I1625" s="11">
        <v>6</v>
      </c>
      <c r="J1625" s="24">
        <v>0</v>
      </c>
      <c r="K1625" s="12"/>
      <c r="L1625" s="14">
        <v>0</v>
      </c>
      <c r="M1625" s="14"/>
      <c r="N1625" s="21">
        <v>0</v>
      </c>
      <c r="O1625" s="14"/>
      <c r="P1625" s="21">
        <v>0</v>
      </c>
      <c r="Q1625" s="14"/>
      <c r="R1625" s="21">
        <v>0</v>
      </c>
      <c r="S1625" s="14"/>
      <c r="T1625" s="21">
        <v>0</v>
      </c>
      <c r="U1625" s="14"/>
      <c r="V1625" s="22">
        <v>0</v>
      </c>
      <c r="W1625" s="14"/>
      <c r="X1625" s="5" t="str">
        <f t="shared" si="25"/>
        <v>No</v>
      </c>
      <c r="Y1625" s="14"/>
      <c r="Z1625" s="5"/>
      <c r="AA1625" s="14"/>
      <c r="AB1625" s="5"/>
      <c r="AC1625" s="28"/>
      <c r="AD1625" s="5"/>
      <c r="AE1625" s="14"/>
      <c r="AF1625" s="5"/>
      <c r="AG1625" s="7"/>
    </row>
    <row r="1626" spans="1:33" s="54" customFormat="1">
      <c r="A1626" s="8" t="s">
        <v>3778</v>
      </c>
      <c r="B1626" s="8" t="s">
        <v>3779</v>
      </c>
      <c r="C1626" s="9" t="s">
        <v>278</v>
      </c>
      <c r="D1626" s="185" t="s">
        <v>3780</v>
      </c>
      <c r="E1626" s="188" t="s">
        <v>3781</v>
      </c>
      <c r="F1626" s="9" t="s">
        <v>83</v>
      </c>
      <c r="G1626" s="9" t="s">
        <v>147</v>
      </c>
      <c r="H1626" s="10">
        <v>0</v>
      </c>
      <c r="I1626" s="11">
        <v>6</v>
      </c>
      <c r="J1626" s="24">
        <v>0</v>
      </c>
      <c r="K1626" s="12"/>
      <c r="L1626" s="14">
        <v>0</v>
      </c>
      <c r="M1626" s="14"/>
      <c r="N1626" s="21">
        <v>0</v>
      </c>
      <c r="O1626" s="14"/>
      <c r="P1626" s="21">
        <v>0</v>
      </c>
      <c r="Q1626" s="14"/>
      <c r="R1626" s="21">
        <v>0</v>
      </c>
      <c r="S1626" s="14"/>
      <c r="T1626" s="21">
        <v>0</v>
      </c>
      <c r="U1626" s="14"/>
      <c r="V1626" s="22">
        <v>0</v>
      </c>
      <c r="W1626" s="14"/>
      <c r="X1626" s="5" t="str">
        <f t="shared" si="25"/>
        <v>No</v>
      </c>
      <c r="Y1626" s="14"/>
      <c r="Z1626" s="5"/>
      <c r="AA1626" s="14"/>
      <c r="AB1626" s="5"/>
      <c r="AC1626" s="28"/>
      <c r="AD1626" s="5"/>
      <c r="AE1626" s="14"/>
      <c r="AF1626" s="5"/>
      <c r="AG1626" s="7"/>
    </row>
    <row r="1627" spans="1:33" s="54" customFormat="1">
      <c r="A1627" s="8" t="s">
        <v>5269</v>
      </c>
      <c r="B1627" s="8" t="s">
        <v>5270</v>
      </c>
      <c r="C1627" s="9" t="s">
        <v>168</v>
      </c>
      <c r="D1627" s="185" t="s">
        <v>5271</v>
      </c>
      <c r="E1627" s="188" t="s">
        <v>5272</v>
      </c>
      <c r="F1627" s="9" t="s">
        <v>83</v>
      </c>
      <c r="G1627" s="9" t="s">
        <v>147</v>
      </c>
      <c r="H1627" s="10">
        <v>0</v>
      </c>
      <c r="I1627" s="11">
        <v>6</v>
      </c>
      <c r="J1627" s="24">
        <v>0</v>
      </c>
      <c r="K1627" s="12"/>
      <c r="L1627" s="14">
        <v>0</v>
      </c>
      <c r="M1627" s="14"/>
      <c r="N1627" s="21">
        <v>0</v>
      </c>
      <c r="O1627" s="14"/>
      <c r="P1627" s="21">
        <v>279150</v>
      </c>
      <c r="Q1627" s="14"/>
      <c r="R1627" s="21">
        <v>0</v>
      </c>
      <c r="S1627" s="14"/>
      <c r="T1627" s="21">
        <v>466118</v>
      </c>
      <c r="U1627" s="14"/>
      <c r="V1627" s="22">
        <v>745268</v>
      </c>
      <c r="W1627" s="14"/>
      <c r="X1627" s="5" t="str">
        <f t="shared" si="25"/>
        <v>No</v>
      </c>
      <c r="Y1627" s="14"/>
      <c r="Z1627" s="5"/>
      <c r="AA1627" s="14"/>
      <c r="AB1627" s="5"/>
      <c r="AC1627" s="28"/>
      <c r="AD1627" s="5"/>
      <c r="AE1627" s="14"/>
      <c r="AF1627" s="5"/>
      <c r="AG1627" s="7"/>
    </row>
    <row r="1628" spans="1:33" s="54" customFormat="1">
      <c r="A1628" s="8" t="s">
        <v>6628</v>
      </c>
      <c r="B1628" s="8" t="s">
        <v>6401</v>
      </c>
      <c r="C1628" s="9" t="s">
        <v>454</v>
      </c>
      <c r="D1628" s="185" t="s">
        <v>4559</v>
      </c>
      <c r="E1628" s="188" t="s">
        <v>4560</v>
      </c>
      <c r="F1628" s="9" t="s">
        <v>157</v>
      </c>
      <c r="G1628" s="9" t="s">
        <v>147</v>
      </c>
      <c r="H1628" s="10">
        <v>0</v>
      </c>
      <c r="I1628" s="11">
        <v>6</v>
      </c>
      <c r="J1628" s="24">
        <v>0</v>
      </c>
      <c r="K1628" s="12"/>
      <c r="L1628" s="14">
        <v>0</v>
      </c>
      <c r="M1628" s="14"/>
      <c r="N1628" s="21">
        <v>0</v>
      </c>
      <c r="O1628" s="14"/>
      <c r="P1628" s="21">
        <v>0</v>
      </c>
      <c r="Q1628" s="14"/>
      <c r="R1628" s="21">
        <v>0</v>
      </c>
      <c r="S1628" s="14"/>
      <c r="T1628" s="21">
        <v>0</v>
      </c>
      <c r="U1628" s="14"/>
      <c r="V1628" s="22">
        <v>0</v>
      </c>
      <c r="W1628" s="14"/>
      <c r="X1628" s="5" t="str">
        <f t="shared" si="25"/>
        <v>No</v>
      </c>
      <c r="Y1628" s="14"/>
      <c r="Z1628" s="5"/>
      <c r="AA1628" s="14"/>
      <c r="AB1628" s="5"/>
      <c r="AC1628" s="28"/>
      <c r="AD1628" s="5"/>
      <c r="AE1628" s="14"/>
      <c r="AF1628" s="5"/>
      <c r="AG1628" s="7"/>
    </row>
    <row r="1629" spans="1:33" s="54" customFormat="1">
      <c r="A1629" s="8" t="s">
        <v>5355</v>
      </c>
      <c r="B1629" s="8" t="s">
        <v>5356</v>
      </c>
      <c r="C1629" s="9" t="s">
        <v>58</v>
      </c>
      <c r="D1629" s="185" t="s">
        <v>5357</v>
      </c>
      <c r="E1629" s="188" t="s">
        <v>5358</v>
      </c>
      <c r="F1629" s="9" t="s">
        <v>83</v>
      </c>
      <c r="G1629" s="9" t="s">
        <v>147</v>
      </c>
      <c r="H1629" s="10">
        <v>0</v>
      </c>
      <c r="I1629" s="11">
        <v>6</v>
      </c>
      <c r="J1629" s="24">
        <v>0</v>
      </c>
      <c r="K1629" s="12"/>
      <c r="L1629" s="14">
        <v>0</v>
      </c>
      <c r="M1629" s="14"/>
      <c r="N1629" s="21">
        <v>0</v>
      </c>
      <c r="O1629" s="14"/>
      <c r="P1629" s="21">
        <v>0</v>
      </c>
      <c r="Q1629" s="14"/>
      <c r="R1629" s="21">
        <v>0</v>
      </c>
      <c r="S1629" s="14"/>
      <c r="T1629" s="21">
        <v>0</v>
      </c>
      <c r="U1629" s="14"/>
      <c r="V1629" s="22">
        <v>0</v>
      </c>
      <c r="W1629" s="14"/>
      <c r="X1629" s="5" t="str">
        <f t="shared" si="25"/>
        <v>No</v>
      </c>
      <c r="Y1629" s="14"/>
      <c r="Z1629" s="5"/>
      <c r="AA1629" s="14"/>
      <c r="AB1629" s="5"/>
      <c r="AC1629" s="28"/>
      <c r="AD1629" s="5"/>
      <c r="AE1629" s="14"/>
      <c r="AF1629" s="5"/>
      <c r="AG1629" s="7"/>
    </row>
    <row r="1630" spans="1:33" s="54" customFormat="1">
      <c r="A1630" s="8" t="s">
        <v>1683</v>
      </c>
      <c r="B1630" s="8" t="s">
        <v>1572</v>
      </c>
      <c r="C1630" s="9" t="s">
        <v>178</v>
      </c>
      <c r="D1630" s="185" t="s">
        <v>1684</v>
      </c>
      <c r="E1630" s="188" t="s">
        <v>1685</v>
      </c>
      <c r="F1630" s="9" t="s">
        <v>83</v>
      </c>
      <c r="G1630" s="9" t="s">
        <v>147</v>
      </c>
      <c r="H1630" s="10">
        <v>0</v>
      </c>
      <c r="I1630" s="11">
        <v>6</v>
      </c>
      <c r="J1630" s="24">
        <v>0</v>
      </c>
      <c r="K1630" s="12"/>
      <c r="L1630" s="14">
        <v>0</v>
      </c>
      <c r="M1630" s="14"/>
      <c r="N1630" s="21">
        <v>0</v>
      </c>
      <c r="O1630" s="14"/>
      <c r="P1630" s="21">
        <v>0</v>
      </c>
      <c r="Q1630" s="14"/>
      <c r="R1630" s="21">
        <v>7659</v>
      </c>
      <c r="S1630" s="14"/>
      <c r="T1630" s="21">
        <v>30636</v>
      </c>
      <c r="U1630" s="14"/>
      <c r="V1630" s="22">
        <v>38295</v>
      </c>
      <c r="W1630" s="14"/>
      <c r="X1630" s="5" t="str">
        <f t="shared" si="25"/>
        <v>No</v>
      </c>
      <c r="Y1630" s="14"/>
      <c r="Z1630" s="5"/>
      <c r="AA1630" s="14"/>
      <c r="AB1630" s="5"/>
      <c r="AC1630" s="28"/>
      <c r="AD1630" s="5"/>
      <c r="AE1630" s="14"/>
      <c r="AF1630" s="5"/>
      <c r="AG1630" s="7"/>
    </row>
    <row r="1631" spans="1:33" s="54" customFormat="1">
      <c r="A1631" s="8" t="s">
        <v>5000</v>
      </c>
      <c r="B1631" s="8" t="s">
        <v>5001</v>
      </c>
      <c r="C1631" s="9" t="s">
        <v>91</v>
      </c>
      <c r="D1631" s="185" t="s">
        <v>5002</v>
      </c>
      <c r="E1631" s="188" t="s">
        <v>5003</v>
      </c>
      <c r="F1631" s="9" t="s">
        <v>83</v>
      </c>
      <c r="G1631" s="9" t="s">
        <v>147</v>
      </c>
      <c r="H1631" s="10">
        <v>0</v>
      </c>
      <c r="I1631" s="11">
        <v>6</v>
      </c>
      <c r="J1631" s="24">
        <v>0</v>
      </c>
      <c r="K1631" s="12"/>
      <c r="L1631" s="14">
        <v>0</v>
      </c>
      <c r="M1631" s="14"/>
      <c r="N1631" s="21">
        <v>0</v>
      </c>
      <c r="O1631" s="14"/>
      <c r="P1631" s="21">
        <v>0</v>
      </c>
      <c r="Q1631" s="14"/>
      <c r="R1631" s="21">
        <v>226964</v>
      </c>
      <c r="S1631" s="14"/>
      <c r="T1631" s="21">
        <v>0</v>
      </c>
      <c r="U1631" s="14"/>
      <c r="V1631" s="22">
        <v>226964</v>
      </c>
      <c r="W1631" s="14"/>
      <c r="X1631" s="5" t="str">
        <f t="shared" si="25"/>
        <v>No</v>
      </c>
      <c r="Y1631" s="14"/>
      <c r="Z1631" s="5"/>
      <c r="AA1631" s="14"/>
      <c r="AB1631" s="5"/>
      <c r="AC1631" s="28"/>
      <c r="AD1631" s="5"/>
      <c r="AE1631" s="14"/>
      <c r="AF1631" s="5"/>
      <c r="AG1631" s="7"/>
    </row>
    <row r="1632" spans="1:33" s="54" customFormat="1">
      <c r="A1632" s="8" t="s">
        <v>6620</v>
      </c>
      <c r="B1632" s="8" t="s">
        <v>1660</v>
      </c>
      <c r="C1632" s="9" t="s">
        <v>275</v>
      </c>
      <c r="D1632" s="185" t="s">
        <v>2221</v>
      </c>
      <c r="E1632" s="188" t="s">
        <v>2222</v>
      </c>
      <c r="F1632" s="9" t="s">
        <v>1320</v>
      </c>
      <c r="G1632" s="9" t="s">
        <v>147</v>
      </c>
      <c r="H1632" s="10">
        <v>0</v>
      </c>
      <c r="I1632" s="11">
        <v>6</v>
      </c>
      <c r="J1632" s="24">
        <v>0</v>
      </c>
      <c r="K1632" s="12"/>
      <c r="L1632" s="14">
        <v>0</v>
      </c>
      <c r="M1632" s="14"/>
      <c r="N1632" s="21">
        <v>0</v>
      </c>
      <c r="O1632" s="14"/>
      <c r="P1632" s="21">
        <v>0</v>
      </c>
      <c r="Q1632" s="14"/>
      <c r="R1632" s="21">
        <v>0</v>
      </c>
      <c r="S1632" s="14"/>
      <c r="T1632" s="21">
        <v>0</v>
      </c>
      <c r="U1632" s="14"/>
      <c r="V1632" s="22">
        <v>0</v>
      </c>
      <c r="W1632" s="14"/>
      <c r="X1632" s="5" t="str">
        <f t="shared" si="25"/>
        <v>No</v>
      </c>
      <c r="Y1632" s="14"/>
      <c r="Z1632" s="5"/>
      <c r="AA1632" s="14"/>
      <c r="AB1632" s="5"/>
      <c r="AC1632" s="28"/>
      <c r="AD1632" s="5"/>
      <c r="AE1632" s="14"/>
      <c r="AF1632" s="5"/>
      <c r="AG1632" s="7"/>
    </row>
    <row r="1633" spans="1:33" s="54" customFormat="1">
      <c r="A1633" s="8" t="s">
        <v>942</v>
      </c>
      <c r="B1633" s="8" t="s">
        <v>6080</v>
      </c>
      <c r="C1633" s="9" t="s">
        <v>129</v>
      </c>
      <c r="D1633" s="185" t="s">
        <v>944</v>
      </c>
      <c r="E1633" s="188" t="s">
        <v>945</v>
      </c>
      <c r="F1633" s="9" t="s">
        <v>83</v>
      </c>
      <c r="G1633" s="9" t="s">
        <v>147</v>
      </c>
      <c r="H1633" s="10">
        <v>0</v>
      </c>
      <c r="I1633" s="11">
        <v>6</v>
      </c>
      <c r="J1633" s="24">
        <v>0</v>
      </c>
      <c r="K1633" s="12"/>
      <c r="L1633" s="14">
        <v>0</v>
      </c>
      <c r="M1633" s="14"/>
      <c r="N1633" s="21">
        <v>0</v>
      </c>
      <c r="O1633" s="14"/>
      <c r="P1633" s="21">
        <v>13924</v>
      </c>
      <c r="Q1633" s="14"/>
      <c r="R1633" s="21">
        <v>14902</v>
      </c>
      <c r="S1633" s="14"/>
      <c r="T1633" s="21">
        <v>119214</v>
      </c>
      <c r="U1633" s="14"/>
      <c r="V1633" s="22">
        <v>148040</v>
      </c>
      <c r="W1633" s="14"/>
      <c r="X1633" s="5" t="str">
        <f t="shared" si="25"/>
        <v>No</v>
      </c>
      <c r="Y1633" s="14"/>
      <c r="Z1633" s="5"/>
      <c r="AA1633" s="14"/>
      <c r="AB1633" s="5"/>
      <c r="AC1633" s="28"/>
      <c r="AD1633" s="5"/>
      <c r="AE1633" s="14"/>
      <c r="AF1633" s="5"/>
      <c r="AG1633" s="7"/>
    </row>
    <row r="1634" spans="1:33" s="54" customFormat="1">
      <c r="A1634" s="8" t="s">
        <v>330</v>
      </c>
      <c r="B1634" s="8" t="s">
        <v>331</v>
      </c>
      <c r="C1634" s="9" t="s">
        <v>160</v>
      </c>
      <c r="D1634" s="185" t="s">
        <v>332</v>
      </c>
      <c r="E1634" s="188">
        <v>11140</v>
      </c>
      <c r="F1634" s="9" t="s">
        <v>36</v>
      </c>
      <c r="G1634" s="9" t="s">
        <v>5756</v>
      </c>
      <c r="H1634" s="10">
        <v>0</v>
      </c>
      <c r="I1634" s="11">
        <v>6</v>
      </c>
      <c r="J1634" s="24">
        <v>0</v>
      </c>
      <c r="K1634" s="12"/>
      <c r="L1634" s="14">
        <v>0</v>
      </c>
      <c r="M1634" s="14"/>
      <c r="N1634" s="21">
        <v>0</v>
      </c>
      <c r="O1634" s="14"/>
      <c r="P1634" s="21">
        <v>0</v>
      </c>
      <c r="Q1634" s="14"/>
      <c r="R1634" s="21">
        <v>0</v>
      </c>
      <c r="S1634" s="14"/>
      <c r="T1634" s="21">
        <v>0</v>
      </c>
      <c r="U1634" s="14"/>
      <c r="V1634" s="22">
        <v>0</v>
      </c>
      <c r="W1634" s="14"/>
      <c r="X1634" s="5" t="str">
        <f t="shared" si="25"/>
        <v>No</v>
      </c>
      <c r="Y1634" s="14"/>
      <c r="Z1634" s="5"/>
      <c r="AA1634" s="14"/>
      <c r="AB1634" s="5"/>
      <c r="AC1634" s="28"/>
      <c r="AD1634" s="5"/>
      <c r="AE1634" s="14"/>
      <c r="AF1634" s="5"/>
      <c r="AG1634" s="7"/>
    </row>
    <row r="1635" spans="1:33" s="54" customFormat="1">
      <c r="A1635" s="8" t="s">
        <v>5934</v>
      </c>
      <c r="B1635" s="8" t="s">
        <v>6078</v>
      </c>
      <c r="C1635" s="9" t="s">
        <v>238</v>
      </c>
      <c r="D1635" s="185" t="s">
        <v>5935</v>
      </c>
      <c r="E1635" s="188">
        <v>11152</v>
      </c>
      <c r="F1635" s="9" t="s">
        <v>36</v>
      </c>
      <c r="G1635" s="9" t="s">
        <v>5756</v>
      </c>
      <c r="H1635" s="10">
        <v>0</v>
      </c>
      <c r="I1635" s="11">
        <v>5</v>
      </c>
      <c r="J1635" s="24">
        <v>0</v>
      </c>
      <c r="K1635" s="12"/>
      <c r="L1635" s="14">
        <v>0</v>
      </c>
      <c r="M1635" s="14"/>
      <c r="N1635" s="21">
        <v>0</v>
      </c>
      <c r="O1635" s="14"/>
      <c r="P1635" s="21">
        <v>542850</v>
      </c>
      <c r="Q1635" s="14"/>
      <c r="R1635" s="21">
        <v>0</v>
      </c>
      <c r="S1635" s="14"/>
      <c r="T1635" s="21">
        <v>0</v>
      </c>
      <c r="U1635" s="14"/>
      <c r="V1635" s="22">
        <v>542850</v>
      </c>
      <c r="W1635" s="14"/>
      <c r="X1635" s="5" t="str">
        <f t="shared" si="25"/>
        <v>No</v>
      </c>
      <c r="Y1635" s="14"/>
      <c r="Z1635" s="5"/>
      <c r="AA1635" s="14"/>
      <c r="AB1635" s="5"/>
      <c r="AC1635" s="28"/>
      <c r="AD1635" s="5"/>
      <c r="AE1635" s="14"/>
      <c r="AF1635" s="5"/>
      <c r="AG1635" s="7"/>
    </row>
    <row r="1636" spans="1:33" s="54" customFormat="1">
      <c r="A1636" s="8" t="s">
        <v>6277</v>
      </c>
      <c r="B1636" s="8" t="s">
        <v>6278</v>
      </c>
      <c r="C1636" s="9" t="s">
        <v>91</v>
      </c>
      <c r="D1636" s="185"/>
      <c r="E1636" s="188">
        <v>90300</v>
      </c>
      <c r="F1636" s="9" t="s">
        <v>83</v>
      </c>
      <c r="G1636" s="9" t="s">
        <v>5756</v>
      </c>
      <c r="H1636" s="10">
        <v>12150996</v>
      </c>
      <c r="I1636" s="11">
        <v>5</v>
      </c>
      <c r="J1636" s="24">
        <v>0</v>
      </c>
      <c r="K1636" s="12"/>
      <c r="L1636" s="14">
        <v>0</v>
      </c>
      <c r="M1636" s="14"/>
      <c r="N1636" s="21">
        <v>0</v>
      </c>
      <c r="O1636" s="14"/>
      <c r="P1636" s="21">
        <v>0</v>
      </c>
      <c r="Q1636" s="14"/>
      <c r="R1636" s="21">
        <v>0</v>
      </c>
      <c r="S1636" s="14"/>
      <c r="T1636" s="21">
        <v>0</v>
      </c>
      <c r="U1636" s="14"/>
      <c r="V1636" s="22">
        <v>0</v>
      </c>
      <c r="W1636" s="14"/>
      <c r="X1636" s="5" t="str">
        <f t="shared" si="25"/>
        <v>No</v>
      </c>
      <c r="Y1636" s="14"/>
      <c r="Z1636" s="5"/>
      <c r="AA1636" s="14"/>
      <c r="AB1636" s="5"/>
      <c r="AC1636" s="28"/>
      <c r="AD1636" s="5"/>
      <c r="AE1636" s="14"/>
      <c r="AF1636" s="5"/>
      <c r="AG1636" s="7"/>
    </row>
    <row r="1637" spans="1:33" s="54" customFormat="1">
      <c r="A1637" s="8" t="s">
        <v>6645</v>
      </c>
      <c r="B1637" s="8" t="s">
        <v>6646</v>
      </c>
      <c r="C1637" s="9" t="s">
        <v>454</v>
      </c>
      <c r="D1637" s="185"/>
      <c r="E1637" s="188" t="s">
        <v>6647</v>
      </c>
      <c r="F1637" s="9" t="s">
        <v>83</v>
      </c>
      <c r="G1637" s="9" t="s">
        <v>147</v>
      </c>
      <c r="H1637" s="10">
        <v>0</v>
      </c>
      <c r="I1637" s="11">
        <v>5</v>
      </c>
      <c r="J1637" s="24">
        <v>0</v>
      </c>
      <c r="K1637" s="12"/>
      <c r="L1637" s="14">
        <v>0</v>
      </c>
      <c r="M1637" s="14"/>
      <c r="N1637" s="21">
        <v>0</v>
      </c>
      <c r="O1637" s="14"/>
      <c r="P1637" s="21">
        <v>0</v>
      </c>
      <c r="Q1637" s="14"/>
      <c r="R1637" s="21">
        <v>0</v>
      </c>
      <c r="S1637" s="14"/>
      <c r="T1637" s="21">
        <v>0</v>
      </c>
      <c r="U1637" s="14"/>
      <c r="V1637" s="22">
        <v>0</v>
      </c>
      <c r="W1637" s="14"/>
      <c r="X1637" s="5" t="str">
        <f t="shared" si="25"/>
        <v>No</v>
      </c>
      <c r="Y1637" s="14"/>
      <c r="Z1637" s="5"/>
      <c r="AA1637" s="14"/>
      <c r="AB1637" s="5"/>
      <c r="AC1637" s="28"/>
      <c r="AD1637" s="5"/>
      <c r="AE1637" s="14"/>
      <c r="AF1637" s="5"/>
      <c r="AG1637" s="7"/>
    </row>
    <row r="1638" spans="1:33" s="54" customFormat="1">
      <c r="A1638" s="8" t="s">
        <v>5431</v>
      </c>
      <c r="B1638" s="8" t="s">
        <v>5432</v>
      </c>
      <c r="C1638" s="9" t="s">
        <v>58</v>
      </c>
      <c r="D1638" s="185" t="s">
        <v>5433</v>
      </c>
      <c r="E1638" s="188" t="s">
        <v>5434</v>
      </c>
      <c r="F1638" s="9" t="s">
        <v>83</v>
      </c>
      <c r="G1638" s="9" t="s">
        <v>147</v>
      </c>
      <c r="H1638" s="10">
        <v>0</v>
      </c>
      <c r="I1638" s="11">
        <v>5</v>
      </c>
      <c r="J1638" s="24">
        <v>0</v>
      </c>
      <c r="K1638" s="12"/>
      <c r="L1638" s="14">
        <v>0</v>
      </c>
      <c r="M1638" s="14"/>
      <c r="N1638" s="21">
        <v>0</v>
      </c>
      <c r="O1638" s="14"/>
      <c r="P1638" s="21">
        <v>13155</v>
      </c>
      <c r="Q1638" s="14"/>
      <c r="R1638" s="21">
        <v>0</v>
      </c>
      <c r="S1638" s="14"/>
      <c r="T1638" s="21">
        <v>52620</v>
      </c>
      <c r="U1638" s="14"/>
      <c r="V1638" s="22">
        <v>65775</v>
      </c>
      <c r="W1638" s="14"/>
      <c r="X1638" s="5" t="str">
        <f t="shared" si="25"/>
        <v>No</v>
      </c>
      <c r="Y1638" s="14"/>
      <c r="Z1638" s="5"/>
      <c r="AA1638" s="14"/>
      <c r="AB1638" s="5"/>
      <c r="AC1638" s="28"/>
      <c r="AD1638" s="5"/>
      <c r="AE1638" s="14"/>
      <c r="AF1638" s="5"/>
      <c r="AG1638" s="7"/>
    </row>
    <row r="1639" spans="1:33" s="54" customFormat="1">
      <c r="A1639" s="8" t="s">
        <v>3832</v>
      </c>
      <c r="B1639" s="8" t="s">
        <v>3833</v>
      </c>
      <c r="C1639" s="9" t="s">
        <v>278</v>
      </c>
      <c r="D1639" s="185" t="s">
        <v>3834</v>
      </c>
      <c r="E1639" s="188" t="s">
        <v>3835</v>
      </c>
      <c r="F1639" s="9" t="s">
        <v>157</v>
      </c>
      <c r="G1639" s="9" t="s">
        <v>147</v>
      </c>
      <c r="H1639" s="10">
        <v>0</v>
      </c>
      <c r="I1639" s="11">
        <v>5</v>
      </c>
      <c r="J1639" s="24">
        <v>0</v>
      </c>
      <c r="K1639" s="12"/>
      <c r="L1639" s="14">
        <v>0</v>
      </c>
      <c r="M1639" s="14"/>
      <c r="N1639" s="21">
        <v>0</v>
      </c>
      <c r="O1639" s="14"/>
      <c r="P1639" s="21">
        <v>0</v>
      </c>
      <c r="Q1639" s="14"/>
      <c r="R1639" s="21">
        <v>0</v>
      </c>
      <c r="S1639" s="14"/>
      <c r="T1639" s="21">
        <v>0</v>
      </c>
      <c r="U1639" s="14"/>
      <c r="V1639" s="22">
        <v>0</v>
      </c>
      <c r="W1639" s="14"/>
      <c r="X1639" s="5" t="str">
        <f t="shared" si="25"/>
        <v>No</v>
      </c>
      <c r="Y1639" s="14"/>
      <c r="Z1639" s="5"/>
      <c r="AA1639" s="14"/>
      <c r="AB1639" s="5"/>
      <c r="AC1639" s="28"/>
      <c r="AD1639" s="5"/>
      <c r="AE1639" s="14"/>
      <c r="AF1639" s="5"/>
      <c r="AG1639" s="7"/>
    </row>
    <row r="1640" spans="1:33" s="54" customFormat="1">
      <c r="A1640" s="8" t="s">
        <v>2078</v>
      </c>
      <c r="B1640" s="8" t="s">
        <v>1932</v>
      </c>
      <c r="C1640" s="9" t="s">
        <v>275</v>
      </c>
      <c r="D1640" s="185" t="s">
        <v>2079</v>
      </c>
      <c r="E1640" s="188" t="s">
        <v>2080</v>
      </c>
      <c r="F1640" s="9" t="s">
        <v>83</v>
      </c>
      <c r="G1640" s="9" t="s">
        <v>147</v>
      </c>
      <c r="H1640" s="10">
        <v>0</v>
      </c>
      <c r="I1640" s="11">
        <v>5</v>
      </c>
      <c r="J1640" s="24">
        <v>0</v>
      </c>
      <c r="K1640" s="12"/>
      <c r="L1640" s="14">
        <v>0</v>
      </c>
      <c r="M1640" s="14"/>
      <c r="N1640" s="21">
        <v>0</v>
      </c>
      <c r="O1640" s="14"/>
      <c r="P1640" s="21">
        <v>0</v>
      </c>
      <c r="Q1640" s="14"/>
      <c r="R1640" s="21">
        <v>0</v>
      </c>
      <c r="S1640" s="14"/>
      <c r="T1640" s="21">
        <v>0</v>
      </c>
      <c r="U1640" s="14"/>
      <c r="V1640" s="22">
        <v>0</v>
      </c>
      <c r="W1640" s="14"/>
      <c r="X1640" s="5" t="str">
        <f t="shared" si="25"/>
        <v>No</v>
      </c>
      <c r="Y1640" s="14"/>
      <c r="Z1640" s="5"/>
      <c r="AA1640" s="14"/>
      <c r="AB1640" s="5"/>
      <c r="AC1640" s="28"/>
      <c r="AD1640" s="5"/>
      <c r="AE1640" s="14"/>
      <c r="AF1640" s="5"/>
      <c r="AG1640" s="7"/>
    </row>
    <row r="1641" spans="1:33" s="54" customFormat="1">
      <c r="A1641" s="8" t="s">
        <v>2189</v>
      </c>
      <c r="B1641" s="8" t="s">
        <v>2190</v>
      </c>
      <c r="C1641" s="9" t="s">
        <v>275</v>
      </c>
      <c r="D1641" s="185" t="s">
        <v>2191</v>
      </c>
      <c r="E1641" s="188" t="s">
        <v>2192</v>
      </c>
      <c r="F1641" s="9" t="s">
        <v>157</v>
      </c>
      <c r="G1641" s="9" t="s">
        <v>147</v>
      </c>
      <c r="H1641" s="10">
        <v>0</v>
      </c>
      <c r="I1641" s="11">
        <v>5</v>
      </c>
      <c r="J1641" s="24">
        <v>0</v>
      </c>
      <c r="K1641" s="12"/>
      <c r="L1641" s="14">
        <v>0</v>
      </c>
      <c r="M1641" s="14"/>
      <c r="N1641" s="21">
        <v>0</v>
      </c>
      <c r="O1641" s="14"/>
      <c r="P1641" s="21">
        <v>3624</v>
      </c>
      <c r="Q1641" s="14"/>
      <c r="R1641" s="21">
        <v>3624</v>
      </c>
      <c r="S1641" s="14"/>
      <c r="T1641" s="21">
        <v>28984</v>
      </c>
      <c r="U1641" s="14"/>
      <c r="V1641" s="22">
        <v>36232</v>
      </c>
      <c r="W1641" s="14"/>
      <c r="X1641" s="5" t="str">
        <f t="shared" si="25"/>
        <v>No</v>
      </c>
      <c r="Y1641" s="14"/>
      <c r="Z1641" s="5"/>
      <c r="AA1641" s="14"/>
      <c r="AB1641" s="5"/>
      <c r="AC1641" s="28"/>
      <c r="AD1641" s="5"/>
      <c r="AE1641" s="14"/>
      <c r="AF1641" s="5"/>
      <c r="AG1641" s="7"/>
    </row>
    <row r="1642" spans="1:33" s="54" customFormat="1">
      <c r="A1642" s="8" t="s">
        <v>4745</v>
      </c>
      <c r="B1642" s="8" t="s">
        <v>6473</v>
      </c>
      <c r="C1642" s="9" t="s">
        <v>79</v>
      </c>
      <c r="D1642" s="185" t="s">
        <v>4746</v>
      </c>
      <c r="E1642" s="188" t="s">
        <v>4747</v>
      </c>
      <c r="F1642" s="9" t="s">
        <v>83</v>
      </c>
      <c r="G1642" s="9" t="s">
        <v>147</v>
      </c>
      <c r="H1642" s="10">
        <v>0</v>
      </c>
      <c r="I1642" s="11">
        <v>5</v>
      </c>
      <c r="J1642" s="24">
        <v>0</v>
      </c>
      <c r="K1642" s="12"/>
      <c r="L1642" s="14">
        <v>0</v>
      </c>
      <c r="M1642" s="14"/>
      <c r="N1642" s="21">
        <v>0</v>
      </c>
      <c r="O1642" s="14"/>
      <c r="P1642" s="21">
        <v>0</v>
      </c>
      <c r="Q1642" s="14"/>
      <c r="R1642" s="21">
        <v>0</v>
      </c>
      <c r="S1642" s="14"/>
      <c r="T1642" s="21">
        <v>0</v>
      </c>
      <c r="U1642" s="14"/>
      <c r="V1642" s="22">
        <v>0</v>
      </c>
      <c r="W1642" s="14"/>
      <c r="X1642" s="5" t="str">
        <f t="shared" si="25"/>
        <v>No</v>
      </c>
      <c r="Y1642" s="14"/>
      <c r="Z1642" s="5"/>
      <c r="AA1642" s="14"/>
      <c r="AB1642" s="5"/>
      <c r="AC1642" s="28"/>
      <c r="AD1642" s="5"/>
      <c r="AE1642" s="14"/>
      <c r="AF1642" s="5"/>
      <c r="AG1642" s="7"/>
    </row>
    <row r="1643" spans="1:33" s="54" customFormat="1">
      <c r="A1643" s="8" t="s">
        <v>6267</v>
      </c>
      <c r="B1643" s="8" t="s">
        <v>1376</v>
      </c>
      <c r="C1643" s="9" t="s">
        <v>132</v>
      </c>
      <c r="D1643" s="185" t="s">
        <v>5567</v>
      </c>
      <c r="E1643" s="188" t="s">
        <v>5568</v>
      </c>
      <c r="F1643" s="9" t="s">
        <v>125</v>
      </c>
      <c r="G1643" s="9" t="s">
        <v>147</v>
      </c>
      <c r="H1643" s="10">
        <v>0</v>
      </c>
      <c r="I1643" s="11">
        <v>5</v>
      </c>
      <c r="J1643" s="24">
        <v>0</v>
      </c>
      <c r="K1643" s="12"/>
      <c r="L1643" s="14">
        <v>0</v>
      </c>
      <c r="M1643" s="14"/>
      <c r="N1643" s="21">
        <v>0</v>
      </c>
      <c r="O1643" s="14"/>
      <c r="P1643" s="21">
        <v>20760</v>
      </c>
      <c r="Q1643" s="14"/>
      <c r="R1643" s="21">
        <v>0</v>
      </c>
      <c r="S1643" s="14"/>
      <c r="T1643" s="21">
        <v>83040</v>
      </c>
      <c r="U1643" s="14"/>
      <c r="V1643" s="22">
        <v>103800</v>
      </c>
      <c r="W1643" s="14"/>
      <c r="X1643" s="5" t="str">
        <f t="shared" si="25"/>
        <v>No</v>
      </c>
      <c r="Y1643" s="14"/>
      <c r="Z1643" s="5"/>
      <c r="AA1643" s="14"/>
      <c r="AB1643" s="5"/>
      <c r="AC1643" s="28"/>
      <c r="AD1643" s="5"/>
      <c r="AE1643" s="14"/>
      <c r="AF1643" s="5"/>
      <c r="AG1643" s="7"/>
    </row>
    <row r="1644" spans="1:33" s="54" customFormat="1">
      <c r="A1644" s="8" t="s">
        <v>3725</v>
      </c>
      <c r="B1644" s="8" t="s">
        <v>3726</v>
      </c>
      <c r="C1644" s="9" t="s">
        <v>278</v>
      </c>
      <c r="D1644" s="185" t="s">
        <v>3727</v>
      </c>
      <c r="E1644" s="188" t="s">
        <v>3728</v>
      </c>
      <c r="F1644" s="9" t="s">
        <v>157</v>
      </c>
      <c r="G1644" s="9" t="s">
        <v>147</v>
      </c>
      <c r="H1644" s="10">
        <v>0</v>
      </c>
      <c r="I1644" s="11">
        <v>5</v>
      </c>
      <c r="J1644" s="24">
        <v>0</v>
      </c>
      <c r="K1644" s="12"/>
      <c r="L1644" s="14">
        <v>0</v>
      </c>
      <c r="M1644" s="14"/>
      <c r="N1644" s="21">
        <v>0</v>
      </c>
      <c r="O1644" s="14"/>
      <c r="P1644" s="21">
        <v>7588</v>
      </c>
      <c r="Q1644" s="14"/>
      <c r="R1644" s="21">
        <v>0</v>
      </c>
      <c r="S1644" s="14"/>
      <c r="T1644" s="21">
        <v>30350</v>
      </c>
      <c r="U1644" s="14"/>
      <c r="V1644" s="22">
        <v>37938</v>
      </c>
      <c r="W1644" s="14"/>
      <c r="X1644" s="5" t="str">
        <f t="shared" si="25"/>
        <v>No</v>
      </c>
      <c r="Y1644" s="14"/>
      <c r="Z1644" s="5"/>
      <c r="AA1644" s="14"/>
      <c r="AB1644" s="5"/>
      <c r="AC1644" s="28"/>
      <c r="AD1644" s="5"/>
      <c r="AE1644" s="14"/>
      <c r="AF1644" s="5"/>
      <c r="AG1644" s="7"/>
    </row>
    <row r="1645" spans="1:33" s="54" customFormat="1">
      <c r="A1645" s="8" t="s">
        <v>3664</v>
      </c>
      <c r="B1645" s="8" t="s">
        <v>2747</v>
      </c>
      <c r="C1645" s="9" t="s">
        <v>65</v>
      </c>
      <c r="D1645" s="185" t="s">
        <v>3665</v>
      </c>
      <c r="E1645" s="188">
        <v>239</v>
      </c>
      <c r="F1645" s="9" t="s">
        <v>36</v>
      </c>
      <c r="G1645" s="9" t="s">
        <v>5756</v>
      </c>
      <c r="H1645" s="10">
        <v>0</v>
      </c>
      <c r="I1645" s="11">
        <v>5</v>
      </c>
      <c r="J1645" s="24">
        <v>0</v>
      </c>
      <c r="K1645" s="12"/>
      <c r="L1645" s="14">
        <v>0</v>
      </c>
      <c r="M1645" s="14"/>
      <c r="N1645" s="21">
        <v>0</v>
      </c>
      <c r="O1645" s="14"/>
      <c r="P1645" s="21">
        <v>0</v>
      </c>
      <c r="Q1645" s="14"/>
      <c r="R1645" s="21">
        <v>0</v>
      </c>
      <c r="S1645" s="14"/>
      <c r="T1645" s="21">
        <v>0</v>
      </c>
      <c r="U1645" s="14"/>
      <c r="V1645" s="22">
        <v>0</v>
      </c>
      <c r="W1645" s="14"/>
      <c r="X1645" s="5" t="str">
        <f t="shared" si="25"/>
        <v>No</v>
      </c>
      <c r="Y1645" s="14"/>
      <c r="Z1645" s="5"/>
      <c r="AA1645" s="14"/>
      <c r="AB1645" s="5"/>
      <c r="AC1645" s="28"/>
      <c r="AD1645" s="5"/>
      <c r="AE1645" s="14"/>
      <c r="AF1645" s="5"/>
      <c r="AG1645" s="7"/>
    </row>
    <row r="1646" spans="1:33" s="54" customFormat="1">
      <c r="A1646" s="8" t="s">
        <v>833</v>
      </c>
      <c r="B1646" s="8" t="s">
        <v>6086</v>
      </c>
      <c r="C1646" s="9" t="s">
        <v>129</v>
      </c>
      <c r="D1646" s="185" t="s">
        <v>835</v>
      </c>
      <c r="E1646" s="188" t="s">
        <v>836</v>
      </c>
      <c r="F1646" s="9" t="s">
        <v>83</v>
      </c>
      <c r="G1646" s="9" t="s">
        <v>147</v>
      </c>
      <c r="H1646" s="10">
        <v>0</v>
      </c>
      <c r="I1646" s="11">
        <v>5</v>
      </c>
      <c r="J1646" s="24">
        <v>0</v>
      </c>
      <c r="K1646" s="12"/>
      <c r="L1646" s="14">
        <v>0</v>
      </c>
      <c r="M1646" s="14"/>
      <c r="N1646" s="21">
        <v>0</v>
      </c>
      <c r="O1646" s="14"/>
      <c r="P1646" s="21">
        <v>4682</v>
      </c>
      <c r="Q1646" s="14"/>
      <c r="R1646" s="21">
        <v>4682</v>
      </c>
      <c r="S1646" s="14"/>
      <c r="T1646" s="21">
        <v>37455</v>
      </c>
      <c r="U1646" s="14"/>
      <c r="V1646" s="22">
        <v>46819</v>
      </c>
      <c r="W1646" s="14"/>
      <c r="X1646" s="5" t="str">
        <f t="shared" si="25"/>
        <v>No</v>
      </c>
      <c r="Y1646" s="14"/>
      <c r="Z1646" s="5"/>
      <c r="AA1646" s="14"/>
      <c r="AB1646" s="5"/>
      <c r="AC1646" s="28"/>
      <c r="AD1646" s="5"/>
      <c r="AE1646" s="14"/>
      <c r="AF1646" s="5"/>
      <c r="AG1646" s="7"/>
    </row>
    <row r="1647" spans="1:33" s="54" customFormat="1">
      <c r="A1647" s="8" t="s">
        <v>3158</v>
      </c>
      <c r="B1647" s="8" t="s">
        <v>547</v>
      </c>
      <c r="C1647" s="9" t="s">
        <v>50</v>
      </c>
      <c r="D1647" s="185" t="s">
        <v>3159</v>
      </c>
      <c r="E1647" s="188" t="s">
        <v>3160</v>
      </c>
      <c r="F1647" s="9" t="s">
        <v>83</v>
      </c>
      <c r="G1647" s="9" t="s">
        <v>147</v>
      </c>
      <c r="H1647" s="10">
        <v>0</v>
      </c>
      <c r="I1647" s="11">
        <v>5</v>
      </c>
      <c r="J1647" s="24">
        <v>0</v>
      </c>
      <c r="K1647" s="12"/>
      <c r="L1647" s="14">
        <v>0</v>
      </c>
      <c r="M1647" s="14"/>
      <c r="N1647" s="21">
        <v>0</v>
      </c>
      <c r="O1647" s="14"/>
      <c r="P1647" s="21">
        <v>141</v>
      </c>
      <c r="Q1647" s="14"/>
      <c r="R1647" s="21">
        <v>0</v>
      </c>
      <c r="S1647" s="14"/>
      <c r="T1647" s="21">
        <v>562</v>
      </c>
      <c r="U1647" s="14"/>
      <c r="V1647" s="22">
        <v>703</v>
      </c>
      <c r="W1647" s="14"/>
      <c r="X1647" s="5" t="str">
        <f t="shared" si="25"/>
        <v>No</v>
      </c>
      <c r="Y1647" s="14"/>
      <c r="Z1647" s="5"/>
      <c r="AA1647" s="14"/>
      <c r="AB1647" s="5"/>
      <c r="AC1647" s="28"/>
      <c r="AD1647" s="5"/>
      <c r="AE1647" s="14"/>
      <c r="AF1647" s="5"/>
      <c r="AG1647" s="7"/>
    </row>
    <row r="1648" spans="1:33" s="54" customFormat="1">
      <c r="A1648" s="8" t="s">
        <v>4430</v>
      </c>
      <c r="B1648" s="8" t="s">
        <v>4430</v>
      </c>
      <c r="C1648" s="9" t="s">
        <v>103</v>
      </c>
      <c r="D1648" s="185" t="s">
        <v>4431</v>
      </c>
      <c r="E1648" s="188" t="s">
        <v>4432</v>
      </c>
      <c r="F1648" s="9" t="s">
        <v>83</v>
      </c>
      <c r="G1648" s="9" t="s">
        <v>147</v>
      </c>
      <c r="H1648" s="10">
        <v>0</v>
      </c>
      <c r="I1648" s="11">
        <v>5</v>
      </c>
      <c r="J1648" s="24">
        <v>0</v>
      </c>
      <c r="K1648" s="12"/>
      <c r="L1648" s="14">
        <v>0</v>
      </c>
      <c r="M1648" s="14"/>
      <c r="N1648" s="21">
        <v>0</v>
      </c>
      <c r="O1648" s="14"/>
      <c r="P1648" s="21">
        <v>0</v>
      </c>
      <c r="Q1648" s="14"/>
      <c r="R1648" s="21">
        <v>0</v>
      </c>
      <c r="S1648" s="14"/>
      <c r="T1648" s="21">
        <v>0</v>
      </c>
      <c r="U1648" s="14"/>
      <c r="V1648" s="22">
        <v>0</v>
      </c>
      <c r="W1648" s="14"/>
      <c r="X1648" s="5" t="str">
        <f t="shared" si="25"/>
        <v>No</v>
      </c>
      <c r="Y1648" s="14"/>
      <c r="Z1648" s="5"/>
      <c r="AA1648" s="14"/>
      <c r="AB1648" s="5"/>
      <c r="AC1648" s="28"/>
      <c r="AD1648" s="5"/>
      <c r="AE1648" s="14"/>
      <c r="AF1648" s="5"/>
      <c r="AG1648" s="7"/>
    </row>
    <row r="1649" spans="1:33" s="54" customFormat="1">
      <c r="A1649" s="8" t="s">
        <v>3537</v>
      </c>
      <c r="B1649" s="8" t="s">
        <v>1759</v>
      </c>
      <c r="C1649" s="9" t="s">
        <v>109</v>
      </c>
      <c r="D1649" s="185">
        <v>5107</v>
      </c>
      <c r="E1649" s="188">
        <v>50107</v>
      </c>
      <c r="F1649" s="9" t="s">
        <v>83</v>
      </c>
      <c r="G1649" s="9" t="s">
        <v>5756</v>
      </c>
      <c r="H1649" s="10">
        <v>229351</v>
      </c>
      <c r="I1649" s="11">
        <v>5</v>
      </c>
      <c r="J1649" s="24">
        <v>0</v>
      </c>
      <c r="K1649" s="12"/>
      <c r="L1649" s="14">
        <v>0</v>
      </c>
      <c r="M1649" s="14"/>
      <c r="N1649" s="21">
        <v>0</v>
      </c>
      <c r="O1649" s="14"/>
      <c r="P1649" s="21">
        <v>22500</v>
      </c>
      <c r="Q1649" s="14"/>
      <c r="R1649" s="21">
        <v>22500</v>
      </c>
      <c r="S1649" s="14"/>
      <c r="T1649" s="21">
        <v>180000</v>
      </c>
      <c r="U1649" s="14"/>
      <c r="V1649" s="22">
        <v>225000</v>
      </c>
      <c r="W1649" s="14"/>
      <c r="X1649" s="5" t="str">
        <f t="shared" si="25"/>
        <v>No</v>
      </c>
      <c r="Y1649" s="14"/>
      <c r="Z1649" s="5"/>
      <c r="AA1649" s="14"/>
      <c r="AB1649" s="5"/>
      <c r="AC1649" s="28"/>
      <c r="AD1649" s="5"/>
      <c r="AE1649" s="14"/>
      <c r="AF1649" s="5"/>
      <c r="AG1649" s="7"/>
    </row>
    <row r="1650" spans="1:33" s="54" customFormat="1">
      <c r="A1650" s="8" t="s">
        <v>1157</v>
      </c>
      <c r="B1650" s="8" t="s">
        <v>1158</v>
      </c>
      <c r="C1650" s="9" t="s">
        <v>150</v>
      </c>
      <c r="D1650" s="185" t="s">
        <v>1159</v>
      </c>
      <c r="E1650" s="188">
        <v>66158</v>
      </c>
      <c r="F1650" s="9" t="s">
        <v>36</v>
      </c>
      <c r="G1650" s="9" t="s">
        <v>5756</v>
      </c>
      <c r="H1650" s="10">
        <v>0</v>
      </c>
      <c r="I1650" s="11">
        <v>5</v>
      </c>
      <c r="J1650" s="24">
        <v>0</v>
      </c>
      <c r="K1650" s="12"/>
      <c r="L1650" s="14">
        <v>0</v>
      </c>
      <c r="M1650" s="14"/>
      <c r="N1650" s="21">
        <v>0</v>
      </c>
      <c r="O1650" s="14"/>
      <c r="P1650" s="21">
        <v>0</v>
      </c>
      <c r="Q1650" s="14"/>
      <c r="R1650" s="21">
        <v>0</v>
      </c>
      <c r="S1650" s="14"/>
      <c r="T1650" s="21">
        <v>0</v>
      </c>
      <c r="U1650" s="14"/>
      <c r="V1650" s="22">
        <v>0</v>
      </c>
      <c r="W1650" s="14"/>
      <c r="X1650" s="5" t="str">
        <f t="shared" si="25"/>
        <v>No</v>
      </c>
      <c r="Y1650" s="14"/>
      <c r="Z1650" s="5"/>
      <c r="AA1650" s="14"/>
      <c r="AB1650" s="5"/>
      <c r="AC1650" s="28"/>
      <c r="AD1650" s="5"/>
      <c r="AE1650" s="14"/>
      <c r="AF1650" s="5"/>
      <c r="AG1650" s="7"/>
    </row>
    <row r="1651" spans="1:33" s="54" customFormat="1">
      <c r="A1651" s="8" t="s">
        <v>1088</v>
      </c>
      <c r="B1651" s="8" t="s">
        <v>1089</v>
      </c>
      <c r="C1651" s="9" t="s">
        <v>42</v>
      </c>
      <c r="D1651" s="185">
        <v>2215</v>
      </c>
      <c r="E1651" s="188">
        <v>20215</v>
      </c>
      <c r="F1651" s="9" t="s">
        <v>83</v>
      </c>
      <c r="G1651" s="9" t="s">
        <v>5756</v>
      </c>
      <c r="H1651" s="10">
        <v>57840</v>
      </c>
      <c r="I1651" s="11">
        <v>5</v>
      </c>
      <c r="J1651" s="24">
        <v>0</v>
      </c>
      <c r="K1651" s="12"/>
      <c r="L1651" s="14">
        <v>0</v>
      </c>
      <c r="M1651" s="14"/>
      <c r="N1651" s="21">
        <v>0</v>
      </c>
      <c r="O1651" s="14"/>
      <c r="P1651" s="21">
        <v>161860</v>
      </c>
      <c r="Q1651" s="14"/>
      <c r="R1651" s="21">
        <v>0</v>
      </c>
      <c r="S1651" s="14"/>
      <c r="T1651" s="21">
        <v>0</v>
      </c>
      <c r="U1651" s="14"/>
      <c r="V1651" s="22">
        <v>161860</v>
      </c>
      <c r="W1651" s="14"/>
      <c r="X1651" s="5" t="str">
        <f t="shared" si="25"/>
        <v>No</v>
      </c>
      <c r="Y1651" s="14"/>
      <c r="Z1651" s="5"/>
      <c r="AA1651" s="14"/>
      <c r="AB1651" s="5"/>
      <c r="AC1651" s="28"/>
      <c r="AD1651" s="5"/>
      <c r="AE1651" s="14"/>
      <c r="AF1651" s="5"/>
      <c r="AG1651" s="7"/>
    </row>
    <row r="1652" spans="1:33" s="54" customFormat="1">
      <c r="A1652" s="8" t="s">
        <v>873</v>
      </c>
      <c r="B1652" s="8" t="s">
        <v>874</v>
      </c>
      <c r="C1652" s="9" t="s">
        <v>129</v>
      </c>
      <c r="D1652" s="185" t="s">
        <v>875</v>
      </c>
      <c r="E1652" s="188" t="s">
        <v>876</v>
      </c>
      <c r="F1652" s="9" t="s">
        <v>83</v>
      </c>
      <c r="G1652" s="9" t="s">
        <v>147</v>
      </c>
      <c r="H1652" s="10">
        <v>0</v>
      </c>
      <c r="I1652" s="11">
        <v>5</v>
      </c>
      <c r="J1652" s="24">
        <v>0</v>
      </c>
      <c r="K1652" s="12"/>
      <c r="L1652" s="14">
        <v>0</v>
      </c>
      <c r="M1652" s="14"/>
      <c r="N1652" s="21">
        <v>0</v>
      </c>
      <c r="O1652" s="14"/>
      <c r="P1652" s="21">
        <v>4500</v>
      </c>
      <c r="Q1652" s="14"/>
      <c r="R1652" s="21">
        <v>4500</v>
      </c>
      <c r="S1652" s="14"/>
      <c r="T1652" s="21">
        <v>36002</v>
      </c>
      <c r="U1652" s="14"/>
      <c r="V1652" s="22">
        <v>45002</v>
      </c>
      <c r="W1652" s="14"/>
      <c r="X1652" s="5" t="str">
        <f t="shared" si="25"/>
        <v>No</v>
      </c>
      <c r="Y1652" s="14"/>
      <c r="Z1652" s="5"/>
      <c r="AA1652" s="14"/>
      <c r="AB1652" s="5"/>
      <c r="AC1652" s="28"/>
      <c r="AD1652" s="5"/>
      <c r="AE1652" s="14"/>
      <c r="AF1652" s="5"/>
      <c r="AG1652" s="7"/>
    </row>
    <row r="1653" spans="1:33" s="54" customFormat="1">
      <c r="A1653" s="8" t="s">
        <v>5053</v>
      </c>
      <c r="B1653" s="8" t="s">
        <v>5054</v>
      </c>
      <c r="C1653" s="9" t="s">
        <v>91</v>
      </c>
      <c r="D1653" s="185" t="s">
        <v>5055</v>
      </c>
      <c r="E1653" s="188" t="s">
        <v>5056</v>
      </c>
      <c r="F1653" s="9" t="s">
        <v>83</v>
      </c>
      <c r="G1653" s="9" t="s">
        <v>147</v>
      </c>
      <c r="H1653" s="10">
        <v>0</v>
      </c>
      <c r="I1653" s="11">
        <v>5</v>
      </c>
      <c r="J1653" s="24">
        <v>0</v>
      </c>
      <c r="K1653" s="12"/>
      <c r="L1653" s="14">
        <v>0</v>
      </c>
      <c r="M1653" s="14"/>
      <c r="N1653" s="21">
        <v>0</v>
      </c>
      <c r="O1653" s="14"/>
      <c r="P1653" s="21">
        <v>0</v>
      </c>
      <c r="Q1653" s="14"/>
      <c r="R1653" s="21">
        <v>0</v>
      </c>
      <c r="S1653" s="14"/>
      <c r="T1653" s="21">
        <v>0</v>
      </c>
      <c r="U1653" s="14"/>
      <c r="V1653" s="22">
        <v>0</v>
      </c>
      <c r="W1653" s="14"/>
      <c r="X1653" s="5" t="str">
        <f t="shared" si="25"/>
        <v>No</v>
      </c>
      <c r="Y1653" s="14"/>
      <c r="Z1653" s="5"/>
      <c r="AA1653" s="14"/>
      <c r="AB1653" s="5"/>
      <c r="AC1653" s="28"/>
      <c r="AD1653" s="5"/>
      <c r="AE1653" s="14"/>
      <c r="AF1653" s="5"/>
      <c r="AG1653" s="7"/>
    </row>
    <row r="1654" spans="1:33" s="54" customFormat="1">
      <c r="A1654" s="8" t="s">
        <v>6651</v>
      </c>
      <c r="B1654" s="8" t="s">
        <v>2003</v>
      </c>
      <c r="C1654" s="9" t="s">
        <v>69</v>
      </c>
      <c r="D1654" s="185" t="s">
        <v>2068</v>
      </c>
      <c r="E1654" s="188" t="s">
        <v>2069</v>
      </c>
      <c r="F1654" s="9" t="s">
        <v>83</v>
      </c>
      <c r="G1654" s="9" t="s">
        <v>147</v>
      </c>
      <c r="H1654" s="10">
        <v>0</v>
      </c>
      <c r="I1654" s="11">
        <v>5</v>
      </c>
      <c r="J1654" s="24">
        <v>0</v>
      </c>
      <c r="K1654" s="12"/>
      <c r="L1654" s="14">
        <v>0</v>
      </c>
      <c r="M1654" s="14"/>
      <c r="N1654" s="21">
        <v>0</v>
      </c>
      <c r="O1654" s="14"/>
      <c r="P1654" s="21">
        <v>7839</v>
      </c>
      <c r="Q1654" s="14"/>
      <c r="R1654" s="21">
        <v>0</v>
      </c>
      <c r="S1654" s="14"/>
      <c r="T1654" s="21">
        <v>31356</v>
      </c>
      <c r="U1654" s="14"/>
      <c r="V1654" s="22">
        <v>39195</v>
      </c>
      <c r="W1654" s="14"/>
      <c r="X1654" s="5" t="str">
        <f t="shared" si="25"/>
        <v>No</v>
      </c>
      <c r="Y1654" s="14"/>
      <c r="Z1654" s="5"/>
      <c r="AA1654" s="14"/>
      <c r="AB1654" s="5"/>
      <c r="AC1654" s="28"/>
      <c r="AD1654" s="5"/>
      <c r="AE1654" s="14"/>
      <c r="AF1654" s="5"/>
      <c r="AG1654" s="7"/>
    </row>
    <row r="1655" spans="1:33" s="54" customFormat="1">
      <c r="A1655" s="8" t="s">
        <v>3495</v>
      </c>
      <c r="B1655" s="8" t="s">
        <v>6477</v>
      </c>
      <c r="C1655" s="9" t="s">
        <v>580</v>
      </c>
      <c r="D1655" s="185" t="s">
        <v>3496</v>
      </c>
      <c r="E1655" s="188" t="s">
        <v>3497</v>
      </c>
      <c r="F1655" s="9" t="s">
        <v>157</v>
      </c>
      <c r="G1655" s="9" t="s">
        <v>147</v>
      </c>
      <c r="H1655" s="10">
        <v>0</v>
      </c>
      <c r="I1655" s="11">
        <v>5</v>
      </c>
      <c r="J1655" s="24">
        <v>0</v>
      </c>
      <c r="K1655" s="12"/>
      <c r="L1655" s="14">
        <v>0</v>
      </c>
      <c r="M1655" s="14"/>
      <c r="N1655" s="21">
        <v>0</v>
      </c>
      <c r="O1655" s="14"/>
      <c r="P1655" s="21">
        <v>0</v>
      </c>
      <c r="Q1655" s="14"/>
      <c r="R1655" s="21">
        <v>0</v>
      </c>
      <c r="S1655" s="14"/>
      <c r="T1655" s="21">
        <v>0</v>
      </c>
      <c r="U1655" s="14"/>
      <c r="V1655" s="22">
        <v>0</v>
      </c>
      <c r="W1655" s="14"/>
      <c r="X1655" s="5" t="str">
        <f t="shared" si="25"/>
        <v>No</v>
      </c>
      <c r="Y1655" s="14"/>
      <c r="Z1655" s="5"/>
      <c r="AA1655" s="14"/>
      <c r="AB1655" s="5"/>
      <c r="AC1655" s="28"/>
      <c r="AD1655" s="5"/>
      <c r="AE1655" s="14"/>
      <c r="AF1655" s="5"/>
      <c r="AG1655" s="7"/>
    </row>
    <row r="1656" spans="1:33" s="54" customFormat="1">
      <c r="A1656" s="8" t="s">
        <v>5651</v>
      </c>
      <c r="B1656" s="8" t="s">
        <v>1384</v>
      </c>
      <c r="C1656" s="9" t="s">
        <v>254</v>
      </c>
      <c r="D1656" s="185" t="s">
        <v>5652</v>
      </c>
      <c r="E1656" s="188" t="s">
        <v>5653</v>
      </c>
      <c r="F1656" s="9" t="s">
        <v>83</v>
      </c>
      <c r="G1656" s="9" t="s">
        <v>147</v>
      </c>
      <c r="H1656" s="10">
        <v>0</v>
      </c>
      <c r="I1656" s="11">
        <v>5</v>
      </c>
      <c r="J1656" s="24">
        <v>0</v>
      </c>
      <c r="K1656" s="12"/>
      <c r="L1656" s="14">
        <v>0</v>
      </c>
      <c r="M1656" s="14"/>
      <c r="N1656" s="21">
        <v>0</v>
      </c>
      <c r="O1656" s="14"/>
      <c r="P1656" s="21">
        <v>17750</v>
      </c>
      <c r="Q1656" s="14"/>
      <c r="R1656" s="21">
        <v>0</v>
      </c>
      <c r="S1656" s="14"/>
      <c r="T1656" s="21">
        <v>114514</v>
      </c>
      <c r="U1656" s="14"/>
      <c r="V1656" s="22">
        <v>132264</v>
      </c>
      <c r="W1656" s="14"/>
      <c r="X1656" s="5" t="str">
        <f t="shared" si="25"/>
        <v>No</v>
      </c>
      <c r="Y1656" s="14"/>
      <c r="Z1656" s="5"/>
      <c r="AA1656" s="14"/>
      <c r="AB1656" s="5"/>
      <c r="AC1656" s="28"/>
      <c r="AD1656" s="5"/>
      <c r="AE1656" s="14"/>
      <c r="AF1656" s="5"/>
      <c r="AG1656" s="7"/>
    </row>
    <row r="1657" spans="1:33" s="54" customFormat="1">
      <c r="A1657" s="8" t="s">
        <v>5625</v>
      </c>
      <c r="B1657" s="8" t="s">
        <v>5626</v>
      </c>
      <c r="C1657" s="9" t="s">
        <v>254</v>
      </c>
      <c r="D1657" s="185" t="s">
        <v>5627</v>
      </c>
      <c r="E1657" s="188" t="s">
        <v>5628</v>
      </c>
      <c r="F1657" s="9" t="s">
        <v>157</v>
      </c>
      <c r="G1657" s="9" t="s">
        <v>147</v>
      </c>
      <c r="H1657" s="10">
        <v>0</v>
      </c>
      <c r="I1657" s="11">
        <v>5</v>
      </c>
      <c r="J1657" s="24">
        <v>0</v>
      </c>
      <c r="K1657" s="12"/>
      <c r="L1657" s="14">
        <v>0</v>
      </c>
      <c r="M1657" s="14"/>
      <c r="N1657" s="21">
        <v>0</v>
      </c>
      <c r="O1657" s="14"/>
      <c r="P1657" s="21">
        <v>0</v>
      </c>
      <c r="Q1657" s="14"/>
      <c r="R1657" s="21">
        <v>0</v>
      </c>
      <c r="S1657" s="14"/>
      <c r="T1657" s="21">
        <v>0</v>
      </c>
      <c r="U1657" s="14"/>
      <c r="V1657" s="22">
        <v>0</v>
      </c>
      <c r="W1657" s="14"/>
      <c r="X1657" s="5" t="str">
        <f t="shared" si="25"/>
        <v>No</v>
      </c>
      <c r="Y1657" s="14"/>
      <c r="Z1657" s="5"/>
      <c r="AA1657" s="14"/>
      <c r="AB1657" s="5"/>
      <c r="AC1657" s="28"/>
      <c r="AD1657" s="5"/>
      <c r="AE1657" s="14"/>
      <c r="AF1657" s="5"/>
      <c r="AG1657" s="7"/>
    </row>
    <row r="1658" spans="1:33" s="54" customFormat="1">
      <c r="A1658" s="8" t="s">
        <v>3179</v>
      </c>
      <c r="B1658" s="8" t="s">
        <v>3180</v>
      </c>
      <c r="C1658" s="9" t="s">
        <v>50</v>
      </c>
      <c r="D1658" s="185" t="s">
        <v>3181</v>
      </c>
      <c r="E1658" s="188" t="s">
        <v>3182</v>
      </c>
      <c r="F1658" s="9" t="s">
        <v>83</v>
      </c>
      <c r="G1658" s="9" t="s">
        <v>147</v>
      </c>
      <c r="H1658" s="10">
        <v>0</v>
      </c>
      <c r="I1658" s="11">
        <v>5</v>
      </c>
      <c r="J1658" s="24">
        <v>0</v>
      </c>
      <c r="K1658" s="12"/>
      <c r="L1658" s="14">
        <v>0</v>
      </c>
      <c r="M1658" s="14"/>
      <c r="N1658" s="21">
        <v>0</v>
      </c>
      <c r="O1658" s="14"/>
      <c r="P1658" s="21">
        <v>11174</v>
      </c>
      <c r="Q1658" s="14"/>
      <c r="R1658" s="21">
        <v>0</v>
      </c>
      <c r="S1658" s="14"/>
      <c r="T1658" s="21">
        <v>44698</v>
      </c>
      <c r="U1658" s="14"/>
      <c r="V1658" s="22">
        <v>55872</v>
      </c>
      <c r="W1658" s="14"/>
      <c r="X1658" s="5" t="str">
        <f t="shared" si="25"/>
        <v>No</v>
      </c>
      <c r="Y1658" s="14"/>
      <c r="Z1658" s="5"/>
      <c r="AA1658" s="14"/>
      <c r="AB1658" s="5"/>
      <c r="AC1658" s="28"/>
      <c r="AD1658" s="5"/>
      <c r="AE1658" s="14"/>
      <c r="AF1658" s="5"/>
      <c r="AG1658" s="7"/>
    </row>
    <row r="1659" spans="1:33" s="54" customFormat="1">
      <c r="A1659" s="8" t="s">
        <v>243</v>
      </c>
      <c r="B1659" s="8" t="s">
        <v>244</v>
      </c>
      <c r="C1659" s="9" t="s">
        <v>235</v>
      </c>
      <c r="D1659" s="185">
        <v>4229</v>
      </c>
      <c r="E1659" s="188">
        <v>40229</v>
      </c>
      <c r="F1659" s="9" t="s">
        <v>83</v>
      </c>
      <c r="G1659" s="9" t="s">
        <v>5756</v>
      </c>
      <c r="H1659" s="10">
        <v>280648</v>
      </c>
      <c r="I1659" s="11">
        <v>5</v>
      </c>
      <c r="J1659" s="24">
        <v>0</v>
      </c>
      <c r="K1659" s="12"/>
      <c r="L1659" s="14">
        <v>0</v>
      </c>
      <c r="M1659" s="14"/>
      <c r="N1659" s="21">
        <v>0</v>
      </c>
      <c r="O1659" s="14"/>
      <c r="P1659" s="21">
        <v>0</v>
      </c>
      <c r="Q1659" s="14"/>
      <c r="R1659" s="21">
        <v>0</v>
      </c>
      <c r="S1659" s="14"/>
      <c r="T1659" s="21">
        <v>0</v>
      </c>
      <c r="U1659" s="14"/>
      <c r="V1659" s="22">
        <v>0</v>
      </c>
      <c r="W1659" s="14"/>
      <c r="X1659" s="5" t="str">
        <f t="shared" si="25"/>
        <v>No</v>
      </c>
      <c r="Y1659" s="14"/>
      <c r="Z1659" s="5"/>
      <c r="AA1659" s="14"/>
      <c r="AB1659" s="5"/>
      <c r="AC1659" s="28"/>
      <c r="AD1659" s="5"/>
      <c r="AE1659" s="14"/>
      <c r="AF1659" s="5"/>
      <c r="AG1659" s="7"/>
    </row>
    <row r="1660" spans="1:33" s="54" customFormat="1">
      <c r="A1660" s="8" t="s">
        <v>896</v>
      </c>
      <c r="B1660" s="8" t="s">
        <v>6480</v>
      </c>
      <c r="C1660" s="9" t="s">
        <v>129</v>
      </c>
      <c r="D1660" s="185" t="s">
        <v>897</v>
      </c>
      <c r="E1660" s="188" t="s">
        <v>898</v>
      </c>
      <c r="F1660" s="9" t="s">
        <v>83</v>
      </c>
      <c r="G1660" s="9" t="s">
        <v>147</v>
      </c>
      <c r="H1660" s="10">
        <v>0</v>
      </c>
      <c r="I1660" s="11">
        <v>5</v>
      </c>
      <c r="J1660" s="24">
        <v>0</v>
      </c>
      <c r="K1660" s="12"/>
      <c r="L1660" s="14">
        <v>0</v>
      </c>
      <c r="M1660" s="14"/>
      <c r="N1660" s="21">
        <v>0</v>
      </c>
      <c r="O1660" s="14"/>
      <c r="P1660" s="21">
        <v>0</v>
      </c>
      <c r="Q1660" s="14"/>
      <c r="R1660" s="21">
        <v>0</v>
      </c>
      <c r="S1660" s="14"/>
      <c r="T1660" s="21">
        <v>0</v>
      </c>
      <c r="U1660" s="14"/>
      <c r="V1660" s="22">
        <v>0</v>
      </c>
      <c r="W1660" s="14"/>
      <c r="X1660" s="5" t="str">
        <f t="shared" si="25"/>
        <v>No</v>
      </c>
      <c r="Y1660" s="14"/>
      <c r="Z1660" s="5"/>
      <c r="AA1660" s="14"/>
      <c r="AB1660" s="5"/>
      <c r="AC1660" s="28"/>
      <c r="AD1660" s="5"/>
      <c r="AE1660" s="14"/>
      <c r="AF1660" s="5"/>
      <c r="AG1660" s="7"/>
    </row>
    <row r="1661" spans="1:33" s="54" customFormat="1">
      <c r="A1661" s="8" t="s">
        <v>6276</v>
      </c>
      <c r="B1661" s="8" t="s">
        <v>4773</v>
      </c>
      <c r="C1661" s="9" t="s">
        <v>254</v>
      </c>
      <c r="D1661" s="185" t="s">
        <v>4774</v>
      </c>
      <c r="E1661" s="188">
        <v>88152</v>
      </c>
      <c r="F1661" s="9" t="s">
        <v>36</v>
      </c>
      <c r="G1661" s="9" t="s">
        <v>5756</v>
      </c>
      <c r="H1661" s="10">
        <v>0</v>
      </c>
      <c r="I1661" s="11">
        <v>5</v>
      </c>
      <c r="J1661" s="24">
        <v>0</v>
      </c>
      <c r="K1661" s="12"/>
      <c r="L1661" s="14">
        <v>0</v>
      </c>
      <c r="M1661" s="14"/>
      <c r="N1661" s="21">
        <v>0</v>
      </c>
      <c r="O1661" s="14"/>
      <c r="P1661" s="21">
        <v>0</v>
      </c>
      <c r="Q1661" s="14"/>
      <c r="R1661" s="21">
        <v>0</v>
      </c>
      <c r="S1661" s="14"/>
      <c r="T1661" s="21">
        <v>0</v>
      </c>
      <c r="U1661" s="14"/>
      <c r="V1661" s="22">
        <v>0</v>
      </c>
      <c r="W1661" s="14"/>
      <c r="X1661" s="5" t="str">
        <f t="shared" si="25"/>
        <v>No</v>
      </c>
      <c r="Y1661" s="14"/>
      <c r="Z1661" s="5"/>
      <c r="AA1661" s="14"/>
      <c r="AB1661" s="5"/>
      <c r="AC1661" s="28"/>
      <c r="AD1661" s="5"/>
      <c r="AE1661" s="14"/>
      <c r="AF1661" s="5"/>
      <c r="AG1661" s="7"/>
    </row>
    <row r="1662" spans="1:33" s="54" customFormat="1">
      <c r="A1662" s="8" t="s">
        <v>1109</v>
      </c>
      <c r="B1662" s="8" t="s">
        <v>1110</v>
      </c>
      <c r="C1662" s="9" t="s">
        <v>103</v>
      </c>
      <c r="D1662" s="185">
        <v>4151</v>
      </c>
      <c r="E1662" s="188">
        <v>40151</v>
      </c>
      <c r="F1662" s="9" t="s">
        <v>83</v>
      </c>
      <c r="G1662" s="9" t="s">
        <v>5756</v>
      </c>
      <c r="H1662" s="10">
        <v>139171</v>
      </c>
      <c r="I1662" s="11">
        <v>5</v>
      </c>
      <c r="J1662" s="24">
        <v>0</v>
      </c>
      <c r="K1662" s="12"/>
      <c r="L1662" s="14">
        <v>0</v>
      </c>
      <c r="M1662" s="14"/>
      <c r="N1662" s="21">
        <v>0</v>
      </c>
      <c r="O1662" s="14"/>
      <c r="P1662" s="21">
        <v>6516</v>
      </c>
      <c r="Q1662" s="14"/>
      <c r="R1662" s="21">
        <v>0</v>
      </c>
      <c r="S1662" s="14"/>
      <c r="T1662" s="21">
        <v>26065</v>
      </c>
      <c r="U1662" s="14"/>
      <c r="V1662" s="22">
        <v>32581</v>
      </c>
      <c r="W1662" s="14"/>
      <c r="X1662" s="5" t="str">
        <f t="shared" si="25"/>
        <v>No</v>
      </c>
      <c r="Y1662" s="14"/>
      <c r="Z1662" s="5"/>
      <c r="AA1662" s="14"/>
      <c r="AB1662" s="5"/>
      <c r="AC1662" s="28"/>
      <c r="AD1662" s="5"/>
      <c r="AE1662" s="14"/>
      <c r="AF1662" s="5"/>
      <c r="AG1662" s="7"/>
    </row>
    <row r="1663" spans="1:33" s="54" customFormat="1">
      <c r="A1663" s="8" t="s">
        <v>1064</v>
      </c>
      <c r="B1663" s="8" t="s">
        <v>201</v>
      </c>
      <c r="C1663" s="9" t="s">
        <v>106</v>
      </c>
      <c r="D1663" s="185">
        <v>7050</v>
      </c>
      <c r="E1663" s="188">
        <v>70050</v>
      </c>
      <c r="F1663" s="9" t="s">
        <v>214</v>
      </c>
      <c r="G1663" s="9" t="s">
        <v>5756</v>
      </c>
      <c r="H1663" s="10">
        <v>52900</v>
      </c>
      <c r="I1663" s="11">
        <v>5</v>
      </c>
      <c r="J1663" s="24">
        <v>0</v>
      </c>
      <c r="K1663" s="12"/>
      <c r="L1663" s="14">
        <v>0</v>
      </c>
      <c r="M1663" s="14"/>
      <c r="N1663" s="21">
        <v>0</v>
      </c>
      <c r="O1663" s="14"/>
      <c r="P1663" s="21">
        <v>0</v>
      </c>
      <c r="Q1663" s="14"/>
      <c r="R1663" s="21">
        <v>0</v>
      </c>
      <c r="S1663" s="14"/>
      <c r="T1663" s="21">
        <v>0</v>
      </c>
      <c r="U1663" s="14"/>
      <c r="V1663" s="22">
        <v>0</v>
      </c>
      <c r="W1663" s="14"/>
      <c r="X1663" s="5" t="str">
        <f t="shared" si="25"/>
        <v>No</v>
      </c>
      <c r="Y1663" s="14"/>
      <c r="Z1663" s="5"/>
      <c r="AA1663" s="14"/>
      <c r="AB1663" s="5"/>
      <c r="AC1663" s="28"/>
      <c r="AD1663" s="5"/>
      <c r="AE1663" s="14"/>
      <c r="AF1663" s="5"/>
      <c r="AG1663" s="7"/>
    </row>
    <row r="1664" spans="1:33" s="54" customFormat="1">
      <c r="A1664" s="8" t="s">
        <v>4013</v>
      </c>
      <c r="B1664" s="8" t="s">
        <v>4014</v>
      </c>
      <c r="C1664" s="9" t="s">
        <v>39</v>
      </c>
      <c r="D1664" s="185" t="s">
        <v>4015</v>
      </c>
      <c r="E1664" s="188" t="s">
        <v>4016</v>
      </c>
      <c r="F1664" s="9" t="s">
        <v>157</v>
      </c>
      <c r="G1664" s="9" t="s">
        <v>147</v>
      </c>
      <c r="H1664" s="10">
        <v>0</v>
      </c>
      <c r="I1664" s="11">
        <v>5</v>
      </c>
      <c r="J1664" s="24">
        <v>0</v>
      </c>
      <c r="K1664" s="12"/>
      <c r="L1664" s="14">
        <v>0</v>
      </c>
      <c r="M1664" s="14"/>
      <c r="N1664" s="21">
        <v>0</v>
      </c>
      <c r="O1664" s="14"/>
      <c r="P1664" s="21">
        <v>0</v>
      </c>
      <c r="Q1664" s="14"/>
      <c r="R1664" s="21">
        <v>0</v>
      </c>
      <c r="S1664" s="14"/>
      <c r="T1664" s="21">
        <v>0</v>
      </c>
      <c r="U1664" s="14"/>
      <c r="V1664" s="22">
        <v>0</v>
      </c>
      <c r="W1664" s="14"/>
      <c r="X1664" s="5" t="str">
        <f t="shared" si="25"/>
        <v>No</v>
      </c>
      <c r="Y1664" s="14"/>
      <c r="Z1664" s="5"/>
      <c r="AA1664" s="14"/>
      <c r="AB1664" s="5"/>
      <c r="AC1664" s="28"/>
      <c r="AD1664" s="5"/>
      <c r="AE1664" s="14"/>
      <c r="AF1664" s="5"/>
      <c r="AG1664" s="7"/>
    </row>
    <row r="1665" spans="1:33" s="54" customFormat="1">
      <c r="A1665" s="8" t="s">
        <v>5348</v>
      </c>
      <c r="B1665" s="8" t="s">
        <v>5349</v>
      </c>
      <c r="C1665" s="9" t="s">
        <v>58</v>
      </c>
      <c r="D1665" s="185" t="s">
        <v>5350</v>
      </c>
      <c r="E1665" s="188" t="s">
        <v>5351</v>
      </c>
      <c r="F1665" s="9" t="s">
        <v>83</v>
      </c>
      <c r="G1665" s="9" t="s">
        <v>147</v>
      </c>
      <c r="H1665" s="10">
        <v>0</v>
      </c>
      <c r="I1665" s="11">
        <v>5</v>
      </c>
      <c r="J1665" s="24">
        <v>0</v>
      </c>
      <c r="K1665" s="12"/>
      <c r="L1665" s="14">
        <v>0</v>
      </c>
      <c r="M1665" s="14"/>
      <c r="N1665" s="21">
        <v>0</v>
      </c>
      <c r="O1665" s="14"/>
      <c r="P1665" s="21">
        <v>0</v>
      </c>
      <c r="Q1665" s="14"/>
      <c r="R1665" s="21">
        <v>0</v>
      </c>
      <c r="S1665" s="14"/>
      <c r="T1665" s="21">
        <v>0</v>
      </c>
      <c r="U1665" s="14"/>
      <c r="V1665" s="22">
        <v>0</v>
      </c>
      <c r="W1665" s="14"/>
      <c r="X1665" s="5" t="str">
        <f t="shared" si="25"/>
        <v>No</v>
      </c>
      <c r="Y1665" s="14"/>
      <c r="Z1665" s="5"/>
      <c r="AA1665" s="14"/>
      <c r="AB1665" s="5"/>
      <c r="AC1665" s="28"/>
      <c r="AD1665" s="5"/>
      <c r="AE1665" s="14"/>
      <c r="AF1665" s="5"/>
      <c r="AG1665" s="7"/>
    </row>
    <row r="1666" spans="1:33" s="54" customFormat="1">
      <c r="A1666" s="8" t="s">
        <v>2743</v>
      </c>
      <c r="B1666" s="8" t="s">
        <v>2731</v>
      </c>
      <c r="C1666" s="9" t="s">
        <v>65</v>
      </c>
      <c r="D1666" s="185" t="s">
        <v>2744</v>
      </c>
      <c r="E1666" s="188" t="s">
        <v>2745</v>
      </c>
      <c r="F1666" s="9" t="s">
        <v>157</v>
      </c>
      <c r="G1666" s="9" t="s">
        <v>147</v>
      </c>
      <c r="H1666" s="10">
        <v>0</v>
      </c>
      <c r="I1666" s="11">
        <v>5</v>
      </c>
      <c r="J1666" s="24">
        <v>0</v>
      </c>
      <c r="K1666" s="12"/>
      <c r="L1666" s="14">
        <v>0</v>
      </c>
      <c r="M1666" s="14"/>
      <c r="N1666" s="21">
        <v>0</v>
      </c>
      <c r="O1666" s="14"/>
      <c r="P1666" s="21">
        <v>0</v>
      </c>
      <c r="Q1666" s="14"/>
      <c r="R1666" s="21">
        <v>0</v>
      </c>
      <c r="S1666" s="14"/>
      <c r="T1666" s="21">
        <v>0</v>
      </c>
      <c r="U1666" s="14"/>
      <c r="V1666" s="22">
        <v>0</v>
      </c>
      <c r="W1666" s="14"/>
      <c r="X1666" s="5" t="str">
        <f t="shared" si="25"/>
        <v>No</v>
      </c>
      <c r="Y1666" s="14"/>
      <c r="Z1666" s="5"/>
      <c r="AA1666" s="14"/>
      <c r="AB1666" s="5"/>
      <c r="AC1666" s="28"/>
      <c r="AD1666" s="5"/>
      <c r="AE1666" s="14"/>
      <c r="AF1666" s="5"/>
      <c r="AG1666" s="7"/>
    </row>
    <row r="1667" spans="1:33" s="54" customFormat="1">
      <c r="A1667" s="8" t="s">
        <v>4737</v>
      </c>
      <c r="B1667" s="8" t="s">
        <v>4730</v>
      </c>
      <c r="C1667" s="9" t="s">
        <v>79</v>
      </c>
      <c r="D1667" s="185" t="s">
        <v>4738</v>
      </c>
      <c r="E1667" s="188" t="s">
        <v>4739</v>
      </c>
      <c r="F1667" s="9" t="s">
        <v>157</v>
      </c>
      <c r="G1667" s="9" t="s">
        <v>147</v>
      </c>
      <c r="H1667" s="10">
        <v>0</v>
      </c>
      <c r="I1667" s="11">
        <v>5</v>
      </c>
      <c r="J1667" s="24">
        <v>0</v>
      </c>
      <c r="K1667" s="12"/>
      <c r="L1667" s="14">
        <v>0</v>
      </c>
      <c r="M1667" s="14"/>
      <c r="N1667" s="21">
        <v>0</v>
      </c>
      <c r="O1667" s="14"/>
      <c r="P1667" s="21">
        <v>0</v>
      </c>
      <c r="Q1667" s="14"/>
      <c r="R1667" s="21">
        <v>0</v>
      </c>
      <c r="S1667" s="14"/>
      <c r="T1667" s="21">
        <v>0</v>
      </c>
      <c r="U1667" s="14"/>
      <c r="V1667" s="22">
        <v>0</v>
      </c>
      <c r="W1667" s="14"/>
      <c r="X1667" s="5" t="str">
        <f t="shared" ref="X1667:X1730" si="26">IF(W1667&amp;U1667&amp;S1667&amp;Q1667&amp;O1667&amp;M1667&amp;K1667&lt;&gt;"","Yes","No")</f>
        <v>No</v>
      </c>
      <c r="Y1667" s="14"/>
      <c r="Z1667" s="5"/>
      <c r="AA1667" s="14"/>
      <c r="AB1667" s="5"/>
      <c r="AC1667" s="28"/>
      <c r="AD1667" s="5"/>
      <c r="AE1667" s="14"/>
      <c r="AF1667" s="5"/>
      <c r="AG1667" s="7"/>
    </row>
    <row r="1668" spans="1:33" s="54" customFormat="1">
      <c r="A1668" s="8" t="s">
        <v>6634</v>
      </c>
      <c r="B1668" s="8" t="s">
        <v>3987</v>
      </c>
      <c r="C1668" s="9" t="s">
        <v>39</v>
      </c>
      <c r="D1668" s="185" t="s">
        <v>3988</v>
      </c>
      <c r="E1668" s="188" t="s">
        <v>3989</v>
      </c>
      <c r="F1668" s="9" t="s">
        <v>83</v>
      </c>
      <c r="G1668" s="9" t="s">
        <v>147</v>
      </c>
      <c r="H1668" s="10">
        <v>0</v>
      </c>
      <c r="I1668" s="11">
        <v>5</v>
      </c>
      <c r="J1668" s="24">
        <v>0</v>
      </c>
      <c r="K1668" s="12"/>
      <c r="L1668" s="14">
        <v>0</v>
      </c>
      <c r="M1668" s="14"/>
      <c r="N1668" s="21">
        <v>0</v>
      </c>
      <c r="O1668" s="14"/>
      <c r="P1668" s="21">
        <v>0</v>
      </c>
      <c r="Q1668" s="14"/>
      <c r="R1668" s="21">
        <v>0</v>
      </c>
      <c r="S1668" s="14"/>
      <c r="T1668" s="21">
        <v>0</v>
      </c>
      <c r="U1668" s="14"/>
      <c r="V1668" s="22">
        <v>0</v>
      </c>
      <c r="W1668" s="14"/>
      <c r="X1668" s="5" t="str">
        <f t="shared" si="26"/>
        <v>No</v>
      </c>
      <c r="Y1668" s="14"/>
      <c r="Z1668" s="5"/>
      <c r="AA1668" s="14"/>
      <c r="AB1668" s="5"/>
      <c r="AC1668" s="28"/>
      <c r="AD1668" s="5"/>
      <c r="AE1668" s="14"/>
      <c r="AF1668" s="5"/>
      <c r="AG1668" s="7"/>
    </row>
    <row r="1669" spans="1:33" s="54" customFormat="1">
      <c r="A1669" s="8" t="s">
        <v>6351</v>
      </c>
      <c r="B1669" s="8" t="s">
        <v>6352</v>
      </c>
      <c r="C1669" s="9" t="s">
        <v>178</v>
      </c>
      <c r="D1669" s="185"/>
      <c r="E1669" s="188" t="s">
        <v>6353</v>
      </c>
      <c r="F1669" s="9" t="s">
        <v>157</v>
      </c>
      <c r="G1669" s="9" t="s">
        <v>147</v>
      </c>
      <c r="H1669" s="10">
        <v>0</v>
      </c>
      <c r="I1669" s="11">
        <v>5</v>
      </c>
      <c r="J1669" s="24">
        <v>0</v>
      </c>
      <c r="K1669" s="12"/>
      <c r="L1669" s="14">
        <v>0</v>
      </c>
      <c r="M1669" s="14"/>
      <c r="N1669" s="21">
        <v>0</v>
      </c>
      <c r="O1669" s="14"/>
      <c r="P1669" s="21">
        <v>0</v>
      </c>
      <c r="Q1669" s="14"/>
      <c r="R1669" s="21">
        <v>20947</v>
      </c>
      <c r="S1669" s="14"/>
      <c r="T1669" s="21">
        <v>83789</v>
      </c>
      <c r="U1669" s="14"/>
      <c r="V1669" s="22">
        <v>104736</v>
      </c>
      <c r="W1669" s="14"/>
      <c r="X1669" s="5" t="str">
        <f t="shared" si="26"/>
        <v>No</v>
      </c>
      <c r="Y1669" s="14"/>
      <c r="Z1669" s="5"/>
      <c r="AA1669" s="14"/>
      <c r="AB1669" s="5"/>
      <c r="AC1669" s="28"/>
      <c r="AD1669" s="5"/>
      <c r="AE1669" s="14"/>
      <c r="AF1669" s="5"/>
      <c r="AG1669" s="7"/>
    </row>
    <row r="1670" spans="1:33" s="54" customFormat="1">
      <c r="A1670" s="8" t="s">
        <v>6268</v>
      </c>
      <c r="B1670" s="8" t="s">
        <v>6269</v>
      </c>
      <c r="C1670" s="9" t="s">
        <v>171</v>
      </c>
      <c r="D1670" s="185"/>
      <c r="E1670" s="188">
        <v>40262</v>
      </c>
      <c r="F1670" s="9" t="s">
        <v>83</v>
      </c>
      <c r="G1670" s="9" t="s">
        <v>5756</v>
      </c>
      <c r="H1670" s="10">
        <v>5502379</v>
      </c>
      <c r="I1670" s="11">
        <v>5</v>
      </c>
      <c r="J1670" s="24">
        <v>0</v>
      </c>
      <c r="K1670" s="12"/>
      <c r="L1670" s="14">
        <v>0</v>
      </c>
      <c r="M1670" s="14"/>
      <c r="N1670" s="21">
        <v>0</v>
      </c>
      <c r="O1670" s="14"/>
      <c r="P1670" s="21">
        <v>0</v>
      </c>
      <c r="Q1670" s="14"/>
      <c r="R1670" s="21">
        <v>0</v>
      </c>
      <c r="S1670" s="14"/>
      <c r="T1670" s="21">
        <v>0</v>
      </c>
      <c r="U1670" s="14"/>
      <c r="V1670" s="22">
        <v>0</v>
      </c>
      <c r="W1670" s="14"/>
      <c r="X1670" s="5" t="str">
        <f t="shared" si="26"/>
        <v>No</v>
      </c>
      <c r="Y1670" s="14"/>
      <c r="Z1670" s="5"/>
      <c r="AA1670" s="14"/>
      <c r="AB1670" s="5"/>
      <c r="AC1670" s="28"/>
      <c r="AD1670" s="5"/>
      <c r="AE1670" s="14"/>
      <c r="AF1670" s="5"/>
      <c r="AG1670" s="7"/>
    </row>
    <row r="1671" spans="1:33" s="54" customFormat="1">
      <c r="A1671" s="8" t="s">
        <v>3995</v>
      </c>
      <c r="B1671" s="8" t="s">
        <v>3996</v>
      </c>
      <c r="C1671" s="9" t="s">
        <v>39</v>
      </c>
      <c r="D1671" s="185" t="s">
        <v>3997</v>
      </c>
      <c r="E1671" s="188" t="s">
        <v>3998</v>
      </c>
      <c r="F1671" s="9" t="s">
        <v>83</v>
      </c>
      <c r="G1671" s="9" t="s">
        <v>147</v>
      </c>
      <c r="H1671" s="10">
        <v>0</v>
      </c>
      <c r="I1671" s="11">
        <v>5</v>
      </c>
      <c r="J1671" s="24">
        <v>0</v>
      </c>
      <c r="K1671" s="12"/>
      <c r="L1671" s="14">
        <v>0</v>
      </c>
      <c r="M1671" s="14"/>
      <c r="N1671" s="21">
        <v>0</v>
      </c>
      <c r="O1671" s="14"/>
      <c r="P1671" s="21">
        <v>0</v>
      </c>
      <c r="Q1671" s="14"/>
      <c r="R1671" s="21">
        <v>0</v>
      </c>
      <c r="S1671" s="14"/>
      <c r="T1671" s="21">
        <v>0</v>
      </c>
      <c r="U1671" s="14"/>
      <c r="V1671" s="22">
        <v>0</v>
      </c>
      <c r="W1671" s="14"/>
      <c r="X1671" s="5" t="str">
        <f t="shared" si="26"/>
        <v>No</v>
      </c>
      <c r="Y1671" s="14"/>
      <c r="Z1671" s="5"/>
      <c r="AA1671" s="14"/>
      <c r="AB1671" s="5"/>
      <c r="AC1671" s="28"/>
      <c r="AD1671" s="5"/>
      <c r="AE1671" s="14"/>
      <c r="AF1671" s="5"/>
      <c r="AG1671" s="7"/>
    </row>
    <row r="1672" spans="1:33" s="54" customFormat="1">
      <c r="A1672" s="8" t="s">
        <v>2020</v>
      </c>
      <c r="B1672" s="8" t="s">
        <v>2021</v>
      </c>
      <c r="C1672" s="9" t="s">
        <v>69</v>
      </c>
      <c r="D1672" s="185" t="s">
        <v>2022</v>
      </c>
      <c r="E1672" s="188" t="s">
        <v>2023</v>
      </c>
      <c r="F1672" s="9" t="s">
        <v>157</v>
      </c>
      <c r="G1672" s="9" t="s">
        <v>147</v>
      </c>
      <c r="H1672" s="10">
        <v>0</v>
      </c>
      <c r="I1672" s="11">
        <v>5</v>
      </c>
      <c r="J1672" s="24">
        <v>0</v>
      </c>
      <c r="K1672" s="12"/>
      <c r="L1672" s="14">
        <v>4000</v>
      </c>
      <c r="M1672" s="14"/>
      <c r="N1672" s="21">
        <v>0</v>
      </c>
      <c r="O1672" s="14"/>
      <c r="P1672" s="21">
        <v>44637</v>
      </c>
      <c r="Q1672" s="14"/>
      <c r="R1672" s="21">
        <v>0</v>
      </c>
      <c r="S1672" s="14"/>
      <c r="T1672" s="21">
        <v>194547</v>
      </c>
      <c r="U1672" s="14"/>
      <c r="V1672" s="22">
        <v>243184</v>
      </c>
      <c r="W1672" s="14"/>
      <c r="X1672" s="5" t="str">
        <f t="shared" si="26"/>
        <v>No</v>
      </c>
      <c r="Y1672" s="14"/>
      <c r="Z1672" s="5"/>
      <c r="AA1672" s="14"/>
      <c r="AB1672" s="5"/>
      <c r="AC1672" s="28"/>
      <c r="AD1672" s="5"/>
      <c r="AE1672" s="14"/>
      <c r="AF1672" s="5"/>
      <c r="AG1672" s="7"/>
    </row>
    <row r="1673" spans="1:33" s="54" customFormat="1">
      <c r="A1673" s="8" t="s">
        <v>6270</v>
      </c>
      <c r="B1673" s="8" t="s">
        <v>4163</v>
      </c>
      <c r="C1673" s="9" t="s">
        <v>91</v>
      </c>
      <c r="D1673" s="185"/>
      <c r="E1673" s="188">
        <v>90297</v>
      </c>
      <c r="F1673" s="9" t="s">
        <v>125</v>
      </c>
      <c r="G1673" s="9" t="s">
        <v>5756</v>
      </c>
      <c r="H1673" s="10">
        <v>59219</v>
      </c>
      <c r="I1673" s="11">
        <v>5</v>
      </c>
      <c r="J1673" s="24">
        <v>0</v>
      </c>
      <c r="K1673" s="12"/>
      <c r="L1673" s="14">
        <v>0</v>
      </c>
      <c r="M1673" s="14"/>
      <c r="N1673" s="21">
        <v>0</v>
      </c>
      <c r="O1673" s="14"/>
      <c r="P1673" s="21">
        <v>0</v>
      </c>
      <c r="Q1673" s="14"/>
      <c r="R1673" s="21">
        <v>0</v>
      </c>
      <c r="S1673" s="14"/>
      <c r="T1673" s="21">
        <v>0</v>
      </c>
      <c r="U1673" s="14"/>
      <c r="V1673" s="22">
        <v>0</v>
      </c>
      <c r="W1673" s="14"/>
      <c r="X1673" s="5" t="str">
        <f t="shared" si="26"/>
        <v>No</v>
      </c>
      <c r="Y1673" s="14"/>
      <c r="Z1673" s="5"/>
      <c r="AA1673" s="14"/>
      <c r="AB1673" s="5"/>
      <c r="AC1673" s="28"/>
      <c r="AD1673" s="5"/>
      <c r="AE1673" s="14"/>
      <c r="AF1673" s="5"/>
      <c r="AG1673" s="7"/>
    </row>
    <row r="1674" spans="1:33" s="54" customFormat="1">
      <c r="A1674" s="8" t="s">
        <v>6635</v>
      </c>
      <c r="B1674" s="8" t="s">
        <v>6636</v>
      </c>
      <c r="C1674" s="9" t="s">
        <v>124</v>
      </c>
      <c r="D1674" s="185"/>
      <c r="E1674" s="188" t="s">
        <v>6637</v>
      </c>
      <c r="F1674" s="9" t="s">
        <v>1320</v>
      </c>
      <c r="G1674" s="9" t="s">
        <v>147</v>
      </c>
      <c r="H1674" s="10">
        <v>0</v>
      </c>
      <c r="I1674" s="11">
        <v>5</v>
      </c>
      <c r="J1674" s="24">
        <v>0</v>
      </c>
      <c r="K1674" s="12"/>
      <c r="L1674" s="14">
        <v>0</v>
      </c>
      <c r="M1674" s="14"/>
      <c r="N1674" s="21">
        <v>0</v>
      </c>
      <c r="O1674" s="14"/>
      <c r="P1674" s="21">
        <v>17688</v>
      </c>
      <c r="Q1674" s="14"/>
      <c r="R1674" s="21">
        <v>0</v>
      </c>
      <c r="S1674" s="14"/>
      <c r="T1674" s="21">
        <v>100236</v>
      </c>
      <c r="U1674" s="14"/>
      <c r="V1674" s="22">
        <v>117924</v>
      </c>
      <c r="W1674" s="14"/>
      <c r="X1674" s="5" t="str">
        <f t="shared" si="26"/>
        <v>No</v>
      </c>
      <c r="Y1674" s="14"/>
      <c r="Z1674" s="5"/>
      <c r="AA1674" s="14"/>
      <c r="AB1674" s="5"/>
      <c r="AC1674" s="28"/>
      <c r="AD1674" s="5"/>
      <c r="AE1674" s="14"/>
      <c r="AF1674" s="5"/>
      <c r="AG1674" s="7"/>
    </row>
    <row r="1675" spans="1:33" s="54" customFormat="1">
      <c r="A1675" s="8" t="s">
        <v>5470</v>
      </c>
      <c r="B1675" s="8" t="s">
        <v>1281</v>
      </c>
      <c r="C1675" s="9" t="s">
        <v>132</v>
      </c>
      <c r="D1675" s="185" t="s">
        <v>5471</v>
      </c>
      <c r="E1675" s="188" t="s">
        <v>5472</v>
      </c>
      <c r="F1675" s="9" t="s">
        <v>83</v>
      </c>
      <c r="G1675" s="9" t="s">
        <v>147</v>
      </c>
      <c r="H1675" s="10">
        <v>0</v>
      </c>
      <c r="I1675" s="11">
        <v>5</v>
      </c>
      <c r="J1675" s="24">
        <v>0</v>
      </c>
      <c r="K1675" s="12"/>
      <c r="L1675" s="14">
        <v>0</v>
      </c>
      <c r="M1675" s="14"/>
      <c r="N1675" s="21">
        <v>0</v>
      </c>
      <c r="O1675" s="14"/>
      <c r="P1675" s="21">
        <v>45134</v>
      </c>
      <c r="Q1675" s="14"/>
      <c r="R1675" s="21">
        <v>22760</v>
      </c>
      <c r="S1675" s="14"/>
      <c r="T1675" s="21">
        <v>172480</v>
      </c>
      <c r="U1675" s="14"/>
      <c r="V1675" s="22">
        <v>240374</v>
      </c>
      <c r="W1675" s="14"/>
      <c r="X1675" s="5" t="str">
        <f t="shared" si="26"/>
        <v>No</v>
      </c>
      <c r="Y1675" s="14"/>
      <c r="Z1675" s="5"/>
      <c r="AA1675" s="14"/>
      <c r="AB1675" s="5"/>
      <c r="AC1675" s="28"/>
      <c r="AD1675" s="5"/>
      <c r="AE1675" s="14"/>
      <c r="AF1675" s="5"/>
      <c r="AG1675" s="7"/>
    </row>
    <row r="1676" spans="1:33" s="54" customFormat="1">
      <c r="A1676" s="8" t="s">
        <v>6642</v>
      </c>
      <c r="B1676" s="8" t="s">
        <v>1076</v>
      </c>
      <c r="C1676" s="9" t="s">
        <v>163</v>
      </c>
      <c r="D1676" s="185"/>
      <c r="E1676" s="188">
        <v>11159</v>
      </c>
      <c r="F1676" s="9" t="s">
        <v>113</v>
      </c>
      <c r="G1676" s="9" t="s">
        <v>5756</v>
      </c>
      <c r="H1676" s="10">
        <v>4181019</v>
      </c>
      <c r="I1676" s="11">
        <v>5</v>
      </c>
      <c r="J1676" s="24">
        <v>0</v>
      </c>
      <c r="K1676" s="12"/>
      <c r="L1676" s="14">
        <v>0</v>
      </c>
      <c r="M1676" s="14"/>
      <c r="N1676" s="21">
        <v>0</v>
      </c>
      <c r="O1676" s="14"/>
      <c r="P1676" s="21">
        <v>0</v>
      </c>
      <c r="Q1676" s="14"/>
      <c r="R1676" s="21">
        <v>0</v>
      </c>
      <c r="S1676" s="14"/>
      <c r="T1676" s="21">
        <v>0</v>
      </c>
      <c r="U1676" s="14"/>
      <c r="V1676" s="22">
        <v>0</v>
      </c>
      <c r="W1676" s="14"/>
      <c r="X1676" s="5" t="str">
        <f t="shared" si="26"/>
        <v>No</v>
      </c>
      <c r="Y1676" s="14"/>
      <c r="Z1676" s="5"/>
      <c r="AA1676" s="14"/>
      <c r="AB1676" s="5"/>
      <c r="AC1676" s="28"/>
      <c r="AD1676" s="5"/>
      <c r="AE1676" s="14"/>
      <c r="AF1676" s="5"/>
      <c r="AG1676" s="7"/>
    </row>
    <row r="1677" spans="1:33" s="54" customFormat="1">
      <c r="A1677" s="8" t="s">
        <v>1643</v>
      </c>
      <c r="B1677" s="8" t="s">
        <v>1644</v>
      </c>
      <c r="C1677" s="9" t="s">
        <v>178</v>
      </c>
      <c r="D1677" s="185" t="s">
        <v>1645</v>
      </c>
      <c r="E1677" s="188" t="s">
        <v>1646</v>
      </c>
      <c r="F1677" s="9" t="s">
        <v>83</v>
      </c>
      <c r="G1677" s="9" t="s">
        <v>147</v>
      </c>
      <c r="H1677" s="10">
        <v>0</v>
      </c>
      <c r="I1677" s="11">
        <v>5</v>
      </c>
      <c r="J1677" s="24">
        <v>0</v>
      </c>
      <c r="K1677" s="12"/>
      <c r="L1677" s="14">
        <v>0</v>
      </c>
      <c r="M1677" s="14"/>
      <c r="N1677" s="21">
        <v>0</v>
      </c>
      <c r="O1677" s="14"/>
      <c r="P1677" s="21">
        <v>0</v>
      </c>
      <c r="Q1677" s="14"/>
      <c r="R1677" s="21">
        <v>14796</v>
      </c>
      <c r="S1677" s="14"/>
      <c r="T1677" s="21">
        <v>59186</v>
      </c>
      <c r="U1677" s="14"/>
      <c r="V1677" s="22">
        <v>73982</v>
      </c>
      <c r="W1677" s="14"/>
      <c r="X1677" s="5" t="str">
        <f t="shared" si="26"/>
        <v>No</v>
      </c>
      <c r="Y1677" s="14"/>
      <c r="Z1677" s="5"/>
      <c r="AA1677" s="14"/>
      <c r="AB1677" s="5"/>
      <c r="AC1677" s="28"/>
      <c r="AD1677" s="5"/>
      <c r="AE1677" s="14"/>
      <c r="AF1677" s="5"/>
      <c r="AG1677" s="7"/>
    </row>
    <row r="1678" spans="1:33" s="54" customFormat="1">
      <c r="A1678" s="8" t="s">
        <v>6652</v>
      </c>
      <c r="B1678" s="8" t="s">
        <v>6653</v>
      </c>
      <c r="C1678" s="9" t="s">
        <v>454</v>
      </c>
      <c r="D1678" s="185"/>
      <c r="E1678" s="188" t="s">
        <v>6654</v>
      </c>
      <c r="F1678" s="9" t="s">
        <v>157</v>
      </c>
      <c r="G1678" s="9" t="s">
        <v>147</v>
      </c>
      <c r="H1678" s="10">
        <v>0</v>
      </c>
      <c r="I1678" s="11">
        <v>5</v>
      </c>
      <c r="J1678" s="24">
        <v>0</v>
      </c>
      <c r="K1678" s="12"/>
      <c r="L1678" s="14">
        <v>0</v>
      </c>
      <c r="M1678" s="14"/>
      <c r="N1678" s="21">
        <v>0</v>
      </c>
      <c r="O1678" s="14"/>
      <c r="P1678" s="21">
        <v>0</v>
      </c>
      <c r="Q1678" s="14"/>
      <c r="R1678" s="21">
        <v>0</v>
      </c>
      <c r="S1678" s="14"/>
      <c r="T1678" s="21">
        <v>0</v>
      </c>
      <c r="U1678" s="14"/>
      <c r="V1678" s="22">
        <v>0</v>
      </c>
      <c r="W1678" s="14"/>
      <c r="X1678" s="5" t="str">
        <f t="shared" si="26"/>
        <v>No</v>
      </c>
      <c r="Y1678" s="14"/>
      <c r="Z1678" s="5"/>
      <c r="AA1678" s="14"/>
      <c r="AB1678" s="5"/>
      <c r="AC1678" s="28"/>
      <c r="AD1678" s="5"/>
      <c r="AE1678" s="14"/>
      <c r="AF1678" s="5"/>
      <c r="AG1678" s="7"/>
    </row>
    <row r="1679" spans="1:33" s="54" customFormat="1">
      <c r="A1679" s="8" t="s">
        <v>1921</v>
      </c>
      <c r="B1679" s="8" t="s">
        <v>1922</v>
      </c>
      <c r="C1679" s="9" t="s">
        <v>454</v>
      </c>
      <c r="D1679" s="185">
        <v>8025</v>
      </c>
      <c r="E1679" s="188">
        <v>80025</v>
      </c>
      <c r="F1679" s="9" t="s">
        <v>83</v>
      </c>
      <c r="G1679" s="9" t="s">
        <v>84</v>
      </c>
      <c r="H1679" s="10">
        <v>264465</v>
      </c>
      <c r="I1679" s="11">
        <v>5</v>
      </c>
      <c r="J1679" s="24">
        <v>0</v>
      </c>
      <c r="K1679" s="12"/>
      <c r="L1679" s="14">
        <v>0</v>
      </c>
      <c r="M1679" s="14"/>
      <c r="N1679" s="21">
        <v>0</v>
      </c>
      <c r="O1679" s="14"/>
      <c r="P1679" s="21">
        <v>0</v>
      </c>
      <c r="Q1679" s="14"/>
      <c r="R1679" s="21">
        <v>0</v>
      </c>
      <c r="S1679" s="14"/>
      <c r="T1679" s="21">
        <v>0</v>
      </c>
      <c r="U1679" s="14"/>
      <c r="V1679" s="22">
        <v>0</v>
      </c>
      <c r="W1679" s="14"/>
      <c r="X1679" s="5" t="str">
        <f t="shared" si="26"/>
        <v>No</v>
      </c>
      <c r="Y1679" s="14"/>
      <c r="Z1679" s="5"/>
      <c r="AA1679" s="14"/>
      <c r="AB1679" s="5"/>
      <c r="AC1679" s="28"/>
      <c r="AD1679" s="5"/>
      <c r="AE1679" s="14"/>
      <c r="AF1679" s="5"/>
      <c r="AG1679" s="7"/>
    </row>
    <row r="1680" spans="1:33" s="54" customFormat="1">
      <c r="A1680" s="8" t="s">
        <v>2269</v>
      </c>
      <c r="B1680" s="8" t="s">
        <v>2270</v>
      </c>
      <c r="C1680" s="9" t="s">
        <v>275</v>
      </c>
      <c r="D1680" s="185" t="s">
        <v>2271</v>
      </c>
      <c r="E1680" s="188" t="s">
        <v>2272</v>
      </c>
      <c r="F1680" s="9" t="s">
        <v>157</v>
      </c>
      <c r="G1680" s="9" t="s">
        <v>147</v>
      </c>
      <c r="H1680" s="10">
        <v>0</v>
      </c>
      <c r="I1680" s="11">
        <v>5</v>
      </c>
      <c r="J1680" s="24">
        <v>0</v>
      </c>
      <c r="K1680" s="12"/>
      <c r="L1680" s="14">
        <v>0</v>
      </c>
      <c r="M1680" s="14"/>
      <c r="N1680" s="21">
        <v>0</v>
      </c>
      <c r="O1680" s="14"/>
      <c r="P1680" s="21">
        <v>7247</v>
      </c>
      <c r="Q1680" s="14"/>
      <c r="R1680" s="21">
        <v>7247</v>
      </c>
      <c r="S1680" s="14"/>
      <c r="T1680" s="21">
        <v>57968</v>
      </c>
      <c r="U1680" s="14"/>
      <c r="V1680" s="22">
        <v>72462</v>
      </c>
      <c r="W1680" s="14"/>
      <c r="X1680" s="5" t="str">
        <f t="shared" si="26"/>
        <v>No</v>
      </c>
      <c r="Y1680" s="14"/>
      <c r="Z1680" s="5"/>
      <c r="AA1680" s="14"/>
      <c r="AB1680" s="5"/>
      <c r="AC1680" s="28"/>
      <c r="AD1680" s="5"/>
      <c r="AE1680" s="14"/>
      <c r="AF1680" s="5"/>
      <c r="AG1680" s="7"/>
    </row>
    <row r="1681" spans="1:33" s="54" customFormat="1">
      <c r="A1681" s="8" t="s">
        <v>3524</v>
      </c>
      <c r="B1681" s="8" t="s">
        <v>3525</v>
      </c>
      <c r="C1681" s="9" t="s">
        <v>580</v>
      </c>
      <c r="D1681" s="185" t="s">
        <v>3526</v>
      </c>
      <c r="E1681" s="188" t="s">
        <v>3527</v>
      </c>
      <c r="F1681" s="9" t="s">
        <v>157</v>
      </c>
      <c r="G1681" s="9" t="s">
        <v>147</v>
      </c>
      <c r="H1681" s="10">
        <v>0</v>
      </c>
      <c r="I1681" s="11">
        <v>5</v>
      </c>
      <c r="J1681" s="24">
        <v>0</v>
      </c>
      <c r="K1681" s="12"/>
      <c r="L1681" s="14">
        <v>0</v>
      </c>
      <c r="M1681" s="14"/>
      <c r="N1681" s="21">
        <v>0</v>
      </c>
      <c r="O1681" s="14"/>
      <c r="P1681" s="21">
        <v>0</v>
      </c>
      <c r="Q1681" s="14"/>
      <c r="R1681" s="21">
        <v>0</v>
      </c>
      <c r="S1681" s="14"/>
      <c r="T1681" s="21">
        <v>0</v>
      </c>
      <c r="U1681" s="14"/>
      <c r="V1681" s="22">
        <v>0</v>
      </c>
      <c r="W1681" s="14"/>
      <c r="X1681" s="5" t="str">
        <f t="shared" si="26"/>
        <v>No</v>
      </c>
      <c r="Y1681" s="14"/>
      <c r="Z1681" s="5"/>
      <c r="AA1681" s="14"/>
      <c r="AB1681" s="5"/>
      <c r="AC1681" s="28"/>
      <c r="AD1681" s="5"/>
      <c r="AE1681" s="14"/>
      <c r="AF1681" s="5"/>
      <c r="AG1681" s="7"/>
    </row>
    <row r="1682" spans="1:33" s="54" customFormat="1">
      <c r="A1682" s="8" t="s">
        <v>5446</v>
      </c>
      <c r="B1682" s="8" t="s">
        <v>3973</v>
      </c>
      <c r="C1682" s="9" t="s">
        <v>58</v>
      </c>
      <c r="D1682" s="185" t="s">
        <v>5447</v>
      </c>
      <c r="E1682" s="188" t="s">
        <v>5448</v>
      </c>
      <c r="F1682" s="9" t="s">
        <v>83</v>
      </c>
      <c r="G1682" s="9" t="s">
        <v>147</v>
      </c>
      <c r="H1682" s="10">
        <v>0</v>
      </c>
      <c r="I1682" s="11">
        <v>5</v>
      </c>
      <c r="J1682" s="24">
        <v>0</v>
      </c>
      <c r="K1682" s="12"/>
      <c r="L1682" s="14">
        <v>0</v>
      </c>
      <c r="M1682" s="14"/>
      <c r="N1682" s="21">
        <v>0</v>
      </c>
      <c r="O1682" s="14"/>
      <c r="P1682" s="21">
        <v>0</v>
      </c>
      <c r="Q1682" s="14"/>
      <c r="R1682" s="21">
        <v>0</v>
      </c>
      <c r="S1682" s="14"/>
      <c r="T1682" s="21">
        <v>0</v>
      </c>
      <c r="U1682" s="14"/>
      <c r="V1682" s="22">
        <v>0</v>
      </c>
      <c r="W1682" s="14"/>
      <c r="X1682" s="5" t="str">
        <f t="shared" si="26"/>
        <v>No</v>
      </c>
      <c r="Y1682" s="14"/>
      <c r="Z1682" s="5"/>
      <c r="AA1682" s="14"/>
      <c r="AB1682" s="5"/>
      <c r="AC1682" s="28"/>
      <c r="AD1682" s="5"/>
      <c r="AE1682" s="14"/>
      <c r="AF1682" s="5"/>
      <c r="AG1682" s="7"/>
    </row>
    <row r="1683" spans="1:33" s="54" customFormat="1">
      <c r="A1683" s="8" t="s">
        <v>3148</v>
      </c>
      <c r="B1683" s="8" t="s">
        <v>3149</v>
      </c>
      <c r="C1683" s="9" t="s">
        <v>50</v>
      </c>
      <c r="D1683" s="185" t="s">
        <v>3150</v>
      </c>
      <c r="E1683" s="188" t="s">
        <v>3151</v>
      </c>
      <c r="F1683" s="9" t="s">
        <v>157</v>
      </c>
      <c r="G1683" s="9" t="s">
        <v>147</v>
      </c>
      <c r="H1683" s="10">
        <v>0</v>
      </c>
      <c r="I1683" s="11">
        <v>5</v>
      </c>
      <c r="J1683" s="24">
        <v>0</v>
      </c>
      <c r="K1683" s="12"/>
      <c r="L1683" s="14">
        <v>0</v>
      </c>
      <c r="M1683" s="14"/>
      <c r="N1683" s="21">
        <v>0</v>
      </c>
      <c r="O1683" s="14"/>
      <c r="P1683" s="21">
        <v>0</v>
      </c>
      <c r="Q1683" s="14"/>
      <c r="R1683" s="21">
        <v>0</v>
      </c>
      <c r="S1683" s="14"/>
      <c r="T1683" s="21">
        <v>0</v>
      </c>
      <c r="U1683" s="14"/>
      <c r="V1683" s="22">
        <v>0</v>
      </c>
      <c r="W1683" s="14"/>
      <c r="X1683" s="5" t="str">
        <f t="shared" si="26"/>
        <v>No</v>
      </c>
      <c r="Y1683" s="14"/>
      <c r="Z1683" s="5"/>
      <c r="AA1683" s="14"/>
      <c r="AB1683" s="5"/>
      <c r="AC1683" s="28"/>
      <c r="AD1683" s="5"/>
      <c r="AE1683" s="14"/>
      <c r="AF1683" s="5"/>
      <c r="AG1683" s="7"/>
    </row>
    <row r="1684" spans="1:33" s="54" customFormat="1">
      <c r="A1684" s="8" t="s">
        <v>6633</v>
      </c>
      <c r="B1684" s="8" t="s">
        <v>4079</v>
      </c>
      <c r="C1684" s="9" t="s">
        <v>178</v>
      </c>
      <c r="D1684" s="185">
        <v>5038</v>
      </c>
      <c r="E1684" s="188">
        <v>50038</v>
      </c>
      <c r="F1684" s="9" t="s">
        <v>83</v>
      </c>
      <c r="G1684" s="9" t="s">
        <v>5756</v>
      </c>
      <c r="H1684" s="10">
        <v>278165</v>
      </c>
      <c r="I1684" s="11">
        <v>5</v>
      </c>
      <c r="J1684" s="24">
        <v>0</v>
      </c>
      <c r="K1684" s="12"/>
      <c r="L1684" s="14">
        <v>0</v>
      </c>
      <c r="M1684" s="14"/>
      <c r="N1684" s="21">
        <v>0</v>
      </c>
      <c r="O1684" s="14"/>
      <c r="P1684" s="21">
        <v>0</v>
      </c>
      <c r="Q1684" s="14"/>
      <c r="R1684" s="21">
        <v>0</v>
      </c>
      <c r="S1684" s="14"/>
      <c r="T1684" s="21">
        <v>0</v>
      </c>
      <c r="U1684" s="14"/>
      <c r="V1684" s="22">
        <v>0</v>
      </c>
      <c r="W1684" s="14"/>
      <c r="X1684" s="5" t="str">
        <f t="shared" si="26"/>
        <v>No</v>
      </c>
      <c r="Y1684" s="14"/>
      <c r="Z1684" s="5"/>
      <c r="AA1684" s="14"/>
      <c r="AB1684" s="5"/>
      <c r="AC1684" s="28"/>
      <c r="AD1684" s="5"/>
      <c r="AE1684" s="14"/>
      <c r="AF1684" s="5"/>
      <c r="AG1684" s="7"/>
    </row>
    <row r="1685" spans="1:33" s="54" customFormat="1">
      <c r="A1685" s="8" t="s">
        <v>6392</v>
      </c>
      <c r="B1685" s="8" t="s">
        <v>6393</v>
      </c>
      <c r="C1685" s="9" t="s">
        <v>58</v>
      </c>
      <c r="D1685" s="185"/>
      <c r="E1685" s="188" t="s">
        <v>6394</v>
      </c>
      <c r="F1685" s="9" t="s">
        <v>83</v>
      </c>
      <c r="G1685" s="9" t="s">
        <v>147</v>
      </c>
      <c r="H1685" s="10">
        <v>0</v>
      </c>
      <c r="I1685" s="11">
        <v>5</v>
      </c>
      <c r="J1685" s="24">
        <v>0</v>
      </c>
      <c r="K1685" s="12"/>
      <c r="L1685" s="14">
        <v>0</v>
      </c>
      <c r="M1685" s="14"/>
      <c r="N1685" s="21">
        <v>0</v>
      </c>
      <c r="O1685" s="14"/>
      <c r="P1685" s="21">
        <v>6268</v>
      </c>
      <c r="Q1685" s="14"/>
      <c r="R1685" s="21">
        <v>0</v>
      </c>
      <c r="S1685" s="14"/>
      <c r="T1685" s="21">
        <v>25070</v>
      </c>
      <c r="U1685" s="14"/>
      <c r="V1685" s="22">
        <v>31338</v>
      </c>
      <c r="W1685" s="14"/>
      <c r="X1685" s="5" t="str">
        <f t="shared" si="26"/>
        <v>No</v>
      </c>
      <c r="Y1685" s="14"/>
      <c r="Z1685" s="5"/>
      <c r="AA1685" s="14"/>
      <c r="AB1685" s="5"/>
      <c r="AC1685" s="28"/>
      <c r="AD1685" s="5"/>
      <c r="AE1685" s="14"/>
      <c r="AF1685" s="5"/>
      <c r="AG1685" s="7"/>
    </row>
    <row r="1686" spans="1:33" s="54" customFormat="1">
      <c r="A1686" s="8" t="s">
        <v>5632</v>
      </c>
      <c r="B1686" s="8" t="s">
        <v>5633</v>
      </c>
      <c r="C1686" s="9" t="s">
        <v>254</v>
      </c>
      <c r="D1686" s="185" t="s">
        <v>5634</v>
      </c>
      <c r="E1686" s="188" t="s">
        <v>5635</v>
      </c>
      <c r="F1686" s="9" t="s">
        <v>157</v>
      </c>
      <c r="G1686" s="9" t="s">
        <v>147</v>
      </c>
      <c r="H1686" s="10">
        <v>0</v>
      </c>
      <c r="I1686" s="11">
        <v>5</v>
      </c>
      <c r="J1686" s="24">
        <v>0</v>
      </c>
      <c r="K1686" s="12"/>
      <c r="L1686" s="14">
        <v>0</v>
      </c>
      <c r="M1686" s="14"/>
      <c r="N1686" s="21">
        <v>0</v>
      </c>
      <c r="O1686" s="14"/>
      <c r="P1686" s="21">
        <v>0</v>
      </c>
      <c r="Q1686" s="14"/>
      <c r="R1686" s="21">
        <v>0</v>
      </c>
      <c r="S1686" s="14"/>
      <c r="T1686" s="21">
        <v>0</v>
      </c>
      <c r="U1686" s="14"/>
      <c r="V1686" s="22">
        <v>0</v>
      </c>
      <c r="W1686" s="14"/>
      <c r="X1686" s="5" t="str">
        <f t="shared" si="26"/>
        <v>No</v>
      </c>
      <c r="Y1686" s="14"/>
      <c r="Z1686" s="5"/>
      <c r="AA1686" s="14"/>
      <c r="AB1686" s="5"/>
      <c r="AC1686" s="28"/>
      <c r="AD1686" s="5"/>
      <c r="AE1686" s="14"/>
      <c r="AF1686" s="5"/>
      <c r="AG1686" s="7"/>
    </row>
    <row r="1687" spans="1:33" s="54" customFormat="1">
      <c r="A1687" s="8" t="s">
        <v>4830</v>
      </c>
      <c r="B1687" s="8" t="s">
        <v>167</v>
      </c>
      <c r="C1687" s="9" t="s">
        <v>168</v>
      </c>
      <c r="D1687" s="185" t="s">
        <v>4831</v>
      </c>
      <c r="E1687" s="188" t="s">
        <v>4832</v>
      </c>
      <c r="F1687" s="9" t="s">
        <v>157</v>
      </c>
      <c r="G1687" s="9" t="s">
        <v>147</v>
      </c>
      <c r="H1687" s="10">
        <v>0</v>
      </c>
      <c r="I1687" s="11">
        <v>5</v>
      </c>
      <c r="J1687" s="24">
        <v>0</v>
      </c>
      <c r="K1687" s="12"/>
      <c r="L1687" s="14">
        <v>0</v>
      </c>
      <c r="M1687" s="14"/>
      <c r="N1687" s="21">
        <v>0</v>
      </c>
      <c r="O1687" s="14"/>
      <c r="P1687" s="21">
        <v>17958</v>
      </c>
      <c r="Q1687" s="14"/>
      <c r="R1687" s="21">
        <v>161622</v>
      </c>
      <c r="S1687" s="14"/>
      <c r="T1687" s="21">
        <v>0</v>
      </c>
      <c r="U1687" s="14"/>
      <c r="V1687" s="22">
        <v>179580</v>
      </c>
      <c r="W1687" s="14"/>
      <c r="X1687" s="5" t="str">
        <f t="shared" si="26"/>
        <v>No</v>
      </c>
      <c r="Y1687" s="14"/>
      <c r="Z1687" s="5"/>
      <c r="AA1687" s="14"/>
      <c r="AB1687" s="5"/>
      <c r="AC1687" s="28"/>
      <c r="AD1687" s="5"/>
      <c r="AE1687" s="14"/>
      <c r="AF1687" s="5"/>
      <c r="AG1687" s="7"/>
    </row>
    <row r="1688" spans="1:33" s="54" customFormat="1">
      <c r="A1688" s="8" t="s">
        <v>2450</v>
      </c>
      <c r="B1688" s="8" t="s">
        <v>2451</v>
      </c>
      <c r="C1688" s="9" t="s">
        <v>46</v>
      </c>
      <c r="D1688" s="185" t="s">
        <v>2452</v>
      </c>
      <c r="E1688" s="188" t="s">
        <v>2453</v>
      </c>
      <c r="F1688" s="9" t="s">
        <v>88</v>
      </c>
      <c r="G1688" s="9" t="s">
        <v>147</v>
      </c>
      <c r="H1688" s="10">
        <v>0</v>
      </c>
      <c r="I1688" s="11">
        <v>5</v>
      </c>
      <c r="J1688" s="24">
        <v>0</v>
      </c>
      <c r="K1688" s="12"/>
      <c r="L1688" s="14">
        <v>0</v>
      </c>
      <c r="M1688" s="14"/>
      <c r="N1688" s="21">
        <v>0</v>
      </c>
      <c r="O1688" s="14"/>
      <c r="P1688" s="21">
        <v>14326</v>
      </c>
      <c r="Q1688" s="14"/>
      <c r="R1688" s="21">
        <v>0</v>
      </c>
      <c r="S1688" s="14"/>
      <c r="T1688" s="21">
        <v>57303</v>
      </c>
      <c r="U1688" s="14"/>
      <c r="V1688" s="22">
        <v>71629</v>
      </c>
      <c r="W1688" s="14"/>
      <c r="X1688" s="5" t="str">
        <f t="shared" si="26"/>
        <v>No</v>
      </c>
      <c r="Y1688" s="14"/>
      <c r="Z1688" s="5"/>
      <c r="AA1688" s="14"/>
      <c r="AB1688" s="5"/>
      <c r="AC1688" s="28"/>
      <c r="AD1688" s="5"/>
      <c r="AE1688" s="14"/>
      <c r="AF1688" s="5"/>
      <c r="AG1688" s="7"/>
    </row>
    <row r="1689" spans="1:33" s="54" customFormat="1">
      <c r="A1689" s="8" t="s">
        <v>3492</v>
      </c>
      <c r="B1689" s="8" t="s">
        <v>1063</v>
      </c>
      <c r="C1689" s="9" t="s">
        <v>580</v>
      </c>
      <c r="D1689" s="185" t="s">
        <v>3493</v>
      </c>
      <c r="E1689" s="188" t="s">
        <v>3494</v>
      </c>
      <c r="F1689" s="9" t="s">
        <v>157</v>
      </c>
      <c r="G1689" s="9" t="s">
        <v>147</v>
      </c>
      <c r="H1689" s="10">
        <v>0</v>
      </c>
      <c r="I1689" s="11">
        <v>5</v>
      </c>
      <c r="J1689" s="24">
        <v>0</v>
      </c>
      <c r="K1689" s="12"/>
      <c r="L1689" s="14">
        <v>0</v>
      </c>
      <c r="M1689" s="14"/>
      <c r="N1689" s="21">
        <v>0</v>
      </c>
      <c r="O1689" s="14"/>
      <c r="P1689" s="21">
        <v>0</v>
      </c>
      <c r="Q1689" s="14"/>
      <c r="R1689" s="21">
        <v>0</v>
      </c>
      <c r="S1689" s="14"/>
      <c r="T1689" s="21">
        <v>0</v>
      </c>
      <c r="U1689" s="14"/>
      <c r="V1689" s="22">
        <v>0</v>
      </c>
      <c r="W1689" s="14"/>
      <c r="X1689" s="5" t="str">
        <f t="shared" si="26"/>
        <v>No</v>
      </c>
      <c r="Y1689" s="14"/>
      <c r="Z1689" s="5"/>
      <c r="AA1689" s="14"/>
      <c r="AB1689" s="5"/>
      <c r="AC1689" s="28"/>
      <c r="AD1689" s="5"/>
      <c r="AE1689" s="14"/>
      <c r="AF1689" s="5"/>
      <c r="AG1689" s="7"/>
    </row>
    <row r="1690" spans="1:33" s="54" customFormat="1">
      <c r="A1690" s="8" t="s">
        <v>713</v>
      </c>
      <c r="B1690" s="8" t="s">
        <v>714</v>
      </c>
      <c r="C1690" s="9" t="s">
        <v>420</v>
      </c>
      <c r="D1690" s="185">
        <v>55</v>
      </c>
      <c r="E1690" s="188">
        <v>55</v>
      </c>
      <c r="F1690" s="9" t="s">
        <v>83</v>
      </c>
      <c r="G1690" s="9" t="s">
        <v>5756</v>
      </c>
      <c r="H1690" s="10">
        <v>98378</v>
      </c>
      <c r="I1690" s="11">
        <v>5</v>
      </c>
      <c r="J1690" s="24">
        <v>0</v>
      </c>
      <c r="K1690" s="12"/>
      <c r="L1690" s="14">
        <v>0</v>
      </c>
      <c r="M1690" s="14"/>
      <c r="N1690" s="21">
        <v>0</v>
      </c>
      <c r="O1690" s="14"/>
      <c r="P1690" s="21">
        <v>0</v>
      </c>
      <c r="Q1690" s="14"/>
      <c r="R1690" s="21">
        <v>0</v>
      </c>
      <c r="S1690" s="14"/>
      <c r="T1690" s="21">
        <v>0</v>
      </c>
      <c r="U1690" s="14"/>
      <c r="V1690" s="22">
        <v>0</v>
      </c>
      <c r="W1690" s="14"/>
      <c r="X1690" s="5" t="str">
        <f t="shared" si="26"/>
        <v>No</v>
      </c>
      <c r="Y1690" s="14"/>
      <c r="Z1690" s="5"/>
      <c r="AA1690" s="14"/>
      <c r="AB1690" s="5"/>
      <c r="AC1690" s="28"/>
      <c r="AD1690" s="5"/>
      <c r="AE1690" s="14"/>
      <c r="AF1690" s="5"/>
      <c r="AG1690" s="7"/>
    </row>
    <row r="1691" spans="1:33" s="54" customFormat="1">
      <c r="A1691" s="8" t="s">
        <v>1499</v>
      </c>
      <c r="B1691" s="8" t="s">
        <v>1500</v>
      </c>
      <c r="C1691" s="9" t="s">
        <v>178</v>
      </c>
      <c r="D1691" s="185" t="s">
        <v>1501</v>
      </c>
      <c r="E1691" s="188" t="s">
        <v>1502</v>
      </c>
      <c r="F1691" s="9" t="s">
        <v>83</v>
      </c>
      <c r="G1691" s="9" t="s">
        <v>147</v>
      </c>
      <c r="H1691" s="10">
        <v>0</v>
      </c>
      <c r="I1691" s="11">
        <v>5</v>
      </c>
      <c r="J1691" s="24">
        <v>0</v>
      </c>
      <c r="K1691" s="12"/>
      <c r="L1691" s="14">
        <v>0</v>
      </c>
      <c r="M1691" s="14"/>
      <c r="N1691" s="21">
        <v>0</v>
      </c>
      <c r="O1691" s="14"/>
      <c r="P1691" s="21">
        <v>0</v>
      </c>
      <c r="Q1691" s="14"/>
      <c r="R1691" s="21">
        <v>1433</v>
      </c>
      <c r="S1691" s="14"/>
      <c r="T1691" s="21">
        <v>5734</v>
      </c>
      <c r="U1691" s="14"/>
      <c r="V1691" s="22">
        <v>7167</v>
      </c>
      <c r="W1691" s="14"/>
      <c r="X1691" s="5" t="str">
        <f t="shared" si="26"/>
        <v>No</v>
      </c>
      <c r="Y1691" s="14"/>
      <c r="Z1691" s="5"/>
      <c r="AA1691" s="14"/>
      <c r="AB1691" s="5"/>
      <c r="AC1691" s="28"/>
      <c r="AD1691" s="5"/>
      <c r="AE1691" s="14"/>
      <c r="AF1691" s="5"/>
      <c r="AG1691" s="7"/>
    </row>
    <row r="1692" spans="1:33" s="54" customFormat="1">
      <c r="A1692" s="8" t="s">
        <v>60</v>
      </c>
      <c r="B1692" s="8" t="s">
        <v>61</v>
      </c>
      <c r="C1692" s="9" t="s">
        <v>46</v>
      </c>
      <c r="D1692" s="185" t="s">
        <v>62</v>
      </c>
      <c r="E1692" s="188">
        <v>55246</v>
      </c>
      <c r="F1692" s="9" t="s">
        <v>36</v>
      </c>
      <c r="G1692" s="9" t="s">
        <v>5756</v>
      </c>
      <c r="H1692" s="10">
        <v>0</v>
      </c>
      <c r="I1692" s="11">
        <v>5</v>
      </c>
      <c r="J1692" s="24">
        <v>0</v>
      </c>
      <c r="K1692" s="12"/>
      <c r="L1692" s="14">
        <v>0</v>
      </c>
      <c r="M1692" s="14"/>
      <c r="N1692" s="21">
        <v>0</v>
      </c>
      <c r="O1692" s="14"/>
      <c r="P1692" s="21">
        <v>14510</v>
      </c>
      <c r="Q1692" s="14"/>
      <c r="R1692" s="21">
        <v>0</v>
      </c>
      <c r="S1692" s="14"/>
      <c r="T1692" s="21">
        <v>130588</v>
      </c>
      <c r="U1692" s="14"/>
      <c r="V1692" s="22">
        <v>145098</v>
      </c>
      <c r="W1692" s="14"/>
      <c r="X1692" s="5" t="str">
        <f t="shared" si="26"/>
        <v>No</v>
      </c>
      <c r="Y1692" s="14"/>
      <c r="Z1692" s="5"/>
      <c r="AA1692" s="14"/>
      <c r="AB1692" s="5"/>
      <c r="AC1692" s="28"/>
      <c r="AD1692" s="5"/>
      <c r="AE1692" s="14"/>
      <c r="AF1692" s="5"/>
      <c r="AG1692" s="7"/>
    </row>
    <row r="1693" spans="1:33" s="54" customFormat="1">
      <c r="A1693" s="8" t="s">
        <v>613</v>
      </c>
      <c r="B1693" s="8" t="s">
        <v>483</v>
      </c>
      <c r="C1693" s="9" t="s">
        <v>420</v>
      </c>
      <c r="D1693" s="185" t="s">
        <v>614</v>
      </c>
      <c r="E1693" s="188" t="s">
        <v>615</v>
      </c>
      <c r="F1693" s="9" t="s">
        <v>157</v>
      </c>
      <c r="G1693" s="9" t="s">
        <v>147</v>
      </c>
      <c r="H1693" s="10">
        <v>0</v>
      </c>
      <c r="I1693" s="11">
        <v>5</v>
      </c>
      <c r="J1693" s="24">
        <v>0</v>
      </c>
      <c r="K1693" s="12"/>
      <c r="L1693" s="14">
        <v>0</v>
      </c>
      <c r="M1693" s="14"/>
      <c r="N1693" s="21">
        <v>0</v>
      </c>
      <c r="O1693" s="14"/>
      <c r="P1693" s="21">
        <v>0</v>
      </c>
      <c r="Q1693" s="14"/>
      <c r="R1693" s="21">
        <v>0</v>
      </c>
      <c r="S1693" s="14"/>
      <c r="T1693" s="21">
        <v>0</v>
      </c>
      <c r="U1693" s="14"/>
      <c r="V1693" s="22">
        <v>0</v>
      </c>
      <c r="W1693" s="14"/>
      <c r="X1693" s="5" t="str">
        <f t="shared" si="26"/>
        <v>No</v>
      </c>
      <c r="Y1693" s="14"/>
      <c r="Z1693" s="5"/>
      <c r="AA1693" s="14"/>
      <c r="AB1693" s="5"/>
      <c r="AC1693" s="28"/>
      <c r="AD1693" s="5"/>
      <c r="AE1693" s="14"/>
      <c r="AF1693" s="5"/>
      <c r="AG1693" s="7"/>
    </row>
    <row r="1694" spans="1:33" s="54" customFormat="1">
      <c r="A1694" s="8" t="s">
        <v>1143</v>
      </c>
      <c r="B1694" s="8" t="s">
        <v>1144</v>
      </c>
      <c r="C1694" s="9" t="s">
        <v>466</v>
      </c>
      <c r="D1694" s="185">
        <v>5019</v>
      </c>
      <c r="E1694" s="188">
        <v>50019</v>
      </c>
      <c r="F1694" s="9" t="s">
        <v>83</v>
      </c>
      <c r="G1694" s="9" t="s">
        <v>5756</v>
      </c>
      <c r="H1694" s="10">
        <v>97503</v>
      </c>
      <c r="I1694" s="11">
        <v>5</v>
      </c>
      <c r="J1694" s="24">
        <v>0</v>
      </c>
      <c r="K1694" s="12"/>
      <c r="L1694" s="14">
        <v>0</v>
      </c>
      <c r="M1694" s="14"/>
      <c r="N1694" s="21">
        <v>0</v>
      </c>
      <c r="O1694" s="14"/>
      <c r="P1694" s="21">
        <v>0</v>
      </c>
      <c r="Q1694" s="14"/>
      <c r="R1694" s="21">
        <v>0</v>
      </c>
      <c r="S1694" s="14"/>
      <c r="T1694" s="21">
        <v>0</v>
      </c>
      <c r="U1694" s="14"/>
      <c r="V1694" s="22">
        <v>0</v>
      </c>
      <c r="W1694" s="14"/>
      <c r="X1694" s="5" t="str">
        <f t="shared" si="26"/>
        <v>No</v>
      </c>
      <c r="Y1694" s="14"/>
      <c r="Z1694" s="5"/>
      <c r="AA1694" s="14"/>
      <c r="AB1694" s="5"/>
      <c r="AC1694" s="28"/>
      <c r="AD1694" s="5"/>
      <c r="AE1694" s="14"/>
      <c r="AF1694" s="5"/>
      <c r="AG1694" s="7"/>
    </row>
    <row r="1695" spans="1:33" s="54" customFormat="1">
      <c r="A1695" s="8" t="s">
        <v>5015</v>
      </c>
      <c r="B1695" s="8" t="s">
        <v>635</v>
      </c>
      <c r="C1695" s="9" t="s">
        <v>91</v>
      </c>
      <c r="D1695" s="185" t="s">
        <v>5016</v>
      </c>
      <c r="E1695" s="188" t="s">
        <v>5017</v>
      </c>
      <c r="F1695" s="9" t="s">
        <v>83</v>
      </c>
      <c r="G1695" s="9" t="s">
        <v>147</v>
      </c>
      <c r="H1695" s="10">
        <v>0</v>
      </c>
      <c r="I1695" s="11">
        <v>5</v>
      </c>
      <c r="J1695" s="24">
        <v>0</v>
      </c>
      <c r="K1695" s="12"/>
      <c r="L1695" s="14">
        <v>0</v>
      </c>
      <c r="M1695" s="14"/>
      <c r="N1695" s="21">
        <v>0</v>
      </c>
      <c r="O1695" s="14"/>
      <c r="P1695" s="21">
        <v>0</v>
      </c>
      <c r="Q1695" s="14"/>
      <c r="R1695" s="21">
        <v>21725</v>
      </c>
      <c r="S1695" s="14"/>
      <c r="T1695" s="21">
        <v>0</v>
      </c>
      <c r="U1695" s="14"/>
      <c r="V1695" s="22">
        <v>21725</v>
      </c>
      <c r="W1695" s="14"/>
      <c r="X1695" s="5" t="str">
        <f t="shared" si="26"/>
        <v>No</v>
      </c>
      <c r="Y1695" s="14"/>
      <c r="Z1695" s="5"/>
      <c r="AA1695" s="14"/>
      <c r="AB1695" s="5"/>
      <c r="AC1695" s="28"/>
      <c r="AD1695" s="5"/>
      <c r="AE1695" s="14"/>
      <c r="AF1695" s="5"/>
      <c r="AG1695" s="7"/>
    </row>
    <row r="1696" spans="1:33" s="54" customFormat="1">
      <c r="A1696" s="8" t="s">
        <v>3719</v>
      </c>
      <c r="B1696" s="8" t="s">
        <v>6451</v>
      </c>
      <c r="C1696" s="9" t="s">
        <v>39</v>
      </c>
      <c r="D1696" s="185" t="s">
        <v>3990</v>
      </c>
      <c r="E1696" s="188" t="s">
        <v>3991</v>
      </c>
      <c r="F1696" s="9" t="s">
        <v>83</v>
      </c>
      <c r="G1696" s="9" t="s">
        <v>147</v>
      </c>
      <c r="H1696" s="10">
        <v>0</v>
      </c>
      <c r="I1696" s="11">
        <v>5</v>
      </c>
      <c r="J1696" s="24">
        <v>0</v>
      </c>
      <c r="K1696" s="12"/>
      <c r="L1696" s="14">
        <v>0</v>
      </c>
      <c r="M1696" s="14"/>
      <c r="N1696" s="21">
        <v>0</v>
      </c>
      <c r="O1696" s="14"/>
      <c r="P1696" s="21">
        <v>0</v>
      </c>
      <c r="Q1696" s="14"/>
      <c r="R1696" s="21">
        <v>0</v>
      </c>
      <c r="S1696" s="14"/>
      <c r="T1696" s="21">
        <v>0</v>
      </c>
      <c r="U1696" s="14"/>
      <c r="V1696" s="22">
        <v>0</v>
      </c>
      <c r="W1696" s="14"/>
      <c r="X1696" s="5" t="str">
        <f t="shared" si="26"/>
        <v>No</v>
      </c>
      <c r="Y1696" s="14"/>
      <c r="Z1696" s="5"/>
      <c r="AA1696" s="14"/>
      <c r="AB1696" s="5"/>
      <c r="AC1696" s="28"/>
      <c r="AD1696" s="5"/>
      <c r="AE1696" s="14"/>
      <c r="AF1696" s="5"/>
      <c r="AG1696" s="7"/>
    </row>
    <row r="1697" spans="1:33" s="54" customFormat="1">
      <c r="A1697" s="8" t="s">
        <v>6256</v>
      </c>
      <c r="B1697" s="8" t="s">
        <v>6257</v>
      </c>
      <c r="C1697" s="9" t="s">
        <v>91</v>
      </c>
      <c r="D1697" s="185"/>
      <c r="E1697" s="188">
        <v>90289</v>
      </c>
      <c r="F1697" s="9" t="s">
        <v>83</v>
      </c>
      <c r="G1697" s="9" t="s">
        <v>5756</v>
      </c>
      <c r="H1697" s="10">
        <v>12150996</v>
      </c>
      <c r="I1697" s="11">
        <v>5</v>
      </c>
      <c r="J1697" s="24">
        <v>0</v>
      </c>
      <c r="K1697" s="12"/>
      <c r="L1697" s="14">
        <v>0</v>
      </c>
      <c r="M1697" s="14"/>
      <c r="N1697" s="21">
        <v>0</v>
      </c>
      <c r="O1697" s="14"/>
      <c r="P1697" s="21">
        <v>0</v>
      </c>
      <c r="Q1697" s="14"/>
      <c r="R1697" s="21">
        <v>0</v>
      </c>
      <c r="S1697" s="14"/>
      <c r="T1697" s="21">
        <v>0</v>
      </c>
      <c r="U1697" s="14"/>
      <c r="V1697" s="22">
        <v>0</v>
      </c>
      <c r="W1697" s="14"/>
      <c r="X1697" s="5" t="str">
        <f t="shared" si="26"/>
        <v>No</v>
      </c>
      <c r="Y1697" s="14"/>
      <c r="Z1697" s="5"/>
      <c r="AA1697" s="14"/>
      <c r="AB1697" s="5"/>
      <c r="AC1697" s="28"/>
      <c r="AD1697" s="5"/>
      <c r="AE1697" s="14"/>
      <c r="AF1697" s="5"/>
      <c r="AG1697" s="7"/>
    </row>
    <row r="1698" spans="1:33" s="54" customFormat="1">
      <c r="A1698" s="8" t="s">
        <v>6641</v>
      </c>
      <c r="B1698" s="8" t="s">
        <v>4486</v>
      </c>
      <c r="C1698" s="9" t="s">
        <v>454</v>
      </c>
      <c r="D1698" s="185" t="s">
        <v>4487</v>
      </c>
      <c r="E1698" s="188" t="s">
        <v>4488</v>
      </c>
      <c r="F1698" s="9" t="s">
        <v>157</v>
      </c>
      <c r="G1698" s="9" t="s">
        <v>147</v>
      </c>
      <c r="H1698" s="10">
        <v>0</v>
      </c>
      <c r="I1698" s="11">
        <v>5</v>
      </c>
      <c r="J1698" s="24">
        <v>0</v>
      </c>
      <c r="K1698" s="12"/>
      <c r="L1698" s="14">
        <v>0</v>
      </c>
      <c r="M1698" s="14"/>
      <c r="N1698" s="21">
        <v>0</v>
      </c>
      <c r="O1698" s="14"/>
      <c r="P1698" s="21">
        <v>0</v>
      </c>
      <c r="Q1698" s="14"/>
      <c r="R1698" s="21">
        <v>0</v>
      </c>
      <c r="S1698" s="14"/>
      <c r="T1698" s="21">
        <v>0</v>
      </c>
      <c r="U1698" s="14"/>
      <c r="V1698" s="22">
        <v>0</v>
      </c>
      <c r="W1698" s="14"/>
      <c r="X1698" s="5" t="str">
        <f t="shared" si="26"/>
        <v>No</v>
      </c>
      <c r="Y1698" s="14"/>
      <c r="Z1698" s="5"/>
      <c r="AA1698" s="14"/>
      <c r="AB1698" s="5"/>
      <c r="AC1698" s="28"/>
      <c r="AD1698" s="5"/>
      <c r="AE1698" s="14"/>
      <c r="AF1698" s="5"/>
      <c r="AG1698" s="7"/>
    </row>
    <row r="1699" spans="1:33" s="54" customFormat="1">
      <c r="A1699" s="8" t="s">
        <v>5493</v>
      </c>
      <c r="B1699" s="8" t="s">
        <v>5494</v>
      </c>
      <c r="C1699" s="9" t="s">
        <v>132</v>
      </c>
      <c r="D1699" s="185" t="s">
        <v>5495</v>
      </c>
      <c r="E1699" s="188" t="s">
        <v>5496</v>
      </c>
      <c r="F1699" s="9" t="s">
        <v>83</v>
      </c>
      <c r="G1699" s="9" t="s">
        <v>147</v>
      </c>
      <c r="H1699" s="10">
        <v>0</v>
      </c>
      <c r="I1699" s="11">
        <v>5</v>
      </c>
      <c r="J1699" s="24">
        <v>0</v>
      </c>
      <c r="K1699" s="12"/>
      <c r="L1699" s="14">
        <v>0</v>
      </c>
      <c r="M1699" s="14"/>
      <c r="N1699" s="21">
        <v>0</v>
      </c>
      <c r="O1699" s="14"/>
      <c r="P1699" s="21">
        <v>0</v>
      </c>
      <c r="Q1699" s="14"/>
      <c r="R1699" s="21">
        <v>0</v>
      </c>
      <c r="S1699" s="14"/>
      <c r="T1699" s="21">
        <v>0</v>
      </c>
      <c r="U1699" s="14"/>
      <c r="V1699" s="22">
        <v>0</v>
      </c>
      <c r="W1699" s="14"/>
      <c r="X1699" s="5" t="str">
        <f t="shared" si="26"/>
        <v>No</v>
      </c>
      <c r="Y1699" s="14"/>
      <c r="Z1699" s="5"/>
      <c r="AA1699" s="14"/>
      <c r="AB1699" s="5"/>
      <c r="AC1699" s="28"/>
      <c r="AD1699" s="5"/>
      <c r="AE1699" s="14"/>
      <c r="AF1699" s="5"/>
      <c r="AG1699" s="7"/>
    </row>
    <row r="1700" spans="1:33" s="54" customFormat="1">
      <c r="A1700" s="8" t="s">
        <v>4760</v>
      </c>
      <c r="B1700" s="8" t="s">
        <v>1080</v>
      </c>
      <c r="C1700" s="9" t="s">
        <v>42</v>
      </c>
      <c r="D1700" s="185">
        <v>2191</v>
      </c>
      <c r="E1700" s="188">
        <v>20191</v>
      </c>
      <c r="F1700" s="9" t="s">
        <v>83</v>
      </c>
      <c r="G1700" s="9" t="s">
        <v>5756</v>
      </c>
      <c r="H1700" s="10">
        <v>57442</v>
      </c>
      <c r="I1700" s="11">
        <v>5</v>
      </c>
      <c r="J1700" s="24">
        <v>0</v>
      </c>
      <c r="K1700" s="12"/>
      <c r="L1700" s="14">
        <v>0</v>
      </c>
      <c r="M1700" s="14"/>
      <c r="N1700" s="21">
        <v>0</v>
      </c>
      <c r="O1700" s="14"/>
      <c r="P1700" s="21">
        <v>0</v>
      </c>
      <c r="Q1700" s="14"/>
      <c r="R1700" s="21">
        <v>0</v>
      </c>
      <c r="S1700" s="14"/>
      <c r="T1700" s="21">
        <v>0</v>
      </c>
      <c r="U1700" s="14"/>
      <c r="V1700" s="22">
        <v>0</v>
      </c>
      <c r="W1700" s="14"/>
      <c r="X1700" s="5" t="str">
        <f t="shared" si="26"/>
        <v>No</v>
      </c>
      <c r="Y1700" s="14"/>
      <c r="Z1700" s="5"/>
      <c r="AA1700" s="14"/>
      <c r="AB1700" s="5"/>
      <c r="AC1700" s="28"/>
      <c r="AD1700" s="5"/>
      <c r="AE1700" s="14"/>
      <c r="AF1700" s="5"/>
      <c r="AG1700" s="7"/>
    </row>
    <row r="1701" spans="1:33" s="54" customFormat="1">
      <c r="A1701" s="8" t="s">
        <v>4003</v>
      </c>
      <c r="B1701" s="8" t="s">
        <v>2416</v>
      </c>
      <c r="C1701" s="9" t="s">
        <v>39</v>
      </c>
      <c r="D1701" s="185" t="s">
        <v>4004</v>
      </c>
      <c r="E1701" s="188" t="s">
        <v>4005</v>
      </c>
      <c r="F1701" s="9" t="s">
        <v>83</v>
      </c>
      <c r="G1701" s="9" t="s">
        <v>147</v>
      </c>
      <c r="H1701" s="10">
        <v>0</v>
      </c>
      <c r="I1701" s="11">
        <v>5</v>
      </c>
      <c r="J1701" s="24">
        <v>0</v>
      </c>
      <c r="K1701" s="12"/>
      <c r="L1701" s="14">
        <v>0</v>
      </c>
      <c r="M1701" s="14"/>
      <c r="N1701" s="21">
        <v>0</v>
      </c>
      <c r="O1701" s="14"/>
      <c r="P1701" s="21">
        <v>0</v>
      </c>
      <c r="Q1701" s="14"/>
      <c r="R1701" s="21">
        <v>0</v>
      </c>
      <c r="S1701" s="14"/>
      <c r="T1701" s="21">
        <v>0</v>
      </c>
      <c r="U1701" s="14"/>
      <c r="V1701" s="22">
        <v>0</v>
      </c>
      <c r="W1701" s="14"/>
      <c r="X1701" s="5" t="str">
        <f t="shared" si="26"/>
        <v>No</v>
      </c>
      <c r="Y1701" s="14"/>
      <c r="Z1701" s="5"/>
      <c r="AA1701" s="14"/>
      <c r="AB1701" s="5"/>
      <c r="AC1701" s="28"/>
      <c r="AD1701" s="5"/>
      <c r="AE1701" s="14"/>
      <c r="AF1701" s="5"/>
      <c r="AG1701" s="7"/>
    </row>
    <row r="1702" spans="1:33" s="54" customFormat="1">
      <c r="A1702" s="8" t="s">
        <v>1165</v>
      </c>
      <c r="B1702" s="8" t="s">
        <v>1166</v>
      </c>
      <c r="C1702" s="9" t="s">
        <v>65</v>
      </c>
      <c r="D1702" s="185" t="s">
        <v>1167</v>
      </c>
      <c r="E1702" s="188">
        <v>85</v>
      </c>
      <c r="F1702" s="9" t="s">
        <v>36</v>
      </c>
      <c r="G1702" s="9" t="s">
        <v>5756</v>
      </c>
      <c r="H1702" s="10">
        <v>0</v>
      </c>
      <c r="I1702" s="11">
        <v>5</v>
      </c>
      <c r="J1702" s="24">
        <v>0</v>
      </c>
      <c r="K1702" s="12"/>
      <c r="L1702" s="14">
        <v>0</v>
      </c>
      <c r="M1702" s="14"/>
      <c r="N1702" s="21">
        <v>0</v>
      </c>
      <c r="O1702" s="14"/>
      <c r="P1702" s="21">
        <v>6777</v>
      </c>
      <c r="Q1702" s="14"/>
      <c r="R1702" s="21">
        <v>0</v>
      </c>
      <c r="S1702" s="14"/>
      <c r="T1702" s="21">
        <v>60991</v>
      </c>
      <c r="U1702" s="14"/>
      <c r="V1702" s="22">
        <v>67768</v>
      </c>
      <c r="W1702" s="14"/>
      <c r="X1702" s="5" t="str">
        <f t="shared" si="26"/>
        <v>No</v>
      </c>
      <c r="Y1702" s="14"/>
      <c r="Z1702" s="5"/>
      <c r="AA1702" s="14"/>
      <c r="AB1702" s="5"/>
      <c r="AC1702" s="28"/>
      <c r="AD1702" s="5"/>
      <c r="AE1702" s="14"/>
      <c r="AF1702" s="5"/>
      <c r="AG1702" s="7"/>
    </row>
    <row r="1703" spans="1:33" s="54" customFormat="1">
      <c r="A1703" s="8" t="s">
        <v>4567</v>
      </c>
      <c r="B1703" s="8" t="s">
        <v>2370</v>
      </c>
      <c r="C1703" s="9" t="s">
        <v>454</v>
      </c>
      <c r="D1703" s="185" t="s">
        <v>4568</v>
      </c>
      <c r="E1703" s="188" t="s">
        <v>4569</v>
      </c>
      <c r="F1703" s="9" t="s">
        <v>157</v>
      </c>
      <c r="G1703" s="9" t="s">
        <v>147</v>
      </c>
      <c r="H1703" s="10">
        <v>0</v>
      </c>
      <c r="I1703" s="11">
        <v>5</v>
      </c>
      <c r="J1703" s="24">
        <v>0</v>
      </c>
      <c r="K1703" s="12"/>
      <c r="L1703" s="14">
        <v>0</v>
      </c>
      <c r="M1703" s="14"/>
      <c r="N1703" s="21">
        <v>0</v>
      </c>
      <c r="O1703" s="14"/>
      <c r="P1703" s="21">
        <v>2765</v>
      </c>
      <c r="Q1703" s="14"/>
      <c r="R1703" s="21">
        <v>0</v>
      </c>
      <c r="S1703" s="14"/>
      <c r="T1703" s="21">
        <v>24885</v>
      </c>
      <c r="U1703" s="14"/>
      <c r="V1703" s="22">
        <v>27650</v>
      </c>
      <c r="W1703" s="14"/>
      <c r="X1703" s="5" t="str">
        <f t="shared" si="26"/>
        <v>No</v>
      </c>
      <c r="Y1703" s="14"/>
      <c r="Z1703" s="5"/>
      <c r="AA1703" s="14"/>
      <c r="AB1703" s="5"/>
      <c r="AC1703" s="28"/>
      <c r="AD1703" s="5"/>
      <c r="AE1703" s="14"/>
      <c r="AF1703" s="5"/>
      <c r="AG1703" s="7"/>
    </row>
    <row r="1704" spans="1:33" s="54" customFormat="1">
      <c r="A1704" s="8" t="s">
        <v>638</v>
      </c>
      <c r="B1704" s="8" t="s">
        <v>639</v>
      </c>
      <c r="C1704" s="9" t="s">
        <v>124</v>
      </c>
      <c r="D1704" s="185">
        <v>6058</v>
      </c>
      <c r="E1704" s="188">
        <v>60058</v>
      </c>
      <c r="F1704" s="9" t="s">
        <v>83</v>
      </c>
      <c r="G1704" s="9" t="s">
        <v>5756</v>
      </c>
      <c r="H1704" s="10">
        <v>899703</v>
      </c>
      <c r="I1704" s="11">
        <v>5</v>
      </c>
      <c r="J1704" s="24">
        <v>0</v>
      </c>
      <c r="K1704" s="12"/>
      <c r="L1704" s="14">
        <v>0</v>
      </c>
      <c r="M1704" s="14"/>
      <c r="N1704" s="21">
        <v>0</v>
      </c>
      <c r="O1704" s="14"/>
      <c r="P1704" s="21">
        <v>0</v>
      </c>
      <c r="Q1704" s="14"/>
      <c r="R1704" s="21">
        <v>0</v>
      </c>
      <c r="S1704" s="14"/>
      <c r="T1704" s="21">
        <v>42678</v>
      </c>
      <c r="U1704" s="14"/>
      <c r="V1704" s="22">
        <v>42678</v>
      </c>
      <c r="W1704" s="14"/>
      <c r="X1704" s="5" t="str">
        <f t="shared" si="26"/>
        <v>No</v>
      </c>
      <c r="Y1704" s="14"/>
      <c r="Z1704" s="5"/>
      <c r="AA1704" s="14"/>
      <c r="AB1704" s="5"/>
      <c r="AC1704" s="28"/>
      <c r="AD1704" s="5"/>
      <c r="AE1704" s="14"/>
      <c r="AF1704" s="5"/>
      <c r="AG1704" s="7"/>
    </row>
    <row r="1705" spans="1:33" s="54" customFormat="1">
      <c r="A1705" s="8" t="s">
        <v>6648</v>
      </c>
      <c r="B1705" s="8" t="s">
        <v>6649</v>
      </c>
      <c r="C1705" s="9" t="s">
        <v>210</v>
      </c>
      <c r="D1705" s="185"/>
      <c r="E1705" s="188" t="s">
        <v>6650</v>
      </c>
      <c r="F1705" s="9" t="s">
        <v>157</v>
      </c>
      <c r="G1705" s="9" t="s">
        <v>147</v>
      </c>
      <c r="H1705" s="10">
        <v>0</v>
      </c>
      <c r="I1705" s="11">
        <v>5</v>
      </c>
      <c r="J1705" s="24">
        <v>0</v>
      </c>
      <c r="K1705" s="12"/>
      <c r="L1705" s="14">
        <v>0</v>
      </c>
      <c r="M1705" s="14"/>
      <c r="N1705" s="21">
        <v>0</v>
      </c>
      <c r="O1705" s="14"/>
      <c r="P1705" s="21">
        <v>25289</v>
      </c>
      <c r="Q1705" s="14"/>
      <c r="R1705" s="21">
        <v>0</v>
      </c>
      <c r="S1705" s="14"/>
      <c r="T1705" s="21">
        <v>101150</v>
      </c>
      <c r="U1705" s="14"/>
      <c r="V1705" s="22">
        <v>126439</v>
      </c>
      <c r="W1705" s="14"/>
      <c r="X1705" s="5" t="str">
        <f t="shared" si="26"/>
        <v>No</v>
      </c>
      <c r="Y1705" s="14"/>
      <c r="Z1705" s="5"/>
      <c r="AA1705" s="14"/>
      <c r="AB1705" s="5"/>
      <c r="AC1705" s="28"/>
      <c r="AD1705" s="5"/>
      <c r="AE1705" s="14"/>
      <c r="AF1705" s="5"/>
      <c r="AG1705" s="7"/>
    </row>
    <row r="1706" spans="1:33" s="54" customFormat="1">
      <c r="A1706" s="8" t="s">
        <v>4006</v>
      </c>
      <c r="B1706" s="8" t="s">
        <v>4007</v>
      </c>
      <c r="C1706" s="9" t="s">
        <v>39</v>
      </c>
      <c r="D1706" s="185"/>
      <c r="E1706" s="188" t="s">
        <v>4008</v>
      </c>
      <c r="F1706" s="9" t="s">
        <v>157</v>
      </c>
      <c r="G1706" s="9" t="s">
        <v>147</v>
      </c>
      <c r="H1706" s="10">
        <v>0</v>
      </c>
      <c r="I1706" s="11">
        <v>5</v>
      </c>
      <c r="J1706" s="24">
        <v>0</v>
      </c>
      <c r="K1706" s="12"/>
      <c r="L1706" s="14">
        <v>0</v>
      </c>
      <c r="M1706" s="14"/>
      <c r="N1706" s="21">
        <v>0</v>
      </c>
      <c r="O1706" s="14"/>
      <c r="P1706" s="21">
        <v>0</v>
      </c>
      <c r="Q1706" s="14"/>
      <c r="R1706" s="21">
        <v>0</v>
      </c>
      <c r="S1706" s="14"/>
      <c r="T1706" s="21">
        <v>0</v>
      </c>
      <c r="U1706" s="14"/>
      <c r="V1706" s="22">
        <v>0</v>
      </c>
      <c r="W1706" s="14"/>
      <c r="X1706" s="5" t="str">
        <f t="shared" si="26"/>
        <v>No</v>
      </c>
      <c r="Y1706" s="14"/>
      <c r="Z1706" s="5"/>
      <c r="AA1706" s="14"/>
      <c r="AB1706" s="5"/>
      <c r="AC1706" s="28"/>
      <c r="AD1706" s="5"/>
      <c r="AE1706" s="14"/>
      <c r="AF1706" s="5"/>
      <c r="AG1706" s="7"/>
    </row>
    <row r="1707" spans="1:33" s="54" customFormat="1">
      <c r="A1707" s="8" t="s">
        <v>1211</v>
      </c>
      <c r="B1707" s="8" t="s">
        <v>1212</v>
      </c>
      <c r="C1707" s="9" t="s">
        <v>87</v>
      </c>
      <c r="D1707" s="185" t="s">
        <v>1213</v>
      </c>
      <c r="E1707" s="188">
        <v>111</v>
      </c>
      <c r="F1707" s="9" t="s">
        <v>36</v>
      </c>
      <c r="G1707" s="9" t="s">
        <v>5756</v>
      </c>
      <c r="H1707" s="10">
        <v>0</v>
      </c>
      <c r="I1707" s="11">
        <v>5</v>
      </c>
      <c r="J1707" s="24">
        <v>0</v>
      </c>
      <c r="K1707" s="12"/>
      <c r="L1707" s="14">
        <v>0</v>
      </c>
      <c r="M1707" s="14"/>
      <c r="N1707" s="21">
        <v>0</v>
      </c>
      <c r="O1707" s="14"/>
      <c r="P1707" s="21">
        <v>0</v>
      </c>
      <c r="Q1707" s="14"/>
      <c r="R1707" s="21">
        <v>0</v>
      </c>
      <c r="S1707" s="14"/>
      <c r="T1707" s="21">
        <v>275735</v>
      </c>
      <c r="U1707" s="14"/>
      <c r="V1707" s="22">
        <v>275735</v>
      </c>
      <c r="W1707" s="14"/>
      <c r="X1707" s="5" t="str">
        <f t="shared" si="26"/>
        <v>No</v>
      </c>
      <c r="Y1707" s="14"/>
      <c r="Z1707" s="5"/>
      <c r="AA1707" s="14"/>
      <c r="AB1707" s="5"/>
      <c r="AC1707" s="28"/>
      <c r="AD1707" s="5"/>
      <c r="AE1707" s="14"/>
      <c r="AF1707" s="5"/>
      <c r="AG1707" s="7"/>
    </row>
    <row r="1708" spans="1:33" s="54" customFormat="1">
      <c r="A1708" s="8" t="s">
        <v>2024</v>
      </c>
      <c r="B1708" s="8" t="s">
        <v>2025</v>
      </c>
      <c r="C1708" s="9" t="s">
        <v>69</v>
      </c>
      <c r="D1708" s="185" t="s">
        <v>2026</v>
      </c>
      <c r="E1708" s="188" t="s">
        <v>2027</v>
      </c>
      <c r="F1708" s="9" t="s">
        <v>157</v>
      </c>
      <c r="G1708" s="9" t="s">
        <v>147</v>
      </c>
      <c r="H1708" s="10">
        <v>0</v>
      </c>
      <c r="I1708" s="11">
        <v>5</v>
      </c>
      <c r="J1708" s="24">
        <v>0</v>
      </c>
      <c r="K1708" s="12"/>
      <c r="L1708" s="14">
        <v>0</v>
      </c>
      <c r="M1708" s="14"/>
      <c r="N1708" s="21">
        <v>0</v>
      </c>
      <c r="O1708" s="14"/>
      <c r="P1708" s="21">
        <v>0</v>
      </c>
      <c r="Q1708" s="14"/>
      <c r="R1708" s="21">
        <v>7923</v>
      </c>
      <c r="S1708" s="14"/>
      <c r="T1708" s="21">
        <v>31692</v>
      </c>
      <c r="U1708" s="14"/>
      <c r="V1708" s="22">
        <v>39615</v>
      </c>
      <c r="W1708" s="14"/>
      <c r="X1708" s="5" t="str">
        <f t="shared" si="26"/>
        <v>No</v>
      </c>
      <c r="Y1708" s="14"/>
      <c r="Z1708" s="5"/>
      <c r="AA1708" s="14"/>
      <c r="AB1708" s="5"/>
      <c r="AC1708" s="28"/>
      <c r="AD1708" s="5"/>
      <c r="AE1708" s="14"/>
      <c r="AF1708" s="5"/>
      <c r="AG1708" s="7"/>
    </row>
    <row r="1709" spans="1:33" s="54" customFormat="1">
      <c r="A1709" s="8" t="s">
        <v>720</v>
      </c>
      <c r="B1709" s="8" t="s">
        <v>721</v>
      </c>
      <c r="C1709" s="9" t="s">
        <v>132</v>
      </c>
      <c r="D1709" s="185">
        <v>5162</v>
      </c>
      <c r="E1709" s="188">
        <v>50162</v>
      </c>
      <c r="F1709" s="9" t="s">
        <v>83</v>
      </c>
      <c r="G1709" s="9" t="s">
        <v>5756</v>
      </c>
      <c r="H1709" s="10">
        <v>66025</v>
      </c>
      <c r="I1709" s="11">
        <v>5</v>
      </c>
      <c r="J1709" s="24">
        <v>0</v>
      </c>
      <c r="K1709" s="12"/>
      <c r="L1709" s="14">
        <v>0</v>
      </c>
      <c r="M1709" s="14"/>
      <c r="N1709" s="21">
        <v>0</v>
      </c>
      <c r="O1709" s="14"/>
      <c r="P1709" s="21">
        <v>34374</v>
      </c>
      <c r="Q1709" s="14"/>
      <c r="R1709" s="21">
        <v>0</v>
      </c>
      <c r="S1709" s="14"/>
      <c r="T1709" s="21">
        <v>137496</v>
      </c>
      <c r="U1709" s="14"/>
      <c r="V1709" s="22">
        <v>171870</v>
      </c>
      <c r="W1709" s="14"/>
      <c r="X1709" s="5" t="str">
        <f t="shared" si="26"/>
        <v>No</v>
      </c>
      <c r="Y1709" s="14"/>
      <c r="Z1709" s="5"/>
      <c r="AA1709" s="14"/>
      <c r="AB1709" s="5"/>
      <c r="AC1709" s="28"/>
      <c r="AD1709" s="5"/>
      <c r="AE1709" s="14"/>
      <c r="AF1709" s="5"/>
      <c r="AG1709" s="7"/>
    </row>
    <row r="1710" spans="1:33" s="54" customFormat="1">
      <c r="A1710" s="8" t="s">
        <v>2081</v>
      </c>
      <c r="B1710" s="8" t="s">
        <v>2082</v>
      </c>
      <c r="C1710" s="9" t="s">
        <v>275</v>
      </c>
      <c r="D1710" s="185" t="s">
        <v>2083</v>
      </c>
      <c r="E1710" s="188" t="s">
        <v>2084</v>
      </c>
      <c r="F1710" s="9" t="s">
        <v>83</v>
      </c>
      <c r="G1710" s="9" t="s">
        <v>147</v>
      </c>
      <c r="H1710" s="10">
        <v>0</v>
      </c>
      <c r="I1710" s="11">
        <v>5</v>
      </c>
      <c r="J1710" s="24">
        <v>0</v>
      </c>
      <c r="K1710" s="12"/>
      <c r="L1710" s="14">
        <v>0</v>
      </c>
      <c r="M1710" s="14"/>
      <c r="N1710" s="21">
        <v>0</v>
      </c>
      <c r="O1710" s="14"/>
      <c r="P1710" s="21">
        <v>7247</v>
      </c>
      <c r="Q1710" s="14"/>
      <c r="R1710" s="21">
        <v>7247</v>
      </c>
      <c r="S1710" s="14"/>
      <c r="T1710" s="21">
        <v>57968</v>
      </c>
      <c r="U1710" s="14"/>
      <c r="V1710" s="22">
        <v>72462</v>
      </c>
      <c r="W1710" s="14"/>
      <c r="X1710" s="5" t="str">
        <f t="shared" si="26"/>
        <v>No</v>
      </c>
      <c r="Y1710" s="14"/>
      <c r="Z1710" s="5"/>
      <c r="AA1710" s="14"/>
      <c r="AB1710" s="5"/>
      <c r="AC1710" s="28"/>
      <c r="AD1710" s="5"/>
      <c r="AE1710" s="14"/>
      <c r="AF1710" s="5"/>
      <c r="AG1710" s="7"/>
    </row>
    <row r="1711" spans="1:33" s="54" customFormat="1">
      <c r="A1711" s="8" t="s">
        <v>5467</v>
      </c>
      <c r="B1711" s="8" t="s">
        <v>1953</v>
      </c>
      <c r="C1711" s="9" t="s">
        <v>132</v>
      </c>
      <c r="D1711" s="185" t="s">
        <v>5468</v>
      </c>
      <c r="E1711" s="188" t="s">
        <v>5469</v>
      </c>
      <c r="F1711" s="9" t="s">
        <v>125</v>
      </c>
      <c r="G1711" s="9" t="s">
        <v>147</v>
      </c>
      <c r="H1711" s="10">
        <v>0</v>
      </c>
      <c r="I1711" s="11">
        <v>5</v>
      </c>
      <c r="J1711" s="24">
        <v>0</v>
      </c>
      <c r="K1711" s="12"/>
      <c r="L1711" s="14">
        <v>0</v>
      </c>
      <c r="M1711" s="14"/>
      <c r="N1711" s="21">
        <v>0</v>
      </c>
      <c r="O1711" s="14"/>
      <c r="P1711" s="21">
        <v>0</v>
      </c>
      <c r="Q1711" s="14"/>
      <c r="R1711" s="21">
        <v>0</v>
      </c>
      <c r="S1711" s="14"/>
      <c r="T1711" s="21">
        <v>0</v>
      </c>
      <c r="U1711" s="14"/>
      <c r="V1711" s="22">
        <v>0</v>
      </c>
      <c r="W1711" s="14"/>
      <c r="X1711" s="5" t="str">
        <f t="shared" si="26"/>
        <v>No</v>
      </c>
      <c r="Y1711" s="14"/>
      <c r="Z1711" s="5"/>
      <c r="AA1711" s="14"/>
      <c r="AB1711" s="5"/>
      <c r="AC1711" s="28"/>
      <c r="AD1711" s="5"/>
      <c r="AE1711" s="14"/>
      <c r="AF1711" s="5"/>
      <c r="AG1711" s="7"/>
    </row>
    <row r="1712" spans="1:33" s="54" customFormat="1">
      <c r="A1712" s="8" t="s">
        <v>5081</v>
      </c>
      <c r="B1712" s="8" t="s">
        <v>4106</v>
      </c>
      <c r="C1712" s="9" t="s">
        <v>91</v>
      </c>
      <c r="D1712" s="185" t="s">
        <v>5082</v>
      </c>
      <c r="E1712" s="188" t="s">
        <v>5083</v>
      </c>
      <c r="F1712" s="9" t="s">
        <v>83</v>
      </c>
      <c r="G1712" s="9" t="s">
        <v>147</v>
      </c>
      <c r="H1712" s="10">
        <v>0</v>
      </c>
      <c r="I1712" s="11">
        <v>5</v>
      </c>
      <c r="J1712" s="24">
        <v>0</v>
      </c>
      <c r="K1712" s="12"/>
      <c r="L1712" s="14">
        <v>0</v>
      </c>
      <c r="M1712" s="14"/>
      <c r="N1712" s="21">
        <v>0</v>
      </c>
      <c r="O1712" s="14"/>
      <c r="P1712" s="21">
        <v>0</v>
      </c>
      <c r="Q1712" s="14"/>
      <c r="R1712" s="21">
        <v>404995</v>
      </c>
      <c r="S1712" s="14"/>
      <c r="T1712" s="21">
        <v>0</v>
      </c>
      <c r="U1712" s="14"/>
      <c r="V1712" s="22">
        <v>404995</v>
      </c>
      <c r="W1712" s="14"/>
      <c r="X1712" s="5" t="str">
        <f t="shared" si="26"/>
        <v>No</v>
      </c>
      <c r="Y1712" s="14"/>
      <c r="Z1712" s="5"/>
      <c r="AA1712" s="14"/>
      <c r="AB1712" s="5"/>
      <c r="AC1712" s="28"/>
      <c r="AD1712" s="5"/>
      <c r="AE1712" s="14"/>
      <c r="AF1712" s="5"/>
      <c r="AG1712" s="7"/>
    </row>
    <row r="1713" spans="1:33" s="54" customFormat="1">
      <c r="A1713" s="8" t="s">
        <v>5438</v>
      </c>
      <c r="B1713" s="8" t="s">
        <v>5439</v>
      </c>
      <c r="C1713" s="9" t="s">
        <v>58</v>
      </c>
      <c r="D1713" s="185" t="s">
        <v>5440</v>
      </c>
      <c r="E1713" s="188" t="s">
        <v>5441</v>
      </c>
      <c r="F1713" s="9" t="s">
        <v>83</v>
      </c>
      <c r="G1713" s="9" t="s">
        <v>147</v>
      </c>
      <c r="H1713" s="10">
        <v>0</v>
      </c>
      <c r="I1713" s="11">
        <v>5</v>
      </c>
      <c r="J1713" s="24">
        <v>0</v>
      </c>
      <c r="K1713" s="12"/>
      <c r="L1713" s="14">
        <v>0</v>
      </c>
      <c r="M1713" s="14"/>
      <c r="N1713" s="21">
        <v>0</v>
      </c>
      <c r="O1713" s="14"/>
      <c r="P1713" s="21">
        <v>0</v>
      </c>
      <c r="Q1713" s="14"/>
      <c r="R1713" s="21">
        <v>0</v>
      </c>
      <c r="S1713" s="14"/>
      <c r="T1713" s="21">
        <v>0</v>
      </c>
      <c r="U1713" s="14"/>
      <c r="V1713" s="22">
        <v>0</v>
      </c>
      <c r="W1713" s="14"/>
      <c r="X1713" s="5" t="str">
        <f t="shared" si="26"/>
        <v>No</v>
      </c>
      <c r="Y1713" s="14"/>
      <c r="Z1713" s="5"/>
      <c r="AA1713" s="14"/>
      <c r="AB1713" s="5"/>
      <c r="AC1713" s="28"/>
      <c r="AD1713" s="5"/>
      <c r="AE1713" s="14"/>
      <c r="AF1713" s="5"/>
      <c r="AG1713" s="7"/>
    </row>
    <row r="1714" spans="1:33" s="54" customFormat="1">
      <c r="A1714" s="8" t="s">
        <v>4748</v>
      </c>
      <c r="B1714" s="8" t="s">
        <v>412</v>
      </c>
      <c r="C1714" s="9" t="s">
        <v>178</v>
      </c>
      <c r="D1714" s="185">
        <v>5213</v>
      </c>
      <c r="E1714" s="188">
        <v>50213</v>
      </c>
      <c r="F1714" s="9" t="s">
        <v>157</v>
      </c>
      <c r="G1714" s="9" t="s">
        <v>84</v>
      </c>
      <c r="H1714" s="10">
        <v>3734090</v>
      </c>
      <c r="I1714" s="11">
        <v>5</v>
      </c>
      <c r="J1714" s="24">
        <v>0</v>
      </c>
      <c r="K1714" s="12"/>
      <c r="L1714" s="14">
        <v>36986440</v>
      </c>
      <c r="M1714" s="14"/>
      <c r="N1714" s="21">
        <v>0</v>
      </c>
      <c r="O1714" s="14"/>
      <c r="P1714" s="21">
        <v>29670</v>
      </c>
      <c r="Q1714" s="14"/>
      <c r="R1714" s="21">
        <v>0</v>
      </c>
      <c r="S1714" s="14"/>
      <c r="T1714" s="21">
        <v>4568261</v>
      </c>
      <c r="U1714" s="14"/>
      <c r="V1714" s="22">
        <v>41584371</v>
      </c>
      <c r="W1714" s="14"/>
      <c r="X1714" s="5" t="str">
        <f t="shared" si="26"/>
        <v>No</v>
      </c>
      <c r="Y1714" s="14"/>
      <c r="Z1714" s="5"/>
      <c r="AA1714" s="14"/>
      <c r="AB1714" s="5"/>
      <c r="AC1714" s="28"/>
      <c r="AD1714" s="5"/>
      <c r="AE1714" s="14"/>
      <c r="AF1714" s="5"/>
      <c r="AG1714" s="7"/>
    </row>
    <row r="1715" spans="1:33" s="54" customFormat="1">
      <c r="A1715" s="8" t="s">
        <v>5300</v>
      </c>
      <c r="B1715" s="8" t="s">
        <v>5301</v>
      </c>
      <c r="C1715" s="9" t="s">
        <v>58</v>
      </c>
      <c r="D1715" s="185" t="s">
        <v>5302</v>
      </c>
      <c r="E1715" s="188" t="s">
        <v>5303</v>
      </c>
      <c r="F1715" s="9" t="s">
        <v>83</v>
      </c>
      <c r="G1715" s="9" t="s">
        <v>147</v>
      </c>
      <c r="H1715" s="10">
        <v>0</v>
      </c>
      <c r="I1715" s="11">
        <v>5</v>
      </c>
      <c r="J1715" s="24">
        <v>0</v>
      </c>
      <c r="K1715" s="12"/>
      <c r="L1715" s="14">
        <v>0</v>
      </c>
      <c r="M1715" s="14"/>
      <c r="N1715" s="21">
        <v>0</v>
      </c>
      <c r="O1715" s="14"/>
      <c r="P1715" s="21">
        <v>6268</v>
      </c>
      <c r="Q1715" s="14"/>
      <c r="R1715" s="21">
        <v>0</v>
      </c>
      <c r="S1715" s="14"/>
      <c r="T1715" s="21">
        <v>25070</v>
      </c>
      <c r="U1715" s="14"/>
      <c r="V1715" s="22">
        <v>31338</v>
      </c>
      <c r="W1715" s="14"/>
      <c r="X1715" s="5" t="str">
        <f t="shared" si="26"/>
        <v>No</v>
      </c>
      <c r="Y1715" s="14"/>
      <c r="Z1715" s="5"/>
      <c r="AA1715" s="14"/>
      <c r="AB1715" s="5"/>
      <c r="AC1715" s="28"/>
      <c r="AD1715" s="5"/>
      <c r="AE1715" s="14"/>
      <c r="AF1715" s="5"/>
      <c r="AG1715" s="7"/>
    </row>
    <row r="1716" spans="1:33" s="54" customFormat="1">
      <c r="A1716" s="8" t="s">
        <v>1809</v>
      </c>
      <c r="B1716" s="8" t="s">
        <v>253</v>
      </c>
      <c r="C1716" s="9" t="s">
        <v>254</v>
      </c>
      <c r="D1716" s="185">
        <v>8107</v>
      </c>
      <c r="E1716" s="188">
        <v>80107</v>
      </c>
      <c r="F1716" s="9" t="s">
        <v>214</v>
      </c>
      <c r="G1716" s="9" t="s">
        <v>84</v>
      </c>
      <c r="H1716" s="10">
        <v>82157</v>
      </c>
      <c r="I1716" s="11">
        <v>5</v>
      </c>
      <c r="J1716" s="24">
        <v>2135269</v>
      </c>
      <c r="K1716" s="12"/>
      <c r="L1716" s="14">
        <v>0</v>
      </c>
      <c r="M1716" s="14"/>
      <c r="N1716" s="21">
        <v>0</v>
      </c>
      <c r="O1716" s="14"/>
      <c r="P1716" s="21">
        <v>0</v>
      </c>
      <c r="Q1716" s="14"/>
      <c r="R1716" s="21">
        <v>0</v>
      </c>
      <c r="S1716" s="14"/>
      <c r="T1716" s="21">
        <v>0</v>
      </c>
      <c r="U1716" s="14"/>
      <c r="V1716" s="22">
        <v>2135269</v>
      </c>
      <c r="W1716" s="14"/>
      <c r="X1716" s="5" t="str">
        <f t="shared" si="26"/>
        <v>No</v>
      </c>
      <c r="Y1716" s="14"/>
      <c r="Z1716" s="5"/>
      <c r="AA1716" s="14"/>
      <c r="AB1716" s="5"/>
      <c r="AC1716" s="28"/>
      <c r="AD1716" s="5"/>
      <c r="AE1716" s="14"/>
      <c r="AF1716" s="5"/>
      <c r="AG1716" s="7"/>
    </row>
    <row r="1717" spans="1:33" s="54" customFormat="1">
      <c r="A1717" s="8" t="s">
        <v>3683</v>
      </c>
      <c r="B1717" s="8" t="s">
        <v>2766</v>
      </c>
      <c r="C1717" s="9" t="s">
        <v>39</v>
      </c>
      <c r="D1717" s="185">
        <v>9140</v>
      </c>
      <c r="E1717" s="188">
        <v>90140</v>
      </c>
      <c r="F1717" s="9" t="s">
        <v>83</v>
      </c>
      <c r="G1717" s="9" t="s">
        <v>84</v>
      </c>
      <c r="H1717" s="10">
        <v>3629114</v>
      </c>
      <c r="I1717" s="11">
        <v>5</v>
      </c>
      <c r="J1717" s="24">
        <v>0</v>
      </c>
      <c r="K1717" s="12"/>
      <c r="L1717" s="14">
        <v>0</v>
      </c>
      <c r="M1717" s="14"/>
      <c r="N1717" s="21">
        <v>0</v>
      </c>
      <c r="O1717" s="14"/>
      <c r="P1717" s="21">
        <v>0</v>
      </c>
      <c r="Q1717" s="14"/>
      <c r="R1717" s="21">
        <v>0</v>
      </c>
      <c r="S1717" s="14"/>
      <c r="T1717" s="21">
        <v>0</v>
      </c>
      <c r="U1717" s="14"/>
      <c r="V1717" s="22">
        <v>0</v>
      </c>
      <c r="W1717" s="14"/>
      <c r="X1717" s="5" t="str">
        <f t="shared" si="26"/>
        <v>No</v>
      </c>
      <c r="Y1717" s="14"/>
      <c r="Z1717" s="5"/>
      <c r="AA1717" s="14"/>
      <c r="AB1717" s="5"/>
      <c r="AC1717" s="28"/>
      <c r="AD1717" s="5"/>
      <c r="AE1717" s="14"/>
      <c r="AF1717" s="5"/>
      <c r="AG1717" s="7"/>
    </row>
    <row r="1718" spans="1:33" s="54" customFormat="1">
      <c r="A1718" s="8" t="s">
        <v>2057</v>
      </c>
      <c r="B1718" s="8" t="s">
        <v>2058</v>
      </c>
      <c r="C1718" s="9" t="s">
        <v>69</v>
      </c>
      <c r="D1718" s="185" t="s">
        <v>2059</v>
      </c>
      <c r="E1718" s="188" t="s">
        <v>2060</v>
      </c>
      <c r="F1718" s="9" t="s">
        <v>157</v>
      </c>
      <c r="G1718" s="9" t="s">
        <v>147</v>
      </c>
      <c r="H1718" s="10">
        <v>0</v>
      </c>
      <c r="I1718" s="11">
        <v>5</v>
      </c>
      <c r="J1718" s="24">
        <v>0</v>
      </c>
      <c r="K1718" s="12"/>
      <c r="L1718" s="14">
        <v>0</v>
      </c>
      <c r="M1718" s="14"/>
      <c r="N1718" s="21">
        <v>0</v>
      </c>
      <c r="O1718" s="14"/>
      <c r="P1718" s="21">
        <v>0</v>
      </c>
      <c r="Q1718" s="14"/>
      <c r="R1718" s="21">
        <v>11835</v>
      </c>
      <c r="S1718" s="14"/>
      <c r="T1718" s="21">
        <v>28000</v>
      </c>
      <c r="U1718" s="14"/>
      <c r="V1718" s="22">
        <v>39835</v>
      </c>
      <c r="W1718" s="14"/>
      <c r="X1718" s="5" t="str">
        <f t="shared" si="26"/>
        <v>No</v>
      </c>
      <c r="Y1718" s="14"/>
      <c r="Z1718" s="5"/>
      <c r="AA1718" s="14"/>
      <c r="AB1718" s="5"/>
      <c r="AC1718" s="28"/>
      <c r="AD1718" s="5"/>
      <c r="AE1718" s="14"/>
      <c r="AF1718" s="5"/>
      <c r="AG1718" s="7"/>
    </row>
    <row r="1719" spans="1:33" s="54" customFormat="1">
      <c r="A1719" s="8" t="s">
        <v>6639</v>
      </c>
      <c r="B1719" s="8" t="s">
        <v>577</v>
      </c>
      <c r="C1719" s="9" t="s">
        <v>73</v>
      </c>
      <c r="D1719" s="185"/>
      <c r="E1719" s="188" t="s">
        <v>6640</v>
      </c>
      <c r="F1719" s="9" t="s">
        <v>83</v>
      </c>
      <c r="G1719" s="9" t="s">
        <v>147</v>
      </c>
      <c r="H1719" s="10">
        <v>0</v>
      </c>
      <c r="I1719" s="11">
        <v>5</v>
      </c>
      <c r="J1719" s="24">
        <v>0</v>
      </c>
      <c r="K1719" s="12"/>
      <c r="L1719" s="14">
        <v>0</v>
      </c>
      <c r="M1719" s="14"/>
      <c r="N1719" s="21">
        <v>0</v>
      </c>
      <c r="O1719" s="14"/>
      <c r="P1719" s="21">
        <v>0</v>
      </c>
      <c r="Q1719" s="14"/>
      <c r="R1719" s="21">
        <v>440000</v>
      </c>
      <c r="S1719" s="14"/>
      <c r="T1719" s="21">
        <v>0</v>
      </c>
      <c r="U1719" s="14"/>
      <c r="V1719" s="22">
        <v>440000</v>
      </c>
      <c r="W1719" s="14"/>
      <c r="X1719" s="5" t="str">
        <f t="shared" si="26"/>
        <v>No</v>
      </c>
      <c r="Y1719" s="14"/>
      <c r="Z1719" s="5"/>
      <c r="AA1719" s="14"/>
      <c r="AB1719" s="5"/>
      <c r="AC1719" s="28"/>
      <c r="AD1719" s="5"/>
      <c r="AE1719" s="14"/>
      <c r="AF1719" s="5"/>
      <c r="AG1719" s="7"/>
    </row>
    <row r="1720" spans="1:33" s="54" customFormat="1">
      <c r="A1720" s="8" t="s">
        <v>5834</v>
      </c>
      <c r="B1720" s="8" t="s">
        <v>1555</v>
      </c>
      <c r="C1720" s="9" t="s">
        <v>580</v>
      </c>
      <c r="D1720" s="185" t="s">
        <v>3502</v>
      </c>
      <c r="E1720" s="188" t="s">
        <v>3503</v>
      </c>
      <c r="F1720" s="9" t="s">
        <v>157</v>
      </c>
      <c r="G1720" s="9" t="s">
        <v>147</v>
      </c>
      <c r="H1720" s="10">
        <v>0</v>
      </c>
      <c r="I1720" s="11">
        <v>5</v>
      </c>
      <c r="J1720" s="24">
        <v>0</v>
      </c>
      <c r="K1720" s="12"/>
      <c r="L1720" s="14">
        <v>0</v>
      </c>
      <c r="M1720" s="14"/>
      <c r="N1720" s="21">
        <v>0</v>
      </c>
      <c r="O1720" s="14"/>
      <c r="P1720" s="21">
        <v>0</v>
      </c>
      <c r="Q1720" s="14"/>
      <c r="R1720" s="21">
        <v>0</v>
      </c>
      <c r="S1720" s="14"/>
      <c r="T1720" s="21">
        <v>0</v>
      </c>
      <c r="U1720" s="14"/>
      <c r="V1720" s="22">
        <v>0</v>
      </c>
      <c r="W1720" s="14"/>
      <c r="X1720" s="5" t="str">
        <f t="shared" si="26"/>
        <v>No</v>
      </c>
      <c r="Y1720" s="14"/>
      <c r="Z1720" s="5"/>
      <c r="AA1720" s="14"/>
      <c r="AB1720" s="5"/>
      <c r="AC1720" s="28"/>
      <c r="AD1720" s="5"/>
      <c r="AE1720" s="14"/>
      <c r="AF1720" s="5"/>
      <c r="AG1720" s="7"/>
    </row>
    <row r="1721" spans="1:33" s="54" customFormat="1">
      <c r="A1721" s="8" t="s">
        <v>116</v>
      </c>
      <c r="B1721" s="8" t="s">
        <v>117</v>
      </c>
      <c r="C1721" s="9" t="s">
        <v>42</v>
      </c>
      <c r="D1721" s="185">
        <v>2214</v>
      </c>
      <c r="E1721" s="188">
        <v>20214</v>
      </c>
      <c r="F1721" s="9" t="s">
        <v>83</v>
      </c>
      <c r="G1721" s="9" t="s">
        <v>5756</v>
      </c>
      <c r="H1721" s="10">
        <v>423566</v>
      </c>
      <c r="I1721" s="11">
        <v>5</v>
      </c>
      <c r="J1721" s="24">
        <v>0</v>
      </c>
      <c r="K1721" s="12"/>
      <c r="L1721" s="14">
        <v>0</v>
      </c>
      <c r="M1721" s="14"/>
      <c r="N1721" s="21">
        <v>0</v>
      </c>
      <c r="O1721" s="14"/>
      <c r="P1721" s="21">
        <v>0</v>
      </c>
      <c r="Q1721" s="14"/>
      <c r="R1721" s="21">
        <v>0</v>
      </c>
      <c r="S1721" s="14"/>
      <c r="T1721" s="21">
        <v>0</v>
      </c>
      <c r="U1721" s="14"/>
      <c r="V1721" s="22">
        <v>0</v>
      </c>
      <c r="W1721" s="14"/>
      <c r="X1721" s="5" t="str">
        <f t="shared" si="26"/>
        <v>No</v>
      </c>
      <c r="Y1721" s="14"/>
      <c r="Z1721" s="5"/>
      <c r="AA1721" s="14"/>
      <c r="AB1721" s="5"/>
      <c r="AC1721" s="28"/>
      <c r="AD1721" s="5"/>
      <c r="AE1721" s="14"/>
      <c r="AF1721" s="5"/>
      <c r="AG1721" s="7"/>
    </row>
    <row r="1722" spans="1:33" s="54" customFormat="1">
      <c r="A1722" s="8" t="s">
        <v>870</v>
      </c>
      <c r="B1722" s="8" t="s">
        <v>6474</v>
      </c>
      <c r="C1722" s="9" t="s">
        <v>129</v>
      </c>
      <c r="D1722" s="185" t="s">
        <v>871</v>
      </c>
      <c r="E1722" s="188" t="s">
        <v>872</v>
      </c>
      <c r="F1722" s="9" t="s">
        <v>83</v>
      </c>
      <c r="G1722" s="9" t="s">
        <v>147</v>
      </c>
      <c r="H1722" s="10">
        <v>0</v>
      </c>
      <c r="I1722" s="11">
        <v>5</v>
      </c>
      <c r="J1722" s="24">
        <v>0</v>
      </c>
      <c r="K1722" s="12"/>
      <c r="L1722" s="14">
        <v>0</v>
      </c>
      <c r="M1722" s="14"/>
      <c r="N1722" s="21">
        <v>0</v>
      </c>
      <c r="O1722" s="14"/>
      <c r="P1722" s="21">
        <v>13501</v>
      </c>
      <c r="Q1722" s="14"/>
      <c r="R1722" s="21">
        <v>13501</v>
      </c>
      <c r="S1722" s="14"/>
      <c r="T1722" s="21">
        <v>108007</v>
      </c>
      <c r="U1722" s="14"/>
      <c r="V1722" s="22">
        <v>135009</v>
      </c>
      <c r="W1722" s="14"/>
      <c r="X1722" s="5" t="str">
        <f t="shared" si="26"/>
        <v>No</v>
      </c>
      <c r="Y1722" s="14"/>
      <c r="Z1722" s="5"/>
      <c r="AA1722" s="14"/>
      <c r="AB1722" s="5"/>
      <c r="AC1722" s="28"/>
      <c r="AD1722" s="5"/>
      <c r="AE1722" s="14"/>
      <c r="AF1722" s="5"/>
      <c r="AG1722" s="7"/>
    </row>
    <row r="1723" spans="1:33" s="54" customFormat="1">
      <c r="A1723" s="8" t="s">
        <v>6643</v>
      </c>
      <c r="B1723" s="8" t="s">
        <v>3833</v>
      </c>
      <c r="C1723" s="9" t="s">
        <v>278</v>
      </c>
      <c r="D1723" s="185"/>
      <c r="E1723" s="188" t="s">
        <v>6644</v>
      </c>
      <c r="F1723" s="9" t="s">
        <v>157</v>
      </c>
      <c r="G1723" s="9" t="s">
        <v>147</v>
      </c>
      <c r="H1723" s="10">
        <v>0</v>
      </c>
      <c r="I1723" s="11">
        <v>5</v>
      </c>
      <c r="J1723" s="24">
        <v>0</v>
      </c>
      <c r="K1723" s="12"/>
      <c r="L1723" s="14">
        <v>0</v>
      </c>
      <c r="M1723" s="14"/>
      <c r="N1723" s="21">
        <v>0</v>
      </c>
      <c r="O1723" s="14"/>
      <c r="P1723" s="21">
        <v>7344</v>
      </c>
      <c r="Q1723" s="14"/>
      <c r="R1723" s="21">
        <v>0</v>
      </c>
      <c r="S1723" s="14"/>
      <c r="T1723" s="21">
        <v>29377</v>
      </c>
      <c r="U1723" s="14"/>
      <c r="V1723" s="22">
        <v>36721</v>
      </c>
      <c r="W1723" s="14"/>
      <c r="X1723" s="5" t="str">
        <f t="shared" si="26"/>
        <v>No</v>
      </c>
      <c r="Y1723" s="14"/>
      <c r="Z1723" s="5"/>
      <c r="AA1723" s="14"/>
      <c r="AB1723" s="5"/>
      <c r="AC1723" s="28"/>
      <c r="AD1723" s="5"/>
      <c r="AE1723" s="14"/>
      <c r="AF1723" s="5"/>
      <c r="AG1723" s="7"/>
    </row>
    <row r="1724" spans="1:33" s="54" customFormat="1">
      <c r="A1724" s="8" t="s">
        <v>6011</v>
      </c>
      <c r="B1724" s="8" t="s">
        <v>6111</v>
      </c>
      <c r="C1724" s="9" t="s">
        <v>120</v>
      </c>
      <c r="D1724" s="185"/>
      <c r="E1724" s="188" t="s">
        <v>6012</v>
      </c>
      <c r="F1724" s="9" t="s">
        <v>98</v>
      </c>
      <c r="G1724" s="9" t="s">
        <v>147</v>
      </c>
      <c r="H1724" s="10">
        <v>0</v>
      </c>
      <c r="I1724" s="11">
        <v>5</v>
      </c>
      <c r="J1724" s="24">
        <v>0</v>
      </c>
      <c r="K1724" s="12"/>
      <c r="L1724" s="14">
        <v>0</v>
      </c>
      <c r="M1724" s="14"/>
      <c r="N1724" s="21">
        <v>0</v>
      </c>
      <c r="O1724" s="14"/>
      <c r="P1724" s="21">
        <v>0</v>
      </c>
      <c r="Q1724" s="14"/>
      <c r="R1724" s="21">
        <v>0</v>
      </c>
      <c r="S1724" s="14"/>
      <c r="T1724" s="21">
        <v>0</v>
      </c>
      <c r="U1724" s="14"/>
      <c r="V1724" s="22">
        <v>0</v>
      </c>
      <c r="W1724" s="14"/>
      <c r="X1724" s="5" t="str">
        <f t="shared" si="26"/>
        <v>No</v>
      </c>
      <c r="Y1724" s="14"/>
      <c r="Z1724" s="5"/>
      <c r="AA1724" s="14"/>
      <c r="AB1724" s="5"/>
      <c r="AC1724" s="28"/>
      <c r="AD1724" s="5"/>
      <c r="AE1724" s="14"/>
      <c r="AF1724" s="5"/>
      <c r="AG1724" s="7"/>
    </row>
    <row r="1725" spans="1:33" s="54" customFormat="1">
      <c r="A1725" s="8" t="s">
        <v>3228</v>
      </c>
      <c r="B1725" s="8" t="s">
        <v>3229</v>
      </c>
      <c r="C1725" s="9" t="s">
        <v>69</v>
      </c>
      <c r="D1725" s="185" t="s">
        <v>3230</v>
      </c>
      <c r="E1725" s="188">
        <v>88128</v>
      </c>
      <c r="F1725" s="9" t="s">
        <v>36</v>
      </c>
      <c r="G1725" s="9" t="s">
        <v>5756</v>
      </c>
      <c r="H1725" s="10">
        <v>0</v>
      </c>
      <c r="I1725" s="11">
        <v>5</v>
      </c>
      <c r="J1725" s="24">
        <v>0</v>
      </c>
      <c r="K1725" s="12"/>
      <c r="L1725" s="14">
        <v>0</v>
      </c>
      <c r="M1725" s="14"/>
      <c r="N1725" s="21">
        <v>0</v>
      </c>
      <c r="O1725" s="14"/>
      <c r="P1725" s="21">
        <v>10400</v>
      </c>
      <c r="Q1725" s="14"/>
      <c r="R1725" s="21">
        <v>0</v>
      </c>
      <c r="S1725" s="14"/>
      <c r="T1725" s="21">
        <v>50600</v>
      </c>
      <c r="U1725" s="14"/>
      <c r="V1725" s="22">
        <v>61000</v>
      </c>
      <c r="W1725" s="14"/>
      <c r="X1725" s="5" t="str">
        <f t="shared" si="26"/>
        <v>No</v>
      </c>
      <c r="Y1725" s="14"/>
      <c r="Z1725" s="5"/>
      <c r="AA1725" s="14"/>
      <c r="AB1725" s="5"/>
      <c r="AC1725" s="28"/>
      <c r="AD1725" s="5"/>
      <c r="AE1725" s="14"/>
      <c r="AF1725" s="5"/>
      <c r="AG1725" s="7"/>
    </row>
    <row r="1726" spans="1:33" s="54" customFormat="1">
      <c r="A1726" s="8" t="s">
        <v>4836</v>
      </c>
      <c r="B1726" s="8" t="s">
        <v>4837</v>
      </c>
      <c r="C1726" s="9" t="s">
        <v>87</v>
      </c>
      <c r="D1726" s="185" t="s">
        <v>4838</v>
      </c>
      <c r="E1726" s="188" t="s">
        <v>4839</v>
      </c>
      <c r="F1726" s="9" t="s">
        <v>88</v>
      </c>
      <c r="G1726" s="9" t="s">
        <v>147</v>
      </c>
      <c r="H1726" s="10">
        <v>0</v>
      </c>
      <c r="I1726" s="11">
        <v>5</v>
      </c>
      <c r="J1726" s="24">
        <v>0</v>
      </c>
      <c r="K1726" s="12"/>
      <c r="L1726" s="14">
        <v>0</v>
      </c>
      <c r="M1726" s="14"/>
      <c r="N1726" s="21">
        <v>0</v>
      </c>
      <c r="O1726" s="14"/>
      <c r="P1726" s="21">
        <v>0</v>
      </c>
      <c r="Q1726" s="14"/>
      <c r="R1726" s="21">
        <v>0</v>
      </c>
      <c r="S1726" s="14"/>
      <c r="T1726" s="21">
        <v>0</v>
      </c>
      <c r="U1726" s="14"/>
      <c r="V1726" s="22">
        <v>0</v>
      </c>
      <c r="W1726" s="14"/>
      <c r="X1726" s="5" t="str">
        <f t="shared" si="26"/>
        <v>No</v>
      </c>
      <c r="Y1726" s="14"/>
      <c r="Z1726" s="5"/>
      <c r="AA1726" s="14"/>
      <c r="AB1726" s="5"/>
      <c r="AC1726" s="28"/>
      <c r="AD1726" s="5"/>
      <c r="AE1726" s="14"/>
      <c r="AF1726" s="5"/>
      <c r="AG1726" s="7"/>
    </row>
    <row r="1727" spans="1:33" s="54" customFormat="1">
      <c r="A1727" s="8" t="s">
        <v>6297</v>
      </c>
      <c r="B1727" s="8" t="s">
        <v>6298</v>
      </c>
      <c r="C1727" s="9" t="s">
        <v>171</v>
      </c>
      <c r="D1727" s="185"/>
      <c r="E1727" s="188">
        <v>40249</v>
      </c>
      <c r="F1727" s="9" t="s">
        <v>83</v>
      </c>
      <c r="G1727" s="9" t="s">
        <v>5756</v>
      </c>
      <c r="H1727" s="10">
        <v>5502379</v>
      </c>
      <c r="I1727" s="11">
        <v>5</v>
      </c>
      <c r="J1727" s="24">
        <v>0</v>
      </c>
      <c r="K1727" s="12"/>
      <c r="L1727" s="14">
        <v>0</v>
      </c>
      <c r="M1727" s="14"/>
      <c r="N1727" s="21">
        <v>0</v>
      </c>
      <c r="O1727" s="14"/>
      <c r="P1727" s="21">
        <v>0</v>
      </c>
      <c r="Q1727" s="14"/>
      <c r="R1727" s="21">
        <v>0</v>
      </c>
      <c r="S1727" s="14"/>
      <c r="T1727" s="21">
        <v>0</v>
      </c>
      <c r="U1727" s="14"/>
      <c r="V1727" s="22">
        <v>0</v>
      </c>
      <c r="W1727" s="14"/>
      <c r="X1727" s="5" t="str">
        <f t="shared" si="26"/>
        <v>No</v>
      </c>
      <c r="Y1727" s="14"/>
      <c r="Z1727" s="5"/>
      <c r="AA1727" s="14"/>
      <c r="AB1727" s="5"/>
      <c r="AC1727" s="28"/>
      <c r="AD1727" s="5"/>
      <c r="AE1727" s="14"/>
      <c r="AF1727" s="5"/>
      <c r="AG1727" s="7"/>
    </row>
    <row r="1728" spans="1:33" s="54" customFormat="1">
      <c r="A1728" s="8" t="s">
        <v>4300</v>
      </c>
      <c r="B1728" s="8" t="s">
        <v>4301</v>
      </c>
      <c r="C1728" s="9" t="s">
        <v>235</v>
      </c>
      <c r="D1728" s="185" t="s">
        <v>4302</v>
      </c>
      <c r="E1728" s="188" t="s">
        <v>4303</v>
      </c>
      <c r="F1728" s="9" t="s">
        <v>83</v>
      </c>
      <c r="G1728" s="9" t="s">
        <v>147</v>
      </c>
      <c r="H1728" s="10">
        <v>0</v>
      </c>
      <c r="I1728" s="11">
        <v>5</v>
      </c>
      <c r="J1728" s="24">
        <v>0</v>
      </c>
      <c r="K1728" s="12"/>
      <c r="L1728" s="14">
        <v>0</v>
      </c>
      <c r="M1728" s="14"/>
      <c r="N1728" s="21">
        <v>0</v>
      </c>
      <c r="O1728" s="14"/>
      <c r="P1728" s="21">
        <v>10557</v>
      </c>
      <c r="Q1728" s="14"/>
      <c r="R1728" s="21">
        <v>10557</v>
      </c>
      <c r="S1728" s="14"/>
      <c r="T1728" s="21">
        <v>84453</v>
      </c>
      <c r="U1728" s="14"/>
      <c r="V1728" s="22">
        <v>105567</v>
      </c>
      <c r="W1728" s="14"/>
      <c r="X1728" s="5" t="str">
        <f t="shared" si="26"/>
        <v>No</v>
      </c>
      <c r="Y1728" s="14"/>
      <c r="Z1728" s="5"/>
      <c r="AA1728" s="14"/>
      <c r="AB1728" s="5"/>
      <c r="AC1728" s="28"/>
      <c r="AD1728" s="5"/>
      <c r="AE1728" s="14"/>
      <c r="AF1728" s="5"/>
      <c r="AG1728" s="7"/>
    </row>
    <row r="1729" spans="1:33" s="54" customFormat="1">
      <c r="A1729" s="8" t="s">
        <v>2155</v>
      </c>
      <c r="B1729" s="8" t="s">
        <v>2156</v>
      </c>
      <c r="C1729" s="9" t="s">
        <v>275</v>
      </c>
      <c r="D1729" s="185" t="s">
        <v>2157</v>
      </c>
      <c r="E1729" s="188" t="s">
        <v>2158</v>
      </c>
      <c r="F1729" s="9" t="s">
        <v>83</v>
      </c>
      <c r="G1729" s="9" t="s">
        <v>147</v>
      </c>
      <c r="H1729" s="10">
        <v>0</v>
      </c>
      <c r="I1729" s="11">
        <v>5</v>
      </c>
      <c r="J1729" s="24">
        <v>0</v>
      </c>
      <c r="K1729" s="12"/>
      <c r="L1729" s="14">
        <v>0</v>
      </c>
      <c r="M1729" s="14"/>
      <c r="N1729" s="21">
        <v>0</v>
      </c>
      <c r="O1729" s="14"/>
      <c r="P1729" s="21">
        <v>3624</v>
      </c>
      <c r="Q1729" s="14"/>
      <c r="R1729" s="21">
        <v>3624</v>
      </c>
      <c r="S1729" s="14"/>
      <c r="T1729" s="21">
        <v>28984</v>
      </c>
      <c r="U1729" s="14"/>
      <c r="V1729" s="22">
        <v>36232</v>
      </c>
      <c r="W1729" s="14"/>
      <c r="X1729" s="5" t="str">
        <f t="shared" si="26"/>
        <v>No</v>
      </c>
      <c r="Y1729" s="14"/>
      <c r="Z1729" s="5"/>
      <c r="AA1729" s="14"/>
      <c r="AB1729" s="5"/>
      <c r="AC1729" s="28"/>
      <c r="AD1729" s="5"/>
      <c r="AE1729" s="14"/>
      <c r="AF1729" s="5"/>
      <c r="AG1729" s="7"/>
    </row>
    <row r="1730" spans="1:33" s="54" customFormat="1">
      <c r="A1730" s="8" t="s">
        <v>892</v>
      </c>
      <c r="B1730" s="8" t="s">
        <v>893</v>
      </c>
      <c r="C1730" s="9" t="s">
        <v>129</v>
      </c>
      <c r="D1730" s="185" t="s">
        <v>894</v>
      </c>
      <c r="E1730" s="188" t="s">
        <v>895</v>
      </c>
      <c r="F1730" s="9" t="s">
        <v>83</v>
      </c>
      <c r="G1730" s="9" t="s">
        <v>147</v>
      </c>
      <c r="H1730" s="10">
        <v>0</v>
      </c>
      <c r="I1730" s="11">
        <v>5</v>
      </c>
      <c r="J1730" s="24">
        <v>0</v>
      </c>
      <c r="K1730" s="12"/>
      <c r="L1730" s="14">
        <v>0</v>
      </c>
      <c r="M1730" s="14"/>
      <c r="N1730" s="21">
        <v>0</v>
      </c>
      <c r="O1730" s="14"/>
      <c r="P1730" s="21">
        <v>13195</v>
      </c>
      <c r="Q1730" s="14"/>
      <c r="R1730" s="21">
        <v>13195</v>
      </c>
      <c r="S1730" s="14"/>
      <c r="T1730" s="21">
        <v>105561</v>
      </c>
      <c r="U1730" s="14"/>
      <c r="V1730" s="22">
        <v>131951</v>
      </c>
      <c r="W1730" s="14"/>
      <c r="X1730" s="5" t="str">
        <f t="shared" si="26"/>
        <v>No</v>
      </c>
      <c r="Y1730" s="14"/>
      <c r="Z1730" s="5"/>
      <c r="AA1730" s="14"/>
      <c r="AB1730" s="5"/>
      <c r="AC1730" s="28"/>
      <c r="AD1730" s="5"/>
      <c r="AE1730" s="14"/>
      <c r="AF1730" s="5"/>
      <c r="AG1730" s="7"/>
    </row>
    <row r="1731" spans="1:33" s="54" customFormat="1">
      <c r="A1731" s="8" t="s">
        <v>71</v>
      </c>
      <c r="B1731" s="8" t="s">
        <v>72</v>
      </c>
      <c r="C1731" s="9" t="s">
        <v>73</v>
      </c>
      <c r="D1731" s="185" t="s">
        <v>74</v>
      </c>
      <c r="E1731" s="188">
        <v>66188</v>
      </c>
      <c r="F1731" s="9" t="s">
        <v>36</v>
      </c>
      <c r="G1731" s="9" t="s">
        <v>5756</v>
      </c>
      <c r="H1731" s="10">
        <v>0</v>
      </c>
      <c r="I1731" s="11">
        <v>5</v>
      </c>
      <c r="J1731" s="24">
        <v>0</v>
      </c>
      <c r="K1731" s="12"/>
      <c r="L1731" s="14">
        <v>0</v>
      </c>
      <c r="M1731" s="14"/>
      <c r="N1731" s="21">
        <v>0</v>
      </c>
      <c r="O1731" s="14"/>
      <c r="P1731" s="21">
        <v>0</v>
      </c>
      <c r="Q1731" s="14"/>
      <c r="R1731" s="21">
        <v>0</v>
      </c>
      <c r="S1731" s="14"/>
      <c r="T1731" s="21">
        <v>0</v>
      </c>
      <c r="U1731" s="14"/>
      <c r="V1731" s="22">
        <v>0</v>
      </c>
      <c r="W1731" s="14"/>
      <c r="X1731" s="5" t="str">
        <f t="shared" ref="X1731:X1794" si="27">IF(W1731&amp;U1731&amp;S1731&amp;Q1731&amp;O1731&amp;M1731&amp;K1731&lt;&gt;"","Yes","No")</f>
        <v>No</v>
      </c>
      <c r="Y1731" s="14"/>
      <c r="Z1731" s="5"/>
      <c r="AA1731" s="14"/>
      <c r="AB1731" s="5"/>
      <c r="AC1731" s="28"/>
      <c r="AD1731" s="5"/>
      <c r="AE1731" s="14"/>
      <c r="AF1731" s="5"/>
      <c r="AG1731" s="7"/>
    </row>
    <row r="1732" spans="1:33" s="54" customFormat="1">
      <c r="A1732" s="8" t="s">
        <v>6638</v>
      </c>
      <c r="B1732" s="8" t="s">
        <v>3472</v>
      </c>
      <c r="C1732" s="9" t="s">
        <v>34</v>
      </c>
      <c r="D1732" s="185" t="s">
        <v>3473</v>
      </c>
      <c r="E1732" s="188" t="s">
        <v>3474</v>
      </c>
      <c r="F1732" s="9" t="s">
        <v>157</v>
      </c>
      <c r="G1732" s="9" t="s">
        <v>147</v>
      </c>
      <c r="H1732" s="10">
        <v>0</v>
      </c>
      <c r="I1732" s="11">
        <v>5</v>
      </c>
      <c r="J1732" s="24">
        <v>0</v>
      </c>
      <c r="K1732" s="12"/>
      <c r="L1732" s="14">
        <v>0</v>
      </c>
      <c r="M1732" s="14"/>
      <c r="N1732" s="21">
        <v>0</v>
      </c>
      <c r="O1732" s="14"/>
      <c r="P1732" s="21">
        <v>19314</v>
      </c>
      <c r="Q1732" s="14"/>
      <c r="R1732" s="21">
        <v>0</v>
      </c>
      <c r="S1732" s="14"/>
      <c r="T1732" s="21">
        <v>77256</v>
      </c>
      <c r="U1732" s="14"/>
      <c r="V1732" s="22">
        <v>96570</v>
      </c>
      <c r="W1732" s="14"/>
      <c r="X1732" s="5" t="str">
        <f t="shared" si="27"/>
        <v>No</v>
      </c>
      <c r="Y1732" s="14"/>
      <c r="Z1732" s="5"/>
      <c r="AA1732" s="14"/>
      <c r="AB1732" s="5"/>
      <c r="AC1732" s="28"/>
      <c r="AD1732" s="5"/>
      <c r="AE1732" s="14"/>
      <c r="AF1732" s="5"/>
      <c r="AG1732" s="7"/>
    </row>
    <row r="1733" spans="1:33" s="54" customFormat="1">
      <c r="A1733" s="8" t="s">
        <v>6031</v>
      </c>
      <c r="B1733" s="8" t="s">
        <v>6104</v>
      </c>
      <c r="C1733" s="9" t="s">
        <v>580</v>
      </c>
      <c r="D1733" s="185" t="s">
        <v>6032</v>
      </c>
      <c r="E1733" s="188" t="s">
        <v>6033</v>
      </c>
      <c r="F1733" s="9" t="s">
        <v>157</v>
      </c>
      <c r="G1733" s="9" t="s">
        <v>147</v>
      </c>
      <c r="H1733" s="10">
        <v>0</v>
      </c>
      <c r="I1733" s="11">
        <v>5</v>
      </c>
      <c r="J1733" s="24">
        <v>0</v>
      </c>
      <c r="K1733" s="12"/>
      <c r="L1733" s="14">
        <v>0</v>
      </c>
      <c r="M1733" s="14"/>
      <c r="N1733" s="21">
        <v>0</v>
      </c>
      <c r="O1733" s="14"/>
      <c r="P1733" s="21">
        <v>5000</v>
      </c>
      <c r="Q1733" s="14"/>
      <c r="R1733" s="21">
        <v>40000</v>
      </c>
      <c r="S1733" s="14"/>
      <c r="T1733" s="21">
        <v>5000</v>
      </c>
      <c r="U1733" s="14"/>
      <c r="V1733" s="22">
        <v>50000</v>
      </c>
      <c r="W1733" s="14"/>
      <c r="X1733" s="5" t="str">
        <f t="shared" si="27"/>
        <v>No</v>
      </c>
      <c r="Y1733" s="14"/>
      <c r="Z1733" s="5"/>
      <c r="AA1733" s="14"/>
      <c r="AB1733" s="5"/>
      <c r="AC1733" s="28"/>
      <c r="AD1733" s="5"/>
      <c r="AE1733" s="14"/>
      <c r="AF1733" s="5"/>
      <c r="AG1733" s="7"/>
    </row>
    <row r="1734" spans="1:33" s="54" customFormat="1">
      <c r="A1734" s="8" t="s">
        <v>5332</v>
      </c>
      <c r="B1734" s="8" t="s">
        <v>5333</v>
      </c>
      <c r="C1734" s="9" t="s">
        <v>58</v>
      </c>
      <c r="D1734" s="185" t="s">
        <v>5334</v>
      </c>
      <c r="E1734" s="188" t="s">
        <v>5335</v>
      </c>
      <c r="F1734" s="9" t="s">
        <v>83</v>
      </c>
      <c r="G1734" s="9" t="s">
        <v>147</v>
      </c>
      <c r="H1734" s="10">
        <v>0</v>
      </c>
      <c r="I1734" s="11">
        <v>5</v>
      </c>
      <c r="J1734" s="24">
        <v>0</v>
      </c>
      <c r="K1734" s="12"/>
      <c r="L1734" s="14">
        <v>0</v>
      </c>
      <c r="M1734" s="14"/>
      <c r="N1734" s="21">
        <v>0</v>
      </c>
      <c r="O1734" s="14"/>
      <c r="P1734" s="21">
        <v>0</v>
      </c>
      <c r="Q1734" s="14"/>
      <c r="R1734" s="21">
        <v>0</v>
      </c>
      <c r="S1734" s="14"/>
      <c r="T1734" s="21">
        <v>0</v>
      </c>
      <c r="U1734" s="14"/>
      <c r="V1734" s="22">
        <v>0</v>
      </c>
      <c r="W1734" s="14"/>
      <c r="X1734" s="5" t="str">
        <f t="shared" si="27"/>
        <v>No</v>
      </c>
      <c r="Y1734" s="14"/>
      <c r="Z1734" s="5"/>
      <c r="AA1734" s="14"/>
      <c r="AB1734" s="5"/>
      <c r="AC1734" s="28"/>
      <c r="AD1734" s="5"/>
      <c r="AE1734" s="14"/>
      <c r="AF1734" s="5"/>
      <c r="AG1734" s="7"/>
    </row>
    <row r="1735" spans="1:33" s="54" customFormat="1">
      <c r="A1735" s="8" t="s">
        <v>1564</v>
      </c>
      <c r="B1735" s="8" t="s">
        <v>1565</v>
      </c>
      <c r="C1735" s="9" t="s">
        <v>178</v>
      </c>
      <c r="D1735" s="185" t="s">
        <v>1566</v>
      </c>
      <c r="E1735" s="188" t="s">
        <v>1567</v>
      </c>
      <c r="F1735" s="9" t="s">
        <v>83</v>
      </c>
      <c r="G1735" s="9" t="s">
        <v>147</v>
      </c>
      <c r="H1735" s="10">
        <v>0</v>
      </c>
      <c r="I1735" s="11">
        <v>5</v>
      </c>
      <c r="J1735" s="24">
        <v>0</v>
      </c>
      <c r="K1735" s="12"/>
      <c r="L1735" s="14">
        <v>0</v>
      </c>
      <c r="M1735" s="14"/>
      <c r="N1735" s="21">
        <v>0</v>
      </c>
      <c r="O1735" s="14"/>
      <c r="P1735" s="21">
        <v>0</v>
      </c>
      <c r="Q1735" s="14"/>
      <c r="R1735" s="21">
        <v>0</v>
      </c>
      <c r="S1735" s="14"/>
      <c r="T1735" s="21">
        <v>0</v>
      </c>
      <c r="U1735" s="14"/>
      <c r="V1735" s="22">
        <v>0</v>
      </c>
      <c r="W1735" s="14"/>
      <c r="X1735" s="5" t="str">
        <f t="shared" si="27"/>
        <v>No</v>
      </c>
      <c r="Y1735" s="14"/>
      <c r="Z1735" s="5"/>
      <c r="AA1735" s="14"/>
      <c r="AB1735" s="5"/>
      <c r="AC1735" s="28"/>
      <c r="AD1735" s="5"/>
      <c r="AE1735" s="14"/>
      <c r="AF1735" s="5"/>
      <c r="AG1735" s="7"/>
    </row>
    <row r="1736" spans="1:33" s="54" customFormat="1">
      <c r="A1736" s="8" t="s">
        <v>3885</v>
      </c>
      <c r="B1736" s="8" t="s">
        <v>3207</v>
      </c>
      <c r="C1736" s="9" t="s">
        <v>278</v>
      </c>
      <c r="D1736" s="185" t="s">
        <v>3886</v>
      </c>
      <c r="E1736" s="188" t="s">
        <v>3887</v>
      </c>
      <c r="F1736" s="9" t="s">
        <v>83</v>
      </c>
      <c r="G1736" s="9" t="s">
        <v>147</v>
      </c>
      <c r="H1736" s="10">
        <v>0</v>
      </c>
      <c r="I1736" s="11">
        <v>5</v>
      </c>
      <c r="J1736" s="24">
        <v>0</v>
      </c>
      <c r="K1736" s="12"/>
      <c r="L1736" s="14">
        <v>0</v>
      </c>
      <c r="M1736" s="14"/>
      <c r="N1736" s="21">
        <v>0</v>
      </c>
      <c r="O1736" s="14"/>
      <c r="P1736" s="21">
        <v>19691</v>
      </c>
      <c r="Q1736" s="14"/>
      <c r="R1736" s="21">
        <v>0</v>
      </c>
      <c r="S1736" s="14"/>
      <c r="T1736" s="21">
        <v>78765</v>
      </c>
      <c r="U1736" s="14"/>
      <c r="V1736" s="22">
        <v>98456</v>
      </c>
      <c r="W1736" s="14"/>
      <c r="X1736" s="5" t="str">
        <f t="shared" si="27"/>
        <v>No</v>
      </c>
      <c r="Y1736" s="14"/>
      <c r="Z1736" s="5"/>
      <c r="AA1736" s="14"/>
      <c r="AB1736" s="5"/>
      <c r="AC1736" s="28"/>
      <c r="AD1736" s="5"/>
      <c r="AE1736" s="14"/>
      <c r="AF1736" s="5"/>
      <c r="AG1736" s="7"/>
    </row>
    <row r="1737" spans="1:33" s="54" customFormat="1">
      <c r="A1737" s="8" t="s">
        <v>6258</v>
      </c>
      <c r="B1737" s="8" t="s">
        <v>6259</v>
      </c>
      <c r="C1737" s="9" t="s">
        <v>420</v>
      </c>
      <c r="D1737" s="185" t="s">
        <v>607</v>
      </c>
      <c r="E1737" s="188" t="s">
        <v>608</v>
      </c>
      <c r="F1737" s="9" t="s">
        <v>157</v>
      </c>
      <c r="G1737" s="9" t="s">
        <v>147</v>
      </c>
      <c r="H1737" s="10">
        <v>0</v>
      </c>
      <c r="I1737" s="11">
        <v>5</v>
      </c>
      <c r="J1737" s="24">
        <v>0</v>
      </c>
      <c r="K1737" s="12"/>
      <c r="L1737" s="14">
        <v>0</v>
      </c>
      <c r="M1737" s="14"/>
      <c r="N1737" s="21">
        <v>0</v>
      </c>
      <c r="O1737" s="14"/>
      <c r="P1737" s="21">
        <v>0</v>
      </c>
      <c r="Q1737" s="14"/>
      <c r="R1737" s="21">
        <v>0</v>
      </c>
      <c r="S1737" s="14"/>
      <c r="T1737" s="21">
        <v>0</v>
      </c>
      <c r="U1737" s="14"/>
      <c r="V1737" s="22">
        <v>0</v>
      </c>
      <c r="W1737" s="14"/>
      <c r="X1737" s="5" t="str">
        <f t="shared" si="27"/>
        <v>No</v>
      </c>
      <c r="Y1737" s="14"/>
      <c r="Z1737" s="5"/>
      <c r="AA1737" s="14"/>
      <c r="AB1737" s="5"/>
      <c r="AC1737" s="28"/>
      <c r="AD1737" s="5"/>
      <c r="AE1737" s="14"/>
      <c r="AF1737" s="5"/>
      <c r="AG1737" s="7"/>
    </row>
    <row r="1738" spans="1:33" s="54" customFormat="1">
      <c r="A1738" s="8" t="s">
        <v>1976</v>
      </c>
      <c r="B1738" s="8" t="s">
        <v>1376</v>
      </c>
      <c r="C1738" s="9" t="s">
        <v>154</v>
      </c>
      <c r="D1738" s="185">
        <v>4081</v>
      </c>
      <c r="E1738" s="188">
        <v>40081</v>
      </c>
      <c r="F1738" s="9" t="s">
        <v>83</v>
      </c>
      <c r="G1738" s="9" t="s">
        <v>5756</v>
      </c>
      <c r="H1738" s="10">
        <v>75702</v>
      </c>
      <c r="I1738" s="11">
        <v>5</v>
      </c>
      <c r="J1738" s="24">
        <v>0</v>
      </c>
      <c r="K1738" s="12"/>
      <c r="L1738" s="14">
        <v>0</v>
      </c>
      <c r="M1738" s="14"/>
      <c r="N1738" s="21">
        <v>0</v>
      </c>
      <c r="O1738" s="14"/>
      <c r="P1738" s="21">
        <v>0</v>
      </c>
      <c r="Q1738" s="14"/>
      <c r="R1738" s="21">
        <v>0</v>
      </c>
      <c r="S1738" s="14"/>
      <c r="T1738" s="21">
        <v>0</v>
      </c>
      <c r="U1738" s="14"/>
      <c r="V1738" s="22">
        <v>0</v>
      </c>
      <c r="W1738" s="14"/>
      <c r="X1738" s="5" t="str">
        <f t="shared" si="27"/>
        <v>No</v>
      </c>
      <c r="Y1738" s="14"/>
      <c r="Z1738" s="5"/>
      <c r="AA1738" s="14"/>
      <c r="AB1738" s="5"/>
      <c r="AC1738" s="28"/>
      <c r="AD1738" s="5"/>
      <c r="AE1738" s="14"/>
      <c r="AF1738" s="5"/>
      <c r="AG1738" s="7"/>
    </row>
    <row r="1739" spans="1:33" s="54" customFormat="1">
      <c r="A1739" s="8" t="s">
        <v>6260</v>
      </c>
      <c r="B1739" s="8" t="s">
        <v>6261</v>
      </c>
      <c r="C1739" s="9" t="s">
        <v>580</v>
      </c>
      <c r="D1739" s="185" t="s">
        <v>6262</v>
      </c>
      <c r="E1739" s="188" t="s">
        <v>6263</v>
      </c>
      <c r="F1739" s="9" t="s">
        <v>157</v>
      </c>
      <c r="G1739" s="9" t="s">
        <v>147</v>
      </c>
      <c r="H1739" s="10">
        <v>0</v>
      </c>
      <c r="I1739" s="11">
        <v>5</v>
      </c>
      <c r="J1739" s="24">
        <v>0</v>
      </c>
      <c r="K1739" s="12"/>
      <c r="L1739" s="14">
        <v>0</v>
      </c>
      <c r="M1739" s="14"/>
      <c r="N1739" s="21">
        <v>0</v>
      </c>
      <c r="O1739" s="14"/>
      <c r="P1739" s="21">
        <v>0</v>
      </c>
      <c r="Q1739" s="14"/>
      <c r="R1739" s="21">
        <v>0</v>
      </c>
      <c r="S1739" s="14"/>
      <c r="T1739" s="21">
        <v>0</v>
      </c>
      <c r="U1739" s="14"/>
      <c r="V1739" s="22">
        <v>0</v>
      </c>
      <c r="W1739" s="14"/>
      <c r="X1739" s="5" t="str">
        <f t="shared" si="27"/>
        <v>No</v>
      </c>
      <c r="Y1739" s="14"/>
      <c r="Z1739" s="5"/>
      <c r="AA1739" s="14"/>
      <c r="AB1739" s="5"/>
      <c r="AC1739" s="28"/>
      <c r="AD1739" s="5"/>
      <c r="AE1739" s="14"/>
      <c r="AF1739" s="5"/>
      <c r="AG1739" s="7"/>
    </row>
    <row r="1740" spans="1:33" s="54" customFormat="1">
      <c r="A1740" s="8" t="s">
        <v>3768</v>
      </c>
      <c r="B1740" s="8" t="s">
        <v>561</v>
      </c>
      <c r="C1740" s="9" t="s">
        <v>278</v>
      </c>
      <c r="D1740" s="185" t="s">
        <v>3769</v>
      </c>
      <c r="E1740" s="188" t="s">
        <v>3770</v>
      </c>
      <c r="F1740" s="9" t="s">
        <v>83</v>
      </c>
      <c r="G1740" s="9" t="s">
        <v>147</v>
      </c>
      <c r="H1740" s="10">
        <v>0</v>
      </c>
      <c r="I1740" s="11">
        <v>5</v>
      </c>
      <c r="J1740" s="24">
        <v>0</v>
      </c>
      <c r="K1740" s="12"/>
      <c r="L1740" s="14">
        <v>0</v>
      </c>
      <c r="M1740" s="14"/>
      <c r="N1740" s="21">
        <v>0</v>
      </c>
      <c r="O1740" s="14"/>
      <c r="P1740" s="21">
        <v>32465</v>
      </c>
      <c r="Q1740" s="14"/>
      <c r="R1740" s="21">
        <v>0</v>
      </c>
      <c r="S1740" s="14"/>
      <c r="T1740" s="21">
        <v>127022</v>
      </c>
      <c r="U1740" s="14"/>
      <c r="V1740" s="22">
        <v>159487</v>
      </c>
      <c r="W1740" s="14"/>
      <c r="X1740" s="5" t="str">
        <f t="shared" si="27"/>
        <v>No</v>
      </c>
      <c r="Y1740" s="14"/>
      <c r="Z1740" s="5"/>
      <c r="AA1740" s="14"/>
      <c r="AB1740" s="5"/>
      <c r="AC1740" s="28"/>
      <c r="AD1740" s="5"/>
      <c r="AE1740" s="14"/>
      <c r="AF1740" s="5"/>
      <c r="AG1740" s="7"/>
    </row>
    <row r="1741" spans="1:33" s="54" customFormat="1">
      <c r="A1741" s="8" t="s">
        <v>783</v>
      </c>
      <c r="B1741" s="8" t="s">
        <v>784</v>
      </c>
      <c r="C1741" s="9" t="s">
        <v>129</v>
      </c>
      <c r="D1741" s="185" t="s">
        <v>785</v>
      </c>
      <c r="E1741" s="188" t="s">
        <v>786</v>
      </c>
      <c r="F1741" s="9" t="s">
        <v>83</v>
      </c>
      <c r="G1741" s="9" t="s">
        <v>147</v>
      </c>
      <c r="H1741" s="10">
        <v>0</v>
      </c>
      <c r="I1741" s="11">
        <v>5</v>
      </c>
      <c r="J1741" s="24">
        <v>0</v>
      </c>
      <c r="K1741" s="12"/>
      <c r="L1741" s="14">
        <v>0</v>
      </c>
      <c r="M1741" s="14"/>
      <c r="N1741" s="21">
        <v>0</v>
      </c>
      <c r="O1741" s="14"/>
      <c r="P1741" s="21">
        <v>9001</v>
      </c>
      <c r="Q1741" s="14"/>
      <c r="R1741" s="21">
        <v>9336</v>
      </c>
      <c r="S1741" s="14"/>
      <c r="T1741" s="21">
        <v>74689</v>
      </c>
      <c r="U1741" s="14"/>
      <c r="V1741" s="22">
        <v>93026</v>
      </c>
      <c r="W1741" s="14"/>
      <c r="X1741" s="5" t="str">
        <f t="shared" si="27"/>
        <v>No</v>
      </c>
      <c r="Y1741" s="14"/>
      <c r="Z1741" s="5"/>
      <c r="AA1741" s="14"/>
      <c r="AB1741" s="5"/>
      <c r="AC1741" s="28"/>
      <c r="AD1741" s="5"/>
      <c r="AE1741" s="14"/>
      <c r="AF1741" s="5"/>
      <c r="AG1741" s="7"/>
    </row>
    <row r="1742" spans="1:33" s="54" customFormat="1">
      <c r="A1742" s="8" t="s">
        <v>2492</v>
      </c>
      <c r="B1742" s="8" t="s">
        <v>2493</v>
      </c>
      <c r="C1742" s="9" t="s">
        <v>46</v>
      </c>
      <c r="D1742" s="185" t="s">
        <v>2494</v>
      </c>
      <c r="E1742" s="188" t="s">
        <v>2495</v>
      </c>
      <c r="F1742" s="9" t="s">
        <v>88</v>
      </c>
      <c r="G1742" s="9" t="s">
        <v>147</v>
      </c>
      <c r="H1742" s="10">
        <v>0</v>
      </c>
      <c r="I1742" s="11">
        <v>5</v>
      </c>
      <c r="J1742" s="24">
        <v>0</v>
      </c>
      <c r="K1742" s="12"/>
      <c r="L1742" s="14">
        <v>0</v>
      </c>
      <c r="M1742" s="14"/>
      <c r="N1742" s="21">
        <v>0</v>
      </c>
      <c r="O1742" s="14"/>
      <c r="P1742" s="21">
        <v>14406</v>
      </c>
      <c r="Q1742" s="14"/>
      <c r="R1742" s="21">
        <v>0</v>
      </c>
      <c r="S1742" s="14"/>
      <c r="T1742" s="21">
        <v>57628</v>
      </c>
      <c r="U1742" s="14"/>
      <c r="V1742" s="22">
        <v>72034</v>
      </c>
      <c r="W1742" s="14"/>
      <c r="X1742" s="5" t="str">
        <f t="shared" si="27"/>
        <v>No</v>
      </c>
      <c r="Y1742" s="14"/>
      <c r="Z1742" s="5"/>
      <c r="AA1742" s="14"/>
      <c r="AB1742" s="5"/>
      <c r="AC1742" s="28"/>
      <c r="AD1742" s="5"/>
      <c r="AE1742" s="14"/>
      <c r="AF1742" s="5"/>
      <c r="AG1742" s="7"/>
    </row>
    <row r="1743" spans="1:33" s="54" customFormat="1">
      <c r="A1743" s="8" t="s">
        <v>2845</v>
      </c>
      <c r="B1743" s="8" t="s">
        <v>2846</v>
      </c>
      <c r="C1743" s="9" t="s">
        <v>124</v>
      </c>
      <c r="D1743" s="185" t="s">
        <v>2847</v>
      </c>
      <c r="E1743" s="188" t="s">
        <v>2848</v>
      </c>
      <c r="F1743" s="9" t="s">
        <v>1320</v>
      </c>
      <c r="G1743" s="9" t="s">
        <v>147</v>
      </c>
      <c r="H1743" s="10">
        <v>0</v>
      </c>
      <c r="I1743" s="11">
        <v>5</v>
      </c>
      <c r="J1743" s="24">
        <v>0</v>
      </c>
      <c r="K1743" s="12"/>
      <c r="L1743" s="14">
        <v>0</v>
      </c>
      <c r="M1743" s="14"/>
      <c r="N1743" s="21">
        <v>0</v>
      </c>
      <c r="O1743" s="14"/>
      <c r="P1743" s="21">
        <v>0</v>
      </c>
      <c r="Q1743" s="14"/>
      <c r="R1743" s="21">
        <v>0</v>
      </c>
      <c r="S1743" s="14"/>
      <c r="T1743" s="21">
        <v>0</v>
      </c>
      <c r="U1743" s="14"/>
      <c r="V1743" s="22">
        <v>0</v>
      </c>
      <c r="W1743" s="14"/>
      <c r="X1743" s="5" t="str">
        <f t="shared" si="27"/>
        <v>No</v>
      </c>
      <c r="Y1743" s="14"/>
      <c r="Z1743" s="5"/>
      <c r="AA1743" s="14"/>
      <c r="AB1743" s="5"/>
      <c r="AC1743" s="28"/>
      <c r="AD1743" s="5"/>
      <c r="AE1743" s="14"/>
      <c r="AF1743" s="5"/>
      <c r="AG1743" s="7"/>
    </row>
    <row r="1744" spans="1:33" s="54" customFormat="1">
      <c r="A1744" s="8" t="s">
        <v>932</v>
      </c>
      <c r="B1744" s="8" t="s">
        <v>6472</v>
      </c>
      <c r="C1744" s="9" t="s">
        <v>129</v>
      </c>
      <c r="D1744" s="185" t="s">
        <v>933</v>
      </c>
      <c r="E1744" s="188" t="s">
        <v>934</v>
      </c>
      <c r="F1744" s="9" t="s">
        <v>83</v>
      </c>
      <c r="G1744" s="9" t="s">
        <v>147</v>
      </c>
      <c r="H1744" s="10">
        <v>0</v>
      </c>
      <c r="I1744" s="11">
        <v>5</v>
      </c>
      <c r="J1744" s="24">
        <v>0</v>
      </c>
      <c r="K1744" s="12"/>
      <c r="L1744" s="14">
        <v>0</v>
      </c>
      <c r="M1744" s="14"/>
      <c r="N1744" s="21">
        <v>0</v>
      </c>
      <c r="O1744" s="14"/>
      <c r="P1744" s="21">
        <v>0</v>
      </c>
      <c r="Q1744" s="14"/>
      <c r="R1744" s="21">
        <v>157</v>
      </c>
      <c r="S1744" s="14"/>
      <c r="T1744" s="21">
        <v>1259</v>
      </c>
      <c r="U1744" s="14"/>
      <c r="V1744" s="22">
        <v>1416</v>
      </c>
      <c r="W1744" s="14"/>
      <c r="X1744" s="5" t="str">
        <f t="shared" si="27"/>
        <v>No</v>
      </c>
      <c r="Y1744" s="14"/>
      <c r="Z1744" s="5"/>
      <c r="AA1744" s="14"/>
      <c r="AB1744" s="5"/>
      <c r="AC1744" s="28"/>
      <c r="AD1744" s="5"/>
      <c r="AE1744" s="14"/>
      <c r="AF1744" s="5"/>
      <c r="AG1744" s="7"/>
    </row>
    <row r="1745" spans="1:33" s="54" customFormat="1">
      <c r="A1745" s="8" t="s">
        <v>5984</v>
      </c>
      <c r="B1745" s="8" t="s">
        <v>6099</v>
      </c>
      <c r="C1745" s="9" t="s">
        <v>555</v>
      </c>
      <c r="D1745" s="185"/>
      <c r="E1745" s="188" t="s">
        <v>5985</v>
      </c>
      <c r="F1745" s="9" t="s">
        <v>83</v>
      </c>
      <c r="G1745" s="9" t="s">
        <v>147</v>
      </c>
      <c r="H1745" s="10">
        <v>0</v>
      </c>
      <c r="I1745" s="11">
        <v>5</v>
      </c>
      <c r="J1745" s="24">
        <v>0</v>
      </c>
      <c r="K1745" s="12"/>
      <c r="L1745" s="14">
        <v>0</v>
      </c>
      <c r="M1745" s="14"/>
      <c r="N1745" s="21">
        <v>0</v>
      </c>
      <c r="O1745" s="14"/>
      <c r="P1745" s="21">
        <v>0</v>
      </c>
      <c r="Q1745" s="14"/>
      <c r="R1745" s="21">
        <v>0</v>
      </c>
      <c r="S1745" s="14"/>
      <c r="T1745" s="21">
        <v>152704</v>
      </c>
      <c r="U1745" s="14"/>
      <c r="V1745" s="22">
        <v>152704</v>
      </c>
      <c r="W1745" s="14"/>
      <c r="X1745" s="5" t="str">
        <f t="shared" si="27"/>
        <v>No</v>
      </c>
      <c r="Y1745" s="14"/>
      <c r="Z1745" s="5"/>
      <c r="AA1745" s="14"/>
      <c r="AB1745" s="5"/>
      <c r="AC1745" s="28"/>
      <c r="AD1745" s="5"/>
      <c r="AE1745" s="14"/>
      <c r="AF1745" s="5"/>
      <c r="AG1745" s="7"/>
    </row>
    <row r="1746" spans="1:33" s="54" customFormat="1">
      <c r="A1746" s="8" t="s">
        <v>3681</v>
      </c>
      <c r="B1746" s="8" t="s">
        <v>3682</v>
      </c>
      <c r="C1746" s="9" t="s">
        <v>58</v>
      </c>
      <c r="D1746" s="185">
        <v>5217</v>
      </c>
      <c r="E1746" s="188">
        <v>55308</v>
      </c>
      <c r="F1746" s="9" t="s">
        <v>83</v>
      </c>
      <c r="G1746" s="9" t="s">
        <v>5756</v>
      </c>
      <c r="H1746" s="10">
        <v>401661</v>
      </c>
      <c r="I1746" s="11">
        <v>5</v>
      </c>
      <c r="J1746" s="24">
        <v>0</v>
      </c>
      <c r="K1746" s="12"/>
      <c r="L1746" s="14">
        <v>0</v>
      </c>
      <c r="M1746" s="14"/>
      <c r="N1746" s="21">
        <v>0</v>
      </c>
      <c r="O1746" s="14"/>
      <c r="P1746" s="21">
        <v>16124</v>
      </c>
      <c r="Q1746" s="14"/>
      <c r="R1746" s="21">
        <v>0</v>
      </c>
      <c r="S1746" s="14"/>
      <c r="T1746" s="21">
        <v>51895</v>
      </c>
      <c r="U1746" s="14"/>
      <c r="V1746" s="22">
        <v>68019</v>
      </c>
      <c r="W1746" s="14"/>
      <c r="X1746" s="5" t="str">
        <f t="shared" si="27"/>
        <v>No</v>
      </c>
      <c r="Y1746" s="14"/>
      <c r="Z1746" s="5"/>
      <c r="AA1746" s="14"/>
      <c r="AB1746" s="5"/>
      <c r="AC1746" s="28"/>
      <c r="AD1746" s="5"/>
      <c r="AE1746" s="14"/>
      <c r="AF1746" s="5"/>
      <c r="AG1746" s="7"/>
    </row>
    <row r="1747" spans="1:33" s="54" customFormat="1">
      <c r="A1747" s="8" t="s">
        <v>2708</v>
      </c>
      <c r="B1747" s="8" t="s">
        <v>2709</v>
      </c>
      <c r="C1747" s="9" t="s">
        <v>103</v>
      </c>
      <c r="D1747" s="185">
        <v>4121</v>
      </c>
      <c r="E1747" s="188">
        <v>40121</v>
      </c>
      <c r="F1747" s="9" t="s">
        <v>83</v>
      </c>
      <c r="G1747" s="9" t="s">
        <v>5756</v>
      </c>
      <c r="H1747" s="10">
        <v>109572</v>
      </c>
      <c r="I1747" s="11">
        <v>5</v>
      </c>
      <c r="J1747" s="24">
        <v>0</v>
      </c>
      <c r="K1747" s="12"/>
      <c r="L1747" s="14">
        <v>0</v>
      </c>
      <c r="M1747" s="14"/>
      <c r="N1747" s="21">
        <v>0</v>
      </c>
      <c r="O1747" s="14"/>
      <c r="P1747" s="21">
        <v>6</v>
      </c>
      <c r="Q1747" s="14"/>
      <c r="R1747" s="21">
        <v>0</v>
      </c>
      <c r="S1747" s="14"/>
      <c r="T1747" s="21">
        <v>24</v>
      </c>
      <c r="U1747" s="14"/>
      <c r="V1747" s="22">
        <v>30</v>
      </c>
      <c r="W1747" s="14"/>
      <c r="X1747" s="5" t="str">
        <f t="shared" si="27"/>
        <v>No</v>
      </c>
      <c r="Y1747" s="14"/>
      <c r="Z1747" s="5"/>
      <c r="AA1747" s="14"/>
      <c r="AB1747" s="5"/>
      <c r="AC1747" s="28"/>
      <c r="AD1747" s="5"/>
      <c r="AE1747" s="14"/>
      <c r="AF1747" s="5"/>
      <c r="AG1747" s="7"/>
    </row>
    <row r="1748" spans="1:33" s="54" customFormat="1">
      <c r="A1748" s="8" t="s">
        <v>6002</v>
      </c>
      <c r="B1748" s="8" t="s">
        <v>1382</v>
      </c>
      <c r="C1748" s="9" t="s">
        <v>124</v>
      </c>
      <c r="D1748" s="185"/>
      <c r="E1748" s="188" t="s">
        <v>6003</v>
      </c>
      <c r="F1748" s="9" t="s">
        <v>1320</v>
      </c>
      <c r="G1748" s="9" t="s">
        <v>147</v>
      </c>
      <c r="H1748" s="10">
        <v>0</v>
      </c>
      <c r="I1748" s="11">
        <v>5</v>
      </c>
      <c r="J1748" s="24">
        <v>0</v>
      </c>
      <c r="K1748" s="12"/>
      <c r="L1748" s="14">
        <v>0</v>
      </c>
      <c r="M1748" s="14"/>
      <c r="N1748" s="21">
        <v>0</v>
      </c>
      <c r="O1748" s="14"/>
      <c r="P1748" s="21">
        <v>26336</v>
      </c>
      <c r="Q1748" s="14"/>
      <c r="R1748" s="21">
        <v>0</v>
      </c>
      <c r="S1748" s="14"/>
      <c r="T1748" s="21">
        <v>0</v>
      </c>
      <c r="U1748" s="14"/>
      <c r="V1748" s="22">
        <v>26336</v>
      </c>
      <c r="W1748" s="14"/>
      <c r="X1748" s="5" t="str">
        <f t="shared" si="27"/>
        <v>No</v>
      </c>
      <c r="Y1748" s="14"/>
      <c r="Z1748" s="5"/>
      <c r="AA1748" s="14"/>
      <c r="AB1748" s="5"/>
      <c r="AC1748" s="28"/>
      <c r="AD1748" s="5"/>
      <c r="AE1748" s="14"/>
      <c r="AF1748" s="5"/>
      <c r="AG1748" s="7"/>
    </row>
    <row r="1749" spans="1:33" s="54" customFormat="1">
      <c r="A1749" s="8" t="s">
        <v>3748</v>
      </c>
      <c r="B1749" s="8" t="s">
        <v>3749</v>
      </c>
      <c r="C1749" s="9" t="s">
        <v>278</v>
      </c>
      <c r="D1749" s="185" t="s">
        <v>3750</v>
      </c>
      <c r="E1749" s="188" t="s">
        <v>3751</v>
      </c>
      <c r="F1749" s="9" t="s">
        <v>157</v>
      </c>
      <c r="G1749" s="9" t="s">
        <v>147</v>
      </c>
      <c r="H1749" s="10">
        <v>0</v>
      </c>
      <c r="I1749" s="11">
        <v>5</v>
      </c>
      <c r="J1749" s="24">
        <v>0</v>
      </c>
      <c r="K1749" s="12"/>
      <c r="L1749" s="14">
        <v>0</v>
      </c>
      <c r="M1749" s="14"/>
      <c r="N1749" s="21">
        <v>0</v>
      </c>
      <c r="O1749" s="14"/>
      <c r="P1749" s="21">
        <v>0</v>
      </c>
      <c r="Q1749" s="14"/>
      <c r="R1749" s="21">
        <v>0</v>
      </c>
      <c r="S1749" s="14"/>
      <c r="T1749" s="21">
        <v>0</v>
      </c>
      <c r="U1749" s="14"/>
      <c r="V1749" s="22">
        <v>0</v>
      </c>
      <c r="W1749" s="14"/>
      <c r="X1749" s="5" t="str">
        <f t="shared" si="27"/>
        <v>No</v>
      </c>
      <c r="Y1749" s="14"/>
      <c r="Z1749" s="5"/>
      <c r="AA1749" s="14"/>
      <c r="AB1749" s="5"/>
      <c r="AC1749" s="28"/>
      <c r="AD1749" s="5"/>
      <c r="AE1749" s="14"/>
      <c r="AF1749" s="5"/>
      <c r="AG1749" s="7"/>
    </row>
    <row r="1750" spans="1:33" s="54" customFormat="1">
      <c r="A1750" s="8" t="s">
        <v>494</v>
      </c>
      <c r="B1750" s="8" t="s">
        <v>495</v>
      </c>
      <c r="C1750" s="9" t="s">
        <v>141</v>
      </c>
      <c r="D1750" s="185">
        <v>3053</v>
      </c>
      <c r="E1750" s="188">
        <v>30053</v>
      </c>
      <c r="F1750" s="9" t="s">
        <v>83</v>
      </c>
      <c r="G1750" s="9" t="s">
        <v>5756</v>
      </c>
      <c r="H1750" s="10">
        <v>69501</v>
      </c>
      <c r="I1750" s="11">
        <v>4</v>
      </c>
      <c r="J1750" s="24">
        <v>0</v>
      </c>
      <c r="K1750" s="12"/>
      <c r="L1750" s="14">
        <v>0</v>
      </c>
      <c r="M1750" s="14"/>
      <c r="N1750" s="21">
        <v>0</v>
      </c>
      <c r="O1750" s="14"/>
      <c r="P1750" s="21">
        <v>4640</v>
      </c>
      <c r="Q1750" s="14"/>
      <c r="R1750" s="21">
        <v>12000</v>
      </c>
      <c r="S1750" s="14"/>
      <c r="T1750" s="21">
        <v>60000</v>
      </c>
      <c r="U1750" s="14"/>
      <c r="V1750" s="22">
        <v>76640</v>
      </c>
      <c r="W1750" s="14"/>
      <c r="X1750" s="5" t="str">
        <f t="shared" si="27"/>
        <v>No</v>
      </c>
      <c r="Y1750" s="14"/>
      <c r="Z1750" s="5"/>
      <c r="AA1750" s="14"/>
      <c r="AB1750" s="5"/>
      <c r="AC1750" s="28"/>
      <c r="AD1750" s="5"/>
      <c r="AE1750" s="14"/>
      <c r="AF1750" s="5"/>
      <c r="AG1750" s="7"/>
    </row>
    <row r="1751" spans="1:33" s="54" customFormat="1">
      <c r="A1751" s="8" t="s">
        <v>5398</v>
      </c>
      <c r="B1751" s="8" t="s">
        <v>5399</v>
      </c>
      <c r="C1751" s="9" t="s">
        <v>58</v>
      </c>
      <c r="D1751" s="185" t="s">
        <v>5400</v>
      </c>
      <c r="E1751" s="188" t="s">
        <v>5401</v>
      </c>
      <c r="F1751" s="9" t="s">
        <v>83</v>
      </c>
      <c r="G1751" s="9" t="s">
        <v>147</v>
      </c>
      <c r="H1751" s="10">
        <v>0</v>
      </c>
      <c r="I1751" s="11">
        <v>4</v>
      </c>
      <c r="J1751" s="24">
        <v>0</v>
      </c>
      <c r="K1751" s="12"/>
      <c r="L1751" s="14">
        <v>0</v>
      </c>
      <c r="M1751" s="14"/>
      <c r="N1751" s="21">
        <v>0</v>
      </c>
      <c r="O1751" s="14"/>
      <c r="P1751" s="21">
        <v>12535</v>
      </c>
      <c r="Q1751" s="14"/>
      <c r="R1751" s="21">
        <v>0</v>
      </c>
      <c r="S1751" s="14"/>
      <c r="T1751" s="21">
        <v>50140</v>
      </c>
      <c r="U1751" s="14"/>
      <c r="V1751" s="22">
        <v>62675</v>
      </c>
      <c r="W1751" s="14"/>
      <c r="X1751" s="5" t="str">
        <f t="shared" si="27"/>
        <v>No</v>
      </c>
      <c r="Y1751" s="14"/>
      <c r="Z1751" s="5"/>
      <c r="AA1751" s="14"/>
      <c r="AB1751" s="5"/>
      <c r="AC1751" s="28"/>
      <c r="AD1751" s="5"/>
      <c r="AE1751" s="14"/>
      <c r="AF1751" s="5"/>
      <c r="AG1751" s="7"/>
    </row>
    <row r="1752" spans="1:33" s="54" customFormat="1">
      <c r="A1752" s="8" t="s">
        <v>5192</v>
      </c>
      <c r="B1752" s="8" t="s">
        <v>6476</v>
      </c>
      <c r="C1752" s="9" t="s">
        <v>168</v>
      </c>
      <c r="D1752" s="185" t="s">
        <v>5193</v>
      </c>
      <c r="E1752" s="188" t="s">
        <v>5194</v>
      </c>
      <c r="F1752" s="9" t="s">
        <v>88</v>
      </c>
      <c r="G1752" s="9" t="s">
        <v>147</v>
      </c>
      <c r="H1752" s="10">
        <v>0</v>
      </c>
      <c r="I1752" s="11">
        <v>4</v>
      </c>
      <c r="J1752" s="24">
        <v>0</v>
      </c>
      <c r="K1752" s="12"/>
      <c r="L1752" s="14">
        <v>0</v>
      </c>
      <c r="M1752" s="14"/>
      <c r="N1752" s="21">
        <v>0</v>
      </c>
      <c r="O1752" s="14"/>
      <c r="P1752" s="21">
        <v>0</v>
      </c>
      <c r="Q1752" s="14"/>
      <c r="R1752" s="21">
        <v>0</v>
      </c>
      <c r="S1752" s="14"/>
      <c r="T1752" s="21">
        <v>0</v>
      </c>
      <c r="U1752" s="14"/>
      <c r="V1752" s="22">
        <v>0</v>
      </c>
      <c r="W1752" s="14"/>
      <c r="X1752" s="5" t="str">
        <f t="shared" si="27"/>
        <v>No</v>
      </c>
      <c r="Y1752" s="14"/>
      <c r="Z1752" s="5"/>
      <c r="AA1752" s="14"/>
      <c r="AB1752" s="5"/>
      <c r="AC1752" s="28"/>
      <c r="AD1752" s="5"/>
      <c r="AE1752" s="14"/>
      <c r="AF1752" s="5"/>
      <c r="AG1752" s="7"/>
    </row>
    <row r="1753" spans="1:33" s="54" customFormat="1">
      <c r="A1753" s="8" t="s">
        <v>5442</v>
      </c>
      <c r="B1753" s="8" t="s">
        <v>5443</v>
      </c>
      <c r="C1753" s="9" t="s">
        <v>58</v>
      </c>
      <c r="D1753" s="185" t="s">
        <v>5444</v>
      </c>
      <c r="E1753" s="188" t="s">
        <v>5445</v>
      </c>
      <c r="F1753" s="9" t="s">
        <v>83</v>
      </c>
      <c r="G1753" s="9" t="s">
        <v>147</v>
      </c>
      <c r="H1753" s="10">
        <v>0</v>
      </c>
      <c r="I1753" s="11">
        <v>4</v>
      </c>
      <c r="J1753" s="24">
        <v>0</v>
      </c>
      <c r="K1753" s="12"/>
      <c r="L1753" s="14">
        <v>0</v>
      </c>
      <c r="M1753" s="14"/>
      <c r="N1753" s="21">
        <v>0</v>
      </c>
      <c r="O1753" s="14"/>
      <c r="P1753" s="21">
        <v>46025</v>
      </c>
      <c r="Q1753" s="14"/>
      <c r="R1753" s="21">
        <v>0</v>
      </c>
      <c r="S1753" s="14"/>
      <c r="T1753" s="21">
        <v>184100</v>
      </c>
      <c r="U1753" s="14"/>
      <c r="V1753" s="22">
        <v>230125</v>
      </c>
      <c r="W1753" s="14"/>
      <c r="X1753" s="5" t="str">
        <f t="shared" si="27"/>
        <v>No</v>
      </c>
      <c r="Y1753" s="14"/>
      <c r="Z1753" s="5"/>
      <c r="AA1753" s="14"/>
      <c r="AB1753" s="5"/>
      <c r="AC1753" s="28"/>
      <c r="AD1753" s="5"/>
      <c r="AE1753" s="14"/>
      <c r="AF1753" s="5"/>
      <c r="AG1753" s="7"/>
    </row>
    <row r="1754" spans="1:33" s="54" customFormat="1">
      <c r="A1754" s="8" t="s">
        <v>3822</v>
      </c>
      <c r="B1754" s="8" t="s">
        <v>3293</v>
      </c>
      <c r="C1754" s="9" t="s">
        <v>278</v>
      </c>
      <c r="D1754" s="185" t="s">
        <v>3823</v>
      </c>
      <c r="E1754" s="188" t="s">
        <v>3824</v>
      </c>
      <c r="F1754" s="9" t="s">
        <v>157</v>
      </c>
      <c r="G1754" s="9" t="s">
        <v>147</v>
      </c>
      <c r="H1754" s="10">
        <v>0</v>
      </c>
      <c r="I1754" s="11">
        <v>4</v>
      </c>
      <c r="J1754" s="24">
        <v>0</v>
      </c>
      <c r="K1754" s="12"/>
      <c r="L1754" s="14">
        <v>0</v>
      </c>
      <c r="M1754" s="14"/>
      <c r="N1754" s="21">
        <v>0</v>
      </c>
      <c r="O1754" s="14"/>
      <c r="P1754" s="21">
        <v>0</v>
      </c>
      <c r="Q1754" s="14"/>
      <c r="R1754" s="21">
        <v>0</v>
      </c>
      <c r="S1754" s="14"/>
      <c r="T1754" s="21">
        <v>0</v>
      </c>
      <c r="U1754" s="14"/>
      <c r="V1754" s="22">
        <v>0</v>
      </c>
      <c r="W1754" s="14"/>
      <c r="X1754" s="5" t="str">
        <f t="shared" si="27"/>
        <v>No</v>
      </c>
      <c r="Y1754" s="14"/>
      <c r="Z1754" s="5"/>
      <c r="AA1754" s="14"/>
      <c r="AB1754" s="5"/>
      <c r="AC1754" s="28"/>
      <c r="AD1754" s="5"/>
      <c r="AE1754" s="14"/>
      <c r="AF1754" s="5"/>
      <c r="AG1754" s="7"/>
    </row>
    <row r="1755" spans="1:33" s="54" customFormat="1">
      <c r="A1755" s="8" t="s">
        <v>2261</v>
      </c>
      <c r="B1755" s="8" t="s">
        <v>2262</v>
      </c>
      <c r="C1755" s="9" t="s">
        <v>275</v>
      </c>
      <c r="D1755" s="185" t="s">
        <v>2263</v>
      </c>
      <c r="E1755" s="188" t="s">
        <v>2264</v>
      </c>
      <c r="F1755" s="9" t="s">
        <v>83</v>
      </c>
      <c r="G1755" s="9" t="s">
        <v>147</v>
      </c>
      <c r="H1755" s="10">
        <v>0</v>
      </c>
      <c r="I1755" s="11">
        <v>4</v>
      </c>
      <c r="J1755" s="24">
        <v>0</v>
      </c>
      <c r="K1755" s="12"/>
      <c r="L1755" s="14">
        <v>0</v>
      </c>
      <c r="M1755" s="14"/>
      <c r="N1755" s="21">
        <v>0</v>
      </c>
      <c r="O1755" s="14"/>
      <c r="P1755" s="21">
        <v>0</v>
      </c>
      <c r="Q1755" s="14"/>
      <c r="R1755" s="21">
        <v>0</v>
      </c>
      <c r="S1755" s="14"/>
      <c r="T1755" s="21">
        <v>0</v>
      </c>
      <c r="U1755" s="14"/>
      <c r="V1755" s="22">
        <v>0</v>
      </c>
      <c r="W1755" s="14"/>
      <c r="X1755" s="5" t="str">
        <f t="shared" si="27"/>
        <v>No</v>
      </c>
      <c r="Y1755" s="14"/>
      <c r="Z1755" s="5"/>
      <c r="AA1755" s="14"/>
      <c r="AB1755" s="5"/>
      <c r="AC1755" s="28"/>
      <c r="AD1755" s="5"/>
      <c r="AE1755" s="14"/>
      <c r="AF1755" s="5"/>
      <c r="AG1755" s="7"/>
    </row>
    <row r="1756" spans="1:33" s="54" customFormat="1">
      <c r="A1756" s="8" t="s">
        <v>2913</v>
      </c>
      <c r="B1756" s="8" t="s">
        <v>2914</v>
      </c>
      <c r="C1756" s="9" t="s">
        <v>124</v>
      </c>
      <c r="D1756" s="185" t="s">
        <v>2915</v>
      </c>
      <c r="E1756" s="188" t="s">
        <v>2916</v>
      </c>
      <c r="F1756" s="9" t="s">
        <v>1320</v>
      </c>
      <c r="G1756" s="9" t="s">
        <v>147</v>
      </c>
      <c r="H1756" s="10">
        <v>0</v>
      </c>
      <c r="I1756" s="11">
        <v>4</v>
      </c>
      <c r="J1756" s="24">
        <v>0</v>
      </c>
      <c r="K1756" s="12"/>
      <c r="L1756" s="14">
        <v>0</v>
      </c>
      <c r="M1756" s="14"/>
      <c r="N1756" s="21">
        <v>0</v>
      </c>
      <c r="O1756" s="14"/>
      <c r="P1756" s="21">
        <v>0</v>
      </c>
      <c r="Q1756" s="14"/>
      <c r="R1756" s="21">
        <v>0</v>
      </c>
      <c r="S1756" s="14"/>
      <c r="T1756" s="21">
        <v>0</v>
      </c>
      <c r="U1756" s="14"/>
      <c r="V1756" s="22">
        <v>0</v>
      </c>
      <c r="W1756" s="14"/>
      <c r="X1756" s="5" t="str">
        <f t="shared" si="27"/>
        <v>No</v>
      </c>
      <c r="Y1756" s="14"/>
      <c r="Z1756" s="5"/>
      <c r="AA1756" s="14"/>
      <c r="AB1756" s="5"/>
      <c r="AC1756" s="28"/>
      <c r="AD1756" s="5"/>
      <c r="AE1756" s="14"/>
      <c r="AF1756" s="5"/>
      <c r="AG1756" s="7"/>
    </row>
    <row r="1757" spans="1:33" s="54" customFormat="1">
      <c r="A1757" s="8" t="s">
        <v>1623</v>
      </c>
      <c r="B1757" s="8" t="s">
        <v>1624</v>
      </c>
      <c r="C1757" s="9" t="s">
        <v>178</v>
      </c>
      <c r="D1757" s="185" t="s">
        <v>1625</v>
      </c>
      <c r="E1757" s="188" t="s">
        <v>1626</v>
      </c>
      <c r="F1757" s="9" t="s">
        <v>83</v>
      </c>
      <c r="G1757" s="9" t="s">
        <v>147</v>
      </c>
      <c r="H1757" s="10">
        <v>0</v>
      </c>
      <c r="I1757" s="11">
        <v>4</v>
      </c>
      <c r="J1757" s="24">
        <v>0</v>
      </c>
      <c r="K1757" s="12"/>
      <c r="L1757" s="14">
        <v>0</v>
      </c>
      <c r="M1757" s="14"/>
      <c r="N1757" s="21">
        <v>0</v>
      </c>
      <c r="O1757" s="14"/>
      <c r="P1757" s="21">
        <v>0</v>
      </c>
      <c r="Q1757" s="14"/>
      <c r="R1757" s="21">
        <v>0</v>
      </c>
      <c r="S1757" s="14"/>
      <c r="T1757" s="21">
        <v>0</v>
      </c>
      <c r="U1757" s="14"/>
      <c r="V1757" s="22">
        <v>0</v>
      </c>
      <c r="W1757" s="14"/>
      <c r="X1757" s="5" t="str">
        <f t="shared" si="27"/>
        <v>No</v>
      </c>
      <c r="Y1757" s="14"/>
      <c r="Z1757" s="5"/>
      <c r="AA1757" s="14"/>
      <c r="AB1757" s="5"/>
      <c r="AC1757" s="28"/>
      <c r="AD1757" s="5"/>
      <c r="AE1757" s="14"/>
      <c r="AF1757" s="5"/>
      <c r="AG1757" s="7"/>
    </row>
    <row r="1758" spans="1:33" s="54" customFormat="1">
      <c r="A1758" s="8" t="s">
        <v>6664</v>
      </c>
      <c r="B1758" s="8" t="s">
        <v>5304</v>
      </c>
      <c r="C1758" s="9" t="s">
        <v>58</v>
      </c>
      <c r="D1758" s="185" t="s">
        <v>5305</v>
      </c>
      <c r="E1758" s="188" t="s">
        <v>5306</v>
      </c>
      <c r="F1758" s="9" t="s">
        <v>88</v>
      </c>
      <c r="G1758" s="9" t="s">
        <v>147</v>
      </c>
      <c r="H1758" s="10">
        <v>0</v>
      </c>
      <c r="I1758" s="11">
        <v>4</v>
      </c>
      <c r="J1758" s="24">
        <v>0</v>
      </c>
      <c r="K1758" s="12"/>
      <c r="L1758" s="14">
        <v>0</v>
      </c>
      <c r="M1758" s="14"/>
      <c r="N1758" s="21">
        <v>0</v>
      </c>
      <c r="O1758" s="14"/>
      <c r="P1758" s="21">
        <v>131484</v>
      </c>
      <c r="Q1758" s="14"/>
      <c r="R1758" s="21">
        <v>0</v>
      </c>
      <c r="S1758" s="14"/>
      <c r="T1758" s="21">
        <v>525936</v>
      </c>
      <c r="U1758" s="14"/>
      <c r="V1758" s="22">
        <v>657420</v>
      </c>
      <c r="W1758" s="14"/>
      <c r="X1758" s="5" t="str">
        <f t="shared" si="27"/>
        <v>No</v>
      </c>
      <c r="Y1758" s="14"/>
      <c r="Z1758" s="5"/>
      <c r="AA1758" s="14"/>
      <c r="AB1758" s="5"/>
      <c r="AC1758" s="28"/>
      <c r="AD1758" s="5"/>
      <c r="AE1758" s="14"/>
      <c r="AF1758" s="5"/>
      <c r="AG1758" s="7"/>
    </row>
    <row r="1759" spans="1:33" s="54" customFormat="1">
      <c r="A1759" s="8" t="s">
        <v>2173</v>
      </c>
      <c r="B1759" s="8" t="s">
        <v>2174</v>
      </c>
      <c r="C1759" s="9" t="s">
        <v>275</v>
      </c>
      <c r="D1759" s="185" t="s">
        <v>2175</v>
      </c>
      <c r="E1759" s="188" t="s">
        <v>2176</v>
      </c>
      <c r="F1759" s="9" t="s">
        <v>83</v>
      </c>
      <c r="G1759" s="9" t="s">
        <v>147</v>
      </c>
      <c r="H1759" s="10">
        <v>0</v>
      </c>
      <c r="I1759" s="11">
        <v>4</v>
      </c>
      <c r="J1759" s="24">
        <v>0</v>
      </c>
      <c r="K1759" s="12"/>
      <c r="L1759" s="14">
        <v>0</v>
      </c>
      <c r="M1759" s="14"/>
      <c r="N1759" s="21">
        <v>0</v>
      </c>
      <c r="O1759" s="14"/>
      <c r="P1759" s="21">
        <v>0</v>
      </c>
      <c r="Q1759" s="14"/>
      <c r="R1759" s="21">
        <v>0</v>
      </c>
      <c r="S1759" s="14"/>
      <c r="T1759" s="21">
        <v>0</v>
      </c>
      <c r="U1759" s="14"/>
      <c r="V1759" s="22">
        <v>0</v>
      </c>
      <c r="W1759" s="14"/>
      <c r="X1759" s="5" t="str">
        <f t="shared" si="27"/>
        <v>No</v>
      </c>
      <c r="Y1759" s="14"/>
      <c r="Z1759" s="5"/>
      <c r="AA1759" s="14"/>
      <c r="AB1759" s="5"/>
      <c r="AC1759" s="28"/>
      <c r="AD1759" s="5"/>
      <c r="AE1759" s="14"/>
      <c r="AF1759" s="5"/>
      <c r="AG1759" s="7"/>
    </row>
    <row r="1760" spans="1:33" s="54" customFormat="1">
      <c r="A1760" s="8" t="s">
        <v>3508</v>
      </c>
      <c r="B1760" s="8" t="s">
        <v>3509</v>
      </c>
      <c r="C1760" s="9" t="s">
        <v>580</v>
      </c>
      <c r="D1760" s="185" t="s">
        <v>3510</v>
      </c>
      <c r="E1760" s="188" t="s">
        <v>3511</v>
      </c>
      <c r="F1760" s="9" t="s">
        <v>157</v>
      </c>
      <c r="G1760" s="9" t="s">
        <v>147</v>
      </c>
      <c r="H1760" s="10">
        <v>0</v>
      </c>
      <c r="I1760" s="11">
        <v>4</v>
      </c>
      <c r="J1760" s="24">
        <v>0</v>
      </c>
      <c r="K1760" s="12"/>
      <c r="L1760" s="14">
        <v>0</v>
      </c>
      <c r="M1760" s="14"/>
      <c r="N1760" s="21">
        <v>0</v>
      </c>
      <c r="O1760" s="14"/>
      <c r="P1760" s="21">
        <v>0</v>
      </c>
      <c r="Q1760" s="14"/>
      <c r="R1760" s="21">
        <v>0</v>
      </c>
      <c r="S1760" s="14"/>
      <c r="T1760" s="21">
        <v>0</v>
      </c>
      <c r="U1760" s="14"/>
      <c r="V1760" s="22">
        <v>0</v>
      </c>
      <c r="W1760" s="14"/>
      <c r="X1760" s="5" t="str">
        <f t="shared" si="27"/>
        <v>No</v>
      </c>
      <c r="Y1760" s="14"/>
      <c r="Z1760" s="5"/>
      <c r="AA1760" s="14"/>
      <c r="AB1760" s="5"/>
      <c r="AC1760" s="28"/>
      <c r="AD1760" s="5"/>
      <c r="AE1760" s="14"/>
      <c r="AF1760" s="5"/>
      <c r="AG1760" s="7"/>
    </row>
    <row r="1761" spans="1:33" s="54" customFormat="1">
      <c r="A1761" s="8" t="s">
        <v>2061</v>
      </c>
      <c r="B1761" s="8" t="s">
        <v>2062</v>
      </c>
      <c r="C1761" s="9" t="s">
        <v>69</v>
      </c>
      <c r="D1761" s="185" t="s">
        <v>2063</v>
      </c>
      <c r="E1761" s="188" t="s">
        <v>2064</v>
      </c>
      <c r="F1761" s="9" t="s">
        <v>83</v>
      </c>
      <c r="G1761" s="9" t="s">
        <v>147</v>
      </c>
      <c r="H1761" s="10">
        <v>0</v>
      </c>
      <c r="I1761" s="11">
        <v>4</v>
      </c>
      <c r="J1761" s="24">
        <v>14358</v>
      </c>
      <c r="K1761" s="12"/>
      <c r="L1761" s="14">
        <v>13595</v>
      </c>
      <c r="M1761" s="14"/>
      <c r="N1761" s="21">
        <v>0</v>
      </c>
      <c r="O1761" s="14"/>
      <c r="P1761" s="21">
        <v>21429</v>
      </c>
      <c r="Q1761" s="14"/>
      <c r="R1761" s="21">
        <v>23752</v>
      </c>
      <c r="S1761" s="14"/>
      <c r="T1761" s="21">
        <v>291813</v>
      </c>
      <c r="U1761" s="14"/>
      <c r="V1761" s="22">
        <v>364947</v>
      </c>
      <c r="W1761" s="14"/>
      <c r="X1761" s="5" t="str">
        <f t="shared" si="27"/>
        <v>No</v>
      </c>
      <c r="Y1761" s="14"/>
      <c r="Z1761" s="5"/>
      <c r="AA1761" s="14"/>
      <c r="AB1761" s="5"/>
      <c r="AC1761" s="28"/>
      <c r="AD1761" s="5"/>
      <c r="AE1761" s="14"/>
      <c r="AF1761" s="5"/>
      <c r="AG1761" s="7"/>
    </row>
    <row r="1762" spans="1:33" s="54" customFormat="1">
      <c r="A1762" s="8" t="s">
        <v>6667</v>
      </c>
      <c r="B1762" s="8" t="s">
        <v>6668</v>
      </c>
      <c r="C1762" s="9" t="s">
        <v>580</v>
      </c>
      <c r="D1762" s="185" t="s">
        <v>6669</v>
      </c>
      <c r="E1762" s="188" t="s">
        <v>6670</v>
      </c>
      <c r="F1762" s="9" t="s">
        <v>157</v>
      </c>
      <c r="G1762" s="9" t="s">
        <v>147</v>
      </c>
      <c r="H1762" s="10">
        <v>0</v>
      </c>
      <c r="I1762" s="11">
        <v>4</v>
      </c>
      <c r="J1762" s="24">
        <v>0</v>
      </c>
      <c r="K1762" s="12"/>
      <c r="L1762" s="14">
        <v>0</v>
      </c>
      <c r="M1762" s="14"/>
      <c r="N1762" s="21">
        <v>0</v>
      </c>
      <c r="O1762" s="14"/>
      <c r="P1762" s="21">
        <v>7974</v>
      </c>
      <c r="Q1762" s="14"/>
      <c r="R1762" s="21">
        <v>0</v>
      </c>
      <c r="S1762" s="14"/>
      <c r="T1762" s="21">
        <v>31897</v>
      </c>
      <c r="U1762" s="14"/>
      <c r="V1762" s="22">
        <v>39871</v>
      </c>
      <c r="W1762" s="14"/>
      <c r="X1762" s="5" t="str">
        <f t="shared" si="27"/>
        <v>No</v>
      </c>
      <c r="Y1762" s="14"/>
      <c r="Z1762" s="5"/>
      <c r="AA1762" s="14"/>
      <c r="AB1762" s="5"/>
      <c r="AC1762" s="28"/>
      <c r="AD1762" s="5"/>
      <c r="AE1762" s="14"/>
      <c r="AF1762" s="5"/>
      <c r="AG1762" s="7"/>
    </row>
    <row r="1763" spans="1:33" s="54" customFormat="1">
      <c r="A1763" s="8" t="s">
        <v>4137</v>
      </c>
      <c r="B1763" s="8" t="s">
        <v>4138</v>
      </c>
      <c r="C1763" s="9" t="s">
        <v>87</v>
      </c>
      <c r="D1763" s="185" t="s">
        <v>4139</v>
      </c>
      <c r="E1763" s="188">
        <v>4</v>
      </c>
      <c r="F1763" s="9" t="s">
        <v>36</v>
      </c>
      <c r="G1763" s="9" t="s">
        <v>5756</v>
      </c>
      <c r="H1763" s="10">
        <v>0</v>
      </c>
      <c r="I1763" s="11">
        <v>4</v>
      </c>
      <c r="J1763" s="24">
        <v>0</v>
      </c>
      <c r="K1763" s="12"/>
      <c r="L1763" s="14">
        <v>0</v>
      </c>
      <c r="M1763" s="14"/>
      <c r="N1763" s="21">
        <v>0</v>
      </c>
      <c r="O1763" s="14"/>
      <c r="P1763" s="21">
        <v>0</v>
      </c>
      <c r="Q1763" s="14"/>
      <c r="R1763" s="21">
        <v>0</v>
      </c>
      <c r="S1763" s="14"/>
      <c r="T1763" s="21">
        <v>0</v>
      </c>
      <c r="U1763" s="14"/>
      <c r="V1763" s="22">
        <v>0</v>
      </c>
      <c r="W1763" s="14"/>
      <c r="X1763" s="5" t="str">
        <f t="shared" si="27"/>
        <v>No</v>
      </c>
      <c r="Y1763" s="14"/>
      <c r="Z1763" s="5"/>
      <c r="AA1763" s="14"/>
      <c r="AB1763" s="5"/>
      <c r="AC1763" s="28"/>
      <c r="AD1763" s="5"/>
      <c r="AE1763" s="14"/>
      <c r="AF1763" s="5"/>
      <c r="AG1763" s="7"/>
    </row>
    <row r="1764" spans="1:33" s="54" customFormat="1">
      <c r="A1764" s="8" t="s">
        <v>93</v>
      </c>
      <c r="B1764" s="8" t="s">
        <v>94</v>
      </c>
      <c r="C1764" s="9" t="s">
        <v>39</v>
      </c>
      <c r="D1764" s="185" t="s">
        <v>95</v>
      </c>
      <c r="E1764" s="188">
        <v>99382</v>
      </c>
      <c r="F1764" s="9" t="s">
        <v>36</v>
      </c>
      <c r="G1764" s="9" t="s">
        <v>5756</v>
      </c>
      <c r="H1764" s="10">
        <v>0</v>
      </c>
      <c r="I1764" s="11">
        <v>4</v>
      </c>
      <c r="J1764" s="24">
        <v>0</v>
      </c>
      <c r="K1764" s="12"/>
      <c r="L1764" s="14">
        <v>0</v>
      </c>
      <c r="M1764" s="14"/>
      <c r="N1764" s="21">
        <v>0</v>
      </c>
      <c r="O1764" s="14"/>
      <c r="P1764" s="21">
        <v>15764</v>
      </c>
      <c r="Q1764" s="14"/>
      <c r="R1764" s="21">
        <v>0</v>
      </c>
      <c r="S1764" s="14"/>
      <c r="T1764" s="21">
        <v>141874</v>
      </c>
      <c r="U1764" s="14"/>
      <c r="V1764" s="22">
        <v>157638</v>
      </c>
      <c r="W1764" s="14"/>
      <c r="X1764" s="5" t="str">
        <f t="shared" si="27"/>
        <v>No</v>
      </c>
      <c r="Y1764" s="14"/>
      <c r="Z1764" s="5"/>
      <c r="AA1764" s="14"/>
      <c r="AB1764" s="5"/>
      <c r="AC1764" s="28"/>
      <c r="AD1764" s="5"/>
      <c r="AE1764" s="14"/>
      <c r="AF1764" s="5"/>
      <c r="AG1764" s="7"/>
    </row>
    <row r="1765" spans="1:33" s="54" customFormat="1">
      <c r="A1765" s="8" t="s">
        <v>6662</v>
      </c>
      <c r="B1765" s="8" t="s">
        <v>5347</v>
      </c>
      <c r="C1765" s="9" t="s">
        <v>58</v>
      </c>
      <c r="D1765" s="185"/>
      <c r="E1765" s="188" t="s">
        <v>6663</v>
      </c>
      <c r="F1765" s="9" t="s">
        <v>83</v>
      </c>
      <c r="G1765" s="9" t="s">
        <v>147</v>
      </c>
      <c r="H1765" s="10">
        <v>0</v>
      </c>
      <c r="I1765" s="11">
        <v>4</v>
      </c>
      <c r="J1765" s="24">
        <v>0</v>
      </c>
      <c r="K1765" s="12"/>
      <c r="L1765" s="14">
        <v>0</v>
      </c>
      <c r="M1765" s="14"/>
      <c r="N1765" s="21">
        <v>0</v>
      </c>
      <c r="O1765" s="14"/>
      <c r="P1765" s="21">
        <v>0</v>
      </c>
      <c r="Q1765" s="14"/>
      <c r="R1765" s="21">
        <v>0</v>
      </c>
      <c r="S1765" s="14"/>
      <c r="T1765" s="21">
        <v>0</v>
      </c>
      <c r="U1765" s="14"/>
      <c r="V1765" s="22">
        <v>0</v>
      </c>
      <c r="W1765" s="14"/>
      <c r="X1765" s="5" t="str">
        <f t="shared" si="27"/>
        <v>No</v>
      </c>
      <c r="Y1765" s="14"/>
      <c r="Z1765" s="5"/>
      <c r="AA1765" s="14"/>
      <c r="AB1765" s="5"/>
      <c r="AC1765" s="28"/>
      <c r="AD1765" s="5"/>
      <c r="AE1765" s="14"/>
      <c r="AF1765" s="5"/>
      <c r="AG1765" s="7"/>
    </row>
    <row r="1766" spans="1:33" s="54" customFormat="1">
      <c r="A1766" s="8" t="s">
        <v>6302</v>
      </c>
      <c r="B1766" s="8" t="s">
        <v>6170</v>
      </c>
      <c r="C1766" s="9" t="s">
        <v>91</v>
      </c>
      <c r="D1766" s="185"/>
      <c r="E1766" s="188">
        <v>90276</v>
      </c>
      <c r="F1766" s="9" t="s">
        <v>83</v>
      </c>
      <c r="G1766" s="9" t="s">
        <v>5756</v>
      </c>
      <c r="H1766" s="10">
        <v>12150996</v>
      </c>
      <c r="I1766" s="11">
        <v>4</v>
      </c>
      <c r="J1766" s="24">
        <v>0</v>
      </c>
      <c r="K1766" s="12"/>
      <c r="L1766" s="14">
        <v>0</v>
      </c>
      <c r="M1766" s="14"/>
      <c r="N1766" s="21">
        <v>0</v>
      </c>
      <c r="O1766" s="14"/>
      <c r="P1766" s="21">
        <v>0</v>
      </c>
      <c r="Q1766" s="14"/>
      <c r="R1766" s="21">
        <v>0</v>
      </c>
      <c r="S1766" s="14"/>
      <c r="T1766" s="21">
        <v>0</v>
      </c>
      <c r="U1766" s="14"/>
      <c r="V1766" s="22">
        <v>0</v>
      </c>
      <c r="W1766" s="14"/>
      <c r="X1766" s="5" t="str">
        <f t="shared" si="27"/>
        <v>No</v>
      </c>
      <c r="Y1766" s="14"/>
      <c r="Z1766" s="5"/>
      <c r="AA1766" s="14"/>
      <c r="AB1766" s="5"/>
      <c r="AC1766" s="28"/>
      <c r="AD1766" s="5"/>
      <c r="AE1766" s="14"/>
      <c r="AF1766" s="5"/>
      <c r="AG1766" s="7"/>
    </row>
    <row r="1767" spans="1:33" s="54" customFormat="1">
      <c r="A1767" s="8" t="s">
        <v>142</v>
      </c>
      <c r="B1767" s="8" t="s">
        <v>143</v>
      </c>
      <c r="C1767" s="9" t="s">
        <v>144</v>
      </c>
      <c r="D1767" s="185" t="s">
        <v>145</v>
      </c>
      <c r="E1767" s="188" t="s">
        <v>146</v>
      </c>
      <c r="F1767" s="9" t="s">
        <v>138</v>
      </c>
      <c r="G1767" s="9" t="s">
        <v>147</v>
      </c>
      <c r="H1767" s="10">
        <v>0</v>
      </c>
      <c r="I1767" s="11">
        <v>4</v>
      </c>
      <c r="J1767" s="24">
        <v>0</v>
      </c>
      <c r="K1767" s="12"/>
      <c r="L1767" s="14">
        <v>0</v>
      </c>
      <c r="M1767" s="14"/>
      <c r="N1767" s="21">
        <v>0</v>
      </c>
      <c r="O1767" s="14"/>
      <c r="P1767" s="21">
        <v>0</v>
      </c>
      <c r="Q1767" s="14"/>
      <c r="R1767" s="21">
        <v>0</v>
      </c>
      <c r="S1767" s="14"/>
      <c r="T1767" s="21">
        <v>0</v>
      </c>
      <c r="U1767" s="14"/>
      <c r="V1767" s="22">
        <v>0</v>
      </c>
      <c r="W1767" s="14"/>
      <c r="X1767" s="5" t="str">
        <f t="shared" si="27"/>
        <v>No</v>
      </c>
      <c r="Y1767" s="14"/>
      <c r="Z1767" s="5"/>
      <c r="AA1767" s="14"/>
      <c r="AB1767" s="5"/>
      <c r="AC1767" s="28"/>
      <c r="AD1767" s="5"/>
      <c r="AE1767" s="14"/>
      <c r="AF1767" s="5"/>
      <c r="AG1767" s="7"/>
    </row>
    <row r="1768" spans="1:33" s="54" customFormat="1">
      <c r="A1768" s="8" t="s">
        <v>3282</v>
      </c>
      <c r="B1768" s="8" t="s">
        <v>3283</v>
      </c>
      <c r="C1768" s="9" t="s">
        <v>555</v>
      </c>
      <c r="D1768" s="185" t="s">
        <v>3284</v>
      </c>
      <c r="E1768" s="188" t="s">
        <v>3285</v>
      </c>
      <c r="F1768" s="9" t="s">
        <v>83</v>
      </c>
      <c r="G1768" s="9" t="s">
        <v>147</v>
      </c>
      <c r="H1768" s="10">
        <v>0</v>
      </c>
      <c r="I1768" s="11">
        <v>4</v>
      </c>
      <c r="J1768" s="24">
        <v>0</v>
      </c>
      <c r="K1768" s="12"/>
      <c r="L1768" s="14">
        <v>0</v>
      </c>
      <c r="M1768" s="14"/>
      <c r="N1768" s="21">
        <v>0</v>
      </c>
      <c r="O1768" s="14"/>
      <c r="P1768" s="21">
        <v>0</v>
      </c>
      <c r="Q1768" s="14"/>
      <c r="R1768" s="21">
        <v>0</v>
      </c>
      <c r="S1768" s="14"/>
      <c r="T1768" s="21">
        <v>186412</v>
      </c>
      <c r="U1768" s="14"/>
      <c r="V1768" s="22">
        <v>186412</v>
      </c>
      <c r="W1768" s="14"/>
      <c r="X1768" s="5" t="str">
        <f t="shared" si="27"/>
        <v>No</v>
      </c>
      <c r="Y1768" s="14"/>
      <c r="Z1768" s="5"/>
      <c r="AA1768" s="14"/>
      <c r="AB1768" s="5"/>
      <c r="AC1768" s="28"/>
      <c r="AD1768" s="5"/>
      <c r="AE1768" s="14"/>
      <c r="AF1768" s="5"/>
      <c r="AG1768" s="7"/>
    </row>
    <row r="1769" spans="1:33" s="54" customFormat="1">
      <c r="A1769" s="8" t="s">
        <v>6666</v>
      </c>
      <c r="B1769" s="8" t="s">
        <v>708</v>
      </c>
      <c r="C1769" s="9" t="s">
        <v>555</v>
      </c>
      <c r="D1769" s="185"/>
      <c r="E1769" s="188">
        <v>50521</v>
      </c>
      <c r="F1769" s="9" t="s">
        <v>113</v>
      </c>
      <c r="G1769" s="9" t="s">
        <v>84</v>
      </c>
      <c r="H1769" s="10">
        <v>8608208</v>
      </c>
      <c r="I1769" s="11">
        <v>4</v>
      </c>
      <c r="J1769" s="24">
        <v>0</v>
      </c>
      <c r="K1769" s="12"/>
      <c r="L1769" s="14">
        <v>0</v>
      </c>
      <c r="M1769" s="14"/>
      <c r="N1769" s="21">
        <v>0</v>
      </c>
      <c r="O1769" s="14"/>
      <c r="P1769" s="21">
        <v>0</v>
      </c>
      <c r="Q1769" s="14"/>
      <c r="R1769" s="21">
        <v>0</v>
      </c>
      <c r="S1769" s="14"/>
      <c r="T1769" s="21">
        <v>0</v>
      </c>
      <c r="U1769" s="14"/>
      <c r="V1769" s="22">
        <v>0</v>
      </c>
      <c r="W1769" s="14"/>
      <c r="X1769" s="5" t="str">
        <f t="shared" si="27"/>
        <v>No</v>
      </c>
      <c r="Y1769" s="14"/>
      <c r="Z1769" s="5"/>
      <c r="AA1769" s="14"/>
      <c r="AB1769" s="5"/>
      <c r="AC1769" s="28"/>
      <c r="AD1769" s="5"/>
      <c r="AE1769" s="14"/>
      <c r="AF1769" s="5"/>
      <c r="AG1769" s="7"/>
    </row>
    <row r="1770" spans="1:33" s="54" customFormat="1">
      <c r="A1770" s="8" t="s">
        <v>742</v>
      </c>
      <c r="B1770" s="8" t="s">
        <v>743</v>
      </c>
      <c r="C1770" s="9" t="s">
        <v>129</v>
      </c>
      <c r="D1770" s="185" t="s">
        <v>744</v>
      </c>
      <c r="E1770" s="188" t="s">
        <v>745</v>
      </c>
      <c r="F1770" s="9" t="s">
        <v>83</v>
      </c>
      <c r="G1770" s="9" t="s">
        <v>147</v>
      </c>
      <c r="H1770" s="10">
        <v>0</v>
      </c>
      <c r="I1770" s="11">
        <v>4</v>
      </c>
      <c r="J1770" s="24">
        <v>0</v>
      </c>
      <c r="K1770" s="12"/>
      <c r="L1770" s="14">
        <v>0</v>
      </c>
      <c r="M1770" s="14"/>
      <c r="N1770" s="21">
        <v>0</v>
      </c>
      <c r="O1770" s="14"/>
      <c r="P1770" s="21">
        <v>4500</v>
      </c>
      <c r="Q1770" s="14"/>
      <c r="R1770" s="21">
        <v>4500</v>
      </c>
      <c r="S1770" s="14"/>
      <c r="T1770" s="21">
        <v>36002</v>
      </c>
      <c r="U1770" s="14"/>
      <c r="V1770" s="22">
        <v>45002</v>
      </c>
      <c r="W1770" s="14"/>
      <c r="X1770" s="5" t="str">
        <f t="shared" si="27"/>
        <v>No</v>
      </c>
      <c r="Y1770" s="14"/>
      <c r="Z1770" s="5"/>
      <c r="AA1770" s="14"/>
      <c r="AB1770" s="5"/>
      <c r="AC1770" s="28"/>
      <c r="AD1770" s="5"/>
      <c r="AE1770" s="14"/>
      <c r="AF1770" s="5"/>
      <c r="AG1770" s="7"/>
    </row>
    <row r="1771" spans="1:33" s="54" customFormat="1">
      <c r="A1771" s="8" t="s">
        <v>6246</v>
      </c>
      <c r="B1771" s="8" t="s">
        <v>6247</v>
      </c>
      <c r="C1771" s="9" t="s">
        <v>91</v>
      </c>
      <c r="D1771" s="185"/>
      <c r="E1771" s="188">
        <v>90246</v>
      </c>
      <c r="F1771" s="9" t="s">
        <v>83</v>
      </c>
      <c r="G1771" s="9" t="s">
        <v>5756</v>
      </c>
      <c r="H1771" s="10">
        <v>12150996</v>
      </c>
      <c r="I1771" s="11">
        <v>4</v>
      </c>
      <c r="J1771" s="24">
        <v>0</v>
      </c>
      <c r="K1771" s="12"/>
      <c r="L1771" s="14">
        <v>0</v>
      </c>
      <c r="M1771" s="14"/>
      <c r="N1771" s="21">
        <v>0</v>
      </c>
      <c r="O1771" s="14"/>
      <c r="P1771" s="21">
        <v>0</v>
      </c>
      <c r="Q1771" s="14"/>
      <c r="R1771" s="21">
        <v>0</v>
      </c>
      <c r="S1771" s="14"/>
      <c r="T1771" s="21">
        <v>0</v>
      </c>
      <c r="U1771" s="14"/>
      <c r="V1771" s="22">
        <v>0</v>
      </c>
      <c r="W1771" s="14"/>
      <c r="X1771" s="5" t="str">
        <f t="shared" si="27"/>
        <v>No</v>
      </c>
      <c r="Y1771" s="14"/>
      <c r="Z1771" s="5"/>
      <c r="AA1771" s="14"/>
      <c r="AB1771" s="5"/>
      <c r="AC1771" s="28"/>
      <c r="AD1771" s="5"/>
      <c r="AE1771" s="14"/>
      <c r="AF1771" s="5"/>
      <c r="AG1771" s="7"/>
    </row>
    <row r="1772" spans="1:33" s="54" customFormat="1">
      <c r="A1772" s="8" t="s">
        <v>6019</v>
      </c>
      <c r="B1772" s="8" t="s">
        <v>428</v>
      </c>
      <c r="C1772" s="9" t="s">
        <v>275</v>
      </c>
      <c r="D1772" s="185"/>
      <c r="E1772" s="188" t="s">
        <v>6020</v>
      </c>
      <c r="F1772" s="9" t="s">
        <v>83</v>
      </c>
      <c r="G1772" s="9" t="s">
        <v>147</v>
      </c>
      <c r="H1772" s="10">
        <v>0</v>
      </c>
      <c r="I1772" s="11">
        <v>4</v>
      </c>
      <c r="J1772" s="24">
        <v>0</v>
      </c>
      <c r="K1772" s="12"/>
      <c r="L1772" s="14">
        <v>0</v>
      </c>
      <c r="M1772" s="14"/>
      <c r="N1772" s="21">
        <v>0</v>
      </c>
      <c r="O1772" s="14"/>
      <c r="P1772" s="21">
        <v>7247</v>
      </c>
      <c r="Q1772" s="14"/>
      <c r="R1772" s="21">
        <v>7247</v>
      </c>
      <c r="S1772" s="14"/>
      <c r="T1772" s="21">
        <v>57968</v>
      </c>
      <c r="U1772" s="14"/>
      <c r="V1772" s="22">
        <v>72462</v>
      </c>
      <c r="W1772" s="14"/>
      <c r="X1772" s="5" t="str">
        <f t="shared" si="27"/>
        <v>No</v>
      </c>
      <c r="Y1772" s="14"/>
      <c r="Z1772" s="5"/>
      <c r="AA1772" s="14"/>
      <c r="AB1772" s="5"/>
      <c r="AC1772" s="28"/>
      <c r="AD1772" s="5"/>
      <c r="AE1772" s="14"/>
      <c r="AF1772" s="5"/>
      <c r="AG1772" s="7"/>
    </row>
    <row r="1773" spans="1:33" s="54" customFormat="1">
      <c r="A1773" s="8" t="s">
        <v>3903</v>
      </c>
      <c r="B1773" s="8" t="s">
        <v>3904</v>
      </c>
      <c r="C1773" s="9" t="s">
        <v>278</v>
      </c>
      <c r="D1773" s="185" t="s">
        <v>3905</v>
      </c>
      <c r="E1773" s="188" t="s">
        <v>3906</v>
      </c>
      <c r="F1773" s="9" t="s">
        <v>83</v>
      </c>
      <c r="G1773" s="9" t="s">
        <v>147</v>
      </c>
      <c r="H1773" s="10">
        <v>0</v>
      </c>
      <c r="I1773" s="11">
        <v>4</v>
      </c>
      <c r="J1773" s="24">
        <v>0</v>
      </c>
      <c r="K1773" s="12"/>
      <c r="L1773" s="14">
        <v>0</v>
      </c>
      <c r="M1773" s="14"/>
      <c r="N1773" s="21">
        <v>0</v>
      </c>
      <c r="O1773" s="14"/>
      <c r="P1773" s="21">
        <v>25000</v>
      </c>
      <c r="Q1773" s="14"/>
      <c r="R1773" s="21">
        <v>0</v>
      </c>
      <c r="S1773" s="14"/>
      <c r="T1773" s="21">
        <v>0</v>
      </c>
      <c r="U1773" s="14"/>
      <c r="V1773" s="22">
        <v>25000</v>
      </c>
      <c r="W1773" s="14"/>
      <c r="X1773" s="5" t="str">
        <f t="shared" si="27"/>
        <v>No</v>
      </c>
      <c r="Y1773" s="14"/>
      <c r="Z1773" s="5"/>
      <c r="AA1773" s="14"/>
      <c r="AB1773" s="5"/>
      <c r="AC1773" s="28"/>
      <c r="AD1773" s="5"/>
      <c r="AE1773" s="14"/>
      <c r="AF1773" s="5"/>
      <c r="AG1773" s="7"/>
    </row>
    <row r="1774" spans="1:33" s="54" customFormat="1">
      <c r="A1774" s="8" t="s">
        <v>2151</v>
      </c>
      <c r="B1774" s="8" t="s">
        <v>2152</v>
      </c>
      <c r="C1774" s="9" t="s">
        <v>275</v>
      </c>
      <c r="D1774" s="185" t="s">
        <v>2153</v>
      </c>
      <c r="E1774" s="188" t="s">
        <v>2154</v>
      </c>
      <c r="F1774" s="9" t="s">
        <v>157</v>
      </c>
      <c r="G1774" s="9" t="s">
        <v>147</v>
      </c>
      <c r="H1774" s="10">
        <v>0</v>
      </c>
      <c r="I1774" s="11">
        <v>4</v>
      </c>
      <c r="J1774" s="24">
        <v>0</v>
      </c>
      <c r="K1774" s="12"/>
      <c r="L1774" s="14">
        <v>0</v>
      </c>
      <c r="M1774" s="14"/>
      <c r="N1774" s="21">
        <v>0</v>
      </c>
      <c r="O1774" s="14"/>
      <c r="P1774" s="21">
        <v>3624</v>
      </c>
      <c r="Q1774" s="14"/>
      <c r="R1774" s="21">
        <v>3624</v>
      </c>
      <c r="S1774" s="14"/>
      <c r="T1774" s="21">
        <v>28984</v>
      </c>
      <c r="U1774" s="14"/>
      <c r="V1774" s="22">
        <v>36232</v>
      </c>
      <c r="W1774" s="14"/>
      <c r="X1774" s="5" t="str">
        <f t="shared" si="27"/>
        <v>No</v>
      </c>
      <c r="Y1774" s="14"/>
      <c r="Z1774" s="5"/>
      <c r="AA1774" s="14"/>
      <c r="AB1774" s="5"/>
      <c r="AC1774" s="28"/>
      <c r="AD1774" s="5"/>
      <c r="AE1774" s="14"/>
      <c r="AF1774" s="5"/>
      <c r="AG1774" s="7"/>
    </row>
    <row r="1775" spans="1:33" s="54" customFormat="1">
      <c r="A1775" s="8" t="s">
        <v>4397</v>
      </c>
      <c r="B1775" s="8" t="s">
        <v>4398</v>
      </c>
      <c r="C1775" s="9" t="s">
        <v>235</v>
      </c>
      <c r="D1775" s="185" t="s">
        <v>4399</v>
      </c>
      <c r="E1775" s="188" t="s">
        <v>4400</v>
      </c>
      <c r="F1775" s="9" t="s">
        <v>83</v>
      </c>
      <c r="G1775" s="9" t="s">
        <v>147</v>
      </c>
      <c r="H1775" s="10">
        <v>0</v>
      </c>
      <c r="I1775" s="11">
        <v>4</v>
      </c>
      <c r="J1775" s="24">
        <v>0</v>
      </c>
      <c r="K1775" s="12"/>
      <c r="L1775" s="14">
        <v>0</v>
      </c>
      <c r="M1775" s="14"/>
      <c r="N1775" s="21">
        <v>0</v>
      </c>
      <c r="O1775" s="14"/>
      <c r="P1775" s="21">
        <v>0</v>
      </c>
      <c r="Q1775" s="14"/>
      <c r="R1775" s="21">
        <v>0</v>
      </c>
      <c r="S1775" s="14"/>
      <c r="T1775" s="21">
        <v>0</v>
      </c>
      <c r="U1775" s="14"/>
      <c r="V1775" s="22">
        <v>0</v>
      </c>
      <c r="W1775" s="14"/>
      <c r="X1775" s="5" t="str">
        <f t="shared" si="27"/>
        <v>No</v>
      </c>
      <c r="Y1775" s="14"/>
      <c r="Z1775" s="5"/>
      <c r="AA1775" s="14"/>
      <c r="AB1775" s="5"/>
      <c r="AC1775" s="28"/>
      <c r="AD1775" s="5"/>
      <c r="AE1775" s="14"/>
      <c r="AF1775" s="5"/>
      <c r="AG1775" s="7"/>
    </row>
    <row r="1776" spans="1:33" s="54" customFormat="1">
      <c r="A1776" s="8" t="s">
        <v>1017</v>
      </c>
      <c r="B1776" s="8" t="s">
        <v>1018</v>
      </c>
      <c r="C1776" s="9" t="s">
        <v>275</v>
      </c>
      <c r="D1776" s="185" t="s">
        <v>1019</v>
      </c>
      <c r="E1776" s="188">
        <v>70004</v>
      </c>
      <c r="F1776" s="9" t="s">
        <v>36</v>
      </c>
      <c r="G1776" s="9" t="s">
        <v>5756</v>
      </c>
      <c r="H1776" s="10">
        <v>0</v>
      </c>
      <c r="I1776" s="11">
        <v>4</v>
      </c>
      <c r="J1776" s="24">
        <v>0</v>
      </c>
      <c r="K1776" s="12"/>
      <c r="L1776" s="14">
        <v>0</v>
      </c>
      <c r="M1776" s="14"/>
      <c r="N1776" s="21">
        <v>0</v>
      </c>
      <c r="O1776" s="14"/>
      <c r="P1776" s="21">
        <v>0</v>
      </c>
      <c r="Q1776" s="14"/>
      <c r="R1776" s="21">
        <v>0</v>
      </c>
      <c r="S1776" s="14"/>
      <c r="T1776" s="21">
        <v>0</v>
      </c>
      <c r="U1776" s="14"/>
      <c r="V1776" s="22">
        <v>0</v>
      </c>
      <c r="W1776" s="14"/>
      <c r="X1776" s="5" t="str">
        <f t="shared" si="27"/>
        <v>No</v>
      </c>
      <c r="Y1776" s="14"/>
      <c r="Z1776" s="5"/>
      <c r="AA1776" s="14"/>
      <c r="AB1776" s="5"/>
      <c r="AC1776" s="28"/>
      <c r="AD1776" s="5"/>
      <c r="AE1776" s="14"/>
      <c r="AF1776" s="5"/>
      <c r="AG1776" s="7"/>
    </row>
    <row r="1777" spans="1:33" s="54" customFormat="1">
      <c r="A1777" s="8" t="s">
        <v>3202</v>
      </c>
      <c r="B1777" s="8" t="s">
        <v>3203</v>
      </c>
      <c r="C1777" s="9" t="s">
        <v>50</v>
      </c>
      <c r="D1777" s="185" t="s">
        <v>3204</v>
      </c>
      <c r="E1777" s="188" t="s">
        <v>3205</v>
      </c>
      <c r="F1777" s="9" t="s">
        <v>83</v>
      </c>
      <c r="G1777" s="9" t="s">
        <v>147</v>
      </c>
      <c r="H1777" s="10">
        <v>0</v>
      </c>
      <c r="I1777" s="11">
        <v>4</v>
      </c>
      <c r="J1777" s="24">
        <v>0</v>
      </c>
      <c r="K1777" s="12"/>
      <c r="L1777" s="14">
        <v>0</v>
      </c>
      <c r="M1777" s="14"/>
      <c r="N1777" s="21">
        <v>0</v>
      </c>
      <c r="O1777" s="14"/>
      <c r="P1777" s="21">
        <v>10824</v>
      </c>
      <c r="Q1777" s="14"/>
      <c r="R1777" s="21">
        <v>0</v>
      </c>
      <c r="S1777" s="14"/>
      <c r="T1777" s="21">
        <v>43298</v>
      </c>
      <c r="U1777" s="14"/>
      <c r="V1777" s="22">
        <v>54122</v>
      </c>
      <c r="W1777" s="14"/>
      <c r="X1777" s="5" t="str">
        <f t="shared" si="27"/>
        <v>No</v>
      </c>
      <c r="Y1777" s="14"/>
      <c r="Z1777" s="5"/>
      <c r="AA1777" s="14"/>
      <c r="AB1777" s="5"/>
      <c r="AC1777" s="28"/>
      <c r="AD1777" s="5"/>
      <c r="AE1777" s="14"/>
      <c r="AF1777" s="5"/>
      <c r="AG1777" s="7"/>
    </row>
    <row r="1778" spans="1:33" s="54" customFormat="1">
      <c r="A1778" s="8" t="s">
        <v>2119</v>
      </c>
      <c r="B1778" s="8" t="s">
        <v>2120</v>
      </c>
      <c r="C1778" s="9" t="s">
        <v>275</v>
      </c>
      <c r="D1778" s="185" t="s">
        <v>2121</v>
      </c>
      <c r="E1778" s="188" t="s">
        <v>2122</v>
      </c>
      <c r="F1778" s="9" t="s">
        <v>83</v>
      </c>
      <c r="G1778" s="9" t="s">
        <v>147</v>
      </c>
      <c r="H1778" s="10">
        <v>0</v>
      </c>
      <c r="I1778" s="11">
        <v>4</v>
      </c>
      <c r="J1778" s="24">
        <v>0</v>
      </c>
      <c r="K1778" s="12"/>
      <c r="L1778" s="14">
        <v>0</v>
      </c>
      <c r="M1778" s="14"/>
      <c r="N1778" s="21">
        <v>0</v>
      </c>
      <c r="O1778" s="14"/>
      <c r="P1778" s="21">
        <v>0</v>
      </c>
      <c r="Q1778" s="14"/>
      <c r="R1778" s="21">
        <v>0</v>
      </c>
      <c r="S1778" s="14"/>
      <c r="T1778" s="21">
        <v>0</v>
      </c>
      <c r="U1778" s="14"/>
      <c r="V1778" s="22">
        <v>0</v>
      </c>
      <c r="W1778" s="14"/>
      <c r="X1778" s="5" t="str">
        <f t="shared" si="27"/>
        <v>No</v>
      </c>
      <c r="Y1778" s="14"/>
      <c r="Z1778" s="5"/>
      <c r="AA1778" s="14"/>
      <c r="AB1778" s="5"/>
      <c r="AC1778" s="28"/>
      <c r="AD1778" s="5"/>
      <c r="AE1778" s="14"/>
      <c r="AF1778" s="5"/>
      <c r="AG1778" s="7"/>
    </row>
    <row r="1779" spans="1:33" s="54" customFormat="1">
      <c r="A1779" s="8" t="s">
        <v>6037</v>
      </c>
      <c r="B1779" s="8" t="s">
        <v>6105</v>
      </c>
      <c r="C1779" s="9" t="s">
        <v>580</v>
      </c>
      <c r="D1779" s="185"/>
      <c r="E1779" s="188" t="s">
        <v>6038</v>
      </c>
      <c r="F1779" s="9" t="s">
        <v>157</v>
      </c>
      <c r="G1779" s="9" t="s">
        <v>147</v>
      </c>
      <c r="H1779" s="10">
        <v>0</v>
      </c>
      <c r="I1779" s="11">
        <v>4</v>
      </c>
      <c r="J1779" s="24">
        <v>0</v>
      </c>
      <c r="K1779" s="12"/>
      <c r="L1779" s="14">
        <v>0</v>
      </c>
      <c r="M1779" s="14"/>
      <c r="N1779" s="21">
        <v>0</v>
      </c>
      <c r="O1779" s="14"/>
      <c r="P1779" s="21">
        <v>0</v>
      </c>
      <c r="Q1779" s="14"/>
      <c r="R1779" s="21">
        <v>0</v>
      </c>
      <c r="S1779" s="14"/>
      <c r="T1779" s="21">
        <v>0</v>
      </c>
      <c r="U1779" s="14"/>
      <c r="V1779" s="22">
        <v>0</v>
      </c>
      <c r="W1779" s="14"/>
      <c r="X1779" s="5" t="str">
        <f t="shared" si="27"/>
        <v>No</v>
      </c>
      <c r="Y1779" s="14"/>
      <c r="Z1779" s="5"/>
      <c r="AA1779" s="14"/>
      <c r="AB1779" s="5"/>
      <c r="AC1779" s="28"/>
      <c r="AD1779" s="5"/>
      <c r="AE1779" s="14"/>
      <c r="AF1779" s="5"/>
      <c r="AG1779" s="7"/>
    </row>
    <row r="1780" spans="1:33" s="54" customFormat="1">
      <c r="A1780" s="8" t="s">
        <v>1343</v>
      </c>
      <c r="B1780" s="8" t="s">
        <v>485</v>
      </c>
      <c r="C1780" s="9" t="s">
        <v>42</v>
      </c>
      <c r="D1780" s="185">
        <v>2187</v>
      </c>
      <c r="E1780" s="188">
        <v>20187</v>
      </c>
      <c r="F1780" s="9" t="s">
        <v>83</v>
      </c>
      <c r="G1780" s="9" t="s">
        <v>5756</v>
      </c>
      <c r="H1780" s="10">
        <v>423566</v>
      </c>
      <c r="I1780" s="11">
        <v>4</v>
      </c>
      <c r="J1780" s="24">
        <v>0</v>
      </c>
      <c r="K1780" s="12"/>
      <c r="L1780" s="14">
        <v>0</v>
      </c>
      <c r="M1780" s="14"/>
      <c r="N1780" s="21">
        <v>0</v>
      </c>
      <c r="O1780" s="14"/>
      <c r="P1780" s="21">
        <v>0</v>
      </c>
      <c r="Q1780" s="14"/>
      <c r="R1780" s="21">
        <v>0</v>
      </c>
      <c r="S1780" s="14"/>
      <c r="T1780" s="21">
        <v>0</v>
      </c>
      <c r="U1780" s="14"/>
      <c r="V1780" s="22">
        <v>0</v>
      </c>
      <c r="W1780" s="14"/>
      <c r="X1780" s="5" t="str">
        <f t="shared" si="27"/>
        <v>No</v>
      </c>
      <c r="Y1780" s="14"/>
      <c r="Z1780" s="5"/>
      <c r="AA1780" s="14"/>
      <c r="AB1780" s="5"/>
      <c r="AC1780" s="28"/>
      <c r="AD1780" s="5"/>
      <c r="AE1780" s="14"/>
      <c r="AF1780" s="5"/>
      <c r="AG1780" s="7"/>
    </row>
    <row r="1781" spans="1:33" s="54" customFormat="1">
      <c r="A1781" s="8" t="s">
        <v>776</v>
      </c>
      <c r="B1781" s="8" t="s">
        <v>6481</v>
      </c>
      <c r="C1781" s="9" t="s">
        <v>129</v>
      </c>
      <c r="D1781" s="185" t="s">
        <v>777</v>
      </c>
      <c r="E1781" s="188" t="s">
        <v>778</v>
      </c>
      <c r="F1781" s="9" t="s">
        <v>83</v>
      </c>
      <c r="G1781" s="9" t="s">
        <v>147</v>
      </c>
      <c r="H1781" s="10">
        <v>0</v>
      </c>
      <c r="I1781" s="11">
        <v>4</v>
      </c>
      <c r="J1781" s="24">
        <v>0</v>
      </c>
      <c r="K1781" s="12"/>
      <c r="L1781" s="14">
        <v>0</v>
      </c>
      <c r="M1781" s="14"/>
      <c r="N1781" s="21">
        <v>0</v>
      </c>
      <c r="O1781" s="14"/>
      <c r="P1781" s="21">
        <v>4500</v>
      </c>
      <c r="Q1781" s="14"/>
      <c r="R1781" s="21">
        <v>4500</v>
      </c>
      <c r="S1781" s="14"/>
      <c r="T1781" s="21">
        <v>36002</v>
      </c>
      <c r="U1781" s="14"/>
      <c r="V1781" s="22">
        <v>45002</v>
      </c>
      <c r="W1781" s="14"/>
      <c r="X1781" s="5" t="str">
        <f t="shared" si="27"/>
        <v>No</v>
      </c>
      <c r="Y1781" s="14"/>
      <c r="Z1781" s="5"/>
      <c r="AA1781" s="14"/>
      <c r="AB1781" s="5"/>
      <c r="AC1781" s="28"/>
      <c r="AD1781" s="5"/>
      <c r="AE1781" s="14"/>
      <c r="AF1781" s="5"/>
      <c r="AG1781" s="7"/>
    </row>
    <row r="1782" spans="1:33" s="54" customFormat="1">
      <c r="A1782" s="8" t="s">
        <v>3765</v>
      </c>
      <c r="B1782" s="8" t="s">
        <v>3361</v>
      </c>
      <c r="C1782" s="9" t="s">
        <v>278</v>
      </c>
      <c r="D1782" s="185" t="s">
        <v>3766</v>
      </c>
      <c r="E1782" s="188" t="s">
        <v>3767</v>
      </c>
      <c r="F1782" s="9" t="s">
        <v>157</v>
      </c>
      <c r="G1782" s="9" t="s">
        <v>147</v>
      </c>
      <c r="H1782" s="10">
        <v>0</v>
      </c>
      <c r="I1782" s="11">
        <v>4</v>
      </c>
      <c r="J1782" s="24">
        <v>0</v>
      </c>
      <c r="K1782" s="12"/>
      <c r="L1782" s="14">
        <v>0</v>
      </c>
      <c r="M1782" s="14"/>
      <c r="N1782" s="21">
        <v>0</v>
      </c>
      <c r="O1782" s="14"/>
      <c r="P1782" s="21">
        <v>0</v>
      </c>
      <c r="Q1782" s="14"/>
      <c r="R1782" s="21">
        <v>0</v>
      </c>
      <c r="S1782" s="14"/>
      <c r="T1782" s="21">
        <v>0</v>
      </c>
      <c r="U1782" s="14"/>
      <c r="V1782" s="22">
        <v>0</v>
      </c>
      <c r="W1782" s="14"/>
      <c r="X1782" s="5" t="str">
        <f t="shared" si="27"/>
        <v>No</v>
      </c>
      <c r="Y1782" s="14"/>
      <c r="Z1782" s="5"/>
      <c r="AA1782" s="14"/>
      <c r="AB1782" s="5"/>
      <c r="AC1782" s="28"/>
      <c r="AD1782" s="5"/>
      <c r="AE1782" s="14"/>
      <c r="AF1782" s="5"/>
      <c r="AG1782" s="7"/>
    </row>
    <row r="1783" spans="1:33" s="54" customFormat="1">
      <c r="A1783" s="8" t="s">
        <v>4483</v>
      </c>
      <c r="B1783" s="8" t="s">
        <v>2348</v>
      </c>
      <c r="C1783" s="9" t="s">
        <v>454</v>
      </c>
      <c r="D1783" s="185" t="s">
        <v>4484</v>
      </c>
      <c r="E1783" s="188" t="s">
        <v>4485</v>
      </c>
      <c r="F1783" s="9" t="s">
        <v>83</v>
      </c>
      <c r="G1783" s="9" t="s">
        <v>147</v>
      </c>
      <c r="H1783" s="10">
        <v>0</v>
      </c>
      <c r="I1783" s="11">
        <v>4</v>
      </c>
      <c r="J1783" s="24">
        <v>0</v>
      </c>
      <c r="K1783" s="12"/>
      <c r="L1783" s="14">
        <v>0</v>
      </c>
      <c r="M1783" s="14"/>
      <c r="N1783" s="21">
        <v>0</v>
      </c>
      <c r="O1783" s="14"/>
      <c r="P1783" s="21">
        <v>2800</v>
      </c>
      <c r="Q1783" s="14"/>
      <c r="R1783" s="21">
        <v>0</v>
      </c>
      <c r="S1783" s="14"/>
      <c r="T1783" s="21">
        <v>58238</v>
      </c>
      <c r="U1783" s="14"/>
      <c r="V1783" s="22">
        <v>61038</v>
      </c>
      <c r="W1783" s="14"/>
      <c r="X1783" s="5" t="str">
        <f t="shared" si="27"/>
        <v>No</v>
      </c>
      <c r="Y1783" s="14"/>
      <c r="Z1783" s="5"/>
      <c r="AA1783" s="14"/>
      <c r="AB1783" s="5"/>
      <c r="AC1783" s="28"/>
      <c r="AD1783" s="5"/>
      <c r="AE1783" s="14"/>
      <c r="AF1783" s="5"/>
      <c r="AG1783" s="7"/>
    </row>
    <row r="1784" spans="1:33" s="54" customFormat="1">
      <c r="A1784" s="8" t="s">
        <v>4905</v>
      </c>
      <c r="B1784" s="8" t="s">
        <v>1986</v>
      </c>
      <c r="C1784" s="9" t="s">
        <v>87</v>
      </c>
      <c r="D1784" s="185" t="s">
        <v>4906</v>
      </c>
      <c r="E1784" s="188" t="s">
        <v>4907</v>
      </c>
      <c r="F1784" s="9" t="s">
        <v>125</v>
      </c>
      <c r="G1784" s="9" t="s">
        <v>147</v>
      </c>
      <c r="H1784" s="10">
        <v>0</v>
      </c>
      <c r="I1784" s="11">
        <v>4</v>
      </c>
      <c r="J1784" s="24">
        <v>0</v>
      </c>
      <c r="K1784" s="12"/>
      <c r="L1784" s="14">
        <v>0</v>
      </c>
      <c r="M1784" s="14"/>
      <c r="N1784" s="21">
        <v>0</v>
      </c>
      <c r="O1784" s="14"/>
      <c r="P1784" s="21">
        <v>0</v>
      </c>
      <c r="Q1784" s="14"/>
      <c r="R1784" s="21">
        <v>0</v>
      </c>
      <c r="S1784" s="14"/>
      <c r="T1784" s="21">
        <v>0</v>
      </c>
      <c r="U1784" s="14"/>
      <c r="V1784" s="22">
        <v>0</v>
      </c>
      <c r="W1784" s="14"/>
      <c r="X1784" s="5" t="str">
        <f t="shared" si="27"/>
        <v>No</v>
      </c>
      <c r="Y1784" s="14"/>
      <c r="Z1784" s="5"/>
      <c r="AA1784" s="14"/>
      <c r="AB1784" s="5"/>
      <c r="AC1784" s="28"/>
      <c r="AD1784" s="5"/>
      <c r="AE1784" s="14"/>
      <c r="AF1784" s="5"/>
      <c r="AG1784" s="7"/>
    </row>
    <row r="1785" spans="1:33" s="54" customFormat="1">
      <c r="A1785" s="8" t="s">
        <v>6055</v>
      </c>
      <c r="B1785" s="8" t="s">
        <v>1087</v>
      </c>
      <c r="C1785" s="9" t="s">
        <v>106</v>
      </c>
      <c r="D1785" s="185"/>
      <c r="E1785" s="188">
        <v>70271</v>
      </c>
      <c r="F1785" s="9" t="s">
        <v>83</v>
      </c>
      <c r="G1785" s="9" t="s">
        <v>84</v>
      </c>
      <c r="H1785" s="10">
        <v>1519417</v>
      </c>
      <c r="I1785" s="11">
        <v>4</v>
      </c>
      <c r="J1785" s="24">
        <v>0</v>
      </c>
      <c r="K1785" s="12"/>
      <c r="L1785" s="14">
        <v>0</v>
      </c>
      <c r="M1785" s="14"/>
      <c r="N1785" s="21">
        <v>0</v>
      </c>
      <c r="O1785" s="14"/>
      <c r="P1785" s="21">
        <v>84032</v>
      </c>
      <c r="Q1785" s="14"/>
      <c r="R1785" s="21">
        <v>0</v>
      </c>
      <c r="S1785" s="14"/>
      <c r="T1785" s="21">
        <v>0</v>
      </c>
      <c r="U1785" s="14"/>
      <c r="V1785" s="22">
        <v>84032</v>
      </c>
      <c r="W1785" s="14"/>
      <c r="X1785" s="5" t="str">
        <f t="shared" si="27"/>
        <v>No</v>
      </c>
      <c r="Y1785" s="14"/>
      <c r="Z1785" s="5"/>
      <c r="AA1785" s="14"/>
      <c r="AB1785" s="5"/>
      <c r="AC1785" s="28"/>
      <c r="AD1785" s="5"/>
      <c r="AE1785" s="14"/>
      <c r="AF1785" s="5"/>
      <c r="AG1785" s="7"/>
    </row>
    <row r="1786" spans="1:33" s="54" customFormat="1">
      <c r="A1786" s="8" t="s">
        <v>787</v>
      </c>
      <c r="B1786" s="8" t="s">
        <v>788</v>
      </c>
      <c r="C1786" s="9" t="s">
        <v>129</v>
      </c>
      <c r="D1786" s="185" t="s">
        <v>789</v>
      </c>
      <c r="E1786" s="188" t="s">
        <v>790</v>
      </c>
      <c r="F1786" s="9" t="s">
        <v>83</v>
      </c>
      <c r="G1786" s="9" t="s">
        <v>147</v>
      </c>
      <c r="H1786" s="10">
        <v>0</v>
      </c>
      <c r="I1786" s="11">
        <v>4</v>
      </c>
      <c r="J1786" s="24">
        <v>0</v>
      </c>
      <c r="K1786" s="12"/>
      <c r="L1786" s="14">
        <v>0</v>
      </c>
      <c r="M1786" s="14"/>
      <c r="N1786" s="21">
        <v>0</v>
      </c>
      <c r="O1786" s="14"/>
      <c r="P1786" s="21">
        <v>4500</v>
      </c>
      <c r="Q1786" s="14"/>
      <c r="R1786" s="21">
        <v>4500</v>
      </c>
      <c r="S1786" s="14"/>
      <c r="T1786" s="21">
        <v>36002</v>
      </c>
      <c r="U1786" s="14"/>
      <c r="V1786" s="22">
        <v>45002</v>
      </c>
      <c r="W1786" s="14"/>
      <c r="X1786" s="5" t="str">
        <f t="shared" si="27"/>
        <v>No</v>
      </c>
      <c r="Y1786" s="14"/>
      <c r="Z1786" s="5"/>
      <c r="AA1786" s="14"/>
      <c r="AB1786" s="5"/>
      <c r="AC1786" s="28"/>
      <c r="AD1786" s="5"/>
      <c r="AE1786" s="14"/>
      <c r="AF1786" s="5"/>
      <c r="AG1786" s="7"/>
    </row>
    <row r="1787" spans="1:33" s="54" customFormat="1">
      <c r="A1787" s="8" t="s">
        <v>3755</v>
      </c>
      <c r="B1787" s="8" t="s">
        <v>6478</v>
      </c>
      <c r="C1787" s="9" t="s">
        <v>278</v>
      </c>
      <c r="D1787" s="185" t="s">
        <v>3756</v>
      </c>
      <c r="E1787" s="188" t="s">
        <v>3757</v>
      </c>
      <c r="F1787" s="9" t="s">
        <v>83</v>
      </c>
      <c r="G1787" s="9" t="s">
        <v>147</v>
      </c>
      <c r="H1787" s="10">
        <v>0</v>
      </c>
      <c r="I1787" s="11">
        <v>4</v>
      </c>
      <c r="J1787" s="24">
        <v>0</v>
      </c>
      <c r="K1787" s="12"/>
      <c r="L1787" s="14">
        <v>0</v>
      </c>
      <c r="M1787" s="14"/>
      <c r="N1787" s="21">
        <v>0</v>
      </c>
      <c r="O1787" s="14"/>
      <c r="P1787" s="21">
        <v>0</v>
      </c>
      <c r="Q1787" s="14"/>
      <c r="R1787" s="21">
        <v>0</v>
      </c>
      <c r="S1787" s="14"/>
      <c r="T1787" s="21">
        <v>0</v>
      </c>
      <c r="U1787" s="14"/>
      <c r="V1787" s="22">
        <v>0</v>
      </c>
      <c r="W1787" s="14"/>
      <c r="X1787" s="5" t="str">
        <f t="shared" si="27"/>
        <v>No</v>
      </c>
      <c r="Y1787" s="14"/>
      <c r="Z1787" s="5"/>
      <c r="AA1787" s="14"/>
      <c r="AB1787" s="5"/>
      <c r="AC1787" s="28"/>
      <c r="AD1787" s="5"/>
      <c r="AE1787" s="14"/>
      <c r="AF1787" s="5"/>
      <c r="AG1787" s="7"/>
    </row>
    <row r="1788" spans="1:33" s="54" customFormat="1">
      <c r="A1788" s="8" t="s">
        <v>2637</v>
      </c>
      <c r="B1788" s="8" t="s">
        <v>6294</v>
      </c>
      <c r="C1788" s="9" t="s">
        <v>288</v>
      </c>
      <c r="D1788" s="185" t="s">
        <v>2638</v>
      </c>
      <c r="E1788" s="188" t="s">
        <v>2639</v>
      </c>
      <c r="F1788" s="9" t="s">
        <v>88</v>
      </c>
      <c r="G1788" s="9" t="s">
        <v>147</v>
      </c>
      <c r="H1788" s="10">
        <v>0</v>
      </c>
      <c r="I1788" s="11">
        <v>4</v>
      </c>
      <c r="J1788" s="24">
        <v>0</v>
      </c>
      <c r="K1788" s="12"/>
      <c r="L1788" s="14">
        <v>0</v>
      </c>
      <c r="M1788" s="14"/>
      <c r="N1788" s="21">
        <v>0</v>
      </c>
      <c r="O1788" s="14"/>
      <c r="P1788" s="21">
        <v>3271</v>
      </c>
      <c r="Q1788" s="14"/>
      <c r="R1788" s="21">
        <v>94347</v>
      </c>
      <c r="S1788" s="14"/>
      <c r="T1788" s="21">
        <v>0</v>
      </c>
      <c r="U1788" s="14"/>
      <c r="V1788" s="22">
        <v>97618</v>
      </c>
      <c r="W1788" s="14"/>
      <c r="X1788" s="5" t="str">
        <f t="shared" si="27"/>
        <v>No</v>
      </c>
      <c r="Y1788" s="14"/>
      <c r="Z1788" s="5"/>
      <c r="AA1788" s="14"/>
      <c r="AB1788" s="5"/>
      <c r="AC1788" s="28"/>
      <c r="AD1788" s="5"/>
      <c r="AE1788" s="14"/>
      <c r="AF1788" s="5"/>
      <c r="AG1788" s="7"/>
    </row>
    <row r="1789" spans="1:33" s="54" customFormat="1">
      <c r="A1789" s="8" t="s">
        <v>6299</v>
      </c>
      <c r="B1789" s="8" t="s">
        <v>6300</v>
      </c>
      <c r="C1789" s="9" t="s">
        <v>42</v>
      </c>
      <c r="D1789" s="185"/>
      <c r="E1789" s="188" t="s">
        <v>6301</v>
      </c>
      <c r="F1789" s="9" t="s">
        <v>83</v>
      </c>
      <c r="G1789" s="9" t="s">
        <v>147</v>
      </c>
      <c r="H1789" s="10">
        <v>0</v>
      </c>
      <c r="I1789" s="11">
        <v>4</v>
      </c>
      <c r="J1789" s="24">
        <v>0</v>
      </c>
      <c r="K1789" s="12"/>
      <c r="L1789" s="14">
        <v>0</v>
      </c>
      <c r="M1789" s="14"/>
      <c r="N1789" s="21">
        <v>0</v>
      </c>
      <c r="O1789" s="14"/>
      <c r="P1789" s="21">
        <v>0</v>
      </c>
      <c r="Q1789" s="14"/>
      <c r="R1789" s="21">
        <v>0</v>
      </c>
      <c r="S1789" s="14"/>
      <c r="T1789" s="21">
        <v>0</v>
      </c>
      <c r="U1789" s="14"/>
      <c r="V1789" s="22">
        <v>0</v>
      </c>
      <c r="W1789" s="14"/>
      <c r="X1789" s="5" t="str">
        <f t="shared" si="27"/>
        <v>No</v>
      </c>
      <c r="Y1789" s="14"/>
      <c r="Z1789" s="5"/>
      <c r="AA1789" s="14"/>
      <c r="AB1789" s="5"/>
      <c r="AC1789" s="28"/>
      <c r="AD1789" s="5"/>
      <c r="AE1789" s="14"/>
      <c r="AF1789" s="5"/>
      <c r="AG1789" s="7"/>
    </row>
    <row r="1790" spans="1:33" s="54" customFormat="1">
      <c r="A1790" s="8" t="s">
        <v>6660</v>
      </c>
      <c r="B1790" s="8" t="s">
        <v>2218</v>
      </c>
      <c r="C1790" s="9" t="s">
        <v>275</v>
      </c>
      <c r="D1790" s="185" t="s">
        <v>2219</v>
      </c>
      <c r="E1790" s="188" t="s">
        <v>2220</v>
      </c>
      <c r="F1790" s="9" t="s">
        <v>83</v>
      </c>
      <c r="G1790" s="9" t="s">
        <v>147</v>
      </c>
      <c r="H1790" s="10">
        <v>0</v>
      </c>
      <c r="I1790" s="11">
        <v>4</v>
      </c>
      <c r="J1790" s="24">
        <v>0</v>
      </c>
      <c r="K1790" s="12"/>
      <c r="L1790" s="14">
        <v>0</v>
      </c>
      <c r="M1790" s="14"/>
      <c r="N1790" s="21">
        <v>0</v>
      </c>
      <c r="O1790" s="14"/>
      <c r="P1790" s="21">
        <v>0</v>
      </c>
      <c r="Q1790" s="14"/>
      <c r="R1790" s="21">
        <v>0</v>
      </c>
      <c r="S1790" s="14"/>
      <c r="T1790" s="21">
        <v>0</v>
      </c>
      <c r="U1790" s="14"/>
      <c r="V1790" s="22">
        <v>0</v>
      </c>
      <c r="W1790" s="14"/>
      <c r="X1790" s="5" t="str">
        <f t="shared" si="27"/>
        <v>No</v>
      </c>
      <c r="Y1790" s="14"/>
      <c r="Z1790" s="5"/>
      <c r="AA1790" s="14"/>
      <c r="AB1790" s="5"/>
      <c r="AC1790" s="28"/>
      <c r="AD1790" s="5"/>
      <c r="AE1790" s="14"/>
      <c r="AF1790" s="5"/>
      <c r="AG1790" s="7"/>
    </row>
    <row r="1791" spans="1:33" s="54" customFormat="1">
      <c r="A1791" s="8" t="s">
        <v>4034</v>
      </c>
      <c r="B1791" s="8" t="s">
        <v>173</v>
      </c>
      <c r="C1791" s="9" t="s">
        <v>87</v>
      </c>
      <c r="D1791" s="185" t="s">
        <v>4035</v>
      </c>
      <c r="E1791" s="188">
        <v>127</v>
      </c>
      <c r="F1791" s="9" t="s">
        <v>36</v>
      </c>
      <c r="G1791" s="9" t="s">
        <v>5756</v>
      </c>
      <c r="H1791" s="10">
        <v>0</v>
      </c>
      <c r="I1791" s="11">
        <v>4</v>
      </c>
      <c r="J1791" s="24">
        <v>0</v>
      </c>
      <c r="K1791" s="12"/>
      <c r="L1791" s="14">
        <v>0</v>
      </c>
      <c r="M1791" s="14"/>
      <c r="N1791" s="21">
        <v>0</v>
      </c>
      <c r="O1791" s="14"/>
      <c r="P1791" s="21">
        <v>0</v>
      </c>
      <c r="Q1791" s="14"/>
      <c r="R1791" s="21">
        <v>0</v>
      </c>
      <c r="S1791" s="14"/>
      <c r="T1791" s="21">
        <v>53619</v>
      </c>
      <c r="U1791" s="14"/>
      <c r="V1791" s="22">
        <v>53619</v>
      </c>
      <c r="W1791" s="14"/>
      <c r="X1791" s="5" t="str">
        <f t="shared" si="27"/>
        <v>No</v>
      </c>
      <c r="Y1791" s="14"/>
      <c r="Z1791" s="5"/>
      <c r="AA1791" s="14"/>
      <c r="AB1791" s="5"/>
      <c r="AC1791" s="28"/>
      <c r="AD1791" s="5"/>
      <c r="AE1791" s="14"/>
      <c r="AF1791" s="5"/>
      <c r="AG1791" s="7"/>
    </row>
    <row r="1792" spans="1:33" s="54" customFormat="1">
      <c r="A1792" s="8" t="s">
        <v>5424</v>
      </c>
      <c r="B1792" s="8" t="s">
        <v>3859</v>
      </c>
      <c r="C1792" s="9" t="s">
        <v>46</v>
      </c>
      <c r="D1792" s="185" t="s">
        <v>5425</v>
      </c>
      <c r="E1792" s="188" t="s">
        <v>5426</v>
      </c>
      <c r="F1792" s="9" t="s">
        <v>83</v>
      </c>
      <c r="G1792" s="9" t="s">
        <v>147</v>
      </c>
      <c r="H1792" s="10">
        <v>0</v>
      </c>
      <c r="I1792" s="11">
        <v>4</v>
      </c>
      <c r="J1792" s="24">
        <v>0</v>
      </c>
      <c r="K1792" s="12"/>
      <c r="L1792" s="14">
        <v>0</v>
      </c>
      <c r="M1792" s="14"/>
      <c r="N1792" s="21">
        <v>0</v>
      </c>
      <c r="O1792" s="14"/>
      <c r="P1792" s="21">
        <v>0</v>
      </c>
      <c r="Q1792" s="14"/>
      <c r="R1792" s="21">
        <v>0</v>
      </c>
      <c r="S1792" s="14"/>
      <c r="T1792" s="21">
        <v>0</v>
      </c>
      <c r="U1792" s="14"/>
      <c r="V1792" s="22">
        <v>0</v>
      </c>
      <c r="W1792" s="14"/>
      <c r="X1792" s="5" t="str">
        <f t="shared" si="27"/>
        <v>No</v>
      </c>
      <c r="Y1792" s="14"/>
      <c r="Z1792" s="5"/>
      <c r="AA1792" s="14"/>
      <c r="AB1792" s="5"/>
      <c r="AC1792" s="28"/>
      <c r="AD1792" s="5"/>
      <c r="AE1792" s="14"/>
      <c r="AF1792" s="5"/>
      <c r="AG1792" s="7"/>
    </row>
    <row r="1793" spans="1:33" s="54" customFormat="1">
      <c r="A1793" s="8" t="s">
        <v>6655</v>
      </c>
      <c r="B1793" s="8" t="s">
        <v>6656</v>
      </c>
      <c r="C1793" s="9" t="s">
        <v>46</v>
      </c>
      <c r="D1793" s="185" t="s">
        <v>6657</v>
      </c>
      <c r="E1793" s="188" t="s">
        <v>6658</v>
      </c>
      <c r="F1793" s="9" t="s">
        <v>157</v>
      </c>
      <c r="G1793" s="9" t="s">
        <v>147</v>
      </c>
      <c r="H1793" s="10">
        <v>0</v>
      </c>
      <c r="I1793" s="11">
        <v>4</v>
      </c>
      <c r="J1793" s="24">
        <v>0</v>
      </c>
      <c r="K1793" s="12"/>
      <c r="L1793" s="14">
        <v>0</v>
      </c>
      <c r="M1793" s="14"/>
      <c r="N1793" s="21">
        <v>0</v>
      </c>
      <c r="O1793" s="14"/>
      <c r="P1793" s="21">
        <v>7542</v>
      </c>
      <c r="Q1793" s="14"/>
      <c r="R1793" s="21">
        <v>0</v>
      </c>
      <c r="S1793" s="14"/>
      <c r="T1793" s="21">
        <v>30168</v>
      </c>
      <c r="U1793" s="14"/>
      <c r="V1793" s="22">
        <v>37710</v>
      </c>
      <c r="W1793" s="14"/>
      <c r="X1793" s="5" t="str">
        <f t="shared" si="27"/>
        <v>No</v>
      </c>
      <c r="Y1793" s="14"/>
      <c r="Z1793" s="5"/>
      <c r="AA1793" s="14"/>
      <c r="AB1793" s="5"/>
      <c r="AC1793" s="28"/>
      <c r="AD1793" s="5"/>
      <c r="AE1793" s="14"/>
      <c r="AF1793" s="5"/>
      <c r="AG1793" s="7"/>
    </row>
    <row r="1794" spans="1:33" s="54" customFormat="1">
      <c r="A1794" s="8" t="s">
        <v>5566</v>
      </c>
      <c r="B1794" s="8" t="s">
        <v>4645</v>
      </c>
      <c r="C1794" s="9" t="s">
        <v>42</v>
      </c>
      <c r="D1794" s="185" t="s">
        <v>4646</v>
      </c>
      <c r="E1794" s="188" t="s">
        <v>4647</v>
      </c>
      <c r="F1794" s="9" t="s">
        <v>83</v>
      </c>
      <c r="G1794" s="9" t="s">
        <v>147</v>
      </c>
      <c r="H1794" s="10">
        <v>0</v>
      </c>
      <c r="I1794" s="11">
        <v>4</v>
      </c>
      <c r="J1794" s="24">
        <v>0</v>
      </c>
      <c r="K1794" s="12"/>
      <c r="L1794" s="14">
        <v>0</v>
      </c>
      <c r="M1794" s="14"/>
      <c r="N1794" s="21">
        <v>0</v>
      </c>
      <c r="O1794" s="14"/>
      <c r="P1794" s="21">
        <v>0</v>
      </c>
      <c r="Q1794" s="14"/>
      <c r="R1794" s="21">
        <v>0</v>
      </c>
      <c r="S1794" s="14"/>
      <c r="T1794" s="21">
        <v>0</v>
      </c>
      <c r="U1794" s="14"/>
      <c r="V1794" s="22">
        <v>0</v>
      </c>
      <c r="W1794" s="14"/>
      <c r="X1794" s="5" t="str">
        <f t="shared" si="27"/>
        <v>No</v>
      </c>
      <c r="Y1794" s="14"/>
      <c r="Z1794" s="5"/>
      <c r="AA1794" s="14"/>
      <c r="AB1794" s="5"/>
      <c r="AC1794" s="28"/>
      <c r="AD1794" s="5"/>
      <c r="AE1794" s="14"/>
      <c r="AF1794" s="5"/>
      <c r="AG1794" s="7"/>
    </row>
    <row r="1795" spans="1:33" s="54" customFormat="1">
      <c r="A1795" s="8" t="s">
        <v>2085</v>
      </c>
      <c r="B1795" s="8" t="s">
        <v>2086</v>
      </c>
      <c r="C1795" s="9" t="s">
        <v>275</v>
      </c>
      <c r="D1795" s="185" t="s">
        <v>2087</v>
      </c>
      <c r="E1795" s="188" t="s">
        <v>2088</v>
      </c>
      <c r="F1795" s="9" t="s">
        <v>157</v>
      </c>
      <c r="G1795" s="9" t="s">
        <v>147</v>
      </c>
      <c r="H1795" s="10">
        <v>0</v>
      </c>
      <c r="I1795" s="11">
        <v>4</v>
      </c>
      <c r="J1795" s="24">
        <v>0</v>
      </c>
      <c r="K1795" s="12"/>
      <c r="L1795" s="14">
        <v>0</v>
      </c>
      <c r="M1795" s="14"/>
      <c r="N1795" s="21">
        <v>0</v>
      </c>
      <c r="O1795" s="14"/>
      <c r="P1795" s="21">
        <v>0</v>
      </c>
      <c r="Q1795" s="14"/>
      <c r="R1795" s="21">
        <v>0</v>
      </c>
      <c r="S1795" s="14"/>
      <c r="T1795" s="21">
        <v>0</v>
      </c>
      <c r="U1795" s="14"/>
      <c r="V1795" s="22">
        <v>0</v>
      </c>
      <c r="W1795" s="14"/>
      <c r="X1795" s="5" t="str">
        <f t="shared" ref="X1795:X1858" si="28">IF(W1795&amp;U1795&amp;S1795&amp;Q1795&amp;O1795&amp;M1795&amp;K1795&lt;&gt;"","Yes","No")</f>
        <v>No</v>
      </c>
      <c r="Y1795" s="14"/>
      <c r="Z1795" s="5"/>
      <c r="AA1795" s="14"/>
      <c r="AB1795" s="5"/>
      <c r="AC1795" s="28"/>
      <c r="AD1795" s="5"/>
      <c r="AE1795" s="14"/>
      <c r="AF1795" s="5"/>
      <c r="AG1795" s="7"/>
    </row>
    <row r="1796" spans="1:33" s="54" customFormat="1">
      <c r="A1796" s="8" t="s">
        <v>818</v>
      </c>
      <c r="B1796" s="8" t="s">
        <v>519</v>
      </c>
      <c r="C1796" s="9" t="s">
        <v>129</v>
      </c>
      <c r="D1796" s="185" t="s">
        <v>819</v>
      </c>
      <c r="E1796" s="188" t="s">
        <v>820</v>
      </c>
      <c r="F1796" s="9" t="s">
        <v>83</v>
      </c>
      <c r="G1796" s="9" t="s">
        <v>147</v>
      </c>
      <c r="H1796" s="10">
        <v>0</v>
      </c>
      <c r="I1796" s="11">
        <v>4</v>
      </c>
      <c r="J1796" s="24">
        <v>0</v>
      </c>
      <c r="K1796" s="12"/>
      <c r="L1796" s="14">
        <v>0</v>
      </c>
      <c r="M1796" s="14"/>
      <c r="N1796" s="21">
        <v>0</v>
      </c>
      <c r="O1796" s="14"/>
      <c r="P1796" s="21">
        <v>4500</v>
      </c>
      <c r="Q1796" s="14"/>
      <c r="R1796" s="21">
        <v>4500</v>
      </c>
      <c r="S1796" s="14"/>
      <c r="T1796" s="21">
        <v>36002</v>
      </c>
      <c r="U1796" s="14"/>
      <c r="V1796" s="22">
        <v>45002</v>
      </c>
      <c r="W1796" s="14"/>
      <c r="X1796" s="5" t="str">
        <f t="shared" si="28"/>
        <v>No</v>
      </c>
      <c r="Y1796" s="14"/>
      <c r="Z1796" s="5"/>
      <c r="AA1796" s="14"/>
      <c r="AB1796" s="5"/>
      <c r="AC1796" s="28"/>
      <c r="AD1796" s="5"/>
      <c r="AE1796" s="14"/>
      <c r="AF1796" s="5"/>
      <c r="AG1796" s="7"/>
    </row>
    <row r="1797" spans="1:33" s="54" customFormat="1">
      <c r="A1797" s="8" t="s">
        <v>5460</v>
      </c>
      <c r="B1797" s="8" t="s">
        <v>5461</v>
      </c>
      <c r="C1797" s="9" t="s">
        <v>132</v>
      </c>
      <c r="D1797" s="185" t="s">
        <v>5462</v>
      </c>
      <c r="E1797" s="188" t="s">
        <v>5463</v>
      </c>
      <c r="F1797" s="9" t="s">
        <v>83</v>
      </c>
      <c r="G1797" s="9" t="s">
        <v>147</v>
      </c>
      <c r="H1797" s="10">
        <v>0</v>
      </c>
      <c r="I1797" s="11">
        <v>4</v>
      </c>
      <c r="J1797" s="24">
        <v>0</v>
      </c>
      <c r="K1797" s="12"/>
      <c r="L1797" s="14">
        <v>0</v>
      </c>
      <c r="M1797" s="14"/>
      <c r="N1797" s="21">
        <v>0</v>
      </c>
      <c r="O1797" s="14"/>
      <c r="P1797" s="21">
        <v>0</v>
      </c>
      <c r="Q1797" s="14"/>
      <c r="R1797" s="21">
        <v>0</v>
      </c>
      <c r="S1797" s="14"/>
      <c r="T1797" s="21">
        <v>0</v>
      </c>
      <c r="U1797" s="14"/>
      <c r="V1797" s="22">
        <v>0</v>
      </c>
      <c r="W1797" s="14"/>
      <c r="X1797" s="5" t="str">
        <f t="shared" si="28"/>
        <v>No</v>
      </c>
      <c r="Y1797" s="14"/>
      <c r="Z1797" s="5"/>
      <c r="AA1797" s="14"/>
      <c r="AB1797" s="5"/>
      <c r="AC1797" s="28"/>
      <c r="AD1797" s="5"/>
      <c r="AE1797" s="14"/>
      <c r="AF1797" s="5"/>
      <c r="AG1797" s="7"/>
    </row>
    <row r="1798" spans="1:33" s="54" customFormat="1">
      <c r="A1798" s="8" t="s">
        <v>4105</v>
      </c>
      <c r="B1798" s="8" t="s">
        <v>4106</v>
      </c>
      <c r="C1798" s="9" t="s">
        <v>91</v>
      </c>
      <c r="D1798" s="185" t="s">
        <v>4107</v>
      </c>
      <c r="E1798" s="188">
        <v>99256</v>
      </c>
      <c r="F1798" s="9" t="s">
        <v>36</v>
      </c>
      <c r="G1798" s="9" t="s">
        <v>5756</v>
      </c>
      <c r="H1798" s="10">
        <v>0</v>
      </c>
      <c r="I1798" s="11">
        <v>4</v>
      </c>
      <c r="J1798" s="24">
        <v>0</v>
      </c>
      <c r="K1798" s="12"/>
      <c r="L1798" s="14">
        <v>0</v>
      </c>
      <c r="M1798" s="14"/>
      <c r="N1798" s="21">
        <v>0</v>
      </c>
      <c r="O1798" s="14"/>
      <c r="P1798" s="21">
        <v>0</v>
      </c>
      <c r="Q1798" s="14"/>
      <c r="R1798" s="21">
        <v>0</v>
      </c>
      <c r="S1798" s="14"/>
      <c r="T1798" s="21">
        <v>0</v>
      </c>
      <c r="U1798" s="14"/>
      <c r="V1798" s="22">
        <v>0</v>
      </c>
      <c r="W1798" s="14"/>
      <c r="X1798" s="5" t="str">
        <f t="shared" si="28"/>
        <v>No</v>
      </c>
      <c r="Y1798" s="14"/>
      <c r="Z1798" s="5"/>
      <c r="AA1798" s="14"/>
      <c r="AB1798" s="5"/>
      <c r="AC1798" s="28"/>
      <c r="AD1798" s="5"/>
      <c r="AE1798" s="14"/>
      <c r="AF1798" s="5"/>
      <c r="AG1798" s="7"/>
    </row>
    <row r="1799" spans="1:33" s="54" customFormat="1">
      <c r="A1799" s="8" t="s">
        <v>827</v>
      </c>
      <c r="B1799" s="8" t="s">
        <v>6087</v>
      </c>
      <c r="C1799" s="9" t="s">
        <v>129</v>
      </c>
      <c r="D1799" s="185" t="s">
        <v>828</v>
      </c>
      <c r="E1799" s="188" t="s">
        <v>829</v>
      </c>
      <c r="F1799" s="9" t="s">
        <v>83</v>
      </c>
      <c r="G1799" s="9" t="s">
        <v>147</v>
      </c>
      <c r="H1799" s="10">
        <v>0</v>
      </c>
      <c r="I1799" s="11">
        <v>4</v>
      </c>
      <c r="J1799" s="24">
        <v>0</v>
      </c>
      <c r="K1799" s="12"/>
      <c r="L1799" s="14">
        <v>0</v>
      </c>
      <c r="M1799" s="14"/>
      <c r="N1799" s="21">
        <v>0</v>
      </c>
      <c r="O1799" s="14"/>
      <c r="P1799" s="21">
        <v>0</v>
      </c>
      <c r="Q1799" s="14"/>
      <c r="R1799" s="21">
        <v>297</v>
      </c>
      <c r="S1799" s="14"/>
      <c r="T1799" s="21">
        <v>2374</v>
      </c>
      <c r="U1799" s="14"/>
      <c r="V1799" s="22">
        <v>2671</v>
      </c>
      <c r="W1799" s="14"/>
      <c r="X1799" s="5" t="str">
        <f t="shared" si="28"/>
        <v>No</v>
      </c>
      <c r="Y1799" s="14"/>
      <c r="Z1799" s="5"/>
      <c r="AA1799" s="14"/>
      <c r="AB1799" s="5"/>
      <c r="AC1799" s="28"/>
      <c r="AD1799" s="5"/>
      <c r="AE1799" s="14"/>
      <c r="AF1799" s="5"/>
      <c r="AG1799" s="7"/>
    </row>
    <row r="1800" spans="1:33" s="54" customFormat="1">
      <c r="A1800" s="8" t="s">
        <v>6671</v>
      </c>
      <c r="B1800" s="8" t="s">
        <v>6084</v>
      </c>
      <c r="C1800" s="9" t="s">
        <v>129</v>
      </c>
      <c r="D1800" s="185" t="s">
        <v>857</v>
      </c>
      <c r="E1800" s="188" t="s">
        <v>858</v>
      </c>
      <c r="F1800" s="9" t="s">
        <v>83</v>
      </c>
      <c r="G1800" s="9" t="s">
        <v>147</v>
      </c>
      <c r="H1800" s="10">
        <v>0</v>
      </c>
      <c r="I1800" s="11">
        <v>4</v>
      </c>
      <c r="J1800" s="24">
        <v>0</v>
      </c>
      <c r="K1800" s="12"/>
      <c r="L1800" s="14">
        <v>0</v>
      </c>
      <c r="M1800" s="14"/>
      <c r="N1800" s="21">
        <v>0</v>
      </c>
      <c r="O1800" s="14"/>
      <c r="P1800" s="21">
        <v>4500</v>
      </c>
      <c r="Q1800" s="14"/>
      <c r="R1800" s="21">
        <v>4500</v>
      </c>
      <c r="S1800" s="14"/>
      <c r="T1800" s="21">
        <v>36002</v>
      </c>
      <c r="U1800" s="14"/>
      <c r="V1800" s="22">
        <v>45002</v>
      </c>
      <c r="W1800" s="14"/>
      <c r="X1800" s="5" t="str">
        <f t="shared" si="28"/>
        <v>No</v>
      </c>
      <c r="Y1800" s="14"/>
      <c r="Z1800" s="5"/>
      <c r="AA1800" s="14"/>
      <c r="AB1800" s="5"/>
      <c r="AC1800" s="28"/>
      <c r="AD1800" s="5"/>
      <c r="AE1800" s="14"/>
      <c r="AF1800" s="5"/>
      <c r="AG1800" s="7"/>
    </row>
    <row r="1801" spans="1:33" s="54" customFormat="1">
      <c r="A1801" s="8" t="s">
        <v>5836</v>
      </c>
      <c r="B1801" s="8" t="s">
        <v>3396</v>
      </c>
      <c r="C1801" s="9" t="s">
        <v>580</v>
      </c>
      <c r="D1801" s="185" t="s">
        <v>3515</v>
      </c>
      <c r="E1801" s="188" t="s">
        <v>3516</v>
      </c>
      <c r="F1801" s="9" t="s">
        <v>157</v>
      </c>
      <c r="G1801" s="9" t="s">
        <v>147</v>
      </c>
      <c r="H1801" s="10">
        <v>0</v>
      </c>
      <c r="I1801" s="11">
        <v>4</v>
      </c>
      <c r="J1801" s="24">
        <v>0</v>
      </c>
      <c r="K1801" s="12"/>
      <c r="L1801" s="14">
        <v>0</v>
      </c>
      <c r="M1801" s="14"/>
      <c r="N1801" s="21">
        <v>0</v>
      </c>
      <c r="O1801" s="14"/>
      <c r="P1801" s="21">
        <v>0</v>
      </c>
      <c r="Q1801" s="14"/>
      <c r="R1801" s="21">
        <v>0</v>
      </c>
      <c r="S1801" s="14"/>
      <c r="T1801" s="21">
        <v>0</v>
      </c>
      <c r="U1801" s="14"/>
      <c r="V1801" s="22">
        <v>0</v>
      </c>
      <c r="W1801" s="14"/>
      <c r="X1801" s="5" t="str">
        <f t="shared" si="28"/>
        <v>No</v>
      </c>
      <c r="Y1801" s="14"/>
      <c r="Z1801" s="5"/>
      <c r="AA1801" s="14"/>
      <c r="AB1801" s="5"/>
      <c r="AC1801" s="28"/>
      <c r="AD1801" s="5"/>
      <c r="AE1801" s="14"/>
      <c r="AF1801" s="5"/>
      <c r="AG1801" s="7"/>
    </row>
    <row r="1802" spans="1:33" s="54" customFormat="1">
      <c r="A1802" s="8" t="s">
        <v>5902</v>
      </c>
      <c r="B1802" s="8" t="s">
        <v>5903</v>
      </c>
      <c r="C1802" s="9" t="s">
        <v>42</v>
      </c>
      <c r="D1802" s="185" t="s">
        <v>4673</v>
      </c>
      <c r="E1802" s="188" t="s">
        <v>4674</v>
      </c>
      <c r="F1802" s="9" t="s">
        <v>83</v>
      </c>
      <c r="G1802" s="9" t="s">
        <v>147</v>
      </c>
      <c r="H1802" s="10">
        <v>0</v>
      </c>
      <c r="I1802" s="11">
        <v>4</v>
      </c>
      <c r="J1802" s="24">
        <v>0</v>
      </c>
      <c r="K1802" s="12"/>
      <c r="L1802" s="14">
        <v>0</v>
      </c>
      <c r="M1802" s="14"/>
      <c r="N1802" s="21">
        <v>0</v>
      </c>
      <c r="O1802" s="14"/>
      <c r="P1802" s="21">
        <v>0</v>
      </c>
      <c r="Q1802" s="14"/>
      <c r="R1802" s="21">
        <v>0</v>
      </c>
      <c r="S1802" s="14"/>
      <c r="T1802" s="21">
        <v>0</v>
      </c>
      <c r="U1802" s="14"/>
      <c r="V1802" s="22">
        <v>0</v>
      </c>
      <c r="W1802" s="14"/>
      <c r="X1802" s="5" t="str">
        <f t="shared" si="28"/>
        <v>No</v>
      </c>
      <c r="Y1802" s="14"/>
      <c r="Z1802" s="5"/>
      <c r="AA1802" s="14"/>
      <c r="AB1802" s="5"/>
      <c r="AC1802" s="28"/>
      <c r="AD1802" s="5"/>
      <c r="AE1802" s="14"/>
      <c r="AF1802" s="5"/>
      <c r="AG1802" s="7"/>
    </row>
    <row r="1803" spans="1:33" s="54" customFormat="1">
      <c r="A1803" s="8" t="s">
        <v>1062</v>
      </c>
      <c r="B1803" s="8" t="s">
        <v>1063</v>
      </c>
      <c r="C1803" s="9" t="s">
        <v>238</v>
      </c>
      <c r="D1803" s="185">
        <v>1132</v>
      </c>
      <c r="E1803" s="188">
        <v>10132</v>
      </c>
      <c r="F1803" s="9" t="s">
        <v>113</v>
      </c>
      <c r="G1803" s="9" t="s">
        <v>5756</v>
      </c>
      <c r="H1803" s="10">
        <v>924859</v>
      </c>
      <c r="I1803" s="11">
        <v>4</v>
      </c>
      <c r="J1803" s="24">
        <v>0</v>
      </c>
      <c r="K1803" s="12"/>
      <c r="L1803" s="14">
        <v>0</v>
      </c>
      <c r="M1803" s="14"/>
      <c r="N1803" s="21">
        <v>0</v>
      </c>
      <c r="O1803" s="14"/>
      <c r="P1803" s="21">
        <v>0</v>
      </c>
      <c r="Q1803" s="14"/>
      <c r="R1803" s="21">
        <v>0</v>
      </c>
      <c r="S1803" s="14"/>
      <c r="T1803" s="21">
        <v>0</v>
      </c>
      <c r="U1803" s="14"/>
      <c r="V1803" s="22">
        <v>0</v>
      </c>
      <c r="W1803" s="14"/>
      <c r="X1803" s="5" t="str">
        <f t="shared" si="28"/>
        <v>No</v>
      </c>
      <c r="Y1803" s="14"/>
      <c r="Z1803" s="5"/>
      <c r="AA1803" s="14"/>
      <c r="AB1803" s="5"/>
      <c r="AC1803" s="28"/>
      <c r="AD1803" s="5"/>
      <c r="AE1803" s="14"/>
      <c r="AF1803" s="5"/>
      <c r="AG1803" s="7"/>
    </row>
    <row r="1804" spans="1:33" s="54" customFormat="1">
      <c r="A1804" s="8" t="s">
        <v>371</v>
      </c>
      <c r="B1804" s="8" t="s">
        <v>372</v>
      </c>
      <c r="C1804" s="9" t="s">
        <v>73</v>
      </c>
      <c r="D1804" s="185" t="s">
        <v>373</v>
      </c>
      <c r="E1804" s="188" t="s">
        <v>374</v>
      </c>
      <c r="F1804" s="9" t="s">
        <v>83</v>
      </c>
      <c r="G1804" s="9" t="s">
        <v>147</v>
      </c>
      <c r="H1804" s="10">
        <v>0</v>
      </c>
      <c r="I1804" s="11">
        <v>4</v>
      </c>
      <c r="J1804" s="24">
        <v>0</v>
      </c>
      <c r="K1804" s="12"/>
      <c r="L1804" s="14">
        <v>0</v>
      </c>
      <c r="M1804" s="14"/>
      <c r="N1804" s="21">
        <v>0</v>
      </c>
      <c r="O1804" s="14"/>
      <c r="P1804" s="21">
        <v>13257</v>
      </c>
      <c r="Q1804" s="14"/>
      <c r="R1804" s="21">
        <v>0</v>
      </c>
      <c r="S1804" s="14"/>
      <c r="T1804" s="21">
        <v>53028</v>
      </c>
      <c r="U1804" s="14"/>
      <c r="V1804" s="22">
        <v>66285</v>
      </c>
      <c r="W1804" s="14"/>
      <c r="X1804" s="5" t="str">
        <f t="shared" si="28"/>
        <v>No</v>
      </c>
      <c r="Y1804" s="14"/>
      <c r="Z1804" s="5"/>
      <c r="AA1804" s="14"/>
      <c r="AB1804" s="5"/>
      <c r="AC1804" s="28"/>
      <c r="AD1804" s="5"/>
      <c r="AE1804" s="14"/>
      <c r="AF1804" s="5"/>
      <c r="AG1804" s="7"/>
    </row>
    <row r="1805" spans="1:33" s="54" customFormat="1">
      <c r="A1805" s="8" t="s">
        <v>2159</v>
      </c>
      <c r="B1805" s="8" t="s">
        <v>2160</v>
      </c>
      <c r="C1805" s="9" t="s">
        <v>275</v>
      </c>
      <c r="D1805" s="185" t="s">
        <v>2161</v>
      </c>
      <c r="E1805" s="188" t="s">
        <v>2162</v>
      </c>
      <c r="F1805" s="9" t="s">
        <v>83</v>
      </c>
      <c r="G1805" s="9" t="s">
        <v>147</v>
      </c>
      <c r="H1805" s="10">
        <v>0</v>
      </c>
      <c r="I1805" s="11">
        <v>4</v>
      </c>
      <c r="J1805" s="24">
        <v>0</v>
      </c>
      <c r="K1805" s="12"/>
      <c r="L1805" s="14">
        <v>0</v>
      </c>
      <c r="M1805" s="14"/>
      <c r="N1805" s="21">
        <v>0</v>
      </c>
      <c r="O1805" s="14"/>
      <c r="P1805" s="21">
        <v>0</v>
      </c>
      <c r="Q1805" s="14"/>
      <c r="R1805" s="21">
        <v>0</v>
      </c>
      <c r="S1805" s="14"/>
      <c r="T1805" s="21">
        <v>0</v>
      </c>
      <c r="U1805" s="14"/>
      <c r="V1805" s="22">
        <v>0</v>
      </c>
      <c r="W1805" s="14"/>
      <c r="X1805" s="5" t="str">
        <f t="shared" si="28"/>
        <v>No</v>
      </c>
      <c r="Y1805" s="14"/>
      <c r="Z1805" s="5"/>
      <c r="AA1805" s="14"/>
      <c r="AB1805" s="5"/>
      <c r="AC1805" s="28"/>
      <c r="AD1805" s="5"/>
      <c r="AE1805" s="14"/>
      <c r="AF1805" s="5"/>
      <c r="AG1805" s="7"/>
    </row>
    <row r="1806" spans="1:33" s="54" customFormat="1">
      <c r="A1806" s="8" t="s">
        <v>6028</v>
      </c>
      <c r="B1806" s="8" t="s">
        <v>3518</v>
      </c>
      <c r="C1806" s="9" t="s">
        <v>580</v>
      </c>
      <c r="D1806" s="185" t="s">
        <v>6029</v>
      </c>
      <c r="E1806" s="188" t="s">
        <v>6030</v>
      </c>
      <c r="F1806" s="9" t="s">
        <v>157</v>
      </c>
      <c r="G1806" s="9" t="s">
        <v>147</v>
      </c>
      <c r="H1806" s="10">
        <v>0</v>
      </c>
      <c r="I1806" s="11">
        <v>4</v>
      </c>
      <c r="J1806" s="24">
        <v>0</v>
      </c>
      <c r="K1806" s="12"/>
      <c r="L1806" s="14">
        <v>0</v>
      </c>
      <c r="M1806" s="14"/>
      <c r="N1806" s="21">
        <v>0</v>
      </c>
      <c r="O1806" s="14"/>
      <c r="P1806" s="21">
        <v>0</v>
      </c>
      <c r="Q1806" s="14"/>
      <c r="R1806" s="21">
        <v>0</v>
      </c>
      <c r="S1806" s="14"/>
      <c r="T1806" s="21">
        <v>0</v>
      </c>
      <c r="U1806" s="14"/>
      <c r="V1806" s="22">
        <v>0</v>
      </c>
      <c r="W1806" s="14"/>
      <c r="X1806" s="5" t="str">
        <f t="shared" si="28"/>
        <v>No</v>
      </c>
      <c r="Y1806" s="14"/>
      <c r="Z1806" s="5"/>
      <c r="AA1806" s="14"/>
      <c r="AB1806" s="5"/>
      <c r="AC1806" s="28"/>
      <c r="AD1806" s="5"/>
      <c r="AE1806" s="14"/>
      <c r="AF1806" s="5"/>
      <c r="AG1806" s="7"/>
    </row>
    <row r="1807" spans="1:33" s="54" customFormat="1">
      <c r="A1807" s="8" t="s">
        <v>5621</v>
      </c>
      <c r="B1807" s="8" t="s">
        <v>5622</v>
      </c>
      <c r="C1807" s="9" t="s">
        <v>254</v>
      </c>
      <c r="D1807" s="185" t="s">
        <v>5623</v>
      </c>
      <c r="E1807" s="188" t="s">
        <v>5624</v>
      </c>
      <c r="F1807" s="9" t="s">
        <v>157</v>
      </c>
      <c r="G1807" s="9" t="s">
        <v>147</v>
      </c>
      <c r="H1807" s="10">
        <v>0</v>
      </c>
      <c r="I1807" s="11">
        <v>4</v>
      </c>
      <c r="J1807" s="24">
        <v>0</v>
      </c>
      <c r="K1807" s="12"/>
      <c r="L1807" s="14">
        <v>0</v>
      </c>
      <c r="M1807" s="14"/>
      <c r="N1807" s="21">
        <v>0</v>
      </c>
      <c r="O1807" s="14"/>
      <c r="P1807" s="21">
        <v>0</v>
      </c>
      <c r="Q1807" s="14"/>
      <c r="R1807" s="21">
        <v>0</v>
      </c>
      <c r="S1807" s="14"/>
      <c r="T1807" s="21">
        <v>0</v>
      </c>
      <c r="U1807" s="14"/>
      <c r="V1807" s="22">
        <v>0</v>
      </c>
      <c r="W1807" s="14"/>
      <c r="X1807" s="5" t="str">
        <f t="shared" si="28"/>
        <v>No</v>
      </c>
      <c r="Y1807" s="14"/>
      <c r="Z1807" s="5"/>
      <c r="AA1807" s="14"/>
      <c r="AB1807" s="5"/>
      <c r="AC1807" s="28"/>
      <c r="AD1807" s="5"/>
      <c r="AE1807" s="14"/>
      <c r="AF1807" s="5"/>
      <c r="AG1807" s="7"/>
    </row>
    <row r="1808" spans="1:33" s="54" customFormat="1">
      <c r="A1808" s="8" t="s">
        <v>482</v>
      </c>
      <c r="B1808" s="8" t="s">
        <v>483</v>
      </c>
      <c r="C1808" s="9" t="s">
        <v>420</v>
      </c>
      <c r="D1808" s="185">
        <v>48</v>
      </c>
      <c r="E1808" s="188">
        <v>48</v>
      </c>
      <c r="F1808" s="9" t="s">
        <v>83</v>
      </c>
      <c r="G1808" s="9" t="s">
        <v>5756</v>
      </c>
      <c r="H1808" s="10">
        <v>51924</v>
      </c>
      <c r="I1808" s="11">
        <v>4</v>
      </c>
      <c r="J1808" s="24">
        <v>0</v>
      </c>
      <c r="K1808" s="12"/>
      <c r="L1808" s="14">
        <v>0</v>
      </c>
      <c r="M1808" s="14"/>
      <c r="N1808" s="21">
        <v>0</v>
      </c>
      <c r="O1808" s="14"/>
      <c r="P1808" s="21">
        <v>49346</v>
      </c>
      <c r="Q1808" s="14"/>
      <c r="R1808" s="21">
        <v>0</v>
      </c>
      <c r="S1808" s="14"/>
      <c r="T1808" s="21">
        <v>80189</v>
      </c>
      <c r="U1808" s="14"/>
      <c r="V1808" s="22">
        <v>129535</v>
      </c>
      <c r="W1808" s="14"/>
      <c r="X1808" s="5" t="str">
        <f t="shared" si="28"/>
        <v>No</v>
      </c>
      <c r="Y1808" s="14"/>
      <c r="Z1808" s="5"/>
      <c r="AA1808" s="14"/>
      <c r="AB1808" s="5"/>
      <c r="AC1808" s="28"/>
      <c r="AD1808" s="5"/>
      <c r="AE1808" s="14"/>
      <c r="AF1808" s="5"/>
      <c r="AG1808" s="7"/>
    </row>
    <row r="1809" spans="1:33" s="54" customFormat="1">
      <c r="A1809" s="8" t="s">
        <v>4530</v>
      </c>
      <c r="B1809" s="8" t="s">
        <v>4531</v>
      </c>
      <c r="C1809" s="9" t="s">
        <v>454</v>
      </c>
      <c r="D1809" s="185" t="s">
        <v>4532</v>
      </c>
      <c r="E1809" s="188" t="s">
        <v>4533</v>
      </c>
      <c r="F1809" s="9" t="s">
        <v>83</v>
      </c>
      <c r="G1809" s="9" t="s">
        <v>147</v>
      </c>
      <c r="H1809" s="10">
        <v>0</v>
      </c>
      <c r="I1809" s="11">
        <v>4</v>
      </c>
      <c r="J1809" s="24">
        <v>0</v>
      </c>
      <c r="K1809" s="12"/>
      <c r="L1809" s="14">
        <v>0</v>
      </c>
      <c r="M1809" s="14"/>
      <c r="N1809" s="21">
        <v>0</v>
      </c>
      <c r="O1809" s="14"/>
      <c r="P1809" s="21">
        <v>0</v>
      </c>
      <c r="Q1809" s="14"/>
      <c r="R1809" s="21">
        <v>0</v>
      </c>
      <c r="S1809" s="14"/>
      <c r="T1809" s="21">
        <v>0</v>
      </c>
      <c r="U1809" s="14"/>
      <c r="V1809" s="22">
        <v>0</v>
      </c>
      <c r="W1809" s="14"/>
      <c r="X1809" s="5" t="str">
        <f t="shared" si="28"/>
        <v>No</v>
      </c>
      <c r="Y1809" s="14"/>
      <c r="Z1809" s="5"/>
      <c r="AA1809" s="14"/>
      <c r="AB1809" s="5"/>
      <c r="AC1809" s="28"/>
      <c r="AD1809" s="5"/>
      <c r="AE1809" s="14"/>
      <c r="AF1809" s="5"/>
      <c r="AG1809" s="7"/>
    </row>
    <row r="1810" spans="1:33" s="54" customFormat="1">
      <c r="A1810" s="8" t="s">
        <v>2893</v>
      </c>
      <c r="B1810" s="8" t="s">
        <v>1466</v>
      </c>
      <c r="C1810" s="9" t="s">
        <v>124</v>
      </c>
      <c r="D1810" s="185" t="s">
        <v>2894</v>
      </c>
      <c r="E1810" s="188" t="s">
        <v>2895</v>
      </c>
      <c r="F1810" s="9" t="s">
        <v>1320</v>
      </c>
      <c r="G1810" s="9" t="s">
        <v>147</v>
      </c>
      <c r="H1810" s="10">
        <v>0</v>
      </c>
      <c r="I1810" s="11">
        <v>4</v>
      </c>
      <c r="J1810" s="24">
        <v>0</v>
      </c>
      <c r="K1810" s="12"/>
      <c r="L1810" s="14">
        <v>0</v>
      </c>
      <c r="M1810" s="14"/>
      <c r="N1810" s="21">
        <v>0</v>
      </c>
      <c r="O1810" s="14"/>
      <c r="P1810" s="21">
        <v>0</v>
      </c>
      <c r="Q1810" s="14"/>
      <c r="R1810" s="21">
        <v>0</v>
      </c>
      <c r="S1810" s="14"/>
      <c r="T1810" s="21">
        <v>0</v>
      </c>
      <c r="U1810" s="14"/>
      <c r="V1810" s="22">
        <v>0</v>
      </c>
      <c r="W1810" s="14"/>
      <c r="X1810" s="5" t="str">
        <f t="shared" si="28"/>
        <v>No</v>
      </c>
      <c r="Y1810" s="14"/>
      <c r="Z1810" s="5"/>
      <c r="AA1810" s="14"/>
      <c r="AB1810" s="5"/>
      <c r="AC1810" s="28"/>
      <c r="AD1810" s="5"/>
      <c r="AE1810" s="14"/>
      <c r="AF1810" s="5"/>
      <c r="AG1810" s="7"/>
    </row>
    <row r="1811" spans="1:33" s="54" customFormat="1">
      <c r="A1811" s="8" t="s">
        <v>888</v>
      </c>
      <c r="B1811" s="8" t="s">
        <v>889</v>
      </c>
      <c r="C1811" s="9" t="s">
        <v>129</v>
      </c>
      <c r="D1811" s="185" t="s">
        <v>890</v>
      </c>
      <c r="E1811" s="188" t="s">
        <v>891</v>
      </c>
      <c r="F1811" s="9" t="s">
        <v>83</v>
      </c>
      <c r="G1811" s="9" t="s">
        <v>147</v>
      </c>
      <c r="H1811" s="10">
        <v>0</v>
      </c>
      <c r="I1811" s="11">
        <v>4</v>
      </c>
      <c r="J1811" s="24">
        <v>0</v>
      </c>
      <c r="K1811" s="12"/>
      <c r="L1811" s="14">
        <v>0</v>
      </c>
      <c r="M1811" s="14"/>
      <c r="N1811" s="21">
        <v>0</v>
      </c>
      <c r="O1811" s="14"/>
      <c r="P1811" s="21">
        <v>4500</v>
      </c>
      <c r="Q1811" s="14"/>
      <c r="R1811" s="21">
        <v>4500</v>
      </c>
      <c r="S1811" s="14"/>
      <c r="T1811" s="21">
        <v>36002</v>
      </c>
      <c r="U1811" s="14"/>
      <c r="V1811" s="22">
        <v>45002</v>
      </c>
      <c r="W1811" s="14"/>
      <c r="X1811" s="5" t="str">
        <f t="shared" si="28"/>
        <v>No</v>
      </c>
      <c r="Y1811" s="14"/>
      <c r="Z1811" s="5"/>
      <c r="AA1811" s="14"/>
      <c r="AB1811" s="5"/>
      <c r="AC1811" s="28"/>
      <c r="AD1811" s="5"/>
      <c r="AE1811" s="14"/>
      <c r="AF1811" s="5"/>
      <c r="AG1811" s="7"/>
    </row>
    <row r="1812" spans="1:33" s="54" customFormat="1">
      <c r="A1812" s="8" t="s">
        <v>5925</v>
      </c>
      <c r="B1812" s="8" t="s">
        <v>1092</v>
      </c>
      <c r="C1812" s="9" t="s">
        <v>87</v>
      </c>
      <c r="D1812" s="185"/>
      <c r="E1812" s="188" t="s">
        <v>5926</v>
      </c>
      <c r="F1812" s="9" t="s">
        <v>113</v>
      </c>
      <c r="G1812" s="9" t="s">
        <v>147</v>
      </c>
      <c r="H1812" s="10">
        <v>0</v>
      </c>
      <c r="I1812" s="11">
        <v>4</v>
      </c>
      <c r="J1812" s="24">
        <v>0</v>
      </c>
      <c r="K1812" s="12"/>
      <c r="L1812" s="14">
        <v>0</v>
      </c>
      <c r="M1812" s="14"/>
      <c r="N1812" s="21">
        <v>0</v>
      </c>
      <c r="O1812" s="14"/>
      <c r="P1812" s="21">
        <v>0</v>
      </c>
      <c r="Q1812" s="14"/>
      <c r="R1812" s="21">
        <v>0</v>
      </c>
      <c r="S1812" s="14"/>
      <c r="T1812" s="21">
        <v>0</v>
      </c>
      <c r="U1812" s="14"/>
      <c r="V1812" s="22">
        <v>0</v>
      </c>
      <c r="W1812" s="14"/>
      <c r="X1812" s="5" t="str">
        <f t="shared" si="28"/>
        <v>No</v>
      </c>
      <c r="Y1812" s="14"/>
      <c r="Z1812" s="5"/>
      <c r="AA1812" s="14"/>
      <c r="AB1812" s="5"/>
      <c r="AC1812" s="28"/>
      <c r="AD1812" s="5"/>
      <c r="AE1812" s="14"/>
      <c r="AF1812" s="5"/>
      <c r="AG1812" s="7"/>
    </row>
    <row r="1813" spans="1:33" s="54" customFormat="1">
      <c r="A1813" s="8" t="s">
        <v>6303</v>
      </c>
      <c r="B1813" s="8" t="s">
        <v>6304</v>
      </c>
      <c r="C1813" s="9" t="s">
        <v>91</v>
      </c>
      <c r="D1813" s="185"/>
      <c r="E1813" s="188">
        <v>90283</v>
      </c>
      <c r="F1813" s="9" t="s">
        <v>83</v>
      </c>
      <c r="G1813" s="9" t="s">
        <v>5756</v>
      </c>
      <c r="H1813" s="10">
        <v>12150996</v>
      </c>
      <c r="I1813" s="11">
        <v>4</v>
      </c>
      <c r="J1813" s="24">
        <v>0</v>
      </c>
      <c r="K1813" s="12"/>
      <c r="L1813" s="14">
        <v>0</v>
      </c>
      <c r="M1813" s="14"/>
      <c r="N1813" s="21">
        <v>0</v>
      </c>
      <c r="O1813" s="14"/>
      <c r="P1813" s="21">
        <v>0</v>
      </c>
      <c r="Q1813" s="14"/>
      <c r="R1813" s="21">
        <v>0</v>
      </c>
      <c r="S1813" s="14"/>
      <c r="T1813" s="21">
        <v>0</v>
      </c>
      <c r="U1813" s="14"/>
      <c r="V1813" s="22">
        <v>0</v>
      </c>
      <c r="W1813" s="14"/>
      <c r="X1813" s="5" t="str">
        <f t="shared" si="28"/>
        <v>No</v>
      </c>
      <c r="Y1813" s="14"/>
      <c r="Z1813" s="5"/>
      <c r="AA1813" s="14"/>
      <c r="AB1813" s="5"/>
      <c r="AC1813" s="28"/>
      <c r="AD1813" s="5"/>
      <c r="AE1813" s="14"/>
      <c r="AF1813" s="5"/>
      <c r="AG1813" s="7"/>
    </row>
    <row r="1814" spans="1:33" s="54" customFormat="1">
      <c r="A1814" s="8" t="s">
        <v>3888</v>
      </c>
      <c r="B1814" s="8" t="s">
        <v>3882</v>
      </c>
      <c r="C1814" s="9" t="s">
        <v>278</v>
      </c>
      <c r="D1814" s="185" t="s">
        <v>3889</v>
      </c>
      <c r="E1814" s="188" t="s">
        <v>3890</v>
      </c>
      <c r="F1814" s="9" t="s">
        <v>83</v>
      </c>
      <c r="G1814" s="9" t="s">
        <v>147</v>
      </c>
      <c r="H1814" s="10">
        <v>0</v>
      </c>
      <c r="I1814" s="11">
        <v>4</v>
      </c>
      <c r="J1814" s="24">
        <v>0</v>
      </c>
      <c r="K1814" s="12"/>
      <c r="L1814" s="14">
        <v>0</v>
      </c>
      <c r="M1814" s="14"/>
      <c r="N1814" s="21">
        <v>0</v>
      </c>
      <c r="O1814" s="14"/>
      <c r="P1814" s="21">
        <v>0</v>
      </c>
      <c r="Q1814" s="14"/>
      <c r="R1814" s="21">
        <v>0</v>
      </c>
      <c r="S1814" s="14"/>
      <c r="T1814" s="21">
        <v>0</v>
      </c>
      <c r="U1814" s="14"/>
      <c r="V1814" s="22">
        <v>0</v>
      </c>
      <c r="W1814" s="14"/>
      <c r="X1814" s="5" t="str">
        <f t="shared" si="28"/>
        <v>No</v>
      </c>
      <c r="Y1814" s="14"/>
      <c r="Z1814" s="5"/>
      <c r="AA1814" s="14"/>
      <c r="AB1814" s="5"/>
      <c r="AC1814" s="28"/>
      <c r="AD1814" s="5"/>
      <c r="AE1814" s="14"/>
      <c r="AF1814" s="5"/>
      <c r="AG1814" s="7"/>
    </row>
    <row r="1815" spans="1:33" s="54" customFormat="1">
      <c r="A1815" s="8" t="s">
        <v>1961</v>
      </c>
      <c r="B1815" s="8" t="s">
        <v>1962</v>
      </c>
      <c r="C1815" s="9" t="s">
        <v>34</v>
      </c>
      <c r="D1815" s="185" t="s">
        <v>1963</v>
      </c>
      <c r="E1815" s="188">
        <v>88176</v>
      </c>
      <c r="F1815" s="9" t="s">
        <v>36</v>
      </c>
      <c r="G1815" s="9" t="s">
        <v>5756</v>
      </c>
      <c r="H1815" s="10">
        <v>0</v>
      </c>
      <c r="I1815" s="11">
        <v>4</v>
      </c>
      <c r="J1815" s="24">
        <v>0</v>
      </c>
      <c r="K1815" s="12"/>
      <c r="L1815" s="14">
        <v>0</v>
      </c>
      <c r="M1815" s="14"/>
      <c r="N1815" s="21">
        <v>0</v>
      </c>
      <c r="O1815" s="14"/>
      <c r="P1815" s="21">
        <v>0</v>
      </c>
      <c r="Q1815" s="14"/>
      <c r="R1815" s="21">
        <v>0</v>
      </c>
      <c r="S1815" s="14"/>
      <c r="T1815" s="21">
        <v>0</v>
      </c>
      <c r="U1815" s="14"/>
      <c r="V1815" s="22">
        <v>0</v>
      </c>
      <c r="W1815" s="14"/>
      <c r="X1815" s="5" t="str">
        <f t="shared" si="28"/>
        <v>No</v>
      </c>
      <c r="Y1815" s="14"/>
      <c r="Z1815" s="5"/>
      <c r="AA1815" s="14"/>
      <c r="AB1815" s="5"/>
      <c r="AC1815" s="28"/>
      <c r="AD1815" s="5"/>
      <c r="AE1815" s="14"/>
      <c r="AF1815" s="5"/>
      <c r="AG1815" s="7"/>
    </row>
    <row r="1816" spans="1:33" s="54" customFormat="1">
      <c r="A1816" s="8" t="s">
        <v>2738</v>
      </c>
      <c r="B1816" s="8" t="s">
        <v>2739</v>
      </c>
      <c r="C1816" s="9" t="s">
        <v>65</v>
      </c>
      <c r="D1816" s="185" t="s">
        <v>2740</v>
      </c>
      <c r="E1816" s="188" t="s">
        <v>2741</v>
      </c>
      <c r="F1816" s="9" t="s">
        <v>157</v>
      </c>
      <c r="G1816" s="9" t="s">
        <v>147</v>
      </c>
      <c r="H1816" s="10">
        <v>0</v>
      </c>
      <c r="I1816" s="11">
        <v>4</v>
      </c>
      <c r="J1816" s="24">
        <v>0</v>
      </c>
      <c r="K1816" s="12"/>
      <c r="L1816" s="14">
        <v>0</v>
      </c>
      <c r="M1816" s="14"/>
      <c r="N1816" s="21">
        <v>0</v>
      </c>
      <c r="O1816" s="14"/>
      <c r="P1816" s="21">
        <v>6022</v>
      </c>
      <c r="Q1816" s="14"/>
      <c r="R1816" s="21">
        <v>0</v>
      </c>
      <c r="S1816" s="14"/>
      <c r="T1816" s="21">
        <v>60666</v>
      </c>
      <c r="U1816" s="14"/>
      <c r="V1816" s="22">
        <v>66688</v>
      </c>
      <c r="W1816" s="14"/>
      <c r="X1816" s="5" t="str">
        <f t="shared" si="28"/>
        <v>No</v>
      </c>
      <c r="Y1816" s="14"/>
      <c r="Z1816" s="5"/>
      <c r="AA1816" s="14"/>
      <c r="AB1816" s="5"/>
      <c r="AC1816" s="28"/>
      <c r="AD1816" s="5"/>
      <c r="AE1816" s="14"/>
      <c r="AF1816" s="5"/>
      <c r="AG1816" s="7"/>
    </row>
    <row r="1817" spans="1:33" s="54" customFormat="1">
      <c r="A1817" s="8" t="s">
        <v>5266</v>
      </c>
      <c r="B1817" s="8" t="s">
        <v>287</v>
      </c>
      <c r="C1817" s="9" t="s">
        <v>168</v>
      </c>
      <c r="D1817" s="185" t="s">
        <v>5267</v>
      </c>
      <c r="E1817" s="188" t="s">
        <v>5268</v>
      </c>
      <c r="F1817" s="9" t="s">
        <v>83</v>
      </c>
      <c r="G1817" s="9" t="s">
        <v>147</v>
      </c>
      <c r="H1817" s="10">
        <v>0</v>
      </c>
      <c r="I1817" s="11">
        <v>4</v>
      </c>
      <c r="J1817" s="24">
        <v>0</v>
      </c>
      <c r="K1817" s="12"/>
      <c r="L1817" s="14">
        <v>0</v>
      </c>
      <c r="M1817" s="14"/>
      <c r="N1817" s="21">
        <v>0</v>
      </c>
      <c r="O1817" s="14"/>
      <c r="P1817" s="21">
        <v>0</v>
      </c>
      <c r="Q1817" s="14"/>
      <c r="R1817" s="21">
        <v>0</v>
      </c>
      <c r="S1817" s="14"/>
      <c r="T1817" s="21">
        <v>0</v>
      </c>
      <c r="U1817" s="14"/>
      <c r="V1817" s="22">
        <v>0</v>
      </c>
      <c r="W1817" s="14"/>
      <c r="X1817" s="5" t="str">
        <f t="shared" si="28"/>
        <v>No</v>
      </c>
      <c r="Y1817" s="14"/>
      <c r="Z1817" s="5"/>
      <c r="AA1817" s="14"/>
      <c r="AB1817" s="5"/>
      <c r="AC1817" s="28"/>
      <c r="AD1817" s="5"/>
      <c r="AE1817" s="14"/>
      <c r="AF1817" s="5"/>
      <c r="AG1817" s="7"/>
    </row>
    <row r="1818" spans="1:33" s="54" customFormat="1">
      <c r="A1818" s="8" t="s">
        <v>2344</v>
      </c>
      <c r="B1818" s="8" t="s">
        <v>1876</v>
      </c>
      <c r="C1818" s="9" t="s">
        <v>106</v>
      </c>
      <c r="D1818" s="185" t="s">
        <v>2345</v>
      </c>
      <c r="E1818" s="188" t="s">
        <v>2346</v>
      </c>
      <c r="F1818" s="9" t="s">
        <v>83</v>
      </c>
      <c r="G1818" s="9" t="s">
        <v>147</v>
      </c>
      <c r="H1818" s="10">
        <v>0</v>
      </c>
      <c r="I1818" s="11">
        <v>4</v>
      </c>
      <c r="J1818" s="24">
        <v>0</v>
      </c>
      <c r="K1818" s="12"/>
      <c r="L1818" s="14">
        <v>0</v>
      </c>
      <c r="M1818" s="14"/>
      <c r="N1818" s="21">
        <v>0</v>
      </c>
      <c r="O1818" s="14"/>
      <c r="P1818" s="21">
        <v>0</v>
      </c>
      <c r="Q1818" s="14"/>
      <c r="R1818" s="21">
        <v>0</v>
      </c>
      <c r="S1818" s="14"/>
      <c r="T1818" s="21">
        <v>0</v>
      </c>
      <c r="U1818" s="14"/>
      <c r="V1818" s="22">
        <v>0</v>
      </c>
      <c r="W1818" s="14"/>
      <c r="X1818" s="5" t="str">
        <f t="shared" si="28"/>
        <v>No</v>
      </c>
      <c r="Y1818" s="14"/>
      <c r="Z1818" s="5"/>
      <c r="AA1818" s="14"/>
      <c r="AB1818" s="5"/>
      <c r="AC1818" s="28"/>
      <c r="AD1818" s="5"/>
      <c r="AE1818" s="14"/>
      <c r="AF1818" s="5"/>
      <c r="AG1818" s="7"/>
    </row>
    <row r="1819" spans="1:33" s="54" customFormat="1">
      <c r="A1819" s="8" t="s">
        <v>6286</v>
      </c>
      <c r="B1819" s="8" t="s">
        <v>1984</v>
      </c>
      <c r="C1819" s="9" t="s">
        <v>171</v>
      </c>
      <c r="D1819" s="185"/>
      <c r="E1819" s="188">
        <v>40257</v>
      </c>
      <c r="F1819" s="9" t="s">
        <v>83</v>
      </c>
      <c r="G1819" s="9" t="s">
        <v>5756</v>
      </c>
      <c r="H1819" s="10">
        <v>5502379</v>
      </c>
      <c r="I1819" s="11">
        <v>4</v>
      </c>
      <c r="J1819" s="24">
        <v>0</v>
      </c>
      <c r="K1819" s="12"/>
      <c r="L1819" s="14">
        <v>0</v>
      </c>
      <c r="M1819" s="14"/>
      <c r="N1819" s="21">
        <v>0</v>
      </c>
      <c r="O1819" s="14"/>
      <c r="P1819" s="21">
        <v>0</v>
      </c>
      <c r="Q1819" s="14"/>
      <c r="R1819" s="21">
        <v>0</v>
      </c>
      <c r="S1819" s="14"/>
      <c r="T1819" s="21">
        <v>0</v>
      </c>
      <c r="U1819" s="14"/>
      <c r="V1819" s="22">
        <v>0</v>
      </c>
      <c r="W1819" s="14"/>
      <c r="X1819" s="5" t="str">
        <f t="shared" si="28"/>
        <v>No</v>
      </c>
      <c r="Y1819" s="14"/>
      <c r="Z1819" s="5"/>
      <c r="AA1819" s="14"/>
      <c r="AB1819" s="5"/>
      <c r="AC1819" s="28"/>
      <c r="AD1819" s="5"/>
      <c r="AE1819" s="14"/>
      <c r="AF1819" s="5"/>
      <c r="AG1819" s="7"/>
    </row>
    <row r="1820" spans="1:33" s="54" customFormat="1">
      <c r="A1820" s="8" t="s">
        <v>5965</v>
      </c>
      <c r="B1820" s="8" t="s">
        <v>6069</v>
      </c>
      <c r="C1820" s="9" t="s">
        <v>171</v>
      </c>
      <c r="D1820" s="185"/>
      <c r="E1820" s="188">
        <v>40238</v>
      </c>
      <c r="F1820" s="9" t="s">
        <v>83</v>
      </c>
      <c r="G1820" s="9" t="s">
        <v>5756</v>
      </c>
      <c r="H1820" s="10">
        <v>5502379</v>
      </c>
      <c r="I1820" s="11">
        <v>4</v>
      </c>
      <c r="J1820" s="24">
        <v>0</v>
      </c>
      <c r="K1820" s="12"/>
      <c r="L1820" s="14">
        <v>0</v>
      </c>
      <c r="M1820" s="14"/>
      <c r="N1820" s="21">
        <v>0</v>
      </c>
      <c r="O1820" s="14"/>
      <c r="P1820" s="21">
        <v>0</v>
      </c>
      <c r="Q1820" s="14"/>
      <c r="R1820" s="21">
        <v>0</v>
      </c>
      <c r="S1820" s="14"/>
      <c r="T1820" s="21">
        <v>0</v>
      </c>
      <c r="U1820" s="14"/>
      <c r="V1820" s="22">
        <v>0</v>
      </c>
      <c r="W1820" s="14"/>
      <c r="X1820" s="5" t="str">
        <f t="shared" si="28"/>
        <v>No</v>
      </c>
      <c r="Y1820" s="14"/>
      <c r="Z1820" s="5"/>
      <c r="AA1820" s="14"/>
      <c r="AB1820" s="5"/>
      <c r="AC1820" s="28"/>
      <c r="AD1820" s="5"/>
      <c r="AE1820" s="14"/>
      <c r="AF1820" s="5"/>
      <c r="AG1820" s="7"/>
    </row>
    <row r="1821" spans="1:33" s="54" customFormat="1">
      <c r="A1821" s="8" t="s">
        <v>6284</v>
      </c>
      <c r="B1821" s="8" t="s">
        <v>6285</v>
      </c>
      <c r="C1821" s="9" t="s">
        <v>91</v>
      </c>
      <c r="D1821" s="185"/>
      <c r="E1821" s="188">
        <v>90254</v>
      </c>
      <c r="F1821" s="9" t="s">
        <v>83</v>
      </c>
      <c r="G1821" s="9" t="s">
        <v>5756</v>
      </c>
      <c r="H1821" s="10">
        <v>12150996</v>
      </c>
      <c r="I1821" s="11">
        <v>4</v>
      </c>
      <c r="J1821" s="24">
        <v>0</v>
      </c>
      <c r="K1821" s="12"/>
      <c r="L1821" s="14">
        <v>0</v>
      </c>
      <c r="M1821" s="14"/>
      <c r="N1821" s="21">
        <v>0</v>
      </c>
      <c r="O1821" s="14"/>
      <c r="P1821" s="21">
        <v>71454</v>
      </c>
      <c r="Q1821" s="14"/>
      <c r="R1821" s="21">
        <v>0</v>
      </c>
      <c r="S1821" s="14"/>
      <c r="T1821" s="21">
        <v>231460</v>
      </c>
      <c r="U1821" s="14"/>
      <c r="V1821" s="22">
        <v>302914</v>
      </c>
      <c r="W1821" s="14"/>
      <c r="X1821" s="5" t="str">
        <f t="shared" si="28"/>
        <v>No</v>
      </c>
      <c r="Y1821" s="14"/>
      <c r="Z1821" s="5"/>
      <c r="AA1821" s="14"/>
      <c r="AB1821" s="5"/>
      <c r="AC1821" s="28"/>
      <c r="AD1821" s="5"/>
      <c r="AE1821" s="14"/>
      <c r="AF1821" s="5"/>
      <c r="AG1821" s="7"/>
    </row>
    <row r="1822" spans="1:33" s="54" customFormat="1">
      <c r="A1822" s="8" t="s">
        <v>6330</v>
      </c>
      <c r="B1822" s="8" t="s">
        <v>6331</v>
      </c>
      <c r="C1822" s="9" t="s">
        <v>178</v>
      </c>
      <c r="D1822" s="185"/>
      <c r="E1822" s="188" t="s">
        <v>6332</v>
      </c>
      <c r="F1822" s="9" t="s">
        <v>157</v>
      </c>
      <c r="G1822" s="9" t="s">
        <v>147</v>
      </c>
      <c r="H1822" s="10">
        <v>0</v>
      </c>
      <c r="I1822" s="11">
        <v>4</v>
      </c>
      <c r="J1822" s="24">
        <v>0</v>
      </c>
      <c r="K1822" s="12"/>
      <c r="L1822" s="14">
        <v>0</v>
      </c>
      <c r="M1822" s="14"/>
      <c r="N1822" s="21">
        <v>0</v>
      </c>
      <c r="O1822" s="14"/>
      <c r="P1822" s="21">
        <v>0</v>
      </c>
      <c r="Q1822" s="14"/>
      <c r="R1822" s="21">
        <v>26871</v>
      </c>
      <c r="S1822" s="14"/>
      <c r="T1822" s="21">
        <v>109490</v>
      </c>
      <c r="U1822" s="14"/>
      <c r="V1822" s="22">
        <v>136361</v>
      </c>
      <c r="W1822" s="14"/>
      <c r="X1822" s="5" t="str">
        <f t="shared" si="28"/>
        <v>No</v>
      </c>
      <c r="Y1822" s="14"/>
      <c r="Z1822" s="5"/>
      <c r="AA1822" s="14"/>
      <c r="AB1822" s="5"/>
      <c r="AC1822" s="28"/>
      <c r="AD1822" s="5"/>
      <c r="AE1822" s="14"/>
      <c r="AF1822" s="5"/>
      <c r="AG1822" s="7"/>
    </row>
    <row r="1823" spans="1:33" s="54" customFormat="1">
      <c r="A1823" s="8" t="s">
        <v>3858</v>
      </c>
      <c r="B1823" s="8" t="s">
        <v>3859</v>
      </c>
      <c r="C1823" s="9" t="s">
        <v>278</v>
      </c>
      <c r="D1823" s="185" t="s">
        <v>3860</v>
      </c>
      <c r="E1823" s="188" t="s">
        <v>3861</v>
      </c>
      <c r="F1823" s="9" t="s">
        <v>83</v>
      </c>
      <c r="G1823" s="9" t="s">
        <v>147</v>
      </c>
      <c r="H1823" s="10">
        <v>0</v>
      </c>
      <c r="I1823" s="11">
        <v>4</v>
      </c>
      <c r="J1823" s="24">
        <v>0</v>
      </c>
      <c r="K1823" s="12"/>
      <c r="L1823" s="14">
        <v>0</v>
      </c>
      <c r="M1823" s="14"/>
      <c r="N1823" s="21">
        <v>0</v>
      </c>
      <c r="O1823" s="14"/>
      <c r="P1823" s="21">
        <v>7275</v>
      </c>
      <c r="Q1823" s="14"/>
      <c r="R1823" s="21">
        <v>0</v>
      </c>
      <c r="S1823" s="14"/>
      <c r="T1823" s="21">
        <v>29101</v>
      </c>
      <c r="U1823" s="14"/>
      <c r="V1823" s="22">
        <v>36376</v>
      </c>
      <c r="W1823" s="14"/>
      <c r="X1823" s="5" t="str">
        <f t="shared" si="28"/>
        <v>No</v>
      </c>
      <c r="Y1823" s="14"/>
      <c r="Z1823" s="5"/>
      <c r="AA1823" s="14"/>
      <c r="AB1823" s="5"/>
      <c r="AC1823" s="28"/>
      <c r="AD1823" s="5"/>
      <c r="AE1823" s="14"/>
      <c r="AF1823" s="5"/>
      <c r="AG1823" s="7"/>
    </row>
    <row r="1824" spans="1:33" s="54" customFormat="1">
      <c r="A1824" s="8" t="s">
        <v>5004</v>
      </c>
      <c r="B1824" s="8" t="s">
        <v>5005</v>
      </c>
      <c r="C1824" s="9" t="s">
        <v>91</v>
      </c>
      <c r="D1824" s="185" t="s">
        <v>5006</v>
      </c>
      <c r="E1824" s="188" t="s">
        <v>5007</v>
      </c>
      <c r="F1824" s="9" t="s">
        <v>83</v>
      </c>
      <c r="G1824" s="9" t="s">
        <v>147</v>
      </c>
      <c r="H1824" s="10">
        <v>0</v>
      </c>
      <c r="I1824" s="11">
        <v>4</v>
      </c>
      <c r="J1824" s="24">
        <v>0</v>
      </c>
      <c r="K1824" s="12"/>
      <c r="L1824" s="14">
        <v>0</v>
      </c>
      <c r="M1824" s="14"/>
      <c r="N1824" s="21">
        <v>0</v>
      </c>
      <c r="O1824" s="14"/>
      <c r="P1824" s="21">
        <v>0</v>
      </c>
      <c r="Q1824" s="14"/>
      <c r="R1824" s="21">
        <v>0</v>
      </c>
      <c r="S1824" s="14"/>
      <c r="T1824" s="21">
        <v>0</v>
      </c>
      <c r="U1824" s="14"/>
      <c r="V1824" s="22">
        <v>0</v>
      </c>
      <c r="W1824" s="14"/>
      <c r="X1824" s="5" t="str">
        <f t="shared" si="28"/>
        <v>No</v>
      </c>
      <c r="Y1824" s="14"/>
      <c r="Z1824" s="5"/>
      <c r="AA1824" s="14"/>
      <c r="AB1824" s="5"/>
      <c r="AC1824" s="28"/>
      <c r="AD1824" s="5"/>
      <c r="AE1824" s="14"/>
      <c r="AF1824" s="5"/>
      <c r="AG1824" s="7"/>
    </row>
    <row r="1825" spans="1:33" s="54" customFormat="1">
      <c r="A1825" s="8" t="s">
        <v>6265</v>
      </c>
      <c r="B1825" s="8" t="s">
        <v>6266</v>
      </c>
      <c r="C1825" s="9" t="s">
        <v>91</v>
      </c>
      <c r="D1825" s="185"/>
      <c r="E1825" s="188">
        <v>90292</v>
      </c>
      <c r="F1825" s="9" t="s">
        <v>83</v>
      </c>
      <c r="G1825" s="9" t="s">
        <v>5756</v>
      </c>
      <c r="H1825" s="10">
        <v>12150996</v>
      </c>
      <c r="I1825" s="11">
        <v>4</v>
      </c>
      <c r="J1825" s="24">
        <v>0</v>
      </c>
      <c r="K1825" s="12"/>
      <c r="L1825" s="14">
        <v>0</v>
      </c>
      <c r="M1825" s="14"/>
      <c r="N1825" s="21">
        <v>0</v>
      </c>
      <c r="O1825" s="14"/>
      <c r="P1825" s="21">
        <v>114501</v>
      </c>
      <c r="Q1825" s="14"/>
      <c r="R1825" s="21">
        <v>0</v>
      </c>
      <c r="S1825" s="14"/>
      <c r="T1825" s="21">
        <v>0</v>
      </c>
      <c r="U1825" s="14"/>
      <c r="V1825" s="22">
        <v>114501</v>
      </c>
      <c r="W1825" s="14"/>
      <c r="X1825" s="5" t="str">
        <f t="shared" si="28"/>
        <v>No</v>
      </c>
      <c r="Y1825" s="14"/>
      <c r="Z1825" s="5"/>
      <c r="AA1825" s="14"/>
      <c r="AB1825" s="5"/>
      <c r="AC1825" s="28"/>
      <c r="AD1825" s="5"/>
      <c r="AE1825" s="14"/>
      <c r="AF1825" s="5"/>
      <c r="AG1825" s="7"/>
    </row>
    <row r="1826" spans="1:33" s="54" customFormat="1">
      <c r="A1826" s="8" t="s">
        <v>4948</v>
      </c>
      <c r="B1826" s="8" t="s">
        <v>4949</v>
      </c>
      <c r="C1826" s="9" t="s">
        <v>91</v>
      </c>
      <c r="D1826" s="185" t="s">
        <v>4950</v>
      </c>
      <c r="E1826" s="188" t="s">
        <v>4951</v>
      </c>
      <c r="F1826" s="9" t="s">
        <v>88</v>
      </c>
      <c r="G1826" s="9" t="s">
        <v>147</v>
      </c>
      <c r="H1826" s="10">
        <v>0</v>
      </c>
      <c r="I1826" s="11">
        <v>4</v>
      </c>
      <c r="J1826" s="24">
        <v>0</v>
      </c>
      <c r="K1826" s="12"/>
      <c r="L1826" s="14">
        <v>0</v>
      </c>
      <c r="M1826" s="14"/>
      <c r="N1826" s="21">
        <v>0</v>
      </c>
      <c r="O1826" s="14"/>
      <c r="P1826" s="21">
        <v>657612</v>
      </c>
      <c r="Q1826" s="14"/>
      <c r="R1826" s="21">
        <v>0</v>
      </c>
      <c r="S1826" s="14"/>
      <c r="T1826" s="21">
        <v>300000</v>
      </c>
      <c r="U1826" s="14"/>
      <c r="V1826" s="22">
        <v>957612</v>
      </c>
      <c r="W1826" s="14"/>
      <c r="X1826" s="5" t="str">
        <f t="shared" si="28"/>
        <v>No</v>
      </c>
      <c r="Y1826" s="14"/>
      <c r="Z1826" s="5"/>
      <c r="AA1826" s="14"/>
      <c r="AB1826" s="5"/>
      <c r="AC1826" s="28"/>
      <c r="AD1826" s="5"/>
      <c r="AE1826" s="14"/>
      <c r="AF1826" s="5"/>
      <c r="AG1826" s="7"/>
    </row>
    <row r="1827" spans="1:33" s="54" customFormat="1">
      <c r="A1827" s="8" t="s">
        <v>4074</v>
      </c>
      <c r="B1827" s="8" t="s">
        <v>4075</v>
      </c>
      <c r="C1827" s="9" t="s">
        <v>420</v>
      </c>
      <c r="D1827" s="185" t="s">
        <v>4076</v>
      </c>
      <c r="E1827" s="188">
        <v>135</v>
      </c>
      <c r="F1827" s="9" t="s">
        <v>36</v>
      </c>
      <c r="G1827" s="9" t="s">
        <v>5756</v>
      </c>
      <c r="H1827" s="10">
        <v>0</v>
      </c>
      <c r="I1827" s="11">
        <v>4</v>
      </c>
      <c r="J1827" s="24">
        <v>0</v>
      </c>
      <c r="K1827" s="12"/>
      <c r="L1827" s="14">
        <v>0</v>
      </c>
      <c r="M1827" s="14"/>
      <c r="N1827" s="21">
        <v>0</v>
      </c>
      <c r="O1827" s="14"/>
      <c r="P1827" s="21">
        <v>0</v>
      </c>
      <c r="Q1827" s="14"/>
      <c r="R1827" s="21">
        <v>0</v>
      </c>
      <c r="S1827" s="14"/>
      <c r="T1827" s="21">
        <v>0</v>
      </c>
      <c r="U1827" s="14"/>
      <c r="V1827" s="22">
        <v>0</v>
      </c>
      <c r="W1827" s="14"/>
      <c r="X1827" s="5" t="str">
        <f t="shared" si="28"/>
        <v>No</v>
      </c>
      <c r="Y1827" s="14"/>
      <c r="Z1827" s="5"/>
      <c r="AA1827" s="14"/>
      <c r="AB1827" s="5"/>
      <c r="AC1827" s="28"/>
      <c r="AD1827" s="5"/>
      <c r="AE1827" s="14"/>
      <c r="AF1827" s="5"/>
      <c r="AG1827" s="7"/>
    </row>
    <row r="1828" spans="1:33" s="54" customFormat="1">
      <c r="A1828" s="8" t="s">
        <v>6245</v>
      </c>
      <c r="B1828" s="8" t="s">
        <v>1028</v>
      </c>
      <c r="C1828" s="9" t="s">
        <v>91</v>
      </c>
      <c r="D1828" s="185"/>
      <c r="E1828" s="188">
        <v>90298</v>
      </c>
      <c r="F1828" s="9" t="s">
        <v>83</v>
      </c>
      <c r="G1828" s="9" t="s">
        <v>5756</v>
      </c>
      <c r="H1828" s="10">
        <v>214811</v>
      </c>
      <c r="I1828" s="11">
        <v>4</v>
      </c>
      <c r="J1828" s="24">
        <v>0</v>
      </c>
      <c r="K1828" s="12"/>
      <c r="L1828" s="14">
        <v>0</v>
      </c>
      <c r="M1828" s="14"/>
      <c r="N1828" s="21">
        <v>0</v>
      </c>
      <c r="O1828" s="14"/>
      <c r="P1828" s="21">
        <v>0</v>
      </c>
      <c r="Q1828" s="14"/>
      <c r="R1828" s="21">
        <v>0</v>
      </c>
      <c r="S1828" s="14"/>
      <c r="T1828" s="21">
        <v>0</v>
      </c>
      <c r="U1828" s="14"/>
      <c r="V1828" s="22">
        <v>0</v>
      </c>
      <c r="W1828" s="14"/>
      <c r="X1828" s="5" t="str">
        <f t="shared" si="28"/>
        <v>No</v>
      </c>
      <c r="Y1828" s="14"/>
      <c r="Z1828" s="5"/>
      <c r="AA1828" s="14"/>
      <c r="AB1828" s="5"/>
      <c r="AC1828" s="28"/>
      <c r="AD1828" s="5"/>
      <c r="AE1828" s="14"/>
      <c r="AF1828" s="5"/>
      <c r="AG1828" s="7"/>
    </row>
    <row r="1829" spans="1:33" s="54" customFormat="1">
      <c r="A1829" s="8" t="s">
        <v>6659</v>
      </c>
      <c r="B1829" s="8" t="s">
        <v>3293</v>
      </c>
      <c r="C1829" s="9" t="s">
        <v>91</v>
      </c>
      <c r="D1829" s="185" t="s">
        <v>5098</v>
      </c>
      <c r="E1829" s="188" t="s">
        <v>5099</v>
      </c>
      <c r="F1829" s="9" t="s">
        <v>83</v>
      </c>
      <c r="G1829" s="9" t="s">
        <v>147</v>
      </c>
      <c r="H1829" s="10">
        <v>0</v>
      </c>
      <c r="I1829" s="11">
        <v>4</v>
      </c>
      <c r="J1829" s="24">
        <v>0</v>
      </c>
      <c r="K1829" s="12"/>
      <c r="L1829" s="14">
        <v>0</v>
      </c>
      <c r="M1829" s="14"/>
      <c r="N1829" s="21">
        <v>0</v>
      </c>
      <c r="O1829" s="14"/>
      <c r="P1829" s="21">
        <v>0</v>
      </c>
      <c r="Q1829" s="14"/>
      <c r="R1829" s="21">
        <v>0</v>
      </c>
      <c r="S1829" s="14"/>
      <c r="T1829" s="21">
        <v>0</v>
      </c>
      <c r="U1829" s="14"/>
      <c r="V1829" s="22">
        <v>0</v>
      </c>
      <c r="W1829" s="14"/>
      <c r="X1829" s="5" t="str">
        <f t="shared" si="28"/>
        <v>No</v>
      </c>
      <c r="Y1829" s="14"/>
      <c r="Z1829" s="5"/>
      <c r="AA1829" s="14"/>
      <c r="AB1829" s="5"/>
      <c r="AC1829" s="28"/>
      <c r="AD1829" s="5"/>
      <c r="AE1829" s="14"/>
      <c r="AF1829" s="5"/>
      <c r="AG1829" s="7"/>
    </row>
    <row r="1830" spans="1:33" s="54" customFormat="1">
      <c r="A1830" s="8" t="s">
        <v>6661</v>
      </c>
      <c r="B1830" s="8" t="s">
        <v>1617</v>
      </c>
      <c r="C1830" s="9" t="s">
        <v>178</v>
      </c>
      <c r="D1830" s="185" t="s">
        <v>1618</v>
      </c>
      <c r="E1830" s="188" t="s">
        <v>1619</v>
      </c>
      <c r="F1830" s="9" t="s">
        <v>83</v>
      </c>
      <c r="G1830" s="9" t="s">
        <v>147</v>
      </c>
      <c r="H1830" s="10">
        <v>0</v>
      </c>
      <c r="I1830" s="11">
        <v>4</v>
      </c>
      <c r="J1830" s="24">
        <v>0</v>
      </c>
      <c r="K1830" s="12"/>
      <c r="L1830" s="14">
        <v>0</v>
      </c>
      <c r="M1830" s="14"/>
      <c r="N1830" s="21">
        <v>0</v>
      </c>
      <c r="O1830" s="14"/>
      <c r="P1830" s="21">
        <v>0</v>
      </c>
      <c r="Q1830" s="14"/>
      <c r="R1830" s="21">
        <v>14666</v>
      </c>
      <c r="S1830" s="14"/>
      <c r="T1830" s="21">
        <v>58665</v>
      </c>
      <c r="U1830" s="14"/>
      <c r="V1830" s="22">
        <v>73331</v>
      </c>
      <c r="W1830" s="14"/>
      <c r="X1830" s="5" t="str">
        <f t="shared" si="28"/>
        <v>No</v>
      </c>
      <c r="Y1830" s="14"/>
      <c r="Z1830" s="5"/>
      <c r="AA1830" s="14"/>
      <c r="AB1830" s="5"/>
      <c r="AC1830" s="28"/>
      <c r="AD1830" s="5"/>
      <c r="AE1830" s="14"/>
      <c r="AF1830" s="5"/>
      <c r="AG1830" s="7"/>
    </row>
    <row r="1831" spans="1:33" s="54" customFormat="1">
      <c r="A1831" s="8" t="s">
        <v>6665</v>
      </c>
      <c r="B1831" s="8" t="s">
        <v>841</v>
      </c>
      <c r="C1831" s="9" t="s">
        <v>129</v>
      </c>
      <c r="D1831" s="185" t="s">
        <v>842</v>
      </c>
      <c r="E1831" s="188" t="s">
        <v>843</v>
      </c>
      <c r="F1831" s="9" t="s">
        <v>83</v>
      </c>
      <c r="G1831" s="9" t="s">
        <v>147</v>
      </c>
      <c r="H1831" s="10">
        <v>0</v>
      </c>
      <c r="I1831" s="11">
        <v>4</v>
      </c>
      <c r="J1831" s="24">
        <v>0</v>
      </c>
      <c r="K1831" s="12"/>
      <c r="L1831" s="14">
        <v>0</v>
      </c>
      <c r="M1831" s="14"/>
      <c r="N1831" s="21">
        <v>0</v>
      </c>
      <c r="O1831" s="14"/>
      <c r="P1831" s="21">
        <v>9001</v>
      </c>
      <c r="Q1831" s="14"/>
      <c r="R1831" s="21">
        <v>9001</v>
      </c>
      <c r="S1831" s="14"/>
      <c r="T1831" s="21">
        <v>72004</v>
      </c>
      <c r="U1831" s="14"/>
      <c r="V1831" s="22">
        <v>90006</v>
      </c>
      <c r="W1831" s="14"/>
      <c r="X1831" s="5" t="str">
        <f t="shared" si="28"/>
        <v>No</v>
      </c>
      <c r="Y1831" s="14"/>
      <c r="Z1831" s="5"/>
      <c r="AA1831" s="14"/>
      <c r="AB1831" s="5"/>
      <c r="AC1831" s="28"/>
      <c r="AD1831" s="5"/>
      <c r="AE1831" s="14"/>
      <c r="AF1831" s="5"/>
      <c r="AG1831" s="7"/>
    </row>
    <row r="1832" spans="1:33" s="54" customFormat="1">
      <c r="A1832" s="8" t="s">
        <v>3694</v>
      </c>
      <c r="B1832" s="8" t="s">
        <v>3695</v>
      </c>
      <c r="C1832" s="9" t="s">
        <v>275</v>
      </c>
      <c r="D1832" s="185"/>
      <c r="E1832" s="188">
        <v>77077</v>
      </c>
      <c r="F1832" s="9" t="s">
        <v>36</v>
      </c>
      <c r="G1832" s="9" t="s">
        <v>5756</v>
      </c>
      <c r="H1832" s="10">
        <v>0</v>
      </c>
      <c r="I1832" s="11">
        <v>4</v>
      </c>
      <c r="J1832" s="24">
        <v>0</v>
      </c>
      <c r="K1832" s="12"/>
      <c r="L1832" s="14">
        <v>0</v>
      </c>
      <c r="M1832" s="14"/>
      <c r="N1832" s="21">
        <v>0</v>
      </c>
      <c r="O1832" s="14"/>
      <c r="P1832" s="21">
        <v>0</v>
      </c>
      <c r="Q1832" s="14"/>
      <c r="R1832" s="21">
        <v>0</v>
      </c>
      <c r="S1832" s="14"/>
      <c r="T1832" s="21">
        <v>88500</v>
      </c>
      <c r="U1832" s="14"/>
      <c r="V1832" s="22">
        <v>88500</v>
      </c>
      <c r="W1832" s="14"/>
      <c r="X1832" s="5" t="str">
        <f t="shared" si="28"/>
        <v>No</v>
      </c>
      <c r="Y1832" s="14"/>
      <c r="Z1832" s="5"/>
      <c r="AA1832" s="14"/>
      <c r="AB1832" s="5"/>
      <c r="AC1832" s="28"/>
      <c r="AD1832" s="5"/>
      <c r="AE1832" s="14"/>
      <c r="AF1832" s="5"/>
      <c r="AG1832" s="7"/>
    </row>
    <row r="1833" spans="1:33" s="54" customFormat="1">
      <c r="A1833" s="8" t="s">
        <v>5406</v>
      </c>
      <c r="B1833" s="8" t="s">
        <v>5287</v>
      </c>
      <c r="C1833" s="9" t="s">
        <v>58</v>
      </c>
      <c r="D1833" s="185" t="s">
        <v>5407</v>
      </c>
      <c r="E1833" s="188" t="s">
        <v>5408</v>
      </c>
      <c r="F1833" s="9" t="s">
        <v>83</v>
      </c>
      <c r="G1833" s="9" t="s">
        <v>147</v>
      </c>
      <c r="H1833" s="10">
        <v>0</v>
      </c>
      <c r="I1833" s="11">
        <v>4</v>
      </c>
      <c r="J1833" s="24">
        <v>0</v>
      </c>
      <c r="K1833" s="12"/>
      <c r="L1833" s="14">
        <v>0</v>
      </c>
      <c r="M1833" s="14"/>
      <c r="N1833" s="21">
        <v>0</v>
      </c>
      <c r="O1833" s="14"/>
      <c r="P1833" s="21">
        <v>0</v>
      </c>
      <c r="Q1833" s="14"/>
      <c r="R1833" s="21">
        <v>0</v>
      </c>
      <c r="S1833" s="14"/>
      <c r="T1833" s="21">
        <v>0</v>
      </c>
      <c r="U1833" s="14"/>
      <c r="V1833" s="22">
        <v>0</v>
      </c>
      <c r="W1833" s="14"/>
      <c r="X1833" s="5" t="str">
        <f t="shared" si="28"/>
        <v>No</v>
      </c>
      <c r="Y1833" s="14"/>
      <c r="Z1833" s="5"/>
      <c r="AA1833" s="14"/>
      <c r="AB1833" s="5"/>
      <c r="AC1833" s="28"/>
      <c r="AD1833" s="5"/>
      <c r="AE1833" s="14"/>
      <c r="AF1833" s="5"/>
      <c r="AG1833" s="7"/>
    </row>
    <row r="1834" spans="1:33" s="54" customFormat="1">
      <c r="A1834" s="8" t="s">
        <v>4656</v>
      </c>
      <c r="B1834" s="8" t="s">
        <v>4634</v>
      </c>
      <c r="C1834" s="9" t="s">
        <v>42</v>
      </c>
      <c r="D1834" s="185" t="s">
        <v>4657</v>
      </c>
      <c r="E1834" s="188" t="s">
        <v>4658</v>
      </c>
      <c r="F1834" s="9" t="s">
        <v>83</v>
      </c>
      <c r="G1834" s="9" t="s">
        <v>147</v>
      </c>
      <c r="H1834" s="10">
        <v>0</v>
      </c>
      <c r="I1834" s="11">
        <v>4</v>
      </c>
      <c r="J1834" s="24">
        <v>0</v>
      </c>
      <c r="K1834" s="12"/>
      <c r="L1834" s="14">
        <v>0</v>
      </c>
      <c r="M1834" s="14"/>
      <c r="N1834" s="21">
        <v>0</v>
      </c>
      <c r="O1834" s="14"/>
      <c r="P1834" s="21">
        <v>0</v>
      </c>
      <c r="Q1834" s="14"/>
      <c r="R1834" s="21">
        <v>0</v>
      </c>
      <c r="S1834" s="14"/>
      <c r="T1834" s="21">
        <v>0</v>
      </c>
      <c r="U1834" s="14"/>
      <c r="V1834" s="22">
        <v>0</v>
      </c>
      <c r="W1834" s="14"/>
      <c r="X1834" s="5" t="str">
        <f t="shared" si="28"/>
        <v>No</v>
      </c>
      <c r="Y1834" s="14"/>
      <c r="Z1834" s="5"/>
      <c r="AA1834" s="14"/>
      <c r="AB1834" s="5"/>
      <c r="AC1834" s="28"/>
      <c r="AD1834" s="5"/>
      <c r="AE1834" s="14"/>
      <c r="AF1834" s="5"/>
      <c r="AG1834" s="7"/>
    </row>
    <row r="1835" spans="1:33" s="54" customFormat="1">
      <c r="A1835" s="8" t="s">
        <v>2181</v>
      </c>
      <c r="B1835" s="8" t="s">
        <v>2182</v>
      </c>
      <c r="C1835" s="9" t="s">
        <v>275</v>
      </c>
      <c r="D1835" s="185" t="s">
        <v>2183</v>
      </c>
      <c r="E1835" s="188" t="s">
        <v>2184</v>
      </c>
      <c r="F1835" s="9" t="s">
        <v>157</v>
      </c>
      <c r="G1835" s="9" t="s">
        <v>147</v>
      </c>
      <c r="H1835" s="10">
        <v>0</v>
      </c>
      <c r="I1835" s="11">
        <v>4</v>
      </c>
      <c r="J1835" s="24">
        <v>0</v>
      </c>
      <c r="K1835" s="12"/>
      <c r="L1835" s="14">
        <v>0</v>
      </c>
      <c r="M1835" s="14"/>
      <c r="N1835" s="21">
        <v>0</v>
      </c>
      <c r="O1835" s="14"/>
      <c r="P1835" s="21">
        <v>0</v>
      </c>
      <c r="Q1835" s="14"/>
      <c r="R1835" s="21">
        <v>0</v>
      </c>
      <c r="S1835" s="14"/>
      <c r="T1835" s="21">
        <v>0</v>
      </c>
      <c r="U1835" s="14"/>
      <c r="V1835" s="22">
        <v>0</v>
      </c>
      <c r="W1835" s="14"/>
      <c r="X1835" s="5" t="str">
        <f t="shared" si="28"/>
        <v>No</v>
      </c>
      <c r="Y1835" s="14"/>
      <c r="Z1835" s="5"/>
      <c r="AA1835" s="14"/>
      <c r="AB1835" s="5"/>
      <c r="AC1835" s="28"/>
      <c r="AD1835" s="5"/>
      <c r="AE1835" s="14"/>
      <c r="AF1835" s="5"/>
      <c r="AG1835" s="7"/>
    </row>
    <row r="1836" spans="1:33" s="54" customFormat="1">
      <c r="A1836" s="8" t="s">
        <v>2239</v>
      </c>
      <c r="B1836" s="8" t="s">
        <v>2240</v>
      </c>
      <c r="C1836" s="9" t="s">
        <v>275</v>
      </c>
      <c r="D1836" s="185" t="s">
        <v>2241</v>
      </c>
      <c r="E1836" s="188" t="s">
        <v>2242</v>
      </c>
      <c r="F1836" s="9" t="s">
        <v>83</v>
      </c>
      <c r="G1836" s="9" t="s">
        <v>147</v>
      </c>
      <c r="H1836" s="10">
        <v>0</v>
      </c>
      <c r="I1836" s="11">
        <v>4</v>
      </c>
      <c r="J1836" s="24">
        <v>0</v>
      </c>
      <c r="K1836" s="12"/>
      <c r="L1836" s="14">
        <v>0</v>
      </c>
      <c r="M1836" s="14"/>
      <c r="N1836" s="21">
        <v>0</v>
      </c>
      <c r="O1836" s="14"/>
      <c r="P1836" s="21">
        <v>0</v>
      </c>
      <c r="Q1836" s="14"/>
      <c r="R1836" s="21">
        <v>0</v>
      </c>
      <c r="S1836" s="14"/>
      <c r="T1836" s="21">
        <v>0</v>
      </c>
      <c r="U1836" s="14"/>
      <c r="V1836" s="22">
        <v>0</v>
      </c>
      <c r="W1836" s="14"/>
      <c r="X1836" s="5" t="str">
        <f t="shared" si="28"/>
        <v>No</v>
      </c>
      <c r="Y1836" s="14"/>
      <c r="Z1836" s="5"/>
      <c r="AA1836" s="14"/>
      <c r="AB1836" s="5"/>
      <c r="AC1836" s="28"/>
      <c r="AD1836" s="5"/>
      <c r="AE1836" s="14"/>
      <c r="AF1836" s="5"/>
      <c r="AG1836" s="7"/>
    </row>
    <row r="1837" spans="1:33" s="54" customFormat="1">
      <c r="A1837" s="8" t="s">
        <v>5654</v>
      </c>
      <c r="B1837" s="8" t="s">
        <v>5633</v>
      </c>
      <c r="C1837" s="9" t="s">
        <v>254</v>
      </c>
      <c r="D1837" s="185" t="s">
        <v>5655</v>
      </c>
      <c r="E1837" s="188" t="s">
        <v>5656</v>
      </c>
      <c r="F1837" s="9" t="s">
        <v>83</v>
      </c>
      <c r="G1837" s="9" t="s">
        <v>147</v>
      </c>
      <c r="H1837" s="10">
        <v>0</v>
      </c>
      <c r="I1837" s="11">
        <v>4</v>
      </c>
      <c r="J1837" s="24">
        <v>0</v>
      </c>
      <c r="K1837" s="12"/>
      <c r="L1837" s="14">
        <v>0</v>
      </c>
      <c r="M1837" s="14"/>
      <c r="N1837" s="21">
        <v>0</v>
      </c>
      <c r="O1837" s="14"/>
      <c r="P1837" s="21">
        <v>0</v>
      </c>
      <c r="Q1837" s="14"/>
      <c r="R1837" s="21">
        <v>0</v>
      </c>
      <c r="S1837" s="14"/>
      <c r="T1837" s="21">
        <v>0</v>
      </c>
      <c r="U1837" s="14"/>
      <c r="V1837" s="22">
        <v>0</v>
      </c>
      <c r="W1837" s="14"/>
      <c r="X1837" s="5" t="str">
        <f t="shared" si="28"/>
        <v>No</v>
      </c>
      <c r="Y1837" s="14"/>
      <c r="Z1837" s="5"/>
      <c r="AA1837" s="14"/>
      <c r="AB1837" s="5"/>
      <c r="AC1837" s="28"/>
      <c r="AD1837" s="5"/>
      <c r="AE1837" s="14"/>
      <c r="AF1837" s="5"/>
      <c r="AG1837" s="7"/>
    </row>
    <row r="1838" spans="1:33" s="54" customFormat="1">
      <c r="A1838" s="8" t="s">
        <v>2075</v>
      </c>
      <c r="B1838" s="8" t="s">
        <v>2076</v>
      </c>
      <c r="C1838" s="9" t="s">
        <v>132</v>
      </c>
      <c r="D1838" s="185">
        <v>5042</v>
      </c>
      <c r="E1838" s="188">
        <v>50042</v>
      </c>
      <c r="F1838" s="9" t="s">
        <v>83</v>
      </c>
      <c r="G1838" s="9" t="s">
        <v>84</v>
      </c>
      <c r="H1838" s="10">
        <v>8608208</v>
      </c>
      <c r="I1838" s="11">
        <v>4</v>
      </c>
      <c r="J1838" s="24">
        <v>0</v>
      </c>
      <c r="K1838" s="12"/>
      <c r="L1838" s="14">
        <v>0</v>
      </c>
      <c r="M1838" s="14"/>
      <c r="N1838" s="21">
        <v>0</v>
      </c>
      <c r="O1838" s="14"/>
      <c r="P1838" s="21">
        <v>0</v>
      </c>
      <c r="Q1838" s="14"/>
      <c r="R1838" s="21">
        <v>0</v>
      </c>
      <c r="S1838" s="14"/>
      <c r="T1838" s="21">
        <v>0</v>
      </c>
      <c r="U1838" s="14"/>
      <c r="V1838" s="22">
        <v>0</v>
      </c>
      <c r="W1838" s="14"/>
      <c r="X1838" s="5" t="str">
        <f t="shared" si="28"/>
        <v>No</v>
      </c>
      <c r="Y1838" s="14"/>
      <c r="Z1838" s="5"/>
      <c r="AA1838" s="14"/>
      <c r="AB1838" s="5"/>
      <c r="AC1838" s="28"/>
      <c r="AD1838" s="5"/>
      <c r="AE1838" s="14"/>
      <c r="AF1838" s="5"/>
      <c r="AG1838" s="7"/>
    </row>
    <row r="1839" spans="1:33" s="54" customFormat="1">
      <c r="A1839" s="8" t="s">
        <v>218</v>
      </c>
      <c r="B1839" s="8" t="s">
        <v>219</v>
      </c>
      <c r="C1839" s="9" t="s">
        <v>103</v>
      </c>
      <c r="D1839" s="185">
        <v>4145</v>
      </c>
      <c r="E1839" s="188">
        <v>40145</v>
      </c>
      <c r="F1839" s="9" t="s">
        <v>83</v>
      </c>
      <c r="G1839" s="9" t="s">
        <v>5756</v>
      </c>
      <c r="H1839" s="10">
        <v>2148346</v>
      </c>
      <c r="I1839" s="11">
        <v>4</v>
      </c>
      <c r="J1839" s="24">
        <v>0</v>
      </c>
      <c r="K1839" s="12"/>
      <c r="L1839" s="14">
        <v>0</v>
      </c>
      <c r="M1839" s="14"/>
      <c r="N1839" s="21">
        <v>0</v>
      </c>
      <c r="O1839" s="14"/>
      <c r="P1839" s="21">
        <v>0</v>
      </c>
      <c r="Q1839" s="14"/>
      <c r="R1839" s="21">
        <v>0</v>
      </c>
      <c r="S1839" s="14"/>
      <c r="T1839" s="21">
        <v>0</v>
      </c>
      <c r="U1839" s="14"/>
      <c r="V1839" s="22">
        <v>0</v>
      </c>
      <c r="W1839" s="14"/>
      <c r="X1839" s="5" t="str">
        <f t="shared" si="28"/>
        <v>No</v>
      </c>
      <c r="Y1839" s="14"/>
      <c r="Z1839" s="5"/>
      <c r="AA1839" s="14"/>
      <c r="AB1839" s="5"/>
      <c r="AC1839" s="28"/>
      <c r="AD1839" s="5"/>
      <c r="AE1839" s="14"/>
      <c r="AF1839" s="5"/>
      <c r="AG1839" s="7"/>
    </row>
    <row r="1840" spans="1:33" s="54" customFormat="1">
      <c r="A1840" s="8" t="s">
        <v>5322</v>
      </c>
      <c r="B1840" s="8" t="s">
        <v>5323</v>
      </c>
      <c r="C1840" s="9" t="s">
        <v>58</v>
      </c>
      <c r="D1840" s="185" t="s">
        <v>5324</v>
      </c>
      <c r="E1840" s="188" t="s">
        <v>5325</v>
      </c>
      <c r="F1840" s="9" t="s">
        <v>83</v>
      </c>
      <c r="G1840" s="9" t="s">
        <v>147</v>
      </c>
      <c r="H1840" s="10">
        <v>0</v>
      </c>
      <c r="I1840" s="11">
        <v>4</v>
      </c>
      <c r="J1840" s="24">
        <v>0</v>
      </c>
      <c r="K1840" s="12"/>
      <c r="L1840" s="14">
        <v>0</v>
      </c>
      <c r="M1840" s="14"/>
      <c r="N1840" s="21">
        <v>0</v>
      </c>
      <c r="O1840" s="14"/>
      <c r="P1840" s="21">
        <v>12535</v>
      </c>
      <c r="Q1840" s="14"/>
      <c r="R1840" s="21">
        <v>0</v>
      </c>
      <c r="S1840" s="14"/>
      <c r="T1840" s="21">
        <v>50141</v>
      </c>
      <c r="U1840" s="14"/>
      <c r="V1840" s="22">
        <v>62676</v>
      </c>
      <c r="W1840" s="14"/>
      <c r="X1840" s="5" t="str">
        <f t="shared" si="28"/>
        <v>No</v>
      </c>
      <c r="Y1840" s="14"/>
      <c r="Z1840" s="5"/>
      <c r="AA1840" s="14"/>
      <c r="AB1840" s="5"/>
      <c r="AC1840" s="28"/>
      <c r="AD1840" s="5"/>
      <c r="AE1840" s="14"/>
      <c r="AF1840" s="5"/>
      <c r="AG1840" s="7"/>
    </row>
    <row r="1841" spans="1:33" s="54" customFormat="1">
      <c r="A1841" s="8" t="s">
        <v>5046</v>
      </c>
      <c r="B1841" s="8" t="s">
        <v>5047</v>
      </c>
      <c r="C1841" s="9" t="s">
        <v>91</v>
      </c>
      <c r="D1841" s="185" t="s">
        <v>5048</v>
      </c>
      <c r="E1841" s="188" t="s">
        <v>5049</v>
      </c>
      <c r="F1841" s="9" t="s">
        <v>83</v>
      </c>
      <c r="G1841" s="9" t="s">
        <v>147</v>
      </c>
      <c r="H1841" s="10">
        <v>0</v>
      </c>
      <c r="I1841" s="11">
        <v>4</v>
      </c>
      <c r="J1841" s="24">
        <v>0</v>
      </c>
      <c r="K1841" s="12"/>
      <c r="L1841" s="14">
        <v>0</v>
      </c>
      <c r="M1841" s="14"/>
      <c r="N1841" s="21">
        <v>0</v>
      </c>
      <c r="O1841" s="14"/>
      <c r="P1841" s="21">
        <v>79158</v>
      </c>
      <c r="Q1841" s="14"/>
      <c r="R1841" s="21">
        <v>95285</v>
      </c>
      <c r="S1841" s="14"/>
      <c r="T1841" s="21">
        <v>0</v>
      </c>
      <c r="U1841" s="14"/>
      <c r="V1841" s="22">
        <v>174443</v>
      </c>
      <c r="W1841" s="14"/>
      <c r="X1841" s="5" t="str">
        <f t="shared" si="28"/>
        <v>No</v>
      </c>
      <c r="Y1841" s="14"/>
      <c r="Z1841" s="5"/>
      <c r="AA1841" s="14"/>
      <c r="AB1841" s="5"/>
      <c r="AC1841" s="28"/>
      <c r="AD1841" s="5"/>
      <c r="AE1841" s="14"/>
      <c r="AF1841" s="5"/>
      <c r="AG1841" s="7"/>
    </row>
    <row r="1842" spans="1:33" s="54" customFormat="1">
      <c r="A1842" s="8" t="s">
        <v>4912</v>
      </c>
      <c r="B1842" s="8" t="s">
        <v>3465</v>
      </c>
      <c r="C1842" s="9" t="s">
        <v>87</v>
      </c>
      <c r="D1842" s="185"/>
      <c r="E1842" s="188" t="s">
        <v>4913</v>
      </c>
      <c r="F1842" s="9" t="s">
        <v>157</v>
      </c>
      <c r="G1842" s="9" t="s">
        <v>147</v>
      </c>
      <c r="H1842" s="10">
        <v>0</v>
      </c>
      <c r="I1842" s="11">
        <v>4</v>
      </c>
      <c r="J1842" s="24">
        <v>0</v>
      </c>
      <c r="K1842" s="12"/>
      <c r="L1842" s="14">
        <v>0</v>
      </c>
      <c r="M1842" s="14"/>
      <c r="N1842" s="21">
        <v>0</v>
      </c>
      <c r="O1842" s="14"/>
      <c r="P1842" s="21">
        <v>0</v>
      </c>
      <c r="Q1842" s="14"/>
      <c r="R1842" s="21">
        <v>0</v>
      </c>
      <c r="S1842" s="14"/>
      <c r="T1842" s="21">
        <v>0</v>
      </c>
      <c r="U1842" s="14"/>
      <c r="V1842" s="22">
        <v>0</v>
      </c>
      <c r="W1842" s="14"/>
      <c r="X1842" s="5" t="str">
        <f t="shared" si="28"/>
        <v>No</v>
      </c>
      <c r="Y1842" s="14"/>
      <c r="Z1842" s="5"/>
      <c r="AA1842" s="14"/>
      <c r="AB1842" s="5"/>
      <c r="AC1842" s="28"/>
      <c r="AD1842" s="5"/>
      <c r="AE1842" s="14"/>
      <c r="AF1842" s="5"/>
      <c r="AG1842" s="7"/>
    </row>
    <row r="1843" spans="1:33" s="54" customFormat="1">
      <c r="A1843" s="8" t="s">
        <v>1445</v>
      </c>
      <c r="B1843" s="8" t="s">
        <v>1446</v>
      </c>
      <c r="C1843" s="9" t="s">
        <v>150</v>
      </c>
      <c r="D1843" s="185" t="s">
        <v>1447</v>
      </c>
      <c r="E1843" s="188" t="s">
        <v>1448</v>
      </c>
      <c r="F1843" s="9" t="s">
        <v>83</v>
      </c>
      <c r="G1843" s="9" t="s">
        <v>147</v>
      </c>
      <c r="H1843" s="10">
        <v>0</v>
      </c>
      <c r="I1843" s="11">
        <v>4</v>
      </c>
      <c r="J1843" s="24">
        <v>0</v>
      </c>
      <c r="K1843" s="12"/>
      <c r="L1843" s="14">
        <v>0</v>
      </c>
      <c r="M1843" s="14"/>
      <c r="N1843" s="21">
        <v>0</v>
      </c>
      <c r="O1843" s="14"/>
      <c r="P1843" s="21">
        <v>0</v>
      </c>
      <c r="Q1843" s="14"/>
      <c r="R1843" s="21">
        <v>0</v>
      </c>
      <c r="S1843" s="14"/>
      <c r="T1843" s="21">
        <v>0</v>
      </c>
      <c r="U1843" s="14"/>
      <c r="V1843" s="22">
        <v>0</v>
      </c>
      <c r="W1843" s="14"/>
      <c r="X1843" s="5" t="str">
        <f t="shared" si="28"/>
        <v>No</v>
      </c>
      <c r="Y1843" s="14"/>
      <c r="Z1843" s="5"/>
      <c r="AA1843" s="14"/>
      <c r="AB1843" s="5"/>
      <c r="AC1843" s="28"/>
      <c r="AD1843" s="5"/>
      <c r="AE1843" s="14"/>
      <c r="AF1843" s="5"/>
      <c r="AG1843" s="7"/>
    </row>
    <row r="1844" spans="1:33" s="54" customFormat="1">
      <c r="A1844" s="8" t="s">
        <v>5246</v>
      </c>
      <c r="B1844" s="8" t="s">
        <v>1990</v>
      </c>
      <c r="C1844" s="9" t="s">
        <v>168</v>
      </c>
      <c r="D1844" s="185" t="s">
        <v>5247</v>
      </c>
      <c r="E1844" s="188" t="s">
        <v>5248</v>
      </c>
      <c r="F1844" s="9" t="s">
        <v>83</v>
      </c>
      <c r="G1844" s="9" t="s">
        <v>147</v>
      </c>
      <c r="H1844" s="10">
        <v>0</v>
      </c>
      <c r="I1844" s="11">
        <v>4</v>
      </c>
      <c r="J1844" s="24">
        <v>0</v>
      </c>
      <c r="K1844" s="12"/>
      <c r="L1844" s="14">
        <v>0</v>
      </c>
      <c r="M1844" s="14"/>
      <c r="N1844" s="21">
        <v>0</v>
      </c>
      <c r="O1844" s="14"/>
      <c r="P1844" s="21">
        <v>0</v>
      </c>
      <c r="Q1844" s="14"/>
      <c r="R1844" s="21">
        <v>0</v>
      </c>
      <c r="S1844" s="14"/>
      <c r="T1844" s="21">
        <v>0</v>
      </c>
      <c r="U1844" s="14"/>
      <c r="V1844" s="22">
        <v>0</v>
      </c>
      <c r="W1844" s="14"/>
      <c r="X1844" s="5" t="str">
        <f t="shared" si="28"/>
        <v>No</v>
      </c>
      <c r="Y1844" s="14"/>
      <c r="Z1844" s="5"/>
      <c r="AA1844" s="14"/>
      <c r="AB1844" s="5"/>
      <c r="AC1844" s="28"/>
      <c r="AD1844" s="5"/>
      <c r="AE1844" s="14"/>
      <c r="AF1844" s="5"/>
      <c r="AG1844" s="7"/>
    </row>
    <row r="1845" spans="1:33" s="54" customFormat="1">
      <c r="A1845" s="8" t="s">
        <v>2325</v>
      </c>
      <c r="B1845" s="8" t="s">
        <v>2326</v>
      </c>
      <c r="C1845" s="9" t="s">
        <v>106</v>
      </c>
      <c r="D1845" s="185" t="s">
        <v>2327</v>
      </c>
      <c r="E1845" s="188" t="s">
        <v>2328</v>
      </c>
      <c r="F1845" s="9" t="s">
        <v>83</v>
      </c>
      <c r="G1845" s="9" t="s">
        <v>147</v>
      </c>
      <c r="H1845" s="10">
        <v>0</v>
      </c>
      <c r="I1845" s="11">
        <v>4</v>
      </c>
      <c r="J1845" s="24">
        <v>0</v>
      </c>
      <c r="K1845" s="12"/>
      <c r="L1845" s="14">
        <v>0</v>
      </c>
      <c r="M1845" s="14"/>
      <c r="N1845" s="21">
        <v>0</v>
      </c>
      <c r="O1845" s="14"/>
      <c r="P1845" s="21">
        <v>0</v>
      </c>
      <c r="Q1845" s="14"/>
      <c r="R1845" s="21">
        <v>0</v>
      </c>
      <c r="S1845" s="14"/>
      <c r="T1845" s="21">
        <v>0</v>
      </c>
      <c r="U1845" s="14"/>
      <c r="V1845" s="22">
        <v>0</v>
      </c>
      <c r="W1845" s="14"/>
      <c r="X1845" s="5" t="str">
        <f t="shared" si="28"/>
        <v>No</v>
      </c>
      <c r="Y1845" s="14"/>
      <c r="Z1845" s="5"/>
      <c r="AA1845" s="14"/>
      <c r="AB1845" s="5"/>
      <c r="AC1845" s="28"/>
      <c r="AD1845" s="5"/>
      <c r="AE1845" s="14"/>
      <c r="AF1845" s="5"/>
      <c r="AG1845" s="7"/>
    </row>
    <row r="1846" spans="1:33" s="54" customFormat="1">
      <c r="A1846" s="8" t="s">
        <v>6279</v>
      </c>
      <c r="B1846" s="8" t="s">
        <v>6280</v>
      </c>
      <c r="C1846" s="9" t="s">
        <v>91</v>
      </c>
      <c r="D1846" s="185"/>
      <c r="E1846" s="188">
        <v>90281</v>
      </c>
      <c r="F1846" s="9" t="s">
        <v>83</v>
      </c>
      <c r="G1846" s="9" t="s">
        <v>5756</v>
      </c>
      <c r="H1846" s="10">
        <v>12150996</v>
      </c>
      <c r="I1846" s="11">
        <v>4</v>
      </c>
      <c r="J1846" s="24">
        <v>0</v>
      </c>
      <c r="K1846" s="12"/>
      <c r="L1846" s="14">
        <v>0</v>
      </c>
      <c r="M1846" s="14"/>
      <c r="N1846" s="21">
        <v>0</v>
      </c>
      <c r="O1846" s="14"/>
      <c r="P1846" s="21">
        <v>0</v>
      </c>
      <c r="Q1846" s="14"/>
      <c r="R1846" s="21">
        <v>0</v>
      </c>
      <c r="S1846" s="14"/>
      <c r="T1846" s="21">
        <v>0</v>
      </c>
      <c r="U1846" s="14"/>
      <c r="V1846" s="22">
        <v>0</v>
      </c>
      <c r="W1846" s="14"/>
      <c r="X1846" s="5" t="str">
        <f t="shared" si="28"/>
        <v>No</v>
      </c>
      <c r="Y1846" s="14"/>
      <c r="Z1846" s="5"/>
      <c r="AA1846" s="14"/>
      <c r="AB1846" s="5"/>
      <c r="AC1846" s="28"/>
      <c r="AD1846" s="5"/>
      <c r="AE1846" s="14"/>
      <c r="AF1846" s="5"/>
      <c r="AG1846" s="7"/>
    </row>
    <row r="1847" spans="1:33" s="54" customFormat="1">
      <c r="A1847" s="8" t="s">
        <v>6163</v>
      </c>
      <c r="B1847" s="8" t="s">
        <v>6164</v>
      </c>
      <c r="C1847" s="9" t="s">
        <v>91</v>
      </c>
      <c r="D1847" s="185"/>
      <c r="E1847" s="188">
        <v>90249</v>
      </c>
      <c r="F1847" s="9" t="s">
        <v>83</v>
      </c>
      <c r="G1847" s="9" t="s">
        <v>5756</v>
      </c>
      <c r="H1847" s="10">
        <v>12150996</v>
      </c>
      <c r="I1847" s="11">
        <v>4</v>
      </c>
      <c r="J1847" s="24">
        <v>0</v>
      </c>
      <c r="K1847" s="12"/>
      <c r="L1847" s="14">
        <v>0</v>
      </c>
      <c r="M1847" s="14"/>
      <c r="N1847" s="21">
        <v>0</v>
      </c>
      <c r="O1847" s="14"/>
      <c r="P1847" s="21">
        <v>0</v>
      </c>
      <c r="Q1847" s="14"/>
      <c r="R1847" s="21">
        <v>0</v>
      </c>
      <c r="S1847" s="14"/>
      <c r="T1847" s="21">
        <v>0</v>
      </c>
      <c r="U1847" s="14"/>
      <c r="V1847" s="22">
        <v>0</v>
      </c>
      <c r="W1847" s="14"/>
      <c r="X1847" s="5" t="str">
        <f t="shared" si="28"/>
        <v>No</v>
      </c>
      <c r="Y1847" s="14"/>
      <c r="Z1847" s="5"/>
      <c r="AA1847" s="14"/>
      <c r="AB1847" s="5"/>
      <c r="AC1847" s="28"/>
      <c r="AD1847" s="5"/>
      <c r="AE1847" s="14"/>
      <c r="AF1847" s="5"/>
      <c r="AG1847" s="7"/>
    </row>
    <row r="1848" spans="1:33" s="54" customFormat="1">
      <c r="A1848" s="8" t="s">
        <v>3225</v>
      </c>
      <c r="B1848" s="8" t="s">
        <v>3226</v>
      </c>
      <c r="C1848" s="9" t="s">
        <v>254</v>
      </c>
      <c r="D1848" s="185" t="s">
        <v>3227</v>
      </c>
      <c r="E1848" s="188">
        <v>88164</v>
      </c>
      <c r="F1848" s="9" t="s">
        <v>36</v>
      </c>
      <c r="G1848" s="9" t="s">
        <v>5756</v>
      </c>
      <c r="H1848" s="10">
        <v>0</v>
      </c>
      <c r="I1848" s="11">
        <v>4</v>
      </c>
      <c r="J1848" s="24">
        <v>0</v>
      </c>
      <c r="K1848" s="12"/>
      <c r="L1848" s="14">
        <v>0</v>
      </c>
      <c r="M1848" s="14"/>
      <c r="N1848" s="21">
        <v>0</v>
      </c>
      <c r="O1848" s="14"/>
      <c r="P1848" s="21">
        <v>0</v>
      </c>
      <c r="Q1848" s="14"/>
      <c r="R1848" s="21">
        <v>0</v>
      </c>
      <c r="S1848" s="14"/>
      <c r="T1848" s="21">
        <v>0</v>
      </c>
      <c r="U1848" s="14"/>
      <c r="V1848" s="22">
        <v>0</v>
      </c>
      <c r="W1848" s="14"/>
      <c r="X1848" s="5" t="str">
        <f t="shared" si="28"/>
        <v>No</v>
      </c>
      <c r="Y1848" s="14"/>
      <c r="Z1848" s="5"/>
      <c r="AA1848" s="14"/>
      <c r="AB1848" s="5"/>
      <c r="AC1848" s="28"/>
      <c r="AD1848" s="5"/>
      <c r="AE1848" s="14"/>
      <c r="AF1848" s="5"/>
      <c r="AG1848" s="7"/>
    </row>
    <row r="1849" spans="1:33" s="54" customFormat="1">
      <c r="A1849" s="8" t="s">
        <v>2730</v>
      </c>
      <c r="B1849" s="8" t="s">
        <v>2731</v>
      </c>
      <c r="C1849" s="9" t="s">
        <v>65</v>
      </c>
      <c r="D1849" s="185" t="s">
        <v>2732</v>
      </c>
      <c r="E1849" s="188" t="s">
        <v>2733</v>
      </c>
      <c r="F1849" s="9" t="s">
        <v>157</v>
      </c>
      <c r="G1849" s="9" t="s">
        <v>147</v>
      </c>
      <c r="H1849" s="10">
        <v>0</v>
      </c>
      <c r="I1849" s="11">
        <v>4</v>
      </c>
      <c r="J1849" s="24">
        <v>0</v>
      </c>
      <c r="K1849" s="12"/>
      <c r="L1849" s="14">
        <v>0</v>
      </c>
      <c r="M1849" s="14"/>
      <c r="N1849" s="21">
        <v>0</v>
      </c>
      <c r="O1849" s="14"/>
      <c r="P1849" s="21">
        <v>0</v>
      </c>
      <c r="Q1849" s="14"/>
      <c r="R1849" s="21">
        <v>0</v>
      </c>
      <c r="S1849" s="14"/>
      <c r="T1849" s="21">
        <v>0</v>
      </c>
      <c r="U1849" s="14"/>
      <c r="V1849" s="22">
        <v>0</v>
      </c>
      <c r="W1849" s="14"/>
      <c r="X1849" s="5" t="str">
        <f t="shared" si="28"/>
        <v>No</v>
      </c>
      <c r="Y1849" s="14"/>
      <c r="Z1849" s="5"/>
      <c r="AA1849" s="14"/>
      <c r="AB1849" s="5"/>
      <c r="AC1849" s="28"/>
      <c r="AD1849" s="5"/>
      <c r="AE1849" s="14"/>
      <c r="AF1849" s="5"/>
      <c r="AG1849" s="7"/>
    </row>
    <row r="1850" spans="1:33" s="54" customFormat="1">
      <c r="A1850" s="8" t="s">
        <v>4699</v>
      </c>
      <c r="B1850" s="8" t="s">
        <v>4634</v>
      </c>
      <c r="C1850" s="9" t="s">
        <v>42</v>
      </c>
      <c r="D1850" s="185" t="s">
        <v>4700</v>
      </c>
      <c r="E1850" s="188" t="s">
        <v>4701</v>
      </c>
      <c r="F1850" s="9" t="s">
        <v>83</v>
      </c>
      <c r="G1850" s="9" t="s">
        <v>147</v>
      </c>
      <c r="H1850" s="10">
        <v>0</v>
      </c>
      <c r="I1850" s="11">
        <v>4</v>
      </c>
      <c r="J1850" s="24">
        <v>0</v>
      </c>
      <c r="K1850" s="12"/>
      <c r="L1850" s="14">
        <v>0</v>
      </c>
      <c r="M1850" s="14"/>
      <c r="N1850" s="21">
        <v>0</v>
      </c>
      <c r="O1850" s="14"/>
      <c r="P1850" s="21">
        <v>0</v>
      </c>
      <c r="Q1850" s="14"/>
      <c r="R1850" s="21">
        <v>0</v>
      </c>
      <c r="S1850" s="14"/>
      <c r="T1850" s="21">
        <v>0</v>
      </c>
      <c r="U1850" s="14"/>
      <c r="V1850" s="22">
        <v>0</v>
      </c>
      <c r="W1850" s="14"/>
      <c r="X1850" s="5" t="str">
        <f t="shared" si="28"/>
        <v>No</v>
      </c>
      <c r="Y1850" s="14"/>
      <c r="Z1850" s="5"/>
      <c r="AA1850" s="14"/>
      <c r="AB1850" s="5"/>
      <c r="AC1850" s="28"/>
      <c r="AD1850" s="5"/>
      <c r="AE1850" s="14"/>
      <c r="AF1850" s="5"/>
      <c r="AG1850" s="7"/>
    </row>
    <row r="1851" spans="1:33" s="54" customFormat="1">
      <c r="A1851" s="8" t="s">
        <v>5989</v>
      </c>
      <c r="B1851" s="8" t="s">
        <v>2662</v>
      </c>
      <c r="C1851" s="9" t="s">
        <v>132</v>
      </c>
      <c r="D1851" s="185" t="s">
        <v>5519</v>
      </c>
      <c r="E1851" s="188" t="s">
        <v>5520</v>
      </c>
      <c r="F1851" s="9" t="s">
        <v>83</v>
      </c>
      <c r="G1851" s="9" t="s">
        <v>147</v>
      </c>
      <c r="H1851" s="10">
        <v>0</v>
      </c>
      <c r="I1851" s="11">
        <v>4</v>
      </c>
      <c r="J1851" s="24">
        <v>0</v>
      </c>
      <c r="K1851" s="12"/>
      <c r="L1851" s="14">
        <v>0</v>
      </c>
      <c r="M1851" s="14"/>
      <c r="N1851" s="21">
        <v>0</v>
      </c>
      <c r="O1851" s="14"/>
      <c r="P1851" s="21">
        <v>0</v>
      </c>
      <c r="Q1851" s="14"/>
      <c r="R1851" s="21">
        <v>0</v>
      </c>
      <c r="S1851" s="14"/>
      <c r="T1851" s="21">
        <v>0</v>
      </c>
      <c r="U1851" s="14"/>
      <c r="V1851" s="22">
        <v>0</v>
      </c>
      <c r="W1851" s="14"/>
      <c r="X1851" s="5" t="str">
        <f t="shared" si="28"/>
        <v>No</v>
      </c>
      <c r="Y1851" s="14"/>
      <c r="Z1851" s="5"/>
      <c r="AA1851" s="14"/>
      <c r="AB1851" s="5"/>
      <c r="AC1851" s="28"/>
      <c r="AD1851" s="5"/>
      <c r="AE1851" s="14"/>
      <c r="AF1851" s="5"/>
      <c r="AG1851" s="7"/>
    </row>
    <row r="1852" spans="1:33" s="54" customFormat="1">
      <c r="A1852" s="8" t="s">
        <v>6289</v>
      </c>
      <c r="B1852" s="8" t="s">
        <v>6290</v>
      </c>
      <c r="C1852" s="9" t="s">
        <v>91</v>
      </c>
      <c r="D1852" s="185"/>
      <c r="E1852" s="188">
        <v>90284</v>
      </c>
      <c r="F1852" s="9" t="s">
        <v>83</v>
      </c>
      <c r="G1852" s="9" t="s">
        <v>5756</v>
      </c>
      <c r="H1852" s="10">
        <v>12150996</v>
      </c>
      <c r="I1852" s="11">
        <v>4</v>
      </c>
      <c r="J1852" s="24">
        <v>0</v>
      </c>
      <c r="K1852" s="12"/>
      <c r="L1852" s="14">
        <v>0</v>
      </c>
      <c r="M1852" s="14"/>
      <c r="N1852" s="21">
        <v>0</v>
      </c>
      <c r="O1852" s="14"/>
      <c r="P1852" s="21">
        <v>0</v>
      </c>
      <c r="Q1852" s="14"/>
      <c r="R1852" s="21">
        <v>0</v>
      </c>
      <c r="S1852" s="14"/>
      <c r="T1852" s="21">
        <v>0</v>
      </c>
      <c r="U1852" s="14"/>
      <c r="V1852" s="22">
        <v>0</v>
      </c>
      <c r="W1852" s="14"/>
      <c r="X1852" s="5" t="str">
        <f t="shared" si="28"/>
        <v>No</v>
      </c>
      <c r="Y1852" s="14"/>
      <c r="Z1852" s="5"/>
      <c r="AA1852" s="14"/>
      <c r="AB1852" s="5"/>
      <c r="AC1852" s="28"/>
      <c r="AD1852" s="5"/>
      <c r="AE1852" s="14"/>
      <c r="AF1852" s="5"/>
      <c r="AG1852" s="7"/>
    </row>
    <row r="1853" spans="1:33" s="54" customFormat="1">
      <c r="A1853" s="8" t="s">
        <v>964</v>
      </c>
      <c r="B1853" s="8" t="s">
        <v>965</v>
      </c>
      <c r="C1853" s="9" t="s">
        <v>129</v>
      </c>
      <c r="D1853" s="185" t="s">
        <v>966</v>
      </c>
      <c r="E1853" s="188" t="s">
        <v>967</v>
      </c>
      <c r="F1853" s="9" t="s">
        <v>83</v>
      </c>
      <c r="G1853" s="9" t="s">
        <v>147</v>
      </c>
      <c r="H1853" s="10">
        <v>0</v>
      </c>
      <c r="I1853" s="11">
        <v>4</v>
      </c>
      <c r="J1853" s="24">
        <v>0</v>
      </c>
      <c r="K1853" s="12"/>
      <c r="L1853" s="14">
        <v>0</v>
      </c>
      <c r="M1853" s="14"/>
      <c r="N1853" s="21">
        <v>0</v>
      </c>
      <c r="O1853" s="14"/>
      <c r="P1853" s="21">
        <v>4500</v>
      </c>
      <c r="Q1853" s="14"/>
      <c r="R1853" s="21">
        <v>4500</v>
      </c>
      <c r="S1853" s="14"/>
      <c r="T1853" s="21">
        <v>36002</v>
      </c>
      <c r="U1853" s="14"/>
      <c r="V1853" s="22">
        <v>45002</v>
      </c>
      <c r="W1853" s="14"/>
      <c r="X1853" s="5" t="str">
        <f t="shared" si="28"/>
        <v>No</v>
      </c>
      <c r="Y1853" s="14"/>
      <c r="Z1853" s="5"/>
      <c r="AA1853" s="14"/>
      <c r="AB1853" s="5"/>
      <c r="AC1853" s="28"/>
      <c r="AD1853" s="5"/>
      <c r="AE1853" s="14"/>
      <c r="AF1853" s="5"/>
      <c r="AG1853" s="7"/>
    </row>
    <row r="1854" spans="1:33" s="54" customFormat="1">
      <c r="A1854" s="8" t="s">
        <v>3210</v>
      </c>
      <c r="B1854" s="8" t="s">
        <v>834</v>
      </c>
      <c r="C1854" s="9" t="s">
        <v>50</v>
      </c>
      <c r="D1854" s="185" t="s">
        <v>3211</v>
      </c>
      <c r="E1854" s="188" t="s">
        <v>3212</v>
      </c>
      <c r="F1854" s="9" t="s">
        <v>83</v>
      </c>
      <c r="G1854" s="9" t="s">
        <v>147</v>
      </c>
      <c r="H1854" s="10">
        <v>0</v>
      </c>
      <c r="I1854" s="11">
        <v>4</v>
      </c>
      <c r="J1854" s="24">
        <v>0</v>
      </c>
      <c r="K1854" s="12"/>
      <c r="L1854" s="14">
        <v>0</v>
      </c>
      <c r="M1854" s="14"/>
      <c r="N1854" s="21">
        <v>0</v>
      </c>
      <c r="O1854" s="14"/>
      <c r="P1854" s="21">
        <v>0</v>
      </c>
      <c r="Q1854" s="14"/>
      <c r="R1854" s="21">
        <v>0</v>
      </c>
      <c r="S1854" s="14"/>
      <c r="T1854" s="21">
        <v>0</v>
      </c>
      <c r="U1854" s="14"/>
      <c r="V1854" s="22">
        <v>0</v>
      </c>
      <c r="W1854" s="14"/>
      <c r="X1854" s="5" t="str">
        <f t="shared" si="28"/>
        <v>No</v>
      </c>
      <c r="Y1854" s="14"/>
      <c r="Z1854" s="5"/>
      <c r="AA1854" s="14"/>
      <c r="AB1854" s="5"/>
      <c r="AC1854" s="28"/>
      <c r="AD1854" s="5"/>
      <c r="AE1854" s="14"/>
      <c r="AF1854" s="5"/>
      <c r="AG1854" s="7"/>
    </row>
    <row r="1855" spans="1:33" s="54" customFormat="1">
      <c r="A1855" s="8" t="s">
        <v>6295</v>
      </c>
      <c r="B1855" s="8" t="s">
        <v>6296</v>
      </c>
      <c r="C1855" s="9" t="s">
        <v>91</v>
      </c>
      <c r="D1855" s="185"/>
      <c r="E1855" s="188">
        <v>90255</v>
      </c>
      <c r="F1855" s="9" t="s">
        <v>83</v>
      </c>
      <c r="G1855" s="9" t="s">
        <v>5756</v>
      </c>
      <c r="H1855" s="10">
        <v>12150996</v>
      </c>
      <c r="I1855" s="11">
        <v>4</v>
      </c>
      <c r="J1855" s="24">
        <v>0</v>
      </c>
      <c r="K1855" s="12"/>
      <c r="L1855" s="14">
        <v>0</v>
      </c>
      <c r="M1855" s="14"/>
      <c r="N1855" s="21">
        <v>0</v>
      </c>
      <c r="O1855" s="14"/>
      <c r="P1855" s="21">
        <v>0</v>
      </c>
      <c r="Q1855" s="14"/>
      <c r="R1855" s="21">
        <v>0</v>
      </c>
      <c r="S1855" s="14"/>
      <c r="T1855" s="21">
        <v>0</v>
      </c>
      <c r="U1855" s="14"/>
      <c r="V1855" s="22">
        <v>0</v>
      </c>
      <c r="W1855" s="14"/>
      <c r="X1855" s="5" t="str">
        <f t="shared" si="28"/>
        <v>No</v>
      </c>
      <c r="Y1855" s="14"/>
      <c r="Z1855" s="5"/>
      <c r="AA1855" s="14"/>
      <c r="AB1855" s="5"/>
      <c r="AC1855" s="28"/>
      <c r="AD1855" s="5"/>
      <c r="AE1855" s="14"/>
      <c r="AF1855" s="5"/>
      <c r="AG1855" s="7"/>
    </row>
    <row r="1856" spans="1:33" s="54" customFormat="1">
      <c r="A1856" s="8" t="s">
        <v>5011</v>
      </c>
      <c r="B1856" s="8" t="s">
        <v>5012</v>
      </c>
      <c r="C1856" s="9" t="s">
        <v>91</v>
      </c>
      <c r="D1856" s="185" t="s">
        <v>5013</v>
      </c>
      <c r="E1856" s="188" t="s">
        <v>5014</v>
      </c>
      <c r="F1856" s="9" t="s">
        <v>83</v>
      </c>
      <c r="G1856" s="9" t="s">
        <v>147</v>
      </c>
      <c r="H1856" s="10">
        <v>0</v>
      </c>
      <c r="I1856" s="11">
        <v>4</v>
      </c>
      <c r="J1856" s="24">
        <v>0</v>
      </c>
      <c r="K1856" s="12"/>
      <c r="L1856" s="14">
        <v>0</v>
      </c>
      <c r="M1856" s="14"/>
      <c r="N1856" s="21">
        <v>0</v>
      </c>
      <c r="O1856" s="14"/>
      <c r="P1856" s="21">
        <v>0</v>
      </c>
      <c r="Q1856" s="14"/>
      <c r="R1856" s="21">
        <v>0</v>
      </c>
      <c r="S1856" s="14"/>
      <c r="T1856" s="21">
        <v>0</v>
      </c>
      <c r="U1856" s="14"/>
      <c r="V1856" s="22">
        <v>0</v>
      </c>
      <c r="W1856" s="14"/>
      <c r="X1856" s="5" t="str">
        <f t="shared" si="28"/>
        <v>No</v>
      </c>
      <c r="Y1856" s="14"/>
      <c r="Z1856" s="5"/>
      <c r="AA1856" s="14"/>
      <c r="AB1856" s="5"/>
      <c r="AC1856" s="28"/>
      <c r="AD1856" s="5"/>
      <c r="AE1856" s="14"/>
      <c r="AF1856" s="5"/>
      <c r="AG1856" s="7"/>
    </row>
    <row r="1857" spans="1:33" s="54" customFormat="1">
      <c r="A1857" s="8" t="s">
        <v>6291</v>
      </c>
      <c r="B1857" s="8" t="s">
        <v>6292</v>
      </c>
      <c r="C1857" s="9" t="s">
        <v>580</v>
      </c>
      <c r="D1857" s="185"/>
      <c r="E1857" s="188" t="s">
        <v>6293</v>
      </c>
      <c r="F1857" s="9" t="s">
        <v>157</v>
      </c>
      <c r="G1857" s="9" t="s">
        <v>147</v>
      </c>
      <c r="H1857" s="10">
        <v>0</v>
      </c>
      <c r="I1857" s="11">
        <v>4</v>
      </c>
      <c r="J1857" s="24">
        <v>0</v>
      </c>
      <c r="K1857" s="12"/>
      <c r="L1857" s="14">
        <v>0</v>
      </c>
      <c r="M1857" s="14"/>
      <c r="N1857" s="21">
        <v>0</v>
      </c>
      <c r="O1857" s="14"/>
      <c r="P1857" s="21">
        <v>0</v>
      </c>
      <c r="Q1857" s="14"/>
      <c r="R1857" s="21">
        <v>0</v>
      </c>
      <c r="S1857" s="14"/>
      <c r="T1857" s="21">
        <v>0</v>
      </c>
      <c r="U1857" s="14"/>
      <c r="V1857" s="22">
        <v>0</v>
      </c>
      <c r="W1857" s="14"/>
      <c r="X1857" s="5" t="str">
        <f t="shared" si="28"/>
        <v>No</v>
      </c>
      <c r="Y1857" s="14"/>
      <c r="Z1857" s="5"/>
      <c r="AA1857" s="14"/>
      <c r="AB1857" s="5"/>
      <c r="AC1857" s="28"/>
      <c r="AD1857" s="5"/>
      <c r="AE1857" s="14"/>
      <c r="AF1857" s="5"/>
      <c r="AG1857" s="7"/>
    </row>
    <row r="1858" spans="1:33" s="54" customFormat="1">
      <c r="A1858" s="8" t="s">
        <v>6273</v>
      </c>
      <c r="B1858" s="8" t="s">
        <v>6274</v>
      </c>
      <c r="C1858" s="9" t="s">
        <v>178</v>
      </c>
      <c r="D1858" s="185"/>
      <c r="E1858" s="188" t="s">
        <v>6275</v>
      </c>
      <c r="F1858" s="9" t="s">
        <v>157</v>
      </c>
      <c r="G1858" s="9" t="s">
        <v>147</v>
      </c>
      <c r="H1858" s="10">
        <v>0</v>
      </c>
      <c r="I1858" s="11">
        <v>4</v>
      </c>
      <c r="J1858" s="24">
        <v>0</v>
      </c>
      <c r="K1858" s="12"/>
      <c r="L1858" s="14">
        <v>0</v>
      </c>
      <c r="M1858" s="14"/>
      <c r="N1858" s="21">
        <v>0</v>
      </c>
      <c r="O1858" s="14"/>
      <c r="P1858" s="21">
        <v>0</v>
      </c>
      <c r="Q1858" s="14"/>
      <c r="R1858" s="21">
        <v>66523</v>
      </c>
      <c r="S1858" s="14"/>
      <c r="T1858" s="21">
        <v>266110</v>
      </c>
      <c r="U1858" s="14"/>
      <c r="V1858" s="22">
        <v>332633</v>
      </c>
      <c r="W1858" s="14"/>
      <c r="X1858" s="5" t="str">
        <f t="shared" si="28"/>
        <v>No</v>
      </c>
      <c r="Y1858" s="14"/>
      <c r="Z1858" s="5"/>
      <c r="AA1858" s="14"/>
      <c r="AB1858" s="5"/>
      <c r="AC1858" s="28"/>
      <c r="AD1858" s="5"/>
      <c r="AE1858" s="14"/>
      <c r="AF1858" s="5"/>
      <c r="AG1858" s="7"/>
    </row>
    <row r="1859" spans="1:33" s="54" customFormat="1">
      <c r="A1859" s="8" t="s">
        <v>6287</v>
      </c>
      <c r="B1859" s="8" t="s">
        <v>6288</v>
      </c>
      <c r="C1859" s="9" t="s">
        <v>91</v>
      </c>
      <c r="D1859" s="185"/>
      <c r="E1859" s="188">
        <v>90261</v>
      </c>
      <c r="F1859" s="9" t="s">
        <v>83</v>
      </c>
      <c r="G1859" s="9" t="s">
        <v>5756</v>
      </c>
      <c r="H1859" s="10">
        <v>12150996</v>
      </c>
      <c r="I1859" s="11">
        <v>4</v>
      </c>
      <c r="J1859" s="24">
        <v>0</v>
      </c>
      <c r="K1859" s="12"/>
      <c r="L1859" s="14">
        <v>0</v>
      </c>
      <c r="M1859" s="14"/>
      <c r="N1859" s="21">
        <v>0</v>
      </c>
      <c r="O1859" s="14"/>
      <c r="P1859" s="21">
        <v>0</v>
      </c>
      <c r="Q1859" s="14"/>
      <c r="R1859" s="21">
        <v>0</v>
      </c>
      <c r="S1859" s="14"/>
      <c r="T1859" s="21">
        <v>0</v>
      </c>
      <c r="U1859" s="14"/>
      <c r="V1859" s="22">
        <v>0</v>
      </c>
      <c r="W1859" s="14"/>
      <c r="X1859" s="5" t="str">
        <f t="shared" ref="X1859:X1922" si="29">IF(W1859&amp;U1859&amp;S1859&amp;Q1859&amp;O1859&amp;M1859&amp;K1859&lt;&gt;"","Yes","No")</f>
        <v>No</v>
      </c>
      <c r="Y1859" s="14"/>
      <c r="Z1859" s="5"/>
      <c r="AA1859" s="14"/>
      <c r="AB1859" s="5"/>
      <c r="AC1859" s="28"/>
      <c r="AD1859" s="5"/>
      <c r="AE1859" s="14"/>
      <c r="AF1859" s="5"/>
      <c r="AG1859" s="7"/>
    </row>
    <row r="1860" spans="1:33" s="54" customFormat="1">
      <c r="A1860" s="8" t="s">
        <v>562</v>
      </c>
      <c r="B1860" s="8" t="s">
        <v>167</v>
      </c>
      <c r="C1860" s="9" t="s">
        <v>160</v>
      </c>
      <c r="D1860" s="185">
        <v>1088</v>
      </c>
      <c r="E1860" s="188">
        <v>10088</v>
      </c>
      <c r="F1860" s="9" t="s">
        <v>88</v>
      </c>
      <c r="G1860" s="9" t="s">
        <v>84</v>
      </c>
      <c r="H1860" s="10">
        <v>203914</v>
      </c>
      <c r="I1860" s="11">
        <v>4</v>
      </c>
      <c r="J1860" s="24">
        <v>0</v>
      </c>
      <c r="K1860" s="12"/>
      <c r="L1860" s="14">
        <v>133881</v>
      </c>
      <c r="M1860" s="14"/>
      <c r="N1860" s="21">
        <v>0</v>
      </c>
      <c r="O1860" s="14"/>
      <c r="P1860" s="21">
        <v>103649</v>
      </c>
      <c r="Q1860" s="14"/>
      <c r="R1860" s="21">
        <v>0</v>
      </c>
      <c r="S1860" s="14"/>
      <c r="T1860" s="21">
        <v>376070</v>
      </c>
      <c r="U1860" s="14"/>
      <c r="V1860" s="22">
        <v>613600</v>
      </c>
      <c r="W1860" s="14"/>
      <c r="X1860" s="5" t="str">
        <f t="shared" si="29"/>
        <v>No</v>
      </c>
      <c r="Y1860" s="14"/>
      <c r="Z1860" s="5"/>
      <c r="AA1860" s="14"/>
      <c r="AB1860" s="5"/>
      <c r="AC1860" s="28"/>
      <c r="AD1860" s="5"/>
      <c r="AE1860" s="14"/>
      <c r="AF1860" s="5"/>
      <c r="AG1860" s="7"/>
    </row>
    <row r="1861" spans="1:33" s="54" customFormat="1">
      <c r="A1861" s="8" t="s">
        <v>795</v>
      </c>
      <c r="B1861" s="8" t="s">
        <v>759</v>
      </c>
      <c r="C1861" s="9" t="s">
        <v>129</v>
      </c>
      <c r="D1861" s="185" t="s">
        <v>796</v>
      </c>
      <c r="E1861" s="188" t="s">
        <v>797</v>
      </c>
      <c r="F1861" s="9" t="s">
        <v>83</v>
      </c>
      <c r="G1861" s="9" t="s">
        <v>147</v>
      </c>
      <c r="H1861" s="10">
        <v>0</v>
      </c>
      <c r="I1861" s="11">
        <v>4</v>
      </c>
      <c r="J1861" s="24">
        <v>0</v>
      </c>
      <c r="K1861" s="12"/>
      <c r="L1861" s="14">
        <v>0</v>
      </c>
      <c r="M1861" s="14"/>
      <c r="N1861" s="21">
        <v>0</v>
      </c>
      <c r="O1861" s="14"/>
      <c r="P1861" s="21">
        <v>4136</v>
      </c>
      <c r="Q1861" s="14"/>
      <c r="R1861" s="21">
        <v>4136</v>
      </c>
      <c r="S1861" s="14"/>
      <c r="T1861" s="21">
        <v>33085</v>
      </c>
      <c r="U1861" s="14"/>
      <c r="V1861" s="22">
        <v>41357</v>
      </c>
      <c r="W1861" s="14"/>
      <c r="X1861" s="5" t="str">
        <f t="shared" si="29"/>
        <v>No</v>
      </c>
      <c r="Y1861" s="14"/>
      <c r="Z1861" s="5"/>
      <c r="AA1861" s="14"/>
      <c r="AB1861" s="5"/>
      <c r="AC1861" s="28"/>
      <c r="AD1861" s="5"/>
      <c r="AE1861" s="14"/>
      <c r="AF1861" s="5"/>
      <c r="AG1861" s="7"/>
    </row>
    <row r="1862" spans="1:33" s="54" customFormat="1">
      <c r="A1862" s="8" t="s">
        <v>531</v>
      </c>
      <c r="B1862" s="8" t="s">
        <v>532</v>
      </c>
      <c r="C1862" s="9" t="s">
        <v>120</v>
      </c>
      <c r="D1862" s="185">
        <v>6129</v>
      </c>
      <c r="E1862" s="188">
        <v>60129</v>
      </c>
      <c r="F1862" s="9" t="s">
        <v>83</v>
      </c>
      <c r="G1862" s="9" t="s">
        <v>5756</v>
      </c>
      <c r="H1862" s="10">
        <v>239938</v>
      </c>
      <c r="I1862" s="11">
        <v>4</v>
      </c>
      <c r="J1862" s="24">
        <v>0</v>
      </c>
      <c r="K1862" s="12"/>
      <c r="L1862" s="14">
        <v>0</v>
      </c>
      <c r="M1862" s="14"/>
      <c r="N1862" s="21">
        <v>0</v>
      </c>
      <c r="O1862" s="14"/>
      <c r="P1862" s="21">
        <v>0</v>
      </c>
      <c r="Q1862" s="14"/>
      <c r="R1862" s="21">
        <v>0</v>
      </c>
      <c r="S1862" s="14"/>
      <c r="T1862" s="21">
        <v>0</v>
      </c>
      <c r="U1862" s="14"/>
      <c r="V1862" s="22">
        <v>0</v>
      </c>
      <c r="W1862" s="14"/>
      <c r="X1862" s="5" t="str">
        <f t="shared" si="29"/>
        <v>No</v>
      </c>
      <c r="Y1862" s="14"/>
      <c r="Z1862" s="5"/>
      <c r="AA1862" s="14"/>
      <c r="AB1862" s="5"/>
      <c r="AC1862" s="28"/>
      <c r="AD1862" s="5"/>
      <c r="AE1862" s="14"/>
      <c r="AF1862" s="5"/>
      <c r="AG1862" s="7"/>
    </row>
    <row r="1863" spans="1:33" s="54" customFormat="1">
      <c r="A1863" s="8" t="s">
        <v>815</v>
      </c>
      <c r="B1863" s="8" t="s">
        <v>6500</v>
      </c>
      <c r="C1863" s="9" t="s">
        <v>129</v>
      </c>
      <c r="D1863" s="185" t="s">
        <v>816</v>
      </c>
      <c r="E1863" s="188" t="s">
        <v>817</v>
      </c>
      <c r="F1863" s="9" t="s">
        <v>83</v>
      </c>
      <c r="G1863" s="9" t="s">
        <v>147</v>
      </c>
      <c r="H1863" s="10">
        <v>0</v>
      </c>
      <c r="I1863" s="11">
        <v>3</v>
      </c>
      <c r="J1863" s="24">
        <v>0</v>
      </c>
      <c r="K1863" s="12"/>
      <c r="L1863" s="14">
        <v>0</v>
      </c>
      <c r="M1863" s="14"/>
      <c r="N1863" s="21">
        <v>0</v>
      </c>
      <c r="O1863" s="14"/>
      <c r="P1863" s="21">
        <v>4500</v>
      </c>
      <c r="Q1863" s="14"/>
      <c r="R1863" s="21">
        <v>4500</v>
      </c>
      <c r="S1863" s="14"/>
      <c r="T1863" s="21">
        <v>36002</v>
      </c>
      <c r="U1863" s="14"/>
      <c r="V1863" s="22">
        <v>45002</v>
      </c>
      <c r="W1863" s="14"/>
      <c r="X1863" s="5" t="str">
        <f t="shared" si="29"/>
        <v>No</v>
      </c>
      <c r="Y1863" s="14"/>
      <c r="Z1863" s="5"/>
      <c r="AA1863" s="14"/>
      <c r="AB1863" s="5"/>
      <c r="AC1863" s="28"/>
      <c r="AD1863" s="5"/>
      <c r="AE1863" s="14"/>
      <c r="AF1863" s="5"/>
      <c r="AG1863" s="7"/>
    </row>
    <row r="1864" spans="1:33" s="54" customFormat="1">
      <c r="A1864" s="8" t="s">
        <v>1307</v>
      </c>
      <c r="B1864" s="8" t="s">
        <v>1308</v>
      </c>
      <c r="C1864" s="9" t="s">
        <v>141</v>
      </c>
      <c r="D1864" s="185" t="s">
        <v>1309</v>
      </c>
      <c r="E1864" s="188" t="s">
        <v>1310</v>
      </c>
      <c r="F1864" s="9" t="s">
        <v>83</v>
      </c>
      <c r="G1864" s="9" t="s">
        <v>147</v>
      </c>
      <c r="H1864" s="10">
        <v>0</v>
      </c>
      <c r="I1864" s="11">
        <v>3</v>
      </c>
      <c r="J1864" s="24">
        <v>0</v>
      </c>
      <c r="K1864" s="12"/>
      <c r="L1864" s="14">
        <v>0</v>
      </c>
      <c r="M1864" s="14"/>
      <c r="N1864" s="21">
        <v>0</v>
      </c>
      <c r="O1864" s="14"/>
      <c r="P1864" s="21">
        <v>176</v>
      </c>
      <c r="Q1864" s="14"/>
      <c r="R1864" s="21">
        <v>707</v>
      </c>
      <c r="S1864" s="14"/>
      <c r="T1864" s="21">
        <v>3534</v>
      </c>
      <c r="U1864" s="14"/>
      <c r="V1864" s="22">
        <v>4417</v>
      </c>
      <c r="W1864" s="14"/>
      <c r="X1864" s="5" t="str">
        <f t="shared" si="29"/>
        <v>No</v>
      </c>
      <c r="Y1864" s="14"/>
      <c r="Z1864" s="5"/>
      <c r="AA1864" s="14"/>
      <c r="AB1864" s="5"/>
      <c r="AC1864" s="28"/>
      <c r="AD1864" s="5"/>
      <c r="AE1864" s="14"/>
      <c r="AF1864" s="5"/>
      <c r="AG1864" s="7"/>
    </row>
    <row r="1865" spans="1:33" s="54" customFormat="1">
      <c r="A1865" s="8" t="s">
        <v>337</v>
      </c>
      <c r="B1865" s="8" t="s">
        <v>338</v>
      </c>
      <c r="C1865" s="9" t="s">
        <v>73</v>
      </c>
      <c r="D1865" s="185" t="s">
        <v>339</v>
      </c>
      <c r="E1865" s="188" t="s">
        <v>340</v>
      </c>
      <c r="F1865" s="9" t="s">
        <v>83</v>
      </c>
      <c r="G1865" s="9" t="s">
        <v>147</v>
      </c>
      <c r="H1865" s="10">
        <v>0</v>
      </c>
      <c r="I1865" s="11">
        <v>3</v>
      </c>
      <c r="J1865" s="24">
        <v>0</v>
      </c>
      <c r="K1865" s="12"/>
      <c r="L1865" s="14">
        <v>0</v>
      </c>
      <c r="M1865" s="14"/>
      <c r="N1865" s="21">
        <v>0</v>
      </c>
      <c r="O1865" s="14"/>
      <c r="P1865" s="21">
        <v>0</v>
      </c>
      <c r="Q1865" s="14"/>
      <c r="R1865" s="21">
        <v>0</v>
      </c>
      <c r="S1865" s="14"/>
      <c r="T1865" s="21">
        <v>0</v>
      </c>
      <c r="U1865" s="14"/>
      <c r="V1865" s="22">
        <v>0</v>
      </c>
      <c r="W1865" s="14"/>
      <c r="X1865" s="5" t="str">
        <f t="shared" si="29"/>
        <v>No</v>
      </c>
      <c r="Y1865" s="14"/>
      <c r="Z1865" s="5"/>
      <c r="AA1865" s="14"/>
      <c r="AB1865" s="5"/>
      <c r="AC1865" s="28"/>
      <c r="AD1865" s="5"/>
      <c r="AE1865" s="14"/>
      <c r="AF1865" s="5"/>
      <c r="AG1865" s="7"/>
    </row>
    <row r="1866" spans="1:33" s="54" customFormat="1">
      <c r="A1866" s="8" t="s">
        <v>3736</v>
      </c>
      <c r="B1866" s="8" t="s">
        <v>3737</v>
      </c>
      <c r="C1866" s="9" t="s">
        <v>278</v>
      </c>
      <c r="D1866" s="185" t="s">
        <v>3738</v>
      </c>
      <c r="E1866" s="188" t="s">
        <v>3739</v>
      </c>
      <c r="F1866" s="9" t="s">
        <v>157</v>
      </c>
      <c r="G1866" s="9" t="s">
        <v>147</v>
      </c>
      <c r="H1866" s="10">
        <v>0</v>
      </c>
      <c r="I1866" s="11">
        <v>3</v>
      </c>
      <c r="J1866" s="24">
        <v>0</v>
      </c>
      <c r="K1866" s="12"/>
      <c r="L1866" s="14">
        <v>0</v>
      </c>
      <c r="M1866" s="14"/>
      <c r="N1866" s="21">
        <v>0</v>
      </c>
      <c r="O1866" s="14"/>
      <c r="P1866" s="21">
        <v>7909</v>
      </c>
      <c r="Q1866" s="14"/>
      <c r="R1866" s="21">
        <v>0</v>
      </c>
      <c r="S1866" s="14"/>
      <c r="T1866" s="21">
        <v>31634</v>
      </c>
      <c r="U1866" s="14"/>
      <c r="V1866" s="22">
        <v>39543</v>
      </c>
      <c r="W1866" s="14"/>
      <c r="X1866" s="5" t="str">
        <f t="shared" si="29"/>
        <v>No</v>
      </c>
      <c r="Y1866" s="14"/>
      <c r="Z1866" s="5"/>
      <c r="AA1866" s="14"/>
      <c r="AB1866" s="5"/>
      <c r="AC1866" s="28"/>
      <c r="AD1866" s="5"/>
      <c r="AE1866" s="14"/>
      <c r="AF1866" s="5"/>
      <c r="AG1866" s="7"/>
    </row>
    <row r="1867" spans="1:33" s="54" customFormat="1">
      <c r="A1867" s="8" t="s">
        <v>2038</v>
      </c>
      <c r="B1867" s="8" t="s">
        <v>2039</v>
      </c>
      <c r="C1867" s="9" t="s">
        <v>69</v>
      </c>
      <c r="D1867" s="185" t="s">
        <v>2040</v>
      </c>
      <c r="E1867" s="188" t="s">
        <v>2041</v>
      </c>
      <c r="F1867" s="9" t="s">
        <v>157</v>
      </c>
      <c r="G1867" s="9" t="s">
        <v>147</v>
      </c>
      <c r="H1867" s="10">
        <v>0</v>
      </c>
      <c r="I1867" s="11">
        <v>3</v>
      </c>
      <c r="J1867" s="24">
        <v>0</v>
      </c>
      <c r="K1867" s="12"/>
      <c r="L1867" s="14">
        <v>0</v>
      </c>
      <c r="M1867" s="14"/>
      <c r="N1867" s="21">
        <v>0</v>
      </c>
      <c r="O1867" s="14"/>
      <c r="P1867" s="21">
        <v>0</v>
      </c>
      <c r="Q1867" s="14"/>
      <c r="R1867" s="21">
        <v>402</v>
      </c>
      <c r="S1867" s="14"/>
      <c r="T1867" s="21">
        <v>1608</v>
      </c>
      <c r="U1867" s="14"/>
      <c r="V1867" s="22">
        <v>2010</v>
      </c>
      <c r="W1867" s="14"/>
      <c r="X1867" s="5" t="str">
        <f t="shared" si="29"/>
        <v>No</v>
      </c>
      <c r="Y1867" s="14"/>
      <c r="Z1867" s="5"/>
      <c r="AA1867" s="14"/>
      <c r="AB1867" s="5"/>
      <c r="AC1867" s="28"/>
      <c r="AD1867" s="5"/>
      <c r="AE1867" s="14"/>
      <c r="AF1867" s="5"/>
      <c r="AG1867" s="7"/>
    </row>
    <row r="1868" spans="1:33" s="54" customFormat="1">
      <c r="A1868" s="8" t="s">
        <v>824</v>
      </c>
      <c r="B1868" s="8" t="s">
        <v>6484</v>
      </c>
      <c r="C1868" s="9" t="s">
        <v>129</v>
      </c>
      <c r="D1868" s="185" t="s">
        <v>825</v>
      </c>
      <c r="E1868" s="188" t="s">
        <v>826</v>
      </c>
      <c r="F1868" s="9" t="s">
        <v>83</v>
      </c>
      <c r="G1868" s="9" t="s">
        <v>147</v>
      </c>
      <c r="H1868" s="10">
        <v>0</v>
      </c>
      <c r="I1868" s="11">
        <v>3</v>
      </c>
      <c r="J1868" s="24">
        <v>0</v>
      </c>
      <c r="K1868" s="12"/>
      <c r="L1868" s="14">
        <v>0</v>
      </c>
      <c r="M1868" s="14"/>
      <c r="N1868" s="21">
        <v>0</v>
      </c>
      <c r="O1868" s="14"/>
      <c r="P1868" s="21">
        <v>4500</v>
      </c>
      <c r="Q1868" s="14"/>
      <c r="R1868" s="21">
        <v>4500</v>
      </c>
      <c r="S1868" s="14"/>
      <c r="T1868" s="21">
        <v>36002</v>
      </c>
      <c r="U1868" s="14"/>
      <c r="V1868" s="22">
        <v>45002</v>
      </c>
      <c r="W1868" s="14"/>
      <c r="X1868" s="5" t="str">
        <f t="shared" si="29"/>
        <v>No</v>
      </c>
      <c r="Y1868" s="14"/>
      <c r="Z1868" s="5"/>
      <c r="AA1868" s="14"/>
      <c r="AB1868" s="5"/>
      <c r="AC1868" s="28"/>
      <c r="AD1868" s="5"/>
      <c r="AE1868" s="14"/>
      <c r="AF1868" s="5"/>
      <c r="AG1868" s="7"/>
    </row>
    <row r="1869" spans="1:33" s="54" customFormat="1">
      <c r="A1869" s="8" t="s">
        <v>4234</v>
      </c>
      <c r="B1869" s="8" t="s">
        <v>4235</v>
      </c>
      <c r="C1869" s="9" t="s">
        <v>235</v>
      </c>
      <c r="D1869" s="185" t="s">
        <v>4236</v>
      </c>
      <c r="E1869" s="188" t="s">
        <v>4237</v>
      </c>
      <c r="F1869" s="9" t="s">
        <v>83</v>
      </c>
      <c r="G1869" s="9" t="s">
        <v>147</v>
      </c>
      <c r="H1869" s="10">
        <v>0</v>
      </c>
      <c r="I1869" s="11">
        <v>3</v>
      </c>
      <c r="J1869" s="24">
        <v>0</v>
      </c>
      <c r="K1869" s="12"/>
      <c r="L1869" s="14">
        <v>0</v>
      </c>
      <c r="M1869" s="14"/>
      <c r="N1869" s="21">
        <v>0</v>
      </c>
      <c r="O1869" s="14"/>
      <c r="P1869" s="21">
        <v>96</v>
      </c>
      <c r="Q1869" s="14"/>
      <c r="R1869" s="21">
        <v>96</v>
      </c>
      <c r="S1869" s="14"/>
      <c r="T1869" s="21">
        <v>768</v>
      </c>
      <c r="U1869" s="14"/>
      <c r="V1869" s="22">
        <v>960</v>
      </c>
      <c r="W1869" s="14"/>
      <c r="X1869" s="5" t="str">
        <f t="shared" si="29"/>
        <v>No</v>
      </c>
      <c r="Y1869" s="14"/>
      <c r="Z1869" s="5"/>
      <c r="AA1869" s="14"/>
      <c r="AB1869" s="5"/>
      <c r="AC1869" s="28"/>
      <c r="AD1869" s="5"/>
      <c r="AE1869" s="14"/>
      <c r="AF1869" s="5"/>
      <c r="AG1869" s="7"/>
    </row>
    <row r="1870" spans="1:33" s="54" customFormat="1">
      <c r="A1870" s="8" t="s">
        <v>1021</v>
      </c>
      <c r="B1870" s="8" t="s">
        <v>1022</v>
      </c>
      <c r="C1870" s="9" t="s">
        <v>129</v>
      </c>
      <c r="D1870" s="185">
        <v>4193</v>
      </c>
      <c r="E1870" s="188">
        <v>40193</v>
      </c>
      <c r="F1870" s="9" t="s">
        <v>83</v>
      </c>
      <c r="G1870" s="9" t="s">
        <v>5756</v>
      </c>
      <c r="H1870" s="10">
        <v>51456</v>
      </c>
      <c r="I1870" s="11">
        <v>3</v>
      </c>
      <c r="J1870" s="24">
        <v>0</v>
      </c>
      <c r="K1870" s="12"/>
      <c r="L1870" s="14">
        <v>0</v>
      </c>
      <c r="M1870" s="14"/>
      <c r="N1870" s="21">
        <v>0</v>
      </c>
      <c r="O1870" s="14"/>
      <c r="P1870" s="21">
        <v>0</v>
      </c>
      <c r="Q1870" s="14"/>
      <c r="R1870" s="21">
        <v>0</v>
      </c>
      <c r="S1870" s="14"/>
      <c r="T1870" s="21">
        <v>0</v>
      </c>
      <c r="U1870" s="14"/>
      <c r="V1870" s="22">
        <v>0</v>
      </c>
      <c r="W1870" s="14"/>
      <c r="X1870" s="5" t="str">
        <f t="shared" si="29"/>
        <v>No</v>
      </c>
      <c r="Y1870" s="14"/>
      <c r="Z1870" s="5"/>
      <c r="AA1870" s="14"/>
      <c r="AB1870" s="5"/>
      <c r="AC1870" s="28"/>
      <c r="AD1870" s="5"/>
      <c r="AE1870" s="14"/>
      <c r="AF1870" s="5"/>
      <c r="AG1870" s="7"/>
    </row>
    <row r="1871" spans="1:33" s="54" customFormat="1">
      <c r="A1871" s="8" t="s">
        <v>4669</v>
      </c>
      <c r="B1871" s="8" t="s">
        <v>4670</v>
      </c>
      <c r="C1871" s="9" t="s">
        <v>42</v>
      </c>
      <c r="D1871" s="185" t="s">
        <v>4671</v>
      </c>
      <c r="E1871" s="188" t="s">
        <v>4672</v>
      </c>
      <c r="F1871" s="9" t="s">
        <v>83</v>
      </c>
      <c r="G1871" s="9" t="s">
        <v>147</v>
      </c>
      <c r="H1871" s="10">
        <v>0</v>
      </c>
      <c r="I1871" s="11">
        <v>3</v>
      </c>
      <c r="J1871" s="24">
        <v>0</v>
      </c>
      <c r="K1871" s="12"/>
      <c r="L1871" s="14">
        <v>0</v>
      </c>
      <c r="M1871" s="14"/>
      <c r="N1871" s="21">
        <v>0</v>
      </c>
      <c r="O1871" s="14"/>
      <c r="P1871" s="21">
        <v>0</v>
      </c>
      <c r="Q1871" s="14"/>
      <c r="R1871" s="21">
        <v>0</v>
      </c>
      <c r="S1871" s="14"/>
      <c r="T1871" s="21">
        <v>0</v>
      </c>
      <c r="U1871" s="14"/>
      <c r="V1871" s="22">
        <v>0</v>
      </c>
      <c r="W1871" s="14"/>
      <c r="X1871" s="5" t="str">
        <f t="shared" si="29"/>
        <v>No</v>
      </c>
      <c r="Y1871" s="14"/>
      <c r="Z1871" s="5"/>
      <c r="AA1871" s="14"/>
      <c r="AB1871" s="5"/>
      <c r="AC1871" s="28"/>
      <c r="AD1871" s="5"/>
      <c r="AE1871" s="14"/>
      <c r="AF1871" s="5"/>
      <c r="AG1871" s="7"/>
    </row>
    <row r="1872" spans="1:33" s="54" customFormat="1">
      <c r="A1872" s="8" t="s">
        <v>6675</v>
      </c>
      <c r="B1872" s="8" t="s">
        <v>2247</v>
      </c>
      <c r="C1872" s="9" t="s">
        <v>275</v>
      </c>
      <c r="D1872" s="185" t="s">
        <v>2248</v>
      </c>
      <c r="E1872" s="188" t="s">
        <v>2249</v>
      </c>
      <c r="F1872" s="9" t="s">
        <v>83</v>
      </c>
      <c r="G1872" s="9" t="s">
        <v>147</v>
      </c>
      <c r="H1872" s="10">
        <v>0</v>
      </c>
      <c r="I1872" s="11">
        <v>3</v>
      </c>
      <c r="J1872" s="24">
        <v>0</v>
      </c>
      <c r="K1872" s="12"/>
      <c r="L1872" s="14">
        <v>0</v>
      </c>
      <c r="M1872" s="14"/>
      <c r="N1872" s="21">
        <v>0</v>
      </c>
      <c r="O1872" s="14"/>
      <c r="P1872" s="21">
        <v>0</v>
      </c>
      <c r="Q1872" s="14"/>
      <c r="R1872" s="21">
        <v>0</v>
      </c>
      <c r="S1872" s="14"/>
      <c r="T1872" s="21">
        <v>0</v>
      </c>
      <c r="U1872" s="14"/>
      <c r="V1872" s="22">
        <v>0</v>
      </c>
      <c r="W1872" s="14"/>
      <c r="X1872" s="5" t="str">
        <f t="shared" si="29"/>
        <v>No</v>
      </c>
      <c r="Y1872" s="14"/>
      <c r="Z1872" s="5"/>
      <c r="AA1872" s="14"/>
      <c r="AB1872" s="5"/>
      <c r="AC1872" s="28"/>
      <c r="AD1872" s="5"/>
      <c r="AE1872" s="14"/>
      <c r="AF1872" s="5"/>
      <c r="AG1872" s="7"/>
    </row>
    <row r="1873" spans="1:33" s="54" customFormat="1">
      <c r="A1873" s="8" t="s">
        <v>6682</v>
      </c>
      <c r="B1873" s="8" t="s">
        <v>2250</v>
      </c>
      <c r="C1873" s="9" t="s">
        <v>275</v>
      </c>
      <c r="D1873" s="185" t="s">
        <v>2251</v>
      </c>
      <c r="E1873" s="188" t="s">
        <v>2252</v>
      </c>
      <c r="F1873" s="9" t="s">
        <v>83</v>
      </c>
      <c r="G1873" s="9" t="s">
        <v>147</v>
      </c>
      <c r="H1873" s="10">
        <v>0</v>
      </c>
      <c r="I1873" s="11">
        <v>3</v>
      </c>
      <c r="J1873" s="24">
        <v>0</v>
      </c>
      <c r="K1873" s="12"/>
      <c r="L1873" s="14">
        <v>0</v>
      </c>
      <c r="M1873" s="14"/>
      <c r="N1873" s="21">
        <v>0</v>
      </c>
      <c r="O1873" s="14"/>
      <c r="P1873" s="21">
        <v>0</v>
      </c>
      <c r="Q1873" s="14"/>
      <c r="R1873" s="21">
        <v>0</v>
      </c>
      <c r="S1873" s="14"/>
      <c r="T1873" s="21">
        <v>0</v>
      </c>
      <c r="U1873" s="14"/>
      <c r="V1873" s="22">
        <v>0</v>
      </c>
      <c r="W1873" s="14"/>
      <c r="X1873" s="5" t="str">
        <f t="shared" si="29"/>
        <v>No</v>
      </c>
      <c r="Y1873" s="14"/>
      <c r="Z1873" s="5"/>
      <c r="AA1873" s="14"/>
      <c r="AB1873" s="5"/>
      <c r="AC1873" s="28"/>
      <c r="AD1873" s="5"/>
      <c r="AE1873" s="14"/>
      <c r="AF1873" s="5"/>
      <c r="AG1873" s="7"/>
    </row>
    <row r="1874" spans="1:33" s="54" customFormat="1">
      <c r="A1874" s="8" t="s">
        <v>6678</v>
      </c>
      <c r="B1874" s="8" t="s">
        <v>6679</v>
      </c>
      <c r="C1874" s="9" t="s">
        <v>39</v>
      </c>
      <c r="D1874" s="185"/>
      <c r="E1874" s="188" t="s">
        <v>6680</v>
      </c>
      <c r="F1874" s="9" t="s">
        <v>36</v>
      </c>
      <c r="G1874" s="9" t="s">
        <v>147</v>
      </c>
      <c r="H1874" s="10">
        <v>0</v>
      </c>
      <c r="I1874" s="11">
        <v>3</v>
      </c>
      <c r="J1874" s="24">
        <v>0</v>
      </c>
      <c r="K1874" s="12"/>
      <c r="L1874" s="14">
        <v>0</v>
      </c>
      <c r="M1874" s="14"/>
      <c r="N1874" s="21">
        <v>0</v>
      </c>
      <c r="O1874" s="14"/>
      <c r="P1874" s="21">
        <v>0</v>
      </c>
      <c r="Q1874" s="14"/>
      <c r="R1874" s="21">
        <v>0</v>
      </c>
      <c r="S1874" s="14"/>
      <c r="T1874" s="21">
        <v>0</v>
      </c>
      <c r="U1874" s="14"/>
      <c r="V1874" s="22">
        <v>0</v>
      </c>
      <c r="W1874" s="14"/>
      <c r="X1874" s="5" t="str">
        <f t="shared" si="29"/>
        <v>No</v>
      </c>
      <c r="Y1874" s="14"/>
      <c r="Z1874" s="5"/>
      <c r="AA1874" s="14"/>
      <c r="AB1874" s="5"/>
      <c r="AC1874" s="28"/>
      <c r="AD1874" s="5"/>
      <c r="AE1874" s="14"/>
      <c r="AF1874" s="5"/>
      <c r="AG1874" s="7"/>
    </row>
    <row r="1875" spans="1:33" s="54" customFormat="1">
      <c r="A1875" s="8" t="s">
        <v>3371</v>
      </c>
      <c r="B1875" s="8" t="s">
        <v>3372</v>
      </c>
      <c r="C1875" s="9" t="s">
        <v>254</v>
      </c>
      <c r="D1875" s="185" t="s">
        <v>3373</v>
      </c>
      <c r="E1875" s="188">
        <v>88116</v>
      </c>
      <c r="F1875" s="9" t="s">
        <v>36</v>
      </c>
      <c r="G1875" s="9" t="s">
        <v>5756</v>
      </c>
      <c r="H1875" s="10">
        <v>0</v>
      </c>
      <c r="I1875" s="11">
        <v>3</v>
      </c>
      <c r="J1875" s="24">
        <v>0</v>
      </c>
      <c r="K1875" s="12"/>
      <c r="L1875" s="14">
        <v>0</v>
      </c>
      <c r="M1875" s="14"/>
      <c r="N1875" s="21">
        <v>0</v>
      </c>
      <c r="O1875" s="14"/>
      <c r="P1875" s="21">
        <v>0</v>
      </c>
      <c r="Q1875" s="14"/>
      <c r="R1875" s="21">
        <v>0</v>
      </c>
      <c r="S1875" s="14"/>
      <c r="T1875" s="21">
        <v>17000</v>
      </c>
      <c r="U1875" s="14"/>
      <c r="V1875" s="22">
        <v>17000</v>
      </c>
      <c r="W1875" s="14"/>
      <c r="X1875" s="5" t="str">
        <f t="shared" si="29"/>
        <v>No</v>
      </c>
      <c r="Y1875" s="14"/>
      <c r="Z1875" s="5"/>
      <c r="AA1875" s="14"/>
      <c r="AB1875" s="5"/>
      <c r="AC1875" s="28"/>
      <c r="AD1875" s="5"/>
      <c r="AE1875" s="14"/>
      <c r="AF1875" s="5"/>
      <c r="AG1875" s="7"/>
    </row>
    <row r="1876" spans="1:33" s="54" customFormat="1">
      <c r="A1876" s="8" t="s">
        <v>5314</v>
      </c>
      <c r="B1876" s="8" t="s">
        <v>5315</v>
      </c>
      <c r="C1876" s="9" t="s">
        <v>58</v>
      </c>
      <c r="D1876" s="185" t="s">
        <v>5316</v>
      </c>
      <c r="E1876" s="188" t="s">
        <v>5317</v>
      </c>
      <c r="F1876" s="9" t="s">
        <v>83</v>
      </c>
      <c r="G1876" s="9" t="s">
        <v>147</v>
      </c>
      <c r="H1876" s="10">
        <v>0</v>
      </c>
      <c r="I1876" s="11">
        <v>3</v>
      </c>
      <c r="J1876" s="24">
        <v>0</v>
      </c>
      <c r="K1876" s="12"/>
      <c r="L1876" s="14">
        <v>0</v>
      </c>
      <c r="M1876" s="14"/>
      <c r="N1876" s="21">
        <v>0</v>
      </c>
      <c r="O1876" s="14"/>
      <c r="P1876" s="21">
        <v>6268</v>
      </c>
      <c r="Q1876" s="14"/>
      <c r="R1876" s="21">
        <v>0</v>
      </c>
      <c r="S1876" s="14"/>
      <c r="T1876" s="21">
        <v>25070</v>
      </c>
      <c r="U1876" s="14"/>
      <c r="V1876" s="22">
        <v>31338</v>
      </c>
      <c r="W1876" s="14"/>
      <c r="X1876" s="5" t="str">
        <f t="shared" si="29"/>
        <v>No</v>
      </c>
      <c r="Y1876" s="14"/>
      <c r="Z1876" s="5"/>
      <c r="AA1876" s="14"/>
      <c r="AB1876" s="5"/>
      <c r="AC1876" s="28"/>
      <c r="AD1876" s="5"/>
      <c r="AE1876" s="14"/>
      <c r="AF1876" s="5"/>
      <c r="AG1876" s="7"/>
    </row>
    <row r="1877" spans="1:33" s="54" customFormat="1">
      <c r="A1877" s="8" t="s">
        <v>2163</v>
      </c>
      <c r="B1877" s="8" t="s">
        <v>2164</v>
      </c>
      <c r="C1877" s="9" t="s">
        <v>275</v>
      </c>
      <c r="D1877" s="185" t="s">
        <v>2165</v>
      </c>
      <c r="E1877" s="188" t="s">
        <v>2166</v>
      </c>
      <c r="F1877" s="9" t="s">
        <v>83</v>
      </c>
      <c r="G1877" s="9" t="s">
        <v>147</v>
      </c>
      <c r="H1877" s="10">
        <v>0</v>
      </c>
      <c r="I1877" s="11">
        <v>3</v>
      </c>
      <c r="J1877" s="24">
        <v>0</v>
      </c>
      <c r="K1877" s="12"/>
      <c r="L1877" s="14">
        <v>0</v>
      </c>
      <c r="M1877" s="14"/>
      <c r="N1877" s="21">
        <v>0</v>
      </c>
      <c r="O1877" s="14"/>
      <c r="P1877" s="21">
        <v>10331</v>
      </c>
      <c r="Q1877" s="14"/>
      <c r="R1877" s="21">
        <v>0</v>
      </c>
      <c r="S1877" s="14"/>
      <c r="T1877" s="21">
        <v>41321</v>
      </c>
      <c r="U1877" s="14"/>
      <c r="V1877" s="22">
        <v>51652</v>
      </c>
      <c r="W1877" s="14"/>
      <c r="X1877" s="5" t="str">
        <f t="shared" si="29"/>
        <v>No</v>
      </c>
      <c r="Y1877" s="14"/>
      <c r="Z1877" s="5"/>
      <c r="AA1877" s="14"/>
      <c r="AB1877" s="5"/>
      <c r="AC1877" s="28"/>
      <c r="AD1877" s="5"/>
      <c r="AE1877" s="14"/>
      <c r="AF1877" s="5"/>
      <c r="AG1877" s="7"/>
    </row>
    <row r="1878" spans="1:33" s="54" customFormat="1">
      <c r="A1878" s="8" t="s">
        <v>6354</v>
      </c>
      <c r="B1878" s="8" t="s">
        <v>6355</v>
      </c>
      <c r="C1878" s="9" t="s">
        <v>278</v>
      </c>
      <c r="D1878" s="185"/>
      <c r="E1878" s="188" t="s">
        <v>6356</v>
      </c>
      <c r="F1878" s="9" t="s">
        <v>157</v>
      </c>
      <c r="G1878" s="9" t="s">
        <v>147</v>
      </c>
      <c r="H1878" s="10">
        <v>0</v>
      </c>
      <c r="I1878" s="11">
        <v>3</v>
      </c>
      <c r="J1878" s="24">
        <v>0</v>
      </c>
      <c r="K1878" s="12"/>
      <c r="L1878" s="14">
        <v>0</v>
      </c>
      <c r="M1878" s="14"/>
      <c r="N1878" s="21">
        <v>0</v>
      </c>
      <c r="O1878" s="14"/>
      <c r="P1878" s="21">
        <v>11776</v>
      </c>
      <c r="Q1878" s="14"/>
      <c r="R1878" s="21">
        <v>0</v>
      </c>
      <c r="S1878" s="14"/>
      <c r="T1878" s="21">
        <v>29441</v>
      </c>
      <c r="U1878" s="14"/>
      <c r="V1878" s="22">
        <v>41217</v>
      </c>
      <c r="W1878" s="14"/>
      <c r="X1878" s="5" t="str">
        <f t="shared" si="29"/>
        <v>No</v>
      </c>
      <c r="Y1878" s="14"/>
      <c r="Z1878" s="5"/>
      <c r="AA1878" s="14"/>
      <c r="AB1878" s="5"/>
      <c r="AC1878" s="28"/>
      <c r="AD1878" s="5"/>
      <c r="AE1878" s="14"/>
      <c r="AF1878" s="5"/>
      <c r="AG1878" s="7"/>
    </row>
    <row r="1879" spans="1:33" s="54" customFormat="1">
      <c r="A1879" s="8" t="s">
        <v>164</v>
      </c>
      <c r="B1879" s="8" t="s">
        <v>165</v>
      </c>
      <c r="C1879" s="9" t="s">
        <v>91</v>
      </c>
      <c r="D1879" s="185">
        <v>9194</v>
      </c>
      <c r="E1879" s="188">
        <v>90194</v>
      </c>
      <c r="F1879" s="9" t="s">
        <v>83</v>
      </c>
      <c r="G1879" s="9" t="s">
        <v>5756</v>
      </c>
      <c r="H1879" s="10">
        <v>65088</v>
      </c>
      <c r="I1879" s="11">
        <v>3</v>
      </c>
      <c r="J1879" s="24">
        <v>0</v>
      </c>
      <c r="K1879" s="12"/>
      <c r="L1879" s="14">
        <v>0</v>
      </c>
      <c r="M1879" s="14"/>
      <c r="N1879" s="21">
        <v>0</v>
      </c>
      <c r="O1879" s="14"/>
      <c r="P1879" s="21">
        <v>0</v>
      </c>
      <c r="Q1879" s="14"/>
      <c r="R1879" s="21">
        <v>0</v>
      </c>
      <c r="S1879" s="14"/>
      <c r="T1879" s="21">
        <v>0</v>
      </c>
      <c r="U1879" s="14"/>
      <c r="V1879" s="22">
        <v>0</v>
      </c>
      <c r="W1879" s="14"/>
      <c r="X1879" s="5" t="str">
        <f t="shared" si="29"/>
        <v>No</v>
      </c>
      <c r="Y1879" s="14"/>
      <c r="Z1879" s="5"/>
      <c r="AA1879" s="14"/>
      <c r="AB1879" s="5"/>
      <c r="AC1879" s="28"/>
      <c r="AD1879" s="5"/>
      <c r="AE1879" s="14"/>
      <c r="AF1879" s="5"/>
      <c r="AG1879" s="7"/>
    </row>
    <row r="1880" spans="1:33" s="54" customFormat="1">
      <c r="A1880" s="8" t="s">
        <v>6013</v>
      </c>
      <c r="B1880" s="8" t="s">
        <v>6110</v>
      </c>
      <c r="C1880" s="9" t="s">
        <v>120</v>
      </c>
      <c r="D1880" s="185"/>
      <c r="E1880" s="188" t="s">
        <v>6014</v>
      </c>
      <c r="F1880" s="9" t="s">
        <v>83</v>
      </c>
      <c r="G1880" s="9" t="s">
        <v>147</v>
      </c>
      <c r="H1880" s="10">
        <v>0</v>
      </c>
      <c r="I1880" s="11">
        <v>3</v>
      </c>
      <c r="J1880" s="24">
        <v>0</v>
      </c>
      <c r="K1880" s="12"/>
      <c r="L1880" s="14">
        <v>0</v>
      </c>
      <c r="M1880" s="14"/>
      <c r="N1880" s="21">
        <v>0</v>
      </c>
      <c r="O1880" s="14"/>
      <c r="P1880" s="21">
        <v>0</v>
      </c>
      <c r="Q1880" s="14"/>
      <c r="R1880" s="21">
        <v>6788</v>
      </c>
      <c r="S1880" s="14"/>
      <c r="T1880" s="21">
        <v>61096</v>
      </c>
      <c r="U1880" s="14"/>
      <c r="V1880" s="22">
        <v>67884</v>
      </c>
      <c r="W1880" s="14"/>
      <c r="X1880" s="5" t="str">
        <f t="shared" si="29"/>
        <v>No</v>
      </c>
      <c r="Y1880" s="14"/>
      <c r="Z1880" s="5"/>
      <c r="AA1880" s="14"/>
      <c r="AB1880" s="5"/>
      <c r="AC1880" s="28"/>
      <c r="AD1880" s="5"/>
      <c r="AE1880" s="14"/>
      <c r="AF1880" s="5"/>
      <c r="AG1880" s="7"/>
    </row>
    <row r="1881" spans="1:33" s="54" customFormat="1">
      <c r="A1881" s="8" t="s">
        <v>6307</v>
      </c>
      <c r="B1881" s="8" t="s">
        <v>6170</v>
      </c>
      <c r="C1881" s="9" t="s">
        <v>91</v>
      </c>
      <c r="D1881" s="185"/>
      <c r="E1881" s="188">
        <v>90279</v>
      </c>
      <c r="F1881" s="9" t="s">
        <v>83</v>
      </c>
      <c r="G1881" s="9" t="s">
        <v>5756</v>
      </c>
      <c r="H1881" s="10">
        <v>12150996</v>
      </c>
      <c r="I1881" s="11">
        <v>3</v>
      </c>
      <c r="J1881" s="24">
        <v>0</v>
      </c>
      <c r="K1881" s="12"/>
      <c r="L1881" s="14">
        <v>0</v>
      </c>
      <c r="M1881" s="14"/>
      <c r="N1881" s="21">
        <v>0</v>
      </c>
      <c r="O1881" s="14"/>
      <c r="P1881" s="21">
        <v>0</v>
      </c>
      <c r="Q1881" s="14"/>
      <c r="R1881" s="21">
        <v>0</v>
      </c>
      <c r="S1881" s="14"/>
      <c r="T1881" s="21">
        <v>0</v>
      </c>
      <c r="U1881" s="14"/>
      <c r="V1881" s="22">
        <v>0</v>
      </c>
      <c r="W1881" s="14"/>
      <c r="X1881" s="5" t="str">
        <f t="shared" si="29"/>
        <v>No</v>
      </c>
      <c r="Y1881" s="14"/>
      <c r="Z1881" s="5"/>
      <c r="AA1881" s="14"/>
      <c r="AB1881" s="5"/>
      <c r="AC1881" s="28"/>
      <c r="AD1881" s="5"/>
      <c r="AE1881" s="14"/>
      <c r="AF1881" s="5"/>
      <c r="AG1881" s="7"/>
    </row>
    <row r="1882" spans="1:33" s="54" customFormat="1">
      <c r="A1882" s="8" t="s">
        <v>5326</v>
      </c>
      <c r="B1882" s="8" t="s">
        <v>5327</v>
      </c>
      <c r="C1882" s="9" t="s">
        <v>58</v>
      </c>
      <c r="D1882" s="185" t="s">
        <v>5328</v>
      </c>
      <c r="E1882" s="188" t="s">
        <v>5329</v>
      </c>
      <c r="F1882" s="9" t="s">
        <v>83</v>
      </c>
      <c r="G1882" s="9" t="s">
        <v>147</v>
      </c>
      <c r="H1882" s="10">
        <v>0</v>
      </c>
      <c r="I1882" s="11">
        <v>3</v>
      </c>
      <c r="J1882" s="24">
        <v>0</v>
      </c>
      <c r="K1882" s="12"/>
      <c r="L1882" s="14">
        <v>0</v>
      </c>
      <c r="M1882" s="14"/>
      <c r="N1882" s="21">
        <v>0</v>
      </c>
      <c r="O1882" s="14"/>
      <c r="P1882" s="21">
        <v>0</v>
      </c>
      <c r="Q1882" s="14"/>
      <c r="R1882" s="21">
        <v>0</v>
      </c>
      <c r="S1882" s="14"/>
      <c r="T1882" s="21">
        <v>0</v>
      </c>
      <c r="U1882" s="14"/>
      <c r="V1882" s="22">
        <v>0</v>
      </c>
      <c r="W1882" s="14"/>
      <c r="X1882" s="5" t="str">
        <f t="shared" si="29"/>
        <v>No</v>
      </c>
      <c r="Y1882" s="14"/>
      <c r="Z1882" s="5"/>
      <c r="AA1882" s="14"/>
      <c r="AB1882" s="5"/>
      <c r="AC1882" s="28"/>
      <c r="AD1882" s="5"/>
      <c r="AE1882" s="14"/>
      <c r="AF1882" s="5"/>
      <c r="AG1882" s="7"/>
    </row>
    <row r="1883" spans="1:33" s="54" customFormat="1">
      <c r="A1883" s="8" t="s">
        <v>884</v>
      </c>
      <c r="B1883" s="8" t="s">
        <v>885</v>
      </c>
      <c r="C1883" s="9" t="s">
        <v>129</v>
      </c>
      <c r="D1883" s="185" t="s">
        <v>886</v>
      </c>
      <c r="E1883" s="188" t="s">
        <v>887</v>
      </c>
      <c r="F1883" s="9" t="s">
        <v>83</v>
      </c>
      <c r="G1883" s="9" t="s">
        <v>147</v>
      </c>
      <c r="H1883" s="10">
        <v>0</v>
      </c>
      <c r="I1883" s="11">
        <v>3</v>
      </c>
      <c r="J1883" s="24">
        <v>0</v>
      </c>
      <c r="K1883" s="12"/>
      <c r="L1883" s="14">
        <v>0</v>
      </c>
      <c r="M1883" s="14"/>
      <c r="N1883" s="21">
        <v>0</v>
      </c>
      <c r="O1883" s="14"/>
      <c r="P1883" s="21">
        <v>4136</v>
      </c>
      <c r="Q1883" s="14"/>
      <c r="R1883" s="21">
        <v>4136</v>
      </c>
      <c r="S1883" s="14"/>
      <c r="T1883" s="21">
        <v>33085</v>
      </c>
      <c r="U1883" s="14"/>
      <c r="V1883" s="22">
        <v>41357</v>
      </c>
      <c r="W1883" s="14"/>
      <c r="X1883" s="5" t="str">
        <f t="shared" si="29"/>
        <v>No</v>
      </c>
      <c r="Y1883" s="14"/>
      <c r="Z1883" s="5"/>
      <c r="AA1883" s="14"/>
      <c r="AB1883" s="5"/>
      <c r="AC1883" s="28"/>
      <c r="AD1883" s="5"/>
      <c r="AE1883" s="14"/>
      <c r="AF1883" s="5"/>
      <c r="AG1883" s="7"/>
    </row>
    <row r="1884" spans="1:33" s="54" customFormat="1">
      <c r="A1884" s="8" t="s">
        <v>6320</v>
      </c>
      <c r="B1884" s="8" t="s">
        <v>6321</v>
      </c>
      <c r="C1884" s="9" t="s">
        <v>580</v>
      </c>
      <c r="D1884" s="185" t="s">
        <v>6322</v>
      </c>
      <c r="E1884" s="188" t="s">
        <v>6323</v>
      </c>
      <c r="F1884" s="9" t="s">
        <v>157</v>
      </c>
      <c r="G1884" s="9" t="s">
        <v>147</v>
      </c>
      <c r="H1884" s="10">
        <v>0</v>
      </c>
      <c r="I1884" s="11">
        <v>3</v>
      </c>
      <c r="J1884" s="24">
        <v>0</v>
      </c>
      <c r="K1884" s="12"/>
      <c r="L1884" s="14">
        <v>0</v>
      </c>
      <c r="M1884" s="14"/>
      <c r="N1884" s="21">
        <v>0</v>
      </c>
      <c r="O1884" s="14"/>
      <c r="P1884" s="21">
        <v>0</v>
      </c>
      <c r="Q1884" s="14"/>
      <c r="R1884" s="21">
        <v>0</v>
      </c>
      <c r="S1884" s="14"/>
      <c r="T1884" s="21">
        <v>0</v>
      </c>
      <c r="U1884" s="14"/>
      <c r="V1884" s="22">
        <v>0</v>
      </c>
      <c r="W1884" s="14"/>
      <c r="X1884" s="5" t="str">
        <f t="shared" si="29"/>
        <v>No</v>
      </c>
      <c r="Y1884" s="14"/>
      <c r="Z1884" s="5"/>
      <c r="AA1884" s="14"/>
      <c r="AB1884" s="5"/>
      <c r="AC1884" s="28"/>
      <c r="AD1884" s="5"/>
      <c r="AE1884" s="14"/>
      <c r="AF1884" s="5"/>
      <c r="AG1884" s="7"/>
    </row>
    <row r="1885" spans="1:33" s="54" customFormat="1">
      <c r="A1885" s="8" t="s">
        <v>5930</v>
      </c>
      <c r="B1885" s="8" t="s">
        <v>3563</v>
      </c>
      <c r="C1885" s="9" t="s">
        <v>163</v>
      </c>
      <c r="D1885" s="185">
        <v>1159</v>
      </c>
      <c r="E1885" s="188">
        <v>10181</v>
      </c>
      <c r="F1885" s="9" t="s">
        <v>83</v>
      </c>
      <c r="G1885" s="9" t="s">
        <v>5756</v>
      </c>
      <c r="H1885" s="10">
        <v>4181019</v>
      </c>
      <c r="I1885" s="11">
        <v>3</v>
      </c>
      <c r="J1885" s="24">
        <v>0</v>
      </c>
      <c r="K1885" s="12"/>
      <c r="L1885" s="14">
        <v>0</v>
      </c>
      <c r="M1885" s="14"/>
      <c r="N1885" s="21">
        <v>0</v>
      </c>
      <c r="O1885" s="14"/>
      <c r="P1885" s="21">
        <v>0</v>
      </c>
      <c r="Q1885" s="14"/>
      <c r="R1885" s="21">
        <v>0</v>
      </c>
      <c r="S1885" s="14"/>
      <c r="T1885" s="21">
        <v>0</v>
      </c>
      <c r="U1885" s="14"/>
      <c r="V1885" s="22">
        <v>0</v>
      </c>
      <c r="W1885" s="14"/>
      <c r="X1885" s="5" t="str">
        <f t="shared" si="29"/>
        <v>No</v>
      </c>
      <c r="Y1885" s="14"/>
      <c r="Z1885" s="5"/>
      <c r="AA1885" s="14"/>
      <c r="AB1885" s="5"/>
      <c r="AC1885" s="28"/>
      <c r="AD1885" s="5"/>
      <c r="AE1885" s="14"/>
      <c r="AF1885" s="5"/>
      <c r="AG1885" s="7"/>
    </row>
    <row r="1886" spans="1:33" s="54" customFormat="1">
      <c r="A1886" s="8" t="s">
        <v>907</v>
      </c>
      <c r="B1886" s="8" t="s">
        <v>6083</v>
      </c>
      <c r="C1886" s="9" t="s">
        <v>129</v>
      </c>
      <c r="D1886" s="185" t="s">
        <v>908</v>
      </c>
      <c r="E1886" s="188" t="s">
        <v>909</v>
      </c>
      <c r="F1886" s="9" t="s">
        <v>83</v>
      </c>
      <c r="G1886" s="9" t="s">
        <v>147</v>
      </c>
      <c r="H1886" s="10">
        <v>0</v>
      </c>
      <c r="I1886" s="11">
        <v>3</v>
      </c>
      <c r="J1886" s="24">
        <v>0</v>
      </c>
      <c r="K1886" s="12"/>
      <c r="L1886" s="14">
        <v>0</v>
      </c>
      <c r="M1886" s="14"/>
      <c r="N1886" s="21">
        <v>0</v>
      </c>
      <c r="O1886" s="14"/>
      <c r="P1886" s="21">
        <v>4500</v>
      </c>
      <c r="Q1886" s="14"/>
      <c r="R1886" s="21">
        <v>4500</v>
      </c>
      <c r="S1886" s="14"/>
      <c r="T1886" s="21">
        <v>36002</v>
      </c>
      <c r="U1886" s="14"/>
      <c r="V1886" s="22">
        <v>45002</v>
      </c>
      <c r="W1886" s="14"/>
      <c r="X1886" s="5" t="str">
        <f t="shared" si="29"/>
        <v>No</v>
      </c>
      <c r="Y1886" s="14"/>
      <c r="Z1886" s="5"/>
      <c r="AA1886" s="14"/>
      <c r="AB1886" s="5"/>
      <c r="AC1886" s="28"/>
      <c r="AD1886" s="5"/>
      <c r="AE1886" s="14"/>
      <c r="AF1886" s="5"/>
      <c r="AG1886" s="7"/>
    </row>
    <row r="1887" spans="1:33" s="54" customFormat="1">
      <c r="A1887" s="8" t="s">
        <v>956</v>
      </c>
      <c r="B1887" s="8" t="s">
        <v>957</v>
      </c>
      <c r="C1887" s="9" t="s">
        <v>129</v>
      </c>
      <c r="D1887" s="185" t="s">
        <v>958</v>
      </c>
      <c r="E1887" s="188" t="s">
        <v>959</v>
      </c>
      <c r="F1887" s="9" t="s">
        <v>83</v>
      </c>
      <c r="G1887" s="9" t="s">
        <v>147</v>
      </c>
      <c r="H1887" s="10">
        <v>0</v>
      </c>
      <c r="I1887" s="11">
        <v>3</v>
      </c>
      <c r="J1887" s="24">
        <v>0</v>
      </c>
      <c r="K1887" s="12"/>
      <c r="L1887" s="14">
        <v>0</v>
      </c>
      <c r="M1887" s="14"/>
      <c r="N1887" s="21">
        <v>0</v>
      </c>
      <c r="O1887" s="14"/>
      <c r="P1887" s="21">
        <v>4500</v>
      </c>
      <c r="Q1887" s="14"/>
      <c r="R1887" s="21">
        <v>4790</v>
      </c>
      <c r="S1887" s="14"/>
      <c r="T1887" s="21">
        <v>38318</v>
      </c>
      <c r="U1887" s="14"/>
      <c r="V1887" s="22">
        <v>47608</v>
      </c>
      <c r="W1887" s="14"/>
      <c r="X1887" s="5" t="str">
        <f t="shared" si="29"/>
        <v>No</v>
      </c>
      <c r="Y1887" s="14"/>
      <c r="Z1887" s="5"/>
      <c r="AA1887" s="14"/>
      <c r="AB1887" s="5"/>
      <c r="AC1887" s="28"/>
      <c r="AD1887" s="5"/>
      <c r="AE1887" s="14"/>
      <c r="AF1887" s="5"/>
      <c r="AG1887" s="7"/>
    </row>
    <row r="1888" spans="1:33" s="54" customFormat="1">
      <c r="A1888" s="8" t="s">
        <v>5030</v>
      </c>
      <c r="B1888" s="8" t="s">
        <v>5031</v>
      </c>
      <c r="C1888" s="9" t="s">
        <v>91</v>
      </c>
      <c r="D1888" s="185" t="s">
        <v>5032</v>
      </c>
      <c r="E1888" s="188" t="s">
        <v>5033</v>
      </c>
      <c r="F1888" s="9" t="s">
        <v>83</v>
      </c>
      <c r="G1888" s="9" t="s">
        <v>147</v>
      </c>
      <c r="H1888" s="10">
        <v>0</v>
      </c>
      <c r="I1888" s="11">
        <v>3</v>
      </c>
      <c r="J1888" s="24">
        <v>0</v>
      </c>
      <c r="K1888" s="12"/>
      <c r="L1888" s="14">
        <v>0</v>
      </c>
      <c r="M1888" s="14"/>
      <c r="N1888" s="21">
        <v>0</v>
      </c>
      <c r="O1888" s="14"/>
      <c r="P1888" s="21">
        <v>0</v>
      </c>
      <c r="Q1888" s="14"/>
      <c r="R1888" s="21">
        <v>0</v>
      </c>
      <c r="S1888" s="14"/>
      <c r="T1888" s="21">
        <v>0</v>
      </c>
      <c r="U1888" s="14"/>
      <c r="V1888" s="22">
        <v>0</v>
      </c>
      <c r="W1888" s="14"/>
      <c r="X1888" s="5" t="str">
        <f t="shared" si="29"/>
        <v>No</v>
      </c>
      <c r="Y1888" s="14"/>
      <c r="Z1888" s="5"/>
      <c r="AA1888" s="14"/>
      <c r="AB1888" s="5"/>
      <c r="AC1888" s="28"/>
      <c r="AD1888" s="5"/>
      <c r="AE1888" s="14"/>
      <c r="AF1888" s="5"/>
      <c r="AG1888" s="7"/>
    </row>
    <row r="1889" spans="1:33" s="54" customFormat="1">
      <c r="A1889" s="8" t="s">
        <v>581</v>
      </c>
      <c r="B1889" s="8" t="s">
        <v>582</v>
      </c>
      <c r="C1889" s="9" t="s">
        <v>73</v>
      </c>
      <c r="D1889" s="185" t="s">
        <v>583</v>
      </c>
      <c r="E1889" s="188">
        <v>66242</v>
      </c>
      <c r="F1889" s="9" t="s">
        <v>36</v>
      </c>
      <c r="G1889" s="9" t="s">
        <v>5756</v>
      </c>
      <c r="H1889" s="10">
        <v>0</v>
      </c>
      <c r="I1889" s="11">
        <v>3</v>
      </c>
      <c r="J1889" s="24">
        <v>0</v>
      </c>
      <c r="K1889" s="12"/>
      <c r="L1889" s="14">
        <v>0</v>
      </c>
      <c r="M1889" s="14"/>
      <c r="N1889" s="21">
        <v>0</v>
      </c>
      <c r="O1889" s="14"/>
      <c r="P1889" s="21">
        <v>0</v>
      </c>
      <c r="Q1889" s="14"/>
      <c r="R1889" s="21">
        <v>0</v>
      </c>
      <c r="S1889" s="14"/>
      <c r="T1889" s="21">
        <v>128030</v>
      </c>
      <c r="U1889" s="14"/>
      <c r="V1889" s="22">
        <v>128030</v>
      </c>
      <c r="W1889" s="14"/>
      <c r="X1889" s="5" t="str">
        <f t="shared" si="29"/>
        <v>No</v>
      </c>
      <c r="Y1889" s="14"/>
      <c r="Z1889" s="5"/>
      <c r="AA1889" s="14"/>
      <c r="AB1889" s="5"/>
      <c r="AC1889" s="28"/>
      <c r="AD1889" s="5"/>
      <c r="AE1889" s="14"/>
      <c r="AF1889" s="5"/>
      <c r="AG1889" s="7"/>
    </row>
    <row r="1890" spans="1:33" s="54" customFormat="1">
      <c r="A1890" s="8" t="s">
        <v>3457</v>
      </c>
      <c r="B1890" s="8" t="s">
        <v>893</v>
      </c>
      <c r="C1890" s="9" t="s">
        <v>34</v>
      </c>
      <c r="D1890" s="185" t="s">
        <v>3458</v>
      </c>
      <c r="E1890" s="188" t="s">
        <v>3459</v>
      </c>
      <c r="F1890" s="9" t="s">
        <v>83</v>
      </c>
      <c r="G1890" s="9" t="s">
        <v>147</v>
      </c>
      <c r="H1890" s="10">
        <v>0</v>
      </c>
      <c r="I1890" s="11">
        <v>3</v>
      </c>
      <c r="J1890" s="24">
        <v>0</v>
      </c>
      <c r="K1890" s="12"/>
      <c r="L1890" s="14">
        <v>0</v>
      </c>
      <c r="M1890" s="14"/>
      <c r="N1890" s="21">
        <v>0</v>
      </c>
      <c r="O1890" s="14"/>
      <c r="P1890" s="21">
        <v>11516</v>
      </c>
      <c r="Q1890" s="14"/>
      <c r="R1890" s="21">
        <v>0</v>
      </c>
      <c r="S1890" s="14"/>
      <c r="T1890" s="21">
        <v>46064</v>
      </c>
      <c r="U1890" s="14"/>
      <c r="V1890" s="22">
        <v>57580</v>
      </c>
      <c r="W1890" s="14"/>
      <c r="X1890" s="5" t="str">
        <f t="shared" si="29"/>
        <v>No</v>
      </c>
      <c r="Y1890" s="14"/>
      <c r="Z1890" s="5"/>
      <c r="AA1890" s="14"/>
      <c r="AB1890" s="5"/>
      <c r="AC1890" s="28"/>
      <c r="AD1890" s="5"/>
      <c r="AE1890" s="14"/>
      <c r="AF1890" s="5"/>
      <c r="AG1890" s="7"/>
    </row>
    <row r="1891" spans="1:33" s="54" customFormat="1">
      <c r="A1891" s="8" t="s">
        <v>4069</v>
      </c>
      <c r="B1891" s="8" t="s">
        <v>4070</v>
      </c>
      <c r="C1891" s="9" t="s">
        <v>87</v>
      </c>
      <c r="D1891" s="185" t="s">
        <v>4071</v>
      </c>
      <c r="E1891" s="188">
        <v>15</v>
      </c>
      <c r="F1891" s="9" t="s">
        <v>36</v>
      </c>
      <c r="G1891" s="9" t="s">
        <v>5756</v>
      </c>
      <c r="H1891" s="10">
        <v>0</v>
      </c>
      <c r="I1891" s="11">
        <v>3</v>
      </c>
      <c r="J1891" s="24">
        <v>0</v>
      </c>
      <c r="K1891" s="12"/>
      <c r="L1891" s="14">
        <v>0</v>
      </c>
      <c r="M1891" s="14"/>
      <c r="N1891" s="21">
        <v>0</v>
      </c>
      <c r="O1891" s="14"/>
      <c r="P1891" s="21">
        <v>0</v>
      </c>
      <c r="Q1891" s="14"/>
      <c r="R1891" s="21">
        <v>0</v>
      </c>
      <c r="S1891" s="14"/>
      <c r="T1891" s="21">
        <v>0</v>
      </c>
      <c r="U1891" s="14"/>
      <c r="V1891" s="22">
        <v>0</v>
      </c>
      <c r="W1891" s="14"/>
      <c r="X1891" s="5" t="str">
        <f t="shared" si="29"/>
        <v>No</v>
      </c>
      <c r="Y1891" s="14"/>
      <c r="Z1891" s="5"/>
      <c r="AA1891" s="14"/>
      <c r="AB1891" s="5"/>
      <c r="AC1891" s="28"/>
      <c r="AD1891" s="5"/>
      <c r="AE1891" s="14"/>
      <c r="AF1891" s="5"/>
      <c r="AG1891" s="7"/>
    </row>
    <row r="1892" spans="1:33" s="54" customFormat="1">
      <c r="A1892" s="8" t="s">
        <v>5933</v>
      </c>
      <c r="B1892" s="8" t="s">
        <v>6098</v>
      </c>
      <c r="C1892" s="9" t="s">
        <v>163</v>
      </c>
      <c r="D1892" s="185"/>
      <c r="E1892" s="188">
        <v>10184</v>
      </c>
      <c r="F1892" s="9" t="s">
        <v>36</v>
      </c>
      <c r="G1892" s="9" t="s">
        <v>5756</v>
      </c>
      <c r="H1892" s="10">
        <v>246695</v>
      </c>
      <c r="I1892" s="11">
        <v>3</v>
      </c>
      <c r="J1892" s="24">
        <v>0</v>
      </c>
      <c r="K1892" s="12"/>
      <c r="L1892" s="14">
        <v>0</v>
      </c>
      <c r="M1892" s="14"/>
      <c r="N1892" s="21">
        <v>0</v>
      </c>
      <c r="O1892" s="14"/>
      <c r="P1892" s="21">
        <v>0</v>
      </c>
      <c r="Q1892" s="14"/>
      <c r="R1892" s="21">
        <v>0</v>
      </c>
      <c r="S1892" s="14"/>
      <c r="T1892" s="21">
        <v>0</v>
      </c>
      <c r="U1892" s="14"/>
      <c r="V1892" s="22">
        <v>0</v>
      </c>
      <c r="W1892" s="14"/>
      <c r="X1892" s="5" t="str">
        <f t="shared" si="29"/>
        <v>No</v>
      </c>
      <c r="Y1892" s="14"/>
      <c r="Z1892" s="5"/>
      <c r="AA1892" s="14"/>
      <c r="AB1892" s="5"/>
      <c r="AC1892" s="28"/>
      <c r="AD1892" s="5"/>
      <c r="AE1892" s="14"/>
      <c r="AF1892" s="5"/>
      <c r="AG1892" s="7"/>
    </row>
    <row r="1893" spans="1:33" s="54" customFormat="1">
      <c r="A1893" s="8" t="s">
        <v>4751</v>
      </c>
      <c r="B1893" s="8" t="s">
        <v>2729</v>
      </c>
      <c r="C1893" s="9" t="s">
        <v>65</v>
      </c>
      <c r="D1893" s="185" t="s">
        <v>4752</v>
      </c>
      <c r="E1893" s="188">
        <v>14</v>
      </c>
      <c r="F1893" s="9" t="s">
        <v>36</v>
      </c>
      <c r="G1893" s="9" t="s">
        <v>5756</v>
      </c>
      <c r="H1893" s="10">
        <v>0</v>
      </c>
      <c r="I1893" s="11">
        <v>3</v>
      </c>
      <c r="J1893" s="24">
        <v>0</v>
      </c>
      <c r="K1893" s="12"/>
      <c r="L1893" s="14">
        <v>0</v>
      </c>
      <c r="M1893" s="14"/>
      <c r="N1893" s="21">
        <v>0</v>
      </c>
      <c r="O1893" s="14"/>
      <c r="P1893" s="21">
        <v>0</v>
      </c>
      <c r="Q1893" s="14"/>
      <c r="R1893" s="21">
        <v>0</v>
      </c>
      <c r="S1893" s="14"/>
      <c r="T1893" s="21">
        <v>0</v>
      </c>
      <c r="U1893" s="14"/>
      <c r="V1893" s="22">
        <v>0</v>
      </c>
      <c r="W1893" s="14"/>
      <c r="X1893" s="5" t="str">
        <f t="shared" si="29"/>
        <v>No</v>
      </c>
      <c r="Y1893" s="14"/>
      <c r="Z1893" s="5"/>
      <c r="AA1893" s="14"/>
      <c r="AB1893" s="5"/>
      <c r="AC1893" s="28"/>
      <c r="AD1893" s="5"/>
      <c r="AE1893" s="14"/>
      <c r="AF1893" s="5"/>
      <c r="AG1893" s="7"/>
    </row>
    <row r="1894" spans="1:33" s="54" customFormat="1">
      <c r="A1894" s="8" t="s">
        <v>3873</v>
      </c>
      <c r="B1894" s="8" t="s">
        <v>3874</v>
      </c>
      <c r="C1894" s="9" t="s">
        <v>278</v>
      </c>
      <c r="D1894" s="185" t="s">
        <v>3875</v>
      </c>
      <c r="E1894" s="188" t="s">
        <v>3876</v>
      </c>
      <c r="F1894" s="9" t="s">
        <v>83</v>
      </c>
      <c r="G1894" s="9" t="s">
        <v>147</v>
      </c>
      <c r="H1894" s="10">
        <v>0</v>
      </c>
      <c r="I1894" s="11">
        <v>3</v>
      </c>
      <c r="J1894" s="24">
        <v>0</v>
      </c>
      <c r="K1894" s="12"/>
      <c r="L1894" s="14">
        <v>0</v>
      </c>
      <c r="M1894" s="14"/>
      <c r="N1894" s="21">
        <v>0</v>
      </c>
      <c r="O1894" s="14"/>
      <c r="P1894" s="21">
        <v>11665</v>
      </c>
      <c r="Q1894" s="14"/>
      <c r="R1894" s="21">
        <v>0</v>
      </c>
      <c r="S1894" s="14"/>
      <c r="T1894" s="21">
        <v>27218</v>
      </c>
      <c r="U1894" s="14"/>
      <c r="V1894" s="22">
        <v>38883</v>
      </c>
      <c r="W1894" s="14"/>
      <c r="X1894" s="5" t="str">
        <f t="shared" si="29"/>
        <v>No</v>
      </c>
      <c r="Y1894" s="14"/>
      <c r="Z1894" s="5"/>
      <c r="AA1894" s="14"/>
      <c r="AB1894" s="5"/>
      <c r="AC1894" s="28"/>
      <c r="AD1894" s="5"/>
      <c r="AE1894" s="14"/>
      <c r="AF1894" s="5"/>
      <c r="AG1894" s="7"/>
    </row>
    <row r="1895" spans="1:33" s="54" customFormat="1">
      <c r="A1895" s="8" t="s">
        <v>5018</v>
      </c>
      <c r="B1895" s="8" t="s">
        <v>5019</v>
      </c>
      <c r="C1895" s="9" t="s">
        <v>91</v>
      </c>
      <c r="D1895" s="185" t="s">
        <v>5020</v>
      </c>
      <c r="E1895" s="188" t="s">
        <v>5021</v>
      </c>
      <c r="F1895" s="9" t="s">
        <v>88</v>
      </c>
      <c r="G1895" s="9" t="s">
        <v>147</v>
      </c>
      <c r="H1895" s="10">
        <v>0</v>
      </c>
      <c r="I1895" s="11">
        <v>3</v>
      </c>
      <c r="J1895" s="24">
        <v>0</v>
      </c>
      <c r="K1895" s="12"/>
      <c r="L1895" s="14">
        <v>0</v>
      </c>
      <c r="M1895" s="14"/>
      <c r="N1895" s="21">
        <v>0</v>
      </c>
      <c r="O1895" s="14"/>
      <c r="P1895" s="21">
        <v>0</v>
      </c>
      <c r="Q1895" s="14"/>
      <c r="R1895" s="21">
        <v>21291</v>
      </c>
      <c r="S1895" s="14"/>
      <c r="T1895" s="21">
        <v>0</v>
      </c>
      <c r="U1895" s="14"/>
      <c r="V1895" s="22">
        <v>21291</v>
      </c>
      <c r="W1895" s="14"/>
      <c r="X1895" s="5" t="str">
        <f t="shared" si="29"/>
        <v>No</v>
      </c>
      <c r="Y1895" s="14"/>
      <c r="Z1895" s="5"/>
      <c r="AA1895" s="14"/>
      <c r="AB1895" s="5"/>
      <c r="AC1895" s="28"/>
      <c r="AD1895" s="5"/>
      <c r="AE1895" s="14"/>
      <c r="AF1895" s="5"/>
      <c r="AG1895" s="7"/>
    </row>
    <row r="1896" spans="1:33" s="54" customFormat="1">
      <c r="A1896" s="8" t="s">
        <v>4606</v>
      </c>
      <c r="B1896" s="8" t="s">
        <v>6483</v>
      </c>
      <c r="C1896" s="9" t="s">
        <v>42</v>
      </c>
      <c r="D1896" s="185" t="s">
        <v>4607</v>
      </c>
      <c r="E1896" s="188" t="s">
        <v>4608</v>
      </c>
      <c r="F1896" s="9" t="s">
        <v>83</v>
      </c>
      <c r="G1896" s="9" t="s">
        <v>147</v>
      </c>
      <c r="H1896" s="10">
        <v>0</v>
      </c>
      <c r="I1896" s="11">
        <v>3</v>
      </c>
      <c r="J1896" s="24">
        <v>0</v>
      </c>
      <c r="K1896" s="12"/>
      <c r="L1896" s="14">
        <v>0</v>
      </c>
      <c r="M1896" s="14"/>
      <c r="N1896" s="21">
        <v>0</v>
      </c>
      <c r="O1896" s="14"/>
      <c r="P1896" s="21">
        <v>0</v>
      </c>
      <c r="Q1896" s="14"/>
      <c r="R1896" s="21">
        <v>0</v>
      </c>
      <c r="S1896" s="14"/>
      <c r="T1896" s="21">
        <v>0</v>
      </c>
      <c r="U1896" s="14"/>
      <c r="V1896" s="22">
        <v>0</v>
      </c>
      <c r="W1896" s="14"/>
      <c r="X1896" s="5" t="str">
        <f t="shared" si="29"/>
        <v>No</v>
      </c>
      <c r="Y1896" s="14"/>
      <c r="Z1896" s="5"/>
      <c r="AA1896" s="14"/>
      <c r="AB1896" s="5"/>
      <c r="AC1896" s="28"/>
      <c r="AD1896" s="5"/>
      <c r="AE1896" s="14"/>
      <c r="AF1896" s="5"/>
      <c r="AG1896" s="7"/>
    </row>
    <row r="1897" spans="1:33" s="54" customFormat="1">
      <c r="A1897" s="8" t="s">
        <v>978</v>
      </c>
      <c r="B1897" s="8" t="s">
        <v>6079</v>
      </c>
      <c r="C1897" s="9" t="s">
        <v>129</v>
      </c>
      <c r="D1897" s="185" t="s">
        <v>979</v>
      </c>
      <c r="E1897" s="188" t="s">
        <v>980</v>
      </c>
      <c r="F1897" s="9" t="s">
        <v>83</v>
      </c>
      <c r="G1897" s="9" t="s">
        <v>147</v>
      </c>
      <c r="H1897" s="10">
        <v>0</v>
      </c>
      <c r="I1897" s="11">
        <v>3</v>
      </c>
      <c r="J1897" s="24">
        <v>0</v>
      </c>
      <c r="K1897" s="12"/>
      <c r="L1897" s="14">
        <v>0</v>
      </c>
      <c r="M1897" s="14"/>
      <c r="N1897" s="21">
        <v>0</v>
      </c>
      <c r="O1897" s="14"/>
      <c r="P1897" s="21">
        <v>0</v>
      </c>
      <c r="Q1897" s="14"/>
      <c r="R1897" s="21">
        <v>0</v>
      </c>
      <c r="S1897" s="14"/>
      <c r="T1897" s="21">
        <v>0</v>
      </c>
      <c r="U1897" s="14"/>
      <c r="V1897" s="22">
        <v>0</v>
      </c>
      <c r="W1897" s="14"/>
      <c r="X1897" s="5" t="str">
        <f t="shared" si="29"/>
        <v>No</v>
      </c>
      <c r="Y1897" s="14"/>
      <c r="Z1897" s="5"/>
      <c r="AA1897" s="14"/>
      <c r="AB1897" s="5"/>
      <c r="AC1897" s="28"/>
      <c r="AD1897" s="5"/>
      <c r="AE1897" s="14"/>
      <c r="AF1897" s="5"/>
      <c r="AG1897" s="7"/>
    </row>
    <row r="1898" spans="1:33" s="54" customFormat="1">
      <c r="A1898" s="8" t="s">
        <v>2407</v>
      </c>
      <c r="B1898" s="8" t="s">
        <v>2408</v>
      </c>
      <c r="C1898" s="9" t="s">
        <v>46</v>
      </c>
      <c r="D1898" s="185" t="s">
        <v>2409</v>
      </c>
      <c r="E1898" s="188" t="s">
        <v>2410</v>
      </c>
      <c r="F1898" s="9" t="s">
        <v>88</v>
      </c>
      <c r="G1898" s="9" t="s">
        <v>147</v>
      </c>
      <c r="H1898" s="10">
        <v>0</v>
      </c>
      <c r="I1898" s="11">
        <v>3</v>
      </c>
      <c r="J1898" s="24">
        <v>0</v>
      </c>
      <c r="K1898" s="12"/>
      <c r="L1898" s="14">
        <v>0</v>
      </c>
      <c r="M1898" s="14"/>
      <c r="N1898" s="21">
        <v>0</v>
      </c>
      <c r="O1898" s="14"/>
      <c r="P1898" s="21">
        <v>13558</v>
      </c>
      <c r="Q1898" s="14"/>
      <c r="R1898" s="21">
        <v>0</v>
      </c>
      <c r="S1898" s="14"/>
      <c r="T1898" s="21">
        <v>54232</v>
      </c>
      <c r="U1898" s="14"/>
      <c r="V1898" s="22">
        <v>67790</v>
      </c>
      <c r="W1898" s="14"/>
      <c r="X1898" s="5" t="str">
        <f t="shared" si="29"/>
        <v>No</v>
      </c>
      <c r="Y1898" s="14"/>
      <c r="Z1898" s="5"/>
      <c r="AA1898" s="14"/>
      <c r="AB1898" s="5"/>
      <c r="AC1898" s="28"/>
      <c r="AD1898" s="5"/>
      <c r="AE1898" s="14"/>
      <c r="AF1898" s="5"/>
      <c r="AG1898" s="7"/>
    </row>
    <row r="1899" spans="1:33" s="54" customFormat="1">
      <c r="A1899" s="8" t="s">
        <v>6676</v>
      </c>
      <c r="B1899" s="8" t="s">
        <v>6114</v>
      </c>
      <c r="C1899" s="9" t="s">
        <v>254</v>
      </c>
      <c r="D1899" s="185"/>
      <c r="E1899" s="188" t="s">
        <v>6024</v>
      </c>
      <c r="F1899" s="9" t="s">
        <v>83</v>
      </c>
      <c r="G1899" s="9" t="s">
        <v>147</v>
      </c>
      <c r="H1899" s="10">
        <v>0</v>
      </c>
      <c r="I1899" s="11">
        <v>3</v>
      </c>
      <c r="J1899" s="24">
        <v>0</v>
      </c>
      <c r="K1899" s="12"/>
      <c r="L1899" s="14">
        <v>0</v>
      </c>
      <c r="M1899" s="14"/>
      <c r="N1899" s="21">
        <v>0</v>
      </c>
      <c r="O1899" s="14"/>
      <c r="P1899" s="21">
        <v>8316</v>
      </c>
      <c r="Q1899" s="14"/>
      <c r="R1899" s="21">
        <v>0</v>
      </c>
      <c r="S1899" s="14"/>
      <c r="T1899" s="21">
        <v>53654</v>
      </c>
      <c r="U1899" s="14"/>
      <c r="V1899" s="22">
        <v>61970</v>
      </c>
      <c r="W1899" s="14"/>
      <c r="X1899" s="5" t="str">
        <f t="shared" si="29"/>
        <v>No</v>
      </c>
      <c r="Y1899" s="14"/>
      <c r="Z1899" s="5"/>
      <c r="AA1899" s="14"/>
      <c r="AB1899" s="5"/>
      <c r="AC1899" s="28"/>
      <c r="AD1899" s="5"/>
      <c r="AE1899" s="14"/>
      <c r="AF1899" s="5"/>
      <c r="AG1899" s="7"/>
    </row>
    <row r="1900" spans="1:33" s="54" customFormat="1">
      <c r="A1900" s="8" t="s">
        <v>988</v>
      </c>
      <c r="B1900" s="8" t="s">
        <v>989</v>
      </c>
      <c r="C1900" s="9" t="s">
        <v>129</v>
      </c>
      <c r="D1900" s="185" t="s">
        <v>990</v>
      </c>
      <c r="E1900" s="188" t="s">
        <v>991</v>
      </c>
      <c r="F1900" s="9" t="s">
        <v>83</v>
      </c>
      <c r="G1900" s="9" t="s">
        <v>147</v>
      </c>
      <c r="H1900" s="10">
        <v>0</v>
      </c>
      <c r="I1900" s="11">
        <v>3</v>
      </c>
      <c r="J1900" s="24">
        <v>0</v>
      </c>
      <c r="K1900" s="12"/>
      <c r="L1900" s="14">
        <v>0</v>
      </c>
      <c r="M1900" s="14"/>
      <c r="N1900" s="21">
        <v>0</v>
      </c>
      <c r="O1900" s="14"/>
      <c r="P1900" s="21">
        <v>0</v>
      </c>
      <c r="Q1900" s="14"/>
      <c r="R1900" s="21">
        <v>0</v>
      </c>
      <c r="S1900" s="14"/>
      <c r="T1900" s="21">
        <v>0</v>
      </c>
      <c r="U1900" s="14"/>
      <c r="V1900" s="22">
        <v>0</v>
      </c>
      <c r="W1900" s="14"/>
      <c r="X1900" s="5" t="str">
        <f t="shared" si="29"/>
        <v>No</v>
      </c>
      <c r="Y1900" s="14"/>
      <c r="Z1900" s="5"/>
      <c r="AA1900" s="14"/>
      <c r="AB1900" s="5"/>
      <c r="AC1900" s="28"/>
      <c r="AD1900" s="5"/>
      <c r="AE1900" s="14"/>
      <c r="AF1900" s="5"/>
      <c r="AG1900" s="7"/>
    </row>
    <row r="1901" spans="1:33" s="54" customFormat="1">
      <c r="A1901" s="8" t="s">
        <v>6313</v>
      </c>
      <c r="B1901" s="8" t="s">
        <v>6314</v>
      </c>
      <c r="C1901" s="9" t="s">
        <v>555</v>
      </c>
      <c r="D1901" s="185"/>
      <c r="E1901" s="188" t="s">
        <v>6315</v>
      </c>
      <c r="F1901" s="9" t="s">
        <v>83</v>
      </c>
      <c r="G1901" s="9" t="s">
        <v>147</v>
      </c>
      <c r="H1901" s="10">
        <v>0</v>
      </c>
      <c r="I1901" s="11">
        <v>3</v>
      </c>
      <c r="J1901" s="24">
        <v>0</v>
      </c>
      <c r="K1901" s="12"/>
      <c r="L1901" s="14">
        <v>0</v>
      </c>
      <c r="M1901" s="14"/>
      <c r="N1901" s="21">
        <v>0</v>
      </c>
      <c r="O1901" s="14"/>
      <c r="P1901" s="21">
        <v>0</v>
      </c>
      <c r="Q1901" s="14"/>
      <c r="R1901" s="21">
        <v>0</v>
      </c>
      <c r="S1901" s="14"/>
      <c r="T1901" s="21">
        <v>0</v>
      </c>
      <c r="U1901" s="14"/>
      <c r="V1901" s="22">
        <v>0</v>
      </c>
      <c r="W1901" s="14"/>
      <c r="X1901" s="5" t="str">
        <f t="shared" si="29"/>
        <v>No</v>
      </c>
      <c r="Y1901" s="14"/>
      <c r="Z1901" s="5"/>
      <c r="AA1901" s="14"/>
      <c r="AB1901" s="5"/>
      <c r="AC1901" s="28"/>
      <c r="AD1901" s="5"/>
      <c r="AE1901" s="14"/>
      <c r="AF1901" s="5"/>
      <c r="AG1901" s="7"/>
    </row>
    <row r="1902" spans="1:33" s="54" customFormat="1">
      <c r="A1902" s="8" t="s">
        <v>3678</v>
      </c>
      <c r="B1902" s="8" t="s">
        <v>3679</v>
      </c>
      <c r="C1902" s="9" t="s">
        <v>87</v>
      </c>
      <c r="D1902" s="185" t="s">
        <v>3680</v>
      </c>
      <c r="E1902" s="188">
        <v>103</v>
      </c>
      <c r="F1902" s="9" t="s">
        <v>36</v>
      </c>
      <c r="G1902" s="9" t="s">
        <v>5756</v>
      </c>
      <c r="H1902" s="10">
        <v>0</v>
      </c>
      <c r="I1902" s="11">
        <v>3</v>
      </c>
      <c r="J1902" s="24">
        <v>0</v>
      </c>
      <c r="K1902" s="12"/>
      <c r="L1902" s="14">
        <v>0</v>
      </c>
      <c r="M1902" s="14"/>
      <c r="N1902" s="21">
        <v>0</v>
      </c>
      <c r="O1902" s="14"/>
      <c r="P1902" s="21">
        <v>0</v>
      </c>
      <c r="Q1902" s="14"/>
      <c r="R1902" s="21">
        <v>0</v>
      </c>
      <c r="S1902" s="14"/>
      <c r="T1902" s="21">
        <v>0</v>
      </c>
      <c r="U1902" s="14"/>
      <c r="V1902" s="22">
        <v>0</v>
      </c>
      <c r="W1902" s="14"/>
      <c r="X1902" s="5" t="str">
        <f t="shared" si="29"/>
        <v>No</v>
      </c>
      <c r="Y1902" s="14"/>
      <c r="Z1902" s="5"/>
      <c r="AA1902" s="14"/>
      <c r="AB1902" s="5"/>
      <c r="AC1902" s="28"/>
      <c r="AD1902" s="5"/>
      <c r="AE1902" s="14"/>
      <c r="AF1902" s="5"/>
      <c r="AG1902" s="7"/>
    </row>
    <row r="1903" spans="1:33" s="54" customFormat="1">
      <c r="A1903" s="8" t="s">
        <v>798</v>
      </c>
      <c r="B1903" s="8" t="s">
        <v>799</v>
      </c>
      <c r="C1903" s="9" t="s">
        <v>129</v>
      </c>
      <c r="D1903" s="185" t="s">
        <v>800</v>
      </c>
      <c r="E1903" s="188" t="s">
        <v>801</v>
      </c>
      <c r="F1903" s="9" t="s">
        <v>83</v>
      </c>
      <c r="G1903" s="9" t="s">
        <v>147</v>
      </c>
      <c r="H1903" s="10">
        <v>0</v>
      </c>
      <c r="I1903" s="11">
        <v>3</v>
      </c>
      <c r="J1903" s="24">
        <v>0</v>
      </c>
      <c r="K1903" s="12"/>
      <c r="L1903" s="14">
        <v>0</v>
      </c>
      <c r="M1903" s="14"/>
      <c r="N1903" s="21">
        <v>0</v>
      </c>
      <c r="O1903" s="14"/>
      <c r="P1903" s="21">
        <v>0</v>
      </c>
      <c r="Q1903" s="14"/>
      <c r="R1903" s="21">
        <v>0</v>
      </c>
      <c r="S1903" s="14"/>
      <c r="T1903" s="21">
        <v>0</v>
      </c>
      <c r="U1903" s="14"/>
      <c r="V1903" s="22">
        <v>0</v>
      </c>
      <c r="W1903" s="14"/>
      <c r="X1903" s="5" t="str">
        <f t="shared" si="29"/>
        <v>No</v>
      </c>
      <c r="Y1903" s="14"/>
      <c r="Z1903" s="5"/>
      <c r="AA1903" s="14"/>
      <c r="AB1903" s="5"/>
      <c r="AC1903" s="28"/>
      <c r="AD1903" s="5"/>
      <c r="AE1903" s="14"/>
      <c r="AF1903" s="5"/>
      <c r="AG1903" s="7"/>
    </row>
    <row r="1904" spans="1:33" s="54" customFormat="1">
      <c r="A1904" s="8" t="s">
        <v>6692</v>
      </c>
      <c r="B1904" s="8" t="s">
        <v>6693</v>
      </c>
      <c r="C1904" s="9" t="s">
        <v>160</v>
      </c>
      <c r="D1904" s="185" t="s">
        <v>6694</v>
      </c>
      <c r="E1904" s="188">
        <v>11146</v>
      </c>
      <c r="F1904" s="9" t="s">
        <v>36</v>
      </c>
      <c r="G1904" s="9" t="s">
        <v>5756</v>
      </c>
      <c r="H1904" s="10">
        <v>0</v>
      </c>
      <c r="I1904" s="11">
        <v>3</v>
      </c>
      <c r="J1904" s="24">
        <v>0</v>
      </c>
      <c r="K1904" s="12"/>
      <c r="L1904" s="14">
        <v>0</v>
      </c>
      <c r="M1904" s="14"/>
      <c r="N1904" s="21">
        <v>0</v>
      </c>
      <c r="O1904" s="14"/>
      <c r="P1904" s="21">
        <v>0</v>
      </c>
      <c r="Q1904" s="14"/>
      <c r="R1904" s="21">
        <v>0</v>
      </c>
      <c r="S1904" s="14"/>
      <c r="T1904" s="21">
        <v>0</v>
      </c>
      <c r="U1904" s="14"/>
      <c r="V1904" s="22">
        <v>0</v>
      </c>
      <c r="W1904" s="14"/>
      <c r="X1904" s="5" t="str">
        <f t="shared" si="29"/>
        <v>No</v>
      </c>
      <c r="Y1904" s="14"/>
      <c r="Z1904" s="5"/>
      <c r="AA1904" s="14"/>
      <c r="AB1904" s="5"/>
      <c r="AC1904" s="28"/>
      <c r="AD1904" s="5"/>
      <c r="AE1904" s="14"/>
      <c r="AF1904" s="5"/>
      <c r="AG1904" s="7"/>
    </row>
    <row r="1905" spans="1:33" s="54" customFormat="1">
      <c r="A1905" s="8" t="s">
        <v>3840</v>
      </c>
      <c r="B1905" s="8" t="s">
        <v>3841</v>
      </c>
      <c r="C1905" s="9" t="s">
        <v>278</v>
      </c>
      <c r="D1905" s="185" t="s">
        <v>3842</v>
      </c>
      <c r="E1905" s="188" t="s">
        <v>3843</v>
      </c>
      <c r="F1905" s="9" t="s">
        <v>157</v>
      </c>
      <c r="G1905" s="9" t="s">
        <v>147</v>
      </c>
      <c r="H1905" s="10">
        <v>0</v>
      </c>
      <c r="I1905" s="11">
        <v>3</v>
      </c>
      <c r="J1905" s="24">
        <v>0</v>
      </c>
      <c r="K1905" s="12"/>
      <c r="L1905" s="14">
        <v>0</v>
      </c>
      <c r="M1905" s="14"/>
      <c r="N1905" s="21">
        <v>0</v>
      </c>
      <c r="O1905" s="14"/>
      <c r="P1905" s="21">
        <v>0</v>
      </c>
      <c r="Q1905" s="14"/>
      <c r="R1905" s="21">
        <v>0</v>
      </c>
      <c r="S1905" s="14"/>
      <c r="T1905" s="21">
        <v>0</v>
      </c>
      <c r="U1905" s="14"/>
      <c r="V1905" s="22">
        <v>0</v>
      </c>
      <c r="W1905" s="14"/>
      <c r="X1905" s="5" t="str">
        <f t="shared" si="29"/>
        <v>No</v>
      </c>
      <c r="Y1905" s="14"/>
      <c r="Z1905" s="5"/>
      <c r="AA1905" s="14"/>
      <c r="AB1905" s="5"/>
      <c r="AC1905" s="28"/>
      <c r="AD1905" s="5"/>
      <c r="AE1905" s="14"/>
      <c r="AF1905" s="5"/>
      <c r="AG1905" s="7"/>
    </row>
    <row r="1906" spans="1:33" s="54" customFormat="1">
      <c r="A1906" s="8" t="s">
        <v>3413</v>
      </c>
      <c r="B1906" s="8" t="s">
        <v>3414</v>
      </c>
      <c r="C1906" s="9" t="s">
        <v>34</v>
      </c>
      <c r="D1906" s="185" t="s">
        <v>3415</v>
      </c>
      <c r="E1906" s="188" t="s">
        <v>3416</v>
      </c>
      <c r="F1906" s="9" t="s">
        <v>157</v>
      </c>
      <c r="G1906" s="9" t="s">
        <v>147</v>
      </c>
      <c r="H1906" s="10">
        <v>0</v>
      </c>
      <c r="I1906" s="11">
        <v>3</v>
      </c>
      <c r="J1906" s="24">
        <v>0</v>
      </c>
      <c r="K1906" s="12"/>
      <c r="L1906" s="14">
        <v>0</v>
      </c>
      <c r="M1906" s="14"/>
      <c r="N1906" s="21">
        <v>0</v>
      </c>
      <c r="O1906" s="14"/>
      <c r="P1906" s="21">
        <v>0</v>
      </c>
      <c r="Q1906" s="14"/>
      <c r="R1906" s="21">
        <v>0</v>
      </c>
      <c r="S1906" s="14"/>
      <c r="T1906" s="21">
        <v>0</v>
      </c>
      <c r="U1906" s="14"/>
      <c r="V1906" s="22">
        <v>0</v>
      </c>
      <c r="W1906" s="14"/>
      <c r="X1906" s="5" t="str">
        <f t="shared" si="29"/>
        <v>No</v>
      </c>
      <c r="Y1906" s="14"/>
      <c r="Z1906" s="5"/>
      <c r="AA1906" s="14"/>
      <c r="AB1906" s="5"/>
      <c r="AC1906" s="28"/>
      <c r="AD1906" s="5"/>
      <c r="AE1906" s="14"/>
      <c r="AF1906" s="5"/>
      <c r="AG1906" s="7"/>
    </row>
    <row r="1907" spans="1:33" s="54" customFormat="1">
      <c r="A1907" s="8" t="s">
        <v>2385</v>
      </c>
      <c r="B1907" s="8" t="s">
        <v>2386</v>
      </c>
      <c r="C1907" s="9" t="s">
        <v>46</v>
      </c>
      <c r="D1907" s="185" t="s">
        <v>2387</v>
      </c>
      <c r="E1907" s="188" t="s">
        <v>2388</v>
      </c>
      <c r="F1907" s="9" t="s">
        <v>88</v>
      </c>
      <c r="G1907" s="9" t="s">
        <v>147</v>
      </c>
      <c r="H1907" s="10">
        <v>0</v>
      </c>
      <c r="I1907" s="11">
        <v>3</v>
      </c>
      <c r="J1907" s="24">
        <v>0</v>
      </c>
      <c r="K1907" s="12"/>
      <c r="L1907" s="14">
        <v>0</v>
      </c>
      <c r="M1907" s="14"/>
      <c r="N1907" s="21">
        <v>0</v>
      </c>
      <c r="O1907" s="14"/>
      <c r="P1907" s="21">
        <v>14483</v>
      </c>
      <c r="Q1907" s="14"/>
      <c r="R1907" s="21">
        <v>0</v>
      </c>
      <c r="S1907" s="14"/>
      <c r="T1907" s="21">
        <v>57933</v>
      </c>
      <c r="U1907" s="14"/>
      <c r="V1907" s="22">
        <v>72416</v>
      </c>
      <c r="W1907" s="14"/>
      <c r="X1907" s="5" t="str">
        <f t="shared" si="29"/>
        <v>No</v>
      </c>
      <c r="Y1907" s="14"/>
      <c r="Z1907" s="5"/>
      <c r="AA1907" s="14"/>
      <c r="AB1907" s="5"/>
      <c r="AC1907" s="28"/>
      <c r="AD1907" s="5"/>
      <c r="AE1907" s="14"/>
      <c r="AF1907" s="5"/>
      <c r="AG1907" s="7"/>
    </row>
    <row r="1908" spans="1:33" s="54" customFormat="1">
      <c r="A1908" s="8" t="s">
        <v>2197</v>
      </c>
      <c r="B1908" s="8" t="s">
        <v>2198</v>
      </c>
      <c r="C1908" s="9" t="s">
        <v>275</v>
      </c>
      <c r="D1908" s="185" t="s">
        <v>2199</v>
      </c>
      <c r="E1908" s="188" t="s">
        <v>2200</v>
      </c>
      <c r="F1908" s="9" t="s">
        <v>157</v>
      </c>
      <c r="G1908" s="9" t="s">
        <v>147</v>
      </c>
      <c r="H1908" s="10">
        <v>0</v>
      </c>
      <c r="I1908" s="11">
        <v>3</v>
      </c>
      <c r="J1908" s="24">
        <v>0</v>
      </c>
      <c r="K1908" s="12"/>
      <c r="L1908" s="14">
        <v>0</v>
      </c>
      <c r="M1908" s="14"/>
      <c r="N1908" s="21">
        <v>0</v>
      </c>
      <c r="O1908" s="14"/>
      <c r="P1908" s="21">
        <v>0</v>
      </c>
      <c r="Q1908" s="14"/>
      <c r="R1908" s="21">
        <v>0</v>
      </c>
      <c r="S1908" s="14"/>
      <c r="T1908" s="21">
        <v>0</v>
      </c>
      <c r="U1908" s="14"/>
      <c r="V1908" s="22">
        <v>0</v>
      </c>
      <c r="W1908" s="14"/>
      <c r="X1908" s="5" t="str">
        <f t="shared" si="29"/>
        <v>No</v>
      </c>
      <c r="Y1908" s="14"/>
      <c r="Z1908" s="5"/>
      <c r="AA1908" s="14"/>
      <c r="AB1908" s="5"/>
      <c r="AC1908" s="28"/>
      <c r="AD1908" s="5"/>
      <c r="AE1908" s="14"/>
      <c r="AF1908" s="5"/>
      <c r="AG1908" s="7"/>
    </row>
    <row r="1909" spans="1:33" s="54" customFormat="1">
      <c r="A1909" s="8" t="s">
        <v>1815</v>
      </c>
      <c r="B1909" s="8" t="s">
        <v>1816</v>
      </c>
      <c r="C1909" s="9" t="s">
        <v>65</v>
      </c>
      <c r="D1909" s="185" t="s">
        <v>1817</v>
      </c>
      <c r="E1909" s="188">
        <v>30</v>
      </c>
      <c r="F1909" s="9" t="s">
        <v>36</v>
      </c>
      <c r="G1909" s="9" t="s">
        <v>5756</v>
      </c>
      <c r="H1909" s="10">
        <v>0</v>
      </c>
      <c r="I1909" s="11">
        <v>3</v>
      </c>
      <c r="J1909" s="24">
        <v>0</v>
      </c>
      <c r="K1909" s="12"/>
      <c r="L1909" s="14">
        <v>0</v>
      </c>
      <c r="M1909" s="14"/>
      <c r="N1909" s="21">
        <v>0</v>
      </c>
      <c r="O1909" s="14"/>
      <c r="P1909" s="21">
        <v>0</v>
      </c>
      <c r="Q1909" s="14"/>
      <c r="R1909" s="21">
        <v>0</v>
      </c>
      <c r="S1909" s="14"/>
      <c r="T1909" s="21">
        <v>0</v>
      </c>
      <c r="U1909" s="14"/>
      <c r="V1909" s="22">
        <v>0</v>
      </c>
      <c r="W1909" s="14"/>
      <c r="X1909" s="5" t="str">
        <f t="shared" si="29"/>
        <v>No</v>
      </c>
      <c r="Y1909" s="14"/>
      <c r="Z1909" s="5"/>
      <c r="AA1909" s="14"/>
      <c r="AB1909" s="5"/>
      <c r="AC1909" s="28"/>
      <c r="AD1909" s="5"/>
      <c r="AE1909" s="14"/>
      <c r="AF1909" s="5"/>
      <c r="AG1909" s="7"/>
    </row>
    <row r="1910" spans="1:33" s="54" customFormat="1">
      <c r="A1910" s="8" t="s">
        <v>1915</v>
      </c>
      <c r="B1910" s="8" t="s">
        <v>1000</v>
      </c>
      <c r="C1910" s="9" t="s">
        <v>120</v>
      </c>
      <c r="D1910" s="185">
        <v>6133</v>
      </c>
      <c r="E1910" s="188">
        <v>60133</v>
      </c>
      <c r="F1910" s="9" t="s">
        <v>157</v>
      </c>
      <c r="G1910" s="9" t="s">
        <v>84</v>
      </c>
      <c r="H1910" s="10">
        <v>5121892</v>
      </c>
      <c r="I1910" s="11">
        <v>3</v>
      </c>
      <c r="J1910" s="24">
        <v>0</v>
      </c>
      <c r="K1910" s="12"/>
      <c r="L1910" s="14">
        <v>13469</v>
      </c>
      <c r="M1910" s="14"/>
      <c r="N1910" s="21">
        <v>0</v>
      </c>
      <c r="O1910" s="14"/>
      <c r="P1910" s="21">
        <v>144918</v>
      </c>
      <c r="Q1910" s="14"/>
      <c r="R1910" s="21">
        <v>0</v>
      </c>
      <c r="S1910" s="14"/>
      <c r="T1910" s="21">
        <v>0</v>
      </c>
      <c r="U1910" s="14"/>
      <c r="V1910" s="22">
        <v>158387</v>
      </c>
      <c r="W1910" s="14"/>
      <c r="X1910" s="5" t="str">
        <f t="shared" si="29"/>
        <v>No</v>
      </c>
      <c r="Y1910" s="14"/>
      <c r="Z1910" s="5"/>
      <c r="AA1910" s="14"/>
      <c r="AB1910" s="5"/>
      <c r="AC1910" s="28"/>
      <c r="AD1910" s="5"/>
      <c r="AE1910" s="14"/>
      <c r="AF1910" s="5"/>
      <c r="AG1910" s="7"/>
    </row>
    <row r="1911" spans="1:33" s="54" customFormat="1">
      <c r="A1911" s="8" t="s">
        <v>2185</v>
      </c>
      <c r="B1911" s="8" t="s">
        <v>2186</v>
      </c>
      <c r="C1911" s="9" t="s">
        <v>275</v>
      </c>
      <c r="D1911" s="185" t="s">
        <v>2187</v>
      </c>
      <c r="E1911" s="188" t="s">
        <v>2188</v>
      </c>
      <c r="F1911" s="9" t="s">
        <v>157</v>
      </c>
      <c r="G1911" s="9" t="s">
        <v>147</v>
      </c>
      <c r="H1911" s="10">
        <v>0</v>
      </c>
      <c r="I1911" s="11">
        <v>3</v>
      </c>
      <c r="J1911" s="24">
        <v>0</v>
      </c>
      <c r="K1911" s="12"/>
      <c r="L1911" s="14">
        <v>0</v>
      </c>
      <c r="M1911" s="14"/>
      <c r="N1911" s="21">
        <v>0</v>
      </c>
      <c r="O1911" s="14"/>
      <c r="P1911" s="21">
        <v>0</v>
      </c>
      <c r="Q1911" s="14"/>
      <c r="R1911" s="21">
        <v>0</v>
      </c>
      <c r="S1911" s="14"/>
      <c r="T1911" s="21">
        <v>0</v>
      </c>
      <c r="U1911" s="14"/>
      <c r="V1911" s="22">
        <v>0</v>
      </c>
      <c r="W1911" s="14"/>
      <c r="X1911" s="5" t="str">
        <f t="shared" si="29"/>
        <v>No</v>
      </c>
      <c r="Y1911" s="14"/>
      <c r="Z1911" s="5"/>
      <c r="AA1911" s="14"/>
      <c r="AB1911" s="5"/>
      <c r="AC1911" s="28"/>
      <c r="AD1911" s="5"/>
      <c r="AE1911" s="14"/>
      <c r="AF1911" s="5"/>
      <c r="AG1911" s="7"/>
    </row>
    <row r="1912" spans="1:33" s="54" customFormat="1">
      <c r="A1912" s="8" t="s">
        <v>5678</v>
      </c>
      <c r="B1912" s="8" t="s">
        <v>6691</v>
      </c>
      <c r="C1912" s="9" t="s">
        <v>254</v>
      </c>
      <c r="D1912" s="185" t="s">
        <v>5679</v>
      </c>
      <c r="E1912" s="188" t="s">
        <v>5680</v>
      </c>
      <c r="F1912" s="9" t="s">
        <v>83</v>
      </c>
      <c r="G1912" s="9" t="s">
        <v>147</v>
      </c>
      <c r="H1912" s="10">
        <v>0</v>
      </c>
      <c r="I1912" s="11">
        <v>3</v>
      </c>
      <c r="J1912" s="24">
        <v>0</v>
      </c>
      <c r="K1912" s="12"/>
      <c r="L1912" s="14">
        <v>0</v>
      </c>
      <c r="M1912" s="14"/>
      <c r="N1912" s="21">
        <v>0</v>
      </c>
      <c r="O1912" s="14"/>
      <c r="P1912" s="21">
        <v>0</v>
      </c>
      <c r="Q1912" s="14"/>
      <c r="R1912" s="21">
        <v>0</v>
      </c>
      <c r="S1912" s="14"/>
      <c r="T1912" s="21">
        <v>0</v>
      </c>
      <c r="U1912" s="14"/>
      <c r="V1912" s="22">
        <v>0</v>
      </c>
      <c r="W1912" s="14"/>
      <c r="X1912" s="5" t="str">
        <f t="shared" si="29"/>
        <v>No</v>
      </c>
      <c r="Y1912" s="14"/>
      <c r="Z1912" s="5"/>
      <c r="AA1912" s="14"/>
      <c r="AB1912" s="5"/>
      <c r="AC1912" s="28"/>
      <c r="AD1912" s="5"/>
      <c r="AE1912" s="14"/>
      <c r="AF1912" s="5"/>
      <c r="AG1912" s="7"/>
    </row>
    <row r="1913" spans="1:33" s="54" customFormat="1">
      <c r="A1913" s="8" t="s">
        <v>6004</v>
      </c>
      <c r="B1913" s="8" t="s">
        <v>384</v>
      </c>
      <c r="C1913" s="9" t="s">
        <v>73</v>
      </c>
      <c r="D1913" s="185" t="s">
        <v>385</v>
      </c>
      <c r="E1913" s="188" t="s">
        <v>386</v>
      </c>
      <c r="F1913" s="9" t="s">
        <v>83</v>
      </c>
      <c r="G1913" s="9" t="s">
        <v>147</v>
      </c>
      <c r="H1913" s="10">
        <v>0</v>
      </c>
      <c r="I1913" s="11">
        <v>3</v>
      </c>
      <c r="J1913" s="24">
        <v>0</v>
      </c>
      <c r="K1913" s="12"/>
      <c r="L1913" s="14">
        <v>0</v>
      </c>
      <c r="M1913" s="14"/>
      <c r="N1913" s="21">
        <v>0</v>
      </c>
      <c r="O1913" s="14"/>
      <c r="P1913" s="21">
        <v>0</v>
      </c>
      <c r="Q1913" s="14"/>
      <c r="R1913" s="21">
        <v>0</v>
      </c>
      <c r="S1913" s="14"/>
      <c r="T1913" s="21">
        <v>0</v>
      </c>
      <c r="U1913" s="14"/>
      <c r="V1913" s="22">
        <v>0</v>
      </c>
      <c r="W1913" s="14"/>
      <c r="X1913" s="5" t="str">
        <f t="shared" si="29"/>
        <v>No</v>
      </c>
      <c r="Y1913" s="14"/>
      <c r="Z1913" s="5"/>
      <c r="AA1913" s="14"/>
      <c r="AB1913" s="5"/>
      <c r="AC1913" s="28"/>
      <c r="AD1913" s="5"/>
      <c r="AE1913" s="14"/>
      <c r="AF1913" s="5"/>
      <c r="AG1913" s="7"/>
    </row>
    <row r="1914" spans="1:33" s="54" customFormat="1">
      <c r="A1914" s="8" t="s">
        <v>6683</v>
      </c>
      <c r="B1914" s="8" t="s">
        <v>2474</v>
      </c>
      <c r="C1914" s="9" t="s">
        <v>46</v>
      </c>
      <c r="D1914" s="185" t="s">
        <v>2475</v>
      </c>
      <c r="E1914" s="188" t="s">
        <v>2476</v>
      </c>
      <c r="F1914" s="9" t="s">
        <v>88</v>
      </c>
      <c r="G1914" s="9" t="s">
        <v>147</v>
      </c>
      <c r="H1914" s="10">
        <v>0</v>
      </c>
      <c r="I1914" s="11">
        <v>3</v>
      </c>
      <c r="J1914" s="24">
        <v>0</v>
      </c>
      <c r="K1914" s="12"/>
      <c r="L1914" s="14">
        <v>0</v>
      </c>
      <c r="M1914" s="14"/>
      <c r="N1914" s="21">
        <v>0</v>
      </c>
      <c r="O1914" s="14"/>
      <c r="P1914" s="21">
        <v>14792</v>
      </c>
      <c r="Q1914" s="14"/>
      <c r="R1914" s="21">
        <v>0</v>
      </c>
      <c r="S1914" s="14"/>
      <c r="T1914" s="21">
        <v>59167</v>
      </c>
      <c r="U1914" s="14"/>
      <c r="V1914" s="22">
        <v>73959</v>
      </c>
      <c r="W1914" s="14"/>
      <c r="X1914" s="5" t="str">
        <f t="shared" si="29"/>
        <v>No</v>
      </c>
      <c r="Y1914" s="14"/>
      <c r="Z1914" s="5"/>
      <c r="AA1914" s="14"/>
      <c r="AB1914" s="5"/>
      <c r="AC1914" s="28"/>
      <c r="AD1914" s="5"/>
      <c r="AE1914" s="14"/>
      <c r="AF1914" s="5"/>
      <c r="AG1914" s="7"/>
    </row>
    <row r="1915" spans="1:33" s="54" customFormat="1">
      <c r="A1915" s="8" t="s">
        <v>2170</v>
      </c>
      <c r="B1915" s="8" t="s">
        <v>418</v>
      </c>
      <c r="C1915" s="9" t="s">
        <v>275</v>
      </c>
      <c r="D1915" s="185" t="s">
        <v>2171</v>
      </c>
      <c r="E1915" s="188" t="s">
        <v>2172</v>
      </c>
      <c r="F1915" s="9" t="s">
        <v>157</v>
      </c>
      <c r="G1915" s="9" t="s">
        <v>147</v>
      </c>
      <c r="H1915" s="10">
        <v>0</v>
      </c>
      <c r="I1915" s="11">
        <v>3</v>
      </c>
      <c r="J1915" s="24">
        <v>0</v>
      </c>
      <c r="K1915" s="12"/>
      <c r="L1915" s="14">
        <v>0</v>
      </c>
      <c r="M1915" s="14"/>
      <c r="N1915" s="21">
        <v>0</v>
      </c>
      <c r="O1915" s="14"/>
      <c r="P1915" s="21">
        <v>3624</v>
      </c>
      <c r="Q1915" s="14"/>
      <c r="R1915" s="21">
        <v>3624</v>
      </c>
      <c r="S1915" s="14"/>
      <c r="T1915" s="21">
        <v>28984</v>
      </c>
      <c r="U1915" s="14"/>
      <c r="V1915" s="22">
        <v>36232</v>
      </c>
      <c r="W1915" s="14"/>
      <c r="X1915" s="5" t="str">
        <f t="shared" si="29"/>
        <v>No</v>
      </c>
      <c r="Y1915" s="14"/>
      <c r="Z1915" s="5"/>
      <c r="AA1915" s="14"/>
      <c r="AB1915" s="5"/>
      <c r="AC1915" s="28"/>
      <c r="AD1915" s="5"/>
      <c r="AE1915" s="14"/>
      <c r="AF1915" s="5"/>
      <c r="AG1915" s="7"/>
    </row>
    <row r="1916" spans="1:33" s="54" customFormat="1">
      <c r="A1916" s="8" t="s">
        <v>6684</v>
      </c>
      <c r="B1916" s="8" t="s">
        <v>6685</v>
      </c>
      <c r="C1916" s="9" t="s">
        <v>39</v>
      </c>
      <c r="D1916" s="185"/>
      <c r="E1916" s="188" t="s">
        <v>6686</v>
      </c>
      <c r="F1916" s="9" t="s">
        <v>83</v>
      </c>
      <c r="G1916" s="9" t="s">
        <v>147</v>
      </c>
      <c r="H1916" s="10">
        <v>0</v>
      </c>
      <c r="I1916" s="11">
        <v>3</v>
      </c>
      <c r="J1916" s="24">
        <v>0</v>
      </c>
      <c r="K1916" s="12"/>
      <c r="L1916" s="14">
        <v>0</v>
      </c>
      <c r="M1916" s="14"/>
      <c r="N1916" s="21">
        <v>0</v>
      </c>
      <c r="O1916" s="14"/>
      <c r="P1916" s="21">
        <v>7969</v>
      </c>
      <c r="Q1916" s="14"/>
      <c r="R1916" s="21">
        <v>0</v>
      </c>
      <c r="S1916" s="14"/>
      <c r="T1916" s="21">
        <v>71721</v>
      </c>
      <c r="U1916" s="14"/>
      <c r="V1916" s="22">
        <v>79690</v>
      </c>
      <c r="W1916" s="14"/>
      <c r="X1916" s="5" t="str">
        <f t="shared" si="29"/>
        <v>No</v>
      </c>
      <c r="Y1916" s="14"/>
      <c r="Z1916" s="5"/>
      <c r="AA1916" s="14"/>
      <c r="AB1916" s="5"/>
      <c r="AC1916" s="28"/>
      <c r="AD1916" s="5"/>
      <c r="AE1916" s="14"/>
      <c r="AF1916" s="5"/>
      <c r="AG1916" s="7"/>
    </row>
    <row r="1917" spans="1:33" s="54" customFormat="1">
      <c r="A1917" s="8" t="s">
        <v>6677</v>
      </c>
      <c r="B1917" s="8" t="s">
        <v>2065</v>
      </c>
      <c r="C1917" s="9" t="s">
        <v>69</v>
      </c>
      <c r="D1917" s="185" t="s">
        <v>2066</v>
      </c>
      <c r="E1917" s="188" t="s">
        <v>2067</v>
      </c>
      <c r="F1917" s="9" t="s">
        <v>157</v>
      </c>
      <c r="G1917" s="9" t="s">
        <v>147</v>
      </c>
      <c r="H1917" s="10">
        <v>0</v>
      </c>
      <c r="I1917" s="11">
        <v>3</v>
      </c>
      <c r="J1917" s="24">
        <v>0</v>
      </c>
      <c r="K1917" s="12"/>
      <c r="L1917" s="14">
        <v>0</v>
      </c>
      <c r="M1917" s="14"/>
      <c r="N1917" s="21">
        <v>0</v>
      </c>
      <c r="O1917" s="14"/>
      <c r="P1917" s="21">
        <v>0</v>
      </c>
      <c r="Q1917" s="14"/>
      <c r="R1917" s="21">
        <v>0</v>
      </c>
      <c r="S1917" s="14"/>
      <c r="T1917" s="21">
        <v>0</v>
      </c>
      <c r="U1917" s="14"/>
      <c r="V1917" s="22">
        <v>0</v>
      </c>
      <c r="W1917" s="14"/>
      <c r="X1917" s="5" t="str">
        <f t="shared" si="29"/>
        <v>No</v>
      </c>
      <c r="Y1917" s="14"/>
      <c r="Z1917" s="5"/>
      <c r="AA1917" s="14"/>
      <c r="AB1917" s="5"/>
      <c r="AC1917" s="28"/>
      <c r="AD1917" s="5"/>
      <c r="AE1917" s="14"/>
      <c r="AF1917" s="5"/>
      <c r="AG1917" s="7"/>
    </row>
    <row r="1918" spans="1:33" s="54" customFormat="1">
      <c r="A1918" s="8" t="s">
        <v>5962</v>
      </c>
      <c r="B1918" s="8" t="s">
        <v>292</v>
      </c>
      <c r="C1918" s="9" t="s">
        <v>288</v>
      </c>
      <c r="D1918" s="185"/>
      <c r="E1918" s="188">
        <v>30990</v>
      </c>
      <c r="F1918" s="9" t="s">
        <v>157</v>
      </c>
      <c r="G1918" s="9" t="s">
        <v>5756</v>
      </c>
      <c r="H1918" s="10">
        <v>1733853</v>
      </c>
      <c r="I1918" s="11">
        <v>3</v>
      </c>
      <c r="J1918" s="24">
        <v>0</v>
      </c>
      <c r="K1918" s="12"/>
      <c r="L1918" s="14">
        <v>0</v>
      </c>
      <c r="M1918" s="14"/>
      <c r="N1918" s="21">
        <v>0</v>
      </c>
      <c r="O1918" s="14"/>
      <c r="P1918" s="21">
        <v>0</v>
      </c>
      <c r="Q1918" s="14"/>
      <c r="R1918" s="21">
        <v>0</v>
      </c>
      <c r="S1918" s="14"/>
      <c r="T1918" s="21">
        <v>0</v>
      </c>
      <c r="U1918" s="14"/>
      <c r="V1918" s="22">
        <v>0</v>
      </c>
      <c r="W1918" s="14"/>
      <c r="X1918" s="5" t="str">
        <f t="shared" si="29"/>
        <v>No</v>
      </c>
      <c r="Y1918" s="14"/>
      <c r="Z1918" s="5"/>
      <c r="AA1918" s="14"/>
      <c r="AB1918" s="5"/>
      <c r="AC1918" s="28"/>
      <c r="AD1918" s="5"/>
      <c r="AE1918" s="14"/>
      <c r="AF1918" s="5"/>
      <c r="AG1918" s="7"/>
    </row>
    <row r="1919" spans="1:33" s="54" customFormat="1">
      <c r="A1919" s="8" t="s">
        <v>4919</v>
      </c>
      <c r="B1919" s="8" t="s">
        <v>4920</v>
      </c>
      <c r="C1919" s="9" t="s">
        <v>91</v>
      </c>
      <c r="D1919" s="185" t="s">
        <v>4921</v>
      </c>
      <c r="E1919" s="188" t="s">
        <v>4922</v>
      </c>
      <c r="F1919" s="9" t="s">
        <v>83</v>
      </c>
      <c r="G1919" s="9" t="s">
        <v>147</v>
      </c>
      <c r="H1919" s="10">
        <v>0</v>
      </c>
      <c r="I1919" s="11">
        <v>3</v>
      </c>
      <c r="J1919" s="24">
        <v>0</v>
      </c>
      <c r="K1919" s="12"/>
      <c r="L1919" s="14">
        <v>0</v>
      </c>
      <c r="M1919" s="14"/>
      <c r="N1919" s="21">
        <v>0</v>
      </c>
      <c r="O1919" s="14"/>
      <c r="P1919" s="21">
        <v>0</v>
      </c>
      <c r="Q1919" s="14"/>
      <c r="R1919" s="21">
        <v>0</v>
      </c>
      <c r="S1919" s="14"/>
      <c r="T1919" s="21">
        <v>0</v>
      </c>
      <c r="U1919" s="14"/>
      <c r="V1919" s="22">
        <v>0</v>
      </c>
      <c r="W1919" s="14"/>
      <c r="X1919" s="5" t="str">
        <f t="shared" si="29"/>
        <v>No</v>
      </c>
      <c r="Y1919" s="14"/>
      <c r="Z1919" s="5"/>
      <c r="AA1919" s="14"/>
      <c r="AB1919" s="5"/>
      <c r="AC1919" s="28"/>
      <c r="AD1919" s="5"/>
      <c r="AE1919" s="14"/>
      <c r="AF1919" s="5"/>
      <c r="AG1919" s="7"/>
    </row>
    <row r="1920" spans="1:33" s="54" customFormat="1">
      <c r="A1920" s="8" t="s">
        <v>3795</v>
      </c>
      <c r="B1920" s="8" t="s">
        <v>3796</v>
      </c>
      <c r="C1920" s="9" t="s">
        <v>278</v>
      </c>
      <c r="D1920" s="185" t="s">
        <v>3797</v>
      </c>
      <c r="E1920" s="188" t="s">
        <v>3798</v>
      </c>
      <c r="F1920" s="9" t="s">
        <v>83</v>
      </c>
      <c r="G1920" s="9" t="s">
        <v>147</v>
      </c>
      <c r="H1920" s="10">
        <v>0</v>
      </c>
      <c r="I1920" s="11">
        <v>3</v>
      </c>
      <c r="J1920" s="24">
        <v>0</v>
      </c>
      <c r="K1920" s="12"/>
      <c r="L1920" s="14">
        <v>0</v>
      </c>
      <c r="M1920" s="14"/>
      <c r="N1920" s="21">
        <v>0</v>
      </c>
      <c r="O1920" s="14"/>
      <c r="P1920" s="21">
        <v>0</v>
      </c>
      <c r="Q1920" s="14"/>
      <c r="R1920" s="21">
        <v>0</v>
      </c>
      <c r="S1920" s="14"/>
      <c r="T1920" s="21">
        <v>0</v>
      </c>
      <c r="U1920" s="14"/>
      <c r="V1920" s="22">
        <v>0</v>
      </c>
      <c r="W1920" s="14"/>
      <c r="X1920" s="5" t="str">
        <f t="shared" si="29"/>
        <v>No</v>
      </c>
      <c r="Y1920" s="14"/>
      <c r="Z1920" s="5"/>
      <c r="AA1920" s="14"/>
      <c r="AB1920" s="5"/>
      <c r="AC1920" s="28"/>
      <c r="AD1920" s="5"/>
      <c r="AE1920" s="14"/>
      <c r="AF1920" s="5"/>
      <c r="AG1920" s="7"/>
    </row>
    <row r="1921" spans="1:33" s="54" customFormat="1">
      <c r="A1921" s="8" t="s">
        <v>877</v>
      </c>
      <c r="B1921" s="8" t="s">
        <v>878</v>
      </c>
      <c r="C1921" s="9" t="s">
        <v>129</v>
      </c>
      <c r="D1921" s="185" t="s">
        <v>879</v>
      </c>
      <c r="E1921" s="188" t="s">
        <v>880</v>
      </c>
      <c r="F1921" s="9" t="s">
        <v>83</v>
      </c>
      <c r="G1921" s="9" t="s">
        <v>147</v>
      </c>
      <c r="H1921" s="10">
        <v>0</v>
      </c>
      <c r="I1921" s="11">
        <v>3</v>
      </c>
      <c r="J1921" s="24">
        <v>0</v>
      </c>
      <c r="K1921" s="12"/>
      <c r="L1921" s="14">
        <v>0</v>
      </c>
      <c r="M1921" s="14"/>
      <c r="N1921" s="21">
        <v>0</v>
      </c>
      <c r="O1921" s="14"/>
      <c r="P1921" s="21">
        <v>4136</v>
      </c>
      <c r="Q1921" s="14"/>
      <c r="R1921" s="21">
        <v>4136</v>
      </c>
      <c r="S1921" s="14"/>
      <c r="T1921" s="21">
        <v>33085</v>
      </c>
      <c r="U1921" s="14"/>
      <c r="V1921" s="22">
        <v>41357</v>
      </c>
      <c r="W1921" s="14"/>
      <c r="X1921" s="5" t="str">
        <f t="shared" si="29"/>
        <v>No</v>
      </c>
      <c r="Y1921" s="14"/>
      <c r="Z1921" s="5"/>
      <c r="AA1921" s="14"/>
      <c r="AB1921" s="5"/>
      <c r="AC1921" s="28"/>
      <c r="AD1921" s="5"/>
      <c r="AE1921" s="14"/>
      <c r="AF1921" s="5"/>
      <c r="AG1921" s="7"/>
    </row>
    <row r="1922" spans="1:33" s="54" customFormat="1">
      <c r="A1922" s="8" t="s">
        <v>2147</v>
      </c>
      <c r="B1922" s="8" t="s">
        <v>2148</v>
      </c>
      <c r="C1922" s="9" t="s">
        <v>275</v>
      </c>
      <c r="D1922" s="185" t="s">
        <v>2149</v>
      </c>
      <c r="E1922" s="188" t="s">
        <v>2150</v>
      </c>
      <c r="F1922" s="9" t="s">
        <v>83</v>
      </c>
      <c r="G1922" s="9" t="s">
        <v>147</v>
      </c>
      <c r="H1922" s="10">
        <v>0</v>
      </c>
      <c r="I1922" s="11">
        <v>3</v>
      </c>
      <c r="J1922" s="24">
        <v>0</v>
      </c>
      <c r="K1922" s="12"/>
      <c r="L1922" s="14">
        <v>0</v>
      </c>
      <c r="M1922" s="14"/>
      <c r="N1922" s="21">
        <v>0</v>
      </c>
      <c r="O1922" s="14"/>
      <c r="P1922" s="21">
        <v>2814</v>
      </c>
      <c r="Q1922" s="14"/>
      <c r="R1922" s="21">
        <v>2814</v>
      </c>
      <c r="S1922" s="14"/>
      <c r="T1922" s="21">
        <v>22510</v>
      </c>
      <c r="U1922" s="14"/>
      <c r="V1922" s="22">
        <v>28138</v>
      </c>
      <c r="W1922" s="14"/>
      <c r="X1922" s="5" t="str">
        <f t="shared" si="29"/>
        <v>No</v>
      </c>
      <c r="Y1922" s="14"/>
      <c r="Z1922" s="5"/>
      <c r="AA1922" s="14"/>
      <c r="AB1922" s="5"/>
      <c r="AC1922" s="28"/>
      <c r="AD1922" s="5"/>
      <c r="AE1922" s="14"/>
      <c r="AF1922" s="5"/>
      <c r="AG1922" s="7"/>
    </row>
    <row r="1923" spans="1:33" s="54" customFormat="1">
      <c r="A1923" s="8" t="s">
        <v>1055</v>
      </c>
      <c r="B1923" s="8" t="s">
        <v>128</v>
      </c>
      <c r="C1923" s="9" t="s">
        <v>129</v>
      </c>
      <c r="D1923" s="185">
        <v>4230</v>
      </c>
      <c r="E1923" s="188">
        <v>40230</v>
      </c>
      <c r="F1923" s="9" t="s">
        <v>83</v>
      </c>
      <c r="G1923" s="9" t="s">
        <v>84</v>
      </c>
      <c r="H1923" s="10">
        <v>4515419</v>
      </c>
      <c r="I1923" s="11">
        <v>3</v>
      </c>
      <c r="J1923" s="24">
        <v>0</v>
      </c>
      <c r="K1923" s="12"/>
      <c r="L1923" s="14">
        <v>0</v>
      </c>
      <c r="M1923" s="14"/>
      <c r="N1923" s="21">
        <v>0</v>
      </c>
      <c r="O1923" s="14"/>
      <c r="P1923" s="21">
        <v>149351</v>
      </c>
      <c r="Q1923" s="14"/>
      <c r="R1923" s="21">
        <v>0</v>
      </c>
      <c r="S1923" s="14"/>
      <c r="T1923" s="21">
        <v>0</v>
      </c>
      <c r="U1923" s="14"/>
      <c r="V1923" s="22">
        <v>149351</v>
      </c>
      <c r="W1923" s="14"/>
      <c r="X1923" s="5" t="str">
        <f t="shared" ref="X1923:X1986" si="30">IF(W1923&amp;U1923&amp;S1923&amp;Q1923&amp;O1923&amp;M1923&amp;K1923&lt;&gt;"","Yes","No")</f>
        <v>No</v>
      </c>
      <c r="Y1923" s="14"/>
      <c r="Z1923" s="5"/>
      <c r="AA1923" s="14"/>
      <c r="AB1923" s="5"/>
      <c r="AC1923" s="28"/>
      <c r="AD1923" s="5"/>
      <c r="AE1923" s="14"/>
      <c r="AF1923" s="5"/>
      <c r="AG1923" s="7"/>
    </row>
    <row r="1924" spans="1:33" s="54" customFormat="1">
      <c r="A1924" s="8" t="s">
        <v>949</v>
      </c>
      <c r="B1924" s="8" t="s">
        <v>950</v>
      </c>
      <c r="C1924" s="9" t="s">
        <v>129</v>
      </c>
      <c r="D1924" s="185" t="s">
        <v>951</v>
      </c>
      <c r="E1924" s="188" t="s">
        <v>952</v>
      </c>
      <c r="F1924" s="9" t="s">
        <v>83</v>
      </c>
      <c r="G1924" s="9" t="s">
        <v>147</v>
      </c>
      <c r="H1924" s="10">
        <v>0</v>
      </c>
      <c r="I1924" s="11">
        <v>3</v>
      </c>
      <c r="J1924" s="24">
        <v>0</v>
      </c>
      <c r="K1924" s="12"/>
      <c r="L1924" s="14">
        <v>0</v>
      </c>
      <c r="M1924" s="14"/>
      <c r="N1924" s="21">
        <v>0</v>
      </c>
      <c r="O1924" s="14"/>
      <c r="P1924" s="21">
        <v>4500</v>
      </c>
      <c r="Q1924" s="14"/>
      <c r="R1924" s="21">
        <v>4602</v>
      </c>
      <c r="S1924" s="14"/>
      <c r="T1924" s="21">
        <v>36816</v>
      </c>
      <c r="U1924" s="14"/>
      <c r="V1924" s="22">
        <v>45918</v>
      </c>
      <c r="W1924" s="14"/>
      <c r="X1924" s="5" t="str">
        <f t="shared" si="30"/>
        <v>No</v>
      </c>
      <c r="Y1924" s="14"/>
      <c r="Z1924" s="5"/>
      <c r="AA1924" s="14"/>
      <c r="AB1924" s="5"/>
      <c r="AC1924" s="28"/>
      <c r="AD1924" s="5"/>
      <c r="AE1924" s="14"/>
      <c r="AF1924" s="5"/>
      <c r="AG1924" s="7"/>
    </row>
    <row r="1925" spans="1:33" s="54" customFormat="1">
      <c r="A1925" s="8" t="s">
        <v>4696</v>
      </c>
      <c r="B1925" s="8" t="s">
        <v>570</v>
      </c>
      <c r="C1925" s="9" t="s">
        <v>42</v>
      </c>
      <c r="D1925" s="185" t="s">
        <v>4697</v>
      </c>
      <c r="E1925" s="188" t="s">
        <v>4698</v>
      </c>
      <c r="F1925" s="9" t="s">
        <v>83</v>
      </c>
      <c r="G1925" s="9" t="s">
        <v>147</v>
      </c>
      <c r="H1925" s="10">
        <v>0</v>
      </c>
      <c r="I1925" s="11">
        <v>3</v>
      </c>
      <c r="J1925" s="24">
        <v>0</v>
      </c>
      <c r="K1925" s="12"/>
      <c r="L1925" s="14">
        <v>0</v>
      </c>
      <c r="M1925" s="14"/>
      <c r="N1925" s="21">
        <v>0</v>
      </c>
      <c r="O1925" s="14"/>
      <c r="P1925" s="21">
        <v>0</v>
      </c>
      <c r="Q1925" s="14"/>
      <c r="R1925" s="21">
        <v>0</v>
      </c>
      <c r="S1925" s="14"/>
      <c r="T1925" s="21">
        <v>0</v>
      </c>
      <c r="U1925" s="14"/>
      <c r="V1925" s="22">
        <v>0</v>
      </c>
      <c r="W1925" s="14"/>
      <c r="X1925" s="5" t="str">
        <f t="shared" si="30"/>
        <v>No</v>
      </c>
      <c r="Y1925" s="14"/>
      <c r="Z1925" s="5"/>
      <c r="AA1925" s="14"/>
      <c r="AB1925" s="5"/>
      <c r="AC1925" s="28"/>
      <c r="AD1925" s="5"/>
      <c r="AE1925" s="14"/>
      <c r="AF1925" s="5"/>
      <c r="AG1925" s="7"/>
    </row>
    <row r="1926" spans="1:33" s="54" customFormat="1">
      <c r="A1926" s="8" t="s">
        <v>758</v>
      </c>
      <c r="B1926" s="8" t="s">
        <v>6090</v>
      </c>
      <c r="C1926" s="9" t="s">
        <v>129</v>
      </c>
      <c r="D1926" s="185" t="s">
        <v>760</v>
      </c>
      <c r="E1926" s="188" t="s">
        <v>761</v>
      </c>
      <c r="F1926" s="9" t="s">
        <v>83</v>
      </c>
      <c r="G1926" s="9" t="s">
        <v>147</v>
      </c>
      <c r="H1926" s="10">
        <v>0</v>
      </c>
      <c r="I1926" s="11">
        <v>3</v>
      </c>
      <c r="J1926" s="24">
        <v>0</v>
      </c>
      <c r="K1926" s="12"/>
      <c r="L1926" s="14">
        <v>0</v>
      </c>
      <c r="M1926" s="14"/>
      <c r="N1926" s="21">
        <v>0</v>
      </c>
      <c r="O1926" s="14"/>
      <c r="P1926" s="21">
        <v>0</v>
      </c>
      <c r="Q1926" s="14"/>
      <c r="R1926" s="21">
        <v>0</v>
      </c>
      <c r="S1926" s="14"/>
      <c r="T1926" s="21">
        <v>0</v>
      </c>
      <c r="U1926" s="14"/>
      <c r="V1926" s="22">
        <v>0</v>
      </c>
      <c r="W1926" s="14"/>
      <c r="X1926" s="5" t="str">
        <f t="shared" si="30"/>
        <v>No</v>
      </c>
      <c r="Y1926" s="14"/>
      <c r="Z1926" s="5"/>
      <c r="AA1926" s="14"/>
      <c r="AB1926" s="5"/>
      <c r="AC1926" s="28"/>
      <c r="AD1926" s="5"/>
      <c r="AE1926" s="14"/>
      <c r="AF1926" s="5"/>
      <c r="AG1926" s="7"/>
    </row>
    <row r="1927" spans="1:33" s="54" customFormat="1">
      <c r="A1927" s="8" t="s">
        <v>4078</v>
      </c>
      <c r="B1927" s="8" t="s">
        <v>2689</v>
      </c>
      <c r="C1927" s="9" t="s">
        <v>235</v>
      </c>
      <c r="D1927" s="185">
        <v>4233</v>
      </c>
      <c r="E1927" s="188">
        <v>40233</v>
      </c>
      <c r="F1927" s="9" t="s">
        <v>83</v>
      </c>
      <c r="G1927" s="9" t="s">
        <v>5756</v>
      </c>
      <c r="H1927" s="10">
        <v>214881</v>
      </c>
      <c r="I1927" s="11">
        <v>3</v>
      </c>
      <c r="J1927" s="24">
        <v>0</v>
      </c>
      <c r="K1927" s="12"/>
      <c r="L1927" s="14">
        <v>0</v>
      </c>
      <c r="M1927" s="14"/>
      <c r="N1927" s="21">
        <v>0</v>
      </c>
      <c r="O1927" s="14"/>
      <c r="P1927" s="21">
        <v>10401</v>
      </c>
      <c r="Q1927" s="14"/>
      <c r="R1927" s="21">
        <v>93609</v>
      </c>
      <c r="S1927" s="14"/>
      <c r="T1927" s="21">
        <v>0</v>
      </c>
      <c r="U1927" s="14"/>
      <c r="V1927" s="22">
        <v>104010</v>
      </c>
      <c r="W1927" s="14"/>
      <c r="X1927" s="5" t="str">
        <f t="shared" si="30"/>
        <v>No</v>
      </c>
      <c r="Y1927" s="14"/>
      <c r="Z1927" s="5"/>
      <c r="AA1927" s="14"/>
      <c r="AB1927" s="5"/>
      <c r="AC1927" s="28"/>
      <c r="AD1927" s="5"/>
      <c r="AE1927" s="14"/>
      <c r="AF1927" s="5"/>
      <c r="AG1927" s="7"/>
    </row>
    <row r="1928" spans="1:33" s="54" customFormat="1">
      <c r="A1928" s="8" t="s">
        <v>2127</v>
      </c>
      <c r="B1928" s="8" t="s">
        <v>191</v>
      </c>
      <c r="C1928" s="9" t="s">
        <v>275</v>
      </c>
      <c r="D1928" s="185" t="s">
        <v>2128</v>
      </c>
      <c r="E1928" s="188" t="s">
        <v>2129</v>
      </c>
      <c r="F1928" s="9" t="s">
        <v>83</v>
      </c>
      <c r="G1928" s="9" t="s">
        <v>147</v>
      </c>
      <c r="H1928" s="10">
        <v>0</v>
      </c>
      <c r="I1928" s="11">
        <v>3</v>
      </c>
      <c r="J1928" s="24">
        <v>0</v>
      </c>
      <c r="K1928" s="12"/>
      <c r="L1928" s="14">
        <v>0</v>
      </c>
      <c r="M1928" s="14"/>
      <c r="N1928" s="21">
        <v>0</v>
      </c>
      <c r="O1928" s="14"/>
      <c r="P1928" s="21">
        <v>0</v>
      </c>
      <c r="Q1928" s="14"/>
      <c r="R1928" s="21">
        <v>0</v>
      </c>
      <c r="S1928" s="14"/>
      <c r="T1928" s="21">
        <v>0</v>
      </c>
      <c r="U1928" s="14"/>
      <c r="V1928" s="22">
        <v>0</v>
      </c>
      <c r="W1928" s="14"/>
      <c r="X1928" s="5" t="str">
        <f t="shared" si="30"/>
        <v>No</v>
      </c>
      <c r="Y1928" s="14"/>
      <c r="Z1928" s="5"/>
      <c r="AA1928" s="14"/>
      <c r="AB1928" s="5"/>
      <c r="AC1928" s="28"/>
      <c r="AD1928" s="5"/>
      <c r="AE1928" s="14"/>
      <c r="AF1928" s="5"/>
      <c r="AG1928" s="7"/>
    </row>
    <row r="1929" spans="1:33" s="54" customFormat="1">
      <c r="A1929" s="8" t="s">
        <v>960</v>
      </c>
      <c r="B1929" s="8" t="s">
        <v>961</v>
      </c>
      <c r="C1929" s="9" t="s">
        <v>129</v>
      </c>
      <c r="D1929" s="185" t="s">
        <v>962</v>
      </c>
      <c r="E1929" s="188" t="s">
        <v>963</v>
      </c>
      <c r="F1929" s="9" t="s">
        <v>83</v>
      </c>
      <c r="G1929" s="9" t="s">
        <v>147</v>
      </c>
      <c r="H1929" s="10">
        <v>0</v>
      </c>
      <c r="I1929" s="11">
        <v>3</v>
      </c>
      <c r="J1929" s="24">
        <v>0</v>
      </c>
      <c r="K1929" s="12"/>
      <c r="L1929" s="14">
        <v>0</v>
      </c>
      <c r="M1929" s="14"/>
      <c r="N1929" s="21">
        <v>0</v>
      </c>
      <c r="O1929" s="14"/>
      <c r="P1929" s="21">
        <v>0</v>
      </c>
      <c r="Q1929" s="14"/>
      <c r="R1929" s="21">
        <v>0</v>
      </c>
      <c r="S1929" s="14"/>
      <c r="T1929" s="21">
        <v>0</v>
      </c>
      <c r="U1929" s="14"/>
      <c r="V1929" s="22">
        <v>0</v>
      </c>
      <c r="W1929" s="14"/>
      <c r="X1929" s="5" t="str">
        <f t="shared" si="30"/>
        <v>No</v>
      </c>
      <c r="Y1929" s="14"/>
      <c r="Z1929" s="5"/>
      <c r="AA1929" s="14"/>
      <c r="AB1929" s="5"/>
      <c r="AC1929" s="28"/>
      <c r="AD1929" s="5"/>
      <c r="AE1929" s="14"/>
      <c r="AF1929" s="5"/>
      <c r="AG1929" s="7"/>
    </row>
    <row r="1930" spans="1:33" s="54" customFormat="1">
      <c r="A1930" s="8" t="s">
        <v>1942</v>
      </c>
      <c r="B1930" s="8" t="s">
        <v>1943</v>
      </c>
      <c r="C1930" s="9" t="s">
        <v>124</v>
      </c>
      <c r="D1930" s="185">
        <v>6112</v>
      </c>
      <c r="E1930" s="188">
        <v>60112</v>
      </c>
      <c r="F1930" s="9" t="s">
        <v>88</v>
      </c>
      <c r="G1930" s="9" t="s">
        <v>5756</v>
      </c>
      <c r="H1930" s="10">
        <v>899703</v>
      </c>
      <c r="I1930" s="11">
        <v>3</v>
      </c>
      <c r="J1930" s="24">
        <v>0</v>
      </c>
      <c r="K1930" s="12"/>
      <c r="L1930" s="14">
        <v>0</v>
      </c>
      <c r="M1930" s="14"/>
      <c r="N1930" s="21">
        <v>0</v>
      </c>
      <c r="O1930" s="14"/>
      <c r="P1930" s="21">
        <v>0</v>
      </c>
      <c r="Q1930" s="14"/>
      <c r="R1930" s="21">
        <v>0</v>
      </c>
      <c r="S1930" s="14"/>
      <c r="T1930" s="21">
        <v>265795</v>
      </c>
      <c r="U1930" s="14"/>
      <c r="V1930" s="22">
        <v>265795</v>
      </c>
      <c r="W1930" s="14"/>
      <c r="X1930" s="5" t="str">
        <f t="shared" si="30"/>
        <v>No</v>
      </c>
      <c r="Y1930" s="14"/>
      <c r="Z1930" s="5"/>
      <c r="AA1930" s="14"/>
      <c r="AB1930" s="5"/>
      <c r="AC1930" s="28"/>
      <c r="AD1930" s="5"/>
      <c r="AE1930" s="14"/>
      <c r="AF1930" s="5"/>
      <c r="AG1930" s="7"/>
    </row>
    <row r="1931" spans="1:33" s="54" customFormat="1">
      <c r="A1931" s="8" t="s">
        <v>3782</v>
      </c>
      <c r="B1931" s="8" t="s">
        <v>3783</v>
      </c>
      <c r="C1931" s="9" t="s">
        <v>278</v>
      </c>
      <c r="D1931" s="185" t="s">
        <v>3784</v>
      </c>
      <c r="E1931" s="188" t="s">
        <v>3785</v>
      </c>
      <c r="F1931" s="9" t="s">
        <v>157</v>
      </c>
      <c r="G1931" s="9" t="s">
        <v>147</v>
      </c>
      <c r="H1931" s="10">
        <v>0</v>
      </c>
      <c r="I1931" s="11">
        <v>3</v>
      </c>
      <c r="J1931" s="24">
        <v>0</v>
      </c>
      <c r="K1931" s="12"/>
      <c r="L1931" s="14">
        <v>0</v>
      </c>
      <c r="M1931" s="14"/>
      <c r="N1931" s="21">
        <v>0</v>
      </c>
      <c r="O1931" s="14"/>
      <c r="P1931" s="21">
        <v>0</v>
      </c>
      <c r="Q1931" s="14"/>
      <c r="R1931" s="21">
        <v>0</v>
      </c>
      <c r="S1931" s="14"/>
      <c r="T1931" s="21">
        <v>0</v>
      </c>
      <c r="U1931" s="14"/>
      <c r="V1931" s="22">
        <v>0</v>
      </c>
      <c r="W1931" s="14"/>
      <c r="X1931" s="5" t="str">
        <f t="shared" si="30"/>
        <v>No</v>
      </c>
      <c r="Y1931" s="14"/>
      <c r="Z1931" s="5"/>
      <c r="AA1931" s="14"/>
      <c r="AB1931" s="5"/>
      <c r="AC1931" s="28"/>
      <c r="AD1931" s="5"/>
      <c r="AE1931" s="14"/>
      <c r="AF1931" s="5"/>
      <c r="AG1931" s="7"/>
    </row>
    <row r="1932" spans="1:33" s="54" customFormat="1">
      <c r="A1932" s="8" t="s">
        <v>4382</v>
      </c>
      <c r="B1932" s="8" t="s">
        <v>4383</v>
      </c>
      <c r="C1932" s="9" t="s">
        <v>235</v>
      </c>
      <c r="D1932" s="185" t="s">
        <v>4384</v>
      </c>
      <c r="E1932" s="188" t="s">
        <v>4385</v>
      </c>
      <c r="F1932" s="9" t="s">
        <v>157</v>
      </c>
      <c r="G1932" s="9" t="s">
        <v>147</v>
      </c>
      <c r="H1932" s="10">
        <v>0</v>
      </c>
      <c r="I1932" s="11">
        <v>3</v>
      </c>
      <c r="J1932" s="24">
        <v>0</v>
      </c>
      <c r="K1932" s="12"/>
      <c r="L1932" s="14">
        <v>0</v>
      </c>
      <c r="M1932" s="14"/>
      <c r="N1932" s="21">
        <v>0</v>
      </c>
      <c r="O1932" s="14"/>
      <c r="P1932" s="21">
        <v>5852</v>
      </c>
      <c r="Q1932" s="14"/>
      <c r="R1932" s="21">
        <v>85</v>
      </c>
      <c r="S1932" s="14"/>
      <c r="T1932" s="21">
        <v>680</v>
      </c>
      <c r="U1932" s="14"/>
      <c r="V1932" s="22">
        <v>6617</v>
      </c>
      <c r="W1932" s="14"/>
      <c r="X1932" s="5" t="str">
        <f t="shared" si="30"/>
        <v>No</v>
      </c>
      <c r="Y1932" s="14"/>
      <c r="Z1932" s="5"/>
      <c r="AA1932" s="14"/>
      <c r="AB1932" s="5"/>
      <c r="AC1932" s="28"/>
      <c r="AD1932" s="5"/>
      <c r="AE1932" s="14"/>
      <c r="AF1932" s="5"/>
      <c r="AG1932" s="7"/>
    </row>
    <row r="1933" spans="1:33" s="54" customFormat="1">
      <c r="A1933" s="8" t="s">
        <v>6034</v>
      </c>
      <c r="B1933" s="8" t="s">
        <v>6103</v>
      </c>
      <c r="C1933" s="9" t="s">
        <v>580</v>
      </c>
      <c r="D1933" s="185" t="s">
        <v>6035</v>
      </c>
      <c r="E1933" s="188" t="s">
        <v>6036</v>
      </c>
      <c r="F1933" s="9" t="s">
        <v>157</v>
      </c>
      <c r="G1933" s="9" t="s">
        <v>147</v>
      </c>
      <c r="H1933" s="10">
        <v>0</v>
      </c>
      <c r="I1933" s="11">
        <v>3</v>
      </c>
      <c r="J1933" s="24">
        <v>0</v>
      </c>
      <c r="K1933" s="12"/>
      <c r="L1933" s="14">
        <v>0</v>
      </c>
      <c r="M1933" s="14"/>
      <c r="N1933" s="21">
        <v>0</v>
      </c>
      <c r="O1933" s="14"/>
      <c r="P1933" s="21">
        <v>0</v>
      </c>
      <c r="Q1933" s="14"/>
      <c r="R1933" s="21">
        <v>0</v>
      </c>
      <c r="S1933" s="14"/>
      <c r="T1933" s="21">
        <v>0</v>
      </c>
      <c r="U1933" s="14"/>
      <c r="V1933" s="22">
        <v>0</v>
      </c>
      <c r="W1933" s="14"/>
      <c r="X1933" s="5" t="str">
        <f t="shared" si="30"/>
        <v>No</v>
      </c>
      <c r="Y1933" s="14"/>
      <c r="Z1933" s="5"/>
      <c r="AA1933" s="14"/>
      <c r="AB1933" s="5"/>
      <c r="AC1933" s="28"/>
      <c r="AD1933" s="5"/>
      <c r="AE1933" s="14"/>
      <c r="AF1933" s="5"/>
      <c r="AG1933" s="7"/>
    </row>
    <row r="1934" spans="1:33" s="54" customFormat="1">
      <c r="A1934" s="8" t="s">
        <v>3869</v>
      </c>
      <c r="B1934" s="8" t="s">
        <v>3870</v>
      </c>
      <c r="C1934" s="9" t="s">
        <v>278</v>
      </c>
      <c r="D1934" s="185" t="s">
        <v>3871</v>
      </c>
      <c r="E1934" s="188" t="s">
        <v>3872</v>
      </c>
      <c r="F1934" s="9" t="s">
        <v>157</v>
      </c>
      <c r="G1934" s="9" t="s">
        <v>147</v>
      </c>
      <c r="H1934" s="10">
        <v>0</v>
      </c>
      <c r="I1934" s="11">
        <v>3</v>
      </c>
      <c r="J1934" s="24">
        <v>0</v>
      </c>
      <c r="K1934" s="12"/>
      <c r="L1934" s="14">
        <v>0</v>
      </c>
      <c r="M1934" s="14"/>
      <c r="N1934" s="21">
        <v>0</v>
      </c>
      <c r="O1934" s="14"/>
      <c r="P1934" s="21">
        <v>9403</v>
      </c>
      <c r="Q1934" s="14"/>
      <c r="R1934" s="21">
        <v>0</v>
      </c>
      <c r="S1934" s="14"/>
      <c r="T1934" s="21">
        <v>37613</v>
      </c>
      <c r="U1934" s="14"/>
      <c r="V1934" s="22">
        <v>47016</v>
      </c>
      <c r="W1934" s="14"/>
      <c r="X1934" s="5" t="str">
        <f t="shared" si="30"/>
        <v>No</v>
      </c>
      <c r="Y1934" s="14"/>
      <c r="Z1934" s="5"/>
      <c r="AA1934" s="14"/>
      <c r="AB1934" s="5"/>
      <c r="AC1934" s="28"/>
      <c r="AD1934" s="5"/>
      <c r="AE1934" s="14"/>
      <c r="AF1934" s="5"/>
      <c r="AG1934" s="7"/>
    </row>
    <row r="1935" spans="1:33" s="54" customFormat="1">
      <c r="A1935" s="8" t="s">
        <v>972</v>
      </c>
      <c r="B1935" s="8" t="s">
        <v>2890</v>
      </c>
      <c r="C1935" s="9" t="s">
        <v>129</v>
      </c>
      <c r="D1935" s="185" t="s">
        <v>973</v>
      </c>
      <c r="E1935" s="188" t="s">
        <v>974</v>
      </c>
      <c r="F1935" s="9" t="s">
        <v>83</v>
      </c>
      <c r="G1935" s="9" t="s">
        <v>147</v>
      </c>
      <c r="H1935" s="10">
        <v>0</v>
      </c>
      <c r="I1935" s="11">
        <v>3</v>
      </c>
      <c r="J1935" s="24">
        <v>0</v>
      </c>
      <c r="K1935" s="12"/>
      <c r="L1935" s="14">
        <v>0</v>
      </c>
      <c r="M1935" s="14"/>
      <c r="N1935" s="21">
        <v>0</v>
      </c>
      <c r="O1935" s="14"/>
      <c r="P1935" s="21">
        <v>9001</v>
      </c>
      <c r="Q1935" s="14"/>
      <c r="R1935" s="21">
        <v>9001</v>
      </c>
      <c r="S1935" s="14"/>
      <c r="T1935" s="21">
        <v>72004</v>
      </c>
      <c r="U1935" s="14"/>
      <c r="V1935" s="22">
        <v>90006</v>
      </c>
      <c r="W1935" s="14"/>
      <c r="X1935" s="5" t="str">
        <f t="shared" si="30"/>
        <v>No</v>
      </c>
      <c r="Y1935" s="14"/>
      <c r="Z1935" s="5"/>
      <c r="AA1935" s="14"/>
      <c r="AB1935" s="5"/>
      <c r="AC1935" s="28"/>
      <c r="AD1935" s="5"/>
      <c r="AE1935" s="14"/>
      <c r="AF1935" s="5"/>
      <c r="AG1935" s="7"/>
    </row>
    <row r="1936" spans="1:33" s="54" customFormat="1">
      <c r="A1936" s="8" t="s">
        <v>3684</v>
      </c>
      <c r="B1936" s="8" t="s">
        <v>3685</v>
      </c>
      <c r="C1936" s="9" t="s">
        <v>34</v>
      </c>
      <c r="D1936" s="185" t="s">
        <v>3686</v>
      </c>
      <c r="E1936" s="188">
        <v>88194</v>
      </c>
      <c r="F1936" s="9" t="s">
        <v>36</v>
      </c>
      <c r="G1936" s="9" t="s">
        <v>5756</v>
      </c>
      <c r="H1936" s="10">
        <v>0</v>
      </c>
      <c r="I1936" s="11">
        <v>3</v>
      </c>
      <c r="J1936" s="24">
        <v>0</v>
      </c>
      <c r="K1936" s="12"/>
      <c r="L1936" s="14">
        <v>0</v>
      </c>
      <c r="M1936" s="14"/>
      <c r="N1936" s="21">
        <v>0</v>
      </c>
      <c r="O1936" s="14"/>
      <c r="P1936" s="21">
        <v>0</v>
      </c>
      <c r="Q1936" s="14"/>
      <c r="R1936" s="21">
        <v>0</v>
      </c>
      <c r="S1936" s="14"/>
      <c r="T1936" s="21">
        <v>0</v>
      </c>
      <c r="U1936" s="14"/>
      <c r="V1936" s="22">
        <v>0</v>
      </c>
      <c r="W1936" s="14"/>
      <c r="X1936" s="5" t="str">
        <f t="shared" si="30"/>
        <v>No</v>
      </c>
      <c r="Y1936" s="14"/>
      <c r="Z1936" s="5"/>
      <c r="AA1936" s="14"/>
      <c r="AB1936" s="5"/>
      <c r="AC1936" s="28"/>
      <c r="AD1936" s="5"/>
      <c r="AE1936" s="14"/>
      <c r="AF1936" s="5"/>
      <c r="AG1936" s="7"/>
    </row>
    <row r="1937" spans="1:33" s="54" customFormat="1">
      <c r="A1937" s="8" t="s">
        <v>6316</v>
      </c>
      <c r="B1937" s="8" t="s">
        <v>6317</v>
      </c>
      <c r="C1937" s="9" t="s">
        <v>42</v>
      </c>
      <c r="D1937" s="185" t="s">
        <v>6318</v>
      </c>
      <c r="E1937" s="188" t="s">
        <v>6319</v>
      </c>
      <c r="F1937" s="9" t="s">
        <v>83</v>
      </c>
      <c r="G1937" s="9" t="s">
        <v>147</v>
      </c>
      <c r="H1937" s="10">
        <v>0</v>
      </c>
      <c r="I1937" s="11">
        <v>3</v>
      </c>
      <c r="J1937" s="24">
        <v>0</v>
      </c>
      <c r="K1937" s="12"/>
      <c r="L1937" s="14">
        <v>0</v>
      </c>
      <c r="M1937" s="14"/>
      <c r="N1937" s="21">
        <v>0</v>
      </c>
      <c r="O1937" s="14"/>
      <c r="P1937" s="21">
        <v>0</v>
      </c>
      <c r="Q1937" s="14"/>
      <c r="R1937" s="21">
        <v>0</v>
      </c>
      <c r="S1937" s="14"/>
      <c r="T1937" s="21">
        <v>0</v>
      </c>
      <c r="U1937" s="14"/>
      <c r="V1937" s="22">
        <v>0</v>
      </c>
      <c r="W1937" s="14"/>
      <c r="X1937" s="5" t="str">
        <f t="shared" si="30"/>
        <v>No</v>
      </c>
      <c r="Y1937" s="14"/>
      <c r="Z1937" s="5"/>
      <c r="AA1937" s="14"/>
      <c r="AB1937" s="5"/>
      <c r="AC1937" s="28"/>
      <c r="AD1937" s="5"/>
      <c r="AE1937" s="14"/>
      <c r="AF1937" s="5"/>
      <c r="AG1937" s="7"/>
    </row>
    <row r="1938" spans="1:33" s="54" customFormat="1">
      <c r="A1938" s="8" t="s">
        <v>6695</v>
      </c>
      <c r="B1938" s="8" t="s">
        <v>6696</v>
      </c>
      <c r="C1938" s="9" t="s">
        <v>454</v>
      </c>
      <c r="D1938" s="185" t="s">
        <v>6697</v>
      </c>
      <c r="E1938" s="188" t="s">
        <v>6698</v>
      </c>
      <c r="F1938" s="9" t="s">
        <v>83</v>
      </c>
      <c r="G1938" s="9" t="s">
        <v>147</v>
      </c>
      <c r="H1938" s="10">
        <v>0</v>
      </c>
      <c r="I1938" s="11">
        <v>3</v>
      </c>
      <c r="J1938" s="24">
        <v>0</v>
      </c>
      <c r="K1938" s="12"/>
      <c r="L1938" s="14">
        <v>0</v>
      </c>
      <c r="M1938" s="14"/>
      <c r="N1938" s="21">
        <v>0</v>
      </c>
      <c r="O1938" s="14"/>
      <c r="P1938" s="21">
        <v>37441</v>
      </c>
      <c r="Q1938" s="14"/>
      <c r="R1938" s="21">
        <v>0</v>
      </c>
      <c r="S1938" s="14"/>
      <c r="T1938" s="21">
        <v>149764</v>
      </c>
      <c r="U1938" s="14"/>
      <c r="V1938" s="22">
        <v>187205</v>
      </c>
      <c r="W1938" s="14"/>
      <c r="X1938" s="5" t="str">
        <f t="shared" si="30"/>
        <v>No</v>
      </c>
      <c r="Y1938" s="14"/>
      <c r="Z1938" s="5"/>
      <c r="AA1938" s="14"/>
      <c r="AB1938" s="5"/>
      <c r="AC1938" s="28"/>
      <c r="AD1938" s="5"/>
      <c r="AE1938" s="14"/>
      <c r="AF1938" s="5"/>
      <c r="AG1938" s="7"/>
    </row>
    <row r="1939" spans="1:33" s="54" customFormat="1">
      <c r="A1939" s="8" t="s">
        <v>5916</v>
      </c>
      <c r="B1939" s="8" t="s">
        <v>6071</v>
      </c>
      <c r="C1939" s="9" t="s">
        <v>420</v>
      </c>
      <c r="D1939" s="185"/>
      <c r="E1939" s="188" t="s">
        <v>5917</v>
      </c>
      <c r="F1939" s="9" t="s">
        <v>83</v>
      </c>
      <c r="G1939" s="9" t="s">
        <v>147</v>
      </c>
      <c r="H1939" s="10">
        <v>0</v>
      </c>
      <c r="I1939" s="11">
        <v>3</v>
      </c>
      <c r="J1939" s="24">
        <v>0</v>
      </c>
      <c r="K1939" s="12"/>
      <c r="L1939" s="14">
        <v>0</v>
      </c>
      <c r="M1939" s="14"/>
      <c r="N1939" s="21">
        <v>0</v>
      </c>
      <c r="O1939" s="14"/>
      <c r="P1939" s="21">
        <v>0</v>
      </c>
      <c r="Q1939" s="14"/>
      <c r="R1939" s="21">
        <v>0</v>
      </c>
      <c r="S1939" s="14"/>
      <c r="T1939" s="21">
        <v>0</v>
      </c>
      <c r="U1939" s="14"/>
      <c r="V1939" s="22">
        <v>0</v>
      </c>
      <c r="W1939" s="14"/>
      <c r="X1939" s="5" t="str">
        <f t="shared" si="30"/>
        <v>No</v>
      </c>
      <c r="Y1939" s="14"/>
      <c r="Z1939" s="5"/>
      <c r="AA1939" s="14"/>
      <c r="AB1939" s="5"/>
      <c r="AC1939" s="28"/>
      <c r="AD1939" s="5"/>
      <c r="AE1939" s="14"/>
      <c r="AF1939" s="5"/>
      <c r="AG1939" s="7"/>
    </row>
    <row r="1940" spans="1:33" s="54" customFormat="1">
      <c r="A1940" s="8" t="s">
        <v>929</v>
      </c>
      <c r="B1940" s="8" t="s">
        <v>436</v>
      </c>
      <c r="C1940" s="9" t="s">
        <v>129</v>
      </c>
      <c r="D1940" s="185" t="s">
        <v>930</v>
      </c>
      <c r="E1940" s="188" t="s">
        <v>931</v>
      </c>
      <c r="F1940" s="9" t="s">
        <v>83</v>
      </c>
      <c r="G1940" s="9" t="s">
        <v>147</v>
      </c>
      <c r="H1940" s="10">
        <v>0</v>
      </c>
      <c r="I1940" s="11">
        <v>3</v>
      </c>
      <c r="J1940" s="24">
        <v>0</v>
      </c>
      <c r="K1940" s="12"/>
      <c r="L1940" s="14">
        <v>0</v>
      </c>
      <c r="M1940" s="14"/>
      <c r="N1940" s="21">
        <v>0</v>
      </c>
      <c r="O1940" s="14"/>
      <c r="P1940" s="21">
        <v>4500</v>
      </c>
      <c r="Q1940" s="14"/>
      <c r="R1940" s="21">
        <v>4790</v>
      </c>
      <c r="S1940" s="14"/>
      <c r="T1940" s="21">
        <v>38318</v>
      </c>
      <c r="U1940" s="14"/>
      <c r="V1940" s="22">
        <v>47608</v>
      </c>
      <c r="W1940" s="14"/>
      <c r="X1940" s="5" t="str">
        <f t="shared" si="30"/>
        <v>No</v>
      </c>
      <c r="Y1940" s="14"/>
      <c r="Z1940" s="5"/>
      <c r="AA1940" s="14"/>
      <c r="AB1940" s="5"/>
      <c r="AC1940" s="28"/>
      <c r="AD1940" s="5"/>
      <c r="AE1940" s="14"/>
      <c r="AF1940" s="5"/>
      <c r="AG1940" s="7"/>
    </row>
    <row r="1941" spans="1:33" s="54" customFormat="1">
      <c r="A1941" s="8" t="s">
        <v>981</v>
      </c>
      <c r="B1941" s="8" t="s">
        <v>136</v>
      </c>
      <c r="C1941" s="9" t="s">
        <v>129</v>
      </c>
      <c r="D1941" s="185" t="s">
        <v>982</v>
      </c>
      <c r="E1941" s="188" t="s">
        <v>983</v>
      </c>
      <c r="F1941" s="9" t="s">
        <v>83</v>
      </c>
      <c r="G1941" s="9" t="s">
        <v>147</v>
      </c>
      <c r="H1941" s="10">
        <v>0</v>
      </c>
      <c r="I1941" s="11">
        <v>3</v>
      </c>
      <c r="J1941" s="24">
        <v>0</v>
      </c>
      <c r="K1941" s="12"/>
      <c r="L1941" s="14">
        <v>0</v>
      </c>
      <c r="M1941" s="14"/>
      <c r="N1941" s="21">
        <v>0</v>
      </c>
      <c r="O1941" s="14"/>
      <c r="P1941" s="21">
        <v>8636</v>
      </c>
      <c r="Q1941" s="14"/>
      <c r="R1941" s="21">
        <v>8636</v>
      </c>
      <c r="S1941" s="14"/>
      <c r="T1941" s="21">
        <v>69088</v>
      </c>
      <c r="U1941" s="14"/>
      <c r="V1941" s="22">
        <v>86360</v>
      </c>
      <c r="W1941" s="14"/>
      <c r="X1941" s="5" t="str">
        <f t="shared" si="30"/>
        <v>No</v>
      </c>
      <c r="Y1941" s="14"/>
      <c r="Z1941" s="5"/>
      <c r="AA1941" s="14"/>
      <c r="AB1941" s="5"/>
      <c r="AC1941" s="28"/>
      <c r="AD1941" s="5"/>
      <c r="AE1941" s="14"/>
      <c r="AF1941" s="5"/>
      <c r="AG1941" s="7"/>
    </row>
    <row r="1942" spans="1:33" s="54" customFormat="1">
      <c r="A1942" s="8" t="s">
        <v>3364</v>
      </c>
      <c r="B1942" s="8" t="s">
        <v>535</v>
      </c>
      <c r="C1942" s="9" t="s">
        <v>555</v>
      </c>
      <c r="D1942" s="185"/>
      <c r="E1942" s="188" t="s">
        <v>3365</v>
      </c>
      <c r="F1942" s="9" t="s">
        <v>83</v>
      </c>
      <c r="G1942" s="9" t="s">
        <v>147</v>
      </c>
      <c r="H1942" s="10">
        <v>0</v>
      </c>
      <c r="I1942" s="11">
        <v>3</v>
      </c>
      <c r="J1942" s="24">
        <v>0</v>
      </c>
      <c r="K1942" s="12"/>
      <c r="L1942" s="14">
        <v>0</v>
      </c>
      <c r="M1942" s="14"/>
      <c r="N1942" s="21">
        <v>0</v>
      </c>
      <c r="O1942" s="14"/>
      <c r="P1942" s="21">
        <v>0</v>
      </c>
      <c r="Q1942" s="14"/>
      <c r="R1942" s="21">
        <v>58995</v>
      </c>
      <c r="S1942" s="14"/>
      <c r="T1942" s="21">
        <v>0</v>
      </c>
      <c r="U1942" s="14"/>
      <c r="V1942" s="22">
        <v>58995</v>
      </c>
      <c r="W1942" s="14"/>
      <c r="X1942" s="5" t="str">
        <f t="shared" si="30"/>
        <v>No</v>
      </c>
      <c r="Y1942" s="14"/>
      <c r="Z1942" s="5"/>
      <c r="AA1942" s="14"/>
      <c r="AB1942" s="5"/>
      <c r="AC1942" s="28"/>
      <c r="AD1942" s="5"/>
      <c r="AE1942" s="14"/>
      <c r="AF1942" s="5"/>
      <c r="AG1942" s="7"/>
    </row>
    <row r="1943" spans="1:33" s="54" customFormat="1">
      <c r="A1943" s="8" t="s">
        <v>4785</v>
      </c>
      <c r="B1943" s="8" t="s">
        <v>4786</v>
      </c>
      <c r="C1943" s="9" t="s">
        <v>58</v>
      </c>
      <c r="D1943" s="185" t="s">
        <v>4787</v>
      </c>
      <c r="E1943" s="188">
        <v>55300</v>
      </c>
      <c r="F1943" s="9" t="s">
        <v>36</v>
      </c>
      <c r="G1943" s="9" t="s">
        <v>5756</v>
      </c>
      <c r="H1943" s="10">
        <v>0</v>
      </c>
      <c r="I1943" s="11">
        <v>3</v>
      </c>
      <c r="J1943" s="24">
        <v>0</v>
      </c>
      <c r="K1943" s="12"/>
      <c r="L1943" s="14">
        <v>0</v>
      </c>
      <c r="M1943" s="14"/>
      <c r="N1943" s="21">
        <v>0</v>
      </c>
      <c r="O1943" s="14"/>
      <c r="P1943" s="21">
        <v>0</v>
      </c>
      <c r="Q1943" s="14"/>
      <c r="R1943" s="21">
        <v>0</v>
      </c>
      <c r="S1943" s="14"/>
      <c r="T1943" s="21">
        <v>0</v>
      </c>
      <c r="U1943" s="14"/>
      <c r="V1943" s="22">
        <v>0</v>
      </c>
      <c r="W1943" s="14"/>
      <c r="X1943" s="5" t="str">
        <f t="shared" si="30"/>
        <v>No</v>
      </c>
      <c r="Y1943" s="14"/>
      <c r="Z1943" s="5"/>
      <c r="AA1943" s="14"/>
      <c r="AB1943" s="5"/>
      <c r="AC1943" s="28"/>
      <c r="AD1943" s="5"/>
      <c r="AE1943" s="14"/>
      <c r="AF1943" s="5"/>
      <c r="AG1943" s="7"/>
    </row>
    <row r="1944" spans="1:33" s="54" customFormat="1">
      <c r="A1944" s="8" t="s">
        <v>3431</v>
      </c>
      <c r="B1944" s="8" t="s">
        <v>3432</v>
      </c>
      <c r="C1944" s="9" t="s">
        <v>34</v>
      </c>
      <c r="D1944" s="185" t="s">
        <v>3433</v>
      </c>
      <c r="E1944" s="188" t="s">
        <v>3434</v>
      </c>
      <c r="F1944" s="9" t="s">
        <v>157</v>
      </c>
      <c r="G1944" s="9" t="s">
        <v>147</v>
      </c>
      <c r="H1944" s="10">
        <v>0</v>
      </c>
      <c r="I1944" s="11">
        <v>3</v>
      </c>
      <c r="J1944" s="24">
        <v>0</v>
      </c>
      <c r="K1944" s="12"/>
      <c r="L1944" s="14">
        <v>0</v>
      </c>
      <c r="M1944" s="14"/>
      <c r="N1944" s="21">
        <v>0</v>
      </c>
      <c r="O1944" s="14"/>
      <c r="P1944" s="21">
        <v>0</v>
      </c>
      <c r="Q1944" s="14"/>
      <c r="R1944" s="21">
        <v>0</v>
      </c>
      <c r="S1944" s="14"/>
      <c r="T1944" s="21">
        <v>0</v>
      </c>
      <c r="U1944" s="14"/>
      <c r="V1944" s="22">
        <v>0</v>
      </c>
      <c r="W1944" s="14"/>
      <c r="X1944" s="5" t="str">
        <f t="shared" si="30"/>
        <v>No</v>
      </c>
      <c r="Y1944" s="14"/>
      <c r="Z1944" s="5"/>
      <c r="AA1944" s="14"/>
      <c r="AB1944" s="5"/>
      <c r="AC1944" s="28"/>
      <c r="AD1944" s="5"/>
      <c r="AE1944" s="14"/>
      <c r="AF1944" s="5"/>
      <c r="AG1944" s="7"/>
    </row>
    <row r="1945" spans="1:33" s="54" customFormat="1">
      <c r="A1945" s="8" t="s">
        <v>5374</v>
      </c>
      <c r="B1945" s="8" t="s">
        <v>5375</v>
      </c>
      <c r="C1945" s="9" t="s">
        <v>58</v>
      </c>
      <c r="D1945" s="185" t="s">
        <v>5376</v>
      </c>
      <c r="E1945" s="188" t="s">
        <v>5377</v>
      </c>
      <c r="F1945" s="9" t="s">
        <v>83</v>
      </c>
      <c r="G1945" s="9" t="s">
        <v>147</v>
      </c>
      <c r="H1945" s="10">
        <v>0</v>
      </c>
      <c r="I1945" s="11">
        <v>3</v>
      </c>
      <c r="J1945" s="24">
        <v>0</v>
      </c>
      <c r="K1945" s="12"/>
      <c r="L1945" s="14">
        <v>0</v>
      </c>
      <c r="M1945" s="14"/>
      <c r="N1945" s="21">
        <v>0</v>
      </c>
      <c r="O1945" s="14"/>
      <c r="P1945" s="21">
        <v>0</v>
      </c>
      <c r="Q1945" s="14"/>
      <c r="R1945" s="21">
        <v>0</v>
      </c>
      <c r="S1945" s="14"/>
      <c r="T1945" s="21">
        <v>0</v>
      </c>
      <c r="U1945" s="14"/>
      <c r="V1945" s="22">
        <v>0</v>
      </c>
      <c r="W1945" s="14"/>
      <c r="X1945" s="5" t="str">
        <f t="shared" si="30"/>
        <v>No</v>
      </c>
      <c r="Y1945" s="14"/>
      <c r="Z1945" s="5"/>
      <c r="AA1945" s="14"/>
      <c r="AB1945" s="5"/>
      <c r="AC1945" s="28"/>
      <c r="AD1945" s="5"/>
      <c r="AE1945" s="14"/>
      <c r="AF1945" s="5"/>
      <c r="AG1945" s="7"/>
    </row>
    <row r="1946" spans="1:33" s="54" customFormat="1">
      <c r="A1946" s="8" t="s">
        <v>625</v>
      </c>
      <c r="B1946" s="8" t="s">
        <v>626</v>
      </c>
      <c r="C1946" s="9" t="s">
        <v>580</v>
      </c>
      <c r="D1946" s="185" t="s">
        <v>3486</v>
      </c>
      <c r="E1946" s="188" t="s">
        <v>5922</v>
      </c>
      <c r="F1946" s="9" t="s">
        <v>88</v>
      </c>
      <c r="G1946" s="9" t="s">
        <v>147</v>
      </c>
      <c r="H1946" s="10">
        <v>0</v>
      </c>
      <c r="I1946" s="11">
        <v>3</v>
      </c>
      <c r="J1946" s="24">
        <v>0</v>
      </c>
      <c r="K1946" s="12"/>
      <c r="L1946" s="14">
        <v>0</v>
      </c>
      <c r="M1946" s="14"/>
      <c r="N1946" s="21">
        <v>0</v>
      </c>
      <c r="O1946" s="14"/>
      <c r="P1946" s="21">
        <v>0</v>
      </c>
      <c r="Q1946" s="14"/>
      <c r="R1946" s="21">
        <v>0</v>
      </c>
      <c r="S1946" s="14"/>
      <c r="T1946" s="21">
        <v>0</v>
      </c>
      <c r="U1946" s="14"/>
      <c r="V1946" s="22">
        <v>0</v>
      </c>
      <c r="W1946" s="14"/>
      <c r="X1946" s="5" t="str">
        <f t="shared" si="30"/>
        <v>No</v>
      </c>
      <c r="Y1946" s="14"/>
      <c r="Z1946" s="5"/>
      <c r="AA1946" s="14"/>
      <c r="AB1946" s="5"/>
      <c r="AC1946" s="28"/>
      <c r="AD1946" s="5"/>
      <c r="AE1946" s="14"/>
      <c r="AF1946" s="5"/>
      <c r="AG1946" s="7"/>
    </row>
    <row r="1947" spans="1:33" s="54" customFormat="1">
      <c r="A1947" s="8" t="s">
        <v>4996</v>
      </c>
      <c r="B1947" s="8" t="s">
        <v>4997</v>
      </c>
      <c r="C1947" s="9" t="s">
        <v>91</v>
      </c>
      <c r="D1947" s="185" t="s">
        <v>4998</v>
      </c>
      <c r="E1947" s="188" t="s">
        <v>4999</v>
      </c>
      <c r="F1947" s="9" t="s">
        <v>83</v>
      </c>
      <c r="G1947" s="9" t="s">
        <v>147</v>
      </c>
      <c r="H1947" s="10">
        <v>0</v>
      </c>
      <c r="I1947" s="11">
        <v>3</v>
      </c>
      <c r="J1947" s="24">
        <v>0</v>
      </c>
      <c r="K1947" s="12"/>
      <c r="L1947" s="14">
        <v>0</v>
      </c>
      <c r="M1947" s="14"/>
      <c r="N1947" s="21">
        <v>0</v>
      </c>
      <c r="O1947" s="14"/>
      <c r="P1947" s="21">
        <v>39731</v>
      </c>
      <c r="Q1947" s="14"/>
      <c r="R1947" s="21">
        <v>47815</v>
      </c>
      <c r="S1947" s="14"/>
      <c r="T1947" s="21">
        <v>0</v>
      </c>
      <c r="U1947" s="14"/>
      <c r="V1947" s="22">
        <v>87546</v>
      </c>
      <c r="W1947" s="14"/>
      <c r="X1947" s="5" t="str">
        <f t="shared" si="30"/>
        <v>No</v>
      </c>
      <c r="Y1947" s="14"/>
      <c r="Z1947" s="5"/>
      <c r="AA1947" s="14"/>
      <c r="AB1947" s="5"/>
      <c r="AC1947" s="28"/>
      <c r="AD1947" s="5"/>
      <c r="AE1947" s="14"/>
      <c r="AF1947" s="5"/>
      <c r="AG1947" s="7"/>
    </row>
    <row r="1948" spans="1:33" s="54" customFormat="1">
      <c r="A1948" s="8" t="s">
        <v>3952</v>
      </c>
      <c r="B1948" s="8" t="s">
        <v>3953</v>
      </c>
      <c r="C1948" s="9" t="s">
        <v>278</v>
      </c>
      <c r="D1948" s="185" t="s">
        <v>3954</v>
      </c>
      <c r="E1948" s="188" t="s">
        <v>3955</v>
      </c>
      <c r="F1948" s="9" t="s">
        <v>83</v>
      </c>
      <c r="G1948" s="9" t="s">
        <v>147</v>
      </c>
      <c r="H1948" s="10">
        <v>0</v>
      </c>
      <c r="I1948" s="11">
        <v>3</v>
      </c>
      <c r="J1948" s="24">
        <v>0</v>
      </c>
      <c r="K1948" s="12"/>
      <c r="L1948" s="14">
        <v>0</v>
      </c>
      <c r="M1948" s="14"/>
      <c r="N1948" s="21">
        <v>0</v>
      </c>
      <c r="O1948" s="14"/>
      <c r="P1948" s="21">
        <v>0</v>
      </c>
      <c r="Q1948" s="14"/>
      <c r="R1948" s="21">
        <v>0</v>
      </c>
      <c r="S1948" s="14"/>
      <c r="T1948" s="21">
        <v>0</v>
      </c>
      <c r="U1948" s="14"/>
      <c r="V1948" s="22">
        <v>0</v>
      </c>
      <c r="W1948" s="14"/>
      <c r="X1948" s="5" t="str">
        <f t="shared" si="30"/>
        <v>No</v>
      </c>
      <c r="Y1948" s="14"/>
      <c r="Z1948" s="5"/>
      <c r="AA1948" s="14"/>
      <c r="AB1948" s="5"/>
      <c r="AC1948" s="28"/>
      <c r="AD1948" s="5"/>
      <c r="AE1948" s="14"/>
      <c r="AF1948" s="5"/>
      <c r="AG1948" s="7"/>
    </row>
    <row r="1949" spans="1:33" s="54" customFormat="1">
      <c r="A1949" s="8" t="s">
        <v>3836</v>
      </c>
      <c r="B1949" s="8" t="s">
        <v>3837</v>
      </c>
      <c r="C1949" s="9" t="s">
        <v>278</v>
      </c>
      <c r="D1949" s="185" t="s">
        <v>3838</v>
      </c>
      <c r="E1949" s="188" t="s">
        <v>3839</v>
      </c>
      <c r="F1949" s="9" t="s">
        <v>157</v>
      </c>
      <c r="G1949" s="9" t="s">
        <v>147</v>
      </c>
      <c r="H1949" s="10">
        <v>0</v>
      </c>
      <c r="I1949" s="11">
        <v>3</v>
      </c>
      <c r="J1949" s="24">
        <v>0</v>
      </c>
      <c r="K1949" s="12"/>
      <c r="L1949" s="14">
        <v>0</v>
      </c>
      <c r="M1949" s="14"/>
      <c r="N1949" s="21">
        <v>0</v>
      </c>
      <c r="O1949" s="14"/>
      <c r="P1949" s="21">
        <v>22517</v>
      </c>
      <c r="Q1949" s="14"/>
      <c r="R1949" s="21">
        <v>0</v>
      </c>
      <c r="S1949" s="14"/>
      <c r="T1949" s="21">
        <v>90067</v>
      </c>
      <c r="U1949" s="14"/>
      <c r="V1949" s="22">
        <v>112584</v>
      </c>
      <c r="W1949" s="14"/>
      <c r="X1949" s="5" t="str">
        <f t="shared" si="30"/>
        <v>No</v>
      </c>
      <c r="Y1949" s="14"/>
      <c r="Z1949" s="5"/>
      <c r="AA1949" s="14"/>
      <c r="AB1949" s="5"/>
      <c r="AC1949" s="28"/>
      <c r="AD1949" s="5"/>
      <c r="AE1949" s="14"/>
      <c r="AF1949" s="5"/>
      <c r="AG1949" s="7"/>
    </row>
    <row r="1950" spans="1:33" s="54" customFormat="1">
      <c r="A1950" s="8" t="s">
        <v>1003</v>
      </c>
      <c r="B1950" s="8" t="s">
        <v>6485</v>
      </c>
      <c r="C1950" s="9" t="s">
        <v>129</v>
      </c>
      <c r="D1950" s="185" t="s">
        <v>1004</v>
      </c>
      <c r="E1950" s="188" t="s">
        <v>1005</v>
      </c>
      <c r="F1950" s="9" t="s">
        <v>83</v>
      </c>
      <c r="G1950" s="9" t="s">
        <v>147</v>
      </c>
      <c r="H1950" s="10">
        <v>0</v>
      </c>
      <c r="I1950" s="11">
        <v>3</v>
      </c>
      <c r="J1950" s="24">
        <v>0</v>
      </c>
      <c r="K1950" s="12"/>
      <c r="L1950" s="14">
        <v>0</v>
      </c>
      <c r="M1950" s="14"/>
      <c r="N1950" s="21">
        <v>0</v>
      </c>
      <c r="O1950" s="14"/>
      <c r="P1950" s="21">
        <v>0</v>
      </c>
      <c r="Q1950" s="14"/>
      <c r="R1950" s="21">
        <v>0</v>
      </c>
      <c r="S1950" s="14"/>
      <c r="T1950" s="21">
        <v>0</v>
      </c>
      <c r="U1950" s="14"/>
      <c r="V1950" s="22">
        <v>0</v>
      </c>
      <c r="W1950" s="14"/>
      <c r="X1950" s="5" t="str">
        <f t="shared" si="30"/>
        <v>No</v>
      </c>
      <c r="Y1950" s="14"/>
      <c r="Z1950" s="5"/>
      <c r="AA1950" s="14"/>
      <c r="AB1950" s="5"/>
      <c r="AC1950" s="28"/>
      <c r="AD1950" s="5"/>
      <c r="AE1950" s="14"/>
      <c r="AF1950" s="5"/>
      <c r="AG1950" s="7"/>
    </row>
    <row r="1951" spans="1:33" s="54" customFormat="1">
      <c r="A1951" s="8" t="s">
        <v>2204</v>
      </c>
      <c r="B1951" s="8" t="s">
        <v>2205</v>
      </c>
      <c r="C1951" s="9" t="s">
        <v>275</v>
      </c>
      <c r="D1951" s="185" t="s">
        <v>2206</v>
      </c>
      <c r="E1951" s="188" t="s">
        <v>2207</v>
      </c>
      <c r="F1951" s="9" t="s">
        <v>157</v>
      </c>
      <c r="G1951" s="9" t="s">
        <v>147</v>
      </c>
      <c r="H1951" s="10">
        <v>0</v>
      </c>
      <c r="I1951" s="11">
        <v>3</v>
      </c>
      <c r="J1951" s="24">
        <v>0</v>
      </c>
      <c r="K1951" s="12"/>
      <c r="L1951" s="14">
        <v>0</v>
      </c>
      <c r="M1951" s="14"/>
      <c r="N1951" s="21">
        <v>0</v>
      </c>
      <c r="O1951" s="14"/>
      <c r="P1951" s="21">
        <v>3624</v>
      </c>
      <c r="Q1951" s="14"/>
      <c r="R1951" s="21">
        <v>3624</v>
      </c>
      <c r="S1951" s="14"/>
      <c r="T1951" s="21">
        <v>28984</v>
      </c>
      <c r="U1951" s="14"/>
      <c r="V1951" s="22">
        <v>36232</v>
      </c>
      <c r="W1951" s="14"/>
      <c r="X1951" s="5" t="str">
        <f t="shared" si="30"/>
        <v>No</v>
      </c>
      <c r="Y1951" s="14"/>
      <c r="Z1951" s="5"/>
      <c r="AA1951" s="14"/>
      <c r="AB1951" s="5"/>
      <c r="AC1951" s="28"/>
      <c r="AD1951" s="5"/>
      <c r="AE1951" s="14"/>
      <c r="AF1951" s="5"/>
      <c r="AG1951" s="7"/>
    </row>
    <row r="1952" spans="1:33" s="54" customFormat="1">
      <c r="A1952" s="8" t="s">
        <v>6699</v>
      </c>
      <c r="B1952" s="8" t="s">
        <v>2035</v>
      </c>
      <c r="C1952" s="9" t="s">
        <v>69</v>
      </c>
      <c r="D1952" s="185" t="s">
        <v>2036</v>
      </c>
      <c r="E1952" s="188" t="s">
        <v>2037</v>
      </c>
      <c r="F1952" s="9" t="s">
        <v>157</v>
      </c>
      <c r="G1952" s="9" t="s">
        <v>147</v>
      </c>
      <c r="H1952" s="10">
        <v>0</v>
      </c>
      <c r="I1952" s="11">
        <v>3</v>
      </c>
      <c r="J1952" s="24">
        <v>0</v>
      </c>
      <c r="K1952" s="12"/>
      <c r="L1952" s="14">
        <v>0</v>
      </c>
      <c r="M1952" s="14"/>
      <c r="N1952" s="21">
        <v>0</v>
      </c>
      <c r="O1952" s="14"/>
      <c r="P1952" s="21">
        <v>0</v>
      </c>
      <c r="Q1952" s="14"/>
      <c r="R1952" s="21">
        <v>0</v>
      </c>
      <c r="S1952" s="14"/>
      <c r="T1952" s="21">
        <v>0</v>
      </c>
      <c r="U1952" s="14"/>
      <c r="V1952" s="22">
        <v>0</v>
      </c>
      <c r="W1952" s="14"/>
      <c r="X1952" s="5" t="str">
        <f t="shared" si="30"/>
        <v>No</v>
      </c>
      <c r="Y1952" s="14"/>
      <c r="Z1952" s="5"/>
      <c r="AA1952" s="14"/>
      <c r="AB1952" s="5"/>
      <c r="AC1952" s="28"/>
      <c r="AD1952" s="5"/>
      <c r="AE1952" s="14"/>
      <c r="AF1952" s="5"/>
      <c r="AG1952" s="7"/>
    </row>
    <row r="1953" spans="1:33" s="54" customFormat="1">
      <c r="A1953" s="8" t="s">
        <v>3825</v>
      </c>
      <c r="B1953" s="8" t="s">
        <v>6486</v>
      </c>
      <c r="C1953" s="9" t="s">
        <v>278</v>
      </c>
      <c r="D1953" s="185" t="s">
        <v>3826</v>
      </c>
      <c r="E1953" s="188" t="s">
        <v>3827</v>
      </c>
      <c r="F1953" s="9" t="s">
        <v>157</v>
      </c>
      <c r="G1953" s="9" t="s">
        <v>147</v>
      </c>
      <c r="H1953" s="10">
        <v>0</v>
      </c>
      <c r="I1953" s="11">
        <v>3</v>
      </c>
      <c r="J1953" s="24">
        <v>0</v>
      </c>
      <c r="K1953" s="12"/>
      <c r="L1953" s="14">
        <v>0</v>
      </c>
      <c r="M1953" s="14"/>
      <c r="N1953" s="21">
        <v>0</v>
      </c>
      <c r="O1953" s="14"/>
      <c r="P1953" s="21">
        <v>0</v>
      </c>
      <c r="Q1953" s="14"/>
      <c r="R1953" s="21">
        <v>0</v>
      </c>
      <c r="S1953" s="14"/>
      <c r="T1953" s="21">
        <v>0</v>
      </c>
      <c r="U1953" s="14"/>
      <c r="V1953" s="22">
        <v>0</v>
      </c>
      <c r="W1953" s="14"/>
      <c r="X1953" s="5" t="str">
        <f t="shared" si="30"/>
        <v>No</v>
      </c>
      <c r="Y1953" s="14"/>
      <c r="Z1953" s="5"/>
      <c r="AA1953" s="14"/>
      <c r="AB1953" s="5"/>
      <c r="AC1953" s="28"/>
      <c r="AD1953" s="5"/>
      <c r="AE1953" s="14"/>
      <c r="AF1953" s="5"/>
      <c r="AG1953" s="7"/>
    </row>
    <row r="1954" spans="1:33" s="54" customFormat="1">
      <c r="A1954" s="8" t="s">
        <v>341</v>
      </c>
      <c r="B1954" s="8" t="s">
        <v>342</v>
      </c>
      <c r="C1954" s="9" t="s">
        <v>73</v>
      </c>
      <c r="D1954" s="185" t="s">
        <v>343</v>
      </c>
      <c r="E1954" s="188" t="s">
        <v>344</v>
      </c>
      <c r="F1954" s="9" t="s">
        <v>83</v>
      </c>
      <c r="G1954" s="9" t="s">
        <v>147</v>
      </c>
      <c r="H1954" s="10">
        <v>0</v>
      </c>
      <c r="I1954" s="11">
        <v>3</v>
      </c>
      <c r="J1954" s="24">
        <v>0</v>
      </c>
      <c r="K1954" s="12"/>
      <c r="L1954" s="14">
        <v>0</v>
      </c>
      <c r="M1954" s="14"/>
      <c r="N1954" s="21">
        <v>0</v>
      </c>
      <c r="O1954" s="14"/>
      <c r="P1954" s="21">
        <v>14363</v>
      </c>
      <c r="Q1954" s="14"/>
      <c r="R1954" s="21">
        <v>0</v>
      </c>
      <c r="S1954" s="14"/>
      <c r="T1954" s="21">
        <v>57450</v>
      </c>
      <c r="U1954" s="14"/>
      <c r="V1954" s="22">
        <v>71813</v>
      </c>
      <c r="W1954" s="14"/>
      <c r="X1954" s="5" t="str">
        <f t="shared" si="30"/>
        <v>No</v>
      </c>
      <c r="Y1954" s="14"/>
      <c r="Z1954" s="5"/>
      <c r="AA1954" s="14"/>
      <c r="AB1954" s="5"/>
      <c r="AC1954" s="28"/>
      <c r="AD1954" s="5"/>
      <c r="AE1954" s="14"/>
      <c r="AF1954" s="5"/>
      <c r="AG1954" s="7"/>
    </row>
    <row r="1955" spans="1:33" s="54" customFormat="1">
      <c r="A1955" s="8" t="s">
        <v>850</v>
      </c>
      <c r="B1955" s="8" t="s">
        <v>6123</v>
      </c>
      <c r="C1955" s="9" t="s">
        <v>129</v>
      </c>
      <c r="D1955" s="185" t="s">
        <v>851</v>
      </c>
      <c r="E1955" s="188" t="s">
        <v>852</v>
      </c>
      <c r="F1955" s="9" t="s">
        <v>83</v>
      </c>
      <c r="G1955" s="9" t="s">
        <v>147</v>
      </c>
      <c r="H1955" s="10">
        <v>0</v>
      </c>
      <c r="I1955" s="11">
        <v>3</v>
      </c>
      <c r="J1955" s="24">
        <v>0</v>
      </c>
      <c r="K1955" s="12"/>
      <c r="L1955" s="14">
        <v>0</v>
      </c>
      <c r="M1955" s="14"/>
      <c r="N1955" s="21">
        <v>0</v>
      </c>
      <c r="O1955" s="14"/>
      <c r="P1955" s="21">
        <v>4500</v>
      </c>
      <c r="Q1955" s="14"/>
      <c r="R1955" s="21">
        <v>4500</v>
      </c>
      <c r="S1955" s="14"/>
      <c r="T1955" s="21">
        <v>36002</v>
      </c>
      <c r="U1955" s="14"/>
      <c r="V1955" s="22">
        <v>45002</v>
      </c>
      <c r="W1955" s="14"/>
      <c r="X1955" s="5" t="str">
        <f t="shared" si="30"/>
        <v>No</v>
      </c>
      <c r="Y1955" s="14"/>
      <c r="Z1955" s="5"/>
      <c r="AA1955" s="14"/>
      <c r="AB1955" s="5"/>
      <c r="AC1955" s="28"/>
      <c r="AD1955" s="5"/>
      <c r="AE1955" s="14"/>
      <c r="AF1955" s="5"/>
      <c r="AG1955" s="7"/>
    </row>
    <row r="1956" spans="1:33" s="54" customFormat="1">
      <c r="A1956" s="8" t="s">
        <v>4582</v>
      </c>
      <c r="B1956" s="8" t="s">
        <v>2956</v>
      </c>
      <c r="C1956" s="9" t="s">
        <v>79</v>
      </c>
      <c r="D1956" s="185" t="s">
        <v>4583</v>
      </c>
      <c r="E1956" s="188">
        <v>90011</v>
      </c>
      <c r="F1956" s="9" t="s">
        <v>36</v>
      </c>
      <c r="G1956" s="9" t="s">
        <v>5756</v>
      </c>
      <c r="H1956" s="10">
        <v>0</v>
      </c>
      <c r="I1956" s="11">
        <v>3</v>
      </c>
      <c r="J1956" s="24">
        <v>0</v>
      </c>
      <c r="K1956" s="12"/>
      <c r="L1956" s="14">
        <v>0</v>
      </c>
      <c r="M1956" s="14"/>
      <c r="N1956" s="21">
        <v>0</v>
      </c>
      <c r="O1956" s="14"/>
      <c r="P1956" s="21">
        <v>9049</v>
      </c>
      <c r="Q1956" s="14"/>
      <c r="R1956" s="21">
        <v>0</v>
      </c>
      <c r="S1956" s="14"/>
      <c r="T1956" s="21">
        <v>0</v>
      </c>
      <c r="U1956" s="14"/>
      <c r="V1956" s="22">
        <v>9049</v>
      </c>
      <c r="W1956" s="14"/>
      <c r="X1956" s="5" t="str">
        <f t="shared" si="30"/>
        <v>No</v>
      </c>
      <c r="Y1956" s="14"/>
      <c r="Z1956" s="5"/>
      <c r="AA1956" s="14"/>
      <c r="AB1956" s="5"/>
      <c r="AC1956" s="28"/>
      <c r="AD1956" s="5"/>
      <c r="AE1956" s="14"/>
      <c r="AF1956" s="5"/>
      <c r="AG1956" s="7"/>
    </row>
    <row r="1957" spans="1:33" s="54" customFormat="1">
      <c r="A1957" s="8" t="s">
        <v>1176</v>
      </c>
      <c r="B1957" s="8" t="s">
        <v>1177</v>
      </c>
      <c r="C1957" s="9" t="s">
        <v>91</v>
      </c>
      <c r="D1957" s="185" t="s">
        <v>1178</v>
      </c>
      <c r="E1957" s="188">
        <v>99262</v>
      </c>
      <c r="F1957" s="9" t="s">
        <v>36</v>
      </c>
      <c r="G1957" s="9" t="s">
        <v>5756</v>
      </c>
      <c r="H1957" s="10">
        <v>0</v>
      </c>
      <c r="I1957" s="11">
        <v>3</v>
      </c>
      <c r="J1957" s="24">
        <v>0</v>
      </c>
      <c r="K1957" s="12"/>
      <c r="L1957" s="14">
        <v>0</v>
      </c>
      <c r="M1957" s="14"/>
      <c r="N1957" s="21">
        <v>0</v>
      </c>
      <c r="O1957" s="14"/>
      <c r="P1957" s="21">
        <v>0</v>
      </c>
      <c r="Q1957" s="14"/>
      <c r="R1957" s="21">
        <v>0</v>
      </c>
      <c r="S1957" s="14"/>
      <c r="T1957" s="21">
        <v>9939</v>
      </c>
      <c r="U1957" s="14"/>
      <c r="V1957" s="22">
        <v>9939</v>
      </c>
      <c r="W1957" s="14"/>
      <c r="X1957" s="5" t="str">
        <f t="shared" si="30"/>
        <v>No</v>
      </c>
      <c r="Y1957" s="14"/>
      <c r="Z1957" s="5"/>
      <c r="AA1957" s="14"/>
      <c r="AB1957" s="5"/>
      <c r="AC1957" s="28"/>
      <c r="AD1957" s="5"/>
      <c r="AE1957" s="14"/>
      <c r="AF1957" s="5"/>
      <c r="AG1957" s="7"/>
    </row>
    <row r="1958" spans="1:33" s="54" customFormat="1">
      <c r="A1958" s="8" t="s">
        <v>5088</v>
      </c>
      <c r="B1958" s="8" t="s">
        <v>5089</v>
      </c>
      <c r="C1958" s="9" t="s">
        <v>91</v>
      </c>
      <c r="D1958" s="185" t="s">
        <v>5090</v>
      </c>
      <c r="E1958" s="188" t="s">
        <v>5091</v>
      </c>
      <c r="F1958" s="9" t="s">
        <v>83</v>
      </c>
      <c r="G1958" s="9" t="s">
        <v>147</v>
      </c>
      <c r="H1958" s="10">
        <v>0</v>
      </c>
      <c r="I1958" s="11">
        <v>3</v>
      </c>
      <c r="J1958" s="24">
        <v>0</v>
      </c>
      <c r="K1958" s="12"/>
      <c r="L1958" s="14">
        <v>0</v>
      </c>
      <c r="M1958" s="14"/>
      <c r="N1958" s="21">
        <v>0</v>
      </c>
      <c r="O1958" s="14"/>
      <c r="P1958" s="21">
        <v>0</v>
      </c>
      <c r="Q1958" s="14"/>
      <c r="R1958" s="21">
        <v>0</v>
      </c>
      <c r="S1958" s="14"/>
      <c r="T1958" s="21">
        <v>0</v>
      </c>
      <c r="U1958" s="14"/>
      <c r="V1958" s="22">
        <v>0</v>
      </c>
      <c r="W1958" s="14"/>
      <c r="X1958" s="5" t="str">
        <f t="shared" si="30"/>
        <v>No</v>
      </c>
      <c r="Y1958" s="14"/>
      <c r="Z1958" s="5"/>
      <c r="AA1958" s="14"/>
      <c r="AB1958" s="5"/>
      <c r="AC1958" s="28"/>
      <c r="AD1958" s="5"/>
      <c r="AE1958" s="14"/>
      <c r="AF1958" s="5"/>
      <c r="AG1958" s="7"/>
    </row>
    <row r="1959" spans="1:33" s="54" customFormat="1">
      <c r="A1959" s="8" t="s">
        <v>2470</v>
      </c>
      <c r="B1959" s="8" t="s">
        <v>2471</v>
      </c>
      <c r="C1959" s="9" t="s">
        <v>46</v>
      </c>
      <c r="D1959" s="185" t="s">
        <v>2472</v>
      </c>
      <c r="E1959" s="188" t="s">
        <v>2473</v>
      </c>
      <c r="F1959" s="9" t="s">
        <v>88</v>
      </c>
      <c r="G1959" s="9" t="s">
        <v>147</v>
      </c>
      <c r="H1959" s="10">
        <v>0</v>
      </c>
      <c r="I1959" s="11">
        <v>3</v>
      </c>
      <c r="J1959" s="24">
        <v>0</v>
      </c>
      <c r="K1959" s="12"/>
      <c r="L1959" s="14">
        <v>0</v>
      </c>
      <c r="M1959" s="14"/>
      <c r="N1959" s="21">
        <v>0</v>
      </c>
      <c r="O1959" s="14"/>
      <c r="P1959" s="21">
        <v>41720</v>
      </c>
      <c r="Q1959" s="14"/>
      <c r="R1959" s="21">
        <v>1351</v>
      </c>
      <c r="S1959" s="14"/>
      <c r="T1959" s="21">
        <v>166881</v>
      </c>
      <c r="U1959" s="14"/>
      <c r="V1959" s="22">
        <v>209952</v>
      </c>
      <c r="W1959" s="14"/>
      <c r="X1959" s="5" t="str">
        <f t="shared" si="30"/>
        <v>No</v>
      </c>
      <c r="Y1959" s="14"/>
      <c r="Z1959" s="5"/>
      <c r="AA1959" s="14"/>
      <c r="AB1959" s="5"/>
      <c r="AC1959" s="28"/>
      <c r="AD1959" s="5"/>
      <c r="AE1959" s="14"/>
      <c r="AF1959" s="5"/>
      <c r="AG1959" s="7"/>
    </row>
    <row r="1960" spans="1:33" s="54" customFormat="1">
      <c r="A1960" s="8" t="s">
        <v>6387</v>
      </c>
      <c r="B1960" s="8" t="s">
        <v>6388</v>
      </c>
      <c r="C1960" s="9" t="s">
        <v>580</v>
      </c>
      <c r="D1960" s="185" t="s">
        <v>6389</v>
      </c>
      <c r="E1960" s="188" t="s">
        <v>6390</v>
      </c>
      <c r="F1960" s="9" t="s">
        <v>157</v>
      </c>
      <c r="G1960" s="9" t="s">
        <v>147</v>
      </c>
      <c r="H1960" s="10">
        <v>0</v>
      </c>
      <c r="I1960" s="11">
        <v>3</v>
      </c>
      <c r="J1960" s="24">
        <v>0</v>
      </c>
      <c r="K1960" s="12"/>
      <c r="L1960" s="14">
        <v>0</v>
      </c>
      <c r="M1960" s="14"/>
      <c r="N1960" s="21">
        <v>0</v>
      </c>
      <c r="O1960" s="14"/>
      <c r="P1960" s="21">
        <v>0</v>
      </c>
      <c r="Q1960" s="14"/>
      <c r="R1960" s="21">
        <v>0</v>
      </c>
      <c r="S1960" s="14"/>
      <c r="T1960" s="21">
        <v>0</v>
      </c>
      <c r="U1960" s="14"/>
      <c r="V1960" s="22">
        <v>0</v>
      </c>
      <c r="W1960" s="14"/>
      <c r="X1960" s="5" t="str">
        <f t="shared" si="30"/>
        <v>No</v>
      </c>
      <c r="Y1960" s="14"/>
      <c r="Z1960" s="5"/>
      <c r="AA1960" s="14"/>
      <c r="AB1960" s="5"/>
      <c r="AC1960" s="28"/>
      <c r="AD1960" s="5"/>
      <c r="AE1960" s="14"/>
      <c r="AF1960" s="5"/>
      <c r="AG1960" s="7"/>
    </row>
    <row r="1961" spans="1:33" s="54" customFormat="1">
      <c r="A1961" s="8" t="s">
        <v>375</v>
      </c>
      <c r="B1961" s="8" t="s">
        <v>6479</v>
      </c>
      <c r="C1961" s="9" t="s">
        <v>73</v>
      </c>
      <c r="D1961" s="185" t="s">
        <v>376</v>
      </c>
      <c r="E1961" s="188" t="s">
        <v>377</v>
      </c>
      <c r="F1961" s="9" t="s">
        <v>83</v>
      </c>
      <c r="G1961" s="9" t="s">
        <v>147</v>
      </c>
      <c r="H1961" s="10">
        <v>0</v>
      </c>
      <c r="I1961" s="11">
        <v>3</v>
      </c>
      <c r="J1961" s="24">
        <v>0</v>
      </c>
      <c r="K1961" s="12"/>
      <c r="L1961" s="14">
        <v>0</v>
      </c>
      <c r="M1961" s="14"/>
      <c r="N1961" s="21">
        <v>0</v>
      </c>
      <c r="O1961" s="14"/>
      <c r="P1961" s="21">
        <v>0</v>
      </c>
      <c r="Q1961" s="14"/>
      <c r="R1961" s="21">
        <v>0</v>
      </c>
      <c r="S1961" s="14"/>
      <c r="T1961" s="21">
        <v>0</v>
      </c>
      <c r="U1961" s="14"/>
      <c r="V1961" s="22">
        <v>0</v>
      </c>
      <c r="W1961" s="14"/>
      <c r="X1961" s="5" t="str">
        <f t="shared" si="30"/>
        <v>No</v>
      </c>
      <c r="Y1961" s="14"/>
      <c r="Z1961" s="5"/>
      <c r="AA1961" s="14"/>
      <c r="AB1961" s="5"/>
      <c r="AC1961" s="28"/>
      <c r="AD1961" s="5"/>
      <c r="AE1961" s="14"/>
      <c r="AF1961" s="5"/>
      <c r="AG1961" s="7"/>
    </row>
    <row r="1962" spans="1:33" s="54" customFormat="1">
      <c r="A1962" s="8" t="s">
        <v>2283</v>
      </c>
      <c r="B1962" s="8" t="s">
        <v>2284</v>
      </c>
      <c r="C1962" s="9" t="s">
        <v>106</v>
      </c>
      <c r="D1962" s="185" t="s">
        <v>2285</v>
      </c>
      <c r="E1962" s="188" t="s">
        <v>2286</v>
      </c>
      <c r="F1962" s="9" t="s">
        <v>83</v>
      </c>
      <c r="G1962" s="9" t="s">
        <v>147</v>
      </c>
      <c r="H1962" s="10">
        <v>0</v>
      </c>
      <c r="I1962" s="11">
        <v>3</v>
      </c>
      <c r="J1962" s="24">
        <v>0</v>
      </c>
      <c r="K1962" s="12"/>
      <c r="L1962" s="14">
        <v>0</v>
      </c>
      <c r="M1962" s="14"/>
      <c r="N1962" s="21">
        <v>0</v>
      </c>
      <c r="O1962" s="14"/>
      <c r="P1962" s="21">
        <v>0</v>
      </c>
      <c r="Q1962" s="14"/>
      <c r="R1962" s="21">
        <v>0</v>
      </c>
      <c r="S1962" s="14"/>
      <c r="T1962" s="21">
        <v>0</v>
      </c>
      <c r="U1962" s="14"/>
      <c r="V1962" s="22">
        <v>0</v>
      </c>
      <c r="W1962" s="14"/>
      <c r="X1962" s="5" t="str">
        <f t="shared" si="30"/>
        <v>No</v>
      </c>
      <c r="Y1962" s="14"/>
      <c r="Z1962" s="5"/>
      <c r="AA1962" s="14"/>
      <c r="AB1962" s="5"/>
      <c r="AC1962" s="28"/>
      <c r="AD1962" s="5"/>
      <c r="AE1962" s="14"/>
      <c r="AF1962" s="5"/>
      <c r="AG1962" s="7"/>
    </row>
    <row r="1963" spans="1:33" s="54" customFormat="1">
      <c r="A1963" s="8" t="s">
        <v>6017</v>
      </c>
      <c r="B1963" s="8" t="s">
        <v>6487</v>
      </c>
      <c r="C1963" s="9" t="s">
        <v>120</v>
      </c>
      <c r="D1963" s="185"/>
      <c r="E1963" s="188" t="s">
        <v>6018</v>
      </c>
      <c r="F1963" s="9" t="s">
        <v>83</v>
      </c>
      <c r="G1963" s="9" t="s">
        <v>147</v>
      </c>
      <c r="H1963" s="10">
        <v>0</v>
      </c>
      <c r="I1963" s="11">
        <v>3</v>
      </c>
      <c r="J1963" s="24">
        <v>0</v>
      </c>
      <c r="K1963" s="12"/>
      <c r="L1963" s="14">
        <v>0</v>
      </c>
      <c r="M1963" s="14"/>
      <c r="N1963" s="21">
        <v>0</v>
      </c>
      <c r="O1963" s="14"/>
      <c r="P1963" s="21">
        <v>0</v>
      </c>
      <c r="Q1963" s="14"/>
      <c r="R1963" s="21">
        <v>0</v>
      </c>
      <c r="S1963" s="14"/>
      <c r="T1963" s="21">
        <v>0</v>
      </c>
      <c r="U1963" s="14"/>
      <c r="V1963" s="22">
        <v>0</v>
      </c>
      <c r="W1963" s="14"/>
      <c r="X1963" s="5" t="str">
        <f t="shared" si="30"/>
        <v>No</v>
      </c>
      <c r="Y1963" s="14"/>
      <c r="Z1963" s="5"/>
      <c r="AA1963" s="14"/>
      <c r="AB1963" s="5"/>
      <c r="AC1963" s="28"/>
      <c r="AD1963" s="5"/>
      <c r="AE1963" s="14"/>
      <c r="AF1963" s="5"/>
      <c r="AG1963" s="7"/>
    </row>
    <row r="1964" spans="1:33" s="54" customFormat="1">
      <c r="A1964" s="8" t="s">
        <v>67</v>
      </c>
      <c r="B1964" s="8" t="s">
        <v>68</v>
      </c>
      <c r="C1964" s="9" t="s">
        <v>69</v>
      </c>
      <c r="D1964" s="185" t="s">
        <v>70</v>
      </c>
      <c r="E1964" s="188">
        <v>88146</v>
      </c>
      <c r="F1964" s="9" t="s">
        <v>36</v>
      </c>
      <c r="G1964" s="9" t="s">
        <v>5756</v>
      </c>
      <c r="H1964" s="10">
        <v>0</v>
      </c>
      <c r="I1964" s="11">
        <v>3</v>
      </c>
      <c r="J1964" s="24">
        <v>0</v>
      </c>
      <c r="K1964" s="12"/>
      <c r="L1964" s="14">
        <v>0</v>
      </c>
      <c r="M1964" s="14"/>
      <c r="N1964" s="21">
        <v>0</v>
      </c>
      <c r="O1964" s="14"/>
      <c r="P1964" s="21">
        <v>0</v>
      </c>
      <c r="Q1964" s="14"/>
      <c r="R1964" s="21">
        <v>0</v>
      </c>
      <c r="S1964" s="14"/>
      <c r="T1964" s="21">
        <v>0</v>
      </c>
      <c r="U1964" s="14"/>
      <c r="V1964" s="22">
        <v>0</v>
      </c>
      <c r="W1964" s="14"/>
      <c r="X1964" s="5" t="str">
        <f t="shared" si="30"/>
        <v>No</v>
      </c>
      <c r="Y1964" s="14"/>
      <c r="Z1964" s="5"/>
      <c r="AA1964" s="14"/>
      <c r="AB1964" s="5"/>
      <c r="AC1964" s="28"/>
      <c r="AD1964" s="5"/>
      <c r="AE1964" s="14"/>
      <c r="AF1964" s="5"/>
      <c r="AG1964" s="7"/>
    </row>
    <row r="1965" spans="1:33" s="54" customFormat="1">
      <c r="A1965" s="8" t="s">
        <v>4717</v>
      </c>
      <c r="B1965" s="8" t="s">
        <v>6488</v>
      </c>
      <c r="C1965" s="9" t="s">
        <v>79</v>
      </c>
      <c r="D1965" s="185" t="s">
        <v>4718</v>
      </c>
      <c r="E1965" s="188" t="s">
        <v>4719</v>
      </c>
      <c r="F1965" s="9" t="s">
        <v>83</v>
      </c>
      <c r="G1965" s="9" t="s">
        <v>147</v>
      </c>
      <c r="H1965" s="10">
        <v>0</v>
      </c>
      <c r="I1965" s="11">
        <v>3</v>
      </c>
      <c r="J1965" s="24">
        <v>0</v>
      </c>
      <c r="K1965" s="12"/>
      <c r="L1965" s="14">
        <v>0</v>
      </c>
      <c r="M1965" s="14"/>
      <c r="N1965" s="21">
        <v>0</v>
      </c>
      <c r="O1965" s="14"/>
      <c r="P1965" s="21">
        <v>16719</v>
      </c>
      <c r="Q1965" s="14"/>
      <c r="R1965" s="21">
        <v>0</v>
      </c>
      <c r="S1965" s="14"/>
      <c r="T1965" s="21">
        <v>66874</v>
      </c>
      <c r="U1965" s="14"/>
      <c r="V1965" s="22">
        <v>83593</v>
      </c>
      <c r="W1965" s="14"/>
      <c r="X1965" s="5" t="str">
        <f t="shared" si="30"/>
        <v>No</v>
      </c>
      <c r="Y1965" s="14"/>
      <c r="Z1965" s="5"/>
      <c r="AA1965" s="14"/>
      <c r="AB1965" s="5"/>
      <c r="AC1965" s="28"/>
      <c r="AD1965" s="5"/>
      <c r="AE1965" s="14"/>
      <c r="AF1965" s="5"/>
      <c r="AG1965" s="7"/>
    </row>
    <row r="1966" spans="1:33" s="54" customFormat="1">
      <c r="A1966" s="8" t="s">
        <v>5929</v>
      </c>
      <c r="B1966" s="8" t="s">
        <v>561</v>
      </c>
      <c r="C1966" s="9" t="s">
        <v>163</v>
      </c>
      <c r="D1966" s="185">
        <v>1158</v>
      </c>
      <c r="E1966" s="188">
        <v>10180</v>
      </c>
      <c r="F1966" s="9" t="s">
        <v>83</v>
      </c>
      <c r="G1966" s="9" t="s">
        <v>5756</v>
      </c>
      <c r="H1966" s="10">
        <v>4181019</v>
      </c>
      <c r="I1966" s="11">
        <v>3</v>
      </c>
      <c r="J1966" s="24">
        <v>0</v>
      </c>
      <c r="K1966" s="12"/>
      <c r="L1966" s="14">
        <v>0</v>
      </c>
      <c r="M1966" s="14"/>
      <c r="N1966" s="21">
        <v>0</v>
      </c>
      <c r="O1966" s="14"/>
      <c r="P1966" s="21">
        <v>0</v>
      </c>
      <c r="Q1966" s="14"/>
      <c r="R1966" s="21">
        <v>0</v>
      </c>
      <c r="S1966" s="14"/>
      <c r="T1966" s="21">
        <v>0</v>
      </c>
      <c r="U1966" s="14"/>
      <c r="V1966" s="22">
        <v>0</v>
      </c>
      <c r="W1966" s="14"/>
      <c r="X1966" s="5" t="str">
        <f t="shared" si="30"/>
        <v>No</v>
      </c>
      <c r="Y1966" s="14"/>
      <c r="Z1966" s="5"/>
      <c r="AA1966" s="14"/>
      <c r="AB1966" s="5"/>
      <c r="AC1966" s="28"/>
      <c r="AD1966" s="5"/>
      <c r="AE1966" s="14"/>
      <c r="AF1966" s="5"/>
      <c r="AG1966" s="7"/>
    </row>
    <row r="1967" spans="1:33" s="54" customFormat="1">
      <c r="A1967" s="8" t="s">
        <v>5034</v>
      </c>
      <c r="B1967" s="8" t="s">
        <v>5035</v>
      </c>
      <c r="C1967" s="9" t="s">
        <v>91</v>
      </c>
      <c r="D1967" s="185" t="s">
        <v>5036</v>
      </c>
      <c r="E1967" s="188" t="s">
        <v>5037</v>
      </c>
      <c r="F1967" s="9" t="s">
        <v>83</v>
      </c>
      <c r="G1967" s="9" t="s">
        <v>147</v>
      </c>
      <c r="H1967" s="10">
        <v>0</v>
      </c>
      <c r="I1967" s="11">
        <v>3</v>
      </c>
      <c r="J1967" s="24">
        <v>0</v>
      </c>
      <c r="K1967" s="12"/>
      <c r="L1967" s="14">
        <v>0</v>
      </c>
      <c r="M1967" s="14"/>
      <c r="N1967" s="21">
        <v>0</v>
      </c>
      <c r="O1967" s="14"/>
      <c r="P1967" s="21">
        <v>0</v>
      </c>
      <c r="Q1967" s="14"/>
      <c r="R1967" s="21">
        <v>118928</v>
      </c>
      <c r="S1967" s="14"/>
      <c r="T1967" s="21">
        <v>73000</v>
      </c>
      <c r="U1967" s="14"/>
      <c r="V1967" s="22">
        <v>191928</v>
      </c>
      <c r="W1967" s="14"/>
      <c r="X1967" s="5" t="str">
        <f t="shared" si="30"/>
        <v>No</v>
      </c>
      <c r="Y1967" s="14"/>
      <c r="Z1967" s="5"/>
      <c r="AA1967" s="14"/>
      <c r="AB1967" s="5"/>
      <c r="AC1967" s="28"/>
      <c r="AD1967" s="5"/>
      <c r="AE1967" s="14"/>
      <c r="AF1967" s="5"/>
      <c r="AG1967" s="7"/>
    </row>
    <row r="1968" spans="1:33" s="54" customFormat="1">
      <c r="A1968" s="8" t="s">
        <v>3789</v>
      </c>
      <c r="B1968" s="8" t="s">
        <v>1047</v>
      </c>
      <c r="C1968" s="9" t="s">
        <v>278</v>
      </c>
      <c r="D1968" s="185" t="s">
        <v>3790</v>
      </c>
      <c r="E1968" s="188" t="s">
        <v>3791</v>
      </c>
      <c r="F1968" s="9" t="s">
        <v>83</v>
      </c>
      <c r="G1968" s="9" t="s">
        <v>147</v>
      </c>
      <c r="H1968" s="10">
        <v>0</v>
      </c>
      <c r="I1968" s="11">
        <v>3</v>
      </c>
      <c r="J1968" s="24">
        <v>0</v>
      </c>
      <c r="K1968" s="12"/>
      <c r="L1968" s="14">
        <v>0</v>
      </c>
      <c r="M1968" s="14"/>
      <c r="N1968" s="21">
        <v>0</v>
      </c>
      <c r="O1968" s="14"/>
      <c r="P1968" s="21">
        <v>0</v>
      </c>
      <c r="Q1968" s="14"/>
      <c r="R1968" s="21">
        <v>0</v>
      </c>
      <c r="S1968" s="14"/>
      <c r="T1968" s="21">
        <v>0</v>
      </c>
      <c r="U1968" s="14"/>
      <c r="V1968" s="22">
        <v>0</v>
      </c>
      <c r="W1968" s="14"/>
      <c r="X1968" s="5" t="str">
        <f t="shared" si="30"/>
        <v>No</v>
      </c>
      <c r="Y1968" s="14"/>
      <c r="Z1968" s="5"/>
      <c r="AA1968" s="14"/>
      <c r="AB1968" s="5"/>
      <c r="AC1968" s="28"/>
      <c r="AD1968" s="5"/>
      <c r="AE1968" s="14"/>
      <c r="AF1968" s="5"/>
      <c r="AG1968" s="7"/>
    </row>
    <row r="1969" spans="1:33" s="54" customFormat="1">
      <c r="A1969" s="8" t="s">
        <v>2633</v>
      </c>
      <c r="B1969" s="8" t="s">
        <v>2634</v>
      </c>
      <c r="C1969" s="9" t="s">
        <v>288</v>
      </c>
      <c r="D1969" s="185" t="s">
        <v>2635</v>
      </c>
      <c r="E1969" s="188" t="s">
        <v>2636</v>
      </c>
      <c r="F1969" s="9" t="s">
        <v>83</v>
      </c>
      <c r="G1969" s="9" t="s">
        <v>147</v>
      </c>
      <c r="H1969" s="10">
        <v>0</v>
      </c>
      <c r="I1969" s="11">
        <v>3</v>
      </c>
      <c r="J1969" s="24">
        <v>0</v>
      </c>
      <c r="K1969" s="12"/>
      <c r="L1969" s="14">
        <v>0</v>
      </c>
      <c r="M1969" s="14"/>
      <c r="N1969" s="21">
        <v>0</v>
      </c>
      <c r="O1969" s="14"/>
      <c r="P1969" s="21">
        <v>0</v>
      </c>
      <c r="Q1969" s="14"/>
      <c r="R1969" s="21">
        <v>0</v>
      </c>
      <c r="S1969" s="14"/>
      <c r="T1969" s="21">
        <v>0</v>
      </c>
      <c r="U1969" s="14"/>
      <c r="V1969" s="22">
        <v>0</v>
      </c>
      <c r="W1969" s="14"/>
      <c r="X1969" s="5" t="str">
        <f t="shared" si="30"/>
        <v>No</v>
      </c>
      <c r="Y1969" s="14"/>
      <c r="Z1969" s="5"/>
      <c r="AA1969" s="14"/>
      <c r="AB1969" s="5"/>
      <c r="AC1969" s="28"/>
      <c r="AD1969" s="5"/>
      <c r="AE1969" s="14"/>
      <c r="AF1969" s="5"/>
      <c r="AG1969" s="7"/>
    </row>
    <row r="1970" spans="1:33" s="54" customFormat="1">
      <c r="A1970" s="8" t="s">
        <v>6310</v>
      </c>
      <c r="B1970" s="8" t="s">
        <v>6311</v>
      </c>
      <c r="C1970" s="9" t="s">
        <v>171</v>
      </c>
      <c r="D1970" s="185"/>
      <c r="E1970" s="188">
        <v>40255</v>
      </c>
      <c r="F1970" s="9" t="s">
        <v>83</v>
      </c>
      <c r="G1970" s="9" t="s">
        <v>5756</v>
      </c>
      <c r="H1970" s="10">
        <v>5502379</v>
      </c>
      <c r="I1970" s="11">
        <v>3</v>
      </c>
      <c r="J1970" s="24">
        <v>0</v>
      </c>
      <c r="K1970" s="12"/>
      <c r="L1970" s="14">
        <v>0</v>
      </c>
      <c r="M1970" s="14"/>
      <c r="N1970" s="21">
        <v>0</v>
      </c>
      <c r="O1970" s="14"/>
      <c r="P1970" s="21">
        <v>0</v>
      </c>
      <c r="Q1970" s="14"/>
      <c r="R1970" s="21">
        <v>0</v>
      </c>
      <c r="S1970" s="14"/>
      <c r="T1970" s="21">
        <v>0</v>
      </c>
      <c r="U1970" s="14"/>
      <c r="V1970" s="22">
        <v>0</v>
      </c>
      <c r="W1970" s="14"/>
      <c r="X1970" s="5" t="str">
        <f t="shared" si="30"/>
        <v>No</v>
      </c>
      <c r="Y1970" s="14"/>
      <c r="Z1970" s="5"/>
      <c r="AA1970" s="14"/>
      <c r="AB1970" s="5"/>
      <c r="AC1970" s="28"/>
      <c r="AD1970" s="5"/>
      <c r="AE1970" s="14"/>
      <c r="AF1970" s="5"/>
      <c r="AG1970" s="7"/>
    </row>
    <row r="1971" spans="1:33" s="54" customFormat="1">
      <c r="A1971" s="8" t="s">
        <v>1496</v>
      </c>
      <c r="B1971" s="8" t="s">
        <v>6489</v>
      </c>
      <c r="C1971" s="9" t="s">
        <v>178</v>
      </c>
      <c r="D1971" s="185" t="s">
        <v>1497</v>
      </c>
      <c r="E1971" s="188" t="s">
        <v>1498</v>
      </c>
      <c r="F1971" s="9" t="s">
        <v>83</v>
      </c>
      <c r="G1971" s="9" t="s">
        <v>147</v>
      </c>
      <c r="H1971" s="10">
        <v>0</v>
      </c>
      <c r="I1971" s="11">
        <v>3</v>
      </c>
      <c r="J1971" s="24">
        <v>0</v>
      </c>
      <c r="K1971" s="12"/>
      <c r="L1971" s="14">
        <v>0</v>
      </c>
      <c r="M1971" s="14"/>
      <c r="N1971" s="21">
        <v>0</v>
      </c>
      <c r="O1971" s="14"/>
      <c r="P1971" s="21">
        <v>0</v>
      </c>
      <c r="Q1971" s="14"/>
      <c r="R1971" s="21">
        <v>7000</v>
      </c>
      <c r="S1971" s="14"/>
      <c r="T1971" s="21">
        <v>28000</v>
      </c>
      <c r="U1971" s="14"/>
      <c r="V1971" s="22">
        <v>35000</v>
      </c>
      <c r="W1971" s="14"/>
      <c r="X1971" s="5" t="str">
        <f t="shared" si="30"/>
        <v>No</v>
      </c>
      <c r="Y1971" s="14"/>
      <c r="Z1971" s="5"/>
      <c r="AA1971" s="14"/>
      <c r="AB1971" s="5"/>
      <c r="AC1971" s="28"/>
      <c r="AD1971" s="5"/>
      <c r="AE1971" s="14"/>
      <c r="AF1971" s="5"/>
      <c r="AG1971" s="7"/>
    </row>
    <row r="1972" spans="1:33" s="54" customFormat="1">
      <c r="A1972" s="8" t="s">
        <v>5343</v>
      </c>
      <c r="B1972" s="8" t="s">
        <v>5344</v>
      </c>
      <c r="C1972" s="9" t="s">
        <v>58</v>
      </c>
      <c r="D1972" s="185" t="s">
        <v>5345</v>
      </c>
      <c r="E1972" s="188" t="s">
        <v>5346</v>
      </c>
      <c r="F1972" s="9" t="s">
        <v>83</v>
      </c>
      <c r="G1972" s="9" t="s">
        <v>147</v>
      </c>
      <c r="H1972" s="10">
        <v>0</v>
      </c>
      <c r="I1972" s="11">
        <v>3</v>
      </c>
      <c r="J1972" s="24">
        <v>0</v>
      </c>
      <c r="K1972" s="12"/>
      <c r="L1972" s="14">
        <v>0</v>
      </c>
      <c r="M1972" s="14"/>
      <c r="N1972" s="21">
        <v>0</v>
      </c>
      <c r="O1972" s="14"/>
      <c r="P1972" s="21">
        <v>0</v>
      </c>
      <c r="Q1972" s="14"/>
      <c r="R1972" s="21">
        <v>0</v>
      </c>
      <c r="S1972" s="14"/>
      <c r="T1972" s="21">
        <v>0</v>
      </c>
      <c r="U1972" s="14"/>
      <c r="V1972" s="22">
        <v>0</v>
      </c>
      <c r="W1972" s="14"/>
      <c r="X1972" s="5" t="str">
        <f t="shared" si="30"/>
        <v>No</v>
      </c>
      <c r="Y1972" s="14"/>
      <c r="Z1972" s="5"/>
      <c r="AA1972" s="14"/>
      <c r="AB1972" s="5"/>
      <c r="AC1972" s="28"/>
      <c r="AD1972" s="5"/>
      <c r="AE1972" s="14"/>
      <c r="AF1972" s="5"/>
      <c r="AG1972" s="7"/>
    </row>
    <row r="1973" spans="1:33" s="54" customFormat="1">
      <c r="A1973" s="8" t="s">
        <v>2877</v>
      </c>
      <c r="B1973" s="8" t="s">
        <v>2878</v>
      </c>
      <c r="C1973" s="9" t="s">
        <v>124</v>
      </c>
      <c r="D1973" s="185" t="s">
        <v>2879</v>
      </c>
      <c r="E1973" s="188" t="s">
        <v>2880</v>
      </c>
      <c r="F1973" s="9" t="s">
        <v>83</v>
      </c>
      <c r="G1973" s="9" t="s">
        <v>147</v>
      </c>
      <c r="H1973" s="10">
        <v>0</v>
      </c>
      <c r="I1973" s="11">
        <v>3</v>
      </c>
      <c r="J1973" s="24">
        <v>0</v>
      </c>
      <c r="K1973" s="12"/>
      <c r="L1973" s="14">
        <v>0</v>
      </c>
      <c r="M1973" s="14"/>
      <c r="N1973" s="21">
        <v>0</v>
      </c>
      <c r="O1973" s="14"/>
      <c r="P1973" s="21">
        <v>0</v>
      </c>
      <c r="Q1973" s="14"/>
      <c r="R1973" s="21">
        <v>0</v>
      </c>
      <c r="S1973" s="14"/>
      <c r="T1973" s="21">
        <v>0</v>
      </c>
      <c r="U1973" s="14"/>
      <c r="V1973" s="22">
        <v>0</v>
      </c>
      <c r="W1973" s="14"/>
      <c r="X1973" s="5" t="str">
        <f t="shared" si="30"/>
        <v>No</v>
      </c>
      <c r="Y1973" s="14"/>
      <c r="Z1973" s="5"/>
      <c r="AA1973" s="14"/>
      <c r="AB1973" s="5"/>
      <c r="AC1973" s="28"/>
      <c r="AD1973" s="5"/>
      <c r="AE1973" s="14"/>
      <c r="AF1973" s="5"/>
      <c r="AG1973" s="7"/>
    </row>
    <row r="1974" spans="1:33" s="54" customFormat="1">
      <c r="A1974" s="8" t="s">
        <v>6672</v>
      </c>
      <c r="B1974" s="8" t="s">
        <v>2742</v>
      </c>
      <c r="C1974" s="9" t="s">
        <v>65</v>
      </c>
      <c r="D1974" s="185" t="s">
        <v>6673</v>
      </c>
      <c r="E1974" s="188" t="s">
        <v>6674</v>
      </c>
      <c r="F1974" s="9" t="s">
        <v>157</v>
      </c>
      <c r="G1974" s="9" t="s">
        <v>147</v>
      </c>
      <c r="H1974" s="10">
        <v>0</v>
      </c>
      <c r="I1974" s="11">
        <v>3</v>
      </c>
      <c r="J1974" s="24">
        <v>0</v>
      </c>
      <c r="K1974" s="12"/>
      <c r="L1974" s="14">
        <v>0</v>
      </c>
      <c r="M1974" s="14"/>
      <c r="N1974" s="21">
        <v>0</v>
      </c>
      <c r="O1974" s="14"/>
      <c r="P1974" s="21">
        <v>0</v>
      </c>
      <c r="Q1974" s="14"/>
      <c r="R1974" s="21">
        <v>0</v>
      </c>
      <c r="S1974" s="14"/>
      <c r="T1974" s="21">
        <v>0</v>
      </c>
      <c r="U1974" s="14"/>
      <c r="V1974" s="22">
        <v>0</v>
      </c>
      <c r="W1974" s="14"/>
      <c r="X1974" s="5" t="str">
        <f t="shared" si="30"/>
        <v>No</v>
      </c>
      <c r="Y1974" s="14"/>
      <c r="Z1974" s="5"/>
      <c r="AA1974" s="14"/>
      <c r="AB1974" s="5"/>
      <c r="AC1974" s="28"/>
      <c r="AD1974" s="5"/>
      <c r="AE1974" s="14"/>
      <c r="AF1974" s="5"/>
      <c r="AG1974" s="7"/>
    </row>
    <row r="1975" spans="1:33" s="54" customFormat="1">
      <c r="A1975" s="8" t="s">
        <v>2423</v>
      </c>
      <c r="B1975" s="8" t="s">
        <v>2424</v>
      </c>
      <c r="C1975" s="9" t="s">
        <v>46</v>
      </c>
      <c r="D1975" s="185" t="s">
        <v>2425</v>
      </c>
      <c r="E1975" s="188" t="s">
        <v>2426</v>
      </c>
      <c r="F1975" s="9" t="s">
        <v>88</v>
      </c>
      <c r="G1975" s="9" t="s">
        <v>147</v>
      </c>
      <c r="H1975" s="10">
        <v>0</v>
      </c>
      <c r="I1975" s="11">
        <v>3</v>
      </c>
      <c r="J1975" s="24">
        <v>0</v>
      </c>
      <c r="K1975" s="12"/>
      <c r="L1975" s="14">
        <v>0</v>
      </c>
      <c r="M1975" s="14"/>
      <c r="N1975" s="21">
        <v>0</v>
      </c>
      <c r="O1975" s="14"/>
      <c r="P1975" s="21">
        <v>13468</v>
      </c>
      <c r="Q1975" s="14"/>
      <c r="R1975" s="21">
        <v>0</v>
      </c>
      <c r="S1975" s="14"/>
      <c r="T1975" s="21">
        <v>53873</v>
      </c>
      <c r="U1975" s="14"/>
      <c r="V1975" s="22">
        <v>67341</v>
      </c>
      <c r="W1975" s="14"/>
      <c r="X1975" s="5" t="str">
        <f t="shared" si="30"/>
        <v>No</v>
      </c>
      <c r="Y1975" s="14"/>
      <c r="Z1975" s="5"/>
      <c r="AA1975" s="14"/>
      <c r="AB1975" s="5"/>
      <c r="AC1975" s="28"/>
      <c r="AD1975" s="5"/>
      <c r="AE1975" s="14"/>
      <c r="AF1975" s="5"/>
      <c r="AG1975" s="7"/>
    </row>
    <row r="1976" spans="1:33" s="54" customFormat="1">
      <c r="A1976" s="8" t="s">
        <v>2347</v>
      </c>
      <c r="B1976" s="8" t="s">
        <v>2348</v>
      </c>
      <c r="C1976" s="9" t="s">
        <v>106</v>
      </c>
      <c r="D1976" s="185" t="s">
        <v>2349</v>
      </c>
      <c r="E1976" s="188" t="s">
        <v>2350</v>
      </c>
      <c r="F1976" s="9" t="s">
        <v>83</v>
      </c>
      <c r="G1976" s="9" t="s">
        <v>147</v>
      </c>
      <c r="H1976" s="10">
        <v>0</v>
      </c>
      <c r="I1976" s="11">
        <v>3</v>
      </c>
      <c r="J1976" s="24">
        <v>0</v>
      </c>
      <c r="K1976" s="12"/>
      <c r="L1976" s="14">
        <v>0</v>
      </c>
      <c r="M1976" s="14"/>
      <c r="N1976" s="21">
        <v>0</v>
      </c>
      <c r="O1976" s="14"/>
      <c r="P1976" s="21">
        <v>5483</v>
      </c>
      <c r="Q1976" s="14"/>
      <c r="R1976" s="21">
        <v>0</v>
      </c>
      <c r="S1976" s="14"/>
      <c r="T1976" s="21">
        <v>21931</v>
      </c>
      <c r="U1976" s="14"/>
      <c r="V1976" s="22">
        <v>27414</v>
      </c>
      <c r="W1976" s="14"/>
      <c r="X1976" s="5" t="str">
        <f t="shared" si="30"/>
        <v>No</v>
      </c>
      <c r="Y1976" s="14"/>
      <c r="Z1976" s="5"/>
      <c r="AA1976" s="14"/>
      <c r="AB1976" s="5"/>
      <c r="AC1976" s="28"/>
      <c r="AD1976" s="5"/>
      <c r="AE1976" s="14"/>
      <c r="AF1976" s="5"/>
      <c r="AG1976" s="7"/>
    </row>
    <row r="1977" spans="1:33" s="54" customFormat="1">
      <c r="A1977" s="8" t="s">
        <v>4733</v>
      </c>
      <c r="B1977" s="8" t="s">
        <v>4734</v>
      </c>
      <c r="C1977" s="9" t="s">
        <v>79</v>
      </c>
      <c r="D1977" s="185" t="s">
        <v>4735</v>
      </c>
      <c r="E1977" s="188" t="s">
        <v>4736</v>
      </c>
      <c r="F1977" s="9" t="s">
        <v>83</v>
      </c>
      <c r="G1977" s="9" t="s">
        <v>147</v>
      </c>
      <c r="H1977" s="10">
        <v>0</v>
      </c>
      <c r="I1977" s="11">
        <v>3</v>
      </c>
      <c r="J1977" s="24">
        <v>0</v>
      </c>
      <c r="K1977" s="12"/>
      <c r="L1977" s="14">
        <v>0</v>
      </c>
      <c r="M1977" s="14"/>
      <c r="N1977" s="21">
        <v>0</v>
      </c>
      <c r="O1977" s="14"/>
      <c r="P1977" s="21">
        <v>0</v>
      </c>
      <c r="Q1977" s="14"/>
      <c r="R1977" s="21">
        <v>0</v>
      </c>
      <c r="S1977" s="14"/>
      <c r="T1977" s="21">
        <v>0</v>
      </c>
      <c r="U1977" s="14"/>
      <c r="V1977" s="22">
        <v>0</v>
      </c>
      <c r="W1977" s="14"/>
      <c r="X1977" s="5" t="str">
        <f t="shared" si="30"/>
        <v>No</v>
      </c>
      <c r="Y1977" s="14"/>
      <c r="Z1977" s="5"/>
      <c r="AA1977" s="14"/>
      <c r="AB1977" s="5"/>
      <c r="AC1977" s="28"/>
      <c r="AD1977" s="5"/>
      <c r="AE1977" s="14"/>
      <c r="AF1977" s="5"/>
      <c r="AG1977" s="7"/>
    </row>
    <row r="1978" spans="1:33" s="54" customFormat="1">
      <c r="A1978" s="8" t="s">
        <v>773</v>
      </c>
      <c r="B1978" s="8" t="s">
        <v>6497</v>
      </c>
      <c r="C1978" s="9" t="s">
        <v>129</v>
      </c>
      <c r="D1978" s="185" t="s">
        <v>774</v>
      </c>
      <c r="E1978" s="188" t="s">
        <v>775</v>
      </c>
      <c r="F1978" s="9" t="s">
        <v>83</v>
      </c>
      <c r="G1978" s="9" t="s">
        <v>147</v>
      </c>
      <c r="H1978" s="10">
        <v>0</v>
      </c>
      <c r="I1978" s="11">
        <v>3</v>
      </c>
      <c r="J1978" s="24">
        <v>0</v>
      </c>
      <c r="K1978" s="12"/>
      <c r="L1978" s="14">
        <v>0</v>
      </c>
      <c r="M1978" s="14"/>
      <c r="N1978" s="21">
        <v>0</v>
      </c>
      <c r="O1978" s="14"/>
      <c r="P1978" s="21">
        <v>9001</v>
      </c>
      <c r="Q1978" s="14"/>
      <c r="R1978" s="21">
        <v>9001</v>
      </c>
      <c r="S1978" s="14"/>
      <c r="T1978" s="21">
        <v>72004</v>
      </c>
      <c r="U1978" s="14"/>
      <c r="V1978" s="22">
        <v>90006</v>
      </c>
      <c r="W1978" s="14"/>
      <c r="X1978" s="5" t="str">
        <f t="shared" si="30"/>
        <v>No</v>
      </c>
      <c r="Y1978" s="14"/>
      <c r="Z1978" s="5"/>
      <c r="AA1978" s="14"/>
      <c r="AB1978" s="5"/>
      <c r="AC1978" s="28"/>
      <c r="AD1978" s="5"/>
      <c r="AE1978" s="14"/>
      <c r="AF1978" s="5"/>
      <c r="AG1978" s="7"/>
    </row>
    <row r="1979" spans="1:33" s="54" customFormat="1">
      <c r="A1979" s="8" t="s">
        <v>52</v>
      </c>
      <c r="B1979" s="8" t="s">
        <v>53</v>
      </c>
      <c r="C1979" s="9" t="s">
        <v>54</v>
      </c>
      <c r="D1979" s="185" t="s">
        <v>55</v>
      </c>
      <c r="E1979" s="188">
        <v>88200</v>
      </c>
      <c r="F1979" s="9" t="s">
        <v>36</v>
      </c>
      <c r="G1979" s="9" t="s">
        <v>5756</v>
      </c>
      <c r="H1979" s="10">
        <v>0</v>
      </c>
      <c r="I1979" s="11">
        <v>3</v>
      </c>
      <c r="J1979" s="24">
        <v>0</v>
      </c>
      <c r="K1979" s="12"/>
      <c r="L1979" s="14">
        <v>0</v>
      </c>
      <c r="M1979" s="14"/>
      <c r="N1979" s="21">
        <v>0</v>
      </c>
      <c r="O1979" s="14"/>
      <c r="P1979" s="21">
        <v>0</v>
      </c>
      <c r="Q1979" s="14"/>
      <c r="R1979" s="21">
        <v>0</v>
      </c>
      <c r="S1979" s="14"/>
      <c r="T1979" s="21">
        <v>0</v>
      </c>
      <c r="U1979" s="14"/>
      <c r="V1979" s="22">
        <v>0</v>
      </c>
      <c r="W1979" s="14"/>
      <c r="X1979" s="5" t="str">
        <f t="shared" si="30"/>
        <v>No</v>
      </c>
      <c r="Y1979" s="14"/>
      <c r="Z1979" s="5"/>
      <c r="AA1979" s="14"/>
      <c r="AB1979" s="5"/>
      <c r="AC1979" s="28"/>
      <c r="AD1979" s="5"/>
      <c r="AE1979" s="14"/>
      <c r="AF1979" s="5"/>
      <c r="AG1979" s="7"/>
    </row>
    <row r="1980" spans="1:33" s="54" customFormat="1">
      <c r="A1980" s="8" t="s">
        <v>587</v>
      </c>
      <c r="B1980" s="8" t="s">
        <v>588</v>
      </c>
      <c r="C1980" s="9" t="s">
        <v>91</v>
      </c>
      <c r="D1980" s="185">
        <v>9167</v>
      </c>
      <c r="E1980" s="188">
        <v>90167</v>
      </c>
      <c r="F1980" s="9" t="s">
        <v>83</v>
      </c>
      <c r="G1980" s="9" t="s">
        <v>5756</v>
      </c>
      <c r="H1980" s="10">
        <v>72794</v>
      </c>
      <c r="I1980" s="11">
        <v>3</v>
      </c>
      <c r="J1980" s="24">
        <v>0</v>
      </c>
      <c r="K1980" s="12"/>
      <c r="L1980" s="14">
        <v>0</v>
      </c>
      <c r="M1980" s="14"/>
      <c r="N1980" s="21">
        <v>0</v>
      </c>
      <c r="O1980" s="14"/>
      <c r="P1980" s="21">
        <v>0</v>
      </c>
      <c r="Q1980" s="14"/>
      <c r="R1980" s="21">
        <v>0</v>
      </c>
      <c r="S1980" s="14"/>
      <c r="T1980" s="21">
        <v>0</v>
      </c>
      <c r="U1980" s="14"/>
      <c r="V1980" s="22">
        <v>0</v>
      </c>
      <c r="W1980" s="14"/>
      <c r="X1980" s="5" t="str">
        <f t="shared" si="30"/>
        <v>No</v>
      </c>
      <c r="Y1980" s="14"/>
      <c r="Z1980" s="5"/>
      <c r="AA1980" s="14"/>
      <c r="AB1980" s="5"/>
      <c r="AC1980" s="28"/>
      <c r="AD1980" s="5"/>
      <c r="AE1980" s="14"/>
      <c r="AF1980" s="5"/>
      <c r="AG1980" s="7"/>
    </row>
    <row r="1981" spans="1:33" s="54" customFormat="1">
      <c r="A1981" s="8" t="s">
        <v>4908</v>
      </c>
      <c r="B1981" s="8" t="s">
        <v>4909</v>
      </c>
      <c r="C1981" s="9" t="s">
        <v>87</v>
      </c>
      <c r="D1981" s="185" t="s">
        <v>4910</v>
      </c>
      <c r="E1981" s="188" t="s">
        <v>4911</v>
      </c>
      <c r="F1981" s="9" t="s">
        <v>83</v>
      </c>
      <c r="G1981" s="9" t="s">
        <v>147</v>
      </c>
      <c r="H1981" s="10">
        <v>0</v>
      </c>
      <c r="I1981" s="11">
        <v>3</v>
      </c>
      <c r="J1981" s="24">
        <v>0</v>
      </c>
      <c r="K1981" s="12"/>
      <c r="L1981" s="14">
        <v>0</v>
      </c>
      <c r="M1981" s="14"/>
      <c r="N1981" s="21">
        <v>0</v>
      </c>
      <c r="O1981" s="14"/>
      <c r="P1981" s="21">
        <v>0</v>
      </c>
      <c r="Q1981" s="14"/>
      <c r="R1981" s="21">
        <v>0</v>
      </c>
      <c r="S1981" s="14"/>
      <c r="T1981" s="21">
        <v>0</v>
      </c>
      <c r="U1981" s="14"/>
      <c r="V1981" s="22">
        <v>0</v>
      </c>
      <c r="W1981" s="14"/>
      <c r="X1981" s="5" t="str">
        <f t="shared" si="30"/>
        <v>No</v>
      </c>
      <c r="Y1981" s="14"/>
      <c r="Z1981" s="5"/>
      <c r="AA1981" s="14"/>
      <c r="AB1981" s="5"/>
      <c r="AC1981" s="28"/>
      <c r="AD1981" s="5"/>
      <c r="AE1981" s="14"/>
      <c r="AF1981" s="5"/>
      <c r="AG1981" s="7"/>
    </row>
    <row r="1982" spans="1:33" s="54" customFormat="1">
      <c r="A1982" s="8" t="s">
        <v>1715</v>
      </c>
      <c r="B1982" s="8" t="s">
        <v>718</v>
      </c>
      <c r="C1982" s="9" t="s">
        <v>278</v>
      </c>
      <c r="D1982" s="185">
        <v>7054</v>
      </c>
      <c r="E1982" s="188" t="s">
        <v>6681</v>
      </c>
      <c r="F1982" s="9" t="s">
        <v>83</v>
      </c>
      <c r="G1982" s="9" t="s">
        <v>147</v>
      </c>
      <c r="H1982" s="10">
        <v>472870</v>
      </c>
      <c r="I1982" s="11">
        <v>3</v>
      </c>
      <c r="J1982" s="24">
        <v>0</v>
      </c>
      <c r="K1982" s="12"/>
      <c r="L1982" s="14">
        <v>0</v>
      </c>
      <c r="M1982" s="14"/>
      <c r="N1982" s="21">
        <v>0</v>
      </c>
      <c r="O1982" s="14"/>
      <c r="P1982" s="21">
        <v>14830</v>
      </c>
      <c r="Q1982" s="14"/>
      <c r="R1982" s="21">
        <v>0</v>
      </c>
      <c r="S1982" s="14"/>
      <c r="T1982" s="21">
        <v>59322</v>
      </c>
      <c r="U1982" s="14"/>
      <c r="V1982" s="22">
        <v>74152</v>
      </c>
      <c r="W1982" s="14"/>
      <c r="X1982" s="5" t="str">
        <f t="shared" si="30"/>
        <v>No</v>
      </c>
      <c r="Y1982" s="14"/>
      <c r="Z1982" s="5"/>
      <c r="AA1982" s="14"/>
      <c r="AB1982" s="5"/>
      <c r="AC1982" s="28"/>
      <c r="AD1982" s="5"/>
      <c r="AE1982" s="14"/>
      <c r="AF1982" s="5"/>
      <c r="AG1982" s="7"/>
    </row>
    <row r="1983" spans="1:33" s="54" customFormat="1">
      <c r="A1983" s="8" t="s">
        <v>2411</v>
      </c>
      <c r="B1983" s="8" t="s">
        <v>2412</v>
      </c>
      <c r="C1983" s="9" t="s">
        <v>46</v>
      </c>
      <c r="D1983" s="185" t="s">
        <v>2413</v>
      </c>
      <c r="E1983" s="188" t="s">
        <v>2414</v>
      </c>
      <c r="F1983" s="9" t="s">
        <v>88</v>
      </c>
      <c r="G1983" s="9" t="s">
        <v>147</v>
      </c>
      <c r="H1983" s="10">
        <v>0</v>
      </c>
      <c r="I1983" s="11">
        <v>3</v>
      </c>
      <c r="J1983" s="24">
        <v>0</v>
      </c>
      <c r="K1983" s="12"/>
      <c r="L1983" s="14">
        <v>0</v>
      </c>
      <c r="M1983" s="14"/>
      <c r="N1983" s="21">
        <v>0</v>
      </c>
      <c r="O1983" s="14"/>
      <c r="P1983" s="21">
        <v>0</v>
      </c>
      <c r="Q1983" s="14"/>
      <c r="R1983" s="21">
        <v>0</v>
      </c>
      <c r="S1983" s="14"/>
      <c r="T1983" s="21">
        <v>0</v>
      </c>
      <c r="U1983" s="14"/>
      <c r="V1983" s="22">
        <v>0</v>
      </c>
      <c r="W1983" s="14"/>
      <c r="X1983" s="5" t="str">
        <f t="shared" si="30"/>
        <v>No</v>
      </c>
      <c r="Y1983" s="14"/>
      <c r="Z1983" s="5"/>
      <c r="AA1983" s="14"/>
      <c r="AB1983" s="5"/>
      <c r="AC1983" s="28"/>
      <c r="AD1983" s="5"/>
      <c r="AE1983" s="14"/>
      <c r="AF1983" s="5"/>
      <c r="AG1983" s="7"/>
    </row>
    <row r="1984" spans="1:33" s="54" customFormat="1">
      <c r="A1984" s="8" t="s">
        <v>6308</v>
      </c>
      <c r="B1984" s="8" t="s">
        <v>6309</v>
      </c>
      <c r="C1984" s="9" t="s">
        <v>163</v>
      </c>
      <c r="D1984" s="185"/>
      <c r="E1984" s="188">
        <v>10189</v>
      </c>
      <c r="F1984" s="9" t="s">
        <v>157</v>
      </c>
      <c r="G1984" s="9" t="s">
        <v>5756</v>
      </c>
      <c r="H1984" s="10">
        <v>59124</v>
      </c>
      <c r="I1984" s="11">
        <v>3</v>
      </c>
      <c r="J1984" s="24">
        <v>0</v>
      </c>
      <c r="K1984" s="12"/>
      <c r="L1984" s="14">
        <v>0</v>
      </c>
      <c r="M1984" s="14"/>
      <c r="N1984" s="21">
        <v>0</v>
      </c>
      <c r="O1984" s="14"/>
      <c r="P1984" s="21">
        <v>0</v>
      </c>
      <c r="Q1984" s="14"/>
      <c r="R1984" s="21">
        <v>0</v>
      </c>
      <c r="S1984" s="14"/>
      <c r="T1984" s="21">
        <v>0</v>
      </c>
      <c r="U1984" s="14"/>
      <c r="V1984" s="22">
        <v>0</v>
      </c>
      <c r="W1984" s="14"/>
      <c r="X1984" s="5" t="str">
        <f t="shared" si="30"/>
        <v>No</v>
      </c>
      <c r="Y1984" s="14"/>
      <c r="Z1984" s="5"/>
      <c r="AA1984" s="14"/>
      <c r="AB1984" s="5"/>
      <c r="AC1984" s="28"/>
      <c r="AD1984" s="5"/>
      <c r="AE1984" s="14"/>
      <c r="AF1984" s="5"/>
      <c r="AG1984" s="7"/>
    </row>
    <row r="1985" spans="1:33" s="54" customFormat="1">
      <c r="A1985" s="8" t="s">
        <v>4964</v>
      </c>
      <c r="B1985" s="8" t="s">
        <v>4965</v>
      </c>
      <c r="C1985" s="9" t="s">
        <v>91</v>
      </c>
      <c r="D1985" s="185" t="s">
        <v>4966</v>
      </c>
      <c r="E1985" s="188" t="s">
        <v>4967</v>
      </c>
      <c r="F1985" s="9" t="s">
        <v>83</v>
      </c>
      <c r="G1985" s="9" t="s">
        <v>147</v>
      </c>
      <c r="H1985" s="10">
        <v>0</v>
      </c>
      <c r="I1985" s="11">
        <v>3</v>
      </c>
      <c r="J1985" s="24">
        <v>0</v>
      </c>
      <c r="K1985" s="12"/>
      <c r="L1985" s="14">
        <v>0</v>
      </c>
      <c r="M1985" s="14"/>
      <c r="N1985" s="21">
        <v>0</v>
      </c>
      <c r="O1985" s="14"/>
      <c r="P1985" s="21">
        <v>0</v>
      </c>
      <c r="Q1985" s="14"/>
      <c r="R1985" s="21">
        <v>8965</v>
      </c>
      <c r="S1985" s="14"/>
      <c r="T1985" s="21">
        <v>0</v>
      </c>
      <c r="U1985" s="14"/>
      <c r="V1985" s="22">
        <v>8965</v>
      </c>
      <c r="W1985" s="14"/>
      <c r="X1985" s="5" t="str">
        <f t="shared" si="30"/>
        <v>No</v>
      </c>
      <c r="Y1985" s="14"/>
      <c r="Z1985" s="5"/>
      <c r="AA1985" s="14"/>
      <c r="AB1985" s="5"/>
      <c r="AC1985" s="28"/>
      <c r="AD1985" s="5"/>
      <c r="AE1985" s="14"/>
      <c r="AF1985" s="5"/>
      <c r="AG1985" s="7"/>
    </row>
    <row r="1986" spans="1:33" s="54" customFormat="1">
      <c r="A1986" s="8" t="s">
        <v>3855</v>
      </c>
      <c r="B1986" s="8" t="s">
        <v>6482</v>
      </c>
      <c r="C1986" s="9" t="s">
        <v>278</v>
      </c>
      <c r="D1986" s="185" t="s">
        <v>3856</v>
      </c>
      <c r="E1986" s="188" t="s">
        <v>3857</v>
      </c>
      <c r="F1986" s="9" t="s">
        <v>157</v>
      </c>
      <c r="G1986" s="9" t="s">
        <v>147</v>
      </c>
      <c r="H1986" s="10">
        <v>0</v>
      </c>
      <c r="I1986" s="11">
        <v>3</v>
      </c>
      <c r="J1986" s="24">
        <v>0</v>
      </c>
      <c r="K1986" s="12"/>
      <c r="L1986" s="14">
        <v>0</v>
      </c>
      <c r="M1986" s="14"/>
      <c r="N1986" s="21">
        <v>0</v>
      </c>
      <c r="O1986" s="14"/>
      <c r="P1986" s="21">
        <v>7733</v>
      </c>
      <c r="Q1986" s="14"/>
      <c r="R1986" s="21">
        <v>0</v>
      </c>
      <c r="S1986" s="14"/>
      <c r="T1986" s="21">
        <v>30930</v>
      </c>
      <c r="U1986" s="14"/>
      <c r="V1986" s="22">
        <v>38663</v>
      </c>
      <c r="W1986" s="14"/>
      <c r="X1986" s="5" t="str">
        <f t="shared" si="30"/>
        <v>No</v>
      </c>
      <c r="Y1986" s="14"/>
      <c r="Z1986" s="5"/>
      <c r="AA1986" s="14"/>
      <c r="AB1986" s="5"/>
      <c r="AC1986" s="28"/>
      <c r="AD1986" s="5"/>
      <c r="AE1986" s="14"/>
      <c r="AF1986" s="5"/>
      <c r="AG1986" s="7"/>
    </row>
    <row r="1987" spans="1:33" s="54" customFormat="1">
      <c r="A1987" s="8" t="s">
        <v>6687</v>
      </c>
      <c r="B1987" s="8" t="s">
        <v>6688</v>
      </c>
      <c r="C1987" s="9" t="s">
        <v>454</v>
      </c>
      <c r="D1987" s="185" t="s">
        <v>6689</v>
      </c>
      <c r="E1987" s="188" t="s">
        <v>6690</v>
      </c>
      <c r="F1987" s="9" t="s">
        <v>83</v>
      </c>
      <c r="G1987" s="9" t="s">
        <v>147</v>
      </c>
      <c r="H1987" s="10">
        <v>0</v>
      </c>
      <c r="I1987" s="11">
        <v>3</v>
      </c>
      <c r="J1987" s="24">
        <v>0</v>
      </c>
      <c r="K1987" s="12"/>
      <c r="L1987" s="14">
        <v>0</v>
      </c>
      <c r="M1987" s="14"/>
      <c r="N1987" s="21">
        <v>0</v>
      </c>
      <c r="O1987" s="14"/>
      <c r="P1987" s="21">
        <v>0</v>
      </c>
      <c r="Q1987" s="14"/>
      <c r="R1987" s="21">
        <v>0</v>
      </c>
      <c r="S1987" s="14"/>
      <c r="T1987" s="21">
        <v>0</v>
      </c>
      <c r="U1987" s="14"/>
      <c r="V1987" s="22">
        <v>0</v>
      </c>
      <c r="W1987" s="14"/>
      <c r="X1987" s="5" t="str">
        <f t="shared" ref="X1987:X2050" si="31">IF(W1987&amp;U1987&amp;S1987&amp;Q1987&amp;O1987&amp;M1987&amp;K1987&lt;&gt;"","Yes","No")</f>
        <v>No</v>
      </c>
      <c r="Y1987" s="14"/>
      <c r="Z1987" s="5"/>
      <c r="AA1987" s="14"/>
      <c r="AB1987" s="5"/>
      <c r="AC1987" s="28"/>
      <c r="AD1987" s="5"/>
      <c r="AE1987" s="14"/>
      <c r="AF1987" s="5"/>
      <c r="AG1987" s="7"/>
    </row>
    <row r="1988" spans="1:33" s="54" customFormat="1">
      <c r="A1988" s="8" t="s">
        <v>3999</v>
      </c>
      <c r="B1988" s="8" t="s">
        <v>4000</v>
      </c>
      <c r="C1988" s="9" t="s">
        <v>39</v>
      </c>
      <c r="D1988" s="185" t="s">
        <v>4001</v>
      </c>
      <c r="E1988" s="188" t="s">
        <v>4002</v>
      </c>
      <c r="F1988" s="9" t="s">
        <v>83</v>
      </c>
      <c r="G1988" s="9" t="s">
        <v>147</v>
      </c>
      <c r="H1988" s="10">
        <v>0</v>
      </c>
      <c r="I1988" s="11">
        <v>3</v>
      </c>
      <c r="J1988" s="24">
        <v>0</v>
      </c>
      <c r="K1988" s="12"/>
      <c r="L1988" s="14">
        <v>0</v>
      </c>
      <c r="M1988" s="14"/>
      <c r="N1988" s="21">
        <v>0</v>
      </c>
      <c r="O1988" s="14"/>
      <c r="P1988" s="21">
        <v>0</v>
      </c>
      <c r="Q1988" s="14"/>
      <c r="R1988" s="21">
        <v>0</v>
      </c>
      <c r="S1988" s="14"/>
      <c r="T1988" s="21">
        <v>0</v>
      </c>
      <c r="U1988" s="14"/>
      <c r="V1988" s="22">
        <v>0</v>
      </c>
      <c r="W1988" s="14"/>
      <c r="X1988" s="5" t="str">
        <f t="shared" si="31"/>
        <v>No</v>
      </c>
      <c r="Y1988" s="14"/>
      <c r="Z1988" s="5"/>
      <c r="AA1988" s="14"/>
      <c r="AB1988" s="5"/>
      <c r="AC1988" s="28"/>
      <c r="AD1988" s="5"/>
      <c r="AE1988" s="14"/>
      <c r="AF1988" s="5"/>
      <c r="AG1988" s="7"/>
    </row>
    <row r="1989" spans="1:33" s="54" customFormat="1">
      <c r="A1989" s="8" t="s">
        <v>1923</v>
      </c>
      <c r="B1989" s="8" t="s">
        <v>1831</v>
      </c>
      <c r="C1989" s="9" t="s">
        <v>87</v>
      </c>
      <c r="D1989" s="185" t="s">
        <v>1924</v>
      </c>
      <c r="E1989" s="188">
        <v>95</v>
      </c>
      <c r="F1989" s="9" t="s">
        <v>36</v>
      </c>
      <c r="G1989" s="9" t="s">
        <v>5756</v>
      </c>
      <c r="H1989" s="10">
        <v>0</v>
      </c>
      <c r="I1989" s="11">
        <v>3</v>
      </c>
      <c r="J1989" s="24">
        <v>0</v>
      </c>
      <c r="K1989" s="12"/>
      <c r="L1989" s="14">
        <v>0</v>
      </c>
      <c r="M1989" s="14"/>
      <c r="N1989" s="21">
        <v>0</v>
      </c>
      <c r="O1989" s="14"/>
      <c r="P1989" s="21">
        <v>0</v>
      </c>
      <c r="Q1989" s="14"/>
      <c r="R1989" s="21">
        <v>48000</v>
      </c>
      <c r="S1989" s="14"/>
      <c r="T1989" s="21">
        <v>68573</v>
      </c>
      <c r="U1989" s="14"/>
      <c r="V1989" s="22">
        <v>116573</v>
      </c>
      <c r="W1989" s="14"/>
      <c r="X1989" s="5" t="str">
        <f t="shared" si="31"/>
        <v>No</v>
      </c>
      <c r="Y1989" s="14"/>
      <c r="Z1989" s="5"/>
      <c r="AA1989" s="14"/>
      <c r="AB1989" s="5"/>
      <c r="AC1989" s="28"/>
      <c r="AD1989" s="5"/>
      <c r="AE1989" s="14"/>
      <c r="AF1989" s="5"/>
      <c r="AG1989" s="7"/>
    </row>
    <row r="1990" spans="1:33" s="54" customFormat="1">
      <c r="A1990" s="8" t="s">
        <v>1295</v>
      </c>
      <c r="B1990" s="8" t="s">
        <v>1296</v>
      </c>
      <c r="C1990" s="9" t="s">
        <v>141</v>
      </c>
      <c r="D1990" s="185" t="s">
        <v>1297</v>
      </c>
      <c r="E1990" s="188" t="s">
        <v>1298</v>
      </c>
      <c r="F1990" s="9" t="s">
        <v>88</v>
      </c>
      <c r="G1990" s="9" t="s">
        <v>147</v>
      </c>
      <c r="H1990" s="10">
        <v>0</v>
      </c>
      <c r="I1990" s="11">
        <v>3</v>
      </c>
      <c r="J1990" s="24">
        <v>0</v>
      </c>
      <c r="K1990" s="12"/>
      <c r="L1990" s="14">
        <v>0</v>
      </c>
      <c r="M1990" s="14"/>
      <c r="N1990" s="21">
        <v>0</v>
      </c>
      <c r="O1990" s="14"/>
      <c r="P1990" s="21">
        <v>0</v>
      </c>
      <c r="Q1990" s="14"/>
      <c r="R1990" s="21">
        <v>0</v>
      </c>
      <c r="S1990" s="14"/>
      <c r="T1990" s="21">
        <v>0</v>
      </c>
      <c r="U1990" s="14"/>
      <c r="V1990" s="22">
        <v>0</v>
      </c>
      <c r="W1990" s="14"/>
      <c r="X1990" s="5" t="str">
        <f t="shared" si="31"/>
        <v>No</v>
      </c>
      <c r="Y1990" s="14"/>
      <c r="Z1990" s="5"/>
      <c r="AA1990" s="14"/>
      <c r="AB1990" s="5"/>
      <c r="AC1990" s="28"/>
      <c r="AD1990" s="5"/>
      <c r="AE1990" s="14"/>
      <c r="AF1990" s="5"/>
      <c r="AG1990" s="7"/>
    </row>
    <row r="1991" spans="1:33" s="54" customFormat="1">
      <c r="A1991" s="8" t="s">
        <v>2089</v>
      </c>
      <c r="B1991" s="8" t="s">
        <v>521</v>
      </c>
      <c r="C1991" s="9" t="s">
        <v>275</v>
      </c>
      <c r="D1991" s="185" t="s">
        <v>2090</v>
      </c>
      <c r="E1991" s="188" t="s">
        <v>2091</v>
      </c>
      <c r="F1991" s="9" t="s">
        <v>83</v>
      </c>
      <c r="G1991" s="9" t="s">
        <v>147</v>
      </c>
      <c r="H1991" s="10">
        <v>0</v>
      </c>
      <c r="I1991" s="11">
        <v>3</v>
      </c>
      <c r="J1991" s="24">
        <v>0</v>
      </c>
      <c r="K1991" s="12"/>
      <c r="L1991" s="14">
        <v>0</v>
      </c>
      <c r="M1991" s="14"/>
      <c r="N1991" s="21">
        <v>0</v>
      </c>
      <c r="O1991" s="14"/>
      <c r="P1991" s="21">
        <v>3624</v>
      </c>
      <c r="Q1991" s="14"/>
      <c r="R1991" s="21">
        <v>3624</v>
      </c>
      <c r="S1991" s="14"/>
      <c r="T1991" s="21">
        <v>28984</v>
      </c>
      <c r="U1991" s="14"/>
      <c r="V1991" s="22">
        <v>36232</v>
      </c>
      <c r="W1991" s="14"/>
      <c r="X1991" s="5" t="str">
        <f t="shared" si="31"/>
        <v>No</v>
      </c>
      <c r="Y1991" s="14"/>
      <c r="Z1991" s="5"/>
      <c r="AA1991" s="14"/>
      <c r="AB1991" s="5"/>
      <c r="AC1991" s="28"/>
      <c r="AD1991" s="5"/>
      <c r="AE1991" s="14"/>
      <c r="AF1991" s="5"/>
      <c r="AG1991" s="7"/>
    </row>
    <row r="1992" spans="1:33" s="54" customFormat="1">
      <c r="A1992" s="8" t="s">
        <v>3417</v>
      </c>
      <c r="B1992" s="8" t="s">
        <v>893</v>
      </c>
      <c r="C1992" s="9" t="s">
        <v>34</v>
      </c>
      <c r="D1992" s="185" t="s">
        <v>3418</v>
      </c>
      <c r="E1992" s="188" t="s">
        <v>3419</v>
      </c>
      <c r="F1992" s="9" t="s">
        <v>157</v>
      </c>
      <c r="G1992" s="9" t="s">
        <v>147</v>
      </c>
      <c r="H1992" s="10">
        <v>0</v>
      </c>
      <c r="I1992" s="11">
        <v>3</v>
      </c>
      <c r="J1992" s="24">
        <v>0</v>
      </c>
      <c r="K1992" s="12"/>
      <c r="L1992" s="14">
        <v>0</v>
      </c>
      <c r="M1992" s="14"/>
      <c r="N1992" s="21">
        <v>0</v>
      </c>
      <c r="O1992" s="14"/>
      <c r="P1992" s="21">
        <v>183</v>
      </c>
      <c r="Q1992" s="14"/>
      <c r="R1992" s="21">
        <v>0</v>
      </c>
      <c r="S1992" s="14"/>
      <c r="T1992" s="21">
        <v>733</v>
      </c>
      <c r="U1992" s="14"/>
      <c r="V1992" s="22">
        <v>916</v>
      </c>
      <c r="W1992" s="14"/>
      <c r="X1992" s="5" t="str">
        <f t="shared" si="31"/>
        <v>No</v>
      </c>
      <c r="Y1992" s="14"/>
      <c r="Z1992" s="5"/>
      <c r="AA1992" s="14"/>
      <c r="AB1992" s="5"/>
      <c r="AC1992" s="28"/>
      <c r="AD1992" s="5"/>
      <c r="AE1992" s="14"/>
      <c r="AF1992" s="5"/>
      <c r="AG1992" s="7"/>
    </row>
    <row r="1993" spans="1:33" s="54" customFormat="1">
      <c r="A1993" s="8" t="s">
        <v>89</v>
      </c>
      <c r="B1993" s="8" t="s">
        <v>90</v>
      </c>
      <c r="C1993" s="9" t="s">
        <v>91</v>
      </c>
      <c r="D1993" s="185" t="s">
        <v>92</v>
      </c>
      <c r="E1993" s="188">
        <v>99316</v>
      </c>
      <c r="F1993" s="9" t="s">
        <v>36</v>
      </c>
      <c r="G1993" s="9" t="s">
        <v>5756</v>
      </c>
      <c r="H1993" s="10">
        <v>0</v>
      </c>
      <c r="I1993" s="11">
        <v>2</v>
      </c>
      <c r="J1993" s="24">
        <v>0</v>
      </c>
      <c r="K1993" s="12"/>
      <c r="L1993" s="14">
        <v>0</v>
      </c>
      <c r="M1993" s="14"/>
      <c r="N1993" s="21">
        <v>0</v>
      </c>
      <c r="O1993" s="14"/>
      <c r="P1993" s="21">
        <v>0</v>
      </c>
      <c r="Q1993" s="14"/>
      <c r="R1993" s="21">
        <v>0</v>
      </c>
      <c r="S1993" s="14"/>
      <c r="T1993" s="21">
        <v>605000</v>
      </c>
      <c r="U1993" s="14"/>
      <c r="V1993" s="22">
        <v>605000</v>
      </c>
      <c r="W1993" s="14"/>
      <c r="X1993" s="5" t="str">
        <f t="shared" si="31"/>
        <v>No</v>
      </c>
      <c r="Y1993" s="14"/>
      <c r="Z1993" s="5"/>
      <c r="AA1993" s="14"/>
      <c r="AB1993" s="5"/>
      <c r="AC1993" s="28"/>
      <c r="AD1993" s="5"/>
      <c r="AE1993" s="14"/>
      <c r="AF1993" s="5"/>
      <c r="AG1993" s="7"/>
    </row>
    <row r="1994" spans="1:33" s="54" customFormat="1">
      <c r="A1994" s="8" t="s">
        <v>3938</v>
      </c>
      <c r="B1994" s="8" t="s">
        <v>6493</v>
      </c>
      <c r="C1994" s="9" t="s">
        <v>278</v>
      </c>
      <c r="D1994" s="185" t="s">
        <v>3939</v>
      </c>
      <c r="E1994" s="188" t="s">
        <v>3940</v>
      </c>
      <c r="F1994" s="9" t="s">
        <v>83</v>
      </c>
      <c r="G1994" s="9" t="s">
        <v>147</v>
      </c>
      <c r="H1994" s="10">
        <v>0</v>
      </c>
      <c r="I1994" s="11">
        <v>2</v>
      </c>
      <c r="J1994" s="24">
        <v>0</v>
      </c>
      <c r="K1994" s="12"/>
      <c r="L1994" s="14">
        <v>0</v>
      </c>
      <c r="M1994" s="14"/>
      <c r="N1994" s="21">
        <v>0</v>
      </c>
      <c r="O1994" s="14"/>
      <c r="P1994" s="21">
        <v>10099</v>
      </c>
      <c r="Q1994" s="14"/>
      <c r="R1994" s="21">
        <v>0</v>
      </c>
      <c r="S1994" s="14"/>
      <c r="T1994" s="21">
        <v>25248</v>
      </c>
      <c r="U1994" s="14"/>
      <c r="V1994" s="22">
        <v>35347</v>
      </c>
      <c r="W1994" s="14"/>
      <c r="X1994" s="5" t="str">
        <f t="shared" si="31"/>
        <v>No</v>
      </c>
      <c r="Y1994" s="14"/>
      <c r="Z1994" s="5"/>
      <c r="AA1994" s="14"/>
      <c r="AB1994" s="5"/>
      <c r="AC1994" s="28"/>
      <c r="AD1994" s="5"/>
      <c r="AE1994" s="14"/>
      <c r="AF1994" s="5"/>
      <c r="AG1994" s="7"/>
    </row>
    <row r="1995" spans="1:33" s="54" customFormat="1">
      <c r="A1995" s="8" t="s">
        <v>2201</v>
      </c>
      <c r="B1995" s="8" t="s">
        <v>2201</v>
      </c>
      <c r="C1995" s="9" t="s">
        <v>275</v>
      </c>
      <c r="D1995" s="185" t="s">
        <v>2202</v>
      </c>
      <c r="E1995" s="188" t="s">
        <v>2203</v>
      </c>
      <c r="F1995" s="9" t="s">
        <v>83</v>
      </c>
      <c r="G1995" s="9" t="s">
        <v>147</v>
      </c>
      <c r="H1995" s="10">
        <v>0</v>
      </c>
      <c r="I1995" s="11">
        <v>2</v>
      </c>
      <c r="J1995" s="24">
        <v>0</v>
      </c>
      <c r="K1995" s="12"/>
      <c r="L1995" s="14">
        <v>0</v>
      </c>
      <c r="M1995" s="14"/>
      <c r="N1995" s="21">
        <v>0</v>
      </c>
      <c r="O1995" s="14"/>
      <c r="P1995" s="21">
        <v>0</v>
      </c>
      <c r="Q1995" s="14"/>
      <c r="R1995" s="21">
        <v>0</v>
      </c>
      <c r="S1995" s="14"/>
      <c r="T1995" s="21">
        <v>0</v>
      </c>
      <c r="U1995" s="14"/>
      <c r="V1995" s="22">
        <v>0</v>
      </c>
      <c r="W1995" s="14"/>
      <c r="X1995" s="5" t="str">
        <f t="shared" si="31"/>
        <v>No</v>
      </c>
      <c r="Y1995" s="14"/>
      <c r="Z1995" s="5"/>
      <c r="AA1995" s="14"/>
      <c r="AB1995" s="5"/>
      <c r="AC1995" s="28"/>
      <c r="AD1995" s="5"/>
      <c r="AE1995" s="14"/>
      <c r="AF1995" s="5"/>
      <c r="AG1995" s="7"/>
    </row>
    <row r="1996" spans="1:33" s="54" customFormat="1">
      <c r="A1996" s="8" t="s">
        <v>3927</v>
      </c>
      <c r="B1996" s="8" t="s">
        <v>3928</v>
      </c>
      <c r="C1996" s="9" t="s">
        <v>278</v>
      </c>
      <c r="D1996" s="185" t="s">
        <v>3929</v>
      </c>
      <c r="E1996" s="188" t="s">
        <v>3930</v>
      </c>
      <c r="F1996" s="9" t="s">
        <v>83</v>
      </c>
      <c r="G1996" s="9" t="s">
        <v>147</v>
      </c>
      <c r="H1996" s="10">
        <v>0</v>
      </c>
      <c r="I1996" s="11">
        <v>2</v>
      </c>
      <c r="J1996" s="24">
        <v>0</v>
      </c>
      <c r="K1996" s="12"/>
      <c r="L1996" s="14">
        <v>0</v>
      </c>
      <c r="M1996" s="14"/>
      <c r="N1996" s="21">
        <v>0</v>
      </c>
      <c r="O1996" s="14"/>
      <c r="P1996" s="21">
        <v>12161</v>
      </c>
      <c r="Q1996" s="14"/>
      <c r="R1996" s="21">
        <v>0</v>
      </c>
      <c r="S1996" s="14"/>
      <c r="T1996" s="21">
        <v>48642</v>
      </c>
      <c r="U1996" s="14"/>
      <c r="V1996" s="22">
        <v>60803</v>
      </c>
      <c r="W1996" s="14"/>
      <c r="X1996" s="5" t="str">
        <f t="shared" si="31"/>
        <v>No</v>
      </c>
      <c r="Y1996" s="14"/>
      <c r="Z1996" s="5"/>
      <c r="AA1996" s="14"/>
      <c r="AB1996" s="5"/>
      <c r="AC1996" s="28"/>
      <c r="AD1996" s="5"/>
      <c r="AE1996" s="14"/>
      <c r="AF1996" s="5"/>
      <c r="AG1996" s="7"/>
    </row>
    <row r="1997" spans="1:33" s="54" customFormat="1">
      <c r="A1997" s="8" t="s">
        <v>853</v>
      </c>
      <c r="B1997" s="8" t="s">
        <v>854</v>
      </c>
      <c r="C1997" s="9" t="s">
        <v>129</v>
      </c>
      <c r="D1997" s="185" t="s">
        <v>855</v>
      </c>
      <c r="E1997" s="188" t="s">
        <v>856</v>
      </c>
      <c r="F1997" s="9" t="s">
        <v>83</v>
      </c>
      <c r="G1997" s="9" t="s">
        <v>147</v>
      </c>
      <c r="H1997" s="10">
        <v>0</v>
      </c>
      <c r="I1997" s="11">
        <v>2</v>
      </c>
      <c r="J1997" s="24">
        <v>0</v>
      </c>
      <c r="K1997" s="12"/>
      <c r="L1997" s="14">
        <v>0</v>
      </c>
      <c r="M1997" s="14"/>
      <c r="N1997" s="21">
        <v>0</v>
      </c>
      <c r="O1997" s="14"/>
      <c r="P1997" s="21">
        <v>4500</v>
      </c>
      <c r="Q1997" s="14"/>
      <c r="R1997" s="21">
        <v>4500</v>
      </c>
      <c r="S1997" s="14"/>
      <c r="T1997" s="21">
        <v>36002</v>
      </c>
      <c r="U1997" s="14"/>
      <c r="V1997" s="22">
        <v>45002</v>
      </c>
      <c r="W1997" s="14"/>
      <c r="X1997" s="5" t="str">
        <f t="shared" si="31"/>
        <v>No</v>
      </c>
      <c r="Y1997" s="14"/>
      <c r="Z1997" s="5"/>
      <c r="AA1997" s="14"/>
      <c r="AB1997" s="5"/>
      <c r="AC1997" s="28"/>
      <c r="AD1997" s="5"/>
      <c r="AE1997" s="14"/>
      <c r="AF1997" s="5"/>
      <c r="AG1997" s="7"/>
    </row>
    <row r="1998" spans="1:33" s="54" customFormat="1">
      <c r="A1998" s="8" t="s">
        <v>2050</v>
      </c>
      <c r="B1998" s="8" t="s">
        <v>2025</v>
      </c>
      <c r="C1998" s="9" t="s">
        <v>69</v>
      </c>
      <c r="D1998" s="185" t="s">
        <v>2051</v>
      </c>
      <c r="E1998" s="188" t="s">
        <v>2052</v>
      </c>
      <c r="F1998" s="9" t="s">
        <v>157</v>
      </c>
      <c r="G1998" s="9" t="s">
        <v>147</v>
      </c>
      <c r="H1998" s="10">
        <v>0</v>
      </c>
      <c r="I1998" s="11">
        <v>2</v>
      </c>
      <c r="J1998" s="24">
        <v>0</v>
      </c>
      <c r="K1998" s="12"/>
      <c r="L1998" s="14">
        <v>0</v>
      </c>
      <c r="M1998" s="14"/>
      <c r="N1998" s="21">
        <v>0</v>
      </c>
      <c r="O1998" s="14"/>
      <c r="P1998" s="21">
        <v>0</v>
      </c>
      <c r="Q1998" s="14"/>
      <c r="R1998" s="21">
        <v>12601</v>
      </c>
      <c r="S1998" s="14"/>
      <c r="T1998" s="21">
        <v>50400</v>
      </c>
      <c r="U1998" s="14"/>
      <c r="V1998" s="22">
        <v>63001</v>
      </c>
      <c r="W1998" s="14"/>
      <c r="X1998" s="5" t="str">
        <f t="shared" si="31"/>
        <v>No</v>
      </c>
      <c r="Y1998" s="14"/>
      <c r="Z1998" s="5"/>
      <c r="AA1998" s="14"/>
      <c r="AB1998" s="5"/>
      <c r="AC1998" s="28"/>
      <c r="AD1998" s="5"/>
      <c r="AE1998" s="14"/>
      <c r="AF1998" s="5"/>
      <c r="AG1998" s="7"/>
    </row>
    <row r="1999" spans="1:33" s="54" customFormat="1">
      <c r="A1999" s="8" t="s">
        <v>381</v>
      </c>
      <c r="B1999" s="8" t="s">
        <v>6471</v>
      </c>
      <c r="C1999" s="9" t="s">
        <v>73</v>
      </c>
      <c r="D1999" s="185" t="s">
        <v>382</v>
      </c>
      <c r="E1999" s="188" t="s">
        <v>383</v>
      </c>
      <c r="F1999" s="9" t="s">
        <v>83</v>
      </c>
      <c r="G1999" s="9" t="s">
        <v>147</v>
      </c>
      <c r="H1999" s="10">
        <v>0</v>
      </c>
      <c r="I1999" s="11">
        <v>2</v>
      </c>
      <c r="J1999" s="24">
        <v>0</v>
      </c>
      <c r="K1999" s="12"/>
      <c r="L1999" s="14">
        <v>0</v>
      </c>
      <c r="M1999" s="14"/>
      <c r="N1999" s="21">
        <v>0</v>
      </c>
      <c r="O1999" s="14"/>
      <c r="P1999" s="21">
        <v>32000</v>
      </c>
      <c r="Q1999" s="14"/>
      <c r="R1999" s="21">
        <v>0</v>
      </c>
      <c r="S1999" s="14"/>
      <c r="T1999" s="21">
        <v>128000</v>
      </c>
      <c r="U1999" s="14"/>
      <c r="V1999" s="22">
        <v>160000</v>
      </c>
      <c r="W1999" s="14"/>
      <c r="X1999" s="5" t="str">
        <f t="shared" si="31"/>
        <v>No</v>
      </c>
      <c r="Y1999" s="14"/>
      <c r="Z1999" s="5"/>
      <c r="AA1999" s="14"/>
      <c r="AB1999" s="5"/>
      <c r="AC1999" s="28"/>
      <c r="AD1999" s="5"/>
      <c r="AE1999" s="14"/>
      <c r="AF1999" s="5"/>
      <c r="AG1999" s="7"/>
    </row>
    <row r="2000" spans="1:33" s="54" customFormat="1">
      <c r="A2000" s="8" t="s">
        <v>6704</v>
      </c>
      <c r="B2000" s="8" t="s">
        <v>6496</v>
      </c>
      <c r="C2000" s="9" t="s">
        <v>69</v>
      </c>
      <c r="D2000" s="185" t="s">
        <v>2048</v>
      </c>
      <c r="E2000" s="188" t="s">
        <v>2049</v>
      </c>
      <c r="F2000" s="9" t="s">
        <v>157</v>
      </c>
      <c r="G2000" s="9" t="s">
        <v>147</v>
      </c>
      <c r="H2000" s="10">
        <v>0</v>
      </c>
      <c r="I2000" s="11">
        <v>2</v>
      </c>
      <c r="J2000" s="24">
        <v>0</v>
      </c>
      <c r="K2000" s="12"/>
      <c r="L2000" s="14">
        <v>0</v>
      </c>
      <c r="M2000" s="14"/>
      <c r="N2000" s="21">
        <v>0</v>
      </c>
      <c r="O2000" s="14"/>
      <c r="P2000" s="21">
        <v>0</v>
      </c>
      <c r="Q2000" s="14"/>
      <c r="R2000" s="21">
        <v>0</v>
      </c>
      <c r="S2000" s="14"/>
      <c r="T2000" s="21">
        <v>0</v>
      </c>
      <c r="U2000" s="14"/>
      <c r="V2000" s="22">
        <v>0</v>
      </c>
      <c r="W2000" s="14"/>
      <c r="X2000" s="5" t="str">
        <f t="shared" si="31"/>
        <v>No</v>
      </c>
      <c r="Y2000" s="14"/>
      <c r="Z2000" s="5"/>
      <c r="AA2000" s="14"/>
      <c r="AB2000" s="5"/>
      <c r="AC2000" s="28"/>
      <c r="AD2000" s="5"/>
      <c r="AE2000" s="14"/>
      <c r="AF2000" s="5"/>
      <c r="AG2000" s="7"/>
    </row>
    <row r="2001" spans="1:33" s="54" customFormat="1">
      <c r="A2001" s="8" t="s">
        <v>2294</v>
      </c>
      <c r="B2001" s="8" t="s">
        <v>2295</v>
      </c>
      <c r="C2001" s="9" t="s">
        <v>106</v>
      </c>
      <c r="D2001" s="185" t="s">
        <v>2296</v>
      </c>
      <c r="E2001" s="188" t="s">
        <v>2297</v>
      </c>
      <c r="F2001" s="9" t="s">
        <v>157</v>
      </c>
      <c r="G2001" s="9" t="s">
        <v>147</v>
      </c>
      <c r="H2001" s="10">
        <v>0</v>
      </c>
      <c r="I2001" s="11">
        <v>2</v>
      </c>
      <c r="J2001" s="24">
        <v>0</v>
      </c>
      <c r="K2001" s="12"/>
      <c r="L2001" s="14">
        <v>0</v>
      </c>
      <c r="M2001" s="14"/>
      <c r="N2001" s="21">
        <v>0</v>
      </c>
      <c r="O2001" s="14"/>
      <c r="P2001" s="21">
        <v>0</v>
      </c>
      <c r="Q2001" s="14"/>
      <c r="R2001" s="21">
        <v>0</v>
      </c>
      <c r="S2001" s="14"/>
      <c r="T2001" s="21">
        <v>0</v>
      </c>
      <c r="U2001" s="14"/>
      <c r="V2001" s="22">
        <v>0</v>
      </c>
      <c r="W2001" s="14"/>
      <c r="X2001" s="5" t="str">
        <f t="shared" si="31"/>
        <v>No</v>
      </c>
      <c r="Y2001" s="14"/>
      <c r="Z2001" s="5"/>
      <c r="AA2001" s="14"/>
      <c r="AB2001" s="5"/>
      <c r="AC2001" s="28"/>
      <c r="AD2001" s="5"/>
      <c r="AE2001" s="14"/>
      <c r="AF2001" s="5"/>
      <c r="AG2001" s="7"/>
    </row>
    <row r="2002" spans="1:33" s="54" customFormat="1">
      <c r="A2002" s="8" t="s">
        <v>5670</v>
      </c>
      <c r="B2002" s="8" t="s">
        <v>5671</v>
      </c>
      <c r="C2002" s="9" t="s">
        <v>254</v>
      </c>
      <c r="D2002" s="185" t="s">
        <v>5672</v>
      </c>
      <c r="E2002" s="188" t="s">
        <v>5673</v>
      </c>
      <c r="F2002" s="9" t="s">
        <v>157</v>
      </c>
      <c r="G2002" s="9" t="s">
        <v>147</v>
      </c>
      <c r="H2002" s="10">
        <v>0</v>
      </c>
      <c r="I2002" s="11">
        <v>2</v>
      </c>
      <c r="J2002" s="24">
        <v>0</v>
      </c>
      <c r="K2002" s="12"/>
      <c r="L2002" s="14">
        <v>0</v>
      </c>
      <c r="M2002" s="14"/>
      <c r="N2002" s="21">
        <v>0</v>
      </c>
      <c r="O2002" s="14"/>
      <c r="P2002" s="21">
        <v>0</v>
      </c>
      <c r="Q2002" s="14"/>
      <c r="R2002" s="21">
        <v>0</v>
      </c>
      <c r="S2002" s="14"/>
      <c r="T2002" s="21">
        <v>0</v>
      </c>
      <c r="U2002" s="14"/>
      <c r="V2002" s="22">
        <v>0</v>
      </c>
      <c r="W2002" s="14"/>
      <c r="X2002" s="5" t="str">
        <f t="shared" si="31"/>
        <v>No</v>
      </c>
      <c r="Y2002" s="14"/>
      <c r="Z2002" s="5"/>
      <c r="AA2002" s="14"/>
      <c r="AB2002" s="5"/>
      <c r="AC2002" s="28"/>
      <c r="AD2002" s="5"/>
      <c r="AE2002" s="14"/>
      <c r="AF2002" s="5"/>
      <c r="AG2002" s="7"/>
    </row>
    <row r="2003" spans="1:33" s="54" customFormat="1">
      <c r="A2003" s="8" t="s">
        <v>1351</v>
      </c>
      <c r="B2003" s="8" t="s">
        <v>1352</v>
      </c>
      <c r="C2003" s="9" t="s">
        <v>91</v>
      </c>
      <c r="D2003" s="185" t="s">
        <v>1353</v>
      </c>
      <c r="E2003" s="188">
        <v>99364</v>
      </c>
      <c r="F2003" s="9" t="s">
        <v>36</v>
      </c>
      <c r="G2003" s="9" t="s">
        <v>5756</v>
      </c>
      <c r="H2003" s="10">
        <v>0</v>
      </c>
      <c r="I2003" s="11">
        <v>2</v>
      </c>
      <c r="J2003" s="24">
        <v>0</v>
      </c>
      <c r="K2003" s="12"/>
      <c r="L2003" s="14">
        <v>0</v>
      </c>
      <c r="M2003" s="14"/>
      <c r="N2003" s="21">
        <v>0</v>
      </c>
      <c r="O2003" s="14"/>
      <c r="P2003" s="21">
        <v>0</v>
      </c>
      <c r="Q2003" s="14"/>
      <c r="R2003" s="21">
        <v>0</v>
      </c>
      <c r="S2003" s="14"/>
      <c r="T2003" s="21">
        <v>0</v>
      </c>
      <c r="U2003" s="14"/>
      <c r="V2003" s="22">
        <v>0</v>
      </c>
      <c r="W2003" s="14"/>
      <c r="X2003" s="5" t="str">
        <f t="shared" si="31"/>
        <v>No</v>
      </c>
      <c r="Y2003" s="14"/>
      <c r="Z2003" s="5"/>
      <c r="AA2003" s="14"/>
      <c r="AB2003" s="5"/>
      <c r="AC2003" s="28"/>
      <c r="AD2003" s="5"/>
      <c r="AE2003" s="14"/>
      <c r="AF2003" s="5"/>
      <c r="AG2003" s="7"/>
    </row>
    <row r="2004" spans="1:33" s="54" customFormat="1">
      <c r="A2004" s="8" t="s">
        <v>5451</v>
      </c>
      <c r="B2004" s="8" t="s">
        <v>5452</v>
      </c>
      <c r="C2004" s="9" t="s">
        <v>58</v>
      </c>
      <c r="D2004" s="185" t="s">
        <v>5453</v>
      </c>
      <c r="E2004" s="188" t="s">
        <v>5454</v>
      </c>
      <c r="F2004" s="9" t="s">
        <v>83</v>
      </c>
      <c r="G2004" s="9" t="s">
        <v>147</v>
      </c>
      <c r="H2004" s="10">
        <v>0</v>
      </c>
      <c r="I2004" s="11">
        <v>2</v>
      </c>
      <c r="J2004" s="24">
        <v>0</v>
      </c>
      <c r="K2004" s="12"/>
      <c r="L2004" s="14">
        <v>0</v>
      </c>
      <c r="M2004" s="14"/>
      <c r="N2004" s="21">
        <v>0</v>
      </c>
      <c r="O2004" s="14"/>
      <c r="P2004" s="21">
        <v>13453</v>
      </c>
      <c r="Q2004" s="14"/>
      <c r="R2004" s="21">
        <v>0</v>
      </c>
      <c r="S2004" s="14"/>
      <c r="T2004" s="21">
        <v>53811</v>
      </c>
      <c r="U2004" s="14"/>
      <c r="V2004" s="22">
        <v>67264</v>
      </c>
      <c r="W2004" s="14"/>
      <c r="X2004" s="5" t="str">
        <f t="shared" si="31"/>
        <v>No</v>
      </c>
      <c r="Y2004" s="14"/>
      <c r="Z2004" s="5"/>
      <c r="AA2004" s="14"/>
      <c r="AB2004" s="5"/>
      <c r="AC2004" s="28"/>
      <c r="AD2004" s="5"/>
      <c r="AE2004" s="14"/>
      <c r="AF2004" s="5"/>
      <c r="AG2004" s="7"/>
    </row>
    <row r="2005" spans="1:33" s="54" customFormat="1">
      <c r="A2005" s="8" t="s">
        <v>6340</v>
      </c>
      <c r="B2005" s="8" t="s">
        <v>6170</v>
      </c>
      <c r="C2005" s="9" t="s">
        <v>91</v>
      </c>
      <c r="D2005" s="185"/>
      <c r="E2005" s="188">
        <v>90273</v>
      </c>
      <c r="F2005" s="9" t="s">
        <v>83</v>
      </c>
      <c r="G2005" s="9" t="s">
        <v>5756</v>
      </c>
      <c r="H2005" s="10">
        <v>12150996</v>
      </c>
      <c r="I2005" s="11">
        <v>2</v>
      </c>
      <c r="J2005" s="24">
        <v>0</v>
      </c>
      <c r="K2005" s="12"/>
      <c r="L2005" s="14">
        <v>0</v>
      </c>
      <c r="M2005" s="14"/>
      <c r="N2005" s="21">
        <v>0</v>
      </c>
      <c r="O2005" s="14"/>
      <c r="P2005" s="21">
        <v>279846</v>
      </c>
      <c r="Q2005" s="14"/>
      <c r="R2005" s="21">
        <v>0</v>
      </c>
      <c r="S2005" s="14"/>
      <c r="T2005" s="21">
        <v>697000</v>
      </c>
      <c r="U2005" s="14"/>
      <c r="V2005" s="22">
        <v>976846</v>
      </c>
      <c r="W2005" s="14"/>
      <c r="X2005" s="5" t="str">
        <f t="shared" si="31"/>
        <v>No</v>
      </c>
      <c r="Y2005" s="14"/>
      <c r="Z2005" s="5"/>
      <c r="AA2005" s="14"/>
      <c r="AB2005" s="5"/>
      <c r="AC2005" s="28"/>
      <c r="AD2005" s="5"/>
      <c r="AE2005" s="14"/>
      <c r="AF2005" s="5"/>
      <c r="AG2005" s="7"/>
    </row>
    <row r="2006" spans="1:33" s="54" customFormat="1">
      <c r="A2006" s="8" t="s">
        <v>3810</v>
      </c>
      <c r="B2006" s="8" t="s">
        <v>3811</v>
      </c>
      <c r="C2006" s="9" t="s">
        <v>278</v>
      </c>
      <c r="D2006" s="185" t="s">
        <v>3812</v>
      </c>
      <c r="E2006" s="188" t="s">
        <v>3813</v>
      </c>
      <c r="F2006" s="9" t="s">
        <v>83</v>
      </c>
      <c r="G2006" s="9" t="s">
        <v>147</v>
      </c>
      <c r="H2006" s="10">
        <v>0</v>
      </c>
      <c r="I2006" s="11">
        <v>2</v>
      </c>
      <c r="J2006" s="24">
        <v>0</v>
      </c>
      <c r="K2006" s="12"/>
      <c r="L2006" s="14">
        <v>0</v>
      </c>
      <c r="M2006" s="14"/>
      <c r="N2006" s="21">
        <v>0</v>
      </c>
      <c r="O2006" s="14"/>
      <c r="P2006" s="21">
        <v>12495</v>
      </c>
      <c r="Q2006" s="14"/>
      <c r="R2006" s="21">
        <v>0</v>
      </c>
      <c r="S2006" s="14"/>
      <c r="T2006" s="21">
        <v>29155</v>
      </c>
      <c r="U2006" s="14"/>
      <c r="V2006" s="22">
        <v>41650</v>
      </c>
      <c r="W2006" s="14"/>
      <c r="X2006" s="5" t="str">
        <f t="shared" si="31"/>
        <v>No</v>
      </c>
      <c r="Y2006" s="14"/>
      <c r="Z2006" s="5"/>
      <c r="AA2006" s="14"/>
      <c r="AB2006" s="5"/>
      <c r="AC2006" s="28"/>
      <c r="AD2006" s="5"/>
      <c r="AE2006" s="14"/>
      <c r="AF2006" s="5"/>
      <c r="AG2006" s="7"/>
    </row>
    <row r="2007" spans="1:33" s="54" customFormat="1">
      <c r="A2007" s="8" t="s">
        <v>3715</v>
      </c>
      <c r="B2007" s="8" t="s">
        <v>3716</v>
      </c>
      <c r="C2007" s="9" t="s">
        <v>278</v>
      </c>
      <c r="D2007" s="185" t="s">
        <v>3717</v>
      </c>
      <c r="E2007" s="188" t="s">
        <v>3718</v>
      </c>
      <c r="F2007" s="9" t="s">
        <v>157</v>
      </c>
      <c r="G2007" s="9" t="s">
        <v>147</v>
      </c>
      <c r="H2007" s="10">
        <v>0</v>
      </c>
      <c r="I2007" s="11">
        <v>2</v>
      </c>
      <c r="J2007" s="24">
        <v>0</v>
      </c>
      <c r="K2007" s="12"/>
      <c r="L2007" s="14">
        <v>0</v>
      </c>
      <c r="M2007" s="14"/>
      <c r="N2007" s="21">
        <v>0</v>
      </c>
      <c r="O2007" s="14"/>
      <c r="P2007" s="21">
        <v>0</v>
      </c>
      <c r="Q2007" s="14"/>
      <c r="R2007" s="21">
        <v>0</v>
      </c>
      <c r="S2007" s="14"/>
      <c r="T2007" s="21">
        <v>0</v>
      </c>
      <c r="U2007" s="14"/>
      <c r="V2007" s="22">
        <v>0</v>
      </c>
      <c r="W2007" s="14"/>
      <c r="X2007" s="5" t="str">
        <f t="shared" si="31"/>
        <v>No</v>
      </c>
      <c r="Y2007" s="14"/>
      <c r="Z2007" s="5"/>
      <c r="AA2007" s="14"/>
      <c r="AB2007" s="5"/>
      <c r="AC2007" s="28"/>
      <c r="AD2007" s="5"/>
      <c r="AE2007" s="14"/>
      <c r="AF2007" s="5"/>
      <c r="AG2007" s="7"/>
    </row>
    <row r="2008" spans="1:33" s="54" customFormat="1">
      <c r="A2008" s="8" t="s">
        <v>4843</v>
      </c>
      <c r="B2008" s="8" t="s">
        <v>4844</v>
      </c>
      <c r="C2008" s="9" t="s">
        <v>87</v>
      </c>
      <c r="D2008" s="185" t="s">
        <v>4845</v>
      </c>
      <c r="E2008" s="188" t="s">
        <v>4846</v>
      </c>
      <c r="F2008" s="9" t="s">
        <v>157</v>
      </c>
      <c r="G2008" s="9" t="s">
        <v>147</v>
      </c>
      <c r="H2008" s="10">
        <v>0</v>
      </c>
      <c r="I2008" s="11">
        <v>2</v>
      </c>
      <c r="J2008" s="24">
        <v>0</v>
      </c>
      <c r="K2008" s="12"/>
      <c r="L2008" s="14">
        <v>0</v>
      </c>
      <c r="M2008" s="14"/>
      <c r="N2008" s="21">
        <v>0</v>
      </c>
      <c r="O2008" s="14"/>
      <c r="P2008" s="21">
        <v>0</v>
      </c>
      <c r="Q2008" s="14"/>
      <c r="R2008" s="21">
        <v>0</v>
      </c>
      <c r="S2008" s="14"/>
      <c r="T2008" s="21">
        <v>0</v>
      </c>
      <c r="U2008" s="14"/>
      <c r="V2008" s="22">
        <v>0</v>
      </c>
      <c r="W2008" s="14"/>
      <c r="X2008" s="5" t="str">
        <f t="shared" si="31"/>
        <v>No</v>
      </c>
      <c r="Y2008" s="14"/>
      <c r="Z2008" s="5"/>
      <c r="AA2008" s="14"/>
      <c r="AB2008" s="5"/>
      <c r="AC2008" s="28"/>
      <c r="AD2008" s="5"/>
      <c r="AE2008" s="14"/>
      <c r="AF2008" s="5"/>
      <c r="AG2008" s="7"/>
    </row>
    <row r="2009" spans="1:33" s="54" customFormat="1">
      <c r="A2009" s="8" t="s">
        <v>6711</v>
      </c>
      <c r="B2009" s="8" t="s">
        <v>2236</v>
      </c>
      <c r="C2009" s="9" t="s">
        <v>275</v>
      </c>
      <c r="D2009" s="185" t="s">
        <v>2237</v>
      </c>
      <c r="E2009" s="188" t="s">
        <v>2238</v>
      </c>
      <c r="F2009" s="9" t="s">
        <v>83</v>
      </c>
      <c r="G2009" s="9" t="s">
        <v>147</v>
      </c>
      <c r="H2009" s="10">
        <v>0</v>
      </c>
      <c r="I2009" s="11">
        <v>2</v>
      </c>
      <c r="J2009" s="24">
        <v>0</v>
      </c>
      <c r="K2009" s="12"/>
      <c r="L2009" s="14">
        <v>0</v>
      </c>
      <c r="M2009" s="14"/>
      <c r="N2009" s="21">
        <v>0</v>
      </c>
      <c r="O2009" s="14"/>
      <c r="P2009" s="21">
        <v>0</v>
      </c>
      <c r="Q2009" s="14"/>
      <c r="R2009" s="21">
        <v>0</v>
      </c>
      <c r="S2009" s="14"/>
      <c r="T2009" s="21">
        <v>0</v>
      </c>
      <c r="U2009" s="14"/>
      <c r="V2009" s="22">
        <v>0</v>
      </c>
      <c r="W2009" s="14"/>
      <c r="X2009" s="5" t="str">
        <f t="shared" si="31"/>
        <v>No</v>
      </c>
      <c r="Y2009" s="14"/>
      <c r="Z2009" s="5"/>
      <c r="AA2009" s="14"/>
      <c r="AB2009" s="5"/>
      <c r="AC2009" s="28"/>
      <c r="AD2009" s="5"/>
      <c r="AE2009" s="14"/>
      <c r="AF2009" s="5"/>
      <c r="AG2009" s="7"/>
    </row>
    <row r="2010" spans="1:33" s="54" customFormat="1">
      <c r="A2010" s="8" t="s">
        <v>3799</v>
      </c>
      <c r="B2010" s="8" t="s">
        <v>1372</v>
      </c>
      <c r="C2010" s="9" t="s">
        <v>278</v>
      </c>
      <c r="D2010" s="185" t="s">
        <v>3800</v>
      </c>
      <c r="E2010" s="188" t="s">
        <v>3801</v>
      </c>
      <c r="F2010" s="9" t="s">
        <v>157</v>
      </c>
      <c r="G2010" s="9" t="s">
        <v>147</v>
      </c>
      <c r="H2010" s="10">
        <v>0</v>
      </c>
      <c r="I2010" s="11">
        <v>2</v>
      </c>
      <c r="J2010" s="24">
        <v>0</v>
      </c>
      <c r="K2010" s="12"/>
      <c r="L2010" s="14">
        <v>0</v>
      </c>
      <c r="M2010" s="14"/>
      <c r="N2010" s="21">
        <v>0</v>
      </c>
      <c r="O2010" s="14"/>
      <c r="P2010" s="21">
        <v>5615</v>
      </c>
      <c r="Q2010" s="14"/>
      <c r="R2010" s="21">
        <v>0</v>
      </c>
      <c r="S2010" s="14"/>
      <c r="T2010" s="21">
        <v>22461</v>
      </c>
      <c r="U2010" s="14"/>
      <c r="V2010" s="22">
        <v>28076</v>
      </c>
      <c r="W2010" s="14"/>
      <c r="X2010" s="5" t="str">
        <f t="shared" si="31"/>
        <v>No</v>
      </c>
      <c r="Y2010" s="14"/>
      <c r="Z2010" s="5"/>
      <c r="AA2010" s="14"/>
      <c r="AB2010" s="5"/>
      <c r="AC2010" s="28"/>
      <c r="AD2010" s="5"/>
      <c r="AE2010" s="14"/>
      <c r="AF2010" s="5"/>
      <c r="AG2010" s="7"/>
    </row>
    <row r="2011" spans="1:33" s="54" customFormat="1">
      <c r="A2011" s="8" t="s">
        <v>3310</v>
      </c>
      <c r="B2011" s="8" t="s">
        <v>460</v>
      </c>
      <c r="C2011" s="9" t="s">
        <v>42</v>
      </c>
      <c r="D2011" s="185" t="s">
        <v>4685</v>
      </c>
      <c r="E2011" s="188" t="s">
        <v>4686</v>
      </c>
      <c r="F2011" s="9" t="s">
        <v>83</v>
      </c>
      <c r="G2011" s="9" t="s">
        <v>147</v>
      </c>
      <c r="H2011" s="10">
        <v>0</v>
      </c>
      <c r="I2011" s="11">
        <v>2</v>
      </c>
      <c r="J2011" s="24">
        <v>0</v>
      </c>
      <c r="K2011" s="12"/>
      <c r="L2011" s="14">
        <v>0</v>
      </c>
      <c r="M2011" s="14"/>
      <c r="N2011" s="21">
        <v>0</v>
      </c>
      <c r="O2011" s="14"/>
      <c r="P2011" s="21">
        <v>0</v>
      </c>
      <c r="Q2011" s="14"/>
      <c r="R2011" s="21">
        <v>0</v>
      </c>
      <c r="S2011" s="14"/>
      <c r="T2011" s="21">
        <v>0</v>
      </c>
      <c r="U2011" s="14"/>
      <c r="V2011" s="22">
        <v>0</v>
      </c>
      <c r="W2011" s="14"/>
      <c r="X2011" s="5" t="str">
        <f t="shared" si="31"/>
        <v>No</v>
      </c>
      <c r="Y2011" s="14"/>
      <c r="Z2011" s="5"/>
      <c r="AA2011" s="14"/>
      <c r="AB2011" s="5"/>
      <c r="AC2011" s="28"/>
      <c r="AD2011" s="5"/>
      <c r="AE2011" s="14"/>
      <c r="AF2011" s="5"/>
      <c r="AG2011" s="7"/>
    </row>
    <row r="2012" spans="1:33" s="54" customFormat="1">
      <c r="A2012" s="8" t="s">
        <v>2454</v>
      </c>
      <c r="B2012" s="8" t="s">
        <v>2455</v>
      </c>
      <c r="C2012" s="9" t="s">
        <v>46</v>
      </c>
      <c r="D2012" s="185" t="s">
        <v>2456</v>
      </c>
      <c r="E2012" s="188" t="s">
        <v>2457</v>
      </c>
      <c r="F2012" s="9" t="s">
        <v>88</v>
      </c>
      <c r="G2012" s="9" t="s">
        <v>147</v>
      </c>
      <c r="H2012" s="10">
        <v>0</v>
      </c>
      <c r="I2012" s="11">
        <v>2</v>
      </c>
      <c r="J2012" s="24">
        <v>0</v>
      </c>
      <c r="K2012" s="12"/>
      <c r="L2012" s="14">
        <v>0</v>
      </c>
      <c r="M2012" s="14"/>
      <c r="N2012" s="21">
        <v>0</v>
      </c>
      <c r="O2012" s="14"/>
      <c r="P2012" s="21">
        <v>0</v>
      </c>
      <c r="Q2012" s="14"/>
      <c r="R2012" s="21">
        <v>0</v>
      </c>
      <c r="S2012" s="14"/>
      <c r="T2012" s="21">
        <v>0</v>
      </c>
      <c r="U2012" s="14"/>
      <c r="V2012" s="22">
        <v>0</v>
      </c>
      <c r="W2012" s="14"/>
      <c r="X2012" s="5" t="str">
        <f t="shared" si="31"/>
        <v>No</v>
      </c>
      <c r="Y2012" s="14"/>
      <c r="Z2012" s="5"/>
      <c r="AA2012" s="14"/>
      <c r="AB2012" s="5"/>
      <c r="AC2012" s="28"/>
      <c r="AD2012" s="5"/>
      <c r="AE2012" s="14"/>
      <c r="AF2012" s="5"/>
      <c r="AG2012" s="7"/>
    </row>
    <row r="2013" spans="1:33" s="54" customFormat="1">
      <c r="A2013" s="8" t="s">
        <v>2317</v>
      </c>
      <c r="B2013" s="8" t="s">
        <v>2318</v>
      </c>
      <c r="C2013" s="9" t="s">
        <v>106</v>
      </c>
      <c r="D2013" s="185" t="s">
        <v>2319</v>
      </c>
      <c r="E2013" s="188" t="s">
        <v>2320</v>
      </c>
      <c r="F2013" s="9" t="s">
        <v>83</v>
      </c>
      <c r="G2013" s="9" t="s">
        <v>147</v>
      </c>
      <c r="H2013" s="10">
        <v>0</v>
      </c>
      <c r="I2013" s="11">
        <v>2</v>
      </c>
      <c r="J2013" s="24">
        <v>0</v>
      </c>
      <c r="K2013" s="12"/>
      <c r="L2013" s="14">
        <v>0</v>
      </c>
      <c r="M2013" s="14"/>
      <c r="N2013" s="21">
        <v>0</v>
      </c>
      <c r="O2013" s="14"/>
      <c r="P2013" s="21">
        <v>0</v>
      </c>
      <c r="Q2013" s="14"/>
      <c r="R2013" s="21">
        <v>0</v>
      </c>
      <c r="S2013" s="14"/>
      <c r="T2013" s="21">
        <v>0</v>
      </c>
      <c r="U2013" s="14"/>
      <c r="V2013" s="22">
        <v>0</v>
      </c>
      <c r="W2013" s="14"/>
      <c r="X2013" s="5" t="str">
        <f t="shared" si="31"/>
        <v>No</v>
      </c>
      <c r="Y2013" s="14"/>
      <c r="Z2013" s="5"/>
      <c r="AA2013" s="14"/>
      <c r="AB2013" s="5"/>
      <c r="AC2013" s="28"/>
      <c r="AD2013" s="5"/>
      <c r="AE2013" s="14"/>
      <c r="AF2013" s="5"/>
      <c r="AG2013" s="7"/>
    </row>
    <row r="2014" spans="1:33" s="54" customFormat="1">
      <c r="A2014" s="8" t="s">
        <v>6328</v>
      </c>
      <c r="B2014" s="8" t="s">
        <v>6329</v>
      </c>
      <c r="C2014" s="9" t="s">
        <v>171</v>
      </c>
      <c r="D2014" s="185"/>
      <c r="E2014" s="188">
        <v>40250</v>
      </c>
      <c r="F2014" s="9" t="s">
        <v>83</v>
      </c>
      <c r="G2014" s="9" t="s">
        <v>5756</v>
      </c>
      <c r="H2014" s="10">
        <v>5502379</v>
      </c>
      <c r="I2014" s="11">
        <v>2</v>
      </c>
      <c r="J2014" s="24">
        <v>0</v>
      </c>
      <c r="K2014" s="12"/>
      <c r="L2014" s="14">
        <v>0</v>
      </c>
      <c r="M2014" s="14"/>
      <c r="N2014" s="21">
        <v>0</v>
      </c>
      <c r="O2014" s="14"/>
      <c r="P2014" s="21">
        <v>0</v>
      </c>
      <c r="Q2014" s="14"/>
      <c r="R2014" s="21">
        <v>0</v>
      </c>
      <c r="S2014" s="14"/>
      <c r="T2014" s="21">
        <v>0</v>
      </c>
      <c r="U2014" s="14"/>
      <c r="V2014" s="22">
        <v>0</v>
      </c>
      <c r="W2014" s="14"/>
      <c r="X2014" s="5" t="str">
        <f t="shared" si="31"/>
        <v>No</v>
      </c>
      <c r="Y2014" s="14"/>
      <c r="Z2014" s="5"/>
      <c r="AA2014" s="14"/>
      <c r="AB2014" s="5"/>
      <c r="AC2014" s="28"/>
      <c r="AD2014" s="5"/>
      <c r="AE2014" s="14"/>
      <c r="AF2014" s="5"/>
      <c r="AG2014" s="7"/>
    </row>
    <row r="2015" spans="1:33" s="54" customFormat="1">
      <c r="A2015" s="8" t="s">
        <v>4108</v>
      </c>
      <c r="B2015" s="8" t="s">
        <v>4109</v>
      </c>
      <c r="C2015" s="9" t="s">
        <v>178</v>
      </c>
      <c r="D2015" s="185" t="s">
        <v>4110</v>
      </c>
      <c r="E2015" s="188">
        <v>50007</v>
      </c>
      <c r="F2015" s="9" t="s">
        <v>36</v>
      </c>
      <c r="G2015" s="9" t="s">
        <v>5756</v>
      </c>
      <c r="H2015" s="10">
        <v>0</v>
      </c>
      <c r="I2015" s="11">
        <v>2</v>
      </c>
      <c r="J2015" s="24">
        <v>0</v>
      </c>
      <c r="K2015" s="12"/>
      <c r="L2015" s="14">
        <v>0</v>
      </c>
      <c r="M2015" s="14"/>
      <c r="N2015" s="21">
        <v>0</v>
      </c>
      <c r="O2015" s="14"/>
      <c r="P2015" s="21">
        <v>0</v>
      </c>
      <c r="Q2015" s="14"/>
      <c r="R2015" s="21">
        <v>0</v>
      </c>
      <c r="S2015" s="14"/>
      <c r="T2015" s="21">
        <v>0</v>
      </c>
      <c r="U2015" s="14"/>
      <c r="V2015" s="22">
        <v>0</v>
      </c>
      <c r="W2015" s="14"/>
      <c r="X2015" s="5" t="str">
        <f t="shared" si="31"/>
        <v>No</v>
      </c>
      <c r="Y2015" s="14"/>
      <c r="Z2015" s="5"/>
      <c r="AA2015" s="14"/>
      <c r="AB2015" s="5"/>
      <c r="AC2015" s="28"/>
      <c r="AD2015" s="5"/>
      <c r="AE2015" s="14"/>
      <c r="AF2015" s="5"/>
      <c r="AG2015" s="7"/>
    </row>
    <row r="2016" spans="1:33" s="54" customFormat="1">
      <c r="A2016" s="8" t="s">
        <v>2329</v>
      </c>
      <c r="B2016" s="8" t="s">
        <v>2330</v>
      </c>
      <c r="C2016" s="9" t="s">
        <v>106</v>
      </c>
      <c r="D2016" s="185" t="s">
        <v>2331</v>
      </c>
      <c r="E2016" s="188" t="s">
        <v>2332</v>
      </c>
      <c r="F2016" s="9" t="s">
        <v>83</v>
      </c>
      <c r="G2016" s="9" t="s">
        <v>147</v>
      </c>
      <c r="H2016" s="10">
        <v>0</v>
      </c>
      <c r="I2016" s="11">
        <v>2</v>
      </c>
      <c r="J2016" s="24">
        <v>0</v>
      </c>
      <c r="K2016" s="12"/>
      <c r="L2016" s="14">
        <v>0</v>
      </c>
      <c r="M2016" s="14"/>
      <c r="N2016" s="21">
        <v>0</v>
      </c>
      <c r="O2016" s="14"/>
      <c r="P2016" s="21">
        <v>0</v>
      </c>
      <c r="Q2016" s="14"/>
      <c r="R2016" s="21">
        <v>0</v>
      </c>
      <c r="S2016" s="14"/>
      <c r="T2016" s="21">
        <v>0</v>
      </c>
      <c r="U2016" s="14"/>
      <c r="V2016" s="22">
        <v>0</v>
      </c>
      <c r="W2016" s="14"/>
      <c r="X2016" s="5" t="str">
        <f t="shared" si="31"/>
        <v>No</v>
      </c>
      <c r="Y2016" s="14"/>
      <c r="Z2016" s="5"/>
      <c r="AA2016" s="14"/>
      <c r="AB2016" s="5"/>
      <c r="AC2016" s="28"/>
      <c r="AD2016" s="5"/>
      <c r="AE2016" s="14"/>
      <c r="AF2016" s="5"/>
      <c r="AG2016" s="7"/>
    </row>
    <row r="2017" spans="1:33" s="54" customFormat="1">
      <c r="A2017" s="8" t="s">
        <v>6335</v>
      </c>
      <c r="B2017" s="8" t="s">
        <v>4711</v>
      </c>
      <c r="C2017" s="9" t="s">
        <v>79</v>
      </c>
      <c r="D2017" s="185" t="s">
        <v>4712</v>
      </c>
      <c r="E2017" s="188" t="s">
        <v>4713</v>
      </c>
      <c r="F2017" s="9" t="s">
        <v>83</v>
      </c>
      <c r="G2017" s="9" t="s">
        <v>147</v>
      </c>
      <c r="H2017" s="10">
        <v>0</v>
      </c>
      <c r="I2017" s="11">
        <v>2</v>
      </c>
      <c r="J2017" s="24">
        <v>0</v>
      </c>
      <c r="K2017" s="12"/>
      <c r="L2017" s="14">
        <v>0</v>
      </c>
      <c r="M2017" s="14"/>
      <c r="N2017" s="21">
        <v>0</v>
      </c>
      <c r="O2017" s="14"/>
      <c r="P2017" s="21">
        <v>0</v>
      </c>
      <c r="Q2017" s="14"/>
      <c r="R2017" s="21">
        <v>0</v>
      </c>
      <c r="S2017" s="14"/>
      <c r="T2017" s="21">
        <v>0</v>
      </c>
      <c r="U2017" s="14"/>
      <c r="V2017" s="22">
        <v>0</v>
      </c>
      <c r="W2017" s="14"/>
      <c r="X2017" s="5" t="str">
        <f t="shared" si="31"/>
        <v>No</v>
      </c>
      <c r="Y2017" s="14"/>
      <c r="Z2017" s="5"/>
      <c r="AA2017" s="14"/>
      <c r="AB2017" s="5"/>
      <c r="AC2017" s="28"/>
      <c r="AD2017" s="5"/>
      <c r="AE2017" s="14"/>
      <c r="AF2017" s="5"/>
      <c r="AG2017" s="7"/>
    </row>
    <row r="2018" spans="1:33" s="54" customFormat="1">
      <c r="A2018" s="8" t="s">
        <v>6338</v>
      </c>
      <c r="B2018" s="8" t="s">
        <v>6339</v>
      </c>
      <c r="C2018" s="9" t="s">
        <v>171</v>
      </c>
      <c r="D2018" s="185"/>
      <c r="E2018" s="188">
        <v>40253</v>
      </c>
      <c r="F2018" s="9" t="s">
        <v>83</v>
      </c>
      <c r="G2018" s="9" t="s">
        <v>5756</v>
      </c>
      <c r="H2018" s="10">
        <v>5502379</v>
      </c>
      <c r="I2018" s="11">
        <v>2</v>
      </c>
      <c r="J2018" s="24">
        <v>0</v>
      </c>
      <c r="K2018" s="12"/>
      <c r="L2018" s="14">
        <v>0</v>
      </c>
      <c r="M2018" s="14"/>
      <c r="N2018" s="21">
        <v>0</v>
      </c>
      <c r="O2018" s="14"/>
      <c r="P2018" s="21">
        <v>0</v>
      </c>
      <c r="Q2018" s="14"/>
      <c r="R2018" s="21">
        <v>0</v>
      </c>
      <c r="S2018" s="14"/>
      <c r="T2018" s="21">
        <v>0</v>
      </c>
      <c r="U2018" s="14"/>
      <c r="V2018" s="22">
        <v>0</v>
      </c>
      <c r="W2018" s="14"/>
      <c r="X2018" s="5" t="str">
        <f t="shared" si="31"/>
        <v>No</v>
      </c>
      <c r="Y2018" s="14"/>
      <c r="Z2018" s="5"/>
      <c r="AA2018" s="14"/>
      <c r="AB2018" s="5"/>
      <c r="AC2018" s="28"/>
      <c r="AD2018" s="5"/>
      <c r="AE2018" s="14"/>
      <c r="AF2018" s="5"/>
      <c r="AG2018" s="7"/>
    </row>
    <row r="2019" spans="1:33" s="54" customFormat="1">
      <c r="A2019" s="8" t="s">
        <v>114</v>
      </c>
      <c r="B2019" s="8" t="s">
        <v>115</v>
      </c>
      <c r="C2019" s="9" t="s">
        <v>42</v>
      </c>
      <c r="D2019" s="185">
        <v>2176</v>
      </c>
      <c r="E2019" s="188">
        <v>20176</v>
      </c>
      <c r="F2019" s="9" t="s">
        <v>88</v>
      </c>
      <c r="G2019" s="9" t="s">
        <v>5756</v>
      </c>
      <c r="H2019" s="10">
        <v>18351295</v>
      </c>
      <c r="I2019" s="11">
        <v>2</v>
      </c>
      <c r="J2019" s="24">
        <v>0</v>
      </c>
      <c r="K2019" s="12"/>
      <c r="L2019" s="14">
        <v>0</v>
      </c>
      <c r="M2019" s="14"/>
      <c r="N2019" s="21">
        <v>0</v>
      </c>
      <c r="O2019" s="14"/>
      <c r="P2019" s="21">
        <v>0</v>
      </c>
      <c r="Q2019" s="14"/>
      <c r="R2019" s="21">
        <v>0</v>
      </c>
      <c r="S2019" s="14"/>
      <c r="T2019" s="21">
        <v>0</v>
      </c>
      <c r="U2019" s="14"/>
      <c r="V2019" s="22">
        <v>0</v>
      </c>
      <c r="W2019" s="14"/>
      <c r="X2019" s="5" t="str">
        <f t="shared" si="31"/>
        <v>No</v>
      </c>
      <c r="Y2019" s="14"/>
      <c r="Z2019" s="5"/>
      <c r="AA2019" s="14"/>
      <c r="AB2019" s="5"/>
      <c r="AC2019" s="28"/>
      <c r="AD2019" s="5"/>
      <c r="AE2019" s="14"/>
      <c r="AF2019" s="5"/>
      <c r="AG2019" s="7"/>
    </row>
    <row r="2020" spans="1:33" s="54" customFormat="1">
      <c r="A2020" s="8" t="s">
        <v>754</v>
      </c>
      <c r="B2020" s="8" t="s">
        <v>755</v>
      </c>
      <c r="C2020" s="9" t="s">
        <v>129</v>
      </c>
      <c r="D2020" s="185" t="s">
        <v>756</v>
      </c>
      <c r="E2020" s="188" t="s">
        <v>757</v>
      </c>
      <c r="F2020" s="9" t="s">
        <v>83</v>
      </c>
      <c r="G2020" s="9" t="s">
        <v>147</v>
      </c>
      <c r="H2020" s="10">
        <v>0</v>
      </c>
      <c r="I2020" s="11">
        <v>2</v>
      </c>
      <c r="J2020" s="24">
        <v>0</v>
      </c>
      <c r="K2020" s="12"/>
      <c r="L2020" s="14">
        <v>0</v>
      </c>
      <c r="M2020" s="14"/>
      <c r="N2020" s="21">
        <v>0</v>
      </c>
      <c r="O2020" s="14"/>
      <c r="P2020" s="21">
        <v>0</v>
      </c>
      <c r="Q2020" s="14"/>
      <c r="R2020" s="21">
        <v>0</v>
      </c>
      <c r="S2020" s="14"/>
      <c r="T2020" s="21">
        <v>0</v>
      </c>
      <c r="U2020" s="14"/>
      <c r="V2020" s="22">
        <v>0</v>
      </c>
      <c r="W2020" s="14"/>
      <c r="X2020" s="5" t="str">
        <f t="shared" si="31"/>
        <v>No</v>
      </c>
      <c r="Y2020" s="14"/>
      <c r="Z2020" s="5"/>
      <c r="AA2020" s="14"/>
      <c r="AB2020" s="5"/>
      <c r="AC2020" s="28"/>
      <c r="AD2020" s="5"/>
      <c r="AE2020" s="14"/>
      <c r="AF2020" s="5"/>
      <c r="AG2020" s="7"/>
    </row>
    <row r="2021" spans="1:33" s="54" customFormat="1">
      <c r="A2021" s="8" t="s">
        <v>5336</v>
      </c>
      <c r="B2021" s="8" t="s">
        <v>5337</v>
      </c>
      <c r="C2021" s="9" t="s">
        <v>58</v>
      </c>
      <c r="D2021" s="185" t="s">
        <v>5338</v>
      </c>
      <c r="E2021" s="188" t="s">
        <v>5339</v>
      </c>
      <c r="F2021" s="9" t="s">
        <v>83</v>
      </c>
      <c r="G2021" s="9" t="s">
        <v>147</v>
      </c>
      <c r="H2021" s="10">
        <v>0</v>
      </c>
      <c r="I2021" s="11">
        <v>2</v>
      </c>
      <c r="J2021" s="24">
        <v>0</v>
      </c>
      <c r="K2021" s="12"/>
      <c r="L2021" s="14">
        <v>0</v>
      </c>
      <c r="M2021" s="14"/>
      <c r="N2021" s="21">
        <v>0</v>
      </c>
      <c r="O2021" s="14"/>
      <c r="P2021" s="21">
        <v>0</v>
      </c>
      <c r="Q2021" s="14"/>
      <c r="R2021" s="21">
        <v>0</v>
      </c>
      <c r="S2021" s="14"/>
      <c r="T2021" s="21">
        <v>0</v>
      </c>
      <c r="U2021" s="14"/>
      <c r="V2021" s="22">
        <v>0</v>
      </c>
      <c r="W2021" s="14"/>
      <c r="X2021" s="5" t="str">
        <f t="shared" si="31"/>
        <v>No</v>
      </c>
      <c r="Y2021" s="14"/>
      <c r="Z2021" s="5"/>
      <c r="AA2021" s="14"/>
      <c r="AB2021" s="5"/>
      <c r="AC2021" s="28"/>
      <c r="AD2021" s="5"/>
      <c r="AE2021" s="14"/>
      <c r="AF2021" s="5"/>
      <c r="AG2021" s="7"/>
    </row>
    <row r="2022" spans="1:33" s="54" customFormat="1">
      <c r="A2022" s="8" t="s">
        <v>3891</v>
      </c>
      <c r="B2022" s="8" t="s">
        <v>3892</v>
      </c>
      <c r="C2022" s="9" t="s">
        <v>278</v>
      </c>
      <c r="D2022" s="185" t="s">
        <v>3893</v>
      </c>
      <c r="E2022" s="188" t="s">
        <v>3894</v>
      </c>
      <c r="F2022" s="9" t="s">
        <v>83</v>
      </c>
      <c r="G2022" s="9" t="s">
        <v>147</v>
      </c>
      <c r="H2022" s="10">
        <v>0</v>
      </c>
      <c r="I2022" s="11">
        <v>2</v>
      </c>
      <c r="J2022" s="24">
        <v>0</v>
      </c>
      <c r="K2022" s="12"/>
      <c r="L2022" s="14">
        <v>0</v>
      </c>
      <c r="M2022" s="14"/>
      <c r="N2022" s="21">
        <v>0</v>
      </c>
      <c r="O2022" s="14"/>
      <c r="P2022" s="21">
        <v>0</v>
      </c>
      <c r="Q2022" s="14"/>
      <c r="R2022" s="21">
        <v>0</v>
      </c>
      <c r="S2022" s="14"/>
      <c r="T2022" s="21">
        <v>0</v>
      </c>
      <c r="U2022" s="14"/>
      <c r="V2022" s="22">
        <v>0</v>
      </c>
      <c r="W2022" s="14"/>
      <c r="X2022" s="5" t="str">
        <f t="shared" si="31"/>
        <v>No</v>
      </c>
      <c r="Y2022" s="14"/>
      <c r="Z2022" s="5"/>
      <c r="AA2022" s="14"/>
      <c r="AB2022" s="5"/>
      <c r="AC2022" s="28"/>
      <c r="AD2022" s="5"/>
      <c r="AE2022" s="14"/>
      <c r="AF2022" s="5"/>
      <c r="AG2022" s="7"/>
    </row>
    <row r="2023" spans="1:33" s="54" customFormat="1">
      <c r="A2023" s="8" t="s">
        <v>5938</v>
      </c>
      <c r="B2023" s="8" t="s">
        <v>4458</v>
      </c>
      <c r="C2023" s="9" t="s">
        <v>160</v>
      </c>
      <c r="D2023" s="185" t="s">
        <v>4459</v>
      </c>
      <c r="E2023" s="188" t="s">
        <v>4460</v>
      </c>
      <c r="F2023" s="9" t="s">
        <v>83</v>
      </c>
      <c r="G2023" s="9" t="s">
        <v>147</v>
      </c>
      <c r="H2023" s="10">
        <v>0</v>
      </c>
      <c r="I2023" s="11">
        <v>2</v>
      </c>
      <c r="J2023" s="24">
        <v>0</v>
      </c>
      <c r="K2023" s="12"/>
      <c r="L2023" s="14">
        <v>0</v>
      </c>
      <c r="M2023" s="14"/>
      <c r="N2023" s="21">
        <v>0</v>
      </c>
      <c r="O2023" s="14"/>
      <c r="P2023" s="21">
        <v>8105</v>
      </c>
      <c r="Q2023" s="14"/>
      <c r="R2023" s="21">
        <v>7012</v>
      </c>
      <c r="S2023" s="14"/>
      <c r="T2023" s="21">
        <v>55000</v>
      </c>
      <c r="U2023" s="14"/>
      <c r="V2023" s="22">
        <v>70117</v>
      </c>
      <c r="W2023" s="14"/>
      <c r="X2023" s="5" t="str">
        <f t="shared" si="31"/>
        <v>No</v>
      </c>
      <c r="Y2023" s="14"/>
      <c r="Z2023" s="5"/>
      <c r="AA2023" s="14"/>
      <c r="AB2023" s="5"/>
      <c r="AC2023" s="28"/>
      <c r="AD2023" s="5"/>
      <c r="AE2023" s="14"/>
      <c r="AF2023" s="5"/>
      <c r="AG2023" s="7"/>
    </row>
    <row r="2024" spans="1:33" s="54" customFormat="1">
      <c r="A2024" s="8" t="s">
        <v>41</v>
      </c>
      <c r="B2024" s="8" t="s">
        <v>6181</v>
      </c>
      <c r="C2024" s="9" t="s">
        <v>42</v>
      </c>
      <c r="D2024" s="185" t="s">
        <v>43</v>
      </c>
      <c r="E2024" s="188">
        <v>22929</v>
      </c>
      <c r="F2024" s="9" t="s">
        <v>36</v>
      </c>
      <c r="G2024" s="9" t="s">
        <v>5756</v>
      </c>
      <c r="H2024" s="10">
        <v>0</v>
      </c>
      <c r="I2024" s="11">
        <v>2</v>
      </c>
      <c r="J2024" s="24">
        <v>0</v>
      </c>
      <c r="K2024" s="12"/>
      <c r="L2024" s="14">
        <v>0</v>
      </c>
      <c r="M2024" s="14"/>
      <c r="N2024" s="21">
        <v>0</v>
      </c>
      <c r="O2024" s="14"/>
      <c r="P2024" s="21">
        <v>39297</v>
      </c>
      <c r="Q2024" s="14"/>
      <c r="R2024" s="21">
        <v>19500</v>
      </c>
      <c r="S2024" s="14"/>
      <c r="T2024" s="21">
        <v>156000</v>
      </c>
      <c r="U2024" s="14"/>
      <c r="V2024" s="22">
        <v>214797</v>
      </c>
      <c r="W2024" s="14"/>
      <c r="X2024" s="5" t="str">
        <f t="shared" si="31"/>
        <v>No</v>
      </c>
      <c r="Y2024" s="14"/>
      <c r="Z2024" s="5"/>
      <c r="AA2024" s="14"/>
      <c r="AB2024" s="5"/>
      <c r="AC2024" s="28"/>
      <c r="AD2024" s="5"/>
      <c r="AE2024" s="14"/>
      <c r="AF2024" s="5"/>
      <c r="AG2024" s="7"/>
    </row>
    <row r="2025" spans="1:33" s="54" customFormat="1">
      <c r="A2025" s="8" t="s">
        <v>5940</v>
      </c>
      <c r="B2025" s="8" t="s">
        <v>4448</v>
      </c>
      <c r="C2025" s="9" t="s">
        <v>160</v>
      </c>
      <c r="D2025" s="185" t="s">
        <v>4449</v>
      </c>
      <c r="E2025" s="188" t="s">
        <v>4450</v>
      </c>
      <c r="F2025" s="9" t="s">
        <v>157</v>
      </c>
      <c r="G2025" s="9" t="s">
        <v>147</v>
      </c>
      <c r="H2025" s="10">
        <v>0</v>
      </c>
      <c r="I2025" s="11">
        <v>2</v>
      </c>
      <c r="J2025" s="24">
        <v>0</v>
      </c>
      <c r="K2025" s="12"/>
      <c r="L2025" s="14">
        <v>281969</v>
      </c>
      <c r="M2025" s="14"/>
      <c r="N2025" s="21">
        <v>0</v>
      </c>
      <c r="O2025" s="14"/>
      <c r="P2025" s="21">
        <v>0</v>
      </c>
      <c r="Q2025" s="14"/>
      <c r="R2025" s="21">
        <v>0</v>
      </c>
      <c r="S2025" s="14"/>
      <c r="T2025" s="21">
        <v>0</v>
      </c>
      <c r="U2025" s="14"/>
      <c r="V2025" s="22">
        <v>281969</v>
      </c>
      <c r="W2025" s="14"/>
      <c r="X2025" s="5" t="str">
        <f t="shared" si="31"/>
        <v>No</v>
      </c>
      <c r="Y2025" s="14"/>
      <c r="Z2025" s="5"/>
      <c r="AA2025" s="14"/>
      <c r="AB2025" s="5"/>
      <c r="AC2025" s="28"/>
      <c r="AD2025" s="5"/>
      <c r="AE2025" s="14"/>
      <c r="AF2025" s="5"/>
      <c r="AG2025" s="7"/>
    </row>
    <row r="2026" spans="1:33" s="54" customFormat="1">
      <c r="A2026" s="8" t="s">
        <v>4570</v>
      </c>
      <c r="B2026" s="8" t="s">
        <v>4571</v>
      </c>
      <c r="C2026" s="9" t="s">
        <v>254</v>
      </c>
      <c r="D2026" s="185" t="s">
        <v>4572</v>
      </c>
      <c r="E2026" s="188">
        <v>88170</v>
      </c>
      <c r="F2026" s="9" t="s">
        <v>36</v>
      </c>
      <c r="G2026" s="9" t="s">
        <v>5756</v>
      </c>
      <c r="H2026" s="10">
        <v>0</v>
      </c>
      <c r="I2026" s="11">
        <v>2</v>
      </c>
      <c r="J2026" s="24">
        <v>0</v>
      </c>
      <c r="K2026" s="12"/>
      <c r="L2026" s="14">
        <v>0</v>
      </c>
      <c r="M2026" s="14"/>
      <c r="N2026" s="21">
        <v>0</v>
      </c>
      <c r="O2026" s="14"/>
      <c r="P2026" s="21">
        <v>0</v>
      </c>
      <c r="Q2026" s="14"/>
      <c r="R2026" s="21">
        <v>0</v>
      </c>
      <c r="S2026" s="14"/>
      <c r="T2026" s="21">
        <v>0</v>
      </c>
      <c r="U2026" s="14"/>
      <c r="V2026" s="22">
        <v>0</v>
      </c>
      <c r="W2026" s="14"/>
      <c r="X2026" s="5" t="str">
        <f t="shared" si="31"/>
        <v>No</v>
      </c>
      <c r="Y2026" s="14"/>
      <c r="Z2026" s="5"/>
      <c r="AA2026" s="14"/>
      <c r="AB2026" s="5"/>
      <c r="AC2026" s="28"/>
      <c r="AD2026" s="5"/>
      <c r="AE2026" s="14"/>
      <c r="AF2026" s="5"/>
      <c r="AG2026" s="7"/>
    </row>
    <row r="2027" spans="1:33" s="54" customFormat="1">
      <c r="A2027" s="8" t="s">
        <v>2734</v>
      </c>
      <c r="B2027" s="8" t="s">
        <v>2735</v>
      </c>
      <c r="C2027" s="9" t="s">
        <v>65</v>
      </c>
      <c r="D2027" s="185" t="s">
        <v>2736</v>
      </c>
      <c r="E2027" s="188" t="s">
        <v>2737</v>
      </c>
      <c r="F2027" s="9" t="s">
        <v>157</v>
      </c>
      <c r="G2027" s="9" t="s">
        <v>147</v>
      </c>
      <c r="H2027" s="10">
        <v>0</v>
      </c>
      <c r="I2027" s="11">
        <v>2</v>
      </c>
      <c r="J2027" s="24">
        <v>0</v>
      </c>
      <c r="K2027" s="12"/>
      <c r="L2027" s="14">
        <v>0</v>
      </c>
      <c r="M2027" s="14"/>
      <c r="N2027" s="21">
        <v>0</v>
      </c>
      <c r="O2027" s="14"/>
      <c r="P2027" s="21">
        <v>0</v>
      </c>
      <c r="Q2027" s="14"/>
      <c r="R2027" s="21">
        <v>0</v>
      </c>
      <c r="S2027" s="14"/>
      <c r="T2027" s="21">
        <v>0</v>
      </c>
      <c r="U2027" s="14"/>
      <c r="V2027" s="22">
        <v>0</v>
      </c>
      <c r="W2027" s="14"/>
      <c r="X2027" s="5" t="str">
        <f t="shared" si="31"/>
        <v>No</v>
      </c>
      <c r="Y2027" s="14"/>
      <c r="Z2027" s="5"/>
      <c r="AA2027" s="14"/>
      <c r="AB2027" s="5"/>
      <c r="AC2027" s="28"/>
      <c r="AD2027" s="5"/>
      <c r="AE2027" s="14"/>
      <c r="AF2027" s="5"/>
      <c r="AG2027" s="7"/>
    </row>
    <row r="2028" spans="1:33" s="54" customFormat="1">
      <c r="A2028" s="8" t="s">
        <v>269</v>
      </c>
      <c r="B2028" s="8" t="s">
        <v>270</v>
      </c>
      <c r="C2028" s="9" t="s">
        <v>58</v>
      </c>
      <c r="D2028" s="185" t="s">
        <v>271</v>
      </c>
      <c r="E2028" s="188">
        <v>55240</v>
      </c>
      <c r="F2028" s="9" t="s">
        <v>36</v>
      </c>
      <c r="G2028" s="9" t="s">
        <v>5756</v>
      </c>
      <c r="H2028" s="10">
        <v>0</v>
      </c>
      <c r="I2028" s="11">
        <v>2</v>
      </c>
      <c r="J2028" s="24">
        <v>0</v>
      </c>
      <c r="K2028" s="12"/>
      <c r="L2028" s="14">
        <v>0</v>
      </c>
      <c r="M2028" s="14"/>
      <c r="N2028" s="21">
        <v>0</v>
      </c>
      <c r="O2028" s="14"/>
      <c r="P2028" s="21">
        <v>72000</v>
      </c>
      <c r="Q2028" s="14"/>
      <c r="R2028" s="21">
        <v>0</v>
      </c>
      <c r="S2028" s="14"/>
      <c r="T2028" s="21">
        <v>0</v>
      </c>
      <c r="U2028" s="14"/>
      <c r="V2028" s="22">
        <v>72000</v>
      </c>
      <c r="W2028" s="14"/>
      <c r="X2028" s="5" t="str">
        <f t="shared" si="31"/>
        <v>No</v>
      </c>
      <c r="Y2028" s="14"/>
      <c r="Z2028" s="5"/>
      <c r="AA2028" s="14"/>
      <c r="AB2028" s="5"/>
      <c r="AC2028" s="28"/>
      <c r="AD2028" s="5"/>
      <c r="AE2028" s="14"/>
      <c r="AF2028" s="5"/>
      <c r="AG2028" s="7"/>
    </row>
    <row r="2029" spans="1:33" s="54" customFormat="1">
      <c r="A2029" s="8" t="s">
        <v>2340</v>
      </c>
      <c r="B2029" s="8" t="s">
        <v>2341</v>
      </c>
      <c r="C2029" s="9" t="s">
        <v>106</v>
      </c>
      <c r="D2029" s="185" t="s">
        <v>2342</v>
      </c>
      <c r="E2029" s="188" t="s">
        <v>2343</v>
      </c>
      <c r="F2029" s="9" t="s">
        <v>83</v>
      </c>
      <c r="G2029" s="9" t="s">
        <v>147</v>
      </c>
      <c r="H2029" s="10">
        <v>0</v>
      </c>
      <c r="I2029" s="11">
        <v>2</v>
      </c>
      <c r="J2029" s="24">
        <v>0</v>
      </c>
      <c r="K2029" s="12"/>
      <c r="L2029" s="14">
        <v>0</v>
      </c>
      <c r="M2029" s="14"/>
      <c r="N2029" s="21">
        <v>0</v>
      </c>
      <c r="O2029" s="14"/>
      <c r="P2029" s="21">
        <v>0</v>
      </c>
      <c r="Q2029" s="14"/>
      <c r="R2029" s="21">
        <v>0</v>
      </c>
      <c r="S2029" s="14"/>
      <c r="T2029" s="21">
        <v>0</v>
      </c>
      <c r="U2029" s="14"/>
      <c r="V2029" s="22">
        <v>0</v>
      </c>
      <c r="W2029" s="14"/>
      <c r="X2029" s="5" t="str">
        <f t="shared" si="31"/>
        <v>No</v>
      </c>
      <c r="Y2029" s="14"/>
      <c r="Z2029" s="5"/>
      <c r="AA2029" s="14"/>
      <c r="AB2029" s="5"/>
      <c r="AC2029" s="28"/>
      <c r="AD2029" s="5"/>
      <c r="AE2029" s="14"/>
      <c r="AF2029" s="5"/>
      <c r="AG2029" s="7"/>
    </row>
    <row r="2030" spans="1:33" s="54" customFormat="1">
      <c r="A2030" s="8" t="s">
        <v>766</v>
      </c>
      <c r="B2030" s="8" t="s">
        <v>767</v>
      </c>
      <c r="C2030" s="9" t="s">
        <v>129</v>
      </c>
      <c r="D2030" s="185" t="s">
        <v>768</v>
      </c>
      <c r="E2030" s="188" t="s">
        <v>769</v>
      </c>
      <c r="F2030" s="9" t="s">
        <v>83</v>
      </c>
      <c r="G2030" s="9" t="s">
        <v>147</v>
      </c>
      <c r="H2030" s="10">
        <v>0</v>
      </c>
      <c r="I2030" s="11">
        <v>2</v>
      </c>
      <c r="J2030" s="24">
        <v>0</v>
      </c>
      <c r="K2030" s="12"/>
      <c r="L2030" s="14">
        <v>0</v>
      </c>
      <c r="M2030" s="14"/>
      <c r="N2030" s="21">
        <v>0</v>
      </c>
      <c r="O2030" s="14"/>
      <c r="P2030" s="21">
        <v>0</v>
      </c>
      <c r="Q2030" s="14"/>
      <c r="R2030" s="21">
        <v>0</v>
      </c>
      <c r="S2030" s="14"/>
      <c r="T2030" s="21">
        <v>0</v>
      </c>
      <c r="U2030" s="14"/>
      <c r="V2030" s="22">
        <v>0</v>
      </c>
      <c r="W2030" s="14"/>
      <c r="X2030" s="5" t="str">
        <f t="shared" si="31"/>
        <v>No</v>
      </c>
      <c r="Y2030" s="14"/>
      <c r="Z2030" s="5"/>
      <c r="AA2030" s="14"/>
      <c r="AB2030" s="5"/>
      <c r="AC2030" s="28"/>
      <c r="AD2030" s="5"/>
      <c r="AE2030" s="14"/>
      <c r="AF2030" s="5"/>
      <c r="AG2030" s="7"/>
    </row>
    <row r="2031" spans="1:33" s="54" customFormat="1">
      <c r="A2031" s="8" t="s">
        <v>968</v>
      </c>
      <c r="B2031" s="8" t="s">
        <v>969</v>
      </c>
      <c r="C2031" s="9" t="s">
        <v>129</v>
      </c>
      <c r="D2031" s="185" t="s">
        <v>970</v>
      </c>
      <c r="E2031" s="188" t="s">
        <v>971</v>
      </c>
      <c r="F2031" s="9" t="s">
        <v>83</v>
      </c>
      <c r="G2031" s="9" t="s">
        <v>147</v>
      </c>
      <c r="H2031" s="10">
        <v>0</v>
      </c>
      <c r="I2031" s="11">
        <v>2</v>
      </c>
      <c r="J2031" s="24">
        <v>0</v>
      </c>
      <c r="K2031" s="12"/>
      <c r="L2031" s="14">
        <v>0</v>
      </c>
      <c r="M2031" s="14"/>
      <c r="N2031" s="21">
        <v>0</v>
      </c>
      <c r="O2031" s="14"/>
      <c r="P2031" s="21">
        <v>0</v>
      </c>
      <c r="Q2031" s="14"/>
      <c r="R2031" s="21">
        <v>0</v>
      </c>
      <c r="S2031" s="14"/>
      <c r="T2031" s="21">
        <v>0</v>
      </c>
      <c r="U2031" s="14"/>
      <c r="V2031" s="22">
        <v>0</v>
      </c>
      <c r="W2031" s="14"/>
      <c r="X2031" s="5" t="str">
        <f t="shared" si="31"/>
        <v>No</v>
      </c>
      <c r="Y2031" s="14"/>
      <c r="Z2031" s="5"/>
      <c r="AA2031" s="14"/>
      <c r="AB2031" s="5"/>
      <c r="AC2031" s="28"/>
      <c r="AD2031" s="5"/>
      <c r="AE2031" s="14"/>
      <c r="AF2031" s="5"/>
      <c r="AG2031" s="7"/>
    </row>
    <row r="2032" spans="1:33" s="54" customFormat="1">
      <c r="A2032" s="8" t="s">
        <v>671</v>
      </c>
      <c r="B2032" s="8" t="s">
        <v>672</v>
      </c>
      <c r="C2032" s="9" t="s">
        <v>46</v>
      </c>
      <c r="D2032" s="185" t="s">
        <v>673</v>
      </c>
      <c r="E2032" s="188">
        <v>55258</v>
      </c>
      <c r="F2032" s="9" t="s">
        <v>36</v>
      </c>
      <c r="G2032" s="9" t="s">
        <v>5756</v>
      </c>
      <c r="H2032" s="10">
        <v>0</v>
      </c>
      <c r="I2032" s="11">
        <v>2</v>
      </c>
      <c r="J2032" s="24">
        <v>0</v>
      </c>
      <c r="K2032" s="12"/>
      <c r="L2032" s="14">
        <v>0</v>
      </c>
      <c r="M2032" s="14"/>
      <c r="N2032" s="21">
        <v>0</v>
      </c>
      <c r="O2032" s="14"/>
      <c r="P2032" s="21">
        <v>0</v>
      </c>
      <c r="Q2032" s="14"/>
      <c r="R2032" s="21">
        <v>0</v>
      </c>
      <c r="S2032" s="14"/>
      <c r="T2032" s="21">
        <v>0</v>
      </c>
      <c r="U2032" s="14"/>
      <c r="V2032" s="22">
        <v>0</v>
      </c>
      <c r="W2032" s="14"/>
      <c r="X2032" s="5" t="str">
        <f t="shared" si="31"/>
        <v>No</v>
      </c>
      <c r="Y2032" s="14"/>
      <c r="Z2032" s="5"/>
      <c r="AA2032" s="14"/>
      <c r="AB2032" s="5"/>
      <c r="AC2032" s="28"/>
      <c r="AD2032" s="5"/>
      <c r="AE2032" s="14"/>
      <c r="AF2032" s="5"/>
      <c r="AG2032" s="7"/>
    </row>
    <row r="2033" spans="1:33" s="54" customFormat="1">
      <c r="A2033" s="8" t="s">
        <v>1790</v>
      </c>
      <c r="B2033" s="8" t="s">
        <v>1791</v>
      </c>
      <c r="C2033" s="9" t="s">
        <v>42</v>
      </c>
      <c r="D2033" s="185">
        <v>2089</v>
      </c>
      <c r="E2033" s="188">
        <v>20089</v>
      </c>
      <c r="F2033" s="9" t="s">
        <v>83</v>
      </c>
      <c r="G2033" s="9" t="s">
        <v>5756</v>
      </c>
      <c r="H2033" s="10">
        <v>18351295</v>
      </c>
      <c r="I2033" s="11">
        <v>2</v>
      </c>
      <c r="J2033" s="24">
        <v>0</v>
      </c>
      <c r="K2033" s="12"/>
      <c r="L2033" s="14">
        <v>0</v>
      </c>
      <c r="M2033" s="14"/>
      <c r="N2033" s="21">
        <v>0</v>
      </c>
      <c r="O2033" s="14"/>
      <c r="P2033" s="21">
        <v>0</v>
      </c>
      <c r="Q2033" s="14"/>
      <c r="R2033" s="21">
        <v>0</v>
      </c>
      <c r="S2033" s="14"/>
      <c r="T2033" s="21">
        <v>0</v>
      </c>
      <c r="U2033" s="14"/>
      <c r="V2033" s="22">
        <v>0</v>
      </c>
      <c r="W2033" s="14"/>
      <c r="X2033" s="5" t="str">
        <f t="shared" si="31"/>
        <v>No</v>
      </c>
      <c r="Y2033" s="14"/>
      <c r="Z2033" s="5"/>
      <c r="AA2033" s="14"/>
      <c r="AB2033" s="5"/>
      <c r="AC2033" s="28"/>
      <c r="AD2033" s="5"/>
      <c r="AE2033" s="14"/>
      <c r="AF2033" s="5"/>
      <c r="AG2033" s="7"/>
    </row>
    <row r="2034" spans="1:33" s="54" customFormat="1">
      <c r="A2034" s="8" t="s">
        <v>5593</v>
      </c>
      <c r="B2034" s="8" t="s">
        <v>5594</v>
      </c>
      <c r="C2034" s="9" t="s">
        <v>254</v>
      </c>
      <c r="D2034" s="185" t="s">
        <v>5595</v>
      </c>
      <c r="E2034" s="188" t="s">
        <v>5596</v>
      </c>
      <c r="F2034" s="9" t="s">
        <v>83</v>
      </c>
      <c r="G2034" s="9" t="s">
        <v>147</v>
      </c>
      <c r="H2034" s="10">
        <v>0</v>
      </c>
      <c r="I2034" s="11">
        <v>2</v>
      </c>
      <c r="J2034" s="24">
        <v>0</v>
      </c>
      <c r="K2034" s="12"/>
      <c r="L2034" s="14">
        <v>0</v>
      </c>
      <c r="M2034" s="14"/>
      <c r="N2034" s="21">
        <v>0</v>
      </c>
      <c r="O2034" s="14"/>
      <c r="P2034" s="21">
        <v>0</v>
      </c>
      <c r="Q2034" s="14"/>
      <c r="R2034" s="21">
        <v>0</v>
      </c>
      <c r="S2034" s="14"/>
      <c r="T2034" s="21">
        <v>0</v>
      </c>
      <c r="U2034" s="14"/>
      <c r="V2034" s="22">
        <v>0</v>
      </c>
      <c r="W2034" s="14"/>
      <c r="X2034" s="5" t="str">
        <f t="shared" si="31"/>
        <v>No</v>
      </c>
      <c r="Y2034" s="14"/>
      <c r="Z2034" s="5"/>
      <c r="AA2034" s="14"/>
      <c r="AB2034" s="5"/>
      <c r="AC2034" s="28"/>
      <c r="AD2034" s="5"/>
      <c r="AE2034" s="14"/>
      <c r="AF2034" s="5"/>
      <c r="AG2034" s="7"/>
    </row>
    <row r="2035" spans="1:33" s="54" customFormat="1">
      <c r="A2035" s="8" t="s">
        <v>6305</v>
      </c>
      <c r="B2035" s="8" t="s">
        <v>6306</v>
      </c>
      <c r="C2035" s="9" t="s">
        <v>91</v>
      </c>
      <c r="D2035" s="185"/>
      <c r="E2035" s="188">
        <v>90288</v>
      </c>
      <c r="F2035" s="9" t="s">
        <v>83</v>
      </c>
      <c r="G2035" s="9" t="s">
        <v>5756</v>
      </c>
      <c r="H2035" s="10">
        <v>12150996</v>
      </c>
      <c r="I2035" s="11">
        <v>2</v>
      </c>
      <c r="J2035" s="24">
        <v>0</v>
      </c>
      <c r="K2035" s="12"/>
      <c r="L2035" s="14">
        <v>0</v>
      </c>
      <c r="M2035" s="14"/>
      <c r="N2035" s="21">
        <v>0</v>
      </c>
      <c r="O2035" s="14"/>
      <c r="P2035" s="21">
        <v>0</v>
      </c>
      <c r="Q2035" s="14"/>
      <c r="R2035" s="21">
        <v>0</v>
      </c>
      <c r="S2035" s="14"/>
      <c r="T2035" s="21">
        <v>0</v>
      </c>
      <c r="U2035" s="14"/>
      <c r="V2035" s="22">
        <v>0</v>
      </c>
      <c r="W2035" s="14"/>
      <c r="X2035" s="5" t="str">
        <f t="shared" si="31"/>
        <v>No</v>
      </c>
      <c r="Y2035" s="14"/>
      <c r="Z2035" s="5"/>
      <c r="AA2035" s="14"/>
      <c r="AB2035" s="5"/>
      <c r="AC2035" s="28"/>
      <c r="AD2035" s="5"/>
      <c r="AE2035" s="14"/>
      <c r="AF2035" s="5"/>
      <c r="AG2035" s="7"/>
    </row>
    <row r="2036" spans="1:33" s="54" customFormat="1">
      <c r="A2036" s="8" t="s">
        <v>5359</v>
      </c>
      <c r="B2036" s="8" t="s">
        <v>5360</v>
      </c>
      <c r="C2036" s="9" t="s">
        <v>58</v>
      </c>
      <c r="D2036" s="185" t="s">
        <v>5361</v>
      </c>
      <c r="E2036" s="188" t="s">
        <v>5362</v>
      </c>
      <c r="F2036" s="9" t="s">
        <v>83</v>
      </c>
      <c r="G2036" s="9" t="s">
        <v>147</v>
      </c>
      <c r="H2036" s="10">
        <v>0</v>
      </c>
      <c r="I2036" s="11">
        <v>2</v>
      </c>
      <c r="J2036" s="24">
        <v>0</v>
      </c>
      <c r="K2036" s="12"/>
      <c r="L2036" s="14">
        <v>0</v>
      </c>
      <c r="M2036" s="14"/>
      <c r="N2036" s="21">
        <v>0</v>
      </c>
      <c r="O2036" s="14"/>
      <c r="P2036" s="21">
        <v>0</v>
      </c>
      <c r="Q2036" s="14"/>
      <c r="R2036" s="21">
        <v>0</v>
      </c>
      <c r="S2036" s="14"/>
      <c r="T2036" s="21">
        <v>0</v>
      </c>
      <c r="U2036" s="14"/>
      <c r="V2036" s="22">
        <v>0</v>
      </c>
      <c r="W2036" s="14"/>
      <c r="X2036" s="5" t="str">
        <f t="shared" si="31"/>
        <v>No</v>
      </c>
      <c r="Y2036" s="14"/>
      <c r="Z2036" s="5"/>
      <c r="AA2036" s="14"/>
      <c r="AB2036" s="5"/>
      <c r="AC2036" s="28"/>
      <c r="AD2036" s="5"/>
      <c r="AE2036" s="14"/>
      <c r="AF2036" s="5"/>
      <c r="AG2036" s="7"/>
    </row>
    <row r="2037" spans="1:33" s="54" customFormat="1">
      <c r="A2037" s="8" t="s">
        <v>56</v>
      </c>
      <c r="B2037" s="8" t="s">
        <v>57</v>
      </c>
      <c r="C2037" s="9" t="s">
        <v>58</v>
      </c>
      <c r="D2037" s="185" t="s">
        <v>59</v>
      </c>
      <c r="E2037" s="188">
        <v>55282</v>
      </c>
      <c r="F2037" s="9" t="s">
        <v>36</v>
      </c>
      <c r="G2037" s="9" t="s">
        <v>5756</v>
      </c>
      <c r="H2037" s="10">
        <v>0</v>
      </c>
      <c r="I2037" s="11">
        <v>2</v>
      </c>
      <c r="J2037" s="24">
        <v>11052</v>
      </c>
      <c r="K2037" s="12"/>
      <c r="L2037" s="14">
        <v>0</v>
      </c>
      <c r="M2037" s="14"/>
      <c r="N2037" s="21">
        <v>0</v>
      </c>
      <c r="O2037" s="14"/>
      <c r="P2037" s="21">
        <v>0</v>
      </c>
      <c r="Q2037" s="14"/>
      <c r="R2037" s="21">
        <v>0</v>
      </c>
      <c r="S2037" s="14"/>
      <c r="T2037" s="21">
        <v>44191</v>
      </c>
      <c r="U2037" s="14"/>
      <c r="V2037" s="22">
        <v>55243</v>
      </c>
      <c r="W2037" s="14"/>
      <c r="X2037" s="5" t="str">
        <f t="shared" si="31"/>
        <v>No</v>
      </c>
      <c r="Y2037" s="14"/>
      <c r="Z2037" s="5"/>
      <c r="AA2037" s="14"/>
      <c r="AB2037" s="5"/>
      <c r="AC2037" s="28"/>
      <c r="AD2037" s="5"/>
      <c r="AE2037" s="14"/>
      <c r="AF2037" s="5"/>
      <c r="AG2037" s="7"/>
    </row>
    <row r="2038" spans="1:33" s="54" customFormat="1">
      <c r="A2038" s="8" t="s">
        <v>2226</v>
      </c>
      <c r="B2038" s="8" t="s">
        <v>2227</v>
      </c>
      <c r="C2038" s="9" t="s">
        <v>275</v>
      </c>
      <c r="D2038" s="185" t="s">
        <v>2228</v>
      </c>
      <c r="E2038" s="188" t="s">
        <v>2229</v>
      </c>
      <c r="F2038" s="9" t="s">
        <v>157</v>
      </c>
      <c r="G2038" s="9" t="s">
        <v>147</v>
      </c>
      <c r="H2038" s="10">
        <v>0</v>
      </c>
      <c r="I2038" s="11">
        <v>2</v>
      </c>
      <c r="J2038" s="24">
        <v>0</v>
      </c>
      <c r="K2038" s="12"/>
      <c r="L2038" s="14">
        <v>0</v>
      </c>
      <c r="M2038" s="14"/>
      <c r="N2038" s="21">
        <v>0</v>
      </c>
      <c r="O2038" s="14"/>
      <c r="P2038" s="21">
        <v>0</v>
      </c>
      <c r="Q2038" s="14"/>
      <c r="R2038" s="21">
        <v>0</v>
      </c>
      <c r="S2038" s="14"/>
      <c r="T2038" s="21">
        <v>0</v>
      </c>
      <c r="U2038" s="14"/>
      <c r="V2038" s="22">
        <v>0</v>
      </c>
      <c r="W2038" s="14"/>
      <c r="X2038" s="5" t="str">
        <f t="shared" si="31"/>
        <v>No</v>
      </c>
      <c r="Y2038" s="14"/>
      <c r="Z2038" s="5"/>
      <c r="AA2038" s="14"/>
      <c r="AB2038" s="5"/>
      <c r="AC2038" s="28"/>
      <c r="AD2038" s="5"/>
      <c r="AE2038" s="14"/>
      <c r="AF2038" s="5"/>
      <c r="AG2038" s="7"/>
    </row>
    <row r="2039" spans="1:33" s="54" customFormat="1">
      <c r="A2039" s="8" t="s">
        <v>3645</v>
      </c>
      <c r="B2039" s="8" t="s">
        <v>3646</v>
      </c>
      <c r="C2039" s="9" t="s">
        <v>54</v>
      </c>
      <c r="D2039" s="185" t="s">
        <v>3647</v>
      </c>
      <c r="E2039" s="188" t="s">
        <v>3648</v>
      </c>
      <c r="F2039" s="9" t="s">
        <v>83</v>
      </c>
      <c r="G2039" s="9" t="s">
        <v>147</v>
      </c>
      <c r="H2039" s="10">
        <v>0</v>
      </c>
      <c r="I2039" s="11">
        <v>2</v>
      </c>
      <c r="J2039" s="24">
        <v>0</v>
      </c>
      <c r="K2039" s="12"/>
      <c r="L2039" s="14">
        <v>0</v>
      </c>
      <c r="M2039" s="14"/>
      <c r="N2039" s="21">
        <v>0</v>
      </c>
      <c r="O2039" s="14"/>
      <c r="P2039" s="21">
        <v>0</v>
      </c>
      <c r="Q2039" s="14"/>
      <c r="R2039" s="21">
        <v>0</v>
      </c>
      <c r="S2039" s="14"/>
      <c r="T2039" s="21">
        <v>0</v>
      </c>
      <c r="U2039" s="14"/>
      <c r="V2039" s="22">
        <v>0</v>
      </c>
      <c r="W2039" s="14"/>
      <c r="X2039" s="5" t="str">
        <f t="shared" si="31"/>
        <v>No</v>
      </c>
      <c r="Y2039" s="14"/>
      <c r="Z2039" s="5"/>
      <c r="AA2039" s="14"/>
      <c r="AB2039" s="5"/>
      <c r="AC2039" s="28"/>
      <c r="AD2039" s="5"/>
      <c r="AE2039" s="14"/>
      <c r="AF2039" s="5"/>
      <c r="AG2039" s="7"/>
    </row>
    <row r="2040" spans="1:33" s="54" customFormat="1">
      <c r="A2040" s="8" t="s">
        <v>4960</v>
      </c>
      <c r="B2040" s="8" t="s">
        <v>4961</v>
      </c>
      <c r="C2040" s="9" t="s">
        <v>91</v>
      </c>
      <c r="D2040" s="185" t="s">
        <v>4962</v>
      </c>
      <c r="E2040" s="188" t="s">
        <v>4963</v>
      </c>
      <c r="F2040" s="9" t="s">
        <v>83</v>
      </c>
      <c r="G2040" s="9" t="s">
        <v>147</v>
      </c>
      <c r="H2040" s="10">
        <v>0</v>
      </c>
      <c r="I2040" s="11">
        <v>2</v>
      </c>
      <c r="J2040" s="24">
        <v>0</v>
      </c>
      <c r="K2040" s="12"/>
      <c r="L2040" s="14">
        <v>0</v>
      </c>
      <c r="M2040" s="14"/>
      <c r="N2040" s="21">
        <v>0</v>
      </c>
      <c r="O2040" s="14"/>
      <c r="P2040" s="21">
        <v>0</v>
      </c>
      <c r="Q2040" s="14"/>
      <c r="R2040" s="21">
        <v>0</v>
      </c>
      <c r="S2040" s="14"/>
      <c r="T2040" s="21">
        <v>0</v>
      </c>
      <c r="U2040" s="14"/>
      <c r="V2040" s="22">
        <v>0</v>
      </c>
      <c r="W2040" s="14"/>
      <c r="X2040" s="5" t="str">
        <f t="shared" si="31"/>
        <v>No</v>
      </c>
      <c r="Y2040" s="14"/>
      <c r="Z2040" s="5"/>
      <c r="AA2040" s="14"/>
      <c r="AB2040" s="5"/>
      <c r="AC2040" s="28"/>
      <c r="AD2040" s="5"/>
      <c r="AE2040" s="14"/>
      <c r="AF2040" s="5"/>
      <c r="AG2040" s="7"/>
    </row>
    <row r="2041" spans="1:33" s="54" customFormat="1">
      <c r="A2041" s="8" t="s">
        <v>2775</v>
      </c>
      <c r="B2041" s="8" t="s">
        <v>965</v>
      </c>
      <c r="C2041" s="9" t="s">
        <v>58</v>
      </c>
      <c r="D2041" s="185" t="s">
        <v>5382</v>
      </c>
      <c r="E2041" s="188" t="s">
        <v>5383</v>
      </c>
      <c r="F2041" s="9" t="s">
        <v>83</v>
      </c>
      <c r="G2041" s="9" t="s">
        <v>147</v>
      </c>
      <c r="H2041" s="10">
        <v>0</v>
      </c>
      <c r="I2041" s="11">
        <v>2</v>
      </c>
      <c r="J2041" s="24">
        <v>0</v>
      </c>
      <c r="K2041" s="12"/>
      <c r="L2041" s="14">
        <v>0</v>
      </c>
      <c r="M2041" s="14"/>
      <c r="N2041" s="21">
        <v>0</v>
      </c>
      <c r="O2041" s="14"/>
      <c r="P2041" s="21">
        <v>6268</v>
      </c>
      <c r="Q2041" s="14"/>
      <c r="R2041" s="21">
        <v>0</v>
      </c>
      <c r="S2041" s="14"/>
      <c r="T2041" s="21">
        <v>25070</v>
      </c>
      <c r="U2041" s="14"/>
      <c r="V2041" s="22">
        <v>31338</v>
      </c>
      <c r="W2041" s="14"/>
      <c r="X2041" s="5" t="str">
        <f t="shared" si="31"/>
        <v>No</v>
      </c>
      <c r="Y2041" s="14"/>
      <c r="Z2041" s="5"/>
      <c r="AA2041" s="14"/>
      <c r="AB2041" s="5"/>
      <c r="AC2041" s="28"/>
      <c r="AD2041" s="5"/>
      <c r="AE2041" s="14"/>
      <c r="AF2041" s="5"/>
      <c r="AG2041" s="7"/>
    </row>
    <row r="2042" spans="1:33" s="54" customFormat="1">
      <c r="A2042" s="8" t="s">
        <v>1820</v>
      </c>
      <c r="B2042" s="8" t="s">
        <v>1821</v>
      </c>
      <c r="C2042" s="9" t="s">
        <v>580</v>
      </c>
      <c r="D2042" s="185" t="s">
        <v>1822</v>
      </c>
      <c r="E2042" s="188">
        <v>80015</v>
      </c>
      <c r="F2042" s="9" t="s">
        <v>36</v>
      </c>
      <c r="G2042" s="9" t="s">
        <v>5756</v>
      </c>
      <c r="H2042" s="10">
        <v>0</v>
      </c>
      <c r="I2042" s="11">
        <v>2</v>
      </c>
      <c r="J2042" s="24">
        <v>0</v>
      </c>
      <c r="K2042" s="12"/>
      <c r="L2042" s="14">
        <v>0</v>
      </c>
      <c r="M2042" s="14"/>
      <c r="N2042" s="21">
        <v>0</v>
      </c>
      <c r="O2042" s="14"/>
      <c r="P2042" s="21">
        <v>0</v>
      </c>
      <c r="Q2042" s="14"/>
      <c r="R2042" s="21">
        <v>0</v>
      </c>
      <c r="S2042" s="14"/>
      <c r="T2042" s="21">
        <v>0</v>
      </c>
      <c r="U2042" s="14"/>
      <c r="V2042" s="22">
        <v>0</v>
      </c>
      <c r="W2042" s="14"/>
      <c r="X2042" s="5" t="str">
        <f t="shared" si="31"/>
        <v>No</v>
      </c>
      <c r="Y2042" s="14"/>
      <c r="Z2042" s="5"/>
      <c r="AA2042" s="14"/>
      <c r="AB2042" s="5"/>
      <c r="AC2042" s="28"/>
      <c r="AD2042" s="5"/>
      <c r="AE2042" s="14"/>
      <c r="AF2042" s="5"/>
      <c r="AG2042" s="7"/>
    </row>
    <row r="2043" spans="1:33" s="54" customFormat="1">
      <c r="A2043" s="8" t="s">
        <v>3852</v>
      </c>
      <c r="B2043" s="8" t="s">
        <v>3837</v>
      </c>
      <c r="C2043" s="9" t="s">
        <v>278</v>
      </c>
      <c r="D2043" s="185" t="s">
        <v>3853</v>
      </c>
      <c r="E2043" s="188" t="s">
        <v>3854</v>
      </c>
      <c r="F2043" s="9" t="s">
        <v>157</v>
      </c>
      <c r="G2043" s="9" t="s">
        <v>147</v>
      </c>
      <c r="H2043" s="10">
        <v>0</v>
      </c>
      <c r="I2043" s="11">
        <v>2</v>
      </c>
      <c r="J2043" s="24">
        <v>0</v>
      </c>
      <c r="K2043" s="12"/>
      <c r="L2043" s="14">
        <v>0</v>
      </c>
      <c r="M2043" s="14"/>
      <c r="N2043" s="21">
        <v>0</v>
      </c>
      <c r="O2043" s="14"/>
      <c r="P2043" s="21">
        <v>7500</v>
      </c>
      <c r="Q2043" s="14"/>
      <c r="R2043" s="21">
        <v>0</v>
      </c>
      <c r="S2043" s="14"/>
      <c r="T2043" s="21">
        <v>7516</v>
      </c>
      <c r="U2043" s="14"/>
      <c r="V2043" s="22">
        <v>15016</v>
      </c>
      <c r="W2043" s="14"/>
      <c r="X2043" s="5" t="str">
        <f t="shared" si="31"/>
        <v>No</v>
      </c>
      <c r="Y2043" s="14"/>
      <c r="Z2043" s="5"/>
      <c r="AA2043" s="14"/>
      <c r="AB2043" s="5"/>
      <c r="AC2043" s="28"/>
      <c r="AD2043" s="5"/>
      <c r="AE2043" s="14"/>
      <c r="AF2043" s="5"/>
      <c r="AG2043" s="7"/>
    </row>
    <row r="2044" spans="1:33" s="54" customFormat="1">
      <c r="A2044" s="8" t="s">
        <v>5920</v>
      </c>
      <c r="B2044" s="8" t="s">
        <v>6495</v>
      </c>
      <c r="C2044" s="9" t="s">
        <v>420</v>
      </c>
      <c r="D2044" s="185"/>
      <c r="E2044" s="188" t="s">
        <v>5921</v>
      </c>
      <c r="F2044" s="9" t="s">
        <v>83</v>
      </c>
      <c r="G2044" s="9" t="s">
        <v>147</v>
      </c>
      <c r="H2044" s="10">
        <v>0</v>
      </c>
      <c r="I2044" s="11">
        <v>2</v>
      </c>
      <c r="J2044" s="24">
        <v>0</v>
      </c>
      <c r="K2044" s="12"/>
      <c r="L2044" s="14">
        <v>0</v>
      </c>
      <c r="M2044" s="14"/>
      <c r="N2044" s="21">
        <v>0</v>
      </c>
      <c r="O2044" s="14"/>
      <c r="P2044" s="21">
        <v>11948</v>
      </c>
      <c r="Q2044" s="14"/>
      <c r="R2044" s="21">
        <v>0</v>
      </c>
      <c r="S2044" s="14"/>
      <c r="T2044" s="21">
        <v>47791</v>
      </c>
      <c r="U2044" s="14"/>
      <c r="V2044" s="22">
        <v>59739</v>
      </c>
      <c r="W2044" s="14"/>
      <c r="X2044" s="5" t="str">
        <f t="shared" si="31"/>
        <v>No</v>
      </c>
      <c r="Y2044" s="14"/>
      <c r="Z2044" s="5"/>
      <c r="AA2044" s="14"/>
      <c r="AB2044" s="5"/>
      <c r="AC2044" s="28"/>
      <c r="AD2044" s="5"/>
      <c r="AE2044" s="14"/>
      <c r="AF2044" s="5"/>
      <c r="AG2044" s="7"/>
    </row>
    <row r="2045" spans="1:33" s="54" customFormat="1">
      <c r="A2045" s="8" t="s">
        <v>2096</v>
      </c>
      <c r="B2045" s="8" t="s">
        <v>2097</v>
      </c>
      <c r="C2045" s="9" t="s">
        <v>275</v>
      </c>
      <c r="D2045" s="185" t="s">
        <v>2098</v>
      </c>
      <c r="E2045" s="188" t="s">
        <v>2099</v>
      </c>
      <c r="F2045" s="9" t="s">
        <v>83</v>
      </c>
      <c r="G2045" s="9" t="s">
        <v>147</v>
      </c>
      <c r="H2045" s="10">
        <v>0</v>
      </c>
      <c r="I2045" s="11">
        <v>2</v>
      </c>
      <c r="J2045" s="24">
        <v>0</v>
      </c>
      <c r="K2045" s="12"/>
      <c r="L2045" s="14">
        <v>0</v>
      </c>
      <c r="M2045" s="14"/>
      <c r="N2045" s="21">
        <v>0</v>
      </c>
      <c r="O2045" s="14"/>
      <c r="P2045" s="21">
        <v>0</v>
      </c>
      <c r="Q2045" s="14"/>
      <c r="R2045" s="21">
        <v>0</v>
      </c>
      <c r="S2045" s="14"/>
      <c r="T2045" s="21">
        <v>0</v>
      </c>
      <c r="U2045" s="14"/>
      <c r="V2045" s="22">
        <v>0</v>
      </c>
      <c r="W2045" s="14"/>
      <c r="X2045" s="5" t="str">
        <f t="shared" si="31"/>
        <v>No</v>
      </c>
      <c r="Y2045" s="14"/>
      <c r="Z2045" s="5"/>
      <c r="AA2045" s="14"/>
      <c r="AB2045" s="5"/>
      <c r="AC2045" s="28"/>
      <c r="AD2045" s="5"/>
      <c r="AE2045" s="14"/>
      <c r="AF2045" s="5"/>
      <c r="AG2045" s="7"/>
    </row>
    <row r="2046" spans="1:33" s="54" customFormat="1">
      <c r="A2046" s="8" t="s">
        <v>4480</v>
      </c>
      <c r="B2046" s="8" t="s">
        <v>4481</v>
      </c>
      <c r="C2046" s="9" t="s">
        <v>454</v>
      </c>
      <c r="D2046" s="185"/>
      <c r="E2046" s="188" t="s">
        <v>4482</v>
      </c>
      <c r="F2046" s="9" t="s">
        <v>83</v>
      </c>
      <c r="G2046" s="9" t="s">
        <v>147</v>
      </c>
      <c r="H2046" s="10">
        <v>0</v>
      </c>
      <c r="I2046" s="11">
        <v>2</v>
      </c>
      <c r="J2046" s="24">
        <v>0</v>
      </c>
      <c r="K2046" s="12"/>
      <c r="L2046" s="14">
        <v>0</v>
      </c>
      <c r="M2046" s="14"/>
      <c r="N2046" s="21">
        <v>0</v>
      </c>
      <c r="O2046" s="14"/>
      <c r="P2046" s="21">
        <v>0</v>
      </c>
      <c r="Q2046" s="14"/>
      <c r="R2046" s="21">
        <v>0</v>
      </c>
      <c r="S2046" s="14"/>
      <c r="T2046" s="21">
        <v>0</v>
      </c>
      <c r="U2046" s="14"/>
      <c r="V2046" s="22">
        <v>0</v>
      </c>
      <c r="W2046" s="14"/>
      <c r="X2046" s="5" t="str">
        <f t="shared" si="31"/>
        <v>No</v>
      </c>
      <c r="Y2046" s="14"/>
      <c r="Z2046" s="5"/>
      <c r="AA2046" s="14"/>
      <c r="AB2046" s="5"/>
      <c r="AC2046" s="28"/>
      <c r="AD2046" s="5"/>
      <c r="AE2046" s="14"/>
      <c r="AF2046" s="5"/>
      <c r="AG2046" s="7"/>
    </row>
    <row r="2047" spans="1:33" s="54" customFormat="1">
      <c r="A2047" s="8" t="s">
        <v>37</v>
      </c>
      <c r="B2047" s="8" t="s">
        <v>38</v>
      </c>
      <c r="C2047" s="9" t="s">
        <v>39</v>
      </c>
      <c r="D2047" s="185" t="s">
        <v>40</v>
      </c>
      <c r="E2047" s="188">
        <v>99298</v>
      </c>
      <c r="F2047" s="9" t="s">
        <v>36</v>
      </c>
      <c r="G2047" s="9" t="s">
        <v>5756</v>
      </c>
      <c r="H2047" s="10">
        <v>0</v>
      </c>
      <c r="I2047" s="11">
        <v>2</v>
      </c>
      <c r="J2047" s="24">
        <v>0</v>
      </c>
      <c r="K2047" s="12"/>
      <c r="L2047" s="14">
        <v>0</v>
      </c>
      <c r="M2047" s="14"/>
      <c r="N2047" s="21">
        <v>0</v>
      </c>
      <c r="O2047" s="14"/>
      <c r="P2047" s="21">
        <v>0</v>
      </c>
      <c r="Q2047" s="14"/>
      <c r="R2047" s="21">
        <v>0</v>
      </c>
      <c r="S2047" s="14"/>
      <c r="T2047" s="21">
        <v>0</v>
      </c>
      <c r="U2047" s="14"/>
      <c r="V2047" s="22">
        <v>0</v>
      </c>
      <c r="W2047" s="14"/>
      <c r="X2047" s="5" t="str">
        <f t="shared" si="31"/>
        <v>No</v>
      </c>
      <c r="Y2047" s="14"/>
      <c r="Z2047" s="5"/>
      <c r="AA2047" s="14"/>
      <c r="AB2047" s="5"/>
      <c r="AC2047" s="28"/>
      <c r="AD2047" s="5"/>
      <c r="AE2047" s="14"/>
      <c r="AF2047" s="5"/>
      <c r="AG2047" s="7"/>
    </row>
    <row r="2048" spans="1:33" s="54" customFormat="1">
      <c r="A2048" s="8" t="s">
        <v>3945</v>
      </c>
      <c r="B2048" s="8" t="s">
        <v>677</v>
      </c>
      <c r="C2048" s="9" t="s">
        <v>278</v>
      </c>
      <c r="D2048" s="185" t="s">
        <v>3946</v>
      </c>
      <c r="E2048" s="188" t="s">
        <v>3947</v>
      </c>
      <c r="F2048" s="9" t="s">
        <v>83</v>
      </c>
      <c r="G2048" s="9" t="s">
        <v>147</v>
      </c>
      <c r="H2048" s="10">
        <v>0</v>
      </c>
      <c r="I2048" s="11">
        <v>2</v>
      </c>
      <c r="J2048" s="24">
        <v>0</v>
      </c>
      <c r="K2048" s="12"/>
      <c r="L2048" s="14">
        <v>0</v>
      </c>
      <c r="M2048" s="14"/>
      <c r="N2048" s="21">
        <v>0</v>
      </c>
      <c r="O2048" s="14"/>
      <c r="P2048" s="21">
        <v>0</v>
      </c>
      <c r="Q2048" s="14"/>
      <c r="R2048" s="21">
        <v>0</v>
      </c>
      <c r="S2048" s="14"/>
      <c r="T2048" s="21">
        <v>0</v>
      </c>
      <c r="U2048" s="14"/>
      <c r="V2048" s="22">
        <v>0</v>
      </c>
      <c r="W2048" s="14"/>
      <c r="X2048" s="5" t="str">
        <f t="shared" si="31"/>
        <v>No</v>
      </c>
      <c r="Y2048" s="14"/>
      <c r="Z2048" s="5"/>
      <c r="AA2048" s="14"/>
      <c r="AB2048" s="5"/>
      <c r="AC2048" s="28"/>
      <c r="AD2048" s="5"/>
      <c r="AE2048" s="14"/>
      <c r="AF2048" s="5"/>
      <c r="AG2048" s="7"/>
    </row>
    <row r="2049" spans="1:33" s="54" customFormat="1">
      <c r="A2049" s="8" t="s">
        <v>2031</v>
      </c>
      <c r="B2049" s="8" t="s">
        <v>2032</v>
      </c>
      <c r="C2049" s="9" t="s">
        <v>69</v>
      </c>
      <c r="D2049" s="185" t="s">
        <v>2033</v>
      </c>
      <c r="E2049" s="188" t="s">
        <v>2034</v>
      </c>
      <c r="F2049" s="9" t="s">
        <v>157</v>
      </c>
      <c r="G2049" s="9" t="s">
        <v>147</v>
      </c>
      <c r="H2049" s="10">
        <v>0</v>
      </c>
      <c r="I2049" s="11">
        <v>2</v>
      </c>
      <c r="J2049" s="24">
        <v>0</v>
      </c>
      <c r="K2049" s="12"/>
      <c r="L2049" s="14">
        <v>0</v>
      </c>
      <c r="M2049" s="14"/>
      <c r="N2049" s="21">
        <v>0</v>
      </c>
      <c r="O2049" s="14"/>
      <c r="P2049" s="21">
        <v>20199</v>
      </c>
      <c r="Q2049" s="14"/>
      <c r="R2049" s="21">
        <v>0</v>
      </c>
      <c r="S2049" s="14"/>
      <c r="T2049" s="21">
        <v>80796</v>
      </c>
      <c r="U2049" s="14"/>
      <c r="V2049" s="22">
        <v>100995</v>
      </c>
      <c r="W2049" s="14"/>
      <c r="X2049" s="5" t="str">
        <f t="shared" si="31"/>
        <v>No</v>
      </c>
      <c r="Y2049" s="14"/>
      <c r="Z2049" s="5"/>
      <c r="AA2049" s="14"/>
      <c r="AB2049" s="5"/>
      <c r="AC2049" s="28"/>
      <c r="AD2049" s="5"/>
      <c r="AE2049" s="14"/>
      <c r="AF2049" s="5"/>
      <c r="AG2049" s="7"/>
    </row>
    <row r="2050" spans="1:33" s="54" customFormat="1">
      <c r="A2050" s="8" t="s">
        <v>4153</v>
      </c>
      <c r="B2050" s="8" t="s">
        <v>4154</v>
      </c>
      <c r="C2050" s="9" t="s">
        <v>39</v>
      </c>
      <c r="D2050" s="185" t="s">
        <v>4155</v>
      </c>
      <c r="E2050" s="188">
        <v>99328</v>
      </c>
      <c r="F2050" s="9" t="s">
        <v>36</v>
      </c>
      <c r="G2050" s="9" t="s">
        <v>5756</v>
      </c>
      <c r="H2050" s="10">
        <v>0</v>
      </c>
      <c r="I2050" s="11">
        <v>2</v>
      </c>
      <c r="J2050" s="24">
        <v>0</v>
      </c>
      <c r="K2050" s="12"/>
      <c r="L2050" s="14">
        <v>0</v>
      </c>
      <c r="M2050" s="14"/>
      <c r="N2050" s="21">
        <v>0</v>
      </c>
      <c r="O2050" s="14"/>
      <c r="P2050" s="21">
        <v>0</v>
      </c>
      <c r="Q2050" s="14"/>
      <c r="R2050" s="21">
        <v>0</v>
      </c>
      <c r="S2050" s="14"/>
      <c r="T2050" s="21">
        <v>0</v>
      </c>
      <c r="U2050" s="14"/>
      <c r="V2050" s="22">
        <v>0</v>
      </c>
      <c r="W2050" s="14"/>
      <c r="X2050" s="5" t="str">
        <f t="shared" si="31"/>
        <v>No</v>
      </c>
      <c r="Y2050" s="14"/>
      <c r="Z2050" s="5"/>
      <c r="AA2050" s="14"/>
      <c r="AB2050" s="5"/>
      <c r="AC2050" s="28"/>
      <c r="AD2050" s="5"/>
      <c r="AE2050" s="14"/>
      <c r="AF2050" s="5"/>
      <c r="AG2050" s="7"/>
    </row>
    <row r="2051" spans="1:33" s="54" customFormat="1">
      <c r="A2051" s="8" t="s">
        <v>5435</v>
      </c>
      <c r="B2051" s="8" t="s">
        <v>4575</v>
      </c>
      <c r="C2051" s="9" t="s">
        <v>58</v>
      </c>
      <c r="D2051" s="185" t="s">
        <v>5436</v>
      </c>
      <c r="E2051" s="188" t="s">
        <v>5437</v>
      </c>
      <c r="F2051" s="9" t="s">
        <v>83</v>
      </c>
      <c r="G2051" s="9" t="s">
        <v>147</v>
      </c>
      <c r="H2051" s="10">
        <v>0</v>
      </c>
      <c r="I2051" s="11">
        <v>2</v>
      </c>
      <c r="J2051" s="24">
        <v>0</v>
      </c>
      <c r="K2051" s="12"/>
      <c r="L2051" s="14">
        <v>0</v>
      </c>
      <c r="M2051" s="14"/>
      <c r="N2051" s="21">
        <v>0</v>
      </c>
      <c r="O2051" s="14"/>
      <c r="P2051" s="21">
        <v>0</v>
      </c>
      <c r="Q2051" s="14"/>
      <c r="R2051" s="21">
        <v>0</v>
      </c>
      <c r="S2051" s="14"/>
      <c r="T2051" s="21">
        <v>0</v>
      </c>
      <c r="U2051" s="14"/>
      <c r="V2051" s="22">
        <v>0</v>
      </c>
      <c r="W2051" s="14"/>
      <c r="X2051" s="5" t="str">
        <f t="shared" ref="X2051:X2114" si="32">IF(W2051&amp;U2051&amp;S2051&amp;Q2051&amp;O2051&amp;M2051&amp;K2051&lt;&gt;"","Yes","No")</f>
        <v>No</v>
      </c>
      <c r="Y2051" s="14"/>
      <c r="Z2051" s="5"/>
      <c r="AA2051" s="14"/>
      <c r="AB2051" s="5"/>
      <c r="AC2051" s="28"/>
      <c r="AD2051" s="5"/>
      <c r="AE2051" s="14"/>
      <c r="AF2051" s="5"/>
      <c r="AG2051" s="7"/>
    </row>
    <row r="2052" spans="1:33" s="54" customFormat="1">
      <c r="A2052" s="8" t="s">
        <v>5296</v>
      </c>
      <c r="B2052" s="8" t="s">
        <v>5297</v>
      </c>
      <c r="C2052" s="9" t="s">
        <v>58</v>
      </c>
      <c r="D2052" s="185" t="s">
        <v>5298</v>
      </c>
      <c r="E2052" s="188" t="s">
        <v>5299</v>
      </c>
      <c r="F2052" s="9" t="s">
        <v>83</v>
      </c>
      <c r="G2052" s="9" t="s">
        <v>147</v>
      </c>
      <c r="H2052" s="10">
        <v>0</v>
      </c>
      <c r="I2052" s="11">
        <v>2</v>
      </c>
      <c r="J2052" s="24">
        <v>0</v>
      </c>
      <c r="K2052" s="12"/>
      <c r="L2052" s="14">
        <v>0</v>
      </c>
      <c r="M2052" s="14"/>
      <c r="N2052" s="21">
        <v>0</v>
      </c>
      <c r="O2052" s="14"/>
      <c r="P2052" s="21">
        <v>0</v>
      </c>
      <c r="Q2052" s="14"/>
      <c r="R2052" s="21">
        <v>0</v>
      </c>
      <c r="S2052" s="14"/>
      <c r="T2052" s="21">
        <v>0</v>
      </c>
      <c r="U2052" s="14"/>
      <c r="V2052" s="22">
        <v>0</v>
      </c>
      <c r="W2052" s="14"/>
      <c r="X2052" s="5" t="str">
        <f t="shared" si="32"/>
        <v>No</v>
      </c>
      <c r="Y2052" s="14"/>
      <c r="Z2052" s="5"/>
      <c r="AA2052" s="14"/>
      <c r="AB2052" s="5"/>
      <c r="AC2052" s="28"/>
      <c r="AD2052" s="5"/>
      <c r="AE2052" s="14"/>
      <c r="AF2052" s="5"/>
      <c r="AG2052" s="7"/>
    </row>
    <row r="2053" spans="1:33" s="54" customFormat="1">
      <c r="A2053" s="8" t="s">
        <v>2360</v>
      </c>
      <c r="B2053" s="8" t="s">
        <v>1035</v>
      </c>
      <c r="C2053" s="9" t="s">
        <v>42</v>
      </c>
      <c r="D2053" s="185">
        <v>2143</v>
      </c>
      <c r="E2053" s="188">
        <v>20143</v>
      </c>
      <c r="F2053" s="9" t="s">
        <v>83</v>
      </c>
      <c r="G2053" s="9" t="s">
        <v>5756</v>
      </c>
      <c r="H2053" s="10">
        <v>423566</v>
      </c>
      <c r="I2053" s="11">
        <v>2</v>
      </c>
      <c r="J2053" s="24">
        <v>0</v>
      </c>
      <c r="K2053" s="12"/>
      <c r="L2053" s="14">
        <v>0</v>
      </c>
      <c r="M2053" s="14"/>
      <c r="N2053" s="21">
        <v>0</v>
      </c>
      <c r="O2053" s="14"/>
      <c r="P2053" s="21">
        <v>0</v>
      </c>
      <c r="Q2053" s="14"/>
      <c r="R2053" s="21">
        <v>0</v>
      </c>
      <c r="S2053" s="14"/>
      <c r="T2053" s="21">
        <v>0</v>
      </c>
      <c r="U2053" s="14"/>
      <c r="V2053" s="22">
        <v>0</v>
      </c>
      <c r="W2053" s="14"/>
      <c r="X2053" s="5" t="str">
        <f t="shared" si="32"/>
        <v>No</v>
      </c>
      <c r="Y2053" s="14"/>
      <c r="Z2053" s="5"/>
      <c r="AA2053" s="14"/>
      <c r="AB2053" s="5"/>
      <c r="AC2053" s="28"/>
      <c r="AD2053" s="5"/>
      <c r="AE2053" s="14"/>
      <c r="AF2053" s="5"/>
      <c r="AG2053" s="7"/>
    </row>
    <row r="2054" spans="1:33" s="54" customFormat="1">
      <c r="A2054" s="8" t="s">
        <v>3935</v>
      </c>
      <c r="B2054" s="8" t="s">
        <v>191</v>
      </c>
      <c r="C2054" s="9" t="s">
        <v>278</v>
      </c>
      <c r="D2054" s="185" t="s">
        <v>3936</v>
      </c>
      <c r="E2054" s="188" t="s">
        <v>3937</v>
      </c>
      <c r="F2054" s="9" t="s">
        <v>83</v>
      </c>
      <c r="G2054" s="9" t="s">
        <v>147</v>
      </c>
      <c r="H2054" s="10">
        <v>0</v>
      </c>
      <c r="I2054" s="11">
        <v>2</v>
      </c>
      <c r="J2054" s="24">
        <v>0</v>
      </c>
      <c r="K2054" s="12"/>
      <c r="L2054" s="14">
        <v>0</v>
      </c>
      <c r="M2054" s="14"/>
      <c r="N2054" s="21">
        <v>0</v>
      </c>
      <c r="O2054" s="14"/>
      <c r="P2054" s="21">
        <v>7516</v>
      </c>
      <c r="Q2054" s="14"/>
      <c r="R2054" s="21">
        <v>0</v>
      </c>
      <c r="S2054" s="14"/>
      <c r="T2054" s="21">
        <v>30065</v>
      </c>
      <c r="U2054" s="14"/>
      <c r="V2054" s="22">
        <v>37581</v>
      </c>
      <c r="W2054" s="14"/>
      <c r="X2054" s="5" t="str">
        <f t="shared" si="32"/>
        <v>No</v>
      </c>
      <c r="Y2054" s="14"/>
      <c r="Z2054" s="5"/>
      <c r="AA2054" s="14"/>
      <c r="AB2054" s="5"/>
      <c r="AC2054" s="28"/>
      <c r="AD2054" s="5"/>
      <c r="AE2054" s="14"/>
      <c r="AF2054" s="5"/>
      <c r="AG2054" s="7"/>
    </row>
    <row r="2055" spans="1:33" s="54" customFormat="1">
      <c r="A2055" s="8" t="s">
        <v>5084</v>
      </c>
      <c r="B2055" s="8" t="s">
        <v>5085</v>
      </c>
      <c r="C2055" s="9" t="s">
        <v>91</v>
      </c>
      <c r="D2055" s="185" t="s">
        <v>5086</v>
      </c>
      <c r="E2055" s="188" t="s">
        <v>5087</v>
      </c>
      <c r="F2055" s="9" t="s">
        <v>83</v>
      </c>
      <c r="G2055" s="9" t="s">
        <v>147</v>
      </c>
      <c r="H2055" s="10">
        <v>0</v>
      </c>
      <c r="I2055" s="11">
        <v>2</v>
      </c>
      <c r="J2055" s="24">
        <v>0</v>
      </c>
      <c r="K2055" s="12"/>
      <c r="L2055" s="14">
        <v>0</v>
      </c>
      <c r="M2055" s="14"/>
      <c r="N2055" s="21">
        <v>0</v>
      </c>
      <c r="O2055" s="14"/>
      <c r="P2055" s="21">
        <v>0</v>
      </c>
      <c r="Q2055" s="14"/>
      <c r="R2055" s="21">
        <v>0</v>
      </c>
      <c r="S2055" s="14"/>
      <c r="T2055" s="21">
        <v>0</v>
      </c>
      <c r="U2055" s="14"/>
      <c r="V2055" s="22">
        <v>0</v>
      </c>
      <c r="W2055" s="14"/>
      <c r="X2055" s="5" t="str">
        <f t="shared" si="32"/>
        <v>No</v>
      </c>
      <c r="Y2055" s="14"/>
      <c r="Z2055" s="5"/>
      <c r="AA2055" s="14"/>
      <c r="AB2055" s="5"/>
      <c r="AC2055" s="28"/>
      <c r="AD2055" s="5"/>
      <c r="AE2055" s="14"/>
      <c r="AF2055" s="5"/>
      <c r="AG2055" s="7"/>
    </row>
    <row r="2056" spans="1:33" s="54" customFormat="1">
      <c r="A2056" s="8" t="s">
        <v>1236</v>
      </c>
      <c r="B2056" s="8" t="s">
        <v>68</v>
      </c>
      <c r="C2056" s="9" t="s">
        <v>69</v>
      </c>
      <c r="D2056" s="185" t="s">
        <v>1237</v>
      </c>
      <c r="E2056" s="188">
        <v>80212</v>
      </c>
      <c r="F2056" s="9" t="s">
        <v>36</v>
      </c>
      <c r="G2056" s="9" t="s">
        <v>5756</v>
      </c>
      <c r="H2056" s="10">
        <v>0</v>
      </c>
      <c r="I2056" s="11">
        <v>2</v>
      </c>
      <c r="J2056" s="24">
        <v>0</v>
      </c>
      <c r="K2056" s="12"/>
      <c r="L2056" s="14">
        <v>0</v>
      </c>
      <c r="M2056" s="14"/>
      <c r="N2056" s="21">
        <v>0</v>
      </c>
      <c r="O2056" s="14"/>
      <c r="P2056" s="21">
        <v>0</v>
      </c>
      <c r="Q2056" s="14"/>
      <c r="R2056" s="21">
        <v>0</v>
      </c>
      <c r="S2056" s="14"/>
      <c r="T2056" s="21">
        <v>0</v>
      </c>
      <c r="U2056" s="14"/>
      <c r="V2056" s="22">
        <v>0</v>
      </c>
      <c r="W2056" s="14"/>
      <c r="X2056" s="5" t="str">
        <f t="shared" si="32"/>
        <v>No</v>
      </c>
      <c r="Y2056" s="14"/>
      <c r="Z2056" s="5"/>
      <c r="AA2056" s="14"/>
      <c r="AB2056" s="5"/>
      <c r="AC2056" s="28"/>
      <c r="AD2056" s="5"/>
      <c r="AE2056" s="14"/>
      <c r="AF2056" s="5"/>
      <c r="AG2056" s="7"/>
    </row>
    <row r="2057" spans="1:33" s="54" customFormat="1">
      <c r="A2057" s="8" t="s">
        <v>5073</v>
      </c>
      <c r="B2057" s="8" t="s">
        <v>5074</v>
      </c>
      <c r="C2057" s="9" t="s">
        <v>91</v>
      </c>
      <c r="D2057" s="185" t="s">
        <v>5075</v>
      </c>
      <c r="E2057" s="188" t="s">
        <v>5076</v>
      </c>
      <c r="F2057" s="9" t="s">
        <v>83</v>
      </c>
      <c r="G2057" s="9" t="s">
        <v>147</v>
      </c>
      <c r="H2057" s="10">
        <v>0</v>
      </c>
      <c r="I2057" s="11">
        <v>2</v>
      </c>
      <c r="J2057" s="24">
        <v>0</v>
      </c>
      <c r="K2057" s="12"/>
      <c r="L2057" s="14">
        <v>0</v>
      </c>
      <c r="M2057" s="14"/>
      <c r="N2057" s="21">
        <v>0</v>
      </c>
      <c r="O2057" s="14"/>
      <c r="P2057" s="21">
        <v>0</v>
      </c>
      <c r="Q2057" s="14"/>
      <c r="R2057" s="21">
        <v>0</v>
      </c>
      <c r="S2057" s="14"/>
      <c r="T2057" s="21">
        <v>0</v>
      </c>
      <c r="U2057" s="14"/>
      <c r="V2057" s="22">
        <v>0</v>
      </c>
      <c r="W2057" s="14"/>
      <c r="X2057" s="5" t="str">
        <f t="shared" si="32"/>
        <v>No</v>
      </c>
      <c r="Y2057" s="14"/>
      <c r="Z2057" s="5"/>
      <c r="AA2057" s="14"/>
      <c r="AB2057" s="5"/>
      <c r="AC2057" s="28"/>
      <c r="AD2057" s="5"/>
      <c r="AE2057" s="14"/>
      <c r="AF2057" s="5"/>
      <c r="AG2057" s="7"/>
    </row>
    <row r="2058" spans="1:33" s="54" customFormat="1">
      <c r="A2058" s="8" t="s">
        <v>5307</v>
      </c>
      <c r="B2058" s="8" t="s">
        <v>5308</v>
      </c>
      <c r="C2058" s="9" t="s">
        <v>58</v>
      </c>
      <c r="D2058" s="185" t="s">
        <v>5309</v>
      </c>
      <c r="E2058" s="188" t="s">
        <v>5310</v>
      </c>
      <c r="F2058" s="9" t="s">
        <v>83</v>
      </c>
      <c r="G2058" s="9" t="s">
        <v>147</v>
      </c>
      <c r="H2058" s="10">
        <v>0</v>
      </c>
      <c r="I2058" s="11">
        <v>2</v>
      </c>
      <c r="J2058" s="24">
        <v>0</v>
      </c>
      <c r="K2058" s="12"/>
      <c r="L2058" s="14">
        <v>0</v>
      </c>
      <c r="M2058" s="14"/>
      <c r="N2058" s="21">
        <v>0</v>
      </c>
      <c r="O2058" s="14"/>
      <c r="P2058" s="21">
        <v>0</v>
      </c>
      <c r="Q2058" s="14"/>
      <c r="R2058" s="21">
        <v>0</v>
      </c>
      <c r="S2058" s="14"/>
      <c r="T2058" s="21">
        <v>0</v>
      </c>
      <c r="U2058" s="14"/>
      <c r="V2058" s="22">
        <v>0</v>
      </c>
      <c r="W2058" s="14"/>
      <c r="X2058" s="5" t="str">
        <f t="shared" si="32"/>
        <v>No</v>
      </c>
      <c r="Y2058" s="14"/>
      <c r="Z2058" s="5"/>
      <c r="AA2058" s="14"/>
      <c r="AB2058" s="5"/>
      <c r="AC2058" s="28"/>
      <c r="AD2058" s="5"/>
      <c r="AE2058" s="14"/>
      <c r="AF2058" s="5"/>
      <c r="AG2058" s="7"/>
    </row>
    <row r="2059" spans="1:33" s="54" customFormat="1">
      <c r="A2059" s="8" t="s">
        <v>3594</v>
      </c>
      <c r="B2059" s="8" t="s">
        <v>3595</v>
      </c>
      <c r="C2059" s="9" t="s">
        <v>109</v>
      </c>
      <c r="D2059" s="185" t="s">
        <v>3596</v>
      </c>
      <c r="E2059" s="188" t="s">
        <v>3597</v>
      </c>
      <c r="F2059" s="9" t="s">
        <v>157</v>
      </c>
      <c r="G2059" s="9" t="s">
        <v>147</v>
      </c>
      <c r="H2059" s="10">
        <v>0</v>
      </c>
      <c r="I2059" s="11">
        <v>2</v>
      </c>
      <c r="J2059" s="24">
        <v>0</v>
      </c>
      <c r="K2059" s="12"/>
      <c r="L2059" s="14">
        <v>0</v>
      </c>
      <c r="M2059" s="14"/>
      <c r="N2059" s="21">
        <v>0</v>
      </c>
      <c r="O2059" s="14"/>
      <c r="P2059" s="21">
        <v>0</v>
      </c>
      <c r="Q2059" s="14"/>
      <c r="R2059" s="21">
        <v>0</v>
      </c>
      <c r="S2059" s="14"/>
      <c r="T2059" s="21">
        <v>0</v>
      </c>
      <c r="U2059" s="14"/>
      <c r="V2059" s="22">
        <v>0</v>
      </c>
      <c r="W2059" s="14"/>
      <c r="X2059" s="5" t="str">
        <f t="shared" si="32"/>
        <v>No</v>
      </c>
      <c r="Y2059" s="14"/>
      <c r="Z2059" s="5"/>
      <c r="AA2059" s="14"/>
      <c r="AB2059" s="5"/>
      <c r="AC2059" s="28"/>
      <c r="AD2059" s="5"/>
      <c r="AE2059" s="14"/>
      <c r="AF2059" s="5"/>
      <c r="AG2059" s="7"/>
    </row>
    <row r="2060" spans="1:33" s="54" customFormat="1">
      <c r="A2060" s="8" t="s">
        <v>866</v>
      </c>
      <c r="B2060" s="8" t="s">
        <v>867</v>
      </c>
      <c r="C2060" s="9" t="s">
        <v>129</v>
      </c>
      <c r="D2060" s="185" t="s">
        <v>868</v>
      </c>
      <c r="E2060" s="188" t="s">
        <v>869</v>
      </c>
      <c r="F2060" s="9" t="s">
        <v>83</v>
      </c>
      <c r="G2060" s="9" t="s">
        <v>147</v>
      </c>
      <c r="H2060" s="10">
        <v>0</v>
      </c>
      <c r="I2060" s="11">
        <v>2</v>
      </c>
      <c r="J2060" s="24">
        <v>0</v>
      </c>
      <c r="K2060" s="12"/>
      <c r="L2060" s="14">
        <v>0</v>
      </c>
      <c r="M2060" s="14"/>
      <c r="N2060" s="21">
        <v>0</v>
      </c>
      <c r="O2060" s="14"/>
      <c r="P2060" s="21">
        <v>0</v>
      </c>
      <c r="Q2060" s="14"/>
      <c r="R2060" s="21">
        <v>0</v>
      </c>
      <c r="S2060" s="14"/>
      <c r="T2060" s="21">
        <v>0</v>
      </c>
      <c r="U2060" s="14"/>
      <c r="V2060" s="22">
        <v>0</v>
      </c>
      <c r="W2060" s="14"/>
      <c r="X2060" s="5" t="str">
        <f t="shared" si="32"/>
        <v>No</v>
      </c>
      <c r="Y2060" s="14"/>
      <c r="Z2060" s="5"/>
      <c r="AA2060" s="14"/>
      <c r="AB2060" s="5"/>
      <c r="AC2060" s="28"/>
      <c r="AD2060" s="5"/>
      <c r="AE2060" s="14"/>
      <c r="AF2060" s="5"/>
      <c r="AG2060" s="7"/>
    </row>
    <row r="2061" spans="1:33" s="54" customFormat="1">
      <c r="A2061" s="8" t="s">
        <v>3711</v>
      </c>
      <c r="B2061" s="8" t="s">
        <v>3712</v>
      </c>
      <c r="C2061" s="9" t="s">
        <v>278</v>
      </c>
      <c r="D2061" s="185" t="s">
        <v>3713</v>
      </c>
      <c r="E2061" s="188" t="s">
        <v>3714</v>
      </c>
      <c r="F2061" s="9" t="s">
        <v>157</v>
      </c>
      <c r="G2061" s="9" t="s">
        <v>147</v>
      </c>
      <c r="H2061" s="10">
        <v>0</v>
      </c>
      <c r="I2061" s="11">
        <v>2</v>
      </c>
      <c r="J2061" s="24">
        <v>0</v>
      </c>
      <c r="K2061" s="12"/>
      <c r="L2061" s="14">
        <v>0</v>
      </c>
      <c r="M2061" s="14"/>
      <c r="N2061" s="21">
        <v>0</v>
      </c>
      <c r="O2061" s="14"/>
      <c r="P2061" s="21">
        <v>0</v>
      </c>
      <c r="Q2061" s="14"/>
      <c r="R2061" s="21">
        <v>0</v>
      </c>
      <c r="S2061" s="14"/>
      <c r="T2061" s="21">
        <v>0</v>
      </c>
      <c r="U2061" s="14"/>
      <c r="V2061" s="22">
        <v>0</v>
      </c>
      <c r="W2061" s="14"/>
      <c r="X2061" s="5" t="str">
        <f t="shared" si="32"/>
        <v>No</v>
      </c>
      <c r="Y2061" s="14"/>
      <c r="Z2061" s="5"/>
      <c r="AA2061" s="14"/>
      <c r="AB2061" s="5"/>
      <c r="AC2061" s="28"/>
      <c r="AD2061" s="5"/>
      <c r="AE2061" s="14"/>
      <c r="AF2061" s="5"/>
      <c r="AG2061" s="7"/>
    </row>
    <row r="2062" spans="1:33" s="54" customFormat="1">
      <c r="A2062" s="8" t="s">
        <v>6009</v>
      </c>
      <c r="B2062" s="8" t="s">
        <v>6112</v>
      </c>
      <c r="C2062" s="9" t="s">
        <v>120</v>
      </c>
      <c r="D2062" s="185"/>
      <c r="E2062" s="188" t="s">
        <v>6010</v>
      </c>
      <c r="F2062" s="9" t="s">
        <v>88</v>
      </c>
      <c r="G2062" s="9" t="s">
        <v>147</v>
      </c>
      <c r="H2062" s="10">
        <v>0</v>
      </c>
      <c r="I2062" s="11">
        <v>2</v>
      </c>
      <c r="J2062" s="24">
        <v>0</v>
      </c>
      <c r="K2062" s="12"/>
      <c r="L2062" s="14">
        <v>0</v>
      </c>
      <c r="M2062" s="14"/>
      <c r="N2062" s="21">
        <v>0</v>
      </c>
      <c r="O2062" s="14"/>
      <c r="P2062" s="21">
        <v>0</v>
      </c>
      <c r="Q2062" s="14"/>
      <c r="R2062" s="21">
        <v>6788</v>
      </c>
      <c r="S2062" s="14"/>
      <c r="T2062" s="21">
        <v>61096</v>
      </c>
      <c r="U2062" s="14"/>
      <c r="V2062" s="22">
        <v>67884</v>
      </c>
      <c r="W2062" s="14"/>
      <c r="X2062" s="5" t="str">
        <f t="shared" si="32"/>
        <v>No</v>
      </c>
      <c r="Y2062" s="14"/>
      <c r="Z2062" s="5"/>
      <c r="AA2062" s="14"/>
      <c r="AB2062" s="5"/>
      <c r="AC2062" s="28"/>
      <c r="AD2062" s="5"/>
      <c r="AE2062" s="14"/>
      <c r="AF2062" s="5"/>
      <c r="AG2062" s="7"/>
    </row>
    <row r="2063" spans="1:33" s="54" customFormat="1">
      <c r="A2063" s="8" t="s">
        <v>2507</v>
      </c>
      <c r="B2063" s="8" t="s">
        <v>2508</v>
      </c>
      <c r="C2063" s="9" t="s">
        <v>79</v>
      </c>
      <c r="D2063" s="185" t="s">
        <v>2509</v>
      </c>
      <c r="E2063" s="188">
        <v>99394</v>
      </c>
      <c r="F2063" s="9" t="s">
        <v>36</v>
      </c>
      <c r="G2063" s="9" t="s">
        <v>5756</v>
      </c>
      <c r="H2063" s="10">
        <v>0</v>
      </c>
      <c r="I2063" s="11">
        <v>2</v>
      </c>
      <c r="J2063" s="24">
        <v>0</v>
      </c>
      <c r="K2063" s="12"/>
      <c r="L2063" s="14">
        <v>0</v>
      </c>
      <c r="M2063" s="14"/>
      <c r="N2063" s="21">
        <v>0</v>
      </c>
      <c r="O2063" s="14"/>
      <c r="P2063" s="21">
        <v>0</v>
      </c>
      <c r="Q2063" s="14"/>
      <c r="R2063" s="21">
        <v>0</v>
      </c>
      <c r="S2063" s="14"/>
      <c r="T2063" s="21">
        <v>0</v>
      </c>
      <c r="U2063" s="14"/>
      <c r="V2063" s="22">
        <v>0</v>
      </c>
      <c r="W2063" s="14"/>
      <c r="X2063" s="5" t="str">
        <f t="shared" si="32"/>
        <v>No</v>
      </c>
      <c r="Y2063" s="14"/>
      <c r="Z2063" s="5"/>
      <c r="AA2063" s="14"/>
      <c r="AB2063" s="5"/>
      <c r="AC2063" s="28"/>
      <c r="AD2063" s="5"/>
      <c r="AE2063" s="14"/>
      <c r="AF2063" s="5"/>
      <c r="AG2063" s="7"/>
    </row>
    <row r="2064" spans="1:33" s="54" customFormat="1">
      <c r="A2064" s="8" t="s">
        <v>2232</v>
      </c>
      <c r="B2064" s="8" t="s">
        <v>2233</v>
      </c>
      <c r="C2064" s="9" t="s">
        <v>275</v>
      </c>
      <c r="D2064" s="185" t="s">
        <v>2234</v>
      </c>
      <c r="E2064" s="188" t="s">
        <v>2235</v>
      </c>
      <c r="F2064" s="9" t="s">
        <v>83</v>
      </c>
      <c r="G2064" s="9" t="s">
        <v>147</v>
      </c>
      <c r="H2064" s="10">
        <v>0</v>
      </c>
      <c r="I2064" s="11">
        <v>2</v>
      </c>
      <c r="J2064" s="24">
        <v>0</v>
      </c>
      <c r="K2064" s="12"/>
      <c r="L2064" s="14">
        <v>0</v>
      </c>
      <c r="M2064" s="14"/>
      <c r="N2064" s="21">
        <v>0</v>
      </c>
      <c r="O2064" s="14"/>
      <c r="P2064" s="21">
        <v>0</v>
      </c>
      <c r="Q2064" s="14"/>
      <c r="R2064" s="21">
        <v>0</v>
      </c>
      <c r="S2064" s="14"/>
      <c r="T2064" s="21">
        <v>0</v>
      </c>
      <c r="U2064" s="14"/>
      <c r="V2064" s="22">
        <v>0</v>
      </c>
      <c r="W2064" s="14"/>
      <c r="X2064" s="5" t="str">
        <f t="shared" si="32"/>
        <v>No</v>
      </c>
      <c r="Y2064" s="14"/>
      <c r="Z2064" s="5"/>
      <c r="AA2064" s="14"/>
      <c r="AB2064" s="5"/>
      <c r="AC2064" s="28"/>
      <c r="AD2064" s="5"/>
      <c r="AE2064" s="14"/>
      <c r="AF2064" s="5"/>
      <c r="AG2064" s="7"/>
    </row>
    <row r="2065" spans="1:33" s="54" customFormat="1">
      <c r="A2065" s="8" t="s">
        <v>2280</v>
      </c>
      <c r="B2065" s="8" t="s">
        <v>1160</v>
      </c>
      <c r="C2065" s="9" t="s">
        <v>106</v>
      </c>
      <c r="D2065" s="185" t="s">
        <v>2281</v>
      </c>
      <c r="E2065" s="188" t="s">
        <v>2282</v>
      </c>
      <c r="F2065" s="9" t="s">
        <v>83</v>
      </c>
      <c r="G2065" s="9" t="s">
        <v>147</v>
      </c>
      <c r="H2065" s="10">
        <v>0</v>
      </c>
      <c r="I2065" s="11">
        <v>2</v>
      </c>
      <c r="J2065" s="24">
        <v>0</v>
      </c>
      <c r="K2065" s="12"/>
      <c r="L2065" s="14">
        <v>0</v>
      </c>
      <c r="M2065" s="14"/>
      <c r="N2065" s="21">
        <v>0</v>
      </c>
      <c r="O2065" s="14"/>
      <c r="P2065" s="21">
        <v>0</v>
      </c>
      <c r="Q2065" s="14"/>
      <c r="R2065" s="21">
        <v>0</v>
      </c>
      <c r="S2065" s="14"/>
      <c r="T2065" s="21">
        <v>0</v>
      </c>
      <c r="U2065" s="14"/>
      <c r="V2065" s="22">
        <v>0</v>
      </c>
      <c r="W2065" s="14"/>
      <c r="X2065" s="5" t="str">
        <f t="shared" si="32"/>
        <v>No</v>
      </c>
      <c r="Y2065" s="14"/>
      <c r="Z2065" s="5"/>
      <c r="AA2065" s="14"/>
      <c r="AB2065" s="5"/>
      <c r="AC2065" s="28"/>
      <c r="AD2065" s="5"/>
      <c r="AE2065" s="14"/>
      <c r="AF2065" s="5"/>
      <c r="AG2065" s="7"/>
    </row>
    <row r="2066" spans="1:33" s="54" customFormat="1">
      <c r="A2066" s="8" t="s">
        <v>6701</v>
      </c>
      <c r="B2066" s="8" t="s">
        <v>2991</v>
      </c>
      <c r="C2066" s="9" t="s">
        <v>168</v>
      </c>
      <c r="D2066" s="185" t="s">
        <v>5244</v>
      </c>
      <c r="E2066" s="188" t="s">
        <v>5245</v>
      </c>
      <c r="F2066" s="9" t="s">
        <v>88</v>
      </c>
      <c r="G2066" s="9" t="s">
        <v>147</v>
      </c>
      <c r="H2066" s="10">
        <v>0</v>
      </c>
      <c r="I2066" s="11">
        <v>2</v>
      </c>
      <c r="J2066" s="24">
        <v>0</v>
      </c>
      <c r="K2066" s="12"/>
      <c r="L2066" s="14">
        <v>0</v>
      </c>
      <c r="M2066" s="14"/>
      <c r="N2066" s="21">
        <v>0</v>
      </c>
      <c r="O2066" s="14"/>
      <c r="P2066" s="21">
        <v>0</v>
      </c>
      <c r="Q2066" s="14"/>
      <c r="R2066" s="21">
        <v>0</v>
      </c>
      <c r="S2066" s="14"/>
      <c r="T2066" s="21">
        <v>0</v>
      </c>
      <c r="U2066" s="14"/>
      <c r="V2066" s="22">
        <v>0</v>
      </c>
      <c r="W2066" s="14"/>
      <c r="X2066" s="5" t="str">
        <f t="shared" si="32"/>
        <v>No</v>
      </c>
      <c r="Y2066" s="14"/>
      <c r="Z2066" s="5"/>
      <c r="AA2066" s="14"/>
      <c r="AB2066" s="5"/>
      <c r="AC2066" s="28"/>
      <c r="AD2066" s="5"/>
      <c r="AE2066" s="14"/>
      <c r="AF2066" s="5"/>
      <c r="AG2066" s="7"/>
    </row>
    <row r="2067" spans="1:33" s="54" customFormat="1">
      <c r="A2067" s="8" t="s">
        <v>2321</v>
      </c>
      <c r="B2067" s="8" t="s">
        <v>2322</v>
      </c>
      <c r="C2067" s="9" t="s">
        <v>106</v>
      </c>
      <c r="D2067" s="185" t="s">
        <v>2323</v>
      </c>
      <c r="E2067" s="188" t="s">
        <v>2324</v>
      </c>
      <c r="F2067" s="9" t="s">
        <v>83</v>
      </c>
      <c r="G2067" s="9" t="s">
        <v>147</v>
      </c>
      <c r="H2067" s="10">
        <v>0</v>
      </c>
      <c r="I2067" s="11">
        <v>2</v>
      </c>
      <c r="J2067" s="24">
        <v>0</v>
      </c>
      <c r="K2067" s="12"/>
      <c r="L2067" s="14">
        <v>0</v>
      </c>
      <c r="M2067" s="14"/>
      <c r="N2067" s="21">
        <v>0</v>
      </c>
      <c r="O2067" s="14"/>
      <c r="P2067" s="21">
        <v>7430</v>
      </c>
      <c r="Q2067" s="14"/>
      <c r="R2067" s="21">
        <v>0</v>
      </c>
      <c r="S2067" s="14"/>
      <c r="T2067" s="21">
        <v>29719</v>
      </c>
      <c r="U2067" s="14"/>
      <c r="V2067" s="22">
        <v>37149</v>
      </c>
      <c r="W2067" s="14"/>
      <c r="X2067" s="5" t="str">
        <f t="shared" si="32"/>
        <v>No</v>
      </c>
      <c r="Y2067" s="14"/>
      <c r="Z2067" s="5"/>
      <c r="AA2067" s="14"/>
      <c r="AB2067" s="5"/>
      <c r="AC2067" s="28"/>
      <c r="AD2067" s="5"/>
      <c r="AE2067" s="14"/>
      <c r="AF2067" s="5"/>
      <c r="AG2067" s="7"/>
    </row>
    <row r="2068" spans="1:33" s="54" customFormat="1">
      <c r="A2068" s="8" t="s">
        <v>5928</v>
      </c>
      <c r="B2068" s="8" t="s">
        <v>6075</v>
      </c>
      <c r="C2068" s="9" t="s">
        <v>163</v>
      </c>
      <c r="D2068" s="185">
        <v>1157</v>
      </c>
      <c r="E2068" s="188">
        <v>10179</v>
      </c>
      <c r="F2068" s="9" t="s">
        <v>83</v>
      </c>
      <c r="G2068" s="9" t="s">
        <v>5756</v>
      </c>
      <c r="H2068" s="10">
        <v>4181019</v>
      </c>
      <c r="I2068" s="11">
        <v>2</v>
      </c>
      <c r="J2068" s="24">
        <v>0</v>
      </c>
      <c r="K2068" s="12"/>
      <c r="L2068" s="14">
        <v>0</v>
      </c>
      <c r="M2068" s="14"/>
      <c r="N2068" s="21">
        <v>0</v>
      </c>
      <c r="O2068" s="14"/>
      <c r="P2068" s="21">
        <v>0</v>
      </c>
      <c r="Q2068" s="14"/>
      <c r="R2068" s="21">
        <v>0</v>
      </c>
      <c r="S2068" s="14"/>
      <c r="T2068" s="21">
        <v>0</v>
      </c>
      <c r="U2068" s="14"/>
      <c r="V2068" s="22">
        <v>0</v>
      </c>
      <c r="W2068" s="14"/>
      <c r="X2068" s="5" t="str">
        <f t="shared" si="32"/>
        <v>No</v>
      </c>
      <c r="Y2068" s="14"/>
      <c r="Z2068" s="5"/>
      <c r="AA2068" s="14"/>
      <c r="AB2068" s="5"/>
      <c r="AC2068" s="28"/>
      <c r="AD2068" s="5"/>
      <c r="AE2068" s="14"/>
      <c r="AF2068" s="5"/>
      <c r="AG2068" s="7"/>
    </row>
    <row r="2069" spans="1:33" s="54" customFormat="1">
      <c r="A2069" s="8" t="s">
        <v>6345</v>
      </c>
      <c r="B2069" s="8" t="s">
        <v>6346</v>
      </c>
      <c r="C2069" s="9" t="s">
        <v>91</v>
      </c>
      <c r="D2069" s="185"/>
      <c r="E2069" s="188">
        <v>90280</v>
      </c>
      <c r="F2069" s="9" t="s">
        <v>83</v>
      </c>
      <c r="G2069" s="9" t="s">
        <v>5756</v>
      </c>
      <c r="H2069" s="10">
        <v>12150996</v>
      </c>
      <c r="I2069" s="11">
        <v>2</v>
      </c>
      <c r="J2069" s="24">
        <v>0</v>
      </c>
      <c r="K2069" s="12"/>
      <c r="L2069" s="14">
        <v>0</v>
      </c>
      <c r="M2069" s="14"/>
      <c r="N2069" s="21">
        <v>0</v>
      </c>
      <c r="O2069" s="14"/>
      <c r="P2069" s="21">
        <v>0</v>
      </c>
      <c r="Q2069" s="14"/>
      <c r="R2069" s="21">
        <v>0</v>
      </c>
      <c r="S2069" s="14"/>
      <c r="T2069" s="21">
        <v>0</v>
      </c>
      <c r="U2069" s="14"/>
      <c r="V2069" s="22">
        <v>0</v>
      </c>
      <c r="W2069" s="14"/>
      <c r="X2069" s="5" t="str">
        <f t="shared" si="32"/>
        <v>No</v>
      </c>
      <c r="Y2069" s="14"/>
      <c r="Z2069" s="5"/>
      <c r="AA2069" s="14"/>
      <c r="AB2069" s="5"/>
      <c r="AC2069" s="28"/>
      <c r="AD2069" s="5"/>
      <c r="AE2069" s="14"/>
      <c r="AF2069" s="5"/>
      <c r="AG2069" s="7"/>
    </row>
    <row r="2070" spans="1:33" s="54" customFormat="1">
      <c r="A2070" s="8" t="s">
        <v>1510</v>
      </c>
      <c r="B2070" s="8" t="s">
        <v>105</v>
      </c>
      <c r="C2070" s="9" t="s">
        <v>178</v>
      </c>
      <c r="D2070" s="185" t="s">
        <v>1511</v>
      </c>
      <c r="E2070" s="188" t="s">
        <v>1512</v>
      </c>
      <c r="F2070" s="9" t="s">
        <v>83</v>
      </c>
      <c r="G2070" s="9" t="s">
        <v>147</v>
      </c>
      <c r="H2070" s="10">
        <v>0</v>
      </c>
      <c r="I2070" s="11">
        <v>2</v>
      </c>
      <c r="J2070" s="24">
        <v>0</v>
      </c>
      <c r="K2070" s="12"/>
      <c r="L2070" s="14">
        <v>0</v>
      </c>
      <c r="M2070" s="14"/>
      <c r="N2070" s="21">
        <v>0</v>
      </c>
      <c r="O2070" s="14"/>
      <c r="P2070" s="21">
        <v>0</v>
      </c>
      <c r="Q2070" s="14"/>
      <c r="R2070" s="21">
        <v>0</v>
      </c>
      <c r="S2070" s="14"/>
      <c r="T2070" s="21">
        <v>0</v>
      </c>
      <c r="U2070" s="14"/>
      <c r="V2070" s="22">
        <v>0</v>
      </c>
      <c r="W2070" s="14"/>
      <c r="X2070" s="5" t="str">
        <f t="shared" si="32"/>
        <v>No</v>
      </c>
      <c r="Y2070" s="14"/>
      <c r="Z2070" s="5"/>
      <c r="AA2070" s="14"/>
      <c r="AB2070" s="5"/>
      <c r="AC2070" s="28"/>
      <c r="AD2070" s="5"/>
      <c r="AE2070" s="14"/>
      <c r="AF2070" s="5"/>
      <c r="AG2070" s="7"/>
    </row>
    <row r="2071" spans="1:33" s="54" customFormat="1">
      <c r="A2071" s="8" t="s">
        <v>387</v>
      </c>
      <c r="B2071" s="8" t="s">
        <v>1217</v>
      </c>
      <c r="C2071" s="9" t="s">
        <v>58</v>
      </c>
      <c r="D2071" s="185" t="s">
        <v>5330</v>
      </c>
      <c r="E2071" s="188" t="s">
        <v>5331</v>
      </c>
      <c r="F2071" s="9" t="s">
        <v>83</v>
      </c>
      <c r="G2071" s="9" t="s">
        <v>147</v>
      </c>
      <c r="H2071" s="10">
        <v>0</v>
      </c>
      <c r="I2071" s="11">
        <v>2</v>
      </c>
      <c r="J2071" s="24">
        <v>0</v>
      </c>
      <c r="K2071" s="12"/>
      <c r="L2071" s="14">
        <v>0</v>
      </c>
      <c r="M2071" s="14"/>
      <c r="N2071" s="21">
        <v>0</v>
      </c>
      <c r="O2071" s="14"/>
      <c r="P2071" s="21">
        <v>0</v>
      </c>
      <c r="Q2071" s="14"/>
      <c r="R2071" s="21">
        <v>0</v>
      </c>
      <c r="S2071" s="14"/>
      <c r="T2071" s="21">
        <v>0</v>
      </c>
      <c r="U2071" s="14"/>
      <c r="V2071" s="22">
        <v>0</v>
      </c>
      <c r="W2071" s="14"/>
      <c r="X2071" s="5" t="str">
        <f t="shared" si="32"/>
        <v>No</v>
      </c>
      <c r="Y2071" s="14"/>
      <c r="Z2071" s="5"/>
      <c r="AA2071" s="14"/>
      <c r="AB2071" s="5"/>
      <c r="AC2071" s="28"/>
      <c r="AD2071" s="5"/>
      <c r="AE2071" s="14"/>
      <c r="AF2071" s="5"/>
      <c r="AG2071" s="7"/>
    </row>
    <row r="2072" spans="1:33" s="54" customFormat="1">
      <c r="A2072" s="8" t="s">
        <v>6702</v>
      </c>
      <c r="B2072" s="8" t="s">
        <v>6703</v>
      </c>
      <c r="C2072" s="9" t="s">
        <v>65</v>
      </c>
      <c r="D2072" s="185"/>
      <c r="E2072" s="188">
        <v>414</v>
      </c>
      <c r="F2072" s="9" t="s">
        <v>36</v>
      </c>
      <c r="G2072" s="9" t="s">
        <v>5756</v>
      </c>
      <c r="H2072" s="10">
        <v>0</v>
      </c>
      <c r="I2072" s="11">
        <v>2</v>
      </c>
      <c r="J2072" s="24">
        <v>0</v>
      </c>
      <c r="K2072" s="12"/>
      <c r="L2072" s="14">
        <v>0</v>
      </c>
      <c r="M2072" s="14"/>
      <c r="N2072" s="21">
        <v>0</v>
      </c>
      <c r="O2072" s="14"/>
      <c r="P2072" s="21">
        <v>0</v>
      </c>
      <c r="Q2072" s="14"/>
      <c r="R2072" s="21">
        <v>0</v>
      </c>
      <c r="S2072" s="14"/>
      <c r="T2072" s="21">
        <v>82563</v>
      </c>
      <c r="U2072" s="14"/>
      <c r="V2072" s="22">
        <v>82563</v>
      </c>
      <c r="W2072" s="14"/>
      <c r="X2072" s="5" t="str">
        <f t="shared" si="32"/>
        <v>No</v>
      </c>
      <c r="Y2072" s="14"/>
      <c r="Z2072" s="5"/>
      <c r="AA2072" s="14"/>
      <c r="AB2072" s="5"/>
      <c r="AC2072" s="28"/>
      <c r="AD2072" s="5"/>
      <c r="AE2072" s="14"/>
      <c r="AF2072" s="5"/>
      <c r="AG2072" s="7"/>
    </row>
    <row r="2073" spans="1:33" s="54" customFormat="1">
      <c r="A2073" s="8" t="s">
        <v>3792</v>
      </c>
      <c r="B2073" s="8" t="s">
        <v>6498</v>
      </c>
      <c r="C2073" s="9" t="s">
        <v>278</v>
      </c>
      <c r="D2073" s="185" t="s">
        <v>3793</v>
      </c>
      <c r="E2073" s="188" t="s">
        <v>3794</v>
      </c>
      <c r="F2073" s="9" t="s">
        <v>83</v>
      </c>
      <c r="G2073" s="9" t="s">
        <v>147</v>
      </c>
      <c r="H2073" s="10">
        <v>0</v>
      </c>
      <c r="I2073" s="11">
        <v>2</v>
      </c>
      <c r="J2073" s="24">
        <v>0</v>
      </c>
      <c r="K2073" s="12"/>
      <c r="L2073" s="14">
        <v>0</v>
      </c>
      <c r="M2073" s="14"/>
      <c r="N2073" s="21">
        <v>0</v>
      </c>
      <c r="O2073" s="14"/>
      <c r="P2073" s="21">
        <v>0</v>
      </c>
      <c r="Q2073" s="14"/>
      <c r="R2073" s="21">
        <v>0</v>
      </c>
      <c r="S2073" s="14"/>
      <c r="T2073" s="21">
        <v>0</v>
      </c>
      <c r="U2073" s="14"/>
      <c r="V2073" s="22">
        <v>0</v>
      </c>
      <c r="W2073" s="14"/>
      <c r="X2073" s="5" t="str">
        <f t="shared" si="32"/>
        <v>No</v>
      </c>
      <c r="Y2073" s="14"/>
      <c r="Z2073" s="5"/>
      <c r="AA2073" s="14"/>
      <c r="AB2073" s="5"/>
      <c r="AC2073" s="28"/>
      <c r="AD2073" s="5"/>
      <c r="AE2073" s="14"/>
      <c r="AF2073" s="5"/>
      <c r="AG2073" s="7"/>
    </row>
    <row r="2074" spans="1:33" s="54" customFormat="1">
      <c r="A2074" s="8" t="s">
        <v>5521</v>
      </c>
      <c r="B2074" s="8" t="s">
        <v>5522</v>
      </c>
      <c r="C2074" s="9" t="s">
        <v>132</v>
      </c>
      <c r="D2074" s="185" t="s">
        <v>5523</v>
      </c>
      <c r="E2074" s="188" t="s">
        <v>5524</v>
      </c>
      <c r="F2074" s="9" t="s">
        <v>83</v>
      </c>
      <c r="G2074" s="9" t="s">
        <v>147</v>
      </c>
      <c r="H2074" s="10">
        <v>0</v>
      </c>
      <c r="I2074" s="11">
        <v>2</v>
      </c>
      <c r="J2074" s="24">
        <v>0</v>
      </c>
      <c r="K2074" s="12"/>
      <c r="L2074" s="14">
        <v>0</v>
      </c>
      <c r="M2074" s="14"/>
      <c r="N2074" s="21">
        <v>0</v>
      </c>
      <c r="O2074" s="14"/>
      <c r="P2074" s="21">
        <v>0</v>
      </c>
      <c r="Q2074" s="14"/>
      <c r="R2074" s="21">
        <v>0</v>
      </c>
      <c r="S2074" s="14"/>
      <c r="T2074" s="21">
        <v>0</v>
      </c>
      <c r="U2074" s="14"/>
      <c r="V2074" s="22">
        <v>0</v>
      </c>
      <c r="W2074" s="14"/>
      <c r="X2074" s="5" t="str">
        <f t="shared" si="32"/>
        <v>No</v>
      </c>
      <c r="Y2074" s="14"/>
      <c r="Z2074" s="5"/>
      <c r="AA2074" s="14"/>
      <c r="AB2074" s="5"/>
      <c r="AC2074" s="28"/>
      <c r="AD2074" s="5"/>
      <c r="AE2074" s="14"/>
      <c r="AF2074" s="5"/>
      <c r="AG2074" s="7"/>
    </row>
    <row r="2075" spans="1:33" s="54" customFormat="1">
      <c r="A2075" s="8" t="s">
        <v>2333</v>
      </c>
      <c r="B2075" s="8" t="s">
        <v>119</v>
      </c>
      <c r="C2075" s="9" t="s">
        <v>106</v>
      </c>
      <c r="D2075" s="185" t="s">
        <v>2334</v>
      </c>
      <c r="E2075" s="188" t="s">
        <v>2335</v>
      </c>
      <c r="F2075" s="9" t="s">
        <v>83</v>
      </c>
      <c r="G2075" s="9" t="s">
        <v>147</v>
      </c>
      <c r="H2075" s="10">
        <v>0</v>
      </c>
      <c r="I2075" s="11">
        <v>2</v>
      </c>
      <c r="J2075" s="24">
        <v>0</v>
      </c>
      <c r="K2075" s="12"/>
      <c r="L2075" s="14">
        <v>0</v>
      </c>
      <c r="M2075" s="14"/>
      <c r="N2075" s="21">
        <v>0</v>
      </c>
      <c r="O2075" s="14"/>
      <c r="P2075" s="21">
        <v>0</v>
      </c>
      <c r="Q2075" s="14"/>
      <c r="R2075" s="21">
        <v>0</v>
      </c>
      <c r="S2075" s="14"/>
      <c r="T2075" s="21">
        <v>0</v>
      </c>
      <c r="U2075" s="14"/>
      <c r="V2075" s="22">
        <v>0</v>
      </c>
      <c r="W2075" s="14"/>
      <c r="X2075" s="5" t="str">
        <f t="shared" si="32"/>
        <v>No</v>
      </c>
      <c r="Y2075" s="14"/>
      <c r="Z2075" s="5"/>
      <c r="AA2075" s="14"/>
      <c r="AB2075" s="5"/>
      <c r="AC2075" s="28"/>
      <c r="AD2075" s="5"/>
      <c r="AE2075" s="14"/>
      <c r="AF2075" s="5"/>
      <c r="AG2075" s="7"/>
    </row>
    <row r="2076" spans="1:33" s="54" customFormat="1">
      <c r="A2076" s="8" t="s">
        <v>1558</v>
      </c>
      <c r="B2076" s="8" t="s">
        <v>6499</v>
      </c>
      <c r="C2076" s="9" t="s">
        <v>178</v>
      </c>
      <c r="D2076" s="185" t="s">
        <v>1559</v>
      </c>
      <c r="E2076" s="188" t="s">
        <v>1560</v>
      </c>
      <c r="F2076" s="9" t="s">
        <v>83</v>
      </c>
      <c r="G2076" s="9" t="s">
        <v>147</v>
      </c>
      <c r="H2076" s="10">
        <v>0</v>
      </c>
      <c r="I2076" s="11">
        <v>2</v>
      </c>
      <c r="J2076" s="24">
        <v>0</v>
      </c>
      <c r="K2076" s="12"/>
      <c r="L2076" s="14">
        <v>0</v>
      </c>
      <c r="M2076" s="14"/>
      <c r="N2076" s="21">
        <v>0</v>
      </c>
      <c r="O2076" s="14"/>
      <c r="P2076" s="21">
        <v>0</v>
      </c>
      <c r="Q2076" s="14"/>
      <c r="R2076" s="21">
        <v>0</v>
      </c>
      <c r="S2076" s="14"/>
      <c r="T2076" s="21">
        <v>0</v>
      </c>
      <c r="U2076" s="14"/>
      <c r="V2076" s="22">
        <v>0</v>
      </c>
      <c r="W2076" s="14"/>
      <c r="X2076" s="5" t="str">
        <f t="shared" si="32"/>
        <v>No</v>
      </c>
      <c r="Y2076" s="14"/>
      <c r="Z2076" s="5"/>
      <c r="AA2076" s="14"/>
      <c r="AB2076" s="5"/>
      <c r="AC2076" s="28"/>
      <c r="AD2076" s="5"/>
      <c r="AE2076" s="14"/>
      <c r="AF2076" s="5"/>
      <c r="AG2076" s="7"/>
    </row>
    <row r="2077" spans="1:33" s="54" customFormat="1">
      <c r="A2077" s="8" t="s">
        <v>4454</v>
      </c>
      <c r="B2077" s="8" t="s">
        <v>4455</v>
      </c>
      <c r="C2077" s="9" t="s">
        <v>160</v>
      </c>
      <c r="D2077" s="185" t="s">
        <v>4456</v>
      </c>
      <c r="E2077" s="188" t="s">
        <v>4457</v>
      </c>
      <c r="F2077" s="9" t="s">
        <v>83</v>
      </c>
      <c r="G2077" s="9" t="s">
        <v>147</v>
      </c>
      <c r="H2077" s="10">
        <v>0</v>
      </c>
      <c r="I2077" s="11">
        <v>2</v>
      </c>
      <c r="J2077" s="24">
        <v>0</v>
      </c>
      <c r="K2077" s="12"/>
      <c r="L2077" s="14">
        <v>0</v>
      </c>
      <c r="M2077" s="14"/>
      <c r="N2077" s="21">
        <v>0</v>
      </c>
      <c r="O2077" s="14"/>
      <c r="P2077" s="21">
        <v>0</v>
      </c>
      <c r="Q2077" s="14"/>
      <c r="R2077" s="21">
        <v>0</v>
      </c>
      <c r="S2077" s="14"/>
      <c r="T2077" s="21">
        <v>0</v>
      </c>
      <c r="U2077" s="14"/>
      <c r="V2077" s="22">
        <v>0</v>
      </c>
      <c r="W2077" s="14"/>
      <c r="X2077" s="5" t="str">
        <f t="shared" si="32"/>
        <v>No</v>
      </c>
      <c r="Y2077" s="14"/>
      <c r="Z2077" s="5"/>
      <c r="AA2077" s="14"/>
      <c r="AB2077" s="5"/>
      <c r="AC2077" s="28"/>
      <c r="AD2077" s="5"/>
      <c r="AE2077" s="14"/>
      <c r="AF2077" s="5"/>
      <c r="AG2077" s="7"/>
    </row>
    <row r="2078" spans="1:33" s="54" customFormat="1">
      <c r="A2078" s="8" t="s">
        <v>910</v>
      </c>
      <c r="B2078" s="8" t="s">
        <v>6494</v>
      </c>
      <c r="C2078" s="9" t="s">
        <v>129</v>
      </c>
      <c r="D2078" s="185" t="s">
        <v>911</v>
      </c>
      <c r="E2078" s="188" t="s">
        <v>912</v>
      </c>
      <c r="F2078" s="9" t="s">
        <v>83</v>
      </c>
      <c r="G2078" s="9" t="s">
        <v>147</v>
      </c>
      <c r="H2078" s="10">
        <v>0</v>
      </c>
      <c r="I2078" s="11">
        <v>2</v>
      </c>
      <c r="J2078" s="24">
        <v>0</v>
      </c>
      <c r="K2078" s="12"/>
      <c r="L2078" s="14">
        <v>0</v>
      </c>
      <c r="M2078" s="14"/>
      <c r="N2078" s="21">
        <v>0</v>
      </c>
      <c r="O2078" s="14"/>
      <c r="P2078" s="21">
        <v>0</v>
      </c>
      <c r="Q2078" s="14"/>
      <c r="R2078" s="21">
        <v>0</v>
      </c>
      <c r="S2078" s="14"/>
      <c r="T2078" s="21">
        <v>0</v>
      </c>
      <c r="U2078" s="14"/>
      <c r="V2078" s="22">
        <v>0</v>
      </c>
      <c r="W2078" s="14"/>
      <c r="X2078" s="5" t="str">
        <f t="shared" si="32"/>
        <v>No</v>
      </c>
      <c r="Y2078" s="14"/>
      <c r="Z2078" s="5"/>
      <c r="AA2078" s="14"/>
      <c r="AB2078" s="5"/>
      <c r="AC2078" s="28"/>
      <c r="AD2078" s="5"/>
      <c r="AE2078" s="14"/>
      <c r="AF2078" s="5"/>
      <c r="AG2078" s="7"/>
    </row>
    <row r="2079" spans="1:33" s="54" customFormat="1">
      <c r="A2079" s="8" t="s">
        <v>6341</v>
      </c>
      <c r="B2079" s="8" t="s">
        <v>6342</v>
      </c>
      <c r="C2079" s="9" t="s">
        <v>163</v>
      </c>
      <c r="D2079" s="185"/>
      <c r="E2079" s="188">
        <v>10185</v>
      </c>
      <c r="F2079" s="9" t="s">
        <v>1320</v>
      </c>
      <c r="G2079" s="9" t="s">
        <v>5756</v>
      </c>
      <c r="H2079" s="10">
        <v>59124</v>
      </c>
      <c r="I2079" s="11">
        <v>2</v>
      </c>
      <c r="J2079" s="24">
        <v>0</v>
      </c>
      <c r="K2079" s="12"/>
      <c r="L2079" s="14">
        <v>0</v>
      </c>
      <c r="M2079" s="14"/>
      <c r="N2079" s="21">
        <v>0</v>
      </c>
      <c r="O2079" s="14"/>
      <c r="P2079" s="21">
        <v>0</v>
      </c>
      <c r="Q2079" s="14"/>
      <c r="R2079" s="21">
        <v>0</v>
      </c>
      <c r="S2079" s="14"/>
      <c r="T2079" s="21">
        <v>0</v>
      </c>
      <c r="U2079" s="14"/>
      <c r="V2079" s="22">
        <v>0</v>
      </c>
      <c r="W2079" s="14"/>
      <c r="X2079" s="5" t="str">
        <f t="shared" si="32"/>
        <v>No</v>
      </c>
      <c r="Y2079" s="14"/>
      <c r="Z2079" s="5"/>
      <c r="AA2079" s="14"/>
      <c r="AB2079" s="5"/>
      <c r="AC2079" s="28"/>
      <c r="AD2079" s="5"/>
      <c r="AE2079" s="14"/>
      <c r="AF2079" s="5"/>
      <c r="AG2079" s="7"/>
    </row>
    <row r="2080" spans="1:33" s="54" customFormat="1">
      <c r="A2080" s="8" t="s">
        <v>3771</v>
      </c>
      <c r="B2080" s="8" t="s">
        <v>957</v>
      </c>
      <c r="C2080" s="9" t="s">
        <v>278</v>
      </c>
      <c r="D2080" s="185" t="s">
        <v>3772</v>
      </c>
      <c r="E2080" s="188" t="s">
        <v>3773</v>
      </c>
      <c r="F2080" s="9" t="s">
        <v>83</v>
      </c>
      <c r="G2080" s="9" t="s">
        <v>147</v>
      </c>
      <c r="H2080" s="10">
        <v>0</v>
      </c>
      <c r="I2080" s="11">
        <v>2</v>
      </c>
      <c r="J2080" s="24">
        <v>0</v>
      </c>
      <c r="K2080" s="12"/>
      <c r="L2080" s="14">
        <v>0</v>
      </c>
      <c r="M2080" s="14"/>
      <c r="N2080" s="21">
        <v>0</v>
      </c>
      <c r="O2080" s="14"/>
      <c r="P2080" s="21">
        <v>0</v>
      </c>
      <c r="Q2080" s="14"/>
      <c r="R2080" s="21">
        <v>0</v>
      </c>
      <c r="S2080" s="14"/>
      <c r="T2080" s="21">
        <v>0</v>
      </c>
      <c r="U2080" s="14"/>
      <c r="V2080" s="22">
        <v>0</v>
      </c>
      <c r="W2080" s="14"/>
      <c r="X2080" s="5" t="str">
        <f t="shared" si="32"/>
        <v>No</v>
      </c>
      <c r="Y2080" s="14"/>
      <c r="Z2080" s="5"/>
      <c r="AA2080" s="14"/>
      <c r="AB2080" s="5"/>
      <c r="AC2080" s="28"/>
      <c r="AD2080" s="5"/>
      <c r="AE2080" s="14"/>
      <c r="AF2080" s="5"/>
      <c r="AG2080" s="7"/>
    </row>
    <row r="2081" spans="1:33" s="54" customFormat="1">
      <c r="A2081" s="8" t="s">
        <v>2415</v>
      </c>
      <c r="B2081" s="8" t="s">
        <v>2416</v>
      </c>
      <c r="C2081" s="9" t="s">
        <v>46</v>
      </c>
      <c r="D2081" s="185" t="s">
        <v>2417</v>
      </c>
      <c r="E2081" s="188" t="s">
        <v>2418</v>
      </c>
      <c r="F2081" s="9" t="s">
        <v>88</v>
      </c>
      <c r="G2081" s="9" t="s">
        <v>147</v>
      </c>
      <c r="H2081" s="10">
        <v>0</v>
      </c>
      <c r="I2081" s="11">
        <v>2</v>
      </c>
      <c r="J2081" s="24">
        <v>0</v>
      </c>
      <c r="K2081" s="12"/>
      <c r="L2081" s="14">
        <v>0</v>
      </c>
      <c r="M2081" s="14"/>
      <c r="N2081" s="21">
        <v>0</v>
      </c>
      <c r="O2081" s="14"/>
      <c r="P2081" s="21">
        <v>0</v>
      </c>
      <c r="Q2081" s="14"/>
      <c r="R2081" s="21">
        <v>0</v>
      </c>
      <c r="S2081" s="14"/>
      <c r="T2081" s="21">
        <v>0</v>
      </c>
      <c r="U2081" s="14"/>
      <c r="V2081" s="22">
        <v>0</v>
      </c>
      <c r="W2081" s="14"/>
      <c r="X2081" s="5" t="str">
        <f t="shared" si="32"/>
        <v>No</v>
      </c>
      <c r="Y2081" s="14"/>
      <c r="Z2081" s="5"/>
      <c r="AA2081" s="14"/>
      <c r="AB2081" s="5"/>
      <c r="AC2081" s="28"/>
      <c r="AD2081" s="5"/>
      <c r="AE2081" s="14"/>
      <c r="AF2081" s="5"/>
      <c r="AG2081" s="7"/>
    </row>
    <row r="2082" spans="1:33" s="54" customFormat="1">
      <c r="A2082" s="8" t="s">
        <v>5589</v>
      </c>
      <c r="B2082" s="8" t="s">
        <v>5590</v>
      </c>
      <c r="C2082" s="9" t="s">
        <v>254</v>
      </c>
      <c r="D2082" s="185" t="s">
        <v>5591</v>
      </c>
      <c r="E2082" s="188" t="s">
        <v>5592</v>
      </c>
      <c r="F2082" s="9" t="s">
        <v>157</v>
      </c>
      <c r="G2082" s="9" t="s">
        <v>147</v>
      </c>
      <c r="H2082" s="10">
        <v>0</v>
      </c>
      <c r="I2082" s="11">
        <v>2</v>
      </c>
      <c r="J2082" s="24">
        <v>0</v>
      </c>
      <c r="K2082" s="12"/>
      <c r="L2082" s="14">
        <v>0</v>
      </c>
      <c r="M2082" s="14"/>
      <c r="N2082" s="21">
        <v>0</v>
      </c>
      <c r="O2082" s="14"/>
      <c r="P2082" s="21">
        <v>0</v>
      </c>
      <c r="Q2082" s="14"/>
      <c r="R2082" s="21">
        <v>0</v>
      </c>
      <c r="S2082" s="14"/>
      <c r="T2082" s="21">
        <v>0</v>
      </c>
      <c r="U2082" s="14"/>
      <c r="V2082" s="22">
        <v>0</v>
      </c>
      <c r="W2082" s="14"/>
      <c r="X2082" s="5" t="str">
        <f t="shared" si="32"/>
        <v>No</v>
      </c>
      <c r="Y2082" s="14"/>
      <c r="Z2082" s="5"/>
      <c r="AA2082" s="14"/>
      <c r="AB2082" s="5"/>
      <c r="AC2082" s="28"/>
      <c r="AD2082" s="5"/>
      <c r="AE2082" s="14"/>
      <c r="AF2082" s="5"/>
      <c r="AG2082" s="7"/>
    </row>
    <row r="2083" spans="1:33" s="54" customFormat="1">
      <c r="A2083" s="8" t="s">
        <v>682</v>
      </c>
      <c r="B2083" s="8" t="s">
        <v>683</v>
      </c>
      <c r="C2083" s="9" t="s">
        <v>168</v>
      </c>
      <c r="D2083" s="185">
        <v>63</v>
      </c>
      <c r="E2083" s="188">
        <v>63</v>
      </c>
      <c r="F2083" s="9" t="s">
        <v>83</v>
      </c>
      <c r="G2083" s="9" t="s">
        <v>5756</v>
      </c>
      <c r="H2083" s="10">
        <v>55805</v>
      </c>
      <c r="I2083" s="11">
        <v>2</v>
      </c>
      <c r="J2083" s="24">
        <v>0</v>
      </c>
      <c r="K2083" s="12"/>
      <c r="L2083" s="14">
        <v>0</v>
      </c>
      <c r="M2083" s="14"/>
      <c r="N2083" s="21">
        <v>0</v>
      </c>
      <c r="O2083" s="14"/>
      <c r="P2083" s="21">
        <v>0</v>
      </c>
      <c r="Q2083" s="14"/>
      <c r="R2083" s="21">
        <v>9275</v>
      </c>
      <c r="S2083" s="14"/>
      <c r="T2083" s="21">
        <v>52558</v>
      </c>
      <c r="U2083" s="14"/>
      <c r="V2083" s="22">
        <v>61833</v>
      </c>
      <c r="W2083" s="14"/>
      <c r="X2083" s="5" t="str">
        <f t="shared" si="32"/>
        <v>No</v>
      </c>
      <c r="Y2083" s="14"/>
      <c r="Z2083" s="5"/>
      <c r="AA2083" s="14"/>
      <c r="AB2083" s="5"/>
      <c r="AC2083" s="28"/>
      <c r="AD2083" s="5"/>
      <c r="AE2083" s="14"/>
      <c r="AF2083" s="5"/>
      <c r="AG2083" s="7"/>
    </row>
    <row r="2084" spans="1:33" s="54" customFormat="1">
      <c r="A2084" s="8" t="s">
        <v>779</v>
      </c>
      <c r="B2084" s="8" t="s">
        <v>780</v>
      </c>
      <c r="C2084" s="9" t="s">
        <v>129</v>
      </c>
      <c r="D2084" s="185" t="s">
        <v>781</v>
      </c>
      <c r="E2084" s="188" t="s">
        <v>782</v>
      </c>
      <c r="F2084" s="9" t="s">
        <v>83</v>
      </c>
      <c r="G2084" s="9" t="s">
        <v>147</v>
      </c>
      <c r="H2084" s="10">
        <v>0</v>
      </c>
      <c r="I2084" s="11">
        <v>2</v>
      </c>
      <c r="J2084" s="24">
        <v>0</v>
      </c>
      <c r="K2084" s="12"/>
      <c r="L2084" s="14">
        <v>0</v>
      </c>
      <c r="M2084" s="14"/>
      <c r="N2084" s="21">
        <v>0</v>
      </c>
      <c r="O2084" s="14"/>
      <c r="P2084" s="21">
        <v>9001</v>
      </c>
      <c r="Q2084" s="14"/>
      <c r="R2084" s="21">
        <v>9001</v>
      </c>
      <c r="S2084" s="14"/>
      <c r="T2084" s="21">
        <v>72004</v>
      </c>
      <c r="U2084" s="14"/>
      <c r="V2084" s="22">
        <v>90006</v>
      </c>
      <c r="W2084" s="14"/>
      <c r="X2084" s="5" t="str">
        <f t="shared" si="32"/>
        <v>No</v>
      </c>
      <c r="Y2084" s="14"/>
      <c r="Z2084" s="5"/>
      <c r="AA2084" s="14"/>
      <c r="AB2084" s="5"/>
      <c r="AC2084" s="28"/>
      <c r="AD2084" s="5"/>
      <c r="AE2084" s="14"/>
      <c r="AF2084" s="5"/>
      <c r="AG2084" s="7"/>
    </row>
    <row r="2085" spans="1:33" s="54" customFormat="1">
      <c r="A2085" s="8" t="s">
        <v>2103</v>
      </c>
      <c r="B2085" s="8" t="s">
        <v>2104</v>
      </c>
      <c r="C2085" s="9" t="s">
        <v>275</v>
      </c>
      <c r="D2085" s="185" t="s">
        <v>2105</v>
      </c>
      <c r="E2085" s="188" t="s">
        <v>2106</v>
      </c>
      <c r="F2085" s="9" t="s">
        <v>157</v>
      </c>
      <c r="G2085" s="9" t="s">
        <v>147</v>
      </c>
      <c r="H2085" s="10">
        <v>0</v>
      </c>
      <c r="I2085" s="11">
        <v>2</v>
      </c>
      <c r="J2085" s="24">
        <v>0</v>
      </c>
      <c r="K2085" s="12"/>
      <c r="L2085" s="14">
        <v>0</v>
      </c>
      <c r="M2085" s="14"/>
      <c r="N2085" s="21">
        <v>0</v>
      </c>
      <c r="O2085" s="14"/>
      <c r="P2085" s="21">
        <v>0</v>
      </c>
      <c r="Q2085" s="14"/>
      <c r="R2085" s="21">
        <v>0</v>
      </c>
      <c r="S2085" s="14"/>
      <c r="T2085" s="21">
        <v>0</v>
      </c>
      <c r="U2085" s="14"/>
      <c r="V2085" s="22">
        <v>0</v>
      </c>
      <c r="W2085" s="14"/>
      <c r="X2085" s="5" t="str">
        <f t="shared" si="32"/>
        <v>No</v>
      </c>
      <c r="Y2085" s="14"/>
      <c r="Z2085" s="5"/>
      <c r="AA2085" s="14"/>
      <c r="AB2085" s="5"/>
      <c r="AC2085" s="28"/>
      <c r="AD2085" s="5"/>
      <c r="AE2085" s="14"/>
      <c r="AF2085" s="5"/>
      <c r="AG2085" s="7"/>
    </row>
    <row r="2086" spans="1:33" s="54" customFormat="1">
      <c r="A2086" s="8" t="s">
        <v>2758</v>
      </c>
      <c r="B2086" s="8" t="s">
        <v>1198</v>
      </c>
      <c r="C2086" s="9" t="s">
        <v>65</v>
      </c>
      <c r="D2086" s="185" t="s">
        <v>2759</v>
      </c>
      <c r="E2086" s="188" t="s">
        <v>2760</v>
      </c>
      <c r="F2086" s="9" t="s">
        <v>83</v>
      </c>
      <c r="G2086" s="9" t="s">
        <v>147</v>
      </c>
      <c r="H2086" s="10">
        <v>0</v>
      </c>
      <c r="I2086" s="11">
        <v>2</v>
      </c>
      <c r="J2086" s="24">
        <v>0</v>
      </c>
      <c r="K2086" s="12"/>
      <c r="L2086" s="14">
        <v>0</v>
      </c>
      <c r="M2086" s="14"/>
      <c r="N2086" s="21">
        <v>0</v>
      </c>
      <c r="O2086" s="14"/>
      <c r="P2086" s="21">
        <v>0</v>
      </c>
      <c r="Q2086" s="14"/>
      <c r="R2086" s="21">
        <v>0</v>
      </c>
      <c r="S2086" s="14"/>
      <c r="T2086" s="21">
        <v>0</v>
      </c>
      <c r="U2086" s="14"/>
      <c r="V2086" s="22">
        <v>0</v>
      </c>
      <c r="W2086" s="14"/>
      <c r="X2086" s="5" t="str">
        <f t="shared" si="32"/>
        <v>No</v>
      </c>
      <c r="Y2086" s="14"/>
      <c r="Z2086" s="5"/>
      <c r="AA2086" s="14"/>
      <c r="AB2086" s="5"/>
      <c r="AC2086" s="28"/>
      <c r="AD2086" s="5"/>
      <c r="AE2086" s="14"/>
      <c r="AF2086" s="5"/>
      <c r="AG2086" s="7"/>
    </row>
    <row r="2087" spans="1:33" s="54" customFormat="1">
      <c r="A2087" s="8" t="s">
        <v>3963</v>
      </c>
      <c r="B2087" s="8" t="s">
        <v>3964</v>
      </c>
      <c r="C2087" s="9" t="s">
        <v>278</v>
      </c>
      <c r="D2087" s="185" t="s">
        <v>3965</v>
      </c>
      <c r="E2087" s="188" t="s">
        <v>3966</v>
      </c>
      <c r="F2087" s="9" t="s">
        <v>83</v>
      </c>
      <c r="G2087" s="9" t="s">
        <v>147</v>
      </c>
      <c r="H2087" s="10">
        <v>0</v>
      </c>
      <c r="I2087" s="11">
        <v>2</v>
      </c>
      <c r="J2087" s="24">
        <v>0</v>
      </c>
      <c r="K2087" s="12"/>
      <c r="L2087" s="14">
        <v>0</v>
      </c>
      <c r="M2087" s="14"/>
      <c r="N2087" s="21">
        <v>0</v>
      </c>
      <c r="O2087" s="14"/>
      <c r="P2087" s="21">
        <v>12200</v>
      </c>
      <c r="Q2087" s="14"/>
      <c r="R2087" s="21">
        <v>0</v>
      </c>
      <c r="S2087" s="14"/>
      <c r="T2087" s="21">
        <v>48801</v>
      </c>
      <c r="U2087" s="14"/>
      <c r="V2087" s="22">
        <v>61001</v>
      </c>
      <c r="W2087" s="14"/>
      <c r="X2087" s="5" t="str">
        <f t="shared" si="32"/>
        <v>No</v>
      </c>
      <c r="Y2087" s="14"/>
      <c r="Z2087" s="5"/>
      <c r="AA2087" s="14"/>
      <c r="AB2087" s="5"/>
      <c r="AC2087" s="28"/>
      <c r="AD2087" s="5"/>
      <c r="AE2087" s="14"/>
      <c r="AF2087" s="5"/>
      <c r="AG2087" s="7"/>
    </row>
    <row r="2088" spans="1:33" s="54" customFormat="1">
      <c r="A2088" s="8" t="s">
        <v>6347</v>
      </c>
      <c r="B2088" s="8" t="s">
        <v>6348</v>
      </c>
      <c r="C2088" s="9" t="s">
        <v>163</v>
      </c>
      <c r="D2088" s="185"/>
      <c r="E2088" s="188">
        <v>10192</v>
      </c>
      <c r="F2088" s="9" t="s">
        <v>1320</v>
      </c>
      <c r="G2088" s="9" t="s">
        <v>5756</v>
      </c>
      <c r="H2088" s="10">
        <v>59124</v>
      </c>
      <c r="I2088" s="11">
        <v>2</v>
      </c>
      <c r="J2088" s="24">
        <v>0</v>
      </c>
      <c r="K2088" s="12"/>
      <c r="L2088" s="14">
        <v>0</v>
      </c>
      <c r="M2088" s="14"/>
      <c r="N2088" s="21">
        <v>0</v>
      </c>
      <c r="O2088" s="14"/>
      <c r="P2088" s="21">
        <v>0</v>
      </c>
      <c r="Q2088" s="14"/>
      <c r="R2088" s="21">
        <v>0</v>
      </c>
      <c r="S2088" s="14"/>
      <c r="T2088" s="21">
        <v>0</v>
      </c>
      <c r="U2088" s="14"/>
      <c r="V2088" s="22">
        <v>0</v>
      </c>
      <c r="W2088" s="14"/>
      <c r="X2088" s="5" t="str">
        <f t="shared" si="32"/>
        <v>No</v>
      </c>
      <c r="Y2088" s="14"/>
      <c r="Z2088" s="5"/>
      <c r="AA2088" s="14"/>
      <c r="AB2088" s="5"/>
      <c r="AC2088" s="28"/>
      <c r="AD2088" s="5"/>
      <c r="AE2088" s="14"/>
      <c r="AF2088" s="5"/>
      <c r="AG2088" s="7"/>
    </row>
    <row r="2089" spans="1:33" s="54" customFormat="1">
      <c r="A2089" s="8" t="s">
        <v>6025</v>
      </c>
      <c r="B2089" s="8" t="s">
        <v>6113</v>
      </c>
      <c r="C2089" s="9" t="s">
        <v>254</v>
      </c>
      <c r="D2089" s="185"/>
      <c r="E2089" s="188" t="s">
        <v>6026</v>
      </c>
      <c r="F2089" s="9" t="s">
        <v>83</v>
      </c>
      <c r="G2089" s="9" t="s">
        <v>147</v>
      </c>
      <c r="H2089" s="10">
        <v>0</v>
      </c>
      <c r="I2089" s="11">
        <v>2</v>
      </c>
      <c r="J2089" s="24">
        <v>0</v>
      </c>
      <c r="K2089" s="12"/>
      <c r="L2089" s="14">
        <v>0</v>
      </c>
      <c r="M2089" s="14"/>
      <c r="N2089" s="21">
        <v>0</v>
      </c>
      <c r="O2089" s="14"/>
      <c r="P2089" s="21">
        <v>0</v>
      </c>
      <c r="Q2089" s="14"/>
      <c r="R2089" s="21">
        <v>0</v>
      </c>
      <c r="S2089" s="14"/>
      <c r="T2089" s="21">
        <v>0</v>
      </c>
      <c r="U2089" s="14"/>
      <c r="V2089" s="22">
        <v>0</v>
      </c>
      <c r="W2089" s="14"/>
      <c r="X2089" s="5" t="str">
        <f t="shared" si="32"/>
        <v>No</v>
      </c>
      <c r="Y2089" s="14"/>
      <c r="Z2089" s="5"/>
      <c r="AA2089" s="14"/>
      <c r="AB2089" s="5"/>
      <c r="AC2089" s="28"/>
      <c r="AD2089" s="5"/>
      <c r="AE2089" s="14"/>
      <c r="AF2089" s="5"/>
      <c r="AG2089" s="7"/>
    </row>
    <row r="2090" spans="1:33" s="54" customFormat="1">
      <c r="A2090" s="8" t="s">
        <v>4956</v>
      </c>
      <c r="B2090" s="8" t="s">
        <v>4957</v>
      </c>
      <c r="C2090" s="9" t="s">
        <v>91</v>
      </c>
      <c r="D2090" s="185" t="s">
        <v>4958</v>
      </c>
      <c r="E2090" s="188" t="s">
        <v>4959</v>
      </c>
      <c r="F2090" s="9" t="s">
        <v>83</v>
      </c>
      <c r="G2090" s="9" t="s">
        <v>147</v>
      </c>
      <c r="H2090" s="10">
        <v>0</v>
      </c>
      <c r="I2090" s="11">
        <v>2</v>
      </c>
      <c r="J2090" s="24">
        <v>0</v>
      </c>
      <c r="K2090" s="12"/>
      <c r="L2090" s="14">
        <v>0</v>
      </c>
      <c r="M2090" s="14"/>
      <c r="N2090" s="21">
        <v>0</v>
      </c>
      <c r="O2090" s="14"/>
      <c r="P2090" s="21">
        <v>0</v>
      </c>
      <c r="Q2090" s="14"/>
      <c r="R2090" s="21">
        <v>0</v>
      </c>
      <c r="S2090" s="14"/>
      <c r="T2090" s="21">
        <v>0</v>
      </c>
      <c r="U2090" s="14"/>
      <c r="V2090" s="22">
        <v>0</v>
      </c>
      <c r="W2090" s="14"/>
      <c r="X2090" s="5" t="str">
        <f t="shared" si="32"/>
        <v>No</v>
      </c>
      <c r="Y2090" s="14"/>
      <c r="Z2090" s="5"/>
      <c r="AA2090" s="14"/>
      <c r="AB2090" s="5"/>
      <c r="AC2090" s="28"/>
      <c r="AD2090" s="5"/>
      <c r="AE2090" s="14"/>
      <c r="AF2090" s="5"/>
      <c r="AG2090" s="7"/>
    </row>
    <row r="2091" spans="1:33" s="54" customFormat="1">
      <c r="A2091" s="8" t="s">
        <v>196</v>
      </c>
      <c r="B2091" s="8" t="s">
        <v>197</v>
      </c>
      <c r="C2091" s="9" t="s">
        <v>103</v>
      </c>
      <c r="D2091" s="185">
        <v>4123</v>
      </c>
      <c r="E2091" s="188">
        <v>40123</v>
      </c>
      <c r="F2091" s="9" t="s">
        <v>83</v>
      </c>
      <c r="G2091" s="9" t="s">
        <v>5756</v>
      </c>
      <c r="H2091" s="10">
        <v>2148346</v>
      </c>
      <c r="I2091" s="11">
        <v>2</v>
      </c>
      <c r="J2091" s="24">
        <v>0</v>
      </c>
      <c r="K2091" s="12"/>
      <c r="L2091" s="14">
        <v>0</v>
      </c>
      <c r="M2091" s="14"/>
      <c r="N2091" s="21">
        <v>0</v>
      </c>
      <c r="O2091" s="14"/>
      <c r="P2091" s="21">
        <v>0</v>
      </c>
      <c r="Q2091" s="14"/>
      <c r="R2091" s="21">
        <v>0</v>
      </c>
      <c r="S2091" s="14"/>
      <c r="T2091" s="21">
        <v>0</v>
      </c>
      <c r="U2091" s="14"/>
      <c r="V2091" s="22">
        <v>0</v>
      </c>
      <c r="W2091" s="14"/>
      <c r="X2091" s="5" t="str">
        <f t="shared" si="32"/>
        <v>No</v>
      </c>
      <c r="Y2091" s="14"/>
      <c r="Z2091" s="5"/>
      <c r="AA2091" s="14"/>
      <c r="AB2091" s="5"/>
      <c r="AC2091" s="28"/>
      <c r="AD2091" s="5"/>
      <c r="AE2091" s="14"/>
      <c r="AF2091" s="5"/>
      <c r="AG2091" s="7"/>
    </row>
    <row r="2092" spans="1:33" s="54" customFormat="1">
      <c r="A2092" s="8" t="s">
        <v>1291</v>
      </c>
      <c r="B2092" s="8" t="s">
        <v>1292</v>
      </c>
      <c r="C2092" s="9" t="s">
        <v>141</v>
      </c>
      <c r="D2092" s="185" t="s">
        <v>1293</v>
      </c>
      <c r="E2092" s="188" t="s">
        <v>1294</v>
      </c>
      <c r="F2092" s="9" t="s">
        <v>157</v>
      </c>
      <c r="G2092" s="9" t="s">
        <v>147</v>
      </c>
      <c r="H2092" s="10">
        <v>0</v>
      </c>
      <c r="I2092" s="11">
        <v>2</v>
      </c>
      <c r="J2092" s="24">
        <v>0</v>
      </c>
      <c r="K2092" s="12"/>
      <c r="L2092" s="14">
        <v>0</v>
      </c>
      <c r="M2092" s="14"/>
      <c r="N2092" s="21">
        <v>0</v>
      </c>
      <c r="O2092" s="14"/>
      <c r="P2092" s="21">
        <v>0</v>
      </c>
      <c r="Q2092" s="14"/>
      <c r="R2092" s="21">
        <v>0</v>
      </c>
      <c r="S2092" s="14"/>
      <c r="T2092" s="21">
        <v>0</v>
      </c>
      <c r="U2092" s="14"/>
      <c r="V2092" s="22">
        <v>0</v>
      </c>
      <c r="W2092" s="14"/>
      <c r="X2092" s="5" t="str">
        <f t="shared" si="32"/>
        <v>No</v>
      </c>
      <c r="Y2092" s="14"/>
      <c r="Z2092" s="5"/>
      <c r="AA2092" s="14"/>
      <c r="AB2092" s="5"/>
      <c r="AC2092" s="28"/>
      <c r="AD2092" s="5"/>
      <c r="AE2092" s="14"/>
      <c r="AF2092" s="5"/>
      <c r="AG2092" s="7"/>
    </row>
    <row r="2093" spans="1:33" s="54" customFormat="1">
      <c r="A2093" s="8" t="s">
        <v>2092</v>
      </c>
      <c r="B2093" s="8" t="s">
        <v>2093</v>
      </c>
      <c r="C2093" s="9" t="s">
        <v>275</v>
      </c>
      <c r="D2093" s="185" t="s">
        <v>2094</v>
      </c>
      <c r="E2093" s="188" t="s">
        <v>2095</v>
      </c>
      <c r="F2093" s="9" t="s">
        <v>157</v>
      </c>
      <c r="G2093" s="9" t="s">
        <v>147</v>
      </c>
      <c r="H2093" s="10">
        <v>0</v>
      </c>
      <c r="I2093" s="11">
        <v>2</v>
      </c>
      <c r="J2093" s="24">
        <v>0</v>
      </c>
      <c r="K2093" s="12"/>
      <c r="L2093" s="14">
        <v>0</v>
      </c>
      <c r="M2093" s="14"/>
      <c r="N2093" s="21">
        <v>0</v>
      </c>
      <c r="O2093" s="14"/>
      <c r="P2093" s="21">
        <v>0</v>
      </c>
      <c r="Q2093" s="14"/>
      <c r="R2093" s="21">
        <v>0</v>
      </c>
      <c r="S2093" s="14"/>
      <c r="T2093" s="21">
        <v>0</v>
      </c>
      <c r="U2093" s="14"/>
      <c r="V2093" s="22">
        <v>0</v>
      </c>
      <c r="W2093" s="14"/>
      <c r="X2093" s="5" t="str">
        <f t="shared" si="32"/>
        <v>No</v>
      </c>
      <c r="Y2093" s="14"/>
      <c r="Z2093" s="5"/>
      <c r="AA2093" s="14"/>
      <c r="AB2093" s="5"/>
      <c r="AC2093" s="28"/>
      <c r="AD2093" s="5"/>
      <c r="AE2093" s="14"/>
      <c r="AF2093" s="5"/>
      <c r="AG2093" s="7"/>
    </row>
    <row r="2094" spans="1:33" s="54" customFormat="1">
      <c r="A2094" s="8" t="s">
        <v>1460</v>
      </c>
      <c r="B2094" s="8" t="s">
        <v>1461</v>
      </c>
      <c r="C2094" s="9" t="s">
        <v>82</v>
      </c>
      <c r="D2094" s="185">
        <v>2194</v>
      </c>
      <c r="E2094" s="188">
        <v>20194</v>
      </c>
      <c r="F2094" s="9" t="s">
        <v>83</v>
      </c>
      <c r="G2094" s="9" t="s">
        <v>5756</v>
      </c>
      <c r="H2094" s="10">
        <v>64037</v>
      </c>
      <c r="I2094" s="11">
        <v>2</v>
      </c>
      <c r="J2094" s="24">
        <v>0</v>
      </c>
      <c r="K2094" s="12"/>
      <c r="L2094" s="14">
        <v>0</v>
      </c>
      <c r="M2094" s="14"/>
      <c r="N2094" s="21">
        <v>0</v>
      </c>
      <c r="O2094" s="14"/>
      <c r="P2094" s="21">
        <v>0</v>
      </c>
      <c r="Q2094" s="14"/>
      <c r="R2094" s="21">
        <v>0</v>
      </c>
      <c r="S2094" s="14"/>
      <c r="T2094" s="21">
        <v>0</v>
      </c>
      <c r="U2094" s="14"/>
      <c r="V2094" s="22">
        <v>0</v>
      </c>
      <c r="W2094" s="14"/>
      <c r="X2094" s="5" t="str">
        <f t="shared" si="32"/>
        <v>No</v>
      </c>
      <c r="Y2094" s="14"/>
      <c r="Z2094" s="5"/>
      <c r="AA2094" s="14"/>
      <c r="AB2094" s="5"/>
      <c r="AC2094" s="28"/>
      <c r="AD2094" s="5"/>
      <c r="AE2094" s="14"/>
      <c r="AF2094" s="5"/>
      <c r="AG2094" s="7"/>
    </row>
    <row r="2095" spans="1:33" s="54" customFormat="1">
      <c r="A2095" s="8" t="s">
        <v>6312</v>
      </c>
      <c r="B2095" s="8" t="s">
        <v>1111</v>
      </c>
      <c r="C2095" s="9" t="s">
        <v>163</v>
      </c>
      <c r="D2095" s="185"/>
      <c r="E2095" s="188">
        <v>10196</v>
      </c>
      <c r="F2095" s="9" t="s">
        <v>1320</v>
      </c>
      <c r="G2095" s="9" t="s">
        <v>5756</v>
      </c>
      <c r="H2095" s="10">
        <v>59124</v>
      </c>
      <c r="I2095" s="11">
        <v>2</v>
      </c>
      <c r="J2095" s="24">
        <v>0</v>
      </c>
      <c r="K2095" s="12"/>
      <c r="L2095" s="14">
        <v>0</v>
      </c>
      <c r="M2095" s="14"/>
      <c r="N2095" s="21">
        <v>0</v>
      </c>
      <c r="O2095" s="14"/>
      <c r="P2095" s="21">
        <v>0</v>
      </c>
      <c r="Q2095" s="14"/>
      <c r="R2095" s="21">
        <v>0</v>
      </c>
      <c r="S2095" s="14"/>
      <c r="T2095" s="21">
        <v>0</v>
      </c>
      <c r="U2095" s="14"/>
      <c r="V2095" s="22">
        <v>0</v>
      </c>
      <c r="W2095" s="14"/>
      <c r="X2095" s="5" t="str">
        <f t="shared" si="32"/>
        <v>No</v>
      </c>
      <c r="Y2095" s="14"/>
      <c r="Z2095" s="5"/>
      <c r="AA2095" s="14"/>
      <c r="AB2095" s="5"/>
      <c r="AC2095" s="28"/>
      <c r="AD2095" s="5"/>
      <c r="AE2095" s="14"/>
      <c r="AF2095" s="5"/>
      <c r="AG2095" s="7"/>
    </row>
    <row r="2096" spans="1:33" s="54" customFormat="1">
      <c r="A2096" s="8" t="s">
        <v>5100</v>
      </c>
      <c r="B2096" s="8" t="s">
        <v>2978</v>
      </c>
      <c r="C2096" s="9" t="s">
        <v>87</v>
      </c>
      <c r="D2096" s="185">
        <v>28</v>
      </c>
      <c r="E2096" s="188">
        <v>28</v>
      </c>
      <c r="F2096" s="9" t="s">
        <v>83</v>
      </c>
      <c r="G2096" s="9" t="s">
        <v>84</v>
      </c>
      <c r="H2096" s="10">
        <v>3059393</v>
      </c>
      <c r="I2096" s="11">
        <v>2</v>
      </c>
      <c r="J2096" s="24">
        <v>0</v>
      </c>
      <c r="K2096" s="12"/>
      <c r="L2096" s="14">
        <v>0</v>
      </c>
      <c r="M2096" s="14"/>
      <c r="N2096" s="21">
        <v>0</v>
      </c>
      <c r="O2096" s="14"/>
      <c r="P2096" s="21">
        <v>150000</v>
      </c>
      <c r="Q2096" s="14"/>
      <c r="R2096" s="21">
        <v>0</v>
      </c>
      <c r="S2096" s="14"/>
      <c r="T2096" s="21">
        <v>717668</v>
      </c>
      <c r="U2096" s="14"/>
      <c r="V2096" s="22">
        <v>867668</v>
      </c>
      <c r="W2096" s="14"/>
      <c r="X2096" s="5" t="str">
        <f t="shared" si="32"/>
        <v>No</v>
      </c>
      <c r="Y2096" s="14"/>
      <c r="Z2096" s="5"/>
      <c r="AA2096" s="14"/>
      <c r="AB2096" s="5"/>
      <c r="AC2096" s="28"/>
      <c r="AD2096" s="5"/>
      <c r="AE2096" s="14"/>
      <c r="AF2096" s="5"/>
      <c r="AG2096" s="7"/>
    </row>
    <row r="2097" spans="1:33" s="54" customFormat="1">
      <c r="A2097" s="8" t="s">
        <v>811</v>
      </c>
      <c r="B2097" s="8" t="s">
        <v>812</v>
      </c>
      <c r="C2097" s="9" t="s">
        <v>129</v>
      </c>
      <c r="D2097" s="185" t="s">
        <v>813</v>
      </c>
      <c r="E2097" s="188" t="s">
        <v>814</v>
      </c>
      <c r="F2097" s="9" t="s">
        <v>83</v>
      </c>
      <c r="G2097" s="9" t="s">
        <v>147</v>
      </c>
      <c r="H2097" s="10">
        <v>0</v>
      </c>
      <c r="I2097" s="11">
        <v>2</v>
      </c>
      <c r="J2097" s="24">
        <v>0</v>
      </c>
      <c r="K2097" s="12"/>
      <c r="L2097" s="14">
        <v>0</v>
      </c>
      <c r="M2097" s="14"/>
      <c r="N2097" s="21">
        <v>0</v>
      </c>
      <c r="O2097" s="14"/>
      <c r="P2097" s="21">
        <v>0</v>
      </c>
      <c r="Q2097" s="14"/>
      <c r="R2097" s="21">
        <v>0</v>
      </c>
      <c r="S2097" s="14"/>
      <c r="T2097" s="21">
        <v>0</v>
      </c>
      <c r="U2097" s="14"/>
      <c r="V2097" s="22">
        <v>0</v>
      </c>
      <c r="W2097" s="14"/>
      <c r="X2097" s="5" t="str">
        <f t="shared" si="32"/>
        <v>No</v>
      </c>
      <c r="Y2097" s="14"/>
      <c r="Z2097" s="5"/>
      <c r="AA2097" s="14"/>
      <c r="AB2097" s="5"/>
      <c r="AC2097" s="28"/>
      <c r="AD2097" s="5"/>
      <c r="AE2097" s="14"/>
      <c r="AF2097" s="5"/>
      <c r="AG2097" s="7"/>
    </row>
    <row r="2098" spans="1:33" s="54" customFormat="1">
      <c r="A2098" s="8" t="s">
        <v>5394</v>
      </c>
      <c r="B2098" s="8" t="s">
        <v>5395</v>
      </c>
      <c r="C2098" s="9" t="s">
        <v>58</v>
      </c>
      <c r="D2098" s="185" t="s">
        <v>5396</v>
      </c>
      <c r="E2098" s="188" t="s">
        <v>5397</v>
      </c>
      <c r="F2098" s="9" t="s">
        <v>88</v>
      </c>
      <c r="G2098" s="9" t="s">
        <v>147</v>
      </c>
      <c r="H2098" s="10">
        <v>0</v>
      </c>
      <c r="I2098" s="11">
        <v>2</v>
      </c>
      <c r="J2098" s="24">
        <v>0</v>
      </c>
      <c r="K2098" s="12"/>
      <c r="L2098" s="14">
        <v>0</v>
      </c>
      <c r="M2098" s="14"/>
      <c r="N2098" s="21">
        <v>0</v>
      </c>
      <c r="O2098" s="14"/>
      <c r="P2098" s="21">
        <v>6268</v>
      </c>
      <c r="Q2098" s="14"/>
      <c r="R2098" s="21">
        <v>0</v>
      </c>
      <c r="S2098" s="14"/>
      <c r="T2098" s="21">
        <v>25070</v>
      </c>
      <c r="U2098" s="14"/>
      <c r="V2098" s="22">
        <v>31338</v>
      </c>
      <c r="W2098" s="14"/>
      <c r="X2098" s="5" t="str">
        <f t="shared" si="32"/>
        <v>No</v>
      </c>
      <c r="Y2098" s="14"/>
      <c r="Z2098" s="5"/>
      <c r="AA2098" s="14"/>
      <c r="AB2098" s="5"/>
      <c r="AC2098" s="28"/>
      <c r="AD2098" s="5"/>
      <c r="AE2098" s="14"/>
      <c r="AF2098" s="5"/>
      <c r="AG2098" s="7"/>
    </row>
    <row r="2099" spans="1:33" s="54" customFormat="1">
      <c r="A2099" s="8" t="s">
        <v>1303</v>
      </c>
      <c r="B2099" s="8" t="s">
        <v>1304</v>
      </c>
      <c r="C2099" s="9" t="s">
        <v>141</v>
      </c>
      <c r="D2099" s="185" t="s">
        <v>1305</v>
      </c>
      <c r="E2099" s="188" t="s">
        <v>1306</v>
      </c>
      <c r="F2099" s="9" t="s">
        <v>83</v>
      </c>
      <c r="G2099" s="9" t="s">
        <v>147</v>
      </c>
      <c r="H2099" s="10">
        <v>0</v>
      </c>
      <c r="I2099" s="11">
        <v>2</v>
      </c>
      <c r="J2099" s="24">
        <v>0</v>
      </c>
      <c r="K2099" s="12"/>
      <c r="L2099" s="14">
        <v>0</v>
      </c>
      <c r="M2099" s="14"/>
      <c r="N2099" s="21">
        <v>0</v>
      </c>
      <c r="O2099" s="14"/>
      <c r="P2099" s="21">
        <v>180</v>
      </c>
      <c r="Q2099" s="14"/>
      <c r="R2099" s="21">
        <v>720</v>
      </c>
      <c r="S2099" s="14"/>
      <c r="T2099" s="21">
        <v>3600</v>
      </c>
      <c r="U2099" s="14"/>
      <c r="V2099" s="22">
        <v>4500</v>
      </c>
      <c r="W2099" s="14"/>
      <c r="X2099" s="5" t="str">
        <f t="shared" si="32"/>
        <v>No</v>
      </c>
      <c r="Y2099" s="14"/>
      <c r="Z2099" s="5"/>
      <c r="AA2099" s="14"/>
      <c r="AB2099" s="5"/>
      <c r="AC2099" s="28"/>
      <c r="AD2099" s="5"/>
      <c r="AE2099" s="14"/>
      <c r="AF2099" s="5"/>
      <c r="AG2099" s="7"/>
    </row>
    <row r="2100" spans="1:33" s="54" customFormat="1">
      <c r="A2100" s="8" t="s">
        <v>505</v>
      </c>
      <c r="B2100" s="8" t="s">
        <v>506</v>
      </c>
      <c r="C2100" s="9" t="s">
        <v>58</v>
      </c>
      <c r="D2100" s="185">
        <v>5210</v>
      </c>
      <c r="E2100" s="188">
        <v>50210</v>
      </c>
      <c r="F2100" s="9" t="s">
        <v>83</v>
      </c>
      <c r="G2100" s="9" t="s">
        <v>5756</v>
      </c>
      <c r="H2100" s="10">
        <v>68444</v>
      </c>
      <c r="I2100" s="11">
        <v>2</v>
      </c>
      <c r="J2100" s="24">
        <v>0</v>
      </c>
      <c r="K2100" s="12"/>
      <c r="L2100" s="14">
        <v>0</v>
      </c>
      <c r="M2100" s="14"/>
      <c r="N2100" s="21">
        <v>0</v>
      </c>
      <c r="O2100" s="14"/>
      <c r="P2100" s="21">
        <v>7822</v>
      </c>
      <c r="Q2100" s="14"/>
      <c r="R2100" s="21">
        <v>0</v>
      </c>
      <c r="S2100" s="14"/>
      <c r="T2100" s="21">
        <v>26574</v>
      </c>
      <c r="U2100" s="14"/>
      <c r="V2100" s="22">
        <v>34396</v>
      </c>
      <c r="W2100" s="14"/>
      <c r="X2100" s="5" t="str">
        <f t="shared" si="32"/>
        <v>No</v>
      </c>
      <c r="Y2100" s="14"/>
      <c r="Z2100" s="5"/>
      <c r="AA2100" s="14"/>
      <c r="AB2100" s="5"/>
      <c r="AC2100" s="28"/>
      <c r="AD2100" s="5"/>
      <c r="AE2100" s="14"/>
      <c r="AF2100" s="5"/>
      <c r="AG2100" s="7"/>
    </row>
    <row r="2101" spans="1:33" s="54" customFormat="1">
      <c r="A2101" s="8" t="s">
        <v>5188</v>
      </c>
      <c r="B2101" s="8" t="s">
        <v>5189</v>
      </c>
      <c r="C2101" s="9" t="s">
        <v>168</v>
      </c>
      <c r="D2101" s="185" t="s">
        <v>5190</v>
      </c>
      <c r="E2101" s="188" t="s">
        <v>5191</v>
      </c>
      <c r="F2101" s="9" t="s">
        <v>83</v>
      </c>
      <c r="G2101" s="9" t="s">
        <v>147</v>
      </c>
      <c r="H2101" s="10">
        <v>0</v>
      </c>
      <c r="I2101" s="11">
        <v>2</v>
      </c>
      <c r="J2101" s="24">
        <v>0</v>
      </c>
      <c r="K2101" s="12"/>
      <c r="L2101" s="14">
        <v>0</v>
      </c>
      <c r="M2101" s="14"/>
      <c r="N2101" s="21">
        <v>0</v>
      </c>
      <c r="O2101" s="14"/>
      <c r="P2101" s="21">
        <v>0</v>
      </c>
      <c r="Q2101" s="14"/>
      <c r="R2101" s="21">
        <v>0</v>
      </c>
      <c r="S2101" s="14"/>
      <c r="T2101" s="21">
        <v>0</v>
      </c>
      <c r="U2101" s="14"/>
      <c r="V2101" s="22">
        <v>0</v>
      </c>
      <c r="W2101" s="14"/>
      <c r="X2101" s="5" t="str">
        <f t="shared" si="32"/>
        <v>No</v>
      </c>
      <c r="Y2101" s="14"/>
      <c r="Z2101" s="5"/>
      <c r="AA2101" s="14"/>
      <c r="AB2101" s="5"/>
      <c r="AC2101" s="28"/>
      <c r="AD2101" s="5"/>
      <c r="AE2101" s="14"/>
      <c r="AF2101" s="5"/>
      <c r="AG2101" s="7"/>
    </row>
    <row r="2102" spans="1:33" s="54" customFormat="1">
      <c r="A2102" s="8" t="s">
        <v>3740</v>
      </c>
      <c r="B2102" s="8" t="s">
        <v>3741</v>
      </c>
      <c r="C2102" s="9" t="s">
        <v>278</v>
      </c>
      <c r="D2102" s="185" t="s">
        <v>3742</v>
      </c>
      <c r="E2102" s="188" t="s">
        <v>3743</v>
      </c>
      <c r="F2102" s="9" t="s">
        <v>83</v>
      </c>
      <c r="G2102" s="9" t="s">
        <v>147</v>
      </c>
      <c r="H2102" s="10">
        <v>0</v>
      </c>
      <c r="I2102" s="11">
        <v>2</v>
      </c>
      <c r="J2102" s="24">
        <v>0</v>
      </c>
      <c r="K2102" s="12"/>
      <c r="L2102" s="14">
        <v>0</v>
      </c>
      <c r="M2102" s="14"/>
      <c r="N2102" s="21">
        <v>0</v>
      </c>
      <c r="O2102" s="14"/>
      <c r="P2102" s="21">
        <v>0</v>
      </c>
      <c r="Q2102" s="14"/>
      <c r="R2102" s="21">
        <v>0</v>
      </c>
      <c r="S2102" s="14"/>
      <c r="T2102" s="21">
        <v>0</v>
      </c>
      <c r="U2102" s="14"/>
      <c r="V2102" s="22">
        <v>0</v>
      </c>
      <c r="W2102" s="14"/>
      <c r="X2102" s="5" t="str">
        <f t="shared" si="32"/>
        <v>No</v>
      </c>
      <c r="Y2102" s="14"/>
      <c r="Z2102" s="5"/>
      <c r="AA2102" s="14"/>
      <c r="AB2102" s="5"/>
      <c r="AC2102" s="28"/>
      <c r="AD2102" s="5"/>
      <c r="AE2102" s="14"/>
      <c r="AF2102" s="5"/>
      <c r="AG2102" s="7"/>
    </row>
    <row r="2103" spans="1:33" s="54" customFormat="1">
      <c r="A2103" s="8" t="s">
        <v>1812</v>
      </c>
      <c r="B2103" s="8" t="s">
        <v>1813</v>
      </c>
      <c r="C2103" s="9" t="s">
        <v>87</v>
      </c>
      <c r="D2103" s="185" t="s">
        <v>1814</v>
      </c>
      <c r="E2103" s="188">
        <v>183</v>
      </c>
      <c r="F2103" s="9" t="s">
        <v>36</v>
      </c>
      <c r="G2103" s="9" t="s">
        <v>5756</v>
      </c>
      <c r="H2103" s="10">
        <v>0</v>
      </c>
      <c r="I2103" s="11">
        <v>2</v>
      </c>
      <c r="J2103" s="24">
        <v>0</v>
      </c>
      <c r="K2103" s="12"/>
      <c r="L2103" s="14">
        <v>0</v>
      </c>
      <c r="M2103" s="14"/>
      <c r="N2103" s="21">
        <v>0</v>
      </c>
      <c r="O2103" s="14"/>
      <c r="P2103" s="21">
        <v>0</v>
      </c>
      <c r="Q2103" s="14"/>
      <c r="R2103" s="21">
        <v>0</v>
      </c>
      <c r="S2103" s="14"/>
      <c r="T2103" s="21">
        <v>0</v>
      </c>
      <c r="U2103" s="14"/>
      <c r="V2103" s="22">
        <v>0</v>
      </c>
      <c r="W2103" s="14"/>
      <c r="X2103" s="5" t="str">
        <f t="shared" si="32"/>
        <v>No</v>
      </c>
      <c r="Y2103" s="14"/>
      <c r="Z2103" s="5"/>
      <c r="AA2103" s="14"/>
      <c r="AB2103" s="5"/>
      <c r="AC2103" s="28"/>
      <c r="AD2103" s="5"/>
      <c r="AE2103" s="14"/>
      <c r="AF2103" s="5"/>
      <c r="AG2103" s="7"/>
    </row>
    <row r="2104" spans="1:33" s="54" customFormat="1">
      <c r="A2104" s="8" t="s">
        <v>5684</v>
      </c>
      <c r="B2104" s="8" t="s">
        <v>5685</v>
      </c>
      <c r="C2104" s="9" t="s">
        <v>254</v>
      </c>
      <c r="D2104" s="185" t="s">
        <v>5686</v>
      </c>
      <c r="E2104" s="188" t="s">
        <v>5687</v>
      </c>
      <c r="F2104" s="9" t="s">
        <v>83</v>
      </c>
      <c r="G2104" s="9" t="s">
        <v>147</v>
      </c>
      <c r="H2104" s="10">
        <v>0</v>
      </c>
      <c r="I2104" s="11">
        <v>2</v>
      </c>
      <c r="J2104" s="24">
        <v>0</v>
      </c>
      <c r="K2104" s="12"/>
      <c r="L2104" s="14">
        <v>0</v>
      </c>
      <c r="M2104" s="14"/>
      <c r="N2104" s="21">
        <v>0</v>
      </c>
      <c r="O2104" s="14"/>
      <c r="P2104" s="21">
        <v>0</v>
      </c>
      <c r="Q2104" s="14"/>
      <c r="R2104" s="21">
        <v>0</v>
      </c>
      <c r="S2104" s="14"/>
      <c r="T2104" s="21">
        <v>0</v>
      </c>
      <c r="U2104" s="14"/>
      <c r="V2104" s="22">
        <v>0</v>
      </c>
      <c r="W2104" s="14"/>
      <c r="X2104" s="5" t="str">
        <f t="shared" si="32"/>
        <v>No</v>
      </c>
      <c r="Y2104" s="14"/>
      <c r="Z2104" s="5"/>
      <c r="AA2104" s="14"/>
      <c r="AB2104" s="5"/>
      <c r="AC2104" s="28"/>
      <c r="AD2104" s="5"/>
      <c r="AE2104" s="14"/>
      <c r="AF2104" s="5"/>
      <c r="AG2104" s="7"/>
    </row>
    <row r="2105" spans="1:33" s="54" customFormat="1">
      <c r="A2105" s="8" t="s">
        <v>6706</v>
      </c>
      <c r="B2105" s="8" t="s">
        <v>6707</v>
      </c>
      <c r="C2105" s="9" t="s">
        <v>39</v>
      </c>
      <c r="D2105" s="185" t="s">
        <v>6708</v>
      </c>
      <c r="E2105" s="188">
        <v>99334</v>
      </c>
      <c r="F2105" s="9" t="s">
        <v>36</v>
      </c>
      <c r="G2105" s="9" t="s">
        <v>5756</v>
      </c>
      <c r="H2105" s="10">
        <v>0</v>
      </c>
      <c r="I2105" s="11">
        <v>2</v>
      </c>
      <c r="J2105" s="24">
        <v>0</v>
      </c>
      <c r="K2105" s="12"/>
      <c r="L2105" s="14">
        <v>0</v>
      </c>
      <c r="M2105" s="14"/>
      <c r="N2105" s="21">
        <v>0</v>
      </c>
      <c r="O2105" s="14"/>
      <c r="P2105" s="21">
        <v>0</v>
      </c>
      <c r="Q2105" s="14"/>
      <c r="R2105" s="21">
        <v>0</v>
      </c>
      <c r="S2105" s="14"/>
      <c r="T2105" s="21">
        <v>173177</v>
      </c>
      <c r="U2105" s="14"/>
      <c r="V2105" s="22">
        <v>173177</v>
      </c>
      <c r="W2105" s="14"/>
      <c r="X2105" s="5" t="str">
        <f t="shared" si="32"/>
        <v>No</v>
      </c>
      <c r="Y2105" s="14"/>
      <c r="Z2105" s="5"/>
      <c r="AA2105" s="14"/>
      <c r="AB2105" s="5"/>
      <c r="AC2105" s="28"/>
      <c r="AD2105" s="5"/>
      <c r="AE2105" s="14"/>
      <c r="AF2105" s="5"/>
      <c r="AG2105" s="7"/>
    </row>
    <row r="2106" spans="1:33" s="54" customFormat="1">
      <c r="A2106" s="8" t="s">
        <v>2996</v>
      </c>
      <c r="B2106" s="8" t="s">
        <v>838</v>
      </c>
      <c r="C2106" s="9" t="s">
        <v>109</v>
      </c>
      <c r="D2106" s="185">
        <v>4218</v>
      </c>
      <c r="E2106" s="188">
        <v>40218</v>
      </c>
      <c r="F2106" s="9" t="s">
        <v>83</v>
      </c>
      <c r="G2106" s="9" t="s">
        <v>5756</v>
      </c>
      <c r="H2106" s="10">
        <v>972546</v>
      </c>
      <c r="I2106" s="11">
        <v>2</v>
      </c>
      <c r="J2106" s="24">
        <v>0</v>
      </c>
      <c r="K2106" s="12"/>
      <c r="L2106" s="14">
        <v>0</v>
      </c>
      <c r="M2106" s="14"/>
      <c r="N2106" s="21">
        <v>0</v>
      </c>
      <c r="O2106" s="14"/>
      <c r="P2106" s="21">
        <v>79542</v>
      </c>
      <c r="Q2106" s="14"/>
      <c r="R2106" s="21">
        <v>0</v>
      </c>
      <c r="S2106" s="14"/>
      <c r="T2106" s="21">
        <v>19886</v>
      </c>
      <c r="U2106" s="14"/>
      <c r="V2106" s="22">
        <v>99428</v>
      </c>
      <c r="W2106" s="14"/>
      <c r="X2106" s="5" t="str">
        <f t="shared" si="32"/>
        <v>No</v>
      </c>
      <c r="Y2106" s="14"/>
      <c r="Z2106" s="5"/>
      <c r="AA2106" s="14"/>
      <c r="AB2106" s="5"/>
      <c r="AC2106" s="28"/>
      <c r="AD2106" s="5"/>
      <c r="AE2106" s="14"/>
      <c r="AF2106" s="5"/>
      <c r="AG2106" s="7"/>
    </row>
    <row r="2107" spans="1:33" s="54" customFormat="1">
      <c r="A2107" s="8" t="s">
        <v>4978</v>
      </c>
      <c r="B2107" s="8" t="s">
        <v>4979</v>
      </c>
      <c r="C2107" s="9" t="s">
        <v>91</v>
      </c>
      <c r="D2107" s="185" t="s">
        <v>4980</v>
      </c>
      <c r="E2107" s="188" t="s">
        <v>4981</v>
      </c>
      <c r="F2107" s="9" t="s">
        <v>83</v>
      </c>
      <c r="G2107" s="9" t="s">
        <v>147</v>
      </c>
      <c r="H2107" s="10">
        <v>0</v>
      </c>
      <c r="I2107" s="11">
        <v>2</v>
      </c>
      <c r="J2107" s="24">
        <v>0</v>
      </c>
      <c r="K2107" s="12"/>
      <c r="L2107" s="14">
        <v>0</v>
      </c>
      <c r="M2107" s="14"/>
      <c r="N2107" s="21">
        <v>0</v>
      </c>
      <c r="O2107" s="14"/>
      <c r="P2107" s="21">
        <v>0</v>
      </c>
      <c r="Q2107" s="14"/>
      <c r="R2107" s="21">
        <v>0</v>
      </c>
      <c r="S2107" s="14"/>
      <c r="T2107" s="21">
        <v>0</v>
      </c>
      <c r="U2107" s="14"/>
      <c r="V2107" s="22">
        <v>0</v>
      </c>
      <c r="W2107" s="14"/>
      <c r="X2107" s="5" t="str">
        <f t="shared" si="32"/>
        <v>No</v>
      </c>
      <c r="Y2107" s="14"/>
      <c r="Z2107" s="5"/>
      <c r="AA2107" s="14"/>
      <c r="AB2107" s="5"/>
      <c r="AC2107" s="28"/>
      <c r="AD2107" s="5"/>
      <c r="AE2107" s="14"/>
      <c r="AF2107" s="5"/>
      <c r="AG2107" s="7"/>
    </row>
    <row r="2108" spans="1:33" s="54" customFormat="1">
      <c r="A2108" s="8" t="s">
        <v>6333</v>
      </c>
      <c r="B2108" s="8" t="s">
        <v>6334</v>
      </c>
      <c r="C2108" s="9" t="s">
        <v>91</v>
      </c>
      <c r="D2108" s="185">
        <v>9227</v>
      </c>
      <c r="E2108" s="188">
        <v>90227</v>
      </c>
      <c r="F2108" s="9" t="s">
        <v>83</v>
      </c>
      <c r="G2108" s="9" t="s">
        <v>5756</v>
      </c>
      <c r="H2108" s="10">
        <v>214811</v>
      </c>
      <c r="I2108" s="11">
        <v>2</v>
      </c>
      <c r="J2108" s="24">
        <v>0</v>
      </c>
      <c r="K2108" s="12"/>
      <c r="L2108" s="14">
        <v>0</v>
      </c>
      <c r="M2108" s="14"/>
      <c r="N2108" s="21">
        <v>0</v>
      </c>
      <c r="O2108" s="14"/>
      <c r="P2108" s="21">
        <v>0</v>
      </c>
      <c r="Q2108" s="14"/>
      <c r="R2108" s="21">
        <v>0</v>
      </c>
      <c r="S2108" s="14"/>
      <c r="T2108" s="21">
        <v>0</v>
      </c>
      <c r="U2108" s="14"/>
      <c r="V2108" s="22">
        <v>0</v>
      </c>
      <c r="W2108" s="14"/>
      <c r="X2108" s="5" t="str">
        <f t="shared" si="32"/>
        <v>No</v>
      </c>
      <c r="Y2108" s="14"/>
      <c r="Z2108" s="5"/>
      <c r="AA2108" s="14"/>
      <c r="AB2108" s="5"/>
      <c r="AC2108" s="28"/>
      <c r="AD2108" s="5"/>
      <c r="AE2108" s="14"/>
      <c r="AF2108" s="5"/>
      <c r="AG2108" s="7"/>
    </row>
    <row r="2109" spans="1:33" s="54" customFormat="1">
      <c r="A2109" s="8" t="s">
        <v>3931</v>
      </c>
      <c r="B2109" s="8" t="s">
        <v>3932</v>
      </c>
      <c r="C2109" s="9" t="s">
        <v>278</v>
      </c>
      <c r="D2109" s="185" t="s">
        <v>3933</v>
      </c>
      <c r="E2109" s="188" t="s">
        <v>3934</v>
      </c>
      <c r="F2109" s="9" t="s">
        <v>83</v>
      </c>
      <c r="G2109" s="9" t="s">
        <v>147</v>
      </c>
      <c r="H2109" s="10">
        <v>0</v>
      </c>
      <c r="I2109" s="11">
        <v>2</v>
      </c>
      <c r="J2109" s="24">
        <v>0</v>
      </c>
      <c r="K2109" s="12"/>
      <c r="L2109" s="14">
        <v>0</v>
      </c>
      <c r="M2109" s="14"/>
      <c r="N2109" s="21">
        <v>0</v>
      </c>
      <c r="O2109" s="14"/>
      <c r="P2109" s="21">
        <v>0</v>
      </c>
      <c r="Q2109" s="14"/>
      <c r="R2109" s="21">
        <v>0</v>
      </c>
      <c r="S2109" s="14"/>
      <c r="T2109" s="21">
        <v>0</v>
      </c>
      <c r="U2109" s="14"/>
      <c r="V2109" s="22">
        <v>0</v>
      </c>
      <c r="W2109" s="14"/>
      <c r="X2109" s="5" t="str">
        <f t="shared" si="32"/>
        <v>No</v>
      </c>
      <c r="Y2109" s="14"/>
      <c r="Z2109" s="5"/>
      <c r="AA2109" s="14"/>
      <c r="AB2109" s="5"/>
      <c r="AC2109" s="28"/>
      <c r="AD2109" s="5"/>
      <c r="AE2109" s="14"/>
      <c r="AF2109" s="5"/>
      <c r="AG2109" s="7"/>
    </row>
    <row r="2110" spans="1:33" s="54" customFormat="1">
      <c r="A2110" s="8" t="s">
        <v>5970</v>
      </c>
      <c r="B2110" s="8" t="s">
        <v>6067</v>
      </c>
      <c r="C2110" s="9" t="s">
        <v>171</v>
      </c>
      <c r="D2110" s="185"/>
      <c r="E2110" s="188">
        <v>44932</v>
      </c>
      <c r="F2110" s="9" t="s">
        <v>83</v>
      </c>
      <c r="G2110" s="9" t="s">
        <v>5756</v>
      </c>
      <c r="H2110" s="10">
        <v>5502379</v>
      </c>
      <c r="I2110" s="11">
        <v>2</v>
      </c>
      <c r="J2110" s="24">
        <v>0</v>
      </c>
      <c r="K2110" s="12"/>
      <c r="L2110" s="14">
        <v>0</v>
      </c>
      <c r="M2110" s="14"/>
      <c r="N2110" s="21">
        <v>0</v>
      </c>
      <c r="O2110" s="14"/>
      <c r="P2110" s="21">
        <v>0</v>
      </c>
      <c r="Q2110" s="14"/>
      <c r="R2110" s="21">
        <v>0</v>
      </c>
      <c r="S2110" s="14"/>
      <c r="T2110" s="21">
        <v>0</v>
      </c>
      <c r="U2110" s="14"/>
      <c r="V2110" s="22">
        <v>0</v>
      </c>
      <c r="W2110" s="14"/>
      <c r="X2110" s="5" t="str">
        <f t="shared" si="32"/>
        <v>No</v>
      </c>
      <c r="Y2110" s="14"/>
      <c r="Z2110" s="5"/>
      <c r="AA2110" s="14"/>
      <c r="AB2110" s="5"/>
      <c r="AC2110" s="28"/>
      <c r="AD2110" s="5"/>
      <c r="AE2110" s="14"/>
      <c r="AF2110" s="5"/>
      <c r="AG2110" s="7"/>
    </row>
    <row r="2111" spans="1:33" s="54" customFormat="1">
      <c r="A2111" s="8" t="s">
        <v>2045</v>
      </c>
      <c r="B2111" s="8" t="s">
        <v>6475</v>
      </c>
      <c r="C2111" s="9" t="s">
        <v>69</v>
      </c>
      <c r="D2111" s="185" t="s">
        <v>2046</v>
      </c>
      <c r="E2111" s="188" t="s">
        <v>2047</v>
      </c>
      <c r="F2111" s="9" t="s">
        <v>83</v>
      </c>
      <c r="G2111" s="9" t="s">
        <v>147</v>
      </c>
      <c r="H2111" s="10">
        <v>0</v>
      </c>
      <c r="I2111" s="11">
        <v>2</v>
      </c>
      <c r="J2111" s="24">
        <v>0</v>
      </c>
      <c r="K2111" s="12"/>
      <c r="L2111" s="14">
        <v>0</v>
      </c>
      <c r="M2111" s="14"/>
      <c r="N2111" s="21">
        <v>0</v>
      </c>
      <c r="O2111" s="14"/>
      <c r="P2111" s="21">
        <v>0</v>
      </c>
      <c r="Q2111" s="14"/>
      <c r="R2111" s="21">
        <v>0</v>
      </c>
      <c r="S2111" s="14"/>
      <c r="T2111" s="21">
        <v>0</v>
      </c>
      <c r="U2111" s="14"/>
      <c r="V2111" s="22">
        <v>0</v>
      </c>
      <c r="W2111" s="14"/>
      <c r="X2111" s="5" t="str">
        <f t="shared" si="32"/>
        <v>No</v>
      </c>
      <c r="Y2111" s="14"/>
      <c r="Z2111" s="5"/>
      <c r="AA2111" s="14"/>
      <c r="AB2111" s="5"/>
      <c r="AC2111" s="28"/>
      <c r="AD2111" s="5"/>
      <c r="AE2111" s="14"/>
      <c r="AF2111" s="5"/>
      <c r="AG2111" s="7"/>
    </row>
    <row r="2112" spans="1:33" s="54" customFormat="1">
      <c r="A2112" s="8" t="s">
        <v>649</v>
      </c>
      <c r="B2112" s="8" t="s">
        <v>650</v>
      </c>
      <c r="C2112" s="9" t="s">
        <v>91</v>
      </c>
      <c r="D2112" s="185" t="s">
        <v>651</v>
      </c>
      <c r="E2112" s="188">
        <v>99358</v>
      </c>
      <c r="F2112" s="9" t="s">
        <v>36</v>
      </c>
      <c r="G2112" s="9" t="s">
        <v>5756</v>
      </c>
      <c r="H2112" s="10">
        <v>0</v>
      </c>
      <c r="I2112" s="11">
        <v>2</v>
      </c>
      <c r="J2112" s="24">
        <v>0</v>
      </c>
      <c r="K2112" s="12"/>
      <c r="L2112" s="14">
        <v>0</v>
      </c>
      <c r="M2112" s="14"/>
      <c r="N2112" s="21">
        <v>0</v>
      </c>
      <c r="O2112" s="14"/>
      <c r="P2112" s="21">
        <v>0</v>
      </c>
      <c r="Q2112" s="14"/>
      <c r="R2112" s="21">
        <v>0</v>
      </c>
      <c r="S2112" s="14"/>
      <c r="T2112" s="21">
        <v>0</v>
      </c>
      <c r="U2112" s="14"/>
      <c r="V2112" s="22">
        <v>0</v>
      </c>
      <c r="W2112" s="14"/>
      <c r="X2112" s="5" t="str">
        <f t="shared" si="32"/>
        <v>No</v>
      </c>
      <c r="Y2112" s="14"/>
      <c r="Z2112" s="5"/>
      <c r="AA2112" s="14"/>
      <c r="AB2112" s="5"/>
      <c r="AC2112" s="28"/>
      <c r="AD2112" s="5"/>
      <c r="AE2112" s="14"/>
      <c r="AF2112" s="5"/>
      <c r="AG2112" s="7"/>
    </row>
    <row r="2113" spans="1:33" s="54" customFormat="1">
      <c r="A2113" s="8" t="s">
        <v>3814</v>
      </c>
      <c r="B2113" s="8" t="s">
        <v>3815</v>
      </c>
      <c r="C2113" s="9" t="s">
        <v>278</v>
      </c>
      <c r="D2113" s="185" t="s">
        <v>3816</v>
      </c>
      <c r="E2113" s="188" t="s">
        <v>3817</v>
      </c>
      <c r="F2113" s="9" t="s">
        <v>83</v>
      </c>
      <c r="G2113" s="9" t="s">
        <v>147</v>
      </c>
      <c r="H2113" s="10">
        <v>0</v>
      </c>
      <c r="I2113" s="11">
        <v>2</v>
      </c>
      <c r="J2113" s="24">
        <v>0</v>
      </c>
      <c r="K2113" s="12"/>
      <c r="L2113" s="14">
        <v>0</v>
      </c>
      <c r="M2113" s="14"/>
      <c r="N2113" s="21">
        <v>0</v>
      </c>
      <c r="O2113" s="14"/>
      <c r="P2113" s="21">
        <v>0</v>
      </c>
      <c r="Q2113" s="14"/>
      <c r="R2113" s="21">
        <v>0</v>
      </c>
      <c r="S2113" s="14"/>
      <c r="T2113" s="21">
        <v>0</v>
      </c>
      <c r="U2113" s="14"/>
      <c r="V2113" s="22">
        <v>0</v>
      </c>
      <c r="W2113" s="14"/>
      <c r="X2113" s="5" t="str">
        <f t="shared" si="32"/>
        <v>No</v>
      </c>
      <c r="Y2113" s="14"/>
      <c r="Z2113" s="5"/>
      <c r="AA2113" s="14"/>
      <c r="AB2113" s="5"/>
      <c r="AC2113" s="28"/>
      <c r="AD2113" s="5"/>
      <c r="AE2113" s="14"/>
      <c r="AF2113" s="5"/>
      <c r="AG2113" s="7"/>
    </row>
    <row r="2114" spans="1:33" s="54" customFormat="1">
      <c r="A2114" s="8" t="s">
        <v>2253</v>
      </c>
      <c r="B2114" s="8" t="s">
        <v>2254</v>
      </c>
      <c r="C2114" s="9" t="s">
        <v>275</v>
      </c>
      <c r="D2114" s="185" t="s">
        <v>2255</v>
      </c>
      <c r="E2114" s="188" t="s">
        <v>2256</v>
      </c>
      <c r="F2114" s="9" t="s">
        <v>83</v>
      </c>
      <c r="G2114" s="9" t="s">
        <v>147</v>
      </c>
      <c r="H2114" s="10">
        <v>0</v>
      </c>
      <c r="I2114" s="11">
        <v>2</v>
      </c>
      <c r="J2114" s="24">
        <v>0</v>
      </c>
      <c r="K2114" s="12"/>
      <c r="L2114" s="14">
        <v>0</v>
      </c>
      <c r="M2114" s="14"/>
      <c r="N2114" s="21">
        <v>0</v>
      </c>
      <c r="O2114" s="14"/>
      <c r="P2114" s="21">
        <v>0</v>
      </c>
      <c r="Q2114" s="14"/>
      <c r="R2114" s="21">
        <v>0</v>
      </c>
      <c r="S2114" s="14"/>
      <c r="T2114" s="21">
        <v>0</v>
      </c>
      <c r="U2114" s="14"/>
      <c r="V2114" s="22">
        <v>0</v>
      </c>
      <c r="W2114" s="14"/>
      <c r="X2114" s="5" t="str">
        <f t="shared" si="32"/>
        <v>No</v>
      </c>
      <c r="Y2114" s="14"/>
      <c r="Z2114" s="5"/>
      <c r="AA2114" s="14"/>
      <c r="AB2114" s="5"/>
      <c r="AC2114" s="28"/>
      <c r="AD2114" s="5"/>
      <c r="AE2114" s="14"/>
      <c r="AF2114" s="5"/>
      <c r="AG2114" s="7"/>
    </row>
    <row r="2115" spans="1:33" s="54" customFormat="1">
      <c r="A2115" s="8" t="s">
        <v>3719</v>
      </c>
      <c r="B2115" s="8" t="s">
        <v>6451</v>
      </c>
      <c r="C2115" s="9" t="s">
        <v>278</v>
      </c>
      <c r="D2115" s="185" t="s">
        <v>3720</v>
      </c>
      <c r="E2115" s="188" t="s">
        <v>3721</v>
      </c>
      <c r="F2115" s="9" t="s">
        <v>83</v>
      </c>
      <c r="G2115" s="9" t="s">
        <v>147</v>
      </c>
      <c r="H2115" s="10">
        <v>0</v>
      </c>
      <c r="I2115" s="11">
        <v>2</v>
      </c>
      <c r="J2115" s="24">
        <v>0</v>
      </c>
      <c r="K2115" s="12"/>
      <c r="L2115" s="14">
        <v>0</v>
      </c>
      <c r="M2115" s="14"/>
      <c r="N2115" s="21">
        <v>0</v>
      </c>
      <c r="O2115" s="14"/>
      <c r="P2115" s="21">
        <v>0</v>
      </c>
      <c r="Q2115" s="14"/>
      <c r="R2115" s="21">
        <v>0</v>
      </c>
      <c r="S2115" s="14"/>
      <c r="T2115" s="21">
        <v>0</v>
      </c>
      <c r="U2115" s="14"/>
      <c r="V2115" s="22">
        <v>0</v>
      </c>
      <c r="W2115" s="14"/>
      <c r="X2115" s="5" t="str">
        <f t="shared" ref="X2115:X2178" si="33">IF(W2115&amp;U2115&amp;S2115&amp;Q2115&amp;O2115&amp;M2115&amp;K2115&lt;&gt;"","Yes","No")</f>
        <v>No</v>
      </c>
      <c r="Y2115" s="14"/>
      <c r="Z2115" s="5"/>
      <c r="AA2115" s="14"/>
      <c r="AB2115" s="5"/>
      <c r="AC2115" s="28"/>
      <c r="AD2115" s="5"/>
      <c r="AE2115" s="14"/>
      <c r="AF2115" s="5"/>
      <c r="AG2115" s="7"/>
    </row>
    <row r="2116" spans="1:33" s="54" customFormat="1">
      <c r="A2116" s="8" t="s">
        <v>1253</v>
      </c>
      <c r="B2116" s="8" t="s">
        <v>1254</v>
      </c>
      <c r="C2116" s="9" t="s">
        <v>65</v>
      </c>
      <c r="D2116" s="185" t="s">
        <v>1255</v>
      </c>
      <c r="E2116" s="188">
        <v>279</v>
      </c>
      <c r="F2116" s="9" t="s">
        <v>36</v>
      </c>
      <c r="G2116" s="9" t="s">
        <v>5756</v>
      </c>
      <c r="H2116" s="10">
        <v>0</v>
      </c>
      <c r="I2116" s="11">
        <v>2</v>
      </c>
      <c r="J2116" s="24">
        <v>0</v>
      </c>
      <c r="K2116" s="12"/>
      <c r="L2116" s="14">
        <v>0</v>
      </c>
      <c r="M2116" s="14"/>
      <c r="N2116" s="21">
        <v>0</v>
      </c>
      <c r="O2116" s="14"/>
      <c r="P2116" s="21">
        <v>0</v>
      </c>
      <c r="Q2116" s="14"/>
      <c r="R2116" s="21">
        <v>0</v>
      </c>
      <c r="S2116" s="14"/>
      <c r="T2116" s="21">
        <v>0</v>
      </c>
      <c r="U2116" s="14"/>
      <c r="V2116" s="22">
        <v>0</v>
      </c>
      <c r="W2116" s="14"/>
      <c r="X2116" s="5" t="str">
        <f t="shared" si="33"/>
        <v>No</v>
      </c>
      <c r="Y2116" s="14"/>
      <c r="Z2116" s="5"/>
      <c r="AA2116" s="14"/>
      <c r="AB2116" s="5"/>
      <c r="AC2116" s="28"/>
      <c r="AD2116" s="5"/>
      <c r="AE2116" s="14"/>
      <c r="AF2116" s="5"/>
      <c r="AG2116" s="7"/>
    </row>
    <row r="2117" spans="1:33" s="54" customFormat="1">
      <c r="A2117" s="8" t="s">
        <v>6710</v>
      </c>
      <c r="B2117" s="8" t="s">
        <v>2167</v>
      </c>
      <c r="C2117" s="9" t="s">
        <v>275</v>
      </c>
      <c r="D2117" s="185" t="s">
        <v>2168</v>
      </c>
      <c r="E2117" s="188" t="s">
        <v>2169</v>
      </c>
      <c r="F2117" s="9" t="s">
        <v>83</v>
      </c>
      <c r="G2117" s="9" t="s">
        <v>147</v>
      </c>
      <c r="H2117" s="10">
        <v>0</v>
      </c>
      <c r="I2117" s="11">
        <v>2</v>
      </c>
      <c r="J2117" s="24">
        <v>0</v>
      </c>
      <c r="K2117" s="12"/>
      <c r="L2117" s="14">
        <v>0</v>
      </c>
      <c r="M2117" s="14"/>
      <c r="N2117" s="21">
        <v>0</v>
      </c>
      <c r="O2117" s="14"/>
      <c r="P2117" s="21">
        <v>0</v>
      </c>
      <c r="Q2117" s="14"/>
      <c r="R2117" s="21">
        <v>0</v>
      </c>
      <c r="S2117" s="14"/>
      <c r="T2117" s="21">
        <v>0</v>
      </c>
      <c r="U2117" s="14"/>
      <c r="V2117" s="22">
        <v>0</v>
      </c>
      <c r="W2117" s="14"/>
      <c r="X2117" s="5" t="str">
        <f t="shared" si="33"/>
        <v>No</v>
      </c>
      <c r="Y2117" s="14"/>
      <c r="Z2117" s="5"/>
      <c r="AA2117" s="14"/>
      <c r="AB2117" s="5"/>
      <c r="AC2117" s="28"/>
      <c r="AD2117" s="5"/>
      <c r="AE2117" s="14"/>
      <c r="AF2117" s="5"/>
      <c r="AG2117" s="7"/>
    </row>
    <row r="2118" spans="1:33" s="54" customFormat="1">
      <c r="A2118" s="8" t="s">
        <v>6709</v>
      </c>
      <c r="B2118" s="8" t="s">
        <v>3971</v>
      </c>
      <c r="C2118" s="9" t="s">
        <v>278</v>
      </c>
      <c r="D2118" s="185"/>
      <c r="E2118" s="188" t="s">
        <v>3972</v>
      </c>
      <c r="F2118" s="9" t="s">
        <v>83</v>
      </c>
      <c r="G2118" s="9" t="s">
        <v>147</v>
      </c>
      <c r="H2118" s="10">
        <v>0</v>
      </c>
      <c r="I2118" s="11">
        <v>2</v>
      </c>
      <c r="J2118" s="24">
        <v>0</v>
      </c>
      <c r="K2118" s="12"/>
      <c r="L2118" s="14">
        <v>0</v>
      </c>
      <c r="M2118" s="14"/>
      <c r="N2118" s="21">
        <v>0</v>
      </c>
      <c r="O2118" s="14"/>
      <c r="P2118" s="21">
        <v>0</v>
      </c>
      <c r="Q2118" s="14"/>
      <c r="R2118" s="21">
        <v>0</v>
      </c>
      <c r="S2118" s="14"/>
      <c r="T2118" s="21">
        <v>0</v>
      </c>
      <c r="U2118" s="14"/>
      <c r="V2118" s="22">
        <v>0</v>
      </c>
      <c r="W2118" s="14"/>
      <c r="X2118" s="5" t="str">
        <f t="shared" si="33"/>
        <v>No</v>
      </c>
      <c r="Y2118" s="14"/>
      <c r="Z2118" s="5"/>
      <c r="AA2118" s="14"/>
      <c r="AB2118" s="5"/>
      <c r="AC2118" s="28"/>
      <c r="AD2118" s="5"/>
      <c r="AE2118" s="14"/>
      <c r="AF2118" s="5"/>
      <c r="AG2118" s="7"/>
    </row>
    <row r="2119" spans="1:33" s="54" customFormat="1">
      <c r="A2119" s="8" t="s">
        <v>437</v>
      </c>
      <c r="B2119" s="8" t="s">
        <v>438</v>
      </c>
      <c r="C2119" s="9" t="s">
        <v>79</v>
      </c>
      <c r="D2119" s="185" t="s">
        <v>439</v>
      </c>
      <c r="E2119" s="188">
        <v>99406</v>
      </c>
      <c r="F2119" s="9" t="s">
        <v>36</v>
      </c>
      <c r="G2119" s="9" t="s">
        <v>5756</v>
      </c>
      <c r="H2119" s="10">
        <v>0</v>
      </c>
      <c r="I2119" s="11">
        <v>2</v>
      </c>
      <c r="J2119" s="24">
        <v>0</v>
      </c>
      <c r="K2119" s="12"/>
      <c r="L2119" s="14">
        <v>0</v>
      </c>
      <c r="M2119" s="14"/>
      <c r="N2119" s="21">
        <v>0</v>
      </c>
      <c r="O2119" s="14"/>
      <c r="P2119" s="21">
        <v>0</v>
      </c>
      <c r="Q2119" s="14"/>
      <c r="R2119" s="21">
        <v>0</v>
      </c>
      <c r="S2119" s="14"/>
      <c r="T2119" s="21">
        <v>0</v>
      </c>
      <c r="U2119" s="14"/>
      <c r="V2119" s="22">
        <v>0</v>
      </c>
      <c r="W2119" s="14"/>
      <c r="X2119" s="5" t="str">
        <f t="shared" si="33"/>
        <v>No</v>
      </c>
      <c r="Y2119" s="14"/>
      <c r="Z2119" s="5"/>
      <c r="AA2119" s="14"/>
      <c r="AB2119" s="5"/>
      <c r="AC2119" s="28"/>
      <c r="AD2119" s="5"/>
      <c r="AE2119" s="14"/>
      <c r="AF2119" s="5"/>
      <c r="AG2119" s="7"/>
    </row>
    <row r="2120" spans="1:33" s="54" customFormat="1">
      <c r="A2120" s="8" t="s">
        <v>6350</v>
      </c>
      <c r="B2120" s="8" t="s">
        <v>6170</v>
      </c>
      <c r="C2120" s="9" t="s">
        <v>91</v>
      </c>
      <c r="D2120" s="185"/>
      <c r="E2120" s="188">
        <v>90278</v>
      </c>
      <c r="F2120" s="9" t="s">
        <v>83</v>
      </c>
      <c r="G2120" s="9" t="s">
        <v>5756</v>
      </c>
      <c r="H2120" s="10">
        <v>12150996</v>
      </c>
      <c r="I2120" s="11">
        <v>2</v>
      </c>
      <c r="J2120" s="24">
        <v>0</v>
      </c>
      <c r="K2120" s="12"/>
      <c r="L2120" s="14">
        <v>0</v>
      </c>
      <c r="M2120" s="14"/>
      <c r="N2120" s="21">
        <v>0</v>
      </c>
      <c r="O2120" s="14"/>
      <c r="P2120" s="21">
        <v>0</v>
      </c>
      <c r="Q2120" s="14"/>
      <c r="R2120" s="21">
        <v>0</v>
      </c>
      <c r="S2120" s="14"/>
      <c r="T2120" s="21">
        <v>0</v>
      </c>
      <c r="U2120" s="14"/>
      <c r="V2120" s="22">
        <v>0</v>
      </c>
      <c r="W2120" s="14"/>
      <c r="X2120" s="5" t="str">
        <f t="shared" si="33"/>
        <v>No</v>
      </c>
      <c r="Y2120" s="14"/>
      <c r="Z2120" s="5"/>
      <c r="AA2120" s="14"/>
      <c r="AB2120" s="5"/>
      <c r="AC2120" s="28"/>
      <c r="AD2120" s="5"/>
      <c r="AE2120" s="14"/>
      <c r="AF2120" s="5"/>
      <c r="AG2120" s="7"/>
    </row>
    <row r="2121" spans="1:33" s="54" customFormat="1">
      <c r="A2121" s="8" t="s">
        <v>738</v>
      </c>
      <c r="B2121" s="8" t="s">
        <v>739</v>
      </c>
      <c r="C2121" s="9" t="s">
        <v>129</v>
      </c>
      <c r="D2121" s="185" t="s">
        <v>740</v>
      </c>
      <c r="E2121" s="188" t="s">
        <v>741</v>
      </c>
      <c r="F2121" s="9" t="s">
        <v>83</v>
      </c>
      <c r="G2121" s="9" t="s">
        <v>147</v>
      </c>
      <c r="H2121" s="10">
        <v>0</v>
      </c>
      <c r="I2121" s="11">
        <v>2</v>
      </c>
      <c r="J2121" s="24">
        <v>0</v>
      </c>
      <c r="K2121" s="12"/>
      <c r="L2121" s="14">
        <v>0</v>
      </c>
      <c r="M2121" s="14"/>
      <c r="N2121" s="21">
        <v>0</v>
      </c>
      <c r="O2121" s="14"/>
      <c r="P2121" s="21">
        <v>9001</v>
      </c>
      <c r="Q2121" s="14"/>
      <c r="R2121" s="21">
        <v>9001</v>
      </c>
      <c r="S2121" s="14"/>
      <c r="T2121" s="21">
        <v>72004</v>
      </c>
      <c r="U2121" s="14"/>
      <c r="V2121" s="22">
        <v>90006</v>
      </c>
      <c r="W2121" s="14"/>
      <c r="X2121" s="5" t="str">
        <f t="shared" si="33"/>
        <v>No</v>
      </c>
      <c r="Y2121" s="14"/>
      <c r="Z2121" s="5"/>
      <c r="AA2121" s="14"/>
      <c r="AB2121" s="5"/>
      <c r="AC2121" s="28"/>
      <c r="AD2121" s="5"/>
      <c r="AE2121" s="14"/>
      <c r="AF2121" s="5"/>
      <c r="AG2121" s="7"/>
    </row>
    <row r="2122" spans="1:33" s="54" customFormat="1">
      <c r="A2122" s="8" t="s">
        <v>6705</v>
      </c>
      <c r="B2122" s="8" t="s">
        <v>2227</v>
      </c>
      <c r="C2122" s="9" t="s">
        <v>275</v>
      </c>
      <c r="D2122" s="185" t="s">
        <v>2230</v>
      </c>
      <c r="E2122" s="188" t="s">
        <v>2231</v>
      </c>
      <c r="F2122" s="9" t="s">
        <v>83</v>
      </c>
      <c r="G2122" s="9" t="s">
        <v>147</v>
      </c>
      <c r="H2122" s="10">
        <v>0</v>
      </c>
      <c r="I2122" s="11">
        <v>2</v>
      </c>
      <c r="J2122" s="24">
        <v>0</v>
      </c>
      <c r="K2122" s="12"/>
      <c r="L2122" s="14">
        <v>0</v>
      </c>
      <c r="M2122" s="14"/>
      <c r="N2122" s="21">
        <v>0</v>
      </c>
      <c r="O2122" s="14"/>
      <c r="P2122" s="21">
        <v>10331</v>
      </c>
      <c r="Q2122" s="14"/>
      <c r="R2122" s="21">
        <v>0</v>
      </c>
      <c r="S2122" s="14"/>
      <c r="T2122" s="21">
        <v>41321</v>
      </c>
      <c r="U2122" s="14"/>
      <c r="V2122" s="22">
        <v>51652</v>
      </c>
      <c r="W2122" s="14"/>
      <c r="X2122" s="5" t="str">
        <f t="shared" si="33"/>
        <v>No</v>
      </c>
      <c r="Y2122" s="14"/>
      <c r="Z2122" s="5"/>
      <c r="AA2122" s="14"/>
      <c r="AB2122" s="5"/>
      <c r="AC2122" s="28"/>
      <c r="AD2122" s="5"/>
      <c r="AE2122" s="14"/>
      <c r="AF2122" s="5"/>
      <c r="AG2122" s="7"/>
    </row>
    <row r="2123" spans="1:33" s="54" customFormat="1">
      <c r="A2123" s="8" t="s">
        <v>881</v>
      </c>
      <c r="B2123" s="8" t="s">
        <v>6490</v>
      </c>
      <c r="C2123" s="9" t="s">
        <v>129</v>
      </c>
      <c r="D2123" s="185" t="s">
        <v>882</v>
      </c>
      <c r="E2123" s="188" t="s">
        <v>883</v>
      </c>
      <c r="F2123" s="9" t="s">
        <v>83</v>
      </c>
      <c r="G2123" s="9" t="s">
        <v>147</v>
      </c>
      <c r="H2123" s="10">
        <v>0</v>
      </c>
      <c r="I2123" s="11">
        <v>2</v>
      </c>
      <c r="J2123" s="24">
        <v>0</v>
      </c>
      <c r="K2123" s="12"/>
      <c r="L2123" s="14">
        <v>0</v>
      </c>
      <c r="M2123" s="14"/>
      <c r="N2123" s="21">
        <v>0</v>
      </c>
      <c r="O2123" s="14"/>
      <c r="P2123" s="21">
        <v>0</v>
      </c>
      <c r="Q2123" s="14"/>
      <c r="R2123" s="21">
        <v>0</v>
      </c>
      <c r="S2123" s="14"/>
      <c r="T2123" s="21">
        <v>0</v>
      </c>
      <c r="U2123" s="14"/>
      <c r="V2123" s="22">
        <v>0</v>
      </c>
      <c r="W2123" s="14"/>
      <c r="X2123" s="5" t="str">
        <f t="shared" si="33"/>
        <v>No</v>
      </c>
      <c r="Y2123" s="14"/>
      <c r="Z2123" s="5"/>
      <c r="AA2123" s="14"/>
      <c r="AB2123" s="5"/>
      <c r="AC2123" s="28"/>
      <c r="AD2123" s="5"/>
      <c r="AE2123" s="14"/>
      <c r="AF2123" s="5"/>
      <c r="AG2123" s="7"/>
    </row>
    <row r="2124" spans="1:33" s="54" customFormat="1">
      <c r="A2124" s="8" t="s">
        <v>6324</v>
      </c>
      <c r="B2124" s="8" t="s">
        <v>6325</v>
      </c>
      <c r="C2124" s="9" t="s">
        <v>103</v>
      </c>
      <c r="D2124" s="185">
        <v>4163</v>
      </c>
      <c r="E2124" s="188">
        <v>40163</v>
      </c>
      <c r="F2124" s="9" t="s">
        <v>83</v>
      </c>
      <c r="G2124" s="9" t="s">
        <v>5756</v>
      </c>
      <c r="H2124" s="10">
        <v>2148346</v>
      </c>
      <c r="I2124" s="11">
        <v>2</v>
      </c>
      <c r="J2124" s="24">
        <v>0</v>
      </c>
      <c r="K2124" s="12"/>
      <c r="L2124" s="14">
        <v>0</v>
      </c>
      <c r="M2124" s="14"/>
      <c r="N2124" s="21">
        <v>0</v>
      </c>
      <c r="O2124" s="14"/>
      <c r="P2124" s="21">
        <v>0</v>
      </c>
      <c r="Q2124" s="14"/>
      <c r="R2124" s="21">
        <v>0</v>
      </c>
      <c r="S2124" s="14"/>
      <c r="T2124" s="21">
        <v>0</v>
      </c>
      <c r="U2124" s="14"/>
      <c r="V2124" s="22">
        <v>0</v>
      </c>
      <c r="W2124" s="14"/>
      <c r="X2124" s="5" t="str">
        <f t="shared" si="33"/>
        <v>No</v>
      </c>
      <c r="Y2124" s="14"/>
      <c r="Z2124" s="5"/>
      <c r="AA2124" s="14"/>
      <c r="AB2124" s="5"/>
      <c r="AC2124" s="28"/>
      <c r="AD2124" s="5"/>
      <c r="AE2124" s="14"/>
      <c r="AF2124" s="5"/>
      <c r="AG2124" s="7"/>
    </row>
    <row r="2125" spans="1:33" s="54" customFormat="1">
      <c r="A2125" s="8" t="s">
        <v>596</v>
      </c>
      <c r="B2125" s="8" t="s">
        <v>597</v>
      </c>
      <c r="C2125" s="9" t="s">
        <v>420</v>
      </c>
      <c r="D2125" s="185" t="s">
        <v>598</v>
      </c>
      <c r="E2125" s="188" t="s">
        <v>599</v>
      </c>
      <c r="F2125" s="9" t="s">
        <v>83</v>
      </c>
      <c r="G2125" s="9" t="s">
        <v>147</v>
      </c>
      <c r="H2125" s="10">
        <v>0</v>
      </c>
      <c r="I2125" s="11">
        <v>2</v>
      </c>
      <c r="J2125" s="24">
        <v>0</v>
      </c>
      <c r="K2125" s="12"/>
      <c r="L2125" s="14">
        <v>0</v>
      </c>
      <c r="M2125" s="14"/>
      <c r="N2125" s="21">
        <v>0</v>
      </c>
      <c r="O2125" s="14"/>
      <c r="P2125" s="21">
        <v>0</v>
      </c>
      <c r="Q2125" s="14"/>
      <c r="R2125" s="21">
        <v>0</v>
      </c>
      <c r="S2125" s="14"/>
      <c r="T2125" s="21">
        <v>0</v>
      </c>
      <c r="U2125" s="14"/>
      <c r="V2125" s="22">
        <v>0</v>
      </c>
      <c r="W2125" s="14"/>
      <c r="X2125" s="5" t="str">
        <f t="shared" si="33"/>
        <v>No</v>
      </c>
      <c r="Y2125" s="14"/>
      <c r="Z2125" s="5"/>
      <c r="AA2125" s="14"/>
      <c r="AB2125" s="5"/>
      <c r="AC2125" s="28"/>
      <c r="AD2125" s="5"/>
      <c r="AE2125" s="14"/>
      <c r="AF2125" s="5"/>
      <c r="AG2125" s="7"/>
    </row>
    <row r="2126" spans="1:33" s="54" customFormat="1">
      <c r="A2126" s="8" t="s">
        <v>953</v>
      </c>
      <c r="B2126" s="8" t="s">
        <v>6492</v>
      </c>
      <c r="C2126" s="9" t="s">
        <v>129</v>
      </c>
      <c r="D2126" s="185" t="s">
        <v>954</v>
      </c>
      <c r="E2126" s="188" t="s">
        <v>955</v>
      </c>
      <c r="F2126" s="9" t="s">
        <v>83</v>
      </c>
      <c r="G2126" s="9" t="s">
        <v>147</v>
      </c>
      <c r="H2126" s="10">
        <v>0</v>
      </c>
      <c r="I2126" s="11">
        <v>2</v>
      </c>
      <c r="J2126" s="24">
        <v>0</v>
      </c>
      <c r="K2126" s="12"/>
      <c r="L2126" s="14">
        <v>0</v>
      </c>
      <c r="M2126" s="14"/>
      <c r="N2126" s="21">
        <v>0</v>
      </c>
      <c r="O2126" s="14"/>
      <c r="P2126" s="21">
        <v>0</v>
      </c>
      <c r="Q2126" s="14"/>
      <c r="R2126" s="21">
        <v>0</v>
      </c>
      <c r="S2126" s="14"/>
      <c r="T2126" s="21">
        <v>0</v>
      </c>
      <c r="U2126" s="14"/>
      <c r="V2126" s="22">
        <v>0</v>
      </c>
      <c r="W2126" s="14"/>
      <c r="X2126" s="5" t="str">
        <f t="shared" si="33"/>
        <v>No</v>
      </c>
      <c r="Y2126" s="14"/>
      <c r="Z2126" s="5"/>
      <c r="AA2126" s="14"/>
      <c r="AB2126" s="5"/>
      <c r="AC2126" s="28"/>
      <c r="AD2126" s="5"/>
      <c r="AE2126" s="14"/>
      <c r="AF2126" s="5"/>
      <c r="AG2126" s="7"/>
    </row>
    <row r="2127" spans="1:33" s="54" customFormat="1">
      <c r="A2127" s="8" t="s">
        <v>1397</v>
      </c>
      <c r="B2127" s="8" t="s">
        <v>1398</v>
      </c>
      <c r="C2127" s="9" t="s">
        <v>150</v>
      </c>
      <c r="D2127" s="185" t="s">
        <v>1399</v>
      </c>
      <c r="E2127" s="188" t="s">
        <v>1400</v>
      </c>
      <c r="F2127" s="9" t="s">
        <v>83</v>
      </c>
      <c r="G2127" s="9" t="s">
        <v>147</v>
      </c>
      <c r="H2127" s="10">
        <v>0</v>
      </c>
      <c r="I2127" s="11">
        <v>2</v>
      </c>
      <c r="J2127" s="24">
        <v>0</v>
      </c>
      <c r="K2127" s="12"/>
      <c r="L2127" s="14">
        <v>0</v>
      </c>
      <c r="M2127" s="14"/>
      <c r="N2127" s="21">
        <v>0</v>
      </c>
      <c r="O2127" s="14"/>
      <c r="P2127" s="21">
        <v>0</v>
      </c>
      <c r="Q2127" s="14"/>
      <c r="R2127" s="21">
        <v>0</v>
      </c>
      <c r="S2127" s="14"/>
      <c r="T2127" s="21">
        <v>0</v>
      </c>
      <c r="U2127" s="14"/>
      <c r="V2127" s="22">
        <v>0</v>
      </c>
      <c r="W2127" s="14"/>
      <c r="X2127" s="5" t="str">
        <f t="shared" si="33"/>
        <v>No</v>
      </c>
      <c r="Y2127" s="14"/>
      <c r="Z2127" s="5"/>
      <c r="AA2127" s="14"/>
      <c r="AB2127" s="5"/>
      <c r="AC2127" s="28"/>
      <c r="AD2127" s="5"/>
      <c r="AE2127" s="14"/>
      <c r="AF2127" s="5"/>
      <c r="AG2127" s="7"/>
    </row>
    <row r="2128" spans="1:33" s="54" customFormat="1">
      <c r="A2128" s="8" t="s">
        <v>4546</v>
      </c>
      <c r="B2128" s="8" t="s">
        <v>4547</v>
      </c>
      <c r="C2128" s="9" t="s">
        <v>454</v>
      </c>
      <c r="D2128" s="185" t="s">
        <v>4548</v>
      </c>
      <c r="E2128" s="188" t="s">
        <v>4549</v>
      </c>
      <c r="F2128" s="9" t="s">
        <v>83</v>
      </c>
      <c r="G2128" s="9" t="s">
        <v>147</v>
      </c>
      <c r="H2128" s="10">
        <v>0</v>
      </c>
      <c r="I2128" s="11">
        <v>2</v>
      </c>
      <c r="J2128" s="24">
        <v>0</v>
      </c>
      <c r="K2128" s="12"/>
      <c r="L2128" s="14">
        <v>0</v>
      </c>
      <c r="M2128" s="14"/>
      <c r="N2128" s="21">
        <v>0</v>
      </c>
      <c r="O2128" s="14"/>
      <c r="P2128" s="21">
        <v>0</v>
      </c>
      <c r="Q2128" s="14"/>
      <c r="R2128" s="21">
        <v>0</v>
      </c>
      <c r="S2128" s="14"/>
      <c r="T2128" s="21">
        <v>0</v>
      </c>
      <c r="U2128" s="14"/>
      <c r="V2128" s="22">
        <v>0</v>
      </c>
      <c r="W2128" s="14"/>
      <c r="X2128" s="5" t="str">
        <f t="shared" si="33"/>
        <v>No</v>
      </c>
      <c r="Y2128" s="14"/>
      <c r="Z2128" s="5"/>
      <c r="AA2128" s="14"/>
      <c r="AB2128" s="5"/>
      <c r="AC2128" s="28"/>
      <c r="AD2128" s="5"/>
      <c r="AE2128" s="14"/>
      <c r="AF2128" s="5"/>
      <c r="AG2128" s="7"/>
    </row>
    <row r="2129" spans="1:33" s="54" customFormat="1">
      <c r="A2129" s="8" t="s">
        <v>6349</v>
      </c>
      <c r="B2129" s="8" t="s">
        <v>1795</v>
      </c>
      <c r="C2129" s="9" t="s">
        <v>171</v>
      </c>
      <c r="D2129" s="185"/>
      <c r="E2129" s="188">
        <v>40258</v>
      </c>
      <c r="F2129" s="9" t="s">
        <v>157</v>
      </c>
      <c r="G2129" s="9" t="s">
        <v>84</v>
      </c>
      <c r="H2129" s="10">
        <v>2441770</v>
      </c>
      <c r="I2129" s="11">
        <v>2</v>
      </c>
      <c r="J2129" s="24">
        <v>0</v>
      </c>
      <c r="K2129" s="12"/>
      <c r="L2129" s="14">
        <v>0</v>
      </c>
      <c r="M2129" s="14"/>
      <c r="N2129" s="21">
        <v>0</v>
      </c>
      <c r="O2129" s="14"/>
      <c r="P2129" s="21">
        <v>164000</v>
      </c>
      <c r="Q2129" s="14"/>
      <c r="R2129" s="21">
        <v>0</v>
      </c>
      <c r="S2129" s="14"/>
      <c r="T2129" s="21">
        <v>0</v>
      </c>
      <c r="U2129" s="14"/>
      <c r="V2129" s="22">
        <v>164000</v>
      </c>
      <c r="W2129" s="14"/>
      <c r="X2129" s="5" t="str">
        <f t="shared" si="33"/>
        <v>No</v>
      </c>
      <c r="Y2129" s="14"/>
      <c r="Z2129" s="5"/>
      <c r="AA2129" s="14"/>
      <c r="AB2129" s="5"/>
      <c r="AC2129" s="28"/>
      <c r="AD2129" s="5"/>
      <c r="AE2129" s="14"/>
      <c r="AF2129" s="5"/>
      <c r="AG2129" s="7"/>
    </row>
    <row r="2130" spans="1:33" s="54" customFormat="1">
      <c r="A2130" s="8" t="s">
        <v>2155</v>
      </c>
      <c r="B2130" s="8" t="s">
        <v>3866</v>
      </c>
      <c r="C2130" s="9" t="s">
        <v>278</v>
      </c>
      <c r="D2130" s="185" t="s">
        <v>3867</v>
      </c>
      <c r="E2130" s="188" t="s">
        <v>3868</v>
      </c>
      <c r="F2130" s="9" t="s">
        <v>83</v>
      </c>
      <c r="G2130" s="9" t="s">
        <v>147</v>
      </c>
      <c r="H2130" s="10">
        <v>0</v>
      </c>
      <c r="I2130" s="11">
        <v>2</v>
      </c>
      <c r="J2130" s="24">
        <v>0</v>
      </c>
      <c r="K2130" s="12"/>
      <c r="L2130" s="14">
        <v>0</v>
      </c>
      <c r="M2130" s="14"/>
      <c r="N2130" s="21">
        <v>0</v>
      </c>
      <c r="O2130" s="14"/>
      <c r="P2130" s="21">
        <v>0</v>
      </c>
      <c r="Q2130" s="14"/>
      <c r="R2130" s="21">
        <v>0</v>
      </c>
      <c r="S2130" s="14"/>
      <c r="T2130" s="21">
        <v>0</v>
      </c>
      <c r="U2130" s="14"/>
      <c r="V2130" s="22">
        <v>0</v>
      </c>
      <c r="W2130" s="14"/>
      <c r="X2130" s="5" t="str">
        <f t="shared" si="33"/>
        <v>No</v>
      </c>
      <c r="Y2130" s="14"/>
      <c r="Z2130" s="5"/>
      <c r="AA2130" s="14"/>
      <c r="AB2130" s="5"/>
      <c r="AC2130" s="28"/>
      <c r="AD2130" s="5"/>
      <c r="AE2130" s="14"/>
      <c r="AF2130" s="5"/>
      <c r="AG2130" s="7"/>
    </row>
    <row r="2131" spans="1:33" s="54" customFormat="1">
      <c r="A2131" s="8" t="s">
        <v>6700</v>
      </c>
      <c r="B2131" s="8" t="s">
        <v>975</v>
      </c>
      <c r="C2131" s="9" t="s">
        <v>129</v>
      </c>
      <c r="D2131" s="185" t="s">
        <v>976</v>
      </c>
      <c r="E2131" s="188" t="s">
        <v>977</v>
      </c>
      <c r="F2131" s="9" t="s">
        <v>83</v>
      </c>
      <c r="G2131" s="9" t="s">
        <v>147</v>
      </c>
      <c r="H2131" s="10">
        <v>0</v>
      </c>
      <c r="I2131" s="11">
        <v>2</v>
      </c>
      <c r="J2131" s="24">
        <v>0</v>
      </c>
      <c r="K2131" s="12"/>
      <c r="L2131" s="14">
        <v>0</v>
      </c>
      <c r="M2131" s="14"/>
      <c r="N2131" s="21">
        <v>0</v>
      </c>
      <c r="O2131" s="14"/>
      <c r="P2131" s="21">
        <v>0</v>
      </c>
      <c r="Q2131" s="14"/>
      <c r="R2131" s="21">
        <v>0</v>
      </c>
      <c r="S2131" s="14"/>
      <c r="T2131" s="21">
        <v>0</v>
      </c>
      <c r="U2131" s="14"/>
      <c r="V2131" s="22">
        <v>0</v>
      </c>
      <c r="W2131" s="14"/>
      <c r="X2131" s="5" t="str">
        <f t="shared" si="33"/>
        <v>No</v>
      </c>
      <c r="Y2131" s="14"/>
      <c r="Z2131" s="5"/>
      <c r="AA2131" s="14"/>
      <c r="AB2131" s="5"/>
      <c r="AC2131" s="28"/>
      <c r="AD2131" s="5"/>
      <c r="AE2131" s="14"/>
      <c r="AF2131" s="5"/>
      <c r="AG2131" s="7"/>
    </row>
    <row r="2132" spans="1:33" s="54" customFormat="1">
      <c r="A2132" s="8" t="s">
        <v>3439</v>
      </c>
      <c r="B2132" s="8" t="s">
        <v>893</v>
      </c>
      <c r="C2132" s="9" t="s">
        <v>34</v>
      </c>
      <c r="D2132" s="185" t="s">
        <v>3440</v>
      </c>
      <c r="E2132" s="188" t="s">
        <v>3441</v>
      </c>
      <c r="F2132" s="9" t="s">
        <v>157</v>
      </c>
      <c r="G2132" s="9" t="s">
        <v>147</v>
      </c>
      <c r="H2132" s="10">
        <v>0</v>
      </c>
      <c r="I2132" s="11">
        <v>2</v>
      </c>
      <c r="J2132" s="24">
        <v>0</v>
      </c>
      <c r="K2132" s="12"/>
      <c r="L2132" s="14">
        <v>0</v>
      </c>
      <c r="M2132" s="14"/>
      <c r="N2132" s="21">
        <v>0</v>
      </c>
      <c r="O2132" s="14"/>
      <c r="P2132" s="21">
        <v>12143</v>
      </c>
      <c r="Q2132" s="14"/>
      <c r="R2132" s="21">
        <v>0</v>
      </c>
      <c r="S2132" s="14"/>
      <c r="T2132" s="21">
        <v>48569</v>
      </c>
      <c r="U2132" s="14"/>
      <c r="V2132" s="22">
        <v>60712</v>
      </c>
      <c r="W2132" s="14"/>
      <c r="X2132" s="5" t="str">
        <f t="shared" si="33"/>
        <v>No</v>
      </c>
      <c r="Y2132" s="14"/>
      <c r="Z2132" s="5"/>
      <c r="AA2132" s="14"/>
      <c r="AB2132" s="5"/>
      <c r="AC2132" s="28"/>
      <c r="AD2132" s="5"/>
      <c r="AE2132" s="14"/>
      <c r="AF2132" s="5"/>
      <c r="AG2132" s="7"/>
    </row>
    <row r="2133" spans="1:33" s="54" customFormat="1">
      <c r="A2133" s="8" t="s">
        <v>6326</v>
      </c>
      <c r="B2133" s="8" t="s">
        <v>6327</v>
      </c>
      <c r="C2133" s="9" t="s">
        <v>171</v>
      </c>
      <c r="D2133" s="185"/>
      <c r="E2133" s="188">
        <v>40261</v>
      </c>
      <c r="F2133" s="9" t="s">
        <v>83</v>
      </c>
      <c r="G2133" s="9" t="s">
        <v>5756</v>
      </c>
      <c r="H2133" s="10">
        <v>5502379</v>
      </c>
      <c r="I2133" s="11">
        <v>2</v>
      </c>
      <c r="J2133" s="24">
        <v>0</v>
      </c>
      <c r="K2133" s="12"/>
      <c r="L2133" s="14">
        <v>0</v>
      </c>
      <c r="M2133" s="14"/>
      <c r="N2133" s="21">
        <v>0</v>
      </c>
      <c r="O2133" s="14"/>
      <c r="P2133" s="21">
        <v>0</v>
      </c>
      <c r="Q2133" s="14"/>
      <c r="R2133" s="21">
        <v>0</v>
      </c>
      <c r="S2133" s="14"/>
      <c r="T2133" s="21">
        <v>0</v>
      </c>
      <c r="U2133" s="14"/>
      <c r="V2133" s="22">
        <v>0</v>
      </c>
      <c r="W2133" s="14"/>
      <c r="X2133" s="5" t="str">
        <f t="shared" si="33"/>
        <v>No</v>
      </c>
      <c r="Y2133" s="14"/>
      <c r="Z2133" s="5"/>
      <c r="AA2133" s="14"/>
      <c r="AB2133" s="5"/>
      <c r="AC2133" s="28"/>
      <c r="AD2133" s="5"/>
      <c r="AE2133" s="14"/>
      <c r="AF2133" s="5"/>
      <c r="AG2133" s="7"/>
    </row>
    <row r="2134" spans="1:33" s="54" customFormat="1">
      <c r="A2134" s="8" t="s">
        <v>6022</v>
      </c>
      <c r="B2134" s="8" t="s">
        <v>6115</v>
      </c>
      <c r="C2134" s="9" t="s">
        <v>254</v>
      </c>
      <c r="D2134" s="185"/>
      <c r="E2134" s="188" t="s">
        <v>6023</v>
      </c>
      <c r="F2134" s="9" t="s">
        <v>83</v>
      </c>
      <c r="G2134" s="9" t="s">
        <v>147</v>
      </c>
      <c r="H2134" s="10">
        <v>0</v>
      </c>
      <c r="I2134" s="11">
        <v>2</v>
      </c>
      <c r="J2134" s="24">
        <v>0</v>
      </c>
      <c r="K2134" s="12"/>
      <c r="L2134" s="14">
        <v>0</v>
      </c>
      <c r="M2134" s="14"/>
      <c r="N2134" s="21">
        <v>0</v>
      </c>
      <c r="O2134" s="14"/>
      <c r="P2134" s="21">
        <v>19368</v>
      </c>
      <c r="Q2134" s="14"/>
      <c r="R2134" s="21">
        <v>0</v>
      </c>
      <c r="S2134" s="14"/>
      <c r="T2134" s="21">
        <v>124957</v>
      </c>
      <c r="U2134" s="14"/>
      <c r="V2134" s="22">
        <v>144325</v>
      </c>
      <c r="W2134" s="14"/>
      <c r="X2134" s="5" t="str">
        <f t="shared" si="33"/>
        <v>No</v>
      </c>
      <c r="Y2134" s="14"/>
      <c r="Z2134" s="5"/>
      <c r="AA2134" s="14"/>
      <c r="AB2134" s="5"/>
      <c r="AC2134" s="28"/>
      <c r="AD2134" s="5"/>
      <c r="AE2134" s="14"/>
      <c r="AF2134" s="5"/>
      <c r="AG2134" s="7"/>
    </row>
    <row r="2135" spans="1:33" s="54" customFormat="1">
      <c r="A2135" s="8" t="s">
        <v>6336</v>
      </c>
      <c r="B2135" s="8" t="s">
        <v>6337</v>
      </c>
      <c r="C2135" s="9" t="s">
        <v>91</v>
      </c>
      <c r="D2135" s="185"/>
      <c r="E2135" s="188">
        <v>90290</v>
      </c>
      <c r="F2135" s="9" t="s">
        <v>83</v>
      </c>
      <c r="G2135" s="9" t="s">
        <v>5756</v>
      </c>
      <c r="H2135" s="10">
        <v>12150996</v>
      </c>
      <c r="I2135" s="11">
        <v>2</v>
      </c>
      <c r="J2135" s="24">
        <v>0</v>
      </c>
      <c r="K2135" s="12"/>
      <c r="L2135" s="14">
        <v>0</v>
      </c>
      <c r="M2135" s="14"/>
      <c r="N2135" s="21">
        <v>0</v>
      </c>
      <c r="O2135" s="14"/>
      <c r="P2135" s="21">
        <v>99888</v>
      </c>
      <c r="Q2135" s="14"/>
      <c r="R2135" s="21">
        <v>0</v>
      </c>
      <c r="S2135" s="14"/>
      <c r="T2135" s="21">
        <v>0</v>
      </c>
      <c r="U2135" s="14"/>
      <c r="V2135" s="22">
        <v>99888</v>
      </c>
      <c r="W2135" s="14"/>
      <c r="X2135" s="5" t="str">
        <f t="shared" si="33"/>
        <v>No</v>
      </c>
      <c r="Y2135" s="14"/>
      <c r="Z2135" s="5"/>
      <c r="AA2135" s="14"/>
      <c r="AB2135" s="5"/>
      <c r="AC2135" s="28"/>
      <c r="AD2135" s="5"/>
      <c r="AE2135" s="14"/>
      <c r="AF2135" s="5"/>
      <c r="AG2135" s="7"/>
    </row>
    <row r="2136" spans="1:33" s="54" customFormat="1">
      <c r="A2136" s="8" t="s">
        <v>5367</v>
      </c>
      <c r="B2136" s="8" t="s">
        <v>5368</v>
      </c>
      <c r="C2136" s="9" t="s">
        <v>58</v>
      </c>
      <c r="D2136" s="185" t="s">
        <v>5369</v>
      </c>
      <c r="E2136" s="188" t="s">
        <v>5370</v>
      </c>
      <c r="F2136" s="9" t="s">
        <v>83</v>
      </c>
      <c r="G2136" s="9" t="s">
        <v>147</v>
      </c>
      <c r="H2136" s="10">
        <v>0</v>
      </c>
      <c r="I2136" s="11">
        <v>2</v>
      </c>
      <c r="J2136" s="24">
        <v>0</v>
      </c>
      <c r="K2136" s="12"/>
      <c r="L2136" s="14">
        <v>0</v>
      </c>
      <c r="M2136" s="14"/>
      <c r="N2136" s="21">
        <v>0</v>
      </c>
      <c r="O2136" s="14"/>
      <c r="P2136" s="21">
        <v>13155</v>
      </c>
      <c r="Q2136" s="14"/>
      <c r="R2136" s="21">
        <v>0</v>
      </c>
      <c r="S2136" s="14"/>
      <c r="T2136" s="21">
        <v>52621</v>
      </c>
      <c r="U2136" s="14"/>
      <c r="V2136" s="22">
        <v>65776</v>
      </c>
      <c r="W2136" s="14"/>
      <c r="X2136" s="5" t="str">
        <f t="shared" si="33"/>
        <v>No</v>
      </c>
      <c r="Y2136" s="14"/>
      <c r="Z2136" s="5"/>
      <c r="AA2136" s="14"/>
      <c r="AB2136" s="5"/>
      <c r="AC2136" s="28"/>
      <c r="AD2136" s="5"/>
      <c r="AE2136" s="14"/>
      <c r="AF2136" s="5"/>
      <c r="AG2136" s="7"/>
    </row>
    <row r="2137" spans="1:33" s="54" customFormat="1">
      <c r="A2137" s="8" t="s">
        <v>5918</v>
      </c>
      <c r="B2137" s="8" t="s">
        <v>6491</v>
      </c>
      <c r="C2137" s="9" t="s">
        <v>420</v>
      </c>
      <c r="D2137" s="185"/>
      <c r="E2137" s="188" t="s">
        <v>5919</v>
      </c>
      <c r="F2137" s="9" t="s">
        <v>83</v>
      </c>
      <c r="G2137" s="9" t="s">
        <v>147</v>
      </c>
      <c r="H2137" s="10">
        <v>0</v>
      </c>
      <c r="I2137" s="11">
        <v>2</v>
      </c>
      <c r="J2137" s="24">
        <v>0</v>
      </c>
      <c r="K2137" s="12"/>
      <c r="L2137" s="14">
        <v>0</v>
      </c>
      <c r="M2137" s="14"/>
      <c r="N2137" s="21">
        <v>0</v>
      </c>
      <c r="O2137" s="14"/>
      <c r="P2137" s="21">
        <v>7213</v>
      </c>
      <c r="Q2137" s="14"/>
      <c r="R2137" s="21">
        <v>29043</v>
      </c>
      <c r="S2137" s="14"/>
      <c r="T2137" s="21">
        <v>0</v>
      </c>
      <c r="U2137" s="14"/>
      <c r="V2137" s="22">
        <v>36256</v>
      </c>
      <c r="W2137" s="14"/>
      <c r="X2137" s="5" t="str">
        <f t="shared" si="33"/>
        <v>No</v>
      </c>
      <c r="Y2137" s="14"/>
      <c r="Z2137" s="5"/>
      <c r="AA2137" s="14"/>
      <c r="AB2137" s="5"/>
      <c r="AC2137" s="28"/>
      <c r="AD2137" s="5"/>
      <c r="AE2137" s="14"/>
      <c r="AF2137" s="5"/>
      <c r="AG2137" s="7"/>
    </row>
    <row r="2138" spans="1:33" s="54" customFormat="1">
      <c r="A2138" s="8" t="s">
        <v>2100</v>
      </c>
      <c r="B2138" s="8" t="s">
        <v>957</v>
      </c>
      <c r="C2138" s="9" t="s">
        <v>275</v>
      </c>
      <c r="D2138" s="185" t="s">
        <v>2101</v>
      </c>
      <c r="E2138" s="188" t="s">
        <v>2102</v>
      </c>
      <c r="F2138" s="9" t="s">
        <v>83</v>
      </c>
      <c r="G2138" s="9" t="s">
        <v>147</v>
      </c>
      <c r="H2138" s="10">
        <v>0</v>
      </c>
      <c r="I2138" s="11">
        <v>2</v>
      </c>
      <c r="J2138" s="24">
        <v>0</v>
      </c>
      <c r="K2138" s="12"/>
      <c r="L2138" s="14">
        <v>0</v>
      </c>
      <c r="M2138" s="14"/>
      <c r="N2138" s="21">
        <v>0</v>
      </c>
      <c r="O2138" s="14"/>
      <c r="P2138" s="21">
        <v>0</v>
      </c>
      <c r="Q2138" s="14"/>
      <c r="R2138" s="21">
        <v>0</v>
      </c>
      <c r="S2138" s="14"/>
      <c r="T2138" s="21">
        <v>0</v>
      </c>
      <c r="U2138" s="14"/>
      <c r="V2138" s="22">
        <v>0</v>
      </c>
      <c r="W2138" s="14"/>
      <c r="X2138" s="5" t="str">
        <f t="shared" si="33"/>
        <v>No</v>
      </c>
      <c r="Y2138" s="14"/>
      <c r="Z2138" s="5"/>
      <c r="AA2138" s="14"/>
      <c r="AB2138" s="5"/>
      <c r="AC2138" s="28"/>
      <c r="AD2138" s="5"/>
      <c r="AE2138" s="14"/>
      <c r="AF2138" s="5"/>
      <c r="AG2138" s="7"/>
    </row>
    <row r="2139" spans="1:33" s="54" customFormat="1">
      <c r="A2139" s="8" t="s">
        <v>6405</v>
      </c>
      <c r="B2139" s="8" t="s">
        <v>6406</v>
      </c>
      <c r="C2139" s="9" t="s">
        <v>278</v>
      </c>
      <c r="D2139" s="185"/>
      <c r="E2139" s="188">
        <v>70273</v>
      </c>
      <c r="F2139" s="9" t="s">
        <v>36</v>
      </c>
      <c r="G2139" s="9" t="s">
        <v>5756</v>
      </c>
      <c r="H2139" s="10">
        <v>0</v>
      </c>
      <c r="I2139" s="11">
        <v>2</v>
      </c>
      <c r="J2139" s="24">
        <v>0</v>
      </c>
      <c r="K2139" s="12"/>
      <c r="L2139" s="14">
        <v>0</v>
      </c>
      <c r="M2139" s="14"/>
      <c r="N2139" s="21">
        <v>0</v>
      </c>
      <c r="O2139" s="14"/>
      <c r="P2139" s="21">
        <v>0</v>
      </c>
      <c r="Q2139" s="14"/>
      <c r="R2139" s="21">
        <v>0</v>
      </c>
      <c r="S2139" s="14"/>
      <c r="T2139" s="21">
        <v>0</v>
      </c>
      <c r="U2139" s="14"/>
      <c r="V2139" s="22">
        <v>0</v>
      </c>
      <c r="W2139" s="14"/>
      <c r="X2139" s="5" t="str">
        <f t="shared" si="33"/>
        <v>No</v>
      </c>
      <c r="Y2139" s="14"/>
      <c r="Z2139" s="5"/>
      <c r="AA2139" s="14"/>
      <c r="AB2139" s="5"/>
      <c r="AC2139" s="28"/>
      <c r="AD2139" s="5"/>
      <c r="AE2139" s="14"/>
      <c r="AF2139" s="5"/>
      <c r="AG2139" s="7"/>
    </row>
    <row r="2140" spans="1:33" s="54" customFormat="1">
      <c r="A2140" s="8" t="s">
        <v>3959</v>
      </c>
      <c r="B2140" s="8" t="s">
        <v>3960</v>
      </c>
      <c r="C2140" s="9" t="s">
        <v>278</v>
      </c>
      <c r="D2140" s="185" t="s">
        <v>3961</v>
      </c>
      <c r="E2140" s="188" t="s">
        <v>3962</v>
      </c>
      <c r="F2140" s="9" t="s">
        <v>157</v>
      </c>
      <c r="G2140" s="9" t="s">
        <v>147</v>
      </c>
      <c r="H2140" s="10">
        <v>0</v>
      </c>
      <c r="I2140" s="11">
        <v>2</v>
      </c>
      <c r="J2140" s="24">
        <v>0</v>
      </c>
      <c r="K2140" s="12"/>
      <c r="L2140" s="14">
        <v>0</v>
      </c>
      <c r="M2140" s="14"/>
      <c r="N2140" s="21">
        <v>0</v>
      </c>
      <c r="O2140" s="14"/>
      <c r="P2140" s="21">
        <v>0</v>
      </c>
      <c r="Q2140" s="14"/>
      <c r="R2140" s="21">
        <v>0</v>
      </c>
      <c r="S2140" s="14"/>
      <c r="T2140" s="21">
        <v>0</v>
      </c>
      <c r="U2140" s="14"/>
      <c r="V2140" s="22">
        <v>0</v>
      </c>
      <c r="W2140" s="14"/>
      <c r="X2140" s="5" t="str">
        <f t="shared" si="33"/>
        <v>No</v>
      </c>
      <c r="Y2140" s="14"/>
      <c r="Z2140" s="5"/>
      <c r="AA2140" s="14"/>
      <c r="AB2140" s="5"/>
      <c r="AC2140" s="28"/>
      <c r="AD2140" s="5"/>
      <c r="AE2140" s="14"/>
      <c r="AF2140" s="5"/>
      <c r="AG2140" s="7"/>
    </row>
    <row r="2141" spans="1:33" s="54" customFormat="1">
      <c r="A2141" s="8" t="s">
        <v>4952</v>
      </c>
      <c r="B2141" s="8" t="s">
        <v>4953</v>
      </c>
      <c r="C2141" s="9" t="s">
        <v>91</v>
      </c>
      <c r="D2141" s="185" t="s">
        <v>4954</v>
      </c>
      <c r="E2141" s="188" t="s">
        <v>4955</v>
      </c>
      <c r="F2141" s="9" t="s">
        <v>83</v>
      </c>
      <c r="G2141" s="9" t="s">
        <v>147</v>
      </c>
      <c r="H2141" s="10">
        <v>0</v>
      </c>
      <c r="I2141" s="11">
        <v>2</v>
      </c>
      <c r="J2141" s="24">
        <v>0</v>
      </c>
      <c r="K2141" s="12"/>
      <c r="L2141" s="14">
        <v>0</v>
      </c>
      <c r="M2141" s="14"/>
      <c r="N2141" s="21">
        <v>0</v>
      </c>
      <c r="O2141" s="14"/>
      <c r="P2141" s="21">
        <v>0</v>
      </c>
      <c r="Q2141" s="14"/>
      <c r="R2141" s="21">
        <v>0</v>
      </c>
      <c r="S2141" s="14"/>
      <c r="T2141" s="21">
        <v>0</v>
      </c>
      <c r="U2141" s="14"/>
      <c r="V2141" s="22">
        <v>0</v>
      </c>
      <c r="W2141" s="14"/>
      <c r="X2141" s="5" t="str">
        <f t="shared" si="33"/>
        <v>No</v>
      </c>
      <c r="Y2141" s="14"/>
      <c r="Z2141" s="5"/>
      <c r="AA2141" s="14"/>
      <c r="AB2141" s="5"/>
      <c r="AC2141" s="28"/>
      <c r="AD2141" s="5"/>
      <c r="AE2141" s="14"/>
      <c r="AF2141" s="5"/>
      <c r="AG2141" s="7"/>
    </row>
    <row r="2142" spans="1:33" s="54" customFormat="1">
      <c r="A2142" s="8" t="s">
        <v>6343</v>
      </c>
      <c r="B2142" s="8" t="s">
        <v>6344</v>
      </c>
      <c r="C2142" s="9" t="s">
        <v>91</v>
      </c>
      <c r="D2142" s="185"/>
      <c r="E2142" s="188">
        <v>90264</v>
      </c>
      <c r="F2142" s="9" t="s">
        <v>83</v>
      </c>
      <c r="G2142" s="9" t="s">
        <v>5756</v>
      </c>
      <c r="H2142" s="10">
        <v>12150996</v>
      </c>
      <c r="I2142" s="11">
        <v>2</v>
      </c>
      <c r="J2142" s="24">
        <v>0</v>
      </c>
      <c r="K2142" s="12"/>
      <c r="L2142" s="14">
        <v>0</v>
      </c>
      <c r="M2142" s="14"/>
      <c r="N2142" s="21">
        <v>0</v>
      </c>
      <c r="O2142" s="14"/>
      <c r="P2142" s="21">
        <v>0</v>
      </c>
      <c r="Q2142" s="14"/>
      <c r="R2142" s="21">
        <v>0</v>
      </c>
      <c r="S2142" s="14"/>
      <c r="T2142" s="21">
        <v>0</v>
      </c>
      <c r="U2142" s="14"/>
      <c r="V2142" s="22">
        <v>0</v>
      </c>
      <c r="W2142" s="14"/>
      <c r="X2142" s="5" t="str">
        <f t="shared" si="33"/>
        <v>No</v>
      </c>
      <c r="Y2142" s="14"/>
      <c r="Z2142" s="5"/>
      <c r="AA2142" s="14"/>
      <c r="AB2142" s="5"/>
      <c r="AC2142" s="28"/>
      <c r="AD2142" s="5"/>
      <c r="AE2142" s="14"/>
      <c r="AF2142" s="5"/>
      <c r="AG2142" s="7"/>
    </row>
    <row r="2143" spans="1:33" s="54" customFormat="1">
      <c r="A2143" s="8" t="s">
        <v>3844</v>
      </c>
      <c r="B2143" s="8" t="s">
        <v>3845</v>
      </c>
      <c r="C2143" s="9" t="s">
        <v>278</v>
      </c>
      <c r="D2143" s="185" t="s">
        <v>3846</v>
      </c>
      <c r="E2143" s="188" t="s">
        <v>3847</v>
      </c>
      <c r="F2143" s="9" t="s">
        <v>83</v>
      </c>
      <c r="G2143" s="9" t="s">
        <v>147</v>
      </c>
      <c r="H2143" s="10">
        <v>0</v>
      </c>
      <c r="I2143" s="11">
        <v>2</v>
      </c>
      <c r="J2143" s="24">
        <v>0</v>
      </c>
      <c r="K2143" s="12"/>
      <c r="L2143" s="14">
        <v>0</v>
      </c>
      <c r="M2143" s="14"/>
      <c r="N2143" s="21">
        <v>0</v>
      </c>
      <c r="O2143" s="14"/>
      <c r="P2143" s="21">
        <v>0</v>
      </c>
      <c r="Q2143" s="14"/>
      <c r="R2143" s="21">
        <v>0</v>
      </c>
      <c r="S2143" s="14"/>
      <c r="T2143" s="21">
        <v>0</v>
      </c>
      <c r="U2143" s="14"/>
      <c r="V2143" s="22">
        <v>0</v>
      </c>
      <c r="W2143" s="14"/>
      <c r="X2143" s="5" t="str">
        <f t="shared" si="33"/>
        <v>No</v>
      </c>
      <c r="Y2143" s="14"/>
      <c r="Z2143" s="5"/>
      <c r="AA2143" s="14"/>
      <c r="AB2143" s="5"/>
      <c r="AC2143" s="28"/>
      <c r="AD2143" s="5"/>
      <c r="AE2143" s="14"/>
      <c r="AF2143" s="5"/>
      <c r="AG2143" s="7"/>
    </row>
    <row r="2144" spans="1:33" s="54" customFormat="1">
      <c r="A2144" s="8" t="s">
        <v>63</v>
      </c>
      <c r="B2144" s="8" t="s">
        <v>64</v>
      </c>
      <c r="C2144" s="9" t="s">
        <v>65</v>
      </c>
      <c r="D2144" s="185" t="s">
        <v>66</v>
      </c>
      <c r="E2144" s="188">
        <v>159</v>
      </c>
      <c r="F2144" s="9" t="s">
        <v>36</v>
      </c>
      <c r="G2144" s="9" t="s">
        <v>5756</v>
      </c>
      <c r="H2144" s="10">
        <v>0</v>
      </c>
      <c r="I2144" s="11">
        <v>1</v>
      </c>
      <c r="J2144" s="24">
        <v>0</v>
      </c>
      <c r="K2144" s="12"/>
      <c r="L2144" s="14">
        <v>0</v>
      </c>
      <c r="M2144" s="14"/>
      <c r="N2144" s="21">
        <v>0</v>
      </c>
      <c r="O2144" s="14"/>
      <c r="P2144" s="21">
        <v>0</v>
      </c>
      <c r="Q2144" s="14"/>
      <c r="R2144" s="21">
        <v>0</v>
      </c>
      <c r="S2144" s="14"/>
      <c r="T2144" s="21">
        <v>0</v>
      </c>
      <c r="U2144" s="14"/>
      <c r="V2144" s="22">
        <v>0</v>
      </c>
      <c r="W2144" s="14"/>
      <c r="X2144" s="5" t="str">
        <f t="shared" si="33"/>
        <v>No</v>
      </c>
      <c r="Y2144" s="14"/>
      <c r="Z2144" s="5"/>
      <c r="AA2144" s="14"/>
      <c r="AB2144" s="5"/>
      <c r="AC2144" s="28"/>
      <c r="AD2144" s="5"/>
      <c r="AE2144" s="14"/>
      <c r="AF2144" s="5"/>
      <c r="AG2144" s="7"/>
    </row>
    <row r="2145" spans="1:33" s="54" customFormat="1">
      <c r="A2145" s="8" t="s">
        <v>6059</v>
      </c>
      <c r="B2145" s="8" t="s">
        <v>6092</v>
      </c>
      <c r="C2145" s="9" t="s">
        <v>129</v>
      </c>
      <c r="D2145" s="185"/>
      <c r="E2145" s="188" t="s">
        <v>6058</v>
      </c>
      <c r="F2145" s="9" t="s">
        <v>83</v>
      </c>
      <c r="G2145" s="9" t="s">
        <v>147</v>
      </c>
      <c r="H2145" s="10">
        <v>0</v>
      </c>
      <c r="I2145" s="11">
        <v>1</v>
      </c>
      <c r="J2145" s="24">
        <v>0</v>
      </c>
      <c r="K2145" s="12"/>
      <c r="L2145" s="14">
        <v>0</v>
      </c>
      <c r="M2145" s="14"/>
      <c r="N2145" s="21">
        <v>0</v>
      </c>
      <c r="O2145" s="14"/>
      <c r="P2145" s="21">
        <v>0</v>
      </c>
      <c r="Q2145" s="14"/>
      <c r="R2145" s="21">
        <v>0</v>
      </c>
      <c r="S2145" s="14"/>
      <c r="T2145" s="21">
        <v>0</v>
      </c>
      <c r="U2145" s="14"/>
      <c r="V2145" s="22">
        <v>0</v>
      </c>
      <c r="W2145" s="14"/>
      <c r="X2145" s="5" t="str">
        <f t="shared" si="33"/>
        <v>No</v>
      </c>
      <c r="Y2145" s="14"/>
      <c r="Z2145" s="5"/>
      <c r="AA2145" s="14"/>
      <c r="AB2145" s="5"/>
      <c r="AC2145" s="28"/>
      <c r="AD2145" s="5"/>
      <c r="AE2145" s="14"/>
      <c r="AF2145" s="5"/>
      <c r="AG2145" s="7"/>
    </row>
    <row r="2146" spans="1:33" s="54" customFormat="1">
      <c r="A2146" s="8" t="s">
        <v>6722</v>
      </c>
      <c r="B2146" s="8" t="s">
        <v>6502</v>
      </c>
      <c r="C2146" s="9" t="s">
        <v>34</v>
      </c>
      <c r="D2146" s="185"/>
      <c r="E2146" s="188" t="s">
        <v>6027</v>
      </c>
      <c r="F2146" s="9" t="s">
        <v>83</v>
      </c>
      <c r="G2146" s="9" t="s">
        <v>147</v>
      </c>
      <c r="H2146" s="10">
        <v>0</v>
      </c>
      <c r="I2146" s="11">
        <v>1</v>
      </c>
      <c r="J2146" s="24">
        <v>0</v>
      </c>
      <c r="K2146" s="12"/>
      <c r="L2146" s="14">
        <v>81</v>
      </c>
      <c r="M2146" s="14"/>
      <c r="N2146" s="21">
        <v>0</v>
      </c>
      <c r="O2146" s="14"/>
      <c r="P2146" s="21">
        <v>0</v>
      </c>
      <c r="Q2146" s="14"/>
      <c r="R2146" s="21">
        <v>0</v>
      </c>
      <c r="S2146" s="14"/>
      <c r="T2146" s="21">
        <v>325</v>
      </c>
      <c r="U2146" s="14"/>
      <c r="V2146" s="22">
        <v>406</v>
      </c>
      <c r="W2146" s="14"/>
      <c r="X2146" s="5" t="str">
        <f t="shared" si="33"/>
        <v>No</v>
      </c>
      <c r="Y2146" s="14"/>
      <c r="Z2146" s="5"/>
      <c r="AA2146" s="14"/>
      <c r="AB2146" s="5"/>
      <c r="AC2146" s="28"/>
      <c r="AD2146" s="5"/>
      <c r="AE2146" s="14"/>
      <c r="AF2146" s="5"/>
      <c r="AG2146" s="7"/>
    </row>
    <row r="2147" spans="1:33" s="54" customFormat="1">
      <c r="A2147" s="8" t="s">
        <v>4066</v>
      </c>
      <c r="B2147" s="8" t="s">
        <v>4067</v>
      </c>
      <c r="C2147" s="9" t="s">
        <v>65</v>
      </c>
      <c r="D2147" s="185" t="s">
        <v>4068</v>
      </c>
      <c r="E2147" s="188">
        <v>199</v>
      </c>
      <c r="F2147" s="9" t="s">
        <v>36</v>
      </c>
      <c r="G2147" s="9" t="s">
        <v>5756</v>
      </c>
      <c r="H2147" s="10">
        <v>0</v>
      </c>
      <c r="I2147" s="11">
        <v>1</v>
      </c>
      <c r="J2147" s="24">
        <v>0</v>
      </c>
      <c r="K2147" s="12"/>
      <c r="L2147" s="14">
        <v>0</v>
      </c>
      <c r="M2147" s="14"/>
      <c r="N2147" s="21">
        <v>0</v>
      </c>
      <c r="O2147" s="14"/>
      <c r="P2147" s="21">
        <v>0</v>
      </c>
      <c r="Q2147" s="14"/>
      <c r="R2147" s="21">
        <v>0</v>
      </c>
      <c r="S2147" s="14"/>
      <c r="T2147" s="21">
        <v>0</v>
      </c>
      <c r="U2147" s="14"/>
      <c r="V2147" s="22">
        <v>0</v>
      </c>
      <c r="W2147" s="14"/>
      <c r="X2147" s="5" t="str">
        <f t="shared" si="33"/>
        <v>No</v>
      </c>
      <c r="Y2147" s="14"/>
      <c r="Z2147" s="5"/>
      <c r="AA2147" s="14"/>
      <c r="AB2147" s="5"/>
      <c r="AC2147" s="28"/>
      <c r="AD2147" s="5"/>
      <c r="AE2147" s="14"/>
      <c r="AF2147" s="5"/>
      <c r="AG2147" s="7"/>
    </row>
    <row r="2148" spans="1:33" s="54" customFormat="1">
      <c r="A2148" s="8" t="s">
        <v>5409</v>
      </c>
      <c r="B2148" s="8" t="s">
        <v>5410</v>
      </c>
      <c r="C2148" s="9" t="s">
        <v>58</v>
      </c>
      <c r="D2148" s="185" t="s">
        <v>5411</v>
      </c>
      <c r="E2148" s="188" t="s">
        <v>5412</v>
      </c>
      <c r="F2148" s="9" t="s">
        <v>83</v>
      </c>
      <c r="G2148" s="9" t="s">
        <v>147</v>
      </c>
      <c r="H2148" s="10">
        <v>0</v>
      </c>
      <c r="I2148" s="11">
        <v>1</v>
      </c>
      <c r="J2148" s="24">
        <v>0</v>
      </c>
      <c r="K2148" s="12"/>
      <c r="L2148" s="14">
        <v>0</v>
      </c>
      <c r="M2148" s="14"/>
      <c r="N2148" s="21">
        <v>0</v>
      </c>
      <c r="O2148" s="14"/>
      <c r="P2148" s="21">
        <v>0</v>
      </c>
      <c r="Q2148" s="14"/>
      <c r="R2148" s="21">
        <v>0</v>
      </c>
      <c r="S2148" s="14"/>
      <c r="T2148" s="21">
        <v>0</v>
      </c>
      <c r="U2148" s="14"/>
      <c r="V2148" s="22">
        <v>0</v>
      </c>
      <c r="W2148" s="14"/>
      <c r="X2148" s="5" t="str">
        <f t="shared" si="33"/>
        <v>No</v>
      </c>
      <c r="Y2148" s="14"/>
      <c r="Z2148" s="5"/>
      <c r="AA2148" s="14"/>
      <c r="AB2148" s="5"/>
      <c r="AC2148" s="28"/>
      <c r="AD2148" s="5"/>
      <c r="AE2148" s="14"/>
      <c r="AF2148" s="5"/>
      <c r="AG2148" s="7"/>
    </row>
    <row r="2149" spans="1:33" s="54" customFormat="1">
      <c r="A2149" s="8" t="s">
        <v>3915</v>
      </c>
      <c r="B2149" s="8" t="s">
        <v>3916</v>
      </c>
      <c r="C2149" s="9" t="s">
        <v>278</v>
      </c>
      <c r="D2149" s="185" t="s">
        <v>3917</v>
      </c>
      <c r="E2149" s="188" t="s">
        <v>3918</v>
      </c>
      <c r="F2149" s="9" t="s">
        <v>83</v>
      </c>
      <c r="G2149" s="9" t="s">
        <v>147</v>
      </c>
      <c r="H2149" s="10">
        <v>0</v>
      </c>
      <c r="I2149" s="11">
        <v>1</v>
      </c>
      <c r="J2149" s="24">
        <v>0</v>
      </c>
      <c r="K2149" s="12"/>
      <c r="L2149" s="14">
        <v>0</v>
      </c>
      <c r="M2149" s="14"/>
      <c r="N2149" s="21">
        <v>0</v>
      </c>
      <c r="O2149" s="14"/>
      <c r="P2149" s="21">
        <v>0</v>
      </c>
      <c r="Q2149" s="14"/>
      <c r="R2149" s="21">
        <v>0</v>
      </c>
      <c r="S2149" s="14"/>
      <c r="T2149" s="21">
        <v>0</v>
      </c>
      <c r="U2149" s="14"/>
      <c r="V2149" s="22">
        <v>0</v>
      </c>
      <c r="W2149" s="14"/>
      <c r="X2149" s="5" t="str">
        <f t="shared" si="33"/>
        <v>No</v>
      </c>
      <c r="Y2149" s="14"/>
      <c r="Z2149" s="5"/>
      <c r="AA2149" s="14"/>
      <c r="AB2149" s="5"/>
      <c r="AC2149" s="28"/>
      <c r="AD2149" s="5"/>
      <c r="AE2149" s="14"/>
      <c r="AF2149" s="5"/>
      <c r="AG2149" s="7"/>
    </row>
    <row r="2150" spans="1:33" s="54" customFormat="1">
      <c r="A2150" s="8" t="s">
        <v>2177</v>
      </c>
      <c r="B2150" s="8" t="s">
        <v>2178</v>
      </c>
      <c r="C2150" s="9" t="s">
        <v>275</v>
      </c>
      <c r="D2150" s="185" t="s">
        <v>2179</v>
      </c>
      <c r="E2150" s="188" t="s">
        <v>2180</v>
      </c>
      <c r="F2150" s="9" t="s">
        <v>83</v>
      </c>
      <c r="G2150" s="9" t="s">
        <v>147</v>
      </c>
      <c r="H2150" s="10">
        <v>0</v>
      </c>
      <c r="I2150" s="11">
        <v>1</v>
      </c>
      <c r="J2150" s="24">
        <v>0</v>
      </c>
      <c r="K2150" s="12"/>
      <c r="L2150" s="14">
        <v>0</v>
      </c>
      <c r="M2150" s="14"/>
      <c r="N2150" s="21">
        <v>0</v>
      </c>
      <c r="O2150" s="14"/>
      <c r="P2150" s="21">
        <v>0</v>
      </c>
      <c r="Q2150" s="14"/>
      <c r="R2150" s="21">
        <v>0</v>
      </c>
      <c r="S2150" s="14"/>
      <c r="T2150" s="21">
        <v>0</v>
      </c>
      <c r="U2150" s="14"/>
      <c r="V2150" s="22">
        <v>0</v>
      </c>
      <c r="W2150" s="14"/>
      <c r="X2150" s="5" t="str">
        <f t="shared" si="33"/>
        <v>No</v>
      </c>
      <c r="Y2150" s="14"/>
      <c r="Z2150" s="5"/>
      <c r="AA2150" s="14"/>
      <c r="AB2150" s="5"/>
      <c r="AC2150" s="28"/>
      <c r="AD2150" s="5"/>
      <c r="AE2150" s="14"/>
      <c r="AF2150" s="5"/>
      <c r="AG2150" s="7"/>
    </row>
    <row r="2151" spans="1:33" s="54" customFormat="1">
      <c r="A2151" s="8" t="s">
        <v>3705</v>
      </c>
      <c r="B2151" s="8" t="s">
        <v>3706</v>
      </c>
      <c r="C2151" s="9" t="s">
        <v>65</v>
      </c>
      <c r="D2151" s="185" t="s">
        <v>3707</v>
      </c>
      <c r="E2151" s="188">
        <v>247</v>
      </c>
      <c r="F2151" s="9" t="s">
        <v>36</v>
      </c>
      <c r="G2151" s="9" t="s">
        <v>5756</v>
      </c>
      <c r="H2151" s="10">
        <v>0</v>
      </c>
      <c r="I2151" s="11">
        <v>1</v>
      </c>
      <c r="J2151" s="24">
        <v>0</v>
      </c>
      <c r="K2151" s="12"/>
      <c r="L2151" s="14">
        <v>0</v>
      </c>
      <c r="M2151" s="14"/>
      <c r="N2151" s="21">
        <v>0</v>
      </c>
      <c r="O2151" s="14"/>
      <c r="P2151" s="21">
        <v>0</v>
      </c>
      <c r="Q2151" s="14"/>
      <c r="R2151" s="21">
        <v>0</v>
      </c>
      <c r="S2151" s="14"/>
      <c r="T2151" s="21">
        <v>0</v>
      </c>
      <c r="U2151" s="14"/>
      <c r="V2151" s="22">
        <v>0</v>
      </c>
      <c r="W2151" s="14"/>
      <c r="X2151" s="5" t="str">
        <f t="shared" si="33"/>
        <v>No</v>
      </c>
      <c r="Y2151" s="14"/>
      <c r="Z2151" s="5"/>
      <c r="AA2151" s="14"/>
      <c r="AB2151" s="5"/>
      <c r="AC2151" s="28"/>
      <c r="AD2151" s="5"/>
      <c r="AE2151" s="14"/>
      <c r="AF2151" s="5"/>
      <c r="AG2151" s="7"/>
    </row>
    <row r="2152" spans="1:33" s="54" customFormat="1">
      <c r="A2152" s="8" t="s">
        <v>6712</v>
      </c>
      <c r="B2152" s="8" t="s">
        <v>6713</v>
      </c>
      <c r="C2152" s="9" t="s">
        <v>233</v>
      </c>
      <c r="D2152" s="185"/>
      <c r="E2152" s="188" t="s">
        <v>6714</v>
      </c>
      <c r="F2152" s="9" t="s">
        <v>83</v>
      </c>
      <c r="G2152" s="9" t="s">
        <v>147</v>
      </c>
      <c r="H2152" s="10">
        <v>0</v>
      </c>
      <c r="I2152" s="11">
        <v>1</v>
      </c>
      <c r="J2152" s="24">
        <v>0</v>
      </c>
      <c r="K2152" s="12"/>
      <c r="L2152" s="14">
        <v>0</v>
      </c>
      <c r="M2152" s="14"/>
      <c r="N2152" s="21">
        <v>0</v>
      </c>
      <c r="O2152" s="14"/>
      <c r="P2152" s="21">
        <v>0</v>
      </c>
      <c r="Q2152" s="14"/>
      <c r="R2152" s="21">
        <v>0</v>
      </c>
      <c r="S2152" s="14"/>
      <c r="T2152" s="21">
        <v>0</v>
      </c>
      <c r="U2152" s="14"/>
      <c r="V2152" s="22">
        <v>0</v>
      </c>
      <c r="W2152" s="14"/>
      <c r="X2152" s="5" t="str">
        <f t="shared" si="33"/>
        <v>No</v>
      </c>
      <c r="Y2152" s="14"/>
      <c r="Z2152" s="5"/>
      <c r="AA2152" s="14"/>
      <c r="AB2152" s="5"/>
      <c r="AC2152" s="28"/>
      <c r="AD2152" s="5"/>
      <c r="AE2152" s="14"/>
      <c r="AF2152" s="5"/>
      <c r="AG2152" s="7"/>
    </row>
    <row r="2153" spans="1:33" s="54" customFormat="1">
      <c r="A2153" s="8" t="s">
        <v>5927</v>
      </c>
      <c r="B2153" s="8" t="s">
        <v>6068</v>
      </c>
      <c r="C2153" s="9" t="s">
        <v>163</v>
      </c>
      <c r="D2153" s="185">
        <v>1156</v>
      </c>
      <c r="E2153" s="188">
        <v>10178</v>
      </c>
      <c r="F2153" s="9" t="s">
        <v>83</v>
      </c>
      <c r="G2153" s="9" t="s">
        <v>5756</v>
      </c>
      <c r="H2153" s="10">
        <v>4181019</v>
      </c>
      <c r="I2153" s="11">
        <v>1</v>
      </c>
      <c r="J2153" s="24">
        <v>0</v>
      </c>
      <c r="K2153" s="12"/>
      <c r="L2153" s="14">
        <v>0</v>
      </c>
      <c r="M2153" s="14"/>
      <c r="N2153" s="21">
        <v>0</v>
      </c>
      <c r="O2153" s="14"/>
      <c r="P2153" s="21">
        <v>0</v>
      </c>
      <c r="Q2153" s="14"/>
      <c r="R2153" s="21">
        <v>0</v>
      </c>
      <c r="S2153" s="14"/>
      <c r="T2153" s="21">
        <v>0</v>
      </c>
      <c r="U2153" s="14"/>
      <c r="V2153" s="22">
        <v>0</v>
      </c>
      <c r="W2153" s="14"/>
      <c r="X2153" s="5" t="str">
        <f t="shared" si="33"/>
        <v>No</v>
      </c>
      <c r="Y2153" s="14"/>
      <c r="Z2153" s="5"/>
      <c r="AA2153" s="14"/>
      <c r="AB2153" s="5"/>
      <c r="AC2153" s="28"/>
      <c r="AD2153" s="5"/>
      <c r="AE2153" s="14"/>
      <c r="AF2153" s="5"/>
      <c r="AG2153" s="7"/>
    </row>
    <row r="2154" spans="1:33" s="54" customFormat="1">
      <c r="A2154" s="8" t="s">
        <v>3564</v>
      </c>
      <c r="B2154" s="8" t="s">
        <v>3565</v>
      </c>
      <c r="C2154" s="9" t="s">
        <v>109</v>
      </c>
      <c r="D2154" s="185" t="s">
        <v>3566</v>
      </c>
      <c r="E2154" s="188" t="s">
        <v>3567</v>
      </c>
      <c r="F2154" s="9" t="s">
        <v>83</v>
      </c>
      <c r="G2154" s="9" t="s">
        <v>147</v>
      </c>
      <c r="H2154" s="10">
        <v>0</v>
      </c>
      <c r="I2154" s="11">
        <v>1</v>
      </c>
      <c r="J2154" s="24">
        <v>0</v>
      </c>
      <c r="K2154" s="12"/>
      <c r="L2154" s="14">
        <v>0</v>
      </c>
      <c r="M2154" s="14"/>
      <c r="N2154" s="21">
        <v>0</v>
      </c>
      <c r="O2154" s="14"/>
      <c r="P2154" s="21">
        <v>0</v>
      </c>
      <c r="Q2154" s="14"/>
      <c r="R2154" s="21">
        <v>0</v>
      </c>
      <c r="S2154" s="14"/>
      <c r="T2154" s="21">
        <v>0</v>
      </c>
      <c r="U2154" s="14"/>
      <c r="V2154" s="22">
        <v>0</v>
      </c>
      <c r="W2154" s="14"/>
      <c r="X2154" s="5" t="str">
        <f t="shared" si="33"/>
        <v>No</v>
      </c>
      <c r="Y2154" s="14"/>
      <c r="Z2154" s="5"/>
      <c r="AA2154" s="14"/>
      <c r="AB2154" s="5"/>
      <c r="AC2154" s="28"/>
      <c r="AD2154" s="5"/>
      <c r="AE2154" s="14"/>
      <c r="AF2154" s="5"/>
      <c r="AG2154" s="7"/>
    </row>
    <row r="2155" spans="1:33" s="54" customFormat="1">
      <c r="A2155" s="8" t="s">
        <v>600</v>
      </c>
      <c r="B2155" s="8" t="s">
        <v>601</v>
      </c>
      <c r="C2155" s="9" t="s">
        <v>420</v>
      </c>
      <c r="D2155" s="185" t="s">
        <v>602</v>
      </c>
      <c r="E2155" s="188" t="s">
        <v>603</v>
      </c>
      <c r="F2155" s="9" t="s">
        <v>157</v>
      </c>
      <c r="G2155" s="9" t="s">
        <v>147</v>
      </c>
      <c r="H2155" s="10">
        <v>0</v>
      </c>
      <c r="I2155" s="11">
        <v>1</v>
      </c>
      <c r="J2155" s="24">
        <v>0</v>
      </c>
      <c r="K2155" s="12"/>
      <c r="L2155" s="14">
        <v>0</v>
      </c>
      <c r="M2155" s="14"/>
      <c r="N2155" s="21">
        <v>0</v>
      </c>
      <c r="O2155" s="14"/>
      <c r="P2155" s="21">
        <v>0</v>
      </c>
      <c r="Q2155" s="14"/>
      <c r="R2155" s="21">
        <v>0</v>
      </c>
      <c r="S2155" s="14"/>
      <c r="T2155" s="21">
        <v>0</v>
      </c>
      <c r="U2155" s="14"/>
      <c r="V2155" s="22">
        <v>0</v>
      </c>
      <c r="W2155" s="14"/>
      <c r="X2155" s="5" t="str">
        <f t="shared" si="33"/>
        <v>No</v>
      </c>
      <c r="Y2155" s="14"/>
      <c r="Z2155" s="5"/>
      <c r="AA2155" s="14"/>
      <c r="AB2155" s="5"/>
      <c r="AC2155" s="28"/>
      <c r="AD2155" s="5"/>
      <c r="AE2155" s="14"/>
      <c r="AF2155" s="5"/>
      <c r="AG2155" s="7"/>
    </row>
    <row r="2156" spans="1:33" s="54" customFormat="1">
      <c r="A2156" s="8" t="s">
        <v>1977</v>
      </c>
      <c r="B2156" s="8" t="s">
        <v>1978</v>
      </c>
      <c r="C2156" s="9" t="s">
        <v>58</v>
      </c>
      <c r="D2156" s="185" t="s">
        <v>1979</v>
      </c>
      <c r="E2156" s="188">
        <v>50013</v>
      </c>
      <c r="F2156" s="9" t="s">
        <v>36</v>
      </c>
      <c r="G2156" s="9" t="s">
        <v>5756</v>
      </c>
      <c r="H2156" s="10">
        <v>0</v>
      </c>
      <c r="I2156" s="11">
        <v>1</v>
      </c>
      <c r="J2156" s="24">
        <v>0</v>
      </c>
      <c r="K2156" s="12"/>
      <c r="L2156" s="14">
        <v>0</v>
      </c>
      <c r="M2156" s="14"/>
      <c r="N2156" s="21">
        <v>0</v>
      </c>
      <c r="O2156" s="14"/>
      <c r="P2156" s="21">
        <v>0</v>
      </c>
      <c r="Q2156" s="14"/>
      <c r="R2156" s="21">
        <v>0</v>
      </c>
      <c r="S2156" s="14"/>
      <c r="T2156" s="21">
        <v>11227</v>
      </c>
      <c r="U2156" s="14"/>
      <c r="V2156" s="22">
        <v>11227</v>
      </c>
      <c r="W2156" s="14"/>
      <c r="X2156" s="5" t="str">
        <f t="shared" si="33"/>
        <v>No</v>
      </c>
      <c r="Y2156" s="14"/>
      <c r="Z2156" s="5"/>
      <c r="AA2156" s="14"/>
      <c r="AB2156" s="5"/>
      <c r="AC2156" s="28"/>
      <c r="AD2156" s="5"/>
      <c r="AE2156" s="14"/>
      <c r="AF2156" s="5"/>
      <c r="AG2156" s="7"/>
    </row>
    <row r="2157" spans="1:33" s="54" customFormat="1">
      <c r="A2157" s="8" t="s">
        <v>2431</v>
      </c>
      <c r="B2157" s="8" t="s">
        <v>2432</v>
      </c>
      <c r="C2157" s="9" t="s">
        <v>46</v>
      </c>
      <c r="D2157" s="185" t="s">
        <v>2433</v>
      </c>
      <c r="E2157" s="188" t="s">
        <v>2434</v>
      </c>
      <c r="F2157" s="9" t="s">
        <v>88</v>
      </c>
      <c r="G2157" s="9" t="s">
        <v>147</v>
      </c>
      <c r="H2157" s="10">
        <v>0</v>
      </c>
      <c r="I2157" s="11">
        <v>1</v>
      </c>
      <c r="J2157" s="24">
        <v>0</v>
      </c>
      <c r="K2157" s="12"/>
      <c r="L2157" s="14">
        <v>0</v>
      </c>
      <c r="M2157" s="14"/>
      <c r="N2157" s="21">
        <v>0</v>
      </c>
      <c r="O2157" s="14"/>
      <c r="P2157" s="21">
        <v>0</v>
      </c>
      <c r="Q2157" s="14"/>
      <c r="R2157" s="21">
        <v>0</v>
      </c>
      <c r="S2157" s="14"/>
      <c r="T2157" s="21">
        <v>0</v>
      </c>
      <c r="U2157" s="14"/>
      <c r="V2157" s="22">
        <v>0</v>
      </c>
      <c r="W2157" s="14"/>
      <c r="X2157" s="5" t="str">
        <f t="shared" si="33"/>
        <v>No</v>
      </c>
      <c r="Y2157" s="14"/>
      <c r="Z2157" s="5"/>
      <c r="AA2157" s="14"/>
      <c r="AB2157" s="5"/>
      <c r="AC2157" s="28"/>
      <c r="AD2157" s="5"/>
      <c r="AE2157" s="14"/>
      <c r="AF2157" s="5"/>
      <c r="AG2157" s="7"/>
    </row>
    <row r="2158" spans="1:33" s="54" customFormat="1">
      <c r="A2158" s="8" t="s">
        <v>1383</v>
      </c>
      <c r="B2158" s="8" t="s">
        <v>1384</v>
      </c>
      <c r="C2158" s="9" t="s">
        <v>466</v>
      </c>
      <c r="D2158" s="185">
        <v>5195</v>
      </c>
      <c r="E2158" s="188">
        <v>50195</v>
      </c>
      <c r="F2158" s="9" t="s">
        <v>83</v>
      </c>
      <c r="G2158" s="9" t="s">
        <v>5756</v>
      </c>
      <c r="H2158" s="10">
        <v>75250</v>
      </c>
      <c r="I2158" s="11">
        <v>1</v>
      </c>
      <c r="J2158" s="24">
        <v>0</v>
      </c>
      <c r="K2158" s="12"/>
      <c r="L2158" s="14">
        <v>0</v>
      </c>
      <c r="M2158" s="14"/>
      <c r="N2158" s="21">
        <v>0</v>
      </c>
      <c r="O2158" s="14"/>
      <c r="P2158" s="21">
        <v>0</v>
      </c>
      <c r="Q2158" s="14"/>
      <c r="R2158" s="21">
        <v>0</v>
      </c>
      <c r="S2158" s="14"/>
      <c r="T2158" s="21">
        <v>0</v>
      </c>
      <c r="U2158" s="14"/>
      <c r="V2158" s="22">
        <v>0</v>
      </c>
      <c r="W2158" s="14"/>
      <c r="X2158" s="5" t="str">
        <f t="shared" si="33"/>
        <v>No</v>
      </c>
      <c r="Y2158" s="14"/>
      <c r="Z2158" s="5"/>
      <c r="AA2158" s="14"/>
      <c r="AB2158" s="5"/>
      <c r="AC2158" s="28"/>
      <c r="AD2158" s="5"/>
      <c r="AE2158" s="14"/>
      <c r="AF2158" s="5"/>
      <c r="AG2158" s="7"/>
    </row>
    <row r="2159" spans="1:33" s="54" customFormat="1">
      <c r="A2159" s="8" t="s">
        <v>3774</v>
      </c>
      <c r="B2159" s="8" t="s">
        <v>3775</v>
      </c>
      <c r="C2159" s="9" t="s">
        <v>278</v>
      </c>
      <c r="D2159" s="185" t="s">
        <v>3776</v>
      </c>
      <c r="E2159" s="188" t="s">
        <v>3777</v>
      </c>
      <c r="F2159" s="9" t="s">
        <v>83</v>
      </c>
      <c r="G2159" s="9" t="s">
        <v>147</v>
      </c>
      <c r="H2159" s="10">
        <v>0</v>
      </c>
      <c r="I2159" s="11">
        <v>1</v>
      </c>
      <c r="J2159" s="24">
        <v>0</v>
      </c>
      <c r="K2159" s="12"/>
      <c r="L2159" s="14">
        <v>0</v>
      </c>
      <c r="M2159" s="14"/>
      <c r="N2159" s="21">
        <v>0</v>
      </c>
      <c r="O2159" s="14"/>
      <c r="P2159" s="21">
        <v>0</v>
      </c>
      <c r="Q2159" s="14"/>
      <c r="R2159" s="21">
        <v>0</v>
      </c>
      <c r="S2159" s="14"/>
      <c r="T2159" s="21">
        <v>0</v>
      </c>
      <c r="U2159" s="14"/>
      <c r="V2159" s="22">
        <v>0</v>
      </c>
      <c r="W2159" s="14"/>
      <c r="X2159" s="5" t="str">
        <f t="shared" si="33"/>
        <v>No</v>
      </c>
      <c r="Y2159" s="14"/>
      <c r="Z2159" s="5"/>
      <c r="AA2159" s="14"/>
      <c r="AB2159" s="5"/>
      <c r="AC2159" s="28"/>
      <c r="AD2159" s="5"/>
      <c r="AE2159" s="14"/>
      <c r="AF2159" s="5"/>
      <c r="AG2159" s="7"/>
    </row>
    <row r="2160" spans="1:33" s="54" customFormat="1">
      <c r="A2160" s="8" t="s">
        <v>6376</v>
      </c>
      <c r="B2160" s="8" t="s">
        <v>936</v>
      </c>
      <c r="C2160" s="9" t="s">
        <v>163</v>
      </c>
      <c r="D2160" s="185"/>
      <c r="E2160" s="188">
        <v>10187</v>
      </c>
      <c r="F2160" s="9" t="s">
        <v>1320</v>
      </c>
      <c r="G2160" s="9" t="s">
        <v>5756</v>
      </c>
      <c r="H2160" s="10">
        <v>59124</v>
      </c>
      <c r="I2160" s="11">
        <v>1</v>
      </c>
      <c r="J2160" s="24">
        <v>0</v>
      </c>
      <c r="K2160" s="12"/>
      <c r="L2160" s="14">
        <v>0</v>
      </c>
      <c r="M2160" s="14"/>
      <c r="N2160" s="21">
        <v>0</v>
      </c>
      <c r="O2160" s="14"/>
      <c r="P2160" s="21">
        <v>0</v>
      </c>
      <c r="Q2160" s="14"/>
      <c r="R2160" s="21">
        <v>0</v>
      </c>
      <c r="S2160" s="14"/>
      <c r="T2160" s="21">
        <v>0</v>
      </c>
      <c r="U2160" s="14"/>
      <c r="V2160" s="22">
        <v>0</v>
      </c>
      <c r="W2160" s="14"/>
      <c r="X2160" s="5" t="str">
        <f t="shared" si="33"/>
        <v>No</v>
      </c>
      <c r="Y2160" s="14"/>
      <c r="Z2160" s="5"/>
      <c r="AA2160" s="14"/>
      <c r="AB2160" s="5"/>
      <c r="AC2160" s="28"/>
      <c r="AD2160" s="5"/>
      <c r="AE2160" s="14"/>
      <c r="AF2160" s="5"/>
      <c r="AG2160" s="7"/>
    </row>
    <row r="2161" spans="1:33" s="54" customFormat="1">
      <c r="A2161" s="8" t="s">
        <v>5967</v>
      </c>
      <c r="B2161" s="8" t="s">
        <v>6066</v>
      </c>
      <c r="C2161" s="9" t="s">
        <v>171</v>
      </c>
      <c r="D2161" s="185"/>
      <c r="E2161" s="188">
        <v>40240</v>
      </c>
      <c r="F2161" s="9" t="s">
        <v>83</v>
      </c>
      <c r="G2161" s="9" t="s">
        <v>5756</v>
      </c>
      <c r="H2161" s="10">
        <v>5502379</v>
      </c>
      <c r="I2161" s="11">
        <v>1</v>
      </c>
      <c r="J2161" s="24">
        <v>0</v>
      </c>
      <c r="K2161" s="12"/>
      <c r="L2161" s="14">
        <v>0</v>
      </c>
      <c r="M2161" s="14"/>
      <c r="N2161" s="21">
        <v>0</v>
      </c>
      <c r="O2161" s="14"/>
      <c r="P2161" s="21">
        <v>0</v>
      </c>
      <c r="Q2161" s="14"/>
      <c r="R2161" s="21">
        <v>0</v>
      </c>
      <c r="S2161" s="14"/>
      <c r="T2161" s="21">
        <v>0</v>
      </c>
      <c r="U2161" s="14"/>
      <c r="V2161" s="22">
        <v>0</v>
      </c>
      <c r="W2161" s="14"/>
      <c r="X2161" s="5" t="str">
        <f t="shared" si="33"/>
        <v>No</v>
      </c>
      <c r="Y2161" s="14"/>
      <c r="Z2161" s="5"/>
      <c r="AA2161" s="14"/>
      <c r="AB2161" s="5"/>
      <c r="AC2161" s="28"/>
      <c r="AD2161" s="5"/>
      <c r="AE2161" s="14"/>
      <c r="AF2161" s="5"/>
      <c r="AG2161" s="7"/>
    </row>
    <row r="2162" spans="1:33" s="54" customFormat="1">
      <c r="A2162" s="8" t="s">
        <v>2107</v>
      </c>
      <c r="B2162" s="8" t="s">
        <v>2108</v>
      </c>
      <c r="C2162" s="9" t="s">
        <v>275</v>
      </c>
      <c r="D2162" s="185" t="s">
        <v>2109</v>
      </c>
      <c r="E2162" s="188" t="s">
        <v>2110</v>
      </c>
      <c r="F2162" s="9" t="s">
        <v>83</v>
      </c>
      <c r="G2162" s="9" t="s">
        <v>147</v>
      </c>
      <c r="H2162" s="10">
        <v>0</v>
      </c>
      <c r="I2162" s="11">
        <v>1</v>
      </c>
      <c r="J2162" s="24">
        <v>0</v>
      </c>
      <c r="K2162" s="12"/>
      <c r="L2162" s="14">
        <v>0</v>
      </c>
      <c r="M2162" s="14"/>
      <c r="N2162" s="21">
        <v>0</v>
      </c>
      <c r="O2162" s="14"/>
      <c r="P2162" s="21">
        <v>0</v>
      </c>
      <c r="Q2162" s="14"/>
      <c r="R2162" s="21">
        <v>0</v>
      </c>
      <c r="S2162" s="14"/>
      <c r="T2162" s="21">
        <v>0</v>
      </c>
      <c r="U2162" s="14"/>
      <c r="V2162" s="22">
        <v>0</v>
      </c>
      <c r="W2162" s="14"/>
      <c r="X2162" s="5" t="str">
        <f t="shared" si="33"/>
        <v>No</v>
      </c>
      <c r="Y2162" s="14"/>
      <c r="Z2162" s="5"/>
      <c r="AA2162" s="14"/>
      <c r="AB2162" s="5"/>
      <c r="AC2162" s="28"/>
      <c r="AD2162" s="5"/>
      <c r="AE2162" s="14"/>
      <c r="AF2162" s="5"/>
      <c r="AG2162" s="7"/>
    </row>
    <row r="2163" spans="1:33" s="54" customFormat="1">
      <c r="A2163" s="8" t="s">
        <v>2754</v>
      </c>
      <c r="B2163" s="8" t="s">
        <v>2755</v>
      </c>
      <c r="C2163" s="9" t="s">
        <v>65</v>
      </c>
      <c r="D2163" s="185" t="s">
        <v>2756</v>
      </c>
      <c r="E2163" s="188" t="s">
        <v>2757</v>
      </c>
      <c r="F2163" s="9" t="s">
        <v>88</v>
      </c>
      <c r="G2163" s="9" t="s">
        <v>147</v>
      </c>
      <c r="H2163" s="10">
        <v>0</v>
      </c>
      <c r="I2163" s="11">
        <v>1</v>
      </c>
      <c r="J2163" s="24">
        <v>0</v>
      </c>
      <c r="K2163" s="12"/>
      <c r="L2163" s="14">
        <v>0</v>
      </c>
      <c r="M2163" s="14"/>
      <c r="N2163" s="21">
        <v>0</v>
      </c>
      <c r="O2163" s="14"/>
      <c r="P2163" s="21">
        <v>0</v>
      </c>
      <c r="Q2163" s="14"/>
      <c r="R2163" s="21">
        <v>0</v>
      </c>
      <c r="S2163" s="14"/>
      <c r="T2163" s="21">
        <v>0</v>
      </c>
      <c r="U2163" s="14"/>
      <c r="V2163" s="22">
        <v>0</v>
      </c>
      <c r="W2163" s="14"/>
      <c r="X2163" s="5" t="str">
        <f t="shared" si="33"/>
        <v>No</v>
      </c>
      <c r="Y2163" s="14"/>
      <c r="Z2163" s="5"/>
      <c r="AA2163" s="14"/>
      <c r="AB2163" s="5"/>
      <c r="AC2163" s="28"/>
      <c r="AD2163" s="5"/>
      <c r="AE2163" s="14"/>
      <c r="AF2163" s="5"/>
      <c r="AG2163" s="7"/>
    </row>
    <row r="2164" spans="1:33" s="54" customFormat="1">
      <c r="A2164" s="8" t="s">
        <v>6380</v>
      </c>
      <c r="B2164" s="8" t="s">
        <v>6381</v>
      </c>
      <c r="C2164" s="9" t="s">
        <v>163</v>
      </c>
      <c r="D2164" s="185"/>
      <c r="E2164" s="188">
        <v>10190</v>
      </c>
      <c r="F2164" s="9" t="s">
        <v>1320</v>
      </c>
      <c r="G2164" s="9" t="s">
        <v>5756</v>
      </c>
      <c r="H2164" s="10">
        <v>59124</v>
      </c>
      <c r="I2164" s="11">
        <v>1</v>
      </c>
      <c r="J2164" s="24">
        <v>0</v>
      </c>
      <c r="K2164" s="12"/>
      <c r="L2164" s="14">
        <v>0</v>
      </c>
      <c r="M2164" s="14"/>
      <c r="N2164" s="21">
        <v>0</v>
      </c>
      <c r="O2164" s="14"/>
      <c r="P2164" s="21">
        <v>0</v>
      </c>
      <c r="Q2164" s="14"/>
      <c r="R2164" s="21">
        <v>0</v>
      </c>
      <c r="S2164" s="14"/>
      <c r="T2164" s="21">
        <v>0</v>
      </c>
      <c r="U2164" s="14"/>
      <c r="V2164" s="22">
        <v>0</v>
      </c>
      <c r="W2164" s="14"/>
      <c r="X2164" s="5" t="str">
        <f t="shared" si="33"/>
        <v>No</v>
      </c>
      <c r="Y2164" s="14"/>
      <c r="Z2164" s="5"/>
      <c r="AA2164" s="14"/>
      <c r="AB2164" s="5"/>
      <c r="AC2164" s="28"/>
      <c r="AD2164" s="5"/>
      <c r="AE2164" s="14"/>
      <c r="AF2164" s="5"/>
      <c r="AG2164" s="7"/>
    </row>
    <row r="2165" spans="1:33" s="54" customFormat="1">
      <c r="A2165" s="8" t="s">
        <v>4637</v>
      </c>
      <c r="B2165" s="8" t="s">
        <v>3254</v>
      </c>
      <c r="C2165" s="9" t="s">
        <v>42</v>
      </c>
      <c r="D2165" s="185" t="s">
        <v>4638</v>
      </c>
      <c r="E2165" s="188" t="s">
        <v>4639</v>
      </c>
      <c r="F2165" s="9" t="s">
        <v>83</v>
      </c>
      <c r="G2165" s="9" t="s">
        <v>147</v>
      </c>
      <c r="H2165" s="10">
        <v>0</v>
      </c>
      <c r="I2165" s="11">
        <v>1</v>
      </c>
      <c r="J2165" s="24">
        <v>0</v>
      </c>
      <c r="K2165" s="12"/>
      <c r="L2165" s="14">
        <v>0</v>
      </c>
      <c r="M2165" s="14"/>
      <c r="N2165" s="21">
        <v>0</v>
      </c>
      <c r="O2165" s="14"/>
      <c r="P2165" s="21">
        <v>0</v>
      </c>
      <c r="Q2165" s="14"/>
      <c r="R2165" s="21">
        <v>0</v>
      </c>
      <c r="S2165" s="14"/>
      <c r="T2165" s="21">
        <v>0</v>
      </c>
      <c r="U2165" s="14"/>
      <c r="V2165" s="22">
        <v>0</v>
      </c>
      <c r="W2165" s="14"/>
      <c r="X2165" s="5" t="str">
        <f t="shared" si="33"/>
        <v>No</v>
      </c>
      <c r="Y2165" s="14"/>
      <c r="Z2165" s="5"/>
      <c r="AA2165" s="14"/>
      <c r="AB2165" s="5"/>
      <c r="AC2165" s="28"/>
      <c r="AD2165" s="5"/>
      <c r="AE2165" s="14"/>
      <c r="AF2165" s="5"/>
      <c r="AG2165" s="7"/>
    </row>
    <row r="2166" spans="1:33" s="54" customFormat="1">
      <c r="A2166" s="8" t="s">
        <v>6357</v>
      </c>
      <c r="B2166" s="8" t="s">
        <v>6358</v>
      </c>
      <c r="C2166" s="9" t="s">
        <v>163</v>
      </c>
      <c r="D2166" s="185"/>
      <c r="E2166" s="188">
        <v>10195</v>
      </c>
      <c r="F2166" s="9" t="s">
        <v>1320</v>
      </c>
      <c r="G2166" s="9" t="s">
        <v>5756</v>
      </c>
      <c r="H2166" s="10">
        <v>59124</v>
      </c>
      <c r="I2166" s="11">
        <v>1</v>
      </c>
      <c r="J2166" s="24">
        <v>0</v>
      </c>
      <c r="K2166" s="12"/>
      <c r="L2166" s="14">
        <v>0</v>
      </c>
      <c r="M2166" s="14"/>
      <c r="N2166" s="21">
        <v>0</v>
      </c>
      <c r="O2166" s="14"/>
      <c r="P2166" s="21">
        <v>0</v>
      </c>
      <c r="Q2166" s="14"/>
      <c r="R2166" s="21">
        <v>0</v>
      </c>
      <c r="S2166" s="14"/>
      <c r="T2166" s="21">
        <v>0</v>
      </c>
      <c r="U2166" s="14"/>
      <c r="V2166" s="22">
        <v>0</v>
      </c>
      <c r="W2166" s="14"/>
      <c r="X2166" s="5" t="str">
        <f t="shared" si="33"/>
        <v>No</v>
      </c>
      <c r="Y2166" s="14"/>
      <c r="Z2166" s="5"/>
      <c r="AA2166" s="14"/>
      <c r="AB2166" s="5"/>
      <c r="AC2166" s="28"/>
      <c r="AD2166" s="5"/>
      <c r="AE2166" s="14"/>
      <c r="AF2166" s="5"/>
      <c r="AG2166" s="7"/>
    </row>
    <row r="2167" spans="1:33" s="54" customFormat="1">
      <c r="A2167" s="8" t="s">
        <v>6370</v>
      </c>
      <c r="B2167" s="8" t="s">
        <v>6371</v>
      </c>
      <c r="C2167" s="9" t="s">
        <v>163</v>
      </c>
      <c r="D2167" s="185"/>
      <c r="E2167" s="188">
        <v>10191</v>
      </c>
      <c r="F2167" s="9" t="s">
        <v>1320</v>
      </c>
      <c r="G2167" s="9" t="s">
        <v>5756</v>
      </c>
      <c r="H2167" s="10">
        <v>59124</v>
      </c>
      <c r="I2167" s="11">
        <v>1</v>
      </c>
      <c r="J2167" s="24">
        <v>0</v>
      </c>
      <c r="K2167" s="12"/>
      <c r="L2167" s="14">
        <v>0</v>
      </c>
      <c r="M2167" s="14"/>
      <c r="N2167" s="21">
        <v>0</v>
      </c>
      <c r="O2167" s="14"/>
      <c r="P2167" s="21">
        <v>0</v>
      </c>
      <c r="Q2167" s="14"/>
      <c r="R2167" s="21">
        <v>0</v>
      </c>
      <c r="S2167" s="14"/>
      <c r="T2167" s="21">
        <v>0</v>
      </c>
      <c r="U2167" s="14"/>
      <c r="V2167" s="22">
        <v>0</v>
      </c>
      <c r="W2167" s="14"/>
      <c r="X2167" s="5" t="str">
        <f t="shared" si="33"/>
        <v>No</v>
      </c>
      <c r="Y2167" s="14"/>
      <c r="Z2167" s="5"/>
      <c r="AA2167" s="14"/>
      <c r="AB2167" s="5"/>
      <c r="AC2167" s="28"/>
      <c r="AD2167" s="5"/>
      <c r="AE2167" s="14"/>
      <c r="AF2167" s="5"/>
      <c r="AG2167" s="7"/>
    </row>
    <row r="2168" spans="1:33" s="54" customFormat="1">
      <c r="A2168" s="8" t="s">
        <v>1173</v>
      </c>
      <c r="B2168" s="8" t="s">
        <v>1174</v>
      </c>
      <c r="C2168" s="9" t="s">
        <v>65</v>
      </c>
      <c r="D2168" s="185" t="s">
        <v>1175</v>
      </c>
      <c r="E2168" s="188">
        <v>175</v>
      </c>
      <c r="F2168" s="9" t="s">
        <v>36</v>
      </c>
      <c r="G2168" s="9" t="s">
        <v>5756</v>
      </c>
      <c r="H2168" s="10">
        <v>0</v>
      </c>
      <c r="I2168" s="11">
        <v>1</v>
      </c>
      <c r="J2168" s="24">
        <v>0</v>
      </c>
      <c r="K2168" s="12"/>
      <c r="L2168" s="14">
        <v>0</v>
      </c>
      <c r="M2168" s="14"/>
      <c r="N2168" s="21">
        <v>0</v>
      </c>
      <c r="O2168" s="14"/>
      <c r="P2168" s="21">
        <v>28817</v>
      </c>
      <c r="Q2168" s="14"/>
      <c r="R2168" s="21">
        <v>0</v>
      </c>
      <c r="S2168" s="14"/>
      <c r="T2168" s="21">
        <v>10811</v>
      </c>
      <c r="U2168" s="14"/>
      <c r="V2168" s="22">
        <v>39628</v>
      </c>
      <c r="W2168" s="14"/>
      <c r="X2168" s="5" t="str">
        <f t="shared" si="33"/>
        <v>No</v>
      </c>
      <c r="Y2168" s="14"/>
      <c r="Z2168" s="5"/>
      <c r="AA2168" s="14"/>
      <c r="AB2168" s="5"/>
      <c r="AC2168" s="28"/>
      <c r="AD2168" s="5"/>
      <c r="AE2168" s="14"/>
      <c r="AF2168" s="5"/>
      <c r="AG2168" s="7"/>
    </row>
    <row r="2169" spans="1:33" s="54" customFormat="1">
      <c r="A2169" s="8" t="s">
        <v>6382</v>
      </c>
      <c r="B2169" s="8" t="s">
        <v>6170</v>
      </c>
      <c r="C2169" s="9" t="s">
        <v>91</v>
      </c>
      <c r="D2169" s="185"/>
      <c r="E2169" s="188">
        <v>90269</v>
      </c>
      <c r="F2169" s="9" t="s">
        <v>83</v>
      </c>
      <c r="G2169" s="9" t="s">
        <v>5756</v>
      </c>
      <c r="H2169" s="10">
        <v>12150996</v>
      </c>
      <c r="I2169" s="11">
        <v>1</v>
      </c>
      <c r="J2169" s="24">
        <v>0</v>
      </c>
      <c r="K2169" s="12"/>
      <c r="L2169" s="14">
        <v>0</v>
      </c>
      <c r="M2169" s="14"/>
      <c r="N2169" s="21">
        <v>0</v>
      </c>
      <c r="O2169" s="14"/>
      <c r="P2169" s="21">
        <v>0</v>
      </c>
      <c r="Q2169" s="14"/>
      <c r="R2169" s="21">
        <v>0</v>
      </c>
      <c r="S2169" s="14"/>
      <c r="T2169" s="21">
        <v>0</v>
      </c>
      <c r="U2169" s="14"/>
      <c r="V2169" s="22">
        <v>0</v>
      </c>
      <c r="W2169" s="14"/>
      <c r="X2169" s="5" t="str">
        <f t="shared" si="33"/>
        <v>No</v>
      </c>
      <c r="Y2169" s="14"/>
      <c r="Z2169" s="5"/>
      <c r="AA2169" s="14"/>
      <c r="AB2169" s="5"/>
      <c r="AC2169" s="28"/>
      <c r="AD2169" s="5"/>
      <c r="AE2169" s="14"/>
      <c r="AF2169" s="5"/>
      <c r="AG2169" s="7"/>
    </row>
    <row r="2170" spans="1:33" s="54" customFormat="1">
      <c r="A2170" s="8" t="s">
        <v>6377</v>
      </c>
      <c r="B2170" s="8" t="s">
        <v>3469</v>
      </c>
      <c r="C2170" s="9" t="s">
        <v>132</v>
      </c>
      <c r="D2170" s="185" t="s">
        <v>5572</v>
      </c>
      <c r="E2170" s="188" t="s">
        <v>5573</v>
      </c>
      <c r="F2170" s="9" t="s">
        <v>83</v>
      </c>
      <c r="G2170" s="9" t="s">
        <v>147</v>
      </c>
      <c r="H2170" s="10">
        <v>0</v>
      </c>
      <c r="I2170" s="11">
        <v>1</v>
      </c>
      <c r="J2170" s="24">
        <v>0</v>
      </c>
      <c r="K2170" s="12"/>
      <c r="L2170" s="14">
        <v>0</v>
      </c>
      <c r="M2170" s="14"/>
      <c r="N2170" s="21">
        <v>0</v>
      </c>
      <c r="O2170" s="14"/>
      <c r="P2170" s="21">
        <v>0</v>
      </c>
      <c r="Q2170" s="14"/>
      <c r="R2170" s="21">
        <v>0</v>
      </c>
      <c r="S2170" s="14"/>
      <c r="T2170" s="21">
        <v>0</v>
      </c>
      <c r="U2170" s="14"/>
      <c r="V2170" s="22">
        <v>0</v>
      </c>
      <c r="W2170" s="14"/>
      <c r="X2170" s="5" t="str">
        <f t="shared" si="33"/>
        <v>No</v>
      </c>
      <c r="Y2170" s="14"/>
      <c r="Z2170" s="5"/>
      <c r="AA2170" s="14"/>
      <c r="AB2170" s="5"/>
      <c r="AC2170" s="28"/>
      <c r="AD2170" s="5"/>
      <c r="AE2170" s="14"/>
      <c r="AF2170" s="5"/>
      <c r="AG2170" s="7"/>
    </row>
    <row r="2171" spans="1:33" s="54" customFormat="1">
      <c r="A2171" s="8" t="s">
        <v>3923</v>
      </c>
      <c r="B2171" s="8" t="s">
        <v>3924</v>
      </c>
      <c r="C2171" s="9" t="s">
        <v>278</v>
      </c>
      <c r="D2171" s="185" t="s">
        <v>3925</v>
      </c>
      <c r="E2171" s="188" t="s">
        <v>3926</v>
      </c>
      <c r="F2171" s="9" t="s">
        <v>83</v>
      </c>
      <c r="G2171" s="9" t="s">
        <v>147</v>
      </c>
      <c r="H2171" s="10">
        <v>0</v>
      </c>
      <c r="I2171" s="11">
        <v>1</v>
      </c>
      <c r="J2171" s="24">
        <v>0</v>
      </c>
      <c r="K2171" s="12"/>
      <c r="L2171" s="14">
        <v>0</v>
      </c>
      <c r="M2171" s="14"/>
      <c r="N2171" s="21">
        <v>0</v>
      </c>
      <c r="O2171" s="14"/>
      <c r="P2171" s="21">
        <v>0</v>
      </c>
      <c r="Q2171" s="14"/>
      <c r="R2171" s="21">
        <v>0</v>
      </c>
      <c r="S2171" s="14"/>
      <c r="T2171" s="21">
        <v>0</v>
      </c>
      <c r="U2171" s="14"/>
      <c r="V2171" s="22">
        <v>0</v>
      </c>
      <c r="W2171" s="14"/>
      <c r="X2171" s="5" t="str">
        <f t="shared" si="33"/>
        <v>No</v>
      </c>
      <c r="Y2171" s="14"/>
      <c r="Z2171" s="5"/>
      <c r="AA2171" s="14"/>
      <c r="AB2171" s="5"/>
      <c r="AC2171" s="28"/>
      <c r="AD2171" s="5"/>
      <c r="AE2171" s="14"/>
      <c r="AF2171" s="5"/>
      <c r="AG2171" s="7"/>
    </row>
    <row r="2172" spans="1:33" s="54" customFormat="1">
      <c r="A2172" s="8" t="s">
        <v>6363</v>
      </c>
      <c r="B2172" s="8" t="s">
        <v>6170</v>
      </c>
      <c r="C2172" s="9" t="s">
        <v>91</v>
      </c>
      <c r="D2172" s="185"/>
      <c r="E2172" s="188">
        <v>90272</v>
      </c>
      <c r="F2172" s="9" t="s">
        <v>83</v>
      </c>
      <c r="G2172" s="9" t="s">
        <v>5756</v>
      </c>
      <c r="H2172" s="10">
        <v>12150996</v>
      </c>
      <c r="I2172" s="11">
        <v>1</v>
      </c>
      <c r="J2172" s="24">
        <v>0</v>
      </c>
      <c r="K2172" s="12"/>
      <c r="L2172" s="14">
        <v>0</v>
      </c>
      <c r="M2172" s="14"/>
      <c r="N2172" s="21">
        <v>0</v>
      </c>
      <c r="O2172" s="14"/>
      <c r="P2172" s="21">
        <v>0</v>
      </c>
      <c r="Q2172" s="14"/>
      <c r="R2172" s="21">
        <v>0</v>
      </c>
      <c r="S2172" s="14"/>
      <c r="T2172" s="21">
        <v>0</v>
      </c>
      <c r="U2172" s="14"/>
      <c r="V2172" s="22">
        <v>0</v>
      </c>
      <c r="W2172" s="14"/>
      <c r="X2172" s="5" t="str">
        <f t="shared" si="33"/>
        <v>No</v>
      </c>
      <c r="Y2172" s="14"/>
      <c r="Z2172" s="5"/>
      <c r="AA2172" s="14"/>
      <c r="AB2172" s="5"/>
      <c r="AC2172" s="28"/>
      <c r="AD2172" s="5"/>
      <c r="AE2172" s="14"/>
      <c r="AF2172" s="5"/>
      <c r="AG2172" s="7"/>
    </row>
    <row r="2173" spans="1:33" s="54" customFormat="1">
      <c r="A2173" s="8" t="s">
        <v>4424</v>
      </c>
      <c r="B2173" s="8" t="s">
        <v>4424</v>
      </c>
      <c r="C2173" s="9" t="s">
        <v>103</v>
      </c>
      <c r="D2173" s="185" t="s">
        <v>4425</v>
      </c>
      <c r="E2173" s="188" t="s">
        <v>4426</v>
      </c>
      <c r="F2173" s="9" t="s">
        <v>83</v>
      </c>
      <c r="G2173" s="9" t="s">
        <v>147</v>
      </c>
      <c r="H2173" s="10">
        <v>0</v>
      </c>
      <c r="I2173" s="11">
        <v>1</v>
      </c>
      <c r="J2173" s="24">
        <v>0</v>
      </c>
      <c r="K2173" s="12"/>
      <c r="L2173" s="14">
        <v>0</v>
      </c>
      <c r="M2173" s="14"/>
      <c r="N2173" s="21">
        <v>0</v>
      </c>
      <c r="O2173" s="14"/>
      <c r="P2173" s="21">
        <v>0</v>
      </c>
      <c r="Q2173" s="14"/>
      <c r="R2173" s="21">
        <v>0</v>
      </c>
      <c r="S2173" s="14"/>
      <c r="T2173" s="21">
        <v>0</v>
      </c>
      <c r="U2173" s="14"/>
      <c r="V2173" s="22">
        <v>0</v>
      </c>
      <c r="W2173" s="14"/>
      <c r="X2173" s="5" t="str">
        <f t="shared" si="33"/>
        <v>No</v>
      </c>
      <c r="Y2173" s="14"/>
      <c r="Z2173" s="5"/>
      <c r="AA2173" s="14"/>
      <c r="AB2173" s="5"/>
      <c r="AC2173" s="28"/>
      <c r="AD2173" s="5"/>
      <c r="AE2173" s="14"/>
      <c r="AF2173" s="5"/>
      <c r="AG2173" s="7"/>
    </row>
    <row r="2174" spans="1:33" s="54" customFormat="1">
      <c r="A2174" s="8" t="s">
        <v>2257</v>
      </c>
      <c r="B2174" s="8" t="s">
        <v>2258</v>
      </c>
      <c r="C2174" s="9" t="s">
        <v>275</v>
      </c>
      <c r="D2174" s="185" t="s">
        <v>2259</v>
      </c>
      <c r="E2174" s="188" t="s">
        <v>2260</v>
      </c>
      <c r="F2174" s="9" t="s">
        <v>157</v>
      </c>
      <c r="G2174" s="9" t="s">
        <v>147</v>
      </c>
      <c r="H2174" s="10">
        <v>0</v>
      </c>
      <c r="I2174" s="11">
        <v>1</v>
      </c>
      <c r="J2174" s="24">
        <v>0</v>
      </c>
      <c r="K2174" s="12"/>
      <c r="L2174" s="14">
        <v>0</v>
      </c>
      <c r="M2174" s="14"/>
      <c r="N2174" s="21">
        <v>0</v>
      </c>
      <c r="O2174" s="14"/>
      <c r="P2174" s="21">
        <v>0</v>
      </c>
      <c r="Q2174" s="14"/>
      <c r="R2174" s="21">
        <v>0</v>
      </c>
      <c r="S2174" s="14"/>
      <c r="T2174" s="21">
        <v>0</v>
      </c>
      <c r="U2174" s="14"/>
      <c r="V2174" s="22">
        <v>0</v>
      </c>
      <c r="W2174" s="14"/>
      <c r="X2174" s="5" t="str">
        <f t="shared" si="33"/>
        <v>No</v>
      </c>
      <c r="Y2174" s="14"/>
      <c r="Z2174" s="5"/>
      <c r="AA2174" s="14"/>
      <c r="AB2174" s="5"/>
      <c r="AC2174" s="28"/>
      <c r="AD2174" s="5"/>
      <c r="AE2174" s="14"/>
      <c r="AF2174" s="5"/>
      <c r="AG2174" s="7"/>
    </row>
    <row r="2175" spans="1:33" s="54" customFormat="1">
      <c r="A2175" s="8" t="s">
        <v>2366</v>
      </c>
      <c r="B2175" s="8" t="s">
        <v>5551</v>
      </c>
      <c r="C2175" s="9" t="s">
        <v>132</v>
      </c>
      <c r="D2175" s="185" t="s">
        <v>5552</v>
      </c>
      <c r="E2175" s="188" t="s">
        <v>5553</v>
      </c>
      <c r="F2175" s="9" t="s">
        <v>83</v>
      </c>
      <c r="G2175" s="9" t="s">
        <v>147</v>
      </c>
      <c r="H2175" s="10">
        <v>0</v>
      </c>
      <c r="I2175" s="11">
        <v>1</v>
      </c>
      <c r="J2175" s="24">
        <v>0</v>
      </c>
      <c r="K2175" s="12"/>
      <c r="L2175" s="14">
        <v>0</v>
      </c>
      <c r="M2175" s="14"/>
      <c r="N2175" s="21">
        <v>0</v>
      </c>
      <c r="O2175" s="14"/>
      <c r="P2175" s="21">
        <v>0</v>
      </c>
      <c r="Q2175" s="14"/>
      <c r="R2175" s="21">
        <v>0</v>
      </c>
      <c r="S2175" s="14"/>
      <c r="T2175" s="21">
        <v>0</v>
      </c>
      <c r="U2175" s="14"/>
      <c r="V2175" s="22">
        <v>0</v>
      </c>
      <c r="W2175" s="14"/>
      <c r="X2175" s="5" t="str">
        <f t="shared" si="33"/>
        <v>No</v>
      </c>
      <c r="Y2175" s="14"/>
      <c r="Z2175" s="5"/>
      <c r="AA2175" s="14"/>
      <c r="AB2175" s="5"/>
      <c r="AC2175" s="28"/>
      <c r="AD2175" s="5"/>
      <c r="AE2175" s="14"/>
      <c r="AF2175" s="5"/>
      <c r="AG2175" s="7"/>
    </row>
    <row r="2176" spans="1:33" s="54" customFormat="1">
      <c r="A2176" s="8" t="s">
        <v>5643</v>
      </c>
      <c r="B2176" s="8" t="s">
        <v>5644</v>
      </c>
      <c r="C2176" s="9" t="s">
        <v>254</v>
      </c>
      <c r="D2176" s="185" t="s">
        <v>5645</v>
      </c>
      <c r="E2176" s="188" t="s">
        <v>5646</v>
      </c>
      <c r="F2176" s="9" t="s">
        <v>157</v>
      </c>
      <c r="G2176" s="9" t="s">
        <v>147</v>
      </c>
      <c r="H2176" s="10">
        <v>0</v>
      </c>
      <c r="I2176" s="11">
        <v>1</v>
      </c>
      <c r="J2176" s="24">
        <v>0</v>
      </c>
      <c r="K2176" s="12"/>
      <c r="L2176" s="14">
        <v>0</v>
      </c>
      <c r="M2176" s="14"/>
      <c r="N2176" s="21">
        <v>0</v>
      </c>
      <c r="O2176" s="14"/>
      <c r="P2176" s="21">
        <v>0</v>
      </c>
      <c r="Q2176" s="14"/>
      <c r="R2176" s="21">
        <v>0</v>
      </c>
      <c r="S2176" s="14"/>
      <c r="T2176" s="21">
        <v>0</v>
      </c>
      <c r="U2176" s="14"/>
      <c r="V2176" s="22">
        <v>0</v>
      </c>
      <c r="W2176" s="14"/>
      <c r="X2176" s="5" t="str">
        <f t="shared" si="33"/>
        <v>No</v>
      </c>
      <c r="Y2176" s="14"/>
      <c r="Z2176" s="5"/>
      <c r="AA2176" s="14"/>
      <c r="AB2176" s="5"/>
      <c r="AC2176" s="28"/>
      <c r="AD2176" s="5"/>
      <c r="AE2176" s="14"/>
      <c r="AF2176" s="5"/>
      <c r="AG2176" s="7"/>
    </row>
    <row r="2177" spans="1:33" s="54" customFormat="1">
      <c r="A2177" s="8" t="s">
        <v>6359</v>
      </c>
      <c r="B2177" s="8" t="s">
        <v>6170</v>
      </c>
      <c r="C2177" s="9" t="s">
        <v>91</v>
      </c>
      <c r="D2177" s="185"/>
      <c r="E2177" s="188">
        <v>90274</v>
      </c>
      <c r="F2177" s="9" t="s">
        <v>83</v>
      </c>
      <c r="G2177" s="9" t="s">
        <v>5756</v>
      </c>
      <c r="H2177" s="10">
        <v>11402946</v>
      </c>
      <c r="I2177" s="11">
        <v>1</v>
      </c>
      <c r="J2177" s="24">
        <v>0</v>
      </c>
      <c r="K2177" s="12"/>
      <c r="L2177" s="14">
        <v>0</v>
      </c>
      <c r="M2177" s="14"/>
      <c r="N2177" s="21">
        <v>0</v>
      </c>
      <c r="O2177" s="14"/>
      <c r="P2177" s="21">
        <v>0</v>
      </c>
      <c r="Q2177" s="14"/>
      <c r="R2177" s="21">
        <v>0</v>
      </c>
      <c r="S2177" s="14"/>
      <c r="T2177" s="21">
        <v>0</v>
      </c>
      <c r="U2177" s="14"/>
      <c r="V2177" s="22">
        <v>0</v>
      </c>
      <c r="W2177" s="14"/>
      <c r="X2177" s="5" t="str">
        <f t="shared" si="33"/>
        <v>No</v>
      </c>
      <c r="Y2177" s="14"/>
      <c r="Z2177" s="5"/>
      <c r="AA2177" s="14"/>
      <c r="AB2177" s="5"/>
      <c r="AC2177" s="28"/>
      <c r="AD2177" s="5"/>
      <c r="AE2177" s="14"/>
      <c r="AF2177" s="5"/>
      <c r="AG2177" s="7"/>
    </row>
    <row r="2178" spans="1:33" s="54" customFormat="1">
      <c r="A2178" s="8" t="s">
        <v>2243</v>
      </c>
      <c r="B2178" s="8" t="s">
        <v>2244</v>
      </c>
      <c r="C2178" s="9" t="s">
        <v>275</v>
      </c>
      <c r="D2178" s="185" t="s">
        <v>2245</v>
      </c>
      <c r="E2178" s="188" t="s">
        <v>2246</v>
      </c>
      <c r="F2178" s="9" t="s">
        <v>83</v>
      </c>
      <c r="G2178" s="9" t="s">
        <v>147</v>
      </c>
      <c r="H2178" s="10">
        <v>0</v>
      </c>
      <c r="I2178" s="11">
        <v>1</v>
      </c>
      <c r="J2178" s="24">
        <v>0</v>
      </c>
      <c r="K2178" s="12"/>
      <c r="L2178" s="14">
        <v>0</v>
      </c>
      <c r="M2178" s="14"/>
      <c r="N2178" s="21">
        <v>0</v>
      </c>
      <c r="O2178" s="14"/>
      <c r="P2178" s="21">
        <v>0</v>
      </c>
      <c r="Q2178" s="14"/>
      <c r="R2178" s="21">
        <v>0</v>
      </c>
      <c r="S2178" s="14"/>
      <c r="T2178" s="21">
        <v>0</v>
      </c>
      <c r="U2178" s="14"/>
      <c r="V2178" s="22">
        <v>0</v>
      </c>
      <c r="W2178" s="14"/>
      <c r="X2178" s="5" t="str">
        <f t="shared" si="33"/>
        <v>No</v>
      </c>
      <c r="Y2178" s="14"/>
      <c r="Z2178" s="5"/>
      <c r="AA2178" s="14"/>
      <c r="AB2178" s="5"/>
      <c r="AC2178" s="28"/>
      <c r="AD2178" s="5"/>
      <c r="AE2178" s="14"/>
      <c r="AF2178" s="5"/>
      <c r="AG2178" s="7"/>
    </row>
    <row r="2179" spans="1:33" s="54" customFormat="1">
      <c r="A2179" s="8" t="s">
        <v>6051</v>
      </c>
      <c r="B2179" s="8" t="s">
        <v>6096</v>
      </c>
      <c r="C2179" s="9" t="s">
        <v>5851</v>
      </c>
      <c r="D2179" s="185" t="s">
        <v>6052</v>
      </c>
      <c r="E2179" s="188" t="s">
        <v>6053</v>
      </c>
      <c r="F2179" s="9" t="s">
        <v>138</v>
      </c>
      <c r="G2179" s="9" t="s">
        <v>147</v>
      </c>
      <c r="H2179" s="10">
        <v>0</v>
      </c>
      <c r="I2179" s="11">
        <v>1</v>
      </c>
      <c r="J2179" s="24">
        <v>0</v>
      </c>
      <c r="K2179" s="12"/>
      <c r="L2179" s="14">
        <v>0</v>
      </c>
      <c r="M2179" s="14"/>
      <c r="N2179" s="21">
        <v>0</v>
      </c>
      <c r="O2179" s="14"/>
      <c r="P2179" s="21">
        <v>0</v>
      </c>
      <c r="Q2179" s="14"/>
      <c r="R2179" s="21">
        <v>0</v>
      </c>
      <c r="S2179" s="14"/>
      <c r="T2179" s="21">
        <v>0</v>
      </c>
      <c r="U2179" s="14"/>
      <c r="V2179" s="22">
        <v>0</v>
      </c>
      <c r="W2179" s="14"/>
      <c r="X2179" s="5" t="str">
        <f t="shared" ref="X2179:X2242" si="34">IF(W2179&amp;U2179&amp;S2179&amp;Q2179&amp;O2179&amp;M2179&amp;K2179&lt;&gt;"","Yes","No")</f>
        <v>No</v>
      </c>
      <c r="Y2179" s="14"/>
      <c r="Z2179" s="5"/>
      <c r="AA2179" s="14"/>
      <c r="AB2179" s="5"/>
      <c r="AC2179" s="28"/>
      <c r="AD2179" s="5"/>
      <c r="AE2179" s="14"/>
      <c r="AF2179" s="5"/>
      <c r="AG2179" s="7"/>
    </row>
    <row r="2180" spans="1:33" s="54" customFormat="1">
      <c r="A2180" s="8" t="s">
        <v>3806</v>
      </c>
      <c r="B2180" s="8" t="s">
        <v>3807</v>
      </c>
      <c r="C2180" s="9" t="s">
        <v>278</v>
      </c>
      <c r="D2180" s="185" t="s">
        <v>3808</v>
      </c>
      <c r="E2180" s="188" t="s">
        <v>3809</v>
      </c>
      <c r="F2180" s="9" t="s">
        <v>83</v>
      </c>
      <c r="G2180" s="9" t="s">
        <v>147</v>
      </c>
      <c r="H2180" s="10">
        <v>0</v>
      </c>
      <c r="I2180" s="11">
        <v>1</v>
      </c>
      <c r="J2180" s="24">
        <v>0</v>
      </c>
      <c r="K2180" s="12"/>
      <c r="L2180" s="14">
        <v>0</v>
      </c>
      <c r="M2180" s="14"/>
      <c r="N2180" s="21">
        <v>0</v>
      </c>
      <c r="O2180" s="14"/>
      <c r="P2180" s="21">
        <v>11678</v>
      </c>
      <c r="Q2180" s="14"/>
      <c r="R2180" s="21">
        <v>0</v>
      </c>
      <c r="S2180" s="14"/>
      <c r="T2180" s="21">
        <v>46710</v>
      </c>
      <c r="U2180" s="14"/>
      <c r="V2180" s="22">
        <v>58388</v>
      </c>
      <c r="W2180" s="14"/>
      <c r="X2180" s="5" t="str">
        <f t="shared" si="34"/>
        <v>No</v>
      </c>
      <c r="Y2180" s="14"/>
      <c r="Z2180" s="5"/>
      <c r="AA2180" s="14"/>
      <c r="AB2180" s="5"/>
      <c r="AC2180" s="28"/>
      <c r="AD2180" s="5"/>
      <c r="AE2180" s="14"/>
      <c r="AF2180" s="5"/>
      <c r="AG2180" s="7"/>
    </row>
    <row r="2181" spans="1:33" s="54" customFormat="1">
      <c r="A2181" s="8" t="s">
        <v>496</v>
      </c>
      <c r="B2181" s="8" t="s">
        <v>497</v>
      </c>
      <c r="C2181" s="9" t="s">
        <v>42</v>
      </c>
      <c r="D2181" s="185">
        <v>2213</v>
      </c>
      <c r="E2181" s="188">
        <v>20213</v>
      </c>
      <c r="F2181" s="9" t="s">
        <v>83</v>
      </c>
      <c r="G2181" s="9" t="s">
        <v>5756</v>
      </c>
      <c r="H2181" s="10">
        <v>594962</v>
      </c>
      <c r="I2181" s="11">
        <v>1</v>
      </c>
      <c r="J2181" s="24">
        <v>0</v>
      </c>
      <c r="K2181" s="12"/>
      <c r="L2181" s="14">
        <v>0</v>
      </c>
      <c r="M2181" s="14"/>
      <c r="N2181" s="21">
        <v>0</v>
      </c>
      <c r="O2181" s="14"/>
      <c r="P2181" s="21">
        <v>0</v>
      </c>
      <c r="Q2181" s="14"/>
      <c r="R2181" s="21">
        <v>0</v>
      </c>
      <c r="S2181" s="14"/>
      <c r="T2181" s="21">
        <v>0</v>
      </c>
      <c r="U2181" s="14"/>
      <c r="V2181" s="22">
        <v>0</v>
      </c>
      <c r="W2181" s="14"/>
      <c r="X2181" s="5" t="str">
        <f t="shared" si="34"/>
        <v>No</v>
      </c>
      <c r="Y2181" s="14"/>
      <c r="Z2181" s="5"/>
      <c r="AA2181" s="14"/>
      <c r="AB2181" s="5"/>
      <c r="AC2181" s="28"/>
      <c r="AD2181" s="5"/>
      <c r="AE2181" s="14"/>
      <c r="AF2181" s="5"/>
      <c r="AG2181" s="7"/>
    </row>
    <row r="2182" spans="1:33" s="54" customFormat="1">
      <c r="A2182" s="8" t="s">
        <v>6057</v>
      </c>
      <c r="B2182" s="8" t="s">
        <v>6073</v>
      </c>
      <c r="C2182" s="9" t="s">
        <v>65</v>
      </c>
      <c r="D2182" s="185" t="s">
        <v>6056</v>
      </c>
      <c r="E2182" s="188">
        <v>271</v>
      </c>
      <c r="F2182" s="9" t="s">
        <v>36</v>
      </c>
      <c r="G2182" s="9" t="s">
        <v>5756</v>
      </c>
      <c r="H2182" s="10">
        <v>0</v>
      </c>
      <c r="I2182" s="11">
        <v>1</v>
      </c>
      <c r="J2182" s="24">
        <v>0</v>
      </c>
      <c r="K2182" s="12"/>
      <c r="L2182" s="14">
        <v>0</v>
      </c>
      <c r="M2182" s="14"/>
      <c r="N2182" s="21">
        <v>0</v>
      </c>
      <c r="O2182" s="14"/>
      <c r="P2182" s="21">
        <v>0</v>
      </c>
      <c r="Q2182" s="14"/>
      <c r="R2182" s="21">
        <v>0</v>
      </c>
      <c r="S2182" s="14"/>
      <c r="T2182" s="21">
        <v>0</v>
      </c>
      <c r="U2182" s="14"/>
      <c r="V2182" s="22">
        <v>0</v>
      </c>
      <c r="W2182" s="14"/>
      <c r="X2182" s="5" t="str">
        <f t="shared" si="34"/>
        <v>No</v>
      </c>
      <c r="Y2182" s="14"/>
      <c r="Z2182" s="5"/>
      <c r="AA2182" s="14"/>
      <c r="AB2182" s="5"/>
      <c r="AC2182" s="28"/>
      <c r="AD2182" s="5"/>
      <c r="AE2182" s="14"/>
      <c r="AF2182" s="5"/>
      <c r="AG2182" s="7"/>
    </row>
    <row r="2183" spans="1:33" s="54" customFormat="1">
      <c r="A2183" s="8" t="s">
        <v>2309</v>
      </c>
      <c r="B2183" s="8" t="s">
        <v>2310</v>
      </c>
      <c r="C2183" s="9" t="s">
        <v>106</v>
      </c>
      <c r="D2183" s="185" t="s">
        <v>2311</v>
      </c>
      <c r="E2183" s="188" t="s">
        <v>2312</v>
      </c>
      <c r="F2183" s="9" t="s">
        <v>83</v>
      </c>
      <c r="G2183" s="9" t="s">
        <v>147</v>
      </c>
      <c r="H2183" s="10">
        <v>0</v>
      </c>
      <c r="I2183" s="11">
        <v>1</v>
      </c>
      <c r="J2183" s="24">
        <v>0</v>
      </c>
      <c r="K2183" s="12"/>
      <c r="L2183" s="14">
        <v>0</v>
      </c>
      <c r="M2183" s="14"/>
      <c r="N2183" s="21">
        <v>0</v>
      </c>
      <c r="O2183" s="14"/>
      <c r="P2183" s="21">
        <v>0</v>
      </c>
      <c r="Q2183" s="14"/>
      <c r="R2183" s="21">
        <v>0</v>
      </c>
      <c r="S2183" s="14"/>
      <c r="T2183" s="21">
        <v>0</v>
      </c>
      <c r="U2183" s="14"/>
      <c r="V2183" s="22">
        <v>0</v>
      </c>
      <c r="W2183" s="14"/>
      <c r="X2183" s="5" t="str">
        <f t="shared" si="34"/>
        <v>No</v>
      </c>
      <c r="Y2183" s="14"/>
      <c r="Z2183" s="5"/>
      <c r="AA2183" s="14"/>
      <c r="AB2183" s="5"/>
      <c r="AC2183" s="28"/>
      <c r="AD2183" s="5"/>
      <c r="AE2183" s="14"/>
      <c r="AF2183" s="5"/>
      <c r="AG2183" s="7"/>
    </row>
    <row r="2184" spans="1:33" s="54" customFormat="1">
      <c r="A2184" s="8" t="s">
        <v>6373</v>
      </c>
      <c r="B2184" s="8" t="s">
        <v>6374</v>
      </c>
      <c r="C2184" s="9" t="s">
        <v>171</v>
      </c>
      <c r="D2184" s="185"/>
      <c r="E2184" s="188">
        <v>40248</v>
      </c>
      <c r="F2184" s="9" t="s">
        <v>83</v>
      </c>
      <c r="G2184" s="9" t="s">
        <v>5756</v>
      </c>
      <c r="H2184" s="10">
        <v>5502379</v>
      </c>
      <c r="I2184" s="11">
        <v>1</v>
      </c>
      <c r="J2184" s="24">
        <v>0</v>
      </c>
      <c r="K2184" s="12"/>
      <c r="L2184" s="14">
        <v>0</v>
      </c>
      <c r="M2184" s="14"/>
      <c r="N2184" s="21">
        <v>0</v>
      </c>
      <c r="O2184" s="14"/>
      <c r="P2184" s="21">
        <v>0</v>
      </c>
      <c r="Q2184" s="14"/>
      <c r="R2184" s="21">
        <v>0</v>
      </c>
      <c r="S2184" s="14"/>
      <c r="T2184" s="21">
        <v>0</v>
      </c>
      <c r="U2184" s="14"/>
      <c r="V2184" s="22">
        <v>0</v>
      </c>
      <c r="W2184" s="14"/>
      <c r="X2184" s="5" t="str">
        <f t="shared" si="34"/>
        <v>No</v>
      </c>
      <c r="Y2184" s="14"/>
      <c r="Z2184" s="5"/>
      <c r="AA2184" s="14"/>
      <c r="AB2184" s="5"/>
      <c r="AC2184" s="28"/>
      <c r="AD2184" s="5"/>
      <c r="AE2184" s="14"/>
      <c r="AF2184" s="5"/>
      <c r="AG2184" s="7"/>
    </row>
    <row r="2185" spans="1:33" s="54" customFormat="1">
      <c r="A2185" s="8" t="s">
        <v>1234</v>
      </c>
      <c r="B2185" s="8" t="s">
        <v>1235</v>
      </c>
      <c r="C2185" s="9" t="s">
        <v>65</v>
      </c>
      <c r="D2185" s="185"/>
      <c r="E2185" s="188">
        <v>400</v>
      </c>
      <c r="F2185" s="9" t="s">
        <v>36</v>
      </c>
      <c r="G2185" s="9" t="s">
        <v>5756</v>
      </c>
      <c r="H2185" s="10">
        <v>0</v>
      </c>
      <c r="I2185" s="11">
        <v>1</v>
      </c>
      <c r="J2185" s="24">
        <v>0</v>
      </c>
      <c r="K2185" s="12"/>
      <c r="L2185" s="14">
        <v>0</v>
      </c>
      <c r="M2185" s="14"/>
      <c r="N2185" s="21">
        <v>0</v>
      </c>
      <c r="O2185" s="14"/>
      <c r="P2185" s="21">
        <v>0</v>
      </c>
      <c r="Q2185" s="14"/>
      <c r="R2185" s="21">
        <v>0</v>
      </c>
      <c r="S2185" s="14"/>
      <c r="T2185" s="21">
        <v>131655</v>
      </c>
      <c r="U2185" s="14"/>
      <c r="V2185" s="22">
        <v>131655</v>
      </c>
      <c r="W2185" s="14"/>
      <c r="X2185" s="5" t="str">
        <f t="shared" si="34"/>
        <v>No</v>
      </c>
      <c r="Y2185" s="14"/>
      <c r="Z2185" s="5"/>
      <c r="AA2185" s="14"/>
      <c r="AB2185" s="5"/>
      <c r="AC2185" s="28"/>
      <c r="AD2185" s="5"/>
      <c r="AE2185" s="14"/>
      <c r="AF2185" s="5"/>
      <c r="AG2185" s="7"/>
    </row>
    <row r="2186" spans="1:33" s="54" customFormat="1">
      <c r="A2186" s="8" t="s">
        <v>6719</v>
      </c>
      <c r="B2186" s="8" t="s">
        <v>6720</v>
      </c>
      <c r="C2186" s="9" t="s">
        <v>278</v>
      </c>
      <c r="D2186" s="185"/>
      <c r="E2186" s="188" t="s">
        <v>6721</v>
      </c>
      <c r="F2186" s="9" t="s">
        <v>83</v>
      </c>
      <c r="G2186" s="9" t="s">
        <v>147</v>
      </c>
      <c r="H2186" s="10">
        <v>0</v>
      </c>
      <c r="I2186" s="11">
        <v>1</v>
      </c>
      <c r="J2186" s="24">
        <v>0</v>
      </c>
      <c r="K2186" s="12"/>
      <c r="L2186" s="14">
        <v>0</v>
      </c>
      <c r="M2186" s="14"/>
      <c r="N2186" s="21">
        <v>0</v>
      </c>
      <c r="O2186" s="14"/>
      <c r="P2186" s="21">
        <v>6517</v>
      </c>
      <c r="Q2186" s="14"/>
      <c r="R2186" s="21">
        <v>0</v>
      </c>
      <c r="S2186" s="14"/>
      <c r="T2186" s="21">
        <v>47130</v>
      </c>
      <c r="U2186" s="14"/>
      <c r="V2186" s="22">
        <v>53647</v>
      </c>
      <c r="W2186" s="14"/>
      <c r="X2186" s="5" t="str">
        <f t="shared" si="34"/>
        <v>No</v>
      </c>
      <c r="Y2186" s="14"/>
      <c r="Z2186" s="5"/>
      <c r="AA2186" s="14"/>
      <c r="AB2186" s="5"/>
      <c r="AC2186" s="28"/>
      <c r="AD2186" s="5"/>
      <c r="AE2186" s="14"/>
      <c r="AF2186" s="5"/>
      <c r="AG2186" s="7"/>
    </row>
    <row r="2187" spans="1:33" s="54" customFormat="1">
      <c r="A2187" s="8" t="s">
        <v>6367</v>
      </c>
      <c r="B2187" s="8" t="s">
        <v>6368</v>
      </c>
      <c r="C2187" s="9" t="s">
        <v>69</v>
      </c>
      <c r="D2187" s="185"/>
      <c r="E2187" s="188" t="s">
        <v>6369</v>
      </c>
      <c r="F2187" s="9" t="s">
        <v>157</v>
      </c>
      <c r="G2187" s="9" t="s">
        <v>147</v>
      </c>
      <c r="H2187" s="10">
        <v>0</v>
      </c>
      <c r="I2187" s="11">
        <v>1</v>
      </c>
      <c r="J2187" s="24">
        <v>0</v>
      </c>
      <c r="K2187" s="12"/>
      <c r="L2187" s="14">
        <v>529</v>
      </c>
      <c r="M2187" s="14"/>
      <c r="N2187" s="21">
        <v>0</v>
      </c>
      <c r="O2187" s="14"/>
      <c r="P2187" s="21">
        <v>0</v>
      </c>
      <c r="Q2187" s="14"/>
      <c r="R2187" s="21">
        <v>13211</v>
      </c>
      <c r="S2187" s="14"/>
      <c r="T2187" s="21">
        <v>54960</v>
      </c>
      <c r="U2187" s="14"/>
      <c r="V2187" s="22">
        <v>68700</v>
      </c>
      <c r="W2187" s="14"/>
      <c r="X2187" s="5" t="str">
        <f t="shared" si="34"/>
        <v>No</v>
      </c>
      <c r="Y2187" s="14"/>
      <c r="Z2187" s="5"/>
      <c r="AA2187" s="14"/>
      <c r="AB2187" s="5"/>
      <c r="AC2187" s="28"/>
      <c r="AD2187" s="5"/>
      <c r="AE2187" s="14"/>
      <c r="AF2187" s="5"/>
      <c r="AG2187" s="7"/>
    </row>
    <row r="2188" spans="1:33" s="54" customFormat="1">
      <c r="A2188" s="8" t="s">
        <v>3899</v>
      </c>
      <c r="B2188" s="8" t="s">
        <v>3900</v>
      </c>
      <c r="C2188" s="9" t="s">
        <v>278</v>
      </c>
      <c r="D2188" s="185" t="s">
        <v>3901</v>
      </c>
      <c r="E2188" s="188" t="s">
        <v>3902</v>
      </c>
      <c r="F2188" s="9" t="s">
        <v>83</v>
      </c>
      <c r="G2188" s="9" t="s">
        <v>147</v>
      </c>
      <c r="H2188" s="10">
        <v>0</v>
      </c>
      <c r="I2188" s="11">
        <v>1</v>
      </c>
      <c r="J2188" s="24">
        <v>0</v>
      </c>
      <c r="K2188" s="12"/>
      <c r="L2188" s="14">
        <v>0</v>
      </c>
      <c r="M2188" s="14"/>
      <c r="N2188" s="21">
        <v>0</v>
      </c>
      <c r="O2188" s="14"/>
      <c r="P2188" s="21">
        <v>0</v>
      </c>
      <c r="Q2188" s="14"/>
      <c r="R2188" s="21">
        <v>0</v>
      </c>
      <c r="S2188" s="14"/>
      <c r="T2188" s="21">
        <v>0</v>
      </c>
      <c r="U2188" s="14"/>
      <c r="V2188" s="22">
        <v>0</v>
      </c>
      <c r="W2188" s="14"/>
      <c r="X2188" s="5" t="str">
        <f t="shared" si="34"/>
        <v>No</v>
      </c>
      <c r="Y2188" s="14"/>
      <c r="Z2188" s="5"/>
      <c r="AA2188" s="14"/>
      <c r="AB2188" s="5"/>
      <c r="AC2188" s="28"/>
      <c r="AD2188" s="5"/>
      <c r="AE2188" s="14"/>
      <c r="AF2188" s="5"/>
      <c r="AG2188" s="7"/>
    </row>
    <row r="2189" spans="1:33" s="54" customFormat="1">
      <c r="A2189" s="8" t="s">
        <v>6724</v>
      </c>
      <c r="B2189" s="8" t="s">
        <v>6725</v>
      </c>
      <c r="C2189" s="9" t="s">
        <v>87</v>
      </c>
      <c r="D2189" s="185"/>
      <c r="E2189" s="188">
        <v>417</v>
      </c>
      <c r="F2189" s="9" t="s">
        <v>36</v>
      </c>
      <c r="G2189" s="9" t="s">
        <v>5756</v>
      </c>
      <c r="H2189" s="10">
        <v>0</v>
      </c>
      <c r="I2189" s="11">
        <v>1</v>
      </c>
      <c r="J2189" s="24">
        <v>0</v>
      </c>
      <c r="K2189" s="12"/>
      <c r="L2189" s="14">
        <v>0</v>
      </c>
      <c r="M2189" s="14"/>
      <c r="N2189" s="21">
        <v>0</v>
      </c>
      <c r="O2189" s="14"/>
      <c r="P2189" s="21">
        <v>0</v>
      </c>
      <c r="Q2189" s="14"/>
      <c r="R2189" s="21">
        <v>0</v>
      </c>
      <c r="S2189" s="14"/>
      <c r="T2189" s="21">
        <v>0</v>
      </c>
      <c r="U2189" s="14"/>
      <c r="V2189" s="22">
        <v>0</v>
      </c>
      <c r="W2189" s="14"/>
      <c r="X2189" s="5" t="str">
        <f t="shared" si="34"/>
        <v>No</v>
      </c>
      <c r="Y2189" s="14"/>
      <c r="Z2189" s="5"/>
      <c r="AA2189" s="14"/>
      <c r="AB2189" s="5"/>
      <c r="AC2189" s="28"/>
      <c r="AD2189" s="5"/>
      <c r="AE2189" s="14"/>
      <c r="AF2189" s="5"/>
      <c r="AG2189" s="7"/>
    </row>
    <row r="2190" spans="1:33" s="54" customFormat="1">
      <c r="A2190" s="8" t="s">
        <v>5931</v>
      </c>
      <c r="B2190" s="8" t="s">
        <v>4169</v>
      </c>
      <c r="C2190" s="9" t="s">
        <v>163</v>
      </c>
      <c r="D2190" s="185">
        <v>1160</v>
      </c>
      <c r="E2190" s="188">
        <v>10182</v>
      </c>
      <c r="F2190" s="9" t="s">
        <v>157</v>
      </c>
      <c r="G2190" s="9" t="s">
        <v>5756</v>
      </c>
      <c r="H2190" s="10">
        <v>4181019</v>
      </c>
      <c r="I2190" s="11">
        <v>1</v>
      </c>
      <c r="J2190" s="24">
        <v>0</v>
      </c>
      <c r="K2190" s="12"/>
      <c r="L2190" s="14">
        <v>0</v>
      </c>
      <c r="M2190" s="14"/>
      <c r="N2190" s="21">
        <v>0</v>
      </c>
      <c r="O2190" s="14"/>
      <c r="P2190" s="21">
        <v>0</v>
      </c>
      <c r="Q2190" s="14"/>
      <c r="R2190" s="21">
        <v>0</v>
      </c>
      <c r="S2190" s="14"/>
      <c r="T2190" s="21">
        <v>0</v>
      </c>
      <c r="U2190" s="14"/>
      <c r="V2190" s="22">
        <v>0</v>
      </c>
      <c r="W2190" s="14"/>
      <c r="X2190" s="5" t="str">
        <f t="shared" si="34"/>
        <v>No</v>
      </c>
      <c r="Y2190" s="14"/>
      <c r="Z2190" s="5"/>
      <c r="AA2190" s="14"/>
      <c r="AB2190" s="5"/>
      <c r="AC2190" s="28"/>
      <c r="AD2190" s="5"/>
      <c r="AE2190" s="14"/>
      <c r="AF2190" s="5"/>
      <c r="AG2190" s="7"/>
    </row>
    <row r="2191" spans="1:33" s="54" customFormat="1">
      <c r="A2191" s="8" t="s">
        <v>5026</v>
      </c>
      <c r="B2191" s="8" t="s">
        <v>5027</v>
      </c>
      <c r="C2191" s="9" t="s">
        <v>91</v>
      </c>
      <c r="D2191" s="185" t="s">
        <v>5028</v>
      </c>
      <c r="E2191" s="188" t="s">
        <v>5029</v>
      </c>
      <c r="F2191" s="9" t="s">
        <v>83</v>
      </c>
      <c r="G2191" s="9" t="s">
        <v>147</v>
      </c>
      <c r="H2191" s="10">
        <v>0</v>
      </c>
      <c r="I2191" s="11">
        <v>1</v>
      </c>
      <c r="J2191" s="24">
        <v>0</v>
      </c>
      <c r="K2191" s="12"/>
      <c r="L2191" s="14">
        <v>0</v>
      </c>
      <c r="M2191" s="14"/>
      <c r="N2191" s="21">
        <v>0</v>
      </c>
      <c r="O2191" s="14"/>
      <c r="P2191" s="21">
        <v>0</v>
      </c>
      <c r="Q2191" s="14"/>
      <c r="R2191" s="21">
        <v>0</v>
      </c>
      <c r="S2191" s="14"/>
      <c r="T2191" s="21">
        <v>0</v>
      </c>
      <c r="U2191" s="14"/>
      <c r="V2191" s="22">
        <v>0</v>
      </c>
      <c r="W2191" s="14"/>
      <c r="X2191" s="5" t="str">
        <f t="shared" si="34"/>
        <v>No</v>
      </c>
      <c r="Y2191" s="14"/>
      <c r="Z2191" s="5"/>
      <c r="AA2191" s="14"/>
      <c r="AB2191" s="5"/>
      <c r="AC2191" s="28"/>
      <c r="AD2191" s="5"/>
      <c r="AE2191" s="14"/>
      <c r="AF2191" s="5"/>
      <c r="AG2191" s="7"/>
    </row>
    <row r="2192" spans="1:33" s="54" customFormat="1">
      <c r="A2192" s="8" t="s">
        <v>3454</v>
      </c>
      <c r="B2192" s="8" t="s">
        <v>893</v>
      </c>
      <c r="C2192" s="9" t="s">
        <v>34</v>
      </c>
      <c r="D2192" s="185" t="s">
        <v>3455</v>
      </c>
      <c r="E2192" s="188" t="s">
        <v>3456</v>
      </c>
      <c r="F2192" s="9" t="s">
        <v>83</v>
      </c>
      <c r="G2192" s="9" t="s">
        <v>147</v>
      </c>
      <c r="H2192" s="10">
        <v>0</v>
      </c>
      <c r="I2192" s="11">
        <v>1</v>
      </c>
      <c r="J2192" s="24">
        <v>0</v>
      </c>
      <c r="K2192" s="12"/>
      <c r="L2192" s="14">
        <v>0</v>
      </c>
      <c r="M2192" s="14"/>
      <c r="N2192" s="21">
        <v>0</v>
      </c>
      <c r="O2192" s="14"/>
      <c r="P2192" s="21">
        <v>11333</v>
      </c>
      <c r="Q2192" s="14"/>
      <c r="R2192" s="21">
        <v>0</v>
      </c>
      <c r="S2192" s="14"/>
      <c r="T2192" s="21">
        <v>45331</v>
      </c>
      <c r="U2192" s="14"/>
      <c r="V2192" s="22">
        <v>56664</v>
      </c>
      <c r="W2192" s="14"/>
      <c r="X2192" s="5" t="str">
        <f t="shared" si="34"/>
        <v>No</v>
      </c>
      <c r="Y2192" s="14"/>
      <c r="Z2192" s="5"/>
      <c r="AA2192" s="14"/>
      <c r="AB2192" s="5"/>
      <c r="AC2192" s="28"/>
      <c r="AD2192" s="5"/>
      <c r="AE2192" s="14"/>
      <c r="AF2192" s="5"/>
      <c r="AG2192" s="7"/>
    </row>
    <row r="2193" spans="1:33" s="54" customFormat="1">
      <c r="A2193" s="8" t="s">
        <v>685</v>
      </c>
      <c r="B2193" s="8" t="s">
        <v>686</v>
      </c>
      <c r="C2193" s="9" t="s">
        <v>42</v>
      </c>
      <c r="D2193" s="185">
        <v>2182</v>
      </c>
      <c r="E2193" s="188">
        <v>20182</v>
      </c>
      <c r="F2193" s="9" t="s">
        <v>83</v>
      </c>
      <c r="G2193" s="9" t="s">
        <v>5756</v>
      </c>
      <c r="H2193" s="10">
        <v>423566</v>
      </c>
      <c r="I2193" s="11">
        <v>1</v>
      </c>
      <c r="J2193" s="24">
        <v>0</v>
      </c>
      <c r="K2193" s="12"/>
      <c r="L2193" s="14">
        <v>0</v>
      </c>
      <c r="M2193" s="14"/>
      <c r="N2193" s="21">
        <v>0</v>
      </c>
      <c r="O2193" s="14"/>
      <c r="P2193" s="21">
        <v>0</v>
      </c>
      <c r="Q2193" s="14"/>
      <c r="R2193" s="21">
        <v>0</v>
      </c>
      <c r="S2193" s="14"/>
      <c r="T2193" s="21">
        <v>0</v>
      </c>
      <c r="U2193" s="14"/>
      <c r="V2193" s="22">
        <v>0</v>
      </c>
      <c r="W2193" s="14"/>
      <c r="X2193" s="5" t="str">
        <f t="shared" si="34"/>
        <v>No</v>
      </c>
      <c r="Y2193" s="14"/>
      <c r="Z2193" s="5"/>
      <c r="AA2193" s="14"/>
      <c r="AB2193" s="5"/>
      <c r="AC2193" s="28"/>
      <c r="AD2193" s="5"/>
      <c r="AE2193" s="14"/>
      <c r="AF2193" s="5"/>
      <c r="AG2193" s="7"/>
    </row>
    <row r="2194" spans="1:33" s="54" customFormat="1">
      <c r="A2194" s="8" t="s">
        <v>770</v>
      </c>
      <c r="B2194" s="8" t="s">
        <v>6088</v>
      </c>
      <c r="C2194" s="9" t="s">
        <v>129</v>
      </c>
      <c r="D2194" s="185" t="s">
        <v>771</v>
      </c>
      <c r="E2194" s="188" t="s">
        <v>772</v>
      </c>
      <c r="F2194" s="9" t="s">
        <v>83</v>
      </c>
      <c r="G2194" s="9" t="s">
        <v>147</v>
      </c>
      <c r="H2194" s="10">
        <v>0</v>
      </c>
      <c r="I2194" s="11">
        <v>1</v>
      </c>
      <c r="J2194" s="24">
        <v>0</v>
      </c>
      <c r="K2194" s="12"/>
      <c r="L2194" s="14">
        <v>0</v>
      </c>
      <c r="M2194" s="14"/>
      <c r="N2194" s="21">
        <v>0</v>
      </c>
      <c r="O2194" s="14"/>
      <c r="P2194" s="21">
        <v>0</v>
      </c>
      <c r="Q2194" s="14"/>
      <c r="R2194" s="21">
        <v>0</v>
      </c>
      <c r="S2194" s="14"/>
      <c r="T2194" s="21">
        <v>0</v>
      </c>
      <c r="U2194" s="14"/>
      <c r="V2194" s="22">
        <v>0</v>
      </c>
      <c r="W2194" s="14"/>
      <c r="X2194" s="5" t="str">
        <f t="shared" si="34"/>
        <v>No</v>
      </c>
      <c r="Y2194" s="14"/>
      <c r="Z2194" s="5"/>
      <c r="AA2194" s="14"/>
      <c r="AB2194" s="5"/>
      <c r="AC2194" s="28"/>
      <c r="AD2194" s="5"/>
      <c r="AE2194" s="14"/>
      <c r="AF2194" s="5"/>
      <c r="AG2194" s="7"/>
    </row>
    <row r="2195" spans="1:33" s="54" customFormat="1">
      <c r="A2195" s="8" t="s">
        <v>493</v>
      </c>
      <c r="B2195" s="8" t="s">
        <v>473</v>
      </c>
      <c r="C2195" s="9" t="s">
        <v>278</v>
      </c>
      <c r="D2195" s="185">
        <v>7055</v>
      </c>
      <c r="E2195" s="188">
        <v>70055</v>
      </c>
      <c r="F2195" s="9" t="s">
        <v>83</v>
      </c>
      <c r="G2195" s="9" t="s">
        <v>5756</v>
      </c>
      <c r="H2195" s="10">
        <v>472870</v>
      </c>
      <c r="I2195" s="11">
        <v>1</v>
      </c>
      <c r="J2195" s="24">
        <v>0</v>
      </c>
      <c r="K2195" s="12"/>
      <c r="L2195" s="14">
        <v>0</v>
      </c>
      <c r="M2195" s="14"/>
      <c r="N2195" s="21">
        <v>0</v>
      </c>
      <c r="O2195" s="14"/>
      <c r="P2195" s="21">
        <v>0</v>
      </c>
      <c r="Q2195" s="14"/>
      <c r="R2195" s="21">
        <v>0</v>
      </c>
      <c r="S2195" s="14"/>
      <c r="T2195" s="21">
        <v>0</v>
      </c>
      <c r="U2195" s="14"/>
      <c r="V2195" s="22">
        <v>0</v>
      </c>
      <c r="W2195" s="14"/>
      <c r="X2195" s="5" t="str">
        <f t="shared" si="34"/>
        <v>No</v>
      </c>
      <c r="Y2195" s="14"/>
      <c r="Z2195" s="5"/>
      <c r="AA2195" s="14"/>
      <c r="AB2195" s="5"/>
      <c r="AC2195" s="28"/>
      <c r="AD2195" s="5"/>
      <c r="AE2195" s="14"/>
      <c r="AF2195" s="5"/>
      <c r="AG2195" s="7"/>
    </row>
    <row r="2196" spans="1:33" s="54" customFormat="1">
      <c r="A2196" s="8" t="s">
        <v>2273</v>
      </c>
      <c r="B2196" s="8" t="s">
        <v>1197</v>
      </c>
      <c r="C2196" s="9" t="s">
        <v>106</v>
      </c>
      <c r="D2196" s="185" t="s">
        <v>2274</v>
      </c>
      <c r="E2196" s="188" t="s">
        <v>2275</v>
      </c>
      <c r="F2196" s="9" t="s">
        <v>157</v>
      </c>
      <c r="G2196" s="9" t="s">
        <v>147</v>
      </c>
      <c r="H2196" s="10">
        <v>0</v>
      </c>
      <c r="I2196" s="11">
        <v>1</v>
      </c>
      <c r="J2196" s="24">
        <v>0</v>
      </c>
      <c r="K2196" s="12"/>
      <c r="L2196" s="14">
        <v>0</v>
      </c>
      <c r="M2196" s="14"/>
      <c r="N2196" s="21">
        <v>0</v>
      </c>
      <c r="O2196" s="14"/>
      <c r="P2196" s="21">
        <v>0</v>
      </c>
      <c r="Q2196" s="14"/>
      <c r="R2196" s="21">
        <v>0</v>
      </c>
      <c r="S2196" s="14"/>
      <c r="T2196" s="21">
        <v>0</v>
      </c>
      <c r="U2196" s="14"/>
      <c r="V2196" s="22">
        <v>0</v>
      </c>
      <c r="W2196" s="14"/>
      <c r="X2196" s="5" t="str">
        <f t="shared" si="34"/>
        <v>No</v>
      </c>
      <c r="Y2196" s="14"/>
      <c r="Z2196" s="5"/>
      <c r="AA2196" s="14"/>
      <c r="AB2196" s="5"/>
      <c r="AC2196" s="28"/>
      <c r="AD2196" s="5"/>
      <c r="AE2196" s="14"/>
      <c r="AF2196" s="5"/>
      <c r="AG2196" s="7"/>
    </row>
    <row r="2197" spans="1:33" s="54" customFormat="1">
      <c r="A2197" s="8" t="s">
        <v>6364</v>
      </c>
      <c r="B2197" s="8" t="s">
        <v>6365</v>
      </c>
      <c r="C2197" s="9" t="s">
        <v>580</v>
      </c>
      <c r="D2197" s="185"/>
      <c r="E2197" s="188" t="s">
        <v>6366</v>
      </c>
      <c r="F2197" s="9" t="s">
        <v>157</v>
      </c>
      <c r="G2197" s="9" t="s">
        <v>147</v>
      </c>
      <c r="H2197" s="10">
        <v>0</v>
      </c>
      <c r="I2197" s="11">
        <v>1</v>
      </c>
      <c r="J2197" s="24">
        <v>0</v>
      </c>
      <c r="K2197" s="12"/>
      <c r="L2197" s="14">
        <v>0</v>
      </c>
      <c r="M2197" s="14"/>
      <c r="N2197" s="21">
        <v>0</v>
      </c>
      <c r="O2197" s="14"/>
      <c r="P2197" s="21">
        <v>0</v>
      </c>
      <c r="Q2197" s="14"/>
      <c r="R2197" s="21">
        <v>0</v>
      </c>
      <c r="S2197" s="14"/>
      <c r="T2197" s="21">
        <v>0</v>
      </c>
      <c r="U2197" s="14"/>
      <c r="V2197" s="22">
        <v>0</v>
      </c>
      <c r="W2197" s="14"/>
      <c r="X2197" s="5" t="str">
        <f t="shared" si="34"/>
        <v>No</v>
      </c>
      <c r="Y2197" s="14"/>
      <c r="Z2197" s="5"/>
      <c r="AA2197" s="14"/>
      <c r="AB2197" s="5"/>
      <c r="AC2197" s="28"/>
      <c r="AD2197" s="5"/>
      <c r="AE2197" s="14"/>
      <c r="AF2197" s="5"/>
      <c r="AG2197" s="7"/>
    </row>
    <row r="2198" spans="1:33" s="54" customFormat="1">
      <c r="A2198" s="8" t="s">
        <v>6378</v>
      </c>
      <c r="B2198" s="8" t="s">
        <v>6379</v>
      </c>
      <c r="C2198" s="9" t="s">
        <v>171</v>
      </c>
      <c r="D2198" s="185"/>
      <c r="E2198" s="188">
        <v>40260</v>
      </c>
      <c r="F2198" s="9" t="s">
        <v>83</v>
      </c>
      <c r="G2198" s="9" t="s">
        <v>5756</v>
      </c>
      <c r="H2198" s="10">
        <v>5502379</v>
      </c>
      <c r="I2198" s="11">
        <v>1</v>
      </c>
      <c r="J2198" s="24">
        <v>0</v>
      </c>
      <c r="K2198" s="12"/>
      <c r="L2198" s="14">
        <v>0</v>
      </c>
      <c r="M2198" s="14"/>
      <c r="N2198" s="21">
        <v>0</v>
      </c>
      <c r="O2198" s="14"/>
      <c r="P2198" s="21">
        <v>0</v>
      </c>
      <c r="Q2198" s="14"/>
      <c r="R2198" s="21">
        <v>0</v>
      </c>
      <c r="S2198" s="14"/>
      <c r="T2198" s="21">
        <v>0</v>
      </c>
      <c r="U2198" s="14"/>
      <c r="V2198" s="22">
        <v>0</v>
      </c>
      <c r="W2198" s="14"/>
      <c r="X2198" s="5" t="str">
        <f t="shared" si="34"/>
        <v>No</v>
      </c>
      <c r="Y2198" s="14"/>
      <c r="Z2198" s="5"/>
      <c r="AA2198" s="14"/>
      <c r="AB2198" s="5"/>
      <c r="AC2198" s="28"/>
      <c r="AD2198" s="5"/>
      <c r="AE2198" s="14"/>
      <c r="AF2198" s="5"/>
      <c r="AG2198" s="7"/>
    </row>
    <row r="2199" spans="1:33" s="54" customFormat="1">
      <c r="A2199" s="8" t="s">
        <v>6385</v>
      </c>
      <c r="B2199" s="8" t="s">
        <v>6386</v>
      </c>
      <c r="C2199" s="9" t="s">
        <v>163</v>
      </c>
      <c r="D2199" s="185"/>
      <c r="E2199" s="188">
        <v>10188</v>
      </c>
      <c r="F2199" s="9" t="s">
        <v>83</v>
      </c>
      <c r="G2199" s="9" t="s">
        <v>5756</v>
      </c>
      <c r="H2199" s="10">
        <v>59124</v>
      </c>
      <c r="I2199" s="11">
        <v>1</v>
      </c>
      <c r="J2199" s="24">
        <v>0</v>
      </c>
      <c r="K2199" s="12"/>
      <c r="L2199" s="14">
        <v>0</v>
      </c>
      <c r="M2199" s="14"/>
      <c r="N2199" s="21">
        <v>0</v>
      </c>
      <c r="O2199" s="14"/>
      <c r="P2199" s="21">
        <v>0</v>
      </c>
      <c r="Q2199" s="14"/>
      <c r="R2199" s="21">
        <v>0</v>
      </c>
      <c r="S2199" s="14"/>
      <c r="T2199" s="21">
        <v>0</v>
      </c>
      <c r="U2199" s="14"/>
      <c r="V2199" s="22">
        <v>0</v>
      </c>
      <c r="W2199" s="14"/>
      <c r="X2199" s="5" t="str">
        <f t="shared" si="34"/>
        <v>No</v>
      </c>
      <c r="Y2199" s="14"/>
      <c r="Z2199" s="5"/>
      <c r="AA2199" s="14"/>
      <c r="AB2199" s="5"/>
      <c r="AC2199" s="28"/>
      <c r="AD2199" s="5"/>
      <c r="AE2199" s="14"/>
      <c r="AF2199" s="5"/>
      <c r="AG2199" s="7"/>
    </row>
    <row r="2200" spans="1:33" s="54" customFormat="1">
      <c r="A2200" s="8" t="s">
        <v>2496</v>
      </c>
      <c r="B2200" s="8" t="s">
        <v>2497</v>
      </c>
      <c r="C2200" s="9" t="s">
        <v>46</v>
      </c>
      <c r="D2200" s="185" t="s">
        <v>2498</v>
      </c>
      <c r="E2200" s="188" t="s">
        <v>2499</v>
      </c>
      <c r="F2200" s="9" t="s">
        <v>88</v>
      </c>
      <c r="G2200" s="9" t="s">
        <v>147</v>
      </c>
      <c r="H2200" s="10">
        <v>0</v>
      </c>
      <c r="I2200" s="11">
        <v>1</v>
      </c>
      <c r="J2200" s="24">
        <v>0</v>
      </c>
      <c r="K2200" s="12"/>
      <c r="L2200" s="14">
        <v>0</v>
      </c>
      <c r="M2200" s="14"/>
      <c r="N2200" s="21">
        <v>0</v>
      </c>
      <c r="O2200" s="14"/>
      <c r="P2200" s="21">
        <v>0</v>
      </c>
      <c r="Q2200" s="14"/>
      <c r="R2200" s="21">
        <v>0</v>
      </c>
      <c r="S2200" s="14"/>
      <c r="T2200" s="21">
        <v>0</v>
      </c>
      <c r="U2200" s="14"/>
      <c r="V2200" s="22">
        <v>0</v>
      </c>
      <c r="W2200" s="14"/>
      <c r="X2200" s="5" t="str">
        <f t="shared" si="34"/>
        <v>No</v>
      </c>
      <c r="Y2200" s="14"/>
      <c r="Z2200" s="5"/>
      <c r="AA2200" s="14"/>
      <c r="AB2200" s="5"/>
      <c r="AC2200" s="28"/>
      <c r="AD2200" s="5"/>
      <c r="AE2200" s="14"/>
      <c r="AF2200" s="5"/>
      <c r="AG2200" s="7"/>
    </row>
    <row r="2201" spans="1:33" s="54" customFormat="1">
      <c r="A2201" s="8" t="s">
        <v>4054</v>
      </c>
      <c r="B2201" s="8" t="s">
        <v>111</v>
      </c>
      <c r="C2201" s="9" t="s">
        <v>112</v>
      </c>
      <c r="D2201" s="185" t="s">
        <v>4055</v>
      </c>
      <c r="E2201" s="188" t="s">
        <v>4056</v>
      </c>
      <c r="F2201" s="9" t="s">
        <v>157</v>
      </c>
      <c r="G2201" s="9" t="s">
        <v>147</v>
      </c>
      <c r="H2201" s="10">
        <v>0</v>
      </c>
      <c r="I2201" s="11">
        <v>1</v>
      </c>
      <c r="J2201" s="24">
        <v>0</v>
      </c>
      <c r="K2201" s="12"/>
      <c r="L2201" s="14">
        <v>0</v>
      </c>
      <c r="M2201" s="14"/>
      <c r="N2201" s="21">
        <v>0</v>
      </c>
      <c r="O2201" s="14"/>
      <c r="P2201" s="21">
        <v>0</v>
      </c>
      <c r="Q2201" s="14"/>
      <c r="R2201" s="21">
        <v>0</v>
      </c>
      <c r="S2201" s="14"/>
      <c r="T2201" s="21">
        <v>0</v>
      </c>
      <c r="U2201" s="14"/>
      <c r="V2201" s="22">
        <v>0</v>
      </c>
      <c r="W2201" s="14"/>
      <c r="X2201" s="5" t="str">
        <f t="shared" si="34"/>
        <v>No</v>
      </c>
      <c r="Y2201" s="14"/>
      <c r="Z2201" s="5"/>
      <c r="AA2201" s="14"/>
      <c r="AB2201" s="5"/>
      <c r="AC2201" s="28"/>
      <c r="AD2201" s="5"/>
      <c r="AE2201" s="14"/>
      <c r="AF2201" s="5"/>
      <c r="AG2201" s="7"/>
    </row>
    <row r="2202" spans="1:33" s="54" customFormat="1">
      <c r="A2202" s="8" t="s">
        <v>6723</v>
      </c>
      <c r="B2202" s="8" t="s">
        <v>2223</v>
      </c>
      <c r="C2202" s="9" t="s">
        <v>275</v>
      </c>
      <c r="D2202" s="185" t="s">
        <v>2224</v>
      </c>
      <c r="E2202" s="188" t="s">
        <v>2225</v>
      </c>
      <c r="F2202" s="9" t="s">
        <v>83</v>
      </c>
      <c r="G2202" s="9" t="s">
        <v>147</v>
      </c>
      <c r="H2202" s="10">
        <v>0</v>
      </c>
      <c r="I2202" s="11">
        <v>1</v>
      </c>
      <c r="J2202" s="24">
        <v>0</v>
      </c>
      <c r="K2202" s="12"/>
      <c r="L2202" s="14">
        <v>0</v>
      </c>
      <c r="M2202" s="14"/>
      <c r="N2202" s="21">
        <v>0</v>
      </c>
      <c r="O2202" s="14"/>
      <c r="P2202" s="21">
        <v>0</v>
      </c>
      <c r="Q2202" s="14"/>
      <c r="R2202" s="21">
        <v>0</v>
      </c>
      <c r="S2202" s="14"/>
      <c r="T2202" s="21">
        <v>0</v>
      </c>
      <c r="U2202" s="14"/>
      <c r="V2202" s="22">
        <v>0</v>
      </c>
      <c r="W2202" s="14"/>
      <c r="X2202" s="5" t="str">
        <f t="shared" si="34"/>
        <v>No</v>
      </c>
      <c r="Y2202" s="14"/>
      <c r="Z2202" s="5"/>
      <c r="AA2202" s="14"/>
      <c r="AB2202" s="5"/>
      <c r="AC2202" s="28"/>
      <c r="AD2202" s="5"/>
      <c r="AE2202" s="14"/>
      <c r="AF2202" s="5"/>
      <c r="AG2202" s="7"/>
    </row>
    <row r="2203" spans="1:33" s="54" customFormat="1">
      <c r="A2203" s="8" t="s">
        <v>6383</v>
      </c>
      <c r="B2203" s="8" t="s">
        <v>6384</v>
      </c>
      <c r="C2203" s="9" t="s">
        <v>171</v>
      </c>
      <c r="D2203" s="185"/>
      <c r="E2203" s="188">
        <v>40263</v>
      </c>
      <c r="F2203" s="9" t="s">
        <v>83</v>
      </c>
      <c r="G2203" s="9" t="s">
        <v>5756</v>
      </c>
      <c r="H2203" s="10">
        <v>5502379</v>
      </c>
      <c r="I2203" s="11">
        <v>1</v>
      </c>
      <c r="J2203" s="24">
        <v>0</v>
      </c>
      <c r="K2203" s="12"/>
      <c r="L2203" s="14">
        <v>0</v>
      </c>
      <c r="M2203" s="14"/>
      <c r="N2203" s="21">
        <v>0</v>
      </c>
      <c r="O2203" s="14"/>
      <c r="P2203" s="21">
        <v>0</v>
      </c>
      <c r="Q2203" s="14"/>
      <c r="R2203" s="21">
        <v>0</v>
      </c>
      <c r="S2203" s="14"/>
      <c r="T2203" s="21">
        <v>0</v>
      </c>
      <c r="U2203" s="14"/>
      <c r="V2203" s="22">
        <v>0</v>
      </c>
      <c r="W2203" s="14"/>
      <c r="X2203" s="5" t="str">
        <f t="shared" si="34"/>
        <v>No</v>
      </c>
      <c r="Y2203" s="14"/>
      <c r="Z2203" s="5"/>
      <c r="AA2203" s="14"/>
      <c r="AB2203" s="5"/>
      <c r="AC2203" s="28"/>
      <c r="AD2203" s="5"/>
      <c r="AE2203" s="14"/>
      <c r="AF2203" s="5"/>
      <c r="AG2203" s="7"/>
    </row>
    <row r="2204" spans="1:33" s="54" customFormat="1">
      <c r="A2204" s="8" t="s">
        <v>3848</v>
      </c>
      <c r="B2204" s="8" t="s">
        <v>3849</v>
      </c>
      <c r="C2204" s="9" t="s">
        <v>278</v>
      </c>
      <c r="D2204" s="185" t="s">
        <v>3850</v>
      </c>
      <c r="E2204" s="188" t="s">
        <v>3851</v>
      </c>
      <c r="F2204" s="9" t="s">
        <v>157</v>
      </c>
      <c r="G2204" s="9" t="s">
        <v>147</v>
      </c>
      <c r="H2204" s="10">
        <v>0</v>
      </c>
      <c r="I2204" s="11">
        <v>1</v>
      </c>
      <c r="J2204" s="24">
        <v>0</v>
      </c>
      <c r="K2204" s="12"/>
      <c r="L2204" s="14">
        <v>0</v>
      </c>
      <c r="M2204" s="14"/>
      <c r="N2204" s="21">
        <v>0</v>
      </c>
      <c r="O2204" s="14"/>
      <c r="P2204" s="21">
        <v>0</v>
      </c>
      <c r="Q2204" s="14"/>
      <c r="R2204" s="21">
        <v>0</v>
      </c>
      <c r="S2204" s="14"/>
      <c r="T2204" s="21">
        <v>0</v>
      </c>
      <c r="U2204" s="14"/>
      <c r="V2204" s="22">
        <v>0</v>
      </c>
      <c r="W2204" s="14"/>
      <c r="X2204" s="5" t="str">
        <f t="shared" si="34"/>
        <v>No</v>
      </c>
      <c r="Y2204" s="14"/>
      <c r="Z2204" s="5"/>
      <c r="AA2204" s="14"/>
      <c r="AB2204" s="5"/>
      <c r="AC2204" s="28"/>
      <c r="AD2204" s="5"/>
      <c r="AE2204" s="14"/>
      <c r="AF2204" s="5"/>
      <c r="AG2204" s="7"/>
    </row>
    <row r="2205" spans="1:33" s="54" customFormat="1">
      <c r="A2205" s="8" t="s">
        <v>6715</v>
      </c>
      <c r="B2205" s="8" t="s">
        <v>2674</v>
      </c>
      <c r="C2205" s="9" t="s">
        <v>2675</v>
      </c>
      <c r="D2205" s="185"/>
      <c r="E2205" s="188">
        <v>11147</v>
      </c>
      <c r="F2205" s="9" t="s">
        <v>138</v>
      </c>
      <c r="G2205" s="9" t="s">
        <v>84</v>
      </c>
      <c r="H2205" s="10">
        <v>1190956</v>
      </c>
      <c r="I2205" s="11">
        <v>1</v>
      </c>
      <c r="J2205" s="24">
        <v>175698</v>
      </c>
      <c r="K2205" s="12"/>
      <c r="L2205" s="14">
        <v>0</v>
      </c>
      <c r="M2205" s="14"/>
      <c r="N2205" s="21">
        <v>0</v>
      </c>
      <c r="O2205" s="14"/>
      <c r="P2205" s="21">
        <v>0</v>
      </c>
      <c r="Q2205" s="14"/>
      <c r="R2205" s="21">
        <v>0</v>
      </c>
      <c r="S2205" s="14"/>
      <c r="T2205" s="21">
        <v>0</v>
      </c>
      <c r="U2205" s="14"/>
      <c r="V2205" s="22">
        <v>175698</v>
      </c>
      <c r="W2205" s="14"/>
      <c r="X2205" s="5" t="str">
        <f t="shared" si="34"/>
        <v>No</v>
      </c>
      <c r="Y2205" s="14"/>
      <c r="Z2205" s="5"/>
      <c r="AA2205" s="14"/>
      <c r="AB2205" s="5"/>
      <c r="AC2205" s="28"/>
      <c r="AD2205" s="5"/>
      <c r="AE2205" s="14"/>
      <c r="AF2205" s="5"/>
      <c r="AG2205" s="7"/>
    </row>
    <row r="2206" spans="1:33" s="54" customFormat="1">
      <c r="A2206" s="8" t="s">
        <v>3941</v>
      </c>
      <c r="B2206" s="8" t="s">
        <v>3942</v>
      </c>
      <c r="C2206" s="9" t="s">
        <v>278</v>
      </c>
      <c r="D2206" s="185" t="s">
        <v>3943</v>
      </c>
      <c r="E2206" s="188" t="s">
        <v>3944</v>
      </c>
      <c r="F2206" s="9" t="s">
        <v>157</v>
      </c>
      <c r="G2206" s="9" t="s">
        <v>147</v>
      </c>
      <c r="H2206" s="10">
        <v>0</v>
      </c>
      <c r="I2206" s="11">
        <v>1</v>
      </c>
      <c r="J2206" s="24">
        <v>0</v>
      </c>
      <c r="K2206" s="12"/>
      <c r="L2206" s="14">
        <v>0</v>
      </c>
      <c r="M2206" s="14"/>
      <c r="N2206" s="21">
        <v>0</v>
      </c>
      <c r="O2206" s="14"/>
      <c r="P2206" s="21">
        <v>0</v>
      </c>
      <c r="Q2206" s="14"/>
      <c r="R2206" s="21">
        <v>0</v>
      </c>
      <c r="S2206" s="14"/>
      <c r="T2206" s="21">
        <v>0</v>
      </c>
      <c r="U2206" s="14"/>
      <c r="V2206" s="22">
        <v>0</v>
      </c>
      <c r="W2206" s="14"/>
      <c r="X2206" s="5" t="str">
        <f t="shared" si="34"/>
        <v>No</v>
      </c>
      <c r="Y2206" s="14"/>
      <c r="Z2206" s="5"/>
      <c r="AA2206" s="14"/>
      <c r="AB2206" s="5"/>
      <c r="AC2206" s="28"/>
      <c r="AD2206" s="5"/>
      <c r="AE2206" s="14"/>
      <c r="AF2206" s="5"/>
      <c r="AG2206" s="7"/>
    </row>
    <row r="2207" spans="1:33" s="54" customFormat="1">
      <c r="A2207" s="8" t="s">
        <v>48</v>
      </c>
      <c r="B2207" s="8" t="s">
        <v>49</v>
      </c>
      <c r="C2207" s="9" t="s">
        <v>50</v>
      </c>
      <c r="D2207" s="185" t="s">
        <v>51</v>
      </c>
      <c r="E2207" s="188">
        <v>44919</v>
      </c>
      <c r="F2207" s="9" t="s">
        <v>36</v>
      </c>
      <c r="G2207" s="9" t="s">
        <v>5756</v>
      </c>
      <c r="H2207" s="10">
        <v>0</v>
      </c>
      <c r="I2207" s="11">
        <v>1</v>
      </c>
      <c r="J2207" s="24">
        <v>0</v>
      </c>
      <c r="K2207" s="12"/>
      <c r="L2207" s="14">
        <v>0</v>
      </c>
      <c r="M2207" s="14"/>
      <c r="N2207" s="21">
        <v>0</v>
      </c>
      <c r="O2207" s="14"/>
      <c r="P2207" s="21">
        <v>0</v>
      </c>
      <c r="Q2207" s="14"/>
      <c r="R2207" s="21">
        <v>0</v>
      </c>
      <c r="S2207" s="14"/>
      <c r="T2207" s="21">
        <v>0</v>
      </c>
      <c r="U2207" s="14"/>
      <c r="V2207" s="22">
        <v>0</v>
      </c>
      <c r="W2207" s="14"/>
      <c r="X2207" s="5" t="str">
        <f t="shared" si="34"/>
        <v>No</v>
      </c>
      <c r="Y2207" s="14"/>
      <c r="Z2207" s="5"/>
      <c r="AA2207" s="14"/>
      <c r="AB2207" s="5"/>
      <c r="AC2207" s="28"/>
      <c r="AD2207" s="5"/>
      <c r="AE2207" s="14"/>
      <c r="AF2207" s="5"/>
      <c r="AG2207" s="7"/>
    </row>
    <row r="2208" spans="1:33" s="54" customFormat="1">
      <c r="A2208" s="8" t="s">
        <v>821</v>
      </c>
      <c r="B2208" s="8" t="s">
        <v>6501</v>
      </c>
      <c r="C2208" s="9" t="s">
        <v>129</v>
      </c>
      <c r="D2208" s="185" t="s">
        <v>822</v>
      </c>
      <c r="E2208" s="188" t="s">
        <v>823</v>
      </c>
      <c r="F2208" s="9" t="s">
        <v>83</v>
      </c>
      <c r="G2208" s="9" t="s">
        <v>147</v>
      </c>
      <c r="H2208" s="10">
        <v>0</v>
      </c>
      <c r="I2208" s="11">
        <v>1</v>
      </c>
      <c r="J2208" s="24">
        <v>0</v>
      </c>
      <c r="K2208" s="12"/>
      <c r="L2208" s="14">
        <v>0</v>
      </c>
      <c r="M2208" s="14"/>
      <c r="N2208" s="21">
        <v>0</v>
      </c>
      <c r="O2208" s="14"/>
      <c r="P2208" s="21">
        <v>4500</v>
      </c>
      <c r="Q2208" s="14"/>
      <c r="R2208" s="21">
        <v>4655</v>
      </c>
      <c r="S2208" s="14"/>
      <c r="T2208" s="21">
        <v>37242</v>
      </c>
      <c r="U2208" s="14"/>
      <c r="V2208" s="22">
        <v>46397</v>
      </c>
      <c r="W2208" s="14"/>
      <c r="X2208" s="5" t="str">
        <f t="shared" si="34"/>
        <v>No</v>
      </c>
      <c r="Y2208" s="14"/>
      <c r="Z2208" s="5"/>
      <c r="AA2208" s="14"/>
      <c r="AB2208" s="5"/>
      <c r="AC2208" s="28"/>
      <c r="AD2208" s="5"/>
      <c r="AE2208" s="14"/>
      <c r="AF2208" s="5"/>
      <c r="AG2208" s="7"/>
    </row>
    <row r="2209" spans="1:33" s="54" customFormat="1">
      <c r="A2209" s="8" t="s">
        <v>6372</v>
      </c>
      <c r="B2209" s="8" t="s">
        <v>6170</v>
      </c>
      <c r="C2209" s="9" t="s">
        <v>91</v>
      </c>
      <c r="D2209" s="185"/>
      <c r="E2209" s="188">
        <v>90270</v>
      </c>
      <c r="F2209" s="9" t="s">
        <v>83</v>
      </c>
      <c r="G2209" s="9" t="s">
        <v>5756</v>
      </c>
      <c r="H2209" s="10">
        <v>12150996</v>
      </c>
      <c r="I2209" s="11">
        <v>1</v>
      </c>
      <c r="J2209" s="24">
        <v>0</v>
      </c>
      <c r="K2209" s="12"/>
      <c r="L2209" s="14">
        <v>0</v>
      </c>
      <c r="M2209" s="14"/>
      <c r="N2209" s="21">
        <v>0</v>
      </c>
      <c r="O2209" s="14"/>
      <c r="P2209" s="21">
        <v>0</v>
      </c>
      <c r="Q2209" s="14"/>
      <c r="R2209" s="21">
        <v>0</v>
      </c>
      <c r="S2209" s="14"/>
      <c r="T2209" s="21">
        <v>0</v>
      </c>
      <c r="U2209" s="14"/>
      <c r="V2209" s="22">
        <v>0</v>
      </c>
      <c r="W2209" s="14"/>
      <c r="X2209" s="5" t="str">
        <f t="shared" si="34"/>
        <v>No</v>
      </c>
      <c r="Y2209" s="14"/>
      <c r="Z2209" s="5"/>
      <c r="AA2209" s="14"/>
      <c r="AB2209" s="5"/>
      <c r="AC2209" s="28"/>
      <c r="AD2209" s="5"/>
      <c r="AE2209" s="14"/>
      <c r="AF2209" s="5"/>
      <c r="AG2209" s="7"/>
    </row>
    <row r="2210" spans="1:33" s="54" customFormat="1">
      <c r="A2210" s="8" t="s">
        <v>3729</v>
      </c>
      <c r="B2210" s="8" t="s">
        <v>6503</v>
      </c>
      <c r="C2210" s="9" t="s">
        <v>278</v>
      </c>
      <c r="D2210" s="185" t="s">
        <v>3730</v>
      </c>
      <c r="E2210" s="188" t="s">
        <v>3731</v>
      </c>
      <c r="F2210" s="9" t="s">
        <v>83</v>
      </c>
      <c r="G2210" s="9" t="s">
        <v>147</v>
      </c>
      <c r="H2210" s="10">
        <v>0</v>
      </c>
      <c r="I2210" s="11">
        <v>1</v>
      </c>
      <c r="J2210" s="24">
        <v>0</v>
      </c>
      <c r="K2210" s="12"/>
      <c r="L2210" s="14">
        <v>0</v>
      </c>
      <c r="M2210" s="14"/>
      <c r="N2210" s="21">
        <v>0</v>
      </c>
      <c r="O2210" s="14"/>
      <c r="P2210" s="21">
        <v>0</v>
      </c>
      <c r="Q2210" s="14"/>
      <c r="R2210" s="21">
        <v>0</v>
      </c>
      <c r="S2210" s="14"/>
      <c r="T2210" s="21">
        <v>0</v>
      </c>
      <c r="U2210" s="14"/>
      <c r="V2210" s="22">
        <v>0</v>
      </c>
      <c r="W2210" s="14"/>
      <c r="X2210" s="5" t="str">
        <f t="shared" si="34"/>
        <v>No</v>
      </c>
      <c r="Y2210" s="14"/>
      <c r="Z2210" s="5"/>
      <c r="AA2210" s="14"/>
      <c r="AB2210" s="5"/>
      <c r="AC2210" s="28"/>
      <c r="AD2210" s="5"/>
      <c r="AE2210" s="14"/>
      <c r="AF2210" s="5"/>
      <c r="AG2210" s="7"/>
    </row>
    <row r="2211" spans="1:33" s="54" customFormat="1">
      <c r="A2211" s="8" t="s">
        <v>3919</v>
      </c>
      <c r="B2211" s="8" t="s">
        <v>3920</v>
      </c>
      <c r="C2211" s="9" t="s">
        <v>278</v>
      </c>
      <c r="D2211" s="185" t="s">
        <v>3921</v>
      </c>
      <c r="E2211" s="188" t="s">
        <v>3922</v>
      </c>
      <c r="F2211" s="9" t="s">
        <v>83</v>
      </c>
      <c r="G2211" s="9" t="s">
        <v>147</v>
      </c>
      <c r="H2211" s="10">
        <v>0</v>
      </c>
      <c r="I2211" s="11">
        <v>1</v>
      </c>
      <c r="J2211" s="24">
        <v>0</v>
      </c>
      <c r="K2211" s="12"/>
      <c r="L2211" s="14">
        <v>0</v>
      </c>
      <c r="M2211" s="14"/>
      <c r="N2211" s="21">
        <v>0</v>
      </c>
      <c r="O2211" s="14"/>
      <c r="P2211" s="21">
        <v>12311</v>
      </c>
      <c r="Q2211" s="14"/>
      <c r="R2211" s="21">
        <v>0</v>
      </c>
      <c r="S2211" s="14"/>
      <c r="T2211" s="21">
        <v>46923</v>
      </c>
      <c r="U2211" s="14"/>
      <c r="V2211" s="22">
        <v>59234</v>
      </c>
      <c r="W2211" s="14"/>
      <c r="X2211" s="5" t="str">
        <f t="shared" si="34"/>
        <v>No</v>
      </c>
      <c r="Y2211" s="14"/>
      <c r="Z2211" s="5"/>
      <c r="AA2211" s="14"/>
      <c r="AB2211" s="5"/>
      <c r="AC2211" s="28"/>
      <c r="AD2211" s="5"/>
      <c r="AE2211" s="14"/>
      <c r="AF2211" s="5"/>
      <c r="AG2211" s="7"/>
    </row>
    <row r="2212" spans="1:33" s="54" customFormat="1">
      <c r="A2212" s="8" t="s">
        <v>1183</v>
      </c>
      <c r="B2212" s="8" t="s">
        <v>1184</v>
      </c>
      <c r="C2212" s="9" t="s">
        <v>87</v>
      </c>
      <c r="D2212" s="185" t="s">
        <v>1185</v>
      </c>
      <c r="E2212" s="188">
        <v>36</v>
      </c>
      <c r="F2212" s="9" t="s">
        <v>36</v>
      </c>
      <c r="G2212" s="9" t="s">
        <v>5756</v>
      </c>
      <c r="H2212" s="10">
        <v>0</v>
      </c>
      <c r="I2212" s="11">
        <v>1</v>
      </c>
      <c r="J2212" s="24">
        <v>0</v>
      </c>
      <c r="K2212" s="12"/>
      <c r="L2212" s="14">
        <v>0</v>
      </c>
      <c r="M2212" s="14"/>
      <c r="N2212" s="21">
        <v>0</v>
      </c>
      <c r="O2212" s="14"/>
      <c r="P2212" s="21">
        <v>0</v>
      </c>
      <c r="Q2212" s="14"/>
      <c r="R2212" s="21">
        <v>0</v>
      </c>
      <c r="S2212" s="14"/>
      <c r="T2212" s="21">
        <v>0</v>
      </c>
      <c r="U2212" s="14"/>
      <c r="V2212" s="22">
        <v>0</v>
      </c>
      <c r="W2212" s="14"/>
      <c r="X2212" s="5" t="str">
        <f t="shared" si="34"/>
        <v>No</v>
      </c>
      <c r="Y2212" s="14"/>
      <c r="Z2212" s="5"/>
      <c r="AA2212" s="14"/>
      <c r="AB2212" s="5"/>
      <c r="AC2212" s="28"/>
      <c r="AD2212" s="5"/>
      <c r="AE2212" s="14"/>
      <c r="AF2212" s="5"/>
      <c r="AG2212" s="7"/>
    </row>
    <row r="2213" spans="1:33" s="54" customFormat="1">
      <c r="A2213" s="8" t="s">
        <v>4427</v>
      </c>
      <c r="B2213" s="8" t="s">
        <v>4427</v>
      </c>
      <c r="C2213" s="9" t="s">
        <v>103</v>
      </c>
      <c r="D2213" s="185" t="s">
        <v>4428</v>
      </c>
      <c r="E2213" s="188" t="s">
        <v>4429</v>
      </c>
      <c r="F2213" s="9" t="s">
        <v>83</v>
      </c>
      <c r="G2213" s="9" t="s">
        <v>147</v>
      </c>
      <c r="H2213" s="10">
        <v>0</v>
      </c>
      <c r="I2213" s="11">
        <v>1</v>
      </c>
      <c r="J2213" s="24">
        <v>0</v>
      </c>
      <c r="K2213" s="12"/>
      <c r="L2213" s="14">
        <v>0</v>
      </c>
      <c r="M2213" s="14"/>
      <c r="N2213" s="21">
        <v>0</v>
      </c>
      <c r="O2213" s="14"/>
      <c r="P2213" s="21">
        <v>0</v>
      </c>
      <c r="Q2213" s="14"/>
      <c r="R2213" s="21">
        <v>0</v>
      </c>
      <c r="S2213" s="14"/>
      <c r="T2213" s="21">
        <v>0</v>
      </c>
      <c r="U2213" s="14"/>
      <c r="V2213" s="22">
        <v>0</v>
      </c>
      <c r="W2213" s="14"/>
      <c r="X2213" s="5" t="str">
        <f t="shared" si="34"/>
        <v>No</v>
      </c>
      <c r="Y2213" s="14"/>
      <c r="Z2213" s="5"/>
      <c r="AA2213" s="14"/>
      <c r="AB2213" s="5"/>
      <c r="AC2213" s="28"/>
      <c r="AD2213" s="5"/>
      <c r="AE2213" s="14"/>
      <c r="AF2213" s="5"/>
      <c r="AG2213" s="7"/>
    </row>
    <row r="2214" spans="1:33" s="54" customFormat="1">
      <c r="A2214" s="8" t="s">
        <v>6375</v>
      </c>
      <c r="B2214" s="8" t="s">
        <v>6170</v>
      </c>
      <c r="C2214" s="9" t="s">
        <v>91</v>
      </c>
      <c r="D2214" s="185"/>
      <c r="E2214" s="188">
        <v>90275</v>
      </c>
      <c r="F2214" s="9" t="s">
        <v>83</v>
      </c>
      <c r="G2214" s="9" t="s">
        <v>5756</v>
      </c>
      <c r="H2214" s="10">
        <v>12150996</v>
      </c>
      <c r="I2214" s="11">
        <v>1</v>
      </c>
      <c r="J2214" s="24">
        <v>0</v>
      </c>
      <c r="K2214" s="12"/>
      <c r="L2214" s="14">
        <v>0</v>
      </c>
      <c r="M2214" s="14"/>
      <c r="N2214" s="21">
        <v>0</v>
      </c>
      <c r="O2214" s="14"/>
      <c r="P2214" s="21">
        <v>0</v>
      </c>
      <c r="Q2214" s="14"/>
      <c r="R2214" s="21">
        <v>0</v>
      </c>
      <c r="S2214" s="14"/>
      <c r="T2214" s="21">
        <v>0</v>
      </c>
      <c r="U2214" s="14"/>
      <c r="V2214" s="22">
        <v>0</v>
      </c>
      <c r="W2214" s="14"/>
      <c r="X2214" s="5" t="str">
        <f t="shared" si="34"/>
        <v>No</v>
      </c>
      <c r="Y2214" s="14"/>
      <c r="Z2214" s="5"/>
      <c r="AA2214" s="14"/>
      <c r="AB2214" s="5"/>
      <c r="AC2214" s="28"/>
      <c r="AD2214" s="5"/>
      <c r="AE2214" s="14"/>
      <c r="AF2214" s="5"/>
      <c r="AG2214" s="7"/>
    </row>
    <row r="2215" spans="1:33" s="54" customFormat="1">
      <c r="A2215" s="8" t="s">
        <v>3802</v>
      </c>
      <c r="B2215" s="8" t="s">
        <v>3803</v>
      </c>
      <c r="C2215" s="9" t="s">
        <v>278</v>
      </c>
      <c r="D2215" s="185" t="s">
        <v>3804</v>
      </c>
      <c r="E2215" s="188" t="s">
        <v>3805</v>
      </c>
      <c r="F2215" s="9" t="s">
        <v>157</v>
      </c>
      <c r="G2215" s="9" t="s">
        <v>147</v>
      </c>
      <c r="H2215" s="10">
        <v>0</v>
      </c>
      <c r="I2215" s="11">
        <v>1</v>
      </c>
      <c r="J2215" s="24">
        <v>0</v>
      </c>
      <c r="K2215" s="12"/>
      <c r="L2215" s="14">
        <v>0</v>
      </c>
      <c r="M2215" s="14"/>
      <c r="N2215" s="21">
        <v>0</v>
      </c>
      <c r="O2215" s="14"/>
      <c r="P2215" s="21">
        <v>0</v>
      </c>
      <c r="Q2215" s="14"/>
      <c r="R2215" s="21">
        <v>0</v>
      </c>
      <c r="S2215" s="14"/>
      <c r="T2215" s="21">
        <v>0</v>
      </c>
      <c r="U2215" s="14"/>
      <c r="V2215" s="22">
        <v>0</v>
      </c>
      <c r="W2215" s="14"/>
      <c r="X2215" s="5" t="str">
        <f t="shared" si="34"/>
        <v>No</v>
      </c>
      <c r="Y2215" s="14"/>
      <c r="Z2215" s="5"/>
      <c r="AA2215" s="14"/>
      <c r="AB2215" s="5"/>
      <c r="AC2215" s="28"/>
      <c r="AD2215" s="5"/>
      <c r="AE2215" s="14"/>
      <c r="AF2215" s="5"/>
      <c r="AG2215" s="7"/>
    </row>
    <row r="2216" spans="1:33" s="54" customFormat="1">
      <c r="A2216" s="8" t="s">
        <v>3907</v>
      </c>
      <c r="B2216" s="8" t="s">
        <v>3908</v>
      </c>
      <c r="C2216" s="9" t="s">
        <v>278</v>
      </c>
      <c r="D2216" s="185" t="s">
        <v>3909</v>
      </c>
      <c r="E2216" s="188" t="s">
        <v>3910</v>
      </c>
      <c r="F2216" s="9" t="s">
        <v>83</v>
      </c>
      <c r="G2216" s="9" t="s">
        <v>147</v>
      </c>
      <c r="H2216" s="10">
        <v>0</v>
      </c>
      <c r="I2216" s="11">
        <v>1</v>
      </c>
      <c r="J2216" s="24">
        <v>0</v>
      </c>
      <c r="K2216" s="12"/>
      <c r="L2216" s="14">
        <v>0</v>
      </c>
      <c r="M2216" s="14"/>
      <c r="N2216" s="21">
        <v>0</v>
      </c>
      <c r="O2216" s="14"/>
      <c r="P2216" s="21">
        <v>0</v>
      </c>
      <c r="Q2216" s="14"/>
      <c r="R2216" s="21">
        <v>0</v>
      </c>
      <c r="S2216" s="14"/>
      <c r="T2216" s="21">
        <v>0</v>
      </c>
      <c r="U2216" s="14"/>
      <c r="V2216" s="22">
        <v>0</v>
      </c>
      <c r="W2216" s="14"/>
      <c r="X2216" s="5" t="str">
        <f t="shared" si="34"/>
        <v>No</v>
      </c>
      <c r="Y2216" s="14"/>
      <c r="Z2216" s="5"/>
      <c r="AA2216" s="14"/>
      <c r="AB2216" s="5"/>
      <c r="AC2216" s="28"/>
      <c r="AD2216" s="5"/>
      <c r="AE2216" s="14"/>
      <c r="AF2216" s="5"/>
      <c r="AG2216" s="7"/>
    </row>
    <row r="2217" spans="1:33" s="54" customFormat="1">
      <c r="A2217" s="8" t="s">
        <v>4593</v>
      </c>
      <c r="B2217" s="8" t="s">
        <v>4594</v>
      </c>
      <c r="C2217" s="9" t="s">
        <v>87</v>
      </c>
      <c r="D2217" s="185"/>
      <c r="E2217" s="188">
        <v>401</v>
      </c>
      <c r="F2217" s="9" t="s">
        <v>36</v>
      </c>
      <c r="G2217" s="9" t="s">
        <v>5756</v>
      </c>
      <c r="H2217" s="10">
        <v>0</v>
      </c>
      <c r="I2217" s="11">
        <v>1</v>
      </c>
      <c r="J2217" s="24">
        <v>0</v>
      </c>
      <c r="K2217" s="12"/>
      <c r="L2217" s="14">
        <v>0</v>
      </c>
      <c r="M2217" s="14"/>
      <c r="N2217" s="21">
        <v>0</v>
      </c>
      <c r="O2217" s="14"/>
      <c r="P2217" s="21">
        <v>0</v>
      </c>
      <c r="Q2217" s="14"/>
      <c r="R2217" s="21">
        <v>0</v>
      </c>
      <c r="S2217" s="14"/>
      <c r="T2217" s="21">
        <v>0</v>
      </c>
      <c r="U2217" s="14"/>
      <c r="V2217" s="22">
        <v>0</v>
      </c>
      <c r="W2217" s="14"/>
      <c r="X2217" s="5" t="str">
        <f t="shared" si="34"/>
        <v>No</v>
      </c>
      <c r="Y2217" s="14"/>
      <c r="Z2217" s="5"/>
      <c r="AA2217" s="14"/>
      <c r="AB2217" s="5"/>
      <c r="AC2217" s="28"/>
      <c r="AD2217" s="5"/>
      <c r="AE2217" s="14"/>
      <c r="AF2217" s="5"/>
      <c r="AG2217" s="7"/>
    </row>
    <row r="2218" spans="1:33" s="54" customFormat="1">
      <c r="A2218" s="8" t="s">
        <v>4690</v>
      </c>
      <c r="B2218" s="8" t="s">
        <v>3207</v>
      </c>
      <c r="C2218" s="9" t="s">
        <v>42</v>
      </c>
      <c r="D2218" s="185" t="s">
        <v>4691</v>
      </c>
      <c r="E2218" s="188" t="s">
        <v>4692</v>
      </c>
      <c r="F2218" s="9" t="s">
        <v>83</v>
      </c>
      <c r="G2218" s="9" t="s">
        <v>147</v>
      </c>
      <c r="H2218" s="10">
        <v>0</v>
      </c>
      <c r="I2218" s="11">
        <v>1</v>
      </c>
      <c r="J2218" s="24">
        <v>0</v>
      </c>
      <c r="K2218" s="12"/>
      <c r="L2218" s="14">
        <v>0</v>
      </c>
      <c r="M2218" s="14"/>
      <c r="N2218" s="21">
        <v>0</v>
      </c>
      <c r="O2218" s="14"/>
      <c r="P2218" s="21">
        <v>0</v>
      </c>
      <c r="Q2218" s="14"/>
      <c r="R2218" s="21">
        <v>0</v>
      </c>
      <c r="S2218" s="14"/>
      <c r="T2218" s="21">
        <v>0</v>
      </c>
      <c r="U2218" s="14"/>
      <c r="V2218" s="22">
        <v>0</v>
      </c>
      <c r="W2218" s="14"/>
      <c r="X2218" s="5" t="str">
        <f t="shared" si="34"/>
        <v>No</v>
      </c>
      <c r="Y2218" s="14"/>
      <c r="Z2218" s="5"/>
      <c r="AA2218" s="14"/>
      <c r="AB2218" s="5"/>
      <c r="AC2218" s="28"/>
      <c r="AD2218" s="5"/>
      <c r="AE2218" s="14"/>
      <c r="AF2218" s="5"/>
      <c r="AG2218" s="7"/>
    </row>
    <row r="2219" spans="1:33" s="54" customFormat="1">
      <c r="A2219" s="8" t="s">
        <v>3895</v>
      </c>
      <c r="B2219" s="8" t="s">
        <v>3896</v>
      </c>
      <c r="C2219" s="9" t="s">
        <v>278</v>
      </c>
      <c r="D2219" s="185" t="s">
        <v>3897</v>
      </c>
      <c r="E2219" s="188" t="s">
        <v>3898</v>
      </c>
      <c r="F2219" s="9" t="s">
        <v>157</v>
      </c>
      <c r="G2219" s="9" t="s">
        <v>147</v>
      </c>
      <c r="H2219" s="10">
        <v>0</v>
      </c>
      <c r="I2219" s="11">
        <v>1</v>
      </c>
      <c r="J2219" s="24">
        <v>0</v>
      </c>
      <c r="K2219" s="12"/>
      <c r="L2219" s="14">
        <v>0</v>
      </c>
      <c r="M2219" s="14"/>
      <c r="N2219" s="21">
        <v>0</v>
      </c>
      <c r="O2219" s="14"/>
      <c r="P2219" s="21">
        <v>0</v>
      </c>
      <c r="Q2219" s="14"/>
      <c r="R2219" s="21">
        <v>0</v>
      </c>
      <c r="S2219" s="14"/>
      <c r="T2219" s="21">
        <v>0</v>
      </c>
      <c r="U2219" s="14"/>
      <c r="V2219" s="22">
        <v>0</v>
      </c>
      <c r="W2219" s="14"/>
      <c r="X2219" s="5" t="str">
        <f t="shared" si="34"/>
        <v>No</v>
      </c>
      <c r="Y2219" s="14"/>
      <c r="Z2219" s="5"/>
      <c r="AA2219" s="14"/>
      <c r="AB2219" s="5"/>
      <c r="AC2219" s="28"/>
      <c r="AD2219" s="5"/>
      <c r="AE2219" s="14"/>
      <c r="AF2219" s="5"/>
      <c r="AG2219" s="7"/>
    </row>
    <row r="2220" spans="1:33" s="54" customFormat="1">
      <c r="A2220" s="8" t="s">
        <v>2123</v>
      </c>
      <c r="B2220" s="8" t="s">
        <v>2124</v>
      </c>
      <c r="C2220" s="9" t="s">
        <v>275</v>
      </c>
      <c r="D2220" s="185" t="s">
        <v>2125</v>
      </c>
      <c r="E2220" s="188" t="s">
        <v>2126</v>
      </c>
      <c r="F2220" s="9" t="s">
        <v>83</v>
      </c>
      <c r="G2220" s="9" t="s">
        <v>147</v>
      </c>
      <c r="H2220" s="10">
        <v>0</v>
      </c>
      <c r="I2220" s="11">
        <v>1</v>
      </c>
      <c r="J2220" s="24">
        <v>0</v>
      </c>
      <c r="K2220" s="12"/>
      <c r="L2220" s="14">
        <v>0</v>
      </c>
      <c r="M2220" s="14"/>
      <c r="N2220" s="21">
        <v>0</v>
      </c>
      <c r="O2220" s="14"/>
      <c r="P2220" s="21">
        <v>0</v>
      </c>
      <c r="Q2220" s="14"/>
      <c r="R2220" s="21">
        <v>0</v>
      </c>
      <c r="S2220" s="14"/>
      <c r="T2220" s="21">
        <v>0</v>
      </c>
      <c r="U2220" s="14"/>
      <c r="V2220" s="22">
        <v>0</v>
      </c>
      <c r="W2220" s="14"/>
      <c r="X2220" s="5" t="str">
        <f t="shared" si="34"/>
        <v>No</v>
      </c>
      <c r="Y2220" s="14"/>
      <c r="Z2220" s="5"/>
      <c r="AA2220" s="14"/>
      <c r="AB2220" s="5"/>
      <c r="AC2220" s="28"/>
      <c r="AD2220" s="5"/>
      <c r="AE2220" s="14"/>
      <c r="AF2220" s="5"/>
      <c r="AG2220" s="7"/>
    </row>
    <row r="2221" spans="1:33" s="54" customFormat="1">
      <c r="A2221" s="8" t="s">
        <v>6360</v>
      </c>
      <c r="B2221" s="8" t="s">
        <v>1111</v>
      </c>
      <c r="C2221" s="9" t="s">
        <v>163</v>
      </c>
      <c r="D2221" s="185"/>
      <c r="E2221" s="188">
        <v>10186</v>
      </c>
      <c r="F2221" s="9" t="s">
        <v>157</v>
      </c>
      <c r="G2221" s="9" t="s">
        <v>5756</v>
      </c>
      <c r="H2221" s="10">
        <v>59124</v>
      </c>
      <c r="I2221" s="11">
        <v>1</v>
      </c>
      <c r="J2221" s="24">
        <v>0</v>
      </c>
      <c r="K2221" s="12"/>
      <c r="L2221" s="14">
        <v>0</v>
      </c>
      <c r="M2221" s="14"/>
      <c r="N2221" s="21">
        <v>0</v>
      </c>
      <c r="O2221" s="14"/>
      <c r="P2221" s="21">
        <v>0</v>
      </c>
      <c r="Q2221" s="14"/>
      <c r="R2221" s="21">
        <v>0</v>
      </c>
      <c r="S2221" s="14"/>
      <c r="T2221" s="21">
        <v>0</v>
      </c>
      <c r="U2221" s="14"/>
      <c r="V2221" s="22">
        <v>0</v>
      </c>
      <c r="W2221" s="14"/>
      <c r="X2221" s="5" t="str">
        <f t="shared" si="34"/>
        <v>No</v>
      </c>
      <c r="Y2221" s="14"/>
      <c r="Z2221" s="5"/>
      <c r="AA2221" s="14"/>
      <c r="AB2221" s="5"/>
      <c r="AC2221" s="28"/>
      <c r="AD2221" s="5"/>
      <c r="AE2221" s="14"/>
      <c r="AF2221" s="5"/>
      <c r="AG2221" s="7"/>
    </row>
    <row r="2222" spans="1:33" s="54" customFormat="1">
      <c r="A2222" s="8" t="s">
        <v>1206</v>
      </c>
      <c r="B2222" s="8" t="s">
        <v>1207</v>
      </c>
      <c r="C2222" s="9" t="s">
        <v>87</v>
      </c>
      <c r="D2222" s="185">
        <v>60</v>
      </c>
      <c r="E2222" s="188">
        <v>60</v>
      </c>
      <c r="F2222" s="9" t="s">
        <v>36</v>
      </c>
      <c r="G2222" s="9" t="s">
        <v>5756</v>
      </c>
      <c r="H2222" s="10">
        <v>145140</v>
      </c>
      <c r="I2222" s="11">
        <v>1</v>
      </c>
      <c r="J2222" s="24">
        <v>0</v>
      </c>
      <c r="K2222" s="12"/>
      <c r="L2222" s="14">
        <v>0</v>
      </c>
      <c r="M2222" s="14"/>
      <c r="N2222" s="21">
        <v>0</v>
      </c>
      <c r="O2222" s="14"/>
      <c r="P2222" s="21">
        <v>0</v>
      </c>
      <c r="Q2222" s="14"/>
      <c r="R2222" s="21">
        <v>0</v>
      </c>
      <c r="S2222" s="14"/>
      <c r="T2222" s="21">
        <v>0</v>
      </c>
      <c r="U2222" s="14"/>
      <c r="V2222" s="22">
        <v>0</v>
      </c>
      <c r="W2222" s="14"/>
      <c r="X2222" s="5" t="str">
        <f t="shared" si="34"/>
        <v>No</v>
      </c>
      <c r="Y2222" s="14"/>
      <c r="Z2222" s="5"/>
      <c r="AA2222" s="14"/>
      <c r="AB2222" s="5"/>
      <c r="AC2222" s="28"/>
      <c r="AD2222" s="5"/>
      <c r="AE2222" s="14"/>
      <c r="AF2222" s="5"/>
      <c r="AG2222" s="7"/>
    </row>
    <row r="2223" spans="1:33" s="54" customFormat="1">
      <c r="A2223" s="8" t="s">
        <v>2111</v>
      </c>
      <c r="B2223" s="8" t="s">
        <v>2111</v>
      </c>
      <c r="C2223" s="9" t="s">
        <v>275</v>
      </c>
      <c r="D2223" s="185" t="s">
        <v>2112</v>
      </c>
      <c r="E2223" s="188" t="s">
        <v>2113</v>
      </c>
      <c r="F2223" s="9" t="s">
        <v>83</v>
      </c>
      <c r="G2223" s="9" t="s">
        <v>147</v>
      </c>
      <c r="H2223" s="10">
        <v>0</v>
      </c>
      <c r="I2223" s="11">
        <v>1</v>
      </c>
      <c r="J2223" s="24">
        <v>0</v>
      </c>
      <c r="K2223" s="12"/>
      <c r="L2223" s="14">
        <v>0</v>
      </c>
      <c r="M2223" s="14"/>
      <c r="N2223" s="21">
        <v>0</v>
      </c>
      <c r="O2223" s="14"/>
      <c r="P2223" s="21">
        <v>0</v>
      </c>
      <c r="Q2223" s="14"/>
      <c r="R2223" s="21">
        <v>0</v>
      </c>
      <c r="S2223" s="14"/>
      <c r="T2223" s="21">
        <v>0</v>
      </c>
      <c r="U2223" s="14"/>
      <c r="V2223" s="22">
        <v>0</v>
      </c>
      <c r="W2223" s="14"/>
      <c r="X2223" s="5" t="str">
        <f t="shared" si="34"/>
        <v>No</v>
      </c>
      <c r="Y2223" s="14"/>
      <c r="Z2223" s="5"/>
      <c r="AA2223" s="14"/>
      <c r="AB2223" s="5"/>
      <c r="AC2223" s="28"/>
      <c r="AD2223" s="5"/>
      <c r="AE2223" s="14"/>
      <c r="AF2223" s="5"/>
      <c r="AG2223" s="7"/>
    </row>
    <row r="2224" spans="1:33" s="54" customFormat="1">
      <c r="A2224" s="8" t="s">
        <v>5378</v>
      </c>
      <c r="B2224" s="8" t="s">
        <v>5379</v>
      </c>
      <c r="C2224" s="9" t="s">
        <v>58</v>
      </c>
      <c r="D2224" s="185" t="s">
        <v>5380</v>
      </c>
      <c r="E2224" s="188" t="s">
        <v>5381</v>
      </c>
      <c r="F2224" s="9" t="s">
        <v>83</v>
      </c>
      <c r="G2224" s="9" t="s">
        <v>147</v>
      </c>
      <c r="H2224" s="10">
        <v>0</v>
      </c>
      <c r="I2224" s="11">
        <v>1</v>
      </c>
      <c r="J2224" s="24">
        <v>0</v>
      </c>
      <c r="K2224" s="12"/>
      <c r="L2224" s="14">
        <v>0</v>
      </c>
      <c r="M2224" s="14"/>
      <c r="N2224" s="21">
        <v>0</v>
      </c>
      <c r="O2224" s="14"/>
      <c r="P2224" s="21">
        <v>0</v>
      </c>
      <c r="Q2224" s="14"/>
      <c r="R2224" s="21">
        <v>0</v>
      </c>
      <c r="S2224" s="14"/>
      <c r="T2224" s="21">
        <v>0</v>
      </c>
      <c r="U2224" s="14"/>
      <c r="V2224" s="22">
        <v>0</v>
      </c>
      <c r="W2224" s="14"/>
      <c r="X2224" s="5" t="str">
        <f t="shared" si="34"/>
        <v>No</v>
      </c>
      <c r="Y2224" s="14"/>
      <c r="Z2224" s="5"/>
      <c r="AA2224" s="14"/>
      <c r="AB2224" s="5"/>
      <c r="AC2224" s="28"/>
      <c r="AD2224" s="5"/>
      <c r="AE2224" s="14"/>
      <c r="AF2224" s="5"/>
      <c r="AG2224" s="7"/>
    </row>
    <row r="2225" spans="1:33" s="54" customFormat="1">
      <c r="A2225" s="8" t="s">
        <v>6361</v>
      </c>
      <c r="B2225" s="8" t="s">
        <v>6362</v>
      </c>
      <c r="C2225" s="9" t="s">
        <v>163</v>
      </c>
      <c r="D2225" s="185"/>
      <c r="E2225" s="188">
        <v>10193</v>
      </c>
      <c r="F2225" s="9" t="s">
        <v>1320</v>
      </c>
      <c r="G2225" s="9" t="s">
        <v>5756</v>
      </c>
      <c r="H2225" s="10">
        <v>59124</v>
      </c>
      <c r="I2225" s="11">
        <v>1</v>
      </c>
      <c r="J2225" s="24">
        <v>0</v>
      </c>
      <c r="K2225" s="12"/>
      <c r="L2225" s="14">
        <v>0</v>
      </c>
      <c r="M2225" s="14"/>
      <c r="N2225" s="21">
        <v>0</v>
      </c>
      <c r="O2225" s="14"/>
      <c r="P2225" s="21">
        <v>0</v>
      </c>
      <c r="Q2225" s="14"/>
      <c r="R2225" s="21">
        <v>0</v>
      </c>
      <c r="S2225" s="14"/>
      <c r="T2225" s="21">
        <v>0</v>
      </c>
      <c r="U2225" s="14"/>
      <c r="V2225" s="22">
        <v>0</v>
      </c>
      <c r="W2225" s="14"/>
      <c r="X2225" s="5" t="str">
        <f t="shared" si="34"/>
        <v>No</v>
      </c>
      <c r="Y2225" s="14"/>
      <c r="Z2225" s="5"/>
      <c r="AA2225" s="14"/>
      <c r="AB2225" s="5"/>
      <c r="AC2225" s="28"/>
      <c r="AD2225" s="5"/>
      <c r="AE2225" s="14"/>
      <c r="AF2225" s="5"/>
      <c r="AG2225" s="7"/>
    </row>
    <row r="2226" spans="1:33" s="54" customFormat="1">
      <c r="A2226" s="8" t="s">
        <v>6395</v>
      </c>
      <c r="B2226" s="8" t="s">
        <v>6396</v>
      </c>
      <c r="C2226" s="9" t="s">
        <v>454</v>
      </c>
      <c r="D2226" s="185"/>
      <c r="E2226" s="188" t="s">
        <v>6397</v>
      </c>
      <c r="F2226" s="9" t="s">
        <v>83</v>
      </c>
      <c r="G2226" s="9" t="s">
        <v>147</v>
      </c>
      <c r="H2226" s="10">
        <v>0</v>
      </c>
      <c r="I2226" s="11">
        <v>1</v>
      </c>
      <c r="J2226" s="24">
        <v>2493</v>
      </c>
      <c r="K2226" s="12"/>
      <c r="L2226" s="14">
        <v>0</v>
      </c>
      <c r="M2226" s="14"/>
      <c r="N2226" s="21">
        <v>0</v>
      </c>
      <c r="O2226" s="14"/>
      <c r="P2226" s="21">
        <v>6281</v>
      </c>
      <c r="Q2226" s="14"/>
      <c r="R2226" s="21">
        <v>0</v>
      </c>
      <c r="S2226" s="14"/>
      <c r="T2226" s="21">
        <v>0</v>
      </c>
      <c r="U2226" s="14"/>
      <c r="V2226" s="22">
        <v>8774</v>
      </c>
      <c r="W2226" s="14"/>
      <c r="X2226" s="5" t="str">
        <f t="shared" si="34"/>
        <v>No</v>
      </c>
      <c r="Y2226" s="14"/>
      <c r="Z2226" s="5"/>
      <c r="AA2226" s="14"/>
      <c r="AB2226" s="5"/>
      <c r="AC2226" s="28"/>
      <c r="AD2226" s="5"/>
      <c r="AE2226" s="14"/>
      <c r="AF2226" s="5"/>
      <c r="AG2226" s="7"/>
    </row>
    <row r="2227" spans="1:33" s="54" customFormat="1">
      <c r="A2227" s="8" t="s">
        <v>2698</v>
      </c>
      <c r="B2227" s="8" t="s">
        <v>2699</v>
      </c>
      <c r="C2227" s="9" t="s">
        <v>91</v>
      </c>
      <c r="D2227" s="185" t="s">
        <v>2700</v>
      </c>
      <c r="E2227" s="188">
        <v>99292</v>
      </c>
      <c r="F2227" s="9" t="s">
        <v>36</v>
      </c>
      <c r="G2227" s="9" t="s">
        <v>5756</v>
      </c>
      <c r="H2227" s="10">
        <v>0</v>
      </c>
      <c r="I2227" s="11">
        <v>1</v>
      </c>
      <c r="J2227" s="24">
        <v>0</v>
      </c>
      <c r="K2227" s="12"/>
      <c r="L2227" s="14">
        <v>0</v>
      </c>
      <c r="M2227" s="14"/>
      <c r="N2227" s="21">
        <v>0</v>
      </c>
      <c r="O2227" s="14"/>
      <c r="P2227" s="21">
        <v>0</v>
      </c>
      <c r="Q2227" s="14"/>
      <c r="R2227" s="21">
        <v>0</v>
      </c>
      <c r="S2227" s="14"/>
      <c r="T2227" s="21">
        <v>0</v>
      </c>
      <c r="U2227" s="14"/>
      <c r="V2227" s="22">
        <v>0</v>
      </c>
      <c r="W2227" s="14"/>
      <c r="X2227" s="5" t="str">
        <f t="shared" si="34"/>
        <v>No</v>
      </c>
      <c r="Y2227" s="14"/>
      <c r="Z2227" s="5"/>
      <c r="AA2227" s="14"/>
      <c r="AB2227" s="5"/>
      <c r="AC2227" s="28"/>
      <c r="AD2227" s="5"/>
      <c r="AE2227" s="14"/>
      <c r="AF2227" s="5"/>
      <c r="AG2227" s="7"/>
    </row>
    <row r="2228" spans="1:33" s="54" customFormat="1">
      <c r="A2228" s="8" t="s">
        <v>4602</v>
      </c>
      <c r="B2228" s="8" t="s">
        <v>4515</v>
      </c>
      <c r="C2228" s="9" t="s">
        <v>454</v>
      </c>
      <c r="D2228" s="185" t="s">
        <v>4603</v>
      </c>
      <c r="E2228" s="188">
        <v>80017</v>
      </c>
      <c r="F2228" s="9" t="s">
        <v>36</v>
      </c>
      <c r="G2228" s="9" t="s">
        <v>5756</v>
      </c>
      <c r="H2228" s="10">
        <v>0</v>
      </c>
      <c r="I2228" s="11">
        <v>1</v>
      </c>
      <c r="J2228" s="24">
        <v>0</v>
      </c>
      <c r="K2228" s="12"/>
      <c r="L2228" s="14">
        <v>0</v>
      </c>
      <c r="M2228" s="14"/>
      <c r="N2228" s="21">
        <v>0</v>
      </c>
      <c r="O2228" s="14"/>
      <c r="P2228" s="21">
        <v>0</v>
      </c>
      <c r="Q2228" s="14"/>
      <c r="R2228" s="21">
        <v>0</v>
      </c>
      <c r="S2228" s="14"/>
      <c r="T2228" s="21">
        <v>0</v>
      </c>
      <c r="U2228" s="14"/>
      <c r="V2228" s="22">
        <v>0</v>
      </c>
      <c r="W2228" s="14"/>
      <c r="X2228" s="5" t="str">
        <f t="shared" si="34"/>
        <v>No</v>
      </c>
      <c r="Y2228" s="14"/>
      <c r="Z2228" s="5"/>
      <c r="AA2228" s="14"/>
      <c r="AB2228" s="5"/>
      <c r="AC2228" s="28"/>
      <c r="AD2228" s="5"/>
      <c r="AE2228" s="14"/>
      <c r="AF2228" s="5"/>
      <c r="AG2228" s="7"/>
    </row>
    <row r="2229" spans="1:33" s="54" customFormat="1">
      <c r="A2229" s="8" t="s">
        <v>6716</v>
      </c>
      <c r="B2229" s="8" t="s">
        <v>6717</v>
      </c>
      <c r="C2229" s="9" t="s">
        <v>275</v>
      </c>
      <c r="D2229" s="185" t="s">
        <v>6718</v>
      </c>
      <c r="E2229" s="188">
        <v>77069</v>
      </c>
      <c r="F2229" s="9" t="s">
        <v>36</v>
      </c>
      <c r="G2229" s="9" t="s">
        <v>5756</v>
      </c>
      <c r="H2229" s="10">
        <v>0</v>
      </c>
      <c r="I2229" s="11">
        <v>1</v>
      </c>
      <c r="J2229" s="24">
        <v>0</v>
      </c>
      <c r="K2229" s="12"/>
      <c r="L2229" s="14">
        <v>0</v>
      </c>
      <c r="M2229" s="14"/>
      <c r="N2229" s="21">
        <v>0</v>
      </c>
      <c r="O2229" s="14"/>
      <c r="P2229" s="21">
        <v>7966</v>
      </c>
      <c r="Q2229" s="14"/>
      <c r="R2229" s="21">
        <v>0</v>
      </c>
      <c r="S2229" s="14"/>
      <c r="T2229" s="21">
        <v>79662</v>
      </c>
      <c r="U2229" s="14"/>
      <c r="V2229" s="22">
        <v>87628</v>
      </c>
      <c r="W2229" s="14"/>
      <c r="X2229" s="5" t="str">
        <f t="shared" si="34"/>
        <v>No</v>
      </c>
      <c r="Y2229" s="14"/>
      <c r="Z2229" s="5"/>
      <c r="AA2229" s="14"/>
      <c r="AB2229" s="5"/>
      <c r="AC2229" s="28"/>
      <c r="AD2229" s="5"/>
      <c r="AE2229" s="14"/>
      <c r="AF2229" s="5"/>
      <c r="AG2229" s="7"/>
    </row>
    <row r="2230" spans="1:33" s="54" customFormat="1">
      <c r="A2230" s="8" t="s">
        <v>387</v>
      </c>
      <c r="B2230" s="8" t="s">
        <v>1463</v>
      </c>
      <c r="C2230" s="9" t="s">
        <v>275</v>
      </c>
      <c r="D2230" s="185" t="s">
        <v>2212</v>
      </c>
      <c r="E2230" s="188" t="s">
        <v>2213</v>
      </c>
      <c r="F2230" s="9" t="s">
        <v>83</v>
      </c>
      <c r="G2230" s="9" t="s">
        <v>147</v>
      </c>
      <c r="H2230" s="10">
        <v>0</v>
      </c>
      <c r="I2230" s="11">
        <v>1</v>
      </c>
      <c r="J2230" s="24">
        <v>0</v>
      </c>
      <c r="K2230" s="12"/>
      <c r="L2230" s="14">
        <v>0</v>
      </c>
      <c r="M2230" s="14"/>
      <c r="N2230" s="21">
        <v>0</v>
      </c>
      <c r="O2230" s="14"/>
      <c r="P2230" s="21">
        <v>0</v>
      </c>
      <c r="Q2230" s="14"/>
      <c r="R2230" s="21">
        <v>0</v>
      </c>
      <c r="S2230" s="14"/>
      <c r="T2230" s="21">
        <v>0</v>
      </c>
      <c r="U2230" s="14"/>
      <c r="V2230" s="22">
        <v>0</v>
      </c>
      <c r="W2230" s="14"/>
      <c r="X2230" s="5" t="str">
        <f t="shared" si="34"/>
        <v>No</v>
      </c>
      <c r="Y2230" s="14"/>
      <c r="Z2230" s="5"/>
      <c r="AA2230" s="14"/>
      <c r="AB2230" s="5"/>
      <c r="AC2230" s="28"/>
      <c r="AD2230" s="5"/>
      <c r="AE2230" s="14"/>
      <c r="AF2230" s="5"/>
      <c r="AG2230" s="7"/>
    </row>
    <row r="2231" spans="1:33" s="54" customFormat="1">
      <c r="A2231" s="8" t="s">
        <v>6063</v>
      </c>
      <c r="B2231" s="8" t="s">
        <v>6100</v>
      </c>
      <c r="C2231" s="9" t="s">
        <v>154</v>
      </c>
      <c r="D2231" s="185"/>
      <c r="E2231" s="188" t="s">
        <v>6062</v>
      </c>
      <c r="F2231" s="9" t="s">
        <v>83</v>
      </c>
      <c r="G2231" s="9" t="s">
        <v>147</v>
      </c>
      <c r="H2231" s="10">
        <v>0</v>
      </c>
      <c r="I2231" s="11">
        <v>0</v>
      </c>
      <c r="J2231" s="24">
        <v>0</v>
      </c>
      <c r="K2231" s="12"/>
      <c r="L2231" s="14">
        <v>0</v>
      </c>
      <c r="M2231" s="14"/>
      <c r="N2231" s="21">
        <v>0</v>
      </c>
      <c r="O2231" s="14"/>
      <c r="P2231" s="21">
        <v>0</v>
      </c>
      <c r="Q2231" s="14"/>
      <c r="R2231" s="21">
        <v>0</v>
      </c>
      <c r="S2231" s="14"/>
      <c r="T2231" s="21">
        <v>0</v>
      </c>
      <c r="U2231" s="14"/>
      <c r="V2231" s="22">
        <v>0</v>
      </c>
      <c r="W2231" s="14"/>
      <c r="X2231" s="5" t="str">
        <f t="shared" si="34"/>
        <v>No</v>
      </c>
      <c r="Y2231" s="14"/>
      <c r="Z2231" s="5"/>
      <c r="AA2231" s="14"/>
      <c r="AB2231" s="5"/>
      <c r="AC2231" s="28"/>
      <c r="AD2231" s="5"/>
      <c r="AE2231" s="14"/>
      <c r="AF2231" s="5"/>
      <c r="AG2231" s="7"/>
    </row>
    <row r="2232" spans="1:33" s="54" customFormat="1">
      <c r="A2232" s="8" t="s">
        <v>174</v>
      </c>
      <c r="B2232" s="8" t="s">
        <v>175</v>
      </c>
      <c r="C2232" s="9" t="s">
        <v>120</v>
      </c>
      <c r="D2232" s="185">
        <v>6070</v>
      </c>
      <c r="E2232" s="188">
        <v>60070</v>
      </c>
      <c r="F2232" s="9" t="s">
        <v>83</v>
      </c>
      <c r="G2232" s="9" t="s">
        <v>1703</v>
      </c>
      <c r="H2232" s="10">
        <v>5121892</v>
      </c>
      <c r="I2232" s="11">
        <v>0</v>
      </c>
      <c r="J2232" s="24">
        <v>0</v>
      </c>
      <c r="K2232" s="12"/>
      <c r="L2232" s="14">
        <v>0</v>
      </c>
      <c r="M2232" s="14"/>
      <c r="N2232" s="21">
        <v>0</v>
      </c>
      <c r="O2232" s="14"/>
      <c r="P2232" s="21">
        <v>0</v>
      </c>
      <c r="Q2232" s="14"/>
      <c r="R2232" s="21">
        <v>0</v>
      </c>
      <c r="S2232" s="14"/>
      <c r="T2232" s="21">
        <v>0</v>
      </c>
      <c r="U2232" s="14"/>
      <c r="V2232" s="22">
        <v>0</v>
      </c>
      <c r="W2232" s="14"/>
      <c r="X2232" s="5" t="str">
        <f t="shared" si="34"/>
        <v>No</v>
      </c>
      <c r="Y2232" s="14"/>
      <c r="Z2232" s="5"/>
      <c r="AA2232" s="14"/>
      <c r="AB2232" s="5"/>
      <c r="AC2232" s="28"/>
      <c r="AD2232" s="5"/>
      <c r="AE2232" s="14"/>
      <c r="AF2232" s="5"/>
      <c r="AG2232" s="7"/>
    </row>
    <row r="2233" spans="1:33" s="54" customFormat="1">
      <c r="A2233" s="8" t="s">
        <v>3231</v>
      </c>
      <c r="B2233" s="8" t="s">
        <v>3232</v>
      </c>
      <c r="C2233" s="9" t="s">
        <v>39</v>
      </c>
      <c r="D2233" s="185" t="s">
        <v>3233</v>
      </c>
      <c r="E2233" s="188">
        <v>99250</v>
      </c>
      <c r="F2233" s="9" t="s">
        <v>36</v>
      </c>
      <c r="G2233" s="9" t="s">
        <v>5756</v>
      </c>
      <c r="H2233" s="10">
        <v>0</v>
      </c>
      <c r="I2233" s="11">
        <v>0</v>
      </c>
      <c r="J2233" s="24">
        <v>0</v>
      </c>
      <c r="K2233" s="12"/>
      <c r="L2233" s="14">
        <v>0</v>
      </c>
      <c r="M2233" s="14"/>
      <c r="N2233" s="21">
        <v>0</v>
      </c>
      <c r="O2233" s="14"/>
      <c r="P2233" s="21">
        <v>0</v>
      </c>
      <c r="Q2233" s="14"/>
      <c r="R2233" s="21">
        <v>0</v>
      </c>
      <c r="S2233" s="14"/>
      <c r="T2233" s="21">
        <v>0</v>
      </c>
      <c r="U2233" s="14"/>
      <c r="V2233" s="22">
        <v>0</v>
      </c>
      <c r="W2233" s="14"/>
      <c r="X2233" s="5" t="str">
        <f t="shared" si="34"/>
        <v>No</v>
      </c>
      <c r="Y2233" s="14"/>
      <c r="Z2233" s="5"/>
      <c r="AA2233" s="14"/>
      <c r="AB2233" s="5"/>
      <c r="AC2233" s="28"/>
      <c r="AD2233" s="5"/>
      <c r="AE2233" s="14"/>
      <c r="AF2233" s="5"/>
      <c r="AG2233" s="7"/>
    </row>
    <row r="2234" spans="1:33" s="54" customFormat="1">
      <c r="A2234" s="8" t="s">
        <v>1994</v>
      </c>
      <c r="B2234" s="8" t="s">
        <v>635</v>
      </c>
      <c r="C2234" s="9" t="s">
        <v>160</v>
      </c>
      <c r="D2234" s="185">
        <v>1121</v>
      </c>
      <c r="E2234" s="188">
        <v>10121</v>
      </c>
      <c r="F2234" s="9" t="s">
        <v>125</v>
      </c>
      <c r="G2234" s="9" t="s">
        <v>126</v>
      </c>
      <c r="H2234" s="10">
        <v>59397</v>
      </c>
      <c r="I2234" s="11">
        <v>0</v>
      </c>
      <c r="J2234" s="24">
        <v>0</v>
      </c>
      <c r="K2234" s="12"/>
      <c r="L2234" s="14">
        <v>0</v>
      </c>
      <c r="M2234" s="14"/>
      <c r="N2234" s="21">
        <v>0</v>
      </c>
      <c r="O2234" s="14"/>
      <c r="P2234" s="21">
        <v>0</v>
      </c>
      <c r="Q2234" s="14"/>
      <c r="R2234" s="21">
        <v>0</v>
      </c>
      <c r="S2234" s="14"/>
      <c r="T2234" s="21">
        <v>0</v>
      </c>
      <c r="U2234" s="14"/>
      <c r="V2234" s="22">
        <v>0</v>
      </c>
      <c r="W2234" s="14"/>
      <c r="X2234" s="5" t="str">
        <f t="shared" si="34"/>
        <v>No</v>
      </c>
      <c r="Y2234" s="14"/>
      <c r="Z2234" s="5"/>
      <c r="AA2234" s="14"/>
      <c r="AB2234" s="5"/>
      <c r="AC2234" s="28"/>
      <c r="AD2234" s="5"/>
      <c r="AE2234" s="14"/>
      <c r="AF2234" s="5"/>
      <c r="AG2234" s="7"/>
    </row>
    <row r="2235" spans="1:33" s="54" customFormat="1">
      <c r="A2235" s="8" t="s">
        <v>6728</v>
      </c>
      <c r="B2235" s="8" t="s">
        <v>1083</v>
      </c>
      <c r="C2235" s="9" t="s">
        <v>91</v>
      </c>
      <c r="D2235" s="185" t="s">
        <v>6729</v>
      </c>
      <c r="E2235" s="188">
        <v>99268</v>
      </c>
      <c r="F2235" s="9" t="s">
        <v>36</v>
      </c>
      <c r="G2235" s="9" t="s">
        <v>5756</v>
      </c>
      <c r="H2235" s="10">
        <v>0</v>
      </c>
      <c r="I2235" s="11">
        <v>0</v>
      </c>
      <c r="J2235" s="24">
        <v>0</v>
      </c>
      <c r="K2235" s="12"/>
      <c r="L2235" s="14">
        <v>0</v>
      </c>
      <c r="M2235" s="14"/>
      <c r="N2235" s="21">
        <v>0</v>
      </c>
      <c r="O2235" s="14"/>
      <c r="P2235" s="21">
        <v>0</v>
      </c>
      <c r="Q2235" s="14"/>
      <c r="R2235" s="21">
        <v>0</v>
      </c>
      <c r="S2235" s="14"/>
      <c r="T2235" s="21">
        <v>0</v>
      </c>
      <c r="U2235" s="14"/>
      <c r="V2235" s="22">
        <v>0</v>
      </c>
      <c r="W2235" s="14"/>
      <c r="X2235" s="5" t="str">
        <f t="shared" si="34"/>
        <v>No</v>
      </c>
      <c r="Y2235" s="14"/>
      <c r="Z2235" s="5"/>
      <c r="AA2235" s="14"/>
      <c r="AB2235" s="5"/>
      <c r="AC2235" s="28"/>
      <c r="AD2235" s="5"/>
      <c r="AE2235" s="14"/>
      <c r="AF2235" s="5"/>
      <c r="AG2235" s="7"/>
    </row>
    <row r="2236" spans="1:33" s="54" customFormat="1">
      <c r="A2236" s="8" t="s">
        <v>4096</v>
      </c>
      <c r="B2236" s="8" t="s">
        <v>4097</v>
      </c>
      <c r="C2236" s="9" t="s">
        <v>555</v>
      </c>
      <c r="D2236" s="185">
        <v>5176</v>
      </c>
      <c r="E2236" s="188">
        <v>50176</v>
      </c>
      <c r="F2236" s="9" t="s">
        <v>83</v>
      </c>
      <c r="G2236" s="9" t="s">
        <v>1703</v>
      </c>
      <c r="H2236" s="10">
        <v>68545</v>
      </c>
      <c r="I2236" s="11">
        <v>0</v>
      </c>
      <c r="J2236" s="24">
        <v>0</v>
      </c>
      <c r="K2236" s="12"/>
      <c r="L2236" s="14">
        <v>0</v>
      </c>
      <c r="M2236" s="14"/>
      <c r="N2236" s="21">
        <v>0</v>
      </c>
      <c r="O2236" s="14"/>
      <c r="P2236" s="21">
        <v>0</v>
      </c>
      <c r="Q2236" s="14"/>
      <c r="R2236" s="21">
        <v>0</v>
      </c>
      <c r="S2236" s="14"/>
      <c r="T2236" s="21">
        <v>144181</v>
      </c>
      <c r="U2236" s="14"/>
      <c r="V2236" s="22">
        <v>144181</v>
      </c>
      <c r="W2236" s="14"/>
      <c r="X2236" s="5" t="str">
        <f t="shared" si="34"/>
        <v>No</v>
      </c>
      <c r="Y2236" s="14"/>
      <c r="Z2236" s="5"/>
      <c r="AA2236" s="14"/>
      <c r="AB2236" s="5"/>
      <c r="AC2236" s="28"/>
      <c r="AD2236" s="5"/>
      <c r="AE2236" s="14"/>
      <c r="AF2236" s="5"/>
      <c r="AG2236" s="7"/>
    </row>
    <row r="2237" spans="1:33" s="54" customFormat="1">
      <c r="A2237" s="8" t="s">
        <v>6726</v>
      </c>
      <c r="B2237" s="8" t="s">
        <v>6727</v>
      </c>
      <c r="C2237" s="9" t="s">
        <v>120</v>
      </c>
      <c r="D2237" s="185"/>
      <c r="E2237" s="188">
        <v>60270</v>
      </c>
      <c r="F2237" s="9" t="s">
        <v>83</v>
      </c>
      <c r="G2237" s="9" t="s">
        <v>1703</v>
      </c>
      <c r="H2237" s="10">
        <v>170030</v>
      </c>
      <c r="I2237" s="11">
        <v>0</v>
      </c>
      <c r="J2237" s="24">
        <v>0</v>
      </c>
      <c r="K2237" s="12"/>
      <c r="L2237" s="14">
        <v>0</v>
      </c>
      <c r="M2237" s="14"/>
      <c r="N2237" s="21">
        <v>0</v>
      </c>
      <c r="O2237" s="14"/>
      <c r="P2237" s="21">
        <v>0</v>
      </c>
      <c r="Q2237" s="14"/>
      <c r="R2237" s="21">
        <v>0</v>
      </c>
      <c r="S2237" s="14"/>
      <c r="T2237" s="21">
        <v>0</v>
      </c>
      <c r="U2237" s="14"/>
      <c r="V2237" s="22">
        <v>0</v>
      </c>
      <c r="W2237" s="14"/>
      <c r="X2237" s="5" t="str">
        <f t="shared" si="34"/>
        <v>No</v>
      </c>
      <c r="Y2237" s="14"/>
      <c r="Z2237" s="5"/>
      <c r="AA2237" s="14"/>
      <c r="AB2237" s="5"/>
      <c r="AC2237" s="28"/>
      <c r="AD2237" s="5"/>
      <c r="AE2237" s="14"/>
      <c r="AF2237" s="5"/>
      <c r="AG2237" s="7"/>
    </row>
    <row r="2238" spans="1:33" s="54" customFormat="1">
      <c r="A2238" s="8" t="s">
        <v>1385</v>
      </c>
      <c r="B2238" s="8" t="s">
        <v>1386</v>
      </c>
      <c r="C2238" s="9" t="s">
        <v>87</v>
      </c>
      <c r="D2238" s="185" t="s">
        <v>1387</v>
      </c>
      <c r="E2238" s="188">
        <v>263</v>
      </c>
      <c r="F2238" s="9" t="s">
        <v>36</v>
      </c>
      <c r="G2238" s="9" t="s">
        <v>5756</v>
      </c>
      <c r="H2238" s="10">
        <v>0</v>
      </c>
      <c r="I2238" s="11">
        <v>0</v>
      </c>
      <c r="J2238" s="24">
        <v>0</v>
      </c>
      <c r="K2238" s="12"/>
      <c r="L2238" s="14">
        <v>0</v>
      </c>
      <c r="M2238" s="14"/>
      <c r="N2238" s="21">
        <v>0</v>
      </c>
      <c r="O2238" s="14"/>
      <c r="P2238" s="21">
        <v>0</v>
      </c>
      <c r="Q2238" s="14"/>
      <c r="R2238" s="21">
        <v>0</v>
      </c>
      <c r="S2238" s="14"/>
      <c r="T2238" s="21">
        <v>0</v>
      </c>
      <c r="U2238" s="14"/>
      <c r="V2238" s="22">
        <v>0</v>
      </c>
      <c r="W2238" s="14"/>
      <c r="X2238" s="5" t="str">
        <f t="shared" si="34"/>
        <v>No</v>
      </c>
      <c r="Y2238" s="14"/>
      <c r="Z2238" s="5"/>
      <c r="AA2238" s="14"/>
      <c r="AB2238" s="5"/>
      <c r="AC2238" s="28"/>
      <c r="AD2238" s="5"/>
      <c r="AE2238" s="14"/>
      <c r="AF2238" s="5"/>
      <c r="AG2238" s="7"/>
    </row>
    <row r="2239" spans="1:33" s="54" customFormat="1">
      <c r="A2239" s="8" t="s">
        <v>2997</v>
      </c>
      <c r="B2239" s="8" t="s">
        <v>2998</v>
      </c>
      <c r="C2239" s="9" t="s">
        <v>168</v>
      </c>
      <c r="D2239" s="185" t="s">
        <v>2999</v>
      </c>
      <c r="E2239" s="188">
        <v>231</v>
      </c>
      <c r="F2239" s="9" t="s">
        <v>36</v>
      </c>
      <c r="G2239" s="9" t="s">
        <v>5756</v>
      </c>
      <c r="H2239" s="10">
        <v>0</v>
      </c>
      <c r="I2239" s="11">
        <v>0</v>
      </c>
      <c r="J2239" s="24">
        <v>0</v>
      </c>
      <c r="K2239" s="12"/>
      <c r="L2239" s="14">
        <v>0</v>
      </c>
      <c r="M2239" s="14"/>
      <c r="N2239" s="21">
        <v>0</v>
      </c>
      <c r="O2239" s="14"/>
      <c r="P2239" s="21">
        <v>0</v>
      </c>
      <c r="Q2239" s="14"/>
      <c r="R2239" s="21">
        <v>0</v>
      </c>
      <c r="S2239" s="14"/>
      <c r="T2239" s="21">
        <v>0</v>
      </c>
      <c r="U2239" s="14"/>
      <c r="V2239" s="22">
        <v>0</v>
      </c>
      <c r="W2239" s="14"/>
      <c r="X2239" s="5" t="str">
        <f t="shared" si="34"/>
        <v>No</v>
      </c>
      <c r="Y2239" s="14"/>
      <c r="Z2239" s="5"/>
      <c r="AA2239" s="14"/>
      <c r="AB2239" s="5"/>
      <c r="AC2239" s="28"/>
      <c r="AD2239" s="5"/>
      <c r="AE2239" s="14"/>
      <c r="AF2239" s="5"/>
      <c r="AG2239" s="7"/>
    </row>
    <row r="2240" spans="1:33" s="54" customFormat="1">
      <c r="A2240" s="8" t="s">
        <v>224</v>
      </c>
      <c r="B2240" s="8" t="s">
        <v>119</v>
      </c>
      <c r="C2240" s="9" t="s">
        <v>120</v>
      </c>
      <c r="D2240" s="185">
        <v>6120</v>
      </c>
      <c r="E2240" s="188">
        <v>60120</v>
      </c>
      <c r="F2240" s="9" t="s">
        <v>138</v>
      </c>
      <c r="G2240" s="9" t="s">
        <v>121</v>
      </c>
      <c r="H2240" s="10">
        <v>4944332</v>
      </c>
      <c r="I2240" s="11">
        <v>0</v>
      </c>
      <c r="J2240" s="24">
        <v>0</v>
      </c>
      <c r="K2240" s="12"/>
      <c r="L2240" s="14">
        <v>0</v>
      </c>
      <c r="M2240" s="14"/>
      <c r="N2240" s="21">
        <v>0</v>
      </c>
      <c r="O2240" s="14"/>
      <c r="P2240" s="21">
        <v>606652</v>
      </c>
      <c r="Q2240" s="14"/>
      <c r="R2240" s="21">
        <v>0</v>
      </c>
      <c r="S2240" s="14"/>
      <c r="T2240" s="21">
        <v>2426607</v>
      </c>
      <c r="U2240" s="14"/>
      <c r="V2240" s="22">
        <v>3033259</v>
      </c>
      <c r="W2240" s="14"/>
      <c r="X2240" s="5" t="str">
        <f t="shared" si="34"/>
        <v>No</v>
      </c>
      <c r="Y2240" s="14"/>
      <c r="Z2240" s="5"/>
      <c r="AA2240" s="14"/>
      <c r="AB2240" s="5"/>
      <c r="AC2240" s="28"/>
      <c r="AD2240" s="5"/>
      <c r="AE2240" s="14"/>
      <c r="AF2240" s="5"/>
      <c r="AG2240" s="7"/>
    </row>
    <row r="2241" spans="1:33" s="54" customFormat="1">
      <c r="A2241" s="8" t="s">
        <v>1992</v>
      </c>
      <c r="B2241" s="8" t="s">
        <v>1993</v>
      </c>
      <c r="C2241" s="9" t="s">
        <v>238</v>
      </c>
      <c r="D2241" s="185">
        <v>1127</v>
      </c>
      <c r="E2241" s="188">
        <v>10127</v>
      </c>
      <c r="F2241" s="9" t="s">
        <v>83</v>
      </c>
      <c r="G2241" s="9" t="s">
        <v>121</v>
      </c>
      <c r="H2241" s="10">
        <v>923311</v>
      </c>
      <c r="I2241" s="11">
        <v>0</v>
      </c>
      <c r="J2241" s="24">
        <v>0</v>
      </c>
      <c r="K2241" s="12"/>
      <c r="L2241" s="14">
        <v>0</v>
      </c>
      <c r="M2241" s="14"/>
      <c r="N2241" s="21">
        <v>0</v>
      </c>
      <c r="O2241" s="14"/>
      <c r="P2241" s="21">
        <v>1404257</v>
      </c>
      <c r="Q2241" s="14"/>
      <c r="R2241" s="21">
        <v>0</v>
      </c>
      <c r="S2241" s="14"/>
      <c r="T2241" s="21">
        <v>5617028</v>
      </c>
      <c r="U2241" s="14"/>
      <c r="V2241" s="22">
        <v>7021285</v>
      </c>
      <c r="W2241" s="14"/>
      <c r="X2241" s="5" t="str">
        <f t="shared" si="34"/>
        <v>No</v>
      </c>
      <c r="Y2241" s="14"/>
      <c r="Z2241" s="5"/>
      <c r="AA2241" s="14"/>
      <c r="AB2241" s="5"/>
      <c r="AC2241" s="28"/>
      <c r="AD2241" s="5"/>
      <c r="AE2241" s="14"/>
      <c r="AF2241" s="5"/>
      <c r="AG2241" s="7"/>
    </row>
    <row r="2242" spans="1:33" s="54" customFormat="1">
      <c r="A2242" s="8" t="s">
        <v>127</v>
      </c>
      <c r="B2242" s="8" t="s">
        <v>128</v>
      </c>
      <c r="C2242" s="9" t="s">
        <v>129</v>
      </c>
      <c r="D2242" s="185">
        <v>4176</v>
      </c>
      <c r="E2242" s="188">
        <v>40176</v>
      </c>
      <c r="F2242" s="9" t="s">
        <v>125</v>
      </c>
      <c r="G2242" s="9" t="s">
        <v>126</v>
      </c>
      <c r="H2242" s="10">
        <v>4515419</v>
      </c>
      <c r="I2242" s="11">
        <v>0</v>
      </c>
      <c r="J2242" s="24">
        <v>0</v>
      </c>
      <c r="K2242" s="12"/>
      <c r="L2242" s="14">
        <v>0</v>
      </c>
      <c r="M2242" s="14"/>
      <c r="N2242" s="21">
        <v>0</v>
      </c>
      <c r="O2242" s="14"/>
      <c r="P2242" s="21">
        <v>0</v>
      </c>
      <c r="Q2242" s="14"/>
      <c r="R2242" s="21">
        <v>0</v>
      </c>
      <c r="S2242" s="14"/>
      <c r="T2242" s="21">
        <v>0</v>
      </c>
      <c r="U2242" s="14"/>
      <c r="V2242" s="22">
        <v>0</v>
      </c>
      <c r="W2242" s="14"/>
      <c r="X2242" s="5" t="str">
        <f t="shared" si="34"/>
        <v>No</v>
      </c>
      <c r="Y2242" s="14"/>
      <c r="Z2242" s="5"/>
      <c r="AA2242" s="14"/>
      <c r="AB2242" s="5"/>
      <c r="AC2242" s="28"/>
      <c r="AD2242" s="5"/>
      <c r="AE2242" s="14"/>
      <c r="AF2242" s="5"/>
      <c r="AG2242" s="7"/>
    </row>
    <row r="2243" spans="1:33" s="54" customFormat="1">
      <c r="A2243" s="8" t="s">
        <v>564</v>
      </c>
      <c r="B2243" s="8" t="s">
        <v>469</v>
      </c>
      <c r="C2243" s="9" t="s">
        <v>106</v>
      </c>
      <c r="D2243" s="185">
        <v>7057</v>
      </c>
      <c r="E2243" s="188">
        <v>70057</v>
      </c>
      <c r="F2243" s="9" t="s">
        <v>88</v>
      </c>
      <c r="G2243" s="9" t="s">
        <v>121</v>
      </c>
      <c r="H2243" s="10">
        <v>2150706</v>
      </c>
      <c r="I2243" s="11">
        <v>0</v>
      </c>
      <c r="J2243" s="24">
        <v>0</v>
      </c>
      <c r="K2243" s="12"/>
      <c r="L2243" s="14">
        <v>0</v>
      </c>
      <c r="M2243" s="14"/>
      <c r="N2243" s="21">
        <v>0</v>
      </c>
      <c r="O2243" s="14"/>
      <c r="P2243" s="21">
        <v>1859943</v>
      </c>
      <c r="Q2243" s="14"/>
      <c r="R2243" s="21">
        <v>0</v>
      </c>
      <c r="S2243" s="14"/>
      <c r="T2243" s="21">
        <v>982673</v>
      </c>
      <c r="U2243" s="14"/>
      <c r="V2243" s="22">
        <v>2842616</v>
      </c>
      <c r="W2243" s="14"/>
      <c r="X2243" s="5" t="str">
        <f t="shared" ref="X2243:X2277" si="35">IF(W2243&amp;U2243&amp;S2243&amp;Q2243&amp;O2243&amp;M2243&amp;K2243&lt;&gt;"","Yes","No")</f>
        <v>No</v>
      </c>
      <c r="Y2243" s="14"/>
      <c r="Z2243" s="5"/>
      <c r="AA2243" s="14"/>
      <c r="AB2243" s="5"/>
      <c r="AC2243" s="28"/>
      <c r="AD2243" s="5"/>
      <c r="AE2243" s="14"/>
      <c r="AF2243" s="5"/>
      <c r="AG2243" s="7"/>
    </row>
    <row r="2244" spans="1:33" s="54" customFormat="1">
      <c r="A2244" s="8" t="s">
        <v>6400</v>
      </c>
      <c r="B2244" s="8" t="s">
        <v>6401</v>
      </c>
      <c r="C2244" s="9" t="s">
        <v>454</v>
      </c>
      <c r="D2244" s="185" t="s">
        <v>6402</v>
      </c>
      <c r="E2244" s="188" t="s">
        <v>6403</v>
      </c>
      <c r="F2244" s="9" t="s">
        <v>125</v>
      </c>
      <c r="G2244" s="9" t="s">
        <v>147</v>
      </c>
      <c r="H2244" s="10">
        <v>0</v>
      </c>
      <c r="I2244" s="11">
        <v>0</v>
      </c>
      <c r="J2244" s="24">
        <v>0</v>
      </c>
      <c r="K2244" s="12"/>
      <c r="L2244" s="14">
        <v>0</v>
      </c>
      <c r="M2244" s="14"/>
      <c r="N2244" s="21">
        <v>0</v>
      </c>
      <c r="O2244" s="14"/>
      <c r="P2244" s="21">
        <v>0</v>
      </c>
      <c r="Q2244" s="14"/>
      <c r="R2244" s="21">
        <v>0</v>
      </c>
      <c r="S2244" s="14"/>
      <c r="T2244" s="21">
        <v>0</v>
      </c>
      <c r="U2244" s="14"/>
      <c r="V2244" s="22">
        <v>0</v>
      </c>
      <c r="W2244" s="14"/>
      <c r="X2244" s="5" t="str">
        <f t="shared" si="35"/>
        <v>No</v>
      </c>
      <c r="Y2244" s="14"/>
      <c r="Z2244" s="5"/>
      <c r="AA2244" s="14"/>
      <c r="AB2244" s="5"/>
      <c r="AC2244" s="28"/>
      <c r="AD2244" s="5"/>
      <c r="AE2244" s="14"/>
      <c r="AF2244" s="5"/>
      <c r="AG2244" s="7"/>
    </row>
    <row r="2245" spans="1:33">
      <c r="A2245" s="8" t="s">
        <v>6730</v>
      </c>
      <c r="B2245" s="8" t="s">
        <v>1477</v>
      </c>
      <c r="C2245" s="9" t="s">
        <v>275</v>
      </c>
      <c r="D2245" s="185"/>
      <c r="E2245" s="188">
        <v>70274</v>
      </c>
      <c r="F2245" s="9" t="s">
        <v>83</v>
      </c>
      <c r="G2245" s="9" t="s">
        <v>126</v>
      </c>
      <c r="H2245" s="10">
        <v>50440</v>
      </c>
      <c r="I2245" s="11">
        <v>0</v>
      </c>
      <c r="J2245" s="24">
        <v>0</v>
      </c>
      <c r="K2245" s="12"/>
      <c r="L2245" s="14">
        <v>0</v>
      </c>
      <c r="N2245" s="21">
        <v>0</v>
      </c>
      <c r="P2245" s="21">
        <v>31171</v>
      </c>
      <c r="R2245" s="21">
        <v>28409</v>
      </c>
      <c r="T2245" s="21">
        <v>127273</v>
      </c>
      <c r="V2245" s="22">
        <v>186853</v>
      </c>
      <c r="X2245" s="5" t="str">
        <f t="shared" si="35"/>
        <v>No</v>
      </c>
      <c r="AC2245" s="28"/>
      <c r="AG2245" s="5"/>
    </row>
    <row r="2246" spans="1:33">
      <c r="A2246" s="8" t="s">
        <v>4028</v>
      </c>
      <c r="B2246" s="8" t="s">
        <v>4029</v>
      </c>
      <c r="C2246" s="9" t="s">
        <v>168</v>
      </c>
      <c r="D2246" s="185" t="s">
        <v>4030</v>
      </c>
      <c r="E2246" s="188">
        <v>27</v>
      </c>
      <c r="F2246" s="9" t="s">
        <v>36</v>
      </c>
      <c r="G2246" s="9" t="s">
        <v>5756</v>
      </c>
      <c r="H2246" s="10">
        <v>0</v>
      </c>
      <c r="I2246" s="11">
        <v>0</v>
      </c>
      <c r="J2246" s="24">
        <v>0</v>
      </c>
      <c r="K2246" s="12"/>
      <c r="L2246" s="14">
        <v>0</v>
      </c>
      <c r="N2246" s="21">
        <v>0</v>
      </c>
      <c r="P2246" s="21">
        <v>0</v>
      </c>
      <c r="R2246" s="21">
        <v>0</v>
      </c>
      <c r="T2246" s="21">
        <v>0</v>
      </c>
      <c r="V2246" s="22">
        <v>0</v>
      </c>
      <c r="X2246" s="5" t="str">
        <f t="shared" si="35"/>
        <v>No</v>
      </c>
      <c r="AC2246" s="28"/>
      <c r="AG2246" s="5"/>
    </row>
    <row r="2247" spans="1:33">
      <c r="A2247" s="8" t="s">
        <v>6404</v>
      </c>
      <c r="B2247" s="8" t="s">
        <v>3128</v>
      </c>
      <c r="C2247" s="9" t="s">
        <v>91</v>
      </c>
      <c r="D2247" s="185"/>
      <c r="E2247" s="188">
        <v>90299</v>
      </c>
      <c r="F2247" s="9" t="s">
        <v>88</v>
      </c>
      <c r="G2247" s="9" t="s">
        <v>121</v>
      </c>
      <c r="H2247" s="10">
        <v>3281212</v>
      </c>
      <c r="I2247" s="11">
        <v>0</v>
      </c>
      <c r="J2247" s="24">
        <v>0</v>
      </c>
      <c r="K2247" s="12"/>
      <c r="L2247" s="14">
        <v>1754497</v>
      </c>
      <c r="N2247" s="21">
        <v>0</v>
      </c>
      <c r="P2247" s="21">
        <v>55127261</v>
      </c>
      <c r="R2247" s="21">
        <v>453519</v>
      </c>
      <c r="T2247" s="21">
        <v>2755461</v>
      </c>
      <c r="V2247" s="22">
        <v>60090738</v>
      </c>
      <c r="X2247" s="5" t="str">
        <f t="shared" si="35"/>
        <v>No</v>
      </c>
      <c r="AC2247" s="28"/>
      <c r="AG2247" s="5"/>
    </row>
    <row r="2248" spans="1:33">
      <c r="A2248" s="8" t="s">
        <v>4800</v>
      </c>
      <c r="B2248" s="8" t="s">
        <v>4801</v>
      </c>
      <c r="C2248" s="9" t="s">
        <v>555</v>
      </c>
      <c r="D2248" s="185">
        <v>5212</v>
      </c>
      <c r="E2248" s="188">
        <v>50212</v>
      </c>
      <c r="F2248" s="9" t="s">
        <v>88</v>
      </c>
      <c r="G2248" s="9" t="s">
        <v>1703</v>
      </c>
      <c r="H2248" s="10">
        <v>63835</v>
      </c>
      <c r="I2248" s="11">
        <v>0</v>
      </c>
      <c r="J2248" s="24">
        <v>0</v>
      </c>
      <c r="K2248" s="12"/>
      <c r="L2248" s="14">
        <v>0</v>
      </c>
      <c r="N2248" s="21">
        <v>0</v>
      </c>
      <c r="P2248" s="21">
        <v>23995</v>
      </c>
      <c r="R2248" s="21">
        <v>0</v>
      </c>
      <c r="T2248" s="21">
        <v>0</v>
      </c>
      <c r="V2248" s="22">
        <v>23995</v>
      </c>
      <c r="X2248" s="5" t="str">
        <f t="shared" si="35"/>
        <v>No</v>
      </c>
      <c r="AC2248" s="28"/>
      <c r="AG2248" s="5"/>
    </row>
    <row r="2249" spans="1:33">
      <c r="A2249" s="8" t="s">
        <v>4140</v>
      </c>
      <c r="B2249" s="8" t="s">
        <v>1201</v>
      </c>
      <c r="C2249" s="9" t="s">
        <v>39</v>
      </c>
      <c r="D2249" s="185" t="s">
        <v>4141</v>
      </c>
      <c r="E2249" s="188">
        <v>99352</v>
      </c>
      <c r="F2249" s="9" t="s">
        <v>36</v>
      </c>
      <c r="G2249" s="9" t="s">
        <v>5756</v>
      </c>
      <c r="H2249" s="10">
        <v>0</v>
      </c>
      <c r="I2249" s="11">
        <v>0</v>
      </c>
      <c r="J2249" s="24">
        <v>0</v>
      </c>
      <c r="K2249" s="12"/>
      <c r="L2249" s="14">
        <v>0</v>
      </c>
      <c r="N2249" s="21">
        <v>0</v>
      </c>
      <c r="P2249" s="21">
        <v>0</v>
      </c>
      <c r="R2249" s="21">
        <v>0</v>
      </c>
      <c r="T2249" s="21">
        <v>0</v>
      </c>
      <c r="V2249" s="22">
        <v>0</v>
      </c>
      <c r="X2249" s="5" t="str">
        <f t="shared" si="35"/>
        <v>No</v>
      </c>
      <c r="AC2249" s="28"/>
      <c r="AG2249" s="5"/>
    </row>
    <row r="2250" spans="1:33">
      <c r="A2250" s="8" t="s">
        <v>2504</v>
      </c>
      <c r="B2250" s="8" t="s">
        <v>1095</v>
      </c>
      <c r="C2250" s="9" t="s">
        <v>91</v>
      </c>
      <c r="D2250" s="185" t="s">
        <v>2505</v>
      </c>
      <c r="E2250" s="188">
        <v>99370</v>
      </c>
      <c r="F2250" s="9" t="s">
        <v>36</v>
      </c>
      <c r="G2250" s="9" t="s">
        <v>5756</v>
      </c>
      <c r="H2250" s="10">
        <v>0</v>
      </c>
      <c r="I2250" s="11">
        <v>0</v>
      </c>
      <c r="J2250" s="24">
        <v>0</v>
      </c>
      <c r="K2250" s="12"/>
      <c r="L2250" s="14">
        <v>0</v>
      </c>
      <c r="N2250" s="21">
        <v>0</v>
      </c>
      <c r="P2250" s="21">
        <v>0</v>
      </c>
      <c r="R2250" s="21">
        <v>0</v>
      </c>
      <c r="T2250" s="21">
        <v>0</v>
      </c>
      <c r="V2250" s="22">
        <v>0</v>
      </c>
      <c r="X2250" s="5" t="str">
        <f t="shared" si="35"/>
        <v>No</v>
      </c>
      <c r="AC2250" s="28"/>
      <c r="AG2250" s="5"/>
    </row>
    <row r="2251" spans="1:33">
      <c r="A2251" s="8" t="s">
        <v>2720</v>
      </c>
      <c r="B2251" s="8" t="s">
        <v>2702</v>
      </c>
      <c r="C2251" s="9" t="s">
        <v>150</v>
      </c>
      <c r="D2251" s="185" t="s">
        <v>2721</v>
      </c>
      <c r="E2251" s="188">
        <v>66140</v>
      </c>
      <c r="F2251" s="9" t="s">
        <v>36</v>
      </c>
      <c r="G2251" s="9" t="s">
        <v>5756</v>
      </c>
      <c r="H2251" s="10">
        <v>0</v>
      </c>
      <c r="I2251" s="11">
        <v>0</v>
      </c>
      <c r="J2251" s="24">
        <v>0</v>
      </c>
      <c r="K2251" s="12"/>
      <c r="L2251" s="14">
        <v>0</v>
      </c>
      <c r="N2251" s="21">
        <v>0</v>
      </c>
      <c r="P2251" s="21">
        <v>0</v>
      </c>
      <c r="R2251" s="21">
        <v>0</v>
      </c>
      <c r="T2251" s="21">
        <v>244901</v>
      </c>
      <c r="V2251" s="22">
        <v>244901</v>
      </c>
      <c r="X2251" s="5" t="str">
        <f t="shared" si="35"/>
        <v>No</v>
      </c>
      <c r="AC2251" s="28"/>
      <c r="AG2251" s="5"/>
    </row>
    <row r="2252" spans="1:33">
      <c r="A2252" s="8" t="s">
        <v>139</v>
      </c>
      <c r="B2252" s="8" t="s">
        <v>140</v>
      </c>
      <c r="C2252" s="9" t="s">
        <v>141</v>
      </c>
      <c r="D2252" s="185">
        <v>3105</v>
      </c>
      <c r="E2252" s="188">
        <v>30105</v>
      </c>
      <c r="F2252" s="9" t="s">
        <v>125</v>
      </c>
      <c r="G2252" s="9" t="s">
        <v>126</v>
      </c>
      <c r="H2252" s="10">
        <v>4586770</v>
      </c>
      <c r="I2252" s="11">
        <v>0</v>
      </c>
      <c r="J2252" s="24">
        <v>0</v>
      </c>
      <c r="K2252" s="12"/>
      <c r="L2252" s="14">
        <v>0</v>
      </c>
      <c r="N2252" s="21">
        <v>0</v>
      </c>
      <c r="P2252" s="21">
        <v>0</v>
      </c>
      <c r="R2252" s="21">
        <v>0</v>
      </c>
      <c r="T2252" s="21">
        <v>0</v>
      </c>
      <c r="V2252" s="22">
        <v>0</v>
      </c>
      <c r="X2252" s="5" t="str">
        <f t="shared" si="35"/>
        <v>No</v>
      </c>
      <c r="AC2252" s="28"/>
      <c r="AG2252" s="5"/>
    </row>
    <row r="2253" spans="1:33">
      <c r="A2253" s="8" t="s">
        <v>148</v>
      </c>
      <c r="B2253" s="8" t="s">
        <v>149</v>
      </c>
      <c r="C2253" s="9" t="s">
        <v>150</v>
      </c>
      <c r="D2253" s="185" t="s">
        <v>151</v>
      </c>
      <c r="E2253" s="188">
        <v>66182</v>
      </c>
      <c r="F2253" s="9" t="s">
        <v>36</v>
      </c>
      <c r="G2253" s="9" t="s">
        <v>5756</v>
      </c>
      <c r="H2253" s="10">
        <v>0</v>
      </c>
      <c r="I2253" s="11">
        <v>0</v>
      </c>
      <c r="J2253" s="24">
        <v>0</v>
      </c>
      <c r="K2253" s="12"/>
      <c r="L2253" s="14">
        <v>0</v>
      </c>
      <c r="N2253" s="21">
        <v>0</v>
      </c>
      <c r="P2253" s="21">
        <v>0</v>
      </c>
      <c r="R2253" s="21">
        <v>0</v>
      </c>
      <c r="T2253" s="21">
        <v>179982</v>
      </c>
      <c r="V2253" s="22">
        <v>179982</v>
      </c>
      <c r="X2253" s="5" t="str">
        <f t="shared" si="35"/>
        <v>No</v>
      </c>
      <c r="AC2253" s="28"/>
      <c r="AG2253" s="5"/>
    </row>
    <row r="2254" spans="1:33">
      <c r="A2254" s="8" t="s">
        <v>391</v>
      </c>
      <c r="B2254" s="8" t="s">
        <v>140</v>
      </c>
      <c r="C2254" s="9" t="s">
        <v>120</v>
      </c>
      <c r="D2254" s="185">
        <v>6117</v>
      </c>
      <c r="E2254" s="188">
        <v>60117</v>
      </c>
      <c r="F2254" s="9" t="s">
        <v>125</v>
      </c>
      <c r="G2254" s="9" t="s">
        <v>126</v>
      </c>
      <c r="H2254" s="10">
        <v>5121892</v>
      </c>
      <c r="I2254" s="11">
        <v>0</v>
      </c>
      <c r="J2254" s="24">
        <v>0</v>
      </c>
      <c r="K2254" s="12"/>
      <c r="L2254" s="14">
        <v>0</v>
      </c>
      <c r="N2254" s="21">
        <v>0</v>
      </c>
      <c r="P2254" s="21">
        <v>0</v>
      </c>
      <c r="R2254" s="21">
        <v>0</v>
      </c>
      <c r="T2254" s="21">
        <v>0</v>
      </c>
      <c r="V2254" s="22">
        <v>0</v>
      </c>
      <c r="X2254" s="5" t="str">
        <f t="shared" si="35"/>
        <v>No</v>
      </c>
      <c r="AC2254" s="28"/>
      <c r="AG2254" s="5"/>
    </row>
    <row r="2255" spans="1:33">
      <c r="A2255" s="8" t="s">
        <v>130</v>
      </c>
      <c r="B2255" s="8" t="s">
        <v>131</v>
      </c>
      <c r="C2255" s="9" t="s">
        <v>132</v>
      </c>
      <c r="D2255" s="185">
        <v>5185</v>
      </c>
      <c r="E2255" s="188">
        <v>50185</v>
      </c>
      <c r="F2255" s="9" t="s">
        <v>125</v>
      </c>
      <c r="G2255" s="9" t="s">
        <v>126</v>
      </c>
      <c r="H2255" s="10">
        <v>8608208</v>
      </c>
      <c r="I2255" s="11">
        <v>0</v>
      </c>
      <c r="J2255" s="24">
        <v>0</v>
      </c>
      <c r="K2255" s="12"/>
      <c r="L2255" s="14">
        <v>0</v>
      </c>
      <c r="N2255" s="21">
        <v>0</v>
      </c>
      <c r="P2255" s="21">
        <v>223799</v>
      </c>
      <c r="R2255" s="21">
        <v>0</v>
      </c>
      <c r="T2255" s="21">
        <v>895197</v>
      </c>
      <c r="V2255" s="22">
        <v>1118996</v>
      </c>
      <c r="X2255" s="5" t="str">
        <f t="shared" si="35"/>
        <v>No</v>
      </c>
      <c r="AC2255" s="28"/>
      <c r="AG2255" s="5"/>
    </row>
    <row r="2256" spans="1:33">
      <c r="A2256" s="8" t="s">
        <v>2512</v>
      </c>
      <c r="B2256" s="8" t="s">
        <v>1694</v>
      </c>
      <c r="C2256" s="9" t="s">
        <v>73</v>
      </c>
      <c r="D2256" s="185" t="s">
        <v>2513</v>
      </c>
      <c r="E2256" s="188">
        <v>66206</v>
      </c>
      <c r="F2256" s="9" t="s">
        <v>36</v>
      </c>
      <c r="G2256" s="9" t="s">
        <v>5756</v>
      </c>
      <c r="H2256" s="10">
        <v>0</v>
      </c>
      <c r="I2256" s="11">
        <v>0</v>
      </c>
      <c r="J2256" s="24">
        <v>0</v>
      </c>
      <c r="K2256" s="12"/>
      <c r="L2256" s="14">
        <v>0</v>
      </c>
      <c r="N2256" s="21">
        <v>0</v>
      </c>
      <c r="P2256" s="21">
        <v>0</v>
      </c>
      <c r="R2256" s="21">
        <v>0</v>
      </c>
      <c r="T2256" s="21">
        <v>0</v>
      </c>
      <c r="V2256" s="22">
        <v>0</v>
      </c>
      <c r="X2256" s="5" t="str">
        <f t="shared" si="35"/>
        <v>No</v>
      </c>
      <c r="AC2256" s="28"/>
      <c r="AG2256" s="5"/>
    </row>
    <row r="2257" spans="1:33">
      <c r="A2257" s="8" t="s">
        <v>2510</v>
      </c>
      <c r="B2257" s="8" t="s">
        <v>334</v>
      </c>
      <c r="C2257" s="9" t="s">
        <v>73</v>
      </c>
      <c r="D2257" s="185" t="s">
        <v>2511</v>
      </c>
      <c r="E2257" s="188">
        <v>66224</v>
      </c>
      <c r="F2257" s="9" t="s">
        <v>36</v>
      </c>
      <c r="G2257" s="9" t="s">
        <v>5756</v>
      </c>
      <c r="H2257" s="10">
        <v>0</v>
      </c>
      <c r="I2257" s="11">
        <v>0</v>
      </c>
      <c r="J2257" s="24">
        <v>0</v>
      </c>
      <c r="K2257" s="12"/>
      <c r="L2257" s="14">
        <v>0</v>
      </c>
      <c r="N2257" s="21">
        <v>0</v>
      </c>
      <c r="P2257" s="21">
        <v>0</v>
      </c>
      <c r="R2257" s="21">
        <v>0</v>
      </c>
      <c r="T2257" s="21">
        <v>96433</v>
      </c>
      <c r="V2257" s="22">
        <v>96433</v>
      </c>
      <c r="X2257" s="5" t="str">
        <f t="shared" si="35"/>
        <v>No</v>
      </c>
      <c r="AC2257" s="28"/>
      <c r="AG2257" s="5"/>
    </row>
    <row r="2258" spans="1:33">
      <c r="A2258" s="8" t="s">
        <v>409</v>
      </c>
      <c r="B2258" s="8" t="s">
        <v>410</v>
      </c>
      <c r="C2258" s="9" t="s">
        <v>91</v>
      </c>
      <c r="D2258" s="185">
        <v>9218</v>
      </c>
      <c r="E2258" s="188">
        <v>90218</v>
      </c>
      <c r="F2258" s="9" t="s">
        <v>125</v>
      </c>
      <c r="G2258" s="9" t="s">
        <v>121</v>
      </c>
      <c r="H2258" s="10">
        <v>1932666</v>
      </c>
      <c r="I2258" s="11">
        <v>0</v>
      </c>
      <c r="J2258" s="24">
        <v>0</v>
      </c>
      <c r="K2258" s="12"/>
      <c r="L2258" s="14">
        <v>0</v>
      </c>
      <c r="N2258" s="21">
        <v>0</v>
      </c>
      <c r="P2258" s="21">
        <v>0</v>
      </c>
      <c r="R2258" s="21">
        <v>1694932</v>
      </c>
      <c r="T2258" s="21">
        <v>13082134</v>
      </c>
      <c r="V2258" s="22">
        <v>14777066</v>
      </c>
      <c r="X2258" s="5" t="str">
        <f t="shared" si="35"/>
        <v>No</v>
      </c>
      <c r="AC2258" s="28"/>
      <c r="AG2258" s="5"/>
    </row>
    <row r="2259" spans="1:33">
      <c r="A2259" s="8" t="s">
        <v>225</v>
      </c>
      <c r="B2259" s="8" t="s">
        <v>119</v>
      </c>
      <c r="C2259" s="9" t="s">
        <v>120</v>
      </c>
      <c r="D2259" s="185">
        <v>6121</v>
      </c>
      <c r="E2259" s="188">
        <v>60121</v>
      </c>
      <c r="F2259" s="9" t="s">
        <v>138</v>
      </c>
      <c r="G2259" s="9" t="s">
        <v>121</v>
      </c>
      <c r="H2259" s="10">
        <v>4944332</v>
      </c>
      <c r="I2259" s="11">
        <v>0</v>
      </c>
      <c r="J2259" s="24">
        <v>0</v>
      </c>
      <c r="K2259" s="12"/>
      <c r="L2259" s="14">
        <v>0</v>
      </c>
      <c r="N2259" s="21">
        <v>0</v>
      </c>
      <c r="P2259" s="21">
        <v>357129</v>
      </c>
      <c r="R2259" s="21">
        <v>0</v>
      </c>
      <c r="T2259" s="21">
        <v>1428517</v>
      </c>
      <c r="V2259" s="22">
        <v>1785646</v>
      </c>
      <c r="X2259" s="5" t="str">
        <f t="shared" si="35"/>
        <v>No</v>
      </c>
      <c r="AC2259" s="28"/>
      <c r="AG2259" s="5"/>
    </row>
    <row r="2260" spans="1:33">
      <c r="A2260" s="8" t="s">
        <v>226</v>
      </c>
      <c r="B2260" s="8" t="s">
        <v>119</v>
      </c>
      <c r="C2260" s="9" t="s">
        <v>120</v>
      </c>
      <c r="D2260" s="185">
        <v>6126</v>
      </c>
      <c r="E2260" s="188">
        <v>60126</v>
      </c>
      <c r="F2260" s="9" t="s">
        <v>138</v>
      </c>
      <c r="G2260" s="9" t="s">
        <v>121</v>
      </c>
      <c r="H2260" s="10">
        <v>4944332</v>
      </c>
      <c r="I2260" s="11">
        <v>0</v>
      </c>
      <c r="J2260" s="24">
        <v>0</v>
      </c>
      <c r="K2260" s="12"/>
      <c r="L2260" s="14">
        <v>0</v>
      </c>
      <c r="N2260" s="21">
        <v>0</v>
      </c>
      <c r="P2260" s="21">
        <v>96169</v>
      </c>
      <c r="R2260" s="21">
        <v>0</v>
      </c>
      <c r="T2260" s="21">
        <v>384674</v>
      </c>
      <c r="V2260" s="22">
        <v>480843</v>
      </c>
      <c r="X2260" s="5" t="str">
        <f t="shared" si="35"/>
        <v>No</v>
      </c>
      <c r="AC2260" s="28"/>
      <c r="AG2260" s="5"/>
    </row>
    <row r="2261" spans="1:33">
      <c r="A2261" s="8" t="s">
        <v>122</v>
      </c>
      <c r="B2261" s="8" t="s">
        <v>123</v>
      </c>
      <c r="C2261" s="9" t="s">
        <v>124</v>
      </c>
      <c r="D2261" s="185">
        <v>6122</v>
      </c>
      <c r="E2261" s="188">
        <v>60122</v>
      </c>
      <c r="F2261" s="9" t="s">
        <v>125</v>
      </c>
      <c r="G2261" s="9" t="s">
        <v>126</v>
      </c>
      <c r="H2261" s="10">
        <v>144875</v>
      </c>
      <c r="I2261" s="11">
        <v>0</v>
      </c>
      <c r="J2261" s="24">
        <v>0</v>
      </c>
      <c r="K2261" s="12"/>
      <c r="L2261" s="14">
        <v>0</v>
      </c>
      <c r="N2261" s="21">
        <v>0</v>
      </c>
      <c r="P2261" s="21">
        <v>0</v>
      </c>
      <c r="R2261" s="21">
        <v>0</v>
      </c>
      <c r="T2261" s="21">
        <v>0</v>
      </c>
      <c r="V2261" s="22">
        <v>0</v>
      </c>
      <c r="X2261" s="5" t="str">
        <f t="shared" si="35"/>
        <v>No</v>
      </c>
      <c r="AC2261" s="28"/>
      <c r="AG2261" s="5"/>
    </row>
    <row r="2262" spans="1:33">
      <c r="A2262" s="8" t="s">
        <v>6398</v>
      </c>
      <c r="B2262" s="8" t="s">
        <v>6399</v>
      </c>
      <c r="C2262" s="9" t="s">
        <v>278</v>
      </c>
      <c r="D2262" s="185"/>
      <c r="E2262" s="188">
        <v>70272</v>
      </c>
      <c r="F2262" s="9" t="s">
        <v>157</v>
      </c>
      <c r="G2262" s="9" t="s">
        <v>1703</v>
      </c>
      <c r="H2262" s="10">
        <v>54622</v>
      </c>
      <c r="I2262" s="11">
        <v>0</v>
      </c>
      <c r="J2262" s="24">
        <v>0</v>
      </c>
      <c r="K2262" s="12"/>
      <c r="L2262" s="14">
        <v>0</v>
      </c>
      <c r="N2262" s="21">
        <v>0</v>
      </c>
      <c r="P2262" s="21">
        <v>0</v>
      </c>
      <c r="R2262" s="21">
        <v>0</v>
      </c>
      <c r="T2262" s="21">
        <v>0</v>
      </c>
      <c r="V2262" s="22">
        <v>0</v>
      </c>
      <c r="X2262" s="5" t="str">
        <f t="shared" si="35"/>
        <v>No</v>
      </c>
      <c r="AC2262" s="28"/>
      <c r="AG2262" s="5"/>
    </row>
    <row r="2263" spans="1:33">
      <c r="A2263" s="8" t="s">
        <v>3476</v>
      </c>
      <c r="B2263" s="8" t="s">
        <v>119</v>
      </c>
      <c r="C2263" s="9" t="s">
        <v>120</v>
      </c>
      <c r="D2263" s="185"/>
      <c r="E2263" s="188">
        <v>66270</v>
      </c>
      <c r="F2263" s="9" t="s">
        <v>138</v>
      </c>
      <c r="G2263" s="9" t="s">
        <v>121</v>
      </c>
      <c r="H2263" s="10">
        <v>4944332</v>
      </c>
      <c r="I2263" s="11">
        <v>0</v>
      </c>
      <c r="J2263" s="24">
        <v>0</v>
      </c>
      <c r="K2263" s="12"/>
      <c r="L2263" s="14">
        <v>0</v>
      </c>
      <c r="N2263" s="21">
        <v>0</v>
      </c>
      <c r="P2263" s="21">
        <v>5855449</v>
      </c>
      <c r="R2263" s="21">
        <v>0</v>
      </c>
      <c r="T2263" s="21">
        <v>1708434</v>
      </c>
      <c r="V2263" s="22">
        <v>7563883</v>
      </c>
      <c r="X2263" s="5" t="str">
        <f t="shared" si="35"/>
        <v>No</v>
      </c>
      <c r="AC2263" s="28"/>
      <c r="AG2263" s="5"/>
    </row>
    <row r="2264" spans="1:33">
      <c r="A2264" s="8" t="s">
        <v>405</v>
      </c>
      <c r="B2264" s="8" t="s">
        <v>406</v>
      </c>
      <c r="C2264" s="9" t="s">
        <v>124</v>
      </c>
      <c r="D2264" s="185">
        <v>6128</v>
      </c>
      <c r="E2264" s="188">
        <v>60128</v>
      </c>
      <c r="F2264" s="9" t="s">
        <v>125</v>
      </c>
      <c r="G2264" s="9" t="s">
        <v>126</v>
      </c>
      <c r="H2264" s="10">
        <v>899703</v>
      </c>
      <c r="I2264" s="11">
        <v>0</v>
      </c>
      <c r="J2264" s="24">
        <v>0</v>
      </c>
      <c r="K2264" s="12"/>
      <c r="L2264" s="14">
        <v>0</v>
      </c>
      <c r="N2264" s="21">
        <v>0</v>
      </c>
      <c r="P2264" s="21">
        <v>42488</v>
      </c>
      <c r="R2264" s="21">
        <v>0</v>
      </c>
      <c r="T2264" s="21">
        <v>169951</v>
      </c>
      <c r="V2264" s="22">
        <v>212439</v>
      </c>
      <c r="X2264" s="5" t="str">
        <f t="shared" si="35"/>
        <v>No</v>
      </c>
      <c r="AC2264" s="28"/>
      <c r="AG2264" s="5"/>
    </row>
    <row r="2265" spans="1:33">
      <c r="A2265" s="8" t="s">
        <v>1328</v>
      </c>
      <c r="B2265" s="8" t="s">
        <v>1329</v>
      </c>
      <c r="C2265" s="9" t="s">
        <v>39</v>
      </c>
      <c r="D2265" s="185" t="s">
        <v>1330</v>
      </c>
      <c r="E2265" s="188">
        <v>99310</v>
      </c>
      <c r="F2265" s="9" t="s">
        <v>36</v>
      </c>
      <c r="G2265" s="9" t="s">
        <v>5756</v>
      </c>
      <c r="H2265" s="10">
        <v>0</v>
      </c>
      <c r="I2265" s="11">
        <v>0</v>
      </c>
      <c r="J2265" s="24">
        <v>0</v>
      </c>
      <c r="K2265" s="12"/>
      <c r="L2265" s="14">
        <v>0</v>
      </c>
      <c r="N2265" s="21">
        <v>0</v>
      </c>
      <c r="P2265" s="21">
        <v>0</v>
      </c>
      <c r="R2265" s="21">
        <v>0</v>
      </c>
      <c r="T2265" s="21">
        <v>0</v>
      </c>
      <c r="V2265" s="22">
        <v>0</v>
      </c>
      <c r="X2265" s="5" t="str">
        <f t="shared" si="35"/>
        <v>No</v>
      </c>
      <c r="AC2265" s="28"/>
      <c r="AG2265" s="5"/>
    </row>
    <row r="2266" spans="1:33">
      <c r="A2266" s="8" t="s">
        <v>4182</v>
      </c>
      <c r="B2266" s="8" t="s">
        <v>3779</v>
      </c>
      <c r="C2266" s="9" t="s">
        <v>154</v>
      </c>
      <c r="D2266" s="185" t="s">
        <v>4183</v>
      </c>
      <c r="E2266" s="188" t="s">
        <v>4184</v>
      </c>
      <c r="F2266" s="9" t="s">
        <v>83</v>
      </c>
      <c r="G2266" s="9" t="s">
        <v>147</v>
      </c>
      <c r="H2266" s="10">
        <v>0</v>
      </c>
      <c r="I2266" s="11">
        <v>0</v>
      </c>
      <c r="J2266" s="24">
        <v>0</v>
      </c>
      <c r="K2266" s="12"/>
      <c r="L2266" s="14">
        <v>0</v>
      </c>
      <c r="N2266" s="21">
        <v>0</v>
      </c>
      <c r="P2266" s="21">
        <v>0</v>
      </c>
      <c r="R2266" s="21">
        <v>0</v>
      </c>
      <c r="T2266" s="21">
        <v>0</v>
      </c>
      <c r="V2266" s="22">
        <v>0</v>
      </c>
      <c r="X2266" s="5" t="str">
        <f t="shared" si="35"/>
        <v>No</v>
      </c>
      <c r="AC2266" s="28"/>
      <c r="AG2266" s="5"/>
    </row>
    <row r="2267" spans="1:33">
      <c r="A2267" s="8" t="s">
        <v>1218</v>
      </c>
      <c r="B2267" s="8" t="s">
        <v>1219</v>
      </c>
      <c r="C2267" s="9" t="s">
        <v>87</v>
      </c>
      <c r="D2267" s="185" t="s">
        <v>1220</v>
      </c>
      <c r="E2267" s="188">
        <v>223</v>
      </c>
      <c r="F2267" s="9" t="s">
        <v>36</v>
      </c>
      <c r="G2267" s="9" t="s">
        <v>5756</v>
      </c>
      <c r="H2267" s="10">
        <v>0</v>
      </c>
      <c r="I2267" s="11">
        <v>0</v>
      </c>
      <c r="J2267" s="24">
        <v>0</v>
      </c>
      <c r="K2267" s="12"/>
      <c r="L2267" s="14">
        <v>0</v>
      </c>
      <c r="N2267" s="21">
        <v>0</v>
      </c>
      <c r="P2267" s="21">
        <v>0</v>
      </c>
      <c r="R2267" s="21">
        <v>0</v>
      </c>
      <c r="T2267" s="21">
        <v>0</v>
      </c>
      <c r="V2267" s="22">
        <v>0</v>
      </c>
      <c r="X2267" s="5" t="str">
        <f t="shared" si="35"/>
        <v>No</v>
      </c>
      <c r="AC2267" s="28"/>
      <c r="AG2267" s="5"/>
    </row>
    <row r="2268" spans="1:33">
      <c r="A2268" s="8" t="s">
        <v>6731</v>
      </c>
      <c r="B2268" s="8" t="s">
        <v>1051</v>
      </c>
      <c r="C2268" s="9" t="s">
        <v>91</v>
      </c>
      <c r="D2268" s="185"/>
      <c r="E2268" s="188" t="s">
        <v>6732</v>
      </c>
      <c r="F2268" s="9" t="s">
        <v>83</v>
      </c>
      <c r="G2268" s="9" t="s">
        <v>147</v>
      </c>
      <c r="H2268" s="10">
        <v>0</v>
      </c>
      <c r="I2268" s="11">
        <v>0</v>
      </c>
      <c r="J2268" s="24">
        <v>0</v>
      </c>
      <c r="K2268" s="12"/>
      <c r="L2268" s="14">
        <v>0</v>
      </c>
      <c r="N2268" s="21">
        <v>0</v>
      </c>
      <c r="P2268" s="21">
        <v>0</v>
      </c>
      <c r="R2268" s="21">
        <v>0</v>
      </c>
      <c r="T2268" s="21">
        <v>0</v>
      </c>
      <c r="V2268" s="22">
        <v>0</v>
      </c>
      <c r="X2268" s="5" t="str">
        <f t="shared" si="35"/>
        <v>No</v>
      </c>
      <c r="AC2268" s="28"/>
      <c r="AG2268" s="5"/>
    </row>
    <row r="2269" spans="1:33">
      <c r="A2269" s="8" t="s">
        <v>1693</v>
      </c>
      <c r="B2269" s="8" t="s">
        <v>1694</v>
      </c>
      <c r="C2269" s="9" t="s">
        <v>73</v>
      </c>
      <c r="D2269" s="185" t="s">
        <v>1695</v>
      </c>
      <c r="E2269" s="188">
        <v>66218</v>
      </c>
      <c r="F2269" s="9" t="s">
        <v>36</v>
      </c>
      <c r="G2269" s="9" t="s">
        <v>5756</v>
      </c>
      <c r="H2269" s="10">
        <v>0</v>
      </c>
      <c r="I2269" s="11">
        <v>0</v>
      </c>
      <c r="J2269" s="24">
        <v>0</v>
      </c>
      <c r="K2269" s="12"/>
      <c r="L2269" s="14">
        <v>0</v>
      </c>
      <c r="N2269" s="21">
        <v>0</v>
      </c>
      <c r="P2269" s="21">
        <v>0</v>
      </c>
      <c r="R2269" s="21">
        <v>0</v>
      </c>
      <c r="T2269" s="21">
        <v>0</v>
      </c>
      <c r="V2269" s="22">
        <v>0</v>
      </c>
      <c r="X2269" s="5" t="str">
        <f t="shared" si="35"/>
        <v>No</v>
      </c>
      <c r="AC2269" s="28"/>
      <c r="AG2269" s="5"/>
    </row>
    <row r="2270" spans="1:33">
      <c r="A2270" s="8" t="s">
        <v>1340</v>
      </c>
      <c r="B2270" s="8" t="s">
        <v>1341</v>
      </c>
      <c r="C2270" s="9" t="s">
        <v>168</v>
      </c>
      <c r="D2270" s="185" t="s">
        <v>1342</v>
      </c>
      <c r="E2270" s="188">
        <v>75</v>
      </c>
      <c r="F2270" s="9" t="s">
        <v>36</v>
      </c>
      <c r="G2270" s="9" t="s">
        <v>5756</v>
      </c>
      <c r="H2270" s="10">
        <v>0</v>
      </c>
      <c r="I2270" s="11">
        <v>0</v>
      </c>
      <c r="J2270" s="24">
        <v>0</v>
      </c>
      <c r="K2270" s="12"/>
      <c r="L2270" s="14">
        <v>0</v>
      </c>
      <c r="N2270" s="21">
        <v>0</v>
      </c>
      <c r="P2270" s="21">
        <v>0</v>
      </c>
      <c r="R2270" s="21">
        <v>0</v>
      </c>
      <c r="T2270" s="21">
        <v>0</v>
      </c>
      <c r="V2270" s="22">
        <v>0</v>
      </c>
      <c r="X2270" s="5" t="str">
        <f t="shared" si="35"/>
        <v>No</v>
      </c>
      <c r="AC2270" s="28"/>
      <c r="AG2270" s="5"/>
    </row>
    <row r="2271" spans="1:33">
      <c r="A2271" s="8" t="s">
        <v>2683</v>
      </c>
      <c r="B2271" s="8" t="s">
        <v>1694</v>
      </c>
      <c r="C2271" s="9" t="s">
        <v>73</v>
      </c>
      <c r="D2271" s="185" t="s">
        <v>2684</v>
      </c>
      <c r="E2271" s="188">
        <v>66236</v>
      </c>
      <c r="F2271" s="9" t="s">
        <v>36</v>
      </c>
      <c r="G2271" s="9" t="s">
        <v>5756</v>
      </c>
      <c r="H2271" s="10">
        <v>0</v>
      </c>
      <c r="I2271" s="11">
        <v>0</v>
      </c>
      <c r="J2271" s="24">
        <v>0</v>
      </c>
      <c r="K2271" s="12"/>
      <c r="L2271" s="14">
        <v>0</v>
      </c>
      <c r="N2271" s="21">
        <v>0</v>
      </c>
      <c r="P2271" s="21">
        <v>0</v>
      </c>
      <c r="R2271" s="21">
        <v>0</v>
      </c>
      <c r="T2271" s="21">
        <v>0</v>
      </c>
      <c r="V2271" s="22">
        <v>0</v>
      </c>
      <c r="X2271" s="5" t="str">
        <f t="shared" si="35"/>
        <v>No</v>
      </c>
      <c r="AC2271" s="28"/>
      <c r="AG2271" s="5"/>
    </row>
    <row r="2272" spans="1:33">
      <c r="A2272" s="8" t="s">
        <v>6407</v>
      </c>
      <c r="B2272" s="8" t="s">
        <v>1694</v>
      </c>
      <c r="C2272" s="9" t="s">
        <v>73</v>
      </c>
      <c r="D2272" s="185" t="s">
        <v>2514</v>
      </c>
      <c r="E2272" s="188">
        <v>66248</v>
      </c>
      <c r="F2272" s="9" t="s">
        <v>36</v>
      </c>
      <c r="G2272" s="9" t="s">
        <v>5756</v>
      </c>
      <c r="H2272" s="10">
        <v>0</v>
      </c>
      <c r="I2272" s="11">
        <v>0</v>
      </c>
      <c r="J2272" s="24">
        <v>0</v>
      </c>
      <c r="K2272" s="12"/>
      <c r="L2272" s="14">
        <v>0</v>
      </c>
      <c r="N2272" s="21">
        <v>0</v>
      </c>
      <c r="P2272" s="21">
        <v>0</v>
      </c>
      <c r="R2272" s="21">
        <v>0</v>
      </c>
      <c r="T2272" s="21">
        <v>0</v>
      </c>
      <c r="V2272" s="22">
        <v>0</v>
      </c>
      <c r="X2272" s="5" t="str">
        <f t="shared" si="35"/>
        <v>No</v>
      </c>
      <c r="AC2272" s="28"/>
      <c r="AG2272" s="5"/>
    </row>
    <row r="2273" spans="1:33">
      <c r="A2273" s="8" t="s">
        <v>118</v>
      </c>
      <c r="B2273" s="8" t="s">
        <v>119</v>
      </c>
      <c r="C2273" s="9" t="s">
        <v>120</v>
      </c>
      <c r="D2273" s="185">
        <v>6119</v>
      </c>
      <c r="E2273" s="188">
        <v>60119</v>
      </c>
      <c r="F2273" s="9" t="s">
        <v>83</v>
      </c>
      <c r="G2273" s="9" t="s">
        <v>121</v>
      </c>
      <c r="H2273" s="10">
        <v>4944332</v>
      </c>
      <c r="I2273" s="11">
        <v>0</v>
      </c>
      <c r="J2273" s="24">
        <v>0</v>
      </c>
      <c r="K2273" s="12"/>
      <c r="L2273" s="14">
        <v>0</v>
      </c>
      <c r="N2273" s="21">
        <v>0</v>
      </c>
      <c r="P2273" s="21">
        <v>479208</v>
      </c>
      <c r="R2273" s="21">
        <v>0</v>
      </c>
      <c r="T2273" s="21">
        <v>1916832</v>
      </c>
      <c r="V2273" s="22">
        <v>2396040</v>
      </c>
      <c r="X2273" s="5" t="str">
        <f t="shared" si="35"/>
        <v>No</v>
      </c>
      <c r="AC2273" s="28"/>
      <c r="AG2273" s="5"/>
    </row>
    <row r="2274" spans="1:33">
      <c r="A2274" s="8" t="s">
        <v>1936</v>
      </c>
      <c r="B2274" s="8" t="s">
        <v>136</v>
      </c>
      <c r="C2274" s="9" t="s">
        <v>137</v>
      </c>
      <c r="D2274" s="185">
        <v>3104</v>
      </c>
      <c r="E2274" s="188">
        <v>30104</v>
      </c>
      <c r="F2274" s="9" t="s">
        <v>6</v>
      </c>
      <c r="G2274" s="9" t="s">
        <v>121</v>
      </c>
      <c r="H2274" s="10">
        <v>4586770</v>
      </c>
      <c r="I2274" s="11">
        <v>0</v>
      </c>
      <c r="J2274" s="24">
        <v>0</v>
      </c>
      <c r="K2274" s="12"/>
      <c r="L2274" s="14">
        <v>0</v>
      </c>
      <c r="N2274" s="21">
        <v>564662156</v>
      </c>
      <c r="P2274" s="21">
        <v>0</v>
      </c>
      <c r="R2274" s="21">
        <v>0</v>
      </c>
      <c r="T2274" s="21">
        <v>14952141</v>
      </c>
      <c r="V2274" s="22">
        <v>579614297</v>
      </c>
      <c r="X2274" s="5" t="str">
        <f t="shared" si="35"/>
        <v>No</v>
      </c>
      <c r="AC2274" s="28"/>
      <c r="AG2274" s="5"/>
    </row>
    <row r="2275" spans="1:33">
      <c r="A2275" s="8" t="s">
        <v>133</v>
      </c>
      <c r="B2275" s="8" t="s">
        <v>134</v>
      </c>
      <c r="C2275" s="9" t="s">
        <v>129</v>
      </c>
      <c r="D2275" s="185">
        <v>4236</v>
      </c>
      <c r="E2275" s="188">
        <v>40236</v>
      </c>
      <c r="F2275" s="9" t="s">
        <v>83</v>
      </c>
      <c r="G2275" s="9" t="s">
        <v>121</v>
      </c>
      <c r="H2275" s="10">
        <v>4515419</v>
      </c>
      <c r="I2275" s="11">
        <v>0</v>
      </c>
      <c r="J2275" s="24">
        <v>0</v>
      </c>
      <c r="K2275" s="12"/>
      <c r="L2275" s="14">
        <v>0</v>
      </c>
      <c r="N2275" s="21">
        <v>0</v>
      </c>
      <c r="P2275" s="21">
        <v>79415</v>
      </c>
      <c r="R2275" s="21">
        <v>0</v>
      </c>
      <c r="T2275" s="21">
        <v>317660</v>
      </c>
      <c r="V2275" s="22">
        <v>397075</v>
      </c>
      <c r="X2275" s="5" t="str">
        <f t="shared" si="35"/>
        <v>No</v>
      </c>
      <c r="AC2275" s="28"/>
      <c r="AG2275" s="5"/>
    </row>
    <row r="2276" spans="1:33">
      <c r="A2276" s="8" t="s">
        <v>6054</v>
      </c>
      <c r="B2276" s="8" t="s">
        <v>3384</v>
      </c>
      <c r="C2276" s="9" t="s">
        <v>58</v>
      </c>
      <c r="D2276" s="185"/>
      <c r="E2276" s="188">
        <v>55312</v>
      </c>
      <c r="F2276" s="9" t="s">
        <v>83</v>
      </c>
      <c r="G2276" s="9" t="s">
        <v>121</v>
      </c>
      <c r="H2276" s="10">
        <v>1376476</v>
      </c>
      <c r="I2276" s="11">
        <v>0</v>
      </c>
      <c r="J2276" s="24">
        <v>0</v>
      </c>
      <c r="K2276" s="12"/>
      <c r="L2276" s="14">
        <v>0</v>
      </c>
      <c r="N2276" s="21">
        <v>0</v>
      </c>
      <c r="P2276" s="21">
        <v>22769667</v>
      </c>
      <c r="R2276" s="21">
        <v>0</v>
      </c>
      <c r="T2276" s="21">
        <v>21139171</v>
      </c>
      <c r="V2276" s="22">
        <v>43908838</v>
      </c>
      <c r="X2276" s="5" t="str">
        <f t="shared" si="35"/>
        <v>No</v>
      </c>
      <c r="AC2276" s="28"/>
      <c r="AG2276" s="5"/>
    </row>
    <row r="2277" spans="1:33">
      <c r="A2277" s="8" t="s">
        <v>3374</v>
      </c>
      <c r="B2277" s="8" t="s">
        <v>3375</v>
      </c>
      <c r="C2277" s="9" t="s">
        <v>65</v>
      </c>
      <c r="D2277" s="185" t="s">
        <v>3376</v>
      </c>
      <c r="E2277" s="188">
        <v>26</v>
      </c>
      <c r="F2277" s="9" t="s">
        <v>36</v>
      </c>
      <c r="G2277" s="9" t="s">
        <v>5756</v>
      </c>
      <c r="H2277" s="10">
        <v>0</v>
      </c>
      <c r="I2277" s="11">
        <v>0</v>
      </c>
      <c r="J2277" s="24">
        <v>0</v>
      </c>
      <c r="K2277" s="12"/>
      <c r="L2277" s="14">
        <v>0</v>
      </c>
      <c r="N2277" s="21">
        <v>0</v>
      </c>
      <c r="P2277" s="21">
        <v>0</v>
      </c>
      <c r="R2277" s="21">
        <v>0</v>
      </c>
      <c r="T2277" s="21">
        <v>0</v>
      </c>
      <c r="V2277" s="22">
        <v>0</v>
      </c>
      <c r="X2277" s="5" t="str">
        <f t="shared" si="35"/>
        <v>No</v>
      </c>
      <c r="AC2277" s="28"/>
      <c r="AG2277" s="5"/>
    </row>
  </sheetData>
  <autoFilter ref="A1:X2201">
    <sortState ref="A2:X2201">
      <sortCondition descending="1" ref="I1:I2201"/>
    </sortState>
  </autoFilter>
  <conditionalFormatting sqref="A2:X2277">
    <cfRule type="expression" dxfId="93" priority="6">
      <formula>MOD(ROW(),2)=0</formula>
    </cfRule>
  </conditionalFormatting>
  <conditionalFormatting sqref="A454">
    <cfRule type="expression" dxfId="92" priority="5">
      <formula>MOD(ROW(),2)=0</formula>
    </cfRule>
  </conditionalFormatting>
  <conditionalFormatting sqref="A23">
    <cfRule type="expression" dxfId="91" priority="4">
      <formula>MOD(ROW(),2)=0</formula>
    </cfRule>
  </conditionalFormatting>
  <conditionalFormatting sqref="A438">
    <cfRule type="expression" dxfId="90" priority="3">
      <formula>MOD(ROW(),2)=0</formula>
    </cfRule>
  </conditionalFormatting>
  <conditionalFormatting sqref="A640">
    <cfRule type="expression" dxfId="89" priority="2">
      <formula>MOD(ROW(),2)=0</formula>
    </cfRule>
  </conditionalFormatting>
  <conditionalFormatting sqref="A2181:W2201">
    <cfRule type="expression" dxfId="88"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73" r:id="rId3" name="Drop Down 25">
              <controlPr defaultSize="0" autoLine="0" autoPict="0" macro="[0]!ThisWorkbook.DropDown24_Change" altText="This drop-down menu shows or hides columns indicating the presence of &quot;questionable&quot; data.">
                <anchor moveWithCells="1">
                  <from>
                    <xdr:col>24</xdr:col>
                    <xdr:colOff>142875</xdr:colOff>
                    <xdr:row>0</xdr:row>
                    <xdr:rowOff>361950</xdr:rowOff>
                  </from>
                  <to>
                    <xdr:col>25</xdr:col>
                    <xdr:colOff>1343025</xdr:colOff>
                    <xdr:row>0</xdr:row>
                    <xdr:rowOff>647700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I227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1.7109375" style="14" bestFit="1" customWidth="1"/>
    <col min="11" max="11" width="13" style="19" hidden="1" customWidth="1"/>
    <col min="12" max="12" width="10.140625" style="14" bestFit="1" customWidth="1"/>
    <col min="13" max="13" width="12.7109375" style="14" hidden="1" customWidth="1"/>
    <col min="14" max="14" width="13.7109375" style="21" bestFit="1" customWidth="1"/>
    <col min="15" max="15" width="11.7109375" style="14" hidden="1" customWidth="1"/>
    <col min="16" max="16" width="12.42578125" style="21" bestFit="1" customWidth="1"/>
    <col min="17" max="17" width="13.85546875" style="14" hidden="1" customWidth="1"/>
    <col min="18" max="18" width="10.42578125" style="21" bestFit="1" customWidth="1"/>
    <col min="19" max="19" width="11.85546875" style="14" hidden="1" customWidth="1"/>
    <col min="20" max="20" width="15" style="21" bestFit="1" customWidth="1"/>
    <col min="21" max="21" width="13" style="14" hidden="1" customWidth="1"/>
    <col min="22" max="22" width="11.7109375" style="22" bestFit="1" customWidth="1"/>
    <col min="23" max="23" width="11.140625" style="14" hidden="1" customWidth="1"/>
    <col min="24" max="24" width="12" style="5" hidden="1" customWidth="1"/>
    <col min="25" max="25" width="10.140625" style="14" bestFit="1" customWidth="1"/>
    <col min="26" max="26" width="24.5703125" style="5" customWidth="1"/>
    <col min="27" max="27" width="10.42578125" style="14" bestFit="1"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54" customWidth="1"/>
    <col min="34" max="34" width="7.85546875" style="54"/>
    <col min="35" max="35" width="0" style="54" hidden="1" customWidth="1"/>
    <col min="36" max="16384" width="7.85546875" style="54"/>
  </cols>
  <sheetData>
    <row r="1" spans="1:35" s="56" customFormat="1" ht="33.75">
      <c r="A1" s="48" t="s">
        <v>1</v>
      </c>
      <c r="B1" s="48" t="s">
        <v>5</v>
      </c>
      <c r="C1" s="49" t="s">
        <v>0</v>
      </c>
      <c r="D1" s="190" t="s">
        <v>6124</v>
      </c>
      <c r="E1" s="191" t="s">
        <v>6125</v>
      </c>
      <c r="F1" s="48" t="s">
        <v>7</v>
      </c>
      <c r="G1" s="48" t="s">
        <v>8</v>
      </c>
      <c r="H1" s="50" t="s">
        <v>9</v>
      </c>
      <c r="I1" s="50" t="s">
        <v>2</v>
      </c>
      <c r="J1" s="51" t="s">
        <v>10</v>
      </c>
      <c r="K1" s="49" t="s">
        <v>5694</v>
      </c>
      <c r="L1" s="51" t="s">
        <v>15</v>
      </c>
      <c r="M1" s="51" t="s">
        <v>5701</v>
      </c>
      <c r="N1" s="51" t="s">
        <v>16</v>
      </c>
      <c r="O1" s="51" t="s">
        <v>5702</v>
      </c>
      <c r="P1" s="51" t="s">
        <v>17</v>
      </c>
      <c r="Q1" s="51" t="s">
        <v>5703</v>
      </c>
      <c r="R1" s="51" t="s">
        <v>6</v>
      </c>
      <c r="S1" s="51" t="s">
        <v>5704</v>
      </c>
      <c r="T1" s="51" t="s">
        <v>18</v>
      </c>
      <c r="U1" s="51" t="s">
        <v>5705</v>
      </c>
      <c r="V1" s="51" t="s">
        <v>4</v>
      </c>
      <c r="W1" s="51" t="s">
        <v>5700</v>
      </c>
      <c r="X1" s="49" t="s">
        <v>5840</v>
      </c>
      <c r="Y1" s="51"/>
      <c r="Z1" s="49"/>
      <c r="AA1" s="51"/>
      <c r="AB1" s="49"/>
      <c r="AC1" s="47">
        <f>IF(AC4=1,1,0)</f>
        <v>1</v>
      </c>
      <c r="AD1" s="49"/>
      <c r="AE1" s="51"/>
      <c r="AF1" s="49"/>
      <c r="AG1" s="49"/>
      <c r="AI1" s="49"/>
    </row>
    <row r="2" spans="1:35">
      <c r="A2" s="8" t="s">
        <v>96</v>
      </c>
      <c r="B2" s="8" t="s">
        <v>97</v>
      </c>
      <c r="C2" s="9" t="s">
        <v>42</v>
      </c>
      <c r="D2" s="185">
        <v>2008</v>
      </c>
      <c r="E2" s="188">
        <v>20008</v>
      </c>
      <c r="F2" s="9" t="s">
        <v>98</v>
      </c>
      <c r="G2" s="9" t="s">
        <v>84</v>
      </c>
      <c r="H2" s="10">
        <v>18351295</v>
      </c>
      <c r="I2" s="11">
        <v>10936</v>
      </c>
      <c r="J2" s="24">
        <v>4480948952</v>
      </c>
      <c r="K2" s="12"/>
      <c r="L2" s="14">
        <v>0</v>
      </c>
      <c r="N2" s="21">
        <v>8392242</v>
      </c>
      <c r="P2" s="21">
        <v>118946643</v>
      </c>
      <c r="R2" s="21">
        <v>1494611752</v>
      </c>
      <c r="T2" s="21">
        <v>0</v>
      </c>
      <c r="V2" s="22">
        <v>6102899589</v>
      </c>
      <c r="X2" s="5" t="str">
        <f>IF(W2&amp;U2&amp;S2&amp;Q2&amp;O2&amp;M2&amp;K2&lt;&gt;"","Yes","No")</f>
        <v>No</v>
      </c>
      <c r="Z2" s="21"/>
      <c r="AC2" s="28" t="s">
        <v>5907</v>
      </c>
      <c r="AG2" s="7"/>
    </row>
    <row r="3" spans="1:35">
      <c r="A3" s="8" t="s">
        <v>4073</v>
      </c>
      <c r="B3" s="8" t="s">
        <v>3974</v>
      </c>
      <c r="C3" s="9" t="s">
        <v>82</v>
      </c>
      <c r="D3" s="185">
        <v>2080</v>
      </c>
      <c r="E3" s="188">
        <v>20080</v>
      </c>
      <c r="F3" s="9" t="s">
        <v>543</v>
      </c>
      <c r="G3" s="9" t="s">
        <v>84</v>
      </c>
      <c r="H3" s="10">
        <v>18351295</v>
      </c>
      <c r="I3" s="11">
        <v>4013</v>
      </c>
      <c r="J3" s="24">
        <v>994363255</v>
      </c>
      <c r="K3" s="12"/>
      <c r="L3" s="14">
        <v>4086597</v>
      </c>
      <c r="N3" s="21">
        <v>6189414</v>
      </c>
      <c r="P3" s="21">
        <v>17766019</v>
      </c>
      <c r="R3" s="21">
        <v>83469291</v>
      </c>
      <c r="T3" s="21">
        <v>0</v>
      </c>
      <c r="V3" s="22">
        <v>1105874576</v>
      </c>
      <c r="X3" s="5" t="str">
        <f t="shared" ref="X3:X66" si="0">IF(W3&amp;U3&amp;S3&amp;Q3&amp;O3&amp;M3&amp;K3&lt;&gt;"","Yes","No")</f>
        <v>No</v>
      </c>
      <c r="Z3" s="21"/>
      <c r="AC3" s="28" t="s">
        <v>5908</v>
      </c>
      <c r="AG3" s="7"/>
    </row>
    <row r="4" spans="1:35">
      <c r="A4" s="8" t="s">
        <v>4792</v>
      </c>
      <c r="B4" s="8" t="s">
        <v>1153</v>
      </c>
      <c r="C4" s="9" t="s">
        <v>91</v>
      </c>
      <c r="D4" s="185">
        <v>9154</v>
      </c>
      <c r="E4" s="188">
        <v>90154</v>
      </c>
      <c r="F4" s="9" t="s">
        <v>88</v>
      </c>
      <c r="G4" s="9" t="s">
        <v>84</v>
      </c>
      <c r="H4" s="10">
        <v>12150996</v>
      </c>
      <c r="I4" s="11">
        <v>3505</v>
      </c>
      <c r="J4" s="24">
        <v>334122144</v>
      </c>
      <c r="K4" s="12"/>
      <c r="L4" s="14">
        <v>156296</v>
      </c>
      <c r="N4" s="21">
        <v>0</v>
      </c>
      <c r="P4" s="21">
        <v>23940296</v>
      </c>
      <c r="R4" s="21">
        <v>21730726</v>
      </c>
      <c r="T4" s="21">
        <v>0</v>
      </c>
      <c r="V4" s="22">
        <v>379949462</v>
      </c>
      <c r="X4" s="5" t="str">
        <f t="shared" si="0"/>
        <v>No</v>
      </c>
      <c r="Z4" s="21"/>
      <c r="AC4" s="28">
        <v>1</v>
      </c>
      <c r="AG4" s="7"/>
    </row>
    <row r="5" spans="1:35">
      <c r="A5" s="8" t="s">
        <v>6131</v>
      </c>
      <c r="B5" s="8" t="s">
        <v>416</v>
      </c>
      <c r="C5" s="9" t="s">
        <v>87</v>
      </c>
      <c r="D5" s="185">
        <v>1</v>
      </c>
      <c r="E5" s="188">
        <v>1</v>
      </c>
      <c r="F5" s="9" t="s">
        <v>83</v>
      </c>
      <c r="G5" s="9" t="s">
        <v>84</v>
      </c>
      <c r="H5" s="10">
        <v>3059393</v>
      </c>
      <c r="I5" s="11">
        <v>3154</v>
      </c>
      <c r="J5" s="24">
        <v>231398647</v>
      </c>
      <c r="K5" s="12"/>
      <c r="L5" s="14">
        <v>0</v>
      </c>
      <c r="N5" s="21">
        <v>0</v>
      </c>
      <c r="P5" s="21">
        <v>6350757</v>
      </c>
      <c r="R5" s="21">
        <v>80380047</v>
      </c>
      <c r="T5" s="21">
        <v>41300662</v>
      </c>
      <c r="V5" s="22">
        <v>359430113</v>
      </c>
      <c r="X5" s="5" t="str">
        <f t="shared" si="0"/>
        <v>No</v>
      </c>
      <c r="Z5" s="21"/>
      <c r="AC5" s="28"/>
      <c r="AG5" s="7"/>
    </row>
    <row r="6" spans="1:35">
      <c r="A6" s="8" t="s">
        <v>4174</v>
      </c>
      <c r="B6" s="8" t="s">
        <v>136</v>
      </c>
      <c r="C6" s="9" t="s">
        <v>137</v>
      </c>
      <c r="D6" s="185">
        <v>3030</v>
      </c>
      <c r="E6" s="188">
        <v>30030</v>
      </c>
      <c r="F6" s="9" t="s">
        <v>88</v>
      </c>
      <c r="G6" s="9" t="s">
        <v>84</v>
      </c>
      <c r="H6" s="10">
        <v>4586770</v>
      </c>
      <c r="I6" s="11">
        <v>3129</v>
      </c>
      <c r="J6" s="24">
        <v>660541529</v>
      </c>
      <c r="K6" s="12"/>
      <c r="L6" s="14">
        <v>53143449</v>
      </c>
      <c r="N6" s="21">
        <v>194055</v>
      </c>
      <c r="P6" s="21">
        <v>21925683</v>
      </c>
      <c r="R6" s="21">
        <v>46897424</v>
      </c>
      <c r="T6" s="21">
        <v>0</v>
      </c>
      <c r="V6" s="22">
        <v>782702140</v>
      </c>
      <c r="X6" s="5" t="str">
        <f t="shared" si="0"/>
        <v>No</v>
      </c>
      <c r="Z6" s="21"/>
      <c r="AC6" s="28"/>
      <c r="AG6" s="7"/>
    </row>
    <row r="7" spans="1:35">
      <c r="A7" s="8" t="s">
        <v>1016</v>
      </c>
      <c r="B7" s="8" t="s">
        <v>708</v>
      </c>
      <c r="C7" s="9" t="s">
        <v>555</v>
      </c>
      <c r="D7" s="185">
        <v>5066</v>
      </c>
      <c r="E7" s="188">
        <v>50066</v>
      </c>
      <c r="F7" s="9" t="s">
        <v>88</v>
      </c>
      <c r="G7" s="9" t="s">
        <v>84</v>
      </c>
      <c r="H7" s="10">
        <v>8608208</v>
      </c>
      <c r="I7" s="11">
        <v>2719</v>
      </c>
      <c r="J7" s="24">
        <v>564829047</v>
      </c>
      <c r="K7" s="12"/>
      <c r="L7" s="14">
        <v>3219197</v>
      </c>
      <c r="N7" s="21">
        <v>1879033</v>
      </c>
      <c r="P7" s="21">
        <v>28566688</v>
      </c>
      <c r="R7" s="21">
        <v>44713174</v>
      </c>
      <c r="T7" s="21">
        <v>0</v>
      </c>
      <c r="V7" s="22">
        <v>643207139</v>
      </c>
      <c r="X7" s="5" t="str">
        <f t="shared" si="0"/>
        <v>No</v>
      </c>
      <c r="Z7" s="21"/>
      <c r="AC7" s="28"/>
      <c r="AG7" s="7"/>
    </row>
    <row r="8" spans="1:35">
      <c r="A8" s="8" t="s">
        <v>4168</v>
      </c>
      <c r="B8" s="8" t="s">
        <v>4169</v>
      </c>
      <c r="C8" s="9" t="s">
        <v>163</v>
      </c>
      <c r="D8" s="185">
        <v>1003</v>
      </c>
      <c r="E8" s="188">
        <v>10003</v>
      </c>
      <c r="F8" s="9" t="s">
        <v>88</v>
      </c>
      <c r="G8" s="9" t="s">
        <v>84</v>
      </c>
      <c r="H8" s="10">
        <v>4181019</v>
      </c>
      <c r="I8" s="11">
        <v>2453</v>
      </c>
      <c r="J8" s="24">
        <v>659480966</v>
      </c>
      <c r="K8" s="12"/>
      <c r="L8" s="14">
        <v>22785412</v>
      </c>
      <c r="N8" s="21">
        <v>4750524</v>
      </c>
      <c r="P8" s="21">
        <v>20546643</v>
      </c>
      <c r="R8" s="21">
        <v>29499088</v>
      </c>
      <c r="T8" s="21">
        <v>0</v>
      </c>
      <c r="V8" s="22">
        <v>737062633</v>
      </c>
      <c r="X8" s="5" t="str">
        <f t="shared" si="0"/>
        <v>No</v>
      </c>
      <c r="Z8" s="21"/>
      <c r="AC8" s="28"/>
      <c r="AG8" s="7"/>
    </row>
    <row r="9" spans="1:35">
      <c r="A9" s="8" t="s">
        <v>1981</v>
      </c>
      <c r="B9" s="8" t="s">
        <v>1982</v>
      </c>
      <c r="C9" s="9" t="s">
        <v>288</v>
      </c>
      <c r="D9" s="185">
        <v>3019</v>
      </c>
      <c r="E9" s="188">
        <v>30019</v>
      </c>
      <c r="F9" s="9" t="s">
        <v>88</v>
      </c>
      <c r="G9" s="9" t="s">
        <v>84</v>
      </c>
      <c r="H9" s="10">
        <v>5441567</v>
      </c>
      <c r="I9" s="11">
        <v>2375</v>
      </c>
      <c r="J9" s="24">
        <v>446852737</v>
      </c>
      <c r="K9" s="12"/>
      <c r="L9" s="14">
        <v>3906880</v>
      </c>
      <c r="N9" s="21">
        <v>176734</v>
      </c>
      <c r="P9" s="21">
        <v>14231592</v>
      </c>
      <c r="R9" s="21">
        <v>15484411</v>
      </c>
      <c r="T9" s="21">
        <v>1837949</v>
      </c>
      <c r="V9" s="22">
        <v>482490303</v>
      </c>
      <c r="X9" s="5" t="str">
        <f t="shared" si="0"/>
        <v>No</v>
      </c>
      <c r="Z9" s="21"/>
      <c r="AC9" s="28"/>
      <c r="AG9" s="7"/>
    </row>
    <row r="10" spans="1:35">
      <c r="A10" s="8" t="s">
        <v>6507</v>
      </c>
      <c r="B10" s="8" t="s">
        <v>119</v>
      </c>
      <c r="C10" s="9" t="s">
        <v>120</v>
      </c>
      <c r="D10" s="185">
        <v>6008</v>
      </c>
      <c r="E10" s="188">
        <v>60008</v>
      </c>
      <c r="F10" s="9" t="s">
        <v>88</v>
      </c>
      <c r="G10" s="9" t="s">
        <v>84</v>
      </c>
      <c r="H10" s="10">
        <v>4944332</v>
      </c>
      <c r="I10" s="11">
        <v>2121</v>
      </c>
      <c r="J10" s="24">
        <v>67588521</v>
      </c>
      <c r="K10" s="12"/>
      <c r="L10" s="14">
        <v>1380588</v>
      </c>
      <c r="N10" s="21">
        <v>116</v>
      </c>
      <c r="P10" s="21">
        <v>0</v>
      </c>
      <c r="R10" s="21">
        <v>5097617</v>
      </c>
      <c r="T10" s="21">
        <v>1267089</v>
      </c>
      <c r="V10" s="22">
        <v>75333931</v>
      </c>
      <c r="X10" s="5" t="str">
        <f t="shared" si="0"/>
        <v>No</v>
      </c>
      <c r="Z10" s="21"/>
      <c r="AC10" s="28"/>
      <c r="AG10" s="7"/>
    </row>
    <row r="11" spans="1:35">
      <c r="A11" s="8" t="s">
        <v>6508</v>
      </c>
      <c r="B11" s="8" t="s">
        <v>444</v>
      </c>
      <c r="C11" s="9" t="s">
        <v>103</v>
      </c>
      <c r="D11" s="185">
        <v>4105</v>
      </c>
      <c r="E11" s="188">
        <v>40105</v>
      </c>
      <c r="F11" s="9" t="s">
        <v>138</v>
      </c>
      <c r="G11" s="9" t="s">
        <v>84</v>
      </c>
      <c r="H11" s="10">
        <v>2148346</v>
      </c>
      <c r="I11" s="11">
        <v>1726</v>
      </c>
      <c r="J11" s="24">
        <v>29217225</v>
      </c>
      <c r="K11" s="12"/>
      <c r="L11" s="14">
        <v>0</v>
      </c>
      <c r="N11" s="21">
        <v>0</v>
      </c>
      <c r="P11" s="21">
        <v>0</v>
      </c>
      <c r="R11" s="21">
        <v>0</v>
      </c>
      <c r="T11" s="21">
        <v>0</v>
      </c>
      <c r="V11" s="22">
        <v>29217225</v>
      </c>
      <c r="X11" s="5" t="str">
        <f t="shared" si="0"/>
        <v>No</v>
      </c>
      <c r="Z11" s="21"/>
      <c r="AC11" s="28"/>
      <c r="AG11" s="7"/>
    </row>
    <row r="12" spans="1:35">
      <c r="A12" s="8" t="s">
        <v>5456</v>
      </c>
      <c r="B12" s="8" t="s">
        <v>5457</v>
      </c>
      <c r="C12" s="9" t="s">
        <v>217</v>
      </c>
      <c r="D12" s="185">
        <v>3034</v>
      </c>
      <c r="E12" s="188">
        <v>30034</v>
      </c>
      <c r="F12" s="9" t="s">
        <v>138</v>
      </c>
      <c r="G12" s="9" t="s">
        <v>84</v>
      </c>
      <c r="H12" s="10">
        <v>2203663</v>
      </c>
      <c r="I12" s="11">
        <v>1680</v>
      </c>
      <c r="J12" s="24">
        <v>148528023</v>
      </c>
      <c r="K12" s="12"/>
      <c r="L12" s="14">
        <v>1712859</v>
      </c>
      <c r="N12" s="21">
        <v>19638</v>
      </c>
      <c r="P12" s="21">
        <v>2128402</v>
      </c>
      <c r="R12" s="21">
        <v>3431455</v>
      </c>
      <c r="T12" s="21">
        <v>0</v>
      </c>
      <c r="V12" s="22">
        <v>155820377</v>
      </c>
      <c r="X12" s="5" t="str">
        <f t="shared" si="0"/>
        <v>No</v>
      </c>
      <c r="Z12" s="21"/>
      <c r="AC12" s="28"/>
      <c r="AG12" s="7"/>
    </row>
    <row r="13" spans="1:35">
      <c r="A13" s="8" t="s">
        <v>2001</v>
      </c>
      <c r="B13" s="8" t="s">
        <v>2000</v>
      </c>
      <c r="C13" s="9" t="s">
        <v>555</v>
      </c>
      <c r="D13" s="185">
        <v>5113</v>
      </c>
      <c r="E13" s="188">
        <v>50113</v>
      </c>
      <c r="F13" s="9" t="s">
        <v>88</v>
      </c>
      <c r="G13" s="9" t="s">
        <v>84</v>
      </c>
      <c r="H13" s="10">
        <v>8608208</v>
      </c>
      <c r="I13" s="11">
        <v>1582</v>
      </c>
      <c r="J13" s="24">
        <v>36541044</v>
      </c>
      <c r="K13" s="12"/>
      <c r="L13" s="14">
        <v>8904</v>
      </c>
      <c r="N13" s="21">
        <v>0</v>
      </c>
      <c r="P13" s="21">
        <v>2833629</v>
      </c>
      <c r="R13" s="21">
        <v>1281433</v>
      </c>
      <c r="T13" s="21">
        <v>0</v>
      </c>
      <c r="V13" s="22">
        <v>40665010</v>
      </c>
      <c r="X13" s="5" t="str">
        <f t="shared" si="0"/>
        <v>No</v>
      </c>
      <c r="Z13" s="21"/>
      <c r="AC13" s="28"/>
      <c r="AG13" s="7"/>
    </row>
    <row r="14" spans="1:35">
      <c r="A14" s="8" t="s">
        <v>3978</v>
      </c>
      <c r="B14" s="8" t="s">
        <v>3979</v>
      </c>
      <c r="C14" s="9" t="s">
        <v>91</v>
      </c>
      <c r="D14" s="185">
        <v>9036</v>
      </c>
      <c r="E14" s="188">
        <v>90036</v>
      </c>
      <c r="F14" s="9" t="s">
        <v>88</v>
      </c>
      <c r="G14" s="9" t="s">
        <v>84</v>
      </c>
      <c r="H14" s="10">
        <v>12150996</v>
      </c>
      <c r="I14" s="11">
        <v>1501</v>
      </c>
      <c r="J14" s="24">
        <v>51624099</v>
      </c>
      <c r="K14" s="12"/>
      <c r="L14" s="14">
        <v>0</v>
      </c>
      <c r="N14" s="21">
        <v>0</v>
      </c>
      <c r="P14" s="21">
        <v>3938750</v>
      </c>
      <c r="R14" s="21">
        <v>7665193</v>
      </c>
      <c r="T14" s="21">
        <v>0</v>
      </c>
      <c r="V14" s="22">
        <v>63228042</v>
      </c>
      <c r="X14" s="5" t="str">
        <f t="shared" si="0"/>
        <v>No</v>
      </c>
      <c r="Z14" s="21"/>
      <c r="AC14" s="28"/>
      <c r="AG14" s="7"/>
    </row>
    <row r="15" spans="1:35">
      <c r="A15" s="8" t="s">
        <v>5459</v>
      </c>
      <c r="B15" s="8" t="s">
        <v>2370</v>
      </c>
      <c r="C15" s="9" t="s">
        <v>454</v>
      </c>
      <c r="D15" s="185">
        <v>8006</v>
      </c>
      <c r="E15" s="188">
        <v>80006</v>
      </c>
      <c r="F15" s="9" t="s">
        <v>88</v>
      </c>
      <c r="G15" s="9" t="s">
        <v>84</v>
      </c>
      <c r="H15" s="10">
        <v>2374203</v>
      </c>
      <c r="I15" s="11">
        <v>1480</v>
      </c>
      <c r="J15" s="24">
        <v>140695575</v>
      </c>
      <c r="K15" s="12"/>
      <c r="L15" s="14">
        <v>453495</v>
      </c>
      <c r="N15" s="21">
        <v>0</v>
      </c>
      <c r="P15" s="21">
        <v>4279570</v>
      </c>
      <c r="R15" s="21">
        <v>79423529</v>
      </c>
      <c r="T15" s="21">
        <v>0</v>
      </c>
      <c r="V15" s="22">
        <v>224852169</v>
      </c>
      <c r="X15" s="5" t="str">
        <f t="shared" si="0"/>
        <v>No</v>
      </c>
      <c r="Z15" s="21"/>
      <c r="AC15" s="28"/>
      <c r="AG15" s="7"/>
    </row>
    <row r="16" spans="1:35">
      <c r="A16" s="8" t="s">
        <v>4597</v>
      </c>
      <c r="B16" s="8" t="s">
        <v>3987</v>
      </c>
      <c r="C16" s="9" t="s">
        <v>171</v>
      </c>
      <c r="D16" s="185">
        <v>4034</v>
      </c>
      <c r="E16" s="188">
        <v>40034</v>
      </c>
      <c r="F16" s="9" t="s">
        <v>83</v>
      </c>
      <c r="G16" s="9" t="s">
        <v>84</v>
      </c>
      <c r="H16" s="10">
        <v>5502379</v>
      </c>
      <c r="I16" s="11">
        <v>1221</v>
      </c>
      <c r="J16" s="24">
        <v>92764184</v>
      </c>
      <c r="K16" s="12"/>
      <c r="L16" s="14">
        <v>2020441</v>
      </c>
      <c r="N16" s="21">
        <v>0</v>
      </c>
      <c r="P16" s="21">
        <v>5574360</v>
      </c>
      <c r="R16" s="21">
        <v>12839173</v>
      </c>
      <c r="T16" s="21">
        <v>0</v>
      </c>
      <c r="V16" s="22">
        <v>113198158</v>
      </c>
      <c r="X16" s="5" t="str">
        <f t="shared" si="0"/>
        <v>No</v>
      </c>
      <c r="Z16" s="21"/>
      <c r="AC16" s="28"/>
      <c r="AG16" s="7"/>
    </row>
    <row r="17" spans="1:33">
      <c r="A17" s="8" t="s">
        <v>6509</v>
      </c>
      <c r="B17" s="8" t="s">
        <v>448</v>
      </c>
      <c r="C17" s="9" t="s">
        <v>91</v>
      </c>
      <c r="D17" s="185">
        <v>9157</v>
      </c>
      <c r="E17" s="188">
        <v>90157</v>
      </c>
      <c r="F17" s="9" t="s">
        <v>88</v>
      </c>
      <c r="G17" s="9" t="s">
        <v>84</v>
      </c>
      <c r="H17" s="10">
        <v>12150996</v>
      </c>
      <c r="I17" s="11">
        <v>1187</v>
      </c>
      <c r="J17" s="24">
        <v>9971134</v>
      </c>
      <c r="K17" s="12"/>
      <c r="L17" s="14">
        <v>0</v>
      </c>
      <c r="N17" s="21">
        <v>0</v>
      </c>
      <c r="P17" s="21">
        <v>0</v>
      </c>
      <c r="R17" s="21">
        <v>679615</v>
      </c>
      <c r="T17" s="21">
        <v>0</v>
      </c>
      <c r="V17" s="22">
        <v>10650749</v>
      </c>
      <c r="X17" s="5" t="str">
        <f t="shared" si="0"/>
        <v>No</v>
      </c>
      <c r="Z17" s="21"/>
      <c r="AC17" s="28"/>
      <c r="AG17" s="7"/>
    </row>
    <row r="18" spans="1:33">
      <c r="A18" s="8" t="s">
        <v>1925</v>
      </c>
      <c r="B18" s="8" t="s">
        <v>97</v>
      </c>
      <c r="C18" s="9" t="s">
        <v>42</v>
      </c>
      <c r="D18" s="185">
        <v>2078</v>
      </c>
      <c r="E18" s="188">
        <v>20078</v>
      </c>
      <c r="F18" s="9" t="s">
        <v>98</v>
      </c>
      <c r="G18" s="9" t="s">
        <v>84</v>
      </c>
      <c r="H18" s="10">
        <v>18351295</v>
      </c>
      <c r="I18" s="11">
        <v>1178</v>
      </c>
      <c r="J18" s="24">
        <v>738211021</v>
      </c>
      <c r="K18" s="12"/>
      <c r="L18" s="14">
        <v>4962082</v>
      </c>
      <c r="N18" s="21">
        <v>32302912</v>
      </c>
      <c r="P18" s="21">
        <v>13567163</v>
      </c>
      <c r="R18" s="21">
        <v>3713326</v>
      </c>
      <c r="T18" s="21">
        <v>0</v>
      </c>
      <c r="V18" s="22">
        <v>792756504</v>
      </c>
      <c r="X18" s="5" t="str">
        <f t="shared" si="0"/>
        <v>No</v>
      </c>
      <c r="Z18" s="21"/>
      <c r="AC18" s="28"/>
      <c r="AG18" s="7"/>
    </row>
    <row r="19" spans="1:33">
      <c r="A19" s="8" t="s">
        <v>3536</v>
      </c>
      <c r="B19" s="8" t="s">
        <v>97</v>
      </c>
      <c r="C19" s="9" t="s">
        <v>42</v>
      </c>
      <c r="D19" s="185">
        <v>2188</v>
      </c>
      <c r="E19" s="188">
        <v>20188</v>
      </c>
      <c r="F19" s="9" t="s">
        <v>98</v>
      </c>
      <c r="G19" s="9" t="s">
        <v>84</v>
      </c>
      <c r="H19" s="10">
        <v>18351295</v>
      </c>
      <c r="I19" s="11">
        <v>1098</v>
      </c>
      <c r="J19" s="24">
        <v>217164460</v>
      </c>
      <c r="K19" s="12"/>
      <c r="L19" s="14">
        <v>0</v>
      </c>
      <c r="N19" s="21">
        <v>0</v>
      </c>
      <c r="P19" s="21">
        <v>4104605</v>
      </c>
      <c r="R19" s="21">
        <v>1586373</v>
      </c>
      <c r="T19" s="21">
        <v>0</v>
      </c>
      <c r="V19" s="22">
        <v>222855438</v>
      </c>
      <c r="X19" s="5" t="str">
        <f t="shared" si="0"/>
        <v>No</v>
      </c>
      <c r="Z19" s="21"/>
      <c r="AC19" s="28"/>
      <c r="AG19" s="7"/>
    </row>
    <row r="20" spans="1:33">
      <c r="A20" s="8" t="s">
        <v>1999</v>
      </c>
      <c r="B20" s="8" t="s">
        <v>2000</v>
      </c>
      <c r="C20" s="9" t="s">
        <v>555</v>
      </c>
      <c r="D20" s="185">
        <v>5182</v>
      </c>
      <c r="E20" s="188">
        <v>50182</v>
      </c>
      <c r="F20" s="9" t="s">
        <v>88</v>
      </c>
      <c r="G20" s="9" t="s">
        <v>84</v>
      </c>
      <c r="H20" s="10">
        <v>8608208</v>
      </c>
      <c r="I20" s="11">
        <v>1096</v>
      </c>
      <c r="J20" s="24">
        <v>10592955</v>
      </c>
      <c r="K20" s="12"/>
      <c r="L20" s="14">
        <v>0</v>
      </c>
      <c r="N20" s="21">
        <v>0</v>
      </c>
      <c r="P20" s="21">
        <v>0</v>
      </c>
      <c r="R20" s="21">
        <v>66143</v>
      </c>
      <c r="T20" s="21">
        <v>0</v>
      </c>
      <c r="V20" s="22">
        <v>10659098</v>
      </c>
      <c r="X20" s="5" t="str">
        <f t="shared" si="0"/>
        <v>No</v>
      </c>
      <c r="Z20" s="21"/>
      <c r="AC20" s="28"/>
      <c r="AG20" s="7"/>
    </row>
    <row r="21" spans="1:33">
      <c r="A21" s="8" t="s">
        <v>4170</v>
      </c>
      <c r="B21" s="8" t="s">
        <v>4171</v>
      </c>
      <c r="C21" s="9" t="s">
        <v>54</v>
      </c>
      <c r="D21" s="185">
        <v>8001</v>
      </c>
      <c r="E21" s="188">
        <v>80001</v>
      </c>
      <c r="F21" s="9" t="s">
        <v>88</v>
      </c>
      <c r="G21" s="9" t="s">
        <v>84</v>
      </c>
      <c r="H21" s="10">
        <v>1021243</v>
      </c>
      <c r="I21" s="11">
        <v>1086</v>
      </c>
      <c r="J21" s="24">
        <v>52159202</v>
      </c>
      <c r="K21" s="12"/>
      <c r="L21" s="14">
        <v>0</v>
      </c>
      <c r="N21" s="21">
        <v>0</v>
      </c>
      <c r="P21" s="21">
        <v>2366667</v>
      </c>
      <c r="R21" s="21">
        <v>6828679</v>
      </c>
      <c r="T21" s="21">
        <v>0</v>
      </c>
      <c r="V21" s="22">
        <v>61354548</v>
      </c>
      <c r="X21" s="5" t="str">
        <f t="shared" si="0"/>
        <v>No</v>
      </c>
      <c r="Z21" s="21"/>
      <c r="AC21" s="28"/>
      <c r="AG21" s="7"/>
    </row>
    <row r="22" spans="1:33">
      <c r="A22" s="8" t="s">
        <v>707</v>
      </c>
      <c r="B22" s="8" t="s">
        <v>708</v>
      </c>
      <c r="C22" s="9" t="s">
        <v>555</v>
      </c>
      <c r="D22" s="185">
        <v>5118</v>
      </c>
      <c r="E22" s="188">
        <v>50118</v>
      </c>
      <c r="F22" s="9" t="s">
        <v>88</v>
      </c>
      <c r="G22" s="9" t="s">
        <v>84</v>
      </c>
      <c r="H22" s="10">
        <v>8608208</v>
      </c>
      <c r="I22" s="11">
        <v>1064</v>
      </c>
      <c r="J22" s="24">
        <v>355260071</v>
      </c>
      <c r="K22" s="12"/>
      <c r="L22" s="14">
        <v>932021</v>
      </c>
      <c r="N22" s="21">
        <v>0</v>
      </c>
      <c r="P22" s="21">
        <v>4334010</v>
      </c>
      <c r="R22" s="21">
        <v>38119509</v>
      </c>
      <c r="T22" s="21">
        <v>0</v>
      </c>
      <c r="V22" s="22">
        <v>398645611</v>
      </c>
      <c r="X22" s="5" t="str">
        <f t="shared" si="0"/>
        <v>No</v>
      </c>
      <c r="Z22" s="21"/>
      <c r="AC22" s="28"/>
      <c r="AG22" s="7"/>
    </row>
    <row r="23" spans="1:33">
      <c r="A23" s="8" t="s">
        <v>5290</v>
      </c>
      <c r="B23" s="8" t="s">
        <v>1000</v>
      </c>
      <c r="C23" s="9" t="s">
        <v>120</v>
      </c>
      <c r="D23" s="185">
        <v>6056</v>
      </c>
      <c r="E23" s="188">
        <v>60056</v>
      </c>
      <c r="F23" s="9" t="s">
        <v>88</v>
      </c>
      <c r="G23" s="9" t="s">
        <v>84</v>
      </c>
      <c r="H23" s="10">
        <v>5121892</v>
      </c>
      <c r="I23" s="11">
        <v>1061</v>
      </c>
      <c r="J23" s="24">
        <v>67855572</v>
      </c>
      <c r="K23" s="12"/>
      <c r="L23" s="14">
        <v>0</v>
      </c>
      <c r="N23" s="21">
        <v>38607</v>
      </c>
      <c r="P23" s="21">
        <v>4200126</v>
      </c>
      <c r="R23" s="21">
        <v>30509870</v>
      </c>
      <c r="T23" s="21">
        <v>9625921</v>
      </c>
      <c r="V23" s="22">
        <v>112230096</v>
      </c>
      <c r="X23" s="5" t="str">
        <f t="shared" si="0"/>
        <v>No</v>
      </c>
      <c r="Z23" s="21"/>
      <c r="AC23" s="28"/>
      <c r="AG23" s="7"/>
    </row>
    <row r="24" spans="1:33">
      <c r="A24" s="8" t="s">
        <v>3120</v>
      </c>
      <c r="B24" s="8" t="s">
        <v>3121</v>
      </c>
      <c r="C24" s="9" t="s">
        <v>42</v>
      </c>
      <c r="D24" s="185">
        <v>2100</v>
      </c>
      <c r="E24" s="188">
        <v>20100</v>
      </c>
      <c r="F24" s="9" t="s">
        <v>98</v>
      </c>
      <c r="G24" s="9" t="s">
        <v>84</v>
      </c>
      <c r="H24" s="10">
        <v>18351295</v>
      </c>
      <c r="I24" s="11">
        <v>1036</v>
      </c>
      <c r="J24" s="24">
        <v>732987655</v>
      </c>
      <c r="K24" s="12"/>
      <c r="L24" s="14">
        <v>3108065</v>
      </c>
      <c r="N24" s="21">
        <v>5420709</v>
      </c>
      <c r="P24" s="21">
        <v>12200734</v>
      </c>
      <c r="R24" s="21">
        <v>26899176</v>
      </c>
      <c r="T24" s="21">
        <v>0</v>
      </c>
      <c r="V24" s="22">
        <v>780616339</v>
      </c>
      <c r="X24" s="5" t="str">
        <f t="shared" si="0"/>
        <v>No</v>
      </c>
      <c r="Z24" s="21"/>
      <c r="AC24" s="28"/>
      <c r="AG24" s="7"/>
    </row>
    <row r="25" spans="1:33">
      <c r="A25" s="8" t="s">
        <v>5104</v>
      </c>
      <c r="B25" s="8" t="s">
        <v>1754</v>
      </c>
      <c r="C25" s="9" t="s">
        <v>91</v>
      </c>
      <c r="D25" s="185">
        <v>9015</v>
      </c>
      <c r="E25" s="188">
        <v>90015</v>
      </c>
      <c r="F25" s="9" t="s">
        <v>83</v>
      </c>
      <c r="G25" s="9" t="s">
        <v>84</v>
      </c>
      <c r="H25" s="10">
        <v>3281212</v>
      </c>
      <c r="I25" s="11">
        <v>988</v>
      </c>
      <c r="J25" s="24">
        <v>196978190</v>
      </c>
      <c r="K25" s="12"/>
      <c r="L25" s="14">
        <v>0</v>
      </c>
      <c r="N25" s="21">
        <v>23038</v>
      </c>
      <c r="P25" s="21">
        <v>21800762</v>
      </c>
      <c r="R25" s="21">
        <v>57106205</v>
      </c>
      <c r="T25" s="21">
        <v>0</v>
      </c>
      <c r="V25" s="22">
        <v>275908195</v>
      </c>
      <c r="X25" s="5" t="str">
        <f t="shared" si="0"/>
        <v>No</v>
      </c>
      <c r="Z25" s="21"/>
      <c r="AC25" s="28"/>
      <c r="AG25" s="7"/>
    </row>
    <row r="26" spans="1:33">
      <c r="A26" s="8" t="s">
        <v>166</v>
      </c>
      <c r="B26" s="8" t="s">
        <v>167</v>
      </c>
      <c r="C26" s="9" t="s">
        <v>168</v>
      </c>
      <c r="D26" s="185">
        <v>8</v>
      </c>
      <c r="E26" s="188">
        <v>8</v>
      </c>
      <c r="F26" s="9" t="s">
        <v>88</v>
      </c>
      <c r="G26" s="9" t="s">
        <v>84</v>
      </c>
      <c r="H26" s="10">
        <v>1849898</v>
      </c>
      <c r="I26" s="11">
        <v>964</v>
      </c>
      <c r="J26" s="24">
        <v>125060994</v>
      </c>
      <c r="K26" s="12"/>
      <c r="L26" s="14">
        <v>60348</v>
      </c>
      <c r="N26" s="21">
        <v>24250</v>
      </c>
      <c r="P26" s="21">
        <v>3500000</v>
      </c>
      <c r="R26" s="21">
        <v>8066095</v>
      </c>
      <c r="T26" s="21">
        <v>7887280</v>
      </c>
      <c r="V26" s="22">
        <v>144598967</v>
      </c>
      <c r="X26" s="5" t="str">
        <f t="shared" si="0"/>
        <v>No</v>
      </c>
      <c r="Z26" s="21"/>
      <c r="AC26" s="28"/>
      <c r="AG26" s="7"/>
    </row>
    <row r="27" spans="1:33">
      <c r="A27" s="8" t="s">
        <v>735</v>
      </c>
      <c r="B27" s="8" t="s">
        <v>292</v>
      </c>
      <c r="C27" s="9" t="s">
        <v>288</v>
      </c>
      <c r="D27" s="185">
        <v>3022</v>
      </c>
      <c r="E27" s="188">
        <v>30022</v>
      </c>
      <c r="F27" s="9" t="s">
        <v>88</v>
      </c>
      <c r="G27" s="9" t="s">
        <v>84</v>
      </c>
      <c r="H27" s="10">
        <v>1733853</v>
      </c>
      <c r="I27" s="11">
        <v>939</v>
      </c>
      <c r="J27" s="24">
        <v>99845365</v>
      </c>
      <c r="K27" s="12"/>
      <c r="L27" s="14">
        <v>341040</v>
      </c>
      <c r="N27" s="21">
        <v>56617</v>
      </c>
      <c r="P27" s="21">
        <v>2520834</v>
      </c>
      <c r="R27" s="21">
        <v>1932658</v>
      </c>
      <c r="T27" s="21">
        <v>0</v>
      </c>
      <c r="V27" s="22">
        <v>104696514</v>
      </c>
      <c r="X27" s="5" t="str">
        <f t="shared" si="0"/>
        <v>No</v>
      </c>
      <c r="Z27" s="21"/>
      <c r="AC27" s="28"/>
      <c r="AG27" s="7"/>
    </row>
    <row r="28" spans="1:33">
      <c r="A28" s="8" t="s">
        <v>6510</v>
      </c>
      <c r="B28" s="8" t="s">
        <v>3859</v>
      </c>
      <c r="C28" s="9" t="s">
        <v>46</v>
      </c>
      <c r="D28" s="185">
        <v>5027</v>
      </c>
      <c r="E28" s="188">
        <v>50027</v>
      </c>
      <c r="F28" s="9" t="s">
        <v>98</v>
      </c>
      <c r="G28" s="9" t="s">
        <v>84</v>
      </c>
      <c r="H28" s="10">
        <v>2650890</v>
      </c>
      <c r="I28" s="11">
        <v>850</v>
      </c>
      <c r="J28" s="24">
        <v>92968307</v>
      </c>
      <c r="K28" s="12"/>
      <c r="L28" s="14">
        <v>0</v>
      </c>
      <c r="N28" s="21">
        <v>0</v>
      </c>
      <c r="P28" s="21">
        <v>4717417</v>
      </c>
      <c r="R28" s="21">
        <v>3232286</v>
      </c>
      <c r="T28" s="21">
        <v>1969506</v>
      </c>
      <c r="V28" s="22">
        <v>102887516</v>
      </c>
      <c r="X28" s="5" t="str">
        <f t="shared" si="0"/>
        <v>No</v>
      </c>
      <c r="Z28" s="21"/>
      <c r="AC28" s="28"/>
      <c r="AG28" s="7"/>
    </row>
    <row r="29" spans="1:33">
      <c r="A29" s="8" t="s">
        <v>4134</v>
      </c>
      <c r="B29" s="8" t="s">
        <v>128</v>
      </c>
      <c r="C29" s="9" t="s">
        <v>129</v>
      </c>
      <c r="D29" s="185">
        <v>4022</v>
      </c>
      <c r="E29" s="188">
        <v>40022</v>
      </c>
      <c r="F29" s="9" t="s">
        <v>88</v>
      </c>
      <c r="G29" s="9" t="s">
        <v>84</v>
      </c>
      <c r="H29" s="10">
        <v>4515419</v>
      </c>
      <c r="I29" s="11">
        <v>845</v>
      </c>
      <c r="J29" s="24">
        <v>134949316</v>
      </c>
      <c r="K29" s="12"/>
      <c r="L29" s="14">
        <v>2965061</v>
      </c>
      <c r="N29" s="21">
        <v>296664</v>
      </c>
      <c r="P29" s="21">
        <v>6258301</v>
      </c>
      <c r="R29" s="21">
        <v>45581325</v>
      </c>
      <c r="T29" s="21">
        <v>0</v>
      </c>
      <c r="V29" s="22">
        <v>190050667</v>
      </c>
      <c r="X29" s="5" t="str">
        <f t="shared" si="0"/>
        <v>No</v>
      </c>
      <c r="Z29" s="21"/>
      <c r="AC29" s="28"/>
      <c r="AG29" s="7"/>
    </row>
    <row r="30" spans="1:33">
      <c r="A30" s="8" t="s">
        <v>3709</v>
      </c>
      <c r="B30" s="8" t="s">
        <v>3710</v>
      </c>
      <c r="C30" s="9" t="s">
        <v>120</v>
      </c>
      <c r="D30" s="185">
        <v>6011</v>
      </c>
      <c r="E30" s="188">
        <v>60011</v>
      </c>
      <c r="F30" s="9" t="s">
        <v>88</v>
      </c>
      <c r="G30" s="9" t="s">
        <v>84</v>
      </c>
      <c r="H30" s="10">
        <v>1758210</v>
      </c>
      <c r="I30" s="11">
        <v>814</v>
      </c>
      <c r="J30" s="24">
        <v>23583981</v>
      </c>
      <c r="K30" s="12"/>
      <c r="L30" s="14">
        <v>0</v>
      </c>
      <c r="N30" s="21">
        <v>79851</v>
      </c>
      <c r="P30" s="21">
        <v>939642</v>
      </c>
      <c r="R30" s="21">
        <v>5006607</v>
      </c>
      <c r="T30" s="21">
        <v>0</v>
      </c>
      <c r="V30" s="22">
        <v>29610081</v>
      </c>
      <c r="X30" s="5" t="str">
        <f t="shared" si="0"/>
        <v>No</v>
      </c>
      <c r="Z30" s="21"/>
      <c r="AC30" s="28"/>
      <c r="AG30" s="7"/>
    </row>
    <row r="31" spans="1:33">
      <c r="A31" s="8" t="s">
        <v>3377</v>
      </c>
      <c r="B31" s="8" t="s">
        <v>3378</v>
      </c>
      <c r="C31" s="9" t="s">
        <v>188</v>
      </c>
      <c r="D31" s="185">
        <v>9002</v>
      </c>
      <c r="E31" s="188">
        <v>90002</v>
      </c>
      <c r="F31" s="9" t="s">
        <v>83</v>
      </c>
      <c r="G31" s="9" t="s">
        <v>84</v>
      </c>
      <c r="H31" s="10">
        <v>802459</v>
      </c>
      <c r="I31" s="11">
        <v>794</v>
      </c>
      <c r="J31" s="24">
        <v>53505514</v>
      </c>
      <c r="K31" s="12"/>
      <c r="L31" s="14">
        <v>0</v>
      </c>
      <c r="N31" s="21">
        <v>0</v>
      </c>
      <c r="P31" s="21">
        <v>135911</v>
      </c>
      <c r="R31" s="21">
        <v>225662</v>
      </c>
      <c r="T31" s="21">
        <v>0</v>
      </c>
      <c r="V31" s="22">
        <v>53867087</v>
      </c>
      <c r="X31" s="5" t="str">
        <f t="shared" si="0"/>
        <v>No</v>
      </c>
      <c r="Z31" s="21"/>
      <c r="AC31" s="28"/>
      <c r="AG31" s="7"/>
    </row>
    <row r="32" spans="1:33">
      <c r="A32" s="8" t="s">
        <v>6039</v>
      </c>
      <c r="B32" s="8" t="s">
        <v>418</v>
      </c>
      <c r="C32" s="9" t="s">
        <v>91</v>
      </c>
      <c r="D32" s="185">
        <v>9014</v>
      </c>
      <c r="E32" s="188">
        <v>90014</v>
      </c>
      <c r="F32" s="9" t="s">
        <v>88</v>
      </c>
      <c r="G32" s="9" t="s">
        <v>84</v>
      </c>
      <c r="H32" s="10">
        <v>3281212</v>
      </c>
      <c r="I32" s="11">
        <v>794</v>
      </c>
      <c r="J32" s="24">
        <v>77347663</v>
      </c>
      <c r="K32" s="12"/>
      <c r="L32" s="14">
        <v>89910</v>
      </c>
      <c r="N32" s="21">
        <v>0</v>
      </c>
      <c r="P32" s="21">
        <v>1308842</v>
      </c>
      <c r="R32" s="21">
        <v>3241559</v>
      </c>
      <c r="T32" s="21">
        <v>694968</v>
      </c>
      <c r="V32" s="22">
        <v>82682942</v>
      </c>
      <c r="X32" s="5" t="str">
        <f t="shared" si="0"/>
        <v>No</v>
      </c>
      <c r="Z32" s="21"/>
      <c r="AC32" s="28"/>
      <c r="AG32" s="7"/>
    </row>
    <row r="33" spans="1:33">
      <c r="A33" s="8" t="s">
        <v>4808</v>
      </c>
      <c r="B33" s="8" t="s">
        <v>1032</v>
      </c>
      <c r="C33" s="9" t="s">
        <v>91</v>
      </c>
      <c r="D33" s="185">
        <v>9026</v>
      </c>
      <c r="E33" s="188">
        <v>90026</v>
      </c>
      <c r="F33" s="9" t="s">
        <v>88</v>
      </c>
      <c r="G33" s="9" t="s">
        <v>84</v>
      </c>
      <c r="H33" s="10">
        <v>2956746</v>
      </c>
      <c r="I33" s="11">
        <v>783</v>
      </c>
      <c r="J33" s="24">
        <v>93279455</v>
      </c>
      <c r="K33" s="12"/>
      <c r="L33" s="14">
        <v>1927</v>
      </c>
      <c r="N33" s="21">
        <v>94803</v>
      </c>
      <c r="P33" s="21">
        <v>0</v>
      </c>
      <c r="R33" s="21">
        <v>4046876</v>
      </c>
      <c r="T33" s="21">
        <v>0</v>
      </c>
      <c r="V33" s="22">
        <v>97423061</v>
      </c>
      <c r="X33" s="5" t="str">
        <f t="shared" si="0"/>
        <v>No</v>
      </c>
      <c r="Z33" s="21"/>
      <c r="AC33" s="28"/>
      <c r="AG33" s="7"/>
    </row>
    <row r="34" spans="1:33">
      <c r="A34" s="8" t="s">
        <v>5455</v>
      </c>
      <c r="B34" s="8" t="s">
        <v>228</v>
      </c>
      <c r="C34" s="9" t="s">
        <v>120</v>
      </c>
      <c r="D34" s="185">
        <v>6048</v>
      </c>
      <c r="E34" s="188">
        <v>60048</v>
      </c>
      <c r="F34" s="9" t="s">
        <v>88</v>
      </c>
      <c r="G34" s="9" t="s">
        <v>84</v>
      </c>
      <c r="H34" s="10">
        <v>1362416</v>
      </c>
      <c r="I34" s="11">
        <v>751</v>
      </c>
      <c r="J34" s="24">
        <v>23036605</v>
      </c>
      <c r="K34" s="12"/>
      <c r="L34" s="14">
        <v>0</v>
      </c>
      <c r="N34" s="21">
        <v>0</v>
      </c>
      <c r="P34" s="21">
        <v>1163719</v>
      </c>
      <c r="R34" s="21">
        <v>7665126</v>
      </c>
      <c r="T34" s="21">
        <v>107628</v>
      </c>
      <c r="V34" s="22">
        <v>31973078</v>
      </c>
      <c r="X34" s="5" t="str">
        <f t="shared" si="0"/>
        <v>No</v>
      </c>
      <c r="Z34" s="21"/>
      <c r="AC34" s="28"/>
      <c r="AG34" s="7"/>
    </row>
    <row r="35" spans="1:33">
      <c r="A35" s="8" t="s">
        <v>1031</v>
      </c>
      <c r="B35" s="8" t="s">
        <v>1032</v>
      </c>
      <c r="C35" s="9" t="s">
        <v>91</v>
      </c>
      <c r="D35" s="185">
        <v>9095</v>
      </c>
      <c r="E35" s="188">
        <v>90095</v>
      </c>
      <c r="F35" s="9" t="s">
        <v>125</v>
      </c>
      <c r="G35" s="9" t="s">
        <v>84</v>
      </c>
      <c r="H35" s="10">
        <v>2956746</v>
      </c>
      <c r="I35" s="11">
        <v>727</v>
      </c>
      <c r="J35" s="24">
        <v>5904826</v>
      </c>
      <c r="K35" s="12"/>
      <c r="L35" s="14">
        <v>0</v>
      </c>
      <c r="N35" s="21">
        <v>0</v>
      </c>
      <c r="P35" s="21">
        <v>0</v>
      </c>
      <c r="R35" s="21">
        <v>0</v>
      </c>
      <c r="T35" s="21">
        <v>0</v>
      </c>
      <c r="V35" s="22">
        <v>5904826</v>
      </c>
      <c r="X35" s="5" t="str">
        <f t="shared" si="0"/>
        <v>No</v>
      </c>
      <c r="Z35" s="21"/>
      <c r="AC35" s="28"/>
      <c r="AG35" s="7"/>
    </row>
    <row r="36" spans="1:33">
      <c r="A36" s="8" t="s">
        <v>2306</v>
      </c>
      <c r="B36" s="8" t="s">
        <v>1466</v>
      </c>
      <c r="C36" s="9" t="s">
        <v>106</v>
      </c>
      <c r="D36" s="185" t="s">
        <v>2307</v>
      </c>
      <c r="E36" s="188" t="s">
        <v>2308</v>
      </c>
      <c r="F36" s="9" t="s">
        <v>157</v>
      </c>
      <c r="G36" s="9" t="s">
        <v>147</v>
      </c>
      <c r="H36" s="10">
        <v>0</v>
      </c>
      <c r="I36" s="11">
        <v>715</v>
      </c>
      <c r="J36" s="24">
        <v>331014</v>
      </c>
      <c r="K36" s="12"/>
      <c r="L36" s="14">
        <v>0</v>
      </c>
      <c r="N36" s="21">
        <v>0</v>
      </c>
      <c r="P36" s="21">
        <v>0</v>
      </c>
      <c r="R36" s="21">
        <v>526521</v>
      </c>
      <c r="T36" s="21">
        <v>13429065</v>
      </c>
      <c r="V36" s="22">
        <v>14286600</v>
      </c>
      <c r="X36" s="5" t="str">
        <f t="shared" si="0"/>
        <v>No</v>
      </c>
      <c r="Z36" s="21"/>
      <c r="AC36" s="28"/>
      <c r="AG36" s="7"/>
    </row>
    <row r="37" spans="1:33">
      <c r="A37" s="8" t="s">
        <v>4769</v>
      </c>
      <c r="B37" s="8" t="s">
        <v>4770</v>
      </c>
      <c r="C37" s="9" t="s">
        <v>91</v>
      </c>
      <c r="D37" s="185">
        <v>9013</v>
      </c>
      <c r="E37" s="188">
        <v>90013</v>
      </c>
      <c r="F37" s="9" t="s">
        <v>88</v>
      </c>
      <c r="G37" s="9" t="s">
        <v>84</v>
      </c>
      <c r="H37" s="10">
        <v>1664496</v>
      </c>
      <c r="I37" s="11">
        <v>654</v>
      </c>
      <c r="J37" s="24">
        <v>35524503</v>
      </c>
      <c r="K37" s="12"/>
      <c r="L37" s="14">
        <v>0</v>
      </c>
      <c r="N37" s="21">
        <v>0</v>
      </c>
      <c r="P37" s="21">
        <v>2623243</v>
      </c>
      <c r="R37" s="21">
        <v>9344965</v>
      </c>
      <c r="T37" s="21">
        <v>0</v>
      </c>
      <c r="V37" s="22">
        <v>47492711</v>
      </c>
      <c r="X37" s="5" t="str">
        <f t="shared" si="0"/>
        <v>No</v>
      </c>
      <c r="Z37" s="21"/>
      <c r="AC37" s="28"/>
      <c r="AG37" s="7"/>
    </row>
    <row r="38" spans="1:33">
      <c r="A38" s="8" t="s">
        <v>85</v>
      </c>
      <c r="B38" s="8" t="s">
        <v>86</v>
      </c>
      <c r="C38" s="9" t="s">
        <v>87</v>
      </c>
      <c r="D38" s="185">
        <v>29</v>
      </c>
      <c r="E38" s="188">
        <v>29</v>
      </c>
      <c r="F38" s="9" t="s">
        <v>88</v>
      </c>
      <c r="G38" s="9" t="s">
        <v>84</v>
      </c>
      <c r="H38" s="10">
        <v>3059393</v>
      </c>
      <c r="I38" s="11">
        <v>621</v>
      </c>
      <c r="J38" s="24">
        <v>30837934</v>
      </c>
      <c r="K38" s="12"/>
      <c r="L38" s="14">
        <v>0</v>
      </c>
      <c r="N38" s="21">
        <v>0</v>
      </c>
      <c r="P38" s="21">
        <v>720837</v>
      </c>
      <c r="R38" s="21">
        <v>1792030</v>
      </c>
      <c r="T38" s="21">
        <v>9470457</v>
      </c>
      <c r="V38" s="22">
        <v>42821258</v>
      </c>
      <c r="X38" s="5" t="str">
        <f t="shared" si="0"/>
        <v>No</v>
      </c>
      <c r="Z38" s="21"/>
      <c r="AC38" s="28"/>
      <c r="AG38" s="7"/>
    </row>
    <row r="39" spans="1:33">
      <c r="A39" s="8" t="s">
        <v>4164</v>
      </c>
      <c r="B39" s="8" t="s">
        <v>4165</v>
      </c>
      <c r="C39" s="9" t="s">
        <v>171</v>
      </c>
      <c r="D39" s="185">
        <v>4035</v>
      </c>
      <c r="E39" s="188">
        <v>40035</v>
      </c>
      <c r="F39" s="9" t="s">
        <v>88</v>
      </c>
      <c r="G39" s="9" t="s">
        <v>84</v>
      </c>
      <c r="H39" s="10">
        <v>1510516</v>
      </c>
      <c r="I39" s="11">
        <v>610</v>
      </c>
      <c r="J39" s="24">
        <v>26760361</v>
      </c>
      <c r="K39" s="12"/>
      <c r="L39" s="14">
        <v>0</v>
      </c>
      <c r="N39" s="21">
        <v>5493</v>
      </c>
      <c r="P39" s="21">
        <v>2069610</v>
      </c>
      <c r="R39" s="21">
        <v>1097763</v>
      </c>
      <c r="T39" s="21">
        <v>165821</v>
      </c>
      <c r="V39" s="22">
        <v>30099048</v>
      </c>
      <c r="X39" s="5" t="str">
        <f t="shared" si="0"/>
        <v>No</v>
      </c>
      <c r="Z39" s="21"/>
      <c r="AC39" s="28"/>
      <c r="AG39" s="7"/>
    </row>
    <row r="40" spans="1:33">
      <c r="A40" s="8" t="s">
        <v>4802</v>
      </c>
      <c r="B40" s="8" t="s">
        <v>4803</v>
      </c>
      <c r="C40" s="9" t="s">
        <v>141</v>
      </c>
      <c r="D40" s="185">
        <v>3070</v>
      </c>
      <c r="E40" s="188">
        <v>30070</v>
      </c>
      <c r="F40" s="9" t="s">
        <v>88</v>
      </c>
      <c r="G40" s="9" t="s">
        <v>84</v>
      </c>
      <c r="H40" s="10">
        <v>4586770</v>
      </c>
      <c r="I40" s="11">
        <v>609</v>
      </c>
      <c r="J40" s="24">
        <v>21309173</v>
      </c>
      <c r="K40" s="12"/>
      <c r="L40" s="14">
        <v>0</v>
      </c>
      <c r="N40" s="21">
        <v>0</v>
      </c>
      <c r="P40" s="21">
        <v>76196</v>
      </c>
      <c r="R40" s="21">
        <v>146500</v>
      </c>
      <c r="T40" s="21">
        <v>0</v>
      </c>
      <c r="V40" s="22">
        <v>21531869</v>
      </c>
      <c r="X40" s="5" t="str">
        <f t="shared" si="0"/>
        <v>No</v>
      </c>
      <c r="Z40" s="21"/>
      <c r="AC40" s="28"/>
      <c r="AG40" s="7"/>
    </row>
    <row r="41" spans="1:33">
      <c r="A41" s="8" t="s">
        <v>4144</v>
      </c>
      <c r="B41" s="8" t="s">
        <v>727</v>
      </c>
      <c r="C41" s="9" t="s">
        <v>39</v>
      </c>
      <c r="D41" s="185">
        <v>9032</v>
      </c>
      <c r="E41" s="188">
        <v>90032</v>
      </c>
      <c r="F41" s="9" t="s">
        <v>83</v>
      </c>
      <c r="G41" s="9" t="s">
        <v>84</v>
      </c>
      <c r="H41" s="10">
        <v>3629114</v>
      </c>
      <c r="I41" s="11">
        <v>562</v>
      </c>
      <c r="J41" s="24">
        <v>27896368</v>
      </c>
      <c r="K41" s="12"/>
      <c r="L41" s="14">
        <v>0</v>
      </c>
      <c r="N41" s="21">
        <v>0</v>
      </c>
      <c r="P41" s="21">
        <v>4332473</v>
      </c>
      <c r="R41" s="21">
        <v>10076120</v>
      </c>
      <c r="T41" s="21">
        <v>0</v>
      </c>
      <c r="V41" s="22">
        <v>42304961</v>
      </c>
      <c r="X41" s="5" t="str">
        <f t="shared" si="0"/>
        <v>No</v>
      </c>
      <c r="Z41" s="21"/>
      <c r="AC41" s="28"/>
      <c r="AG41" s="7"/>
    </row>
    <row r="42" spans="1:33">
      <c r="A42" s="8" t="s">
        <v>417</v>
      </c>
      <c r="B42" s="8" t="s">
        <v>418</v>
      </c>
      <c r="C42" s="9" t="s">
        <v>91</v>
      </c>
      <c r="D42" s="185">
        <v>9003</v>
      </c>
      <c r="E42" s="188">
        <v>90003</v>
      </c>
      <c r="F42" s="9" t="s">
        <v>88</v>
      </c>
      <c r="G42" s="9" t="s">
        <v>84</v>
      </c>
      <c r="H42" s="10">
        <v>3281212</v>
      </c>
      <c r="I42" s="11">
        <v>559</v>
      </c>
      <c r="J42" s="24">
        <v>485674585</v>
      </c>
      <c r="K42" s="12"/>
      <c r="L42" s="14">
        <v>35109691</v>
      </c>
      <c r="N42" s="21">
        <v>381831</v>
      </c>
      <c r="P42" s="21">
        <v>9707028</v>
      </c>
      <c r="R42" s="21">
        <v>22132794</v>
      </c>
      <c r="T42" s="21">
        <v>0</v>
      </c>
      <c r="V42" s="22">
        <v>553005929</v>
      </c>
      <c r="X42" s="5" t="str">
        <f t="shared" si="0"/>
        <v>No</v>
      </c>
      <c r="Z42" s="21"/>
      <c r="AC42" s="28"/>
      <c r="AG42" s="7"/>
    </row>
    <row r="43" spans="1:33">
      <c r="A43" s="8" t="s">
        <v>2077</v>
      </c>
      <c r="B43" s="8" t="s">
        <v>372</v>
      </c>
      <c r="C43" s="9" t="s">
        <v>79</v>
      </c>
      <c r="D43" s="185">
        <v>9045</v>
      </c>
      <c r="E43" s="188">
        <v>90045</v>
      </c>
      <c r="F43" s="9" t="s">
        <v>88</v>
      </c>
      <c r="G43" s="9" t="s">
        <v>84</v>
      </c>
      <c r="H43" s="10">
        <v>1886011</v>
      </c>
      <c r="I43" s="11">
        <v>557</v>
      </c>
      <c r="J43" s="24">
        <v>69888759</v>
      </c>
      <c r="K43" s="12"/>
      <c r="L43" s="14">
        <v>0</v>
      </c>
      <c r="N43" s="21">
        <v>0</v>
      </c>
      <c r="P43" s="21">
        <v>3580885</v>
      </c>
      <c r="R43" s="21">
        <v>1015476</v>
      </c>
      <c r="T43" s="21">
        <v>0</v>
      </c>
      <c r="V43" s="22">
        <v>74485120</v>
      </c>
      <c r="X43" s="5" t="str">
        <f t="shared" si="0"/>
        <v>No</v>
      </c>
      <c r="Z43" s="21"/>
      <c r="AC43" s="28"/>
      <c r="AG43" s="7"/>
    </row>
    <row r="44" spans="1:33">
      <c r="A44" s="8" t="s">
        <v>449</v>
      </c>
      <c r="B44" s="8" t="s">
        <v>450</v>
      </c>
      <c r="C44" s="9" t="s">
        <v>91</v>
      </c>
      <c r="D44" s="185">
        <v>9230</v>
      </c>
      <c r="E44" s="188">
        <v>90230</v>
      </c>
      <c r="F44" s="9" t="s">
        <v>83</v>
      </c>
      <c r="G44" s="9" t="s">
        <v>84</v>
      </c>
      <c r="H44" s="10">
        <v>87941</v>
      </c>
      <c r="I44" s="11">
        <v>552</v>
      </c>
      <c r="J44" s="24">
        <v>8499496</v>
      </c>
      <c r="K44" s="12"/>
      <c r="L44" s="14">
        <v>0</v>
      </c>
      <c r="N44" s="21">
        <v>0</v>
      </c>
      <c r="P44" s="21">
        <v>40500</v>
      </c>
      <c r="R44" s="21">
        <v>233304</v>
      </c>
      <c r="T44" s="21">
        <v>0</v>
      </c>
      <c r="V44" s="22">
        <v>8773300</v>
      </c>
      <c r="X44" s="5" t="str">
        <f t="shared" si="0"/>
        <v>No</v>
      </c>
      <c r="Z44" s="21"/>
      <c r="AC44" s="28"/>
      <c r="AG44" s="7"/>
    </row>
    <row r="45" spans="1:33">
      <c r="A45" s="8" t="s">
        <v>2977</v>
      </c>
      <c r="B45" s="8" t="s">
        <v>2978</v>
      </c>
      <c r="C45" s="9" t="s">
        <v>87</v>
      </c>
      <c r="D45" s="185">
        <v>3</v>
      </c>
      <c r="E45" s="188">
        <v>3</v>
      </c>
      <c r="F45" s="9" t="s">
        <v>88</v>
      </c>
      <c r="G45" s="9" t="s">
        <v>84</v>
      </c>
      <c r="H45" s="10">
        <v>3059393</v>
      </c>
      <c r="I45" s="11">
        <v>533</v>
      </c>
      <c r="J45" s="24">
        <v>23303250</v>
      </c>
      <c r="K45" s="12"/>
      <c r="L45" s="14">
        <v>0</v>
      </c>
      <c r="N45" s="21">
        <v>0</v>
      </c>
      <c r="P45" s="21">
        <v>528090</v>
      </c>
      <c r="R45" s="21">
        <v>3080547</v>
      </c>
      <c r="T45" s="21">
        <v>30629934</v>
      </c>
      <c r="V45" s="22">
        <v>57541821</v>
      </c>
      <c r="X45" s="5" t="str">
        <f t="shared" si="0"/>
        <v>No</v>
      </c>
      <c r="Z45" s="21"/>
      <c r="AC45" s="28"/>
      <c r="AG45" s="7"/>
    </row>
    <row r="46" spans="1:33">
      <c r="A46" s="8" t="s">
        <v>6511</v>
      </c>
      <c r="B46" s="8" t="s">
        <v>728</v>
      </c>
      <c r="C46" s="9" t="s">
        <v>178</v>
      </c>
      <c r="D46" s="185">
        <v>5193</v>
      </c>
      <c r="E46" s="188">
        <v>50193</v>
      </c>
      <c r="F46" s="9" t="s">
        <v>183</v>
      </c>
      <c r="G46" s="9" t="s">
        <v>84</v>
      </c>
      <c r="H46" s="10">
        <v>3734090</v>
      </c>
      <c r="I46" s="11">
        <v>523</v>
      </c>
      <c r="J46" s="24">
        <v>7117126</v>
      </c>
      <c r="K46" s="12"/>
      <c r="L46" s="14">
        <v>0</v>
      </c>
      <c r="N46" s="21">
        <v>0</v>
      </c>
      <c r="P46" s="21">
        <v>0</v>
      </c>
      <c r="R46" s="21">
        <v>21098</v>
      </c>
      <c r="T46" s="21">
        <v>2202733</v>
      </c>
      <c r="V46" s="22">
        <v>9340957</v>
      </c>
      <c r="X46" s="5" t="str">
        <f t="shared" si="0"/>
        <v>No</v>
      </c>
      <c r="Z46" s="21"/>
      <c r="AC46" s="28"/>
      <c r="AG46" s="7"/>
    </row>
    <row r="47" spans="1:33">
      <c r="A47" s="8" t="s">
        <v>2844</v>
      </c>
      <c r="B47" s="8" t="s">
        <v>412</v>
      </c>
      <c r="C47" s="9" t="s">
        <v>178</v>
      </c>
      <c r="D47" s="185">
        <v>5119</v>
      </c>
      <c r="E47" s="188">
        <v>50119</v>
      </c>
      <c r="F47" s="9" t="s">
        <v>83</v>
      </c>
      <c r="G47" s="9" t="s">
        <v>84</v>
      </c>
      <c r="H47" s="10">
        <v>3734090</v>
      </c>
      <c r="I47" s="11">
        <v>519</v>
      </c>
      <c r="J47" s="24">
        <v>19229602</v>
      </c>
      <c r="K47" s="12"/>
      <c r="L47" s="14">
        <v>0</v>
      </c>
      <c r="N47" s="21">
        <v>527185</v>
      </c>
      <c r="P47" s="21">
        <v>0</v>
      </c>
      <c r="R47" s="21">
        <v>0</v>
      </c>
      <c r="T47" s="21">
        <v>0</v>
      </c>
      <c r="V47" s="22">
        <v>19756787</v>
      </c>
      <c r="X47" s="5" t="str">
        <f t="shared" si="0"/>
        <v>No</v>
      </c>
      <c r="Z47" s="21"/>
      <c r="AC47" s="28"/>
      <c r="AG47" s="7"/>
    </row>
    <row r="48" spans="1:33">
      <c r="A48" s="8" t="s">
        <v>2961</v>
      </c>
      <c r="B48" s="8" t="s">
        <v>100</v>
      </c>
      <c r="C48" s="9" t="s">
        <v>46</v>
      </c>
      <c r="D48" s="185">
        <v>5155</v>
      </c>
      <c r="E48" s="188">
        <v>50155</v>
      </c>
      <c r="F48" s="9" t="s">
        <v>98</v>
      </c>
      <c r="G48" s="9" t="s">
        <v>84</v>
      </c>
      <c r="H48" s="10">
        <v>2650890</v>
      </c>
      <c r="I48" s="11">
        <v>499</v>
      </c>
      <c r="J48" s="24">
        <v>5716719</v>
      </c>
      <c r="K48" s="12"/>
      <c r="L48" s="14">
        <v>0</v>
      </c>
      <c r="N48" s="21">
        <v>0</v>
      </c>
      <c r="P48" s="21">
        <v>0</v>
      </c>
      <c r="R48" s="21">
        <v>267172</v>
      </c>
      <c r="T48" s="21">
        <v>0</v>
      </c>
      <c r="V48" s="22">
        <v>5983891</v>
      </c>
      <c r="X48" s="5" t="str">
        <f t="shared" si="0"/>
        <v>No</v>
      </c>
      <c r="Z48" s="21"/>
      <c r="AC48" s="28"/>
      <c r="AG48" s="7"/>
    </row>
    <row r="49" spans="1:33">
      <c r="A49" s="8" t="s">
        <v>229</v>
      </c>
      <c r="B49" s="8" t="s">
        <v>230</v>
      </c>
      <c r="C49" s="9" t="s">
        <v>171</v>
      </c>
      <c r="D49" s="185">
        <v>4029</v>
      </c>
      <c r="E49" s="188">
        <v>40029</v>
      </c>
      <c r="F49" s="9" t="s">
        <v>83</v>
      </c>
      <c r="G49" s="9" t="s">
        <v>84</v>
      </c>
      <c r="H49" s="10">
        <v>5502379</v>
      </c>
      <c r="I49" s="11">
        <v>494</v>
      </c>
      <c r="J49" s="24">
        <v>33327891</v>
      </c>
      <c r="K49" s="12"/>
      <c r="L49" s="14">
        <v>0</v>
      </c>
      <c r="N49" s="21">
        <v>0</v>
      </c>
      <c r="P49" s="21">
        <v>1500839</v>
      </c>
      <c r="R49" s="21">
        <v>3388495</v>
      </c>
      <c r="T49" s="21">
        <v>0</v>
      </c>
      <c r="V49" s="22">
        <v>38217225</v>
      </c>
      <c r="X49" s="5" t="str">
        <f t="shared" si="0"/>
        <v>No</v>
      </c>
      <c r="Z49" s="21"/>
      <c r="AC49" s="28"/>
      <c r="AG49" s="7"/>
    </row>
    <row r="50" spans="1:33">
      <c r="A50" s="8" t="s">
        <v>5101</v>
      </c>
      <c r="B50" s="8" t="s">
        <v>2836</v>
      </c>
      <c r="C50" s="9" t="s">
        <v>466</v>
      </c>
      <c r="D50" s="185">
        <v>5015</v>
      </c>
      <c r="E50" s="188">
        <v>50015</v>
      </c>
      <c r="F50" s="9" t="s">
        <v>88</v>
      </c>
      <c r="G50" s="9" t="s">
        <v>84</v>
      </c>
      <c r="H50" s="10">
        <v>1780673</v>
      </c>
      <c r="I50" s="11">
        <v>487</v>
      </c>
      <c r="J50" s="24">
        <v>46794160</v>
      </c>
      <c r="K50" s="12"/>
      <c r="L50" s="14">
        <v>0</v>
      </c>
      <c r="N50" s="21">
        <v>103791</v>
      </c>
      <c r="P50" s="21">
        <v>1525798</v>
      </c>
      <c r="R50" s="21">
        <v>2959705</v>
      </c>
      <c r="T50" s="21">
        <v>0</v>
      </c>
      <c r="V50" s="22">
        <v>51383454</v>
      </c>
      <c r="X50" s="5" t="str">
        <f t="shared" si="0"/>
        <v>No</v>
      </c>
      <c r="Z50" s="21"/>
      <c r="AC50" s="28"/>
      <c r="AG50" s="7"/>
    </row>
    <row r="51" spans="1:33">
      <c r="A51" s="8" t="s">
        <v>468</v>
      </c>
      <c r="B51" s="8" t="s">
        <v>469</v>
      </c>
      <c r="C51" s="9" t="s">
        <v>106</v>
      </c>
      <c r="D51" s="185">
        <v>7006</v>
      </c>
      <c r="E51" s="188">
        <v>70006</v>
      </c>
      <c r="F51" s="9" t="s">
        <v>88</v>
      </c>
      <c r="G51" s="9" t="s">
        <v>84</v>
      </c>
      <c r="H51" s="10">
        <v>2150706</v>
      </c>
      <c r="I51" s="11">
        <v>482</v>
      </c>
      <c r="J51" s="24">
        <v>44683078</v>
      </c>
      <c r="K51" s="12"/>
      <c r="L51" s="14">
        <v>0</v>
      </c>
      <c r="N51" s="21">
        <v>69660</v>
      </c>
      <c r="P51" s="21">
        <v>1380733</v>
      </c>
      <c r="R51" s="21">
        <v>5807798</v>
      </c>
      <c r="T51" s="21">
        <v>0</v>
      </c>
      <c r="V51" s="22">
        <v>51941269</v>
      </c>
      <c r="X51" s="5" t="str">
        <f t="shared" si="0"/>
        <v>No</v>
      </c>
      <c r="Z51" s="21"/>
      <c r="AC51" s="28"/>
      <c r="AG51" s="7"/>
    </row>
    <row r="52" spans="1:33">
      <c r="A52" s="8" t="s">
        <v>1799</v>
      </c>
      <c r="B52" s="8" t="s">
        <v>207</v>
      </c>
      <c r="C52" s="9" t="s">
        <v>1800</v>
      </c>
      <c r="D52" s="185">
        <v>3075</v>
      </c>
      <c r="E52" s="188">
        <v>30075</v>
      </c>
      <c r="F52" s="9" t="s">
        <v>88</v>
      </c>
      <c r="G52" s="9" t="s">
        <v>84</v>
      </c>
      <c r="H52" s="10">
        <v>5441567</v>
      </c>
      <c r="I52" s="11">
        <v>451</v>
      </c>
      <c r="J52" s="24">
        <v>15624282</v>
      </c>
      <c r="K52" s="12"/>
      <c r="L52" s="14">
        <v>1825640</v>
      </c>
      <c r="N52" s="21">
        <v>0</v>
      </c>
      <c r="P52" s="21">
        <v>477157</v>
      </c>
      <c r="R52" s="21">
        <v>851187</v>
      </c>
      <c r="T52" s="21">
        <v>0</v>
      </c>
      <c r="V52" s="22">
        <v>18778266</v>
      </c>
      <c r="X52" s="5" t="str">
        <f t="shared" si="0"/>
        <v>No</v>
      </c>
      <c r="Z52" s="21"/>
      <c r="AC52" s="28"/>
      <c r="AG52" s="7"/>
    </row>
    <row r="53" spans="1:33">
      <c r="A53" s="8" t="s">
        <v>6512</v>
      </c>
      <c r="B53" s="8" t="s">
        <v>727</v>
      </c>
      <c r="C53" s="9" t="s">
        <v>39</v>
      </c>
      <c r="D53" s="185">
        <v>9136</v>
      </c>
      <c r="E53" s="188">
        <v>90136</v>
      </c>
      <c r="F53" s="9" t="s">
        <v>88</v>
      </c>
      <c r="G53" s="9" t="s">
        <v>84</v>
      </c>
      <c r="H53" s="10">
        <v>3629114</v>
      </c>
      <c r="I53" s="11">
        <v>434</v>
      </c>
      <c r="J53" s="24">
        <v>12853200</v>
      </c>
      <c r="K53" s="12"/>
      <c r="L53" s="14">
        <v>0</v>
      </c>
      <c r="N53" s="21">
        <v>0</v>
      </c>
      <c r="P53" s="21">
        <v>0</v>
      </c>
      <c r="R53" s="21">
        <v>0</v>
      </c>
      <c r="T53" s="21">
        <v>0</v>
      </c>
      <c r="V53" s="22">
        <v>12853200</v>
      </c>
      <c r="X53" s="5" t="str">
        <f t="shared" si="0"/>
        <v>No</v>
      </c>
      <c r="Z53" s="21"/>
      <c r="AC53" s="28"/>
      <c r="AG53" s="7"/>
    </row>
    <row r="54" spans="1:33">
      <c r="A54" s="8" t="s">
        <v>169</v>
      </c>
      <c r="B54" s="8" t="s">
        <v>170</v>
      </c>
      <c r="C54" s="9" t="s">
        <v>171</v>
      </c>
      <c r="D54" s="185">
        <v>4037</v>
      </c>
      <c r="E54" s="188">
        <v>40037</v>
      </c>
      <c r="F54" s="9" t="s">
        <v>83</v>
      </c>
      <c r="G54" s="9" t="s">
        <v>84</v>
      </c>
      <c r="H54" s="10">
        <v>5502379</v>
      </c>
      <c r="I54" s="11">
        <v>431</v>
      </c>
      <c r="J54" s="24">
        <v>11282740</v>
      </c>
      <c r="K54" s="12"/>
      <c r="L54" s="14">
        <v>0</v>
      </c>
      <c r="N54" s="21">
        <v>0</v>
      </c>
      <c r="P54" s="21">
        <v>768038</v>
      </c>
      <c r="R54" s="21">
        <v>266808</v>
      </c>
      <c r="T54" s="21">
        <v>0</v>
      </c>
      <c r="V54" s="22">
        <v>12317586</v>
      </c>
      <c r="X54" s="5" t="str">
        <f t="shared" si="0"/>
        <v>No</v>
      </c>
      <c r="Z54" s="21"/>
      <c r="AC54" s="28"/>
      <c r="AG54" s="7"/>
    </row>
    <row r="55" spans="1:33">
      <c r="A55" s="8" t="s">
        <v>4085</v>
      </c>
      <c r="B55" s="8" t="s">
        <v>4086</v>
      </c>
      <c r="C55" s="9" t="s">
        <v>87</v>
      </c>
      <c r="D55" s="185">
        <v>18</v>
      </c>
      <c r="E55" s="188">
        <v>18</v>
      </c>
      <c r="F55" s="9" t="s">
        <v>88</v>
      </c>
      <c r="G55" s="9" t="s">
        <v>84</v>
      </c>
      <c r="H55" s="10">
        <v>210975</v>
      </c>
      <c r="I55" s="11">
        <v>431</v>
      </c>
      <c r="J55" s="24">
        <v>3841261</v>
      </c>
      <c r="K55" s="12"/>
      <c r="L55" s="14">
        <v>0</v>
      </c>
      <c r="N55" s="21">
        <v>0</v>
      </c>
      <c r="P55" s="21">
        <v>181379</v>
      </c>
      <c r="R55" s="21">
        <v>801240</v>
      </c>
      <c r="T55" s="21">
        <v>0</v>
      </c>
      <c r="V55" s="22">
        <v>4823880</v>
      </c>
      <c r="X55" s="5" t="str">
        <f t="shared" si="0"/>
        <v>No</v>
      </c>
      <c r="Z55" s="21"/>
      <c r="AC55" s="28"/>
      <c r="AG55" s="7"/>
    </row>
    <row r="56" spans="1:33">
      <c r="A56" s="8" t="s">
        <v>3383</v>
      </c>
      <c r="B56" s="8" t="s">
        <v>3384</v>
      </c>
      <c r="C56" s="9" t="s">
        <v>58</v>
      </c>
      <c r="D56" s="185">
        <v>5008</v>
      </c>
      <c r="E56" s="188">
        <v>50008</v>
      </c>
      <c r="F56" s="9" t="s">
        <v>83</v>
      </c>
      <c r="G56" s="9" t="s">
        <v>84</v>
      </c>
      <c r="H56" s="10">
        <v>1376476</v>
      </c>
      <c r="I56" s="11">
        <v>422</v>
      </c>
      <c r="J56" s="24">
        <v>34148231</v>
      </c>
      <c r="K56" s="12"/>
      <c r="L56" s="14">
        <v>0</v>
      </c>
      <c r="N56" s="21">
        <v>0</v>
      </c>
      <c r="P56" s="21">
        <v>1131825</v>
      </c>
      <c r="R56" s="21">
        <v>243616</v>
      </c>
      <c r="T56" s="21">
        <v>1813081</v>
      </c>
      <c r="V56" s="22">
        <v>37336753</v>
      </c>
      <c r="X56" s="5" t="str">
        <f t="shared" si="0"/>
        <v>No</v>
      </c>
      <c r="Z56" s="21"/>
      <c r="AC56" s="28"/>
      <c r="AG56" s="7"/>
    </row>
    <row r="57" spans="1:33">
      <c r="A57" s="8" t="s">
        <v>4797</v>
      </c>
      <c r="B57" s="8" t="s">
        <v>492</v>
      </c>
      <c r="C57" s="9" t="s">
        <v>235</v>
      </c>
      <c r="D57" s="185">
        <v>4008</v>
      </c>
      <c r="E57" s="188">
        <v>40008</v>
      </c>
      <c r="F57" s="9" t="s">
        <v>83</v>
      </c>
      <c r="G57" s="9" t="s">
        <v>84</v>
      </c>
      <c r="H57" s="10">
        <v>1249442</v>
      </c>
      <c r="I57" s="11">
        <v>419</v>
      </c>
      <c r="J57" s="24">
        <v>29733078</v>
      </c>
      <c r="K57" s="12"/>
      <c r="L57" s="14">
        <v>0</v>
      </c>
      <c r="N57" s="21">
        <v>0</v>
      </c>
      <c r="P57" s="21">
        <v>1466815</v>
      </c>
      <c r="R57" s="21">
        <v>3346431</v>
      </c>
      <c r="T57" s="21">
        <v>0</v>
      </c>
      <c r="V57" s="22">
        <v>34546324</v>
      </c>
      <c r="X57" s="5" t="str">
        <f t="shared" si="0"/>
        <v>No</v>
      </c>
      <c r="Z57" s="21"/>
      <c r="AC57" s="28"/>
      <c r="AG57" s="7"/>
    </row>
    <row r="58" spans="1:33">
      <c r="A58" s="8" t="s">
        <v>445</v>
      </c>
      <c r="B58" s="8" t="s">
        <v>430</v>
      </c>
      <c r="C58" s="9" t="s">
        <v>91</v>
      </c>
      <c r="D58" s="185">
        <v>9009</v>
      </c>
      <c r="E58" s="188">
        <v>90009</v>
      </c>
      <c r="F58" s="9" t="s">
        <v>88</v>
      </c>
      <c r="G58" s="9" t="s">
        <v>84</v>
      </c>
      <c r="H58" s="10">
        <v>3281212</v>
      </c>
      <c r="I58" s="11">
        <v>404</v>
      </c>
      <c r="J58" s="24">
        <v>17040333</v>
      </c>
      <c r="K58" s="12"/>
      <c r="L58" s="14">
        <v>357678</v>
      </c>
      <c r="N58" s="21">
        <v>0</v>
      </c>
      <c r="P58" s="21">
        <v>902223</v>
      </c>
      <c r="R58" s="21">
        <v>8393108</v>
      </c>
      <c r="T58" s="21">
        <v>0</v>
      </c>
      <c r="V58" s="22">
        <v>26693342</v>
      </c>
      <c r="X58" s="5" t="str">
        <f t="shared" si="0"/>
        <v>No</v>
      </c>
      <c r="Z58" s="21"/>
      <c r="AC58" s="28"/>
      <c r="AG58" s="7"/>
    </row>
    <row r="59" spans="1:33">
      <c r="A59" s="8" t="s">
        <v>726</v>
      </c>
      <c r="B59" s="8" t="s">
        <v>727</v>
      </c>
      <c r="C59" s="9" t="s">
        <v>39</v>
      </c>
      <c r="D59" s="185">
        <v>9169</v>
      </c>
      <c r="E59" s="188">
        <v>90169</v>
      </c>
      <c r="F59" s="9" t="s">
        <v>183</v>
      </c>
      <c r="G59" s="9" t="s">
        <v>84</v>
      </c>
      <c r="H59" s="10">
        <v>3629114</v>
      </c>
      <c r="I59" s="11">
        <v>398</v>
      </c>
      <c r="J59" s="24">
        <v>4601899</v>
      </c>
      <c r="K59" s="12"/>
      <c r="L59" s="14">
        <v>0</v>
      </c>
      <c r="N59" s="21">
        <v>0</v>
      </c>
      <c r="P59" s="21">
        <v>0</v>
      </c>
      <c r="R59" s="21">
        <v>0</v>
      </c>
      <c r="T59" s="21">
        <v>0</v>
      </c>
      <c r="V59" s="22">
        <v>4601899</v>
      </c>
      <c r="X59" s="5" t="str">
        <f t="shared" si="0"/>
        <v>No</v>
      </c>
      <c r="Z59" s="21"/>
      <c r="AC59" s="28"/>
      <c r="AG59" s="7"/>
    </row>
    <row r="60" spans="1:33">
      <c r="A60" s="8" t="s">
        <v>5180</v>
      </c>
      <c r="B60" s="8" t="s">
        <v>416</v>
      </c>
      <c r="C60" s="9" t="s">
        <v>87</v>
      </c>
      <c r="D60" s="185">
        <v>40</v>
      </c>
      <c r="E60" s="188">
        <v>40</v>
      </c>
      <c r="F60" s="9" t="s">
        <v>88</v>
      </c>
      <c r="G60" s="9" t="s">
        <v>84</v>
      </c>
      <c r="H60" s="10">
        <v>3059393</v>
      </c>
      <c r="I60" s="11">
        <v>378</v>
      </c>
      <c r="J60" s="24">
        <v>90326185</v>
      </c>
      <c r="K60" s="12"/>
      <c r="L60" s="14">
        <v>12708</v>
      </c>
      <c r="N60" s="21">
        <v>0</v>
      </c>
      <c r="P60" s="21">
        <v>1648627</v>
      </c>
      <c r="R60" s="21">
        <v>25796271</v>
      </c>
      <c r="T60" s="21">
        <v>177684</v>
      </c>
      <c r="V60" s="22">
        <v>117961475</v>
      </c>
      <c r="X60" s="5" t="str">
        <f t="shared" si="0"/>
        <v>No</v>
      </c>
      <c r="Z60" s="21"/>
      <c r="AC60" s="28"/>
      <c r="AG60" s="7"/>
    </row>
    <row r="61" spans="1:33">
      <c r="A61" s="8" t="s">
        <v>5102</v>
      </c>
      <c r="B61" s="8" t="s">
        <v>5103</v>
      </c>
      <c r="C61" s="9" t="s">
        <v>141</v>
      </c>
      <c r="D61" s="185">
        <v>3083</v>
      </c>
      <c r="E61" s="188">
        <v>30083</v>
      </c>
      <c r="F61" s="9" t="s">
        <v>88</v>
      </c>
      <c r="G61" s="9" t="s">
        <v>84</v>
      </c>
      <c r="H61" s="10">
        <v>1439666</v>
      </c>
      <c r="I61" s="11">
        <v>375</v>
      </c>
      <c r="J61" s="24">
        <v>15979300</v>
      </c>
      <c r="K61" s="12"/>
      <c r="L61" s="14">
        <v>0</v>
      </c>
      <c r="N61" s="21">
        <v>0</v>
      </c>
      <c r="P61" s="21">
        <v>11124275</v>
      </c>
      <c r="R61" s="21">
        <v>82600</v>
      </c>
      <c r="T61" s="21">
        <v>0</v>
      </c>
      <c r="V61" s="22">
        <v>27186175</v>
      </c>
      <c r="X61" s="5" t="str">
        <f t="shared" si="0"/>
        <v>No</v>
      </c>
      <c r="Z61" s="21"/>
      <c r="AC61" s="28"/>
      <c r="AG61" s="7"/>
    </row>
    <row r="62" spans="1:33">
      <c r="A62" s="8" t="s">
        <v>1949</v>
      </c>
      <c r="B62" s="8" t="s">
        <v>1932</v>
      </c>
      <c r="C62" s="9" t="s">
        <v>466</v>
      </c>
      <c r="D62" s="185">
        <v>5016</v>
      </c>
      <c r="E62" s="188">
        <v>50016</v>
      </c>
      <c r="F62" s="9" t="s">
        <v>88</v>
      </c>
      <c r="G62" s="9" t="s">
        <v>84</v>
      </c>
      <c r="H62" s="10">
        <v>1368035</v>
      </c>
      <c r="I62" s="11">
        <v>357</v>
      </c>
      <c r="J62" s="24">
        <v>19688255</v>
      </c>
      <c r="K62" s="12"/>
      <c r="L62" s="14">
        <v>0</v>
      </c>
      <c r="N62" s="21">
        <v>0</v>
      </c>
      <c r="P62" s="21">
        <v>32074</v>
      </c>
      <c r="R62" s="21">
        <v>2540953</v>
      </c>
      <c r="T62" s="21">
        <v>0</v>
      </c>
      <c r="V62" s="22">
        <v>22261282</v>
      </c>
      <c r="X62" s="5" t="str">
        <f t="shared" si="0"/>
        <v>No</v>
      </c>
      <c r="Z62" s="21"/>
      <c r="AC62" s="28"/>
      <c r="AG62" s="7"/>
    </row>
    <row r="63" spans="1:33">
      <c r="A63" s="8" t="s">
        <v>1152</v>
      </c>
      <c r="B63" s="8" t="s">
        <v>1153</v>
      </c>
      <c r="C63" s="9" t="s">
        <v>91</v>
      </c>
      <c r="D63" s="185">
        <v>9147</v>
      </c>
      <c r="E63" s="188">
        <v>90147</v>
      </c>
      <c r="F63" s="9" t="s">
        <v>83</v>
      </c>
      <c r="G63" s="9" t="s">
        <v>84</v>
      </c>
      <c r="H63" s="10">
        <v>12150996</v>
      </c>
      <c r="I63" s="11">
        <v>357</v>
      </c>
      <c r="J63" s="24">
        <v>11152117</v>
      </c>
      <c r="K63" s="12"/>
      <c r="L63" s="14">
        <v>0</v>
      </c>
      <c r="N63" s="21">
        <v>0</v>
      </c>
      <c r="P63" s="21">
        <v>940105</v>
      </c>
      <c r="R63" s="21">
        <v>45770</v>
      </c>
      <c r="T63" s="21">
        <v>0</v>
      </c>
      <c r="V63" s="22">
        <v>12137992</v>
      </c>
      <c r="X63" s="5" t="str">
        <f t="shared" si="0"/>
        <v>No</v>
      </c>
      <c r="Z63" s="21"/>
      <c r="AC63" s="28"/>
      <c r="AG63" s="7"/>
    </row>
    <row r="64" spans="1:33">
      <c r="A64" s="8" t="s">
        <v>3395</v>
      </c>
      <c r="B64" s="8" t="s">
        <v>3396</v>
      </c>
      <c r="C64" s="9" t="s">
        <v>42</v>
      </c>
      <c r="D64" s="185">
        <v>2004</v>
      </c>
      <c r="E64" s="188">
        <v>20004</v>
      </c>
      <c r="F64" s="9" t="s">
        <v>88</v>
      </c>
      <c r="G64" s="9" t="s">
        <v>84</v>
      </c>
      <c r="H64" s="10">
        <v>935906</v>
      </c>
      <c r="I64" s="11">
        <v>356</v>
      </c>
      <c r="J64" s="24">
        <v>36865551</v>
      </c>
      <c r="K64" s="12"/>
      <c r="L64" s="14">
        <v>0</v>
      </c>
      <c r="N64" s="21">
        <v>0</v>
      </c>
      <c r="P64" s="21">
        <v>1260776</v>
      </c>
      <c r="R64" s="21">
        <v>132377</v>
      </c>
      <c r="T64" s="21">
        <v>0</v>
      </c>
      <c r="V64" s="22">
        <v>38258704</v>
      </c>
      <c r="X64" s="5" t="str">
        <f t="shared" si="0"/>
        <v>No</v>
      </c>
      <c r="Z64" s="21"/>
      <c r="AC64" s="28"/>
      <c r="AG64" s="7"/>
    </row>
    <row r="65" spans="1:33">
      <c r="A65" s="8" t="s">
        <v>2959</v>
      </c>
      <c r="B65" s="8" t="s">
        <v>2960</v>
      </c>
      <c r="C65" s="9" t="s">
        <v>466</v>
      </c>
      <c r="D65" s="185">
        <v>5012</v>
      </c>
      <c r="E65" s="188">
        <v>50012</v>
      </c>
      <c r="F65" s="9" t="s">
        <v>83</v>
      </c>
      <c r="G65" s="9" t="s">
        <v>84</v>
      </c>
      <c r="H65" s="10">
        <v>1624827</v>
      </c>
      <c r="I65" s="11">
        <v>348</v>
      </c>
      <c r="J65" s="24">
        <v>28058723</v>
      </c>
      <c r="K65" s="12"/>
      <c r="L65" s="14">
        <v>0</v>
      </c>
      <c r="N65" s="21">
        <v>0</v>
      </c>
      <c r="P65" s="21">
        <v>991425</v>
      </c>
      <c r="R65" s="21">
        <v>4152803</v>
      </c>
      <c r="T65" s="21">
        <v>873161</v>
      </c>
      <c r="V65" s="22">
        <v>34076112</v>
      </c>
      <c r="X65" s="5" t="str">
        <f t="shared" si="0"/>
        <v>No</v>
      </c>
      <c r="Z65" s="21"/>
      <c r="AC65" s="28"/>
      <c r="AG65" s="7"/>
    </row>
    <row r="66" spans="1:33">
      <c r="A66" s="8" t="s">
        <v>729</v>
      </c>
      <c r="B66" s="8" t="s">
        <v>730</v>
      </c>
      <c r="C66" s="9" t="s">
        <v>42</v>
      </c>
      <c r="D66" s="185">
        <v>2076</v>
      </c>
      <c r="E66" s="188">
        <v>20076</v>
      </c>
      <c r="F66" s="9" t="s">
        <v>83</v>
      </c>
      <c r="G66" s="9" t="s">
        <v>84</v>
      </c>
      <c r="H66" s="10">
        <v>18351295</v>
      </c>
      <c r="I66" s="11">
        <v>340</v>
      </c>
      <c r="J66" s="24">
        <v>49751764</v>
      </c>
      <c r="K66" s="12"/>
      <c r="L66" s="14">
        <v>0</v>
      </c>
      <c r="N66" s="21">
        <v>0</v>
      </c>
      <c r="P66" s="21">
        <v>1637500</v>
      </c>
      <c r="R66" s="21">
        <v>108976</v>
      </c>
      <c r="T66" s="21">
        <v>0</v>
      </c>
      <c r="V66" s="22">
        <v>51498240</v>
      </c>
      <c r="X66" s="5" t="str">
        <f t="shared" si="0"/>
        <v>No</v>
      </c>
      <c r="Z66" s="21"/>
      <c r="AC66" s="28"/>
      <c r="AG66" s="7"/>
    </row>
    <row r="67" spans="1:33">
      <c r="A67" s="8" t="s">
        <v>674</v>
      </c>
      <c r="B67" s="8" t="s">
        <v>675</v>
      </c>
      <c r="C67" s="9" t="s">
        <v>42</v>
      </c>
      <c r="D67" s="185">
        <v>2206</v>
      </c>
      <c r="E67" s="188">
        <v>20206</v>
      </c>
      <c r="F67" s="9" t="s">
        <v>83</v>
      </c>
      <c r="G67" s="9" t="s">
        <v>84</v>
      </c>
      <c r="H67" s="10">
        <v>18351295</v>
      </c>
      <c r="I67" s="11">
        <v>338</v>
      </c>
      <c r="J67" s="24">
        <v>44324891</v>
      </c>
      <c r="K67" s="12"/>
      <c r="L67" s="14">
        <v>0</v>
      </c>
      <c r="N67" s="21">
        <v>109766</v>
      </c>
      <c r="P67" s="21">
        <v>570923</v>
      </c>
      <c r="R67" s="21">
        <v>3200</v>
      </c>
      <c r="T67" s="21">
        <v>0</v>
      </c>
      <c r="V67" s="22">
        <v>45008780</v>
      </c>
      <c r="X67" s="5" t="str">
        <f t="shared" ref="X67:X130" si="1">IF(W67&amp;U67&amp;S67&amp;Q67&amp;O67&amp;M67&amp;K67&lt;&gt;"","Yes","No")</f>
        <v>No</v>
      </c>
      <c r="Z67" s="21"/>
      <c r="AC67" s="28"/>
      <c r="AG67" s="7"/>
    </row>
    <row r="68" spans="1:33">
      <c r="A68" s="8" t="s">
        <v>6513</v>
      </c>
      <c r="B68" s="8" t="s">
        <v>3627</v>
      </c>
      <c r="C68" s="9" t="s">
        <v>39</v>
      </c>
      <c r="D68" s="185">
        <v>9033</v>
      </c>
      <c r="E68" s="188">
        <v>90033</v>
      </c>
      <c r="F68" s="9" t="s">
        <v>83</v>
      </c>
      <c r="G68" s="9" t="s">
        <v>84</v>
      </c>
      <c r="H68" s="10">
        <v>843168</v>
      </c>
      <c r="I68" s="11">
        <v>333</v>
      </c>
      <c r="J68" s="24">
        <v>12235157</v>
      </c>
      <c r="K68" s="12"/>
      <c r="L68" s="14">
        <v>0</v>
      </c>
      <c r="N68" s="21">
        <v>40616</v>
      </c>
      <c r="P68" s="21">
        <v>627601</v>
      </c>
      <c r="R68" s="21">
        <v>1016750</v>
      </c>
      <c r="T68" s="21">
        <v>0</v>
      </c>
      <c r="V68" s="22">
        <v>13920124</v>
      </c>
      <c r="X68" s="5" t="str">
        <f t="shared" si="1"/>
        <v>No</v>
      </c>
      <c r="Z68" s="21"/>
      <c r="AC68" s="28"/>
      <c r="AG68" s="7"/>
    </row>
    <row r="69" spans="1:33">
      <c r="A69" s="8" t="s">
        <v>4132</v>
      </c>
      <c r="B69" s="8" t="s">
        <v>4133</v>
      </c>
      <c r="C69" s="9" t="s">
        <v>91</v>
      </c>
      <c r="D69" s="185">
        <v>9146</v>
      </c>
      <c r="E69" s="188">
        <v>90146</v>
      </c>
      <c r="F69" s="9" t="s">
        <v>88</v>
      </c>
      <c r="G69" s="9" t="s">
        <v>84</v>
      </c>
      <c r="H69" s="10">
        <v>12150996</v>
      </c>
      <c r="I69" s="11">
        <v>329</v>
      </c>
      <c r="J69" s="24">
        <v>16082346</v>
      </c>
      <c r="K69" s="12"/>
      <c r="L69" s="14">
        <v>0</v>
      </c>
      <c r="N69" s="21">
        <v>0</v>
      </c>
      <c r="P69" s="21">
        <v>0</v>
      </c>
      <c r="R69" s="21">
        <v>2124649</v>
      </c>
      <c r="T69" s="21">
        <v>0</v>
      </c>
      <c r="V69" s="22">
        <v>18206995</v>
      </c>
      <c r="X69" s="5" t="str">
        <f t="shared" si="1"/>
        <v>No</v>
      </c>
      <c r="Z69" s="21"/>
      <c r="AC69" s="28"/>
      <c r="AG69" s="7"/>
    </row>
    <row r="70" spans="1:33">
      <c r="A70" s="8" t="s">
        <v>4581</v>
      </c>
      <c r="B70" s="8" t="s">
        <v>2299</v>
      </c>
      <c r="C70" s="9" t="s">
        <v>141</v>
      </c>
      <c r="D70" s="185">
        <v>3006</v>
      </c>
      <c r="E70" s="188">
        <v>30006</v>
      </c>
      <c r="F70" s="9" t="s">
        <v>543</v>
      </c>
      <c r="G70" s="9" t="s">
        <v>84</v>
      </c>
      <c r="H70" s="10">
        <v>953556</v>
      </c>
      <c r="I70" s="11">
        <v>327</v>
      </c>
      <c r="J70" s="24">
        <v>9671032</v>
      </c>
      <c r="K70" s="12"/>
      <c r="L70" s="14">
        <v>0</v>
      </c>
      <c r="N70" s="21">
        <v>0</v>
      </c>
      <c r="P70" s="21">
        <v>413644</v>
      </c>
      <c r="R70" s="21">
        <v>274193</v>
      </c>
      <c r="T70" s="21">
        <v>0</v>
      </c>
      <c r="V70" s="22">
        <v>10358869</v>
      </c>
      <c r="X70" s="5" t="str">
        <f t="shared" si="1"/>
        <v>No</v>
      </c>
      <c r="Z70" s="21"/>
      <c r="AC70" s="28"/>
      <c r="AG70" s="7"/>
    </row>
    <row r="71" spans="1:33">
      <c r="A71" s="8" t="s">
        <v>1758</v>
      </c>
      <c r="B71" s="8" t="s">
        <v>1087</v>
      </c>
      <c r="C71" s="9" t="s">
        <v>106</v>
      </c>
      <c r="D71" s="185">
        <v>7005</v>
      </c>
      <c r="E71" s="188">
        <v>70005</v>
      </c>
      <c r="F71" s="9" t="s">
        <v>88</v>
      </c>
      <c r="G71" s="9" t="s">
        <v>84</v>
      </c>
      <c r="H71" s="10">
        <v>1519417</v>
      </c>
      <c r="I71" s="11">
        <v>325</v>
      </c>
      <c r="J71" s="24">
        <v>9402017</v>
      </c>
      <c r="K71" s="12"/>
      <c r="L71" s="14">
        <v>0</v>
      </c>
      <c r="N71" s="21">
        <v>0</v>
      </c>
      <c r="P71" s="21">
        <v>397833</v>
      </c>
      <c r="R71" s="21">
        <v>1986194</v>
      </c>
      <c r="T71" s="21">
        <v>600708</v>
      </c>
      <c r="V71" s="22">
        <v>12386752</v>
      </c>
      <c r="X71" s="5" t="str">
        <f t="shared" si="1"/>
        <v>No</v>
      </c>
      <c r="Z71" s="21"/>
      <c r="AC71" s="28"/>
      <c r="AG71" s="7"/>
    </row>
    <row r="72" spans="1:33">
      <c r="A72" s="8" t="s">
        <v>1462</v>
      </c>
      <c r="B72" s="8" t="s">
        <v>1463</v>
      </c>
      <c r="C72" s="9" t="s">
        <v>163</v>
      </c>
      <c r="D72" s="185">
        <v>1105</v>
      </c>
      <c r="E72" s="188">
        <v>10105</v>
      </c>
      <c r="F72" s="9" t="s">
        <v>88</v>
      </c>
      <c r="G72" s="9" t="s">
        <v>84</v>
      </c>
      <c r="H72" s="10">
        <v>246695</v>
      </c>
      <c r="I72" s="11">
        <v>323</v>
      </c>
      <c r="J72" s="24">
        <v>12617414</v>
      </c>
      <c r="K72" s="12"/>
      <c r="L72" s="14">
        <v>232308</v>
      </c>
      <c r="N72" s="21">
        <v>0</v>
      </c>
      <c r="P72" s="21">
        <v>2100</v>
      </c>
      <c r="R72" s="21">
        <v>75530</v>
      </c>
      <c r="T72" s="21">
        <v>0</v>
      </c>
      <c r="V72" s="22">
        <v>12927352</v>
      </c>
      <c r="X72" s="5" t="str">
        <f t="shared" si="1"/>
        <v>No</v>
      </c>
      <c r="Z72" s="21"/>
      <c r="AC72" s="28"/>
      <c r="AG72" s="7"/>
    </row>
    <row r="73" spans="1:33">
      <c r="A73" s="8" t="s">
        <v>1708</v>
      </c>
      <c r="B73" s="8" t="s">
        <v>240</v>
      </c>
      <c r="C73" s="9" t="s">
        <v>109</v>
      </c>
      <c r="D73" s="185">
        <v>4018</v>
      </c>
      <c r="E73" s="188">
        <v>40018</v>
      </c>
      <c r="F73" s="9" t="s">
        <v>88</v>
      </c>
      <c r="G73" s="9" t="s">
        <v>84</v>
      </c>
      <c r="H73" s="10">
        <v>972546</v>
      </c>
      <c r="I73" s="11">
        <v>320</v>
      </c>
      <c r="J73" s="24">
        <v>12256183</v>
      </c>
      <c r="K73" s="12"/>
      <c r="L73" s="14">
        <v>0</v>
      </c>
      <c r="N73" s="21">
        <v>0</v>
      </c>
      <c r="P73" s="21">
        <v>630177</v>
      </c>
      <c r="R73" s="21">
        <v>282644</v>
      </c>
      <c r="T73" s="21">
        <v>0</v>
      </c>
      <c r="V73" s="22">
        <v>13169004</v>
      </c>
      <c r="X73" s="5" t="str">
        <f t="shared" si="1"/>
        <v>No</v>
      </c>
      <c r="Z73" s="21"/>
      <c r="AC73" s="28"/>
      <c r="AG73" s="7"/>
    </row>
    <row r="74" spans="1:33">
      <c r="A74" s="8" t="s">
        <v>4435</v>
      </c>
      <c r="B74" s="8" t="s">
        <v>4436</v>
      </c>
      <c r="C74" s="9" t="s">
        <v>82</v>
      </c>
      <c r="D74" s="185">
        <v>2098</v>
      </c>
      <c r="E74" s="188">
        <v>20098</v>
      </c>
      <c r="F74" s="9" t="s">
        <v>88</v>
      </c>
      <c r="G74" s="9" t="s">
        <v>84</v>
      </c>
      <c r="H74" s="10">
        <v>18351295</v>
      </c>
      <c r="I74" s="11">
        <v>313</v>
      </c>
      <c r="J74" s="24">
        <v>199279243</v>
      </c>
      <c r="K74" s="12"/>
      <c r="L74" s="14">
        <v>1403084</v>
      </c>
      <c r="N74" s="21">
        <v>3877983</v>
      </c>
      <c r="P74" s="21">
        <v>4144951</v>
      </c>
      <c r="R74" s="21">
        <v>367896710</v>
      </c>
      <c r="T74" s="21">
        <v>0</v>
      </c>
      <c r="V74" s="22">
        <v>576601971</v>
      </c>
      <c r="X74" s="5" t="str">
        <f t="shared" si="1"/>
        <v>No</v>
      </c>
      <c r="Z74" s="21"/>
      <c r="AC74" s="28"/>
      <c r="AG74" s="7"/>
    </row>
    <row r="75" spans="1:33">
      <c r="A75" s="8" t="s">
        <v>2375</v>
      </c>
      <c r="B75" s="8" t="s">
        <v>2376</v>
      </c>
      <c r="C75" s="9" t="s">
        <v>91</v>
      </c>
      <c r="D75" s="185">
        <v>9148</v>
      </c>
      <c r="E75" s="188">
        <v>90148</v>
      </c>
      <c r="F75" s="9" t="s">
        <v>88</v>
      </c>
      <c r="G75" s="9" t="s">
        <v>84</v>
      </c>
      <c r="H75" s="10">
        <v>328454</v>
      </c>
      <c r="I75" s="11">
        <v>304</v>
      </c>
      <c r="J75" s="24">
        <v>5273045</v>
      </c>
      <c r="K75" s="12"/>
      <c r="L75" s="14">
        <v>0</v>
      </c>
      <c r="N75" s="21">
        <v>0</v>
      </c>
      <c r="P75" s="21">
        <v>0</v>
      </c>
      <c r="R75" s="21">
        <v>765422</v>
      </c>
      <c r="T75" s="21">
        <v>0</v>
      </c>
      <c r="V75" s="22">
        <v>6038467</v>
      </c>
      <c r="X75" s="5" t="str">
        <f t="shared" si="1"/>
        <v>No</v>
      </c>
      <c r="Z75" s="21"/>
      <c r="AC75" s="28"/>
      <c r="AG75" s="7"/>
    </row>
    <row r="76" spans="1:33">
      <c r="A76" s="8" t="s">
        <v>5458</v>
      </c>
      <c r="B76" s="8" t="s">
        <v>412</v>
      </c>
      <c r="C76" s="9" t="s">
        <v>178</v>
      </c>
      <c r="D76" s="185">
        <v>5031</v>
      </c>
      <c r="E76" s="188">
        <v>50031</v>
      </c>
      <c r="F76" s="9" t="s">
        <v>88</v>
      </c>
      <c r="G76" s="9" t="s">
        <v>84</v>
      </c>
      <c r="H76" s="10">
        <v>3734090</v>
      </c>
      <c r="I76" s="11">
        <v>302</v>
      </c>
      <c r="J76" s="24">
        <v>12210878</v>
      </c>
      <c r="K76" s="12"/>
      <c r="L76" s="14">
        <v>0</v>
      </c>
      <c r="N76" s="21">
        <v>0</v>
      </c>
      <c r="P76" s="21">
        <v>633729</v>
      </c>
      <c r="R76" s="21">
        <v>342194</v>
      </c>
      <c r="T76" s="21">
        <v>0</v>
      </c>
      <c r="V76" s="22">
        <v>13186801</v>
      </c>
      <c r="X76" s="5" t="str">
        <f t="shared" si="1"/>
        <v>No</v>
      </c>
      <c r="Z76" s="21"/>
      <c r="AC76" s="28"/>
      <c r="AG76" s="7"/>
    </row>
    <row r="77" spans="1:33">
      <c r="A77" s="8" t="s">
        <v>1939</v>
      </c>
      <c r="B77" s="8" t="s">
        <v>1940</v>
      </c>
      <c r="C77" s="9" t="s">
        <v>87</v>
      </c>
      <c r="D77" s="185">
        <v>2</v>
      </c>
      <c r="E77" s="188">
        <v>2</v>
      </c>
      <c r="F77" s="9" t="s">
        <v>88</v>
      </c>
      <c r="G77" s="9" t="s">
        <v>84</v>
      </c>
      <c r="H77" s="10">
        <v>387847</v>
      </c>
      <c r="I77" s="11">
        <v>300</v>
      </c>
      <c r="J77" s="24">
        <v>9553029</v>
      </c>
      <c r="K77" s="12"/>
      <c r="L77" s="14">
        <v>0</v>
      </c>
      <c r="N77" s="21">
        <v>0</v>
      </c>
      <c r="P77" s="21">
        <v>149856</v>
      </c>
      <c r="R77" s="21">
        <v>1212122</v>
      </c>
      <c r="T77" s="21">
        <v>0</v>
      </c>
      <c r="V77" s="22">
        <v>10915007</v>
      </c>
      <c r="X77" s="5" t="str">
        <f t="shared" si="1"/>
        <v>No</v>
      </c>
      <c r="Z77" s="21"/>
      <c r="AC77" s="28"/>
      <c r="AG77" s="7"/>
    </row>
    <row r="78" spans="1:33">
      <c r="A78" s="8" t="s">
        <v>1221</v>
      </c>
      <c r="B78" s="8" t="s">
        <v>1222</v>
      </c>
      <c r="C78" s="9" t="s">
        <v>42</v>
      </c>
      <c r="D78" s="185">
        <v>2072</v>
      </c>
      <c r="E78" s="188">
        <v>20072</v>
      </c>
      <c r="F78" s="9" t="s">
        <v>83</v>
      </c>
      <c r="G78" s="9" t="s">
        <v>84</v>
      </c>
      <c r="H78" s="10">
        <v>18351295</v>
      </c>
      <c r="I78" s="11">
        <v>291</v>
      </c>
      <c r="J78" s="24">
        <v>8806770</v>
      </c>
      <c r="K78" s="12"/>
      <c r="L78" s="14">
        <v>0</v>
      </c>
      <c r="N78" s="21">
        <v>0</v>
      </c>
      <c r="P78" s="21">
        <v>118357</v>
      </c>
      <c r="R78" s="21">
        <v>0</v>
      </c>
      <c r="T78" s="21">
        <v>0</v>
      </c>
      <c r="V78" s="22">
        <v>8925127</v>
      </c>
      <c r="X78" s="5" t="str">
        <f t="shared" si="1"/>
        <v>No</v>
      </c>
      <c r="Z78" s="21"/>
      <c r="AC78" s="28"/>
      <c r="AG78" s="7"/>
    </row>
    <row r="79" spans="1:33">
      <c r="A79" s="8" t="s">
        <v>2673</v>
      </c>
      <c r="B79" s="8" t="s">
        <v>2674</v>
      </c>
      <c r="C79" s="9" t="s">
        <v>2675</v>
      </c>
      <c r="D79" s="185">
        <v>1001</v>
      </c>
      <c r="E79" s="188">
        <v>10001</v>
      </c>
      <c r="F79" s="9" t="s">
        <v>88</v>
      </c>
      <c r="G79" s="9" t="s">
        <v>84</v>
      </c>
      <c r="H79" s="10">
        <v>1190956</v>
      </c>
      <c r="I79" s="11">
        <v>290</v>
      </c>
      <c r="J79" s="24">
        <v>20088587</v>
      </c>
      <c r="K79" s="12"/>
      <c r="L79" s="14">
        <v>0</v>
      </c>
      <c r="N79" s="21">
        <v>0</v>
      </c>
      <c r="P79" s="21">
        <v>521717</v>
      </c>
      <c r="R79" s="21">
        <v>534773</v>
      </c>
      <c r="T79" s="21">
        <v>0</v>
      </c>
      <c r="V79" s="22">
        <v>21145077</v>
      </c>
      <c r="X79" s="5" t="str">
        <f t="shared" si="1"/>
        <v>No</v>
      </c>
      <c r="Z79" s="21"/>
      <c r="AC79" s="28"/>
      <c r="AG79" s="7"/>
    </row>
    <row r="80" spans="1:33">
      <c r="A80" s="8" t="s">
        <v>643</v>
      </c>
      <c r="B80" s="8" t="s">
        <v>644</v>
      </c>
      <c r="C80" s="9" t="s">
        <v>235</v>
      </c>
      <c r="D80" s="185">
        <v>4007</v>
      </c>
      <c r="E80" s="188">
        <v>40007</v>
      </c>
      <c r="F80" s="9" t="s">
        <v>83</v>
      </c>
      <c r="G80" s="9" t="s">
        <v>84</v>
      </c>
      <c r="H80" s="10">
        <v>884891</v>
      </c>
      <c r="I80" s="11">
        <v>289</v>
      </c>
      <c r="J80" s="24">
        <v>4209958</v>
      </c>
      <c r="K80" s="12"/>
      <c r="L80" s="14">
        <v>179842</v>
      </c>
      <c r="N80" s="21">
        <v>0</v>
      </c>
      <c r="P80" s="21">
        <v>162868</v>
      </c>
      <c r="R80" s="21">
        <v>3952</v>
      </c>
      <c r="T80" s="21">
        <v>2227228</v>
      </c>
      <c r="V80" s="22">
        <v>6783848</v>
      </c>
      <c r="X80" s="5" t="str">
        <f t="shared" si="1"/>
        <v>No</v>
      </c>
      <c r="Z80" s="21"/>
      <c r="AC80" s="28"/>
      <c r="AG80" s="7"/>
    </row>
    <row r="81" spans="1:33">
      <c r="A81" s="8" t="s">
        <v>2989</v>
      </c>
      <c r="B81" s="8" t="s">
        <v>665</v>
      </c>
      <c r="C81" s="9" t="s">
        <v>168</v>
      </c>
      <c r="D81" s="185">
        <v>25</v>
      </c>
      <c r="E81" s="188">
        <v>25</v>
      </c>
      <c r="F81" s="9" t="s">
        <v>88</v>
      </c>
      <c r="G81" s="9" t="s">
        <v>84</v>
      </c>
      <c r="H81" s="10">
        <v>236632</v>
      </c>
      <c r="I81" s="11">
        <v>288</v>
      </c>
      <c r="J81" s="24">
        <v>3346700</v>
      </c>
      <c r="K81" s="12"/>
      <c r="L81" s="14">
        <v>0</v>
      </c>
      <c r="N81" s="21">
        <v>0</v>
      </c>
      <c r="P81" s="21">
        <v>455</v>
      </c>
      <c r="R81" s="21">
        <v>330675</v>
      </c>
      <c r="T81" s="21">
        <v>0</v>
      </c>
      <c r="V81" s="22">
        <v>3677830</v>
      </c>
      <c r="X81" s="5" t="str">
        <f t="shared" si="1"/>
        <v>No</v>
      </c>
      <c r="Z81" s="21"/>
      <c r="AC81" s="28"/>
      <c r="AG81" s="7"/>
    </row>
    <row r="82" spans="1:33">
      <c r="A82" s="8" t="s">
        <v>1349</v>
      </c>
      <c r="B82" s="8" t="s">
        <v>128</v>
      </c>
      <c r="C82" s="9" t="s">
        <v>129</v>
      </c>
      <c r="D82" s="185">
        <v>4153</v>
      </c>
      <c r="E82" s="188">
        <v>40153</v>
      </c>
      <c r="F82" s="9" t="s">
        <v>183</v>
      </c>
      <c r="G82" s="9" t="s">
        <v>84</v>
      </c>
      <c r="H82" s="10">
        <v>4515419</v>
      </c>
      <c r="I82" s="11">
        <v>287</v>
      </c>
      <c r="J82" s="24">
        <v>1347078</v>
      </c>
      <c r="K82" s="12"/>
      <c r="L82" s="14">
        <v>0</v>
      </c>
      <c r="N82" s="21">
        <v>0</v>
      </c>
      <c r="P82" s="21">
        <v>0</v>
      </c>
      <c r="R82" s="21">
        <v>0</v>
      </c>
      <c r="T82" s="21">
        <v>390891</v>
      </c>
      <c r="V82" s="22">
        <v>1737969</v>
      </c>
      <c r="X82" s="5" t="str">
        <f t="shared" si="1"/>
        <v>No</v>
      </c>
      <c r="Z82" s="21"/>
      <c r="AC82" s="28"/>
      <c r="AG82" s="7"/>
    </row>
    <row r="83" spans="1:33">
      <c r="A83" s="8" t="s">
        <v>463</v>
      </c>
      <c r="B83" s="8" t="s">
        <v>464</v>
      </c>
      <c r="C83" s="9" t="s">
        <v>217</v>
      </c>
      <c r="D83" s="185">
        <v>3051</v>
      </c>
      <c r="E83" s="188">
        <v>30051</v>
      </c>
      <c r="F83" s="9" t="s">
        <v>83</v>
      </c>
      <c r="G83" s="9" t="s">
        <v>84</v>
      </c>
      <c r="H83" s="10">
        <v>4586770</v>
      </c>
      <c r="I83" s="11">
        <v>287</v>
      </c>
      <c r="J83" s="24">
        <v>21168493</v>
      </c>
      <c r="K83" s="12"/>
      <c r="L83" s="14">
        <v>0</v>
      </c>
      <c r="N83" s="21">
        <v>0</v>
      </c>
      <c r="P83" s="21">
        <v>1092399</v>
      </c>
      <c r="R83" s="21">
        <v>0</v>
      </c>
      <c r="T83" s="21">
        <v>0</v>
      </c>
      <c r="V83" s="22">
        <v>22260892</v>
      </c>
      <c r="X83" s="5" t="str">
        <f t="shared" si="1"/>
        <v>No</v>
      </c>
      <c r="Z83" s="21"/>
      <c r="AC83" s="28"/>
      <c r="AG83" s="7"/>
    </row>
    <row r="84" spans="1:33">
      <c r="A84" s="8" t="s">
        <v>2990</v>
      </c>
      <c r="B84" s="8" t="s">
        <v>2991</v>
      </c>
      <c r="C84" s="9" t="s">
        <v>168</v>
      </c>
      <c r="D84" s="185">
        <v>7</v>
      </c>
      <c r="E84" s="188">
        <v>7</v>
      </c>
      <c r="F84" s="9" t="s">
        <v>88</v>
      </c>
      <c r="G84" s="9" t="s">
        <v>84</v>
      </c>
      <c r="H84" s="10">
        <v>247421</v>
      </c>
      <c r="I84" s="11">
        <v>277</v>
      </c>
      <c r="J84" s="24">
        <v>8054468</v>
      </c>
      <c r="K84" s="12"/>
      <c r="L84" s="14">
        <v>0</v>
      </c>
      <c r="N84" s="21">
        <v>40</v>
      </c>
      <c r="P84" s="21">
        <v>447000</v>
      </c>
      <c r="R84" s="21">
        <v>541181</v>
      </c>
      <c r="T84" s="21">
        <v>0</v>
      </c>
      <c r="V84" s="22">
        <v>9042689</v>
      </c>
      <c r="X84" s="5" t="str">
        <f t="shared" si="1"/>
        <v>No</v>
      </c>
      <c r="Z84" s="21"/>
      <c r="AC84" s="28"/>
      <c r="AG84" s="7"/>
    </row>
    <row r="85" spans="1:33">
      <c r="A85" s="8" t="s">
        <v>1985</v>
      </c>
      <c r="B85" s="8" t="s">
        <v>1986</v>
      </c>
      <c r="C85" s="9" t="s">
        <v>87</v>
      </c>
      <c r="D85" s="185">
        <v>19</v>
      </c>
      <c r="E85" s="188">
        <v>19</v>
      </c>
      <c r="F85" s="9" t="s">
        <v>88</v>
      </c>
      <c r="G85" s="9" t="s">
        <v>84</v>
      </c>
      <c r="H85" s="10">
        <v>176617</v>
      </c>
      <c r="I85" s="11">
        <v>276</v>
      </c>
      <c r="J85" s="24">
        <v>4276121</v>
      </c>
      <c r="K85" s="12"/>
      <c r="L85" s="14">
        <v>0</v>
      </c>
      <c r="N85" s="21">
        <v>1434</v>
      </c>
      <c r="P85" s="21">
        <v>390047</v>
      </c>
      <c r="R85" s="21">
        <v>663991</v>
      </c>
      <c r="T85" s="21">
        <v>0</v>
      </c>
      <c r="V85" s="22">
        <v>5331593</v>
      </c>
      <c r="X85" s="5" t="str">
        <f t="shared" si="1"/>
        <v>No</v>
      </c>
      <c r="Z85" s="21"/>
      <c r="AC85" s="28"/>
      <c r="AG85" s="7"/>
    </row>
    <row r="86" spans="1:33">
      <c r="A86" s="8" t="s">
        <v>4598</v>
      </c>
      <c r="B86" s="8" t="s">
        <v>551</v>
      </c>
      <c r="C86" s="9" t="s">
        <v>42</v>
      </c>
      <c r="D86" s="185">
        <v>2002</v>
      </c>
      <c r="E86" s="188">
        <v>20002</v>
      </c>
      <c r="F86" s="9" t="s">
        <v>88</v>
      </c>
      <c r="G86" s="9" t="s">
        <v>84</v>
      </c>
      <c r="H86" s="10">
        <v>594962</v>
      </c>
      <c r="I86" s="11">
        <v>276</v>
      </c>
      <c r="J86" s="24">
        <v>19034631</v>
      </c>
      <c r="K86" s="12"/>
      <c r="L86" s="14">
        <v>0</v>
      </c>
      <c r="N86" s="21">
        <v>0</v>
      </c>
      <c r="P86" s="21">
        <v>959517</v>
      </c>
      <c r="R86" s="21">
        <v>133075</v>
      </c>
      <c r="T86" s="21">
        <v>0</v>
      </c>
      <c r="V86" s="22">
        <v>20127223</v>
      </c>
      <c r="X86" s="5" t="str">
        <f t="shared" si="1"/>
        <v>No</v>
      </c>
      <c r="Z86" s="21"/>
      <c r="AC86" s="28"/>
      <c r="AG86" s="7"/>
    </row>
    <row r="87" spans="1:33">
      <c r="A87" s="8" t="s">
        <v>1794</v>
      </c>
      <c r="B87" s="8" t="s">
        <v>1795</v>
      </c>
      <c r="C87" s="9" t="s">
        <v>171</v>
      </c>
      <c r="D87" s="185">
        <v>4027</v>
      </c>
      <c r="E87" s="188">
        <v>40027</v>
      </c>
      <c r="F87" s="9" t="s">
        <v>88</v>
      </c>
      <c r="G87" s="9" t="s">
        <v>84</v>
      </c>
      <c r="H87" s="10">
        <v>2441770</v>
      </c>
      <c r="I87" s="11">
        <v>276</v>
      </c>
      <c r="J87" s="24">
        <v>10868766</v>
      </c>
      <c r="K87" s="12"/>
      <c r="L87" s="14">
        <v>0</v>
      </c>
      <c r="N87" s="21">
        <v>0</v>
      </c>
      <c r="P87" s="21">
        <v>582761</v>
      </c>
      <c r="R87" s="21">
        <v>330121</v>
      </c>
      <c r="T87" s="21">
        <v>0</v>
      </c>
      <c r="V87" s="22">
        <v>11781648</v>
      </c>
      <c r="W87" s="14" t="s">
        <v>6126</v>
      </c>
      <c r="X87" s="5" t="str">
        <f t="shared" si="1"/>
        <v>Yes</v>
      </c>
      <c r="Z87" s="21"/>
      <c r="AC87" s="28"/>
      <c r="AG87" s="7"/>
    </row>
    <row r="88" spans="1:33">
      <c r="A88" s="8" t="s">
        <v>442</v>
      </c>
      <c r="B88" s="8" t="s">
        <v>410</v>
      </c>
      <c r="C88" s="9" t="s">
        <v>91</v>
      </c>
      <c r="D88" s="185">
        <v>9031</v>
      </c>
      <c r="E88" s="188">
        <v>90031</v>
      </c>
      <c r="F88" s="9" t="s">
        <v>88</v>
      </c>
      <c r="G88" s="9" t="s">
        <v>84</v>
      </c>
      <c r="H88" s="10">
        <v>1932666</v>
      </c>
      <c r="I88" s="11">
        <v>275</v>
      </c>
      <c r="J88" s="24">
        <v>10356848</v>
      </c>
      <c r="K88" s="12"/>
      <c r="L88" s="14">
        <v>0</v>
      </c>
      <c r="N88" s="21">
        <v>0</v>
      </c>
      <c r="P88" s="21">
        <v>18274</v>
      </c>
      <c r="R88" s="21">
        <v>1386271</v>
      </c>
      <c r="T88" s="21">
        <v>0</v>
      </c>
      <c r="V88" s="22">
        <v>11761393</v>
      </c>
      <c r="X88" s="5" t="str">
        <f t="shared" si="1"/>
        <v>No</v>
      </c>
      <c r="Z88" s="21"/>
      <c r="AC88" s="28"/>
      <c r="AG88" s="7"/>
    </row>
    <row r="89" spans="1:33">
      <c r="A89" s="8" t="s">
        <v>1464</v>
      </c>
      <c r="B89" s="8" t="s">
        <v>535</v>
      </c>
      <c r="C89" s="9" t="s">
        <v>163</v>
      </c>
      <c r="D89" s="185">
        <v>1008</v>
      </c>
      <c r="E89" s="188">
        <v>10008</v>
      </c>
      <c r="F89" s="9" t="s">
        <v>88</v>
      </c>
      <c r="G89" s="9" t="s">
        <v>84</v>
      </c>
      <c r="H89" s="10">
        <v>621300</v>
      </c>
      <c r="I89" s="11">
        <v>265</v>
      </c>
      <c r="J89" s="24">
        <v>7294330</v>
      </c>
      <c r="K89" s="12"/>
      <c r="L89" s="14">
        <v>0</v>
      </c>
      <c r="N89" s="21">
        <v>0</v>
      </c>
      <c r="P89" s="21">
        <v>234697</v>
      </c>
      <c r="R89" s="21">
        <v>155723</v>
      </c>
      <c r="T89" s="21">
        <v>0</v>
      </c>
      <c r="V89" s="22">
        <v>7684750</v>
      </c>
      <c r="X89" s="5" t="str">
        <f t="shared" si="1"/>
        <v>No</v>
      </c>
      <c r="Z89" s="21"/>
      <c r="AC89" s="28"/>
      <c r="AG89" s="7"/>
    </row>
    <row r="90" spans="1:33">
      <c r="A90" s="8" t="s">
        <v>4805</v>
      </c>
      <c r="B90" s="8" t="s">
        <v>436</v>
      </c>
      <c r="C90" s="9" t="s">
        <v>274</v>
      </c>
      <c r="D90" s="185">
        <v>4004</v>
      </c>
      <c r="E90" s="188">
        <v>40004</v>
      </c>
      <c r="F90" s="9" t="s">
        <v>88</v>
      </c>
      <c r="G90" s="9" t="s">
        <v>84</v>
      </c>
      <c r="H90" s="10">
        <v>969587</v>
      </c>
      <c r="I90" s="11">
        <v>262</v>
      </c>
      <c r="J90" s="24">
        <v>11454341</v>
      </c>
      <c r="K90" s="12"/>
      <c r="L90" s="14">
        <v>0</v>
      </c>
      <c r="N90" s="21">
        <v>0</v>
      </c>
      <c r="P90" s="21">
        <v>1007651</v>
      </c>
      <c r="R90" s="21">
        <v>9027659</v>
      </c>
      <c r="T90" s="21">
        <v>1368742</v>
      </c>
      <c r="V90" s="22">
        <v>22858393</v>
      </c>
      <c r="X90" s="5" t="str">
        <f t="shared" si="1"/>
        <v>No</v>
      </c>
      <c r="Z90" s="21"/>
      <c r="AC90" s="28"/>
      <c r="AG90" s="7"/>
    </row>
    <row r="91" spans="1:33">
      <c r="A91" s="8" t="s">
        <v>4081</v>
      </c>
      <c r="B91" s="8" t="s">
        <v>4082</v>
      </c>
      <c r="C91" s="9" t="s">
        <v>87</v>
      </c>
      <c r="D91" s="185">
        <v>20</v>
      </c>
      <c r="E91" s="188">
        <v>20</v>
      </c>
      <c r="F91" s="9" t="s">
        <v>88</v>
      </c>
      <c r="G91" s="9" t="s">
        <v>84</v>
      </c>
      <c r="H91" s="10">
        <v>198979</v>
      </c>
      <c r="I91" s="11">
        <v>262</v>
      </c>
      <c r="J91" s="24">
        <v>5796142</v>
      </c>
      <c r="K91" s="12"/>
      <c r="L91" s="14">
        <v>173511</v>
      </c>
      <c r="N91" s="21">
        <v>2102</v>
      </c>
      <c r="P91" s="21">
        <v>118826</v>
      </c>
      <c r="R91" s="21">
        <v>742307</v>
      </c>
      <c r="T91" s="21">
        <v>0</v>
      </c>
      <c r="V91" s="22">
        <v>6832888</v>
      </c>
      <c r="X91" s="5" t="str">
        <f t="shared" si="1"/>
        <v>No</v>
      </c>
      <c r="Z91" s="21"/>
      <c r="AC91" s="28"/>
      <c r="AG91" s="7"/>
    </row>
    <row r="92" spans="1:33">
      <c r="A92" s="8" t="s">
        <v>6132</v>
      </c>
      <c r="B92" s="8" t="s">
        <v>2071</v>
      </c>
      <c r="C92" s="9" t="s">
        <v>42</v>
      </c>
      <c r="D92" s="185">
        <v>2113</v>
      </c>
      <c r="E92" s="188">
        <v>20113</v>
      </c>
      <c r="F92" s="9" t="s">
        <v>88</v>
      </c>
      <c r="G92" s="9" t="s">
        <v>84</v>
      </c>
      <c r="H92" s="10">
        <v>720572</v>
      </c>
      <c r="I92" s="11">
        <v>258</v>
      </c>
      <c r="J92" s="24">
        <v>23178041</v>
      </c>
      <c r="K92" s="12"/>
      <c r="L92" s="14">
        <v>0</v>
      </c>
      <c r="N92" s="21">
        <v>0</v>
      </c>
      <c r="P92" s="21">
        <v>562714</v>
      </c>
      <c r="R92" s="21">
        <v>78246</v>
      </c>
      <c r="T92" s="21">
        <v>0</v>
      </c>
      <c r="V92" s="22">
        <v>23819001</v>
      </c>
      <c r="X92" s="5" t="str">
        <f t="shared" si="1"/>
        <v>No</v>
      </c>
      <c r="Z92" s="21"/>
      <c r="AC92" s="28"/>
      <c r="AG92" s="7"/>
    </row>
    <row r="93" spans="1:33">
      <c r="A93" s="8" t="s">
        <v>3530</v>
      </c>
      <c r="B93" s="8" t="s">
        <v>893</v>
      </c>
      <c r="C93" s="9" t="s">
        <v>58</v>
      </c>
      <c r="D93" s="185">
        <v>5005</v>
      </c>
      <c r="E93" s="188">
        <v>50005</v>
      </c>
      <c r="F93" s="9" t="s">
        <v>83</v>
      </c>
      <c r="G93" s="9" t="s">
        <v>84</v>
      </c>
      <c r="H93" s="10">
        <v>401661</v>
      </c>
      <c r="I93" s="11">
        <v>254</v>
      </c>
      <c r="J93" s="24">
        <v>13161533</v>
      </c>
      <c r="K93" s="12"/>
      <c r="L93" s="14">
        <v>0</v>
      </c>
      <c r="N93" s="21">
        <v>0</v>
      </c>
      <c r="P93" s="21">
        <v>968963</v>
      </c>
      <c r="R93" s="21">
        <v>68402</v>
      </c>
      <c r="T93" s="21">
        <v>0</v>
      </c>
      <c r="V93" s="22">
        <v>14198898</v>
      </c>
      <c r="X93" s="5" t="str">
        <f t="shared" si="1"/>
        <v>No</v>
      </c>
      <c r="Z93" s="21"/>
      <c r="AC93" s="28"/>
      <c r="AG93" s="7"/>
    </row>
    <row r="94" spans="1:33">
      <c r="A94" s="8" t="s">
        <v>699</v>
      </c>
      <c r="B94" s="8" t="s">
        <v>700</v>
      </c>
      <c r="C94" s="9" t="s">
        <v>171</v>
      </c>
      <c r="D94" s="185">
        <v>4152</v>
      </c>
      <c r="E94" s="188">
        <v>40152</v>
      </c>
      <c r="F94" s="9" t="s">
        <v>183</v>
      </c>
      <c r="G94" s="9" t="s">
        <v>84</v>
      </c>
      <c r="H94" s="10">
        <v>5502379</v>
      </c>
      <c r="I94" s="11">
        <v>250</v>
      </c>
      <c r="J94" s="24">
        <v>2559865</v>
      </c>
      <c r="K94" s="12"/>
      <c r="L94" s="14">
        <v>0</v>
      </c>
      <c r="N94" s="21">
        <v>0</v>
      </c>
      <c r="P94" s="21">
        <v>0</v>
      </c>
      <c r="R94" s="21">
        <v>18950</v>
      </c>
      <c r="T94" s="21">
        <v>853929</v>
      </c>
      <c r="V94" s="22">
        <v>3432744</v>
      </c>
      <c r="X94" s="5" t="str">
        <f t="shared" si="1"/>
        <v>No</v>
      </c>
      <c r="Z94" s="21"/>
      <c r="AC94" s="28"/>
      <c r="AG94" s="7"/>
    </row>
    <row r="95" spans="1:33">
      <c r="A95" s="8" t="s">
        <v>3696</v>
      </c>
      <c r="B95" s="8" t="s">
        <v>3697</v>
      </c>
      <c r="C95" s="9" t="s">
        <v>91</v>
      </c>
      <c r="D95" s="185">
        <v>9029</v>
      </c>
      <c r="E95" s="188">
        <v>90029</v>
      </c>
      <c r="F95" s="9" t="s">
        <v>88</v>
      </c>
      <c r="G95" s="9" t="s">
        <v>84</v>
      </c>
      <c r="H95" s="10">
        <v>1932666</v>
      </c>
      <c r="I95" s="11">
        <v>250</v>
      </c>
      <c r="J95" s="24">
        <v>12994508</v>
      </c>
      <c r="K95" s="12"/>
      <c r="L95" s="14">
        <v>0</v>
      </c>
      <c r="N95" s="21">
        <v>0</v>
      </c>
      <c r="P95" s="21">
        <v>596098</v>
      </c>
      <c r="R95" s="21">
        <v>147613</v>
      </c>
      <c r="T95" s="21">
        <v>0</v>
      </c>
      <c r="V95" s="22">
        <v>13738219</v>
      </c>
      <c r="X95" s="5" t="str">
        <f t="shared" si="1"/>
        <v>No</v>
      </c>
      <c r="Z95" s="21"/>
      <c r="AC95" s="28"/>
      <c r="AG95" s="7"/>
    </row>
    <row r="96" spans="1:33">
      <c r="A96" s="8" t="s">
        <v>4420</v>
      </c>
      <c r="B96" s="8" t="s">
        <v>595</v>
      </c>
      <c r="C96" s="9" t="s">
        <v>171</v>
      </c>
      <c r="D96" s="185">
        <v>4040</v>
      </c>
      <c r="E96" s="188">
        <v>40040</v>
      </c>
      <c r="F96" s="9" t="s">
        <v>88</v>
      </c>
      <c r="G96" s="9" t="s">
        <v>84</v>
      </c>
      <c r="H96" s="10">
        <v>1065219</v>
      </c>
      <c r="I96" s="11">
        <v>248</v>
      </c>
      <c r="J96" s="24">
        <v>12704362</v>
      </c>
      <c r="K96" s="12"/>
      <c r="L96" s="14">
        <v>370874</v>
      </c>
      <c r="N96" s="21">
        <v>6851</v>
      </c>
      <c r="P96" s="21">
        <v>363086</v>
      </c>
      <c r="R96" s="21">
        <v>379886</v>
      </c>
      <c r="T96" s="21">
        <v>0</v>
      </c>
      <c r="V96" s="22">
        <v>13825059</v>
      </c>
      <c r="X96" s="5" t="str">
        <f t="shared" si="1"/>
        <v>No</v>
      </c>
      <c r="Z96" s="21"/>
      <c r="AC96" s="28"/>
      <c r="AG96" s="7"/>
    </row>
    <row r="97" spans="1:33">
      <c r="A97" s="8" t="s">
        <v>6514</v>
      </c>
      <c r="B97" s="8" t="s">
        <v>2262</v>
      </c>
      <c r="C97" s="9" t="s">
        <v>288</v>
      </c>
      <c r="D97" s="185">
        <v>3027</v>
      </c>
      <c r="E97" s="188">
        <v>30027</v>
      </c>
      <c r="F97" s="9" t="s">
        <v>88</v>
      </c>
      <c r="G97" s="9" t="s">
        <v>84</v>
      </c>
      <c r="H97" s="10">
        <v>232045</v>
      </c>
      <c r="I97" s="11">
        <v>246</v>
      </c>
      <c r="J97" s="24">
        <v>14427248</v>
      </c>
      <c r="K97" s="12"/>
      <c r="L97" s="14">
        <v>0</v>
      </c>
      <c r="N97" s="21">
        <v>384</v>
      </c>
      <c r="P97" s="21">
        <v>43968</v>
      </c>
      <c r="R97" s="21">
        <v>1449674</v>
      </c>
      <c r="T97" s="21">
        <v>0</v>
      </c>
      <c r="V97" s="22">
        <v>15921274</v>
      </c>
      <c r="X97" s="5" t="str">
        <f t="shared" si="1"/>
        <v>No</v>
      </c>
      <c r="Z97" s="21"/>
      <c r="AC97" s="28"/>
      <c r="AG97" s="7"/>
    </row>
    <row r="98" spans="1:33">
      <c r="A98" s="8" t="s">
        <v>6515</v>
      </c>
      <c r="B98" s="8" t="s">
        <v>1819</v>
      </c>
      <c r="C98" s="9" t="s">
        <v>178</v>
      </c>
      <c r="D98" s="185">
        <v>5032</v>
      </c>
      <c r="E98" s="188">
        <v>50032</v>
      </c>
      <c r="F98" s="9" t="s">
        <v>88</v>
      </c>
      <c r="G98" s="9" t="s">
        <v>84</v>
      </c>
      <c r="H98" s="10">
        <v>356218</v>
      </c>
      <c r="I98" s="11">
        <v>237</v>
      </c>
      <c r="J98" s="24">
        <v>5965467</v>
      </c>
      <c r="K98" s="12"/>
      <c r="L98" s="14">
        <v>27175</v>
      </c>
      <c r="N98" s="21">
        <v>0</v>
      </c>
      <c r="P98" s="21">
        <v>223245</v>
      </c>
      <c r="R98" s="21">
        <v>2184195</v>
      </c>
      <c r="T98" s="21">
        <v>0</v>
      </c>
      <c r="V98" s="22">
        <v>8400082</v>
      </c>
      <c r="X98" s="5" t="str">
        <f t="shared" si="1"/>
        <v>No</v>
      </c>
      <c r="Z98" s="21"/>
      <c r="AC98" s="28"/>
      <c r="AG98" s="7"/>
    </row>
    <row r="99" spans="1:33">
      <c r="A99" s="8" t="s">
        <v>1257</v>
      </c>
      <c r="B99" s="8" t="s">
        <v>285</v>
      </c>
      <c r="C99" s="9" t="s">
        <v>141</v>
      </c>
      <c r="D99" s="185">
        <v>3068</v>
      </c>
      <c r="E99" s="188">
        <v>30068</v>
      </c>
      <c r="F99" s="9" t="s">
        <v>83</v>
      </c>
      <c r="G99" s="9" t="s">
        <v>84</v>
      </c>
      <c r="H99" s="10">
        <v>4586770</v>
      </c>
      <c r="I99" s="11">
        <v>235</v>
      </c>
      <c r="J99" s="24">
        <v>10452297</v>
      </c>
      <c r="K99" s="12"/>
      <c r="L99" s="14">
        <v>0</v>
      </c>
      <c r="N99" s="21">
        <v>0</v>
      </c>
      <c r="P99" s="21">
        <v>443993</v>
      </c>
      <c r="R99" s="21">
        <v>7200</v>
      </c>
      <c r="T99" s="21">
        <v>0</v>
      </c>
      <c r="V99" s="22">
        <v>10903490</v>
      </c>
      <c r="X99" s="5" t="str">
        <f t="shared" si="1"/>
        <v>No</v>
      </c>
      <c r="Z99" s="21"/>
      <c r="AC99" s="28"/>
      <c r="AG99" s="7"/>
    </row>
    <row r="100" spans="1:33">
      <c r="A100" s="8" t="s">
        <v>1209</v>
      </c>
      <c r="B100" s="8" t="s">
        <v>1210</v>
      </c>
      <c r="C100" s="9" t="s">
        <v>178</v>
      </c>
      <c r="D100" s="185">
        <v>5033</v>
      </c>
      <c r="E100" s="188">
        <v>50033</v>
      </c>
      <c r="F100" s="9" t="s">
        <v>88</v>
      </c>
      <c r="G100" s="9" t="s">
        <v>84</v>
      </c>
      <c r="H100" s="10">
        <v>569935</v>
      </c>
      <c r="I100" s="11">
        <v>234</v>
      </c>
      <c r="J100" s="24">
        <v>10445764</v>
      </c>
      <c r="K100" s="12"/>
      <c r="L100" s="14">
        <v>0</v>
      </c>
      <c r="N100" s="21">
        <v>45516</v>
      </c>
      <c r="P100" s="21">
        <v>173254</v>
      </c>
      <c r="R100" s="21">
        <v>157799</v>
      </c>
      <c r="T100" s="21">
        <v>0</v>
      </c>
      <c r="V100" s="22">
        <v>10822333</v>
      </c>
      <c r="X100" s="5" t="str">
        <f t="shared" si="1"/>
        <v>No</v>
      </c>
      <c r="Z100" s="21"/>
      <c r="AC100" s="28"/>
      <c r="AG100" s="7"/>
    </row>
    <row r="101" spans="1:33">
      <c r="A101" s="8" t="s">
        <v>1373</v>
      </c>
      <c r="B101" s="8" t="s">
        <v>506</v>
      </c>
      <c r="C101" s="9" t="s">
        <v>238</v>
      </c>
      <c r="D101" s="185">
        <v>1048</v>
      </c>
      <c r="E101" s="188">
        <v>10048</v>
      </c>
      <c r="F101" s="9" t="s">
        <v>138</v>
      </c>
      <c r="G101" s="9" t="s">
        <v>84</v>
      </c>
      <c r="H101" s="10">
        <v>924859</v>
      </c>
      <c r="I101" s="11">
        <v>233</v>
      </c>
      <c r="J101" s="24">
        <v>16351839</v>
      </c>
      <c r="K101" s="12"/>
      <c r="L101" s="14">
        <v>0</v>
      </c>
      <c r="N101" s="21">
        <v>0</v>
      </c>
      <c r="P101" s="21">
        <v>698958</v>
      </c>
      <c r="R101" s="21">
        <v>2911863</v>
      </c>
      <c r="T101" s="21">
        <v>0</v>
      </c>
      <c r="V101" s="22">
        <v>19962660</v>
      </c>
      <c r="X101" s="5" t="str">
        <f t="shared" si="1"/>
        <v>No</v>
      </c>
      <c r="Z101" s="21"/>
      <c r="AC101" s="28"/>
      <c r="AG101" s="7"/>
    </row>
    <row r="102" spans="1:33">
      <c r="A102" s="8" t="s">
        <v>2365</v>
      </c>
      <c r="B102" s="8" t="s">
        <v>1906</v>
      </c>
      <c r="C102" s="9" t="s">
        <v>265</v>
      </c>
      <c r="D102" s="185">
        <v>7010</v>
      </c>
      <c r="E102" s="188">
        <v>70010</v>
      </c>
      <c r="F102" s="9" t="s">
        <v>88</v>
      </c>
      <c r="G102" s="9" t="s">
        <v>84</v>
      </c>
      <c r="H102" s="10">
        <v>450070</v>
      </c>
      <c r="I102" s="11">
        <v>229</v>
      </c>
      <c r="J102" s="24">
        <v>6932799</v>
      </c>
      <c r="K102" s="12"/>
      <c r="L102" s="14">
        <v>0</v>
      </c>
      <c r="N102" s="21">
        <v>0</v>
      </c>
      <c r="P102" s="21">
        <v>209471</v>
      </c>
      <c r="R102" s="21">
        <v>92416</v>
      </c>
      <c r="T102" s="21">
        <v>0</v>
      </c>
      <c r="V102" s="22">
        <v>7234686</v>
      </c>
      <c r="X102" s="5" t="str">
        <f t="shared" si="1"/>
        <v>No</v>
      </c>
      <c r="Z102" s="21"/>
      <c r="AC102" s="28"/>
      <c r="AG102" s="7"/>
    </row>
    <row r="103" spans="1:33">
      <c r="A103" s="8" t="s">
        <v>4765</v>
      </c>
      <c r="B103" s="8" t="s">
        <v>4766</v>
      </c>
      <c r="C103" s="9" t="s">
        <v>91</v>
      </c>
      <c r="D103" s="185">
        <v>9019</v>
      </c>
      <c r="E103" s="188">
        <v>90019</v>
      </c>
      <c r="F103" s="9" t="s">
        <v>88</v>
      </c>
      <c r="G103" s="9" t="s">
        <v>84</v>
      </c>
      <c r="H103" s="10">
        <v>1723634</v>
      </c>
      <c r="I103" s="11">
        <v>229</v>
      </c>
      <c r="J103" s="24">
        <v>31817102</v>
      </c>
      <c r="K103" s="12"/>
      <c r="L103" s="14">
        <v>238289</v>
      </c>
      <c r="N103" s="21">
        <v>4099</v>
      </c>
      <c r="P103" s="21">
        <v>1183454</v>
      </c>
      <c r="R103" s="21">
        <v>6694988</v>
      </c>
      <c r="T103" s="21">
        <v>0</v>
      </c>
      <c r="V103" s="22">
        <v>39937932</v>
      </c>
      <c r="X103" s="5" t="str">
        <f t="shared" si="1"/>
        <v>No</v>
      </c>
      <c r="Z103" s="21"/>
      <c r="AC103" s="28"/>
      <c r="AG103" s="7"/>
    </row>
    <row r="104" spans="1:33">
      <c r="A104" s="8" t="s">
        <v>5288</v>
      </c>
      <c r="B104" s="8" t="s">
        <v>5289</v>
      </c>
      <c r="C104" s="9" t="s">
        <v>91</v>
      </c>
      <c r="D104" s="185">
        <v>9030</v>
      </c>
      <c r="E104" s="188">
        <v>90030</v>
      </c>
      <c r="F104" s="9" t="s">
        <v>88</v>
      </c>
      <c r="G104" s="9" t="s">
        <v>84</v>
      </c>
      <c r="H104" s="10">
        <v>2956746</v>
      </c>
      <c r="I104" s="11">
        <v>229</v>
      </c>
      <c r="J104" s="24">
        <v>15816235</v>
      </c>
      <c r="K104" s="12"/>
      <c r="L104" s="14">
        <v>0</v>
      </c>
      <c r="N104" s="21">
        <v>60491</v>
      </c>
      <c r="P104" s="21">
        <v>1373354</v>
      </c>
      <c r="R104" s="21">
        <v>2900653</v>
      </c>
      <c r="T104" s="21">
        <v>0</v>
      </c>
      <c r="V104" s="22">
        <v>20150733</v>
      </c>
      <c r="X104" s="5" t="str">
        <f t="shared" si="1"/>
        <v>No</v>
      </c>
      <c r="Z104" s="21"/>
      <c r="AC104" s="28"/>
      <c r="AG104" s="7"/>
    </row>
    <row r="105" spans="1:33">
      <c r="A105" s="8" t="s">
        <v>3975</v>
      </c>
      <c r="B105" s="8" t="s">
        <v>3976</v>
      </c>
      <c r="C105" s="9" t="s">
        <v>82</v>
      </c>
      <c r="D105" s="185">
        <v>2122</v>
      </c>
      <c r="E105" s="188">
        <v>20122</v>
      </c>
      <c r="F105" s="9" t="s">
        <v>113</v>
      </c>
      <c r="G105" s="9" t="s">
        <v>84</v>
      </c>
      <c r="H105" s="10">
        <v>18351295</v>
      </c>
      <c r="I105" s="11">
        <v>225</v>
      </c>
      <c r="J105" s="24">
        <v>37051456</v>
      </c>
      <c r="K105" s="12"/>
      <c r="L105" s="14">
        <v>0</v>
      </c>
      <c r="N105" s="21">
        <v>0</v>
      </c>
      <c r="P105" s="21">
        <v>0</v>
      </c>
      <c r="R105" s="21">
        <v>5045774</v>
      </c>
      <c r="T105" s="21">
        <v>0</v>
      </c>
      <c r="V105" s="22">
        <v>42097230</v>
      </c>
      <c r="X105" s="5" t="str">
        <f t="shared" si="1"/>
        <v>No</v>
      </c>
      <c r="Z105" s="21"/>
      <c r="AC105" s="28"/>
      <c r="AG105" s="7"/>
    </row>
    <row r="106" spans="1:33">
      <c r="A106" s="8" t="s">
        <v>99</v>
      </c>
      <c r="B106" s="8" t="s">
        <v>100</v>
      </c>
      <c r="C106" s="9" t="s">
        <v>46</v>
      </c>
      <c r="D106" s="185">
        <v>5154</v>
      </c>
      <c r="E106" s="188">
        <v>50154</v>
      </c>
      <c r="F106" s="9" t="s">
        <v>83</v>
      </c>
      <c r="G106" s="9" t="s">
        <v>84</v>
      </c>
      <c r="H106" s="10">
        <v>2650890</v>
      </c>
      <c r="I106" s="11">
        <v>220</v>
      </c>
      <c r="J106" s="24">
        <v>2637773</v>
      </c>
      <c r="K106" s="12"/>
      <c r="L106" s="14">
        <v>0</v>
      </c>
      <c r="N106" s="21">
        <v>0</v>
      </c>
      <c r="P106" s="21">
        <v>4532</v>
      </c>
      <c r="R106" s="21">
        <v>134782</v>
      </c>
      <c r="T106" s="21">
        <v>0</v>
      </c>
      <c r="V106" s="22">
        <v>2777087</v>
      </c>
      <c r="X106" s="5" t="str">
        <f t="shared" si="1"/>
        <v>No</v>
      </c>
      <c r="Z106" s="21"/>
      <c r="AC106" s="28"/>
      <c r="AG106" s="7"/>
    </row>
    <row r="107" spans="1:33">
      <c r="A107" s="8" t="s">
        <v>2955</v>
      </c>
      <c r="B107" s="8" t="s">
        <v>2956</v>
      </c>
      <c r="C107" s="9" t="s">
        <v>79</v>
      </c>
      <c r="D107" s="185">
        <v>9001</v>
      </c>
      <c r="E107" s="188">
        <v>90001</v>
      </c>
      <c r="F107" s="9" t="s">
        <v>88</v>
      </c>
      <c r="G107" s="9" t="s">
        <v>84</v>
      </c>
      <c r="H107" s="10">
        <v>392141</v>
      </c>
      <c r="I107" s="11">
        <v>219</v>
      </c>
      <c r="J107" s="24">
        <v>7165137</v>
      </c>
      <c r="K107" s="12"/>
      <c r="L107" s="14">
        <v>0</v>
      </c>
      <c r="N107" s="21">
        <v>0</v>
      </c>
      <c r="P107" s="21">
        <v>190455</v>
      </c>
      <c r="R107" s="21">
        <v>640637</v>
      </c>
      <c r="T107" s="21">
        <v>0</v>
      </c>
      <c r="V107" s="22">
        <v>7996229</v>
      </c>
      <c r="X107" s="5" t="str">
        <f t="shared" si="1"/>
        <v>No</v>
      </c>
      <c r="Z107" s="21"/>
      <c r="AC107" s="28"/>
      <c r="AG107" s="7"/>
    </row>
    <row r="108" spans="1:33">
      <c r="A108" s="8" t="s">
        <v>4795</v>
      </c>
      <c r="B108" s="8" t="s">
        <v>4796</v>
      </c>
      <c r="C108" s="9" t="s">
        <v>466</v>
      </c>
      <c r="D108" s="185">
        <v>5022</v>
      </c>
      <c r="E108" s="188">
        <v>50022</v>
      </c>
      <c r="F108" s="9" t="s">
        <v>88</v>
      </c>
      <c r="G108" s="9" t="s">
        <v>84</v>
      </c>
      <c r="H108" s="10">
        <v>507643</v>
      </c>
      <c r="I108" s="11">
        <v>214</v>
      </c>
      <c r="J108" s="24">
        <v>5374668</v>
      </c>
      <c r="K108" s="12"/>
      <c r="L108" s="14">
        <v>0</v>
      </c>
      <c r="N108" s="21">
        <v>0</v>
      </c>
      <c r="P108" s="21">
        <v>161631</v>
      </c>
      <c r="R108" s="21">
        <v>268791</v>
      </c>
      <c r="T108" s="21">
        <v>0</v>
      </c>
      <c r="V108" s="22">
        <v>5805090</v>
      </c>
      <c r="X108" s="5" t="str">
        <f t="shared" si="1"/>
        <v>No</v>
      </c>
      <c r="Z108" s="21"/>
      <c r="AC108" s="28"/>
      <c r="AG108" s="7"/>
    </row>
    <row r="109" spans="1:33">
      <c r="A109" s="8" t="s">
        <v>6133</v>
      </c>
      <c r="B109" s="8" t="s">
        <v>1697</v>
      </c>
      <c r="C109" s="9" t="s">
        <v>42</v>
      </c>
      <c r="D109" s="185">
        <v>2018</v>
      </c>
      <c r="E109" s="188">
        <v>20018</v>
      </c>
      <c r="F109" s="9" t="s">
        <v>88</v>
      </c>
      <c r="G109" s="9" t="s">
        <v>84</v>
      </c>
      <c r="H109" s="10">
        <v>412317</v>
      </c>
      <c r="I109" s="11">
        <v>213</v>
      </c>
      <c r="J109" s="24">
        <v>14856018</v>
      </c>
      <c r="K109" s="12"/>
      <c r="L109" s="14">
        <v>0</v>
      </c>
      <c r="N109" s="21">
        <v>19498</v>
      </c>
      <c r="P109" s="21">
        <v>535835</v>
      </c>
      <c r="R109" s="21">
        <v>958725</v>
      </c>
      <c r="T109" s="21">
        <v>0</v>
      </c>
      <c r="V109" s="22">
        <v>16370076</v>
      </c>
      <c r="X109" s="5" t="str">
        <f t="shared" si="1"/>
        <v>No</v>
      </c>
      <c r="Z109" s="21"/>
      <c r="AC109" s="28"/>
      <c r="AG109" s="7"/>
    </row>
    <row r="110" spans="1:33">
      <c r="A110" s="8" t="s">
        <v>6516</v>
      </c>
      <c r="B110" s="8" t="s">
        <v>4113</v>
      </c>
      <c r="C110" s="9" t="s">
        <v>466</v>
      </c>
      <c r="D110" s="185">
        <v>5010</v>
      </c>
      <c r="E110" s="188">
        <v>50010</v>
      </c>
      <c r="F110" s="9" t="s">
        <v>88</v>
      </c>
      <c r="G110" s="9" t="s">
        <v>84</v>
      </c>
      <c r="H110" s="10">
        <v>569499</v>
      </c>
      <c r="I110" s="11">
        <v>212</v>
      </c>
      <c r="J110" s="24">
        <v>4142434</v>
      </c>
      <c r="K110" s="12"/>
      <c r="L110" s="14">
        <v>0</v>
      </c>
      <c r="N110" s="21">
        <v>18507</v>
      </c>
      <c r="P110" s="21">
        <v>473562</v>
      </c>
      <c r="R110" s="21">
        <v>381869</v>
      </c>
      <c r="T110" s="21">
        <v>0</v>
      </c>
      <c r="V110" s="22">
        <v>5016372</v>
      </c>
      <c r="X110" s="5" t="str">
        <f t="shared" si="1"/>
        <v>No</v>
      </c>
      <c r="Z110" s="21"/>
      <c r="AC110" s="28"/>
      <c r="AG110" s="7"/>
    </row>
    <row r="111" spans="1:33">
      <c r="A111" s="8" t="s">
        <v>4586</v>
      </c>
      <c r="B111" s="8" t="s">
        <v>4587</v>
      </c>
      <c r="C111" s="9" t="s">
        <v>120</v>
      </c>
      <c r="D111" s="185">
        <v>6007</v>
      </c>
      <c r="E111" s="188">
        <v>60007</v>
      </c>
      <c r="F111" s="9" t="s">
        <v>88</v>
      </c>
      <c r="G111" s="9" t="s">
        <v>84</v>
      </c>
      <c r="H111" s="10">
        <v>5121892</v>
      </c>
      <c r="I111" s="11">
        <v>209</v>
      </c>
      <c r="J111" s="24">
        <v>7793244</v>
      </c>
      <c r="K111" s="12"/>
      <c r="L111" s="14">
        <v>0</v>
      </c>
      <c r="N111" s="21">
        <v>0</v>
      </c>
      <c r="P111" s="21">
        <v>262708</v>
      </c>
      <c r="R111" s="21">
        <v>5431146</v>
      </c>
      <c r="T111" s="21">
        <v>0</v>
      </c>
      <c r="V111" s="22">
        <v>13487098</v>
      </c>
      <c r="X111" s="5" t="str">
        <f t="shared" si="1"/>
        <v>No</v>
      </c>
      <c r="Z111" s="21"/>
      <c r="AC111" s="28"/>
      <c r="AG111" s="7"/>
    </row>
    <row r="112" spans="1:33">
      <c r="A112" s="8" t="s">
        <v>2768</v>
      </c>
      <c r="B112" s="8" t="s">
        <v>2769</v>
      </c>
      <c r="C112" s="9" t="s">
        <v>132</v>
      </c>
      <c r="D112" s="185">
        <v>5050</v>
      </c>
      <c r="E112" s="188">
        <v>50050</v>
      </c>
      <c r="F112" s="9" t="s">
        <v>88</v>
      </c>
      <c r="G112" s="9" t="s">
        <v>84</v>
      </c>
      <c r="H112" s="10">
        <v>1487483</v>
      </c>
      <c r="I112" s="11">
        <v>209</v>
      </c>
      <c r="J112" s="24">
        <v>10057717</v>
      </c>
      <c r="K112" s="12"/>
      <c r="L112" s="14">
        <v>0</v>
      </c>
      <c r="N112" s="21">
        <v>0</v>
      </c>
      <c r="P112" s="21">
        <v>638326</v>
      </c>
      <c r="R112" s="21">
        <v>671347</v>
      </c>
      <c r="T112" s="21">
        <v>0</v>
      </c>
      <c r="V112" s="22">
        <v>11367390</v>
      </c>
      <c r="X112" s="5" t="str">
        <f t="shared" si="1"/>
        <v>No</v>
      </c>
      <c r="Z112" s="21"/>
      <c r="AC112" s="28"/>
      <c r="AG112" s="7"/>
    </row>
    <row r="113" spans="1:33">
      <c r="A113" s="8" t="s">
        <v>4093</v>
      </c>
      <c r="B113" s="8" t="s">
        <v>128</v>
      </c>
      <c r="C113" s="9" t="s">
        <v>129</v>
      </c>
      <c r="D113" s="185">
        <v>4203</v>
      </c>
      <c r="E113" s="188">
        <v>40203</v>
      </c>
      <c r="F113" s="9" t="s">
        <v>113</v>
      </c>
      <c r="G113" s="9" t="s">
        <v>84</v>
      </c>
      <c r="H113" s="10">
        <v>4515419</v>
      </c>
      <c r="I113" s="11">
        <v>205</v>
      </c>
      <c r="J113" s="24">
        <v>945706</v>
      </c>
      <c r="K113" s="12"/>
      <c r="L113" s="14">
        <v>0</v>
      </c>
      <c r="N113" s="21">
        <v>0</v>
      </c>
      <c r="P113" s="21">
        <v>0</v>
      </c>
      <c r="R113" s="21">
        <v>0</v>
      </c>
      <c r="T113" s="21">
        <v>0</v>
      </c>
      <c r="V113" s="22">
        <v>945706</v>
      </c>
      <c r="X113" s="5" t="str">
        <f t="shared" si="1"/>
        <v>No</v>
      </c>
      <c r="Z113" s="21"/>
      <c r="AC113" s="28"/>
      <c r="AG113" s="7"/>
    </row>
    <row r="114" spans="1:33">
      <c r="A114" s="8" t="s">
        <v>3629</v>
      </c>
      <c r="B114" s="8" t="s">
        <v>684</v>
      </c>
      <c r="C114" s="9" t="s">
        <v>120</v>
      </c>
      <c r="D114" s="185">
        <v>6006</v>
      </c>
      <c r="E114" s="188">
        <v>60006</v>
      </c>
      <c r="F114" s="9" t="s">
        <v>83</v>
      </c>
      <c r="G114" s="9" t="s">
        <v>84</v>
      </c>
      <c r="H114" s="10">
        <v>803086</v>
      </c>
      <c r="I114" s="11">
        <v>202</v>
      </c>
      <c r="J114" s="24">
        <v>8316705</v>
      </c>
      <c r="K114" s="12"/>
      <c r="L114" s="14">
        <v>266136</v>
      </c>
      <c r="N114" s="21">
        <v>116405</v>
      </c>
      <c r="P114" s="21">
        <v>78056</v>
      </c>
      <c r="R114" s="21">
        <v>456141</v>
      </c>
      <c r="T114" s="21">
        <v>0</v>
      </c>
      <c r="V114" s="22">
        <v>9233443</v>
      </c>
      <c r="X114" s="5" t="str">
        <f t="shared" si="1"/>
        <v>No</v>
      </c>
      <c r="Z114" s="21"/>
      <c r="AC114" s="28"/>
      <c r="AG114" s="7"/>
    </row>
    <row r="115" spans="1:33">
      <c r="A115" s="8" t="s">
        <v>736</v>
      </c>
      <c r="B115" s="8" t="s">
        <v>737</v>
      </c>
      <c r="C115" s="9" t="s">
        <v>178</v>
      </c>
      <c r="D115" s="185">
        <v>5148</v>
      </c>
      <c r="E115" s="188">
        <v>50148</v>
      </c>
      <c r="F115" s="9" t="s">
        <v>88</v>
      </c>
      <c r="G115" s="9" t="s">
        <v>84</v>
      </c>
      <c r="H115" s="10">
        <v>87106</v>
      </c>
      <c r="I115" s="11">
        <v>202</v>
      </c>
      <c r="J115" s="24">
        <v>3639616</v>
      </c>
      <c r="K115" s="12"/>
      <c r="L115" s="14">
        <v>0</v>
      </c>
      <c r="N115" s="21">
        <v>0</v>
      </c>
      <c r="P115" s="21">
        <v>27374</v>
      </c>
      <c r="R115" s="21">
        <v>264376</v>
      </c>
      <c r="T115" s="21">
        <v>0</v>
      </c>
      <c r="V115" s="22">
        <v>3931366</v>
      </c>
      <c r="X115" s="5" t="str">
        <f t="shared" si="1"/>
        <v>No</v>
      </c>
      <c r="Z115" s="21"/>
      <c r="AC115" s="28"/>
      <c r="AG115" s="7"/>
    </row>
    <row r="116" spans="1:33">
      <c r="A116" s="8" t="s">
        <v>2979</v>
      </c>
      <c r="B116" s="8" t="s">
        <v>502</v>
      </c>
      <c r="C116" s="9" t="s">
        <v>171</v>
      </c>
      <c r="D116" s="185">
        <v>4041</v>
      </c>
      <c r="E116" s="188">
        <v>40041</v>
      </c>
      <c r="F116" s="9" t="s">
        <v>88</v>
      </c>
      <c r="G116" s="9" t="s">
        <v>84</v>
      </c>
      <c r="H116" s="10">
        <v>2441770</v>
      </c>
      <c r="I116" s="11">
        <v>201</v>
      </c>
      <c r="J116" s="24">
        <v>14789726</v>
      </c>
      <c r="K116" s="12"/>
      <c r="L116" s="14">
        <v>0</v>
      </c>
      <c r="N116" s="21">
        <v>8657</v>
      </c>
      <c r="P116" s="21">
        <v>1072636</v>
      </c>
      <c r="R116" s="21">
        <v>369904</v>
      </c>
      <c r="T116" s="21">
        <v>0</v>
      </c>
      <c r="V116" s="22">
        <v>16240923</v>
      </c>
      <c r="X116" s="5" t="str">
        <f t="shared" si="1"/>
        <v>No</v>
      </c>
      <c r="Z116" s="21"/>
      <c r="AC116" s="28"/>
      <c r="AG116" s="7"/>
    </row>
    <row r="117" spans="1:33">
      <c r="A117" s="8" t="s">
        <v>2962</v>
      </c>
      <c r="B117" s="8" t="s">
        <v>2963</v>
      </c>
      <c r="C117" s="9" t="s">
        <v>91</v>
      </c>
      <c r="D117" s="185">
        <v>9023</v>
      </c>
      <c r="E117" s="188">
        <v>90023</v>
      </c>
      <c r="F117" s="9" t="s">
        <v>543</v>
      </c>
      <c r="G117" s="9" t="s">
        <v>84</v>
      </c>
      <c r="H117" s="10">
        <v>12150996</v>
      </c>
      <c r="I117" s="11">
        <v>199</v>
      </c>
      <c r="J117" s="24">
        <v>15373438</v>
      </c>
      <c r="K117" s="12"/>
      <c r="L117" s="14">
        <v>0</v>
      </c>
      <c r="N117" s="21">
        <v>0</v>
      </c>
      <c r="P117" s="21">
        <v>618750</v>
      </c>
      <c r="R117" s="21">
        <v>1649701</v>
      </c>
      <c r="T117" s="21">
        <v>0</v>
      </c>
      <c r="V117" s="22">
        <v>17641889</v>
      </c>
      <c r="X117" s="5" t="str">
        <f t="shared" si="1"/>
        <v>No</v>
      </c>
      <c r="Z117" s="21"/>
      <c r="AC117" s="28"/>
      <c r="AG117" s="7"/>
    </row>
    <row r="118" spans="1:33">
      <c r="A118" s="8" t="s">
        <v>4466</v>
      </c>
      <c r="B118" s="8" t="s">
        <v>1636</v>
      </c>
      <c r="C118" s="9" t="s">
        <v>160</v>
      </c>
      <c r="D118" s="185" t="s">
        <v>4467</v>
      </c>
      <c r="E118" s="188" t="s">
        <v>4468</v>
      </c>
      <c r="F118" s="9" t="s">
        <v>157</v>
      </c>
      <c r="G118" s="9" t="s">
        <v>147</v>
      </c>
      <c r="H118" s="10">
        <v>0</v>
      </c>
      <c r="I118" s="11">
        <v>195</v>
      </c>
      <c r="J118" s="24">
        <v>30270</v>
      </c>
      <c r="K118" s="12"/>
      <c r="L118" s="14">
        <v>0</v>
      </c>
      <c r="N118" s="21">
        <v>0</v>
      </c>
      <c r="P118" s="21">
        <v>0</v>
      </c>
      <c r="R118" s="21">
        <v>62051</v>
      </c>
      <c r="T118" s="21">
        <v>407568</v>
      </c>
      <c r="V118" s="22">
        <v>499889</v>
      </c>
      <c r="X118" s="5" t="str">
        <f t="shared" si="1"/>
        <v>No</v>
      </c>
      <c r="Z118" s="21"/>
      <c r="AC118" s="28"/>
      <c r="AG118" s="7"/>
    </row>
    <row r="119" spans="1:33">
      <c r="A119" s="8" t="s">
        <v>1471</v>
      </c>
      <c r="B119" s="8" t="s">
        <v>1153</v>
      </c>
      <c r="C119" s="9" t="s">
        <v>91</v>
      </c>
      <c r="D119" s="185">
        <v>9151</v>
      </c>
      <c r="E119" s="188">
        <v>90151</v>
      </c>
      <c r="F119" s="9" t="s">
        <v>88</v>
      </c>
      <c r="G119" s="9" t="s">
        <v>84</v>
      </c>
      <c r="H119" s="10">
        <v>12150996</v>
      </c>
      <c r="I119" s="11">
        <v>195</v>
      </c>
      <c r="J119" s="24">
        <v>83397682</v>
      </c>
      <c r="K119" s="12"/>
      <c r="L119" s="14">
        <v>0</v>
      </c>
      <c r="N119" s="21">
        <v>0</v>
      </c>
      <c r="P119" s="21">
        <v>0</v>
      </c>
      <c r="R119" s="21">
        <v>20083148</v>
      </c>
      <c r="T119" s="21">
        <v>0</v>
      </c>
      <c r="V119" s="22">
        <v>103480830</v>
      </c>
      <c r="X119" s="5" t="str">
        <f t="shared" si="1"/>
        <v>No</v>
      </c>
      <c r="Z119" s="21"/>
      <c r="AC119" s="28"/>
      <c r="AG119" s="7"/>
    </row>
    <row r="120" spans="1:33">
      <c r="A120" s="8" t="s">
        <v>1785</v>
      </c>
      <c r="B120" s="8" t="s">
        <v>1507</v>
      </c>
      <c r="C120" s="9" t="s">
        <v>274</v>
      </c>
      <c r="D120" s="185" t="s">
        <v>1786</v>
      </c>
      <c r="E120" s="188" t="s">
        <v>1787</v>
      </c>
      <c r="F120" s="9" t="s">
        <v>88</v>
      </c>
      <c r="G120" s="9" t="s">
        <v>147</v>
      </c>
      <c r="H120" s="10">
        <v>0</v>
      </c>
      <c r="I120" s="11">
        <v>194</v>
      </c>
      <c r="J120" s="24">
        <v>324156</v>
      </c>
      <c r="K120" s="12"/>
      <c r="L120" s="14">
        <v>0</v>
      </c>
      <c r="N120" s="21">
        <v>0</v>
      </c>
      <c r="P120" s="21">
        <v>0</v>
      </c>
      <c r="R120" s="21">
        <v>0</v>
      </c>
      <c r="T120" s="21">
        <v>2927552</v>
      </c>
      <c r="V120" s="22">
        <v>3251708</v>
      </c>
      <c r="X120" s="5" t="str">
        <f t="shared" si="1"/>
        <v>No</v>
      </c>
      <c r="Z120" s="21"/>
      <c r="AC120" s="28"/>
      <c r="AG120" s="7"/>
    </row>
    <row r="121" spans="1:33">
      <c r="A121" s="8" t="s">
        <v>1803</v>
      </c>
      <c r="B121" s="8" t="s">
        <v>1804</v>
      </c>
      <c r="C121" s="9" t="s">
        <v>73</v>
      </c>
      <c r="D121" s="185">
        <v>6019</v>
      </c>
      <c r="E121" s="188">
        <v>60019</v>
      </c>
      <c r="F121" s="9" t="s">
        <v>83</v>
      </c>
      <c r="G121" s="9" t="s">
        <v>84</v>
      </c>
      <c r="H121" s="10">
        <v>741318</v>
      </c>
      <c r="I121" s="11">
        <v>193</v>
      </c>
      <c r="J121" s="24">
        <v>3625090</v>
      </c>
      <c r="K121" s="12"/>
      <c r="L121" s="14">
        <v>0</v>
      </c>
      <c r="N121" s="21">
        <v>0</v>
      </c>
      <c r="P121" s="21">
        <v>432922</v>
      </c>
      <c r="R121" s="21">
        <v>61587</v>
      </c>
      <c r="T121" s="21">
        <v>0</v>
      </c>
      <c r="V121" s="22">
        <v>4119599</v>
      </c>
      <c r="X121" s="5" t="str">
        <f t="shared" si="1"/>
        <v>No</v>
      </c>
      <c r="Z121" s="21"/>
      <c r="AC121" s="28"/>
      <c r="AG121" s="7"/>
    </row>
    <row r="122" spans="1:33">
      <c r="A122" s="8" t="s">
        <v>6517</v>
      </c>
      <c r="B122" s="8" t="s">
        <v>1217</v>
      </c>
      <c r="C122" s="9" t="s">
        <v>288</v>
      </c>
      <c r="D122" s="185"/>
      <c r="E122" s="188">
        <v>30202</v>
      </c>
      <c r="F122" s="9" t="s">
        <v>88</v>
      </c>
      <c r="G122" s="9" t="s">
        <v>84</v>
      </c>
      <c r="H122" s="10">
        <v>402004</v>
      </c>
      <c r="I122" s="11">
        <v>192</v>
      </c>
      <c r="J122" s="24">
        <v>5502802</v>
      </c>
      <c r="K122" s="12"/>
      <c r="L122" s="14">
        <v>0</v>
      </c>
      <c r="N122" s="21">
        <v>4212</v>
      </c>
      <c r="P122" s="21">
        <v>213321</v>
      </c>
      <c r="R122" s="21">
        <v>700521</v>
      </c>
      <c r="T122" s="21">
        <v>0</v>
      </c>
      <c r="V122" s="22">
        <v>6420856</v>
      </c>
      <c r="X122" s="5" t="str">
        <f t="shared" si="1"/>
        <v>No</v>
      </c>
      <c r="Z122" s="21"/>
      <c r="AC122" s="28"/>
      <c r="AG122" s="7"/>
    </row>
    <row r="123" spans="1:33">
      <c r="A123" s="8" t="s">
        <v>311</v>
      </c>
      <c r="B123" s="8" t="s">
        <v>312</v>
      </c>
      <c r="C123" s="9" t="s">
        <v>213</v>
      </c>
      <c r="D123" s="185" t="s">
        <v>313</v>
      </c>
      <c r="E123" s="188" t="s">
        <v>314</v>
      </c>
      <c r="F123" s="9" t="s">
        <v>157</v>
      </c>
      <c r="G123" s="9" t="s">
        <v>147</v>
      </c>
      <c r="H123" s="10">
        <v>0</v>
      </c>
      <c r="I123" s="11">
        <v>185</v>
      </c>
      <c r="J123" s="24">
        <v>476243</v>
      </c>
      <c r="K123" s="12"/>
      <c r="L123" s="14">
        <v>0</v>
      </c>
      <c r="N123" s="21">
        <v>0</v>
      </c>
      <c r="P123" s="21">
        <v>0</v>
      </c>
      <c r="R123" s="21">
        <v>0</v>
      </c>
      <c r="T123" s="21">
        <v>820498</v>
      </c>
      <c r="V123" s="22">
        <v>1296741</v>
      </c>
      <c r="X123" s="5" t="str">
        <f t="shared" si="1"/>
        <v>No</v>
      </c>
      <c r="Z123" s="21"/>
      <c r="AC123" s="28"/>
      <c r="AG123" s="7"/>
    </row>
    <row r="124" spans="1:33">
      <c r="A124" s="8" t="s">
        <v>1407</v>
      </c>
      <c r="B124" s="8" t="s">
        <v>1408</v>
      </c>
      <c r="C124" s="9" t="s">
        <v>150</v>
      </c>
      <c r="D124" s="185" t="s">
        <v>1409</v>
      </c>
      <c r="E124" s="188" t="s">
        <v>1410</v>
      </c>
      <c r="F124" s="9" t="s">
        <v>157</v>
      </c>
      <c r="G124" s="9" t="s">
        <v>147</v>
      </c>
      <c r="H124" s="10">
        <v>0</v>
      </c>
      <c r="I124" s="11">
        <v>185</v>
      </c>
      <c r="J124" s="24">
        <v>446634</v>
      </c>
      <c r="K124" s="12"/>
      <c r="L124" s="14">
        <v>0</v>
      </c>
      <c r="N124" s="21">
        <v>0</v>
      </c>
      <c r="P124" s="21">
        <v>0</v>
      </c>
      <c r="R124" s="21">
        <v>0</v>
      </c>
      <c r="T124" s="21">
        <v>2236912</v>
      </c>
      <c r="V124" s="22">
        <v>2683546</v>
      </c>
      <c r="X124" s="5" t="str">
        <f t="shared" si="1"/>
        <v>No</v>
      </c>
      <c r="Z124" s="21"/>
      <c r="AC124" s="28"/>
      <c r="AG124" s="7"/>
    </row>
    <row r="125" spans="1:33">
      <c r="A125" s="8" t="s">
        <v>4781</v>
      </c>
      <c r="B125" s="8" t="s">
        <v>4782</v>
      </c>
      <c r="C125" s="9" t="s">
        <v>82</v>
      </c>
      <c r="D125" s="185">
        <v>2126</v>
      </c>
      <c r="E125" s="188">
        <v>20126</v>
      </c>
      <c r="F125" s="9" t="s">
        <v>113</v>
      </c>
      <c r="G125" s="9" t="s">
        <v>84</v>
      </c>
      <c r="H125" s="10">
        <v>18351295</v>
      </c>
      <c r="I125" s="11">
        <v>184</v>
      </c>
      <c r="J125" s="24">
        <v>52302339</v>
      </c>
      <c r="K125" s="12"/>
      <c r="L125" s="14">
        <v>0</v>
      </c>
      <c r="N125" s="21">
        <v>0</v>
      </c>
      <c r="P125" s="21">
        <v>0</v>
      </c>
      <c r="R125" s="21">
        <v>0</v>
      </c>
      <c r="T125" s="21">
        <v>0</v>
      </c>
      <c r="V125" s="22">
        <v>52302339</v>
      </c>
      <c r="X125" s="5" t="str">
        <f t="shared" si="1"/>
        <v>No</v>
      </c>
      <c r="Z125" s="21"/>
      <c r="AC125" s="28"/>
      <c r="AG125" s="7"/>
    </row>
    <row r="126" spans="1:33">
      <c r="A126" s="8" t="s">
        <v>4437</v>
      </c>
      <c r="B126" s="8" t="s">
        <v>4438</v>
      </c>
      <c r="C126" s="9" t="s">
        <v>87</v>
      </c>
      <c r="D126" s="185">
        <v>24</v>
      </c>
      <c r="E126" s="188">
        <v>24</v>
      </c>
      <c r="F126" s="9" t="s">
        <v>88</v>
      </c>
      <c r="G126" s="9" t="s">
        <v>84</v>
      </c>
      <c r="H126" s="10">
        <v>1849898</v>
      </c>
      <c r="I126" s="11">
        <v>181</v>
      </c>
      <c r="J126" s="24">
        <v>6857096</v>
      </c>
      <c r="K126" s="12"/>
      <c r="L126" s="14">
        <v>0</v>
      </c>
      <c r="N126" s="21">
        <v>0</v>
      </c>
      <c r="P126" s="21">
        <v>426250</v>
      </c>
      <c r="R126" s="21">
        <v>619367</v>
      </c>
      <c r="T126" s="21">
        <v>0</v>
      </c>
      <c r="V126" s="22">
        <v>7902713</v>
      </c>
      <c r="X126" s="5" t="str">
        <f t="shared" si="1"/>
        <v>No</v>
      </c>
      <c r="Z126" s="21"/>
      <c r="AC126" s="28"/>
      <c r="AG126" s="7"/>
    </row>
    <row r="127" spans="1:33">
      <c r="A127" s="8" t="s">
        <v>2686</v>
      </c>
      <c r="B127" s="8" t="s">
        <v>2687</v>
      </c>
      <c r="C127" s="9" t="s">
        <v>466</v>
      </c>
      <c r="D127" s="185">
        <v>5017</v>
      </c>
      <c r="E127" s="188">
        <v>50017</v>
      </c>
      <c r="F127" s="9" t="s">
        <v>88</v>
      </c>
      <c r="G127" s="9" t="s">
        <v>84</v>
      </c>
      <c r="H127" s="10">
        <v>724091</v>
      </c>
      <c r="I127" s="11">
        <v>179</v>
      </c>
      <c r="J127" s="24">
        <v>7702909</v>
      </c>
      <c r="K127" s="12"/>
      <c r="L127" s="14">
        <v>0</v>
      </c>
      <c r="N127" s="21">
        <v>9226</v>
      </c>
      <c r="P127" s="21">
        <v>230128</v>
      </c>
      <c r="R127" s="21">
        <v>1230198</v>
      </c>
      <c r="T127" s="21">
        <v>0</v>
      </c>
      <c r="V127" s="22">
        <v>9172461</v>
      </c>
      <c r="X127" s="5" t="str">
        <f t="shared" si="1"/>
        <v>No</v>
      </c>
      <c r="Z127" s="21"/>
      <c r="AC127" s="28"/>
      <c r="AG127" s="7"/>
    </row>
    <row r="128" spans="1:33">
      <c r="A128" s="8" t="s">
        <v>4149</v>
      </c>
      <c r="B128" s="8" t="s">
        <v>4150</v>
      </c>
      <c r="C128" s="9" t="s">
        <v>288</v>
      </c>
      <c r="D128" s="185">
        <v>3010</v>
      </c>
      <c r="E128" s="188">
        <v>30010</v>
      </c>
      <c r="F128" s="9" t="s">
        <v>88</v>
      </c>
      <c r="G128" s="9" t="s">
        <v>84</v>
      </c>
      <c r="H128" s="10">
        <v>664651</v>
      </c>
      <c r="I128" s="11">
        <v>178</v>
      </c>
      <c r="J128" s="24">
        <v>5675668</v>
      </c>
      <c r="K128" s="12"/>
      <c r="L128" s="14">
        <v>0</v>
      </c>
      <c r="N128" s="21">
        <v>0</v>
      </c>
      <c r="P128" s="21">
        <v>181383</v>
      </c>
      <c r="R128" s="21">
        <v>1893787</v>
      </c>
      <c r="T128" s="21">
        <v>0</v>
      </c>
      <c r="V128" s="22">
        <v>7750838</v>
      </c>
      <c r="X128" s="5" t="str">
        <f t="shared" si="1"/>
        <v>No</v>
      </c>
      <c r="Z128" s="21"/>
      <c r="AC128" s="28"/>
      <c r="AG128" s="7"/>
    </row>
    <row r="129" spans="1:33">
      <c r="A129" s="8" t="s">
        <v>3609</v>
      </c>
      <c r="B129" s="8" t="s">
        <v>2284</v>
      </c>
      <c r="C129" s="9" t="s">
        <v>109</v>
      </c>
      <c r="D129" s="185" t="s">
        <v>3610</v>
      </c>
      <c r="E129" s="188" t="s">
        <v>3611</v>
      </c>
      <c r="F129" s="9" t="s">
        <v>157</v>
      </c>
      <c r="G129" s="9" t="s">
        <v>147</v>
      </c>
      <c r="H129" s="10">
        <v>0</v>
      </c>
      <c r="I129" s="11">
        <v>177</v>
      </c>
      <c r="J129" s="24">
        <v>232256</v>
      </c>
      <c r="K129" s="12"/>
      <c r="L129" s="14">
        <v>0</v>
      </c>
      <c r="N129" s="21">
        <v>0</v>
      </c>
      <c r="P129" s="21">
        <v>0</v>
      </c>
      <c r="R129" s="21">
        <v>0</v>
      </c>
      <c r="T129" s="21">
        <v>0</v>
      </c>
      <c r="V129" s="22">
        <v>232256</v>
      </c>
      <c r="X129" s="5" t="str">
        <f t="shared" si="1"/>
        <v>No</v>
      </c>
      <c r="Z129" s="21"/>
      <c r="AC129" s="28"/>
      <c r="AG129" s="7"/>
    </row>
    <row r="130" spans="1:33">
      <c r="A130" s="8" t="s">
        <v>1073</v>
      </c>
      <c r="B130" s="8" t="s">
        <v>1074</v>
      </c>
      <c r="C130" s="9" t="s">
        <v>163</v>
      </c>
      <c r="D130" s="185">
        <v>1061</v>
      </c>
      <c r="E130" s="188">
        <v>10061</v>
      </c>
      <c r="F130" s="9" t="s">
        <v>88</v>
      </c>
      <c r="G130" s="9" t="s">
        <v>84</v>
      </c>
      <c r="H130" s="10">
        <v>116960</v>
      </c>
      <c r="I130" s="11">
        <v>176</v>
      </c>
      <c r="J130" s="24">
        <v>4492295</v>
      </c>
      <c r="K130" s="12"/>
      <c r="L130" s="14">
        <v>180683</v>
      </c>
      <c r="N130" s="21">
        <v>47</v>
      </c>
      <c r="P130" s="21">
        <v>65707</v>
      </c>
      <c r="R130" s="21">
        <v>905886</v>
      </c>
      <c r="T130" s="21">
        <v>0</v>
      </c>
      <c r="V130" s="22">
        <v>5644618</v>
      </c>
      <c r="X130" s="5" t="str">
        <f t="shared" si="1"/>
        <v>No</v>
      </c>
      <c r="Z130" s="21"/>
      <c r="AC130" s="28"/>
      <c r="AG130" s="7"/>
    </row>
    <row r="131" spans="1:33">
      <c r="A131" s="8" t="s">
        <v>3528</v>
      </c>
      <c r="B131" s="8" t="s">
        <v>3529</v>
      </c>
      <c r="C131" s="9" t="s">
        <v>178</v>
      </c>
      <c r="D131" s="185">
        <v>5036</v>
      </c>
      <c r="E131" s="188">
        <v>50036</v>
      </c>
      <c r="F131" s="9" t="s">
        <v>88</v>
      </c>
      <c r="G131" s="9" t="s">
        <v>84</v>
      </c>
      <c r="H131" s="10">
        <v>313532</v>
      </c>
      <c r="I131" s="11">
        <v>171</v>
      </c>
      <c r="J131" s="24">
        <v>6908620</v>
      </c>
      <c r="K131" s="12"/>
      <c r="L131" s="14">
        <v>0</v>
      </c>
      <c r="N131" s="21">
        <v>0</v>
      </c>
      <c r="P131" s="21">
        <v>0</v>
      </c>
      <c r="R131" s="21">
        <v>349727</v>
      </c>
      <c r="T131" s="21">
        <v>0</v>
      </c>
      <c r="V131" s="22">
        <v>7258347</v>
      </c>
      <c r="X131" s="5" t="str">
        <f t="shared" ref="X131:X194" si="2">IF(W131&amp;U131&amp;S131&amp;Q131&amp;O131&amp;M131&amp;K131&lt;&gt;"","Yes","No")</f>
        <v>No</v>
      </c>
      <c r="Z131" s="21"/>
      <c r="AC131" s="28"/>
      <c r="AG131" s="7"/>
    </row>
    <row r="132" spans="1:33">
      <c r="A132" s="8" t="s">
        <v>4033</v>
      </c>
      <c r="B132" s="8" t="s">
        <v>471</v>
      </c>
      <c r="C132" s="9" t="s">
        <v>65</v>
      </c>
      <c r="D132" s="185">
        <v>12</v>
      </c>
      <c r="E132" s="188">
        <v>12</v>
      </c>
      <c r="F132" s="9" t="s">
        <v>83</v>
      </c>
      <c r="G132" s="9" t="s">
        <v>84</v>
      </c>
      <c r="H132" s="10">
        <v>251243</v>
      </c>
      <c r="I132" s="11">
        <v>170</v>
      </c>
      <c r="J132" s="24">
        <v>4922412</v>
      </c>
      <c r="K132" s="12"/>
      <c r="L132" s="14">
        <v>0</v>
      </c>
      <c r="N132" s="21">
        <v>0</v>
      </c>
      <c r="P132" s="21">
        <v>183501</v>
      </c>
      <c r="R132" s="21">
        <v>264480</v>
      </c>
      <c r="T132" s="21">
        <v>0</v>
      </c>
      <c r="V132" s="22">
        <v>5370393</v>
      </c>
      <c r="X132" s="5" t="str">
        <f t="shared" si="2"/>
        <v>No</v>
      </c>
      <c r="Z132" s="21"/>
      <c r="AC132" s="28"/>
      <c r="AG132" s="7"/>
    </row>
    <row r="133" spans="1:33">
      <c r="A133" s="8" t="s">
        <v>3630</v>
      </c>
      <c r="B133" s="8" t="s">
        <v>3631</v>
      </c>
      <c r="C133" s="9" t="s">
        <v>91</v>
      </c>
      <c r="D133" s="185">
        <v>9008</v>
      </c>
      <c r="E133" s="188">
        <v>90008</v>
      </c>
      <c r="F133" s="9" t="s">
        <v>83</v>
      </c>
      <c r="G133" s="9" t="s">
        <v>84</v>
      </c>
      <c r="H133" s="10">
        <v>12150996</v>
      </c>
      <c r="I133" s="11">
        <v>168</v>
      </c>
      <c r="J133" s="24">
        <v>11818352</v>
      </c>
      <c r="K133" s="12"/>
      <c r="L133" s="14">
        <v>0</v>
      </c>
      <c r="N133" s="21">
        <v>2264</v>
      </c>
      <c r="P133" s="21">
        <v>2573458</v>
      </c>
      <c r="R133" s="21">
        <v>3517476</v>
      </c>
      <c r="T133" s="21">
        <v>0</v>
      </c>
      <c r="V133" s="22">
        <v>17911550</v>
      </c>
      <c r="X133" s="5" t="str">
        <f t="shared" si="2"/>
        <v>No</v>
      </c>
      <c r="Z133" s="21"/>
      <c r="AC133" s="28"/>
      <c r="AG133" s="7"/>
    </row>
    <row r="134" spans="1:33">
      <c r="A134" s="8" t="s">
        <v>5693</v>
      </c>
      <c r="B134" s="8" t="s">
        <v>406</v>
      </c>
      <c r="C134" s="9" t="s">
        <v>124</v>
      </c>
      <c r="D134" s="185">
        <v>6032</v>
      </c>
      <c r="E134" s="188">
        <v>60032</v>
      </c>
      <c r="F134" s="9" t="s">
        <v>88</v>
      </c>
      <c r="G134" s="9" t="s">
        <v>84</v>
      </c>
      <c r="H134" s="10">
        <v>899703</v>
      </c>
      <c r="I134" s="11">
        <v>165</v>
      </c>
      <c r="J134" s="24">
        <v>19869363</v>
      </c>
      <c r="K134" s="12"/>
      <c r="L134" s="14">
        <v>0</v>
      </c>
      <c r="N134" s="21">
        <v>0</v>
      </c>
      <c r="P134" s="21">
        <v>1300650</v>
      </c>
      <c r="R134" s="21">
        <v>1135230</v>
      </c>
      <c r="T134" s="21">
        <v>0</v>
      </c>
      <c r="V134" s="22">
        <v>22305243</v>
      </c>
      <c r="X134" s="5" t="str">
        <f t="shared" si="2"/>
        <v>No</v>
      </c>
      <c r="Z134" s="21"/>
      <c r="AC134" s="28"/>
      <c r="AG134" s="7"/>
    </row>
    <row r="135" spans="1:33">
      <c r="A135" s="8" t="s">
        <v>3639</v>
      </c>
      <c r="B135" s="8" t="s">
        <v>3640</v>
      </c>
      <c r="C135" s="9" t="s">
        <v>454</v>
      </c>
      <c r="D135" s="185">
        <v>8005</v>
      </c>
      <c r="E135" s="188">
        <v>80005</v>
      </c>
      <c r="F135" s="9" t="s">
        <v>83</v>
      </c>
      <c r="G135" s="9" t="s">
        <v>84</v>
      </c>
      <c r="H135" s="10">
        <v>559409</v>
      </c>
      <c r="I135" s="11">
        <v>165</v>
      </c>
      <c r="J135" s="24">
        <v>3380960</v>
      </c>
      <c r="K135" s="12"/>
      <c r="L135" s="14">
        <v>0</v>
      </c>
      <c r="N135" s="21">
        <v>0</v>
      </c>
      <c r="P135" s="21">
        <v>380000</v>
      </c>
      <c r="R135" s="21">
        <v>713945</v>
      </c>
      <c r="T135" s="21">
        <v>0</v>
      </c>
      <c r="V135" s="22">
        <v>4474905</v>
      </c>
      <c r="X135" s="5" t="str">
        <f t="shared" si="2"/>
        <v>No</v>
      </c>
      <c r="Z135" s="21"/>
      <c r="AC135" s="28"/>
      <c r="AG135" s="7"/>
    </row>
    <row r="136" spans="1:33">
      <c r="A136" s="8" t="s">
        <v>1377</v>
      </c>
      <c r="B136" s="8" t="s">
        <v>1378</v>
      </c>
      <c r="C136" s="9" t="s">
        <v>171</v>
      </c>
      <c r="D136" s="185">
        <v>4030</v>
      </c>
      <c r="E136" s="188">
        <v>40030</v>
      </c>
      <c r="F136" s="9" t="s">
        <v>83</v>
      </c>
      <c r="G136" s="9" t="s">
        <v>84</v>
      </c>
      <c r="H136" s="10">
        <v>187781</v>
      </c>
      <c r="I136" s="11">
        <v>158</v>
      </c>
      <c r="J136" s="24">
        <v>14822612</v>
      </c>
      <c r="K136" s="12"/>
      <c r="L136" s="14">
        <v>125976</v>
      </c>
      <c r="N136" s="21">
        <v>0</v>
      </c>
      <c r="P136" s="21">
        <v>422257</v>
      </c>
      <c r="R136" s="21">
        <v>108629</v>
      </c>
      <c r="T136" s="21">
        <v>0</v>
      </c>
      <c r="V136" s="22">
        <v>15479474</v>
      </c>
      <c r="X136" s="5" t="str">
        <f t="shared" si="2"/>
        <v>No</v>
      </c>
      <c r="Z136" s="21"/>
      <c r="AC136" s="28"/>
      <c r="AG136" s="7"/>
    </row>
    <row r="137" spans="1:33">
      <c r="A137" s="8" t="s">
        <v>2685</v>
      </c>
      <c r="B137" s="8" t="s">
        <v>426</v>
      </c>
      <c r="C137" s="9" t="s">
        <v>178</v>
      </c>
      <c r="D137" s="185">
        <v>5040</v>
      </c>
      <c r="E137" s="188">
        <v>50040</v>
      </c>
      <c r="F137" s="9" t="s">
        <v>88</v>
      </c>
      <c r="G137" s="9" t="s">
        <v>84</v>
      </c>
      <c r="H137" s="10">
        <v>306022</v>
      </c>
      <c r="I137" s="11">
        <v>153</v>
      </c>
      <c r="J137" s="24">
        <v>6762495</v>
      </c>
      <c r="K137" s="12"/>
      <c r="L137" s="14">
        <v>0</v>
      </c>
      <c r="N137" s="21">
        <v>0</v>
      </c>
      <c r="P137" s="21">
        <v>251212</v>
      </c>
      <c r="R137" s="21">
        <v>60394</v>
      </c>
      <c r="T137" s="21">
        <v>0</v>
      </c>
      <c r="V137" s="22">
        <v>7074101</v>
      </c>
      <c r="X137" s="5" t="str">
        <f t="shared" si="2"/>
        <v>No</v>
      </c>
      <c r="Z137" s="21"/>
      <c r="AC137" s="28"/>
      <c r="AG137" s="7"/>
    </row>
    <row r="138" spans="1:33">
      <c r="A138" s="8" t="s">
        <v>2291</v>
      </c>
      <c r="B138" s="8" t="s">
        <v>1000</v>
      </c>
      <c r="C138" s="9" t="s">
        <v>120</v>
      </c>
      <c r="D138" s="185" t="s">
        <v>2292</v>
      </c>
      <c r="E138" s="188" t="s">
        <v>2293</v>
      </c>
      <c r="F138" s="9" t="s">
        <v>157</v>
      </c>
      <c r="G138" s="9" t="s">
        <v>147</v>
      </c>
      <c r="H138" s="10">
        <v>0</v>
      </c>
      <c r="I138" s="11">
        <v>146</v>
      </c>
      <c r="J138" s="24">
        <v>89662</v>
      </c>
      <c r="K138" s="12"/>
      <c r="L138" s="14">
        <v>0</v>
      </c>
      <c r="N138" s="21">
        <v>0</v>
      </c>
      <c r="P138" s="21">
        <v>0</v>
      </c>
      <c r="R138" s="21">
        <v>123173</v>
      </c>
      <c r="T138" s="21">
        <v>1205304</v>
      </c>
      <c r="V138" s="22">
        <v>1418139</v>
      </c>
      <c r="X138" s="5" t="str">
        <f t="shared" si="2"/>
        <v>No</v>
      </c>
      <c r="Z138" s="21"/>
      <c r="AC138" s="28"/>
      <c r="AG138" s="7"/>
    </row>
    <row r="139" spans="1:33">
      <c r="A139" s="8" t="s">
        <v>1753</v>
      </c>
      <c r="B139" s="8" t="s">
        <v>1754</v>
      </c>
      <c r="C139" s="9" t="s">
        <v>91</v>
      </c>
      <c r="D139" s="185">
        <v>9016</v>
      </c>
      <c r="E139" s="188">
        <v>90016</v>
      </c>
      <c r="F139" s="9" t="s">
        <v>88</v>
      </c>
      <c r="G139" s="9" t="s">
        <v>84</v>
      </c>
      <c r="H139" s="10">
        <v>3281212</v>
      </c>
      <c r="I139" s="11">
        <v>146</v>
      </c>
      <c r="J139" s="24">
        <v>35506436</v>
      </c>
      <c r="K139" s="12"/>
      <c r="L139" s="14">
        <v>925031</v>
      </c>
      <c r="N139" s="21">
        <v>122484</v>
      </c>
      <c r="P139" s="21">
        <v>412285</v>
      </c>
      <c r="R139" s="21">
        <v>392427</v>
      </c>
      <c r="T139" s="21">
        <v>0</v>
      </c>
      <c r="V139" s="22">
        <v>37358663</v>
      </c>
      <c r="X139" s="5" t="str">
        <f t="shared" si="2"/>
        <v>No</v>
      </c>
      <c r="Z139" s="21"/>
      <c r="AC139" s="28"/>
      <c r="AG139" s="7"/>
    </row>
    <row r="140" spans="1:33">
      <c r="A140" s="8" t="s">
        <v>1362</v>
      </c>
      <c r="B140" s="8" t="s">
        <v>1363</v>
      </c>
      <c r="C140" s="9" t="s">
        <v>555</v>
      </c>
      <c r="D140" s="185">
        <v>5146</v>
      </c>
      <c r="E140" s="188">
        <v>50146</v>
      </c>
      <c r="F140" s="9" t="s">
        <v>88</v>
      </c>
      <c r="G140" s="9" t="s">
        <v>84</v>
      </c>
      <c r="H140" s="10">
        <v>2150706</v>
      </c>
      <c r="I140" s="11">
        <v>144</v>
      </c>
      <c r="J140" s="24">
        <v>2832264</v>
      </c>
      <c r="K140" s="12"/>
      <c r="L140" s="14">
        <v>0</v>
      </c>
      <c r="N140" s="21">
        <v>0</v>
      </c>
      <c r="P140" s="21">
        <v>0</v>
      </c>
      <c r="R140" s="21">
        <v>0</v>
      </c>
      <c r="T140" s="21">
        <v>0</v>
      </c>
      <c r="V140" s="22">
        <v>2832264</v>
      </c>
      <c r="X140" s="5" t="str">
        <f t="shared" si="2"/>
        <v>No</v>
      </c>
      <c r="Z140" s="21"/>
      <c r="AC140" s="28"/>
      <c r="AG140" s="7"/>
    </row>
    <row r="141" spans="1:33">
      <c r="A141" s="8" t="s">
        <v>3129</v>
      </c>
      <c r="B141" s="8" t="s">
        <v>3130</v>
      </c>
      <c r="C141" s="9" t="s">
        <v>235</v>
      </c>
      <c r="D141" s="185">
        <v>4108</v>
      </c>
      <c r="E141" s="188">
        <v>40108</v>
      </c>
      <c r="F141" s="9" t="s">
        <v>88</v>
      </c>
      <c r="G141" s="9" t="s">
        <v>84</v>
      </c>
      <c r="H141" s="10">
        <v>347602</v>
      </c>
      <c r="I141" s="11">
        <v>144</v>
      </c>
      <c r="J141" s="24">
        <v>2872027</v>
      </c>
      <c r="K141" s="12"/>
      <c r="L141" s="14">
        <v>0</v>
      </c>
      <c r="N141" s="21">
        <v>0</v>
      </c>
      <c r="P141" s="21">
        <v>0</v>
      </c>
      <c r="R141" s="21">
        <v>13732675</v>
      </c>
      <c r="T141" s="21">
        <v>0</v>
      </c>
      <c r="V141" s="22">
        <v>16604702</v>
      </c>
      <c r="X141" s="5" t="str">
        <f t="shared" si="2"/>
        <v>No</v>
      </c>
      <c r="Z141" s="21"/>
      <c r="AC141" s="28"/>
      <c r="AG141" s="7"/>
    </row>
    <row r="142" spans="1:33">
      <c r="A142" s="8" t="s">
        <v>1085</v>
      </c>
      <c r="B142" s="8" t="s">
        <v>506</v>
      </c>
      <c r="C142" s="9" t="s">
        <v>238</v>
      </c>
      <c r="D142" s="185">
        <v>1017</v>
      </c>
      <c r="E142" s="188">
        <v>10017</v>
      </c>
      <c r="F142" s="9" t="s">
        <v>88</v>
      </c>
      <c r="G142" s="9" t="s">
        <v>84</v>
      </c>
      <c r="H142" s="10">
        <v>924859</v>
      </c>
      <c r="I142" s="11">
        <v>144</v>
      </c>
      <c r="J142" s="24">
        <v>1334318</v>
      </c>
      <c r="K142" s="12"/>
      <c r="L142" s="14">
        <v>0</v>
      </c>
      <c r="N142" s="21">
        <v>0</v>
      </c>
      <c r="P142" s="21">
        <v>35000</v>
      </c>
      <c r="R142" s="21">
        <v>53300</v>
      </c>
      <c r="T142" s="21">
        <v>0</v>
      </c>
      <c r="V142" s="22">
        <v>1422618</v>
      </c>
      <c r="X142" s="5" t="str">
        <f t="shared" si="2"/>
        <v>No</v>
      </c>
      <c r="Z142" s="21"/>
      <c r="AC142" s="28"/>
      <c r="AG142" s="7"/>
    </row>
    <row r="143" spans="1:33">
      <c r="A143" s="8" t="s">
        <v>4818</v>
      </c>
      <c r="B143" s="8" t="s">
        <v>4819</v>
      </c>
      <c r="C143" s="9" t="s">
        <v>171</v>
      </c>
      <c r="D143" s="185">
        <v>4063</v>
      </c>
      <c r="E143" s="188">
        <v>40063</v>
      </c>
      <c r="F143" s="9" t="s">
        <v>83</v>
      </c>
      <c r="G143" s="9" t="s">
        <v>84</v>
      </c>
      <c r="H143" s="10">
        <v>452791</v>
      </c>
      <c r="I143" s="11">
        <v>142</v>
      </c>
      <c r="J143" s="24">
        <v>2380869</v>
      </c>
      <c r="K143" s="12"/>
      <c r="L143" s="14">
        <v>0</v>
      </c>
      <c r="N143" s="21">
        <v>0</v>
      </c>
      <c r="P143" s="21">
        <v>223019</v>
      </c>
      <c r="R143" s="21">
        <v>8854</v>
      </c>
      <c r="T143" s="21">
        <v>0</v>
      </c>
      <c r="V143" s="22">
        <v>2612742</v>
      </c>
      <c r="X143" s="5" t="str">
        <f t="shared" si="2"/>
        <v>No</v>
      </c>
      <c r="Z143" s="21"/>
      <c r="AC143" s="28"/>
      <c r="AG143" s="7"/>
    </row>
    <row r="144" spans="1:33">
      <c r="A144" s="8" t="s">
        <v>429</v>
      </c>
      <c r="B144" s="8" t="s">
        <v>430</v>
      </c>
      <c r="C144" s="9" t="s">
        <v>91</v>
      </c>
      <c r="D144" s="185">
        <v>9134</v>
      </c>
      <c r="E144" s="188">
        <v>90134</v>
      </c>
      <c r="F144" s="9" t="s">
        <v>88</v>
      </c>
      <c r="G144" s="9" t="s">
        <v>84</v>
      </c>
      <c r="H144" s="10">
        <v>3281212</v>
      </c>
      <c r="I144" s="11">
        <v>140</v>
      </c>
      <c r="J144" s="24">
        <v>92428889</v>
      </c>
      <c r="K144" s="12"/>
      <c r="L144" s="14">
        <v>5316930</v>
      </c>
      <c r="N144" s="21">
        <v>0</v>
      </c>
      <c r="P144" s="21">
        <v>370203</v>
      </c>
      <c r="R144" s="21">
        <v>8308175</v>
      </c>
      <c r="T144" s="21">
        <v>0</v>
      </c>
      <c r="V144" s="22">
        <v>106424197</v>
      </c>
      <c r="X144" s="5" t="str">
        <f t="shared" si="2"/>
        <v>No</v>
      </c>
      <c r="Z144" s="21"/>
      <c r="AC144" s="28"/>
      <c r="AG144" s="7"/>
    </row>
    <row r="145" spans="1:33">
      <c r="A145" s="8" t="s">
        <v>3236</v>
      </c>
      <c r="B145" s="8" t="s">
        <v>3237</v>
      </c>
      <c r="C145" s="9" t="s">
        <v>274</v>
      </c>
      <c r="D145" s="185">
        <v>4003</v>
      </c>
      <c r="E145" s="188">
        <v>40003</v>
      </c>
      <c r="F145" s="9" t="s">
        <v>83</v>
      </c>
      <c r="G145" s="9" t="s">
        <v>84</v>
      </c>
      <c r="H145" s="10">
        <v>1060061</v>
      </c>
      <c r="I145" s="11">
        <v>139</v>
      </c>
      <c r="J145" s="24">
        <v>7030161</v>
      </c>
      <c r="K145" s="12"/>
      <c r="L145" s="14">
        <v>0</v>
      </c>
      <c r="N145" s="21">
        <v>0</v>
      </c>
      <c r="P145" s="21">
        <v>697605</v>
      </c>
      <c r="R145" s="21">
        <v>778932</v>
      </c>
      <c r="T145" s="21">
        <v>0</v>
      </c>
      <c r="V145" s="22">
        <v>8506698</v>
      </c>
      <c r="X145" s="5" t="str">
        <f t="shared" si="2"/>
        <v>No</v>
      </c>
      <c r="Z145" s="21"/>
      <c r="AC145" s="28"/>
      <c r="AG145" s="7"/>
    </row>
    <row r="146" spans="1:33">
      <c r="A146" s="8" t="s">
        <v>2967</v>
      </c>
      <c r="B146" s="8" t="s">
        <v>2968</v>
      </c>
      <c r="C146" s="9" t="s">
        <v>91</v>
      </c>
      <c r="D146" s="185">
        <v>9027</v>
      </c>
      <c r="E146" s="188">
        <v>90027</v>
      </c>
      <c r="F146" s="9" t="s">
        <v>83</v>
      </c>
      <c r="G146" s="9" t="s">
        <v>84</v>
      </c>
      <c r="H146" s="10">
        <v>654628</v>
      </c>
      <c r="I146" s="11">
        <v>139</v>
      </c>
      <c r="J146" s="24">
        <v>7899676</v>
      </c>
      <c r="K146" s="12"/>
      <c r="L146" s="14">
        <v>0</v>
      </c>
      <c r="N146" s="21">
        <v>0</v>
      </c>
      <c r="P146" s="21">
        <v>417896</v>
      </c>
      <c r="R146" s="21">
        <v>298699</v>
      </c>
      <c r="T146" s="21">
        <v>0</v>
      </c>
      <c r="V146" s="22">
        <v>8616271</v>
      </c>
      <c r="X146" s="5" t="str">
        <f t="shared" si="2"/>
        <v>No</v>
      </c>
      <c r="Z146" s="21"/>
      <c r="AC146" s="28"/>
      <c r="AG146" s="7"/>
    </row>
    <row r="147" spans="1:33">
      <c r="A147" s="8" t="s">
        <v>2506</v>
      </c>
      <c r="B147" s="8" t="s">
        <v>111</v>
      </c>
      <c r="C147" s="9" t="s">
        <v>91</v>
      </c>
      <c r="D147" s="185">
        <v>9078</v>
      </c>
      <c r="E147" s="188">
        <v>90078</v>
      </c>
      <c r="F147" s="9" t="s">
        <v>88</v>
      </c>
      <c r="G147" s="9" t="s">
        <v>84</v>
      </c>
      <c r="H147" s="10">
        <v>615968</v>
      </c>
      <c r="I147" s="11">
        <v>139</v>
      </c>
      <c r="J147" s="24">
        <v>4427206</v>
      </c>
      <c r="K147" s="12"/>
      <c r="L147" s="14">
        <v>0</v>
      </c>
      <c r="N147" s="21">
        <v>0</v>
      </c>
      <c r="P147" s="21">
        <v>608420</v>
      </c>
      <c r="R147" s="21">
        <v>80118</v>
      </c>
      <c r="T147" s="21">
        <v>0</v>
      </c>
      <c r="V147" s="22">
        <v>5115744</v>
      </c>
      <c r="X147" s="5" t="str">
        <f t="shared" si="2"/>
        <v>No</v>
      </c>
      <c r="Z147" s="21"/>
      <c r="AC147" s="28"/>
      <c r="AG147" s="7"/>
    </row>
    <row r="148" spans="1:33">
      <c r="A148" s="8" t="s">
        <v>5285</v>
      </c>
      <c r="B148" s="8" t="s">
        <v>4766</v>
      </c>
      <c r="C148" s="9" t="s">
        <v>91</v>
      </c>
      <c r="D148" s="185">
        <v>9223</v>
      </c>
      <c r="E148" s="188">
        <v>90223</v>
      </c>
      <c r="F148" s="9" t="s">
        <v>88</v>
      </c>
      <c r="G148" s="9" t="s">
        <v>84</v>
      </c>
      <c r="H148" s="10">
        <v>1723634</v>
      </c>
      <c r="I148" s="11">
        <v>138</v>
      </c>
      <c r="J148" s="24">
        <v>1924468</v>
      </c>
      <c r="K148" s="12"/>
      <c r="L148" s="14">
        <v>0</v>
      </c>
      <c r="N148" s="21">
        <v>0</v>
      </c>
      <c r="P148" s="21">
        <v>0</v>
      </c>
      <c r="R148" s="21">
        <v>703177</v>
      </c>
      <c r="T148" s="21">
        <v>14796179</v>
      </c>
      <c r="V148" s="22">
        <v>17423824</v>
      </c>
      <c r="X148" s="5" t="str">
        <f t="shared" si="2"/>
        <v>No</v>
      </c>
      <c r="Z148" s="21"/>
      <c r="AC148" s="28"/>
      <c r="AG148" s="7"/>
    </row>
    <row r="149" spans="1:33">
      <c r="A149" s="8" t="s">
        <v>4172</v>
      </c>
      <c r="B149" s="8" t="s">
        <v>4173</v>
      </c>
      <c r="C149" s="9" t="s">
        <v>171</v>
      </c>
      <c r="D149" s="185">
        <v>4032</v>
      </c>
      <c r="E149" s="188">
        <v>40032</v>
      </c>
      <c r="F149" s="9" t="s">
        <v>83</v>
      </c>
      <c r="G149" s="9" t="s">
        <v>84</v>
      </c>
      <c r="H149" s="10">
        <v>349064</v>
      </c>
      <c r="I149" s="11">
        <v>138</v>
      </c>
      <c r="J149" s="24">
        <v>3435652</v>
      </c>
      <c r="K149" s="12"/>
      <c r="L149" s="14">
        <v>0</v>
      </c>
      <c r="N149" s="21">
        <v>0</v>
      </c>
      <c r="P149" s="21">
        <v>425529</v>
      </c>
      <c r="R149" s="21">
        <v>38000</v>
      </c>
      <c r="T149" s="21">
        <v>0</v>
      </c>
      <c r="V149" s="22">
        <v>3899181</v>
      </c>
      <c r="X149" s="5" t="str">
        <f t="shared" si="2"/>
        <v>No</v>
      </c>
      <c r="Z149" s="21"/>
      <c r="AC149" s="28"/>
      <c r="AG149" s="7"/>
    </row>
    <row r="150" spans="1:33">
      <c r="A150" s="8" t="s">
        <v>5983</v>
      </c>
      <c r="B150" s="8" t="s">
        <v>4314</v>
      </c>
      <c r="C150" s="9" t="s">
        <v>46</v>
      </c>
      <c r="D150" s="185">
        <v>5222</v>
      </c>
      <c r="E150" s="188">
        <v>50519</v>
      </c>
      <c r="F150" s="9" t="s">
        <v>88</v>
      </c>
      <c r="G150" s="9" t="s">
        <v>84</v>
      </c>
      <c r="H150" s="10">
        <v>2650890</v>
      </c>
      <c r="I150" s="11">
        <v>133</v>
      </c>
      <c r="J150" s="24">
        <v>5618259</v>
      </c>
      <c r="K150" s="12"/>
      <c r="L150" s="14">
        <v>0</v>
      </c>
      <c r="N150" s="21">
        <v>1621</v>
      </c>
      <c r="P150" s="21">
        <v>0</v>
      </c>
      <c r="R150" s="21">
        <v>339018</v>
      </c>
      <c r="T150" s="21">
        <v>2370592</v>
      </c>
      <c r="V150" s="22">
        <v>8329490</v>
      </c>
      <c r="X150" s="5" t="str">
        <f t="shared" si="2"/>
        <v>No</v>
      </c>
      <c r="Z150" s="21"/>
      <c r="AC150" s="28"/>
      <c r="AG150" s="7"/>
    </row>
    <row r="151" spans="1:33">
      <c r="A151" s="8" t="s">
        <v>1738</v>
      </c>
      <c r="B151" s="8" t="s">
        <v>6134</v>
      </c>
      <c r="C151" s="9" t="s">
        <v>648</v>
      </c>
      <c r="D151" s="185" t="s">
        <v>1739</v>
      </c>
      <c r="E151" s="188" t="s">
        <v>1740</v>
      </c>
      <c r="F151" s="9" t="s">
        <v>157</v>
      </c>
      <c r="G151" s="9" t="s">
        <v>147</v>
      </c>
      <c r="H151" s="10">
        <v>0</v>
      </c>
      <c r="I151" s="11">
        <v>133</v>
      </c>
      <c r="J151" s="24">
        <v>0</v>
      </c>
      <c r="K151" s="12"/>
      <c r="L151" s="14">
        <v>0</v>
      </c>
      <c r="N151" s="21">
        <v>0</v>
      </c>
      <c r="P151" s="21">
        <v>0</v>
      </c>
      <c r="R151" s="21">
        <v>13196</v>
      </c>
      <c r="T151" s="21">
        <v>447968</v>
      </c>
      <c r="V151" s="22">
        <v>461164</v>
      </c>
      <c r="X151" s="5" t="str">
        <f t="shared" si="2"/>
        <v>No</v>
      </c>
      <c r="Z151" s="21"/>
      <c r="AC151" s="28"/>
      <c r="AG151" s="7"/>
    </row>
    <row r="152" spans="1:33">
      <c r="A152" s="8" t="s">
        <v>3300</v>
      </c>
      <c r="B152" s="8" t="s">
        <v>3301</v>
      </c>
      <c r="C152" s="9" t="s">
        <v>555</v>
      </c>
      <c r="D152" s="185" t="s">
        <v>3302</v>
      </c>
      <c r="E152" s="188" t="s">
        <v>3303</v>
      </c>
      <c r="F152" s="9" t="s">
        <v>88</v>
      </c>
      <c r="G152" s="9" t="s">
        <v>147</v>
      </c>
      <c r="H152" s="10">
        <v>0</v>
      </c>
      <c r="I152" s="11">
        <v>132</v>
      </c>
      <c r="J152" s="24">
        <v>315623</v>
      </c>
      <c r="K152" s="12"/>
      <c r="L152" s="14">
        <v>0</v>
      </c>
      <c r="N152" s="21">
        <v>0</v>
      </c>
      <c r="P152" s="21">
        <v>0</v>
      </c>
      <c r="R152" s="21">
        <v>0</v>
      </c>
      <c r="T152" s="21">
        <v>1408974</v>
      </c>
      <c r="V152" s="22">
        <v>1724597</v>
      </c>
      <c r="X152" s="5" t="str">
        <f t="shared" si="2"/>
        <v>No</v>
      </c>
      <c r="Z152" s="21"/>
      <c r="AC152" s="28"/>
      <c r="AG152" s="7"/>
    </row>
    <row r="153" spans="1:33">
      <c r="A153" s="8" t="s">
        <v>435</v>
      </c>
      <c r="B153" s="8" t="s">
        <v>436</v>
      </c>
      <c r="C153" s="9" t="s">
        <v>274</v>
      </c>
      <c r="D153" s="185">
        <v>4204</v>
      </c>
      <c r="E153" s="188">
        <v>40204</v>
      </c>
      <c r="F153" s="9" t="s">
        <v>88</v>
      </c>
      <c r="G153" s="9" t="s">
        <v>5756</v>
      </c>
      <c r="H153" s="10">
        <v>133228</v>
      </c>
      <c r="I153" s="11">
        <v>129</v>
      </c>
      <c r="J153" s="24">
        <v>335500</v>
      </c>
      <c r="K153" s="12"/>
      <c r="L153" s="14">
        <v>0</v>
      </c>
      <c r="N153" s="21">
        <v>0</v>
      </c>
      <c r="P153" s="21">
        <v>0</v>
      </c>
      <c r="R153" s="21">
        <v>0</v>
      </c>
      <c r="T153" s="21">
        <v>3064316</v>
      </c>
      <c r="V153" s="22">
        <v>3399816</v>
      </c>
      <c r="X153" s="5" t="str">
        <f t="shared" si="2"/>
        <v>No</v>
      </c>
      <c r="Z153" s="21"/>
      <c r="AC153" s="28"/>
      <c r="AG153" s="7"/>
    </row>
    <row r="154" spans="1:33">
      <c r="A154" s="8" t="s">
        <v>3708</v>
      </c>
      <c r="B154" s="8" t="s">
        <v>444</v>
      </c>
      <c r="C154" s="9" t="s">
        <v>103</v>
      </c>
      <c r="D154" s="185">
        <v>4086</v>
      </c>
      <c r="E154" s="188">
        <v>40086</v>
      </c>
      <c r="F154" s="9" t="s">
        <v>88</v>
      </c>
      <c r="G154" s="9" t="s">
        <v>84</v>
      </c>
      <c r="H154" s="10">
        <v>2148346</v>
      </c>
      <c r="I154" s="11">
        <v>128</v>
      </c>
      <c r="J154" s="24">
        <v>1817247</v>
      </c>
      <c r="K154" s="12"/>
      <c r="L154" s="14">
        <v>0</v>
      </c>
      <c r="N154" s="21">
        <v>731720</v>
      </c>
      <c r="P154" s="21">
        <v>1294</v>
      </c>
      <c r="R154" s="21">
        <v>53137</v>
      </c>
      <c r="T154" s="21">
        <v>0</v>
      </c>
      <c r="V154" s="22">
        <v>2603398</v>
      </c>
      <c r="X154" s="5" t="str">
        <f t="shared" si="2"/>
        <v>No</v>
      </c>
      <c r="Z154" s="21"/>
      <c r="AC154" s="28"/>
      <c r="AG154" s="7"/>
    </row>
    <row r="155" spans="1:33">
      <c r="A155" s="8" t="s">
        <v>554</v>
      </c>
      <c r="B155" s="8" t="s">
        <v>424</v>
      </c>
      <c r="C155" s="9" t="s">
        <v>555</v>
      </c>
      <c r="D155" s="185">
        <v>5211</v>
      </c>
      <c r="E155" s="188">
        <v>50211</v>
      </c>
      <c r="F155" s="9" t="s">
        <v>88</v>
      </c>
      <c r="G155" s="9" t="s">
        <v>84</v>
      </c>
      <c r="H155" s="10">
        <v>67821</v>
      </c>
      <c r="I155" s="11">
        <v>126</v>
      </c>
      <c r="J155" s="24">
        <v>277161</v>
      </c>
      <c r="K155" s="12"/>
      <c r="L155" s="14">
        <v>0</v>
      </c>
      <c r="N155" s="21">
        <v>0</v>
      </c>
      <c r="P155" s="21">
        <v>46050</v>
      </c>
      <c r="R155" s="21">
        <v>0</v>
      </c>
      <c r="T155" s="21">
        <v>0</v>
      </c>
      <c r="V155" s="22">
        <v>323211</v>
      </c>
      <c r="X155" s="5" t="str">
        <f t="shared" si="2"/>
        <v>No</v>
      </c>
      <c r="Z155" s="21"/>
      <c r="AC155" s="28"/>
      <c r="AG155" s="7"/>
    </row>
    <row r="156" spans="1:33">
      <c r="A156" s="8" t="s">
        <v>1370</v>
      </c>
      <c r="B156" s="8" t="s">
        <v>128</v>
      </c>
      <c r="C156" s="9" t="s">
        <v>129</v>
      </c>
      <c r="D156" s="185">
        <v>4135</v>
      </c>
      <c r="E156" s="188">
        <v>40135</v>
      </c>
      <c r="F156" s="9" t="s">
        <v>138</v>
      </c>
      <c r="G156" s="9" t="s">
        <v>84</v>
      </c>
      <c r="H156" s="10">
        <v>4515419</v>
      </c>
      <c r="I156" s="11">
        <v>125</v>
      </c>
      <c r="J156" s="24">
        <v>8522607</v>
      </c>
      <c r="K156" s="12"/>
      <c r="L156" s="14">
        <v>0</v>
      </c>
      <c r="N156" s="21">
        <v>0</v>
      </c>
      <c r="P156" s="21">
        <v>0</v>
      </c>
      <c r="R156" s="21">
        <v>0</v>
      </c>
      <c r="T156" s="21">
        <v>0</v>
      </c>
      <c r="V156" s="22">
        <v>8522607</v>
      </c>
      <c r="X156" s="5" t="str">
        <f t="shared" si="2"/>
        <v>No</v>
      </c>
      <c r="Z156" s="21"/>
      <c r="AC156" s="28"/>
      <c r="AG156" s="7"/>
    </row>
    <row r="157" spans="1:33">
      <c r="A157" s="8" t="s">
        <v>4123</v>
      </c>
      <c r="B157" s="8" t="s">
        <v>4124</v>
      </c>
      <c r="C157" s="9" t="s">
        <v>120</v>
      </c>
      <c r="D157" s="185">
        <v>6101</v>
      </c>
      <c r="E157" s="188">
        <v>60101</v>
      </c>
      <c r="F157" s="9" t="s">
        <v>88</v>
      </c>
      <c r="G157" s="9" t="s">
        <v>84</v>
      </c>
      <c r="H157" s="10">
        <v>366174</v>
      </c>
      <c r="I157" s="11">
        <v>123</v>
      </c>
      <c r="J157" s="24">
        <v>5296029</v>
      </c>
      <c r="K157" s="12"/>
      <c r="L157" s="14">
        <v>0</v>
      </c>
      <c r="N157" s="21">
        <v>881</v>
      </c>
      <c r="P157" s="21">
        <v>0</v>
      </c>
      <c r="R157" s="21">
        <v>143316</v>
      </c>
      <c r="T157" s="21">
        <v>12467</v>
      </c>
      <c r="V157" s="22">
        <v>5452693</v>
      </c>
      <c r="X157" s="5" t="str">
        <f t="shared" si="2"/>
        <v>No</v>
      </c>
      <c r="Z157" s="21"/>
      <c r="AC157" s="28"/>
      <c r="AG157" s="7"/>
    </row>
    <row r="158" spans="1:33">
      <c r="A158" s="8" t="s">
        <v>1243</v>
      </c>
      <c r="B158" s="8" t="s">
        <v>1244</v>
      </c>
      <c r="C158" s="9" t="s">
        <v>288</v>
      </c>
      <c r="D158" s="185">
        <v>3013</v>
      </c>
      <c r="E158" s="188">
        <v>30013</v>
      </c>
      <c r="F158" s="9" t="s">
        <v>88</v>
      </c>
      <c r="G158" s="9" t="s">
        <v>84</v>
      </c>
      <c r="H158" s="10">
        <v>196611</v>
      </c>
      <c r="I158" s="11">
        <v>120</v>
      </c>
      <c r="J158" s="24">
        <v>6253797</v>
      </c>
      <c r="K158" s="12"/>
      <c r="L158" s="14">
        <v>0</v>
      </c>
      <c r="N158" s="21">
        <v>0</v>
      </c>
      <c r="P158" s="21">
        <v>82662</v>
      </c>
      <c r="R158" s="21">
        <v>420451</v>
      </c>
      <c r="T158" s="21">
        <v>0</v>
      </c>
      <c r="V158" s="22">
        <v>6756910</v>
      </c>
      <c r="X158" s="5" t="str">
        <f t="shared" si="2"/>
        <v>No</v>
      </c>
      <c r="Z158" s="21"/>
      <c r="AC158" s="28"/>
      <c r="AG158" s="7"/>
    </row>
    <row r="159" spans="1:33">
      <c r="A159" s="8" t="s">
        <v>2369</v>
      </c>
      <c r="B159" s="8" t="s">
        <v>2370</v>
      </c>
      <c r="C159" s="9" t="s">
        <v>454</v>
      </c>
      <c r="D159" s="185">
        <v>8109</v>
      </c>
      <c r="E159" s="188">
        <v>80109</v>
      </c>
      <c r="F159" s="9" t="s">
        <v>183</v>
      </c>
      <c r="G159" s="9" t="s">
        <v>84</v>
      </c>
      <c r="H159" s="10">
        <v>2374203</v>
      </c>
      <c r="I159" s="11">
        <v>119</v>
      </c>
      <c r="J159" s="24">
        <v>852356</v>
      </c>
      <c r="K159" s="12"/>
      <c r="L159" s="14">
        <v>0</v>
      </c>
      <c r="N159" s="21">
        <v>0</v>
      </c>
      <c r="P159" s="21">
        <v>0</v>
      </c>
      <c r="R159" s="21">
        <v>9672</v>
      </c>
      <c r="T159" s="21">
        <v>725633</v>
      </c>
      <c r="V159" s="22">
        <v>1587661</v>
      </c>
      <c r="X159" s="5" t="str">
        <f t="shared" si="2"/>
        <v>No</v>
      </c>
      <c r="Z159" s="21"/>
      <c r="AC159" s="28"/>
      <c r="AG159" s="7"/>
    </row>
    <row r="160" spans="1:33">
      <c r="A160" s="8" t="s">
        <v>1919</v>
      </c>
      <c r="B160" s="8" t="s">
        <v>1920</v>
      </c>
      <c r="C160" s="9" t="s">
        <v>555</v>
      </c>
      <c r="D160" s="185">
        <v>5060</v>
      </c>
      <c r="E160" s="188">
        <v>50060</v>
      </c>
      <c r="F160" s="9" t="s">
        <v>88</v>
      </c>
      <c r="G160" s="9" t="s">
        <v>84</v>
      </c>
      <c r="H160" s="10">
        <v>145361</v>
      </c>
      <c r="I160" s="11">
        <v>119</v>
      </c>
      <c r="J160" s="24">
        <v>7654543</v>
      </c>
      <c r="K160" s="12"/>
      <c r="L160" s="14">
        <v>0</v>
      </c>
      <c r="N160" s="21">
        <v>36386</v>
      </c>
      <c r="P160" s="21">
        <v>330517</v>
      </c>
      <c r="R160" s="21">
        <v>1055428</v>
      </c>
      <c r="T160" s="21">
        <v>0</v>
      </c>
      <c r="V160" s="22">
        <v>9076874</v>
      </c>
      <c r="X160" s="5" t="str">
        <f t="shared" si="2"/>
        <v>No</v>
      </c>
      <c r="Z160" s="21"/>
      <c r="AC160" s="28"/>
      <c r="AG160" s="7"/>
    </row>
    <row r="161" spans="1:33">
      <c r="A161" s="8" t="s">
        <v>3634</v>
      </c>
      <c r="B161" s="8" t="s">
        <v>3635</v>
      </c>
      <c r="C161" s="9" t="s">
        <v>109</v>
      </c>
      <c r="D161" s="185">
        <v>4019</v>
      </c>
      <c r="E161" s="188">
        <v>40019</v>
      </c>
      <c r="F161" s="9" t="s">
        <v>88</v>
      </c>
      <c r="G161" s="9" t="s">
        <v>84</v>
      </c>
      <c r="H161" s="10">
        <v>1624827</v>
      </c>
      <c r="I161" s="11">
        <v>119</v>
      </c>
      <c r="J161" s="24">
        <v>4188325</v>
      </c>
      <c r="K161" s="12"/>
      <c r="L161" s="14">
        <v>0</v>
      </c>
      <c r="N161" s="21">
        <v>0</v>
      </c>
      <c r="P161" s="21">
        <v>481949</v>
      </c>
      <c r="R161" s="21">
        <v>95645</v>
      </c>
      <c r="T161" s="21">
        <v>0</v>
      </c>
      <c r="V161" s="22">
        <v>4765919</v>
      </c>
      <c r="X161" s="5" t="str">
        <f t="shared" si="2"/>
        <v>No</v>
      </c>
      <c r="Z161" s="21"/>
      <c r="AC161" s="28"/>
      <c r="AG161" s="7"/>
    </row>
    <row r="162" spans="1:33">
      <c r="A162" s="8" t="s">
        <v>5112</v>
      </c>
      <c r="B162" s="8" t="s">
        <v>5113</v>
      </c>
      <c r="C162" s="9" t="s">
        <v>217</v>
      </c>
      <c r="D162" s="185">
        <v>3085</v>
      </c>
      <c r="E162" s="188">
        <v>30085</v>
      </c>
      <c r="F162" s="9" t="s">
        <v>83</v>
      </c>
      <c r="G162" s="9" t="s">
        <v>84</v>
      </c>
      <c r="H162" s="10">
        <v>4586770</v>
      </c>
      <c r="I162" s="11">
        <v>116</v>
      </c>
      <c r="J162" s="24">
        <v>1647145</v>
      </c>
      <c r="K162" s="12"/>
      <c r="L162" s="14">
        <v>0</v>
      </c>
      <c r="N162" s="21">
        <v>0</v>
      </c>
      <c r="P162" s="21">
        <v>0</v>
      </c>
      <c r="R162" s="21">
        <v>0</v>
      </c>
      <c r="T162" s="21">
        <v>0</v>
      </c>
      <c r="V162" s="22">
        <v>1647145</v>
      </c>
      <c r="X162" s="5" t="str">
        <f t="shared" si="2"/>
        <v>No</v>
      </c>
      <c r="Z162" s="21"/>
      <c r="AC162" s="28"/>
      <c r="AG162" s="7"/>
    </row>
    <row r="163" spans="1:33">
      <c r="A163" s="8" t="s">
        <v>1075</v>
      </c>
      <c r="B163" s="8" t="s">
        <v>1076</v>
      </c>
      <c r="C163" s="9" t="s">
        <v>163</v>
      </c>
      <c r="D163" s="185">
        <v>1064</v>
      </c>
      <c r="E163" s="188">
        <v>10064</v>
      </c>
      <c r="F163" s="9" t="s">
        <v>88</v>
      </c>
      <c r="G163" s="9" t="s">
        <v>84</v>
      </c>
      <c r="H163" s="10">
        <v>1190956</v>
      </c>
      <c r="I163" s="11">
        <v>115</v>
      </c>
      <c r="J163" s="24">
        <v>893317</v>
      </c>
      <c r="K163" s="12"/>
      <c r="L163" s="14">
        <v>178799</v>
      </c>
      <c r="N163" s="21">
        <v>0</v>
      </c>
      <c r="P163" s="21">
        <v>66373</v>
      </c>
      <c r="R163" s="21">
        <v>120511</v>
      </c>
      <c r="T163" s="21">
        <v>0</v>
      </c>
      <c r="V163" s="22">
        <v>1259000</v>
      </c>
      <c r="X163" s="5" t="str">
        <f t="shared" si="2"/>
        <v>No</v>
      </c>
      <c r="Z163" s="21"/>
      <c r="AC163" s="28"/>
      <c r="AG163" s="7"/>
    </row>
    <row r="164" spans="1:33">
      <c r="A164" s="8" t="s">
        <v>1830</v>
      </c>
      <c r="B164" s="8" t="s">
        <v>1831</v>
      </c>
      <c r="C164" s="9" t="s">
        <v>87</v>
      </c>
      <c r="D164" s="185">
        <v>21</v>
      </c>
      <c r="E164" s="188">
        <v>21</v>
      </c>
      <c r="F164" s="9" t="s">
        <v>88</v>
      </c>
      <c r="G164" s="9" t="s">
        <v>84</v>
      </c>
      <c r="H164" s="10">
        <v>114473</v>
      </c>
      <c r="I164" s="11">
        <v>113</v>
      </c>
      <c r="J164" s="24">
        <v>2833875</v>
      </c>
      <c r="K164" s="12"/>
      <c r="L164" s="14">
        <v>0</v>
      </c>
      <c r="N164" s="21">
        <v>0</v>
      </c>
      <c r="P164" s="21">
        <v>143211</v>
      </c>
      <c r="R164" s="21">
        <v>446279</v>
      </c>
      <c r="T164" s="21">
        <v>0</v>
      </c>
      <c r="V164" s="22">
        <v>3423365</v>
      </c>
      <c r="X164" s="5" t="str">
        <f t="shared" si="2"/>
        <v>No</v>
      </c>
      <c r="Z164" s="21"/>
      <c r="AC164" s="28"/>
      <c r="AG164" s="7"/>
    </row>
    <row r="165" spans="1:33">
      <c r="A165" s="8" t="s">
        <v>423</v>
      </c>
      <c r="B165" s="8" t="s">
        <v>424</v>
      </c>
      <c r="C165" s="9" t="s">
        <v>288</v>
      </c>
      <c r="D165" s="185">
        <v>3014</v>
      </c>
      <c r="E165" s="188">
        <v>30014</v>
      </c>
      <c r="F165" s="9" t="s">
        <v>88</v>
      </c>
      <c r="G165" s="9" t="s">
        <v>84</v>
      </c>
      <c r="H165" s="10">
        <v>444474</v>
      </c>
      <c r="I165" s="11">
        <v>112</v>
      </c>
      <c r="J165" s="24">
        <v>3049600</v>
      </c>
      <c r="K165" s="12"/>
      <c r="L165" s="14">
        <v>0</v>
      </c>
      <c r="N165" s="21">
        <v>0</v>
      </c>
      <c r="P165" s="21">
        <v>250016</v>
      </c>
      <c r="R165" s="21">
        <v>55641</v>
      </c>
      <c r="T165" s="21">
        <v>0</v>
      </c>
      <c r="V165" s="22">
        <v>3355257</v>
      </c>
      <c r="X165" s="5" t="str">
        <f t="shared" si="2"/>
        <v>No</v>
      </c>
      <c r="Z165" s="21"/>
      <c r="AC165" s="28"/>
      <c r="AG165" s="7"/>
    </row>
    <row r="166" spans="1:33">
      <c r="A166" s="8" t="s">
        <v>1081</v>
      </c>
      <c r="B166" s="8" t="s">
        <v>1082</v>
      </c>
      <c r="C166" s="9" t="s">
        <v>91</v>
      </c>
      <c r="D166" s="185">
        <v>9006</v>
      </c>
      <c r="E166" s="188">
        <v>90006</v>
      </c>
      <c r="F166" s="9" t="s">
        <v>88</v>
      </c>
      <c r="G166" s="9" t="s">
        <v>84</v>
      </c>
      <c r="H166" s="10">
        <v>163703</v>
      </c>
      <c r="I166" s="11">
        <v>112</v>
      </c>
      <c r="J166" s="24">
        <v>9216906</v>
      </c>
      <c r="K166" s="12"/>
      <c r="L166" s="14">
        <v>0</v>
      </c>
      <c r="N166" s="21">
        <v>2293</v>
      </c>
      <c r="P166" s="21">
        <v>270320</v>
      </c>
      <c r="R166" s="21">
        <v>336329</v>
      </c>
      <c r="T166" s="21">
        <v>0</v>
      </c>
      <c r="V166" s="22">
        <v>9825848</v>
      </c>
      <c r="X166" s="5" t="str">
        <f t="shared" si="2"/>
        <v>No</v>
      </c>
      <c r="Z166" s="21"/>
      <c r="AC166" s="28"/>
      <c r="AG166" s="7"/>
    </row>
    <row r="167" spans="1:33">
      <c r="A167" s="8" t="s">
        <v>3576</v>
      </c>
      <c r="B167" s="8" t="s">
        <v>223</v>
      </c>
      <c r="C167" s="9" t="s">
        <v>109</v>
      </c>
      <c r="D167" s="185" t="s">
        <v>3577</v>
      </c>
      <c r="E167" s="188" t="s">
        <v>3578</v>
      </c>
      <c r="F167" s="9" t="s">
        <v>157</v>
      </c>
      <c r="G167" s="9" t="s">
        <v>147</v>
      </c>
      <c r="H167" s="10">
        <v>0</v>
      </c>
      <c r="I167" s="11">
        <v>112</v>
      </c>
      <c r="J167" s="24">
        <v>112060</v>
      </c>
      <c r="K167" s="12"/>
      <c r="L167" s="14">
        <v>0</v>
      </c>
      <c r="N167" s="21">
        <v>0</v>
      </c>
      <c r="P167" s="21">
        <v>0</v>
      </c>
      <c r="R167" s="21">
        <v>0</v>
      </c>
      <c r="T167" s="21">
        <v>0</v>
      </c>
      <c r="V167" s="22">
        <v>112060</v>
      </c>
      <c r="X167" s="5" t="str">
        <f t="shared" si="2"/>
        <v>No</v>
      </c>
      <c r="Z167" s="21"/>
      <c r="AC167" s="28"/>
      <c r="AG167" s="7"/>
    </row>
    <row r="168" spans="1:33">
      <c r="A168" s="8" t="s">
        <v>1987</v>
      </c>
      <c r="B168" s="8" t="s">
        <v>1988</v>
      </c>
      <c r="C168" s="9" t="s">
        <v>275</v>
      </c>
      <c r="D168" s="185">
        <v>7002</v>
      </c>
      <c r="E168" s="188">
        <v>70002</v>
      </c>
      <c r="F168" s="9" t="s">
        <v>88</v>
      </c>
      <c r="G168" s="9" t="s">
        <v>84</v>
      </c>
      <c r="H168" s="10">
        <v>725008</v>
      </c>
      <c r="I168" s="11">
        <v>111</v>
      </c>
      <c r="J168" s="24">
        <v>4420347</v>
      </c>
      <c r="K168" s="12"/>
      <c r="L168" s="14">
        <v>0</v>
      </c>
      <c r="N168" s="21">
        <v>0</v>
      </c>
      <c r="P168" s="21">
        <v>219548</v>
      </c>
      <c r="R168" s="21">
        <v>547790</v>
      </c>
      <c r="T168" s="21">
        <v>0</v>
      </c>
      <c r="V168" s="22">
        <v>5187685</v>
      </c>
      <c r="X168" s="5" t="str">
        <f t="shared" si="2"/>
        <v>No</v>
      </c>
      <c r="Z168" s="21"/>
      <c r="AC168" s="28"/>
      <c r="AG168" s="7"/>
    </row>
    <row r="169" spans="1:33">
      <c r="A169" s="8" t="s">
        <v>731</v>
      </c>
      <c r="B169" s="8" t="s">
        <v>732</v>
      </c>
      <c r="C169" s="9" t="s">
        <v>91</v>
      </c>
      <c r="D169" s="185">
        <v>9062</v>
      </c>
      <c r="E169" s="188">
        <v>90062</v>
      </c>
      <c r="F169" s="9" t="s">
        <v>88</v>
      </c>
      <c r="G169" s="9" t="s">
        <v>84</v>
      </c>
      <c r="H169" s="10">
        <v>114237</v>
      </c>
      <c r="I169" s="11">
        <v>110</v>
      </c>
      <c r="J169" s="24">
        <v>10370501</v>
      </c>
      <c r="K169" s="12"/>
      <c r="L169" s="14">
        <v>0</v>
      </c>
      <c r="N169" s="21">
        <v>0</v>
      </c>
      <c r="P169" s="21">
        <v>268274</v>
      </c>
      <c r="R169" s="21">
        <v>97407</v>
      </c>
      <c r="T169" s="21">
        <v>0</v>
      </c>
      <c r="V169" s="22">
        <v>10736182</v>
      </c>
      <c r="X169" s="5" t="str">
        <f t="shared" si="2"/>
        <v>No</v>
      </c>
      <c r="Z169" s="21"/>
      <c r="AC169" s="28"/>
      <c r="AG169" s="7"/>
    </row>
    <row r="170" spans="1:33">
      <c r="A170" s="8" t="s">
        <v>3691</v>
      </c>
      <c r="B170" s="8" t="s">
        <v>3692</v>
      </c>
      <c r="C170" s="9" t="s">
        <v>288</v>
      </c>
      <c r="D170" s="185">
        <v>3054</v>
      </c>
      <c r="E170" s="188">
        <v>30054</v>
      </c>
      <c r="F170" s="9" t="s">
        <v>88</v>
      </c>
      <c r="G170" s="9" t="s">
        <v>84</v>
      </c>
      <c r="H170" s="10">
        <v>87454</v>
      </c>
      <c r="I170" s="11">
        <v>110</v>
      </c>
      <c r="J170" s="24">
        <v>7503431</v>
      </c>
      <c r="K170" s="12"/>
      <c r="L170" s="14">
        <v>600</v>
      </c>
      <c r="N170" s="21">
        <v>0</v>
      </c>
      <c r="P170" s="21">
        <v>124146</v>
      </c>
      <c r="R170" s="21">
        <v>16427</v>
      </c>
      <c r="T170" s="21">
        <v>0</v>
      </c>
      <c r="V170" s="22">
        <v>7644604</v>
      </c>
      <c r="X170" s="5" t="str">
        <f t="shared" si="2"/>
        <v>No</v>
      </c>
      <c r="Z170" s="21"/>
      <c r="AC170" s="28"/>
      <c r="AG170" s="7"/>
    </row>
    <row r="171" spans="1:33">
      <c r="A171" s="8" t="s">
        <v>3379</v>
      </c>
      <c r="B171" s="8" t="s">
        <v>3380</v>
      </c>
      <c r="C171" s="9" t="s">
        <v>171</v>
      </c>
      <c r="D171" s="185">
        <v>4028</v>
      </c>
      <c r="E171" s="188">
        <v>40028</v>
      </c>
      <c r="F171" s="9" t="s">
        <v>83</v>
      </c>
      <c r="G171" s="9" t="s">
        <v>84</v>
      </c>
      <c r="H171" s="10">
        <v>530290</v>
      </c>
      <c r="I171" s="11">
        <v>109</v>
      </c>
      <c r="J171" s="24">
        <v>3379832</v>
      </c>
      <c r="K171" s="12"/>
      <c r="L171" s="14">
        <v>0</v>
      </c>
      <c r="N171" s="21">
        <v>10344</v>
      </c>
      <c r="P171" s="21">
        <v>569098</v>
      </c>
      <c r="R171" s="21">
        <v>337392</v>
      </c>
      <c r="T171" s="21">
        <v>0</v>
      </c>
      <c r="V171" s="22">
        <v>4296666</v>
      </c>
      <c r="X171" s="5" t="str">
        <f t="shared" si="2"/>
        <v>No</v>
      </c>
      <c r="Z171" s="21"/>
      <c r="AC171" s="28"/>
      <c r="AG171" s="7"/>
    </row>
    <row r="172" spans="1:33">
      <c r="A172" s="8" t="s">
        <v>5279</v>
      </c>
      <c r="B172" s="8" t="s">
        <v>5280</v>
      </c>
      <c r="C172" s="9" t="s">
        <v>91</v>
      </c>
      <c r="D172" s="185">
        <v>9041</v>
      </c>
      <c r="E172" s="188">
        <v>90041</v>
      </c>
      <c r="F172" s="9" t="s">
        <v>83</v>
      </c>
      <c r="G172" s="9" t="s">
        <v>84</v>
      </c>
      <c r="H172" s="10">
        <v>12150996</v>
      </c>
      <c r="I172" s="11">
        <v>107</v>
      </c>
      <c r="J172" s="24">
        <v>4744970</v>
      </c>
      <c r="K172" s="12"/>
      <c r="L172" s="14">
        <v>0</v>
      </c>
      <c r="N172" s="21">
        <v>0</v>
      </c>
      <c r="P172" s="21">
        <v>149870</v>
      </c>
      <c r="R172" s="21">
        <v>11333</v>
      </c>
      <c r="T172" s="21">
        <v>0</v>
      </c>
      <c r="V172" s="22">
        <v>4906173</v>
      </c>
      <c r="X172" s="5" t="str">
        <f t="shared" si="2"/>
        <v>No</v>
      </c>
      <c r="Z172" s="21"/>
      <c r="AC172" s="28"/>
      <c r="AG172" s="7"/>
    </row>
    <row r="173" spans="1:33">
      <c r="A173" s="8" t="s">
        <v>6518</v>
      </c>
      <c r="B173" s="8" t="s">
        <v>246</v>
      </c>
      <c r="C173" s="9" t="s">
        <v>141</v>
      </c>
      <c r="D173" s="185">
        <v>3071</v>
      </c>
      <c r="E173" s="188">
        <v>30071</v>
      </c>
      <c r="F173" s="9" t="s">
        <v>83</v>
      </c>
      <c r="G173" s="9" t="s">
        <v>84</v>
      </c>
      <c r="H173" s="10">
        <v>4586770</v>
      </c>
      <c r="I173" s="11">
        <v>105</v>
      </c>
      <c r="J173" s="24">
        <v>3666693</v>
      </c>
      <c r="K173" s="12"/>
      <c r="L173" s="14">
        <v>0</v>
      </c>
      <c r="N173" s="21">
        <v>840475</v>
      </c>
      <c r="P173" s="21">
        <v>2085</v>
      </c>
      <c r="R173" s="21">
        <v>26015</v>
      </c>
      <c r="T173" s="21">
        <v>0</v>
      </c>
      <c r="V173" s="22">
        <v>4535268</v>
      </c>
      <c r="X173" s="5" t="str">
        <f t="shared" si="2"/>
        <v>No</v>
      </c>
      <c r="Z173" s="21"/>
      <c r="AC173" s="28"/>
      <c r="AG173" s="7"/>
    </row>
    <row r="174" spans="1:33">
      <c r="A174" s="8" t="s">
        <v>4142</v>
      </c>
      <c r="B174" s="8" t="s">
        <v>4143</v>
      </c>
      <c r="C174" s="9" t="s">
        <v>120</v>
      </c>
      <c r="D174" s="185">
        <v>6051</v>
      </c>
      <c r="E174" s="188">
        <v>60051</v>
      </c>
      <c r="F174" s="9" t="s">
        <v>88</v>
      </c>
      <c r="G174" s="9" t="s">
        <v>84</v>
      </c>
      <c r="H174" s="10">
        <v>320069</v>
      </c>
      <c r="I174" s="11">
        <v>105</v>
      </c>
      <c r="J174" s="24">
        <v>1696457</v>
      </c>
      <c r="K174" s="12"/>
      <c r="L174" s="14">
        <v>0</v>
      </c>
      <c r="N174" s="21">
        <v>0</v>
      </c>
      <c r="P174" s="21">
        <v>146452</v>
      </c>
      <c r="R174" s="21">
        <v>586730</v>
      </c>
      <c r="T174" s="21">
        <v>0</v>
      </c>
      <c r="V174" s="22">
        <v>2429639</v>
      </c>
      <c r="X174" s="5" t="str">
        <f t="shared" si="2"/>
        <v>No</v>
      </c>
      <c r="Z174" s="21"/>
      <c r="AC174" s="28"/>
      <c r="AG174" s="7"/>
    </row>
    <row r="175" spans="1:33">
      <c r="A175" s="8" t="s">
        <v>2984</v>
      </c>
      <c r="B175" s="8" t="s">
        <v>2723</v>
      </c>
      <c r="C175" s="9" t="s">
        <v>91</v>
      </c>
      <c r="D175" s="185">
        <v>9012</v>
      </c>
      <c r="E175" s="188">
        <v>90012</v>
      </c>
      <c r="F175" s="9" t="s">
        <v>88</v>
      </c>
      <c r="G175" s="9" t="s">
        <v>84</v>
      </c>
      <c r="H175" s="10">
        <v>370583</v>
      </c>
      <c r="I175" s="11">
        <v>104</v>
      </c>
      <c r="J175" s="24">
        <v>3687962</v>
      </c>
      <c r="K175" s="12"/>
      <c r="L175" s="14">
        <v>0</v>
      </c>
      <c r="N175" s="21">
        <v>0</v>
      </c>
      <c r="P175" s="21">
        <v>71731</v>
      </c>
      <c r="R175" s="21">
        <v>230343</v>
      </c>
      <c r="T175" s="21">
        <v>0</v>
      </c>
      <c r="V175" s="22">
        <v>3990036</v>
      </c>
      <c r="X175" s="5" t="str">
        <f t="shared" si="2"/>
        <v>No</v>
      </c>
      <c r="Z175" s="21"/>
      <c r="AC175" s="28"/>
      <c r="AG175" s="7"/>
    </row>
    <row r="176" spans="1:33">
      <c r="A176" s="8" t="s">
        <v>4038</v>
      </c>
      <c r="B176" s="8" t="s">
        <v>3563</v>
      </c>
      <c r="C176" s="9" t="s">
        <v>109</v>
      </c>
      <c r="D176" s="185">
        <v>4017</v>
      </c>
      <c r="E176" s="188">
        <v>40017</v>
      </c>
      <c r="F176" s="9" t="s">
        <v>88</v>
      </c>
      <c r="G176" s="9" t="s">
        <v>84</v>
      </c>
      <c r="H176" s="10">
        <v>290263</v>
      </c>
      <c r="I176" s="11">
        <v>103</v>
      </c>
      <c r="J176" s="24">
        <v>3723333</v>
      </c>
      <c r="K176" s="12"/>
      <c r="L176" s="14">
        <v>0</v>
      </c>
      <c r="N176" s="21">
        <v>1695</v>
      </c>
      <c r="P176" s="21">
        <v>299428</v>
      </c>
      <c r="R176" s="21">
        <v>1936250</v>
      </c>
      <c r="T176" s="21">
        <v>0</v>
      </c>
      <c r="V176" s="22">
        <v>5960706</v>
      </c>
      <c r="X176" s="5" t="str">
        <f t="shared" si="2"/>
        <v>No</v>
      </c>
      <c r="Z176" s="21"/>
      <c r="AC176" s="28"/>
      <c r="AG176" s="7"/>
    </row>
    <row r="177" spans="1:33">
      <c r="A177" s="8" t="s">
        <v>1453</v>
      </c>
      <c r="B177" s="8" t="s">
        <v>697</v>
      </c>
      <c r="C177" s="9" t="s">
        <v>150</v>
      </c>
      <c r="D177" s="185" t="s">
        <v>1454</v>
      </c>
      <c r="E177" s="188" t="s">
        <v>1455</v>
      </c>
      <c r="F177" s="9" t="s">
        <v>157</v>
      </c>
      <c r="G177" s="9" t="s">
        <v>147</v>
      </c>
      <c r="H177" s="10">
        <v>0</v>
      </c>
      <c r="I177" s="11">
        <v>103</v>
      </c>
      <c r="J177" s="24">
        <v>146367</v>
      </c>
      <c r="K177" s="12"/>
      <c r="L177" s="14">
        <v>0</v>
      </c>
      <c r="N177" s="21">
        <v>0</v>
      </c>
      <c r="P177" s="21">
        <v>0</v>
      </c>
      <c r="R177" s="21">
        <v>0</v>
      </c>
      <c r="T177" s="21">
        <v>970631</v>
      </c>
      <c r="V177" s="22">
        <v>1116998</v>
      </c>
      <c r="X177" s="5" t="str">
        <f t="shared" si="2"/>
        <v>No</v>
      </c>
      <c r="Z177" s="21"/>
      <c r="AC177" s="28"/>
      <c r="AG177" s="7"/>
    </row>
    <row r="178" spans="1:33">
      <c r="A178" s="8" t="s">
        <v>4750</v>
      </c>
      <c r="B178" s="8" t="s">
        <v>2952</v>
      </c>
      <c r="C178" s="9" t="s">
        <v>163</v>
      </c>
      <c r="D178" s="185">
        <v>1014</v>
      </c>
      <c r="E178" s="188">
        <v>10014</v>
      </c>
      <c r="F178" s="9" t="s">
        <v>88</v>
      </c>
      <c r="G178" s="9" t="s">
        <v>84</v>
      </c>
      <c r="H178" s="10">
        <v>486514</v>
      </c>
      <c r="I178" s="11">
        <v>103</v>
      </c>
      <c r="J178" s="24">
        <v>3403547</v>
      </c>
      <c r="K178" s="12"/>
      <c r="L178" s="14">
        <v>0</v>
      </c>
      <c r="N178" s="21">
        <v>0</v>
      </c>
      <c r="P178" s="21">
        <v>89494</v>
      </c>
      <c r="R178" s="21">
        <v>77175</v>
      </c>
      <c r="T178" s="21">
        <v>0</v>
      </c>
      <c r="V178" s="22">
        <v>3570216</v>
      </c>
      <c r="X178" s="5" t="str">
        <f t="shared" si="2"/>
        <v>No</v>
      </c>
      <c r="Z178" s="21"/>
      <c r="AC178" s="28"/>
      <c r="AG178" s="7"/>
    </row>
    <row r="179" spans="1:33">
      <c r="A179" s="8" t="s">
        <v>4180</v>
      </c>
      <c r="B179" s="8" t="s">
        <v>4181</v>
      </c>
      <c r="C179" s="9" t="s">
        <v>82</v>
      </c>
      <c r="D179" s="185">
        <v>2128</v>
      </c>
      <c r="E179" s="188">
        <v>20128</v>
      </c>
      <c r="F179" s="9" t="s">
        <v>113</v>
      </c>
      <c r="G179" s="9" t="s">
        <v>84</v>
      </c>
      <c r="H179" s="10">
        <v>18351295</v>
      </c>
      <c r="I179" s="11">
        <v>103</v>
      </c>
      <c r="J179" s="24">
        <v>27239992</v>
      </c>
      <c r="K179" s="12"/>
      <c r="L179" s="14">
        <v>0</v>
      </c>
      <c r="N179" s="21">
        <v>0</v>
      </c>
      <c r="P179" s="21">
        <v>289149</v>
      </c>
      <c r="R179" s="21">
        <v>6228902</v>
      </c>
      <c r="T179" s="21">
        <v>0</v>
      </c>
      <c r="V179" s="22">
        <v>33758043</v>
      </c>
      <c r="X179" s="5" t="str">
        <f t="shared" si="2"/>
        <v>No</v>
      </c>
      <c r="Z179" s="21"/>
      <c r="AC179" s="28"/>
      <c r="AG179" s="7"/>
    </row>
    <row r="180" spans="1:33">
      <c r="A180" s="8" t="s">
        <v>6135</v>
      </c>
      <c r="B180" s="8" t="s">
        <v>134</v>
      </c>
      <c r="C180" s="9" t="s">
        <v>129</v>
      </c>
      <c r="D180" s="185">
        <v>4078</v>
      </c>
      <c r="E180" s="188">
        <v>40078</v>
      </c>
      <c r="F180" s="9" t="s">
        <v>83</v>
      </c>
      <c r="G180" s="9" t="s">
        <v>84</v>
      </c>
      <c r="H180" s="10">
        <v>4515419</v>
      </c>
      <c r="I180" s="11">
        <v>102</v>
      </c>
      <c r="J180" s="24">
        <v>5216329</v>
      </c>
      <c r="K180" s="12"/>
      <c r="L180" s="14">
        <v>0</v>
      </c>
      <c r="N180" s="21">
        <v>0</v>
      </c>
      <c r="P180" s="21">
        <v>108999</v>
      </c>
      <c r="R180" s="21">
        <v>102030</v>
      </c>
      <c r="T180" s="21">
        <v>846516</v>
      </c>
      <c r="V180" s="22">
        <v>6273874</v>
      </c>
      <c r="X180" s="5" t="str">
        <f t="shared" si="2"/>
        <v>No</v>
      </c>
      <c r="Z180" s="21"/>
      <c r="AC180" s="28"/>
      <c r="AG180" s="7"/>
    </row>
    <row r="181" spans="1:33">
      <c r="A181" s="8" t="s">
        <v>6519</v>
      </c>
      <c r="B181" s="8" t="s">
        <v>1759</v>
      </c>
      <c r="C181" s="9" t="s">
        <v>274</v>
      </c>
      <c r="D181" s="185" t="s">
        <v>1760</v>
      </c>
      <c r="E181" s="188" t="s">
        <v>1761</v>
      </c>
      <c r="F181" s="9" t="s">
        <v>88</v>
      </c>
      <c r="G181" s="9" t="s">
        <v>147</v>
      </c>
      <c r="H181" s="10">
        <v>0</v>
      </c>
      <c r="I181" s="11">
        <v>102</v>
      </c>
      <c r="J181" s="24">
        <v>105947</v>
      </c>
      <c r="K181" s="12"/>
      <c r="L181" s="14">
        <v>0</v>
      </c>
      <c r="N181" s="21">
        <v>0</v>
      </c>
      <c r="P181" s="21">
        <v>0</v>
      </c>
      <c r="R181" s="21">
        <v>0</v>
      </c>
      <c r="T181" s="21">
        <v>1506710</v>
      </c>
      <c r="V181" s="22">
        <v>1612657</v>
      </c>
      <c r="X181" s="5" t="str">
        <f t="shared" si="2"/>
        <v>No</v>
      </c>
      <c r="Z181" s="21"/>
      <c r="AC181" s="28"/>
      <c r="AG181" s="7"/>
    </row>
    <row r="182" spans="1:33">
      <c r="A182" s="8" t="s">
        <v>3131</v>
      </c>
      <c r="B182" s="8" t="s">
        <v>3132</v>
      </c>
      <c r="C182" s="9" t="s">
        <v>120</v>
      </c>
      <c r="D182" s="185">
        <v>6091</v>
      </c>
      <c r="E182" s="188">
        <v>60091</v>
      </c>
      <c r="F182" s="9" t="s">
        <v>88</v>
      </c>
      <c r="G182" s="9" t="s">
        <v>84</v>
      </c>
      <c r="H182" s="10">
        <v>217630</v>
      </c>
      <c r="I182" s="11">
        <v>102</v>
      </c>
      <c r="J182" s="24">
        <v>518808</v>
      </c>
      <c r="K182" s="12"/>
      <c r="L182" s="14">
        <v>0</v>
      </c>
      <c r="N182" s="21">
        <v>0</v>
      </c>
      <c r="P182" s="21">
        <v>0</v>
      </c>
      <c r="R182" s="21">
        <v>5373</v>
      </c>
      <c r="T182" s="21">
        <v>0</v>
      </c>
      <c r="V182" s="22">
        <v>524181</v>
      </c>
      <c r="X182" s="5" t="str">
        <f t="shared" si="2"/>
        <v>No</v>
      </c>
      <c r="Z182" s="21"/>
      <c r="AC182" s="28"/>
      <c r="AG182" s="7"/>
    </row>
    <row r="183" spans="1:33">
      <c r="A183" s="8" t="s">
        <v>1168</v>
      </c>
      <c r="B183" s="8" t="s">
        <v>1169</v>
      </c>
      <c r="C183" s="9" t="s">
        <v>278</v>
      </c>
      <c r="D183" s="185">
        <v>7035</v>
      </c>
      <c r="E183" s="188">
        <v>70035</v>
      </c>
      <c r="F183" s="9" t="s">
        <v>83</v>
      </c>
      <c r="G183" s="9" t="s">
        <v>84</v>
      </c>
      <c r="H183" s="10">
        <v>1519417</v>
      </c>
      <c r="I183" s="11">
        <v>101</v>
      </c>
      <c r="J183" s="24">
        <v>969829</v>
      </c>
      <c r="K183" s="12"/>
      <c r="L183" s="14">
        <v>0</v>
      </c>
      <c r="N183" s="21">
        <v>0</v>
      </c>
      <c r="P183" s="21">
        <v>118644</v>
      </c>
      <c r="R183" s="21">
        <v>0</v>
      </c>
      <c r="T183" s="21">
        <v>0</v>
      </c>
      <c r="V183" s="22">
        <v>1088473</v>
      </c>
      <c r="X183" s="5" t="str">
        <f t="shared" si="2"/>
        <v>No</v>
      </c>
      <c r="Z183" s="21"/>
      <c r="AC183" s="28"/>
      <c r="AG183" s="7"/>
    </row>
    <row r="184" spans="1:33">
      <c r="A184" s="8" t="s">
        <v>6520</v>
      </c>
      <c r="B184" s="8" t="s">
        <v>502</v>
      </c>
      <c r="C184" s="9" t="s">
        <v>171</v>
      </c>
      <c r="D184" s="185">
        <v>4200</v>
      </c>
      <c r="E184" s="188">
        <v>40200</v>
      </c>
      <c r="F184" s="9" t="s">
        <v>88</v>
      </c>
      <c r="G184" s="9" t="s">
        <v>84</v>
      </c>
      <c r="H184" s="10">
        <v>2441770</v>
      </c>
      <c r="I184" s="11">
        <v>101</v>
      </c>
      <c r="J184" s="24">
        <v>660926</v>
      </c>
      <c r="K184" s="12"/>
      <c r="L184" s="14">
        <v>0</v>
      </c>
      <c r="N184" s="21">
        <v>0</v>
      </c>
      <c r="P184" s="21">
        <v>0</v>
      </c>
      <c r="R184" s="21">
        <v>0</v>
      </c>
      <c r="T184" s="21">
        <v>0</v>
      </c>
      <c r="V184" s="22">
        <v>660926</v>
      </c>
      <c r="X184" s="5" t="str">
        <f t="shared" si="2"/>
        <v>No</v>
      </c>
      <c r="Z184" s="21"/>
      <c r="AC184" s="28"/>
      <c r="AG184" s="7"/>
    </row>
    <row r="185" spans="1:33">
      <c r="A185" s="8" t="s">
        <v>2381</v>
      </c>
      <c r="B185" s="8" t="s">
        <v>2382</v>
      </c>
      <c r="C185" s="9" t="s">
        <v>46</v>
      </c>
      <c r="D185" s="185" t="s">
        <v>2383</v>
      </c>
      <c r="E185" s="188" t="s">
        <v>2384</v>
      </c>
      <c r="F185" s="9" t="s">
        <v>88</v>
      </c>
      <c r="G185" s="9" t="s">
        <v>147</v>
      </c>
      <c r="H185" s="10">
        <v>0</v>
      </c>
      <c r="I185" s="11">
        <v>100</v>
      </c>
      <c r="J185" s="24">
        <v>154746</v>
      </c>
      <c r="K185" s="12"/>
      <c r="L185" s="14">
        <v>0</v>
      </c>
      <c r="N185" s="21">
        <v>0</v>
      </c>
      <c r="P185" s="21">
        <v>0</v>
      </c>
      <c r="R185" s="21">
        <v>0</v>
      </c>
      <c r="T185" s="21">
        <v>1606676</v>
      </c>
      <c r="V185" s="22">
        <v>1761422</v>
      </c>
      <c r="X185" s="5" t="str">
        <f t="shared" si="2"/>
        <v>No</v>
      </c>
      <c r="Z185" s="21"/>
      <c r="AC185" s="28"/>
      <c r="AG185" s="7"/>
    </row>
    <row r="186" spans="1:33">
      <c r="A186" s="8" t="s">
        <v>4072</v>
      </c>
      <c r="B186" s="8" t="s">
        <v>1468</v>
      </c>
      <c r="C186" s="9" t="s">
        <v>50</v>
      </c>
      <c r="D186" s="185">
        <v>4042</v>
      </c>
      <c r="E186" s="188">
        <v>40042</v>
      </c>
      <c r="F186" s="9" t="s">
        <v>88</v>
      </c>
      <c r="G186" s="9" t="s">
        <v>84</v>
      </c>
      <c r="H186" s="10">
        <v>749495</v>
      </c>
      <c r="I186" s="11">
        <v>100</v>
      </c>
      <c r="J186" s="24">
        <v>2082753</v>
      </c>
      <c r="K186" s="12"/>
      <c r="L186" s="14">
        <v>0</v>
      </c>
      <c r="N186" s="21">
        <v>31015</v>
      </c>
      <c r="P186" s="21">
        <v>114559</v>
      </c>
      <c r="R186" s="21">
        <v>73090</v>
      </c>
      <c r="T186" s="21">
        <v>0</v>
      </c>
      <c r="V186" s="22">
        <v>2301417</v>
      </c>
      <c r="X186" s="5" t="str">
        <f t="shared" si="2"/>
        <v>No</v>
      </c>
      <c r="Z186" s="21"/>
      <c r="AC186" s="28"/>
      <c r="AG186" s="7"/>
    </row>
    <row r="187" spans="1:33">
      <c r="A187" s="8" t="s">
        <v>6521</v>
      </c>
      <c r="B187" s="8" t="s">
        <v>6408</v>
      </c>
      <c r="C187" s="9" t="s">
        <v>120</v>
      </c>
      <c r="D187" s="185" t="s">
        <v>5171</v>
      </c>
      <c r="E187" s="188" t="s">
        <v>5172</v>
      </c>
      <c r="F187" s="9" t="s">
        <v>88</v>
      </c>
      <c r="G187" s="9" t="s">
        <v>147</v>
      </c>
      <c r="H187" s="10">
        <v>0</v>
      </c>
      <c r="I187" s="11">
        <v>100</v>
      </c>
      <c r="J187" s="24">
        <v>55364</v>
      </c>
      <c r="K187" s="12"/>
      <c r="L187" s="14">
        <v>0</v>
      </c>
      <c r="N187" s="21">
        <v>0</v>
      </c>
      <c r="P187" s="21">
        <v>0</v>
      </c>
      <c r="R187" s="21">
        <v>0</v>
      </c>
      <c r="T187" s="21">
        <v>0</v>
      </c>
      <c r="V187" s="22">
        <v>55364</v>
      </c>
      <c r="X187" s="5" t="str">
        <f t="shared" si="2"/>
        <v>No</v>
      </c>
      <c r="Z187" s="21"/>
      <c r="AC187" s="28"/>
      <c r="AG187" s="7"/>
    </row>
    <row r="188" spans="1:33">
      <c r="A188" s="8" t="s">
        <v>5999</v>
      </c>
      <c r="B188" s="8" t="s">
        <v>140</v>
      </c>
      <c r="C188" s="9" t="s">
        <v>120</v>
      </c>
      <c r="D188" s="185">
        <v>6084</v>
      </c>
      <c r="E188" s="188">
        <v>60084</v>
      </c>
      <c r="F188" s="9" t="s">
        <v>183</v>
      </c>
      <c r="G188" s="9" t="s">
        <v>84</v>
      </c>
      <c r="H188" s="10">
        <v>5121892</v>
      </c>
      <c r="I188" s="11">
        <v>99</v>
      </c>
      <c r="J188" s="24">
        <v>1378545</v>
      </c>
      <c r="K188" s="12"/>
      <c r="L188" s="14">
        <v>0</v>
      </c>
      <c r="N188" s="21">
        <v>0</v>
      </c>
      <c r="P188" s="21">
        <v>0</v>
      </c>
      <c r="R188" s="21">
        <v>0</v>
      </c>
      <c r="T188" s="21">
        <v>0</v>
      </c>
      <c r="V188" s="22">
        <v>1378545</v>
      </c>
      <c r="X188" s="5" t="str">
        <f t="shared" si="2"/>
        <v>No</v>
      </c>
      <c r="Z188" s="21"/>
      <c r="AC188" s="28"/>
      <c r="AG188" s="7"/>
    </row>
    <row r="189" spans="1:33">
      <c r="A189" s="8" t="s">
        <v>491</v>
      </c>
      <c r="B189" s="8" t="s">
        <v>492</v>
      </c>
      <c r="C189" s="9" t="s">
        <v>235</v>
      </c>
      <c r="D189" s="185">
        <v>4228</v>
      </c>
      <c r="E189" s="188">
        <v>40228</v>
      </c>
      <c r="F189" s="9" t="s">
        <v>83</v>
      </c>
      <c r="G189" s="9" t="s">
        <v>84</v>
      </c>
      <c r="H189" s="10">
        <v>1249442</v>
      </c>
      <c r="I189" s="11">
        <v>98</v>
      </c>
      <c r="J189" s="24">
        <v>101299</v>
      </c>
      <c r="K189" s="12"/>
      <c r="L189" s="14">
        <v>0</v>
      </c>
      <c r="N189" s="21">
        <v>0</v>
      </c>
      <c r="P189" s="21">
        <v>0</v>
      </c>
      <c r="R189" s="21">
        <v>29398</v>
      </c>
      <c r="T189" s="21">
        <v>0</v>
      </c>
      <c r="V189" s="22">
        <v>130697</v>
      </c>
      <c r="X189" s="5" t="str">
        <f t="shared" si="2"/>
        <v>No</v>
      </c>
      <c r="Z189" s="21"/>
      <c r="AC189" s="28"/>
      <c r="AG189" s="7"/>
    </row>
    <row r="190" spans="1:33">
      <c r="A190" s="8" t="s">
        <v>646</v>
      </c>
      <c r="B190" s="8" t="s">
        <v>506</v>
      </c>
      <c r="C190" s="9" t="s">
        <v>238</v>
      </c>
      <c r="D190" s="185">
        <v>1055</v>
      </c>
      <c r="E190" s="188">
        <v>10055</v>
      </c>
      <c r="F190" s="9" t="s">
        <v>138</v>
      </c>
      <c r="G190" s="9" t="s">
        <v>84</v>
      </c>
      <c r="H190" s="10">
        <v>562839</v>
      </c>
      <c r="I190" s="11">
        <v>98</v>
      </c>
      <c r="J190" s="24">
        <v>7475531</v>
      </c>
      <c r="K190" s="12"/>
      <c r="L190" s="14">
        <v>0</v>
      </c>
      <c r="N190" s="21">
        <v>0</v>
      </c>
      <c r="P190" s="21">
        <v>355208</v>
      </c>
      <c r="R190" s="21">
        <v>34561</v>
      </c>
      <c r="T190" s="21">
        <v>0</v>
      </c>
      <c r="V190" s="22">
        <v>7865300</v>
      </c>
      <c r="X190" s="5" t="str">
        <f t="shared" si="2"/>
        <v>No</v>
      </c>
      <c r="Z190" s="21"/>
      <c r="AC190" s="28"/>
      <c r="AG190" s="7"/>
    </row>
    <row r="191" spans="1:33">
      <c r="A191" s="8" t="s">
        <v>245</v>
      </c>
      <c r="B191" s="8" t="s">
        <v>246</v>
      </c>
      <c r="C191" s="9" t="s">
        <v>141</v>
      </c>
      <c r="D191" s="185">
        <v>3073</v>
      </c>
      <c r="E191" s="188">
        <v>30073</v>
      </c>
      <c r="F191" s="9" t="s">
        <v>88</v>
      </c>
      <c r="G191" s="9" t="s">
        <v>84</v>
      </c>
      <c r="H191" s="10">
        <v>4586770</v>
      </c>
      <c r="I191" s="11">
        <v>97</v>
      </c>
      <c r="J191" s="24">
        <v>42280669</v>
      </c>
      <c r="K191" s="12"/>
      <c r="L191" s="14">
        <v>0</v>
      </c>
      <c r="N191" s="21">
        <v>0</v>
      </c>
      <c r="P191" s="21">
        <v>184407</v>
      </c>
      <c r="R191" s="21">
        <v>505171</v>
      </c>
      <c r="T191" s="21">
        <v>0</v>
      </c>
      <c r="V191" s="22">
        <v>42970247</v>
      </c>
      <c r="X191" s="5" t="str">
        <f t="shared" si="2"/>
        <v>No</v>
      </c>
      <c r="Z191" s="21"/>
      <c r="AC191" s="28"/>
      <c r="AG191" s="7"/>
    </row>
    <row r="192" spans="1:33">
      <c r="A192" s="8" t="s">
        <v>3657</v>
      </c>
      <c r="B192" s="8" t="s">
        <v>3658</v>
      </c>
      <c r="C192" s="9" t="s">
        <v>141</v>
      </c>
      <c r="D192" s="185">
        <v>3081</v>
      </c>
      <c r="E192" s="188">
        <v>30081</v>
      </c>
      <c r="F192" s="9" t="s">
        <v>83</v>
      </c>
      <c r="G192" s="9" t="s">
        <v>84</v>
      </c>
      <c r="H192" s="10">
        <v>4586770</v>
      </c>
      <c r="I192" s="11">
        <v>96</v>
      </c>
      <c r="J192" s="24">
        <v>9583435</v>
      </c>
      <c r="K192" s="12"/>
      <c r="L192" s="14">
        <v>0</v>
      </c>
      <c r="N192" s="21">
        <v>0</v>
      </c>
      <c r="P192" s="21">
        <v>156545</v>
      </c>
      <c r="R192" s="21">
        <v>7599</v>
      </c>
      <c r="T192" s="21">
        <v>0</v>
      </c>
      <c r="V192" s="22">
        <v>9747579</v>
      </c>
      <c r="X192" s="5" t="str">
        <f t="shared" si="2"/>
        <v>No</v>
      </c>
      <c r="Z192" s="21"/>
      <c r="AC192" s="28"/>
      <c r="AG192" s="7"/>
    </row>
    <row r="193" spans="1:33">
      <c r="A193" s="8" t="s">
        <v>4564</v>
      </c>
      <c r="B193" s="8" t="s">
        <v>4486</v>
      </c>
      <c r="C193" s="9" t="s">
        <v>454</v>
      </c>
      <c r="D193" s="185" t="s">
        <v>4565</v>
      </c>
      <c r="E193" s="188" t="s">
        <v>4566</v>
      </c>
      <c r="F193" s="9" t="s">
        <v>88</v>
      </c>
      <c r="G193" s="9" t="s">
        <v>147</v>
      </c>
      <c r="H193" s="10">
        <v>0</v>
      </c>
      <c r="I193" s="11">
        <v>96</v>
      </c>
      <c r="J193" s="24">
        <v>4810310</v>
      </c>
      <c r="K193" s="12"/>
      <c r="L193" s="14">
        <v>0</v>
      </c>
      <c r="N193" s="21">
        <v>0</v>
      </c>
      <c r="P193" s="21">
        <v>0</v>
      </c>
      <c r="R193" s="21">
        <v>41204</v>
      </c>
      <c r="T193" s="21">
        <v>9171664</v>
      </c>
      <c r="V193" s="22">
        <v>14023178</v>
      </c>
      <c r="X193" s="5" t="str">
        <f t="shared" si="2"/>
        <v>No</v>
      </c>
      <c r="Z193" s="21"/>
      <c r="AC193" s="28"/>
      <c r="AG193" s="7"/>
    </row>
    <row r="194" spans="1:33">
      <c r="A194" s="8" t="s">
        <v>1010</v>
      </c>
      <c r="B194" s="8" t="s">
        <v>1011</v>
      </c>
      <c r="C194" s="9" t="s">
        <v>466</v>
      </c>
      <c r="D194" s="185">
        <v>5117</v>
      </c>
      <c r="E194" s="188">
        <v>50117</v>
      </c>
      <c r="F194" s="9" t="s">
        <v>88</v>
      </c>
      <c r="G194" s="9" t="s">
        <v>84</v>
      </c>
      <c r="H194" s="10">
        <v>1780673</v>
      </c>
      <c r="I194" s="11">
        <v>96</v>
      </c>
      <c r="J194" s="24">
        <v>1358619</v>
      </c>
      <c r="K194" s="12"/>
      <c r="L194" s="14">
        <v>0</v>
      </c>
      <c r="N194" s="21">
        <v>0</v>
      </c>
      <c r="P194" s="21">
        <v>80584</v>
      </c>
      <c r="R194" s="21">
        <v>125060</v>
      </c>
      <c r="T194" s="21">
        <v>0</v>
      </c>
      <c r="V194" s="22">
        <v>1564263</v>
      </c>
      <c r="X194" s="5" t="str">
        <f t="shared" si="2"/>
        <v>No</v>
      </c>
      <c r="Z194" s="21"/>
      <c r="AC194" s="28"/>
      <c r="AG194" s="7"/>
    </row>
    <row r="195" spans="1:33">
      <c r="A195" s="8" t="s">
        <v>3123</v>
      </c>
      <c r="B195" s="8" t="s">
        <v>3124</v>
      </c>
      <c r="C195" s="9" t="s">
        <v>163</v>
      </c>
      <c r="D195" s="185">
        <v>1118</v>
      </c>
      <c r="E195" s="188">
        <v>10118</v>
      </c>
      <c r="F195" s="9" t="s">
        <v>88</v>
      </c>
      <c r="G195" s="9" t="s">
        <v>84</v>
      </c>
      <c r="H195" s="10">
        <v>4181019</v>
      </c>
      <c r="I195" s="11">
        <v>95</v>
      </c>
      <c r="J195" s="24">
        <v>622656</v>
      </c>
      <c r="K195" s="12"/>
      <c r="L195" s="14">
        <v>72123</v>
      </c>
      <c r="N195" s="21">
        <v>5685</v>
      </c>
      <c r="P195" s="21">
        <v>41520</v>
      </c>
      <c r="R195" s="21">
        <v>191945</v>
      </c>
      <c r="T195" s="21">
        <v>0</v>
      </c>
      <c r="V195" s="22">
        <v>933929</v>
      </c>
      <c r="X195" s="5" t="str">
        <f t="shared" ref="X195:X258" si="3">IF(W195&amp;U195&amp;S195&amp;Q195&amp;O195&amp;M195&amp;K195&lt;&gt;"","Yes","No")</f>
        <v>No</v>
      </c>
      <c r="Z195" s="21"/>
      <c r="AC195" s="28"/>
      <c r="AG195" s="7"/>
    </row>
    <row r="196" spans="1:33">
      <c r="A196" s="8" t="s">
        <v>6136</v>
      </c>
      <c r="B196" s="8" t="s">
        <v>136</v>
      </c>
      <c r="C196" s="9" t="s">
        <v>132</v>
      </c>
      <c r="D196" s="185" t="s">
        <v>5564</v>
      </c>
      <c r="E196" s="188" t="s">
        <v>5565</v>
      </c>
      <c r="F196" s="9" t="s">
        <v>125</v>
      </c>
      <c r="G196" s="9" t="s">
        <v>147</v>
      </c>
      <c r="H196" s="10">
        <v>0</v>
      </c>
      <c r="I196" s="11">
        <v>95</v>
      </c>
      <c r="J196" s="24">
        <v>252959</v>
      </c>
      <c r="K196" s="12"/>
      <c r="L196" s="14">
        <v>0</v>
      </c>
      <c r="N196" s="21">
        <v>0</v>
      </c>
      <c r="P196" s="21">
        <v>0</v>
      </c>
      <c r="R196" s="21">
        <v>0</v>
      </c>
      <c r="T196" s="21">
        <v>0</v>
      </c>
      <c r="V196" s="22">
        <v>252959</v>
      </c>
      <c r="X196" s="5" t="str">
        <f t="shared" si="3"/>
        <v>No</v>
      </c>
      <c r="Z196" s="21"/>
      <c r="AC196" s="28"/>
      <c r="AG196" s="7"/>
    </row>
    <row r="197" spans="1:33">
      <c r="A197" s="8" t="s">
        <v>1778</v>
      </c>
      <c r="B197" s="8" t="s">
        <v>1779</v>
      </c>
      <c r="C197" s="9" t="s">
        <v>274</v>
      </c>
      <c r="D197" s="185" t="s">
        <v>1780</v>
      </c>
      <c r="E197" s="188" t="s">
        <v>1781</v>
      </c>
      <c r="F197" s="9" t="s">
        <v>88</v>
      </c>
      <c r="G197" s="9" t="s">
        <v>147</v>
      </c>
      <c r="H197" s="10">
        <v>0</v>
      </c>
      <c r="I197" s="11">
        <v>95</v>
      </c>
      <c r="J197" s="24">
        <v>143456</v>
      </c>
      <c r="K197" s="12"/>
      <c r="L197" s="14">
        <v>0</v>
      </c>
      <c r="N197" s="21">
        <v>0</v>
      </c>
      <c r="P197" s="21">
        <v>0</v>
      </c>
      <c r="R197" s="21">
        <v>0</v>
      </c>
      <c r="T197" s="21">
        <v>1136838</v>
      </c>
      <c r="V197" s="22">
        <v>1280294</v>
      </c>
      <c r="X197" s="5" t="str">
        <f t="shared" si="3"/>
        <v>No</v>
      </c>
      <c r="Z197" s="21"/>
      <c r="AC197" s="28"/>
      <c r="AG197" s="7"/>
    </row>
    <row r="198" spans="1:33">
      <c r="A198" s="8" t="s">
        <v>3484</v>
      </c>
      <c r="B198" s="8" t="s">
        <v>3485</v>
      </c>
      <c r="C198" s="9" t="s">
        <v>82</v>
      </c>
      <c r="D198" s="185">
        <v>2149</v>
      </c>
      <c r="E198" s="188">
        <v>20149</v>
      </c>
      <c r="F198" s="9" t="s">
        <v>113</v>
      </c>
      <c r="G198" s="9" t="s">
        <v>84</v>
      </c>
      <c r="H198" s="10">
        <v>18351295</v>
      </c>
      <c r="I198" s="11">
        <v>94</v>
      </c>
      <c r="J198" s="24">
        <v>16116732</v>
      </c>
      <c r="K198" s="12"/>
      <c r="L198" s="14">
        <v>888</v>
      </c>
      <c r="N198" s="21">
        <v>0</v>
      </c>
      <c r="P198" s="21">
        <v>191006</v>
      </c>
      <c r="R198" s="21">
        <v>149183</v>
      </c>
      <c r="T198" s="21">
        <v>0</v>
      </c>
      <c r="V198" s="22">
        <v>16457809</v>
      </c>
      <c r="X198" s="5" t="str">
        <f t="shared" si="3"/>
        <v>No</v>
      </c>
      <c r="Z198" s="21"/>
      <c r="AC198" s="28"/>
      <c r="AG198" s="7"/>
    </row>
    <row r="199" spans="1:33">
      <c r="A199" s="8" t="s">
        <v>687</v>
      </c>
      <c r="B199" s="8" t="s">
        <v>4888</v>
      </c>
      <c r="C199" s="9" t="s">
        <v>87</v>
      </c>
      <c r="D199" s="185" t="s">
        <v>4889</v>
      </c>
      <c r="E199" s="188" t="s">
        <v>4890</v>
      </c>
      <c r="F199" s="9" t="s">
        <v>88</v>
      </c>
      <c r="G199" s="9" t="s">
        <v>147</v>
      </c>
      <c r="H199" s="10">
        <v>0</v>
      </c>
      <c r="I199" s="11">
        <v>94</v>
      </c>
      <c r="J199" s="24">
        <v>463677</v>
      </c>
      <c r="K199" s="12"/>
      <c r="L199" s="14">
        <v>0</v>
      </c>
      <c r="N199" s="21">
        <v>0</v>
      </c>
      <c r="P199" s="21">
        <v>0</v>
      </c>
      <c r="R199" s="21">
        <v>188263</v>
      </c>
      <c r="T199" s="21">
        <v>0</v>
      </c>
      <c r="V199" s="22">
        <v>651940</v>
      </c>
      <c r="X199" s="5" t="str">
        <f t="shared" si="3"/>
        <v>No</v>
      </c>
      <c r="Z199" s="21"/>
      <c r="AC199" s="28"/>
      <c r="AG199" s="7"/>
    </row>
    <row r="200" spans="1:33">
      <c r="A200" s="8" t="s">
        <v>4416</v>
      </c>
      <c r="B200" s="8" t="s">
        <v>644</v>
      </c>
      <c r="C200" s="9" t="s">
        <v>235</v>
      </c>
      <c r="D200" s="185" t="s">
        <v>4417</v>
      </c>
      <c r="E200" s="188">
        <v>40222</v>
      </c>
      <c r="F200" s="9" t="s">
        <v>83</v>
      </c>
      <c r="G200" s="9" t="s">
        <v>84</v>
      </c>
      <c r="H200" s="10">
        <v>884891</v>
      </c>
      <c r="I200" s="11">
        <v>94</v>
      </c>
      <c r="J200" s="24">
        <v>194627</v>
      </c>
      <c r="K200" s="12"/>
      <c r="L200" s="14">
        <v>0</v>
      </c>
      <c r="N200" s="21">
        <v>0</v>
      </c>
      <c r="P200" s="21">
        <v>0</v>
      </c>
      <c r="R200" s="21">
        <v>0</v>
      </c>
      <c r="T200" s="21">
        <v>0</v>
      </c>
      <c r="V200" s="22">
        <v>194627</v>
      </c>
      <c r="X200" s="5" t="str">
        <f t="shared" si="3"/>
        <v>No</v>
      </c>
      <c r="Z200" s="21"/>
      <c r="AC200" s="28"/>
      <c r="AG200" s="7"/>
    </row>
    <row r="201" spans="1:33">
      <c r="A201" s="8" t="s">
        <v>3602</v>
      </c>
      <c r="B201" s="8" t="s">
        <v>3603</v>
      </c>
      <c r="C201" s="9" t="s">
        <v>109</v>
      </c>
      <c r="D201" s="185" t="s">
        <v>3604</v>
      </c>
      <c r="E201" s="188" t="s">
        <v>3605</v>
      </c>
      <c r="F201" s="9" t="s">
        <v>157</v>
      </c>
      <c r="G201" s="9" t="s">
        <v>147</v>
      </c>
      <c r="H201" s="10">
        <v>0</v>
      </c>
      <c r="I201" s="11">
        <v>94</v>
      </c>
      <c r="J201" s="24">
        <v>156411</v>
      </c>
      <c r="K201" s="12"/>
      <c r="L201" s="14">
        <v>0</v>
      </c>
      <c r="N201" s="21">
        <v>0</v>
      </c>
      <c r="P201" s="21">
        <v>0</v>
      </c>
      <c r="R201" s="21">
        <v>0</v>
      </c>
      <c r="T201" s="21">
        <v>0</v>
      </c>
      <c r="V201" s="22">
        <v>156411</v>
      </c>
      <c r="X201" s="5" t="str">
        <f t="shared" si="3"/>
        <v>No</v>
      </c>
      <c r="Z201" s="21"/>
      <c r="AC201" s="28"/>
      <c r="AG201" s="7"/>
    </row>
    <row r="202" spans="1:33">
      <c r="A202" s="8" t="s">
        <v>2770</v>
      </c>
      <c r="B202" s="8" t="s">
        <v>2771</v>
      </c>
      <c r="C202" s="9" t="s">
        <v>150</v>
      </c>
      <c r="D202" s="185">
        <v>6018</v>
      </c>
      <c r="E202" s="188">
        <v>60018</v>
      </c>
      <c r="F202" s="9" t="s">
        <v>83</v>
      </c>
      <c r="G202" s="9" t="s">
        <v>84</v>
      </c>
      <c r="H202" s="10">
        <v>655479</v>
      </c>
      <c r="I202" s="11">
        <v>93</v>
      </c>
      <c r="J202" s="24">
        <v>2906314</v>
      </c>
      <c r="K202" s="12"/>
      <c r="L202" s="14">
        <v>0</v>
      </c>
      <c r="N202" s="21">
        <v>45790</v>
      </c>
      <c r="P202" s="21">
        <v>590341</v>
      </c>
      <c r="R202" s="21">
        <v>833880</v>
      </c>
      <c r="T202" s="21">
        <v>0</v>
      </c>
      <c r="V202" s="22">
        <v>4376325</v>
      </c>
      <c r="X202" s="5" t="str">
        <f t="shared" si="3"/>
        <v>No</v>
      </c>
      <c r="Z202" s="21"/>
      <c r="AC202" s="28"/>
      <c r="AG202" s="7"/>
    </row>
    <row r="203" spans="1:33">
      <c r="A203" s="8" t="s">
        <v>1917</v>
      </c>
      <c r="B203" s="8" t="s">
        <v>1918</v>
      </c>
      <c r="C203" s="9" t="s">
        <v>91</v>
      </c>
      <c r="D203" s="185">
        <v>9079</v>
      </c>
      <c r="E203" s="188">
        <v>90079</v>
      </c>
      <c r="F203" s="9" t="s">
        <v>88</v>
      </c>
      <c r="G203" s="9" t="s">
        <v>84</v>
      </c>
      <c r="H203" s="10">
        <v>345580</v>
      </c>
      <c r="I203" s="11">
        <v>93</v>
      </c>
      <c r="J203" s="24">
        <v>3055022</v>
      </c>
      <c r="K203" s="12"/>
      <c r="L203" s="14">
        <v>0</v>
      </c>
      <c r="N203" s="21">
        <v>0</v>
      </c>
      <c r="P203" s="21">
        <v>184105</v>
      </c>
      <c r="R203" s="21">
        <v>1834922</v>
      </c>
      <c r="T203" s="21">
        <v>0</v>
      </c>
      <c r="V203" s="22">
        <v>5074049</v>
      </c>
      <c r="X203" s="5" t="str">
        <f t="shared" si="3"/>
        <v>No</v>
      </c>
      <c r="Z203" s="21"/>
      <c r="AC203" s="28"/>
      <c r="AG203" s="7"/>
    </row>
    <row r="204" spans="1:33">
      <c r="A204" s="8" t="s">
        <v>1381</v>
      </c>
      <c r="B204" s="8" t="s">
        <v>1382</v>
      </c>
      <c r="C204" s="9" t="s">
        <v>288</v>
      </c>
      <c r="D204" s="185">
        <v>3044</v>
      </c>
      <c r="E204" s="188">
        <v>30044</v>
      </c>
      <c r="F204" s="9" t="s">
        <v>83</v>
      </c>
      <c r="G204" s="9" t="s">
        <v>84</v>
      </c>
      <c r="H204" s="10">
        <v>1733853</v>
      </c>
      <c r="I204" s="11">
        <v>92</v>
      </c>
      <c r="J204" s="24">
        <v>5775378</v>
      </c>
      <c r="K204" s="12"/>
      <c r="L204" s="14">
        <v>0</v>
      </c>
      <c r="N204" s="21">
        <v>0</v>
      </c>
      <c r="P204" s="21">
        <v>2704</v>
      </c>
      <c r="R204" s="21">
        <v>252369</v>
      </c>
      <c r="T204" s="21">
        <v>0</v>
      </c>
      <c r="V204" s="22">
        <v>6030451</v>
      </c>
      <c r="X204" s="5" t="str">
        <f t="shared" si="3"/>
        <v>No</v>
      </c>
      <c r="Z204" s="21"/>
      <c r="AC204" s="28"/>
      <c r="AG204" s="7"/>
    </row>
    <row r="205" spans="1:33">
      <c r="A205" s="8" t="s">
        <v>2367</v>
      </c>
      <c r="B205" s="8" t="s">
        <v>2368</v>
      </c>
      <c r="C205" s="9" t="s">
        <v>171</v>
      </c>
      <c r="D205" s="185">
        <v>4046</v>
      </c>
      <c r="E205" s="188">
        <v>40046</v>
      </c>
      <c r="F205" s="9" t="s">
        <v>83</v>
      </c>
      <c r="G205" s="9" t="s">
        <v>84</v>
      </c>
      <c r="H205" s="10">
        <v>643260</v>
      </c>
      <c r="I205" s="11">
        <v>92</v>
      </c>
      <c r="J205" s="24">
        <v>2167314</v>
      </c>
      <c r="K205" s="12"/>
      <c r="L205" s="14">
        <v>0</v>
      </c>
      <c r="N205" s="21">
        <v>0</v>
      </c>
      <c r="P205" s="21">
        <v>23810</v>
      </c>
      <c r="R205" s="21">
        <v>167023</v>
      </c>
      <c r="T205" s="21">
        <v>0</v>
      </c>
      <c r="V205" s="22">
        <v>2358147</v>
      </c>
      <c r="X205" s="5" t="str">
        <f t="shared" si="3"/>
        <v>No</v>
      </c>
      <c r="Z205" s="21"/>
      <c r="AC205" s="28"/>
      <c r="AG205" s="7"/>
    </row>
    <row r="206" spans="1:33">
      <c r="A206" s="8" t="s">
        <v>5176</v>
      </c>
      <c r="B206" s="8" t="s">
        <v>228</v>
      </c>
      <c r="C206" s="9" t="s">
        <v>120</v>
      </c>
      <c r="D206" s="185"/>
      <c r="E206" s="188" t="s">
        <v>5177</v>
      </c>
      <c r="F206" s="9" t="s">
        <v>88</v>
      </c>
      <c r="G206" s="9" t="s">
        <v>147</v>
      </c>
      <c r="H206" s="10">
        <v>0</v>
      </c>
      <c r="I206" s="11">
        <v>91</v>
      </c>
      <c r="J206" s="24">
        <v>226668</v>
      </c>
      <c r="K206" s="12"/>
      <c r="L206" s="14">
        <v>0</v>
      </c>
      <c r="N206" s="21">
        <v>0</v>
      </c>
      <c r="P206" s="21">
        <v>0</v>
      </c>
      <c r="R206" s="21">
        <v>0</v>
      </c>
      <c r="T206" s="21">
        <v>3381245</v>
      </c>
      <c r="V206" s="22">
        <v>3607913</v>
      </c>
      <c r="X206" s="5" t="str">
        <f t="shared" si="3"/>
        <v>No</v>
      </c>
      <c r="Z206" s="21"/>
      <c r="AC206" s="28"/>
      <c r="AG206" s="7"/>
    </row>
    <row r="207" spans="1:33">
      <c r="A207" s="8" t="s">
        <v>1749</v>
      </c>
      <c r="B207" s="8" t="s">
        <v>1750</v>
      </c>
      <c r="C207" s="9" t="s">
        <v>648</v>
      </c>
      <c r="D207" s="185" t="s">
        <v>1751</v>
      </c>
      <c r="E207" s="188" t="s">
        <v>1752</v>
      </c>
      <c r="F207" s="9" t="s">
        <v>157</v>
      </c>
      <c r="G207" s="9" t="s">
        <v>147</v>
      </c>
      <c r="H207" s="10">
        <v>0</v>
      </c>
      <c r="I207" s="11">
        <v>91</v>
      </c>
      <c r="J207" s="24">
        <v>140417</v>
      </c>
      <c r="K207" s="12"/>
      <c r="L207" s="14">
        <v>0</v>
      </c>
      <c r="N207" s="21">
        <v>0</v>
      </c>
      <c r="P207" s="21">
        <v>0</v>
      </c>
      <c r="R207" s="21">
        <v>71530</v>
      </c>
      <c r="T207" s="21">
        <v>52008</v>
      </c>
      <c r="V207" s="22">
        <v>263955</v>
      </c>
      <c r="X207" s="5" t="str">
        <f t="shared" si="3"/>
        <v>No</v>
      </c>
      <c r="Z207" s="21"/>
      <c r="AC207" s="28"/>
      <c r="AG207" s="7"/>
    </row>
    <row r="208" spans="1:33">
      <c r="A208" s="8" t="s">
        <v>500</v>
      </c>
      <c r="B208" s="8" t="s">
        <v>501</v>
      </c>
      <c r="C208" s="9" t="s">
        <v>91</v>
      </c>
      <c r="D208" s="185">
        <v>9171</v>
      </c>
      <c r="E208" s="188">
        <v>90171</v>
      </c>
      <c r="F208" s="9" t="s">
        <v>83</v>
      </c>
      <c r="G208" s="9" t="s">
        <v>84</v>
      </c>
      <c r="H208" s="10">
        <v>258653</v>
      </c>
      <c r="I208" s="11">
        <v>90</v>
      </c>
      <c r="J208" s="24">
        <v>3448211</v>
      </c>
      <c r="K208" s="12"/>
      <c r="L208" s="14">
        <v>0</v>
      </c>
      <c r="N208" s="21">
        <v>0</v>
      </c>
      <c r="P208" s="21">
        <v>0</v>
      </c>
      <c r="R208" s="21">
        <v>183610</v>
      </c>
      <c r="T208" s="21">
        <v>1017089</v>
      </c>
      <c r="V208" s="22">
        <v>4648910</v>
      </c>
      <c r="X208" s="5" t="str">
        <f t="shared" si="3"/>
        <v>No</v>
      </c>
      <c r="Z208" s="21"/>
      <c r="AC208" s="28"/>
      <c r="AG208" s="7"/>
    </row>
    <row r="209" spans="1:33">
      <c r="A209" s="8" t="s">
        <v>3672</v>
      </c>
      <c r="B209" s="8" t="s">
        <v>1702</v>
      </c>
      <c r="C209" s="9" t="s">
        <v>235</v>
      </c>
      <c r="D209" s="185">
        <v>4087</v>
      </c>
      <c r="E209" s="188">
        <v>40087</v>
      </c>
      <c r="F209" s="9" t="s">
        <v>83</v>
      </c>
      <c r="G209" s="9" t="s">
        <v>84</v>
      </c>
      <c r="H209" s="10">
        <v>347602</v>
      </c>
      <c r="I209" s="11">
        <v>90</v>
      </c>
      <c r="J209" s="24">
        <v>2838871</v>
      </c>
      <c r="K209" s="12"/>
      <c r="L209" s="14">
        <v>0</v>
      </c>
      <c r="N209" s="21">
        <v>22752</v>
      </c>
      <c r="P209" s="21">
        <v>57902</v>
      </c>
      <c r="R209" s="21">
        <v>52057</v>
      </c>
      <c r="T209" s="21">
        <v>0</v>
      </c>
      <c r="V209" s="22">
        <v>2971582</v>
      </c>
      <c r="X209" s="5" t="str">
        <f t="shared" si="3"/>
        <v>No</v>
      </c>
      <c r="Z209" s="21"/>
      <c r="AC209" s="28"/>
      <c r="AG209" s="7"/>
    </row>
    <row r="210" spans="1:33">
      <c r="A210" s="8" t="s">
        <v>431</v>
      </c>
      <c r="B210" s="8" t="s">
        <v>432</v>
      </c>
      <c r="C210" s="9" t="s">
        <v>120</v>
      </c>
      <c r="D210" s="185">
        <v>6010</v>
      </c>
      <c r="E210" s="188">
        <v>60010</v>
      </c>
      <c r="F210" s="9" t="s">
        <v>83</v>
      </c>
      <c r="G210" s="9" t="s">
        <v>84</v>
      </c>
      <c r="H210" s="10">
        <v>237356</v>
      </c>
      <c r="I210" s="11">
        <v>89</v>
      </c>
      <c r="J210" s="24">
        <v>4556119</v>
      </c>
      <c r="K210" s="12"/>
      <c r="L210" s="14">
        <v>109689</v>
      </c>
      <c r="N210" s="21">
        <v>0</v>
      </c>
      <c r="P210" s="21">
        <v>379879</v>
      </c>
      <c r="R210" s="21">
        <v>178058</v>
      </c>
      <c r="T210" s="21">
        <v>0</v>
      </c>
      <c r="V210" s="22">
        <v>5223745</v>
      </c>
      <c r="X210" s="5" t="str">
        <f t="shared" si="3"/>
        <v>No</v>
      </c>
      <c r="Z210" s="21"/>
      <c r="AC210" s="28"/>
      <c r="AG210" s="7"/>
    </row>
    <row r="211" spans="1:33">
      <c r="A211" s="8" t="s">
        <v>4584</v>
      </c>
      <c r="B211" s="8" t="s">
        <v>4585</v>
      </c>
      <c r="C211" s="9" t="s">
        <v>235</v>
      </c>
      <c r="D211" s="185">
        <v>4051</v>
      </c>
      <c r="E211" s="188">
        <v>40051</v>
      </c>
      <c r="F211" s="9" t="s">
        <v>83</v>
      </c>
      <c r="G211" s="9" t="s">
        <v>84</v>
      </c>
      <c r="H211" s="10">
        <v>347602</v>
      </c>
      <c r="I211" s="11">
        <v>88</v>
      </c>
      <c r="J211" s="24">
        <v>7525274</v>
      </c>
      <c r="K211" s="12"/>
      <c r="L211" s="14">
        <v>103060</v>
      </c>
      <c r="N211" s="21">
        <v>0</v>
      </c>
      <c r="P211" s="21">
        <v>12569</v>
      </c>
      <c r="R211" s="21">
        <v>69183</v>
      </c>
      <c r="T211" s="21">
        <v>349408</v>
      </c>
      <c r="V211" s="22">
        <v>8059494</v>
      </c>
      <c r="X211" s="5" t="str">
        <f t="shared" si="3"/>
        <v>No</v>
      </c>
      <c r="Z211" s="21"/>
      <c r="AC211" s="28"/>
      <c r="AG211" s="7"/>
    </row>
    <row r="212" spans="1:33">
      <c r="A212" s="8" t="s">
        <v>1946</v>
      </c>
      <c r="B212" s="8" t="s">
        <v>1947</v>
      </c>
      <c r="C212" s="9" t="s">
        <v>163</v>
      </c>
      <c r="D212" s="185">
        <v>1004</v>
      </c>
      <c r="E212" s="188">
        <v>10004</v>
      </c>
      <c r="F212" s="9" t="s">
        <v>88</v>
      </c>
      <c r="G212" s="9" t="s">
        <v>84</v>
      </c>
      <c r="H212" s="10">
        <v>4181019</v>
      </c>
      <c r="I212" s="11">
        <v>87</v>
      </c>
      <c r="J212" s="24">
        <v>3644548</v>
      </c>
      <c r="K212" s="12"/>
      <c r="L212" s="14">
        <v>82594</v>
      </c>
      <c r="N212" s="21">
        <v>0</v>
      </c>
      <c r="P212" s="21">
        <v>72855</v>
      </c>
      <c r="R212" s="21">
        <v>158577</v>
      </c>
      <c r="T212" s="21">
        <v>0</v>
      </c>
      <c r="V212" s="22">
        <v>3958574</v>
      </c>
      <c r="X212" s="5" t="str">
        <f t="shared" si="3"/>
        <v>No</v>
      </c>
      <c r="Z212" s="21"/>
      <c r="AC212" s="28"/>
      <c r="AG212" s="7"/>
    </row>
    <row r="213" spans="1:33">
      <c r="A213" s="8" t="s">
        <v>4578</v>
      </c>
      <c r="B213" s="8" t="s">
        <v>3074</v>
      </c>
      <c r="C213" s="9" t="s">
        <v>171</v>
      </c>
      <c r="D213" s="185">
        <v>4036</v>
      </c>
      <c r="E213" s="188">
        <v>40036</v>
      </c>
      <c r="F213" s="9" t="s">
        <v>83</v>
      </c>
      <c r="G213" s="9" t="s">
        <v>84</v>
      </c>
      <c r="H213" s="10">
        <v>240223</v>
      </c>
      <c r="I213" s="11">
        <v>87</v>
      </c>
      <c r="J213" s="24">
        <v>4713509</v>
      </c>
      <c r="K213" s="12"/>
      <c r="L213" s="14">
        <v>0</v>
      </c>
      <c r="N213" s="21">
        <v>0</v>
      </c>
      <c r="P213" s="21">
        <v>123904</v>
      </c>
      <c r="R213" s="21">
        <v>1800</v>
      </c>
      <c r="T213" s="21">
        <v>0</v>
      </c>
      <c r="V213" s="22">
        <v>4839213</v>
      </c>
      <c r="X213" s="5" t="str">
        <f t="shared" si="3"/>
        <v>No</v>
      </c>
      <c r="Z213" s="21"/>
      <c r="AC213" s="28"/>
      <c r="AG213" s="7"/>
    </row>
    <row r="214" spans="1:33">
      <c r="A214" s="8" t="s">
        <v>247</v>
      </c>
      <c r="B214" s="8" t="s">
        <v>248</v>
      </c>
      <c r="C214" s="9" t="s">
        <v>91</v>
      </c>
      <c r="D214" s="185">
        <v>9020</v>
      </c>
      <c r="E214" s="188">
        <v>90020</v>
      </c>
      <c r="F214" s="9" t="s">
        <v>88</v>
      </c>
      <c r="G214" s="9" t="s">
        <v>84</v>
      </c>
      <c r="H214" s="10">
        <v>195861</v>
      </c>
      <c r="I214" s="11">
        <v>87</v>
      </c>
      <c r="J214" s="24">
        <v>7205297</v>
      </c>
      <c r="K214" s="12"/>
      <c r="L214" s="14">
        <v>0</v>
      </c>
      <c r="N214" s="21">
        <v>13902</v>
      </c>
      <c r="P214" s="21">
        <v>562676</v>
      </c>
      <c r="R214" s="21">
        <v>150744</v>
      </c>
      <c r="T214" s="21">
        <v>0</v>
      </c>
      <c r="V214" s="22">
        <v>7932619</v>
      </c>
      <c r="X214" s="5" t="str">
        <f t="shared" si="3"/>
        <v>No</v>
      </c>
      <c r="Z214" s="21"/>
      <c r="AC214" s="28"/>
      <c r="AG214" s="7"/>
    </row>
    <row r="215" spans="1:33">
      <c r="A215" s="8" t="s">
        <v>2695</v>
      </c>
      <c r="B215" s="8" t="s">
        <v>140</v>
      </c>
      <c r="C215" s="9" t="s">
        <v>141</v>
      </c>
      <c r="D215" s="185">
        <v>3080</v>
      </c>
      <c r="E215" s="188">
        <v>30080</v>
      </c>
      <c r="F215" s="9" t="s">
        <v>83</v>
      </c>
      <c r="G215" s="9" t="s">
        <v>84</v>
      </c>
      <c r="H215" s="10">
        <v>4586770</v>
      </c>
      <c r="I215" s="11">
        <v>87</v>
      </c>
      <c r="J215" s="24">
        <v>4550234</v>
      </c>
      <c r="K215" s="12"/>
      <c r="L215" s="14">
        <v>0</v>
      </c>
      <c r="N215" s="21">
        <v>0</v>
      </c>
      <c r="P215" s="21">
        <v>0</v>
      </c>
      <c r="R215" s="21">
        <v>0</v>
      </c>
      <c r="T215" s="21">
        <v>0</v>
      </c>
      <c r="V215" s="22">
        <v>4550234</v>
      </c>
      <c r="X215" s="5" t="str">
        <f t="shared" si="3"/>
        <v>No</v>
      </c>
      <c r="Z215" s="21"/>
      <c r="AC215" s="28"/>
      <c r="AG215" s="7"/>
    </row>
    <row r="216" spans="1:33">
      <c r="A216" s="8" t="s">
        <v>5050</v>
      </c>
      <c r="B216" s="8" t="s">
        <v>2968</v>
      </c>
      <c r="C216" s="9" t="s">
        <v>91</v>
      </c>
      <c r="D216" s="185" t="s">
        <v>5051</v>
      </c>
      <c r="E216" s="188" t="s">
        <v>5052</v>
      </c>
      <c r="F216" s="9" t="s">
        <v>88</v>
      </c>
      <c r="G216" s="9" t="s">
        <v>147</v>
      </c>
      <c r="H216" s="10">
        <v>0</v>
      </c>
      <c r="I216" s="11">
        <v>86</v>
      </c>
      <c r="J216" s="24">
        <v>572675</v>
      </c>
      <c r="K216" s="12"/>
      <c r="L216" s="14">
        <v>0</v>
      </c>
      <c r="N216" s="21">
        <v>0</v>
      </c>
      <c r="P216" s="21">
        <v>0</v>
      </c>
      <c r="R216" s="21">
        <v>157851</v>
      </c>
      <c r="T216" s="21">
        <v>0</v>
      </c>
      <c r="V216" s="22">
        <v>730526</v>
      </c>
      <c r="X216" s="5" t="str">
        <f t="shared" si="3"/>
        <v>No</v>
      </c>
      <c r="Z216" s="21"/>
      <c r="AC216" s="28"/>
      <c r="AG216" s="7"/>
    </row>
    <row r="217" spans="1:33">
      <c r="A217" s="8" t="s">
        <v>3636</v>
      </c>
      <c r="B217" s="8" t="s">
        <v>3637</v>
      </c>
      <c r="C217" s="9" t="s">
        <v>129</v>
      </c>
      <c r="D217" s="185">
        <v>4025</v>
      </c>
      <c r="E217" s="188">
        <v>40025</v>
      </c>
      <c r="F217" s="9" t="s">
        <v>88</v>
      </c>
      <c r="G217" s="9" t="s">
        <v>84</v>
      </c>
      <c r="H217" s="10">
        <v>260677</v>
      </c>
      <c r="I217" s="11">
        <v>86</v>
      </c>
      <c r="J217" s="24">
        <v>3621540</v>
      </c>
      <c r="K217" s="12"/>
      <c r="L217" s="14">
        <v>0</v>
      </c>
      <c r="N217" s="21">
        <v>0</v>
      </c>
      <c r="P217" s="21">
        <v>105360</v>
      </c>
      <c r="R217" s="21">
        <v>0</v>
      </c>
      <c r="T217" s="21">
        <v>0</v>
      </c>
      <c r="V217" s="22">
        <v>3726900</v>
      </c>
      <c r="X217" s="5" t="str">
        <f t="shared" si="3"/>
        <v>No</v>
      </c>
      <c r="Z217" s="21"/>
      <c r="AC217" s="28"/>
      <c r="AG217" s="7"/>
    </row>
    <row r="218" spans="1:33">
      <c r="A218" s="8" t="s">
        <v>6522</v>
      </c>
      <c r="B218" s="8" t="s">
        <v>5156</v>
      </c>
      <c r="C218" s="9" t="s">
        <v>120</v>
      </c>
      <c r="D218" s="185" t="s">
        <v>5157</v>
      </c>
      <c r="E218" s="188" t="s">
        <v>5158</v>
      </c>
      <c r="F218" s="9" t="s">
        <v>83</v>
      </c>
      <c r="G218" s="9" t="s">
        <v>147</v>
      </c>
      <c r="H218" s="10">
        <v>0</v>
      </c>
      <c r="I218" s="11">
        <v>85</v>
      </c>
      <c r="J218" s="24">
        <v>833297</v>
      </c>
      <c r="K218" s="12"/>
      <c r="L218" s="14">
        <v>0</v>
      </c>
      <c r="N218" s="21">
        <v>0</v>
      </c>
      <c r="P218" s="21">
        <v>0</v>
      </c>
      <c r="R218" s="21">
        <v>0</v>
      </c>
      <c r="T218" s="21">
        <v>0</v>
      </c>
      <c r="V218" s="22">
        <v>833297</v>
      </c>
      <c r="X218" s="5" t="str">
        <f t="shared" si="3"/>
        <v>No</v>
      </c>
      <c r="Z218" s="21"/>
      <c r="AC218" s="28"/>
      <c r="AG218" s="7"/>
    </row>
    <row r="219" spans="1:33">
      <c r="A219" s="8" t="s">
        <v>6523</v>
      </c>
      <c r="B219" s="8" t="s">
        <v>1782</v>
      </c>
      <c r="C219" s="9" t="s">
        <v>274</v>
      </c>
      <c r="D219" s="185" t="s">
        <v>1783</v>
      </c>
      <c r="E219" s="188" t="s">
        <v>1784</v>
      </c>
      <c r="F219" s="9" t="s">
        <v>88</v>
      </c>
      <c r="G219" s="9" t="s">
        <v>147</v>
      </c>
      <c r="H219" s="10">
        <v>0</v>
      </c>
      <c r="I219" s="11">
        <v>85</v>
      </c>
      <c r="J219" s="24">
        <v>154703</v>
      </c>
      <c r="K219" s="12"/>
      <c r="L219" s="14">
        <v>0</v>
      </c>
      <c r="N219" s="21">
        <v>0</v>
      </c>
      <c r="P219" s="21">
        <v>0</v>
      </c>
      <c r="R219" s="21">
        <v>0</v>
      </c>
      <c r="T219" s="21">
        <v>1554206</v>
      </c>
      <c r="V219" s="22">
        <v>1708909</v>
      </c>
      <c r="X219" s="5" t="str">
        <f t="shared" si="3"/>
        <v>No</v>
      </c>
      <c r="Z219" s="21"/>
      <c r="AC219" s="28"/>
      <c r="AG219" s="7"/>
    </row>
    <row r="220" spans="1:33">
      <c r="A220" s="8" t="s">
        <v>6524</v>
      </c>
      <c r="B220" s="8" t="s">
        <v>296</v>
      </c>
      <c r="C220" s="9" t="s">
        <v>213</v>
      </c>
      <c r="D220" s="185" t="s">
        <v>297</v>
      </c>
      <c r="E220" s="188" t="s">
        <v>298</v>
      </c>
      <c r="F220" s="9" t="s">
        <v>1320</v>
      </c>
      <c r="G220" s="9" t="s">
        <v>147</v>
      </c>
      <c r="H220" s="10">
        <v>0</v>
      </c>
      <c r="I220" s="11">
        <v>85</v>
      </c>
      <c r="J220" s="24">
        <v>216292</v>
      </c>
      <c r="K220" s="12"/>
      <c r="L220" s="14">
        <v>0</v>
      </c>
      <c r="N220" s="21">
        <v>0</v>
      </c>
      <c r="P220" s="21">
        <v>0</v>
      </c>
      <c r="R220" s="21">
        <v>0</v>
      </c>
      <c r="T220" s="21">
        <v>670000</v>
      </c>
      <c r="V220" s="22">
        <v>886292</v>
      </c>
      <c r="X220" s="5" t="str">
        <f t="shared" si="3"/>
        <v>No</v>
      </c>
      <c r="Z220" s="21"/>
      <c r="AC220" s="28"/>
      <c r="AG220" s="7"/>
    </row>
    <row r="221" spans="1:33">
      <c r="A221" s="8" t="s">
        <v>2973</v>
      </c>
      <c r="B221" s="8" t="s">
        <v>2974</v>
      </c>
      <c r="C221" s="9" t="s">
        <v>91</v>
      </c>
      <c r="D221" s="185">
        <v>9004</v>
      </c>
      <c r="E221" s="188">
        <v>90004</v>
      </c>
      <c r="F221" s="9" t="s">
        <v>88</v>
      </c>
      <c r="G221" s="9" t="s">
        <v>84</v>
      </c>
      <c r="H221" s="10">
        <v>523994</v>
      </c>
      <c r="I221" s="11">
        <v>85</v>
      </c>
      <c r="J221" s="24">
        <v>4494391</v>
      </c>
      <c r="K221" s="12"/>
      <c r="L221" s="14">
        <v>0</v>
      </c>
      <c r="N221" s="21">
        <v>13641</v>
      </c>
      <c r="P221" s="21">
        <v>147295</v>
      </c>
      <c r="R221" s="21">
        <v>459056</v>
      </c>
      <c r="T221" s="21">
        <v>0</v>
      </c>
      <c r="V221" s="22">
        <v>5114383</v>
      </c>
      <c r="X221" s="5" t="str">
        <f t="shared" si="3"/>
        <v>No</v>
      </c>
      <c r="Z221" s="21"/>
      <c r="AC221" s="28"/>
      <c r="AG221" s="7"/>
    </row>
    <row r="222" spans="1:33">
      <c r="A222" s="8" t="s">
        <v>1980</v>
      </c>
      <c r="B222" s="8" t="s">
        <v>561</v>
      </c>
      <c r="C222" s="9" t="s">
        <v>87</v>
      </c>
      <c r="D222" s="185">
        <v>44</v>
      </c>
      <c r="E222" s="188">
        <v>44</v>
      </c>
      <c r="F222" s="9" t="s">
        <v>88</v>
      </c>
      <c r="G222" s="9" t="s">
        <v>84</v>
      </c>
      <c r="H222" s="10">
        <v>62966</v>
      </c>
      <c r="I222" s="11">
        <v>85</v>
      </c>
      <c r="J222" s="24">
        <v>864584</v>
      </c>
      <c r="K222" s="12"/>
      <c r="L222" s="14">
        <v>0</v>
      </c>
      <c r="N222" s="21">
        <v>3333</v>
      </c>
      <c r="P222" s="21">
        <v>0</v>
      </c>
      <c r="R222" s="21">
        <v>150710</v>
      </c>
      <c r="T222" s="21">
        <v>0</v>
      </c>
      <c r="V222" s="22">
        <v>1018627</v>
      </c>
      <c r="X222" s="5" t="str">
        <f t="shared" si="3"/>
        <v>No</v>
      </c>
      <c r="Z222" s="21"/>
      <c r="AC222" s="28"/>
      <c r="AG222" s="7"/>
    </row>
    <row r="223" spans="1:33">
      <c r="A223" s="8" t="s">
        <v>3615</v>
      </c>
      <c r="B223" s="8" t="s">
        <v>3616</v>
      </c>
      <c r="C223" s="9" t="s">
        <v>91</v>
      </c>
      <c r="D223" s="185">
        <v>9010</v>
      </c>
      <c r="E223" s="188">
        <v>90010</v>
      </c>
      <c r="F223" s="9" t="s">
        <v>83</v>
      </c>
      <c r="G223" s="9" t="s">
        <v>84</v>
      </c>
      <c r="H223" s="10">
        <v>12150996</v>
      </c>
      <c r="I223" s="11">
        <v>84</v>
      </c>
      <c r="J223" s="24">
        <v>2643500</v>
      </c>
      <c r="K223" s="12"/>
      <c r="L223" s="14">
        <v>0</v>
      </c>
      <c r="N223" s="21">
        <v>0</v>
      </c>
      <c r="P223" s="21">
        <v>216369</v>
      </c>
      <c r="R223" s="21">
        <v>151108</v>
      </c>
      <c r="T223" s="21">
        <v>0</v>
      </c>
      <c r="V223" s="22">
        <v>3010977</v>
      </c>
      <c r="X223" s="5" t="str">
        <f t="shared" si="3"/>
        <v>No</v>
      </c>
      <c r="Z223" s="21"/>
      <c r="AC223" s="28"/>
      <c r="AG223" s="7"/>
    </row>
    <row r="224" spans="1:33">
      <c r="A224" s="8" t="s">
        <v>1249</v>
      </c>
      <c r="B224" s="8" t="s">
        <v>1250</v>
      </c>
      <c r="C224" s="9" t="s">
        <v>171</v>
      </c>
      <c r="D224" s="185">
        <v>4074</v>
      </c>
      <c r="E224" s="188">
        <v>40074</v>
      </c>
      <c r="F224" s="9" t="s">
        <v>83</v>
      </c>
      <c r="G224" s="9" t="s">
        <v>84</v>
      </c>
      <c r="H224" s="10">
        <v>2441770</v>
      </c>
      <c r="I224" s="11">
        <v>84</v>
      </c>
      <c r="J224" s="24">
        <v>808664</v>
      </c>
      <c r="K224" s="12"/>
      <c r="L224" s="14">
        <v>0</v>
      </c>
      <c r="N224" s="21">
        <v>0</v>
      </c>
      <c r="P224" s="21">
        <v>170135</v>
      </c>
      <c r="R224" s="21">
        <v>51311</v>
      </c>
      <c r="T224" s="21">
        <v>0</v>
      </c>
      <c r="V224" s="22">
        <v>1030110</v>
      </c>
      <c r="X224" s="5" t="str">
        <f t="shared" si="3"/>
        <v>No</v>
      </c>
      <c r="Z224" s="21"/>
      <c r="AC224" s="28"/>
      <c r="AG224" s="7"/>
    </row>
    <row r="225" spans="1:33">
      <c r="A225" s="8" t="s">
        <v>1012</v>
      </c>
      <c r="B225" s="8" t="s">
        <v>1013</v>
      </c>
      <c r="C225" s="9" t="s">
        <v>265</v>
      </c>
      <c r="D225" s="185">
        <v>7041</v>
      </c>
      <c r="E225" s="188">
        <v>70041</v>
      </c>
      <c r="F225" s="9" t="s">
        <v>83</v>
      </c>
      <c r="G225" s="9" t="s">
        <v>84</v>
      </c>
      <c r="H225" s="10">
        <v>60438</v>
      </c>
      <c r="I225" s="11">
        <v>84</v>
      </c>
      <c r="J225" s="24">
        <v>4999546</v>
      </c>
      <c r="K225" s="12"/>
      <c r="L225" s="14">
        <v>339317</v>
      </c>
      <c r="N225" s="21">
        <v>0</v>
      </c>
      <c r="P225" s="21">
        <v>174370</v>
      </c>
      <c r="R225" s="21">
        <v>18956</v>
      </c>
      <c r="T225" s="21">
        <v>0</v>
      </c>
      <c r="V225" s="22">
        <v>5532189</v>
      </c>
      <c r="X225" s="5" t="str">
        <f t="shared" si="3"/>
        <v>No</v>
      </c>
      <c r="Z225" s="21"/>
      <c r="AC225" s="28"/>
      <c r="AG225" s="7"/>
    </row>
    <row r="226" spans="1:33">
      <c r="A226" s="8" t="s">
        <v>542</v>
      </c>
      <c r="B226" s="8" t="s">
        <v>441</v>
      </c>
      <c r="C226" s="9" t="s">
        <v>274</v>
      </c>
      <c r="D226" s="185">
        <v>4190</v>
      </c>
      <c r="E226" s="188">
        <v>40190</v>
      </c>
      <c r="F226" s="9" t="s">
        <v>543</v>
      </c>
      <c r="G226" s="9" t="s">
        <v>5756</v>
      </c>
      <c r="H226" s="10">
        <v>59036</v>
      </c>
      <c r="I226" s="11">
        <v>84</v>
      </c>
      <c r="J226" s="24">
        <v>788551</v>
      </c>
      <c r="K226" s="12"/>
      <c r="L226" s="14">
        <v>0</v>
      </c>
      <c r="N226" s="21">
        <v>0</v>
      </c>
      <c r="P226" s="21">
        <v>0</v>
      </c>
      <c r="R226" s="21">
        <v>0</v>
      </c>
      <c r="T226" s="21">
        <v>2614356</v>
      </c>
      <c r="V226" s="22">
        <v>3402907</v>
      </c>
      <c r="X226" s="5" t="str">
        <f t="shared" si="3"/>
        <v>No</v>
      </c>
      <c r="Z226" s="21"/>
      <c r="AC226" s="28"/>
      <c r="AG226" s="7"/>
    </row>
    <row r="227" spans="1:33">
      <c r="A227" s="8" t="s">
        <v>584</v>
      </c>
      <c r="B227" s="8" t="s">
        <v>281</v>
      </c>
      <c r="C227" s="9" t="s">
        <v>235</v>
      </c>
      <c r="D227" s="185">
        <v>4093</v>
      </c>
      <c r="E227" s="188">
        <v>40093</v>
      </c>
      <c r="F227" s="9" t="s">
        <v>83</v>
      </c>
      <c r="G227" s="9" t="s">
        <v>84</v>
      </c>
      <c r="H227" s="10">
        <v>311810</v>
      </c>
      <c r="I227" s="11">
        <v>83</v>
      </c>
      <c r="J227" s="24">
        <v>3119028</v>
      </c>
      <c r="K227" s="12"/>
      <c r="L227" s="14">
        <v>0</v>
      </c>
      <c r="N227" s="21">
        <v>29637</v>
      </c>
      <c r="P227" s="21">
        <v>72549</v>
      </c>
      <c r="R227" s="21">
        <v>368759</v>
      </c>
      <c r="T227" s="21">
        <v>0</v>
      </c>
      <c r="V227" s="22">
        <v>3589973</v>
      </c>
      <c r="X227" s="5" t="str">
        <f t="shared" si="3"/>
        <v>No</v>
      </c>
      <c r="Z227" s="21"/>
      <c r="AC227" s="28"/>
      <c r="AG227" s="7"/>
    </row>
    <row r="228" spans="1:33">
      <c r="A228" s="8" t="s">
        <v>6525</v>
      </c>
      <c r="B228" s="8" t="s">
        <v>6526</v>
      </c>
      <c r="C228" s="9" t="s">
        <v>420</v>
      </c>
      <c r="D228" s="185"/>
      <c r="E228" s="188">
        <v>415</v>
      </c>
      <c r="F228" s="9" t="s">
        <v>83</v>
      </c>
      <c r="G228" s="9" t="s">
        <v>84</v>
      </c>
      <c r="H228" s="10">
        <v>349684</v>
      </c>
      <c r="I228" s="11">
        <v>83</v>
      </c>
      <c r="J228" s="24">
        <v>980002</v>
      </c>
      <c r="K228" s="12"/>
      <c r="L228" s="14">
        <v>0</v>
      </c>
      <c r="N228" s="21">
        <v>0</v>
      </c>
      <c r="P228" s="21">
        <v>0</v>
      </c>
      <c r="R228" s="21">
        <v>27273</v>
      </c>
      <c r="T228" s="21">
        <v>0</v>
      </c>
      <c r="V228" s="22">
        <v>1007275</v>
      </c>
      <c r="X228" s="5" t="str">
        <f t="shared" si="3"/>
        <v>No</v>
      </c>
      <c r="Z228" s="21"/>
      <c r="AC228" s="28"/>
      <c r="AG228" s="7"/>
    </row>
    <row r="229" spans="1:33">
      <c r="A229" s="8" t="s">
        <v>3659</v>
      </c>
      <c r="B229" s="8" t="s">
        <v>3660</v>
      </c>
      <c r="C229" s="9" t="s">
        <v>42</v>
      </c>
      <c r="D229" s="185">
        <v>2217</v>
      </c>
      <c r="E229" s="188">
        <v>20217</v>
      </c>
      <c r="F229" s="9" t="s">
        <v>113</v>
      </c>
      <c r="G229" s="9" t="s">
        <v>84</v>
      </c>
      <c r="H229" s="10">
        <v>18351295</v>
      </c>
      <c r="I229" s="11">
        <v>83</v>
      </c>
      <c r="J229" s="24">
        <v>23484741</v>
      </c>
      <c r="K229" s="12"/>
      <c r="L229" s="14">
        <v>0</v>
      </c>
      <c r="N229" s="21">
        <v>0</v>
      </c>
      <c r="P229" s="21">
        <v>0</v>
      </c>
      <c r="R229" s="21">
        <v>670824</v>
      </c>
      <c r="T229" s="21">
        <v>0</v>
      </c>
      <c r="V229" s="22">
        <v>24155565</v>
      </c>
      <c r="X229" s="5" t="str">
        <f t="shared" si="3"/>
        <v>No</v>
      </c>
      <c r="Z229" s="21"/>
      <c r="AC229" s="28"/>
      <c r="AG229" s="7"/>
    </row>
    <row r="230" spans="1:33">
      <c r="A230" s="8" t="s">
        <v>715</v>
      </c>
      <c r="B230" s="8" t="s">
        <v>716</v>
      </c>
      <c r="C230" s="9" t="s">
        <v>238</v>
      </c>
      <c r="D230" s="185">
        <v>1057</v>
      </c>
      <c r="E230" s="188">
        <v>10057</v>
      </c>
      <c r="F230" s="9" t="s">
        <v>88</v>
      </c>
      <c r="G230" s="9" t="s">
        <v>84</v>
      </c>
      <c r="H230" s="10">
        <v>923311</v>
      </c>
      <c r="I230" s="11">
        <v>82</v>
      </c>
      <c r="J230" s="24">
        <v>1905591</v>
      </c>
      <c r="K230" s="12"/>
      <c r="L230" s="14">
        <v>2288</v>
      </c>
      <c r="N230" s="21">
        <v>0</v>
      </c>
      <c r="P230" s="21">
        <v>25539</v>
      </c>
      <c r="R230" s="21">
        <v>118</v>
      </c>
      <c r="T230" s="21">
        <v>0</v>
      </c>
      <c r="V230" s="22">
        <v>1933536</v>
      </c>
      <c r="X230" s="5" t="str">
        <f t="shared" si="3"/>
        <v>No</v>
      </c>
      <c r="Z230" s="21"/>
      <c r="AC230" s="28"/>
      <c r="AG230" s="7"/>
    </row>
    <row r="231" spans="1:33">
      <c r="A231" s="8" t="s">
        <v>5096</v>
      </c>
      <c r="B231" s="8" t="s">
        <v>1217</v>
      </c>
      <c r="C231" s="9" t="s">
        <v>91</v>
      </c>
      <c r="D231" s="185">
        <v>9121</v>
      </c>
      <c r="E231" s="188">
        <v>90121</v>
      </c>
      <c r="F231" s="9" t="s">
        <v>88</v>
      </c>
      <c r="G231" s="9" t="s">
        <v>84</v>
      </c>
      <c r="H231" s="10">
        <v>341219</v>
      </c>
      <c r="I231" s="11">
        <v>82</v>
      </c>
      <c r="J231" s="24">
        <v>5041398</v>
      </c>
      <c r="K231" s="12"/>
      <c r="L231" s="14">
        <v>0</v>
      </c>
      <c r="N231" s="21">
        <v>0</v>
      </c>
      <c r="P231" s="21">
        <v>171523</v>
      </c>
      <c r="R231" s="21">
        <v>323246</v>
      </c>
      <c r="T231" s="21">
        <v>0</v>
      </c>
      <c r="V231" s="22">
        <v>5536167</v>
      </c>
      <c r="X231" s="5" t="str">
        <f t="shared" si="3"/>
        <v>No</v>
      </c>
      <c r="Z231" s="21"/>
      <c r="AC231" s="28"/>
      <c r="AG231" s="7"/>
    </row>
    <row r="232" spans="1:33">
      <c r="A232" s="8" t="s">
        <v>1766</v>
      </c>
      <c r="B232" s="8" t="s">
        <v>1767</v>
      </c>
      <c r="C232" s="9" t="s">
        <v>274</v>
      </c>
      <c r="D232" s="185" t="s">
        <v>1768</v>
      </c>
      <c r="E232" s="188" t="s">
        <v>1769</v>
      </c>
      <c r="F232" s="9" t="s">
        <v>88</v>
      </c>
      <c r="G232" s="9" t="s">
        <v>147</v>
      </c>
      <c r="H232" s="10">
        <v>0</v>
      </c>
      <c r="I232" s="11">
        <v>82</v>
      </c>
      <c r="J232" s="24">
        <v>159169</v>
      </c>
      <c r="K232" s="12"/>
      <c r="L232" s="14">
        <v>0</v>
      </c>
      <c r="N232" s="21">
        <v>0</v>
      </c>
      <c r="P232" s="21">
        <v>0</v>
      </c>
      <c r="R232" s="21">
        <v>88224</v>
      </c>
      <c r="T232" s="21">
        <v>1541848</v>
      </c>
      <c r="V232" s="22">
        <v>1789241</v>
      </c>
      <c r="X232" s="5" t="str">
        <f t="shared" si="3"/>
        <v>No</v>
      </c>
      <c r="Z232" s="21"/>
      <c r="AC232" s="28"/>
      <c r="AG232" s="7"/>
    </row>
    <row r="233" spans="1:33">
      <c r="A233" s="8" t="s">
        <v>2765</v>
      </c>
      <c r="B233" s="8" t="s">
        <v>2766</v>
      </c>
      <c r="C233" s="9" t="s">
        <v>555</v>
      </c>
      <c r="D233" s="185">
        <v>5056</v>
      </c>
      <c r="E233" s="188">
        <v>50056</v>
      </c>
      <c r="F233" s="9" t="s">
        <v>88</v>
      </c>
      <c r="G233" s="9" t="s">
        <v>84</v>
      </c>
      <c r="H233" s="10">
        <v>266921</v>
      </c>
      <c r="I233" s="11">
        <v>82</v>
      </c>
      <c r="J233" s="24">
        <v>1866225</v>
      </c>
      <c r="K233" s="12"/>
      <c r="L233" s="14">
        <v>0</v>
      </c>
      <c r="N233" s="21">
        <v>16095</v>
      </c>
      <c r="P233" s="21">
        <v>134517</v>
      </c>
      <c r="R233" s="21">
        <v>135522</v>
      </c>
      <c r="T233" s="21">
        <v>0</v>
      </c>
      <c r="V233" s="22">
        <v>2152359</v>
      </c>
      <c r="X233" s="5" t="str">
        <f t="shared" si="3"/>
        <v>No</v>
      </c>
      <c r="Z233" s="21"/>
      <c r="AC233" s="28"/>
      <c r="AG233" s="7"/>
    </row>
    <row r="234" spans="1:33">
      <c r="A234" s="8" t="s">
        <v>2975</v>
      </c>
      <c r="B234" s="8" t="s">
        <v>2976</v>
      </c>
      <c r="C234" s="9" t="s">
        <v>91</v>
      </c>
      <c r="D234" s="185">
        <v>9234</v>
      </c>
      <c r="E234" s="188">
        <v>90234</v>
      </c>
      <c r="F234" s="9" t="s">
        <v>88</v>
      </c>
      <c r="G234" s="9" t="s">
        <v>84</v>
      </c>
      <c r="H234" s="10">
        <v>3281212</v>
      </c>
      <c r="I234" s="11">
        <v>81</v>
      </c>
      <c r="J234" s="24">
        <v>3469466</v>
      </c>
      <c r="K234" s="12"/>
      <c r="L234" s="14">
        <v>0</v>
      </c>
      <c r="N234" s="21">
        <v>0</v>
      </c>
      <c r="P234" s="21">
        <v>245018</v>
      </c>
      <c r="R234" s="21">
        <v>1067724</v>
      </c>
      <c r="T234" s="21">
        <v>1756387</v>
      </c>
      <c r="V234" s="22">
        <v>6538595</v>
      </c>
      <c r="X234" s="5" t="str">
        <f t="shared" si="3"/>
        <v>No</v>
      </c>
      <c r="Z234" s="21"/>
      <c r="AC234" s="28"/>
      <c r="AG234" s="7"/>
    </row>
    <row r="235" spans="1:33">
      <c r="A235" s="8" t="s">
        <v>3676</v>
      </c>
      <c r="B235" s="8" t="s">
        <v>3677</v>
      </c>
      <c r="C235" s="9" t="s">
        <v>150</v>
      </c>
      <c r="D235" s="185">
        <v>6017</v>
      </c>
      <c r="E235" s="188">
        <v>60017</v>
      </c>
      <c r="F235" s="9" t="s">
        <v>83</v>
      </c>
      <c r="G235" s="9" t="s">
        <v>84</v>
      </c>
      <c r="H235" s="10">
        <v>861505</v>
      </c>
      <c r="I235" s="11">
        <v>80</v>
      </c>
      <c r="J235" s="24">
        <v>2765075</v>
      </c>
      <c r="K235" s="12"/>
      <c r="L235" s="14">
        <v>0</v>
      </c>
      <c r="N235" s="21">
        <v>25887</v>
      </c>
      <c r="P235" s="21">
        <v>263657</v>
      </c>
      <c r="R235" s="21">
        <v>152655</v>
      </c>
      <c r="T235" s="21">
        <v>0</v>
      </c>
      <c r="V235" s="22">
        <v>3207274</v>
      </c>
      <c r="X235" s="5" t="str">
        <f t="shared" si="3"/>
        <v>No</v>
      </c>
      <c r="Z235" s="21"/>
      <c r="AC235" s="28"/>
      <c r="AG235" s="7"/>
    </row>
    <row r="236" spans="1:33">
      <c r="A236" s="8" t="s">
        <v>1872</v>
      </c>
      <c r="B236" s="8" t="s">
        <v>1835</v>
      </c>
      <c r="C236" s="9" t="s">
        <v>265</v>
      </c>
      <c r="D236" s="185" t="s">
        <v>1873</v>
      </c>
      <c r="E236" s="188" t="s">
        <v>1874</v>
      </c>
      <c r="F236" s="9" t="s">
        <v>88</v>
      </c>
      <c r="G236" s="9" t="s">
        <v>147</v>
      </c>
      <c r="H236" s="10">
        <v>0</v>
      </c>
      <c r="I236" s="11">
        <v>80</v>
      </c>
      <c r="J236" s="24">
        <v>174969</v>
      </c>
      <c r="K236" s="12"/>
      <c r="L236" s="14">
        <v>0</v>
      </c>
      <c r="N236" s="21">
        <v>0</v>
      </c>
      <c r="P236" s="21">
        <v>0</v>
      </c>
      <c r="R236" s="21">
        <v>13047</v>
      </c>
      <c r="T236" s="21">
        <v>1192598</v>
      </c>
      <c r="V236" s="22">
        <v>1380614</v>
      </c>
      <c r="X236" s="5" t="str">
        <f t="shared" si="3"/>
        <v>No</v>
      </c>
      <c r="Z236" s="21"/>
      <c r="AC236" s="28"/>
      <c r="AG236" s="7"/>
    </row>
    <row r="237" spans="1:33">
      <c r="A237" s="8" t="s">
        <v>3122</v>
      </c>
      <c r="B237" s="8" t="s">
        <v>1804</v>
      </c>
      <c r="C237" s="9" t="s">
        <v>73</v>
      </c>
      <c r="D237" s="185">
        <v>6111</v>
      </c>
      <c r="E237" s="188">
        <v>60111</v>
      </c>
      <c r="F237" s="9" t="s">
        <v>88</v>
      </c>
      <c r="G237" s="9" t="s">
        <v>84</v>
      </c>
      <c r="H237" s="10">
        <v>741318</v>
      </c>
      <c r="I237" s="11">
        <v>80</v>
      </c>
      <c r="J237" s="24">
        <v>2249854</v>
      </c>
      <c r="K237" s="12"/>
      <c r="L237" s="14">
        <v>0</v>
      </c>
      <c r="N237" s="21">
        <v>0</v>
      </c>
      <c r="P237" s="21">
        <v>102566</v>
      </c>
      <c r="R237" s="21">
        <v>2402195</v>
      </c>
      <c r="T237" s="21">
        <v>0</v>
      </c>
      <c r="V237" s="22">
        <v>4754615</v>
      </c>
      <c r="X237" s="5" t="str">
        <f t="shared" si="3"/>
        <v>No</v>
      </c>
      <c r="Z237" s="21"/>
      <c r="AC237" s="28"/>
      <c r="AG237" s="7"/>
    </row>
    <row r="238" spans="1:33">
      <c r="A238" s="8" t="s">
        <v>1810</v>
      </c>
      <c r="B238" s="8" t="s">
        <v>1811</v>
      </c>
      <c r="C238" s="9" t="s">
        <v>274</v>
      </c>
      <c r="D238" s="185">
        <v>4001</v>
      </c>
      <c r="E238" s="188">
        <v>40001</v>
      </c>
      <c r="F238" s="9" t="s">
        <v>83</v>
      </c>
      <c r="G238" s="9" t="s">
        <v>84</v>
      </c>
      <c r="H238" s="10">
        <v>381112</v>
      </c>
      <c r="I238" s="11">
        <v>80</v>
      </c>
      <c r="J238" s="24">
        <v>5099118</v>
      </c>
      <c r="K238" s="12"/>
      <c r="L238" s="14">
        <v>0</v>
      </c>
      <c r="N238" s="21">
        <v>238463</v>
      </c>
      <c r="P238" s="21">
        <v>426437</v>
      </c>
      <c r="R238" s="21">
        <v>6367315</v>
      </c>
      <c r="T238" s="21">
        <v>0</v>
      </c>
      <c r="V238" s="22">
        <v>12131333</v>
      </c>
      <c r="X238" s="5" t="str">
        <f t="shared" si="3"/>
        <v>No</v>
      </c>
      <c r="Z238" s="21"/>
      <c r="AC238" s="28"/>
      <c r="AG238" s="7"/>
    </row>
    <row r="239" spans="1:33">
      <c r="A239" s="8" t="s">
        <v>3369</v>
      </c>
      <c r="B239" s="8" t="s">
        <v>3370</v>
      </c>
      <c r="C239" s="9" t="s">
        <v>238</v>
      </c>
      <c r="D239" s="185">
        <v>1049</v>
      </c>
      <c r="E239" s="188">
        <v>10049</v>
      </c>
      <c r="F239" s="9" t="s">
        <v>88</v>
      </c>
      <c r="G239" s="9" t="s">
        <v>84</v>
      </c>
      <c r="H239" s="10">
        <v>562839</v>
      </c>
      <c r="I239" s="11">
        <v>80</v>
      </c>
      <c r="J239" s="24">
        <v>216179</v>
      </c>
      <c r="K239" s="12"/>
      <c r="L239" s="14">
        <v>0</v>
      </c>
      <c r="N239" s="21">
        <v>0</v>
      </c>
      <c r="P239" s="21">
        <v>5000</v>
      </c>
      <c r="R239" s="21">
        <v>3242</v>
      </c>
      <c r="T239" s="21">
        <v>0</v>
      </c>
      <c r="V239" s="22">
        <v>224421</v>
      </c>
      <c r="X239" s="5" t="str">
        <f t="shared" si="3"/>
        <v>No</v>
      </c>
      <c r="Z239" s="21"/>
      <c r="AC239" s="28"/>
      <c r="AG239" s="7"/>
    </row>
    <row r="240" spans="1:33">
      <c r="A240" s="8" t="s">
        <v>5264</v>
      </c>
      <c r="B240" s="8" t="s">
        <v>167</v>
      </c>
      <c r="C240" s="9" t="s">
        <v>168</v>
      </c>
      <c r="D240" s="185" t="s">
        <v>5265</v>
      </c>
      <c r="E240" s="188">
        <v>376</v>
      </c>
      <c r="F240" s="9" t="s">
        <v>157</v>
      </c>
      <c r="G240" s="9" t="s">
        <v>84</v>
      </c>
      <c r="H240" s="10">
        <v>1849898</v>
      </c>
      <c r="I240" s="11">
        <v>80</v>
      </c>
      <c r="J240" s="24">
        <v>0</v>
      </c>
      <c r="K240" s="12"/>
      <c r="L240" s="14">
        <v>0</v>
      </c>
      <c r="N240" s="21">
        <v>0</v>
      </c>
      <c r="P240" s="21">
        <v>0</v>
      </c>
      <c r="R240" s="21">
        <v>231929</v>
      </c>
      <c r="T240" s="21">
        <v>0</v>
      </c>
      <c r="V240" s="22">
        <v>231929</v>
      </c>
      <c r="X240" s="5" t="str">
        <f t="shared" si="3"/>
        <v>No</v>
      </c>
      <c r="Z240" s="21"/>
      <c r="AC240" s="28"/>
      <c r="AG240" s="7"/>
    </row>
    <row r="241" spans="1:33">
      <c r="A241" s="8" t="s">
        <v>1256</v>
      </c>
      <c r="B241" s="8" t="s">
        <v>281</v>
      </c>
      <c r="C241" s="9" t="s">
        <v>235</v>
      </c>
      <c r="D241" s="185">
        <v>4173</v>
      </c>
      <c r="E241" s="188">
        <v>40173</v>
      </c>
      <c r="F241" s="9" t="s">
        <v>88</v>
      </c>
      <c r="G241" s="9" t="s">
        <v>84</v>
      </c>
      <c r="H241" s="10">
        <v>311810</v>
      </c>
      <c r="I241" s="11">
        <v>79</v>
      </c>
      <c r="J241" s="24">
        <v>1045993</v>
      </c>
      <c r="K241" s="12"/>
      <c r="L241" s="14">
        <v>0</v>
      </c>
      <c r="N241" s="21">
        <v>1346</v>
      </c>
      <c r="P241" s="21">
        <v>12544</v>
      </c>
      <c r="R241" s="21">
        <v>119559</v>
      </c>
      <c r="T241" s="21">
        <v>0</v>
      </c>
      <c r="V241" s="22">
        <v>1179442</v>
      </c>
      <c r="X241" s="5" t="str">
        <f t="shared" si="3"/>
        <v>No</v>
      </c>
      <c r="Z241" s="21"/>
      <c r="AC241" s="28"/>
      <c r="AG241" s="7"/>
    </row>
    <row r="242" spans="1:33">
      <c r="A242" s="8" t="s">
        <v>161</v>
      </c>
      <c r="B242" s="8" t="s">
        <v>162</v>
      </c>
      <c r="C242" s="9" t="s">
        <v>163</v>
      </c>
      <c r="D242" s="185">
        <v>1005</v>
      </c>
      <c r="E242" s="188">
        <v>10005</v>
      </c>
      <c r="F242" s="9" t="s">
        <v>88</v>
      </c>
      <c r="G242" s="9" t="s">
        <v>84</v>
      </c>
      <c r="H242" s="10">
        <v>4181019</v>
      </c>
      <c r="I242" s="11">
        <v>79</v>
      </c>
      <c r="J242" s="24">
        <v>1301349</v>
      </c>
      <c r="K242" s="12"/>
      <c r="L242" s="14">
        <v>1233659</v>
      </c>
      <c r="N242" s="21">
        <v>0</v>
      </c>
      <c r="P242" s="21">
        <v>53539</v>
      </c>
      <c r="R242" s="21">
        <v>191414</v>
      </c>
      <c r="T242" s="21">
        <v>0</v>
      </c>
      <c r="V242" s="22">
        <v>2779961</v>
      </c>
      <c r="X242" s="5" t="str">
        <f t="shared" si="3"/>
        <v>No</v>
      </c>
      <c r="Z242" s="21"/>
      <c r="AC242" s="28"/>
      <c r="AG242" s="7"/>
    </row>
    <row r="243" spans="1:33">
      <c r="A243" s="8" t="s">
        <v>992</v>
      </c>
      <c r="B243" s="8" t="s">
        <v>943</v>
      </c>
      <c r="C243" s="9" t="s">
        <v>129</v>
      </c>
      <c r="D243" s="185" t="s">
        <v>993</v>
      </c>
      <c r="E243" s="188" t="s">
        <v>994</v>
      </c>
      <c r="F243" s="9" t="s">
        <v>83</v>
      </c>
      <c r="G243" s="9" t="s">
        <v>147</v>
      </c>
      <c r="H243" s="10">
        <v>0</v>
      </c>
      <c r="I243" s="11">
        <v>79</v>
      </c>
      <c r="J243" s="24">
        <v>149470</v>
      </c>
      <c r="K243" s="12"/>
      <c r="L243" s="14">
        <v>0</v>
      </c>
      <c r="N243" s="21">
        <v>0</v>
      </c>
      <c r="P243" s="21">
        <v>0</v>
      </c>
      <c r="R243" s="21">
        <v>0</v>
      </c>
      <c r="T243" s="21">
        <v>1087214</v>
      </c>
      <c r="V243" s="22">
        <v>1236684</v>
      </c>
      <c r="X243" s="5" t="str">
        <f t="shared" si="3"/>
        <v>No</v>
      </c>
      <c r="Z243" s="21"/>
      <c r="AC243" s="28"/>
      <c r="AG243" s="7"/>
    </row>
    <row r="244" spans="1:33">
      <c r="A244" s="8" t="s">
        <v>2839</v>
      </c>
      <c r="B244" s="8" t="s">
        <v>2840</v>
      </c>
      <c r="C244" s="9" t="s">
        <v>188</v>
      </c>
      <c r="D244" s="185">
        <v>9241</v>
      </c>
      <c r="E244" s="188">
        <v>90241</v>
      </c>
      <c r="F244" s="9" t="s">
        <v>83</v>
      </c>
      <c r="G244" s="9" t="s">
        <v>84</v>
      </c>
      <c r="H244" s="10">
        <v>55934</v>
      </c>
      <c r="I244" s="11">
        <v>78</v>
      </c>
      <c r="J244" s="24">
        <v>2539866</v>
      </c>
      <c r="K244" s="12"/>
      <c r="L244" s="14">
        <v>0</v>
      </c>
      <c r="N244" s="21">
        <v>0</v>
      </c>
      <c r="P244" s="21">
        <v>0</v>
      </c>
      <c r="R244" s="21">
        <v>0</v>
      </c>
      <c r="T244" s="21">
        <v>0</v>
      </c>
      <c r="V244" s="22">
        <v>2539866</v>
      </c>
      <c r="X244" s="5" t="str">
        <f t="shared" si="3"/>
        <v>No</v>
      </c>
      <c r="Z244" s="21"/>
      <c r="AC244" s="28"/>
      <c r="AG244" s="7"/>
    </row>
    <row r="245" spans="1:33">
      <c r="A245" s="8" t="s">
        <v>513</v>
      </c>
      <c r="B245" s="8" t="s">
        <v>514</v>
      </c>
      <c r="C245" s="9" t="s">
        <v>82</v>
      </c>
      <c r="D245" s="185">
        <v>2075</v>
      </c>
      <c r="E245" s="188">
        <v>20075</v>
      </c>
      <c r="F245" s="9" t="s">
        <v>88</v>
      </c>
      <c r="G245" s="9" t="s">
        <v>84</v>
      </c>
      <c r="H245" s="10">
        <v>5441567</v>
      </c>
      <c r="I245" s="11">
        <v>78</v>
      </c>
      <c r="J245" s="24">
        <v>26667567</v>
      </c>
      <c r="K245" s="12"/>
      <c r="L245" s="14">
        <v>923107</v>
      </c>
      <c r="N245" s="21">
        <v>0</v>
      </c>
      <c r="P245" s="21">
        <v>666534</v>
      </c>
      <c r="R245" s="21">
        <v>289625</v>
      </c>
      <c r="T245" s="21">
        <v>0</v>
      </c>
      <c r="V245" s="22">
        <v>28546833</v>
      </c>
      <c r="X245" s="5" t="str">
        <f t="shared" si="3"/>
        <v>No</v>
      </c>
      <c r="Z245" s="21"/>
      <c r="AC245" s="28"/>
      <c r="AG245" s="7"/>
    </row>
    <row r="246" spans="1:33">
      <c r="A246" s="8" t="s">
        <v>2072</v>
      </c>
      <c r="B246" s="8" t="s">
        <v>2073</v>
      </c>
      <c r="C246" s="9" t="s">
        <v>91</v>
      </c>
      <c r="D246" s="185">
        <v>9162</v>
      </c>
      <c r="E246" s="188">
        <v>90162</v>
      </c>
      <c r="F246" s="9" t="s">
        <v>88</v>
      </c>
      <c r="G246" s="9" t="s">
        <v>84</v>
      </c>
      <c r="H246" s="10">
        <v>277634</v>
      </c>
      <c r="I246" s="11">
        <v>78</v>
      </c>
      <c r="J246" s="24">
        <v>3023214</v>
      </c>
      <c r="K246" s="12"/>
      <c r="L246" s="14">
        <v>0</v>
      </c>
      <c r="N246" s="21">
        <v>0</v>
      </c>
      <c r="P246" s="21">
        <v>93176</v>
      </c>
      <c r="R246" s="21">
        <v>8141</v>
      </c>
      <c r="T246" s="21">
        <v>0</v>
      </c>
      <c r="V246" s="22">
        <v>3124531</v>
      </c>
      <c r="X246" s="5" t="str">
        <f t="shared" si="3"/>
        <v>No</v>
      </c>
      <c r="Z246" s="21"/>
      <c r="AC246" s="28"/>
      <c r="AG246" s="7"/>
    </row>
    <row r="247" spans="1:33">
      <c r="A247" s="8" t="s">
        <v>719</v>
      </c>
      <c r="B247" s="8" t="s">
        <v>191</v>
      </c>
      <c r="C247" s="9" t="s">
        <v>275</v>
      </c>
      <c r="D247" s="185">
        <v>7001</v>
      </c>
      <c r="E247" s="188">
        <v>70001</v>
      </c>
      <c r="F247" s="9" t="s">
        <v>83</v>
      </c>
      <c r="G247" s="9" t="s">
        <v>84</v>
      </c>
      <c r="H247" s="10">
        <v>258719</v>
      </c>
      <c r="I247" s="11">
        <v>78</v>
      </c>
      <c r="J247" s="24">
        <v>2637990</v>
      </c>
      <c r="K247" s="12"/>
      <c r="L247" s="14">
        <v>0</v>
      </c>
      <c r="N247" s="21">
        <v>0</v>
      </c>
      <c r="P247" s="21">
        <v>130731</v>
      </c>
      <c r="R247" s="21">
        <v>181296</v>
      </c>
      <c r="T247" s="21">
        <v>0</v>
      </c>
      <c r="V247" s="22">
        <v>2950017</v>
      </c>
      <c r="X247" s="5" t="str">
        <f t="shared" si="3"/>
        <v>No</v>
      </c>
      <c r="Z247" s="21"/>
      <c r="AC247" s="28"/>
      <c r="AG247" s="7"/>
    </row>
    <row r="248" spans="1:33">
      <c r="A248" s="8" t="s">
        <v>1905</v>
      </c>
      <c r="B248" s="8" t="s">
        <v>1906</v>
      </c>
      <c r="C248" s="9" t="s">
        <v>265</v>
      </c>
      <c r="D248" s="185" t="s">
        <v>1907</v>
      </c>
      <c r="E248" s="188" t="s">
        <v>1908</v>
      </c>
      <c r="F248" s="9" t="s">
        <v>88</v>
      </c>
      <c r="G248" s="9" t="s">
        <v>147</v>
      </c>
      <c r="H248" s="10">
        <v>0</v>
      </c>
      <c r="I248" s="11">
        <v>77</v>
      </c>
      <c r="J248" s="24">
        <v>225294</v>
      </c>
      <c r="K248" s="12"/>
      <c r="L248" s="14">
        <v>0</v>
      </c>
      <c r="N248" s="21">
        <v>0</v>
      </c>
      <c r="P248" s="21">
        <v>0</v>
      </c>
      <c r="R248" s="21">
        <v>122329</v>
      </c>
      <c r="T248" s="21">
        <v>2319972</v>
      </c>
      <c r="V248" s="22">
        <v>2667595</v>
      </c>
      <c r="X248" s="5" t="str">
        <f t="shared" si="3"/>
        <v>No</v>
      </c>
      <c r="Z248" s="21"/>
      <c r="AC248" s="28"/>
      <c r="AG248" s="7"/>
    </row>
    <row r="249" spans="1:33">
      <c r="A249" s="8" t="s">
        <v>239</v>
      </c>
      <c r="B249" s="8" t="s">
        <v>240</v>
      </c>
      <c r="C249" s="9" t="s">
        <v>109</v>
      </c>
      <c r="D249" s="185">
        <v>4196</v>
      </c>
      <c r="E249" s="188">
        <v>40196</v>
      </c>
      <c r="F249" s="9" t="s">
        <v>125</v>
      </c>
      <c r="G249" s="9" t="s">
        <v>84</v>
      </c>
      <c r="H249" s="10">
        <v>972546</v>
      </c>
      <c r="I249" s="11">
        <v>77</v>
      </c>
      <c r="J249" s="24">
        <v>527116</v>
      </c>
      <c r="K249" s="12"/>
      <c r="L249" s="14">
        <v>0</v>
      </c>
      <c r="N249" s="21">
        <v>0</v>
      </c>
      <c r="P249" s="21">
        <v>0</v>
      </c>
      <c r="R249" s="21">
        <v>0</v>
      </c>
      <c r="T249" s="21">
        <v>0</v>
      </c>
      <c r="V249" s="22">
        <v>527116</v>
      </c>
      <c r="X249" s="5" t="str">
        <f t="shared" si="3"/>
        <v>No</v>
      </c>
      <c r="Z249" s="21"/>
      <c r="AC249" s="28"/>
      <c r="AG249" s="7"/>
    </row>
    <row r="250" spans="1:33">
      <c r="A250" s="8" t="s">
        <v>1788</v>
      </c>
      <c r="B250" s="8" t="s">
        <v>273</v>
      </c>
      <c r="C250" s="9" t="s">
        <v>274</v>
      </c>
      <c r="D250" s="185" t="s">
        <v>1789</v>
      </c>
      <c r="E250" s="188">
        <v>40950</v>
      </c>
      <c r="F250" s="9" t="s">
        <v>88</v>
      </c>
      <c r="G250" s="9" t="s">
        <v>5756</v>
      </c>
      <c r="H250" s="10">
        <v>120415</v>
      </c>
      <c r="I250" s="11">
        <v>77</v>
      </c>
      <c r="J250" s="24">
        <v>266541</v>
      </c>
      <c r="K250" s="12"/>
      <c r="L250" s="14">
        <v>0</v>
      </c>
      <c r="N250" s="21">
        <v>0</v>
      </c>
      <c r="P250" s="21">
        <v>0</v>
      </c>
      <c r="R250" s="21">
        <v>6050</v>
      </c>
      <c r="T250" s="21">
        <v>806967</v>
      </c>
      <c r="V250" s="22">
        <v>1079558</v>
      </c>
      <c r="X250" s="5" t="str">
        <f t="shared" si="3"/>
        <v>No</v>
      </c>
      <c r="Z250" s="21"/>
      <c r="AC250" s="28"/>
      <c r="AG250" s="7"/>
    </row>
    <row r="251" spans="1:33">
      <c r="A251" s="8" t="s">
        <v>1696</v>
      </c>
      <c r="B251" s="8" t="s">
        <v>557</v>
      </c>
      <c r="C251" s="9" t="s">
        <v>154</v>
      </c>
      <c r="D251" s="185">
        <v>4110</v>
      </c>
      <c r="E251" s="188">
        <v>40110</v>
      </c>
      <c r="F251" s="9" t="s">
        <v>88</v>
      </c>
      <c r="G251" s="9" t="s">
        <v>84</v>
      </c>
      <c r="H251" s="10">
        <v>548404</v>
      </c>
      <c r="I251" s="11">
        <v>77</v>
      </c>
      <c r="J251" s="24">
        <v>4626786</v>
      </c>
      <c r="K251" s="12"/>
      <c r="L251" s="14">
        <v>0</v>
      </c>
      <c r="N251" s="21">
        <v>0</v>
      </c>
      <c r="P251" s="21">
        <v>811269</v>
      </c>
      <c r="R251" s="21">
        <v>87474</v>
      </c>
      <c r="T251" s="21">
        <v>0</v>
      </c>
      <c r="V251" s="22">
        <v>5525529</v>
      </c>
      <c r="X251" s="5" t="str">
        <f t="shared" si="3"/>
        <v>No</v>
      </c>
      <c r="Z251" s="21"/>
      <c r="AC251" s="28"/>
      <c r="AG251" s="7"/>
    </row>
    <row r="252" spans="1:33">
      <c r="A252" s="8" t="s">
        <v>3606</v>
      </c>
      <c r="B252" s="8" t="s">
        <v>3546</v>
      </c>
      <c r="C252" s="9" t="s">
        <v>109</v>
      </c>
      <c r="D252" s="185" t="s">
        <v>3607</v>
      </c>
      <c r="E252" s="188" t="s">
        <v>3608</v>
      </c>
      <c r="F252" s="9" t="s">
        <v>157</v>
      </c>
      <c r="G252" s="9" t="s">
        <v>147</v>
      </c>
      <c r="H252" s="10">
        <v>0</v>
      </c>
      <c r="I252" s="11">
        <v>77</v>
      </c>
      <c r="J252" s="24">
        <v>91463</v>
      </c>
      <c r="K252" s="12"/>
      <c r="L252" s="14">
        <v>0</v>
      </c>
      <c r="N252" s="21">
        <v>0</v>
      </c>
      <c r="P252" s="21">
        <v>0</v>
      </c>
      <c r="R252" s="21">
        <v>0</v>
      </c>
      <c r="T252" s="21">
        <v>0</v>
      </c>
      <c r="V252" s="22">
        <v>91463</v>
      </c>
      <c r="X252" s="5" t="str">
        <f t="shared" si="3"/>
        <v>No</v>
      </c>
      <c r="Z252" s="21"/>
      <c r="AC252" s="28"/>
      <c r="AG252" s="7"/>
    </row>
    <row r="253" spans="1:33">
      <c r="A253" s="8" t="s">
        <v>4793</v>
      </c>
      <c r="B253" s="8" t="s">
        <v>4794</v>
      </c>
      <c r="C253" s="9" t="s">
        <v>58</v>
      </c>
      <c r="D253" s="185">
        <v>5001</v>
      </c>
      <c r="E253" s="188">
        <v>50001</v>
      </c>
      <c r="F253" s="9" t="s">
        <v>83</v>
      </c>
      <c r="G253" s="9" t="s">
        <v>84</v>
      </c>
      <c r="H253" s="10">
        <v>216154</v>
      </c>
      <c r="I253" s="11">
        <v>76</v>
      </c>
      <c r="J253" s="24">
        <v>1570136</v>
      </c>
      <c r="K253" s="12"/>
      <c r="L253" s="14">
        <v>0</v>
      </c>
      <c r="N253" s="21">
        <v>0</v>
      </c>
      <c r="P253" s="21">
        <v>68509</v>
      </c>
      <c r="R253" s="21">
        <v>100546</v>
      </c>
      <c r="T253" s="21">
        <v>0</v>
      </c>
      <c r="V253" s="22">
        <v>1739191</v>
      </c>
      <c r="X253" s="5" t="str">
        <f t="shared" si="3"/>
        <v>No</v>
      </c>
      <c r="Z253" s="21"/>
      <c r="AC253" s="28"/>
      <c r="AG253" s="7"/>
    </row>
    <row r="254" spans="1:33">
      <c r="A254" s="8" t="s">
        <v>1358</v>
      </c>
      <c r="B254" s="8" t="s">
        <v>1359</v>
      </c>
      <c r="C254" s="9" t="s">
        <v>120</v>
      </c>
      <c r="D254" s="185">
        <v>6059</v>
      </c>
      <c r="E254" s="188">
        <v>60059</v>
      </c>
      <c r="F254" s="9" t="s">
        <v>88</v>
      </c>
      <c r="G254" s="9" t="s">
        <v>84</v>
      </c>
      <c r="H254" s="10">
        <v>171345</v>
      </c>
      <c r="I254" s="11">
        <v>75</v>
      </c>
      <c r="J254" s="24">
        <v>358434</v>
      </c>
      <c r="K254" s="12"/>
      <c r="L254" s="14">
        <v>0</v>
      </c>
      <c r="N254" s="21">
        <v>0</v>
      </c>
      <c r="P254" s="21">
        <v>0</v>
      </c>
      <c r="R254" s="21">
        <v>61328</v>
      </c>
      <c r="T254" s="21">
        <v>697118</v>
      </c>
      <c r="V254" s="22">
        <v>1116880</v>
      </c>
      <c r="X254" s="5" t="str">
        <f t="shared" si="3"/>
        <v>No</v>
      </c>
      <c r="Z254" s="21"/>
      <c r="AC254" s="28"/>
      <c r="AG254" s="7"/>
    </row>
    <row r="255" spans="1:33">
      <c r="A255" s="8" t="s">
        <v>647</v>
      </c>
      <c r="B255" s="8" t="s">
        <v>561</v>
      </c>
      <c r="C255" s="9" t="s">
        <v>648</v>
      </c>
      <c r="D255" s="185">
        <v>1066</v>
      </c>
      <c r="E255" s="188">
        <v>10066</v>
      </c>
      <c r="F255" s="9" t="s">
        <v>88</v>
      </c>
      <c r="G255" s="9" t="s">
        <v>84</v>
      </c>
      <c r="H255" s="10">
        <v>108740</v>
      </c>
      <c r="I255" s="11">
        <v>75</v>
      </c>
      <c r="J255" s="24">
        <v>2317953</v>
      </c>
      <c r="K255" s="12"/>
      <c r="L255" s="14">
        <v>0</v>
      </c>
      <c r="N255" s="21">
        <v>0</v>
      </c>
      <c r="P255" s="21">
        <v>135671</v>
      </c>
      <c r="R255" s="21">
        <v>67227</v>
      </c>
      <c r="T255" s="21">
        <v>0</v>
      </c>
      <c r="V255" s="22">
        <v>2520851</v>
      </c>
      <c r="X255" s="5" t="str">
        <f t="shared" si="3"/>
        <v>No</v>
      </c>
      <c r="Z255" s="21"/>
      <c r="AC255" s="28"/>
      <c r="AG255" s="7"/>
    </row>
    <row r="256" spans="1:33">
      <c r="A256" s="8" t="s">
        <v>710</v>
      </c>
      <c r="B256" s="8" t="s">
        <v>441</v>
      </c>
      <c r="C256" s="9" t="s">
        <v>274</v>
      </c>
      <c r="D256" s="185">
        <v>4002</v>
      </c>
      <c r="E256" s="188">
        <v>40002</v>
      </c>
      <c r="F256" s="9" t="s">
        <v>83</v>
      </c>
      <c r="G256" s="9" t="s">
        <v>84</v>
      </c>
      <c r="H256" s="10">
        <v>558696</v>
      </c>
      <c r="I256" s="11">
        <v>75</v>
      </c>
      <c r="J256" s="24">
        <v>1870713</v>
      </c>
      <c r="K256" s="12"/>
      <c r="L256" s="14">
        <v>0</v>
      </c>
      <c r="N256" s="21">
        <v>0</v>
      </c>
      <c r="P256" s="21">
        <v>0</v>
      </c>
      <c r="R256" s="21">
        <v>43075</v>
      </c>
      <c r="T256" s="21">
        <v>0</v>
      </c>
      <c r="V256" s="22">
        <v>1913788</v>
      </c>
      <c r="X256" s="5" t="str">
        <f t="shared" si="3"/>
        <v>No</v>
      </c>
      <c r="Z256" s="21"/>
      <c r="AC256" s="28"/>
      <c r="AG256" s="7"/>
    </row>
    <row r="257" spans="1:33">
      <c r="A257" s="8" t="s">
        <v>1964</v>
      </c>
      <c r="B257" s="8" t="s">
        <v>1965</v>
      </c>
      <c r="C257" s="9" t="s">
        <v>124</v>
      </c>
      <c r="D257" s="185">
        <v>6022</v>
      </c>
      <c r="E257" s="188">
        <v>60022</v>
      </c>
      <c r="F257" s="9" t="s">
        <v>88</v>
      </c>
      <c r="G257" s="9" t="s">
        <v>84</v>
      </c>
      <c r="H257" s="10">
        <v>594309</v>
      </c>
      <c r="I257" s="11">
        <v>74</v>
      </c>
      <c r="J257" s="24">
        <v>1944090</v>
      </c>
      <c r="K257" s="12"/>
      <c r="L257" s="14">
        <v>0</v>
      </c>
      <c r="N257" s="21">
        <v>0</v>
      </c>
      <c r="P257" s="21">
        <v>644386</v>
      </c>
      <c r="R257" s="21">
        <v>272812</v>
      </c>
      <c r="T257" s="21">
        <v>0</v>
      </c>
      <c r="V257" s="22">
        <v>2861288</v>
      </c>
      <c r="X257" s="5" t="str">
        <f t="shared" si="3"/>
        <v>No</v>
      </c>
      <c r="Z257" s="21"/>
      <c r="AC257" s="28"/>
      <c r="AG257" s="7"/>
    </row>
    <row r="258" spans="1:33">
      <c r="A258" s="8" t="s">
        <v>3549</v>
      </c>
      <c r="B258" s="8" t="s">
        <v>3550</v>
      </c>
      <c r="C258" s="9" t="s">
        <v>109</v>
      </c>
      <c r="D258" s="185" t="s">
        <v>3551</v>
      </c>
      <c r="E258" s="188">
        <v>41105</v>
      </c>
      <c r="F258" s="9" t="s">
        <v>157</v>
      </c>
      <c r="G258" s="9" t="s">
        <v>84</v>
      </c>
      <c r="H258" s="10">
        <v>70543</v>
      </c>
      <c r="I258" s="11">
        <v>74</v>
      </c>
      <c r="J258" s="24">
        <v>142054</v>
      </c>
      <c r="K258" s="12"/>
      <c r="L258" s="14">
        <v>17331</v>
      </c>
      <c r="N258" s="21">
        <v>0</v>
      </c>
      <c r="P258" s="21">
        <v>21993</v>
      </c>
      <c r="R258" s="21">
        <v>112032</v>
      </c>
      <c r="T258" s="21">
        <v>0</v>
      </c>
      <c r="V258" s="22">
        <v>293410</v>
      </c>
      <c r="X258" s="5" t="str">
        <f t="shared" si="3"/>
        <v>No</v>
      </c>
      <c r="Z258" s="21"/>
      <c r="AC258" s="28"/>
      <c r="AG258" s="7"/>
    </row>
    <row r="259" spans="1:33">
      <c r="A259" s="8" t="s">
        <v>2669</v>
      </c>
      <c r="B259" s="8" t="s">
        <v>2670</v>
      </c>
      <c r="C259" s="9" t="s">
        <v>120</v>
      </c>
      <c r="D259" s="185">
        <v>6114</v>
      </c>
      <c r="E259" s="188">
        <v>60114</v>
      </c>
      <c r="F259" s="9" t="s">
        <v>83</v>
      </c>
      <c r="G259" s="9" t="s">
        <v>84</v>
      </c>
      <c r="H259" s="10">
        <v>5121892</v>
      </c>
      <c r="I259" s="11">
        <v>74</v>
      </c>
      <c r="J259" s="24">
        <v>144442</v>
      </c>
      <c r="K259" s="12"/>
      <c r="L259" s="14">
        <v>0</v>
      </c>
      <c r="N259" s="21">
        <v>0</v>
      </c>
      <c r="P259" s="21">
        <v>11245</v>
      </c>
      <c r="R259" s="21">
        <v>10542</v>
      </c>
      <c r="T259" s="21">
        <v>1897043</v>
      </c>
      <c r="V259" s="22">
        <v>2063272</v>
      </c>
      <c r="X259" s="5" t="str">
        <f t="shared" ref="X259:X322" si="4">IF(W259&amp;U259&amp;S259&amp;Q259&amp;O259&amp;M259&amp;K259&lt;&gt;"","Yes","No")</f>
        <v>No</v>
      </c>
      <c r="Z259" s="21"/>
      <c r="AC259" s="28"/>
      <c r="AG259" s="7"/>
    </row>
    <row r="260" spans="1:33">
      <c r="A260" s="8" t="s">
        <v>4031</v>
      </c>
      <c r="B260" s="8" t="s">
        <v>4032</v>
      </c>
      <c r="C260" s="9" t="s">
        <v>163</v>
      </c>
      <c r="D260" s="185">
        <v>1006</v>
      </c>
      <c r="E260" s="188">
        <v>10006</v>
      </c>
      <c r="F260" s="9" t="s">
        <v>88</v>
      </c>
      <c r="G260" s="9" t="s">
        <v>84</v>
      </c>
      <c r="H260" s="10">
        <v>149443</v>
      </c>
      <c r="I260" s="11">
        <v>74</v>
      </c>
      <c r="J260" s="24">
        <v>2413058</v>
      </c>
      <c r="K260" s="12"/>
      <c r="L260" s="14">
        <v>33804</v>
      </c>
      <c r="N260" s="21">
        <v>0</v>
      </c>
      <c r="P260" s="21">
        <v>43765</v>
      </c>
      <c r="R260" s="21">
        <v>41890</v>
      </c>
      <c r="T260" s="21">
        <v>25109</v>
      </c>
      <c r="V260" s="22">
        <v>2557626</v>
      </c>
      <c r="X260" s="5" t="str">
        <f t="shared" si="4"/>
        <v>No</v>
      </c>
      <c r="Z260" s="21"/>
      <c r="AC260" s="28"/>
      <c r="AG260" s="7"/>
    </row>
    <row r="261" spans="1:33">
      <c r="A261" s="8" t="s">
        <v>6527</v>
      </c>
      <c r="B261" s="8" t="s">
        <v>5163</v>
      </c>
      <c r="C261" s="9" t="s">
        <v>120</v>
      </c>
      <c r="D261" s="185" t="s">
        <v>5164</v>
      </c>
      <c r="E261" s="188" t="s">
        <v>5165</v>
      </c>
      <c r="F261" s="9" t="s">
        <v>88</v>
      </c>
      <c r="G261" s="9" t="s">
        <v>147</v>
      </c>
      <c r="H261" s="10">
        <v>0</v>
      </c>
      <c r="I261" s="11">
        <v>74</v>
      </c>
      <c r="J261" s="24">
        <v>137220</v>
      </c>
      <c r="K261" s="12"/>
      <c r="L261" s="14">
        <v>0</v>
      </c>
      <c r="N261" s="21">
        <v>0</v>
      </c>
      <c r="P261" s="21">
        <v>0</v>
      </c>
      <c r="R261" s="21">
        <v>0</v>
      </c>
      <c r="T261" s="21">
        <v>610841</v>
      </c>
      <c r="V261" s="22">
        <v>748061</v>
      </c>
      <c r="X261" s="5" t="str">
        <f t="shared" si="4"/>
        <v>No</v>
      </c>
      <c r="Z261" s="21"/>
      <c r="AC261" s="28"/>
      <c r="AG261" s="7"/>
    </row>
    <row r="262" spans="1:33">
      <c r="A262" s="8" t="s">
        <v>529</v>
      </c>
      <c r="B262" s="8" t="s">
        <v>530</v>
      </c>
      <c r="C262" s="9" t="s">
        <v>213</v>
      </c>
      <c r="D262" s="185">
        <v>6033</v>
      </c>
      <c r="E262" s="188">
        <v>60033</v>
      </c>
      <c r="F262" s="9" t="s">
        <v>88</v>
      </c>
      <c r="G262" s="9" t="s">
        <v>84</v>
      </c>
      <c r="H262" s="10">
        <v>431388</v>
      </c>
      <c r="I262" s="11">
        <v>73</v>
      </c>
      <c r="J262" s="24">
        <v>2025573</v>
      </c>
      <c r="K262" s="12"/>
      <c r="L262" s="14">
        <v>0</v>
      </c>
      <c r="N262" s="21">
        <v>0</v>
      </c>
      <c r="P262" s="21">
        <v>228452</v>
      </c>
      <c r="R262" s="21">
        <v>45771</v>
      </c>
      <c r="T262" s="21">
        <v>0</v>
      </c>
      <c r="V262" s="22">
        <v>2299796</v>
      </c>
      <c r="X262" s="5" t="str">
        <f t="shared" si="4"/>
        <v>No</v>
      </c>
      <c r="Z262" s="21"/>
      <c r="AC262" s="28"/>
      <c r="AG262" s="7"/>
    </row>
    <row r="263" spans="1:33">
      <c r="A263" s="8" t="s">
        <v>4100</v>
      </c>
      <c r="B263" s="8" t="s">
        <v>1080</v>
      </c>
      <c r="C263" s="9" t="s">
        <v>288</v>
      </c>
      <c r="D263" s="185">
        <v>3015</v>
      </c>
      <c r="E263" s="188">
        <v>30015</v>
      </c>
      <c r="F263" s="9" t="s">
        <v>88</v>
      </c>
      <c r="G263" s="9" t="s">
        <v>84</v>
      </c>
      <c r="H263" s="10">
        <v>381502</v>
      </c>
      <c r="I263" s="11">
        <v>73</v>
      </c>
      <c r="J263" s="24">
        <v>1924987</v>
      </c>
      <c r="K263" s="12"/>
      <c r="L263" s="14">
        <v>0</v>
      </c>
      <c r="N263" s="21">
        <v>128</v>
      </c>
      <c r="P263" s="21">
        <v>31604</v>
      </c>
      <c r="R263" s="21">
        <v>24132</v>
      </c>
      <c r="T263" s="21">
        <v>0</v>
      </c>
      <c r="V263" s="22">
        <v>1980851</v>
      </c>
      <c r="X263" s="5" t="str">
        <f t="shared" si="4"/>
        <v>No</v>
      </c>
      <c r="Z263" s="21"/>
      <c r="AC263" s="28"/>
      <c r="AG263" s="7"/>
    </row>
    <row r="264" spans="1:33">
      <c r="A264" s="8" t="s">
        <v>1727</v>
      </c>
      <c r="B264" s="8" t="s">
        <v>561</v>
      </c>
      <c r="C264" s="9" t="s">
        <v>648</v>
      </c>
      <c r="D264" s="185" t="s">
        <v>1728</v>
      </c>
      <c r="E264" s="188" t="s">
        <v>1729</v>
      </c>
      <c r="F264" s="9" t="s">
        <v>88</v>
      </c>
      <c r="G264" s="9" t="s">
        <v>147</v>
      </c>
      <c r="H264" s="10">
        <v>0</v>
      </c>
      <c r="I264" s="11">
        <v>73</v>
      </c>
      <c r="J264" s="24">
        <v>122221</v>
      </c>
      <c r="K264" s="12"/>
      <c r="L264" s="14">
        <v>0</v>
      </c>
      <c r="N264" s="21">
        <v>0</v>
      </c>
      <c r="P264" s="21">
        <v>0</v>
      </c>
      <c r="R264" s="21">
        <v>34196</v>
      </c>
      <c r="T264" s="21">
        <v>203201</v>
      </c>
      <c r="V264" s="22">
        <v>359618</v>
      </c>
      <c r="X264" s="5" t="str">
        <f t="shared" si="4"/>
        <v>No</v>
      </c>
      <c r="Z264" s="21"/>
      <c r="AC264" s="28"/>
      <c r="AG264" s="7"/>
    </row>
    <row r="265" spans="1:33">
      <c r="A265" s="8" t="s">
        <v>6528</v>
      </c>
      <c r="B265" s="8" t="s">
        <v>1020</v>
      </c>
      <c r="C265" s="9" t="s">
        <v>178</v>
      </c>
      <c r="D265" s="185">
        <v>5035</v>
      </c>
      <c r="E265" s="188">
        <v>50035</v>
      </c>
      <c r="F265" s="9" t="s">
        <v>88</v>
      </c>
      <c r="G265" s="9" t="s">
        <v>84</v>
      </c>
      <c r="H265" s="10">
        <v>209703</v>
      </c>
      <c r="I265" s="11">
        <v>73</v>
      </c>
      <c r="J265" s="24">
        <v>3212059</v>
      </c>
      <c r="K265" s="12"/>
      <c r="L265" s="14">
        <v>0</v>
      </c>
      <c r="N265" s="21">
        <v>0</v>
      </c>
      <c r="P265" s="21">
        <v>48244</v>
      </c>
      <c r="R265" s="21">
        <v>293539</v>
      </c>
      <c r="T265" s="21">
        <v>0</v>
      </c>
      <c r="V265" s="22">
        <v>3553842</v>
      </c>
      <c r="X265" s="5" t="str">
        <f t="shared" si="4"/>
        <v>No</v>
      </c>
      <c r="Z265" s="21"/>
      <c r="AC265" s="28"/>
      <c r="AG265" s="7"/>
    </row>
    <row r="266" spans="1:33">
      <c r="A266" s="8" t="s">
        <v>4542</v>
      </c>
      <c r="B266" s="8" t="s">
        <v>4543</v>
      </c>
      <c r="C266" s="9" t="s">
        <v>454</v>
      </c>
      <c r="D266" s="185" t="s">
        <v>4544</v>
      </c>
      <c r="E266" s="188" t="s">
        <v>4545</v>
      </c>
      <c r="F266" s="9" t="s">
        <v>83</v>
      </c>
      <c r="G266" s="9" t="s">
        <v>147</v>
      </c>
      <c r="H266" s="10">
        <v>0</v>
      </c>
      <c r="I266" s="11">
        <v>72</v>
      </c>
      <c r="J266" s="24">
        <v>27879</v>
      </c>
      <c r="K266" s="12"/>
      <c r="L266" s="14">
        <v>0</v>
      </c>
      <c r="N266" s="21">
        <v>0</v>
      </c>
      <c r="P266" s="21">
        <v>0</v>
      </c>
      <c r="R266" s="21">
        <v>236823</v>
      </c>
      <c r="T266" s="21">
        <v>0</v>
      </c>
      <c r="V266" s="22">
        <v>264702</v>
      </c>
      <c r="X266" s="5" t="str">
        <f t="shared" si="4"/>
        <v>No</v>
      </c>
      <c r="Z266" s="21"/>
      <c r="AC266" s="28"/>
      <c r="AG266" s="7"/>
    </row>
    <row r="267" spans="1:33">
      <c r="A267" s="8" t="s">
        <v>186</v>
      </c>
      <c r="B267" s="8" t="s">
        <v>187</v>
      </c>
      <c r="C267" s="9" t="s">
        <v>188</v>
      </c>
      <c r="D267" s="185" t="s">
        <v>189</v>
      </c>
      <c r="E267" s="188" t="s">
        <v>190</v>
      </c>
      <c r="F267" s="9" t="s">
        <v>83</v>
      </c>
      <c r="G267" s="9" t="s">
        <v>147</v>
      </c>
      <c r="H267" s="10">
        <v>0</v>
      </c>
      <c r="I267" s="11">
        <v>72</v>
      </c>
      <c r="J267" s="24">
        <v>1205720</v>
      </c>
      <c r="K267" s="12"/>
      <c r="L267" s="14">
        <v>0</v>
      </c>
      <c r="N267" s="21">
        <v>0</v>
      </c>
      <c r="P267" s="21">
        <v>0</v>
      </c>
      <c r="R267" s="21">
        <v>0</v>
      </c>
      <c r="T267" s="21">
        <v>0</v>
      </c>
      <c r="V267" s="22">
        <v>1205720</v>
      </c>
      <c r="X267" s="5" t="str">
        <f t="shared" si="4"/>
        <v>No</v>
      </c>
      <c r="Z267" s="21"/>
      <c r="AC267" s="28"/>
      <c r="AG267" s="7"/>
    </row>
    <row r="268" spans="1:33">
      <c r="A268" s="8" t="s">
        <v>6137</v>
      </c>
      <c r="B268" s="8" t="s">
        <v>1720</v>
      </c>
      <c r="C268" s="9" t="s">
        <v>648</v>
      </c>
      <c r="D268" s="185" t="s">
        <v>1721</v>
      </c>
      <c r="E268" s="188" t="s">
        <v>1722</v>
      </c>
      <c r="F268" s="9" t="s">
        <v>157</v>
      </c>
      <c r="G268" s="9" t="s">
        <v>147</v>
      </c>
      <c r="H268" s="10">
        <v>0</v>
      </c>
      <c r="I268" s="11">
        <v>72</v>
      </c>
      <c r="J268" s="24">
        <v>0</v>
      </c>
      <c r="K268" s="12"/>
      <c r="L268" s="14">
        <v>0</v>
      </c>
      <c r="N268" s="21">
        <v>0</v>
      </c>
      <c r="P268" s="21">
        <v>0</v>
      </c>
      <c r="R268" s="21">
        <v>0</v>
      </c>
      <c r="T268" s="21">
        <v>0</v>
      </c>
      <c r="V268" s="22">
        <v>0</v>
      </c>
      <c r="X268" s="5" t="str">
        <f t="shared" si="4"/>
        <v>No</v>
      </c>
      <c r="Z268" s="21"/>
      <c r="AC268" s="28"/>
      <c r="AG268" s="7"/>
    </row>
    <row r="269" spans="1:33">
      <c r="A269" s="8" t="s">
        <v>1838</v>
      </c>
      <c r="B269" s="8" t="s">
        <v>1839</v>
      </c>
      <c r="C269" s="9" t="s">
        <v>265</v>
      </c>
      <c r="D269" s="185" t="s">
        <v>1840</v>
      </c>
      <c r="E269" s="188" t="s">
        <v>1841</v>
      </c>
      <c r="F269" s="9" t="s">
        <v>88</v>
      </c>
      <c r="G269" s="9" t="s">
        <v>147</v>
      </c>
      <c r="H269" s="10">
        <v>0</v>
      </c>
      <c r="I269" s="11">
        <v>72</v>
      </c>
      <c r="J269" s="24">
        <v>262011</v>
      </c>
      <c r="K269" s="12"/>
      <c r="L269" s="14">
        <v>0</v>
      </c>
      <c r="N269" s="21">
        <v>0</v>
      </c>
      <c r="P269" s="21">
        <v>0</v>
      </c>
      <c r="R269" s="21">
        <v>4633</v>
      </c>
      <c r="T269" s="21">
        <v>1564478</v>
      </c>
      <c r="V269" s="22">
        <v>1831122</v>
      </c>
      <c r="X269" s="5" t="str">
        <f t="shared" si="4"/>
        <v>No</v>
      </c>
      <c r="Z269" s="21"/>
      <c r="AC269" s="28"/>
      <c r="AG269" s="7"/>
    </row>
    <row r="270" spans="1:33">
      <c r="A270" s="8" t="s">
        <v>4771</v>
      </c>
      <c r="B270" s="8" t="s">
        <v>4772</v>
      </c>
      <c r="C270" s="9" t="s">
        <v>82</v>
      </c>
      <c r="D270" s="185">
        <v>2190</v>
      </c>
      <c r="E270" s="188">
        <v>20190</v>
      </c>
      <c r="F270" s="9" t="s">
        <v>113</v>
      </c>
      <c r="G270" s="9" t="s">
        <v>84</v>
      </c>
      <c r="H270" s="10">
        <v>18351295</v>
      </c>
      <c r="I270" s="11">
        <v>71</v>
      </c>
      <c r="J270" s="24">
        <v>39141346</v>
      </c>
      <c r="K270" s="12"/>
      <c r="L270" s="14">
        <v>0</v>
      </c>
      <c r="N270" s="21">
        <v>0</v>
      </c>
      <c r="P270" s="21">
        <v>0</v>
      </c>
      <c r="R270" s="21">
        <v>0</v>
      </c>
      <c r="T270" s="21">
        <v>0</v>
      </c>
      <c r="V270" s="22">
        <v>39141346</v>
      </c>
      <c r="X270" s="5" t="str">
        <f t="shared" si="4"/>
        <v>No</v>
      </c>
      <c r="Z270" s="21"/>
      <c r="AC270" s="28"/>
      <c r="AG270" s="7"/>
    </row>
    <row r="271" spans="1:33">
      <c r="A271" s="8" t="s">
        <v>2693</v>
      </c>
      <c r="B271" s="8" t="s">
        <v>2694</v>
      </c>
      <c r="C271" s="9" t="s">
        <v>163</v>
      </c>
      <c r="D271" s="185">
        <v>1013</v>
      </c>
      <c r="E271" s="188">
        <v>10013</v>
      </c>
      <c r="F271" s="9" t="s">
        <v>88</v>
      </c>
      <c r="G271" s="9" t="s">
        <v>84</v>
      </c>
      <c r="H271" s="10">
        <v>4181019</v>
      </c>
      <c r="I271" s="11">
        <v>71</v>
      </c>
      <c r="J271" s="24">
        <v>1792098</v>
      </c>
      <c r="K271" s="12"/>
      <c r="L271" s="14">
        <v>905419</v>
      </c>
      <c r="N271" s="21">
        <v>0</v>
      </c>
      <c r="P271" s="21">
        <v>36528</v>
      </c>
      <c r="R271" s="21">
        <v>13690</v>
      </c>
      <c r="T271" s="21">
        <v>0</v>
      </c>
      <c r="V271" s="22">
        <v>2747735</v>
      </c>
      <c r="X271" s="5" t="str">
        <f t="shared" si="4"/>
        <v>No</v>
      </c>
      <c r="Z271" s="21"/>
      <c r="AC271" s="28"/>
      <c r="AG271" s="7"/>
    </row>
    <row r="272" spans="1:33">
      <c r="A272" s="8" t="s">
        <v>1801</v>
      </c>
      <c r="B272" s="8" t="s">
        <v>1802</v>
      </c>
      <c r="C272" s="9" t="s">
        <v>42</v>
      </c>
      <c r="D272" s="185">
        <v>2084</v>
      </c>
      <c r="E272" s="188">
        <v>20084</v>
      </c>
      <c r="F272" s="9" t="s">
        <v>83</v>
      </c>
      <c r="G272" s="9" t="s">
        <v>84</v>
      </c>
      <c r="H272" s="10">
        <v>18351295</v>
      </c>
      <c r="I272" s="11">
        <v>71</v>
      </c>
      <c r="J272" s="24">
        <v>3577713</v>
      </c>
      <c r="K272" s="12"/>
      <c r="L272" s="14">
        <v>0</v>
      </c>
      <c r="N272" s="21">
        <v>0</v>
      </c>
      <c r="P272" s="21">
        <v>0</v>
      </c>
      <c r="R272" s="21">
        <v>0</v>
      </c>
      <c r="T272" s="21">
        <v>0</v>
      </c>
      <c r="V272" s="22">
        <v>3577713</v>
      </c>
      <c r="X272" s="5" t="str">
        <f t="shared" si="4"/>
        <v>No</v>
      </c>
      <c r="Z272" s="21"/>
      <c r="AC272" s="28"/>
      <c r="AG272" s="7"/>
    </row>
    <row r="273" spans="1:33">
      <c r="A273" s="8" t="s">
        <v>1150</v>
      </c>
      <c r="B273" s="8" t="s">
        <v>221</v>
      </c>
      <c r="C273" s="9" t="s">
        <v>141</v>
      </c>
      <c r="D273" s="185">
        <v>3045</v>
      </c>
      <c r="E273" s="188">
        <v>30045</v>
      </c>
      <c r="F273" s="9" t="s">
        <v>543</v>
      </c>
      <c r="G273" s="9" t="s">
        <v>84</v>
      </c>
      <c r="H273" s="10">
        <v>92359</v>
      </c>
      <c r="I273" s="11">
        <v>71</v>
      </c>
      <c r="J273" s="24">
        <v>1090228</v>
      </c>
      <c r="K273" s="12"/>
      <c r="L273" s="14">
        <v>0</v>
      </c>
      <c r="N273" s="21">
        <v>2277</v>
      </c>
      <c r="P273" s="21">
        <v>0</v>
      </c>
      <c r="R273" s="21">
        <v>43297</v>
      </c>
      <c r="T273" s="21">
        <v>0</v>
      </c>
      <c r="V273" s="22">
        <v>1135802</v>
      </c>
      <c r="X273" s="5" t="str">
        <f t="shared" si="4"/>
        <v>No</v>
      </c>
      <c r="Z273" s="21"/>
      <c r="AC273" s="28"/>
      <c r="AG273" s="7"/>
    </row>
    <row r="274" spans="1:33">
      <c r="A274" s="8" t="s">
        <v>539</v>
      </c>
      <c r="B274" s="8" t="s">
        <v>540</v>
      </c>
      <c r="C274" s="9" t="s">
        <v>210</v>
      </c>
      <c r="D274" s="185">
        <v>4014</v>
      </c>
      <c r="E274" s="188">
        <v>40014</v>
      </c>
      <c r="F274" s="9" t="s">
        <v>88</v>
      </c>
      <c r="G274" s="9" t="s">
        <v>84</v>
      </c>
      <c r="H274" s="10">
        <v>208948</v>
      </c>
      <c r="I274" s="11">
        <v>71</v>
      </c>
      <c r="J274" s="24">
        <v>1086392</v>
      </c>
      <c r="K274" s="12"/>
      <c r="L274" s="14">
        <v>37224</v>
      </c>
      <c r="N274" s="21">
        <v>809</v>
      </c>
      <c r="P274" s="21">
        <v>130897</v>
      </c>
      <c r="R274" s="21">
        <v>57154</v>
      </c>
      <c r="T274" s="21">
        <v>0</v>
      </c>
      <c r="V274" s="22">
        <v>1312476</v>
      </c>
      <c r="X274" s="5" t="str">
        <f t="shared" si="4"/>
        <v>No</v>
      </c>
      <c r="Z274" s="21"/>
      <c r="AC274" s="28"/>
      <c r="AG274" s="7"/>
    </row>
    <row r="275" spans="1:33">
      <c r="A275" s="8" t="s">
        <v>255</v>
      </c>
      <c r="B275" s="8" t="s">
        <v>256</v>
      </c>
      <c r="C275" s="9" t="s">
        <v>91</v>
      </c>
      <c r="D275" s="185">
        <v>9035</v>
      </c>
      <c r="E275" s="188">
        <v>90035</v>
      </c>
      <c r="F275" s="9" t="s">
        <v>88</v>
      </c>
      <c r="G275" s="9" t="s">
        <v>84</v>
      </c>
      <c r="H275" s="10">
        <v>367260</v>
      </c>
      <c r="I275" s="11">
        <v>70</v>
      </c>
      <c r="J275" s="24">
        <v>3204858</v>
      </c>
      <c r="K275" s="12"/>
      <c r="L275" s="14">
        <v>0</v>
      </c>
      <c r="N275" s="21">
        <v>0</v>
      </c>
      <c r="P275" s="21">
        <v>150611</v>
      </c>
      <c r="R275" s="21">
        <v>401098</v>
      </c>
      <c r="T275" s="21">
        <v>0</v>
      </c>
      <c r="V275" s="22">
        <v>3756567</v>
      </c>
      <c r="X275" s="5" t="str">
        <f t="shared" si="4"/>
        <v>No</v>
      </c>
      <c r="Z275" s="21"/>
      <c r="AC275" s="28"/>
      <c r="AG275" s="7"/>
    </row>
    <row r="276" spans="1:33">
      <c r="A276" s="8" t="s">
        <v>3583</v>
      </c>
      <c r="B276" s="8" t="s">
        <v>3584</v>
      </c>
      <c r="C276" s="9" t="s">
        <v>109</v>
      </c>
      <c r="D276" s="185" t="s">
        <v>3585</v>
      </c>
      <c r="E276" s="188" t="s">
        <v>3586</v>
      </c>
      <c r="F276" s="9" t="s">
        <v>157</v>
      </c>
      <c r="G276" s="9" t="s">
        <v>147</v>
      </c>
      <c r="H276" s="10">
        <v>0</v>
      </c>
      <c r="I276" s="11">
        <v>70</v>
      </c>
      <c r="J276" s="24">
        <v>60705</v>
      </c>
      <c r="K276" s="12"/>
      <c r="L276" s="14">
        <v>0</v>
      </c>
      <c r="N276" s="21">
        <v>0</v>
      </c>
      <c r="P276" s="21">
        <v>0</v>
      </c>
      <c r="R276" s="21">
        <v>0</v>
      </c>
      <c r="T276" s="21">
        <v>0</v>
      </c>
      <c r="V276" s="22">
        <v>60705</v>
      </c>
      <c r="X276" s="5" t="str">
        <f t="shared" si="4"/>
        <v>No</v>
      </c>
      <c r="Z276" s="21"/>
      <c r="AC276" s="28"/>
      <c r="AG276" s="7"/>
    </row>
    <row r="277" spans="1:33">
      <c r="A277" s="8" t="s">
        <v>5959</v>
      </c>
      <c r="B277" s="8" t="s">
        <v>136</v>
      </c>
      <c r="C277" s="9" t="s">
        <v>288</v>
      </c>
      <c r="D277" s="185">
        <v>3111</v>
      </c>
      <c r="E277" s="188">
        <v>30111</v>
      </c>
      <c r="F277" s="9" t="s">
        <v>88</v>
      </c>
      <c r="G277" s="9" t="s">
        <v>84</v>
      </c>
      <c r="H277" s="10">
        <v>1733853</v>
      </c>
      <c r="I277" s="11">
        <v>70</v>
      </c>
      <c r="J277" s="24">
        <v>336598</v>
      </c>
      <c r="K277" s="12"/>
      <c r="L277" s="14">
        <v>0</v>
      </c>
      <c r="N277" s="21">
        <v>0</v>
      </c>
      <c r="P277" s="21">
        <v>19455</v>
      </c>
      <c r="R277" s="21">
        <v>2512</v>
      </c>
      <c r="T277" s="21">
        <v>15194</v>
      </c>
      <c r="V277" s="22">
        <v>373759</v>
      </c>
      <c r="X277" s="5" t="str">
        <f t="shared" si="4"/>
        <v>No</v>
      </c>
      <c r="Z277" s="21"/>
      <c r="AC277" s="28"/>
      <c r="AG277" s="7"/>
    </row>
    <row r="278" spans="1:33">
      <c r="A278" s="8" t="s">
        <v>2379</v>
      </c>
      <c r="B278" s="8" t="s">
        <v>2380</v>
      </c>
      <c r="C278" s="9" t="s">
        <v>238</v>
      </c>
      <c r="D278" s="185">
        <v>1128</v>
      </c>
      <c r="E278" s="188">
        <v>10128</v>
      </c>
      <c r="F278" s="9" t="s">
        <v>98</v>
      </c>
      <c r="G278" s="9" t="s">
        <v>84</v>
      </c>
      <c r="H278" s="10">
        <v>194535</v>
      </c>
      <c r="I278" s="11">
        <v>70</v>
      </c>
      <c r="J278" s="24">
        <v>2060622</v>
      </c>
      <c r="K278" s="12"/>
      <c r="L278" s="14">
        <v>0</v>
      </c>
      <c r="N278" s="21">
        <v>0</v>
      </c>
      <c r="P278" s="21">
        <v>84424</v>
      </c>
      <c r="R278" s="21">
        <v>122159</v>
      </c>
      <c r="T278" s="21">
        <v>205171</v>
      </c>
      <c r="V278" s="22">
        <v>2472376</v>
      </c>
      <c r="X278" s="5" t="str">
        <f t="shared" si="4"/>
        <v>No</v>
      </c>
      <c r="Z278" s="21"/>
      <c r="AC278" s="28"/>
      <c r="AG278" s="7"/>
    </row>
    <row r="279" spans="1:33">
      <c r="A279" s="8" t="s">
        <v>1334</v>
      </c>
      <c r="B279" s="8" t="s">
        <v>1335</v>
      </c>
      <c r="C279" s="9" t="s">
        <v>132</v>
      </c>
      <c r="D279" s="185">
        <v>5104</v>
      </c>
      <c r="E279" s="188">
        <v>50104</v>
      </c>
      <c r="F279" s="9" t="s">
        <v>88</v>
      </c>
      <c r="G279" s="9" t="s">
        <v>84</v>
      </c>
      <c r="H279" s="10">
        <v>8608208</v>
      </c>
      <c r="I279" s="11">
        <v>70</v>
      </c>
      <c r="J279" s="24">
        <v>22178092</v>
      </c>
      <c r="K279" s="12"/>
      <c r="L279" s="14">
        <v>35000</v>
      </c>
      <c r="N279" s="21">
        <v>9023</v>
      </c>
      <c r="P279" s="21">
        <v>103011</v>
      </c>
      <c r="R279" s="21">
        <v>1684412</v>
      </c>
      <c r="T279" s="21">
        <v>0</v>
      </c>
      <c r="V279" s="22">
        <v>24009538</v>
      </c>
      <c r="X279" s="5" t="str">
        <f t="shared" si="4"/>
        <v>No</v>
      </c>
      <c r="Z279" s="21"/>
      <c r="AC279" s="28"/>
      <c r="AG279" s="7"/>
    </row>
    <row r="280" spans="1:33">
      <c r="A280" s="8" t="s">
        <v>1879</v>
      </c>
      <c r="B280" s="8" t="s">
        <v>1880</v>
      </c>
      <c r="C280" s="9" t="s">
        <v>265</v>
      </c>
      <c r="D280" s="185" t="s">
        <v>1881</v>
      </c>
      <c r="E280" s="188" t="s">
        <v>1882</v>
      </c>
      <c r="F280" s="9" t="s">
        <v>88</v>
      </c>
      <c r="G280" s="9" t="s">
        <v>147</v>
      </c>
      <c r="H280" s="10">
        <v>0</v>
      </c>
      <c r="I280" s="11">
        <v>69</v>
      </c>
      <c r="J280" s="24">
        <v>553277</v>
      </c>
      <c r="K280" s="12"/>
      <c r="L280" s="14">
        <v>0</v>
      </c>
      <c r="N280" s="21">
        <v>0</v>
      </c>
      <c r="P280" s="21">
        <v>0</v>
      </c>
      <c r="R280" s="21">
        <v>94713</v>
      </c>
      <c r="T280" s="21">
        <v>1839583</v>
      </c>
      <c r="V280" s="22">
        <v>2487573</v>
      </c>
      <c r="X280" s="5" t="str">
        <f t="shared" si="4"/>
        <v>No</v>
      </c>
      <c r="Z280" s="21"/>
      <c r="AC280" s="28"/>
      <c r="AG280" s="7"/>
    </row>
    <row r="281" spans="1:33">
      <c r="A281" s="8" t="s">
        <v>6529</v>
      </c>
      <c r="B281" s="8" t="s">
        <v>3368</v>
      </c>
      <c r="C281" s="9" t="s">
        <v>171</v>
      </c>
      <c r="D281" s="185">
        <v>4031</v>
      </c>
      <c r="E281" s="188">
        <v>40031</v>
      </c>
      <c r="F281" s="9" t="s">
        <v>88</v>
      </c>
      <c r="G281" s="9" t="s">
        <v>84</v>
      </c>
      <c r="H281" s="10">
        <v>262596</v>
      </c>
      <c r="I281" s="11">
        <v>68</v>
      </c>
      <c r="J281" s="24">
        <v>2085770</v>
      </c>
      <c r="K281" s="12"/>
      <c r="L281" s="14">
        <v>0</v>
      </c>
      <c r="N281" s="21">
        <v>2018</v>
      </c>
      <c r="P281" s="21">
        <v>153984</v>
      </c>
      <c r="R281" s="21">
        <v>178663</v>
      </c>
      <c r="T281" s="21">
        <v>0</v>
      </c>
      <c r="V281" s="22">
        <v>2420435</v>
      </c>
      <c r="X281" s="5" t="str">
        <f t="shared" si="4"/>
        <v>No</v>
      </c>
      <c r="Z281" s="21"/>
      <c r="AC281" s="28"/>
      <c r="AG281" s="7"/>
    </row>
    <row r="282" spans="1:33">
      <c r="A282" s="8" t="s">
        <v>5942</v>
      </c>
      <c r="B282" s="8" t="s">
        <v>6101</v>
      </c>
      <c r="C282" s="9" t="s">
        <v>82</v>
      </c>
      <c r="D282" s="185">
        <v>2209</v>
      </c>
      <c r="E282" s="188">
        <v>20209</v>
      </c>
      <c r="F282" s="9" t="s">
        <v>83</v>
      </c>
      <c r="G282" s="9" t="s">
        <v>84</v>
      </c>
      <c r="H282" s="10">
        <v>18351295</v>
      </c>
      <c r="I282" s="11">
        <v>68</v>
      </c>
      <c r="J282" s="24">
        <v>902376</v>
      </c>
      <c r="K282" s="12"/>
      <c r="L282" s="14">
        <v>0</v>
      </c>
      <c r="N282" s="21">
        <v>0</v>
      </c>
      <c r="P282" s="21">
        <v>0</v>
      </c>
      <c r="R282" s="21">
        <v>0</v>
      </c>
      <c r="T282" s="21">
        <v>0</v>
      </c>
      <c r="V282" s="22">
        <v>902376</v>
      </c>
      <c r="X282" s="5" t="str">
        <f t="shared" si="4"/>
        <v>No</v>
      </c>
      <c r="Z282" s="21"/>
      <c r="AC282" s="28"/>
      <c r="AG282" s="7"/>
    </row>
    <row r="283" spans="1:33">
      <c r="A283" s="8" t="s">
        <v>4114</v>
      </c>
      <c r="B283" s="8" t="s">
        <v>1138</v>
      </c>
      <c r="C283" s="9" t="s">
        <v>82</v>
      </c>
      <c r="D283" s="185">
        <v>2192</v>
      </c>
      <c r="E283" s="188">
        <v>20192</v>
      </c>
      <c r="F283" s="9" t="s">
        <v>83</v>
      </c>
      <c r="G283" s="9" t="s">
        <v>84</v>
      </c>
      <c r="H283" s="10">
        <v>18351295</v>
      </c>
      <c r="I283" s="11">
        <v>68</v>
      </c>
      <c r="J283" s="24">
        <v>0</v>
      </c>
      <c r="K283" s="12"/>
      <c r="L283" s="14">
        <v>0</v>
      </c>
      <c r="N283" s="21">
        <v>0</v>
      </c>
      <c r="P283" s="21">
        <v>0</v>
      </c>
      <c r="R283" s="21">
        <v>0</v>
      </c>
      <c r="T283" s="21">
        <v>0</v>
      </c>
      <c r="V283" s="22">
        <v>0</v>
      </c>
      <c r="X283" s="5" t="str">
        <f t="shared" si="4"/>
        <v>No</v>
      </c>
      <c r="Z283" s="21"/>
      <c r="AC283" s="28"/>
      <c r="AG283" s="7"/>
    </row>
    <row r="284" spans="1:33">
      <c r="A284" s="8" t="s">
        <v>5286</v>
      </c>
      <c r="B284" s="8" t="s">
        <v>5287</v>
      </c>
      <c r="C284" s="9" t="s">
        <v>58</v>
      </c>
      <c r="D284" s="185">
        <v>5003</v>
      </c>
      <c r="E284" s="188">
        <v>50003</v>
      </c>
      <c r="F284" s="9" t="s">
        <v>83</v>
      </c>
      <c r="G284" s="9" t="s">
        <v>84</v>
      </c>
      <c r="H284" s="10">
        <v>124064</v>
      </c>
      <c r="I284" s="11">
        <v>68</v>
      </c>
      <c r="J284" s="24">
        <v>816477</v>
      </c>
      <c r="K284" s="12"/>
      <c r="L284" s="14">
        <v>79522</v>
      </c>
      <c r="N284" s="21">
        <v>0</v>
      </c>
      <c r="P284" s="21">
        <v>0</v>
      </c>
      <c r="R284" s="21">
        <v>8701</v>
      </c>
      <c r="T284" s="21">
        <v>0</v>
      </c>
      <c r="V284" s="22">
        <v>904700</v>
      </c>
      <c r="X284" s="5" t="str">
        <f t="shared" si="4"/>
        <v>No</v>
      </c>
      <c r="Z284" s="21"/>
      <c r="AC284" s="28"/>
      <c r="AG284" s="7"/>
    </row>
    <row r="285" spans="1:33">
      <c r="A285" s="8" t="s">
        <v>3560</v>
      </c>
      <c r="B285" s="8" t="s">
        <v>240</v>
      </c>
      <c r="C285" s="9" t="s">
        <v>109</v>
      </c>
      <c r="D285" s="185" t="s">
        <v>3561</v>
      </c>
      <c r="E285" s="188" t="s">
        <v>3562</v>
      </c>
      <c r="F285" s="9" t="s">
        <v>157</v>
      </c>
      <c r="G285" s="9" t="s">
        <v>147</v>
      </c>
      <c r="H285" s="10">
        <v>0</v>
      </c>
      <c r="I285" s="11">
        <v>67</v>
      </c>
      <c r="J285" s="24">
        <v>3439</v>
      </c>
      <c r="K285" s="12"/>
      <c r="L285" s="14">
        <v>0</v>
      </c>
      <c r="N285" s="21">
        <v>0</v>
      </c>
      <c r="P285" s="21">
        <v>0</v>
      </c>
      <c r="R285" s="21">
        <v>0</v>
      </c>
      <c r="T285" s="21">
        <v>0</v>
      </c>
      <c r="V285" s="22">
        <v>3439</v>
      </c>
      <c r="X285" s="5" t="str">
        <f t="shared" si="4"/>
        <v>No</v>
      </c>
      <c r="Z285" s="21"/>
      <c r="AC285" s="28"/>
      <c r="AG285" s="7"/>
    </row>
    <row r="286" spans="1:33">
      <c r="A286" s="8" t="s">
        <v>6530</v>
      </c>
      <c r="B286" s="8" t="s">
        <v>1500</v>
      </c>
      <c r="C286" s="9" t="s">
        <v>46</v>
      </c>
      <c r="D286" s="185"/>
      <c r="E286" s="188" t="s">
        <v>6531</v>
      </c>
      <c r="F286" s="9" t="s">
        <v>88</v>
      </c>
      <c r="G286" s="9" t="s">
        <v>147</v>
      </c>
      <c r="H286" s="10">
        <v>0</v>
      </c>
      <c r="I286" s="11">
        <v>67</v>
      </c>
      <c r="J286" s="24">
        <v>201138</v>
      </c>
      <c r="K286" s="12"/>
      <c r="L286" s="14">
        <v>0</v>
      </c>
      <c r="N286" s="21">
        <v>0</v>
      </c>
      <c r="P286" s="21">
        <v>0</v>
      </c>
      <c r="R286" s="21">
        <v>0</v>
      </c>
      <c r="T286" s="21">
        <v>173519</v>
      </c>
      <c r="V286" s="22">
        <v>374657</v>
      </c>
      <c r="X286" s="5" t="str">
        <f t="shared" si="4"/>
        <v>No</v>
      </c>
      <c r="Z286" s="21"/>
      <c r="AC286" s="28"/>
      <c r="AG286" s="7"/>
    </row>
    <row r="287" spans="1:33">
      <c r="A287" s="8" t="s">
        <v>2400</v>
      </c>
      <c r="B287" s="8" t="s">
        <v>1500</v>
      </c>
      <c r="C287" s="9" t="s">
        <v>46</v>
      </c>
      <c r="D287" s="185" t="s">
        <v>2401</v>
      </c>
      <c r="E287" s="188" t="s">
        <v>2402</v>
      </c>
      <c r="F287" s="9" t="s">
        <v>88</v>
      </c>
      <c r="G287" s="9" t="s">
        <v>147</v>
      </c>
      <c r="H287" s="10">
        <v>0</v>
      </c>
      <c r="I287" s="11">
        <v>67</v>
      </c>
      <c r="J287" s="24">
        <v>167275</v>
      </c>
      <c r="K287" s="12"/>
      <c r="L287" s="14">
        <v>0</v>
      </c>
      <c r="N287" s="21">
        <v>0</v>
      </c>
      <c r="P287" s="21">
        <v>0</v>
      </c>
      <c r="R287" s="21">
        <v>0</v>
      </c>
      <c r="T287" s="21">
        <v>151934</v>
      </c>
      <c r="V287" s="22">
        <v>319209</v>
      </c>
      <c r="X287" s="5" t="str">
        <f t="shared" si="4"/>
        <v>No</v>
      </c>
      <c r="Z287" s="21"/>
      <c r="AC287" s="28"/>
      <c r="AG287" s="7"/>
    </row>
    <row r="288" spans="1:33">
      <c r="A288" s="8" t="s">
        <v>3073</v>
      </c>
      <c r="B288" s="8" t="s">
        <v>3074</v>
      </c>
      <c r="C288" s="9" t="s">
        <v>171</v>
      </c>
      <c r="D288" s="185" t="s">
        <v>3075</v>
      </c>
      <c r="E288" s="188" t="s">
        <v>3076</v>
      </c>
      <c r="F288" s="9" t="s">
        <v>157</v>
      </c>
      <c r="G288" s="9" t="s">
        <v>147</v>
      </c>
      <c r="H288" s="10">
        <v>0</v>
      </c>
      <c r="I288" s="11">
        <v>67</v>
      </c>
      <c r="J288" s="24">
        <v>322013</v>
      </c>
      <c r="K288" s="12"/>
      <c r="L288" s="14">
        <v>0</v>
      </c>
      <c r="N288" s="21">
        <v>0</v>
      </c>
      <c r="P288" s="21">
        <v>0</v>
      </c>
      <c r="R288" s="21">
        <v>1622</v>
      </c>
      <c r="T288" s="21">
        <v>3336</v>
      </c>
      <c r="V288" s="22">
        <v>326971</v>
      </c>
      <c r="X288" s="5" t="str">
        <f t="shared" si="4"/>
        <v>No</v>
      </c>
      <c r="Z288" s="21"/>
      <c r="AC288" s="28"/>
      <c r="AG288" s="7"/>
    </row>
    <row r="289" spans="1:33">
      <c r="A289" s="8" t="s">
        <v>5118</v>
      </c>
      <c r="B289" s="8" t="s">
        <v>6410</v>
      </c>
      <c r="C289" s="9" t="s">
        <v>120</v>
      </c>
      <c r="D289" s="185" t="s">
        <v>5119</v>
      </c>
      <c r="E289" s="188" t="s">
        <v>5120</v>
      </c>
      <c r="F289" s="9" t="s">
        <v>88</v>
      </c>
      <c r="G289" s="9" t="s">
        <v>147</v>
      </c>
      <c r="H289" s="10">
        <v>0</v>
      </c>
      <c r="I289" s="11">
        <v>66</v>
      </c>
      <c r="J289" s="24">
        <v>113949</v>
      </c>
      <c r="K289" s="12"/>
      <c r="L289" s="14">
        <v>0</v>
      </c>
      <c r="N289" s="21">
        <v>0</v>
      </c>
      <c r="P289" s="21">
        <v>0</v>
      </c>
      <c r="R289" s="21">
        <v>0</v>
      </c>
      <c r="T289" s="21">
        <v>193386</v>
      </c>
      <c r="V289" s="22">
        <v>307335</v>
      </c>
      <c r="X289" s="5" t="str">
        <f t="shared" si="4"/>
        <v>No</v>
      </c>
      <c r="Z289" s="21"/>
      <c r="AC289" s="28"/>
      <c r="AG289" s="7"/>
    </row>
    <row r="290" spans="1:33">
      <c r="A290" s="8" t="s">
        <v>4591</v>
      </c>
      <c r="B290" s="8" t="s">
        <v>4592</v>
      </c>
      <c r="C290" s="9" t="s">
        <v>235</v>
      </c>
      <c r="D290" s="185">
        <v>4012</v>
      </c>
      <c r="E290" s="188">
        <v>40012</v>
      </c>
      <c r="F290" s="9" t="s">
        <v>88</v>
      </c>
      <c r="G290" s="9" t="s">
        <v>84</v>
      </c>
      <c r="H290" s="10">
        <v>391024</v>
      </c>
      <c r="I290" s="11">
        <v>66</v>
      </c>
      <c r="J290" s="24">
        <v>1899917</v>
      </c>
      <c r="K290" s="12"/>
      <c r="L290" s="14">
        <v>0</v>
      </c>
      <c r="N290" s="21">
        <v>14598</v>
      </c>
      <c r="P290" s="21">
        <v>76137</v>
      </c>
      <c r="R290" s="21">
        <v>87278</v>
      </c>
      <c r="T290" s="21">
        <v>0</v>
      </c>
      <c r="V290" s="22">
        <v>2077930</v>
      </c>
      <c r="X290" s="5" t="str">
        <f t="shared" si="4"/>
        <v>No</v>
      </c>
      <c r="Z290" s="21"/>
      <c r="AC290" s="28"/>
      <c r="AG290" s="7"/>
    </row>
    <row r="291" spans="1:33">
      <c r="A291" s="8" t="s">
        <v>5691</v>
      </c>
      <c r="B291" s="8" t="s">
        <v>4181</v>
      </c>
      <c r="C291" s="9" t="s">
        <v>82</v>
      </c>
      <c r="D291" s="185">
        <v>2196</v>
      </c>
      <c r="E291" s="188">
        <v>20196</v>
      </c>
      <c r="F291" s="9" t="s">
        <v>83</v>
      </c>
      <c r="G291" s="9" t="s">
        <v>84</v>
      </c>
      <c r="H291" s="10">
        <v>18351295</v>
      </c>
      <c r="I291" s="11">
        <v>66</v>
      </c>
      <c r="J291" s="24">
        <v>201001</v>
      </c>
      <c r="K291" s="12"/>
      <c r="L291" s="14">
        <v>0</v>
      </c>
      <c r="N291" s="21">
        <v>0</v>
      </c>
      <c r="P291" s="21">
        <v>4707</v>
      </c>
      <c r="R291" s="21">
        <v>0</v>
      </c>
      <c r="T291" s="21">
        <v>0</v>
      </c>
      <c r="V291" s="22">
        <v>205708</v>
      </c>
      <c r="X291" s="5" t="str">
        <f t="shared" si="4"/>
        <v>No</v>
      </c>
      <c r="Z291" s="21"/>
      <c r="AC291" s="28"/>
      <c r="AG291" s="7"/>
    </row>
    <row r="292" spans="1:33">
      <c r="A292" s="8" t="s">
        <v>717</v>
      </c>
      <c r="B292" s="8" t="s">
        <v>718</v>
      </c>
      <c r="C292" s="9" t="s">
        <v>278</v>
      </c>
      <c r="D292" s="185">
        <v>7015</v>
      </c>
      <c r="E292" s="188">
        <v>70015</v>
      </c>
      <c r="F292" s="9" t="s">
        <v>83</v>
      </c>
      <c r="G292" s="9" t="s">
        <v>84</v>
      </c>
      <c r="H292" s="10">
        <v>472870</v>
      </c>
      <c r="I292" s="11">
        <v>66</v>
      </c>
      <c r="J292" s="24">
        <v>1706452</v>
      </c>
      <c r="K292" s="12"/>
      <c r="L292" s="14">
        <v>0</v>
      </c>
      <c r="N292" s="21">
        <v>9106</v>
      </c>
      <c r="P292" s="21">
        <v>80292</v>
      </c>
      <c r="R292" s="21">
        <v>137751</v>
      </c>
      <c r="T292" s="21">
        <v>0</v>
      </c>
      <c r="V292" s="22">
        <v>1933601</v>
      </c>
      <c r="X292" s="5" t="str">
        <f t="shared" si="4"/>
        <v>No</v>
      </c>
      <c r="Z292" s="21"/>
      <c r="AC292" s="28"/>
      <c r="AG292" s="7"/>
    </row>
    <row r="293" spans="1:33">
      <c r="A293" s="8" t="s">
        <v>1950</v>
      </c>
      <c r="B293" s="8" t="s">
        <v>1951</v>
      </c>
      <c r="C293" s="9" t="s">
        <v>466</v>
      </c>
      <c r="D293" s="185">
        <v>5011</v>
      </c>
      <c r="E293" s="188">
        <v>50011</v>
      </c>
      <c r="F293" s="9" t="s">
        <v>88</v>
      </c>
      <c r="G293" s="9" t="s">
        <v>84</v>
      </c>
      <c r="H293" s="10">
        <v>279245</v>
      </c>
      <c r="I293" s="11">
        <v>66</v>
      </c>
      <c r="J293" s="24">
        <v>2126857</v>
      </c>
      <c r="K293" s="12"/>
      <c r="L293" s="14">
        <v>0</v>
      </c>
      <c r="N293" s="21">
        <v>1832</v>
      </c>
      <c r="P293" s="21">
        <v>107136</v>
      </c>
      <c r="R293" s="21">
        <v>168446</v>
      </c>
      <c r="T293" s="21">
        <v>0</v>
      </c>
      <c r="V293" s="22">
        <v>2404271</v>
      </c>
      <c r="X293" s="5" t="str">
        <f t="shared" si="4"/>
        <v>No</v>
      </c>
      <c r="Z293" s="21"/>
      <c r="AC293" s="28"/>
      <c r="AG293" s="7"/>
    </row>
    <row r="294" spans="1:33">
      <c r="A294" s="8" t="s">
        <v>1983</v>
      </c>
      <c r="B294" s="8" t="s">
        <v>1984</v>
      </c>
      <c r="C294" s="9" t="s">
        <v>171</v>
      </c>
      <c r="D294" s="185">
        <v>4077</v>
      </c>
      <c r="E294" s="188">
        <v>40077</v>
      </c>
      <c r="F294" s="9" t="s">
        <v>88</v>
      </c>
      <c r="G294" s="9" t="s">
        <v>84</v>
      </c>
      <c r="H294" s="10">
        <v>5502379</v>
      </c>
      <c r="I294" s="11">
        <v>66</v>
      </c>
      <c r="J294" s="24">
        <v>12785301</v>
      </c>
      <c r="K294" s="12"/>
      <c r="L294" s="14">
        <v>0</v>
      </c>
      <c r="N294" s="21">
        <v>179834</v>
      </c>
      <c r="P294" s="21">
        <v>1758</v>
      </c>
      <c r="R294" s="21">
        <v>675635</v>
      </c>
      <c r="T294" s="21">
        <v>0</v>
      </c>
      <c r="V294" s="22">
        <v>13642528</v>
      </c>
      <c r="X294" s="5" t="str">
        <f t="shared" si="4"/>
        <v>No</v>
      </c>
      <c r="Z294" s="21"/>
      <c r="AC294" s="28"/>
      <c r="AG294" s="7"/>
    </row>
    <row r="295" spans="1:33">
      <c r="A295" s="8" t="s">
        <v>5982</v>
      </c>
      <c r="B295" s="8" t="s">
        <v>6116</v>
      </c>
      <c r="C295" s="9" t="s">
        <v>46</v>
      </c>
      <c r="D295" s="185">
        <v>5221</v>
      </c>
      <c r="E295" s="188">
        <v>50518</v>
      </c>
      <c r="F295" s="9" t="s">
        <v>88</v>
      </c>
      <c r="G295" s="9" t="s">
        <v>84</v>
      </c>
      <c r="H295" s="10">
        <v>2650890</v>
      </c>
      <c r="I295" s="11">
        <v>65</v>
      </c>
      <c r="J295" s="24">
        <v>2882098</v>
      </c>
      <c r="K295" s="12"/>
      <c r="L295" s="14">
        <v>0</v>
      </c>
      <c r="N295" s="21">
        <v>1390</v>
      </c>
      <c r="P295" s="21">
        <v>198436</v>
      </c>
      <c r="R295" s="21">
        <v>498463</v>
      </c>
      <c r="T295" s="21">
        <v>0</v>
      </c>
      <c r="V295" s="22">
        <v>3580387</v>
      </c>
      <c r="X295" s="5" t="str">
        <f t="shared" si="4"/>
        <v>No</v>
      </c>
      <c r="Z295" s="21"/>
      <c r="AC295" s="28"/>
      <c r="AG295" s="7"/>
    </row>
    <row r="296" spans="1:33">
      <c r="A296" s="8" t="s">
        <v>4147</v>
      </c>
      <c r="B296" s="8" t="s">
        <v>4148</v>
      </c>
      <c r="C296" s="9" t="s">
        <v>129</v>
      </c>
      <c r="D296" s="185">
        <v>4138</v>
      </c>
      <c r="E296" s="188">
        <v>40138</v>
      </c>
      <c r="F296" s="9" t="s">
        <v>83</v>
      </c>
      <c r="G296" s="9" t="s">
        <v>84</v>
      </c>
      <c r="H296" s="10">
        <v>4515419</v>
      </c>
      <c r="I296" s="11">
        <v>65</v>
      </c>
      <c r="J296" s="24">
        <v>2948167</v>
      </c>
      <c r="K296" s="12"/>
      <c r="L296" s="14">
        <v>0</v>
      </c>
      <c r="N296" s="21">
        <v>0</v>
      </c>
      <c r="P296" s="21">
        <v>0</v>
      </c>
      <c r="R296" s="21">
        <v>102268</v>
      </c>
      <c r="T296" s="21">
        <v>0</v>
      </c>
      <c r="V296" s="22">
        <v>3050435</v>
      </c>
      <c r="X296" s="5" t="str">
        <f t="shared" si="4"/>
        <v>No</v>
      </c>
      <c r="Z296" s="21"/>
      <c r="AC296" s="28"/>
      <c r="AG296" s="7"/>
    </row>
    <row r="297" spans="1:33">
      <c r="A297" s="8" t="s">
        <v>1354</v>
      </c>
      <c r="B297" s="8" t="s">
        <v>1355</v>
      </c>
      <c r="C297" s="9" t="s">
        <v>91</v>
      </c>
      <c r="D297" s="185">
        <v>9089</v>
      </c>
      <c r="E297" s="188">
        <v>90089</v>
      </c>
      <c r="F297" s="9" t="s">
        <v>83</v>
      </c>
      <c r="G297" s="9" t="s">
        <v>84</v>
      </c>
      <c r="H297" s="10">
        <v>308231</v>
      </c>
      <c r="I297" s="11">
        <v>65</v>
      </c>
      <c r="J297" s="24">
        <v>1802136</v>
      </c>
      <c r="K297" s="12"/>
      <c r="L297" s="14">
        <v>0</v>
      </c>
      <c r="N297" s="21">
        <v>0</v>
      </c>
      <c r="P297" s="21">
        <v>49900</v>
      </c>
      <c r="R297" s="21">
        <v>387177</v>
      </c>
      <c r="T297" s="21">
        <v>0</v>
      </c>
      <c r="V297" s="22">
        <v>2239213</v>
      </c>
      <c r="X297" s="5" t="str">
        <f t="shared" si="4"/>
        <v>No</v>
      </c>
      <c r="Z297" s="21"/>
      <c r="AC297" s="28"/>
      <c r="AG297" s="7"/>
    </row>
    <row r="298" spans="1:33">
      <c r="A298" s="8" t="s">
        <v>3450</v>
      </c>
      <c r="B298" s="8" t="s">
        <v>3451</v>
      </c>
      <c r="C298" s="9" t="s">
        <v>34</v>
      </c>
      <c r="D298" s="185" t="s">
        <v>3452</v>
      </c>
      <c r="E298" s="188" t="s">
        <v>3453</v>
      </c>
      <c r="F298" s="9" t="s">
        <v>157</v>
      </c>
      <c r="G298" s="9" t="s">
        <v>147</v>
      </c>
      <c r="H298" s="10">
        <v>0</v>
      </c>
      <c r="I298" s="11">
        <v>64</v>
      </c>
      <c r="J298" s="24">
        <v>391488</v>
      </c>
      <c r="K298" s="12"/>
      <c r="L298" s="14">
        <v>0</v>
      </c>
      <c r="N298" s="21">
        <v>0</v>
      </c>
      <c r="P298" s="21">
        <v>0</v>
      </c>
      <c r="R298" s="21">
        <v>283</v>
      </c>
      <c r="T298" s="21">
        <v>667816</v>
      </c>
      <c r="V298" s="22">
        <v>1059587</v>
      </c>
      <c r="X298" s="5" t="str">
        <f t="shared" si="4"/>
        <v>No</v>
      </c>
      <c r="Z298" s="21"/>
      <c r="AC298" s="28"/>
      <c r="AG298" s="7"/>
    </row>
    <row r="299" spans="1:33">
      <c r="A299" s="8" t="s">
        <v>3010</v>
      </c>
      <c r="B299" s="8" t="s">
        <v>3011</v>
      </c>
      <c r="C299" s="9" t="s">
        <v>217</v>
      </c>
      <c r="D299" s="185" t="s">
        <v>3012</v>
      </c>
      <c r="E299" s="188" t="s">
        <v>3013</v>
      </c>
      <c r="F299" s="9" t="s">
        <v>83</v>
      </c>
      <c r="G299" s="9" t="s">
        <v>147</v>
      </c>
      <c r="H299" s="10">
        <v>0</v>
      </c>
      <c r="I299" s="11">
        <v>64</v>
      </c>
      <c r="J299" s="24">
        <v>2867364</v>
      </c>
      <c r="K299" s="12"/>
      <c r="L299" s="14">
        <v>0</v>
      </c>
      <c r="N299" s="21">
        <v>0</v>
      </c>
      <c r="P299" s="21">
        <v>0</v>
      </c>
      <c r="R299" s="21">
        <v>296632</v>
      </c>
      <c r="T299" s="21">
        <v>0</v>
      </c>
      <c r="V299" s="22">
        <v>3163996</v>
      </c>
      <c r="X299" s="5" t="str">
        <f t="shared" si="4"/>
        <v>No</v>
      </c>
      <c r="Z299" s="21"/>
      <c r="AC299" s="28"/>
      <c r="AG299" s="7"/>
    </row>
    <row r="300" spans="1:33">
      <c r="A300" s="8" t="s">
        <v>520</v>
      </c>
      <c r="B300" s="8" t="s">
        <v>521</v>
      </c>
      <c r="C300" s="9" t="s">
        <v>238</v>
      </c>
      <c r="D300" s="185">
        <v>1050</v>
      </c>
      <c r="E300" s="188">
        <v>10050</v>
      </c>
      <c r="F300" s="9" t="s">
        <v>88</v>
      </c>
      <c r="G300" s="9" t="s">
        <v>84</v>
      </c>
      <c r="H300" s="10">
        <v>923311</v>
      </c>
      <c r="I300" s="11">
        <v>64</v>
      </c>
      <c r="J300" s="24">
        <v>5836863</v>
      </c>
      <c r="K300" s="12"/>
      <c r="L300" s="14">
        <v>0</v>
      </c>
      <c r="N300" s="21">
        <v>0</v>
      </c>
      <c r="P300" s="21">
        <v>124411</v>
      </c>
      <c r="R300" s="21">
        <v>53712</v>
      </c>
      <c r="T300" s="21">
        <v>0</v>
      </c>
      <c r="V300" s="22">
        <v>6014986</v>
      </c>
      <c r="X300" s="5" t="str">
        <f t="shared" si="4"/>
        <v>No</v>
      </c>
      <c r="Z300" s="21"/>
      <c r="AC300" s="28"/>
      <c r="AG300" s="7"/>
    </row>
    <row r="301" spans="1:33">
      <c r="A301" s="8" t="s">
        <v>2640</v>
      </c>
      <c r="B301" s="8" t="s">
        <v>2641</v>
      </c>
      <c r="C301" s="9" t="s">
        <v>288</v>
      </c>
      <c r="D301" s="185" t="s">
        <v>2642</v>
      </c>
      <c r="E301" s="188" t="s">
        <v>2643</v>
      </c>
      <c r="F301" s="9" t="s">
        <v>88</v>
      </c>
      <c r="G301" s="9" t="s">
        <v>147</v>
      </c>
      <c r="H301" s="10">
        <v>0</v>
      </c>
      <c r="I301" s="11">
        <v>64</v>
      </c>
      <c r="J301" s="24">
        <v>545731</v>
      </c>
      <c r="K301" s="12"/>
      <c r="L301" s="14">
        <v>0</v>
      </c>
      <c r="N301" s="21">
        <v>0</v>
      </c>
      <c r="P301" s="21">
        <v>0</v>
      </c>
      <c r="R301" s="21">
        <v>30511</v>
      </c>
      <c r="T301" s="21">
        <v>0</v>
      </c>
      <c r="V301" s="22">
        <v>576242</v>
      </c>
      <c r="X301" s="5" t="str">
        <f t="shared" si="4"/>
        <v>No</v>
      </c>
      <c r="Z301" s="21"/>
      <c r="AC301" s="28"/>
      <c r="AG301" s="7"/>
    </row>
    <row r="302" spans="1:33">
      <c r="A302" s="8" t="s">
        <v>3628</v>
      </c>
      <c r="B302" s="8" t="s">
        <v>3119</v>
      </c>
      <c r="C302" s="9" t="s">
        <v>171</v>
      </c>
      <c r="D302" s="185">
        <v>4038</v>
      </c>
      <c r="E302" s="188">
        <v>40038</v>
      </c>
      <c r="F302" s="9" t="s">
        <v>83</v>
      </c>
      <c r="G302" s="9" t="s">
        <v>84</v>
      </c>
      <c r="H302" s="10">
        <v>340067</v>
      </c>
      <c r="I302" s="11">
        <v>64</v>
      </c>
      <c r="J302" s="24">
        <v>1344678</v>
      </c>
      <c r="K302" s="12"/>
      <c r="L302" s="14">
        <v>0</v>
      </c>
      <c r="N302" s="21">
        <v>0</v>
      </c>
      <c r="P302" s="21">
        <v>328882</v>
      </c>
      <c r="R302" s="21">
        <v>1096278</v>
      </c>
      <c r="T302" s="21">
        <v>0</v>
      </c>
      <c r="V302" s="22">
        <v>2769838</v>
      </c>
      <c r="W302" s="14" t="s">
        <v>5830</v>
      </c>
      <c r="X302" s="5" t="str">
        <f t="shared" si="4"/>
        <v>Yes</v>
      </c>
      <c r="Z302" s="21"/>
      <c r="AC302" s="28"/>
      <c r="AG302" s="7"/>
    </row>
    <row r="303" spans="1:33">
      <c r="A303" s="8" t="s">
        <v>4599</v>
      </c>
      <c r="B303" s="8" t="s">
        <v>4600</v>
      </c>
      <c r="C303" s="9" t="s">
        <v>42</v>
      </c>
      <c r="D303" s="185">
        <v>2145</v>
      </c>
      <c r="E303" s="188">
        <v>20145</v>
      </c>
      <c r="F303" s="9" t="s">
        <v>157</v>
      </c>
      <c r="G303" s="9" t="s">
        <v>84</v>
      </c>
      <c r="H303" s="10">
        <v>53661</v>
      </c>
      <c r="I303" s="11">
        <v>64</v>
      </c>
      <c r="J303" s="24">
        <v>4503289</v>
      </c>
      <c r="K303" s="12"/>
      <c r="L303" s="14">
        <v>0</v>
      </c>
      <c r="N303" s="21">
        <v>0</v>
      </c>
      <c r="P303" s="21">
        <v>43584</v>
      </c>
      <c r="R303" s="21">
        <v>890236</v>
      </c>
      <c r="T303" s="21">
        <v>0</v>
      </c>
      <c r="V303" s="22">
        <v>5437109</v>
      </c>
      <c r="X303" s="5" t="str">
        <f t="shared" si="4"/>
        <v>No</v>
      </c>
      <c r="Z303" s="21"/>
      <c r="AC303" s="28"/>
      <c r="AG303" s="7"/>
    </row>
    <row r="304" spans="1:33">
      <c r="A304" s="8" t="s">
        <v>4101</v>
      </c>
      <c r="B304" s="8" t="s">
        <v>4102</v>
      </c>
      <c r="C304" s="9" t="s">
        <v>46</v>
      </c>
      <c r="D304" s="185">
        <v>5025</v>
      </c>
      <c r="E304" s="188">
        <v>50025</v>
      </c>
      <c r="F304" s="9" t="s">
        <v>88</v>
      </c>
      <c r="G304" s="9" t="s">
        <v>84</v>
      </c>
      <c r="H304" s="10">
        <v>120378</v>
      </c>
      <c r="I304" s="11">
        <v>64</v>
      </c>
      <c r="J304" s="24">
        <v>2500871</v>
      </c>
      <c r="K304" s="12"/>
      <c r="L304" s="14">
        <v>0</v>
      </c>
      <c r="N304" s="21">
        <v>0</v>
      </c>
      <c r="P304" s="21">
        <v>107531</v>
      </c>
      <c r="R304" s="21">
        <v>286316</v>
      </c>
      <c r="T304" s="21">
        <v>1295495</v>
      </c>
      <c r="V304" s="22">
        <v>4190213</v>
      </c>
      <c r="X304" s="5" t="str">
        <f t="shared" si="4"/>
        <v>No</v>
      </c>
      <c r="Z304" s="21"/>
      <c r="AC304" s="28"/>
      <c r="AG304" s="7"/>
    </row>
    <row r="305" spans="1:33">
      <c r="A305" s="8" t="s">
        <v>4604</v>
      </c>
      <c r="B305" s="8" t="s">
        <v>4605</v>
      </c>
      <c r="C305" s="9" t="s">
        <v>420</v>
      </c>
      <c r="D305" s="185">
        <v>11</v>
      </c>
      <c r="E305" s="188">
        <v>11</v>
      </c>
      <c r="F305" s="9" t="s">
        <v>88</v>
      </c>
      <c r="G305" s="9" t="s">
        <v>84</v>
      </c>
      <c r="H305" s="10">
        <v>349684</v>
      </c>
      <c r="I305" s="11">
        <v>63</v>
      </c>
      <c r="J305" s="24">
        <v>937458</v>
      </c>
      <c r="K305" s="12"/>
      <c r="L305" s="14">
        <v>0</v>
      </c>
      <c r="N305" s="21">
        <v>0</v>
      </c>
      <c r="P305" s="21">
        <v>107174</v>
      </c>
      <c r="R305" s="21">
        <v>166175</v>
      </c>
      <c r="T305" s="21">
        <v>0</v>
      </c>
      <c r="V305" s="22">
        <v>1210807</v>
      </c>
      <c r="X305" s="5" t="str">
        <f t="shared" si="4"/>
        <v>No</v>
      </c>
      <c r="Z305" s="21"/>
      <c r="AC305" s="28"/>
      <c r="AG305" s="7"/>
    </row>
    <row r="306" spans="1:33">
      <c r="A306" s="8" t="s">
        <v>2983</v>
      </c>
      <c r="B306" s="8" t="s">
        <v>185</v>
      </c>
      <c r="C306" s="9" t="s">
        <v>91</v>
      </c>
      <c r="D306" s="185">
        <v>9007</v>
      </c>
      <c r="E306" s="188">
        <v>90007</v>
      </c>
      <c r="F306" s="9" t="s">
        <v>83</v>
      </c>
      <c r="G306" s="9" t="s">
        <v>84</v>
      </c>
      <c r="H306" s="10">
        <v>358172</v>
      </c>
      <c r="I306" s="11">
        <v>63</v>
      </c>
      <c r="J306" s="24">
        <v>2777226</v>
      </c>
      <c r="K306" s="12"/>
      <c r="L306" s="14">
        <v>0</v>
      </c>
      <c r="N306" s="21">
        <v>2359</v>
      </c>
      <c r="P306" s="21">
        <v>188915</v>
      </c>
      <c r="R306" s="21">
        <v>399002</v>
      </c>
      <c r="T306" s="21">
        <v>0</v>
      </c>
      <c r="V306" s="22">
        <v>3367502</v>
      </c>
      <c r="X306" s="5" t="str">
        <f t="shared" si="4"/>
        <v>No</v>
      </c>
      <c r="Z306" s="21"/>
      <c r="AC306" s="28"/>
      <c r="AG306" s="7"/>
    </row>
    <row r="307" spans="1:33">
      <c r="A307" s="8" t="s">
        <v>2987</v>
      </c>
      <c r="B307" s="8" t="s">
        <v>2988</v>
      </c>
      <c r="C307" s="9" t="s">
        <v>91</v>
      </c>
      <c r="D307" s="185">
        <v>9211</v>
      </c>
      <c r="E307" s="188">
        <v>90211</v>
      </c>
      <c r="F307" s="9" t="s">
        <v>157</v>
      </c>
      <c r="G307" s="9" t="s">
        <v>84</v>
      </c>
      <c r="H307" s="10">
        <v>12150996</v>
      </c>
      <c r="I307" s="11">
        <v>63</v>
      </c>
      <c r="J307" s="24">
        <v>5242590</v>
      </c>
      <c r="K307" s="12"/>
      <c r="L307" s="14">
        <v>0</v>
      </c>
      <c r="N307" s="21">
        <v>300</v>
      </c>
      <c r="P307" s="21">
        <v>825815</v>
      </c>
      <c r="R307" s="21">
        <v>132534</v>
      </c>
      <c r="T307" s="21">
        <v>0</v>
      </c>
      <c r="V307" s="22">
        <v>6201239</v>
      </c>
      <c r="X307" s="5" t="str">
        <f t="shared" si="4"/>
        <v>No</v>
      </c>
      <c r="Z307" s="21"/>
      <c r="AC307" s="28"/>
      <c r="AG307" s="7"/>
    </row>
    <row r="308" spans="1:33">
      <c r="A308" s="8" t="s">
        <v>3304</v>
      </c>
      <c r="B308" s="8" t="s">
        <v>763</v>
      </c>
      <c r="C308" s="9" t="s">
        <v>555</v>
      </c>
      <c r="D308" s="185" t="s">
        <v>3305</v>
      </c>
      <c r="E308" s="188" t="s">
        <v>3306</v>
      </c>
      <c r="F308" s="9" t="s">
        <v>88</v>
      </c>
      <c r="G308" s="9" t="s">
        <v>147</v>
      </c>
      <c r="H308" s="10">
        <v>0</v>
      </c>
      <c r="I308" s="11">
        <v>62</v>
      </c>
      <c r="J308" s="24">
        <v>162948</v>
      </c>
      <c r="K308" s="12"/>
      <c r="L308" s="14">
        <v>0</v>
      </c>
      <c r="N308" s="21">
        <v>0</v>
      </c>
      <c r="P308" s="21">
        <v>0</v>
      </c>
      <c r="R308" s="21">
        <v>0</v>
      </c>
      <c r="T308" s="21">
        <v>780720</v>
      </c>
      <c r="V308" s="22">
        <v>943668</v>
      </c>
      <c r="X308" s="5" t="str">
        <f t="shared" si="4"/>
        <v>No</v>
      </c>
      <c r="Z308" s="21"/>
      <c r="AC308" s="28"/>
      <c r="AG308" s="7"/>
    </row>
    <row r="309" spans="1:33">
      <c r="A309" s="8" t="s">
        <v>4421</v>
      </c>
      <c r="B309" s="8" t="s">
        <v>4422</v>
      </c>
      <c r="C309" s="9" t="s">
        <v>555</v>
      </c>
      <c r="D309" s="185">
        <v>5057</v>
      </c>
      <c r="E309" s="188">
        <v>50057</v>
      </c>
      <c r="F309" s="9" t="s">
        <v>88</v>
      </c>
      <c r="G309" s="9" t="s">
        <v>84</v>
      </c>
      <c r="H309" s="10">
        <v>280051</v>
      </c>
      <c r="I309" s="11">
        <v>62</v>
      </c>
      <c r="J309" s="24">
        <v>1233397</v>
      </c>
      <c r="K309" s="12"/>
      <c r="L309" s="14">
        <v>0</v>
      </c>
      <c r="N309" s="21">
        <v>123464</v>
      </c>
      <c r="P309" s="21">
        <v>87649</v>
      </c>
      <c r="R309" s="21">
        <v>254815</v>
      </c>
      <c r="T309" s="21">
        <v>0</v>
      </c>
      <c r="V309" s="22">
        <v>1699325</v>
      </c>
      <c r="X309" s="5" t="str">
        <f t="shared" si="4"/>
        <v>No</v>
      </c>
      <c r="Z309" s="21"/>
      <c r="AC309" s="28"/>
      <c r="AG309" s="7"/>
    </row>
    <row r="310" spans="1:33">
      <c r="A310" s="8" t="s">
        <v>1614</v>
      </c>
      <c r="B310" s="8" t="s">
        <v>6138</v>
      </c>
      <c r="C310" s="9" t="s">
        <v>178</v>
      </c>
      <c r="D310" s="185" t="s">
        <v>1615</v>
      </c>
      <c r="E310" s="188" t="s">
        <v>1616</v>
      </c>
      <c r="F310" s="9" t="s">
        <v>88</v>
      </c>
      <c r="G310" s="9" t="s">
        <v>147</v>
      </c>
      <c r="H310" s="10">
        <v>0</v>
      </c>
      <c r="I310" s="11">
        <v>62</v>
      </c>
      <c r="J310" s="24">
        <v>490866</v>
      </c>
      <c r="K310" s="12"/>
      <c r="L310" s="14">
        <v>0</v>
      </c>
      <c r="N310" s="21">
        <v>0</v>
      </c>
      <c r="P310" s="21">
        <v>0</v>
      </c>
      <c r="R310" s="21">
        <v>0</v>
      </c>
      <c r="T310" s="21">
        <v>0</v>
      </c>
      <c r="V310" s="22">
        <v>490866</v>
      </c>
      <c r="X310" s="5" t="str">
        <f t="shared" si="4"/>
        <v>No</v>
      </c>
      <c r="Z310" s="21"/>
      <c r="AC310" s="28"/>
      <c r="AG310" s="7"/>
    </row>
    <row r="311" spans="1:33">
      <c r="A311" s="8" t="s">
        <v>457</v>
      </c>
      <c r="B311" s="8" t="s">
        <v>458</v>
      </c>
      <c r="C311" s="9" t="s">
        <v>288</v>
      </c>
      <c r="D311" s="185">
        <v>3025</v>
      </c>
      <c r="E311" s="188">
        <v>30025</v>
      </c>
      <c r="F311" s="9" t="s">
        <v>88</v>
      </c>
      <c r="G311" s="9" t="s">
        <v>84</v>
      </c>
      <c r="H311" s="10">
        <v>381502</v>
      </c>
      <c r="I311" s="11">
        <v>62</v>
      </c>
      <c r="J311" s="24">
        <v>1254049</v>
      </c>
      <c r="K311" s="12"/>
      <c r="L311" s="14">
        <v>0</v>
      </c>
      <c r="N311" s="21">
        <v>0</v>
      </c>
      <c r="P311" s="21">
        <v>39445</v>
      </c>
      <c r="R311" s="21">
        <v>0</v>
      </c>
      <c r="T311" s="21">
        <v>0</v>
      </c>
      <c r="V311" s="22">
        <v>1293494</v>
      </c>
      <c r="X311" s="5" t="str">
        <f t="shared" si="4"/>
        <v>No</v>
      </c>
      <c r="Z311" s="21"/>
      <c r="AC311" s="28"/>
      <c r="AG311" s="7"/>
    </row>
    <row r="312" spans="1:33">
      <c r="A312" s="8" t="s">
        <v>4881</v>
      </c>
      <c r="B312" s="8" t="s">
        <v>4594</v>
      </c>
      <c r="C312" s="9" t="s">
        <v>87</v>
      </c>
      <c r="D312" s="185" t="s">
        <v>4882</v>
      </c>
      <c r="E312" s="188" t="s">
        <v>4883</v>
      </c>
      <c r="F312" s="9" t="s">
        <v>88</v>
      </c>
      <c r="G312" s="9" t="s">
        <v>147</v>
      </c>
      <c r="H312" s="10">
        <v>0</v>
      </c>
      <c r="I312" s="11">
        <v>61</v>
      </c>
      <c r="J312" s="24">
        <v>1046889</v>
      </c>
      <c r="K312" s="12"/>
      <c r="L312" s="14">
        <v>0</v>
      </c>
      <c r="N312" s="21">
        <v>0</v>
      </c>
      <c r="P312" s="21">
        <v>0</v>
      </c>
      <c r="R312" s="21">
        <v>26337</v>
      </c>
      <c r="T312" s="21">
        <v>0</v>
      </c>
      <c r="V312" s="22">
        <v>1073226</v>
      </c>
      <c r="X312" s="5" t="str">
        <f t="shared" si="4"/>
        <v>No</v>
      </c>
      <c r="Z312" s="21"/>
      <c r="AC312" s="28"/>
      <c r="AG312" s="7"/>
    </row>
    <row r="313" spans="1:33">
      <c r="A313" s="8" t="s">
        <v>4121</v>
      </c>
      <c r="B313" s="8" t="s">
        <v>4122</v>
      </c>
      <c r="C313" s="9" t="s">
        <v>87</v>
      </c>
      <c r="D313" s="185">
        <v>6</v>
      </c>
      <c r="E313" s="188">
        <v>6</v>
      </c>
      <c r="F313" s="9" t="s">
        <v>83</v>
      </c>
      <c r="G313" s="9" t="s">
        <v>84</v>
      </c>
      <c r="H313" s="10">
        <v>129534</v>
      </c>
      <c r="I313" s="11">
        <v>61</v>
      </c>
      <c r="J313" s="24">
        <v>1317543</v>
      </c>
      <c r="K313" s="12"/>
      <c r="L313" s="14">
        <v>0</v>
      </c>
      <c r="N313" s="21">
        <v>0</v>
      </c>
      <c r="P313" s="21">
        <v>4481</v>
      </c>
      <c r="R313" s="21">
        <v>9706</v>
      </c>
      <c r="T313" s="21">
        <v>0</v>
      </c>
      <c r="V313" s="22">
        <v>1331730</v>
      </c>
      <c r="X313" s="5" t="str">
        <f t="shared" si="4"/>
        <v>No</v>
      </c>
      <c r="Z313" s="21"/>
      <c r="AC313" s="28"/>
      <c r="AG313" s="7"/>
    </row>
    <row r="314" spans="1:33">
      <c r="A314" s="8" t="s">
        <v>4135</v>
      </c>
      <c r="B314" s="8" t="s">
        <v>4136</v>
      </c>
      <c r="C314" s="9" t="s">
        <v>82</v>
      </c>
      <c r="D314" s="185">
        <v>2204</v>
      </c>
      <c r="E314" s="188">
        <v>20204</v>
      </c>
      <c r="F314" s="9" t="s">
        <v>157</v>
      </c>
      <c r="G314" s="9" t="s">
        <v>84</v>
      </c>
      <c r="H314" s="10">
        <v>5441567</v>
      </c>
      <c r="I314" s="11">
        <v>61</v>
      </c>
      <c r="J314" s="24">
        <v>11094</v>
      </c>
      <c r="K314" s="12"/>
      <c r="L314" s="14">
        <v>0</v>
      </c>
      <c r="N314" s="21">
        <v>0</v>
      </c>
      <c r="P314" s="21">
        <v>99050</v>
      </c>
      <c r="R314" s="21">
        <v>986013</v>
      </c>
      <c r="T314" s="21">
        <v>166825</v>
      </c>
      <c r="V314" s="22">
        <v>1262982</v>
      </c>
      <c r="X314" s="5" t="str">
        <f t="shared" si="4"/>
        <v>No</v>
      </c>
      <c r="Z314" s="21"/>
      <c r="AC314" s="28"/>
      <c r="AG314" s="7"/>
    </row>
    <row r="315" spans="1:33">
      <c r="A315" s="8" t="s">
        <v>476</v>
      </c>
      <c r="B315" s="8" t="s">
        <v>477</v>
      </c>
      <c r="C315" s="9" t="s">
        <v>132</v>
      </c>
      <c r="D315" s="185">
        <v>5051</v>
      </c>
      <c r="E315" s="188">
        <v>50051</v>
      </c>
      <c r="F315" s="9" t="s">
        <v>88</v>
      </c>
      <c r="G315" s="9" t="s">
        <v>84</v>
      </c>
      <c r="H315" s="10">
        <v>147725</v>
      </c>
      <c r="I315" s="11">
        <v>61</v>
      </c>
      <c r="J315" s="24">
        <v>3116155</v>
      </c>
      <c r="K315" s="12"/>
      <c r="L315" s="14">
        <v>0</v>
      </c>
      <c r="N315" s="21">
        <v>0</v>
      </c>
      <c r="P315" s="21">
        <v>281549</v>
      </c>
      <c r="R315" s="21">
        <v>231089</v>
      </c>
      <c r="T315" s="21">
        <v>0</v>
      </c>
      <c r="V315" s="22">
        <v>3628793</v>
      </c>
      <c r="X315" s="5" t="str">
        <f t="shared" si="4"/>
        <v>No</v>
      </c>
      <c r="Z315" s="21"/>
      <c r="AC315" s="28"/>
      <c r="AG315" s="7"/>
    </row>
    <row r="316" spans="1:33">
      <c r="A316" s="8" t="s">
        <v>4526</v>
      </c>
      <c r="B316" s="8" t="s">
        <v>4527</v>
      </c>
      <c r="C316" s="9" t="s">
        <v>454</v>
      </c>
      <c r="D316" s="185" t="s">
        <v>4528</v>
      </c>
      <c r="E316" s="188" t="s">
        <v>4529</v>
      </c>
      <c r="F316" s="9" t="s">
        <v>125</v>
      </c>
      <c r="G316" s="9" t="s">
        <v>147</v>
      </c>
      <c r="H316" s="10">
        <v>0</v>
      </c>
      <c r="I316" s="11">
        <v>60</v>
      </c>
      <c r="J316" s="24">
        <v>111996</v>
      </c>
      <c r="K316" s="12"/>
      <c r="L316" s="14">
        <v>0</v>
      </c>
      <c r="N316" s="21">
        <v>0</v>
      </c>
      <c r="P316" s="21">
        <v>0</v>
      </c>
      <c r="R316" s="21">
        <v>200</v>
      </c>
      <c r="T316" s="21">
        <v>321998</v>
      </c>
      <c r="V316" s="22">
        <v>434194</v>
      </c>
      <c r="X316" s="5" t="str">
        <f t="shared" si="4"/>
        <v>No</v>
      </c>
      <c r="Z316" s="21"/>
      <c r="AC316" s="28"/>
      <c r="AG316" s="7"/>
    </row>
    <row r="317" spans="1:33">
      <c r="A317" s="8" t="s">
        <v>4573</v>
      </c>
      <c r="B317" s="8" t="s">
        <v>3698</v>
      </c>
      <c r="C317" s="9" t="s">
        <v>454</v>
      </c>
      <c r="D317" s="185">
        <v>8106</v>
      </c>
      <c r="E317" s="188">
        <v>80106</v>
      </c>
      <c r="F317" s="9" t="s">
        <v>125</v>
      </c>
      <c r="G317" s="9" t="s">
        <v>84</v>
      </c>
      <c r="H317" s="10">
        <v>264465</v>
      </c>
      <c r="I317" s="11">
        <v>60</v>
      </c>
      <c r="J317" s="24">
        <v>590151</v>
      </c>
      <c r="K317" s="12"/>
      <c r="L317" s="14">
        <v>0</v>
      </c>
      <c r="N317" s="21">
        <v>0</v>
      </c>
      <c r="P317" s="21">
        <v>0</v>
      </c>
      <c r="R317" s="21">
        <v>105151</v>
      </c>
      <c r="T317" s="21">
        <v>0</v>
      </c>
      <c r="V317" s="22">
        <v>695302</v>
      </c>
      <c r="X317" s="5" t="str">
        <f t="shared" si="4"/>
        <v>No</v>
      </c>
      <c r="Z317" s="21"/>
      <c r="AC317" s="28"/>
      <c r="AG317" s="7"/>
    </row>
    <row r="318" spans="1:33">
      <c r="A318" s="8" t="s">
        <v>6532</v>
      </c>
      <c r="B318" s="8" t="s">
        <v>5150</v>
      </c>
      <c r="C318" s="9" t="s">
        <v>120</v>
      </c>
      <c r="D318" s="185" t="s">
        <v>5151</v>
      </c>
      <c r="E318" s="188" t="s">
        <v>5152</v>
      </c>
      <c r="F318" s="9" t="s">
        <v>157</v>
      </c>
      <c r="G318" s="9" t="s">
        <v>147</v>
      </c>
      <c r="H318" s="10">
        <v>0</v>
      </c>
      <c r="I318" s="11">
        <v>60</v>
      </c>
      <c r="J318" s="24">
        <v>98080</v>
      </c>
      <c r="K318" s="12"/>
      <c r="L318" s="14">
        <v>0</v>
      </c>
      <c r="N318" s="21">
        <v>0</v>
      </c>
      <c r="P318" s="21">
        <v>0</v>
      </c>
      <c r="R318" s="21">
        <v>0</v>
      </c>
      <c r="T318" s="21">
        <v>75520</v>
      </c>
      <c r="V318" s="22">
        <v>173600</v>
      </c>
      <c r="X318" s="5" t="str">
        <f t="shared" si="4"/>
        <v>No</v>
      </c>
      <c r="Z318" s="21"/>
      <c r="AC318" s="28"/>
      <c r="AG318" s="7"/>
    </row>
    <row r="319" spans="1:33">
      <c r="A319" s="8" t="s">
        <v>3055</v>
      </c>
      <c r="B319" s="8" t="s">
        <v>6409</v>
      </c>
      <c r="C319" s="9" t="s">
        <v>171</v>
      </c>
      <c r="D319" s="185" t="s">
        <v>3056</v>
      </c>
      <c r="E319" s="188" t="s">
        <v>3057</v>
      </c>
      <c r="F319" s="9" t="s">
        <v>157</v>
      </c>
      <c r="G319" s="9" t="s">
        <v>147</v>
      </c>
      <c r="H319" s="10">
        <v>0</v>
      </c>
      <c r="I319" s="11">
        <v>59</v>
      </c>
      <c r="J319" s="24">
        <v>42103</v>
      </c>
      <c r="K319" s="12"/>
      <c r="L319" s="14">
        <v>0</v>
      </c>
      <c r="N319" s="21">
        <v>0</v>
      </c>
      <c r="P319" s="21">
        <v>0</v>
      </c>
      <c r="R319" s="21">
        <v>609322</v>
      </c>
      <c r="T319" s="21">
        <v>316395</v>
      </c>
      <c r="V319" s="22">
        <v>967820</v>
      </c>
      <c r="X319" s="5" t="str">
        <f t="shared" si="4"/>
        <v>No</v>
      </c>
      <c r="Z319" s="21"/>
      <c r="AC319" s="28"/>
      <c r="AG319" s="7"/>
    </row>
    <row r="320" spans="1:33">
      <c r="A320" s="8" t="s">
        <v>4103</v>
      </c>
      <c r="B320" s="8" t="s">
        <v>4104</v>
      </c>
      <c r="C320" s="9" t="s">
        <v>91</v>
      </c>
      <c r="D320" s="185">
        <v>9144</v>
      </c>
      <c r="E320" s="188">
        <v>90144</v>
      </c>
      <c r="F320" s="9" t="s">
        <v>88</v>
      </c>
      <c r="G320" s="9" t="s">
        <v>84</v>
      </c>
      <c r="H320" s="10">
        <v>615968</v>
      </c>
      <c r="I320" s="11">
        <v>59</v>
      </c>
      <c r="J320" s="24">
        <v>2100641</v>
      </c>
      <c r="K320" s="12"/>
      <c r="L320" s="14">
        <v>0</v>
      </c>
      <c r="N320" s="21">
        <v>62862</v>
      </c>
      <c r="P320" s="21">
        <v>76011</v>
      </c>
      <c r="R320" s="21">
        <v>211327</v>
      </c>
      <c r="T320" s="21">
        <v>0</v>
      </c>
      <c r="V320" s="22">
        <v>2450841</v>
      </c>
      <c r="X320" s="5" t="str">
        <f t="shared" si="4"/>
        <v>No</v>
      </c>
      <c r="Z320" s="21"/>
      <c r="AC320" s="28"/>
      <c r="AG320" s="7"/>
    </row>
    <row r="321" spans="1:33">
      <c r="A321" s="8" t="s">
        <v>4784</v>
      </c>
      <c r="B321" s="8" t="s">
        <v>436</v>
      </c>
      <c r="C321" s="9" t="s">
        <v>274</v>
      </c>
      <c r="D321" s="185">
        <v>4159</v>
      </c>
      <c r="E321" s="188">
        <v>40159</v>
      </c>
      <c r="F321" s="9" t="s">
        <v>88</v>
      </c>
      <c r="G321" s="9" t="s">
        <v>84</v>
      </c>
      <c r="H321" s="10">
        <v>969587</v>
      </c>
      <c r="I321" s="11">
        <v>59</v>
      </c>
      <c r="J321" s="24">
        <v>2210524</v>
      </c>
      <c r="K321" s="12"/>
      <c r="L321" s="14">
        <v>0</v>
      </c>
      <c r="N321" s="21">
        <v>0</v>
      </c>
      <c r="P321" s="21">
        <v>92645</v>
      </c>
      <c r="R321" s="21">
        <v>325164</v>
      </c>
      <c r="T321" s="21">
        <v>0</v>
      </c>
      <c r="V321" s="22">
        <v>2628333</v>
      </c>
      <c r="X321" s="5" t="str">
        <f t="shared" si="4"/>
        <v>No</v>
      </c>
      <c r="Z321" s="21"/>
      <c r="AC321" s="28"/>
      <c r="AG321" s="7"/>
    </row>
    <row r="322" spans="1:33">
      <c r="A322" s="8" t="s">
        <v>3579</v>
      </c>
      <c r="B322" s="8" t="s">
        <v>3580</v>
      </c>
      <c r="C322" s="9" t="s">
        <v>109</v>
      </c>
      <c r="D322" s="185" t="s">
        <v>3581</v>
      </c>
      <c r="E322" s="188" t="s">
        <v>3582</v>
      </c>
      <c r="F322" s="9" t="s">
        <v>88</v>
      </c>
      <c r="G322" s="9" t="s">
        <v>147</v>
      </c>
      <c r="H322" s="10">
        <v>0</v>
      </c>
      <c r="I322" s="11">
        <v>59</v>
      </c>
      <c r="J322" s="24">
        <v>376321</v>
      </c>
      <c r="K322" s="12"/>
      <c r="L322" s="14">
        <v>0</v>
      </c>
      <c r="N322" s="21">
        <v>0</v>
      </c>
      <c r="P322" s="21">
        <v>0</v>
      </c>
      <c r="R322" s="21">
        <v>0</v>
      </c>
      <c r="T322" s="21">
        <v>0</v>
      </c>
      <c r="V322" s="22">
        <v>376321</v>
      </c>
      <c r="X322" s="5" t="str">
        <f t="shared" si="4"/>
        <v>No</v>
      </c>
      <c r="Z322" s="21"/>
      <c r="AC322" s="28"/>
      <c r="AG322" s="7"/>
    </row>
    <row r="323" spans="1:33">
      <c r="A323" s="8" t="s">
        <v>303</v>
      </c>
      <c r="B323" s="8" t="s">
        <v>304</v>
      </c>
      <c r="C323" s="9" t="s">
        <v>213</v>
      </c>
      <c r="D323" s="185" t="s">
        <v>305</v>
      </c>
      <c r="E323" s="188" t="s">
        <v>306</v>
      </c>
      <c r="F323" s="9" t="s">
        <v>157</v>
      </c>
      <c r="G323" s="9" t="s">
        <v>147</v>
      </c>
      <c r="H323" s="10">
        <v>0</v>
      </c>
      <c r="I323" s="11">
        <v>58</v>
      </c>
      <c r="J323" s="24">
        <v>82569</v>
      </c>
      <c r="K323" s="12"/>
      <c r="L323" s="14">
        <v>0</v>
      </c>
      <c r="N323" s="21">
        <v>0</v>
      </c>
      <c r="P323" s="21">
        <v>0</v>
      </c>
      <c r="R323" s="21">
        <v>0</v>
      </c>
      <c r="T323" s="21">
        <v>0</v>
      </c>
      <c r="V323" s="22">
        <v>82569</v>
      </c>
      <c r="X323" s="5" t="str">
        <f t="shared" ref="X323:X386" si="5">IF(W323&amp;U323&amp;S323&amp;Q323&amp;O323&amp;M323&amp;K323&lt;&gt;"","Yes","No")</f>
        <v>No</v>
      </c>
      <c r="Z323" s="21"/>
      <c r="AC323" s="28"/>
      <c r="AG323" s="7"/>
    </row>
    <row r="324" spans="1:33">
      <c r="A324" s="8" t="s">
        <v>2773</v>
      </c>
      <c r="B324" s="8" t="s">
        <v>2774</v>
      </c>
      <c r="C324" s="9" t="s">
        <v>124</v>
      </c>
      <c r="D324" s="185">
        <v>6024</v>
      </c>
      <c r="E324" s="188">
        <v>60024</v>
      </c>
      <c r="F324" s="9" t="s">
        <v>83</v>
      </c>
      <c r="G324" s="9" t="s">
        <v>84</v>
      </c>
      <c r="H324" s="10">
        <v>298317</v>
      </c>
      <c r="I324" s="11">
        <v>58</v>
      </c>
      <c r="J324" s="24">
        <v>2061378</v>
      </c>
      <c r="K324" s="12"/>
      <c r="L324" s="14">
        <v>0</v>
      </c>
      <c r="N324" s="21">
        <v>0</v>
      </c>
      <c r="P324" s="21">
        <v>162478</v>
      </c>
      <c r="R324" s="21">
        <v>20527</v>
      </c>
      <c r="T324" s="21">
        <v>0</v>
      </c>
      <c r="V324" s="22">
        <v>2244383</v>
      </c>
      <c r="X324" s="5" t="str">
        <f t="shared" si="5"/>
        <v>No</v>
      </c>
      <c r="Z324" s="21"/>
      <c r="AC324" s="28"/>
      <c r="AG324" s="7"/>
    </row>
    <row r="325" spans="1:33">
      <c r="A325" s="8" t="s">
        <v>2772</v>
      </c>
      <c r="B325" s="8" t="s">
        <v>1132</v>
      </c>
      <c r="C325" s="9" t="s">
        <v>129</v>
      </c>
      <c r="D325" s="185">
        <v>4180</v>
      </c>
      <c r="E325" s="188">
        <v>40180</v>
      </c>
      <c r="F325" s="9" t="s">
        <v>214</v>
      </c>
      <c r="G325" s="9" t="s">
        <v>84</v>
      </c>
      <c r="H325" s="10">
        <v>128754</v>
      </c>
      <c r="I325" s="11">
        <v>58</v>
      </c>
      <c r="J325" s="24">
        <v>7616096</v>
      </c>
      <c r="K325" s="12"/>
      <c r="L325" s="14">
        <v>0</v>
      </c>
      <c r="N325" s="21">
        <v>0</v>
      </c>
      <c r="P325" s="21">
        <v>0</v>
      </c>
      <c r="R325" s="21">
        <v>2909384</v>
      </c>
      <c r="T325" s="21">
        <v>0</v>
      </c>
      <c r="V325" s="22">
        <v>10525480</v>
      </c>
      <c r="X325" s="5" t="str">
        <f t="shared" si="5"/>
        <v>No</v>
      </c>
      <c r="Z325" s="21"/>
      <c r="AC325" s="28"/>
      <c r="AG325" s="7"/>
    </row>
    <row r="326" spans="1:33">
      <c r="A326" s="8" t="s">
        <v>3673</v>
      </c>
      <c r="B326" s="8" t="s">
        <v>444</v>
      </c>
      <c r="C326" s="9" t="s">
        <v>103</v>
      </c>
      <c r="D326" s="185">
        <v>4094</v>
      </c>
      <c r="E326" s="188">
        <v>40094</v>
      </c>
      <c r="F326" s="9" t="s">
        <v>138</v>
      </c>
      <c r="G326" s="9" t="s">
        <v>84</v>
      </c>
      <c r="H326" s="10">
        <v>2148346</v>
      </c>
      <c r="I326" s="11">
        <v>58</v>
      </c>
      <c r="J326" s="24">
        <v>10225172</v>
      </c>
      <c r="K326" s="12"/>
      <c r="L326" s="14">
        <v>0</v>
      </c>
      <c r="N326" s="21">
        <v>340940</v>
      </c>
      <c r="P326" s="21">
        <v>218028</v>
      </c>
      <c r="R326" s="21">
        <v>0</v>
      </c>
      <c r="T326" s="21">
        <v>0</v>
      </c>
      <c r="V326" s="22">
        <v>10784140</v>
      </c>
      <c r="X326" s="5" t="str">
        <f t="shared" si="5"/>
        <v>No</v>
      </c>
      <c r="Z326" s="21"/>
      <c r="AC326" s="28"/>
      <c r="AG326" s="7"/>
    </row>
    <row r="327" spans="1:33">
      <c r="A327" s="8" t="s">
        <v>5128</v>
      </c>
      <c r="B327" s="8" t="s">
        <v>5129</v>
      </c>
      <c r="C327" s="9" t="s">
        <v>120</v>
      </c>
      <c r="D327" s="185" t="s">
        <v>5130</v>
      </c>
      <c r="E327" s="188" t="s">
        <v>5131</v>
      </c>
      <c r="F327" s="9" t="s">
        <v>543</v>
      </c>
      <c r="G327" s="9" t="s">
        <v>147</v>
      </c>
      <c r="H327" s="10">
        <v>0</v>
      </c>
      <c r="I327" s="11">
        <v>58</v>
      </c>
      <c r="J327" s="24">
        <v>30530</v>
      </c>
      <c r="K327" s="12"/>
      <c r="L327" s="14">
        <v>0</v>
      </c>
      <c r="N327" s="21">
        <v>0</v>
      </c>
      <c r="P327" s="21">
        <v>0</v>
      </c>
      <c r="R327" s="21">
        <v>0</v>
      </c>
      <c r="T327" s="21">
        <v>90968</v>
      </c>
      <c r="V327" s="22">
        <v>121498</v>
      </c>
      <c r="X327" s="5" t="str">
        <f t="shared" si="5"/>
        <v>No</v>
      </c>
      <c r="Z327" s="21"/>
      <c r="AC327" s="28"/>
      <c r="AG327" s="7"/>
    </row>
    <row r="328" spans="1:33">
      <c r="A328" s="8" t="s">
        <v>1429</v>
      </c>
      <c r="B328" s="8" t="s">
        <v>1430</v>
      </c>
      <c r="C328" s="9" t="s">
        <v>150</v>
      </c>
      <c r="D328" s="185" t="s">
        <v>1431</v>
      </c>
      <c r="E328" s="188" t="s">
        <v>1432</v>
      </c>
      <c r="F328" s="9" t="s">
        <v>157</v>
      </c>
      <c r="G328" s="9" t="s">
        <v>147</v>
      </c>
      <c r="H328" s="10">
        <v>0</v>
      </c>
      <c r="I328" s="11">
        <v>58</v>
      </c>
      <c r="J328" s="24">
        <v>110365</v>
      </c>
      <c r="K328" s="12"/>
      <c r="L328" s="14">
        <v>0</v>
      </c>
      <c r="N328" s="21">
        <v>0</v>
      </c>
      <c r="P328" s="21">
        <v>0</v>
      </c>
      <c r="R328" s="21">
        <v>600</v>
      </c>
      <c r="T328" s="21">
        <v>1134492</v>
      </c>
      <c r="V328" s="22">
        <v>1245457</v>
      </c>
      <c r="X328" s="5" t="str">
        <f t="shared" si="5"/>
        <v>No</v>
      </c>
      <c r="Z328" s="21"/>
      <c r="AC328" s="28"/>
      <c r="AG328" s="7"/>
    </row>
    <row r="329" spans="1:33">
      <c r="A329" s="8" t="s">
        <v>591</v>
      </c>
      <c r="B329" s="8" t="s">
        <v>535</v>
      </c>
      <c r="C329" s="9" t="s">
        <v>555</v>
      </c>
      <c r="D329" s="185">
        <v>5059</v>
      </c>
      <c r="E329" s="188">
        <v>50059</v>
      </c>
      <c r="F329" s="9" t="s">
        <v>88</v>
      </c>
      <c r="G329" s="9" t="s">
        <v>84</v>
      </c>
      <c r="H329" s="10">
        <v>161316</v>
      </c>
      <c r="I329" s="11">
        <v>58</v>
      </c>
      <c r="J329" s="24">
        <v>1145233</v>
      </c>
      <c r="K329" s="12"/>
      <c r="L329" s="14">
        <v>0</v>
      </c>
      <c r="N329" s="21">
        <v>0</v>
      </c>
      <c r="P329" s="21">
        <v>113590</v>
      </c>
      <c r="R329" s="21">
        <v>52684</v>
      </c>
      <c r="T329" s="21">
        <v>0</v>
      </c>
      <c r="V329" s="22">
        <v>1311507</v>
      </c>
      <c r="X329" s="5" t="str">
        <f t="shared" si="5"/>
        <v>No</v>
      </c>
      <c r="Z329" s="21"/>
      <c r="AC329" s="28"/>
      <c r="AG329" s="7"/>
    </row>
    <row r="330" spans="1:33">
      <c r="A330" s="8" t="s">
        <v>4761</v>
      </c>
      <c r="B330" s="8" t="s">
        <v>4762</v>
      </c>
      <c r="C330" s="9" t="s">
        <v>82</v>
      </c>
      <c r="D330" s="185">
        <v>2161</v>
      </c>
      <c r="E330" s="188">
        <v>20161</v>
      </c>
      <c r="F330" s="9" t="s">
        <v>113</v>
      </c>
      <c r="G330" s="9" t="s">
        <v>84</v>
      </c>
      <c r="H330" s="10">
        <v>18351295</v>
      </c>
      <c r="I330" s="11">
        <v>57</v>
      </c>
      <c r="J330" s="24">
        <v>13758566</v>
      </c>
      <c r="K330" s="12"/>
      <c r="L330" s="14">
        <v>0</v>
      </c>
      <c r="N330" s="21">
        <v>0</v>
      </c>
      <c r="P330" s="21">
        <v>158514</v>
      </c>
      <c r="R330" s="21">
        <v>3476452</v>
      </c>
      <c r="T330" s="21">
        <v>0</v>
      </c>
      <c r="V330" s="22">
        <v>17393532</v>
      </c>
      <c r="X330" s="5" t="str">
        <f t="shared" si="5"/>
        <v>No</v>
      </c>
      <c r="Z330" s="21"/>
      <c r="AC330" s="28"/>
      <c r="AG330" s="7"/>
    </row>
    <row r="331" spans="1:33">
      <c r="A331" s="8" t="s">
        <v>2835</v>
      </c>
      <c r="B331" s="8" t="s">
        <v>2836</v>
      </c>
      <c r="C331" s="9" t="s">
        <v>210</v>
      </c>
      <c r="D331" s="185" t="s">
        <v>2837</v>
      </c>
      <c r="E331" s="188" t="s">
        <v>2838</v>
      </c>
      <c r="F331" s="9" t="s">
        <v>157</v>
      </c>
      <c r="G331" s="9" t="s">
        <v>147</v>
      </c>
      <c r="H331" s="10">
        <v>0</v>
      </c>
      <c r="I331" s="11">
        <v>57</v>
      </c>
      <c r="J331" s="24">
        <v>49580</v>
      </c>
      <c r="K331" s="12"/>
      <c r="L331" s="14">
        <v>0</v>
      </c>
      <c r="N331" s="21">
        <v>0</v>
      </c>
      <c r="P331" s="21">
        <v>0</v>
      </c>
      <c r="R331" s="21">
        <v>0</v>
      </c>
      <c r="T331" s="21">
        <v>189253</v>
      </c>
      <c r="V331" s="22">
        <v>238833</v>
      </c>
      <c r="X331" s="5" t="str">
        <f t="shared" si="5"/>
        <v>No</v>
      </c>
      <c r="Z331" s="21"/>
      <c r="AC331" s="28"/>
      <c r="AG331" s="7"/>
    </row>
    <row r="332" spans="1:33">
      <c r="A332" s="8" t="s">
        <v>291</v>
      </c>
      <c r="B332" s="8" t="s">
        <v>292</v>
      </c>
      <c r="C332" s="9" t="s">
        <v>288</v>
      </c>
      <c r="D332" s="185">
        <v>3078</v>
      </c>
      <c r="E332" s="188">
        <v>30078</v>
      </c>
      <c r="F332" s="9" t="s">
        <v>125</v>
      </c>
      <c r="G332" s="9" t="s">
        <v>84</v>
      </c>
      <c r="H332" s="10">
        <v>1733853</v>
      </c>
      <c r="I332" s="11">
        <v>57</v>
      </c>
      <c r="J332" s="24">
        <v>481556</v>
      </c>
      <c r="K332" s="12"/>
      <c r="L332" s="14">
        <v>0</v>
      </c>
      <c r="N332" s="21">
        <v>0</v>
      </c>
      <c r="P332" s="21">
        <v>0</v>
      </c>
      <c r="R332" s="21">
        <v>94255</v>
      </c>
      <c r="T332" s="21">
        <v>0</v>
      </c>
      <c r="V332" s="22">
        <v>575811</v>
      </c>
      <c r="X332" s="5" t="str">
        <f t="shared" si="5"/>
        <v>No</v>
      </c>
      <c r="Z332" s="21"/>
      <c r="AC332" s="28"/>
      <c r="AG332" s="7"/>
    </row>
    <row r="333" spans="1:33">
      <c r="A333" s="8" t="s">
        <v>4099</v>
      </c>
      <c r="B333" s="8" t="s">
        <v>86</v>
      </c>
      <c r="C333" s="9" t="s">
        <v>87</v>
      </c>
      <c r="D333" s="185">
        <v>5</v>
      </c>
      <c r="E333" s="188">
        <v>5</v>
      </c>
      <c r="F333" s="9" t="s">
        <v>83</v>
      </c>
      <c r="G333" s="9" t="s">
        <v>84</v>
      </c>
      <c r="H333" s="10">
        <v>3059393</v>
      </c>
      <c r="I333" s="11">
        <v>57</v>
      </c>
      <c r="J333" s="24">
        <v>1309711</v>
      </c>
      <c r="K333" s="12"/>
      <c r="L333" s="14">
        <v>0</v>
      </c>
      <c r="N333" s="21">
        <v>9242</v>
      </c>
      <c r="P333" s="21">
        <v>102466</v>
      </c>
      <c r="R333" s="21">
        <v>1297307</v>
      </c>
      <c r="T333" s="21">
        <v>0</v>
      </c>
      <c r="V333" s="22">
        <v>2718726</v>
      </c>
      <c r="X333" s="5" t="str">
        <f t="shared" si="5"/>
        <v>No</v>
      </c>
      <c r="Z333" s="21"/>
      <c r="AC333" s="28"/>
      <c r="AG333" s="7"/>
    </row>
    <row r="334" spans="1:33">
      <c r="A334" s="8" t="s">
        <v>3542</v>
      </c>
      <c r="B334" s="8" t="s">
        <v>287</v>
      </c>
      <c r="C334" s="9" t="s">
        <v>109</v>
      </c>
      <c r="D334" s="185" t="s">
        <v>3543</v>
      </c>
      <c r="E334" s="188" t="s">
        <v>3544</v>
      </c>
      <c r="F334" s="9" t="s">
        <v>157</v>
      </c>
      <c r="G334" s="9" t="s">
        <v>147</v>
      </c>
      <c r="H334" s="10">
        <v>0</v>
      </c>
      <c r="I334" s="11">
        <v>56</v>
      </c>
      <c r="J334" s="24">
        <v>112196</v>
      </c>
      <c r="K334" s="12"/>
      <c r="L334" s="14">
        <v>0</v>
      </c>
      <c r="N334" s="21">
        <v>0</v>
      </c>
      <c r="P334" s="21">
        <v>0</v>
      </c>
      <c r="R334" s="21">
        <v>0</v>
      </c>
      <c r="T334" s="21">
        <v>0</v>
      </c>
      <c r="V334" s="22">
        <v>112196</v>
      </c>
      <c r="X334" s="5" t="str">
        <f t="shared" si="5"/>
        <v>No</v>
      </c>
      <c r="Z334" s="21"/>
      <c r="AC334" s="28"/>
      <c r="AG334" s="7"/>
    </row>
    <row r="335" spans="1:33">
      <c r="A335" s="8" t="s">
        <v>1807</v>
      </c>
      <c r="B335" s="8" t="s">
        <v>1808</v>
      </c>
      <c r="C335" s="9" t="s">
        <v>91</v>
      </c>
      <c r="D335" s="185">
        <v>9173</v>
      </c>
      <c r="E335" s="188">
        <v>90173</v>
      </c>
      <c r="F335" s="9" t="s">
        <v>88</v>
      </c>
      <c r="G335" s="9" t="s">
        <v>84</v>
      </c>
      <c r="H335" s="10">
        <v>136969</v>
      </c>
      <c r="I335" s="11">
        <v>56</v>
      </c>
      <c r="J335" s="24">
        <v>1381105</v>
      </c>
      <c r="K335" s="12"/>
      <c r="L335" s="14">
        <v>0</v>
      </c>
      <c r="N335" s="21">
        <v>0</v>
      </c>
      <c r="P335" s="21">
        <v>0</v>
      </c>
      <c r="R335" s="21">
        <v>250550</v>
      </c>
      <c r="T335" s="21">
        <v>0</v>
      </c>
      <c r="V335" s="22">
        <v>1631655</v>
      </c>
      <c r="X335" s="5" t="str">
        <f t="shared" si="5"/>
        <v>No</v>
      </c>
      <c r="Z335" s="21"/>
      <c r="AC335" s="28"/>
      <c r="AG335" s="7"/>
    </row>
    <row r="336" spans="1:33">
      <c r="A336" s="8" t="s">
        <v>724</v>
      </c>
      <c r="B336" s="8" t="s">
        <v>725</v>
      </c>
      <c r="C336" s="9" t="s">
        <v>265</v>
      </c>
      <c r="D336" s="185">
        <v>7049</v>
      </c>
      <c r="E336" s="188">
        <v>70049</v>
      </c>
      <c r="F336" s="9" t="s">
        <v>157</v>
      </c>
      <c r="G336" s="9" t="s">
        <v>84</v>
      </c>
      <c r="H336" s="10">
        <v>280051</v>
      </c>
      <c r="I336" s="11">
        <v>56</v>
      </c>
      <c r="J336" s="24">
        <v>799798</v>
      </c>
      <c r="K336" s="12"/>
      <c r="L336" s="14">
        <v>0</v>
      </c>
      <c r="N336" s="21">
        <v>0</v>
      </c>
      <c r="P336" s="21">
        <v>0</v>
      </c>
      <c r="R336" s="21">
        <v>474205</v>
      </c>
      <c r="T336" s="21">
        <v>1427488</v>
      </c>
      <c r="V336" s="22">
        <v>2701491</v>
      </c>
      <c r="X336" s="5" t="str">
        <f t="shared" si="5"/>
        <v>No</v>
      </c>
      <c r="Z336" s="21"/>
      <c r="AC336" s="28"/>
      <c r="AG336" s="7"/>
    </row>
    <row r="337" spans="1:33">
      <c r="A337" s="8" t="s">
        <v>2074</v>
      </c>
      <c r="B337" s="8" t="s">
        <v>1329</v>
      </c>
      <c r="C337" s="9" t="s">
        <v>39</v>
      </c>
      <c r="D337" s="185">
        <v>9233</v>
      </c>
      <c r="E337" s="188">
        <v>90233</v>
      </c>
      <c r="F337" s="9" t="s">
        <v>88</v>
      </c>
      <c r="G337" s="9" t="s">
        <v>84</v>
      </c>
      <c r="H337" s="10">
        <v>135267</v>
      </c>
      <c r="I337" s="11">
        <v>55</v>
      </c>
      <c r="J337" s="24">
        <v>763961</v>
      </c>
      <c r="K337" s="12"/>
      <c r="L337" s="14">
        <v>0</v>
      </c>
      <c r="N337" s="21">
        <v>0</v>
      </c>
      <c r="P337" s="21">
        <v>20598</v>
      </c>
      <c r="R337" s="21">
        <v>44757</v>
      </c>
      <c r="T337" s="21">
        <v>0</v>
      </c>
      <c r="V337" s="22">
        <v>829316</v>
      </c>
      <c r="X337" s="5" t="str">
        <f t="shared" si="5"/>
        <v>No</v>
      </c>
      <c r="Z337" s="21"/>
      <c r="AC337" s="28"/>
      <c r="AG337" s="7"/>
    </row>
    <row r="338" spans="1:33">
      <c r="A338" s="8" t="s">
        <v>1456</v>
      </c>
      <c r="B338" s="8" t="s">
        <v>1457</v>
      </c>
      <c r="C338" s="9" t="s">
        <v>150</v>
      </c>
      <c r="D338" s="185" t="s">
        <v>1458</v>
      </c>
      <c r="E338" s="188" t="s">
        <v>1459</v>
      </c>
      <c r="F338" s="9" t="s">
        <v>157</v>
      </c>
      <c r="G338" s="9" t="s">
        <v>147</v>
      </c>
      <c r="H338" s="10">
        <v>0</v>
      </c>
      <c r="I338" s="11">
        <v>55</v>
      </c>
      <c r="J338" s="24">
        <v>102945</v>
      </c>
      <c r="K338" s="12"/>
      <c r="L338" s="14">
        <v>0</v>
      </c>
      <c r="N338" s="21">
        <v>0</v>
      </c>
      <c r="P338" s="21">
        <v>0</v>
      </c>
      <c r="R338" s="21">
        <v>40410</v>
      </c>
      <c r="T338" s="21">
        <v>747382</v>
      </c>
      <c r="V338" s="22">
        <v>890737</v>
      </c>
      <c r="X338" s="5" t="str">
        <f t="shared" si="5"/>
        <v>No</v>
      </c>
      <c r="Z338" s="21"/>
      <c r="AC338" s="28"/>
      <c r="AG338" s="7"/>
    </row>
    <row r="339" spans="1:33">
      <c r="A339" s="8" t="s">
        <v>4813</v>
      </c>
      <c r="B339" s="8" t="s">
        <v>4814</v>
      </c>
      <c r="C339" s="9" t="s">
        <v>42</v>
      </c>
      <c r="D339" s="185">
        <v>2003</v>
      </c>
      <c r="E339" s="188">
        <v>20003</v>
      </c>
      <c r="F339" s="9" t="s">
        <v>83</v>
      </c>
      <c r="G339" s="9" t="s">
        <v>84</v>
      </c>
      <c r="H339" s="10">
        <v>158084</v>
      </c>
      <c r="I339" s="11">
        <v>55</v>
      </c>
      <c r="J339" s="24">
        <v>2747318</v>
      </c>
      <c r="K339" s="12"/>
      <c r="L339" s="14">
        <v>6452</v>
      </c>
      <c r="N339" s="21">
        <v>19069</v>
      </c>
      <c r="P339" s="21">
        <v>120119</v>
      </c>
      <c r="R339" s="21">
        <v>175162</v>
      </c>
      <c r="T339" s="21">
        <v>0</v>
      </c>
      <c r="V339" s="22">
        <v>3068120</v>
      </c>
      <c r="X339" s="5" t="str">
        <f t="shared" si="5"/>
        <v>No</v>
      </c>
      <c r="Z339" s="21"/>
      <c r="AC339" s="28"/>
      <c r="AG339" s="7"/>
    </row>
    <row r="340" spans="1:33">
      <c r="A340" s="8" t="s">
        <v>1850</v>
      </c>
      <c r="B340" s="8" t="s">
        <v>1851</v>
      </c>
      <c r="C340" s="9" t="s">
        <v>265</v>
      </c>
      <c r="D340" s="185" t="s">
        <v>1852</v>
      </c>
      <c r="E340" s="188" t="s">
        <v>1853</v>
      </c>
      <c r="F340" s="9" t="s">
        <v>157</v>
      </c>
      <c r="G340" s="9" t="s">
        <v>147</v>
      </c>
      <c r="H340" s="10">
        <v>0</v>
      </c>
      <c r="I340" s="11">
        <v>55</v>
      </c>
      <c r="J340" s="24">
        <v>590757</v>
      </c>
      <c r="K340" s="12"/>
      <c r="L340" s="14">
        <v>0</v>
      </c>
      <c r="N340" s="21">
        <v>0</v>
      </c>
      <c r="P340" s="21">
        <v>0</v>
      </c>
      <c r="R340" s="21">
        <v>107297</v>
      </c>
      <c r="T340" s="21">
        <v>1131008</v>
      </c>
      <c r="V340" s="22">
        <v>1829062</v>
      </c>
      <c r="X340" s="5" t="str">
        <f t="shared" si="5"/>
        <v>No</v>
      </c>
      <c r="Z340" s="21"/>
      <c r="AC340" s="28"/>
      <c r="AG340" s="7"/>
    </row>
    <row r="341" spans="1:33">
      <c r="A341" s="8" t="s">
        <v>4763</v>
      </c>
      <c r="B341" s="8" t="s">
        <v>207</v>
      </c>
      <c r="C341" s="9" t="s">
        <v>82</v>
      </c>
      <c r="D341" s="185">
        <v>2163</v>
      </c>
      <c r="E341" s="188">
        <v>20163</v>
      </c>
      <c r="F341" s="9" t="s">
        <v>113</v>
      </c>
      <c r="G341" s="9" t="s">
        <v>84</v>
      </c>
      <c r="H341" s="10">
        <v>18351295</v>
      </c>
      <c r="I341" s="11">
        <v>54</v>
      </c>
      <c r="J341" s="24">
        <v>16451076</v>
      </c>
      <c r="K341" s="12"/>
      <c r="L341" s="14">
        <v>0</v>
      </c>
      <c r="N341" s="21">
        <v>0</v>
      </c>
      <c r="P341" s="21">
        <v>180463</v>
      </c>
      <c r="R341" s="21">
        <v>3115275</v>
      </c>
      <c r="T341" s="21">
        <v>0</v>
      </c>
      <c r="V341" s="22">
        <v>19746814</v>
      </c>
      <c r="X341" s="5" t="str">
        <f t="shared" si="5"/>
        <v>No</v>
      </c>
      <c r="Z341" s="21"/>
      <c r="AC341" s="28"/>
      <c r="AG341" s="7"/>
    </row>
    <row r="342" spans="1:33">
      <c r="A342" s="8" t="s">
        <v>4753</v>
      </c>
      <c r="B342" s="8" t="s">
        <v>4301</v>
      </c>
      <c r="C342" s="9" t="s">
        <v>109</v>
      </c>
      <c r="D342" s="185">
        <v>4191</v>
      </c>
      <c r="E342" s="188">
        <v>40191</v>
      </c>
      <c r="F342" s="9" t="s">
        <v>88</v>
      </c>
      <c r="G342" s="9" t="s">
        <v>84</v>
      </c>
      <c r="H342" s="10">
        <v>73467</v>
      </c>
      <c r="I342" s="11">
        <v>54</v>
      </c>
      <c r="J342" s="24">
        <v>2360526</v>
      </c>
      <c r="K342" s="12"/>
      <c r="L342" s="14">
        <v>0</v>
      </c>
      <c r="N342" s="21">
        <v>4604</v>
      </c>
      <c r="P342" s="21">
        <v>13128</v>
      </c>
      <c r="R342" s="21">
        <v>16800</v>
      </c>
      <c r="T342" s="21">
        <v>0</v>
      </c>
      <c r="V342" s="22">
        <v>2395058</v>
      </c>
      <c r="X342" s="5" t="str">
        <f t="shared" si="5"/>
        <v>No</v>
      </c>
      <c r="Z342" s="21"/>
      <c r="AC342" s="28"/>
      <c r="AG342" s="7"/>
    </row>
    <row r="343" spans="1:33">
      <c r="A343" s="8" t="s">
        <v>922</v>
      </c>
      <c r="B343" s="8" t="s">
        <v>923</v>
      </c>
      <c r="C343" s="9" t="s">
        <v>129</v>
      </c>
      <c r="D343" s="185" t="s">
        <v>924</v>
      </c>
      <c r="E343" s="188" t="s">
        <v>925</v>
      </c>
      <c r="F343" s="9" t="s">
        <v>83</v>
      </c>
      <c r="G343" s="9" t="s">
        <v>147</v>
      </c>
      <c r="H343" s="10">
        <v>0</v>
      </c>
      <c r="I343" s="11">
        <v>54</v>
      </c>
      <c r="J343" s="24">
        <v>275638</v>
      </c>
      <c r="K343" s="12"/>
      <c r="L343" s="14">
        <v>0</v>
      </c>
      <c r="N343" s="21">
        <v>0</v>
      </c>
      <c r="P343" s="21">
        <v>0</v>
      </c>
      <c r="R343" s="21">
        <v>0</v>
      </c>
      <c r="T343" s="21">
        <v>0</v>
      </c>
      <c r="V343" s="22">
        <v>275638</v>
      </c>
      <c r="X343" s="5" t="str">
        <f t="shared" si="5"/>
        <v>No</v>
      </c>
      <c r="Z343" s="21"/>
      <c r="AC343" s="28"/>
      <c r="AG343" s="7"/>
    </row>
    <row r="344" spans="1:33">
      <c r="A344" s="8" t="s">
        <v>1854</v>
      </c>
      <c r="B344" s="8" t="s">
        <v>1855</v>
      </c>
      <c r="C344" s="9" t="s">
        <v>265</v>
      </c>
      <c r="D344" s="185" t="s">
        <v>1856</v>
      </c>
      <c r="E344" s="188" t="s">
        <v>1857</v>
      </c>
      <c r="F344" s="9" t="s">
        <v>88</v>
      </c>
      <c r="G344" s="9" t="s">
        <v>147</v>
      </c>
      <c r="H344" s="10">
        <v>0</v>
      </c>
      <c r="I344" s="11">
        <v>54</v>
      </c>
      <c r="J344" s="24">
        <v>209217</v>
      </c>
      <c r="K344" s="12"/>
      <c r="L344" s="14">
        <v>0</v>
      </c>
      <c r="N344" s="21">
        <v>0</v>
      </c>
      <c r="P344" s="21">
        <v>0</v>
      </c>
      <c r="R344" s="21">
        <v>48381</v>
      </c>
      <c r="T344" s="21">
        <v>928172</v>
      </c>
      <c r="V344" s="22">
        <v>1185770</v>
      </c>
      <c r="X344" s="5" t="str">
        <f t="shared" si="5"/>
        <v>No</v>
      </c>
      <c r="Z344" s="21"/>
      <c r="AC344" s="28"/>
      <c r="AG344" s="7"/>
    </row>
    <row r="345" spans="1:33">
      <c r="A345" s="8" t="s">
        <v>1974</v>
      </c>
      <c r="B345" s="8" t="s">
        <v>1975</v>
      </c>
      <c r="C345" s="9" t="s">
        <v>91</v>
      </c>
      <c r="D345" s="185">
        <v>9205</v>
      </c>
      <c r="E345" s="188">
        <v>90205</v>
      </c>
      <c r="F345" s="9" t="s">
        <v>83</v>
      </c>
      <c r="G345" s="9" t="s">
        <v>84</v>
      </c>
      <c r="H345" s="10">
        <v>1723634</v>
      </c>
      <c r="I345" s="11">
        <v>54</v>
      </c>
      <c r="J345" s="24">
        <v>1430071</v>
      </c>
      <c r="K345" s="12"/>
      <c r="L345" s="14">
        <v>0</v>
      </c>
      <c r="N345" s="21">
        <v>0</v>
      </c>
      <c r="P345" s="21">
        <v>0</v>
      </c>
      <c r="R345" s="21">
        <v>256185</v>
      </c>
      <c r="T345" s="21">
        <v>0</v>
      </c>
      <c r="V345" s="22">
        <v>1686256</v>
      </c>
      <c r="X345" s="5" t="str">
        <f t="shared" si="5"/>
        <v>No</v>
      </c>
      <c r="Z345" s="21"/>
      <c r="AC345" s="28"/>
      <c r="AG345" s="7"/>
    </row>
    <row r="346" spans="1:33">
      <c r="A346" s="8" t="s">
        <v>1465</v>
      </c>
      <c r="B346" s="8" t="s">
        <v>1466</v>
      </c>
      <c r="C346" s="9" t="s">
        <v>154</v>
      </c>
      <c r="D346" s="185">
        <v>4141</v>
      </c>
      <c r="E346" s="188">
        <v>40141</v>
      </c>
      <c r="F346" s="9" t="s">
        <v>88</v>
      </c>
      <c r="G346" s="9" t="s">
        <v>84</v>
      </c>
      <c r="H346" s="10">
        <v>549777</v>
      </c>
      <c r="I346" s="11">
        <v>54</v>
      </c>
      <c r="J346" s="24">
        <v>2147353</v>
      </c>
      <c r="K346" s="12"/>
      <c r="L346" s="14">
        <v>0</v>
      </c>
      <c r="N346" s="21">
        <v>0</v>
      </c>
      <c r="P346" s="21">
        <v>75561</v>
      </c>
      <c r="R346" s="21">
        <v>58234</v>
      </c>
      <c r="T346" s="21">
        <v>0</v>
      </c>
      <c r="V346" s="22">
        <v>2281148</v>
      </c>
      <c r="X346" s="5" t="str">
        <f t="shared" si="5"/>
        <v>No</v>
      </c>
      <c r="Z346" s="21"/>
      <c r="AC346" s="28"/>
      <c r="AG346" s="7"/>
    </row>
    <row r="347" spans="1:33">
      <c r="A347" s="8" t="s">
        <v>459</v>
      </c>
      <c r="B347" s="8" t="s">
        <v>460</v>
      </c>
      <c r="C347" s="9" t="s">
        <v>288</v>
      </c>
      <c r="D347" s="185">
        <v>3012</v>
      </c>
      <c r="E347" s="188">
        <v>30012</v>
      </c>
      <c r="F347" s="9" t="s">
        <v>88</v>
      </c>
      <c r="G347" s="9" t="s">
        <v>84</v>
      </c>
      <c r="H347" s="10">
        <v>69014</v>
      </c>
      <c r="I347" s="11">
        <v>53</v>
      </c>
      <c r="J347" s="24">
        <v>2017198</v>
      </c>
      <c r="K347" s="12"/>
      <c r="L347" s="14">
        <v>0</v>
      </c>
      <c r="N347" s="21">
        <v>48925</v>
      </c>
      <c r="P347" s="21">
        <v>34572</v>
      </c>
      <c r="R347" s="21">
        <v>147383</v>
      </c>
      <c r="T347" s="21">
        <v>0</v>
      </c>
      <c r="V347" s="22">
        <v>2248078</v>
      </c>
      <c r="X347" s="5" t="str">
        <f t="shared" si="5"/>
        <v>No</v>
      </c>
      <c r="Z347" s="21"/>
      <c r="AC347" s="28"/>
      <c r="AG347" s="7"/>
    </row>
    <row r="348" spans="1:33">
      <c r="A348" s="8" t="s">
        <v>4809</v>
      </c>
      <c r="B348" s="8" t="s">
        <v>4810</v>
      </c>
      <c r="C348" s="9" t="s">
        <v>120</v>
      </c>
      <c r="D348" s="185">
        <v>6102</v>
      </c>
      <c r="E348" s="188">
        <v>60102</v>
      </c>
      <c r="F348" s="9" t="s">
        <v>88</v>
      </c>
      <c r="G348" s="9" t="s">
        <v>84</v>
      </c>
      <c r="H348" s="10">
        <v>92984</v>
      </c>
      <c r="I348" s="11">
        <v>53</v>
      </c>
      <c r="J348" s="24">
        <v>156626</v>
      </c>
      <c r="K348" s="12"/>
      <c r="L348" s="14">
        <v>0</v>
      </c>
      <c r="N348" s="21">
        <v>0</v>
      </c>
      <c r="P348" s="21">
        <v>0</v>
      </c>
      <c r="R348" s="21">
        <v>19400</v>
      </c>
      <c r="T348" s="21">
        <v>0</v>
      </c>
      <c r="V348" s="22">
        <v>176026</v>
      </c>
      <c r="X348" s="5" t="str">
        <f t="shared" si="5"/>
        <v>No</v>
      </c>
      <c r="Z348" s="21"/>
      <c r="AC348" s="28"/>
      <c r="AG348" s="7"/>
    </row>
    <row r="349" spans="1:33">
      <c r="A349" s="8" t="s">
        <v>5295</v>
      </c>
      <c r="B349" s="8" t="s">
        <v>1266</v>
      </c>
      <c r="C349" s="9" t="s">
        <v>141</v>
      </c>
      <c r="D349" s="185">
        <v>3007</v>
      </c>
      <c r="E349" s="188">
        <v>30007</v>
      </c>
      <c r="F349" s="9" t="s">
        <v>543</v>
      </c>
      <c r="G349" s="9" t="s">
        <v>84</v>
      </c>
      <c r="H349" s="10">
        <v>210111</v>
      </c>
      <c r="I349" s="11">
        <v>53</v>
      </c>
      <c r="J349" s="24">
        <v>2043570</v>
      </c>
      <c r="K349" s="12"/>
      <c r="L349" s="14">
        <v>0</v>
      </c>
      <c r="N349" s="21">
        <v>3033</v>
      </c>
      <c r="P349" s="21">
        <v>109273</v>
      </c>
      <c r="R349" s="21">
        <v>203277</v>
      </c>
      <c r="T349" s="21">
        <v>0</v>
      </c>
      <c r="V349" s="22">
        <v>2359153</v>
      </c>
      <c r="X349" s="5" t="str">
        <f t="shared" si="5"/>
        <v>No</v>
      </c>
      <c r="Z349" s="21"/>
      <c r="AC349" s="28"/>
      <c r="AG349" s="7"/>
    </row>
    <row r="350" spans="1:33">
      <c r="A350" s="8" t="s">
        <v>135</v>
      </c>
      <c r="B350" s="8" t="s">
        <v>136</v>
      </c>
      <c r="C350" s="9" t="s">
        <v>137</v>
      </c>
      <c r="D350" s="185">
        <v>3112</v>
      </c>
      <c r="E350" s="188">
        <v>30112</v>
      </c>
      <c r="F350" s="9" t="s">
        <v>138</v>
      </c>
      <c r="G350" s="9" t="s">
        <v>84</v>
      </c>
      <c r="H350" s="10">
        <v>4586770</v>
      </c>
      <c r="I350" s="11">
        <v>53</v>
      </c>
      <c r="J350" s="24">
        <v>2254863</v>
      </c>
      <c r="K350" s="12"/>
      <c r="L350" s="14">
        <v>0</v>
      </c>
      <c r="N350" s="21">
        <v>0</v>
      </c>
      <c r="P350" s="21">
        <v>0</v>
      </c>
      <c r="R350" s="21">
        <v>0</v>
      </c>
      <c r="T350" s="21">
        <v>0</v>
      </c>
      <c r="V350" s="22">
        <v>2254863</v>
      </c>
      <c r="X350" s="5" t="str">
        <f t="shared" si="5"/>
        <v>No</v>
      </c>
      <c r="Z350" s="21"/>
      <c r="AC350" s="28"/>
      <c r="AG350" s="7"/>
    </row>
    <row r="351" spans="1:33">
      <c r="A351" s="8" t="s">
        <v>3366</v>
      </c>
      <c r="B351" s="8" t="s">
        <v>3367</v>
      </c>
      <c r="C351" s="9" t="s">
        <v>46</v>
      </c>
      <c r="D351" s="185">
        <v>5028</v>
      </c>
      <c r="E351" s="188">
        <v>50028</v>
      </c>
      <c r="F351" s="9" t="s">
        <v>88</v>
      </c>
      <c r="G351" s="9" t="s">
        <v>84</v>
      </c>
      <c r="H351" s="10">
        <v>110621</v>
      </c>
      <c r="I351" s="11">
        <v>53</v>
      </c>
      <c r="J351" s="24">
        <v>1540412</v>
      </c>
      <c r="K351" s="12"/>
      <c r="L351" s="14">
        <v>0</v>
      </c>
      <c r="N351" s="21">
        <v>16617</v>
      </c>
      <c r="P351" s="21">
        <v>120489</v>
      </c>
      <c r="R351" s="21">
        <v>155402</v>
      </c>
      <c r="T351" s="21">
        <v>0</v>
      </c>
      <c r="V351" s="22">
        <v>1832920</v>
      </c>
      <c r="X351" s="5" t="str">
        <f t="shared" si="5"/>
        <v>No</v>
      </c>
      <c r="Z351" s="21"/>
      <c r="AC351" s="28"/>
      <c r="AG351" s="7"/>
    </row>
    <row r="352" spans="1:33">
      <c r="A352" s="8" t="s">
        <v>4869</v>
      </c>
      <c r="B352" s="8" t="s">
        <v>4870</v>
      </c>
      <c r="C352" s="9" t="s">
        <v>87</v>
      </c>
      <c r="D352" s="185" t="s">
        <v>4871</v>
      </c>
      <c r="E352" s="188" t="s">
        <v>4872</v>
      </c>
      <c r="F352" s="9" t="s">
        <v>83</v>
      </c>
      <c r="G352" s="9" t="s">
        <v>147</v>
      </c>
      <c r="H352" s="10">
        <v>0</v>
      </c>
      <c r="I352" s="11">
        <v>53</v>
      </c>
      <c r="J352" s="24">
        <v>519605</v>
      </c>
      <c r="K352" s="12"/>
      <c r="L352" s="14">
        <v>0</v>
      </c>
      <c r="N352" s="21">
        <v>0</v>
      </c>
      <c r="P352" s="21">
        <v>0</v>
      </c>
      <c r="R352" s="21">
        <v>93343</v>
      </c>
      <c r="T352" s="21">
        <v>0</v>
      </c>
      <c r="V352" s="22">
        <v>612948</v>
      </c>
      <c r="X352" s="5" t="str">
        <f t="shared" si="5"/>
        <v>No</v>
      </c>
      <c r="Z352" s="21"/>
      <c r="AC352" s="28"/>
      <c r="AG352" s="7"/>
    </row>
    <row r="353" spans="1:33">
      <c r="A353" s="8" t="s">
        <v>3533</v>
      </c>
      <c r="B353" s="8" t="s">
        <v>1532</v>
      </c>
      <c r="C353" s="9" t="s">
        <v>178</v>
      </c>
      <c r="D353" s="185">
        <v>5029</v>
      </c>
      <c r="E353" s="188">
        <v>50029</v>
      </c>
      <c r="F353" s="9" t="s">
        <v>88</v>
      </c>
      <c r="G353" s="9" t="s">
        <v>84</v>
      </c>
      <c r="H353" s="10">
        <v>70585</v>
      </c>
      <c r="I353" s="11">
        <v>52</v>
      </c>
      <c r="J353" s="24">
        <v>715958</v>
      </c>
      <c r="K353" s="12"/>
      <c r="L353" s="14">
        <v>0</v>
      </c>
      <c r="N353" s="21">
        <v>1249</v>
      </c>
      <c r="P353" s="21">
        <v>29183</v>
      </c>
      <c r="R353" s="21">
        <v>25761</v>
      </c>
      <c r="T353" s="21">
        <v>0</v>
      </c>
      <c r="V353" s="22">
        <v>772151</v>
      </c>
      <c r="X353" s="5" t="str">
        <f t="shared" si="5"/>
        <v>No</v>
      </c>
      <c r="Z353" s="21"/>
      <c r="AC353" s="28"/>
      <c r="AG353" s="7"/>
    </row>
    <row r="354" spans="1:33">
      <c r="A354" s="8" t="s">
        <v>1390</v>
      </c>
      <c r="B354" s="8" t="s">
        <v>6411</v>
      </c>
      <c r="C354" s="9" t="s">
        <v>150</v>
      </c>
      <c r="D354" s="185" t="s">
        <v>1391</v>
      </c>
      <c r="E354" s="188" t="s">
        <v>1392</v>
      </c>
      <c r="F354" s="9" t="s">
        <v>157</v>
      </c>
      <c r="G354" s="9" t="s">
        <v>147</v>
      </c>
      <c r="H354" s="10">
        <v>0</v>
      </c>
      <c r="I354" s="11">
        <v>52</v>
      </c>
      <c r="J354" s="24">
        <v>57498</v>
      </c>
      <c r="K354" s="12"/>
      <c r="L354" s="14">
        <v>0</v>
      </c>
      <c r="N354" s="21">
        <v>0</v>
      </c>
      <c r="P354" s="21">
        <v>0</v>
      </c>
      <c r="R354" s="21">
        <v>0</v>
      </c>
      <c r="T354" s="21">
        <v>599821</v>
      </c>
      <c r="V354" s="22">
        <v>657319</v>
      </c>
      <c r="X354" s="5" t="str">
        <f t="shared" si="5"/>
        <v>No</v>
      </c>
      <c r="Z354" s="21"/>
      <c r="AC354" s="28"/>
      <c r="AG354" s="7"/>
    </row>
    <row r="355" spans="1:33">
      <c r="A355" s="8" t="s">
        <v>6533</v>
      </c>
      <c r="B355" s="8" t="s">
        <v>3977</v>
      </c>
      <c r="C355" s="9" t="s">
        <v>288</v>
      </c>
      <c r="D355" s="185">
        <v>2169</v>
      </c>
      <c r="E355" s="188">
        <v>20169</v>
      </c>
      <c r="F355" s="9" t="s">
        <v>113</v>
      </c>
      <c r="G355" s="9" t="s">
        <v>84</v>
      </c>
      <c r="H355" s="10">
        <v>18351295</v>
      </c>
      <c r="I355" s="11">
        <v>52</v>
      </c>
      <c r="J355" s="24">
        <v>20874549</v>
      </c>
      <c r="K355" s="12"/>
      <c r="L355" s="14">
        <v>0</v>
      </c>
      <c r="N355" s="21">
        <v>0</v>
      </c>
      <c r="P355" s="21">
        <v>0</v>
      </c>
      <c r="R355" s="21">
        <v>0</v>
      </c>
      <c r="T355" s="21">
        <v>0</v>
      </c>
      <c r="V355" s="22">
        <v>20874549</v>
      </c>
      <c r="X355" s="5" t="str">
        <f t="shared" si="5"/>
        <v>No</v>
      </c>
      <c r="Z355" s="21"/>
      <c r="AC355" s="28"/>
      <c r="AG355" s="7"/>
    </row>
    <row r="356" spans="1:33">
      <c r="A356" s="8" t="s">
        <v>1133</v>
      </c>
      <c r="B356" s="8" t="s">
        <v>1134</v>
      </c>
      <c r="C356" s="9" t="s">
        <v>120</v>
      </c>
      <c r="D356" s="185">
        <v>6009</v>
      </c>
      <c r="E356" s="188">
        <v>60009</v>
      </c>
      <c r="F356" s="9" t="s">
        <v>83</v>
      </c>
      <c r="G356" s="9" t="s">
        <v>84</v>
      </c>
      <c r="H356" s="10">
        <v>235730</v>
      </c>
      <c r="I356" s="11">
        <v>52</v>
      </c>
      <c r="J356" s="24">
        <v>3157576</v>
      </c>
      <c r="K356" s="12"/>
      <c r="L356" s="14">
        <v>0</v>
      </c>
      <c r="N356" s="21">
        <v>706</v>
      </c>
      <c r="P356" s="21">
        <v>61646</v>
      </c>
      <c r="R356" s="21">
        <v>642619</v>
      </c>
      <c r="T356" s="21">
        <v>0</v>
      </c>
      <c r="V356" s="22">
        <v>3862547</v>
      </c>
      <c r="X356" s="5" t="str">
        <f t="shared" si="5"/>
        <v>No</v>
      </c>
      <c r="Z356" s="21"/>
      <c r="AC356" s="28"/>
      <c r="AG356" s="7"/>
    </row>
    <row r="357" spans="1:33">
      <c r="A357" s="8" t="s">
        <v>3534</v>
      </c>
      <c r="B357" s="8" t="s">
        <v>3535</v>
      </c>
      <c r="C357" s="9" t="s">
        <v>129</v>
      </c>
      <c r="D357" s="185">
        <v>4082</v>
      </c>
      <c r="E357" s="188">
        <v>40082</v>
      </c>
      <c r="F357" s="9" t="s">
        <v>83</v>
      </c>
      <c r="G357" s="9" t="s">
        <v>84</v>
      </c>
      <c r="H357" s="10">
        <v>4515419</v>
      </c>
      <c r="I357" s="11">
        <v>51</v>
      </c>
      <c r="J357" s="24">
        <v>229233</v>
      </c>
      <c r="K357" s="12"/>
      <c r="L357" s="14">
        <v>0</v>
      </c>
      <c r="N357" s="21">
        <v>0</v>
      </c>
      <c r="P357" s="21">
        <v>0</v>
      </c>
      <c r="R357" s="21">
        <v>0</v>
      </c>
      <c r="T357" s="21">
        <v>0</v>
      </c>
      <c r="V357" s="22">
        <v>229233</v>
      </c>
      <c r="X357" s="5" t="str">
        <f t="shared" si="5"/>
        <v>No</v>
      </c>
      <c r="Z357" s="21"/>
      <c r="AC357" s="28"/>
      <c r="AG357" s="7"/>
    </row>
    <row r="358" spans="1:33">
      <c r="A358" s="8" t="s">
        <v>1745</v>
      </c>
      <c r="B358" s="8" t="s">
        <v>1746</v>
      </c>
      <c r="C358" s="9" t="s">
        <v>648</v>
      </c>
      <c r="D358" s="185" t="s">
        <v>1747</v>
      </c>
      <c r="E358" s="188" t="s">
        <v>1748</v>
      </c>
      <c r="F358" s="9" t="s">
        <v>157</v>
      </c>
      <c r="G358" s="9" t="s">
        <v>147</v>
      </c>
      <c r="H358" s="10">
        <v>0</v>
      </c>
      <c r="I358" s="11">
        <v>51</v>
      </c>
      <c r="J358" s="24">
        <v>45062</v>
      </c>
      <c r="K358" s="12"/>
      <c r="L358" s="14">
        <v>0</v>
      </c>
      <c r="N358" s="21">
        <v>0</v>
      </c>
      <c r="P358" s="21">
        <v>0</v>
      </c>
      <c r="R358" s="21">
        <v>121255</v>
      </c>
      <c r="T358" s="21">
        <v>342506</v>
      </c>
      <c r="V358" s="22">
        <v>508823</v>
      </c>
      <c r="X358" s="5" t="str">
        <f t="shared" si="5"/>
        <v>No</v>
      </c>
      <c r="Z358" s="21"/>
      <c r="AC358" s="28"/>
      <c r="AG358" s="7"/>
    </row>
    <row r="359" spans="1:33">
      <c r="A359" s="8" t="s">
        <v>4036</v>
      </c>
      <c r="B359" s="8" t="s">
        <v>4037</v>
      </c>
      <c r="C359" s="9" t="s">
        <v>555</v>
      </c>
      <c r="D359" s="185">
        <v>5058</v>
      </c>
      <c r="E359" s="188">
        <v>50058</v>
      </c>
      <c r="F359" s="9" t="s">
        <v>88</v>
      </c>
      <c r="G359" s="9" t="s">
        <v>84</v>
      </c>
      <c r="H359" s="10">
        <v>296863</v>
      </c>
      <c r="I359" s="11">
        <v>51</v>
      </c>
      <c r="J359" s="24">
        <v>1301165</v>
      </c>
      <c r="K359" s="12"/>
      <c r="L359" s="14">
        <v>0</v>
      </c>
      <c r="N359" s="21">
        <v>0</v>
      </c>
      <c r="P359" s="21">
        <v>69407</v>
      </c>
      <c r="R359" s="21">
        <v>92604</v>
      </c>
      <c r="T359" s="21">
        <v>650014</v>
      </c>
      <c r="V359" s="22">
        <v>2113190</v>
      </c>
      <c r="X359" s="5" t="str">
        <f t="shared" si="5"/>
        <v>No</v>
      </c>
      <c r="Z359" s="21"/>
      <c r="AC359" s="28"/>
      <c r="AG359" s="7"/>
    </row>
    <row r="360" spans="1:33">
      <c r="A360" s="8" t="s">
        <v>2371</v>
      </c>
      <c r="B360" s="8" t="s">
        <v>2372</v>
      </c>
      <c r="C360" s="9" t="s">
        <v>91</v>
      </c>
      <c r="D360" s="185">
        <v>9159</v>
      </c>
      <c r="E360" s="188">
        <v>90159</v>
      </c>
      <c r="F360" s="9" t="s">
        <v>88</v>
      </c>
      <c r="G360" s="9" t="s">
        <v>84</v>
      </c>
      <c r="H360" s="10">
        <v>3281212</v>
      </c>
      <c r="I360" s="11">
        <v>50</v>
      </c>
      <c r="J360" s="24">
        <v>2212012</v>
      </c>
      <c r="K360" s="12"/>
      <c r="L360" s="14">
        <v>0</v>
      </c>
      <c r="N360" s="21">
        <v>0</v>
      </c>
      <c r="P360" s="21">
        <v>32147</v>
      </c>
      <c r="R360" s="21">
        <v>31605</v>
      </c>
      <c r="T360" s="21">
        <v>0</v>
      </c>
      <c r="V360" s="22">
        <v>2275764</v>
      </c>
      <c r="X360" s="5" t="str">
        <f t="shared" si="5"/>
        <v>No</v>
      </c>
      <c r="Z360" s="21"/>
      <c r="AC360" s="28"/>
      <c r="AG360" s="7"/>
    </row>
    <row r="361" spans="1:33">
      <c r="A361" s="8" t="s">
        <v>1711</v>
      </c>
      <c r="B361" s="8" t="s">
        <v>1712</v>
      </c>
      <c r="C361" s="9" t="s">
        <v>58</v>
      </c>
      <c r="D361" s="185">
        <v>5099</v>
      </c>
      <c r="E361" s="188">
        <v>50099</v>
      </c>
      <c r="F361" s="9" t="s">
        <v>83</v>
      </c>
      <c r="G361" s="9" t="s">
        <v>84</v>
      </c>
      <c r="H361" s="10">
        <v>102852</v>
      </c>
      <c r="I361" s="11">
        <v>50</v>
      </c>
      <c r="J361" s="24">
        <v>1097119</v>
      </c>
      <c r="K361" s="12"/>
      <c r="L361" s="14">
        <v>0</v>
      </c>
      <c r="N361" s="21">
        <v>2295</v>
      </c>
      <c r="P361" s="21">
        <v>51558</v>
      </c>
      <c r="R361" s="21">
        <v>4202</v>
      </c>
      <c r="T361" s="21">
        <v>48208</v>
      </c>
      <c r="V361" s="22">
        <v>1203382</v>
      </c>
      <c r="X361" s="5" t="str">
        <f t="shared" si="5"/>
        <v>No</v>
      </c>
      <c r="Z361" s="21"/>
      <c r="AC361" s="28"/>
      <c r="AG361" s="7"/>
    </row>
    <row r="362" spans="1:33">
      <c r="A362" s="8" t="s">
        <v>4811</v>
      </c>
      <c r="B362" s="8" t="s">
        <v>4812</v>
      </c>
      <c r="C362" s="9" t="s">
        <v>120</v>
      </c>
      <c r="D362" s="185">
        <v>6090</v>
      </c>
      <c r="E362" s="188">
        <v>60090</v>
      </c>
      <c r="F362" s="9" t="s">
        <v>125</v>
      </c>
      <c r="G362" s="9" t="s">
        <v>84</v>
      </c>
      <c r="H362" s="10">
        <v>728825</v>
      </c>
      <c r="I362" s="11">
        <v>50</v>
      </c>
      <c r="J362" s="24">
        <v>37938</v>
      </c>
      <c r="K362" s="12"/>
      <c r="L362" s="14">
        <v>0</v>
      </c>
      <c r="N362" s="21">
        <v>0</v>
      </c>
      <c r="P362" s="21">
        <v>21859</v>
      </c>
      <c r="R362" s="21">
        <v>0</v>
      </c>
      <c r="T362" s="21">
        <v>0</v>
      </c>
      <c r="V362" s="22">
        <v>59797</v>
      </c>
      <c r="X362" s="5" t="str">
        <f t="shared" si="5"/>
        <v>No</v>
      </c>
      <c r="Z362" s="21"/>
      <c r="AC362" s="28"/>
      <c r="AG362" s="7"/>
    </row>
    <row r="363" spans="1:33">
      <c r="A363" s="8" t="s">
        <v>1826</v>
      </c>
      <c r="B363" s="8" t="s">
        <v>1827</v>
      </c>
      <c r="C363" s="9" t="s">
        <v>154</v>
      </c>
      <c r="D363" s="185">
        <v>4100</v>
      </c>
      <c r="E363" s="188">
        <v>40100</v>
      </c>
      <c r="F363" s="9" t="s">
        <v>88</v>
      </c>
      <c r="G363" s="9" t="s">
        <v>84</v>
      </c>
      <c r="H363" s="10">
        <v>73107</v>
      </c>
      <c r="I363" s="11">
        <v>50</v>
      </c>
      <c r="J363" s="24">
        <v>264779</v>
      </c>
      <c r="K363" s="12"/>
      <c r="L363" s="14">
        <v>0</v>
      </c>
      <c r="N363" s="21">
        <v>0</v>
      </c>
      <c r="P363" s="21">
        <v>0</v>
      </c>
      <c r="R363" s="21">
        <v>90955</v>
      </c>
      <c r="T363" s="21">
        <v>390247</v>
      </c>
      <c r="V363" s="22">
        <v>745981</v>
      </c>
      <c r="X363" s="5" t="str">
        <f t="shared" si="5"/>
        <v>No</v>
      </c>
      <c r="Z363" s="21"/>
      <c r="AC363" s="28"/>
      <c r="AG363" s="7"/>
    </row>
    <row r="364" spans="1:33">
      <c r="A364" s="8" t="s">
        <v>1792</v>
      </c>
      <c r="B364" s="8" t="s">
        <v>1793</v>
      </c>
      <c r="C364" s="9" t="s">
        <v>466</v>
      </c>
      <c r="D364" s="185">
        <v>5024</v>
      </c>
      <c r="E364" s="188">
        <v>50024</v>
      </c>
      <c r="F364" s="9" t="s">
        <v>88</v>
      </c>
      <c r="G364" s="9" t="s">
        <v>84</v>
      </c>
      <c r="H364" s="10">
        <v>387550</v>
      </c>
      <c r="I364" s="11">
        <v>50</v>
      </c>
      <c r="J364" s="24">
        <v>985678</v>
      </c>
      <c r="K364" s="12"/>
      <c r="L364" s="14">
        <v>0</v>
      </c>
      <c r="N364" s="21">
        <v>15662</v>
      </c>
      <c r="P364" s="21">
        <v>128984</v>
      </c>
      <c r="R364" s="21">
        <v>240037</v>
      </c>
      <c r="T364" s="21">
        <v>0</v>
      </c>
      <c r="V364" s="22">
        <v>1370361</v>
      </c>
      <c r="X364" s="5" t="str">
        <f t="shared" si="5"/>
        <v>No</v>
      </c>
      <c r="Z364" s="21"/>
      <c r="AC364" s="28"/>
      <c r="AG364" s="7"/>
    </row>
    <row r="365" spans="1:33">
      <c r="A365" s="8" t="s">
        <v>6534</v>
      </c>
      <c r="B365" s="8" t="s">
        <v>3698</v>
      </c>
      <c r="C365" s="9" t="s">
        <v>454</v>
      </c>
      <c r="D365" s="185">
        <v>8011</v>
      </c>
      <c r="E365" s="188">
        <v>80011</v>
      </c>
      <c r="F365" s="9" t="s">
        <v>83</v>
      </c>
      <c r="G365" s="9" t="s">
        <v>84</v>
      </c>
      <c r="H365" s="10">
        <v>264465</v>
      </c>
      <c r="I365" s="11">
        <v>50</v>
      </c>
      <c r="J365" s="24">
        <v>2503379</v>
      </c>
      <c r="K365" s="12"/>
      <c r="L365" s="14">
        <v>0</v>
      </c>
      <c r="N365" s="21">
        <v>0</v>
      </c>
      <c r="P365" s="21">
        <v>269954</v>
      </c>
      <c r="R365" s="21">
        <v>0</v>
      </c>
      <c r="T365" s="21">
        <v>0</v>
      </c>
      <c r="V365" s="22">
        <v>2773333</v>
      </c>
      <c r="X365" s="5" t="str">
        <f t="shared" si="5"/>
        <v>No</v>
      </c>
      <c r="Z365" s="21"/>
      <c r="AC365" s="28"/>
      <c r="AG365" s="7"/>
    </row>
    <row r="366" spans="1:33">
      <c r="A366" s="8" t="s">
        <v>6535</v>
      </c>
      <c r="B366" s="8" t="s">
        <v>2764</v>
      </c>
      <c r="C366" s="9" t="s">
        <v>235</v>
      </c>
      <c r="D366" s="185">
        <v>4172</v>
      </c>
      <c r="E366" s="188">
        <v>40172</v>
      </c>
      <c r="F366" s="9" t="s">
        <v>88</v>
      </c>
      <c r="G366" s="9" t="s">
        <v>84</v>
      </c>
      <c r="H366" s="10">
        <v>212195</v>
      </c>
      <c r="I366" s="11">
        <v>49</v>
      </c>
      <c r="J366" s="24">
        <v>164524</v>
      </c>
      <c r="K366" s="12"/>
      <c r="L366" s="14">
        <v>0</v>
      </c>
      <c r="N366" s="21">
        <v>0</v>
      </c>
      <c r="P366" s="21">
        <v>1950</v>
      </c>
      <c r="R366" s="21">
        <v>30</v>
      </c>
      <c r="T366" s="21">
        <v>0</v>
      </c>
      <c r="V366" s="22">
        <v>166504</v>
      </c>
      <c r="X366" s="5" t="str">
        <f t="shared" si="5"/>
        <v>No</v>
      </c>
      <c r="Z366" s="21"/>
      <c r="AC366" s="28"/>
      <c r="AG366" s="7"/>
    </row>
    <row r="367" spans="1:33">
      <c r="A367" s="8" t="s">
        <v>2690</v>
      </c>
      <c r="B367" s="8" t="s">
        <v>2691</v>
      </c>
      <c r="C367" s="9" t="s">
        <v>466</v>
      </c>
      <c r="D367" s="185">
        <v>5021</v>
      </c>
      <c r="E367" s="188">
        <v>50021</v>
      </c>
      <c r="F367" s="9" t="s">
        <v>88</v>
      </c>
      <c r="G367" s="9" t="s">
        <v>84</v>
      </c>
      <c r="H367" s="10">
        <v>569499</v>
      </c>
      <c r="I367" s="11">
        <v>49</v>
      </c>
      <c r="J367" s="24">
        <v>2684699</v>
      </c>
      <c r="K367" s="12"/>
      <c r="L367" s="14">
        <v>0</v>
      </c>
      <c r="N367" s="21">
        <v>0</v>
      </c>
      <c r="P367" s="21">
        <v>27729</v>
      </c>
      <c r="R367" s="21">
        <v>149053</v>
      </c>
      <c r="T367" s="21">
        <v>0</v>
      </c>
      <c r="V367" s="22">
        <v>2861481</v>
      </c>
      <c r="X367" s="5" t="str">
        <f t="shared" si="5"/>
        <v>No</v>
      </c>
      <c r="Z367" s="21"/>
      <c r="AC367" s="28"/>
      <c r="AG367" s="7"/>
    </row>
    <row r="368" spans="1:33">
      <c r="A368" s="8" t="s">
        <v>6536</v>
      </c>
      <c r="B368" s="8" t="s">
        <v>1337</v>
      </c>
      <c r="C368" s="9" t="s">
        <v>42</v>
      </c>
      <c r="D368" s="185">
        <v>2010</v>
      </c>
      <c r="E368" s="188">
        <v>20010</v>
      </c>
      <c r="F368" s="9" t="s">
        <v>83</v>
      </c>
      <c r="G368" s="9" t="s">
        <v>84</v>
      </c>
      <c r="H368" s="10">
        <v>423566</v>
      </c>
      <c r="I368" s="11">
        <v>49</v>
      </c>
      <c r="J368" s="24">
        <v>757301</v>
      </c>
      <c r="K368" s="12"/>
      <c r="L368" s="14">
        <v>0</v>
      </c>
      <c r="N368" s="21">
        <v>0</v>
      </c>
      <c r="P368" s="21">
        <v>0</v>
      </c>
      <c r="R368" s="21">
        <v>0</v>
      </c>
      <c r="T368" s="21">
        <v>481730</v>
      </c>
      <c r="V368" s="22">
        <v>1239031</v>
      </c>
      <c r="X368" s="5" t="str">
        <f t="shared" si="5"/>
        <v>No</v>
      </c>
      <c r="Z368" s="21"/>
      <c r="AC368" s="28"/>
      <c r="AG368" s="7"/>
    </row>
    <row r="369" spans="1:33">
      <c r="A369" s="8" t="s">
        <v>2957</v>
      </c>
      <c r="B369" s="8" t="s">
        <v>2958</v>
      </c>
      <c r="C369" s="9" t="s">
        <v>91</v>
      </c>
      <c r="D369" s="185">
        <v>9042</v>
      </c>
      <c r="E369" s="188">
        <v>90042</v>
      </c>
      <c r="F369" s="9" t="s">
        <v>83</v>
      </c>
      <c r="G369" s="9" t="s">
        <v>84</v>
      </c>
      <c r="H369" s="10">
        <v>12150996</v>
      </c>
      <c r="I369" s="11">
        <v>49</v>
      </c>
      <c r="J369" s="24">
        <v>2377830</v>
      </c>
      <c r="K369" s="12"/>
      <c r="L369" s="14">
        <v>0</v>
      </c>
      <c r="N369" s="21">
        <v>0</v>
      </c>
      <c r="P369" s="21">
        <v>0</v>
      </c>
      <c r="R369" s="21">
        <v>197991</v>
      </c>
      <c r="T369" s="21">
        <v>0</v>
      </c>
      <c r="V369" s="22">
        <v>2575821</v>
      </c>
      <c r="X369" s="5" t="str">
        <f t="shared" si="5"/>
        <v>No</v>
      </c>
      <c r="Z369" s="21"/>
      <c r="AC369" s="28"/>
      <c r="AG369" s="7"/>
    </row>
    <row r="370" spans="1:33">
      <c r="A370" s="8" t="s">
        <v>4371</v>
      </c>
      <c r="B370" s="8" t="s">
        <v>1759</v>
      </c>
      <c r="C370" s="9" t="s">
        <v>235</v>
      </c>
      <c r="D370" s="185" t="s">
        <v>4372</v>
      </c>
      <c r="E370" s="188" t="s">
        <v>4373</v>
      </c>
      <c r="F370" s="9" t="s">
        <v>88</v>
      </c>
      <c r="G370" s="9" t="s">
        <v>147</v>
      </c>
      <c r="H370" s="10">
        <v>0</v>
      </c>
      <c r="I370" s="11">
        <v>49</v>
      </c>
      <c r="J370" s="24">
        <v>201372</v>
      </c>
      <c r="K370" s="12"/>
      <c r="L370" s="14">
        <v>0</v>
      </c>
      <c r="N370" s="21">
        <v>0</v>
      </c>
      <c r="P370" s="21">
        <v>0</v>
      </c>
      <c r="R370" s="21">
        <v>1784300</v>
      </c>
      <c r="T370" s="21">
        <v>0</v>
      </c>
      <c r="V370" s="22">
        <v>1985672</v>
      </c>
      <c r="X370" s="5" t="str">
        <f t="shared" si="5"/>
        <v>No</v>
      </c>
      <c r="Z370" s="21"/>
      <c r="AC370" s="28"/>
      <c r="AG370" s="7"/>
    </row>
    <row r="371" spans="1:33">
      <c r="A371" s="8" t="s">
        <v>461</v>
      </c>
      <c r="B371" s="8" t="s">
        <v>462</v>
      </c>
      <c r="C371" s="9" t="s">
        <v>91</v>
      </c>
      <c r="D371" s="185">
        <v>9039</v>
      </c>
      <c r="E371" s="188">
        <v>90039</v>
      </c>
      <c r="F371" s="9" t="s">
        <v>83</v>
      </c>
      <c r="G371" s="9" t="s">
        <v>84</v>
      </c>
      <c r="H371" s="10">
        <v>12150996</v>
      </c>
      <c r="I371" s="11">
        <v>49</v>
      </c>
      <c r="J371" s="24">
        <v>3192576</v>
      </c>
      <c r="K371" s="12"/>
      <c r="L371" s="14">
        <v>0</v>
      </c>
      <c r="N371" s="21">
        <v>0</v>
      </c>
      <c r="P371" s="21">
        <v>320811</v>
      </c>
      <c r="R371" s="21">
        <v>177291</v>
      </c>
      <c r="T371" s="21">
        <v>0</v>
      </c>
      <c r="V371" s="22">
        <v>3690678</v>
      </c>
      <c r="X371" s="5" t="str">
        <f t="shared" si="5"/>
        <v>No</v>
      </c>
      <c r="Z371" s="21"/>
      <c r="AC371" s="28"/>
      <c r="AG371" s="7"/>
    </row>
    <row r="372" spans="1:33">
      <c r="A372" s="8" t="s">
        <v>503</v>
      </c>
      <c r="B372" s="8" t="s">
        <v>504</v>
      </c>
      <c r="C372" s="9" t="s">
        <v>50</v>
      </c>
      <c r="D372" s="185">
        <v>4068</v>
      </c>
      <c r="E372" s="188">
        <v>40068</v>
      </c>
      <c r="F372" s="9" t="s">
        <v>125</v>
      </c>
      <c r="G372" s="9" t="s">
        <v>84</v>
      </c>
      <c r="H372" s="10">
        <v>77074</v>
      </c>
      <c r="I372" s="11">
        <v>49</v>
      </c>
      <c r="J372" s="24">
        <v>100025</v>
      </c>
      <c r="K372" s="12"/>
      <c r="L372" s="14">
        <v>0</v>
      </c>
      <c r="N372" s="21">
        <v>0</v>
      </c>
      <c r="P372" s="21">
        <v>16340</v>
      </c>
      <c r="R372" s="21">
        <v>345857</v>
      </c>
      <c r="T372" s="21">
        <v>0</v>
      </c>
      <c r="V372" s="22">
        <v>462222</v>
      </c>
      <c r="X372" s="5" t="str">
        <f t="shared" si="5"/>
        <v>No</v>
      </c>
      <c r="Z372" s="21"/>
      <c r="AC372" s="28"/>
      <c r="AG372" s="7"/>
    </row>
    <row r="373" spans="1:33">
      <c r="A373" s="8" t="s">
        <v>3531</v>
      </c>
      <c r="B373" s="8" t="s">
        <v>3532</v>
      </c>
      <c r="C373" s="9" t="s">
        <v>132</v>
      </c>
      <c r="D373" s="185">
        <v>5052</v>
      </c>
      <c r="E373" s="188">
        <v>50052</v>
      </c>
      <c r="F373" s="9" t="s">
        <v>88</v>
      </c>
      <c r="G373" s="9" t="s">
        <v>84</v>
      </c>
      <c r="H373" s="10">
        <v>278165</v>
      </c>
      <c r="I373" s="11">
        <v>48</v>
      </c>
      <c r="J373" s="24">
        <v>1341274</v>
      </c>
      <c r="K373" s="12"/>
      <c r="L373" s="14">
        <v>0</v>
      </c>
      <c r="N373" s="21">
        <v>23286</v>
      </c>
      <c r="P373" s="21">
        <v>113844</v>
      </c>
      <c r="R373" s="21">
        <v>426542</v>
      </c>
      <c r="T373" s="21">
        <v>0</v>
      </c>
      <c r="V373" s="22">
        <v>1904946</v>
      </c>
      <c r="X373" s="5" t="str">
        <f t="shared" si="5"/>
        <v>No</v>
      </c>
      <c r="Z373" s="21"/>
      <c r="AC373" s="28"/>
      <c r="AG373" s="7"/>
    </row>
    <row r="374" spans="1:33">
      <c r="A374" s="8" t="s">
        <v>1433</v>
      </c>
      <c r="B374" s="8" t="s">
        <v>1434</v>
      </c>
      <c r="C374" s="9" t="s">
        <v>150</v>
      </c>
      <c r="D374" s="185" t="s">
        <v>1435</v>
      </c>
      <c r="E374" s="188" t="s">
        <v>1436</v>
      </c>
      <c r="F374" s="9" t="s">
        <v>125</v>
      </c>
      <c r="G374" s="9" t="s">
        <v>147</v>
      </c>
      <c r="H374" s="10">
        <v>0</v>
      </c>
      <c r="I374" s="11">
        <v>48</v>
      </c>
      <c r="J374" s="24">
        <v>94454</v>
      </c>
      <c r="K374" s="12"/>
      <c r="L374" s="14">
        <v>0</v>
      </c>
      <c r="N374" s="21">
        <v>0</v>
      </c>
      <c r="P374" s="21">
        <v>0</v>
      </c>
      <c r="R374" s="21">
        <v>36765</v>
      </c>
      <c r="T374" s="21">
        <v>358108</v>
      </c>
      <c r="V374" s="22">
        <v>489327</v>
      </c>
      <c r="X374" s="5" t="str">
        <f t="shared" si="5"/>
        <v>No</v>
      </c>
      <c r="Z374" s="21"/>
      <c r="AC374" s="28"/>
      <c r="AG374" s="7"/>
    </row>
    <row r="375" spans="1:33">
      <c r="A375" s="8" t="s">
        <v>1705</v>
      </c>
      <c r="B375" s="8" t="s">
        <v>1706</v>
      </c>
      <c r="C375" s="9" t="s">
        <v>91</v>
      </c>
      <c r="D375" s="185">
        <v>9090</v>
      </c>
      <c r="E375" s="188">
        <v>90090</v>
      </c>
      <c r="F375" s="9" t="s">
        <v>88</v>
      </c>
      <c r="G375" s="9" t="s">
        <v>84</v>
      </c>
      <c r="H375" s="10">
        <v>1723634</v>
      </c>
      <c r="I375" s="11">
        <v>48</v>
      </c>
      <c r="J375" s="24">
        <v>2384046</v>
      </c>
      <c r="K375" s="12"/>
      <c r="L375" s="14">
        <v>0</v>
      </c>
      <c r="N375" s="21">
        <v>0</v>
      </c>
      <c r="P375" s="21">
        <v>0</v>
      </c>
      <c r="R375" s="21">
        <v>2127918</v>
      </c>
      <c r="T375" s="21">
        <v>0</v>
      </c>
      <c r="V375" s="22">
        <v>4511964</v>
      </c>
      <c r="X375" s="5" t="str">
        <f t="shared" si="5"/>
        <v>No</v>
      </c>
      <c r="Z375" s="21"/>
      <c r="AC375" s="28"/>
      <c r="AG375" s="7"/>
    </row>
    <row r="376" spans="1:33">
      <c r="A376" s="8" t="s">
        <v>4162</v>
      </c>
      <c r="B376" s="8" t="s">
        <v>4163</v>
      </c>
      <c r="C376" s="9" t="s">
        <v>91</v>
      </c>
      <c r="D376" s="185">
        <v>9206</v>
      </c>
      <c r="E376" s="188">
        <v>90206</v>
      </c>
      <c r="F376" s="9" t="s">
        <v>88</v>
      </c>
      <c r="G376" s="9" t="s">
        <v>84</v>
      </c>
      <c r="H376" s="10">
        <v>59219</v>
      </c>
      <c r="I376" s="11">
        <v>47</v>
      </c>
      <c r="J376" s="24">
        <v>1637489</v>
      </c>
      <c r="K376" s="12"/>
      <c r="L376" s="14">
        <v>0</v>
      </c>
      <c r="N376" s="21">
        <v>0</v>
      </c>
      <c r="P376" s="21">
        <v>0</v>
      </c>
      <c r="R376" s="21">
        <v>34051</v>
      </c>
      <c r="T376" s="21">
        <v>0</v>
      </c>
      <c r="V376" s="22">
        <v>1671540</v>
      </c>
      <c r="X376" s="5" t="str">
        <f t="shared" si="5"/>
        <v>No</v>
      </c>
      <c r="Z376" s="21"/>
      <c r="AC376" s="28"/>
      <c r="AG376" s="7"/>
    </row>
    <row r="377" spans="1:33">
      <c r="A377" s="8" t="s">
        <v>1356</v>
      </c>
      <c r="B377" s="8" t="s">
        <v>1357</v>
      </c>
      <c r="C377" s="9" t="s">
        <v>91</v>
      </c>
      <c r="D377" s="185">
        <v>9208</v>
      </c>
      <c r="E377" s="188">
        <v>90208</v>
      </c>
      <c r="F377" s="9" t="s">
        <v>125</v>
      </c>
      <c r="G377" s="9" t="s">
        <v>84</v>
      </c>
      <c r="H377" s="10">
        <v>98176</v>
      </c>
      <c r="I377" s="11">
        <v>47</v>
      </c>
      <c r="J377" s="24">
        <v>1613545</v>
      </c>
      <c r="K377" s="12"/>
      <c r="L377" s="14">
        <v>0</v>
      </c>
      <c r="N377" s="21">
        <v>0</v>
      </c>
      <c r="P377" s="21">
        <v>36817</v>
      </c>
      <c r="R377" s="21">
        <v>23701</v>
      </c>
      <c r="T377" s="21">
        <v>0</v>
      </c>
      <c r="V377" s="22">
        <v>1674063</v>
      </c>
      <c r="X377" s="5" t="str">
        <f t="shared" si="5"/>
        <v>No</v>
      </c>
      <c r="Z377" s="21"/>
      <c r="AC377" s="28"/>
      <c r="AG377" s="7"/>
    </row>
    <row r="378" spans="1:33">
      <c r="A378" s="8" t="s">
        <v>1287</v>
      </c>
      <c r="B378" s="8" t="s">
        <v>1288</v>
      </c>
      <c r="C378" s="9" t="s">
        <v>141</v>
      </c>
      <c r="D378" s="185" t="s">
        <v>1289</v>
      </c>
      <c r="E378" s="188" t="s">
        <v>1290</v>
      </c>
      <c r="F378" s="9" t="s">
        <v>157</v>
      </c>
      <c r="G378" s="9" t="s">
        <v>147</v>
      </c>
      <c r="H378" s="10">
        <v>0</v>
      </c>
      <c r="I378" s="11">
        <v>47</v>
      </c>
      <c r="J378" s="24">
        <v>48383</v>
      </c>
      <c r="K378" s="12"/>
      <c r="L378" s="14">
        <v>0</v>
      </c>
      <c r="N378" s="21">
        <v>0</v>
      </c>
      <c r="P378" s="21">
        <v>0</v>
      </c>
      <c r="R378" s="21">
        <v>0</v>
      </c>
      <c r="T378" s="21">
        <v>115846</v>
      </c>
      <c r="V378" s="22">
        <v>164229</v>
      </c>
      <c r="X378" s="5" t="str">
        <f t="shared" si="5"/>
        <v>No</v>
      </c>
      <c r="Z378" s="21"/>
      <c r="AC378" s="28"/>
      <c r="AG378" s="7"/>
    </row>
    <row r="379" spans="1:33">
      <c r="A379" s="8" t="s">
        <v>556</v>
      </c>
      <c r="B379" s="8" t="s">
        <v>557</v>
      </c>
      <c r="C379" s="9" t="s">
        <v>233</v>
      </c>
      <c r="D379" s="185">
        <v>3001</v>
      </c>
      <c r="E379" s="188">
        <v>30001</v>
      </c>
      <c r="F379" s="9" t="s">
        <v>88</v>
      </c>
      <c r="G379" s="9" t="s">
        <v>84</v>
      </c>
      <c r="H379" s="10">
        <v>153199</v>
      </c>
      <c r="I379" s="11">
        <v>47</v>
      </c>
      <c r="J379" s="24">
        <v>1901247</v>
      </c>
      <c r="K379" s="12"/>
      <c r="L379" s="14">
        <v>0</v>
      </c>
      <c r="N379" s="21">
        <v>0</v>
      </c>
      <c r="P379" s="21">
        <v>58085</v>
      </c>
      <c r="R379" s="21">
        <v>217282</v>
      </c>
      <c r="T379" s="21">
        <v>0</v>
      </c>
      <c r="V379" s="22">
        <v>2176614</v>
      </c>
      <c r="X379" s="5" t="str">
        <f t="shared" si="5"/>
        <v>No</v>
      </c>
      <c r="Z379" s="21"/>
      <c r="AC379" s="28"/>
      <c r="AG379" s="7"/>
    </row>
    <row r="380" spans="1:33">
      <c r="A380" s="8" t="s">
        <v>5617</v>
      </c>
      <c r="B380" s="8" t="s">
        <v>5618</v>
      </c>
      <c r="C380" s="9" t="s">
        <v>254</v>
      </c>
      <c r="D380" s="185" t="s">
        <v>5619</v>
      </c>
      <c r="E380" s="188" t="s">
        <v>5620</v>
      </c>
      <c r="F380" s="9" t="s">
        <v>1320</v>
      </c>
      <c r="G380" s="9" t="s">
        <v>147</v>
      </c>
      <c r="H380" s="10">
        <v>0</v>
      </c>
      <c r="I380" s="11">
        <v>46</v>
      </c>
      <c r="J380" s="24">
        <v>43680</v>
      </c>
      <c r="K380" s="12"/>
      <c r="L380" s="14">
        <v>0</v>
      </c>
      <c r="N380" s="21">
        <v>0</v>
      </c>
      <c r="P380" s="21">
        <v>0</v>
      </c>
      <c r="R380" s="21">
        <v>0</v>
      </c>
      <c r="T380" s="21">
        <v>0</v>
      </c>
      <c r="V380" s="22">
        <v>43680</v>
      </c>
      <c r="X380" s="5" t="str">
        <f t="shared" si="5"/>
        <v>No</v>
      </c>
      <c r="Z380" s="21"/>
      <c r="AC380" s="28"/>
      <c r="AG380" s="7"/>
    </row>
    <row r="381" spans="1:33">
      <c r="A381" s="8" t="s">
        <v>4595</v>
      </c>
      <c r="B381" s="8" t="s">
        <v>4596</v>
      </c>
      <c r="C381" s="9" t="s">
        <v>171</v>
      </c>
      <c r="D381" s="185">
        <v>4140</v>
      </c>
      <c r="E381" s="188">
        <v>40140</v>
      </c>
      <c r="F381" s="9" t="s">
        <v>83</v>
      </c>
      <c r="G381" s="9" t="s">
        <v>84</v>
      </c>
      <c r="H381" s="10">
        <v>310298</v>
      </c>
      <c r="I381" s="11">
        <v>46</v>
      </c>
      <c r="J381" s="24">
        <v>1110326</v>
      </c>
      <c r="K381" s="12"/>
      <c r="L381" s="14">
        <v>0</v>
      </c>
      <c r="N381" s="21">
        <v>0</v>
      </c>
      <c r="P381" s="21">
        <v>9050</v>
      </c>
      <c r="R381" s="21">
        <v>70985</v>
      </c>
      <c r="T381" s="21">
        <v>0</v>
      </c>
      <c r="V381" s="22">
        <v>1190361</v>
      </c>
      <c r="X381" s="5" t="str">
        <f t="shared" si="5"/>
        <v>No</v>
      </c>
      <c r="Z381" s="21"/>
      <c r="AC381" s="28"/>
      <c r="AG381" s="7"/>
    </row>
    <row r="382" spans="1:33">
      <c r="A382" s="8" t="s">
        <v>4758</v>
      </c>
      <c r="B382" s="8" t="s">
        <v>4759</v>
      </c>
      <c r="C382" s="9" t="s">
        <v>82</v>
      </c>
      <c r="D382" s="185">
        <v>2166</v>
      </c>
      <c r="E382" s="188">
        <v>20166</v>
      </c>
      <c r="F382" s="9" t="s">
        <v>113</v>
      </c>
      <c r="G382" s="9" t="s">
        <v>84</v>
      </c>
      <c r="H382" s="10">
        <v>18351295</v>
      </c>
      <c r="I382" s="11">
        <v>46</v>
      </c>
      <c r="J382" s="24">
        <v>13369646</v>
      </c>
      <c r="K382" s="12"/>
      <c r="L382" s="14">
        <v>0</v>
      </c>
      <c r="N382" s="21">
        <v>0</v>
      </c>
      <c r="P382" s="21">
        <v>106248</v>
      </c>
      <c r="R382" s="21">
        <v>0</v>
      </c>
      <c r="T382" s="21">
        <v>0</v>
      </c>
      <c r="V382" s="22">
        <v>13475894</v>
      </c>
      <c r="X382" s="5" t="str">
        <f t="shared" si="5"/>
        <v>No</v>
      </c>
      <c r="Z382" s="21"/>
      <c r="AC382" s="28"/>
      <c r="AG382" s="7"/>
    </row>
    <row r="383" spans="1:33">
      <c r="A383" s="8" t="s">
        <v>5114</v>
      </c>
      <c r="B383" s="8" t="s">
        <v>5115</v>
      </c>
      <c r="C383" s="9" t="s">
        <v>120</v>
      </c>
      <c r="D383" s="185">
        <v>6130</v>
      </c>
      <c r="E383" s="188">
        <v>60130</v>
      </c>
      <c r="F383" s="9" t="s">
        <v>125</v>
      </c>
      <c r="G383" s="9" t="s">
        <v>84</v>
      </c>
      <c r="H383" s="10">
        <v>1758210</v>
      </c>
      <c r="I383" s="11">
        <v>46</v>
      </c>
      <c r="J383" s="24">
        <v>206689</v>
      </c>
      <c r="K383" s="12"/>
      <c r="L383" s="14">
        <v>0</v>
      </c>
      <c r="N383" s="21">
        <v>0</v>
      </c>
      <c r="P383" s="21">
        <v>0</v>
      </c>
      <c r="R383" s="21">
        <v>16111</v>
      </c>
      <c r="T383" s="21">
        <v>0</v>
      </c>
      <c r="V383" s="22">
        <v>222800</v>
      </c>
      <c r="X383" s="5" t="str">
        <f t="shared" si="5"/>
        <v>No</v>
      </c>
      <c r="Z383" s="21"/>
      <c r="AC383" s="28"/>
      <c r="AG383" s="7"/>
    </row>
    <row r="384" spans="1:33">
      <c r="A384" s="8" t="s">
        <v>2677</v>
      </c>
      <c r="B384" s="8" t="s">
        <v>2678</v>
      </c>
      <c r="C384" s="9" t="s">
        <v>238</v>
      </c>
      <c r="D384" s="185">
        <v>1102</v>
      </c>
      <c r="E384" s="188">
        <v>10102</v>
      </c>
      <c r="F384" s="9" t="s">
        <v>138</v>
      </c>
      <c r="G384" s="9" t="s">
        <v>84</v>
      </c>
      <c r="H384" s="10">
        <v>924859</v>
      </c>
      <c r="I384" s="11">
        <v>46</v>
      </c>
      <c r="J384" s="24">
        <v>3139481</v>
      </c>
      <c r="K384" s="12"/>
      <c r="L384" s="14">
        <v>0</v>
      </c>
      <c r="N384" s="21">
        <v>0</v>
      </c>
      <c r="P384" s="21">
        <v>0</v>
      </c>
      <c r="R384" s="21">
        <v>0</v>
      </c>
      <c r="T384" s="21">
        <v>0</v>
      </c>
      <c r="V384" s="22">
        <v>3139481</v>
      </c>
      <c r="X384" s="5" t="str">
        <f t="shared" si="5"/>
        <v>No</v>
      </c>
      <c r="Z384" s="21"/>
      <c r="AC384" s="28"/>
      <c r="AG384" s="7"/>
    </row>
    <row r="385" spans="1:33">
      <c r="A385" s="8" t="s">
        <v>478</v>
      </c>
      <c r="B385" s="8" t="s">
        <v>479</v>
      </c>
      <c r="C385" s="9" t="s">
        <v>50</v>
      </c>
      <c r="D385" s="185">
        <v>4043</v>
      </c>
      <c r="E385" s="188">
        <v>40043</v>
      </c>
      <c r="F385" s="9" t="s">
        <v>83</v>
      </c>
      <c r="G385" s="9" t="s">
        <v>84</v>
      </c>
      <c r="H385" s="10">
        <v>326183</v>
      </c>
      <c r="I385" s="11">
        <v>46</v>
      </c>
      <c r="J385" s="24">
        <v>837693</v>
      </c>
      <c r="K385" s="12"/>
      <c r="L385" s="14">
        <v>0</v>
      </c>
      <c r="N385" s="21">
        <v>0</v>
      </c>
      <c r="P385" s="21">
        <v>111350</v>
      </c>
      <c r="R385" s="21">
        <v>66977</v>
      </c>
      <c r="T385" s="21">
        <v>0</v>
      </c>
      <c r="V385" s="22">
        <v>1016020</v>
      </c>
      <c r="X385" s="5" t="str">
        <f t="shared" si="5"/>
        <v>No</v>
      </c>
      <c r="Z385" s="21"/>
      <c r="AC385" s="28"/>
      <c r="AG385" s="7"/>
    </row>
    <row r="386" spans="1:33">
      <c r="A386" s="8" t="s">
        <v>6537</v>
      </c>
      <c r="B386" s="8" t="s">
        <v>3069</v>
      </c>
      <c r="C386" s="9" t="s">
        <v>171</v>
      </c>
      <c r="D386" s="185"/>
      <c r="E386" s="188">
        <v>40245</v>
      </c>
      <c r="F386" s="9" t="s">
        <v>157</v>
      </c>
      <c r="G386" s="9" t="s">
        <v>84</v>
      </c>
      <c r="H386" s="10">
        <v>1065219</v>
      </c>
      <c r="I386" s="11">
        <v>45</v>
      </c>
      <c r="J386" s="24">
        <v>55764</v>
      </c>
      <c r="K386" s="12"/>
      <c r="L386" s="14">
        <v>0</v>
      </c>
      <c r="N386" s="21">
        <v>0</v>
      </c>
      <c r="P386" s="21">
        <v>5615</v>
      </c>
      <c r="R386" s="21">
        <v>291354</v>
      </c>
      <c r="T386" s="21">
        <v>321626</v>
      </c>
      <c r="V386" s="22">
        <v>674359</v>
      </c>
      <c r="X386" s="5" t="str">
        <f t="shared" si="5"/>
        <v>No</v>
      </c>
      <c r="Z386" s="21"/>
      <c r="AC386" s="28"/>
      <c r="AG386" s="7"/>
    </row>
    <row r="387" spans="1:33">
      <c r="A387" s="8" t="s">
        <v>1027</v>
      </c>
      <c r="B387" s="8" t="s">
        <v>1028</v>
      </c>
      <c r="C387" s="9" t="s">
        <v>91</v>
      </c>
      <c r="D387" s="185">
        <v>9164</v>
      </c>
      <c r="E387" s="188">
        <v>90164</v>
      </c>
      <c r="F387" s="9" t="s">
        <v>88</v>
      </c>
      <c r="G387" s="9" t="s">
        <v>84</v>
      </c>
      <c r="H387" s="10">
        <v>367260</v>
      </c>
      <c r="I387" s="11">
        <v>45</v>
      </c>
      <c r="J387" s="24">
        <v>1261768</v>
      </c>
      <c r="K387" s="12"/>
      <c r="L387" s="14">
        <v>0</v>
      </c>
      <c r="N387" s="21">
        <v>0</v>
      </c>
      <c r="P387" s="21">
        <v>0</v>
      </c>
      <c r="R387" s="21">
        <v>582</v>
      </c>
      <c r="T387" s="21">
        <v>0</v>
      </c>
      <c r="V387" s="22">
        <v>1262350</v>
      </c>
      <c r="X387" s="5" t="str">
        <f t="shared" ref="X387:X450" si="6">IF(W387&amp;U387&amp;S387&amp;Q387&amp;O387&amp;M387&amp;K387&lt;&gt;"","Yes","No")</f>
        <v>No</v>
      </c>
      <c r="Z387" s="21"/>
      <c r="AC387" s="28"/>
      <c r="AG387" s="7"/>
    </row>
    <row r="388" spans="1:33">
      <c r="A388" s="8" t="s">
        <v>3598</v>
      </c>
      <c r="B388" s="8" t="s">
        <v>3599</v>
      </c>
      <c r="C388" s="9" t="s">
        <v>109</v>
      </c>
      <c r="D388" s="185" t="s">
        <v>3600</v>
      </c>
      <c r="E388" s="188" t="s">
        <v>3601</v>
      </c>
      <c r="F388" s="9" t="s">
        <v>157</v>
      </c>
      <c r="G388" s="9" t="s">
        <v>147</v>
      </c>
      <c r="H388" s="10">
        <v>0</v>
      </c>
      <c r="I388" s="11">
        <v>45</v>
      </c>
      <c r="J388" s="24">
        <v>34114</v>
      </c>
      <c r="K388" s="12"/>
      <c r="L388" s="14">
        <v>0</v>
      </c>
      <c r="N388" s="21">
        <v>0</v>
      </c>
      <c r="P388" s="21">
        <v>0</v>
      </c>
      <c r="R388" s="21">
        <v>0</v>
      </c>
      <c r="T388" s="21">
        <v>0</v>
      </c>
      <c r="V388" s="22">
        <v>34114</v>
      </c>
      <c r="X388" s="5" t="str">
        <f t="shared" si="6"/>
        <v>No</v>
      </c>
      <c r="Z388" s="21"/>
      <c r="AC388" s="28"/>
      <c r="AG388" s="7"/>
    </row>
    <row r="389" spans="1:33">
      <c r="A389" s="8" t="s">
        <v>4320</v>
      </c>
      <c r="B389" s="8" t="s">
        <v>4321</v>
      </c>
      <c r="C389" s="9" t="s">
        <v>235</v>
      </c>
      <c r="D389" s="185" t="s">
        <v>4322</v>
      </c>
      <c r="E389" s="188" t="s">
        <v>4323</v>
      </c>
      <c r="F389" s="9" t="s">
        <v>157</v>
      </c>
      <c r="G389" s="9" t="s">
        <v>147</v>
      </c>
      <c r="H389" s="10">
        <v>0</v>
      </c>
      <c r="I389" s="11">
        <v>45</v>
      </c>
      <c r="J389" s="24">
        <v>48366</v>
      </c>
      <c r="K389" s="12"/>
      <c r="L389" s="14">
        <v>0</v>
      </c>
      <c r="N389" s="21">
        <v>0</v>
      </c>
      <c r="P389" s="21">
        <v>0</v>
      </c>
      <c r="R389" s="21">
        <v>2868279</v>
      </c>
      <c r="T389" s="21">
        <v>0</v>
      </c>
      <c r="V389" s="22">
        <v>2916645</v>
      </c>
      <c r="X389" s="5" t="str">
        <f t="shared" si="6"/>
        <v>No</v>
      </c>
      <c r="Z389" s="21"/>
      <c r="AC389" s="28"/>
      <c r="AG389" s="7"/>
    </row>
    <row r="390" spans="1:33">
      <c r="A390" s="8" t="s">
        <v>293</v>
      </c>
      <c r="B390" s="8" t="s">
        <v>6412</v>
      </c>
      <c r="C390" s="9" t="s">
        <v>213</v>
      </c>
      <c r="D390" s="185" t="s">
        <v>294</v>
      </c>
      <c r="E390" s="188" t="s">
        <v>295</v>
      </c>
      <c r="F390" s="9" t="s">
        <v>157</v>
      </c>
      <c r="G390" s="9" t="s">
        <v>147</v>
      </c>
      <c r="H390" s="10">
        <v>0</v>
      </c>
      <c r="I390" s="11">
        <v>45</v>
      </c>
      <c r="J390" s="24">
        <v>48066</v>
      </c>
      <c r="K390" s="12"/>
      <c r="L390" s="14">
        <v>0</v>
      </c>
      <c r="N390" s="21">
        <v>0</v>
      </c>
      <c r="P390" s="21">
        <v>0</v>
      </c>
      <c r="R390" s="21">
        <v>0</v>
      </c>
      <c r="T390" s="21">
        <v>25432</v>
      </c>
      <c r="V390" s="22">
        <v>73498</v>
      </c>
      <c r="X390" s="5" t="str">
        <f t="shared" si="6"/>
        <v>No</v>
      </c>
      <c r="Z390" s="21"/>
      <c r="AC390" s="28"/>
      <c r="AG390" s="7"/>
    </row>
    <row r="391" spans="1:33">
      <c r="A391" s="8" t="s">
        <v>4975</v>
      </c>
      <c r="B391" s="8" t="s">
        <v>2974</v>
      </c>
      <c r="C391" s="9" t="s">
        <v>91</v>
      </c>
      <c r="D391" s="185" t="s">
        <v>4976</v>
      </c>
      <c r="E391" s="188" t="s">
        <v>4977</v>
      </c>
      <c r="F391" s="9" t="s">
        <v>83</v>
      </c>
      <c r="G391" s="9" t="s">
        <v>147</v>
      </c>
      <c r="H391" s="10">
        <v>0</v>
      </c>
      <c r="I391" s="11">
        <v>45</v>
      </c>
      <c r="J391" s="24">
        <v>965550</v>
      </c>
      <c r="K391" s="12"/>
      <c r="L391" s="14">
        <v>0</v>
      </c>
      <c r="N391" s="21">
        <v>0</v>
      </c>
      <c r="P391" s="21">
        <v>0</v>
      </c>
      <c r="R391" s="21">
        <v>85469</v>
      </c>
      <c r="T391" s="21">
        <v>167714</v>
      </c>
      <c r="V391" s="22">
        <v>1218733</v>
      </c>
      <c r="X391" s="5" t="str">
        <f t="shared" si="6"/>
        <v>No</v>
      </c>
      <c r="Z391" s="21"/>
      <c r="AC391" s="28"/>
      <c r="AG391" s="7"/>
    </row>
    <row r="392" spans="1:33">
      <c r="A392" s="8" t="s">
        <v>1868</v>
      </c>
      <c r="B392" s="8" t="s">
        <v>1869</v>
      </c>
      <c r="C392" s="9" t="s">
        <v>265</v>
      </c>
      <c r="D392" s="185" t="s">
        <v>1870</v>
      </c>
      <c r="E392" s="188" t="s">
        <v>1871</v>
      </c>
      <c r="F392" s="9" t="s">
        <v>157</v>
      </c>
      <c r="G392" s="9" t="s">
        <v>147</v>
      </c>
      <c r="H392" s="10">
        <v>0</v>
      </c>
      <c r="I392" s="11">
        <v>45</v>
      </c>
      <c r="J392" s="24">
        <v>528802</v>
      </c>
      <c r="K392" s="12"/>
      <c r="L392" s="14">
        <v>0</v>
      </c>
      <c r="N392" s="21">
        <v>0</v>
      </c>
      <c r="P392" s="21">
        <v>0</v>
      </c>
      <c r="R392" s="21">
        <v>2655</v>
      </c>
      <c r="T392" s="21">
        <v>1678843</v>
      </c>
      <c r="V392" s="22">
        <v>2210300</v>
      </c>
      <c r="X392" s="5" t="str">
        <f t="shared" si="6"/>
        <v>No</v>
      </c>
      <c r="Z392" s="21"/>
      <c r="AC392" s="28"/>
      <c r="AG392" s="7"/>
    </row>
    <row r="393" spans="1:33">
      <c r="A393" s="8" t="s">
        <v>1048</v>
      </c>
      <c r="B393" s="8" t="s">
        <v>1049</v>
      </c>
      <c r="C393" s="9" t="s">
        <v>171</v>
      </c>
      <c r="D393" s="185">
        <v>4026</v>
      </c>
      <c r="E393" s="188">
        <v>40026</v>
      </c>
      <c r="F393" s="9" t="s">
        <v>83</v>
      </c>
      <c r="G393" s="9" t="s">
        <v>84</v>
      </c>
      <c r="H393" s="10">
        <v>643260</v>
      </c>
      <c r="I393" s="11">
        <v>45</v>
      </c>
      <c r="J393" s="24">
        <v>1174639</v>
      </c>
      <c r="K393" s="12"/>
      <c r="L393" s="14">
        <v>0</v>
      </c>
      <c r="N393" s="21">
        <v>0</v>
      </c>
      <c r="P393" s="21">
        <v>68719</v>
      </c>
      <c r="R393" s="21">
        <v>36437</v>
      </c>
      <c r="T393" s="21">
        <v>0</v>
      </c>
      <c r="V393" s="22">
        <v>1279795</v>
      </c>
      <c r="X393" s="5" t="str">
        <f t="shared" si="6"/>
        <v>No</v>
      </c>
      <c r="Z393" s="21"/>
      <c r="AC393" s="28"/>
      <c r="AG393" s="7"/>
    </row>
    <row r="394" spans="1:33">
      <c r="A394" s="8" t="s">
        <v>6538</v>
      </c>
      <c r="B394" s="8" t="s">
        <v>1034</v>
      </c>
      <c r="C394" s="9" t="s">
        <v>120</v>
      </c>
      <c r="D394" s="185" t="s">
        <v>5132</v>
      </c>
      <c r="E394" s="188" t="s">
        <v>5133</v>
      </c>
      <c r="F394" s="9" t="s">
        <v>125</v>
      </c>
      <c r="G394" s="9" t="s">
        <v>147</v>
      </c>
      <c r="H394" s="10">
        <v>0</v>
      </c>
      <c r="I394" s="11">
        <v>45</v>
      </c>
      <c r="J394" s="24">
        <v>73439</v>
      </c>
      <c r="K394" s="12"/>
      <c r="L394" s="14">
        <v>0</v>
      </c>
      <c r="N394" s="21">
        <v>0</v>
      </c>
      <c r="P394" s="21">
        <v>0</v>
      </c>
      <c r="R394" s="21">
        <v>0</v>
      </c>
      <c r="T394" s="21">
        <v>132713</v>
      </c>
      <c r="V394" s="22">
        <v>206152</v>
      </c>
      <c r="X394" s="5" t="str">
        <f t="shared" si="6"/>
        <v>No</v>
      </c>
      <c r="Z394" s="21"/>
      <c r="AC394" s="28"/>
      <c r="AG394" s="7"/>
    </row>
    <row r="395" spans="1:33">
      <c r="A395" s="8" t="s">
        <v>3477</v>
      </c>
      <c r="B395" s="8" t="s">
        <v>3478</v>
      </c>
      <c r="C395" s="9" t="s">
        <v>171</v>
      </c>
      <c r="D395" s="185">
        <v>4128</v>
      </c>
      <c r="E395" s="188">
        <v>40128</v>
      </c>
      <c r="F395" s="9" t="s">
        <v>83</v>
      </c>
      <c r="G395" s="9" t="s">
        <v>84</v>
      </c>
      <c r="H395" s="10">
        <v>191917</v>
      </c>
      <c r="I395" s="11">
        <v>45</v>
      </c>
      <c r="J395" s="24">
        <v>199705</v>
      </c>
      <c r="K395" s="12"/>
      <c r="L395" s="14">
        <v>0</v>
      </c>
      <c r="N395" s="21">
        <v>0</v>
      </c>
      <c r="P395" s="21">
        <v>0</v>
      </c>
      <c r="R395" s="21">
        <v>0</v>
      </c>
      <c r="T395" s="21">
        <v>0</v>
      </c>
      <c r="V395" s="22">
        <v>199705</v>
      </c>
      <c r="X395" s="5" t="str">
        <f t="shared" si="6"/>
        <v>No</v>
      </c>
      <c r="Z395" s="21"/>
      <c r="AC395" s="28"/>
      <c r="AG395" s="7"/>
    </row>
    <row r="396" spans="1:33">
      <c r="A396" s="8" t="s">
        <v>5143</v>
      </c>
      <c r="B396" s="8" t="s">
        <v>5144</v>
      </c>
      <c r="C396" s="9" t="s">
        <v>120</v>
      </c>
      <c r="D396" s="185" t="s">
        <v>5145</v>
      </c>
      <c r="E396" s="188" t="s">
        <v>5146</v>
      </c>
      <c r="F396" s="9" t="s">
        <v>83</v>
      </c>
      <c r="G396" s="9" t="s">
        <v>147</v>
      </c>
      <c r="H396" s="10">
        <v>0</v>
      </c>
      <c r="I396" s="11">
        <v>45</v>
      </c>
      <c r="J396" s="24">
        <v>184569</v>
      </c>
      <c r="K396" s="12"/>
      <c r="L396" s="14">
        <v>0</v>
      </c>
      <c r="N396" s="21">
        <v>0</v>
      </c>
      <c r="P396" s="21">
        <v>0</v>
      </c>
      <c r="R396" s="21">
        <v>0</v>
      </c>
      <c r="T396" s="21">
        <v>112560</v>
      </c>
      <c r="V396" s="22">
        <v>297129</v>
      </c>
      <c r="X396" s="5" t="str">
        <f t="shared" si="6"/>
        <v>No</v>
      </c>
      <c r="Z396" s="21"/>
      <c r="AC396" s="28"/>
      <c r="AG396" s="7"/>
    </row>
    <row r="397" spans="1:33">
      <c r="A397" s="8" t="s">
        <v>2716</v>
      </c>
      <c r="B397" s="8" t="s">
        <v>2717</v>
      </c>
      <c r="C397" s="9" t="s">
        <v>42</v>
      </c>
      <c r="D397" s="185">
        <v>2099</v>
      </c>
      <c r="E397" s="188">
        <v>20099</v>
      </c>
      <c r="F397" s="9" t="s">
        <v>88</v>
      </c>
      <c r="G397" s="9" t="s">
        <v>84</v>
      </c>
      <c r="H397" s="10">
        <v>18351295</v>
      </c>
      <c r="I397" s="11">
        <v>44</v>
      </c>
      <c r="J397" s="24">
        <v>8766939</v>
      </c>
      <c r="K397" s="12"/>
      <c r="L397" s="14">
        <v>0</v>
      </c>
      <c r="N397" s="21">
        <v>0</v>
      </c>
      <c r="P397" s="21">
        <v>636297</v>
      </c>
      <c r="R397" s="21">
        <v>12350441</v>
      </c>
      <c r="T397" s="21">
        <v>0</v>
      </c>
      <c r="V397" s="22">
        <v>21753677</v>
      </c>
      <c r="X397" s="5" t="str">
        <f t="shared" si="6"/>
        <v>No</v>
      </c>
      <c r="Z397" s="21"/>
      <c r="AC397" s="28"/>
      <c r="AG397" s="7"/>
    </row>
    <row r="398" spans="1:33">
      <c r="A398" s="8" t="s">
        <v>489</v>
      </c>
      <c r="B398" s="8" t="s">
        <v>490</v>
      </c>
      <c r="C398" s="9" t="s">
        <v>168</v>
      </c>
      <c r="D398" s="185">
        <v>57</v>
      </c>
      <c r="E398" s="188">
        <v>57</v>
      </c>
      <c r="F398" s="9" t="s">
        <v>125</v>
      </c>
      <c r="G398" s="9" t="s">
        <v>84</v>
      </c>
      <c r="H398" s="10">
        <v>83794</v>
      </c>
      <c r="I398" s="11">
        <v>44</v>
      </c>
      <c r="J398" s="24">
        <v>739239</v>
      </c>
      <c r="K398" s="12"/>
      <c r="L398" s="14">
        <v>0</v>
      </c>
      <c r="N398" s="21">
        <v>0</v>
      </c>
      <c r="P398" s="21">
        <v>64621</v>
      </c>
      <c r="R398" s="21">
        <v>9137</v>
      </c>
      <c r="T398" s="21">
        <v>134121</v>
      </c>
      <c r="V398" s="22">
        <v>947118</v>
      </c>
      <c r="X398" s="5" t="str">
        <f t="shared" si="6"/>
        <v>No</v>
      </c>
      <c r="Z398" s="21"/>
      <c r="AC398" s="28"/>
      <c r="AG398" s="7"/>
    </row>
    <row r="399" spans="1:33">
      <c r="A399" s="8" t="s">
        <v>4866</v>
      </c>
      <c r="B399" s="8" t="s">
        <v>3679</v>
      </c>
      <c r="C399" s="9" t="s">
        <v>87</v>
      </c>
      <c r="D399" s="185" t="s">
        <v>4867</v>
      </c>
      <c r="E399" s="188" t="s">
        <v>4868</v>
      </c>
      <c r="F399" s="9" t="s">
        <v>88</v>
      </c>
      <c r="G399" s="9" t="s">
        <v>147</v>
      </c>
      <c r="H399" s="10">
        <v>0</v>
      </c>
      <c r="I399" s="11">
        <v>44</v>
      </c>
      <c r="J399" s="24">
        <v>363353</v>
      </c>
      <c r="K399" s="12"/>
      <c r="L399" s="14">
        <v>0</v>
      </c>
      <c r="N399" s="21">
        <v>0</v>
      </c>
      <c r="P399" s="21">
        <v>0</v>
      </c>
      <c r="R399" s="21">
        <v>2798</v>
      </c>
      <c r="T399" s="21">
        <v>0</v>
      </c>
      <c r="V399" s="22">
        <v>366151</v>
      </c>
      <c r="X399" s="5" t="str">
        <f t="shared" si="6"/>
        <v>No</v>
      </c>
      <c r="Z399" s="21"/>
      <c r="AC399" s="28"/>
      <c r="AG399" s="7"/>
    </row>
    <row r="400" spans="1:33">
      <c r="A400" s="8" t="s">
        <v>1038</v>
      </c>
      <c r="B400" s="8" t="s">
        <v>1039</v>
      </c>
      <c r="C400" s="9" t="s">
        <v>555</v>
      </c>
      <c r="D400" s="185">
        <v>5047</v>
      </c>
      <c r="E400" s="188">
        <v>50047</v>
      </c>
      <c r="F400" s="9" t="s">
        <v>88</v>
      </c>
      <c r="G400" s="9" t="s">
        <v>84</v>
      </c>
      <c r="H400" s="10">
        <v>132600</v>
      </c>
      <c r="I400" s="11">
        <v>44</v>
      </c>
      <c r="J400" s="24">
        <v>1251585</v>
      </c>
      <c r="K400" s="12"/>
      <c r="L400" s="14">
        <v>0</v>
      </c>
      <c r="N400" s="21">
        <v>0</v>
      </c>
      <c r="P400" s="21">
        <v>106575</v>
      </c>
      <c r="R400" s="21">
        <v>9411</v>
      </c>
      <c r="T400" s="21">
        <v>0</v>
      </c>
      <c r="V400" s="22">
        <v>1367571</v>
      </c>
      <c r="X400" s="5" t="str">
        <f t="shared" si="6"/>
        <v>No</v>
      </c>
      <c r="Z400" s="21"/>
      <c r="AC400" s="28"/>
      <c r="AG400" s="7"/>
    </row>
    <row r="401" spans="1:33">
      <c r="A401" s="8" t="s">
        <v>4115</v>
      </c>
      <c r="B401" s="8" t="s">
        <v>4116</v>
      </c>
      <c r="C401" s="9" t="s">
        <v>124</v>
      </c>
      <c r="D401" s="185">
        <v>6088</v>
      </c>
      <c r="E401" s="188">
        <v>60088</v>
      </c>
      <c r="F401" s="9" t="s">
        <v>83</v>
      </c>
      <c r="G401" s="9" t="s">
        <v>84</v>
      </c>
      <c r="H401" s="10">
        <v>899703</v>
      </c>
      <c r="I401" s="11">
        <v>44</v>
      </c>
      <c r="J401" s="24">
        <v>3126257</v>
      </c>
      <c r="K401" s="12"/>
      <c r="L401" s="14">
        <v>0</v>
      </c>
      <c r="N401" s="21">
        <v>0</v>
      </c>
      <c r="P401" s="21">
        <v>139739</v>
      </c>
      <c r="R401" s="21">
        <v>332930</v>
      </c>
      <c r="T401" s="21">
        <v>0</v>
      </c>
      <c r="V401" s="22">
        <v>3598926</v>
      </c>
      <c r="X401" s="5" t="str">
        <f t="shared" si="6"/>
        <v>No</v>
      </c>
      <c r="Z401" s="21"/>
      <c r="AC401" s="28"/>
      <c r="AG401" s="7"/>
    </row>
    <row r="402" spans="1:33">
      <c r="A402" s="8" t="s">
        <v>4972</v>
      </c>
      <c r="B402" s="8" t="s">
        <v>1083</v>
      </c>
      <c r="C402" s="9" t="s">
        <v>91</v>
      </c>
      <c r="D402" s="185" t="s">
        <v>4973</v>
      </c>
      <c r="E402" s="188" t="s">
        <v>4974</v>
      </c>
      <c r="F402" s="9" t="s">
        <v>88</v>
      </c>
      <c r="G402" s="9" t="s">
        <v>147</v>
      </c>
      <c r="H402" s="10">
        <v>0</v>
      </c>
      <c r="I402" s="11">
        <v>44</v>
      </c>
      <c r="J402" s="24">
        <v>944040</v>
      </c>
      <c r="K402" s="12"/>
      <c r="L402" s="14">
        <v>0</v>
      </c>
      <c r="N402" s="21">
        <v>0</v>
      </c>
      <c r="P402" s="21">
        <v>0</v>
      </c>
      <c r="R402" s="21">
        <v>38400</v>
      </c>
      <c r="T402" s="21">
        <v>1722135</v>
      </c>
      <c r="V402" s="22">
        <v>2704575</v>
      </c>
      <c r="X402" s="5" t="str">
        <f t="shared" si="6"/>
        <v>No</v>
      </c>
      <c r="Z402" s="21"/>
      <c r="AC402" s="28"/>
      <c r="AG402" s="7"/>
    </row>
    <row r="403" spans="1:33">
      <c r="A403" s="8" t="s">
        <v>2667</v>
      </c>
      <c r="B403" s="8" t="s">
        <v>2668</v>
      </c>
      <c r="C403" s="9" t="s">
        <v>120</v>
      </c>
      <c r="D403" s="185">
        <v>6103</v>
      </c>
      <c r="E403" s="188">
        <v>60103</v>
      </c>
      <c r="F403" s="9" t="s">
        <v>83</v>
      </c>
      <c r="G403" s="9" t="s">
        <v>84</v>
      </c>
      <c r="H403" s="10">
        <v>4944332</v>
      </c>
      <c r="I403" s="11">
        <v>44</v>
      </c>
      <c r="J403" s="24">
        <v>703355</v>
      </c>
      <c r="K403" s="12"/>
      <c r="L403" s="14">
        <v>0</v>
      </c>
      <c r="N403" s="21">
        <v>0</v>
      </c>
      <c r="P403" s="21">
        <v>0</v>
      </c>
      <c r="R403" s="21">
        <v>0</v>
      </c>
      <c r="T403" s="21">
        <v>0</v>
      </c>
      <c r="V403" s="22">
        <v>703355</v>
      </c>
      <c r="X403" s="5" t="str">
        <f t="shared" si="6"/>
        <v>No</v>
      </c>
      <c r="Z403" s="21"/>
      <c r="AC403" s="28"/>
      <c r="AG403" s="7"/>
    </row>
    <row r="404" spans="1:33">
      <c r="A404" s="8" t="s">
        <v>2070</v>
      </c>
      <c r="B404" s="8" t="s">
        <v>2071</v>
      </c>
      <c r="C404" s="9" t="s">
        <v>46</v>
      </c>
      <c r="D404" s="185">
        <v>5092</v>
      </c>
      <c r="E404" s="188">
        <v>50092</v>
      </c>
      <c r="F404" s="9" t="s">
        <v>83</v>
      </c>
      <c r="G404" s="9" t="s">
        <v>84</v>
      </c>
      <c r="H404" s="10">
        <v>107677</v>
      </c>
      <c r="I404" s="11">
        <v>44</v>
      </c>
      <c r="J404" s="24">
        <v>2675613</v>
      </c>
      <c r="K404" s="12"/>
      <c r="L404" s="14">
        <v>0</v>
      </c>
      <c r="N404" s="21">
        <v>0</v>
      </c>
      <c r="P404" s="21">
        <v>78512</v>
      </c>
      <c r="R404" s="21">
        <v>17399</v>
      </c>
      <c r="T404" s="21">
        <v>0</v>
      </c>
      <c r="V404" s="22">
        <v>2771524</v>
      </c>
      <c r="X404" s="5" t="str">
        <f t="shared" si="6"/>
        <v>No</v>
      </c>
      <c r="Z404" s="21"/>
      <c r="AC404" s="28"/>
      <c r="AG404" s="7"/>
    </row>
    <row r="405" spans="1:33">
      <c r="A405" s="8" t="s">
        <v>3617</v>
      </c>
      <c r="B405" s="8" t="s">
        <v>3618</v>
      </c>
      <c r="C405" s="9" t="s">
        <v>466</v>
      </c>
      <c r="D405" s="185">
        <v>5166</v>
      </c>
      <c r="E405" s="188">
        <v>50166</v>
      </c>
      <c r="F405" s="9" t="s">
        <v>83</v>
      </c>
      <c r="G405" s="9" t="s">
        <v>84</v>
      </c>
      <c r="H405" s="10">
        <v>1624827</v>
      </c>
      <c r="I405" s="11">
        <v>44</v>
      </c>
      <c r="J405" s="24">
        <v>287385</v>
      </c>
      <c r="K405" s="12"/>
      <c r="L405" s="14">
        <v>0</v>
      </c>
      <c r="N405" s="21">
        <v>0</v>
      </c>
      <c r="P405" s="21">
        <v>17034</v>
      </c>
      <c r="R405" s="21">
        <v>24700</v>
      </c>
      <c r="T405" s="21">
        <v>0</v>
      </c>
      <c r="V405" s="22">
        <v>329119</v>
      </c>
      <c r="X405" s="5" t="str">
        <f t="shared" si="6"/>
        <v>No</v>
      </c>
      <c r="Z405" s="21"/>
      <c r="AC405" s="28"/>
      <c r="AG405" s="7"/>
    </row>
    <row r="406" spans="1:33">
      <c r="A406" s="8" t="s">
        <v>6040</v>
      </c>
      <c r="B406" s="8" t="s">
        <v>4817</v>
      </c>
      <c r="C406" s="9" t="s">
        <v>91</v>
      </c>
      <c r="D406" s="185">
        <v>9088</v>
      </c>
      <c r="E406" s="188">
        <v>90088</v>
      </c>
      <c r="F406" s="9" t="s">
        <v>88</v>
      </c>
      <c r="G406" s="9" t="s">
        <v>84</v>
      </c>
      <c r="H406" s="10">
        <v>83913</v>
      </c>
      <c r="I406" s="11">
        <v>43</v>
      </c>
      <c r="J406" s="24">
        <v>1138694</v>
      </c>
      <c r="K406" s="12"/>
      <c r="L406" s="14">
        <v>0</v>
      </c>
      <c r="N406" s="21">
        <v>0</v>
      </c>
      <c r="P406" s="21">
        <v>66563</v>
      </c>
      <c r="R406" s="21">
        <v>0</v>
      </c>
      <c r="T406" s="21">
        <v>0</v>
      </c>
      <c r="V406" s="22">
        <v>1205257</v>
      </c>
      <c r="X406" s="5" t="str">
        <f t="shared" si="6"/>
        <v>No</v>
      </c>
      <c r="Z406" s="21"/>
      <c r="AC406" s="28"/>
      <c r="AG406" s="7"/>
    </row>
    <row r="407" spans="1:33">
      <c r="A407" s="8" t="s">
        <v>4178</v>
      </c>
      <c r="B407" s="8" t="s">
        <v>4179</v>
      </c>
      <c r="C407" s="9" t="s">
        <v>91</v>
      </c>
      <c r="D407" s="185">
        <v>9092</v>
      </c>
      <c r="E407" s="188">
        <v>90092</v>
      </c>
      <c r="F407" s="9" t="s">
        <v>83</v>
      </c>
      <c r="G407" s="9" t="s">
        <v>84</v>
      </c>
      <c r="H407" s="10">
        <v>133683</v>
      </c>
      <c r="I407" s="11">
        <v>43</v>
      </c>
      <c r="J407" s="24">
        <v>2318115</v>
      </c>
      <c r="K407" s="12"/>
      <c r="L407" s="14">
        <v>0</v>
      </c>
      <c r="N407" s="21">
        <v>0</v>
      </c>
      <c r="P407" s="21">
        <v>4242</v>
      </c>
      <c r="R407" s="21">
        <v>61788</v>
      </c>
      <c r="T407" s="21">
        <v>0</v>
      </c>
      <c r="V407" s="22">
        <v>2384145</v>
      </c>
      <c r="X407" s="5" t="str">
        <f t="shared" si="6"/>
        <v>No</v>
      </c>
      <c r="Z407" s="21"/>
      <c r="AC407" s="28"/>
      <c r="AG407" s="7"/>
    </row>
    <row r="408" spans="1:33">
      <c r="A408" s="8" t="s">
        <v>1091</v>
      </c>
      <c r="B408" s="8" t="s">
        <v>1092</v>
      </c>
      <c r="C408" s="9" t="s">
        <v>87</v>
      </c>
      <c r="D408" s="185">
        <v>43</v>
      </c>
      <c r="E408" s="188">
        <v>43</v>
      </c>
      <c r="F408" s="9" t="s">
        <v>88</v>
      </c>
      <c r="G408" s="9" t="s">
        <v>84</v>
      </c>
      <c r="H408" s="10">
        <v>67227</v>
      </c>
      <c r="I408" s="11">
        <v>43</v>
      </c>
      <c r="J408" s="24">
        <v>635163</v>
      </c>
      <c r="K408" s="12"/>
      <c r="L408" s="14">
        <v>0</v>
      </c>
      <c r="N408" s="21">
        <v>0</v>
      </c>
      <c r="P408" s="21">
        <v>2975</v>
      </c>
      <c r="R408" s="21">
        <v>224461</v>
      </c>
      <c r="T408" s="21">
        <v>0</v>
      </c>
      <c r="V408" s="22">
        <v>862599</v>
      </c>
      <c r="X408" s="5" t="str">
        <f t="shared" si="6"/>
        <v>No</v>
      </c>
      <c r="Z408" s="21"/>
      <c r="AC408" s="28"/>
      <c r="AG408" s="7"/>
    </row>
    <row r="409" spans="1:33">
      <c r="A409" s="8" t="s">
        <v>1179</v>
      </c>
      <c r="B409" s="8" t="s">
        <v>1180</v>
      </c>
      <c r="C409" s="9" t="s">
        <v>132</v>
      </c>
      <c r="D409" s="185">
        <v>5044</v>
      </c>
      <c r="E409" s="188">
        <v>50044</v>
      </c>
      <c r="F409" s="9" t="s">
        <v>88</v>
      </c>
      <c r="G409" s="9" t="s">
        <v>84</v>
      </c>
      <c r="H409" s="10">
        <v>313492</v>
      </c>
      <c r="I409" s="11">
        <v>43</v>
      </c>
      <c r="J409" s="24">
        <v>1707869</v>
      </c>
      <c r="K409" s="12"/>
      <c r="L409" s="14">
        <v>0</v>
      </c>
      <c r="N409" s="21">
        <v>8595</v>
      </c>
      <c r="P409" s="21">
        <v>166321</v>
      </c>
      <c r="R409" s="21">
        <v>122023</v>
      </c>
      <c r="T409" s="21">
        <v>0</v>
      </c>
      <c r="V409" s="22">
        <v>2004808</v>
      </c>
      <c r="X409" s="5" t="str">
        <f t="shared" si="6"/>
        <v>No</v>
      </c>
      <c r="Z409" s="21"/>
      <c r="AC409" s="28"/>
      <c r="AG409" s="7"/>
    </row>
    <row r="410" spans="1:33">
      <c r="A410" s="8" t="s">
        <v>5094</v>
      </c>
      <c r="B410" s="8" t="s">
        <v>5095</v>
      </c>
      <c r="C410" s="9" t="s">
        <v>141</v>
      </c>
      <c r="D410" s="185">
        <v>3008</v>
      </c>
      <c r="E410" s="188">
        <v>30008</v>
      </c>
      <c r="F410" s="9" t="s">
        <v>88</v>
      </c>
      <c r="G410" s="9" t="s">
        <v>84</v>
      </c>
      <c r="H410" s="10">
        <v>116636</v>
      </c>
      <c r="I410" s="11">
        <v>43</v>
      </c>
      <c r="J410" s="24">
        <v>3077550</v>
      </c>
      <c r="K410" s="12"/>
      <c r="L410" s="14">
        <v>0</v>
      </c>
      <c r="N410" s="21">
        <v>0</v>
      </c>
      <c r="P410" s="21">
        <v>81302</v>
      </c>
      <c r="R410" s="21">
        <v>25858</v>
      </c>
      <c r="T410" s="21">
        <v>0</v>
      </c>
      <c r="V410" s="22">
        <v>3184710</v>
      </c>
      <c r="X410" s="5" t="str">
        <f t="shared" si="6"/>
        <v>No</v>
      </c>
      <c r="Z410" s="21"/>
      <c r="AC410" s="28"/>
      <c r="AG410" s="7"/>
    </row>
    <row r="411" spans="1:33">
      <c r="A411" s="8" t="s">
        <v>5173</v>
      </c>
      <c r="B411" s="8" t="s">
        <v>6413</v>
      </c>
      <c r="C411" s="9" t="s">
        <v>120</v>
      </c>
      <c r="D411" s="185" t="s">
        <v>5174</v>
      </c>
      <c r="E411" s="188" t="s">
        <v>5175</v>
      </c>
      <c r="F411" s="9" t="s">
        <v>88</v>
      </c>
      <c r="G411" s="9" t="s">
        <v>147</v>
      </c>
      <c r="H411" s="10">
        <v>0</v>
      </c>
      <c r="I411" s="11">
        <v>42</v>
      </c>
      <c r="J411" s="24">
        <v>186073</v>
      </c>
      <c r="K411" s="12"/>
      <c r="L411" s="14">
        <v>0</v>
      </c>
      <c r="N411" s="21">
        <v>0</v>
      </c>
      <c r="P411" s="21">
        <v>0</v>
      </c>
      <c r="R411" s="21">
        <v>0</v>
      </c>
      <c r="T411" s="21">
        <v>88081</v>
      </c>
      <c r="V411" s="22">
        <v>274154</v>
      </c>
      <c r="X411" s="5" t="str">
        <f t="shared" si="6"/>
        <v>No</v>
      </c>
      <c r="Z411" s="21"/>
      <c r="AC411" s="28"/>
      <c r="AG411" s="7"/>
    </row>
    <row r="412" spans="1:33">
      <c r="A412" s="8" t="s">
        <v>4127</v>
      </c>
      <c r="B412" s="8" t="s">
        <v>4128</v>
      </c>
      <c r="C412" s="9" t="s">
        <v>217</v>
      </c>
      <c r="D412" s="185">
        <v>3048</v>
      </c>
      <c r="E412" s="188">
        <v>30048</v>
      </c>
      <c r="F412" s="9" t="s">
        <v>83</v>
      </c>
      <c r="G412" s="9" t="s">
        <v>84</v>
      </c>
      <c r="H412" s="10">
        <v>2203663</v>
      </c>
      <c r="I412" s="11">
        <v>42</v>
      </c>
      <c r="J412" s="24">
        <v>901390</v>
      </c>
      <c r="K412" s="12"/>
      <c r="L412" s="14">
        <v>0</v>
      </c>
      <c r="N412" s="21">
        <v>0</v>
      </c>
      <c r="P412" s="21">
        <v>118676</v>
      </c>
      <c r="R412" s="21">
        <v>0</v>
      </c>
      <c r="T412" s="21">
        <v>0</v>
      </c>
      <c r="V412" s="22">
        <v>1020066</v>
      </c>
      <c r="X412" s="5" t="str">
        <f t="shared" si="6"/>
        <v>No</v>
      </c>
      <c r="Z412" s="21"/>
      <c r="AC412" s="28"/>
      <c r="AG412" s="7"/>
    </row>
    <row r="413" spans="1:33">
      <c r="A413" s="8" t="s">
        <v>698</v>
      </c>
      <c r="B413" s="8" t="s">
        <v>506</v>
      </c>
      <c r="C413" s="9" t="s">
        <v>238</v>
      </c>
      <c r="D413" s="185">
        <v>1056</v>
      </c>
      <c r="E413" s="188">
        <v>10056</v>
      </c>
      <c r="F413" s="9" t="s">
        <v>138</v>
      </c>
      <c r="G413" s="9" t="s">
        <v>84</v>
      </c>
      <c r="H413" s="10">
        <v>923311</v>
      </c>
      <c r="I413" s="11">
        <v>42</v>
      </c>
      <c r="J413" s="24">
        <v>3836150</v>
      </c>
      <c r="K413" s="12"/>
      <c r="L413" s="14">
        <v>0</v>
      </c>
      <c r="N413" s="21">
        <v>0</v>
      </c>
      <c r="P413" s="21">
        <v>91667</v>
      </c>
      <c r="R413" s="21">
        <v>3669</v>
      </c>
      <c r="T413" s="21">
        <v>0</v>
      </c>
      <c r="V413" s="22">
        <v>3931486</v>
      </c>
      <c r="X413" s="5" t="str">
        <f t="shared" si="6"/>
        <v>No</v>
      </c>
      <c r="Z413" s="21"/>
      <c r="AC413" s="28"/>
      <c r="AG413" s="7"/>
    </row>
    <row r="414" spans="1:33">
      <c r="A414" s="8" t="s">
        <v>4159</v>
      </c>
      <c r="B414" s="8" t="s">
        <v>4160</v>
      </c>
      <c r="C414" s="9" t="s">
        <v>34</v>
      </c>
      <c r="D414" s="185">
        <v>8002</v>
      </c>
      <c r="E414" s="188">
        <v>80002</v>
      </c>
      <c r="F414" s="9" t="s">
        <v>183</v>
      </c>
      <c r="G414" s="9" t="s">
        <v>84</v>
      </c>
      <c r="H414" s="10">
        <v>156777</v>
      </c>
      <c r="I414" s="11">
        <v>42</v>
      </c>
      <c r="J414" s="24">
        <v>691262</v>
      </c>
      <c r="K414" s="12"/>
      <c r="L414" s="14">
        <v>0</v>
      </c>
      <c r="N414" s="21">
        <v>0</v>
      </c>
      <c r="P414" s="21">
        <v>131543</v>
      </c>
      <c r="R414" s="21">
        <v>0</v>
      </c>
      <c r="T414" s="21">
        <v>0</v>
      </c>
      <c r="V414" s="22">
        <v>822805</v>
      </c>
      <c r="X414" s="5" t="str">
        <f t="shared" si="6"/>
        <v>No</v>
      </c>
      <c r="Z414" s="21"/>
      <c r="AC414" s="28"/>
      <c r="AG414" s="7"/>
    </row>
    <row r="415" spans="1:33">
      <c r="A415" s="8" t="s">
        <v>6539</v>
      </c>
      <c r="B415" s="8" t="s">
        <v>541</v>
      </c>
      <c r="C415" s="9" t="s">
        <v>238</v>
      </c>
      <c r="D415" s="185">
        <v>1051</v>
      </c>
      <c r="E415" s="188">
        <v>10051</v>
      </c>
      <c r="F415" s="9" t="s">
        <v>88</v>
      </c>
      <c r="G415" s="9" t="s">
        <v>84</v>
      </c>
      <c r="H415" s="10">
        <v>168136</v>
      </c>
      <c r="I415" s="11">
        <v>42</v>
      </c>
      <c r="J415" s="24">
        <v>860161</v>
      </c>
      <c r="K415" s="12"/>
      <c r="L415" s="14">
        <v>0</v>
      </c>
      <c r="N415" s="21">
        <v>0</v>
      </c>
      <c r="P415" s="21">
        <v>22064</v>
      </c>
      <c r="R415" s="21">
        <v>11986</v>
      </c>
      <c r="T415" s="21">
        <v>0</v>
      </c>
      <c r="V415" s="22">
        <v>894211</v>
      </c>
      <c r="X415" s="5" t="str">
        <f t="shared" si="6"/>
        <v>No</v>
      </c>
      <c r="Z415" s="21"/>
      <c r="AC415" s="28"/>
      <c r="AG415" s="7"/>
    </row>
    <row r="416" spans="1:33">
      <c r="A416" s="8" t="s">
        <v>3862</v>
      </c>
      <c r="B416" s="8" t="s">
        <v>3863</v>
      </c>
      <c r="C416" s="9" t="s">
        <v>278</v>
      </c>
      <c r="D416" s="185" t="s">
        <v>3864</v>
      </c>
      <c r="E416" s="188" t="s">
        <v>3865</v>
      </c>
      <c r="F416" s="9" t="s">
        <v>157</v>
      </c>
      <c r="G416" s="9" t="s">
        <v>147</v>
      </c>
      <c r="H416" s="10">
        <v>0</v>
      </c>
      <c r="I416" s="11">
        <v>42</v>
      </c>
      <c r="J416" s="24">
        <v>221066</v>
      </c>
      <c r="K416" s="12"/>
      <c r="L416" s="14">
        <v>0</v>
      </c>
      <c r="N416" s="21">
        <v>0</v>
      </c>
      <c r="P416" s="21">
        <v>0</v>
      </c>
      <c r="R416" s="21">
        <v>0</v>
      </c>
      <c r="T416" s="21">
        <v>166929</v>
      </c>
      <c r="V416" s="22">
        <v>387995</v>
      </c>
      <c r="X416" s="5" t="str">
        <f t="shared" si="6"/>
        <v>No</v>
      </c>
      <c r="Z416" s="21"/>
      <c r="AC416" s="28"/>
      <c r="AG416" s="7"/>
    </row>
    <row r="417" spans="1:33">
      <c r="A417" s="8" t="s">
        <v>3261</v>
      </c>
      <c r="B417" s="8" t="s">
        <v>595</v>
      </c>
      <c r="C417" s="9" t="s">
        <v>555</v>
      </c>
      <c r="D417" s="185" t="s">
        <v>3262</v>
      </c>
      <c r="E417" s="188" t="s">
        <v>3263</v>
      </c>
      <c r="F417" s="9" t="s">
        <v>88</v>
      </c>
      <c r="G417" s="9" t="s">
        <v>147</v>
      </c>
      <c r="H417" s="10">
        <v>0</v>
      </c>
      <c r="I417" s="11">
        <v>42</v>
      </c>
      <c r="J417" s="24">
        <v>104404</v>
      </c>
      <c r="K417" s="12"/>
      <c r="L417" s="14">
        <v>0</v>
      </c>
      <c r="N417" s="21">
        <v>0</v>
      </c>
      <c r="P417" s="21">
        <v>0</v>
      </c>
      <c r="R417" s="21">
        <v>0</v>
      </c>
      <c r="T417" s="21">
        <v>285446</v>
      </c>
      <c r="V417" s="22">
        <v>389850</v>
      </c>
      <c r="X417" s="5" t="str">
        <f t="shared" si="6"/>
        <v>No</v>
      </c>
      <c r="Z417" s="21"/>
      <c r="AC417" s="28"/>
      <c r="AG417" s="7"/>
    </row>
    <row r="418" spans="1:33">
      <c r="A418" s="8" t="s">
        <v>1104</v>
      </c>
      <c r="B418" s="8" t="s">
        <v>232</v>
      </c>
      <c r="C418" s="9" t="s">
        <v>233</v>
      </c>
      <c r="D418" s="185">
        <v>3107</v>
      </c>
      <c r="E418" s="188">
        <v>30107</v>
      </c>
      <c r="F418" s="9" t="s">
        <v>214</v>
      </c>
      <c r="G418" s="9" t="s">
        <v>84</v>
      </c>
      <c r="H418" s="10">
        <v>70350</v>
      </c>
      <c r="I418" s="11">
        <v>42</v>
      </c>
      <c r="J418" s="24">
        <v>7004570</v>
      </c>
      <c r="K418" s="12"/>
      <c r="L418" s="14">
        <v>0</v>
      </c>
      <c r="N418" s="21">
        <v>0</v>
      </c>
      <c r="P418" s="21">
        <v>0</v>
      </c>
      <c r="R418" s="21">
        <v>31009</v>
      </c>
      <c r="T418" s="21">
        <v>0</v>
      </c>
      <c r="V418" s="22">
        <v>7035579</v>
      </c>
      <c r="X418" s="5" t="str">
        <f t="shared" si="6"/>
        <v>No</v>
      </c>
      <c r="Z418" s="21"/>
      <c r="AC418" s="28"/>
      <c r="AG418" s="7"/>
    </row>
    <row r="419" spans="1:33">
      <c r="A419" s="8" t="s">
        <v>6540</v>
      </c>
      <c r="B419" s="8" t="s">
        <v>6414</v>
      </c>
      <c r="C419" s="9" t="s">
        <v>120</v>
      </c>
      <c r="D419" s="185" t="s">
        <v>5161</v>
      </c>
      <c r="E419" s="188" t="s">
        <v>5162</v>
      </c>
      <c r="F419" s="9" t="s">
        <v>125</v>
      </c>
      <c r="G419" s="9" t="s">
        <v>147</v>
      </c>
      <c r="H419" s="10">
        <v>0</v>
      </c>
      <c r="I419" s="11">
        <v>42</v>
      </c>
      <c r="J419" s="24">
        <v>173682</v>
      </c>
      <c r="K419" s="12"/>
      <c r="L419" s="14">
        <v>0</v>
      </c>
      <c r="N419" s="21">
        <v>0</v>
      </c>
      <c r="P419" s="21">
        <v>0</v>
      </c>
      <c r="R419" s="21">
        <v>0</v>
      </c>
      <c r="T419" s="21">
        <v>23406</v>
      </c>
      <c r="V419" s="22">
        <v>197088</v>
      </c>
      <c r="X419" s="5" t="str">
        <f t="shared" si="6"/>
        <v>No</v>
      </c>
      <c r="Z419" s="21"/>
      <c r="AC419" s="28"/>
      <c r="AG419" s="7"/>
    </row>
    <row r="420" spans="1:33">
      <c r="A420" s="8" t="s">
        <v>2980</v>
      </c>
      <c r="B420" s="8" t="s">
        <v>2981</v>
      </c>
      <c r="C420" s="9" t="s">
        <v>466</v>
      </c>
      <c r="D420" s="185">
        <v>5157</v>
      </c>
      <c r="E420" s="188">
        <v>50157</v>
      </c>
      <c r="F420" s="9" t="s">
        <v>88</v>
      </c>
      <c r="G420" s="9" t="s">
        <v>84</v>
      </c>
      <c r="H420" s="10">
        <v>1624827</v>
      </c>
      <c r="I420" s="11">
        <v>42</v>
      </c>
      <c r="J420" s="24">
        <v>793796</v>
      </c>
      <c r="K420" s="12"/>
      <c r="L420" s="14">
        <v>0</v>
      </c>
      <c r="N420" s="21">
        <v>0</v>
      </c>
      <c r="P420" s="21">
        <v>0</v>
      </c>
      <c r="R420" s="21">
        <v>15539</v>
      </c>
      <c r="T420" s="21">
        <v>0</v>
      </c>
      <c r="V420" s="22">
        <v>809335</v>
      </c>
      <c r="X420" s="5" t="str">
        <f t="shared" si="6"/>
        <v>No</v>
      </c>
      <c r="Z420" s="21"/>
      <c r="AC420" s="28"/>
      <c r="AG420" s="7"/>
    </row>
    <row r="421" spans="1:33">
      <c r="A421" s="8" t="s">
        <v>1147</v>
      </c>
      <c r="B421" s="8" t="s">
        <v>1148</v>
      </c>
      <c r="C421" s="9" t="s">
        <v>58</v>
      </c>
      <c r="D421" s="185" t="s">
        <v>1149</v>
      </c>
      <c r="E421" s="188">
        <v>55228</v>
      </c>
      <c r="F421" s="9" t="s">
        <v>36</v>
      </c>
      <c r="G421" s="9" t="s">
        <v>5756</v>
      </c>
      <c r="H421" s="10">
        <v>0</v>
      </c>
      <c r="I421" s="11">
        <v>42</v>
      </c>
      <c r="J421" s="24">
        <v>102615</v>
      </c>
      <c r="K421" s="12"/>
      <c r="L421" s="14">
        <v>0</v>
      </c>
      <c r="N421" s="21">
        <v>0</v>
      </c>
      <c r="P421" s="21">
        <v>0</v>
      </c>
      <c r="R421" s="21">
        <v>0</v>
      </c>
      <c r="T421" s="21">
        <v>1183075</v>
      </c>
      <c r="V421" s="22">
        <v>1285690</v>
      </c>
      <c r="X421" s="5" t="str">
        <f t="shared" si="6"/>
        <v>No</v>
      </c>
      <c r="Z421" s="21"/>
      <c r="AC421" s="28"/>
      <c r="AG421" s="7"/>
    </row>
    <row r="422" spans="1:33">
      <c r="A422" s="8" t="s">
        <v>3591</v>
      </c>
      <c r="B422" s="8" t="s">
        <v>2299</v>
      </c>
      <c r="C422" s="9" t="s">
        <v>109</v>
      </c>
      <c r="D422" s="185" t="s">
        <v>3592</v>
      </c>
      <c r="E422" s="188" t="s">
        <v>3593</v>
      </c>
      <c r="F422" s="9" t="s">
        <v>157</v>
      </c>
      <c r="G422" s="9" t="s">
        <v>147</v>
      </c>
      <c r="H422" s="10">
        <v>0</v>
      </c>
      <c r="I422" s="11">
        <v>42</v>
      </c>
      <c r="J422" s="24">
        <v>62416</v>
      </c>
      <c r="K422" s="12"/>
      <c r="L422" s="14">
        <v>0</v>
      </c>
      <c r="N422" s="21">
        <v>0</v>
      </c>
      <c r="P422" s="21">
        <v>0</v>
      </c>
      <c r="R422" s="21">
        <v>0</v>
      </c>
      <c r="T422" s="21">
        <v>0</v>
      </c>
      <c r="V422" s="22">
        <v>62416</v>
      </c>
      <c r="X422" s="5" t="str">
        <f t="shared" si="6"/>
        <v>No</v>
      </c>
      <c r="Z422" s="21"/>
      <c r="AC422" s="28"/>
      <c r="AG422" s="7"/>
    </row>
    <row r="423" spans="1:33">
      <c r="A423" s="8" t="s">
        <v>4777</v>
      </c>
      <c r="B423" s="8" t="s">
        <v>2599</v>
      </c>
      <c r="C423" s="9" t="s">
        <v>235</v>
      </c>
      <c r="D423" s="185">
        <v>4006</v>
      </c>
      <c r="E423" s="188">
        <v>40006</v>
      </c>
      <c r="F423" s="9" t="s">
        <v>88</v>
      </c>
      <c r="G423" s="9" t="s">
        <v>84</v>
      </c>
      <c r="H423" s="10">
        <v>219957</v>
      </c>
      <c r="I423" s="11">
        <v>42</v>
      </c>
      <c r="J423" s="24">
        <v>2343395</v>
      </c>
      <c r="K423" s="12"/>
      <c r="L423" s="14">
        <v>0</v>
      </c>
      <c r="N423" s="21">
        <v>11286</v>
      </c>
      <c r="P423" s="21">
        <v>102973</v>
      </c>
      <c r="R423" s="21">
        <v>48764</v>
      </c>
      <c r="T423" s="21">
        <v>0</v>
      </c>
      <c r="V423" s="22">
        <v>2506418</v>
      </c>
      <c r="X423" s="5" t="str">
        <f t="shared" si="6"/>
        <v>No</v>
      </c>
      <c r="Z423" s="21"/>
      <c r="AC423" s="28"/>
      <c r="AG423" s="7"/>
    </row>
    <row r="424" spans="1:33">
      <c r="A424" s="8" t="s">
        <v>1506</v>
      </c>
      <c r="B424" s="8" t="s">
        <v>1507</v>
      </c>
      <c r="C424" s="9" t="s">
        <v>178</v>
      </c>
      <c r="D424" s="185" t="s">
        <v>1508</v>
      </c>
      <c r="E424" s="188" t="s">
        <v>1509</v>
      </c>
      <c r="F424" s="9" t="s">
        <v>88</v>
      </c>
      <c r="G424" s="9" t="s">
        <v>147</v>
      </c>
      <c r="H424" s="10">
        <v>0</v>
      </c>
      <c r="I424" s="11">
        <v>41</v>
      </c>
      <c r="J424" s="24">
        <v>404484</v>
      </c>
      <c r="K424" s="12"/>
      <c r="L424" s="14">
        <v>0</v>
      </c>
      <c r="N424" s="21">
        <v>0</v>
      </c>
      <c r="P424" s="21">
        <v>0</v>
      </c>
      <c r="R424" s="21">
        <v>59257</v>
      </c>
      <c r="T424" s="21">
        <v>0</v>
      </c>
      <c r="V424" s="22">
        <v>463741</v>
      </c>
      <c r="X424" s="5" t="str">
        <f t="shared" si="6"/>
        <v>No</v>
      </c>
      <c r="Z424" s="21"/>
      <c r="AC424" s="28"/>
      <c r="AG424" s="7"/>
    </row>
    <row r="425" spans="1:33">
      <c r="A425" s="8" t="s">
        <v>6541</v>
      </c>
      <c r="B425" s="8" t="s">
        <v>4434</v>
      </c>
      <c r="C425" s="9" t="s">
        <v>171</v>
      </c>
      <c r="D425" s="185" t="s">
        <v>6542</v>
      </c>
      <c r="E425" s="188" t="s">
        <v>6543</v>
      </c>
      <c r="F425" s="9" t="s">
        <v>157</v>
      </c>
      <c r="G425" s="9" t="s">
        <v>147</v>
      </c>
      <c r="H425" s="10">
        <v>0</v>
      </c>
      <c r="I425" s="11">
        <v>41</v>
      </c>
      <c r="J425" s="24">
        <v>95746</v>
      </c>
      <c r="K425" s="12"/>
      <c r="L425" s="14">
        <v>0</v>
      </c>
      <c r="N425" s="21">
        <v>0</v>
      </c>
      <c r="P425" s="21">
        <v>0</v>
      </c>
      <c r="R425" s="21">
        <v>0</v>
      </c>
      <c r="T425" s="21">
        <v>557238</v>
      </c>
      <c r="V425" s="22">
        <v>652984</v>
      </c>
      <c r="X425" s="5" t="str">
        <f t="shared" si="6"/>
        <v>No</v>
      </c>
      <c r="Z425" s="21"/>
      <c r="AC425" s="28"/>
      <c r="AG425" s="7"/>
    </row>
    <row r="426" spans="1:33">
      <c r="A426" s="8" t="s">
        <v>5996</v>
      </c>
      <c r="B426" s="8" t="s">
        <v>6097</v>
      </c>
      <c r="C426" s="9" t="s">
        <v>46</v>
      </c>
      <c r="D426" s="185"/>
      <c r="E426" s="188" t="s">
        <v>5997</v>
      </c>
      <c r="F426" s="9" t="s">
        <v>88</v>
      </c>
      <c r="G426" s="9" t="s">
        <v>147</v>
      </c>
      <c r="H426" s="10">
        <v>0</v>
      </c>
      <c r="I426" s="11">
        <v>41</v>
      </c>
      <c r="J426" s="24">
        <v>508427</v>
      </c>
      <c r="K426" s="12"/>
      <c r="L426" s="14">
        <v>0</v>
      </c>
      <c r="N426" s="21">
        <v>0</v>
      </c>
      <c r="P426" s="21">
        <v>0</v>
      </c>
      <c r="R426" s="21">
        <v>0</v>
      </c>
      <c r="T426" s="21">
        <v>44837</v>
      </c>
      <c r="V426" s="22">
        <v>553264</v>
      </c>
      <c r="X426" s="5" t="str">
        <f t="shared" si="6"/>
        <v>No</v>
      </c>
      <c r="Z426" s="21"/>
      <c r="AC426" s="28"/>
      <c r="AG426" s="7"/>
    </row>
    <row r="427" spans="1:33">
      <c r="A427" s="8" t="s">
        <v>3139</v>
      </c>
      <c r="B427" s="8" t="s">
        <v>3140</v>
      </c>
      <c r="C427" s="9" t="s">
        <v>50</v>
      </c>
      <c r="D427" s="185">
        <v>4103</v>
      </c>
      <c r="E427" s="188">
        <v>40103</v>
      </c>
      <c r="F427" s="9" t="s">
        <v>125</v>
      </c>
      <c r="G427" s="9" t="s">
        <v>84</v>
      </c>
      <c r="H427" s="10">
        <v>68781</v>
      </c>
      <c r="I427" s="11">
        <v>41</v>
      </c>
      <c r="J427" s="24">
        <v>58479</v>
      </c>
      <c r="K427" s="12"/>
      <c r="L427" s="14">
        <v>0</v>
      </c>
      <c r="N427" s="21">
        <v>0</v>
      </c>
      <c r="P427" s="21">
        <v>5824</v>
      </c>
      <c r="R427" s="21">
        <v>0</v>
      </c>
      <c r="T427" s="21">
        <v>115284</v>
      </c>
      <c r="V427" s="22">
        <v>179587</v>
      </c>
      <c r="X427" s="5" t="str">
        <f t="shared" si="6"/>
        <v>No</v>
      </c>
      <c r="Z427" s="21"/>
      <c r="AC427" s="28"/>
      <c r="AG427" s="7"/>
    </row>
    <row r="428" spans="1:33">
      <c r="A428" s="8" t="s">
        <v>1025</v>
      </c>
      <c r="B428" s="8" t="s">
        <v>1026</v>
      </c>
      <c r="C428" s="9" t="s">
        <v>58</v>
      </c>
      <c r="D428" s="185">
        <v>5096</v>
      </c>
      <c r="E428" s="188">
        <v>50096</v>
      </c>
      <c r="F428" s="9" t="s">
        <v>83</v>
      </c>
      <c r="G428" s="9" t="s">
        <v>84</v>
      </c>
      <c r="H428" s="10">
        <v>1376476</v>
      </c>
      <c r="I428" s="11">
        <v>41</v>
      </c>
      <c r="J428" s="24">
        <v>1272193</v>
      </c>
      <c r="K428" s="12"/>
      <c r="L428" s="14">
        <v>0</v>
      </c>
      <c r="N428" s="21">
        <v>0</v>
      </c>
      <c r="P428" s="21">
        <v>69106</v>
      </c>
      <c r="R428" s="21">
        <v>580</v>
      </c>
      <c r="T428" s="21">
        <v>0</v>
      </c>
      <c r="V428" s="22">
        <v>1341879</v>
      </c>
      <c r="X428" s="5" t="str">
        <f t="shared" si="6"/>
        <v>No</v>
      </c>
      <c r="Z428" s="21"/>
      <c r="AC428" s="28"/>
      <c r="AG428" s="7"/>
    </row>
    <row r="429" spans="1:33">
      <c r="A429" s="8" t="s">
        <v>1069</v>
      </c>
      <c r="B429" s="8" t="s">
        <v>1070</v>
      </c>
      <c r="C429" s="9" t="s">
        <v>466</v>
      </c>
      <c r="D429" s="185">
        <v>5165</v>
      </c>
      <c r="E429" s="188">
        <v>50165</v>
      </c>
      <c r="F429" s="9" t="s">
        <v>83</v>
      </c>
      <c r="G429" s="9" t="s">
        <v>84</v>
      </c>
      <c r="H429" s="10">
        <v>724091</v>
      </c>
      <c r="I429" s="11">
        <v>41</v>
      </c>
      <c r="J429" s="24">
        <v>1275445</v>
      </c>
      <c r="K429" s="12"/>
      <c r="L429" s="14">
        <v>0</v>
      </c>
      <c r="N429" s="21">
        <v>0</v>
      </c>
      <c r="P429" s="21">
        <v>0</v>
      </c>
      <c r="R429" s="21">
        <v>76415</v>
      </c>
      <c r="T429" s="21">
        <v>0</v>
      </c>
      <c r="V429" s="22">
        <v>1351860</v>
      </c>
      <c r="X429" s="5" t="str">
        <f t="shared" si="6"/>
        <v>No</v>
      </c>
      <c r="Z429" s="21"/>
      <c r="AC429" s="28"/>
      <c r="AG429" s="7"/>
    </row>
    <row r="430" spans="1:33">
      <c r="A430" s="8" t="s">
        <v>3980</v>
      </c>
      <c r="B430" s="8" t="s">
        <v>3981</v>
      </c>
      <c r="C430" s="9" t="s">
        <v>91</v>
      </c>
      <c r="D430" s="185">
        <v>9232</v>
      </c>
      <c r="E430" s="188">
        <v>90232</v>
      </c>
      <c r="F430" s="9" t="s">
        <v>88</v>
      </c>
      <c r="G430" s="9" t="s">
        <v>84</v>
      </c>
      <c r="H430" s="10">
        <v>165074</v>
      </c>
      <c r="I430" s="11">
        <v>41</v>
      </c>
      <c r="J430" s="24">
        <v>3531034</v>
      </c>
      <c r="K430" s="12"/>
      <c r="L430" s="14">
        <v>177211</v>
      </c>
      <c r="N430" s="21">
        <v>0</v>
      </c>
      <c r="P430" s="21">
        <v>10924</v>
      </c>
      <c r="R430" s="21">
        <v>160763</v>
      </c>
      <c r="T430" s="21">
        <v>212507</v>
      </c>
      <c r="V430" s="22">
        <v>4092439</v>
      </c>
      <c r="X430" s="5" t="str">
        <f t="shared" si="6"/>
        <v>No</v>
      </c>
      <c r="Z430" s="21"/>
      <c r="AC430" s="28"/>
      <c r="AG430" s="7"/>
    </row>
    <row r="431" spans="1:33">
      <c r="A431" s="8" t="s">
        <v>470</v>
      </c>
      <c r="B431" s="8" t="s">
        <v>471</v>
      </c>
      <c r="C431" s="9" t="s">
        <v>65</v>
      </c>
      <c r="D431" s="185">
        <v>41</v>
      </c>
      <c r="E431" s="188">
        <v>41</v>
      </c>
      <c r="F431" s="9" t="s">
        <v>138</v>
      </c>
      <c r="G431" s="9" t="s">
        <v>84</v>
      </c>
      <c r="H431" s="10">
        <v>251243</v>
      </c>
      <c r="I431" s="11">
        <v>40</v>
      </c>
      <c r="J431" s="24">
        <v>23264241</v>
      </c>
      <c r="K431" s="12"/>
      <c r="L431" s="14">
        <v>0</v>
      </c>
      <c r="N431" s="21">
        <v>683516</v>
      </c>
      <c r="P431" s="21">
        <v>0</v>
      </c>
      <c r="R431" s="21">
        <v>22184484</v>
      </c>
      <c r="T431" s="21">
        <v>0</v>
      </c>
      <c r="V431" s="22">
        <v>46132241</v>
      </c>
      <c r="X431" s="5" t="str">
        <f t="shared" si="6"/>
        <v>No</v>
      </c>
      <c r="Z431" s="21"/>
      <c r="AC431" s="28"/>
      <c r="AG431" s="7"/>
    </row>
    <row r="432" spans="1:33">
      <c r="A432" s="8" t="s">
        <v>1828</v>
      </c>
      <c r="B432" s="8" t="s">
        <v>1829</v>
      </c>
      <c r="C432" s="9" t="s">
        <v>141</v>
      </c>
      <c r="D432" s="185">
        <v>3091</v>
      </c>
      <c r="E432" s="188">
        <v>30091</v>
      </c>
      <c r="F432" s="9" t="s">
        <v>83</v>
      </c>
      <c r="G432" s="9" t="s">
        <v>84</v>
      </c>
      <c r="H432" s="10">
        <v>88542</v>
      </c>
      <c r="I432" s="11">
        <v>40</v>
      </c>
      <c r="J432" s="24">
        <v>1939551</v>
      </c>
      <c r="K432" s="12"/>
      <c r="L432" s="14">
        <v>0</v>
      </c>
      <c r="N432" s="21">
        <v>0</v>
      </c>
      <c r="P432" s="21">
        <v>109865</v>
      </c>
      <c r="R432" s="21">
        <v>1640301</v>
      </c>
      <c r="T432" s="21">
        <v>0</v>
      </c>
      <c r="V432" s="22">
        <v>3689717</v>
      </c>
      <c r="X432" s="5" t="str">
        <f t="shared" si="6"/>
        <v>No</v>
      </c>
      <c r="Z432" s="21"/>
      <c r="AC432" s="28"/>
      <c r="AG432" s="7"/>
    </row>
    <row r="433" spans="1:33">
      <c r="A433" s="8" t="s">
        <v>4161</v>
      </c>
      <c r="B433" s="8" t="s">
        <v>424</v>
      </c>
      <c r="C433" s="9" t="s">
        <v>288</v>
      </c>
      <c r="D433" s="185">
        <v>3057</v>
      </c>
      <c r="E433" s="188">
        <v>30057</v>
      </c>
      <c r="F433" s="9" t="s">
        <v>138</v>
      </c>
      <c r="G433" s="9" t="s">
        <v>84</v>
      </c>
      <c r="H433" s="10">
        <v>5441567</v>
      </c>
      <c r="I433" s="11">
        <v>40</v>
      </c>
      <c r="J433" s="24">
        <v>44023986</v>
      </c>
      <c r="K433" s="12"/>
      <c r="L433" s="14">
        <v>0</v>
      </c>
      <c r="N433" s="21">
        <v>0</v>
      </c>
      <c r="P433" s="21">
        <v>0</v>
      </c>
      <c r="R433" s="21">
        <v>0</v>
      </c>
      <c r="T433" s="21">
        <v>0</v>
      </c>
      <c r="V433" s="22">
        <v>44023986</v>
      </c>
      <c r="X433" s="5" t="str">
        <f t="shared" si="6"/>
        <v>No</v>
      </c>
      <c r="Z433" s="21"/>
      <c r="AC433" s="28"/>
      <c r="AG433" s="7"/>
    </row>
    <row r="434" spans="1:33">
      <c r="A434" s="8" t="s">
        <v>2655</v>
      </c>
      <c r="B434" s="8" t="s">
        <v>1132</v>
      </c>
      <c r="C434" s="9" t="s">
        <v>288</v>
      </c>
      <c r="D434" s="185" t="s">
        <v>2656</v>
      </c>
      <c r="E434" s="188" t="s">
        <v>2657</v>
      </c>
      <c r="F434" s="9" t="s">
        <v>88</v>
      </c>
      <c r="G434" s="9" t="s">
        <v>147</v>
      </c>
      <c r="H434" s="10">
        <v>0</v>
      </c>
      <c r="I434" s="11">
        <v>40</v>
      </c>
      <c r="J434" s="24">
        <v>218102</v>
      </c>
      <c r="K434" s="12"/>
      <c r="L434" s="14">
        <v>0</v>
      </c>
      <c r="N434" s="21">
        <v>0</v>
      </c>
      <c r="P434" s="21">
        <v>0</v>
      </c>
      <c r="R434" s="21">
        <v>3854</v>
      </c>
      <c r="T434" s="21">
        <v>0</v>
      </c>
      <c r="V434" s="22">
        <v>221956</v>
      </c>
      <c r="X434" s="5" t="str">
        <f t="shared" si="6"/>
        <v>No</v>
      </c>
      <c r="Z434" s="21"/>
      <c r="AC434" s="28"/>
      <c r="AG434" s="7"/>
    </row>
    <row r="435" spans="1:33">
      <c r="A435" s="8" t="s">
        <v>6544</v>
      </c>
      <c r="B435" s="8" t="s">
        <v>5293</v>
      </c>
      <c r="C435" s="9" t="s">
        <v>288</v>
      </c>
      <c r="D435" s="185" t="s">
        <v>5294</v>
      </c>
      <c r="E435" s="188">
        <v>30137</v>
      </c>
      <c r="F435" s="9" t="s">
        <v>88</v>
      </c>
      <c r="G435" s="9" t="s">
        <v>84</v>
      </c>
      <c r="H435" s="10">
        <v>54316</v>
      </c>
      <c r="I435" s="11">
        <v>40</v>
      </c>
      <c r="J435" s="24">
        <v>435277</v>
      </c>
      <c r="K435" s="12"/>
      <c r="L435" s="14">
        <v>0</v>
      </c>
      <c r="N435" s="21">
        <v>0</v>
      </c>
      <c r="P435" s="21">
        <v>19446</v>
      </c>
      <c r="R435" s="21">
        <v>11476</v>
      </c>
      <c r="T435" s="21">
        <v>0</v>
      </c>
      <c r="V435" s="22">
        <v>466199</v>
      </c>
      <c r="X435" s="5" t="str">
        <f t="shared" si="6"/>
        <v>No</v>
      </c>
      <c r="Z435" s="21"/>
      <c r="AC435" s="28"/>
      <c r="AG435" s="7"/>
    </row>
    <row r="436" spans="1:33">
      <c r="A436" s="8" t="s">
        <v>1317</v>
      </c>
      <c r="B436" s="8" t="s">
        <v>6417</v>
      </c>
      <c r="C436" s="9" t="s">
        <v>141</v>
      </c>
      <c r="D436" s="185" t="s">
        <v>1318</v>
      </c>
      <c r="E436" s="188" t="s">
        <v>1319</v>
      </c>
      <c r="F436" s="9" t="s">
        <v>157</v>
      </c>
      <c r="G436" s="9" t="s">
        <v>147</v>
      </c>
      <c r="H436" s="10">
        <v>0</v>
      </c>
      <c r="I436" s="11">
        <v>40</v>
      </c>
      <c r="J436" s="24">
        <v>16892</v>
      </c>
      <c r="K436" s="12"/>
      <c r="L436" s="14">
        <v>0</v>
      </c>
      <c r="N436" s="21">
        <v>0</v>
      </c>
      <c r="P436" s="21">
        <v>0</v>
      </c>
      <c r="R436" s="21">
        <v>0</v>
      </c>
      <c r="T436" s="21">
        <v>0</v>
      </c>
      <c r="V436" s="22">
        <v>16892</v>
      </c>
      <c r="X436" s="5" t="str">
        <f t="shared" si="6"/>
        <v>No</v>
      </c>
      <c r="Z436" s="21"/>
      <c r="AC436" s="28"/>
      <c r="AG436" s="7"/>
    </row>
    <row r="437" spans="1:33">
      <c r="A437" s="8" t="s">
        <v>4217</v>
      </c>
      <c r="B437" s="8" t="s">
        <v>4218</v>
      </c>
      <c r="C437" s="9" t="s">
        <v>154</v>
      </c>
      <c r="D437" s="185" t="s">
        <v>4219</v>
      </c>
      <c r="E437" s="188" t="s">
        <v>4220</v>
      </c>
      <c r="F437" s="9" t="s">
        <v>83</v>
      </c>
      <c r="G437" s="9" t="s">
        <v>147</v>
      </c>
      <c r="H437" s="10">
        <v>0</v>
      </c>
      <c r="I437" s="11">
        <v>40</v>
      </c>
      <c r="J437" s="24">
        <v>237084</v>
      </c>
      <c r="K437" s="12"/>
      <c r="L437" s="14">
        <v>0</v>
      </c>
      <c r="N437" s="21">
        <v>0</v>
      </c>
      <c r="P437" s="21">
        <v>0</v>
      </c>
      <c r="R437" s="21">
        <v>0</v>
      </c>
      <c r="T437" s="21">
        <v>233045</v>
      </c>
      <c r="V437" s="22">
        <v>470129</v>
      </c>
      <c r="X437" s="5" t="str">
        <f t="shared" si="6"/>
        <v>No</v>
      </c>
      <c r="Z437" s="21"/>
      <c r="AC437" s="28"/>
      <c r="AG437" s="7"/>
    </row>
    <row r="438" spans="1:33">
      <c r="A438" s="8" t="s">
        <v>645</v>
      </c>
      <c r="B438" s="8" t="s">
        <v>212</v>
      </c>
      <c r="C438" s="9" t="s">
        <v>235</v>
      </c>
      <c r="D438" s="185">
        <v>4009</v>
      </c>
      <c r="E438" s="188">
        <v>40009</v>
      </c>
      <c r="F438" s="9" t="s">
        <v>83</v>
      </c>
      <c r="G438" s="9" t="s">
        <v>84</v>
      </c>
      <c r="H438" s="10">
        <v>310282</v>
      </c>
      <c r="I438" s="11">
        <v>40</v>
      </c>
      <c r="J438" s="24">
        <v>1279096</v>
      </c>
      <c r="K438" s="12"/>
      <c r="L438" s="14">
        <v>0</v>
      </c>
      <c r="N438" s="21">
        <v>1713</v>
      </c>
      <c r="P438" s="21">
        <v>73363</v>
      </c>
      <c r="R438" s="21">
        <v>23254</v>
      </c>
      <c r="T438" s="21">
        <v>0</v>
      </c>
      <c r="V438" s="22">
        <v>1377426</v>
      </c>
      <c r="X438" s="5" t="str">
        <f t="shared" si="6"/>
        <v>No</v>
      </c>
      <c r="Z438" s="21"/>
      <c r="AC438" s="28"/>
      <c r="AG438" s="7"/>
    </row>
    <row r="439" spans="1:33">
      <c r="A439" s="8" t="s">
        <v>5969</v>
      </c>
      <c r="B439" s="8" t="s">
        <v>1228</v>
      </c>
      <c r="C439" s="9" t="s">
        <v>154</v>
      </c>
      <c r="D439" s="185"/>
      <c r="E439" s="188">
        <v>40244</v>
      </c>
      <c r="F439" s="9" t="s">
        <v>138</v>
      </c>
      <c r="G439" s="9" t="s">
        <v>84</v>
      </c>
      <c r="H439" s="10">
        <v>180786</v>
      </c>
      <c r="I439" s="11">
        <v>40</v>
      </c>
      <c r="J439" s="24">
        <v>509535</v>
      </c>
      <c r="K439" s="12"/>
      <c r="L439" s="14">
        <v>0</v>
      </c>
      <c r="N439" s="21">
        <v>0</v>
      </c>
      <c r="P439" s="21">
        <v>0</v>
      </c>
      <c r="R439" s="21">
        <v>0</v>
      </c>
      <c r="T439" s="21">
        <v>0</v>
      </c>
      <c r="V439" s="22">
        <v>509535</v>
      </c>
      <c r="X439" s="5" t="str">
        <f t="shared" si="6"/>
        <v>No</v>
      </c>
      <c r="Z439" s="21"/>
      <c r="AC439" s="28"/>
      <c r="AG439" s="7"/>
    </row>
    <row r="440" spans="1:33">
      <c r="A440" s="8" t="s">
        <v>3141</v>
      </c>
      <c r="B440" s="8" t="s">
        <v>3142</v>
      </c>
      <c r="C440" s="9" t="s">
        <v>50</v>
      </c>
      <c r="D440" s="185"/>
      <c r="E440" s="188" t="s">
        <v>3143</v>
      </c>
      <c r="F440" s="9" t="s">
        <v>157</v>
      </c>
      <c r="G440" s="9" t="s">
        <v>147</v>
      </c>
      <c r="H440" s="10">
        <v>0</v>
      </c>
      <c r="I440" s="11">
        <v>40</v>
      </c>
      <c r="J440" s="24">
        <v>193440</v>
      </c>
      <c r="K440" s="12"/>
      <c r="L440" s="14">
        <v>0</v>
      </c>
      <c r="N440" s="21">
        <v>0</v>
      </c>
      <c r="P440" s="21">
        <v>0</v>
      </c>
      <c r="R440" s="21">
        <v>0</v>
      </c>
      <c r="T440" s="21">
        <v>629980</v>
      </c>
      <c r="V440" s="22">
        <v>823420</v>
      </c>
      <c r="X440" s="5" t="str">
        <f t="shared" si="6"/>
        <v>No</v>
      </c>
      <c r="Z440" s="21"/>
      <c r="AC440" s="28"/>
      <c r="AG440" s="7"/>
    </row>
    <row r="441" spans="1:33">
      <c r="A441" s="8" t="s">
        <v>2466</v>
      </c>
      <c r="B441" s="8" t="s">
        <v>2467</v>
      </c>
      <c r="C441" s="9" t="s">
        <v>46</v>
      </c>
      <c r="D441" s="185" t="s">
        <v>2468</v>
      </c>
      <c r="E441" s="188" t="s">
        <v>2469</v>
      </c>
      <c r="F441" s="9" t="s">
        <v>88</v>
      </c>
      <c r="G441" s="9" t="s">
        <v>147</v>
      </c>
      <c r="H441" s="10">
        <v>0</v>
      </c>
      <c r="I441" s="11">
        <v>40</v>
      </c>
      <c r="J441" s="24">
        <v>186278</v>
      </c>
      <c r="K441" s="12"/>
      <c r="L441" s="14">
        <v>0</v>
      </c>
      <c r="N441" s="21">
        <v>0</v>
      </c>
      <c r="P441" s="21">
        <v>0</v>
      </c>
      <c r="R441" s="21">
        <v>0</v>
      </c>
      <c r="T441" s="21">
        <v>217751</v>
      </c>
      <c r="V441" s="22">
        <v>404029</v>
      </c>
      <c r="X441" s="5" t="str">
        <f t="shared" si="6"/>
        <v>No</v>
      </c>
      <c r="Z441" s="21"/>
      <c r="AC441" s="28"/>
      <c r="AG441" s="7"/>
    </row>
    <row r="442" spans="1:33">
      <c r="A442" s="8" t="s">
        <v>4574</v>
      </c>
      <c r="B442" s="8" t="s">
        <v>4575</v>
      </c>
      <c r="C442" s="9" t="s">
        <v>168</v>
      </c>
      <c r="D442" s="185">
        <v>34</v>
      </c>
      <c r="E442" s="188">
        <v>34</v>
      </c>
      <c r="F442" s="9" t="s">
        <v>88</v>
      </c>
      <c r="G442" s="9" t="s">
        <v>84</v>
      </c>
      <c r="H442" s="10">
        <v>154081</v>
      </c>
      <c r="I442" s="11">
        <v>40</v>
      </c>
      <c r="J442" s="24">
        <v>1257944</v>
      </c>
      <c r="K442" s="12"/>
      <c r="L442" s="14">
        <v>1813</v>
      </c>
      <c r="N442" s="21">
        <v>0</v>
      </c>
      <c r="P442" s="21">
        <v>83496</v>
      </c>
      <c r="R442" s="21">
        <v>261501</v>
      </c>
      <c r="T442" s="21">
        <v>0</v>
      </c>
      <c r="V442" s="22">
        <v>1604754</v>
      </c>
      <c r="X442" s="5" t="str">
        <f t="shared" si="6"/>
        <v>No</v>
      </c>
      <c r="Z442" s="21"/>
      <c r="AC442" s="28"/>
      <c r="AG442" s="7"/>
    </row>
    <row r="443" spans="1:33">
      <c r="A443" s="8" t="s">
        <v>4601</v>
      </c>
      <c r="B443" s="8" t="s">
        <v>1694</v>
      </c>
      <c r="C443" s="9" t="s">
        <v>73</v>
      </c>
      <c r="D443" s="185">
        <v>6077</v>
      </c>
      <c r="E443" s="188">
        <v>60077</v>
      </c>
      <c r="F443" s="9" t="s">
        <v>83</v>
      </c>
      <c r="G443" s="9" t="s">
        <v>84</v>
      </c>
      <c r="H443" s="10">
        <v>89284</v>
      </c>
      <c r="I443" s="11">
        <v>40</v>
      </c>
      <c r="J443" s="24">
        <v>376895</v>
      </c>
      <c r="K443" s="12"/>
      <c r="L443" s="14">
        <v>0</v>
      </c>
      <c r="N443" s="21">
        <v>0</v>
      </c>
      <c r="P443" s="21">
        <v>124292</v>
      </c>
      <c r="R443" s="21">
        <v>0</v>
      </c>
      <c r="T443" s="21">
        <v>0</v>
      </c>
      <c r="V443" s="22">
        <v>501187</v>
      </c>
      <c r="X443" s="5" t="str">
        <f t="shared" si="6"/>
        <v>No</v>
      </c>
      <c r="Z443" s="21"/>
      <c r="AC443" s="28"/>
      <c r="AG443" s="7"/>
    </row>
    <row r="444" spans="1:33">
      <c r="A444" s="8" t="s">
        <v>6041</v>
      </c>
      <c r="B444" s="8" t="s">
        <v>635</v>
      </c>
      <c r="C444" s="9" t="s">
        <v>91</v>
      </c>
      <c r="D444" s="185">
        <v>9196</v>
      </c>
      <c r="E444" s="188">
        <v>90196</v>
      </c>
      <c r="F444" s="9" t="s">
        <v>83</v>
      </c>
      <c r="G444" s="9" t="s">
        <v>84</v>
      </c>
      <c r="H444" s="10">
        <v>1723634</v>
      </c>
      <c r="I444" s="11">
        <v>39</v>
      </c>
      <c r="J444" s="24">
        <v>1124545</v>
      </c>
      <c r="K444" s="12"/>
      <c r="L444" s="14">
        <v>0</v>
      </c>
      <c r="N444" s="21">
        <v>0</v>
      </c>
      <c r="P444" s="21">
        <v>0</v>
      </c>
      <c r="R444" s="21">
        <v>0</v>
      </c>
      <c r="T444" s="21">
        <v>0</v>
      </c>
      <c r="V444" s="22">
        <v>1124545</v>
      </c>
      <c r="X444" s="5" t="str">
        <f t="shared" si="6"/>
        <v>No</v>
      </c>
      <c r="Z444" s="21"/>
      <c r="AC444" s="28"/>
      <c r="AG444" s="7"/>
    </row>
    <row r="445" spans="1:33">
      <c r="A445" s="8" t="s">
        <v>2647</v>
      </c>
      <c r="B445" s="8" t="s">
        <v>2648</v>
      </c>
      <c r="C445" s="9" t="s">
        <v>288</v>
      </c>
      <c r="D445" s="185" t="s">
        <v>2649</v>
      </c>
      <c r="E445" s="188" t="s">
        <v>2650</v>
      </c>
      <c r="F445" s="9" t="s">
        <v>88</v>
      </c>
      <c r="G445" s="9" t="s">
        <v>147</v>
      </c>
      <c r="H445" s="10">
        <v>0</v>
      </c>
      <c r="I445" s="11">
        <v>39</v>
      </c>
      <c r="J445" s="24">
        <v>294049</v>
      </c>
      <c r="K445" s="12"/>
      <c r="L445" s="14">
        <v>0</v>
      </c>
      <c r="N445" s="21">
        <v>0</v>
      </c>
      <c r="P445" s="21">
        <v>0</v>
      </c>
      <c r="R445" s="21">
        <v>639019</v>
      </c>
      <c r="T445" s="21">
        <v>0</v>
      </c>
      <c r="V445" s="22">
        <v>933068</v>
      </c>
      <c r="X445" s="5" t="str">
        <f t="shared" si="6"/>
        <v>No</v>
      </c>
      <c r="Z445" s="21"/>
      <c r="AC445" s="28"/>
      <c r="AG445" s="7"/>
    </row>
    <row r="446" spans="1:33">
      <c r="A446" s="8" t="s">
        <v>3687</v>
      </c>
      <c r="B446" s="8" t="s">
        <v>3688</v>
      </c>
      <c r="C446" s="9" t="s">
        <v>171</v>
      </c>
      <c r="D446" s="185">
        <v>4158</v>
      </c>
      <c r="E446" s="188">
        <v>40158</v>
      </c>
      <c r="F446" s="9" t="s">
        <v>83</v>
      </c>
      <c r="G446" s="9" t="s">
        <v>84</v>
      </c>
      <c r="H446" s="10">
        <v>131337</v>
      </c>
      <c r="I446" s="11">
        <v>39</v>
      </c>
      <c r="J446" s="24">
        <v>251545</v>
      </c>
      <c r="K446" s="12"/>
      <c r="L446" s="14">
        <v>0</v>
      </c>
      <c r="N446" s="21">
        <v>0</v>
      </c>
      <c r="P446" s="21">
        <v>0</v>
      </c>
      <c r="R446" s="21">
        <v>8045</v>
      </c>
      <c r="T446" s="21">
        <v>0</v>
      </c>
      <c r="V446" s="22">
        <v>259590</v>
      </c>
      <c r="X446" s="5" t="str">
        <f t="shared" si="6"/>
        <v>No</v>
      </c>
      <c r="Z446" s="21"/>
      <c r="AC446" s="28"/>
      <c r="AG446" s="7"/>
    </row>
    <row r="447" spans="1:33">
      <c r="A447" s="8" t="s">
        <v>6141</v>
      </c>
      <c r="B447" s="8" t="s">
        <v>4561</v>
      </c>
      <c r="C447" s="9" t="s">
        <v>454</v>
      </c>
      <c r="D447" s="185" t="s">
        <v>4562</v>
      </c>
      <c r="E447" s="188" t="s">
        <v>4563</v>
      </c>
      <c r="F447" s="9" t="s">
        <v>157</v>
      </c>
      <c r="G447" s="9" t="s">
        <v>147</v>
      </c>
      <c r="H447" s="10">
        <v>0</v>
      </c>
      <c r="I447" s="11">
        <v>39</v>
      </c>
      <c r="J447" s="24">
        <v>161149</v>
      </c>
      <c r="K447" s="12"/>
      <c r="L447" s="14">
        <v>0</v>
      </c>
      <c r="N447" s="21">
        <v>0</v>
      </c>
      <c r="P447" s="21">
        <v>0</v>
      </c>
      <c r="R447" s="21">
        <v>2110268</v>
      </c>
      <c r="T447" s="21">
        <v>258476</v>
      </c>
      <c r="V447" s="22">
        <v>2529893</v>
      </c>
      <c r="X447" s="5" t="str">
        <f t="shared" si="6"/>
        <v>No</v>
      </c>
      <c r="Z447" s="21"/>
      <c r="AC447" s="28"/>
      <c r="AG447" s="7"/>
    </row>
    <row r="448" spans="1:33">
      <c r="A448" s="8" t="s">
        <v>1926</v>
      </c>
      <c r="B448" s="8" t="s">
        <v>1927</v>
      </c>
      <c r="C448" s="9" t="s">
        <v>91</v>
      </c>
      <c r="D448" s="185">
        <v>9091</v>
      </c>
      <c r="E448" s="188">
        <v>90091</v>
      </c>
      <c r="F448" s="9" t="s">
        <v>83</v>
      </c>
      <c r="G448" s="9" t="s">
        <v>84</v>
      </c>
      <c r="H448" s="10">
        <v>219454</v>
      </c>
      <c r="I448" s="11">
        <v>39</v>
      </c>
      <c r="J448" s="24">
        <v>1551699</v>
      </c>
      <c r="K448" s="12"/>
      <c r="L448" s="14">
        <v>0</v>
      </c>
      <c r="N448" s="21">
        <v>182207</v>
      </c>
      <c r="P448" s="21">
        <v>0</v>
      </c>
      <c r="R448" s="21">
        <v>529515</v>
      </c>
      <c r="T448" s="21">
        <v>0</v>
      </c>
      <c r="V448" s="22">
        <v>2263421</v>
      </c>
      <c r="X448" s="5" t="str">
        <f t="shared" si="6"/>
        <v>No</v>
      </c>
      <c r="Z448" s="21"/>
      <c r="AC448" s="28"/>
      <c r="AG448" s="7"/>
    </row>
    <row r="449" spans="1:33">
      <c r="A449" s="8" t="s">
        <v>3156</v>
      </c>
      <c r="B449" s="8" t="s">
        <v>6545</v>
      </c>
      <c r="C449" s="9" t="s">
        <v>50</v>
      </c>
      <c r="D449" s="185" t="s">
        <v>3157</v>
      </c>
      <c r="E449" s="188">
        <v>40928</v>
      </c>
      <c r="F449" s="9" t="s">
        <v>83</v>
      </c>
      <c r="G449" s="9" t="s">
        <v>84</v>
      </c>
      <c r="H449" s="10">
        <v>57383</v>
      </c>
      <c r="I449" s="11">
        <v>39</v>
      </c>
      <c r="J449" s="24">
        <v>425967</v>
      </c>
      <c r="K449" s="12"/>
      <c r="L449" s="14">
        <v>0</v>
      </c>
      <c r="N449" s="21">
        <v>0</v>
      </c>
      <c r="P449" s="21">
        <v>8073</v>
      </c>
      <c r="R449" s="21">
        <v>432689</v>
      </c>
      <c r="T449" s="21">
        <v>0</v>
      </c>
      <c r="V449" s="22">
        <v>866729</v>
      </c>
      <c r="X449" s="5" t="str">
        <f t="shared" si="6"/>
        <v>No</v>
      </c>
      <c r="Z449" s="21"/>
      <c r="AC449" s="28"/>
      <c r="AG449" s="7"/>
    </row>
    <row r="450" spans="1:33">
      <c r="A450" s="8" t="s">
        <v>516</v>
      </c>
      <c r="B450" s="8" t="s">
        <v>517</v>
      </c>
      <c r="C450" s="9" t="s">
        <v>82</v>
      </c>
      <c r="D450" s="185">
        <v>2199</v>
      </c>
      <c r="E450" s="188">
        <v>20199</v>
      </c>
      <c r="F450" s="9" t="s">
        <v>83</v>
      </c>
      <c r="G450" s="9" t="s">
        <v>84</v>
      </c>
      <c r="H450" s="10">
        <v>248402</v>
      </c>
      <c r="I450" s="11">
        <v>39</v>
      </c>
      <c r="J450" s="24">
        <v>0</v>
      </c>
      <c r="K450" s="12"/>
      <c r="L450" s="14">
        <v>0</v>
      </c>
      <c r="N450" s="21">
        <v>0</v>
      </c>
      <c r="P450" s="21">
        <v>0</v>
      </c>
      <c r="R450" s="21">
        <v>0</v>
      </c>
      <c r="T450" s="21">
        <v>0</v>
      </c>
      <c r="V450" s="22">
        <v>0</v>
      </c>
      <c r="X450" s="5" t="str">
        <f t="shared" si="6"/>
        <v>No</v>
      </c>
      <c r="Z450" s="21"/>
      <c r="AC450" s="28"/>
      <c r="AG450" s="7"/>
    </row>
    <row r="451" spans="1:33">
      <c r="A451" s="8" t="s">
        <v>1240</v>
      </c>
      <c r="B451" s="8" t="s">
        <v>635</v>
      </c>
      <c r="C451" s="9" t="s">
        <v>160</v>
      </c>
      <c r="D451" s="185">
        <v>1098</v>
      </c>
      <c r="E451" s="188">
        <v>10098</v>
      </c>
      <c r="F451" s="9" t="s">
        <v>157</v>
      </c>
      <c r="G451" s="9" t="s">
        <v>84</v>
      </c>
      <c r="H451" s="10">
        <v>59397</v>
      </c>
      <c r="I451" s="11">
        <v>39</v>
      </c>
      <c r="J451" s="24">
        <v>296535</v>
      </c>
      <c r="K451" s="12"/>
      <c r="L451" s="14">
        <v>0</v>
      </c>
      <c r="N451" s="21">
        <v>0</v>
      </c>
      <c r="P451" s="21">
        <v>0</v>
      </c>
      <c r="R451" s="21">
        <v>586218</v>
      </c>
      <c r="T451" s="21">
        <v>1181687</v>
      </c>
      <c r="V451" s="22">
        <v>2064440</v>
      </c>
      <c r="X451" s="5" t="str">
        <f t="shared" ref="X451:X514" si="7">IF(W451&amp;U451&amp;S451&amp;Q451&amp;O451&amp;M451&amp;K451&lt;&gt;"","Yes","No")</f>
        <v>No</v>
      </c>
      <c r="Z451" s="21"/>
      <c r="AC451" s="28"/>
      <c r="AG451" s="7"/>
    </row>
    <row r="452" spans="1:33">
      <c r="A452" s="8" t="s">
        <v>4815</v>
      </c>
      <c r="B452" s="8" t="s">
        <v>4816</v>
      </c>
      <c r="C452" s="9" t="s">
        <v>178</v>
      </c>
      <c r="D452" s="185">
        <v>5039</v>
      </c>
      <c r="E452" s="188">
        <v>50039</v>
      </c>
      <c r="F452" s="9" t="s">
        <v>88</v>
      </c>
      <c r="G452" s="9" t="s">
        <v>84</v>
      </c>
      <c r="H452" s="10">
        <v>126265</v>
      </c>
      <c r="I452" s="11">
        <v>39</v>
      </c>
      <c r="J452" s="24">
        <v>719325</v>
      </c>
      <c r="K452" s="12"/>
      <c r="L452" s="14">
        <v>0</v>
      </c>
      <c r="N452" s="21">
        <v>1041</v>
      </c>
      <c r="P452" s="21">
        <v>10778</v>
      </c>
      <c r="R452" s="21">
        <v>131039</v>
      </c>
      <c r="T452" s="21">
        <v>0</v>
      </c>
      <c r="V452" s="22">
        <v>862183</v>
      </c>
      <c r="X452" s="5" t="str">
        <f t="shared" si="7"/>
        <v>No</v>
      </c>
      <c r="Z452" s="21"/>
      <c r="AC452" s="28"/>
      <c r="AG452" s="7"/>
    </row>
    <row r="453" spans="1:33">
      <c r="A453" s="8" t="s">
        <v>5831</v>
      </c>
      <c r="B453" s="8" t="s">
        <v>6416</v>
      </c>
      <c r="C453" s="9" t="s">
        <v>141</v>
      </c>
      <c r="D453" s="185" t="s">
        <v>1315</v>
      </c>
      <c r="E453" s="188" t="s">
        <v>1316</v>
      </c>
      <c r="F453" s="9" t="s">
        <v>157</v>
      </c>
      <c r="G453" s="9" t="s">
        <v>147</v>
      </c>
      <c r="H453" s="10">
        <v>0</v>
      </c>
      <c r="I453" s="11">
        <v>39</v>
      </c>
      <c r="J453" s="24">
        <v>155057</v>
      </c>
      <c r="K453" s="12"/>
      <c r="L453" s="14">
        <v>0</v>
      </c>
      <c r="N453" s="21">
        <v>0</v>
      </c>
      <c r="P453" s="21">
        <v>0</v>
      </c>
      <c r="R453" s="21">
        <v>79387</v>
      </c>
      <c r="T453" s="21">
        <v>0</v>
      </c>
      <c r="V453" s="22">
        <v>234444</v>
      </c>
      <c r="X453" s="5" t="str">
        <f t="shared" si="7"/>
        <v>No</v>
      </c>
      <c r="Z453" s="21"/>
      <c r="AC453" s="28"/>
      <c r="AG453" s="7"/>
    </row>
    <row r="454" spans="1:33">
      <c r="A454" s="8" t="s">
        <v>4877</v>
      </c>
      <c r="B454" s="8" t="s">
        <v>4878</v>
      </c>
      <c r="C454" s="9" t="s">
        <v>87</v>
      </c>
      <c r="D454" s="185" t="s">
        <v>4879</v>
      </c>
      <c r="E454" s="188" t="s">
        <v>4880</v>
      </c>
      <c r="F454" s="9" t="s">
        <v>88</v>
      </c>
      <c r="G454" s="9" t="s">
        <v>147</v>
      </c>
      <c r="H454" s="10">
        <v>0</v>
      </c>
      <c r="I454" s="11">
        <v>39</v>
      </c>
      <c r="J454" s="24">
        <v>264594</v>
      </c>
      <c r="K454" s="12"/>
      <c r="L454" s="14">
        <v>0</v>
      </c>
      <c r="N454" s="21">
        <v>0</v>
      </c>
      <c r="P454" s="21">
        <v>0</v>
      </c>
      <c r="R454" s="21">
        <v>2500</v>
      </c>
      <c r="T454" s="21">
        <v>0</v>
      </c>
      <c r="V454" s="22">
        <v>267094</v>
      </c>
      <c r="X454" s="5" t="str">
        <f t="shared" si="7"/>
        <v>No</v>
      </c>
      <c r="Z454" s="21"/>
      <c r="AC454" s="28"/>
      <c r="AG454" s="7"/>
    </row>
    <row r="455" spans="1:33">
      <c r="A455" s="8" t="s">
        <v>1730</v>
      </c>
      <c r="B455" s="8" t="s">
        <v>1731</v>
      </c>
      <c r="C455" s="9" t="s">
        <v>648</v>
      </c>
      <c r="D455" s="185" t="s">
        <v>1732</v>
      </c>
      <c r="E455" s="188" t="s">
        <v>1733</v>
      </c>
      <c r="F455" s="9" t="s">
        <v>83</v>
      </c>
      <c r="G455" s="9" t="s">
        <v>147</v>
      </c>
      <c r="H455" s="10">
        <v>0</v>
      </c>
      <c r="I455" s="11">
        <v>39</v>
      </c>
      <c r="J455" s="24">
        <v>191366</v>
      </c>
      <c r="K455" s="12"/>
      <c r="L455" s="14">
        <v>0</v>
      </c>
      <c r="N455" s="21">
        <v>0</v>
      </c>
      <c r="P455" s="21">
        <v>0</v>
      </c>
      <c r="R455" s="21">
        <v>546596</v>
      </c>
      <c r="T455" s="21">
        <v>44252</v>
      </c>
      <c r="V455" s="22">
        <v>782214</v>
      </c>
      <c r="X455" s="5" t="str">
        <f t="shared" si="7"/>
        <v>No</v>
      </c>
      <c r="Z455" s="21"/>
      <c r="AC455" s="28"/>
      <c r="AG455" s="7"/>
    </row>
    <row r="456" spans="1:33">
      <c r="A456" s="8" t="s">
        <v>3392</v>
      </c>
      <c r="B456" s="8" t="s">
        <v>3393</v>
      </c>
      <c r="C456" s="9" t="s">
        <v>58</v>
      </c>
      <c r="D456" s="185">
        <v>5006</v>
      </c>
      <c r="E456" s="188">
        <v>50006</v>
      </c>
      <c r="F456" s="9" t="s">
        <v>83</v>
      </c>
      <c r="G456" s="9" t="s">
        <v>84</v>
      </c>
      <c r="H456" s="10">
        <v>133700</v>
      </c>
      <c r="I456" s="11">
        <v>39</v>
      </c>
      <c r="J456" s="24">
        <v>1278246</v>
      </c>
      <c r="K456" s="12"/>
      <c r="L456" s="14">
        <v>0</v>
      </c>
      <c r="N456" s="21">
        <v>0</v>
      </c>
      <c r="P456" s="21">
        <v>46655</v>
      </c>
      <c r="R456" s="21">
        <v>8113</v>
      </c>
      <c r="T456" s="21">
        <v>0</v>
      </c>
      <c r="V456" s="22">
        <v>1333014</v>
      </c>
      <c r="X456" s="5" t="str">
        <f t="shared" si="7"/>
        <v>No</v>
      </c>
      <c r="Z456" s="21"/>
      <c r="AC456" s="28"/>
      <c r="AG456" s="7"/>
    </row>
    <row r="457" spans="1:33">
      <c r="A457" s="8" t="s">
        <v>3552</v>
      </c>
      <c r="B457" s="8" t="s">
        <v>3553</v>
      </c>
      <c r="C457" s="9" t="s">
        <v>109</v>
      </c>
      <c r="D457" s="185" t="s">
        <v>3554</v>
      </c>
      <c r="E457" s="188" t="s">
        <v>3555</v>
      </c>
      <c r="F457" s="9" t="s">
        <v>157</v>
      </c>
      <c r="G457" s="9" t="s">
        <v>147</v>
      </c>
      <c r="H457" s="10">
        <v>0</v>
      </c>
      <c r="I457" s="11">
        <v>39</v>
      </c>
      <c r="J457" s="24">
        <v>37215</v>
      </c>
      <c r="K457" s="12"/>
      <c r="L457" s="14">
        <v>0</v>
      </c>
      <c r="N457" s="21">
        <v>0</v>
      </c>
      <c r="P457" s="21">
        <v>0</v>
      </c>
      <c r="R457" s="21">
        <v>0</v>
      </c>
      <c r="T457" s="21">
        <v>0</v>
      </c>
      <c r="V457" s="22">
        <v>37215</v>
      </c>
      <c r="X457" s="5" t="str">
        <f t="shared" si="7"/>
        <v>No</v>
      </c>
      <c r="Z457" s="21"/>
      <c r="AC457" s="28"/>
      <c r="AG457" s="7"/>
    </row>
    <row r="458" spans="1:33">
      <c r="A458" s="8" t="s">
        <v>6546</v>
      </c>
      <c r="B458" s="8" t="s">
        <v>6547</v>
      </c>
      <c r="C458" s="9" t="s">
        <v>120</v>
      </c>
      <c r="D458" s="185"/>
      <c r="E458" s="188">
        <v>60269</v>
      </c>
      <c r="F458" s="9" t="s">
        <v>214</v>
      </c>
      <c r="G458" s="9" t="s">
        <v>84</v>
      </c>
      <c r="H458" s="10">
        <v>52826</v>
      </c>
      <c r="I458" s="11">
        <v>39</v>
      </c>
      <c r="J458" s="24">
        <v>7020621</v>
      </c>
      <c r="K458" s="12"/>
      <c r="L458" s="14">
        <v>0</v>
      </c>
      <c r="N458" s="21">
        <v>0</v>
      </c>
      <c r="P458" s="21">
        <v>0</v>
      </c>
      <c r="R458" s="21">
        <v>0</v>
      </c>
      <c r="T458" s="21">
        <v>0</v>
      </c>
      <c r="V458" s="22">
        <v>7020621</v>
      </c>
      <c r="X458" s="5" t="str">
        <f t="shared" si="7"/>
        <v>No</v>
      </c>
      <c r="Z458" s="21"/>
      <c r="AC458" s="28"/>
      <c r="AG458" s="7"/>
    </row>
    <row r="459" spans="1:33">
      <c r="A459" s="8" t="s">
        <v>5971</v>
      </c>
      <c r="B459" s="8" t="s">
        <v>6415</v>
      </c>
      <c r="C459" s="9" t="s">
        <v>171</v>
      </c>
      <c r="D459" s="185" t="s">
        <v>5972</v>
      </c>
      <c r="E459" s="188" t="s">
        <v>5973</v>
      </c>
      <c r="F459" s="9" t="s">
        <v>157</v>
      </c>
      <c r="G459" s="9" t="s">
        <v>147</v>
      </c>
      <c r="H459" s="10">
        <v>0</v>
      </c>
      <c r="I459" s="11">
        <v>39</v>
      </c>
      <c r="J459" s="24">
        <v>96210</v>
      </c>
      <c r="K459" s="12"/>
      <c r="L459" s="14">
        <v>0</v>
      </c>
      <c r="N459" s="21">
        <v>0</v>
      </c>
      <c r="P459" s="21">
        <v>0</v>
      </c>
      <c r="R459" s="21">
        <v>0</v>
      </c>
      <c r="T459" s="21">
        <v>0</v>
      </c>
      <c r="V459" s="22">
        <v>96210</v>
      </c>
      <c r="X459" s="5" t="str">
        <f t="shared" si="7"/>
        <v>No</v>
      </c>
      <c r="Z459" s="21"/>
      <c r="AC459" s="28"/>
      <c r="AG459" s="7"/>
    </row>
    <row r="460" spans="1:33">
      <c r="A460" s="8" t="s">
        <v>6548</v>
      </c>
      <c r="B460" s="8" t="s">
        <v>3849</v>
      </c>
      <c r="C460" s="9" t="s">
        <v>160</v>
      </c>
      <c r="D460" s="185" t="s">
        <v>4443</v>
      </c>
      <c r="E460" s="188" t="s">
        <v>4444</v>
      </c>
      <c r="F460" s="9" t="s">
        <v>157</v>
      </c>
      <c r="G460" s="9" t="s">
        <v>147</v>
      </c>
      <c r="H460" s="10">
        <v>0</v>
      </c>
      <c r="I460" s="11">
        <v>39</v>
      </c>
      <c r="J460" s="24">
        <v>166225</v>
      </c>
      <c r="K460" s="12"/>
      <c r="L460" s="14">
        <v>0</v>
      </c>
      <c r="N460" s="21">
        <v>0</v>
      </c>
      <c r="P460" s="21">
        <v>0</v>
      </c>
      <c r="R460" s="21">
        <v>45155</v>
      </c>
      <c r="T460" s="21">
        <v>0</v>
      </c>
      <c r="V460" s="22">
        <v>211380</v>
      </c>
      <c r="X460" s="5" t="str">
        <f t="shared" si="7"/>
        <v>No</v>
      </c>
      <c r="Z460" s="21"/>
      <c r="AC460" s="28"/>
      <c r="AG460" s="7"/>
    </row>
    <row r="461" spans="1:33">
      <c r="A461" s="8" t="s">
        <v>1102</v>
      </c>
      <c r="B461" s="8" t="s">
        <v>1103</v>
      </c>
      <c r="C461" s="9" t="s">
        <v>141</v>
      </c>
      <c r="D461" s="185">
        <v>3094</v>
      </c>
      <c r="E461" s="188">
        <v>30094</v>
      </c>
      <c r="F461" s="9" t="s">
        <v>83</v>
      </c>
      <c r="G461" s="9" t="s">
        <v>84</v>
      </c>
      <c r="H461" s="10">
        <v>66784</v>
      </c>
      <c r="I461" s="11">
        <v>39</v>
      </c>
      <c r="J461" s="24">
        <v>1820130</v>
      </c>
      <c r="K461" s="12"/>
      <c r="L461" s="14">
        <v>0</v>
      </c>
      <c r="N461" s="21">
        <v>0</v>
      </c>
      <c r="P461" s="21">
        <v>89058</v>
      </c>
      <c r="R461" s="21">
        <v>0</v>
      </c>
      <c r="T461" s="21">
        <v>0</v>
      </c>
      <c r="V461" s="22">
        <v>1909188</v>
      </c>
      <c r="X461" s="5" t="str">
        <f t="shared" si="7"/>
        <v>No</v>
      </c>
      <c r="Z461" s="21"/>
      <c r="AC461" s="28"/>
      <c r="AG461" s="7"/>
    </row>
    <row r="462" spans="1:33">
      <c r="A462" s="8" t="s">
        <v>1723</v>
      </c>
      <c r="B462" s="8" t="s">
        <v>1724</v>
      </c>
      <c r="C462" s="9" t="s">
        <v>648</v>
      </c>
      <c r="D462" s="185" t="s">
        <v>1725</v>
      </c>
      <c r="E462" s="188" t="s">
        <v>1726</v>
      </c>
      <c r="F462" s="9" t="s">
        <v>157</v>
      </c>
      <c r="G462" s="9" t="s">
        <v>147</v>
      </c>
      <c r="H462" s="10">
        <v>0</v>
      </c>
      <c r="I462" s="11">
        <v>39</v>
      </c>
      <c r="J462" s="24">
        <v>49536</v>
      </c>
      <c r="K462" s="12"/>
      <c r="L462" s="14">
        <v>0</v>
      </c>
      <c r="N462" s="21">
        <v>0</v>
      </c>
      <c r="P462" s="21">
        <v>0</v>
      </c>
      <c r="R462" s="21">
        <v>82217</v>
      </c>
      <c r="T462" s="21">
        <v>89683</v>
      </c>
      <c r="V462" s="22">
        <v>221436</v>
      </c>
      <c r="X462" s="5" t="str">
        <f t="shared" si="7"/>
        <v>No</v>
      </c>
      <c r="Z462" s="21"/>
      <c r="AC462" s="28"/>
      <c r="AG462" s="7"/>
    </row>
    <row r="463" spans="1:33">
      <c r="A463" s="8" t="s">
        <v>4708</v>
      </c>
      <c r="B463" s="8" t="s">
        <v>3783</v>
      </c>
      <c r="C463" s="9" t="s">
        <v>42</v>
      </c>
      <c r="D463" s="185" t="s">
        <v>4709</v>
      </c>
      <c r="E463" s="188" t="s">
        <v>4710</v>
      </c>
      <c r="F463" s="9" t="s">
        <v>88</v>
      </c>
      <c r="G463" s="9" t="s">
        <v>147</v>
      </c>
      <c r="H463" s="10">
        <v>0</v>
      </c>
      <c r="I463" s="11">
        <v>38</v>
      </c>
      <c r="J463" s="24">
        <v>37893</v>
      </c>
      <c r="K463" s="12"/>
      <c r="L463" s="14">
        <v>0</v>
      </c>
      <c r="N463" s="21">
        <v>0</v>
      </c>
      <c r="P463" s="21">
        <v>0</v>
      </c>
      <c r="R463" s="21">
        <v>0</v>
      </c>
      <c r="T463" s="21">
        <v>1858009</v>
      </c>
      <c r="V463" s="22">
        <v>1895902</v>
      </c>
      <c r="X463" s="5" t="str">
        <f t="shared" si="7"/>
        <v>No</v>
      </c>
      <c r="Z463" s="21"/>
      <c r="AC463" s="28"/>
      <c r="AG463" s="7"/>
    </row>
    <row r="464" spans="1:33">
      <c r="A464" s="8" t="s">
        <v>1886</v>
      </c>
      <c r="B464" s="8" t="s">
        <v>1009</v>
      </c>
      <c r="C464" s="9" t="s">
        <v>265</v>
      </c>
      <c r="D464" s="185" t="s">
        <v>1887</v>
      </c>
      <c r="E464" s="188" t="s">
        <v>1888</v>
      </c>
      <c r="F464" s="9" t="s">
        <v>125</v>
      </c>
      <c r="G464" s="9" t="s">
        <v>147</v>
      </c>
      <c r="H464" s="10">
        <v>0</v>
      </c>
      <c r="I464" s="11">
        <v>38</v>
      </c>
      <c r="J464" s="24">
        <v>163428</v>
      </c>
      <c r="K464" s="12"/>
      <c r="L464" s="14">
        <v>0</v>
      </c>
      <c r="N464" s="21">
        <v>0</v>
      </c>
      <c r="P464" s="21">
        <v>0</v>
      </c>
      <c r="R464" s="21">
        <v>14800</v>
      </c>
      <c r="T464" s="21">
        <v>2198122</v>
      </c>
      <c r="V464" s="22">
        <v>2376350</v>
      </c>
      <c r="X464" s="5" t="str">
        <f t="shared" si="7"/>
        <v>No</v>
      </c>
      <c r="Z464" s="21"/>
      <c r="AC464" s="28"/>
      <c r="AG464" s="7"/>
    </row>
    <row r="465" spans="1:33">
      <c r="A465" s="8" t="s">
        <v>6144</v>
      </c>
      <c r="B465" s="8" t="s">
        <v>6140</v>
      </c>
      <c r="C465" s="9" t="s">
        <v>91</v>
      </c>
      <c r="D465" s="185"/>
      <c r="E465" s="188">
        <v>99425</v>
      </c>
      <c r="F465" s="9" t="s">
        <v>88</v>
      </c>
      <c r="G465" s="9" t="s">
        <v>84</v>
      </c>
      <c r="H465" s="10">
        <v>12150996</v>
      </c>
      <c r="I465" s="11">
        <v>38</v>
      </c>
      <c r="J465" s="24">
        <v>197061</v>
      </c>
      <c r="K465" s="12"/>
      <c r="L465" s="14">
        <v>0</v>
      </c>
      <c r="N465" s="21">
        <v>0</v>
      </c>
      <c r="P465" s="21">
        <v>0</v>
      </c>
      <c r="R465" s="21">
        <v>0</v>
      </c>
      <c r="T465" s="21">
        <v>0</v>
      </c>
      <c r="V465" s="22">
        <v>197061</v>
      </c>
      <c r="X465" s="5" t="str">
        <f t="shared" si="7"/>
        <v>No</v>
      </c>
      <c r="Z465" s="21"/>
      <c r="AC465" s="28"/>
      <c r="AG465" s="7"/>
    </row>
    <row r="466" spans="1:33">
      <c r="A466" s="8" t="s">
        <v>3482</v>
      </c>
      <c r="B466" s="8" t="s">
        <v>3483</v>
      </c>
      <c r="C466" s="9" t="s">
        <v>235</v>
      </c>
      <c r="D466" s="185">
        <v>4224</v>
      </c>
      <c r="E466" s="188">
        <v>40224</v>
      </c>
      <c r="F466" s="9" t="s">
        <v>83</v>
      </c>
      <c r="G466" s="9" t="s">
        <v>84</v>
      </c>
      <c r="H466" s="10">
        <v>280648</v>
      </c>
      <c r="I466" s="11">
        <v>38</v>
      </c>
      <c r="J466" s="24">
        <v>981941</v>
      </c>
      <c r="K466" s="12"/>
      <c r="L466" s="14">
        <v>0</v>
      </c>
      <c r="N466" s="21">
        <v>0</v>
      </c>
      <c r="P466" s="21">
        <v>0</v>
      </c>
      <c r="R466" s="21">
        <v>43962</v>
      </c>
      <c r="T466" s="21">
        <v>0</v>
      </c>
      <c r="V466" s="22">
        <v>1025903</v>
      </c>
      <c r="X466" s="5" t="str">
        <f t="shared" si="7"/>
        <v>No</v>
      </c>
      <c r="Z466" s="21"/>
      <c r="AC466" s="28"/>
      <c r="AG466" s="7"/>
    </row>
    <row r="467" spans="1:33">
      <c r="A467" s="8" t="s">
        <v>1858</v>
      </c>
      <c r="B467" s="8" t="s">
        <v>1859</v>
      </c>
      <c r="C467" s="9" t="s">
        <v>265</v>
      </c>
      <c r="D467" s="185" t="s">
        <v>1860</v>
      </c>
      <c r="E467" s="188" t="s">
        <v>1861</v>
      </c>
      <c r="F467" s="9" t="s">
        <v>157</v>
      </c>
      <c r="G467" s="9" t="s">
        <v>147</v>
      </c>
      <c r="H467" s="10">
        <v>0</v>
      </c>
      <c r="I467" s="11">
        <v>38</v>
      </c>
      <c r="J467" s="24">
        <v>237071</v>
      </c>
      <c r="K467" s="12"/>
      <c r="L467" s="14">
        <v>0</v>
      </c>
      <c r="N467" s="21">
        <v>0</v>
      </c>
      <c r="P467" s="21">
        <v>0</v>
      </c>
      <c r="R467" s="21">
        <v>0</v>
      </c>
      <c r="T467" s="21">
        <v>423315</v>
      </c>
      <c r="V467" s="22">
        <v>660386</v>
      </c>
      <c r="X467" s="5" t="str">
        <f t="shared" si="7"/>
        <v>No</v>
      </c>
      <c r="Z467" s="21"/>
      <c r="AC467" s="28"/>
      <c r="AG467" s="7"/>
    </row>
    <row r="468" spans="1:33">
      <c r="A468" s="8" t="s">
        <v>1371</v>
      </c>
      <c r="B468" s="8" t="s">
        <v>1372</v>
      </c>
      <c r="C468" s="9" t="s">
        <v>278</v>
      </c>
      <c r="D468" s="185">
        <v>7048</v>
      </c>
      <c r="E468" s="188">
        <v>70048</v>
      </c>
      <c r="F468" s="9" t="s">
        <v>83</v>
      </c>
      <c r="G468" s="9" t="s">
        <v>84</v>
      </c>
      <c r="H468" s="10">
        <v>88053</v>
      </c>
      <c r="I468" s="11">
        <v>38</v>
      </c>
      <c r="J468" s="24">
        <v>427665</v>
      </c>
      <c r="K468" s="12"/>
      <c r="L468" s="14">
        <v>0</v>
      </c>
      <c r="N468" s="21">
        <v>0</v>
      </c>
      <c r="P468" s="21">
        <v>0</v>
      </c>
      <c r="R468" s="21">
        <v>0</v>
      </c>
      <c r="T468" s="21">
        <v>0</v>
      </c>
      <c r="V468" s="22">
        <v>427665</v>
      </c>
      <c r="X468" s="5" t="str">
        <f t="shared" si="7"/>
        <v>No</v>
      </c>
      <c r="Z468" s="21"/>
      <c r="AC468" s="28"/>
      <c r="AG468" s="7"/>
    </row>
    <row r="469" spans="1:33">
      <c r="A469" s="8" t="s">
        <v>1067</v>
      </c>
      <c r="B469" s="8" t="s">
        <v>1068</v>
      </c>
      <c r="C469" s="9" t="s">
        <v>278</v>
      </c>
      <c r="D469" s="185">
        <v>7014</v>
      </c>
      <c r="E469" s="188">
        <v>70014</v>
      </c>
      <c r="F469" s="9" t="s">
        <v>88</v>
      </c>
      <c r="G469" s="9" t="s">
        <v>84</v>
      </c>
      <c r="H469" s="10">
        <v>150003</v>
      </c>
      <c r="I469" s="11">
        <v>38</v>
      </c>
      <c r="J469" s="24">
        <v>1137467</v>
      </c>
      <c r="K469" s="12"/>
      <c r="L469" s="14">
        <v>0</v>
      </c>
      <c r="N469" s="21">
        <v>4870</v>
      </c>
      <c r="P469" s="21">
        <v>66979</v>
      </c>
      <c r="R469" s="21">
        <v>149133</v>
      </c>
      <c r="T469" s="21">
        <v>0</v>
      </c>
      <c r="V469" s="22">
        <v>1358449</v>
      </c>
      <c r="X469" s="5" t="str">
        <f t="shared" si="7"/>
        <v>No</v>
      </c>
      <c r="Z469" s="21"/>
      <c r="AC469" s="28"/>
      <c r="AG469" s="7"/>
    </row>
    <row r="470" spans="1:33">
      <c r="A470" s="8" t="s">
        <v>4111</v>
      </c>
      <c r="B470" s="8" t="s">
        <v>2689</v>
      </c>
      <c r="C470" s="9" t="s">
        <v>217</v>
      </c>
      <c r="D470" s="185">
        <v>3096</v>
      </c>
      <c r="E470" s="188">
        <v>30096</v>
      </c>
      <c r="F470" s="9" t="s">
        <v>88</v>
      </c>
      <c r="G470" s="9" t="s">
        <v>84</v>
      </c>
      <c r="H470" s="10">
        <v>98081</v>
      </c>
      <c r="I470" s="11">
        <v>38</v>
      </c>
      <c r="J470" s="24">
        <v>654771</v>
      </c>
      <c r="K470" s="12"/>
      <c r="L470" s="14">
        <v>0</v>
      </c>
      <c r="N470" s="21">
        <v>0</v>
      </c>
      <c r="P470" s="21">
        <v>75140</v>
      </c>
      <c r="R470" s="21">
        <v>80739</v>
      </c>
      <c r="T470" s="21">
        <v>0</v>
      </c>
      <c r="V470" s="22">
        <v>810650</v>
      </c>
      <c r="X470" s="5" t="str">
        <f t="shared" si="7"/>
        <v>No</v>
      </c>
      <c r="Z470" s="21"/>
      <c r="AC470" s="28"/>
      <c r="AG470" s="7"/>
    </row>
    <row r="471" spans="1:33">
      <c r="A471" s="8" t="s">
        <v>1156</v>
      </c>
      <c r="B471" s="8" t="s">
        <v>727</v>
      </c>
      <c r="C471" s="9" t="s">
        <v>39</v>
      </c>
      <c r="D471" s="185">
        <v>9209</v>
      </c>
      <c r="E471" s="188">
        <v>90209</v>
      </c>
      <c r="F471" s="9" t="s">
        <v>543</v>
      </c>
      <c r="G471" s="9" t="s">
        <v>84</v>
      </c>
      <c r="H471" s="10">
        <v>3629114</v>
      </c>
      <c r="I471" s="11">
        <v>38</v>
      </c>
      <c r="J471" s="24">
        <v>13363158</v>
      </c>
      <c r="K471" s="12"/>
      <c r="L471" s="14">
        <v>0</v>
      </c>
      <c r="N471" s="21">
        <v>0</v>
      </c>
      <c r="P471" s="21">
        <v>1100000</v>
      </c>
      <c r="R471" s="21">
        <v>43935</v>
      </c>
      <c r="T471" s="21">
        <v>0</v>
      </c>
      <c r="V471" s="22">
        <v>14507093</v>
      </c>
      <c r="X471" s="5" t="str">
        <f t="shared" si="7"/>
        <v>No</v>
      </c>
      <c r="Z471" s="21"/>
      <c r="AC471" s="28"/>
      <c r="AG471" s="7"/>
    </row>
    <row r="472" spans="1:33">
      <c r="A472" s="8" t="s">
        <v>6145</v>
      </c>
      <c r="B472" s="8" t="s">
        <v>1401</v>
      </c>
      <c r="C472" s="9" t="s">
        <v>150</v>
      </c>
      <c r="D472" s="185" t="s">
        <v>1402</v>
      </c>
      <c r="E472" s="188" t="s">
        <v>1403</v>
      </c>
      <c r="F472" s="9" t="s">
        <v>157</v>
      </c>
      <c r="G472" s="9" t="s">
        <v>147</v>
      </c>
      <c r="H472" s="10">
        <v>0</v>
      </c>
      <c r="I472" s="11">
        <v>38</v>
      </c>
      <c r="J472" s="24">
        <v>242932</v>
      </c>
      <c r="K472" s="12"/>
      <c r="L472" s="14">
        <v>0</v>
      </c>
      <c r="N472" s="21">
        <v>0</v>
      </c>
      <c r="P472" s="21">
        <v>0</v>
      </c>
      <c r="R472" s="21">
        <v>5000</v>
      </c>
      <c r="T472" s="21">
        <v>597493</v>
      </c>
      <c r="V472" s="22">
        <v>845425</v>
      </c>
      <c r="X472" s="5" t="str">
        <f t="shared" si="7"/>
        <v>No</v>
      </c>
      <c r="Z472" s="21"/>
      <c r="AC472" s="28"/>
      <c r="AG472" s="7"/>
    </row>
    <row r="473" spans="1:33">
      <c r="A473" s="8" t="s">
        <v>544</v>
      </c>
      <c r="B473" s="8" t="s">
        <v>545</v>
      </c>
      <c r="C473" s="9" t="s">
        <v>233</v>
      </c>
      <c r="D473" s="185">
        <v>3002</v>
      </c>
      <c r="E473" s="188">
        <v>30002</v>
      </c>
      <c r="F473" s="9" t="s">
        <v>88</v>
      </c>
      <c r="G473" s="9" t="s">
        <v>84</v>
      </c>
      <c r="H473" s="10">
        <v>202637</v>
      </c>
      <c r="I473" s="11">
        <v>38</v>
      </c>
      <c r="J473" s="24">
        <v>1106354</v>
      </c>
      <c r="K473" s="12"/>
      <c r="L473" s="14">
        <v>0</v>
      </c>
      <c r="N473" s="21">
        <v>8044</v>
      </c>
      <c r="P473" s="21">
        <v>29588</v>
      </c>
      <c r="R473" s="21">
        <v>1192979</v>
      </c>
      <c r="T473" s="21">
        <v>0</v>
      </c>
      <c r="V473" s="22">
        <v>2336965</v>
      </c>
      <c r="X473" s="5" t="str">
        <f t="shared" si="7"/>
        <v>No</v>
      </c>
      <c r="Z473" s="21"/>
      <c r="AC473" s="28"/>
      <c r="AG473" s="7"/>
    </row>
    <row r="474" spans="1:33">
      <c r="A474" s="8" t="s">
        <v>425</v>
      </c>
      <c r="B474" s="8" t="s">
        <v>426</v>
      </c>
      <c r="C474" s="9" t="s">
        <v>178</v>
      </c>
      <c r="D474" s="185">
        <v>5158</v>
      </c>
      <c r="E474" s="188">
        <v>50158</v>
      </c>
      <c r="F474" s="9" t="s">
        <v>214</v>
      </c>
      <c r="G474" s="9" t="s">
        <v>84</v>
      </c>
      <c r="H474" s="10">
        <v>306022</v>
      </c>
      <c r="I474" s="11">
        <v>38</v>
      </c>
      <c r="J474" s="24">
        <v>0</v>
      </c>
      <c r="K474" s="12"/>
      <c r="L474" s="14">
        <v>0</v>
      </c>
      <c r="N474" s="21">
        <v>0</v>
      </c>
      <c r="P474" s="21">
        <v>0</v>
      </c>
      <c r="R474" s="21">
        <v>3242500</v>
      </c>
      <c r="T474" s="21">
        <v>0</v>
      </c>
      <c r="V474" s="22">
        <v>3242500</v>
      </c>
      <c r="X474" s="5" t="str">
        <f t="shared" si="7"/>
        <v>No</v>
      </c>
      <c r="Z474" s="21"/>
      <c r="AC474" s="28"/>
      <c r="AG474" s="7"/>
    </row>
    <row r="475" spans="1:33">
      <c r="A475" s="8" t="s">
        <v>5980</v>
      </c>
      <c r="B475" s="8" t="s">
        <v>5980</v>
      </c>
      <c r="C475" s="9" t="s">
        <v>46</v>
      </c>
      <c r="D475" s="185">
        <v>5219</v>
      </c>
      <c r="E475" s="188">
        <v>50516</v>
      </c>
      <c r="F475" s="9" t="s">
        <v>83</v>
      </c>
      <c r="G475" s="9" t="s">
        <v>84</v>
      </c>
      <c r="H475" s="10">
        <v>2650890</v>
      </c>
      <c r="I475" s="11">
        <v>37</v>
      </c>
      <c r="J475" s="24">
        <v>1054673</v>
      </c>
      <c r="K475" s="12"/>
      <c r="L475" s="14">
        <v>0</v>
      </c>
      <c r="N475" s="21">
        <v>0</v>
      </c>
      <c r="P475" s="21">
        <v>0</v>
      </c>
      <c r="R475" s="21">
        <v>110398</v>
      </c>
      <c r="T475" s="21">
        <v>0</v>
      </c>
      <c r="V475" s="22">
        <v>1165071</v>
      </c>
      <c r="X475" s="5" t="str">
        <f t="shared" si="7"/>
        <v>No</v>
      </c>
      <c r="Z475" s="21"/>
      <c r="AC475" s="28"/>
      <c r="AG475" s="7"/>
    </row>
    <row r="476" spans="1:33">
      <c r="A476" s="8" t="s">
        <v>1846</v>
      </c>
      <c r="B476" s="8" t="s">
        <v>1847</v>
      </c>
      <c r="C476" s="9" t="s">
        <v>265</v>
      </c>
      <c r="D476" s="185" t="s">
        <v>1848</v>
      </c>
      <c r="E476" s="188" t="s">
        <v>1849</v>
      </c>
      <c r="F476" s="9" t="s">
        <v>88</v>
      </c>
      <c r="G476" s="9" t="s">
        <v>147</v>
      </c>
      <c r="H476" s="10">
        <v>0</v>
      </c>
      <c r="I476" s="11">
        <v>37</v>
      </c>
      <c r="J476" s="24">
        <v>94866</v>
      </c>
      <c r="K476" s="12"/>
      <c r="L476" s="14">
        <v>0</v>
      </c>
      <c r="N476" s="21">
        <v>0</v>
      </c>
      <c r="P476" s="21">
        <v>0</v>
      </c>
      <c r="R476" s="21">
        <v>13406</v>
      </c>
      <c r="T476" s="21">
        <v>1370694</v>
      </c>
      <c r="V476" s="22">
        <v>1478966</v>
      </c>
      <c r="X476" s="5" t="str">
        <f t="shared" si="7"/>
        <v>No</v>
      </c>
      <c r="Z476" s="21"/>
      <c r="AC476" s="28"/>
      <c r="AG476" s="7"/>
    </row>
    <row r="477" spans="1:33">
      <c r="A477" s="8" t="s">
        <v>4783</v>
      </c>
      <c r="B477" s="8" t="s">
        <v>2071</v>
      </c>
      <c r="C477" s="9" t="s">
        <v>288</v>
      </c>
      <c r="D477" s="185">
        <v>3023</v>
      </c>
      <c r="E477" s="188">
        <v>30023</v>
      </c>
      <c r="F477" s="9" t="s">
        <v>88</v>
      </c>
      <c r="G477" s="9" t="s">
        <v>84</v>
      </c>
      <c r="H477" s="10">
        <v>1733853</v>
      </c>
      <c r="I477" s="11">
        <v>37</v>
      </c>
      <c r="J477" s="24">
        <v>2287007</v>
      </c>
      <c r="K477" s="12"/>
      <c r="L477" s="14">
        <v>0</v>
      </c>
      <c r="N477" s="21">
        <v>0</v>
      </c>
      <c r="P477" s="21">
        <v>0</v>
      </c>
      <c r="R477" s="21">
        <v>1811</v>
      </c>
      <c r="T477" s="21">
        <v>0</v>
      </c>
      <c r="V477" s="22">
        <v>2288818</v>
      </c>
      <c r="X477" s="5" t="str">
        <f t="shared" si="7"/>
        <v>No</v>
      </c>
      <c r="Z477" s="21"/>
      <c r="AC477" s="28"/>
      <c r="AG477" s="7"/>
    </row>
    <row r="478" spans="1:33">
      <c r="A478" s="8" t="s">
        <v>6549</v>
      </c>
      <c r="B478" s="8" t="s">
        <v>1054</v>
      </c>
      <c r="C478" s="9" t="s">
        <v>69</v>
      </c>
      <c r="D478" s="185">
        <v>8003</v>
      </c>
      <c r="E478" s="188">
        <v>80003</v>
      </c>
      <c r="F478" s="9" t="s">
        <v>83</v>
      </c>
      <c r="G478" s="9" t="s">
        <v>84</v>
      </c>
      <c r="H478" s="10">
        <v>176676</v>
      </c>
      <c r="I478" s="11">
        <v>37</v>
      </c>
      <c r="J478" s="24">
        <v>708316</v>
      </c>
      <c r="K478" s="12"/>
      <c r="L478" s="14">
        <v>0</v>
      </c>
      <c r="N478" s="21">
        <v>6884</v>
      </c>
      <c r="P478" s="21">
        <v>421722</v>
      </c>
      <c r="R478" s="21">
        <v>39239</v>
      </c>
      <c r="T478" s="21">
        <v>171279</v>
      </c>
      <c r="V478" s="22">
        <v>1347440</v>
      </c>
      <c r="X478" s="5" t="str">
        <f t="shared" si="7"/>
        <v>No</v>
      </c>
      <c r="Z478" s="21"/>
      <c r="AC478" s="28"/>
      <c r="AG478" s="7"/>
    </row>
    <row r="479" spans="1:33">
      <c r="A479" s="8" t="s">
        <v>3703</v>
      </c>
      <c r="B479" s="8" t="s">
        <v>3704</v>
      </c>
      <c r="C479" s="9" t="s">
        <v>129</v>
      </c>
      <c r="D479" s="185">
        <v>4058</v>
      </c>
      <c r="E479" s="188">
        <v>40058</v>
      </c>
      <c r="F479" s="9" t="s">
        <v>83</v>
      </c>
      <c r="G479" s="9" t="s">
        <v>84</v>
      </c>
      <c r="H479" s="10">
        <v>60851</v>
      </c>
      <c r="I479" s="11">
        <v>37</v>
      </c>
      <c r="J479" s="24">
        <v>720312</v>
      </c>
      <c r="K479" s="12"/>
      <c r="L479" s="14">
        <v>0</v>
      </c>
      <c r="N479" s="21">
        <v>322</v>
      </c>
      <c r="P479" s="21">
        <v>4942</v>
      </c>
      <c r="R479" s="21">
        <v>100648</v>
      </c>
      <c r="T479" s="21">
        <v>0</v>
      </c>
      <c r="V479" s="22">
        <v>826224</v>
      </c>
      <c r="X479" s="5" t="str">
        <f t="shared" si="7"/>
        <v>No</v>
      </c>
      <c r="Z479" s="21"/>
      <c r="AC479" s="28"/>
      <c r="AG479" s="7"/>
    </row>
    <row r="480" spans="1:33">
      <c r="A480" s="8" t="s">
        <v>3653</v>
      </c>
      <c r="B480" s="8" t="s">
        <v>3654</v>
      </c>
      <c r="C480" s="9" t="s">
        <v>54</v>
      </c>
      <c r="D480" s="185" t="s">
        <v>3655</v>
      </c>
      <c r="E480" s="188" t="s">
        <v>3656</v>
      </c>
      <c r="F480" s="9" t="s">
        <v>83</v>
      </c>
      <c r="G480" s="9" t="s">
        <v>147</v>
      </c>
      <c r="H480" s="10">
        <v>0</v>
      </c>
      <c r="I480" s="11">
        <v>37</v>
      </c>
      <c r="J480" s="24">
        <v>29735</v>
      </c>
      <c r="K480" s="12"/>
      <c r="L480" s="14">
        <v>0</v>
      </c>
      <c r="N480" s="21">
        <v>0</v>
      </c>
      <c r="P480" s="21">
        <v>0</v>
      </c>
      <c r="R480" s="21">
        <v>0</v>
      </c>
      <c r="T480" s="21">
        <v>51358</v>
      </c>
      <c r="V480" s="22">
        <v>81093</v>
      </c>
      <c r="X480" s="5" t="str">
        <f t="shared" si="7"/>
        <v>No</v>
      </c>
      <c r="Z480" s="21"/>
      <c r="AC480" s="28"/>
      <c r="AG480" s="7"/>
    </row>
    <row r="481" spans="1:33">
      <c r="A481" s="8" t="s">
        <v>440</v>
      </c>
      <c r="B481" s="8" t="s">
        <v>441</v>
      </c>
      <c r="C481" s="9" t="s">
        <v>274</v>
      </c>
      <c r="D481" s="185">
        <v>4171</v>
      </c>
      <c r="E481" s="188">
        <v>40171</v>
      </c>
      <c r="F481" s="9" t="s">
        <v>83</v>
      </c>
      <c r="G481" s="9" t="s">
        <v>84</v>
      </c>
      <c r="H481" s="10">
        <v>558696</v>
      </c>
      <c r="I481" s="11">
        <v>37</v>
      </c>
      <c r="J481" s="24">
        <v>1633942</v>
      </c>
      <c r="K481" s="12"/>
      <c r="L481" s="14">
        <v>0</v>
      </c>
      <c r="N481" s="21">
        <v>0</v>
      </c>
      <c r="P481" s="21">
        <v>0</v>
      </c>
      <c r="R481" s="21">
        <v>0</v>
      </c>
      <c r="T481" s="21">
        <v>0</v>
      </c>
      <c r="V481" s="22">
        <v>1633942</v>
      </c>
      <c r="X481" s="5" t="str">
        <f t="shared" si="7"/>
        <v>No</v>
      </c>
      <c r="Z481" s="21"/>
      <c r="AC481" s="28"/>
      <c r="AG481" s="7"/>
    </row>
    <row r="482" spans="1:33">
      <c r="A482" s="8" t="s">
        <v>585</v>
      </c>
      <c r="B482" s="8" t="s">
        <v>586</v>
      </c>
      <c r="C482" s="9" t="s">
        <v>132</v>
      </c>
      <c r="D482" s="185">
        <v>5110</v>
      </c>
      <c r="E482" s="188">
        <v>50110</v>
      </c>
      <c r="F482" s="9" t="s">
        <v>88</v>
      </c>
      <c r="G482" s="9" t="s">
        <v>84</v>
      </c>
      <c r="H482" s="10">
        <v>108657</v>
      </c>
      <c r="I482" s="11">
        <v>37</v>
      </c>
      <c r="J482" s="24">
        <v>1668630</v>
      </c>
      <c r="K482" s="12"/>
      <c r="L482" s="14">
        <v>0</v>
      </c>
      <c r="N482" s="21">
        <v>0</v>
      </c>
      <c r="P482" s="21">
        <v>80943</v>
      </c>
      <c r="R482" s="21">
        <v>291834</v>
      </c>
      <c r="T482" s="21">
        <v>0</v>
      </c>
      <c r="V482" s="22">
        <v>2041407</v>
      </c>
      <c r="X482" s="5" t="str">
        <f t="shared" si="7"/>
        <v>No</v>
      </c>
      <c r="Z482" s="21"/>
      <c r="AC482" s="28"/>
      <c r="AG482" s="7"/>
    </row>
    <row r="483" spans="1:33">
      <c r="A483" s="8" t="s">
        <v>326</v>
      </c>
      <c r="B483" s="8" t="s">
        <v>327</v>
      </c>
      <c r="C483" s="9" t="s">
        <v>188</v>
      </c>
      <c r="D483" s="185" t="s">
        <v>328</v>
      </c>
      <c r="E483" s="188" t="s">
        <v>329</v>
      </c>
      <c r="F483" s="9" t="s">
        <v>83</v>
      </c>
      <c r="G483" s="9" t="s">
        <v>147</v>
      </c>
      <c r="H483" s="10">
        <v>0</v>
      </c>
      <c r="I483" s="11">
        <v>37</v>
      </c>
      <c r="J483" s="24">
        <v>713447</v>
      </c>
      <c r="K483" s="12"/>
      <c r="L483" s="14">
        <v>0</v>
      </c>
      <c r="N483" s="21">
        <v>0</v>
      </c>
      <c r="P483" s="21">
        <v>0</v>
      </c>
      <c r="R483" s="21">
        <v>8072</v>
      </c>
      <c r="T483" s="21">
        <v>221569</v>
      </c>
      <c r="V483" s="22">
        <v>943088</v>
      </c>
      <c r="X483" s="5" t="str">
        <f t="shared" si="7"/>
        <v>No</v>
      </c>
      <c r="Z483" s="21"/>
      <c r="AC483" s="28"/>
      <c r="AG483" s="7"/>
    </row>
    <row r="484" spans="1:33">
      <c r="A484" s="8" t="s">
        <v>1916</v>
      </c>
      <c r="B484" s="8" t="s">
        <v>1466</v>
      </c>
      <c r="C484" s="9" t="s">
        <v>106</v>
      </c>
      <c r="D484" s="185">
        <v>7016</v>
      </c>
      <c r="E484" s="188">
        <v>70016</v>
      </c>
      <c r="F484" s="9" t="s">
        <v>83</v>
      </c>
      <c r="G484" s="9" t="s">
        <v>84</v>
      </c>
      <c r="H484" s="10">
        <v>124748</v>
      </c>
      <c r="I484" s="11">
        <v>36</v>
      </c>
      <c r="J484" s="24">
        <v>1667972</v>
      </c>
      <c r="K484" s="12"/>
      <c r="L484" s="14">
        <v>0</v>
      </c>
      <c r="N484" s="21">
        <v>0</v>
      </c>
      <c r="P484" s="21">
        <v>209824</v>
      </c>
      <c r="R484" s="21">
        <v>0</v>
      </c>
      <c r="T484" s="21">
        <v>0</v>
      </c>
      <c r="V484" s="22">
        <v>1877796</v>
      </c>
      <c r="X484" s="5" t="str">
        <f t="shared" si="7"/>
        <v>No</v>
      </c>
      <c r="Z484" s="21"/>
      <c r="AC484" s="28"/>
      <c r="AG484" s="7"/>
    </row>
    <row r="485" spans="1:33">
      <c r="A485" s="8" t="s">
        <v>2208</v>
      </c>
      <c r="B485" s="8" t="s">
        <v>2209</v>
      </c>
      <c r="C485" s="9" t="s">
        <v>275</v>
      </c>
      <c r="D485" s="185" t="s">
        <v>2210</v>
      </c>
      <c r="E485" s="188" t="s">
        <v>2211</v>
      </c>
      <c r="F485" s="9" t="s">
        <v>157</v>
      </c>
      <c r="G485" s="9" t="s">
        <v>147</v>
      </c>
      <c r="H485" s="10">
        <v>0</v>
      </c>
      <c r="I485" s="11">
        <v>36</v>
      </c>
      <c r="J485" s="24">
        <v>100946</v>
      </c>
      <c r="K485" s="12"/>
      <c r="L485" s="14">
        <v>0</v>
      </c>
      <c r="N485" s="21">
        <v>0</v>
      </c>
      <c r="P485" s="21">
        <v>0</v>
      </c>
      <c r="R485" s="21">
        <v>0</v>
      </c>
      <c r="T485" s="21">
        <v>0</v>
      </c>
      <c r="V485" s="22">
        <v>100946</v>
      </c>
      <c r="X485" s="5" t="str">
        <f t="shared" si="7"/>
        <v>No</v>
      </c>
      <c r="Z485" s="21"/>
      <c r="AC485" s="28"/>
      <c r="AG485" s="7"/>
    </row>
    <row r="486" spans="1:33">
      <c r="A486" s="8" t="s">
        <v>2807</v>
      </c>
      <c r="B486" s="8" t="s">
        <v>2808</v>
      </c>
      <c r="C486" s="9" t="s">
        <v>210</v>
      </c>
      <c r="D486" s="185" t="s">
        <v>2809</v>
      </c>
      <c r="E486" s="188" t="s">
        <v>2810</v>
      </c>
      <c r="F486" s="9" t="s">
        <v>157</v>
      </c>
      <c r="G486" s="9" t="s">
        <v>147</v>
      </c>
      <c r="H486" s="10">
        <v>0</v>
      </c>
      <c r="I486" s="11">
        <v>36</v>
      </c>
      <c r="J486" s="24">
        <v>35924</v>
      </c>
      <c r="K486" s="12"/>
      <c r="L486" s="14">
        <v>0</v>
      </c>
      <c r="N486" s="21">
        <v>0</v>
      </c>
      <c r="P486" s="21">
        <v>0</v>
      </c>
      <c r="R486" s="21">
        <v>0</v>
      </c>
      <c r="T486" s="21">
        <v>223200</v>
      </c>
      <c r="V486" s="22">
        <v>259124</v>
      </c>
      <c r="X486" s="5" t="str">
        <f t="shared" si="7"/>
        <v>No</v>
      </c>
      <c r="Z486" s="21"/>
      <c r="AC486" s="28"/>
      <c r="AG486" s="7"/>
    </row>
    <row r="487" spans="1:33">
      <c r="A487" s="8" t="s">
        <v>1107</v>
      </c>
      <c r="B487" s="8" t="s">
        <v>1108</v>
      </c>
      <c r="C487" s="9" t="s">
        <v>58</v>
      </c>
      <c r="D487" s="185">
        <v>5002</v>
      </c>
      <c r="E487" s="188">
        <v>50002</v>
      </c>
      <c r="F487" s="9" t="s">
        <v>83</v>
      </c>
      <c r="G487" s="9" t="s">
        <v>84</v>
      </c>
      <c r="H487" s="10">
        <v>206520</v>
      </c>
      <c r="I487" s="11">
        <v>36</v>
      </c>
      <c r="J487" s="24">
        <v>839836</v>
      </c>
      <c r="K487" s="12"/>
      <c r="L487" s="14">
        <v>0</v>
      </c>
      <c r="N487" s="21">
        <v>6117</v>
      </c>
      <c r="P487" s="21">
        <v>130497</v>
      </c>
      <c r="R487" s="21">
        <v>646854</v>
      </c>
      <c r="T487" s="21">
        <v>0</v>
      </c>
      <c r="V487" s="22">
        <v>1623304</v>
      </c>
      <c r="X487" s="5" t="str">
        <f t="shared" si="7"/>
        <v>No</v>
      </c>
      <c r="Z487" s="21"/>
      <c r="AC487" s="28"/>
      <c r="AG487" s="7"/>
    </row>
    <row r="488" spans="1:33">
      <c r="A488" s="8" t="s">
        <v>4441</v>
      </c>
      <c r="B488" s="8" t="s">
        <v>3974</v>
      </c>
      <c r="C488" s="9" t="s">
        <v>466</v>
      </c>
      <c r="D488" s="185">
        <v>5163</v>
      </c>
      <c r="E488" s="188">
        <v>50163</v>
      </c>
      <c r="F488" s="9" t="s">
        <v>83</v>
      </c>
      <c r="G488" s="9" t="s">
        <v>84</v>
      </c>
      <c r="H488" s="10">
        <v>76068</v>
      </c>
      <c r="I488" s="11">
        <v>36</v>
      </c>
      <c r="J488" s="24">
        <v>760865</v>
      </c>
      <c r="K488" s="12"/>
      <c r="L488" s="14">
        <v>0</v>
      </c>
      <c r="N488" s="21">
        <v>0</v>
      </c>
      <c r="P488" s="21">
        <v>0</v>
      </c>
      <c r="R488" s="21">
        <v>0</v>
      </c>
      <c r="T488" s="21">
        <v>0</v>
      </c>
      <c r="V488" s="22">
        <v>760865</v>
      </c>
      <c r="X488" s="5" t="str">
        <f t="shared" si="7"/>
        <v>No</v>
      </c>
      <c r="Z488" s="21"/>
      <c r="AC488" s="28"/>
      <c r="AG488" s="7"/>
    </row>
    <row r="489" spans="1:33">
      <c r="A489" s="8" t="s">
        <v>1755</v>
      </c>
      <c r="B489" s="8" t="s">
        <v>1756</v>
      </c>
      <c r="C489" s="9" t="s">
        <v>132</v>
      </c>
      <c r="D489" s="185">
        <v>5043</v>
      </c>
      <c r="E489" s="188">
        <v>50043</v>
      </c>
      <c r="F489" s="9" t="s">
        <v>83</v>
      </c>
      <c r="G489" s="9" t="s">
        <v>84</v>
      </c>
      <c r="H489" s="10">
        <v>229351</v>
      </c>
      <c r="I489" s="11">
        <v>36</v>
      </c>
      <c r="J489" s="24">
        <v>1746823</v>
      </c>
      <c r="K489" s="12"/>
      <c r="L489" s="14">
        <v>0</v>
      </c>
      <c r="N489" s="21">
        <v>8532</v>
      </c>
      <c r="P489" s="21">
        <v>230144</v>
      </c>
      <c r="R489" s="21">
        <v>15585</v>
      </c>
      <c r="T489" s="21">
        <v>0</v>
      </c>
      <c r="V489" s="22">
        <v>2001084</v>
      </c>
      <c r="X489" s="5" t="str">
        <f t="shared" si="7"/>
        <v>No</v>
      </c>
      <c r="Z489" s="21"/>
      <c r="AC489" s="28"/>
      <c r="AG489" s="7"/>
    </row>
    <row r="490" spans="1:33">
      <c r="A490" s="8" t="s">
        <v>696</v>
      </c>
      <c r="B490" s="8" t="s">
        <v>697</v>
      </c>
      <c r="C490" s="9" t="s">
        <v>217</v>
      </c>
      <c r="D490" s="185">
        <v>3072</v>
      </c>
      <c r="E490" s="188">
        <v>30072</v>
      </c>
      <c r="F490" s="9" t="s">
        <v>83</v>
      </c>
      <c r="G490" s="9" t="s">
        <v>84</v>
      </c>
      <c r="H490" s="10">
        <v>141576</v>
      </c>
      <c r="I490" s="11">
        <v>36</v>
      </c>
      <c r="J490" s="24">
        <v>1008991</v>
      </c>
      <c r="K490" s="12"/>
      <c r="L490" s="14">
        <v>0</v>
      </c>
      <c r="N490" s="21">
        <v>0</v>
      </c>
      <c r="P490" s="21">
        <v>0</v>
      </c>
      <c r="R490" s="21">
        <v>0</v>
      </c>
      <c r="T490" s="21">
        <v>0</v>
      </c>
      <c r="V490" s="22">
        <v>1008991</v>
      </c>
      <c r="X490" s="5" t="str">
        <f t="shared" si="7"/>
        <v>No</v>
      </c>
      <c r="Z490" s="21"/>
      <c r="AC490" s="28"/>
      <c r="AG490" s="7"/>
    </row>
    <row r="491" spans="1:33">
      <c r="A491" s="8" t="s">
        <v>2724</v>
      </c>
      <c r="B491" s="8" t="s">
        <v>2725</v>
      </c>
      <c r="C491" s="9" t="s">
        <v>132</v>
      </c>
      <c r="D491" s="185">
        <v>5054</v>
      </c>
      <c r="E491" s="188">
        <v>50054</v>
      </c>
      <c r="F491" s="9" t="s">
        <v>83</v>
      </c>
      <c r="G491" s="9" t="s">
        <v>84</v>
      </c>
      <c r="H491" s="10">
        <v>90580</v>
      </c>
      <c r="I491" s="11">
        <v>36</v>
      </c>
      <c r="J491" s="24">
        <v>228834</v>
      </c>
      <c r="K491" s="12"/>
      <c r="L491" s="14">
        <v>0</v>
      </c>
      <c r="N491" s="21">
        <v>0</v>
      </c>
      <c r="P491" s="21">
        <v>57076</v>
      </c>
      <c r="R491" s="21">
        <v>7595</v>
      </c>
      <c r="T491" s="21">
        <v>0</v>
      </c>
      <c r="V491" s="22">
        <v>293505</v>
      </c>
      <c r="X491" s="5" t="str">
        <f t="shared" si="7"/>
        <v>No</v>
      </c>
      <c r="Z491" s="21"/>
      <c r="AC491" s="28"/>
      <c r="AG491" s="7"/>
    </row>
    <row r="492" spans="1:33">
      <c r="A492" s="8" t="s">
        <v>6550</v>
      </c>
      <c r="B492" s="8" t="s">
        <v>1264</v>
      </c>
      <c r="C492" s="9" t="s">
        <v>50</v>
      </c>
      <c r="D492" s="185"/>
      <c r="E492" s="188">
        <v>40265</v>
      </c>
      <c r="F492" s="9" t="s">
        <v>125</v>
      </c>
      <c r="G492" s="9" t="s">
        <v>84</v>
      </c>
      <c r="H492" s="10">
        <v>70436</v>
      </c>
      <c r="I492" s="11">
        <v>36</v>
      </c>
      <c r="J492" s="24">
        <v>145852</v>
      </c>
      <c r="K492" s="12"/>
      <c r="L492" s="14">
        <v>0</v>
      </c>
      <c r="N492" s="21">
        <v>0</v>
      </c>
      <c r="P492" s="21">
        <v>10400</v>
      </c>
      <c r="R492" s="21">
        <v>16992</v>
      </c>
      <c r="T492" s="21">
        <v>0</v>
      </c>
      <c r="V492" s="22">
        <v>173244</v>
      </c>
      <c r="X492" s="5" t="str">
        <f t="shared" si="7"/>
        <v>No</v>
      </c>
      <c r="Z492" s="21"/>
      <c r="AC492" s="28"/>
      <c r="AG492" s="7"/>
    </row>
    <row r="493" spans="1:33">
      <c r="A493" s="8" t="s">
        <v>1348</v>
      </c>
      <c r="B493" s="8" t="s">
        <v>588</v>
      </c>
      <c r="C493" s="9" t="s">
        <v>91</v>
      </c>
      <c r="D493" s="185">
        <v>9142</v>
      </c>
      <c r="E493" s="188">
        <v>90142</v>
      </c>
      <c r="F493" s="9" t="s">
        <v>214</v>
      </c>
      <c r="G493" s="9" t="s">
        <v>84</v>
      </c>
      <c r="H493" s="10">
        <v>72794</v>
      </c>
      <c r="I493" s="11">
        <v>35</v>
      </c>
      <c r="J493" s="24">
        <v>3118039</v>
      </c>
      <c r="K493" s="12"/>
      <c r="L493" s="14">
        <v>0</v>
      </c>
      <c r="N493" s="21">
        <v>0</v>
      </c>
      <c r="P493" s="21">
        <v>27770</v>
      </c>
      <c r="R493" s="21">
        <v>53185</v>
      </c>
      <c r="T493" s="21">
        <v>0</v>
      </c>
      <c r="V493" s="22">
        <v>3198994</v>
      </c>
      <c r="X493" s="5" t="str">
        <f t="shared" si="7"/>
        <v>No</v>
      </c>
      <c r="Z493" s="21"/>
      <c r="AC493" s="28"/>
      <c r="AG493" s="7"/>
    </row>
    <row r="494" spans="1:33">
      <c r="A494" s="8" t="s">
        <v>1774</v>
      </c>
      <c r="B494" s="8" t="s">
        <v>1775</v>
      </c>
      <c r="C494" s="9" t="s">
        <v>274</v>
      </c>
      <c r="D494" s="185" t="s">
        <v>1776</v>
      </c>
      <c r="E494" s="188" t="s">
        <v>1777</v>
      </c>
      <c r="F494" s="9" t="s">
        <v>88</v>
      </c>
      <c r="G494" s="9" t="s">
        <v>147</v>
      </c>
      <c r="H494" s="10">
        <v>0</v>
      </c>
      <c r="I494" s="11">
        <v>35</v>
      </c>
      <c r="J494" s="24">
        <v>65436</v>
      </c>
      <c r="K494" s="12"/>
      <c r="L494" s="14">
        <v>0</v>
      </c>
      <c r="N494" s="21">
        <v>0</v>
      </c>
      <c r="P494" s="21">
        <v>0</v>
      </c>
      <c r="R494" s="21">
        <v>0</v>
      </c>
      <c r="T494" s="21">
        <v>557821</v>
      </c>
      <c r="V494" s="22">
        <v>623257</v>
      </c>
      <c r="X494" s="5" t="str">
        <f t="shared" si="7"/>
        <v>No</v>
      </c>
      <c r="Z494" s="21"/>
      <c r="AC494" s="28"/>
      <c r="AG494" s="7"/>
    </row>
    <row r="495" spans="1:33">
      <c r="A495" s="8" t="s">
        <v>5932</v>
      </c>
      <c r="B495" s="8" t="s">
        <v>6077</v>
      </c>
      <c r="C495" s="9" t="s">
        <v>163</v>
      </c>
      <c r="D495" s="185"/>
      <c r="E495" s="188">
        <v>10183</v>
      </c>
      <c r="F495" s="9" t="s">
        <v>88</v>
      </c>
      <c r="G495" s="9" t="s">
        <v>84</v>
      </c>
      <c r="H495" s="10">
        <v>246695</v>
      </c>
      <c r="I495" s="11">
        <v>35</v>
      </c>
      <c r="J495" s="24">
        <v>31527306</v>
      </c>
      <c r="K495" s="12"/>
      <c r="L495" s="14">
        <v>0</v>
      </c>
      <c r="N495" s="21">
        <v>830196</v>
      </c>
      <c r="P495" s="21">
        <v>133690</v>
      </c>
      <c r="R495" s="21">
        <v>70420566</v>
      </c>
      <c r="T495" s="21">
        <v>0</v>
      </c>
      <c r="V495" s="22">
        <v>102911758</v>
      </c>
      <c r="X495" s="5" t="str">
        <f t="shared" si="7"/>
        <v>No</v>
      </c>
      <c r="Z495" s="21"/>
      <c r="AC495" s="28"/>
      <c r="AG495" s="7"/>
    </row>
    <row r="496" spans="1:33">
      <c r="A496" s="8" t="s">
        <v>1327</v>
      </c>
      <c r="B496" s="8" t="s">
        <v>644</v>
      </c>
      <c r="C496" s="9" t="s">
        <v>235</v>
      </c>
      <c r="D496" s="185">
        <v>4147</v>
      </c>
      <c r="E496" s="188">
        <v>40147</v>
      </c>
      <c r="F496" s="9" t="s">
        <v>214</v>
      </c>
      <c r="G496" s="9" t="s">
        <v>84</v>
      </c>
      <c r="H496" s="10">
        <v>884891</v>
      </c>
      <c r="I496" s="11">
        <v>35</v>
      </c>
      <c r="J496" s="24">
        <v>5350953</v>
      </c>
      <c r="K496" s="12"/>
      <c r="L496" s="14">
        <v>0</v>
      </c>
      <c r="N496" s="21">
        <v>0</v>
      </c>
      <c r="P496" s="21">
        <v>0</v>
      </c>
      <c r="R496" s="21">
        <v>777446</v>
      </c>
      <c r="T496" s="21">
        <v>0</v>
      </c>
      <c r="V496" s="22">
        <v>6128399</v>
      </c>
      <c r="X496" s="5" t="str">
        <f t="shared" si="7"/>
        <v>No</v>
      </c>
      <c r="Z496" s="21"/>
      <c r="AC496" s="28"/>
      <c r="AG496" s="7"/>
    </row>
    <row r="497" spans="1:33">
      <c r="A497" s="8" t="s">
        <v>3382</v>
      </c>
      <c r="B497" s="8" t="s">
        <v>1355</v>
      </c>
      <c r="C497" s="9" t="s">
        <v>91</v>
      </c>
      <c r="D497" s="185">
        <v>9017</v>
      </c>
      <c r="E497" s="188">
        <v>90017</v>
      </c>
      <c r="F497" s="9" t="s">
        <v>83</v>
      </c>
      <c r="G497" s="9" t="s">
        <v>84</v>
      </c>
      <c r="H497" s="10">
        <v>308231</v>
      </c>
      <c r="I497" s="11">
        <v>35</v>
      </c>
      <c r="J497" s="24">
        <v>1746966</v>
      </c>
      <c r="K497" s="12"/>
      <c r="L497" s="14">
        <v>0</v>
      </c>
      <c r="N497" s="21">
        <v>0</v>
      </c>
      <c r="P497" s="21">
        <v>0</v>
      </c>
      <c r="R497" s="21">
        <v>10409</v>
      </c>
      <c r="T497" s="21">
        <v>0</v>
      </c>
      <c r="V497" s="22">
        <v>1757375</v>
      </c>
      <c r="X497" s="5" t="str">
        <f t="shared" si="7"/>
        <v>No</v>
      </c>
      <c r="Z497" s="21"/>
      <c r="AC497" s="28"/>
      <c r="AG497" s="7"/>
    </row>
    <row r="498" spans="1:33">
      <c r="A498" s="8" t="s">
        <v>1997</v>
      </c>
      <c r="B498" s="8" t="s">
        <v>1998</v>
      </c>
      <c r="C498" s="9" t="s">
        <v>39</v>
      </c>
      <c r="D498" s="185">
        <v>9219</v>
      </c>
      <c r="E498" s="188">
        <v>90219</v>
      </c>
      <c r="F498" s="9" t="s">
        <v>88</v>
      </c>
      <c r="G498" s="9" t="s">
        <v>84</v>
      </c>
      <c r="H498" s="10">
        <v>71957</v>
      </c>
      <c r="I498" s="11">
        <v>35</v>
      </c>
      <c r="J498" s="24">
        <v>1416087</v>
      </c>
      <c r="K498" s="12"/>
      <c r="L498" s="14">
        <v>0</v>
      </c>
      <c r="N498" s="21">
        <v>0</v>
      </c>
      <c r="P498" s="21">
        <v>0</v>
      </c>
      <c r="R498" s="21">
        <v>24801</v>
      </c>
      <c r="T498" s="21">
        <v>0</v>
      </c>
      <c r="V498" s="22">
        <v>1440888</v>
      </c>
      <c r="X498" s="5" t="str">
        <f t="shared" si="7"/>
        <v>No</v>
      </c>
      <c r="Z498" s="21"/>
      <c r="AC498" s="28"/>
      <c r="AG498" s="7"/>
    </row>
    <row r="499" spans="1:33">
      <c r="A499" s="8" t="s">
        <v>1647</v>
      </c>
      <c r="B499" s="8" t="s">
        <v>1648</v>
      </c>
      <c r="C499" s="9" t="s">
        <v>178</v>
      </c>
      <c r="D499" s="185" t="s">
        <v>1649</v>
      </c>
      <c r="E499" s="188" t="s">
        <v>1650</v>
      </c>
      <c r="F499" s="9" t="s">
        <v>83</v>
      </c>
      <c r="G499" s="9" t="s">
        <v>147</v>
      </c>
      <c r="H499" s="10">
        <v>0</v>
      </c>
      <c r="I499" s="11">
        <v>35</v>
      </c>
      <c r="J499" s="24">
        <v>1027346</v>
      </c>
      <c r="K499" s="12"/>
      <c r="L499" s="14">
        <v>0</v>
      </c>
      <c r="N499" s="21">
        <v>0</v>
      </c>
      <c r="P499" s="21">
        <v>0</v>
      </c>
      <c r="R499" s="21">
        <v>0</v>
      </c>
      <c r="T499" s="21">
        <v>0</v>
      </c>
      <c r="V499" s="22">
        <v>1027346</v>
      </c>
      <c r="X499" s="5" t="str">
        <f t="shared" si="7"/>
        <v>No</v>
      </c>
      <c r="Z499" s="21"/>
      <c r="AC499" s="28"/>
      <c r="AG499" s="7"/>
    </row>
    <row r="500" spans="1:33">
      <c r="A500" s="8" t="s">
        <v>1796</v>
      </c>
      <c r="B500" s="8" t="s">
        <v>1797</v>
      </c>
      <c r="C500" s="9" t="s">
        <v>141</v>
      </c>
      <c r="D500" s="185">
        <v>3076</v>
      </c>
      <c r="E500" s="188">
        <v>30076</v>
      </c>
      <c r="F500" s="9" t="s">
        <v>88</v>
      </c>
      <c r="G500" s="9" t="s">
        <v>84</v>
      </c>
      <c r="H500" s="10">
        <v>75689</v>
      </c>
      <c r="I500" s="11">
        <v>35</v>
      </c>
      <c r="J500" s="24">
        <v>895284</v>
      </c>
      <c r="K500" s="12"/>
      <c r="L500" s="14">
        <v>0</v>
      </c>
      <c r="N500" s="21">
        <v>0</v>
      </c>
      <c r="P500" s="21">
        <v>46890</v>
      </c>
      <c r="R500" s="21">
        <v>1291963</v>
      </c>
      <c r="T500" s="21">
        <v>0</v>
      </c>
      <c r="V500" s="22">
        <v>2234137</v>
      </c>
      <c r="X500" s="5" t="str">
        <f t="shared" si="7"/>
        <v>No</v>
      </c>
      <c r="Z500" s="21"/>
      <c r="AC500" s="28"/>
      <c r="AG500" s="7"/>
    </row>
    <row r="501" spans="1:33">
      <c r="A501" s="8" t="s">
        <v>2626</v>
      </c>
      <c r="B501" s="8" t="s">
        <v>6108</v>
      </c>
      <c r="C501" s="9" t="s">
        <v>288</v>
      </c>
      <c r="D501" s="185" t="s">
        <v>2627</v>
      </c>
      <c r="E501" s="188" t="s">
        <v>2628</v>
      </c>
      <c r="F501" s="9" t="s">
        <v>88</v>
      </c>
      <c r="G501" s="9" t="s">
        <v>147</v>
      </c>
      <c r="H501" s="10">
        <v>0</v>
      </c>
      <c r="I501" s="11">
        <v>35</v>
      </c>
      <c r="J501" s="24">
        <v>352140</v>
      </c>
      <c r="K501" s="12"/>
      <c r="L501" s="14">
        <v>0</v>
      </c>
      <c r="N501" s="21">
        <v>0</v>
      </c>
      <c r="P501" s="21">
        <v>0</v>
      </c>
      <c r="R501" s="21">
        <v>388937</v>
      </c>
      <c r="T501" s="21">
        <v>0</v>
      </c>
      <c r="V501" s="22">
        <v>741077</v>
      </c>
      <c r="X501" s="5" t="str">
        <f t="shared" si="7"/>
        <v>No</v>
      </c>
      <c r="Z501" s="21"/>
      <c r="AC501" s="28"/>
      <c r="AG501" s="7"/>
    </row>
    <row r="502" spans="1:33">
      <c r="A502" s="8" t="s">
        <v>2767</v>
      </c>
      <c r="B502" s="8" t="s">
        <v>1880</v>
      </c>
      <c r="C502" s="9" t="s">
        <v>265</v>
      </c>
      <c r="D502" s="185">
        <v>7008</v>
      </c>
      <c r="E502" s="188">
        <v>70008</v>
      </c>
      <c r="F502" s="9" t="s">
        <v>83</v>
      </c>
      <c r="G502" s="9" t="s">
        <v>84</v>
      </c>
      <c r="H502" s="10">
        <v>177844</v>
      </c>
      <c r="I502" s="11">
        <v>35</v>
      </c>
      <c r="J502" s="24">
        <v>1186133</v>
      </c>
      <c r="K502" s="12"/>
      <c r="L502" s="14">
        <v>0</v>
      </c>
      <c r="N502" s="21">
        <v>1388</v>
      </c>
      <c r="P502" s="21">
        <v>76021</v>
      </c>
      <c r="R502" s="21">
        <v>135892</v>
      </c>
      <c r="T502" s="21">
        <v>0</v>
      </c>
      <c r="V502" s="22">
        <v>1399434</v>
      </c>
      <c r="X502" s="5" t="str">
        <f t="shared" si="7"/>
        <v>No</v>
      </c>
      <c r="Z502" s="21"/>
      <c r="AC502" s="28"/>
      <c r="AG502" s="7"/>
    </row>
    <row r="503" spans="1:33">
      <c r="A503" s="8" t="s">
        <v>1762</v>
      </c>
      <c r="B503" s="8" t="s">
        <v>1763</v>
      </c>
      <c r="C503" s="9" t="s">
        <v>274</v>
      </c>
      <c r="D503" s="185" t="s">
        <v>1764</v>
      </c>
      <c r="E503" s="188" t="s">
        <v>1765</v>
      </c>
      <c r="F503" s="9" t="s">
        <v>83</v>
      </c>
      <c r="G503" s="9" t="s">
        <v>147</v>
      </c>
      <c r="H503" s="10">
        <v>0</v>
      </c>
      <c r="I503" s="11">
        <v>35</v>
      </c>
      <c r="J503" s="24">
        <v>435844</v>
      </c>
      <c r="K503" s="12"/>
      <c r="L503" s="14">
        <v>0</v>
      </c>
      <c r="N503" s="21">
        <v>0</v>
      </c>
      <c r="P503" s="21">
        <v>0</v>
      </c>
      <c r="R503" s="21">
        <v>0</v>
      </c>
      <c r="T503" s="21">
        <v>0</v>
      </c>
      <c r="V503" s="22">
        <v>435844</v>
      </c>
      <c r="X503" s="5" t="str">
        <f t="shared" si="7"/>
        <v>No</v>
      </c>
      <c r="Z503" s="21"/>
      <c r="AC503" s="28"/>
      <c r="AG503" s="7"/>
    </row>
    <row r="504" spans="1:33">
      <c r="A504" s="8" t="s">
        <v>3083</v>
      </c>
      <c r="B504" s="8" t="s">
        <v>3084</v>
      </c>
      <c r="C504" s="9" t="s">
        <v>171</v>
      </c>
      <c r="D504" s="185" t="s">
        <v>3085</v>
      </c>
      <c r="E504" s="188" t="s">
        <v>3086</v>
      </c>
      <c r="F504" s="9" t="s">
        <v>113</v>
      </c>
      <c r="G504" s="9" t="s">
        <v>147</v>
      </c>
      <c r="H504" s="10">
        <v>0</v>
      </c>
      <c r="I504" s="11">
        <v>35</v>
      </c>
      <c r="J504" s="24">
        <v>314967</v>
      </c>
      <c r="K504" s="12"/>
      <c r="L504" s="14">
        <v>0</v>
      </c>
      <c r="N504" s="21">
        <v>0</v>
      </c>
      <c r="P504" s="21">
        <v>0</v>
      </c>
      <c r="R504" s="21">
        <v>0</v>
      </c>
      <c r="T504" s="21">
        <v>225285</v>
      </c>
      <c r="V504" s="22">
        <v>540252</v>
      </c>
      <c r="X504" s="5" t="str">
        <f t="shared" si="7"/>
        <v>No</v>
      </c>
      <c r="Z504" s="21"/>
      <c r="AC504" s="28"/>
      <c r="AG504" s="7"/>
    </row>
    <row r="505" spans="1:33">
      <c r="A505" s="8" t="s">
        <v>1046</v>
      </c>
      <c r="B505" s="8" t="s">
        <v>1047</v>
      </c>
      <c r="C505" s="9" t="s">
        <v>91</v>
      </c>
      <c r="D505" s="185">
        <v>9061</v>
      </c>
      <c r="E505" s="188">
        <v>90061</v>
      </c>
      <c r="F505" s="9" t="s">
        <v>88</v>
      </c>
      <c r="G505" s="9" t="s">
        <v>84</v>
      </c>
      <c r="H505" s="10">
        <v>116719</v>
      </c>
      <c r="I505" s="11">
        <v>34</v>
      </c>
      <c r="J505" s="24">
        <v>1278648</v>
      </c>
      <c r="K505" s="12"/>
      <c r="L505" s="14">
        <v>0</v>
      </c>
      <c r="N505" s="21">
        <v>0</v>
      </c>
      <c r="P505" s="21">
        <v>37872</v>
      </c>
      <c r="R505" s="21">
        <v>68608</v>
      </c>
      <c r="T505" s="21">
        <v>0</v>
      </c>
      <c r="V505" s="22">
        <v>1385128</v>
      </c>
      <c r="X505" s="5" t="str">
        <f t="shared" si="7"/>
        <v>No</v>
      </c>
      <c r="Z505" s="21"/>
      <c r="AC505" s="28"/>
      <c r="AG505" s="7"/>
    </row>
    <row r="506" spans="1:33">
      <c r="A506" s="8" t="s">
        <v>6142</v>
      </c>
      <c r="B506" s="8" t="s">
        <v>1191</v>
      </c>
      <c r="C506" s="9" t="s">
        <v>217</v>
      </c>
      <c r="D506" s="185" t="s">
        <v>6143</v>
      </c>
      <c r="E506" s="188">
        <v>30129</v>
      </c>
      <c r="F506" s="9" t="s">
        <v>83</v>
      </c>
      <c r="G506" s="9" t="s">
        <v>84</v>
      </c>
      <c r="H506" s="10">
        <v>2203663</v>
      </c>
      <c r="I506" s="11">
        <v>34</v>
      </c>
      <c r="J506" s="24">
        <v>211786</v>
      </c>
      <c r="K506" s="12"/>
      <c r="L506" s="14">
        <v>0</v>
      </c>
      <c r="N506" s="21">
        <v>0</v>
      </c>
      <c r="P506" s="21">
        <v>0</v>
      </c>
      <c r="R506" s="21">
        <v>0</v>
      </c>
      <c r="T506" s="21">
        <v>0</v>
      </c>
      <c r="V506" s="22">
        <v>211786</v>
      </c>
      <c r="X506" s="5" t="str">
        <f t="shared" si="7"/>
        <v>No</v>
      </c>
      <c r="Z506" s="21"/>
      <c r="AC506" s="28"/>
      <c r="AG506" s="7"/>
    </row>
    <row r="507" spans="1:33">
      <c r="A507" s="8" t="s">
        <v>5531</v>
      </c>
      <c r="B507" s="8" t="s">
        <v>1969</v>
      </c>
      <c r="C507" s="9" t="s">
        <v>132</v>
      </c>
      <c r="D507" s="185" t="s">
        <v>5532</v>
      </c>
      <c r="E507" s="188" t="s">
        <v>5533</v>
      </c>
      <c r="F507" s="9" t="s">
        <v>157</v>
      </c>
      <c r="G507" s="9" t="s">
        <v>147</v>
      </c>
      <c r="H507" s="10">
        <v>0</v>
      </c>
      <c r="I507" s="11">
        <v>34</v>
      </c>
      <c r="J507" s="24">
        <v>72257</v>
      </c>
      <c r="K507" s="12"/>
      <c r="L507" s="14">
        <v>0</v>
      </c>
      <c r="N507" s="21">
        <v>0</v>
      </c>
      <c r="P507" s="21">
        <v>0</v>
      </c>
      <c r="R507" s="21">
        <v>0</v>
      </c>
      <c r="T507" s="21">
        <v>0</v>
      </c>
      <c r="V507" s="22">
        <v>72257</v>
      </c>
      <c r="X507" s="5" t="str">
        <f t="shared" si="7"/>
        <v>No</v>
      </c>
      <c r="Z507" s="21"/>
      <c r="AC507" s="28"/>
      <c r="AG507" s="7"/>
    </row>
    <row r="508" spans="1:33">
      <c r="A508" s="8" t="s">
        <v>6149</v>
      </c>
      <c r="B508" s="8" t="s">
        <v>2986</v>
      </c>
      <c r="C508" s="9" t="s">
        <v>91</v>
      </c>
      <c r="D508" s="185"/>
      <c r="E508" s="188">
        <v>99423</v>
      </c>
      <c r="F508" s="9" t="s">
        <v>83</v>
      </c>
      <c r="G508" s="9" t="s">
        <v>84</v>
      </c>
      <c r="H508" s="10">
        <v>12150996</v>
      </c>
      <c r="I508" s="11">
        <v>34</v>
      </c>
      <c r="J508" s="24">
        <v>1098589</v>
      </c>
      <c r="K508" s="12"/>
      <c r="L508" s="14">
        <v>0</v>
      </c>
      <c r="N508" s="21">
        <v>0</v>
      </c>
      <c r="P508" s="21">
        <v>86465</v>
      </c>
      <c r="R508" s="21">
        <v>42340</v>
      </c>
      <c r="T508" s="21">
        <v>0</v>
      </c>
      <c r="V508" s="22">
        <v>1227394</v>
      </c>
      <c r="X508" s="5" t="str">
        <f t="shared" si="7"/>
        <v>No</v>
      </c>
      <c r="Z508" s="21"/>
      <c r="AC508" s="28"/>
      <c r="AG508" s="7"/>
    </row>
    <row r="509" spans="1:33">
      <c r="A509" s="8" t="s">
        <v>3539</v>
      </c>
      <c r="B509" s="8" t="s">
        <v>2356</v>
      </c>
      <c r="C509" s="9" t="s">
        <v>109</v>
      </c>
      <c r="D509" s="185" t="s">
        <v>3540</v>
      </c>
      <c r="E509" s="188" t="s">
        <v>3541</v>
      </c>
      <c r="F509" s="9" t="s">
        <v>83</v>
      </c>
      <c r="G509" s="9" t="s">
        <v>147</v>
      </c>
      <c r="H509" s="10">
        <v>0</v>
      </c>
      <c r="I509" s="11">
        <v>34</v>
      </c>
      <c r="J509" s="24">
        <v>253008</v>
      </c>
      <c r="K509" s="12"/>
      <c r="L509" s="14">
        <v>0</v>
      </c>
      <c r="N509" s="21">
        <v>0</v>
      </c>
      <c r="P509" s="21">
        <v>0</v>
      </c>
      <c r="R509" s="21">
        <v>0</v>
      </c>
      <c r="T509" s="21">
        <v>0</v>
      </c>
      <c r="V509" s="22">
        <v>253008</v>
      </c>
      <c r="X509" s="5" t="str">
        <f t="shared" si="7"/>
        <v>No</v>
      </c>
      <c r="Z509" s="21"/>
      <c r="AC509" s="28"/>
      <c r="AG509" s="7"/>
    </row>
    <row r="510" spans="1:33">
      <c r="A510" s="8" t="s">
        <v>4145</v>
      </c>
      <c r="B510" s="8" t="s">
        <v>4146</v>
      </c>
      <c r="C510" s="9" t="s">
        <v>171</v>
      </c>
      <c r="D510" s="185">
        <v>4104</v>
      </c>
      <c r="E510" s="188">
        <v>40104</v>
      </c>
      <c r="F510" s="9" t="s">
        <v>83</v>
      </c>
      <c r="G510" s="9" t="s">
        <v>84</v>
      </c>
      <c r="H510" s="10">
        <v>149422</v>
      </c>
      <c r="I510" s="11">
        <v>34</v>
      </c>
      <c r="J510" s="24">
        <v>11222</v>
      </c>
      <c r="K510" s="12"/>
      <c r="L510" s="14">
        <v>0</v>
      </c>
      <c r="N510" s="21">
        <v>0</v>
      </c>
      <c r="P510" s="21">
        <v>0</v>
      </c>
      <c r="R510" s="21">
        <v>4952</v>
      </c>
      <c r="T510" s="21">
        <v>0</v>
      </c>
      <c r="V510" s="22">
        <v>16174</v>
      </c>
      <c r="X510" s="5" t="str">
        <f t="shared" si="7"/>
        <v>No</v>
      </c>
      <c r="Z510" s="21"/>
      <c r="AC510" s="28"/>
      <c r="AG510" s="7"/>
    </row>
    <row r="511" spans="1:33">
      <c r="A511" s="8" t="s">
        <v>3670</v>
      </c>
      <c r="B511" s="8" t="s">
        <v>3671</v>
      </c>
      <c r="C511" s="9" t="s">
        <v>288</v>
      </c>
      <c r="D511" s="185">
        <v>3011</v>
      </c>
      <c r="E511" s="188">
        <v>30011</v>
      </c>
      <c r="F511" s="9" t="s">
        <v>88</v>
      </c>
      <c r="G511" s="9" t="s">
        <v>84</v>
      </c>
      <c r="H511" s="10">
        <v>79930</v>
      </c>
      <c r="I511" s="11">
        <v>34</v>
      </c>
      <c r="J511" s="24">
        <v>722993</v>
      </c>
      <c r="K511" s="12"/>
      <c r="L511" s="14">
        <v>0</v>
      </c>
      <c r="N511" s="21">
        <v>0</v>
      </c>
      <c r="P511" s="21">
        <v>13097</v>
      </c>
      <c r="R511" s="21">
        <v>68625</v>
      </c>
      <c r="T511" s="21">
        <v>0</v>
      </c>
      <c r="V511" s="22">
        <v>804715</v>
      </c>
      <c r="X511" s="5" t="str">
        <f t="shared" si="7"/>
        <v>No</v>
      </c>
      <c r="Z511" s="21"/>
      <c r="AC511" s="28"/>
      <c r="AG511" s="7"/>
    </row>
    <row r="512" spans="1:33">
      <c r="A512" s="8" t="s">
        <v>1523</v>
      </c>
      <c r="B512" s="8" t="s">
        <v>1524</v>
      </c>
      <c r="C512" s="9" t="s">
        <v>178</v>
      </c>
      <c r="D512" s="185" t="s">
        <v>1525</v>
      </c>
      <c r="E512" s="188" t="s">
        <v>1526</v>
      </c>
      <c r="F512" s="9" t="s">
        <v>88</v>
      </c>
      <c r="G512" s="9" t="s">
        <v>147</v>
      </c>
      <c r="H512" s="10">
        <v>0</v>
      </c>
      <c r="I512" s="11">
        <v>34</v>
      </c>
      <c r="J512" s="24">
        <v>126308</v>
      </c>
      <c r="K512" s="12"/>
      <c r="L512" s="14">
        <v>0</v>
      </c>
      <c r="N512" s="21">
        <v>0</v>
      </c>
      <c r="P512" s="21">
        <v>0</v>
      </c>
      <c r="R512" s="21">
        <v>6177</v>
      </c>
      <c r="T512" s="21">
        <v>0</v>
      </c>
      <c r="V512" s="22">
        <v>132485</v>
      </c>
      <c r="X512" s="5" t="str">
        <f t="shared" si="7"/>
        <v>No</v>
      </c>
      <c r="Z512" s="21"/>
      <c r="AC512" s="28"/>
      <c r="AG512" s="7"/>
    </row>
    <row r="513" spans="1:33">
      <c r="A513" s="8" t="s">
        <v>6005</v>
      </c>
      <c r="B513" s="8" t="s">
        <v>6420</v>
      </c>
      <c r="C513" s="9" t="s">
        <v>150</v>
      </c>
      <c r="D513" s="185"/>
      <c r="E513" s="188" t="s">
        <v>6006</v>
      </c>
      <c r="F513" s="9" t="s">
        <v>157</v>
      </c>
      <c r="G513" s="9" t="s">
        <v>147</v>
      </c>
      <c r="H513" s="10">
        <v>0</v>
      </c>
      <c r="I513" s="11">
        <v>33</v>
      </c>
      <c r="J513" s="24">
        <v>65490</v>
      </c>
      <c r="K513" s="12"/>
      <c r="L513" s="14">
        <v>0</v>
      </c>
      <c r="N513" s="21">
        <v>0</v>
      </c>
      <c r="P513" s="21">
        <v>0</v>
      </c>
      <c r="R513" s="21">
        <v>10477</v>
      </c>
      <c r="T513" s="21">
        <v>705032</v>
      </c>
      <c r="V513" s="22">
        <v>780999</v>
      </c>
      <c r="X513" s="5" t="str">
        <f t="shared" si="7"/>
        <v>No</v>
      </c>
      <c r="Z513" s="21"/>
      <c r="AC513" s="28"/>
      <c r="AG513" s="7"/>
    </row>
    <row r="514" spans="1:33">
      <c r="A514" s="8" t="s">
        <v>4687</v>
      </c>
      <c r="B514" s="8" t="s">
        <v>4634</v>
      </c>
      <c r="C514" s="9" t="s">
        <v>42</v>
      </c>
      <c r="D514" s="185" t="s">
        <v>4688</v>
      </c>
      <c r="E514" s="188" t="s">
        <v>4689</v>
      </c>
      <c r="F514" s="9" t="s">
        <v>88</v>
      </c>
      <c r="G514" s="9" t="s">
        <v>147</v>
      </c>
      <c r="H514" s="10">
        <v>0</v>
      </c>
      <c r="I514" s="11">
        <v>33</v>
      </c>
      <c r="J514" s="24">
        <v>473463</v>
      </c>
      <c r="K514" s="12"/>
      <c r="L514" s="14">
        <v>0</v>
      </c>
      <c r="N514" s="21">
        <v>0</v>
      </c>
      <c r="P514" s="21">
        <v>0</v>
      </c>
      <c r="R514" s="21">
        <v>0</v>
      </c>
      <c r="T514" s="21">
        <v>0</v>
      </c>
      <c r="V514" s="22">
        <v>473463</v>
      </c>
      <c r="X514" s="5" t="str">
        <f t="shared" si="7"/>
        <v>No</v>
      </c>
      <c r="Z514" s="21"/>
      <c r="AC514" s="28"/>
      <c r="AG514" s="7"/>
    </row>
    <row r="515" spans="1:33">
      <c r="A515" s="8" t="s">
        <v>5939</v>
      </c>
      <c r="B515" s="8" t="s">
        <v>4451</v>
      </c>
      <c r="C515" s="9" t="s">
        <v>160</v>
      </c>
      <c r="D515" s="185" t="s">
        <v>4452</v>
      </c>
      <c r="E515" s="188" t="s">
        <v>4453</v>
      </c>
      <c r="F515" s="9" t="s">
        <v>157</v>
      </c>
      <c r="G515" s="9" t="s">
        <v>147</v>
      </c>
      <c r="H515" s="10">
        <v>0</v>
      </c>
      <c r="I515" s="11">
        <v>33</v>
      </c>
      <c r="J515" s="24">
        <v>93219</v>
      </c>
      <c r="K515" s="12"/>
      <c r="L515" s="14">
        <v>0</v>
      </c>
      <c r="N515" s="21">
        <v>0</v>
      </c>
      <c r="P515" s="21">
        <v>0</v>
      </c>
      <c r="R515" s="21">
        <v>0</v>
      </c>
      <c r="T515" s="21">
        <v>2060274</v>
      </c>
      <c r="V515" s="22">
        <v>2153493</v>
      </c>
      <c r="X515" s="5" t="str">
        <f t="shared" ref="X515:X578" si="8">IF(W515&amp;U515&amp;S515&amp;Q515&amp;O515&amp;M515&amp;K515&lt;&gt;"","Yes","No")</f>
        <v>No</v>
      </c>
      <c r="Z515" s="21"/>
      <c r="AC515" s="28"/>
      <c r="AG515" s="7"/>
    </row>
    <row r="516" spans="1:33">
      <c r="A516" s="8" t="s">
        <v>392</v>
      </c>
      <c r="B516" s="8" t="s">
        <v>393</v>
      </c>
      <c r="C516" s="9" t="s">
        <v>163</v>
      </c>
      <c r="D516" s="185" t="s">
        <v>394</v>
      </c>
      <c r="E516" s="188" t="s">
        <v>395</v>
      </c>
      <c r="F516" s="9" t="s">
        <v>88</v>
      </c>
      <c r="G516" s="9" t="s">
        <v>147</v>
      </c>
      <c r="H516" s="10">
        <v>0</v>
      </c>
      <c r="I516" s="11">
        <v>33</v>
      </c>
      <c r="J516" s="24">
        <v>1814539</v>
      </c>
      <c r="K516" s="12"/>
      <c r="L516" s="14">
        <v>0</v>
      </c>
      <c r="N516" s="21">
        <v>0</v>
      </c>
      <c r="P516" s="21">
        <v>0</v>
      </c>
      <c r="R516" s="21">
        <v>109079</v>
      </c>
      <c r="T516" s="21">
        <v>0</v>
      </c>
      <c r="V516" s="22">
        <v>1923618</v>
      </c>
      <c r="X516" s="5" t="str">
        <f t="shared" si="8"/>
        <v>No</v>
      </c>
      <c r="Z516" s="21"/>
      <c r="AC516" s="28"/>
      <c r="AG516" s="7"/>
    </row>
    <row r="517" spans="1:33">
      <c r="A517" s="8" t="s">
        <v>1467</v>
      </c>
      <c r="B517" s="8" t="s">
        <v>1468</v>
      </c>
      <c r="C517" s="9" t="s">
        <v>50</v>
      </c>
      <c r="D517" s="185">
        <v>4169</v>
      </c>
      <c r="E517" s="188">
        <v>40169</v>
      </c>
      <c r="F517" s="9" t="s">
        <v>125</v>
      </c>
      <c r="G517" s="9" t="s">
        <v>84</v>
      </c>
      <c r="H517" s="10">
        <v>749495</v>
      </c>
      <c r="I517" s="11">
        <v>33</v>
      </c>
      <c r="J517" s="24">
        <v>317015</v>
      </c>
      <c r="K517" s="12"/>
      <c r="L517" s="14">
        <v>0</v>
      </c>
      <c r="N517" s="21">
        <v>0</v>
      </c>
      <c r="P517" s="21">
        <v>0</v>
      </c>
      <c r="R517" s="21">
        <v>0</v>
      </c>
      <c r="T517" s="21">
        <v>0</v>
      </c>
      <c r="V517" s="22">
        <v>317015</v>
      </c>
      <c r="X517" s="5" t="str">
        <f t="shared" si="8"/>
        <v>No</v>
      </c>
      <c r="Z517" s="21"/>
      <c r="AC517" s="28"/>
      <c r="AG517" s="7"/>
    </row>
    <row r="518" spans="1:33">
      <c r="A518" s="8" t="s">
        <v>1139</v>
      </c>
      <c r="B518" s="8" t="s">
        <v>1140</v>
      </c>
      <c r="C518" s="9" t="s">
        <v>91</v>
      </c>
      <c r="D518" s="185">
        <v>9229</v>
      </c>
      <c r="E518" s="188">
        <v>90229</v>
      </c>
      <c r="F518" s="9" t="s">
        <v>88</v>
      </c>
      <c r="G518" s="9" t="s">
        <v>84</v>
      </c>
      <c r="H518" s="10">
        <v>1723634</v>
      </c>
      <c r="I518" s="11">
        <v>33</v>
      </c>
      <c r="J518" s="24">
        <v>1578065</v>
      </c>
      <c r="K518" s="12"/>
      <c r="L518" s="14">
        <v>0</v>
      </c>
      <c r="N518" s="21">
        <v>0</v>
      </c>
      <c r="P518" s="21">
        <v>16612</v>
      </c>
      <c r="R518" s="21">
        <v>29880</v>
      </c>
      <c r="T518" s="21">
        <v>0</v>
      </c>
      <c r="V518" s="22">
        <v>1624557</v>
      </c>
      <c r="X518" s="5" t="str">
        <f t="shared" si="8"/>
        <v>No</v>
      </c>
      <c r="Z518" s="21"/>
      <c r="AC518" s="28"/>
      <c r="AG518" s="7"/>
    </row>
    <row r="519" spans="1:33">
      <c r="A519" s="8" t="s">
        <v>1181</v>
      </c>
      <c r="B519" s="8" t="s">
        <v>1182</v>
      </c>
      <c r="C519" s="9" t="s">
        <v>171</v>
      </c>
      <c r="D519" s="185">
        <v>4097</v>
      </c>
      <c r="E519" s="188">
        <v>40097</v>
      </c>
      <c r="F519" s="9" t="s">
        <v>183</v>
      </c>
      <c r="G519" s="9" t="s">
        <v>84</v>
      </c>
      <c r="H519" s="10">
        <v>376047</v>
      </c>
      <c r="I519" s="11">
        <v>33</v>
      </c>
      <c r="J519" s="24">
        <v>273038</v>
      </c>
      <c r="K519" s="12"/>
      <c r="L519" s="14">
        <v>0</v>
      </c>
      <c r="N519" s="21">
        <v>220</v>
      </c>
      <c r="P519" s="21">
        <v>60154</v>
      </c>
      <c r="R519" s="21">
        <v>0</v>
      </c>
      <c r="T519" s="21">
        <v>0</v>
      </c>
      <c r="V519" s="22">
        <v>333412</v>
      </c>
      <c r="X519" s="5" t="str">
        <f t="shared" si="8"/>
        <v>No</v>
      </c>
      <c r="Z519" s="21"/>
      <c r="AC519" s="28"/>
      <c r="AG519" s="7"/>
    </row>
    <row r="520" spans="1:33">
      <c r="A520" s="8" t="s">
        <v>252</v>
      </c>
      <c r="B520" s="8" t="s">
        <v>253</v>
      </c>
      <c r="C520" s="9" t="s">
        <v>254</v>
      </c>
      <c r="D520" s="185">
        <v>8009</v>
      </c>
      <c r="E520" s="188">
        <v>80009</v>
      </c>
      <c r="F520" s="9" t="s">
        <v>88</v>
      </c>
      <c r="G520" s="9" t="s">
        <v>84</v>
      </c>
      <c r="H520" s="10">
        <v>82157</v>
      </c>
      <c r="I520" s="11">
        <v>33</v>
      </c>
      <c r="J520" s="24">
        <v>0</v>
      </c>
      <c r="K520" s="12"/>
      <c r="L520" s="14">
        <v>0</v>
      </c>
      <c r="N520" s="21">
        <v>4184</v>
      </c>
      <c r="P520" s="21">
        <v>72695</v>
      </c>
      <c r="R520" s="21">
        <v>286731</v>
      </c>
      <c r="T520" s="21">
        <v>0</v>
      </c>
      <c r="V520" s="22">
        <v>363610</v>
      </c>
      <c r="X520" s="5" t="str">
        <f t="shared" si="8"/>
        <v>No</v>
      </c>
      <c r="Z520" s="21"/>
      <c r="AC520" s="28"/>
      <c r="AG520" s="7"/>
    </row>
    <row r="521" spans="1:33">
      <c r="A521" s="8" t="s">
        <v>333</v>
      </c>
      <c r="B521" s="8" t="s">
        <v>334</v>
      </c>
      <c r="C521" s="9" t="s">
        <v>73</v>
      </c>
      <c r="D521" s="185" t="s">
        <v>335</v>
      </c>
      <c r="E521" s="188" t="s">
        <v>336</v>
      </c>
      <c r="F521" s="9" t="s">
        <v>88</v>
      </c>
      <c r="G521" s="9" t="s">
        <v>147</v>
      </c>
      <c r="H521" s="10">
        <v>0</v>
      </c>
      <c r="I521" s="11">
        <v>33</v>
      </c>
      <c r="J521" s="24">
        <v>47543</v>
      </c>
      <c r="K521" s="12"/>
      <c r="L521" s="14">
        <v>0</v>
      </c>
      <c r="N521" s="21">
        <v>0</v>
      </c>
      <c r="P521" s="21">
        <v>0</v>
      </c>
      <c r="R521" s="21">
        <v>160698</v>
      </c>
      <c r="T521" s="21">
        <v>494096</v>
      </c>
      <c r="V521" s="22">
        <v>702337</v>
      </c>
      <c r="X521" s="5" t="str">
        <f t="shared" si="8"/>
        <v>No</v>
      </c>
      <c r="Z521" s="21"/>
      <c r="AC521" s="28"/>
      <c r="AG521" s="7"/>
    </row>
    <row r="522" spans="1:33">
      <c r="A522" s="8" t="s">
        <v>215</v>
      </c>
      <c r="B522" s="8" t="s">
        <v>510</v>
      </c>
      <c r="C522" s="9" t="s">
        <v>58</v>
      </c>
      <c r="D522" s="185">
        <v>5160</v>
      </c>
      <c r="E522" s="188">
        <v>50160</v>
      </c>
      <c r="F522" s="9" t="s">
        <v>83</v>
      </c>
      <c r="G522" s="9" t="s">
        <v>84</v>
      </c>
      <c r="H522" s="10">
        <v>1376476</v>
      </c>
      <c r="I522" s="11">
        <v>33</v>
      </c>
      <c r="J522" s="24">
        <v>637509</v>
      </c>
      <c r="K522" s="12"/>
      <c r="L522" s="14">
        <v>0</v>
      </c>
      <c r="N522" s="21">
        <v>0</v>
      </c>
      <c r="P522" s="21">
        <v>10965</v>
      </c>
      <c r="R522" s="21">
        <v>24909</v>
      </c>
      <c r="T522" s="21">
        <v>0</v>
      </c>
      <c r="V522" s="22">
        <v>673383</v>
      </c>
      <c r="X522" s="5" t="str">
        <f t="shared" si="8"/>
        <v>No</v>
      </c>
      <c r="Z522" s="21"/>
      <c r="AC522" s="28"/>
      <c r="AG522" s="7"/>
    </row>
    <row r="523" spans="1:33">
      <c r="A523" s="8" t="s">
        <v>2443</v>
      </c>
      <c r="B523" s="8" t="s">
        <v>1672</v>
      </c>
      <c r="C523" s="9" t="s">
        <v>46</v>
      </c>
      <c r="D523" s="185" t="s">
        <v>2444</v>
      </c>
      <c r="E523" s="188" t="s">
        <v>2445</v>
      </c>
      <c r="F523" s="9" t="s">
        <v>88</v>
      </c>
      <c r="G523" s="9" t="s">
        <v>147</v>
      </c>
      <c r="H523" s="10">
        <v>0</v>
      </c>
      <c r="I523" s="11">
        <v>33</v>
      </c>
      <c r="J523" s="24">
        <v>176481</v>
      </c>
      <c r="K523" s="12"/>
      <c r="L523" s="14">
        <v>0</v>
      </c>
      <c r="N523" s="21">
        <v>0</v>
      </c>
      <c r="P523" s="21">
        <v>0</v>
      </c>
      <c r="R523" s="21">
        <v>0</v>
      </c>
      <c r="T523" s="21">
        <v>536146</v>
      </c>
      <c r="V523" s="22">
        <v>712627</v>
      </c>
      <c r="X523" s="5" t="str">
        <f t="shared" si="8"/>
        <v>No</v>
      </c>
      <c r="Z523" s="21"/>
      <c r="AC523" s="28"/>
      <c r="AG523" s="7"/>
    </row>
    <row r="524" spans="1:33">
      <c r="A524" s="8" t="s">
        <v>6551</v>
      </c>
      <c r="B524" s="8" t="s">
        <v>2521</v>
      </c>
      <c r="C524" s="9" t="s">
        <v>466</v>
      </c>
      <c r="D524" s="185" t="s">
        <v>2522</v>
      </c>
      <c r="E524" s="188" t="s">
        <v>2523</v>
      </c>
      <c r="F524" s="9" t="s">
        <v>157</v>
      </c>
      <c r="G524" s="9" t="s">
        <v>147</v>
      </c>
      <c r="H524" s="10">
        <v>0</v>
      </c>
      <c r="I524" s="11">
        <v>33</v>
      </c>
      <c r="J524" s="24">
        <v>79745</v>
      </c>
      <c r="K524" s="12"/>
      <c r="L524" s="14">
        <v>0</v>
      </c>
      <c r="N524" s="21">
        <v>0</v>
      </c>
      <c r="P524" s="21">
        <v>0</v>
      </c>
      <c r="R524" s="21">
        <v>0</v>
      </c>
      <c r="T524" s="21">
        <v>1221707</v>
      </c>
      <c r="V524" s="22">
        <v>1301452</v>
      </c>
      <c r="X524" s="5" t="str">
        <f t="shared" si="8"/>
        <v>No</v>
      </c>
      <c r="Z524" s="21"/>
      <c r="AC524" s="28"/>
      <c r="AG524" s="7"/>
    </row>
    <row r="525" spans="1:33">
      <c r="A525" s="8" t="s">
        <v>3351</v>
      </c>
      <c r="B525" s="8" t="s">
        <v>3352</v>
      </c>
      <c r="C525" s="9" t="s">
        <v>555</v>
      </c>
      <c r="D525" s="185" t="s">
        <v>3353</v>
      </c>
      <c r="E525" s="188" t="s">
        <v>3354</v>
      </c>
      <c r="F525" s="9" t="s">
        <v>83</v>
      </c>
      <c r="G525" s="9" t="s">
        <v>147</v>
      </c>
      <c r="H525" s="10">
        <v>0</v>
      </c>
      <c r="I525" s="11">
        <v>33</v>
      </c>
      <c r="J525" s="24">
        <v>10259</v>
      </c>
      <c r="K525" s="12"/>
      <c r="L525" s="14">
        <v>0</v>
      </c>
      <c r="N525" s="21">
        <v>0</v>
      </c>
      <c r="P525" s="21">
        <v>0</v>
      </c>
      <c r="R525" s="21">
        <v>0</v>
      </c>
      <c r="T525" s="21">
        <v>0</v>
      </c>
      <c r="V525" s="22">
        <v>10259</v>
      </c>
      <c r="X525" s="5" t="str">
        <f t="shared" si="8"/>
        <v>No</v>
      </c>
      <c r="Z525" s="21"/>
      <c r="AC525" s="28"/>
      <c r="AG525" s="7"/>
    </row>
    <row r="526" spans="1:33">
      <c r="A526" s="8" t="s">
        <v>3335</v>
      </c>
      <c r="B526" s="8" t="s">
        <v>3336</v>
      </c>
      <c r="C526" s="9" t="s">
        <v>555</v>
      </c>
      <c r="D526" s="185" t="s">
        <v>3337</v>
      </c>
      <c r="E526" s="188" t="s">
        <v>3338</v>
      </c>
      <c r="F526" s="9" t="s">
        <v>83</v>
      </c>
      <c r="G526" s="9" t="s">
        <v>147</v>
      </c>
      <c r="H526" s="10">
        <v>0</v>
      </c>
      <c r="I526" s="11">
        <v>33</v>
      </c>
      <c r="J526" s="24">
        <v>60317</v>
      </c>
      <c r="K526" s="12"/>
      <c r="L526" s="14">
        <v>0</v>
      </c>
      <c r="N526" s="21">
        <v>0</v>
      </c>
      <c r="P526" s="21">
        <v>0</v>
      </c>
      <c r="R526" s="21">
        <v>0</v>
      </c>
      <c r="T526" s="21">
        <v>229397</v>
      </c>
      <c r="V526" s="22">
        <v>289714</v>
      </c>
      <c r="X526" s="5" t="str">
        <f t="shared" si="8"/>
        <v>No</v>
      </c>
      <c r="Z526" s="21"/>
      <c r="AC526" s="28"/>
      <c r="AG526" s="7"/>
    </row>
    <row r="527" spans="1:33">
      <c r="A527" s="8" t="s">
        <v>6552</v>
      </c>
      <c r="B527" s="8" t="s">
        <v>3244</v>
      </c>
      <c r="C527" s="9" t="s">
        <v>555</v>
      </c>
      <c r="D527" s="185" t="s">
        <v>3245</v>
      </c>
      <c r="E527" s="188" t="s">
        <v>3246</v>
      </c>
      <c r="F527" s="9" t="s">
        <v>83</v>
      </c>
      <c r="G527" s="9" t="s">
        <v>147</v>
      </c>
      <c r="H527" s="10">
        <v>0</v>
      </c>
      <c r="I527" s="11">
        <v>33</v>
      </c>
      <c r="J527" s="24">
        <v>29321</v>
      </c>
      <c r="K527" s="12"/>
      <c r="L527" s="14">
        <v>0</v>
      </c>
      <c r="N527" s="21">
        <v>0</v>
      </c>
      <c r="P527" s="21">
        <v>0</v>
      </c>
      <c r="R527" s="21">
        <v>0</v>
      </c>
      <c r="T527" s="21">
        <v>79925</v>
      </c>
      <c r="V527" s="22">
        <v>109246</v>
      </c>
      <c r="X527" s="5" t="str">
        <f t="shared" si="8"/>
        <v>No</v>
      </c>
      <c r="Z527" s="21"/>
      <c r="AC527" s="28"/>
      <c r="AG527" s="7"/>
    </row>
    <row r="528" spans="1:33">
      <c r="A528" s="8" t="s">
        <v>6000</v>
      </c>
      <c r="B528" s="8" t="s">
        <v>6064</v>
      </c>
      <c r="C528" s="9" t="s">
        <v>120</v>
      </c>
      <c r="D528" s="185">
        <v>6134</v>
      </c>
      <c r="E528" s="188">
        <v>60134</v>
      </c>
      <c r="F528" s="9" t="s">
        <v>83</v>
      </c>
      <c r="G528" s="9" t="s">
        <v>84</v>
      </c>
      <c r="H528" s="10">
        <v>239938</v>
      </c>
      <c r="I528" s="11">
        <v>33</v>
      </c>
      <c r="J528" s="24">
        <v>3586546</v>
      </c>
      <c r="K528" s="12"/>
      <c r="L528" s="14">
        <v>0</v>
      </c>
      <c r="N528" s="21">
        <v>0</v>
      </c>
      <c r="P528" s="21">
        <v>0</v>
      </c>
      <c r="R528" s="21">
        <v>0</v>
      </c>
      <c r="T528" s="21">
        <v>0</v>
      </c>
      <c r="V528" s="22">
        <v>3586546</v>
      </c>
      <c r="X528" s="5" t="str">
        <f t="shared" si="8"/>
        <v>No</v>
      </c>
      <c r="Z528" s="21"/>
      <c r="AC528" s="28"/>
      <c r="AG528" s="7"/>
    </row>
    <row r="529" spans="1:33">
      <c r="A529" s="8" t="s">
        <v>2396</v>
      </c>
      <c r="B529" s="8" t="s">
        <v>2397</v>
      </c>
      <c r="C529" s="9" t="s">
        <v>46</v>
      </c>
      <c r="D529" s="185" t="s">
        <v>2398</v>
      </c>
      <c r="E529" s="188" t="s">
        <v>2399</v>
      </c>
      <c r="F529" s="9" t="s">
        <v>88</v>
      </c>
      <c r="G529" s="9" t="s">
        <v>147</v>
      </c>
      <c r="H529" s="10">
        <v>0</v>
      </c>
      <c r="I529" s="11">
        <v>33</v>
      </c>
      <c r="J529" s="24">
        <v>90470</v>
      </c>
      <c r="K529" s="12"/>
      <c r="L529" s="14">
        <v>0</v>
      </c>
      <c r="N529" s="21">
        <v>0</v>
      </c>
      <c r="P529" s="21">
        <v>0</v>
      </c>
      <c r="R529" s="21">
        <v>0</v>
      </c>
      <c r="T529" s="21">
        <v>186508</v>
      </c>
      <c r="V529" s="22">
        <v>276978</v>
      </c>
      <c r="X529" s="5" t="str">
        <f t="shared" si="8"/>
        <v>No</v>
      </c>
      <c r="Z529" s="21"/>
      <c r="AC529" s="28"/>
      <c r="AG529" s="7"/>
    </row>
    <row r="530" spans="1:33">
      <c r="A530" s="8" t="s">
        <v>4065</v>
      </c>
      <c r="B530" s="8" t="s">
        <v>3162</v>
      </c>
      <c r="C530" s="9" t="s">
        <v>50</v>
      </c>
      <c r="D530" s="185">
        <v>4071</v>
      </c>
      <c r="E530" s="188">
        <v>40071</v>
      </c>
      <c r="F530" s="9" t="s">
        <v>83</v>
      </c>
      <c r="G530" s="9" t="s">
        <v>84</v>
      </c>
      <c r="H530" s="10">
        <v>286692</v>
      </c>
      <c r="I530" s="11">
        <v>32</v>
      </c>
      <c r="J530" s="24">
        <v>489571</v>
      </c>
      <c r="K530" s="12"/>
      <c r="L530" s="14">
        <v>0</v>
      </c>
      <c r="N530" s="21">
        <v>0</v>
      </c>
      <c r="P530" s="21">
        <v>0</v>
      </c>
      <c r="R530" s="21">
        <v>273767</v>
      </c>
      <c r="T530" s="21">
        <v>0</v>
      </c>
      <c r="V530" s="22">
        <v>763338</v>
      </c>
      <c r="X530" s="5" t="str">
        <f t="shared" si="8"/>
        <v>No</v>
      </c>
      <c r="Z530" s="21"/>
      <c r="AC530" s="28"/>
      <c r="AG530" s="7"/>
    </row>
    <row r="531" spans="1:33">
      <c r="A531" s="8" t="s">
        <v>3401</v>
      </c>
      <c r="B531" s="8" t="s">
        <v>1791</v>
      </c>
      <c r="C531" s="9" t="s">
        <v>42</v>
      </c>
      <c r="D531" s="185">
        <v>2135</v>
      </c>
      <c r="E531" s="188">
        <v>20135</v>
      </c>
      <c r="F531" s="9" t="s">
        <v>113</v>
      </c>
      <c r="G531" s="9" t="s">
        <v>84</v>
      </c>
      <c r="H531" s="10">
        <v>18351295</v>
      </c>
      <c r="I531" s="11">
        <v>32</v>
      </c>
      <c r="J531" s="24">
        <v>3786433</v>
      </c>
      <c r="K531" s="12"/>
      <c r="L531" s="14">
        <v>0</v>
      </c>
      <c r="N531" s="21">
        <v>0</v>
      </c>
      <c r="P531" s="21">
        <v>0</v>
      </c>
      <c r="R531" s="21">
        <v>0</v>
      </c>
      <c r="T531" s="21">
        <v>0</v>
      </c>
      <c r="V531" s="22">
        <v>3786433</v>
      </c>
      <c r="X531" s="5" t="str">
        <f t="shared" si="8"/>
        <v>No</v>
      </c>
      <c r="Z531" s="21"/>
      <c r="AC531" s="28"/>
      <c r="AG531" s="7"/>
    </row>
    <row r="532" spans="1:33">
      <c r="A532" s="8" t="s">
        <v>5937</v>
      </c>
      <c r="B532" s="8" t="s">
        <v>3849</v>
      </c>
      <c r="C532" s="9" t="s">
        <v>160</v>
      </c>
      <c r="D532" s="185" t="s">
        <v>4461</v>
      </c>
      <c r="E532" s="188" t="s">
        <v>4462</v>
      </c>
      <c r="F532" s="9" t="s">
        <v>157</v>
      </c>
      <c r="G532" s="9" t="s">
        <v>147</v>
      </c>
      <c r="H532" s="10">
        <v>0</v>
      </c>
      <c r="I532" s="11">
        <v>32</v>
      </c>
      <c r="J532" s="24">
        <v>987</v>
      </c>
      <c r="K532" s="12"/>
      <c r="L532" s="14">
        <v>0</v>
      </c>
      <c r="N532" s="21">
        <v>0</v>
      </c>
      <c r="P532" s="21">
        <v>0</v>
      </c>
      <c r="R532" s="21">
        <v>1033</v>
      </c>
      <c r="T532" s="21">
        <v>2440360</v>
      </c>
      <c r="V532" s="22">
        <v>2442380</v>
      </c>
      <c r="X532" s="5" t="str">
        <f t="shared" si="8"/>
        <v>No</v>
      </c>
      <c r="Z532" s="21"/>
      <c r="AC532" s="28"/>
      <c r="AG532" s="7"/>
    </row>
    <row r="533" spans="1:33">
      <c r="A533" s="8" t="s">
        <v>3007</v>
      </c>
      <c r="B533" s="8" t="s">
        <v>2104</v>
      </c>
      <c r="C533" s="9" t="s">
        <v>217</v>
      </c>
      <c r="D533" s="185" t="s">
        <v>3008</v>
      </c>
      <c r="E533" s="188" t="s">
        <v>3009</v>
      </c>
      <c r="F533" s="9" t="s">
        <v>83</v>
      </c>
      <c r="G533" s="9" t="s">
        <v>147</v>
      </c>
      <c r="H533" s="10">
        <v>0</v>
      </c>
      <c r="I533" s="11">
        <v>32</v>
      </c>
      <c r="J533" s="24">
        <v>119151</v>
      </c>
      <c r="K533" s="12"/>
      <c r="L533" s="14">
        <v>0</v>
      </c>
      <c r="N533" s="21">
        <v>0</v>
      </c>
      <c r="P533" s="21">
        <v>0</v>
      </c>
      <c r="R533" s="21">
        <v>0</v>
      </c>
      <c r="T533" s="21">
        <v>60658</v>
      </c>
      <c r="V533" s="22">
        <v>179809</v>
      </c>
      <c r="X533" s="5" t="str">
        <f t="shared" si="8"/>
        <v>No</v>
      </c>
      <c r="Z533" s="21"/>
      <c r="AC533" s="28"/>
      <c r="AG533" s="7"/>
    </row>
    <row r="534" spans="1:33">
      <c r="A534" s="8" t="s">
        <v>5950</v>
      </c>
      <c r="B534" s="8" t="s">
        <v>6121</v>
      </c>
      <c r="C534" s="9" t="s">
        <v>42</v>
      </c>
      <c r="D534" s="185" t="s">
        <v>4651</v>
      </c>
      <c r="E534" s="188" t="s">
        <v>4652</v>
      </c>
      <c r="F534" s="9" t="s">
        <v>83</v>
      </c>
      <c r="G534" s="9" t="s">
        <v>147</v>
      </c>
      <c r="H534" s="10">
        <v>0</v>
      </c>
      <c r="I534" s="11">
        <v>32</v>
      </c>
      <c r="J534" s="24">
        <v>38377</v>
      </c>
      <c r="K534" s="12"/>
      <c r="L534" s="14">
        <v>0</v>
      </c>
      <c r="N534" s="21">
        <v>0</v>
      </c>
      <c r="P534" s="21">
        <v>0</v>
      </c>
      <c r="R534" s="21">
        <v>0</v>
      </c>
      <c r="T534" s="21">
        <v>1684892</v>
      </c>
      <c r="V534" s="22">
        <v>1723269</v>
      </c>
      <c r="X534" s="5" t="str">
        <f t="shared" si="8"/>
        <v>No</v>
      </c>
      <c r="Z534" s="21"/>
      <c r="AC534" s="28"/>
      <c r="AG534" s="7"/>
    </row>
    <row r="535" spans="1:33">
      <c r="A535" s="8" t="s">
        <v>1842</v>
      </c>
      <c r="B535" s="8" t="s">
        <v>1843</v>
      </c>
      <c r="C535" s="9" t="s">
        <v>265</v>
      </c>
      <c r="D535" s="185" t="s">
        <v>1844</v>
      </c>
      <c r="E535" s="188" t="s">
        <v>1845</v>
      </c>
      <c r="F535" s="9" t="s">
        <v>88</v>
      </c>
      <c r="G535" s="9" t="s">
        <v>147</v>
      </c>
      <c r="H535" s="10">
        <v>0</v>
      </c>
      <c r="I535" s="11">
        <v>32</v>
      </c>
      <c r="J535" s="24">
        <v>127122</v>
      </c>
      <c r="K535" s="12"/>
      <c r="L535" s="14">
        <v>0</v>
      </c>
      <c r="N535" s="21">
        <v>0</v>
      </c>
      <c r="P535" s="21">
        <v>0</v>
      </c>
      <c r="R535" s="21">
        <v>39413</v>
      </c>
      <c r="T535" s="21">
        <v>316634</v>
      </c>
      <c r="V535" s="22">
        <v>483169</v>
      </c>
      <c r="X535" s="5" t="str">
        <f t="shared" si="8"/>
        <v>No</v>
      </c>
      <c r="Z535" s="21"/>
      <c r="AC535" s="28"/>
      <c r="AG535" s="7"/>
    </row>
    <row r="536" spans="1:33">
      <c r="A536" s="8" t="s">
        <v>1154</v>
      </c>
      <c r="B536" s="8" t="s">
        <v>1155</v>
      </c>
      <c r="C536" s="9" t="s">
        <v>171</v>
      </c>
      <c r="D536" s="185">
        <v>4185</v>
      </c>
      <c r="E536" s="188">
        <v>40185</v>
      </c>
      <c r="F536" s="9" t="s">
        <v>125</v>
      </c>
      <c r="G536" s="9" t="s">
        <v>84</v>
      </c>
      <c r="H536" s="10">
        <v>143280</v>
      </c>
      <c r="I536" s="11">
        <v>32</v>
      </c>
      <c r="J536" s="24">
        <v>649686</v>
      </c>
      <c r="K536" s="12"/>
      <c r="L536" s="14">
        <v>0</v>
      </c>
      <c r="N536" s="21">
        <v>0</v>
      </c>
      <c r="P536" s="21">
        <v>0</v>
      </c>
      <c r="R536" s="21">
        <v>134190</v>
      </c>
      <c r="T536" s="21">
        <v>0</v>
      </c>
      <c r="V536" s="22">
        <v>783876</v>
      </c>
      <c r="X536" s="5" t="str">
        <f t="shared" si="8"/>
        <v>No</v>
      </c>
      <c r="Z536" s="21"/>
      <c r="AC536" s="28"/>
      <c r="AG536" s="7"/>
    </row>
    <row r="537" spans="1:33">
      <c r="A537" s="8" t="s">
        <v>3390</v>
      </c>
      <c r="B537" s="8" t="s">
        <v>1442</v>
      </c>
      <c r="C537" s="9" t="s">
        <v>150</v>
      </c>
      <c r="D537" s="185" t="s">
        <v>3391</v>
      </c>
      <c r="E537" s="188">
        <v>60002</v>
      </c>
      <c r="F537" s="9" t="s">
        <v>36</v>
      </c>
      <c r="G537" s="9" t="s">
        <v>5756</v>
      </c>
      <c r="H537" s="10">
        <v>0</v>
      </c>
      <c r="I537" s="11">
        <v>32</v>
      </c>
      <c r="J537" s="24">
        <v>2960</v>
      </c>
      <c r="K537" s="12"/>
      <c r="L537" s="14">
        <v>0</v>
      </c>
      <c r="N537" s="21">
        <v>0</v>
      </c>
      <c r="P537" s="21">
        <v>0</v>
      </c>
      <c r="R537" s="21">
        <v>0</v>
      </c>
      <c r="T537" s="21">
        <v>0</v>
      </c>
      <c r="V537" s="22">
        <v>2960</v>
      </c>
      <c r="X537" s="5" t="str">
        <f t="shared" si="8"/>
        <v>No</v>
      </c>
      <c r="Z537" s="21"/>
      <c r="AC537" s="28"/>
      <c r="AG537" s="7"/>
    </row>
    <row r="538" spans="1:33">
      <c r="A538" s="8" t="s">
        <v>4117</v>
      </c>
      <c r="B538" s="8" t="s">
        <v>4118</v>
      </c>
      <c r="C538" s="9" t="s">
        <v>91</v>
      </c>
      <c r="D538" s="185" t="s">
        <v>4119</v>
      </c>
      <c r="E538" s="188" t="s">
        <v>4120</v>
      </c>
      <c r="F538" s="9" t="s">
        <v>88</v>
      </c>
      <c r="G538" s="9" t="s">
        <v>147</v>
      </c>
      <c r="H538" s="10">
        <v>0</v>
      </c>
      <c r="I538" s="11">
        <v>31</v>
      </c>
      <c r="J538" s="24">
        <v>405199</v>
      </c>
      <c r="K538" s="12"/>
      <c r="L538" s="14">
        <v>0</v>
      </c>
      <c r="N538" s="21">
        <v>0</v>
      </c>
      <c r="P538" s="21">
        <v>0</v>
      </c>
      <c r="R538" s="21">
        <v>16500</v>
      </c>
      <c r="T538" s="21">
        <v>0</v>
      </c>
      <c r="V538" s="22">
        <v>421699</v>
      </c>
      <c r="X538" s="5" t="str">
        <f t="shared" si="8"/>
        <v>No</v>
      </c>
      <c r="Z538" s="21"/>
      <c r="AC538" s="28"/>
      <c r="AG538" s="7"/>
    </row>
    <row r="539" spans="1:33">
      <c r="A539" s="8" t="s">
        <v>6553</v>
      </c>
      <c r="B539" s="8" t="s">
        <v>626</v>
      </c>
      <c r="C539" s="9" t="s">
        <v>210</v>
      </c>
      <c r="D539" s="185">
        <v>4015</v>
      </c>
      <c r="E539" s="188">
        <v>40015</v>
      </c>
      <c r="F539" s="9" t="s">
        <v>83</v>
      </c>
      <c r="G539" s="9" t="s">
        <v>84</v>
      </c>
      <c r="H539" s="10">
        <v>351478</v>
      </c>
      <c r="I539" s="11">
        <v>31</v>
      </c>
      <c r="J539" s="24">
        <v>425540</v>
      </c>
      <c r="K539" s="12"/>
      <c r="L539" s="14">
        <v>0</v>
      </c>
      <c r="N539" s="21">
        <v>0</v>
      </c>
      <c r="P539" s="21">
        <v>0</v>
      </c>
      <c r="R539" s="21">
        <v>0</v>
      </c>
      <c r="T539" s="21">
        <v>0</v>
      </c>
      <c r="V539" s="22">
        <v>425540</v>
      </c>
      <c r="X539" s="5" t="str">
        <f t="shared" si="8"/>
        <v>No</v>
      </c>
      <c r="Z539" s="21"/>
      <c r="AC539" s="28"/>
      <c r="AG539" s="7"/>
    </row>
    <row r="540" spans="1:33">
      <c r="A540" s="8" t="s">
        <v>4439</v>
      </c>
      <c r="B540" s="8" t="s">
        <v>4440</v>
      </c>
      <c r="C540" s="9" t="s">
        <v>171</v>
      </c>
      <c r="D540" s="185">
        <v>4129</v>
      </c>
      <c r="E540" s="188">
        <v>40129</v>
      </c>
      <c r="F540" s="9" t="s">
        <v>83</v>
      </c>
      <c r="G540" s="9" t="s">
        <v>84</v>
      </c>
      <c r="H540" s="10">
        <v>169541</v>
      </c>
      <c r="I540" s="11">
        <v>31</v>
      </c>
      <c r="J540" s="24">
        <v>183213</v>
      </c>
      <c r="K540" s="12"/>
      <c r="L540" s="14">
        <v>0</v>
      </c>
      <c r="N540" s="21">
        <v>0</v>
      </c>
      <c r="P540" s="21">
        <v>1250</v>
      </c>
      <c r="R540" s="21">
        <v>0</v>
      </c>
      <c r="T540" s="21">
        <v>0</v>
      </c>
      <c r="V540" s="22">
        <v>184463</v>
      </c>
      <c r="X540" s="5" t="str">
        <f t="shared" si="8"/>
        <v>No</v>
      </c>
      <c r="Z540" s="21"/>
      <c r="AC540" s="28"/>
      <c r="AG540" s="7"/>
    </row>
    <row r="541" spans="1:33">
      <c r="A541" s="8" t="s">
        <v>2661</v>
      </c>
      <c r="B541" s="8" t="s">
        <v>2662</v>
      </c>
      <c r="C541" s="9" t="s">
        <v>288</v>
      </c>
      <c r="D541" s="185" t="s">
        <v>2663</v>
      </c>
      <c r="E541" s="188" t="s">
        <v>2664</v>
      </c>
      <c r="F541" s="9" t="s">
        <v>88</v>
      </c>
      <c r="G541" s="9" t="s">
        <v>147</v>
      </c>
      <c r="H541" s="10">
        <v>0</v>
      </c>
      <c r="I541" s="11">
        <v>31</v>
      </c>
      <c r="J541" s="24">
        <v>706977</v>
      </c>
      <c r="K541" s="12"/>
      <c r="L541" s="14">
        <v>0</v>
      </c>
      <c r="N541" s="21">
        <v>0</v>
      </c>
      <c r="P541" s="21">
        <v>0</v>
      </c>
      <c r="R541" s="21">
        <v>83747</v>
      </c>
      <c r="T541" s="21">
        <v>0</v>
      </c>
      <c r="V541" s="22">
        <v>790724</v>
      </c>
      <c r="X541" s="5" t="str">
        <f t="shared" si="8"/>
        <v>No</v>
      </c>
      <c r="Z541" s="21"/>
      <c r="AC541" s="28"/>
      <c r="AG541" s="7"/>
    </row>
    <row r="542" spans="1:33">
      <c r="A542" s="8" t="s">
        <v>2500</v>
      </c>
      <c r="B542" s="8" t="s">
        <v>2501</v>
      </c>
      <c r="C542" s="9" t="s">
        <v>46</v>
      </c>
      <c r="D542" s="185" t="s">
        <v>2502</v>
      </c>
      <c r="E542" s="188" t="s">
        <v>2503</v>
      </c>
      <c r="F542" s="9" t="s">
        <v>88</v>
      </c>
      <c r="G542" s="9" t="s">
        <v>147</v>
      </c>
      <c r="H542" s="10">
        <v>0</v>
      </c>
      <c r="I542" s="11">
        <v>31</v>
      </c>
      <c r="J542" s="24">
        <v>256641</v>
      </c>
      <c r="K542" s="12"/>
      <c r="L542" s="14">
        <v>0</v>
      </c>
      <c r="N542" s="21">
        <v>0</v>
      </c>
      <c r="P542" s="21">
        <v>0</v>
      </c>
      <c r="R542" s="21">
        <v>0</v>
      </c>
      <c r="T542" s="21">
        <v>267316</v>
      </c>
      <c r="V542" s="22">
        <v>523957</v>
      </c>
      <c r="X542" s="5" t="str">
        <f t="shared" si="8"/>
        <v>No</v>
      </c>
      <c r="Z542" s="21"/>
      <c r="AC542" s="28"/>
      <c r="AG542" s="7"/>
    </row>
    <row r="543" spans="1:33">
      <c r="A543" s="8" t="s">
        <v>1263</v>
      </c>
      <c r="B543" s="8" t="s">
        <v>1264</v>
      </c>
      <c r="C543" s="9" t="s">
        <v>555</v>
      </c>
      <c r="D543" s="185">
        <v>5061</v>
      </c>
      <c r="E543" s="188">
        <v>50061</v>
      </c>
      <c r="F543" s="9" t="s">
        <v>83</v>
      </c>
      <c r="G543" s="9" t="s">
        <v>84</v>
      </c>
      <c r="H543" s="10">
        <v>93863</v>
      </c>
      <c r="I543" s="11">
        <v>31</v>
      </c>
      <c r="J543" s="24">
        <v>533100</v>
      </c>
      <c r="K543" s="12"/>
      <c r="L543" s="14">
        <v>0</v>
      </c>
      <c r="N543" s="21">
        <v>5867</v>
      </c>
      <c r="P543" s="21">
        <v>36242</v>
      </c>
      <c r="R543" s="21">
        <v>1611</v>
      </c>
      <c r="T543" s="21">
        <v>0</v>
      </c>
      <c r="V543" s="22">
        <v>576820</v>
      </c>
      <c r="X543" s="5" t="str">
        <f t="shared" si="8"/>
        <v>No</v>
      </c>
      <c r="Z543" s="21"/>
      <c r="AC543" s="28"/>
      <c r="AG543" s="7"/>
    </row>
    <row r="544" spans="1:33">
      <c r="A544" s="8" t="s">
        <v>3115</v>
      </c>
      <c r="B544" s="8" t="s">
        <v>3116</v>
      </c>
      <c r="C544" s="9" t="s">
        <v>171</v>
      </c>
      <c r="D544" s="185" t="s">
        <v>3117</v>
      </c>
      <c r="E544" s="188" t="s">
        <v>3118</v>
      </c>
      <c r="F544" s="9" t="s">
        <v>157</v>
      </c>
      <c r="G544" s="9" t="s">
        <v>147</v>
      </c>
      <c r="H544" s="10">
        <v>0</v>
      </c>
      <c r="I544" s="11">
        <v>31</v>
      </c>
      <c r="J544" s="24">
        <v>87733</v>
      </c>
      <c r="K544" s="12"/>
      <c r="L544" s="14">
        <v>0</v>
      </c>
      <c r="N544" s="21">
        <v>0</v>
      </c>
      <c r="P544" s="21">
        <v>0</v>
      </c>
      <c r="R544" s="21">
        <v>2830</v>
      </c>
      <c r="T544" s="21">
        <v>0</v>
      </c>
      <c r="V544" s="22">
        <v>90563</v>
      </c>
      <c r="X544" s="5" t="str">
        <f t="shared" si="8"/>
        <v>No</v>
      </c>
      <c r="Z544" s="21"/>
      <c r="AC544" s="28"/>
      <c r="AG544" s="7"/>
    </row>
    <row r="545" spans="1:33">
      <c r="A545" s="8" t="s">
        <v>5261</v>
      </c>
      <c r="B545" s="8" t="s">
        <v>6418</v>
      </c>
      <c r="C545" s="9" t="s">
        <v>168</v>
      </c>
      <c r="D545" s="185" t="s">
        <v>5262</v>
      </c>
      <c r="E545" s="188" t="s">
        <v>5263</v>
      </c>
      <c r="F545" s="9" t="s">
        <v>83</v>
      </c>
      <c r="G545" s="9" t="s">
        <v>147</v>
      </c>
      <c r="H545" s="10">
        <v>0</v>
      </c>
      <c r="I545" s="11">
        <v>31</v>
      </c>
      <c r="J545" s="24">
        <v>361580</v>
      </c>
      <c r="K545" s="12"/>
      <c r="L545" s="14">
        <v>0</v>
      </c>
      <c r="N545" s="21">
        <v>0</v>
      </c>
      <c r="P545" s="21">
        <v>0</v>
      </c>
      <c r="R545" s="21">
        <v>13526</v>
      </c>
      <c r="T545" s="21">
        <v>127849</v>
      </c>
      <c r="V545" s="22">
        <v>502955</v>
      </c>
      <c r="X545" s="5" t="str">
        <f t="shared" si="8"/>
        <v>No</v>
      </c>
      <c r="Z545" s="21"/>
      <c r="AC545" s="28"/>
      <c r="AG545" s="7"/>
    </row>
    <row r="546" spans="1:33">
      <c r="A546" s="8" t="s">
        <v>4332</v>
      </c>
      <c r="B546" s="8" t="s">
        <v>4333</v>
      </c>
      <c r="C546" s="9" t="s">
        <v>235</v>
      </c>
      <c r="D546" s="185" t="s">
        <v>4334</v>
      </c>
      <c r="E546" s="188" t="s">
        <v>4335</v>
      </c>
      <c r="F546" s="9" t="s">
        <v>88</v>
      </c>
      <c r="G546" s="9" t="s">
        <v>147</v>
      </c>
      <c r="H546" s="10">
        <v>0</v>
      </c>
      <c r="I546" s="11">
        <v>31</v>
      </c>
      <c r="J546" s="24">
        <v>11595</v>
      </c>
      <c r="K546" s="12"/>
      <c r="L546" s="14">
        <v>0</v>
      </c>
      <c r="N546" s="21">
        <v>0</v>
      </c>
      <c r="P546" s="21">
        <v>0</v>
      </c>
      <c r="R546" s="21">
        <v>356981</v>
      </c>
      <c r="T546" s="21">
        <v>0</v>
      </c>
      <c r="V546" s="22">
        <v>368576</v>
      </c>
      <c r="X546" s="5" t="str">
        <f t="shared" si="8"/>
        <v>No</v>
      </c>
      <c r="Z546" s="21"/>
      <c r="AC546" s="28"/>
      <c r="AG546" s="7"/>
    </row>
    <row r="547" spans="1:33">
      <c r="A547" s="8" t="s">
        <v>536</v>
      </c>
      <c r="B547" s="8" t="s">
        <v>537</v>
      </c>
      <c r="C547" s="9" t="s">
        <v>210</v>
      </c>
      <c r="D547" s="185" t="s">
        <v>538</v>
      </c>
      <c r="E547" s="188">
        <v>44925</v>
      </c>
      <c r="F547" s="9" t="s">
        <v>36</v>
      </c>
      <c r="G547" s="9" t="s">
        <v>5756</v>
      </c>
      <c r="H547" s="10">
        <v>0</v>
      </c>
      <c r="I547" s="11">
        <v>31</v>
      </c>
      <c r="J547" s="24">
        <v>45440</v>
      </c>
      <c r="K547" s="12"/>
      <c r="L547" s="14">
        <v>0</v>
      </c>
      <c r="N547" s="21">
        <v>0</v>
      </c>
      <c r="P547" s="21">
        <v>0</v>
      </c>
      <c r="R547" s="21">
        <v>2286</v>
      </c>
      <c r="T547" s="21">
        <v>107671</v>
      </c>
      <c r="V547" s="22">
        <v>155397</v>
      </c>
      <c r="X547" s="5" t="str">
        <f t="shared" si="8"/>
        <v>No</v>
      </c>
      <c r="Z547" s="21"/>
      <c r="AC547" s="28"/>
      <c r="AG547" s="7"/>
    </row>
    <row r="548" spans="1:33">
      <c r="A548" s="8" t="s">
        <v>1422</v>
      </c>
      <c r="B548" s="8" t="s">
        <v>149</v>
      </c>
      <c r="C548" s="9" t="s">
        <v>150</v>
      </c>
      <c r="D548" s="185" t="s">
        <v>1423</v>
      </c>
      <c r="E548" s="188" t="s">
        <v>1424</v>
      </c>
      <c r="F548" s="9" t="s">
        <v>125</v>
      </c>
      <c r="G548" s="9" t="s">
        <v>147</v>
      </c>
      <c r="H548" s="10">
        <v>0</v>
      </c>
      <c r="I548" s="11">
        <v>31</v>
      </c>
      <c r="J548" s="24">
        <v>125714</v>
      </c>
      <c r="K548" s="12"/>
      <c r="L548" s="14">
        <v>0</v>
      </c>
      <c r="N548" s="21">
        <v>0</v>
      </c>
      <c r="P548" s="21">
        <v>0</v>
      </c>
      <c r="R548" s="21">
        <v>0</v>
      </c>
      <c r="T548" s="21">
        <v>0</v>
      </c>
      <c r="V548" s="22">
        <v>125714</v>
      </c>
      <c r="X548" s="5" t="str">
        <f t="shared" si="8"/>
        <v>No</v>
      </c>
      <c r="Z548" s="21"/>
      <c r="AC548" s="28"/>
      <c r="AG548" s="7"/>
    </row>
    <row r="549" spans="1:33">
      <c r="A549" s="8" t="s">
        <v>1006</v>
      </c>
      <c r="B549" s="8" t="s">
        <v>1007</v>
      </c>
      <c r="C549" s="9" t="s">
        <v>58</v>
      </c>
      <c r="D549" s="185">
        <v>5161</v>
      </c>
      <c r="E549" s="188">
        <v>50161</v>
      </c>
      <c r="F549" s="9" t="s">
        <v>83</v>
      </c>
      <c r="G549" s="9" t="s">
        <v>84</v>
      </c>
      <c r="H549" s="10">
        <v>1376476</v>
      </c>
      <c r="I549" s="11">
        <v>31</v>
      </c>
      <c r="J549" s="24">
        <v>830104</v>
      </c>
      <c r="K549" s="12"/>
      <c r="L549" s="14">
        <v>0</v>
      </c>
      <c r="N549" s="21">
        <v>0</v>
      </c>
      <c r="P549" s="21">
        <v>0</v>
      </c>
      <c r="R549" s="21">
        <v>8433</v>
      </c>
      <c r="T549" s="21">
        <v>0</v>
      </c>
      <c r="V549" s="22">
        <v>838537</v>
      </c>
      <c r="X549" s="5" t="str">
        <f t="shared" si="8"/>
        <v>No</v>
      </c>
      <c r="Z549" s="21"/>
      <c r="AC549" s="28"/>
      <c r="AG549" s="7"/>
    </row>
    <row r="550" spans="1:33">
      <c r="A550" s="8" t="s">
        <v>6150</v>
      </c>
      <c r="B550" s="8" t="s">
        <v>6151</v>
      </c>
      <c r="C550" s="9" t="s">
        <v>91</v>
      </c>
      <c r="D550" s="185"/>
      <c r="E550" s="188">
        <v>99424</v>
      </c>
      <c r="F550" s="9" t="s">
        <v>83</v>
      </c>
      <c r="G550" s="9" t="s">
        <v>5756</v>
      </c>
      <c r="H550" s="10">
        <v>12150996</v>
      </c>
      <c r="I550" s="11">
        <v>31</v>
      </c>
      <c r="J550" s="24">
        <v>850210</v>
      </c>
      <c r="K550" s="12"/>
      <c r="L550" s="14">
        <v>0</v>
      </c>
      <c r="N550" s="21">
        <v>0</v>
      </c>
      <c r="P550" s="21">
        <v>0</v>
      </c>
      <c r="R550" s="21">
        <v>0</v>
      </c>
      <c r="T550" s="21">
        <v>0</v>
      </c>
      <c r="V550" s="22">
        <v>850210</v>
      </c>
      <c r="X550" s="5" t="str">
        <f t="shared" si="8"/>
        <v>No</v>
      </c>
      <c r="Z550" s="21"/>
      <c r="AC550" s="28"/>
      <c r="AG550" s="7"/>
    </row>
    <row r="551" spans="1:33">
      <c r="A551" s="8" t="s">
        <v>5609</v>
      </c>
      <c r="B551" s="8" t="s">
        <v>5610</v>
      </c>
      <c r="C551" s="9" t="s">
        <v>254</v>
      </c>
      <c r="D551" s="185" t="s">
        <v>5611</v>
      </c>
      <c r="E551" s="188" t="s">
        <v>5612</v>
      </c>
      <c r="F551" s="9" t="s">
        <v>157</v>
      </c>
      <c r="G551" s="9" t="s">
        <v>147</v>
      </c>
      <c r="H551" s="10">
        <v>0</v>
      </c>
      <c r="I551" s="11">
        <v>31</v>
      </c>
      <c r="J551" s="24">
        <v>16148</v>
      </c>
      <c r="K551" s="12"/>
      <c r="L551" s="14">
        <v>0</v>
      </c>
      <c r="N551" s="21">
        <v>0</v>
      </c>
      <c r="P551" s="21">
        <v>0</v>
      </c>
      <c r="R551" s="21">
        <v>0</v>
      </c>
      <c r="T551" s="21">
        <v>0</v>
      </c>
      <c r="V551" s="22">
        <v>16148</v>
      </c>
      <c r="X551" s="5" t="str">
        <f t="shared" si="8"/>
        <v>No</v>
      </c>
      <c r="Z551" s="21"/>
      <c r="AC551" s="28"/>
      <c r="AG551" s="7"/>
    </row>
    <row r="552" spans="1:33">
      <c r="A552" s="8" t="s">
        <v>487</v>
      </c>
      <c r="B552" s="8" t="s">
        <v>488</v>
      </c>
      <c r="C552" s="9" t="s">
        <v>254</v>
      </c>
      <c r="D552" s="185">
        <v>8004</v>
      </c>
      <c r="E552" s="188">
        <v>80004</v>
      </c>
      <c r="F552" s="9" t="s">
        <v>83</v>
      </c>
      <c r="G552" s="9" t="s">
        <v>84</v>
      </c>
      <c r="H552" s="10">
        <v>114773</v>
      </c>
      <c r="I552" s="11">
        <v>31</v>
      </c>
      <c r="J552" s="24">
        <v>565923</v>
      </c>
      <c r="K552" s="12"/>
      <c r="L552" s="14">
        <v>0</v>
      </c>
      <c r="N552" s="21">
        <v>0</v>
      </c>
      <c r="P552" s="21">
        <v>131446</v>
      </c>
      <c r="R552" s="21">
        <v>21535</v>
      </c>
      <c r="T552" s="21">
        <v>0</v>
      </c>
      <c r="V552" s="22">
        <v>718904</v>
      </c>
      <c r="X552" s="5" t="str">
        <f t="shared" si="8"/>
        <v>No</v>
      </c>
      <c r="Z552" s="21"/>
      <c r="AC552" s="28"/>
      <c r="AG552" s="7"/>
    </row>
    <row r="553" spans="1:33">
      <c r="A553" s="8" t="s">
        <v>1909</v>
      </c>
      <c r="B553" s="8" t="s">
        <v>549</v>
      </c>
      <c r="C553" s="9" t="s">
        <v>265</v>
      </c>
      <c r="D553" s="185" t="s">
        <v>1910</v>
      </c>
      <c r="E553" s="188" t="s">
        <v>1911</v>
      </c>
      <c r="F553" s="9" t="s">
        <v>88</v>
      </c>
      <c r="G553" s="9" t="s">
        <v>147</v>
      </c>
      <c r="H553" s="10">
        <v>0</v>
      </c>
      <c r="I553" s="11">
        <v>31</v>
      </c>
      <c r="J553" s="24">
        <v>59711</v>
      </c>
      <c r="K553" s="12"/>
      <c r="L553" s="14">
        <v>0</v>
      </c>
      <c r="N553" s="21">
        <v>0</v>
      </c>
      <c r="P553" s="21">
        <v>0</v>
      </c>
      <c r="R553" s="21">
        <v>2596</v>
      </c>
      <c r="T553" s="21">
        <v>1163814</v>
      </c>
      <c r="V553" s="22">
        <v>1226121</v>
      </c>
      <c r="X553" s="5" t="str">
        <f t="shared" si="8"/>
        <v>No</v>
      </c>
      <c r="Z553" s="21"/>
      <c r="AC553" s="28"/>
      <c r="AG553" s="7"/>
    </row>
    <row r="554" spans="1:33">
      <c r="A554" s="8" t="s">
        <v>3137</v>
      </c>
      <c r="B554" s="8" t="s">
        <v>3138</v>
      </c>
      <c r="C554" s="9" t="s">
        <v>288</v>
      </c>
      <c r="D554" s="185">
        <v>3087</v>
      </c>
      <c r="E554" s="188">
        <v>30087</v>
      </c>
      <c r="F554" s="9" t="s">
        <v>83</v>
      </c>
      <c r="G554" s="9" t="s">
        <v>84</v>
      </c>
      <c r="H554" s="10">
        <v>51370</v>
      </c>
      <c r="I554" s="11">
        <v>31</v>
      </c>
      <c r="J554" s="24">
        <v>307656</v>
      </c>
      <c r="K554" s="12"/>
      <c r="L554" s="14">
        <v>0</v>
      </c>
      <c r="N554" s="21">
        <v>0</v>
      </c>
      <c r="P554" s="21">
        <v>0</v>
      </c>
      <c r="R554" s="21">
        <v>18135</v>
      </c>
      <c r="T554" s="21">
        <v>0</v>
      </c>
      <c r="V554" s="22">
        <v>325791</v>
      </c>
      <c r="X554" s="5" t="str">
        <f t="shared" si="8"/>
        <v>No</v>
      </c>
      <c r="Z554" s="21"/>
      <c r="AC554" s="28"/>
      <c r="AG554" s="7"/>
    </row>
    <row r="555" spans="1:33">
      <c r="A555" s="8" t="s">
        <v>6554</v>
      </c>
      <c r="B555" s="8" t="s">
        <v>1798</v>
      </c>
      <c r="C555" s="9" t="s">
        <v>112</v>
      </c>
      <c r="D555" s="185">
        <v>1122</v>
      </c>
      <c r="E555" s="188">
        <v>10122</v>
      </c>
      <c r="F555" s="9" t="s">
        <v>113</v>
      </c>
      <c r="G555" s="9" t="s">
        <v>5756</v>
      </c>
      <c r="H555" s="10">
        <v>88200</v>
      </c>
      <c r="I555" s="11">
        <v>30</v>
      </c>
      <c r="J555" s="24">
        <v>15537966</v>
      </c>
      <c r="K555" s="12"/>
      <c r="L555" s="14">
        <v>0</v>
      </c>
      <c r="N555" s="21">
        <v>0</v>
      </c>
      <c r="P555" s="21">
        <v>0</v>
      </c>
      <c r="R555" s="21">
        <v>0</v>
      </c>
      <c r="T555" s="21">
        <v>0</v>
      </c>
      <c r="V555" s="22">
        <v>15537966</v>
      </c>
      <c r="X555" s="5" t="str">
        <f t="shared" si="8"/>
        <v>No</v>
      </c>
      <c r="Z555" s="21"/>
      <c r="AC555" s="28"/>
      <c r="AG555" s="7"/>
    </row>
    <row r="556" spans="1:33">
      <c r="A556" s="8" t="s">
        <v>6154</v>
      </c>
      <c r="B556" s="8" t="s">
        <v>3237</v>
      </c>
      <c r="C556" s="9" t="s">
        <v>274</v>
      </c>
      <c r="D556" s="185"/>
      <c r="E556" s="188">
        <v>40247</v>
      </c>
      <c r="F556" s="9" t="s">
        <v>83</v>
      </c>
      <c r="G556" s="9" t="s">
        <v>5756</v>
      </c>
      <c r="H556" s="10">
        <v>1060061</v>
      </c>
      <c r="I556" s="11">
        <v>30</v>
      </c>
      <c r="J556" s="24">
        <v>212182</v>
      </c>
      <c r="K556" s="12"/>
      <c r="L556" s="14">
        <v>0</v>
      </c>
      <c r="N556" s="21">
        <v>0</v>
      </c>
      <c r="P556" s="21">
        <v>0</v>
      </c>
      <c r="R556" s="21">
        <v>0</v>
      </c>
      <c r="T556" s="21">
        <v>0</v>
      </c>
      <c r="V556" s="22">
        <v>212182</v>
      </c>
      <c r="X556" s="5" t="str">
        <f t="shared" si="8"/>
        <v>No</v>
      </c>
      <c r="Z556" s="21"/>
      <c r="AC556" s="28"/>
      <c r="AG556" s="7"/>
    </row>
    <row r="557" spans="1:33">
      <c r="A557" s="8" t="s">
        <v>3446</v>
      </c>
      <c r="B557" s="8" t="s">
        <v>3447</v>
      </c>
      <c r="C557" s="9" t="s">
        <v>34</v>
      </c>
      <c r="D557" s="185" t="s">
        <v>3448</v>
      </c>
      <c r="E557" s="188" t="s">
        <v>3449</v>
      </c>
      <c r="F557" s="9" t="s">
        <v>157</v>
      </c>
      <c r="G557" s="9" t="s">
        <v>147</v>
      </c>
      <c r="H557" s="10">
        <v>0</v>
      </c>
      <c r="I557" s="11">
        <v>30</v>
      </c>
      <c r="J557" s="24">
        <v>116899</v>
      </c>
      <c r="K557" s="12"/>
      <c r="L557" s="14">
        <v>0</v>
      </c>
      <c r="N557" s="21">
        <v>0</v>
      </c>
      <c r="P557" s="21">
        <v>0</v>
      </c>
      <c r="R557" s="21">
        <v>0</v>
      </c>
      <c r="T557" s="21">
        <v>56143</v>
      </c>
      <c r="V557" s="22">
        <v>173042</v>
      </c>
      <c r="X557" s="5" t="str">
        <f t="shared" si="8"/>
        <v>No</v>
      </c>
      <c r="Z557" s="21"/>
      <c r="AC557" s="28"/>
      <c r="AG557" s="7"/>
    </row>
    <row r="558" spans="1:33">
      <c r="A558" s="8" t="s">
        <v>5587</v>
      </c>
      <c r="B558" s="8" t="s">
        <v>5588</v>
      </c>
      <c r="C558" s="9" t="s">
        <v>120</v>
      </c>
      <c r="D558" s="185">
        <v>6095</v>
      </c>
      <c r="E558" s="188">
        <v>60095</v>
      </c>
      <c r="F558" s="9" t="s">
        <v>125</v>
      </c>
      <c r="G558" s="9" t="s">
        <v>5756</v>
      </c>
      <c r="H558" s="10">
        <v>63683</v>
      </c>
      <c r="I558" s="11">
        <v>30</v>
      </c>
      <c r="J558" s="24">
        <v>152956</v>
      </c>
      <c r="K558" s="12"/>
      <c r="L558" s="14">
        <v>0</v>
      </c>
      <c r="N558" s="21">
        <v>0</v>
      </c>
      <c r="P558" s="21">
        <v>0</v>
      </c>
      <c r="R558" s="21">
        <v>0</v>
      </c>
      <c r="T558" s="21">
        <v>1099018</v>
      </c>
      <c r="V558" s="22">
        <v>1251974</v>
      </c>
      <c r="X558" s="5" t="str">
        <f t="shared" si="8"/>
        <v>No</v>
      </c>
      <c r="Z558" s="21"/>
      <c r="AC558" s="28"/>
      <c r="AG558" s="7"/>
    </row>
    <row r="559" spans="1:33">
      <c r="A559" s="8" t="s">
        <v>427</v>
      </c>
      <c r="B559" s="8" t="s">
        <v>428</v>
      </c>
      <c r="C559" s="9" t="s">
        <v>58</v>
      </c>
      <c r="D559" s="185">
        <v>5009</v>
      </c>
      <c r="E559" s="188">
        <v>50009</v>
      </c>
      <c r="F559" s="9" t="s">
        <v>83</v>
      </c>
      <c r="G559" s="9" t="s">
        <v>84</v>
      </c>
      <c r="H559" s="10">
        <v>74495</v>
      </c>
      <c r="I559" s="11">
        <v>30</v>
      </c>
      <c r="J559" s="24">
        <v>881164</v>
      </c>
      <c r="K559" s="12"/>
      <c r="L559" s="14">
        <v>0</v>
      </c>
      <c r="N559" s="21">
        <v>0</v>
      </c>
      <c r="P559" s="21">
        <v>25488</v>
      </c>
      <c r="R559" s="21">
        <v>2000</v>
      </c>
      <c r="T559" s="21">
        <v>0</v>
      </c>
      <c r="V559" s="22">
        <v>908652</v>
      </c>
      <c r="X559" s="5" t="str">
        <f t="shared" si="8"/>
        <v>No</v>
      </c>
      <c r="Z559" s="21"/>
      <c r="AC559" s="28"/>
      <c r="AG559" s="7"/>
    </row>
    <row r="560" spans="1:33">
      <c r="A560" s="8" t="s">
        <v>3407</v>
      </c>
      <c r="B560" s="8" t="s">
        <v>3408</v>
      </c>
      <c r="C560" s="9" t="s">
        <v>50</v>
      </c>
      <c r="D560" s="185">
        <v>4073</v>
      </c>
      <c r="E560" s="188">
        <v>40073</v>
      </c>
      <c r="F560" s="9" t="s">
        <v>125</v>
      </c>
      <c r="G560" s="9" t="s">
        <v>5756</v>
      </c>
      <c r="H560" s="10">
        <v>74741</v>
      </c>
      <c r="I560" s="11">
        <v>30</v>
      </c>
      <c r="J560" s="24">
        <v>79456</v>
      </c>
      <c r="K560" s="12"/>
      <c r="L560" s="14">
        <v>0</v>
      </c>
      <c r="N560" s="21">
        <v>0</v>
      </c>
      <c r="P560" s="21">
        <v>0</v>
      </c>
      <c r="R560" s="21">
        <v>0</v>
      </c>
      <c r="T560" s="21">
        <v>428188</v>
      </c>
      <c r="V560" s="22">
        <v>507644</v>
      </c>
      <c r="X560" s="5" t="str">
        <f t="shared" si="8"/>
        <v>No</v>
      </c>
      <c r="Z560" s="21"/>
      <c r="AC560" s="28"/>
      <c r="AG560" s="7"/>
    </row>
    <row r="561" spans="1:33">
      <c r="A561" s="8" t="s">
        <v>4798</v>
      </c>
      <c r="B561" s="8" t="s">
        <v>4799</v>
      </c>
      <c r="C561" s="9" t="s">
        <v>120</v>
      </c>
      <c r="D561" s="185">
        <v>6014</v>
      </c>
      <c r="E561" s="188">
        <v>60014</v>
      </c>
      <c r="F561" s="9" t="s">
        <v>83</v>
      </c>
      <c r="G561" s="9" t="s">
        <v>84</v>
      </c>
      <c r="H561" s="10">
        <v>217585</v>
      </c>
      <c r="I561" s="11">
        <v>30</v>
      </c>
      <c r="J561" s="24">
        <v>1304897</v>
      </c>
      <c r="K561" s="12"/>
      <c r="L561" s="14">
        <v>0</v>
      </c>
      <c r="N561" s="21">
        <v>3801</v>
      </c>
      <c r="P561" s="21">
        <v>123874</v>
      </c>
      <c r="R561" s="21">
        <v>903609</v>
      </c>
      <c r="T561" s="21">
        <v>0</v>
      </c>
      <c r="V561" s="22">
        <v>2336181</v>
      </c>
      <c r="X561" s="5" t="str">
        <f t="shared" si="8"/>
        <v>No</v>
      </c>
      <c r="Z561" s="21"/>
      <c r="AC561" s="28"/>
      <c r="AG561" s="7"/>
    </row>
    <row r="562" spans="1:33">
      <c r="A562" s="8" t="s">
        <v>5958</v>
      </c>
      <c r="B562" s="8" t="s">
        <v>4472</v>
      </c>
      <c r="C562" s="9" t="s">
        <v>217</v>
      </c>
      <c r="D562" s="185">
        <v>3092</v>
      </c>
      <c r="E562" s="188">
        <v>30092</v>
      </c>
      <c r="F562" s="9" t="s">
        <v>83</v>
      </c>
      <c r="G562" s="9" t="s">
        <v>5756</v>
      </c>
      <c r="H562" s="10">
        <v>72714</v>
      </c>
      <c r="I562" s="11">
        <v>30</v>
      </c>
      <c r="J562" s="24">
        <v>207237</v>
      </c>
      <c r="K562" s="12"/>
      <c r="L562" s="14">
        <v>0</v>
      </c>
      <c r="N562" s="21">
        <v>0</v>
      </c>
      <c r="P562" s="21">
        <v>0</v>
      </c>
      <c r="R562" s="21">
        <v>479540</v>
      </c>
      <c r="T562" s="21">
        <v>0</v>
      </c>
      <c r="V562" s="22">
        <v>686777</v>
      </c>
      <c r="X562" s="5" t="str">
        <f t="shared" si="8"/>
        <v>No</v>
      </c>
      <c r="Z562" s="21"/>
      <c r="AC562" s="28"/>
      <c r="AG562" s="7"/>
    </row>
    <row r="563" spans="1:33">
      <c r="A563" s="8" t="s">
        <v>3221</v>
      </c>
      <c r="B563" s="8" t="s">
        <v>2378</v>
      </c>
      <c r="C563" s="9" t="s">
        <v>235</v>
      </c>
      <c r="D563" s="185">
        <v>4221</v>
      </c>
      <c r="E563" s="188">
        <v>40221</v>
      </c>
      <c r="F563" s="9" t="s">
        <v>83</v>
      </c>
      <c r="G563" s="9" t="s">
        <v>5756</v>
      </c>
      <c r="H563" s="10">
        <v>169495</v>
      </c>
      <c r="I563" s="11">
        <v>30</v>
      </c>
      <c r="J563" s="24">
        <v>1211626</v>
      </c>
      <c r="K563" s="12"/>
      <c r="L563" s="14">
        <v>0</v>
      </c>
      <c r="N563" s="21">
        <v>0</v>
      </c>
      <c r="P563" s="21">
        <v>0</v>
      </c>
      <c r="R563" s="21">
        <v>0</v>
      </c>
      <c r="T563" s="21">
        <v>0</v>
      </c>
      <c r="V563" s="22">
        <v>1211626</v>
      </c>
      <c r="X563" s="5" t="str">
        <f t="shared" si="8"/>
        <v>No</v>
      </c>
      <c r="Z563" s="21"/>
      <c r="AC563" s="28"/>
      <c r="AG563" s="7"/>
    </row>
    <row r="564" spans="1:33">
      <c r="A564" s="8" t="s">
        <v>2016</v>
      </c>
      <c r="B564" s="8" t="s">
        <v>2017</v>
      </c>
      <c r="C564" s="9" t="s">
        <v>69</v>
      </c>
      <c r="D564" s="185" t="s">
        <v>2018</v>
      </c>
      <c r="E564" s="188" t="s">
        <v>2019</v>
      </c>
      <c r="F564" s="9" t="s">
        <v>157</v>
      </c>
      <c r="G564" s="9" t="s">
        <v>147</v>
      </c>
      <c r="H564" s="10">
        <v>0</v>
      </c>
      <c r="I564" s="11">
        <v>30</v>
      </c>
      <c r="J564" s="24">
        <v>104663</v>
      </c>
      <c r="K564" s="12"/>
      <c r="L564" s="14">
        <v>0</v>
      </c>
      <c r="N564" s="21">
        <v>0</v>
      </c>
      <c r="P564" s="21">
        <v>0</v>
      </c>
      <c r="R564" s="21">
        <v>0</v>
      </c>
      <c r="T564" s="21">
        <v>55613</v>
      </c>
      <c r="V564" s="22">
        <v>160276</v>
      </c>
      <c r="X564" s="5" t="str">
        <f t="shared" si="8"/>
        <v>No</v>
      </c>
      <c r="Z564" s="21"/>
      <c r="AC564" s="28"/>
      <c r="AG564" s="7"/>
    </row>
    <row r="565" spans="1:33">
      <c r="A565" s="8" t="s">
        <v>5941</v>
      </c>
      <c r="B565" s="8" t="s">
        <v>4445</v>
      </c>
      <c r="C565" s="9" t="s">
        <v>160</v>
      </c>
      <c r="D565" s="185" t="s">
        <v>4446</v>
      </c>
      <c r="E565" s="188" t="s">
        <v>4447</v>
      </c>
      <c r="F565" s="9" t="s">
        <v>157</v>
      </c>
      <c r="G565" s="9" t="s">
        <v>147</v>
      </c>
      <c r="H565" s="10">
        <v>0</v>
      </c>
      <c r="I565" s="11">
        <v>30</v>
      </c>
      <c r="J565" s="24">
        <v>51506</v>
      </c>
      <c r="K565" s="12"/>
      <c r="L565" s="14">
        <v>0</v>
      </c>
      <c r="N565" s="21">
        <v>0</v>
      </c>
      <c r="P565" s="21">
        <v>0</v>
      </c>
      <c r="R565" s="21">
        <v>1102</v>
      </c>
      <c r="T565" s="21">
        <v>1423413</v>
      </c>
      <c r="V565" s="22">
        <v>1476021</v>
      </c>
      <c r="X565" s="5" t="str">
        <f t="shared" si="8"/>
        <v>No</v>
      </c>
      <c r="Z565" s="21"/>
      <c r="AC565" s="28"/>
      <c r="AG565" s="7"/>
    </row>
    <row r="566" spans="1:33">
      <c r="A566" s="8" t="s">
        <v>3165</v>
      </c>
      <c r="B566" s="8" t="s">
        <v>3166</v>
      </c>
      <c r="C566" s="9" t="s">
        <v>50</v>
      </c>
      <c r="D566" s="185" t="s">
        <v>3167</v>
      </c>
      <c r="E566" s="188" t="s">
        <v>3168</v>
      </c>
      <c r="F566" s="9" t="s">
        <v>83</v>
      </c>
      <c r="G566" s="9" t="s">
        <v>147</v>
      </c>
      <c r="H566" s="10">
        <v>0</v>
      </c>
      <c r="I566" s="11">
        <v>30</v>
      </c>
      <c r="J566" s="24">
        <v>51762</v>
      </c>
      <c r="K566" s="12"/>
      <c r="L566" s="14">
        <v>0</v>
      </c>
      <c r="N566" s="21">
        <v>0</v>
      </c>
      <c r="P566" s="21">
        <v>0</v>
      </c>
      <c r="R566" s="21">
        <v>0</v>
      </c>
      <c r="T566" s="21">
        <v>331907</v>
      </c>
      <c r="V566" s="22">
        <v>383669</v>
      </c>
      <c r="X566" s="5" t="str">
        <f t="shared" si="8"/>
        <v>No</v>
      </c>
      <c r="Z566" s="21"/>
      <c r="AC566" s="28"/>
      <c r="AG566" s="7"/>
    </row>
    <row r="567" spans="1:33">
      <c r="A567" s="8" t="s">
        <v>4898</v>
      </c>
      <c r="B567" s="8" t="s">
        <v>4878</v>
      </c>
      <c r="C567" s="9" t="s">
        <v>87</v>
      </c>
      <c r="D567" s="185" t="s">
        <v>4899</v>
      </c>
      <c r="E567" s="188" t="s">
        <v>4900</v>
      </c>
      <c r="F567" s="9" t="s">
        <v>157</v>
      </c>
      <c r="G567" s="9" t="s">
        <v>147</v>
      </c>
      <c r="H567" s="10">
        <v>0</v>
      </c>
      <c r="I567" s="11">
        <v>30</v>
      </c>
      <c r="J567" s="24">
        <v>0</v>
      </c>
      <c r="K567" s="12"/>
      <c r="L567" s="14">
        <v>0</v>
      </c>
      <c r="N567" s="21">
        <v>0</v>
      </c>
      <c r="P567" s="21">
        <v>0</v>
      </c>
      <c r="R567" s="21">
        <v>132495</v>
      </c>
      <c r="T567" s="21">
        <v>299199</v>
      </c>
      <c r="V567" s="22">
        <v>431694</v>
      </c>
      <c r="X567" s="5" t="str">
        <f t="shared" si="8"/>
        <v>No</v>
      </c>
      <c r="Z567" s="21"/>
      <c r="AC567" s="28"/>
      <c r="AG567" s="7"/>
    </row>
    <row r="568" spans="1:33">
      <c r="A568" s="8" t="s">
        <v>443</v>
      </c>
      <c r="B568" s="8" t="s">
        <v>444</v>
      </c>
      <c r="C568" s="9" t="s">
        <v>103</v>
      </c>
      <c r="D568" s="185">
        <v>4112</v>
      </c>
      <c r="E568" s="188">
        <v>40112</v>
      </c>
      <c r="F568" s="9" t="s">
        <v>83</v>
      </c>
      <c r="G568" s="9" t="s">
        <v>5756</v>
      </c>
      <c r="H568" s="10">
        <v>2148346</v>
      </c>
      <c r="I568" s="11">
        <v>30</v>
      </c>
      <c r="J568" s="24">
        <v>0</v>
      </c>
      <c r="K568" s="12"/>
      <c r="L568" s="14">
        <v>0</v>
      </c>
      <c r="N568" s="21">
        <v>0</v>
      </c>
      <c r="P568" s="21">
        <v>0</v>
      </c>
      <c r="R568" s="21">
        <v>0</v>
      </c>
      <c r="T568" s="21">
        <v>0</v>
      </c>
      <c r="V568" s="22">
        <v>0</v>
      </c>
      <c r="X568" s="5" t="str">
        <f t="shared" si="8"/>
        <v>No</v>
      </c>
      <c r="Z568" s="21"/>
      <c r="AC568" s="28"/>
      <c r="AG568" s="7"/>
    </row>
    <row r="569" spans="1:33">
      <c r="A569" s="8" t="s">
        <v>2532</v>
      </c>
      <c r="B569" s="8" t="s">
        <v>2533</v>
      </c>
      <c r="C569" s="9" t="s">
        <v>466</v>
      </c>
      <c r="D569" s="185" t="s">
        <v>2534</v>
      </c>
      <c r="E569" s="188" t="s">
        <v>2535</v>
      </c>
      <c r="F569" s="9" t="s">
        <v>157</v>
      </c>
      <c r="G569" s="9" t="s">
        <v>147</v>
      </c>
      <c r="H569" s="10">
        <v>0</v>
      </c>
      <c r="I569" s="11">
        <v>30</v>
      </c>
      <c r="J569" s="24">
        <v>94597</v>
      </c>
      <c r="K569" s="12"/>
      <c r="L569" s="14">
        <v>0</v>
      </c>
      <c r="N569" s="21">
        <v>0</v>
      </c>
      <c r="P569" s="21">
        <v>0</v>
      </c>
      <c r="R569" s="21">
        <v>0</v>
      </c>
      <c r="T569" s="21">
        <v>316417</v>
      </c>
      <c r="V569" s="22">
        <v>411014</v>
      </c>
      <c r="X569" s="5" t="str">
        <f t="shared" si="8"/>
        <v>No</v>
      </c>
      <c r="Z569" s="21"/>
      <c r="AC569" s="28"/>
      <c r="AG569" s="7"/>
    </row>
    <row r="570" spans="1:33">
      <c r="A570" s="8" t="s">
        <v>2982</v>
      </c>
      <c r="B570" s="8" t="s">
        <v>1932</v>
      </c>
      <c r="C570" s="9" t="s">
        <v>466</v>
      </c>
      <c r="D570" s="185">
        <v>5191</v>
      </c>
      <c r="E570" s="188">
        <v>50191</v>
      </c>
      <c r="F570" s="9" t="s">
        <v>125</v>
      </c>
      <c r="G570" s="9" t="s">
        <v>84</v>
      </c>
      <c r="H570" s="10">
        <v>1368035</v>
      </c>
      <c r="I570" s="11">
        <v>30</v>
      </c>
      <c r="J570" s="24">
        <v>363715</v>
      </c>
      <c r="K570" s="12"/>
      <c r="L570" s="14">
        <v>0</v>
      </c>
      <c r="N570" s="21">
        <v>0</v>
      </c>
      <c r="P570" s="21">
        <v>0</v>
      </c>
      <c r="R570" s="21">
        <v>0</v>
      </c>
      <c r="T570" s="21">
        <v>0</v>
      </c>
      <c r="V570" s="22">
        <v>363715</v>
      </c>
      <c r="X570" s="5" t="str">
        <f t="shared" si="8"/>
        <v>No</v>
      </c>
      <c r="Z570" s="21"/>
      <c r="AC570" s="28"/>
      <c r="AG570" s="7"/>
    </row>
    <row r="571" spans="1:33">
      <c r="A571" s="8" t="s">
        <v>4788</v>
      </c>
      <c r="B571" s="8" t="s">
        <v>4789</v>
      </c>
      <c r="C571" s="9" t="s">
        <v>58</v>
      </c>
      <c r="D571" s="185">
        <v>5004</v>
      </c>
      <c r="E571" s="188">
        <v>50004</v>
      </c>
      <c r="F571" s="9" t="s">
        <v>83</v>
      </c>
      <c r="G571" s="9" t="s">
        <v>84</v>
      </c>
      <c r="H571" s="10">
        <v>100868</v>
      </c>
      <c r="I571" s="11">
        <v>30</v>
      </c>
      <c r="J571" s="24">
        <v>905639</v>
      </c>
      <c r="K571" s="12"/>
      <c r="L571" s="14">
        <v>0</v>
      </c>
      <c r="N571" s="21">
        <v>0</v>
      </c>
      <c r="P571" s="21">
        <v>49276</v>
      </c>
      <c r="R571" s="21">
        <v>109460</v>
      </c>
      <c r="T571" s="21">
        <v>0</v>
      </c>
      <c r="V571" s="22">
        <v>1064375</v>
      </c>
      <c r="X571" s="5" t="str">
        <f t="shared" si="8"/>
        <v>No</v>
      </c>
      <c r="Z571" s="21"/>
      <c r="AC571" s="28"/>
      <c r="AG571" s="7"/>
    </row>
    <row r="572" spans="1:33">
      <c r="A572" s="8" t="s">
        <v>3424</v>
      </c>
      <c r="B572" s="8" t="s">
        <v>3425</v>
      </c>
      <c r="C572" s="9" t="s">
        <v>34</v>
      </c>
      <c r="D572" s="185" t="s">
        <v>3426</v>
      </c>
      <c r="E572" s="188" t="s">
        <v>3427</v>
      </c>
      <c r="F572" s="9" t="s">
        <v>157</v>
      </c>
      <c r="G572" s="9" t="s">
        <v>147</v>
      </c>
      <c r="H572" s="10">
        <v>0</v>
      </c>
      <c r="I572" s="11">
        <v>30</v>
      </c>
      <c r="J572" s="24">
        <v>80824</v>
      </c>
      <c r="K572" s="12"/>
      <c r="L572" s="14">
        <v>0</v>
      </c>
      <c r="N572" s="21">
        <v>0</v>
      </c>
      <c r="P572" s="21">
        <v>0</v>
      </c>
      <c r="R572" s="21">
        <v>1625</v>
      </c>
      <c r="T572" s="21">
        <v>399671</v>
      </c>
      <c r="V572" s="22">
        <v>482120</v>
      </c>
      <c r="X572" s="5" t="str">
        <f t="shared" si="8"/>
        <v>No</v>
      </c>
      <c r="Z572" s="21"/>
      <c r="AC572" s="28"/>
      <c r="AG572" s="7"/>
    </row>
    <row r="573" spans="1:33">
      <c r="A573" s="8" t="s">
        <v>3397</v>
      </c>
      <c r="B573" s="8" t="s">
        <v>167</v>
      </c>
      <c r="C573" s="9" t="s">
        <v>160</v>
      </c>
      <c r="D573" s="185">
        <v>1016</v>
      </c>
      <c r="E573" s="188">
        <v>10016</v>
      </c>
      <c r="F573" s="9" t="s">
        <v>88</v>
      </c>
      <c r="G573" s="9" t="s">
        <v>84</v>
      </c>
      <c r="H573" s="10">
        <v>203914</v>
      </c>
      <c r="I573" s="11">
        <v>29</v>
      </c>
      <c r="J573" s="24">
        <v>1942610</v>
      </c>
      <c r="K573" s="12"/>
      <c r="L573" s="14">
        <v>0</v>
      </c>
      <c r="N573" s="21">
        <v>0</v>
      </c>
      <c r="P573" s="21">
        <v>195447</v>
      </c>
      <c r="R573" s="21">
        <v>87495</v>
      </c>
      <c r="T573" s="21">
        <v>0</v>
      </c>
      <c r="V573" s="22">
        <v>2225552</v>
      </c>
      <c r="X573" s="5" t="str">
        <f t="shared" si="8"/>
        <v>No</v>
      </c>
      <c r="Z573" s="21"/>
      <c r="AC573" s="28"/>
      <c r="AG573" s="7"/>
    </row>
    <row r="574" spans="1:33">
      <c r="A574" s="8" t="s">
        <v>2964</v>
      </c>
      <c r="B574" s="8" t="s">
        <v>716</v>
      </c>
      <c r="C574" s="9" t="s">
        <v>91</v>
      </c>
      <c r="D574" s="185">
        <v>9022</v>
      </c>
      <c r="E574" s="188">
        <v>90022</v>
      </c>
      <c r="F574" s="9" t="s">
        <v>83</v>
      </c>
      <c r="G574" s="9" t="s">
        <v>84</v>
      </c>
      <c r="H574" s="10">
        <v>12150996</v>
      </c>
      <c r="I574" s="11">
        <v>29</v>
      </c>
      <c r="J574" s="24">
        <v>1383815</v>
      </c>
      <c r="K574" s="12"/>
      <c r="L574" s="14">
        <v>0</v>
      </c>
      <c r="N574" s="21">
        <v>0</v>
      </c>
      <c r="P574" s="21">
        <v>43220</v>
      </c>
      <c r="R574" s="21">
        <v>18015</v>
      </c>
      <c r="T574" s="21">
        <v>0</v>
      </c>
      <c r="V574" s="22">
        <v>1445050</v>
      </c>
      <c r="X574" s="5" t="str">
        <f t="shared" si="8"/>
        <v>No</v>
      </c>
      <c r="Z574" s="21"/>
      <c r="AC574" s="28"/>
      <c r="AG574" s="7"/>
    </row>
    <row r="575" spans="1:33">
      <c r="A575" s="8" t="s">
        <v>1607</v>
      </c>
      <c r="B575" s="8" t="s">
        <v>1608</v>
      </c>
      <c r="C575" s="9" t="s">
        <v>178</v>
      </c>
      <c r="D575" s="185" t="s">
        <v>1609</v>
      </c>
      <c r="E575" s="188" t="s">
        <v>1610</v>
      </c>
      <c r="F575" s="9" t="s">
        <v>88</v>
      </c>
      <c r="G575" s="9" t="s">
        <v>147</v>
      </c>
      <c r="H575" s="10">
        <v>0</v>
      </c>
      <c r="I575" s="11">
        <v>29</v>
      </c>
      <c r="J575" s="24">
        <v>226706</v>
      </c>
      <c r="K575" s="12"/>
      <c r="L575" s="14">
        <v>0</v>
      </c>
      <c r="N575" s="21">
        <v>0</v>
      </c>
      <c r="P575" s="21">
        <v>0</v>
      </c>
      <c r="R575" s="21">
        <v>0</v>
      </c>
      <c r="T575" s="21">
        <v>0</v>
      </c>
      <c r="V575" s="22">
        <v>226706</v>
      </c>
      <c r="X575" s="5" t="str">
        <f t="shared" si="8"/>
        <v>No</v>
      </c>
      <c r="Z575" s="21"/>
      <c r="AC575" s="28"/>
      <c r="AG575" s="7"/>
    </row>
    <row r="576" spans="1:33">
      <c r="A576" s="8" t="s">
        <v>3289</v>
      </c>
      <c r="B576" s="8" t="s">
        <v>586</v>
      </c>
      <c r="C576" s="9" t="s">
        <v>555</v>
      </c>
      <c r="D576" s="185" t="s">
        <v>3290</v>
      </c>
      <c r="E576" s="188" t="s">
        <v>3291</v>
      </c>
      <c r="F576" s="9" t="s">
        <v>83</v>
      </c>
      <c r="G576" s="9" t="s">
        <v>147</v>
      </c>
      <c r="H576" s="10">
        <v>0</v>
      </c>
      <c r="I576" s="11">
        <v>29</v>
      </c>
      <c r="J576" s="24">
        <v>35944</v>
      </c>
      <c r="K576" s="12"/>
      <c r="L576" s="14">
        <v>0</v>
      </c>
      <c r="N576" s="21">
        <v>0</v>
      </c>
      <c r="P576" s="21">
        <v>0</v>
      </c>
      <c r="R576" s="21">
        <v>0</v>
      </c>
      <c r="T576" s="21">
        <v>167047</v>
      </c>
      <c r="V576" s="22">
        <v>202991</v>
      </c>
      <c r="X576" s="5" t="str">
        <f t="shared" si="8"/>
        <v>No</v>
      </c>
      <c r="Z576" s="21"/>
      <c r="AC576" s="28"/>
      <c r="AG576" s="7"/>
    </row>
    <row r="577" spans="1:33">
      <c r="A577" s="8" t="s">
        <v>2602</v>
      </c>
      <c r="B577" s="8" t="s">
        <v>2603</v>
      </c>
      <c r="C577" s="9" t="s">
        <v>466</v>
      </c>
      <c r="D577" s="185" t="s">
        <v>2604</v>
      </c>
      <c r="E577" s="188" t="s">
        <v>2605</v>
      </c>
      <c r="F577" s="9" t="s">
        <v>83</v>
      </c>
      <c r="G577" s="9" t="s">
        <v>147</v>
      </c>
      <c r="H577" s="10">
        <v>0</v>
      </c>
      <c r="I577" s="11">
        <v>29</v>
      </c>
      <c r="J577" s="24">
        <v>73063</v>
      </c>
      <c r="K577" s="12"/>
      <c r="L577" s="14">
        <v>0</v>
      </c>
      <c r="N577" s="21">
        <v>0</v>
      </c>
      <c r="P577" s="21">
        <v>0</v>
      </c>
      <c r="R577" s="21">
        <v>0</v>
      </c>
      <c r="T577" s="21">
        <v>954297</v>
      </c>
      <c r="V577" s="22">
        <v>1027360</v>
      </c>
      <c r="X577" s="5" t="str">
        <f t="shared" si="8"/>
        <v>No</v>
      </c>
      <c r="Z577" s="21"/>
      <c r="AC577" s="28"/>
      <c r="AG577" s="7"/>
    </row>
    <row r="578" spans="1:33">
      <c r="A578" s="8" t="s">
        <v>200</v>
      </c>
      <c r="B578" s="8" t="s">
        <v>201</v>
      </c>
      <c r="C578" s="9" t="s">
        <v>106</v>
      </c>
      <c r="D578" s="185">
        <v>7051</v>
      </c>
      <c r="E578" s="188">
        <v>70051</v>
      </c>
      <c r="F578" s="9" t="s">
        <v>88</v>
      </c>
      <c r="G578" s="9" t="s">
        <v>5756</v>
      </c>
      <c r="H578" s="10">
        <v>52900</v>
      </c>
      <c r="I578" s="11">
        <v>29</v>
      </c>
      <c r="J578" s="24">
        <v>637522</v>
      </c>
      <c r="K578" s="12"/>
      <c r="L578" s="14">
        <v>0</v>
      </c>
      <c r="N578" s="21">
        <v>0</v>
      </c>
      <c r="P578" s="21">
        <v>0</v>
      </c>
      <c r="R578" s="21">
        <v>35088</v>
      </c>
      <c r="T578" s="21">
        <v>314481</v>
      </c>
      <c r="V578" s="22">
        <v>987091</v>
      </c>
      <c r="X578" s="5" t="str">
        <f t="shared" si="8"/>
        <v>No</v>
      </c>
      <c r="Z578" s="21"/>
      <c r="AC578" s="28"/>
      <c r="AG578" s="7"/>
    </row>
    <row r="579" spans="1:33">
      <c r="A579" s="8" t="s">
        <v>5688</v>
      </c>
      <c r="B579" s="8" t="s">
        <v>97</v>
      </c>
      <c r="C579" s="9" t="s">
        <v>42</v>
      </c>
      <c r="D579" s="185">
        <v>2082</v>
      </c>
      <c r="E579" s="188">
        <v>20082</v>
      </c>
      <c r="F579" s="9" t="s">
        <v>83</v>
      </c>
      <c r="G579" s="9" t="s">
        <v>84</v>
      </c>
      <c r="H579" s="10">
        <v>18351295</v>
      </c>
      <c r="I579" s="11">
        <v>29</v>
      </c>
      <c r="J579" s="24">
        <v>2901948</v>
      </c>
      <c r="K579" s="12"/>
      <c r="L579" s="14">
        <v>0</v>
      </c>
      <c r="N579" s="21">
        <v>3781964</v>
      </c>
      <c r="P579" s="21">
        <v>388272</v>
      </c>
      <c r="R579" s="21">
        <v>0</v>
      </c>
      <c r="T579" s="21">
        <v>0</v>
      </c>
      <c r="V579" s="22">
        <v>7072184</v>
      </c>
      <c r="X579" s="5" t="str">
        <f t="shared" ref="X579:X642" si="9">IF(W579&amp;U579&amp;S579&amp;Q579&amp;O579&amp;M579&amp;K579&lt;&gt;"","Yes","No")</f>
        <v>No</v>
      </c>
      <c r="Z579" s="21"/>
      <c r="AC579" s="28"/>
      <c r="AG579" s="7"/>
    </row>
    <row r="580" spans="1:33">
      <c r="A580" s="8" t="s">
        <v>4091</v>
      </c>
      <c r="B580" s="8" t="s">
        <v>4092</v>
      </c>
      <c r="C580" s="9" t="s">
        <v>132</v>
      </c>
      <c r="D580" s="185">
        <v>5103</v>
      </c>
      <c r="E580" s="188">
        <v>50103</v>
      </c>
      <c r="F580" s="9" t="s">
        <v>83</v>
      </c>
      <c r="G580" s="9" t="s">
        <v>84</v>
      </c>
      <c r="H580" s="10">
        <v>8608208</v>
      </c>
      <c r="I580" s="11">
        <v>29</v>
      </c>
      <c r="J580" s="24">
        <v>0</v>
      </c>
      <c r="K580" s="12"/>
      <c r="L580" s="14">
        <v>0</v>
      </c>
      <c r="N580" s="21">
        <v>0</v>
      </c>
      <c r="P580" s="21">
        <v>15361</v>
      </c>
      <c r="R580" s="21">
        <v>0</v>
      </c>
      <c r="T580" s="21">
        <v>0</v>
      </c>
      <c r="V580" s="22">
        <v>15361</v>
      </c>
      <c r="X580" s="5" t="str">
        <f t="shared" si="9"/>
        <v>No</v>
      </c>
      <c r="Z580" s="21"/>
      <c r="AC580" s="28"/>
      <c r="AG580" s="7"/>
    </row>
    <row r="581" spans="1:33">
      <c r="A581" s="8" t="s">
        <v>2671</v>
      </c>
      <c r="B581" s="8" t="s">
        <v>2672</v>
      </c>
      <c r="C581" s="9" t="s">
        <v>50</v>
      </c>
      <c r="D581" s="185">
        <v>4064</v>
      </c>
      <c r="E581" s="188">
        <v>40064</v>
      </c>
      <c r="F581" s="9" t="s">
        <v>125</v>
      </c>
      <c r="G581" s="9" t="s">
        <v>5756</v>
      </c>
      <c r="H581" s="10">
        <v>79796</v>
      </c>
      <c r="I581" s="11">
        <v>29</v>
      </c>
      <c r="J581" s="24">
        <v>224530</v>
      </c>
      <c r="K581" s="12"/>
      <c r="L581" s="14">
        <v>0</v>
      </c>
      <c r="N581" s="21">
        <v>0</v>
      </c>
      <c r="P581" s="21">
        <v>0</v>
      </c>
      <c r="R581" s="21">
        <v>0</v>
      </c>
      <c r="T581" s="21">
        <v>0</v>
      </c>
      <c r="V581" s="22">
        <v>224530</v>
      </c>
      <c r="X581" s="5" t="str">
        <f t="shared" si="9"/>
        <v>No</v>
      </c>
      <c r="Z581" s="21"/>
      <c r="AC581" s="28"/>
      <c r="AG581" s="7"/>
    </row>
    <row r="582" spans="1:33">
      <c r="A582" s="8" t="s">
        <v>2681</v>
      </c>
      <c r="B582" s="8" t="s">
        <v>2682</v>
      </c>
      <c r="C582" s="9" t="s">
        <v>154</v>
      </c>
      <c r="D582" s="185">
        <v>4206</v>
      </c>
      <c r="E582" s="188">
        <v>40206</v>
      </c>
      <c r="F582" s="9" t="s">
        <v>88</v>
      </c>
      <c r="G582" s="9" t="s">
        <v>5756</v>
      </c>
      <c r="H582" s="10">
        <v>548404</v>
      </c>
      <c r="I582" s="11">
        <v>29</v>
      </c>
      <c r="J582" s="24">
        <v>158076</v>
      </c>
      <c r="K582" s="12"/>
      <c r="L582" s="14">
        <v>0</v>
      </c>
      <c r="N582" s="21">
        <v>0</v>
      </c>
      <c r="P582" s="21">
        <v>0</v>
      </c>
      <c r="R582" s="21">
        <v>0</v>
      </c>
      <c r="T582" s="21">
        <v>192980</v>
      </c>
      <c r="V582" s="22">
        <v>351056</v>
      </c>
      <c r="X582" s="5" t="str">
        <f t="shared" si="9"/>
        <v>No</v>
      </c>
      <c r="Z582" s="21"/>
      <c r="AC582" s="28"/>
      <c r="AG582" s="7"/>
    </row>
    <row r="583" spans="1:33">
      <c r="A583" s="8" t="s">
        <v>687</v>
      </c>
      <c r="B583" s="8" t="s">
        <v>688</v>
      </c>
      <c r="C583" s="9" t="s">
        <v>120</v>
      </c>
      <c r="D583" s="185">
        <v>6015</v>
      </c>
      <c r="E583" s="188">
        <v>60015</v>
      </c>
      <c r="F583" s="9" t="s">
        <v>83</v>
      </c>
      <c r="G583" s="9" t="s">
        <v>5756</v>
      </c>
      <c r="H583" s="10">
        <v>0</v>
      </c>
      <c r="I583" s="11">
        <v>29</v>
      </c>
      <c r="J583" s="24">
        <v>253609</v>
      </c>
      <c r="K583" s="12"/>
      <c r="L583" s="14">
        <v>0</v>
      </c>
      <c r="N583" s="21">
        <v>0</v>
      </c>
      <c r="P583" s="21">
        <v>0</v>
      </c>
      <c r="R583" s="21">
        <v>0</v>
      </c>
      <c r="T583" s="21">
        <v>0</v>
      </c>
      <c r="V583" s="22">
        <v>253609</v>
      </c>
      <c r="X583" s="5" t="str">
        <f t="shared" si="9"/>
        <v>No</v>
      </c>
      <c r="Z583" s="21"/>
      <c r="AC583" s="28"/>
      <c r="AG583" s="7"/>
    </row>
    <row r="584" spans="1:33">
      <c r="A584" s="8" t="s">
        <v>3479</v>
      </c>
      <c r="B584" s="8" t="s">
        <v>3480</v>
      </c>
      <c r="C584" s="9" t="s">
        <v>3481</v>
      </c>
      <c r="D584" s="185">
        <v>4188</v>
      </c>
      <c r="E584" s="188">
        <v>40188</v>
      </c>
      <c r="F584" s="9" t="s">
        <v>138</v>
      </c>
      <c r="G584" s="9" t="s">
        <v>5756</v>
      </c>
      <c r="H584" s="10">
        <v>106405</v>
      </c>
      <c r="I584" s="11">
        <v>29</v>
      </c>
      <c r="J584" s="24">
        <v>405251</v>
      </c>
      <c r="K584" s="12"/>
      <c r="L584" s="14">
        <v>0</v>
      </c>
      <c r="N584" s="21">
        <v>0</v>
      </c>
      <c r="P584" s="21">
        <v>0</v>
      </c>
      <c r="R584" s="21">
        <v>0</v>
      </c>
      <c r="T584" s="21">
        <v>0</v>
      </c>
      <c r="V584" s="22">
        <v>405251</v>
      </c>
      <c r="X584" s="5" t="str">
        <f t="shared" si="9"/>
        <v>No</v>
      </c>
      <c r="Z584" s="21"/>
      <c r="AC584" s="28"/>
      <c r="AG584" s="7"/>
    </row>
    <row r="585" spans="1:33">
      <c r="A585" s="8" t="s">
        <v>4579</v>
      </c>
      <c r="B585" s="8" t="s">
        <v>4580</v>
      </c>
      <c r="C585" s="9" t="s">
        <v>132</v>
      </c>
      <c r="D585" s="185">
        <v>5145</v>
      </c>
      <c r="E585" s="188">
        <v>50145</v>
      </c>
      <c r="F585" s="9" t="s">
        <v>83</v>
      </c>
      <c r="G585" s="9" t="s">
        <v>84</v>
      </c>
      <c r="H585" s="10">
        <v>62182</v>
      </c>
      <c r="I585" s="11">
        <v>29</v>
      </c>
      <c r="J585" s="24">
        <v>3632</v>
      </c>
      <c r="K585" s="12"/>
      <c r="L585" s="14">
        <v>0</v>
      </c>
      <c r="N585" s="21">
        <v>0</v>
      </c>
      <c r="P585" s="21">
        <v>0</v>
      </c>
      <c r="R585" s="21">
        <v>0</v>
      </c>
      <c r="T585" s="21">
        <v>0</v>
      </c>
      <c r="V585" s="22">
        <v>3632</v>
      </c>
      <c r="X585" s="5" t="str">
        <f t="shared" si="9"/>
        <v>No</v>
      </c>
      <c r="Z585" s="21"/>
      <c r="AC585" s="28"/>
      <c r="AG585" s="7"/>
    </row>
    <row r="586" spans="1:33">
      <c r="A586" s="8" t="s">
        <v>1050</v>
      </c>
      <c r="B586" s="8" t="s">
        <v>1051</v>
      </c>
      <c r="C586" s="9" t="s">
        <v>91</v>
      </c>
      <c r="D586" s="185">
        <v>9093</v>
      </c>
      <c r="E586" s="188">
        <v>90093</v>
      </c>
      <c r="F586" s="9" t="s">
        <v>88</v>
      </c>
      <c r="G586" s="9" t="s">
        <v>84</v>
      </c>
      <c r="H586" s="10">
        <v>117731</v>
      </c>
      <c r="I586" s="11">
        <v>29</v>
      </c>
      <c r="J586" s="24">
        <v>873442</v>
      </c>
      <c r="K586" s="12"/>
      <c r="L586" s="14">
        <v>0</v>
      </c>
      <c r="N586" s="21">
        <v>4504</v>
      </c>
      <c r="P586" s="21">
        <v>61641</v>
      </c>
      <c r="R586" s="21">
        <v>24858</v>
      </c>
      <c r="T586" s="21">
        <v>179456</v>
      </c>
      <c r="V586" s="22">
        <v>1143901</v>
      </c>
      <c r="X586" s="5" t="str">
        <f t="shared" si="9"/>
        <v>No</v>
      </c>
      <c r="Z586" s="21"/>
      <c r="AC586" s="28"/>
      <c r="AG586" s="7"/>
    </row>
    <row r="587" spans="1:33">
      <c r="A587" s="8" t="s">
        <v>4080</v>
      </c>
      <c r="B587" s="8" t="s">
        <v>3563</v>
      </c>
      <c r="C587" s="9" t="s">
        <v>235</v>
      </c>
      <c r="D587" s="185">
        <v>4131</v>
      </c>
      <c r="E587" s="188">
        <v>40131</v>
      </c>
      <c r="F587" s="9" t="s">
        <v>83</v>
      </c>
      <c r="G587" s="9" t="s">
        <v>5756</v>
      </c>
      <c r="H587" s="10">
        <v>166485</v>
      </c>
      <c r="I587" s="11">
        <v>29</v>
      </c>
      <c r="J587" s="24">
        <v>0</v>
      </c>
      <c r="K587" s="12"/>
      <c r="L587" s="14">
        <v>0</v>
      </c>
      <c r="N587" s="21">
        <v>0</v>
      </c>
      <c r="P587" s="21">
        <v>0</v>
      </c>
      <c r="R587" s="21">
        <v>53718</v>
      </c>
      <c r="T587" s="21">
        <v>149238</v>
      </c>
      <c r="V587" s="22">
        <v>202956</v>
      </c>
      <c r="X587" s="5" t="str">
        <f t="shared" si="9"/>
        <v>No</v>
      </c>
      <c r="Z587" s="21"/>
      <c r="AC587" s="28"/>
      <c r="AG587" s="7"/>
    </row>
    <row r="588" spans="1:33">
      <c r="A588" s="8" t="s">
        <v>1941</v>
      </c>
      <c r="B588" s="8" t="s">
        <v>1201</v>
      </c>
      <c r="C588" s="9" t="s">
        <v>39</v>
      </c>
      <c r="D588" s="185">
        <v>9222</v>
      </c>
      <c r="E588" s="188">
        <v>90222</v>
      </c>
      <c r="F588" s="9" t="s">
        <v>125</v>
      </c>
      <c r="G588" s="9" t="s">
        <v>84</v>
      </c>
      <c r="H588" s="10">
        <v>843168</v>
      </c>
      <c r="I588" s="11">
        <v>29</v>
      </c>
      <c r="J588" s="24">
        <v>489351</v>
      </c>
      <c r="K588" s="12"/>
      <c r="L588" s="14">
        <v>0</v>
      </c>
      <c r="N588" s="21">
        <v>0</v>
      </c>
      <c r="P588" s="21">
        <v>0</v>
      </c>
      <c r="R588" s="21">
        <v>0</v>
      </c>
      <c r="T588" s="21">
        <v>0</v>
      </c>
      <c r="V588" s="22">
        <v>489351</v>
      </c>
      <c r="X588" s="5" t="str">
        <f t="shared" si="9"/>
        <v>No</v>
      </c>
      <c r="Z588" s="21"/>
      <c r="AC588" s="28"/>
      <c r="AG588" s="7"/>
    </row>
    <row r="589" spans="1:33">
      <c r="A589" s="8" t="s">
        <v>526</v>
      </c>
      <c r="B589" s="8" t="s">
        <v>140</v>
      </c>
      <c r="C589" s="9" t="s">
        <v>120</v>
      </c>
      <c r="D589" s="185">
        <v>6041</v>
      </c>
      <c r="E589" s="188">
        <v>60041</v>
      </c>
      <c r="F589" s="9" t="s">
        <v>83</v>
      </c>
      <c r="G589" s="9" t="s">
        <v>84</v>
      </c>
      <c r="H589" s="10">
        <v>5121892</v>
      </c>
      <c r="I589" s="11">
        <v>29</v>
      </c>
      <c r="J589" s="24">
        <v>218027</v>
      </c>
      <c r="K589" s="12"/>
      <c r="L589" s="14">
        <v>0</v>
      </c>
      <c r="N589" s="21">
        <v>0</v>
      </c>
      <c r="P589" s="21">
        <v>0</v>
      </c>
      <c r="R589" s="21">
        <v>23432</v>
      </c>
      <c r="T589" s="21">
        <v>0</v>
      </c>
      <c r="V589" s="22">
        <v>241459</v>
      </c>
      <c r="X589" s="5" t="str">
        <f t="shared" si="9"/>
        <v>No</v>
      </c>
      <c r="Z589" s="21"/>
      <c r="AC589" s="28"/>
      <c r="AG589" s="7"/>
    </row>
    <row r="590" spans="1:33">
      <c r="A590" s="8" t="s">
        <v>2831</v>
      </c>
      <c r="B590" s="8" t="s">
        <v>2832</v>
      </c>
      <c r="C590" s="9" t="s">
        <v>210</v>
      </c>
      <c r="D590" s="185" t="s">
        <v>2833</v>
      </c>
      <c r="E590" s="188" t="s">
        <v>2834</v>
      </c>
      <c r="F590" s="9" t="s">
        <v>157</v>
      </c>
      <c r="G590" s="9" t="s">
        <v>147</v>
      </c>
      <c r="H590" s="10">
        <v>0</v>
      </c>
      <c r="I590" s="11">
        <v>29</v>
      </c>
      <c r="J590" s="24">
        <v>137658</v>
      </c>
      <c r="K590" s="12"/>
      <c r="L590" s="14">
        <v>0</v>
      </c>
      <c r="N590" s="21">
        <v>0</v>
      </c>
      <c r="P590" s="21">
        <v>0</v>
      </c>
      <c r="R590" s="21">
        <v>0</v>
      </c>
      <c r="T590" s="21">
        <v>154775</v>
      </c>
      <c r="V590" s="22">
        <v>292433</v>
      </c>
      <c r="X590" s="5" t="str">
        <f t="shared" si="9"/>
        <v>No</v>
      </c>
      <c r="Z590" s="21"/>
      <c r="AC590" s="28"/>
      <c r="AG590" s="7"/>
    </row>
    <row r="591" spans="1:33">
      <c r="A591" s="8" t="s">
        <v>282</v>
      </c>
      <c r="B591" s="8" t="s">
        <v>283</v>
      </c>
      <c r="C591" s="9" t="s">
        <v>120</v>
      </c>
      <c r="D591" s="185">
        <v>6116</v>
      </c>
      <c r="E591" s="188">
        <v>60116</v>
      </c>
      <c r="F591" s="9" t="s">
        <v>83</v>
      </c>
      <c r="G591" s="9" t="s">
        <v>5756</v>
      </c>
      <c r="H591" s="10">
        <v>366174</v>
      </c>
      <c r="I591" s="11">
        <v>29</v>
      </c>
      <c r="J591" s="24">
        <v>78682</v>
      </c>
      <c r="K591" s="12"/>
      <c r="L591" s="14">
        <v>0</v>
      </c>
      <c r="N591" s="21">
        <v>0</v>
      </c>
      <c r="P591" s="21">
        <v>0</v>
      </c>
      <c r="R591" s="21">
        <v>20488</v>
      </c>
      <c r="T591" s="21">
        <v>347790</v>
      </c>
      <c r="V591" s="22">
        <v>446960</v>
      </c>
      <c r="X591" s="5" t="str">
        <f t="shared" si="9"/>
        <v>No</v>
      </c>
      <c r="Z591" s="21"/>
      <c r="AC591" s="28"/>
      <c r="AG591" s="7"/>
    </row>
    <row r="592" spans="1:33">
      <c r="A592" s="8" t="s">
        <v>524</v>
      </c>
      <c r="B592" s="8" t="s">
        <v>525</v>
      </c>
      <c r="C592" s="9" t="s">
        <v>120</v>
      </c>
      <c r="D592" s="185">
        <v>6089</v>
      </c>
      <c r="E592" s="188">
        <v>60089</v>
      </c>
      <c r="F592" s="9" t="s">
        <v>83</v>
      </c>
      <c r="G592" s="9" t="s">
        <v>5756</v>
      </c>
      <c r="H592" s="10">
        <v>130247</v>
      </c>
      <c r="I592" s="11">
        <v>29</v>
      </c>
      <c r="J592" s="24">
        <v>167258</v>
      </c>
      <c r="K592" s="12"/>
      <c r="L592" s="14">
        <v>0</v>
      </c>
      <c r="N592" s="21">
        <v>0</v>
      </c>
      <c r="P592" s="21">
        <v>0</v>
      </c>
      <c r="R592" s="21">
        <v>3004</v>
      </c>
      <c r="T592" s="21">
        <v>0</v>
      </c>
      <c r="V592" s="22">
        <v>170262</v>
      </c>
      <c r="X592" s="5" t="str">
        <f t="shared" si="9"/>
        <v>No</v>
      </c>
      <c r="Z592" s="21"/>
      <c r="AC592" s="28"/>
      <c r="AG592" s="7"/>
    </row>
    <row r="593" spans="1:33">
      <c r="A593" s="8" t="s">
        <v>6555</v>
      </c>
      <c r="B593" s="8" t="s">
        <v>5569</v>
      </c>
      <c r="C593" s="9" t="s">
        <v>132</v>
      </c>
      <c r="D593" s="185" t="s">
        <v>5570</v>
      </c>
      <c r="E593" s="188" t="s">
        <v>5571</v>
      </c>
      <c r="F593" s="9" t="s">
        <v>157</v>
      </c>
      <c r="G593" s="9" t="s">
        <v>147</v>
      </c>
      <c r="H593" s="10">
        <v>0</v>
      </c>
      <c r="I593" s="11">
        <v>29</v>
      </c>
      <c r="J593" s="24">
        <v>105934</v>
      </c>
      <c r="K593" s="12"/>
      <c r="L593" s="14">
        <v>0</v>
      </c>
      <c r="N593" s="21">
        <v>0</v>
      </c>
      <c r="P593" s="21">
        <v>0</v>
      </c>
      <c r="R593" s="21">
        <v>0</v>
      </c>
      <c r="T593" s="21">
        <v>535913</v>
      </c>
      <c r="V593" s="22">
        <v>641847</v>
      </c>
      <c r="X593" s="5" t="str">
        <f t="shared" si="9"/>
        <v>No</v>
      </c>
      <c r="Z593" s="21"/>
      <c r="AC593" s="28"/>
      <c r="AG593" s="7"/>
    </row>
    <row r="594" spans="1:33">
      <c r="A594" s="8" t="s">
        <v>5915</v>
      </c>
      <c r="B594" s="8" t="s">
        <v>419</v>
      </c>
      <c r="C594" s="9" t="s">
        <v>420</v>
      </c>
      <c r="D594" s="185">
        <v>22</v>
      </c>
      <c r="E594" s="188">
        <v>22</v>
      </c>
      <c r="F594" s="9" t="s">
        <v>83</v>
      </c>
      <c r="G594" s="9" t="s">
        <v>5756</v>
      </c>
      <c r="H594" s="10">
        <v>69809</v>
      </c>
      <c r="I594" s="11">
        <v>28</v>
      </c>
      <c r="J594" s="24">
        <v>132498</v>
      </c>
      <c r="K594" s="12"/>
      <c r="L594" s="14">
        <v>0</v>
      </c>
      <c r="N594" s="21">
        <v>0</v>
      </c>
      <c r="P594" s="21">
        <v>0</v>
      </c>
      <c r="R594" s="21">
        <v>21230</v>
      </c>
      <c r="T594" s="21">
        <v>469797</v>
      </c>
      <c r="V594" s="22">
        <v>623525</v>
      </c>
      <c r="X594" s="5" t="str">
        <f t="shared" si="9"/>
        <v>No</v>
      </c>
      <c r="Z594" s="21"/>
      <c r="AC594" s="28"/>
      <c r="AG594" s="7"/>
    </row>
    <row r="595" spans="1:33">
      <c r="A595" s="8" t="s">
        <v>1931</v>
      </c>
      <c r="B595" s="8" t="s">
        <v>1932</v>
      </c>
      <c r="C595" s="9" t="s">
        <v>129</v>
      </c>
      <c r="D595" s="185">
        <v>4024</v>
      </c>
      <c r="E595" s="188">
        <v>40024</v>
      </c>
      <c r="F595" s="9" t="s">
        <v>83</v>
      </c>
      <c r="G595" s="9" t="s">
        <v>5756</v>
      </c>
      <c r="H595" s="10">
        <v>253602</v>
      </c>
      <c r="I595" s="11">
        <v>28</v>
      </c>
      <c r="J595" s="24">
        <v>1034355</v>
      </c>
      <c r="K595" s="12"/>
      <c r="L595" s="14">
        <v>0</v>
      </c>
      <c r="N595" s="21">
        <v>0</v>
      </c>
      <c r="P595" s="21">
        <v>0</v>
      </c>
      <c r="R595" s="21">
        <v>55132</v>
      </c>
      <c r="T595" s="21">
        <v>0</v>
      </c>
      <c r="V595" s="22">
        <v>1089487</v>
      </c>
      <c r="X595" s="5" t="str">
        <f t="shared" si="9"/>
        <v>No</v>
      </c>
      <c r="Z595" s="21"/>
      <c r="AC595" s="28"/>
      <c r="AG595" s="7"/>
    </row>
    <row r="596" spans="1:33">
      <c r="A596" s="8" t="s">
        <v>1912</v>
      </c>
      <c r="B596" s="8" t="s">
        <v>1913</v>
      </c>
      <c r="C596" s="9" t="s">
        <v>235</v>
      </c>
      <c r="D596" s="185">
        <v>4205</v>
      </c>
      <c r="E596" s="188">
        <v>40205</v>
      </c>
      <c r="F596" s="9" t="s">
        <v>83</v>
      </c>
      <c r="G596" s="9" t="s">
        <v>5756</v>
      </c>
      <c r="H596" s="10">
        <v>1249442</v>
      </c>
      <c r="I596" s="11">
        <v>28</v>
      </c>
      <c r="J596" s="24">
        <v>30155</v>
      </c>
      <c r="K596" s="12"/>
      <c r="L596" s="14">
        <v>0</v>
      </c>
      <c r="N596" s="21">
        <v>0</v>
      </c>
      <c r="P596" s="21">
        <v>0</v>
      </c>
      <c r="R596" s="21">
        <v>0</v>
      </c>
      <c r="T596" s="21">
        <v>937515</v>
      </c>
      <c r="V596" s="22">
        <v>967670</v>
      </c>
      <c r="X596" s="5" t="str">
        <f t="shared" si="9"/>
        <v>No</v>
      </c>
      <c r="Z596" s="21"/>
      <c r="AC596" s="28"/>
      <c r="AG596" s="7"/>
    </row>
    <row r="597" spans="1:33">
      <c r="A597" s="8" t="s">
        <v>1914</v>
      </c>
      <c r="B597" s="8" t="s">
        <v>264</v>
      </c>
      <c r="C597" s="9" t="s">
        <v>265</v>
      </c>
      <c r="D597" s="185">
        <v>7019</v>
      </c>
      <c r="E597" s="188">
        <v>70019</v>
      </c>
      <c r="F597" s="9" t="s">
        <v>214</v>
      </c>
      <c r="G597" s="9" t="s">
        <v>84</v>
      </c>
      <c r="H597" s="10">
        <v>106621</v>
      </c>
      <c r="I597" s="11">
        <v>28</v>
      </c>
      <c r="J597" s="24">
        <v>1603787</v>
      </c>
      <c r="K597" s="12"/>
      <c r="L597" s="14">
        <v>0</v>
      </c>
      <c r="N597" s="21">
        <v>0</v>
      </c>
      <c r="P597" s="21">
        <v>15539</v>
      </c>
      <c r="R597" s="21">
        <v>456511</v>
      </c>
      <c r="T597" s="21">
        <v>0</v>
      </c>
      <c r="V597" s="22">
        <v>2075837</v>
      </c>
      <c r="X597" s="5" t="str">
        <f t="shared" si="9"/>
        <v>No</v>
      </c>
      <c r="Z597" s="21"/>
      <c r="AC597" s="28"/>
      <c r="AG597" s="7"/>
    </row>
    <row r="598" spans="1:33">
      <c r="A598" s="8" t="s">
        <v>184</v>
      </c>
      <c r="B598" s="8" t="s">
        <v>185</v>
      </c>
      <c r="C598" s="9" t="s">
        <v>91</v>
      </c>
      <c r="D598" s="185">
        <v>9236</v>
      </c>
      <c r="E598" s="188">
        <v>90236</v>
      </c>
      <c r="F598" s="9" t="s">
        <v>83</v>
      </c>
      <c r="G598" s="9" t="s">
        <v>5756</v>
      </c>
      <c r="H598" s="10">
        <v>358172</v>
      </c>
      <c r="I598" s="11">
        <v>28</v>
      </c>
      <c r="J598" s="24">
        <v>559236</v>
      </c>
      <c r="K598" s="12"/>
      <c r="L598" s="14">
        <v>0</v>
      </c>
      <c r="N598" s="21">
        <v>0</v>
      </c>
      <c r="P598" s="21">
        <v>0</v>
      </c>
      <c r="R598" s="21">
        <v>0</v>
      </c>
      <c r="T598" s="21">
        <v>0</v>
      </c>
      <c r="V598" s="22">
        <v>559236</v>
      </c>
      <c r="X598" s="5" t="str">
        <f t="shared" si="9"/>
        <v>No</v>
      </c>
      <c r="Z598" s="21"/>
      <c r="AC598" s="28"/>
      <c r="AG598" s="7"/>
    </row>
    <row r="599" spans="1:33">
      <c r="A599" s="8" t="s">
        <v>3398</v>
      </c>
      <c r="B599" s="8" t="s">
        <v>3399</v>
      </c>
      <c r="C599" s="9" t="s">
        <v>82</v>
      </c>
      <c r="D599" s="185">
        <v>2203</v>
      </c>
      <c r="E599" s="188">
        <v>20203</v>
      </c>
      <c r="F599" s="9" t="s">
        <v>83</v>
      </c>
      <c r="G599" s="9" t="s">
        <v>5756</v>
      </c>
      <c r="H599" s="10">
        <v>51291</v>
      </c>
      <c r="I599" s="11">
        <v>28</v>
      </c>
      <c r="J599" s="24">
        <v>0</v>
      </c>
      <c r="K599" s="12"/>
      <c r="L599" s="14">
        <v>0</v>
      </c>
      <c r="N599" s="21">
        <v>0</v>
      </c>
      <c r="P599" s="21">
        <v>0</v>
      </c>
      <c r="R599" s="21">
        <v>0</v>
      </c>
      <c r="T599" s="21">
        <v>0</v>
      </c>
      <c r="V599" s="22">
        <v>0</v>
      </c>
      <c r="X599" s="5" t="str">
        <f t="shared" si="9"/>
        <v>No</v>
      </c>
      <c r="Z599" s="21"/>
      <c r="AC599" s="28"/>
      <c r="AG599" s="7"/>
    </row>
    <row r="600" spans="1:33">
      <c r="A600" s="8" t="s">
        <v>1229</v>
      </c>
      <c r="B600" s="8" t="s">
        <v>1230</v>
      </c>
      <c r="C600" s="9" t="s">
        <v>91</v>
      </c>
      <c r="D600" s="185">
        <v>9165</v>
      </c>
      <c r="E600" s="188">
        <v>90165</v>
      </c>
      <c r="F600" s="9" t="s">
        <v>83</v>
      </c>
      <c r="G600" s="9" t="s">
        <v>5756</v>
      </c>
      <c r="H600" s="10">
        <v>214811</v>
      </c>
      <c r="I600" s="11">
        <v>28</v>
      </c>
      <c r="J600" s="24">
        <v>390868</v>
      </c>
      <c r="K600" s="12"/>
      <c r="L600" s="14">
        <v>0</v>
      </c>
      <c r="N600" s="21">
        <v>0</v>
      </c>
      <c r="P600" s="21">
        <v>0</v>
      </c>
      <c r="R600" s="21">
        <v>99072</v>
      </c>
      <c r="T600" s="21">
        <v>1713045</v>
      </c>
      <c r="V600" s="22">
        <v>2202985</v>
      </c>
      <c r="X600" s="5" t="str">
        <f t="shared" si="9"/>
        <v>No</v>
      </c>
      <c r="Z600" s="21"/>
      <c r="AC600" s="28"/>
      <c r="AG600" s="7"/>
    </row>
    <row r="601" spans="1:33">
      <c r="A601" s="8" t="s">
        <v>4477</v>
      </c>
      <c r="B601" s="8" t="s">
        <v>4478</v>
      </c>
      <c r="C601" s="9" t="s">
        <v>454</v>
      </c>
      <c r="D601" s="185"/>
      <c r="E601" s="188" t="s">
        <v>4479</v>
      </c>
      <c r="F601" s="9" t="s">
        <v>157</v>
      </c>
      <c r="G601" s="9" t="s">
        <v>147</v>
      </c>
      <c r="H601" s="10">
        <v>0</v>
      </c>
      <c r="I601" s="11">
        <v>28</v>
      </c>
      <c r="J601" s="24">
        <v>49665</v>
      </c>
      <c r="K601" s="12"/>
      <c r="L601" s="14">
        <v>0</v>
      </c>
      <c r="N601" s="21">
        <v>0</v>
      </c>
      <c r="P601" s="21">
        <v>0</v>
      </c>
      <c r="R601" s="21">
        <v>180923</v>
      </c>
      <c r="T601" s="21">
        <v>555905</v>
      </c>
      <c r="V601" s="22">
        <v>786493</v>
      </c>
      <c r="X601" s="5" t="str">
        <f t="shared" si="9"/>
        <v>No</v>
      </c>
      <c r="Z601" s="21"/>
      <c r="AC601" s="28"/>
      <c r="AG601" s="7"/>
    </row>
    <row r="602" spans="1:33">
      <c r="A602" s="8" t="s">
        <v>1474</v>
      </c>
      <c r="B602" s="8" t="s">
        <v>1475</v>
      </c>
      <c r="C602" s="9" t="s">
        <v>213</v>
      </c>
      <c r="D602" s="185">
        <v>6072</v>
      </c>
      <c r="E602" s="188">
        <v>60072</v>
      </c>
      <c r="F602" s="9" t="s">
        <v>88</v>
      </c>
      <c r="G602" s="9" t="s">
        <v>84</v>
      </c>
      <c r="H602" s="10">
        <v>295083</v>
      </c>
      <c r="I602" s="11">
        <v>28</v>
      </c>
      <c r="J602" s="24">
        <v>112493</v>
      </c>
      <c r="K602" s="12"/>
      <c r="L602" s="14">
        <v>0</v>
      </c>
      <c r="N602" s="21">
        <v>0</v>
      </c>
      <c r="P602" s="21">
        <v>42561</v>
      </c>
      <c r="R602" s="21">
        <v>1176585</v>
      </c>
      <c r="T602" s="21">
        <v>0</v>
      </c>
      <c r="V602" s="22">
        <v>1331639</v>
      </c>
      <c r="X602" s="5" t="str">
        <f t="shared" si="9"/>
        <v>No</v>
      </c>
      <c r="Z602" s="21"/>
      <c r="AC602" s="28"/>
      <c r="AG602" s="7"/>
    </row>
    <row r="603" spans="1:33">
      <c r="A603" s="8" t="s">
        <v>5977</v>
      </c>
      <c r="B603" s="8" t="s">
        <v>3394</v>
      </c>
      <c r="C603" s="9" t="s">
        <v>171</v>
      </c>
      <c r="D603" s="185"/>
      <c r="E603" s="188" t="s">
        <v>5978</v>
      </c>
      <c r="F603" s="9" t="s">
        <v>125</v>
      </c>
      <c r="G603" s="9" t="s">
        <v>147</v>
      </c>
      <c r="H603" s="10">
        <v>0</v>
      </c>
      <c r="I603" s="11">
        <v>28</v>
      </c>
      <c r="J603" s="24">
        <v>40102</v>
      </c>
      <c r="K603" s="12"/>
      <c r="L603" s="14">
        <v>0</v>
      </c>
      <c r="N603" s="21">
        <v>0</v>
      </c>
      <c r="P603" s="21">
        <v>0</v>
      </c>
      <c r="R603" s="21">
        <v>0</v>
      </c>
      <c r="T603" s="21">
        <v>52788</v>
      </c>
      <c r="V603" s="22">
        <v>92890</v>
      </c>
      <c r="X603" s="5" t="str">
        <f t="shared" si="9"/>
        <v>No</v>
      </c>
      <c r="Z603" s="21"/>
      <c r="AC603" s="28"/>
      <c r="AG603" s="7"/>
    </row>
    <row r="604" spans="1:33">
      <c r="A604" s="8" t="s">
        <v>5944</v>
      </c>
      <c r="B604" s="8" t="s">
        <v>4436</v>
      </c>
      <c r="C604" s="9" t="s">
        <v>82</v>
      </c>
      <c r="D604" s="185">
        <v>2219</v>
      </c>
      <c r="E604" s="188">
        <v>20219</v>
      </c>
      <c r="F604" s="9" t="s">
        <v>113</v>
      </c>
      <c r="G604" s="9" t="s">
        <v>5756</v>
      </c>
      <c r="H604" s="10">
        <v>18351295</v>
      </c>
      <c r="I604" s="11">
        <v>28</v>
      </c>
      <c r="J604" s="24">
        <v>6131889</v>
      </c>
      <c r="K604" s="12"/>
      <c r="L604" s="14">
        <v>0</v>
      </c>
      <c r="N604" s="21">
        <v>0</v>
      </c>
      <c r="P604" s="21">
        <v>0</v>
      </c>
      <c r="R604" s="21">
        <v>40315</v>
      </c>
      <c r="T604" s="21">
        <v>0</v>
      </c>
      <c r="V604" s="22">
        <v>6172204</v>
      </c>
      <c r="X604" s="5" t="str">
        <f t="shared" si="9"/>
        <v>No</v>
      </c>
      <c r="Z604" s="21"/>
      <c r="AC604" s="28"/>
      <c r="AG604" s="7"/>
    </row>
    <row r="605" spans="1:33">
      <c r="A605" s="8" t="s">
        <v>455</v>
      </c>
      <c r="B605" s="8" t="s">
        <v>456</v>
      </c>
      <c r="C605" s="9" t="s">
        <v>58</v>
      </c>
      <c r="D605" s="185">
        <v>5171</v>
      </c>
      <c r="E605" s="188">
        <v>50171</v>
      </c>
      <c r="F605" s="9" t="s">
        <v>83</v>
      </c>
      <c r="G605" s="9" t="s">
        <v>5756</v>
      </c>
      <c r="H605" s="10">
        <v>54901</v>
      </c>
      <c r="I605" s="11">
        <v>28</v>
      </c>
      <c r="J605" s="24">
        <v>498426</v>
      </c>
      <c r="K605" s="12"/>
      <c r="L605" s="14">
        <v>0</v>
      </c>
      <c r="N605" s="21">
        <v>0</v>
      </c>
      <c r="P605" s="21">
        <v>0</v>
      </c>
      <c r="R605" s="21">
        <v>39485</v>
      </c>
      <c r="T605" s="21">
        <v>0</v>
      </c>
      <c r="V605" s="22">
        <v>537911</v>
      </c>
      <c r="X605" s="5" t="str">
        <f t="shared" si="9"/>
        <v>No</v>
      </c>
      <c r="Z605" s="21"/>
      <c r="AC605" s="28"/>
      <c r="AG605" s="7"/>
    </row>
    <row r="606" spans="1:33">
      <c r="A606" s="8" t="s">
        <v>1241</v>
      </c>
      <c r="B606" s="8" t="s">
        <v>1242</v>
      </c>
      <c r="C606" s="9" t="s">
        <v>120</v>
      </c>
      <c r="D606" s="185">
        <v>6082</v>
      </c>
      <c r="E606" s="188">
        <v>60082</v>
      </c>
      <c r="F606" s="9" t="s">
        <v>88</v>
      </c>
      <c r="G606" s="9" t="s">
        <v>84</v>
      </c>
      <c r="H606" s="10">
        <v>106383</v>
      </c>
      <c r="I606" s="11">
        <v>28</v>
      </c>
      <c r="J606" s="24">
        <v>192269</v>
      </c>
      <c r="K606" s="12"/>
      <c r="L606" s="14">
        <v>0</v>
      </c>
      <c r="N606" s="21">
        <v>0</v>
      </c>
      <c r="P606" s="21">
        <v>0</v>
      </c>
      <c r="R606" s="21">
        <v>0</v>
      </c>
      <c r="T606" s="21">
        <v>0</v>
      </c>
      <c r="V606" s="22">
        <v>192269</v>
      </c>
      <c r="X606" s="5" t="str">
        <f t="shared" si="9"/>
        <v>No</v>
      </c>
      <c r="Z606" s="21"/>
      <c r="AC606" s="28"/>
      <c r="AG606" s="7"/>
    </row>
    <row r="607" spans="1:33">
      <c r="A607" s="8" t="s">
        <v>6139</v>
      </c>
      <c r="B607" s="8" t="s">
        <v>6140</v>
      </c>
      <c r="C607" s="9" t="s">
        <v>91</v>
      </c>
      <c r="D607" s="185">
        <v>9296</v>
      </c>
      <c r="E607" s="188">
        <v>90296</v>
      </c>
      <c r="F607" s="9" t="s">
        <v>83</v>
      </c>
      <c r="G607" s="9" t="s">
        <v>5756</v>
      </c>
      <c r="H607" s="10">
        <v>12150996</v>
      </c>
      <c r="I607" s="11">
        <v>28</v>
      </c>
      <c r="J607" s="24">
        <v>53877</v>
      </c>
      <c r="K607" s="12"/>
      <c r="L607" s="14">
        <v>0</v>
      </c>
      <c r="N607" s="21">
        <v>0</v>
      </c>
      <c r="P607" s="21">
        <v>0</v>
      </c>
      <c r="R607" s="21">
        <v>0</v>
      </c>
      <c r="T607" s="21">
        <v>0</v>
      </c>
      <c r="V607" s="22">
        <v>53877</v>
      </c>
      <c r="X607" s="5" t="str">
        <f t="shared" si="9"/>
        <v>No</v>
      </c>
      <c r="Z607" s="21"/>
      <c r="AC607" s="28"/>
      <c r="AG607" s="7"/>
    </row>
    <row r="608" spans="1:33">
      <c r="A608" s="8" t="s">
        <v>1008</v>
      </c>
      <c r="B608" s="8" t="s">
        <v>1009</v>
      </c>
      <c r="C608" s="9" t="s">
        <v>265</v>
      </c>
      <c r="D608" s="185">
        <v>7012</v>
      </c>
      <c r="E608" s="188">
        <v>70012</v>
      </c>
      <c r="F608" s="9" t="s">
        <v>83</v>
      </c>
      <c r="G608" s="9" t="s">
        <v>84</v>
      </c>
      <c r="H608" s="10">
        <v>106494</v>
      </c>
      <c r="I608" s="11">
        <v>28</v>
      </c>
      <c r="J608" s="24">
        <v>788961</v>
      </c>
      <c r="K608" s="12"/>
      <c r="L608" s="14">
        <v>0</v>
      </c>
      <c r="N608" s="21">
        <v>0</v>
      </c>
      <c r="P608" s="21">
        <v>7213</v>
      </c>
      <c r="R608" s="21">
        <v>107621</v>
      </c>
      <c r="T608" s="21">
        <v>0</v>
      </c>
      <c r="V608" s="22">
        <v>903795</v>
      </c>
      <c r="X608" s="5" t="str">
        <f t="shared" si="9"/>
        <v>No</v>
      </c>
      <c r="Z608" s="21"/>
      <c r="AC608" s="28"/>
      <c r="AG608" s="7"/>
    </row>
    <row r="609" spans="1:33">
      <c r="A609" s="8" t="s">
        <v>2819</v>
      </c>
      <c r="B609" s="8" t="s">
        <v>2820</v>
      </c>
      <c r="C609" s="9" t="s">
        <v>210</v>
      </c>
      <c r="D609" s="185" t="s">
        <v>2821</v>
      </c>
      <c r="E609" s="188" t="s">
        <v>2822</v>
      </c>
      <c r="F609" s="9" t="s">
        <v>83</v>
      </c>
      <c r="G609" s="9" t="s">
        <v>147</v>
      </c>
      <c r="H609" s="10">
        <v>0</v>
      </c>
      <c r="I609" s="11">
        <v>27</v>
      </c>
      <c r="J609" s="24">
        <v>21737</v>
      </c>
      <c r="K609" s="12"/>
      <c r="L609" s="14">
        <v>0</v>
      </c>
      <c r="N609" s="21">
        <v>0</v>
      </c>
      <c r="P609" s="21">
        <v>0</v>
      </c>
      <c r="R609" s="21">
        <v>0</v>
      </c>
      <c r="T609" s="21">
        <v>0</v>
      </c>
      <c r="V609" s="22">
        <v>21737</v>
      </c>
      <c r="X609" s="5" t="str">
        <f t="shared" si="9"/>
        <v>No</v>
      </c>
      <c r="Z609" s="21"/>
      <c r="AC609" s="28"/>
      <c r="AG609" s="7"/>
    </row>
    <row r="610" spans="1:33">
      <c r="A610" s="8" t="s">
        <v>2704</v>
      </c>
      <c r="B610" s="8" t="s">
        <v>2705</v>
      </c>
      <c r="C610" s="9" t="s">
        <v>235</v>
      </c>
      <c r="D610" s="185">
        <v>4214</v>
      </c>
      <c r="E610" s="188">
        <v>40214</v>
      </c>
      <c r="F610" s="9" t="s">
        <v>83</v>
      </c>
      <c r="G610" s="9" t="s">
        <v>5756</v>
      </c>
      <c r="H610" s="10">
        <v>214881</v>
      </c>
      <c r="I610" s="11">
        <v>27</v>
      </c>
      <c r="J610" s="24">
        <v>16234</v>
      </c>
      <c r="K610" s="12"/>
      <c r="L610" s="14">
        <v>0</v>
      </c>
      <c r="N610" s="21">
        <v>0</v>
      </c>
      <c r="P610" s="21">
        <v>0</v>
      </c>
      <c r="R610" s="21">
        <v>1102</v>
      </c>
      <c r="T610" s="21">
        <v>0</v>
      </c>
      <c r="V610" s="22">
        <v>17336</v>
      </c>
      <c r="X610" s="5" t="str">
        <f t="shared" si="9"/>
        <v>No</v>
      </c>
      <c r="Z610" s="21"/>
      <c r="AC610" s="28"/>
      <c r="AG610" s="7"/>
    </row>
    <row r="611" spans="1:33">
      <c r="A611" s="8" t="s">
        <v>518</v>
      </c>
      <c r="B611" s="8" t="s">
        <v>519</v>
      </c>
      <c r="C611" s="9" t="s">
        <v>82</v>
      </c>
      <c r="D611" s="185">
        <v>2211</v>
      </c>
      <c r="E611" s="188">
        <v>20211</v>
      </c>
      <c r="F611" s="9" t="s">
        <v>83</v>
      </c>
      <c r="G611" s="9" t="s">
        <v>5756</v>
      </c>
      <c r="H611" s="10">
        <v>296668</v>
      </c>
      <c r="I611" s="11">
        <v>27</v>
      </c>
      <c r="J611" s="24">
        <v>0</v>
      </c>
      <c r="K611" s="12"/>
      <c r="L611" s="14">
        <v>0</v>
      </c>
      <c r="N611" s="21">
        <v>0</v>
      </c>
      <c r="P611" s="21">
        <v>0</v>
      </c>
      <c r="R611" s="21">
        <v>3110</v>
      </c>
      <c r="T611" s="21">
        <v>0</v>
      </c>
      <c r="V611" s="22">
        <v>3110</v>
      </c>
      <c r="X611" s="5" t="str">
        <f t="shared" si="9"/>
        <v>No</v>
      </c>
      <c r="Z611" s="21"/>
      <c r="AC611" s="28"/>
      <c r="AG611" s="7"/>
    </row>
    <row r="612" spans="1:33">
      <c r="A612" s="8" t="s">
        <v>202</v>
      </c>
      <c r="B612" s="8" t="s">
        <v>203</v>
      </c>
      <c r="C612" s="9" t="s">
        <v>150</v>
      </c>
      <c r="D612" s="185">
        <v>6096</v>
      </c>
      <c r="E612" s="188">
        <v>60096</v>
      </c>
      <c r="F612" s="9" t="s">
        <v>83</v>
      </c>
      <c r="G612" s="9" t="s">
        <v>5756</v>
      </c>
      <c r="H612" s="10">
        <v>103898</v>
      </c>
      <c r="I612" s="11">
        <v>27</v>
      </c>
      <c r="J612" s="24">
        <v>1948995</v>
      </c>
      <c r="K612" s="12"/>
      <c r="L612" s="14">
        <v>0</v>
      </c>
      <c r="N612" s="21">
        <v>0</v>
      </c>
      <c r="P612" s="21">
        <v>0</v>
      </c>
      <c r="R612" s="21">
        <v>132066</v>
      </c>
      <c r="T612" s="21">
        <v>109447</v>
      </c>
      <c r="V612" s="22">
        <v>2190508</v>
      </c>
      <c r="X612" s="5" t="str">
        <f t="shared" si="9"/>
        <v>No</v>
      </c>
      <c r="Z612" s="21"/>
      <c r="AC612" s="28"/>
      <c r="AG612" s="7"/>
    </row>
    <row r="613" spans="1:33">
      <c r="A613" s="8" t="s">
        <v>272</v>
      </c>
      <c r="B613" s="8" t="s">
        <v>273</v>
      </c>
      <c r="C613" s="9" t="s">
        <v>274</v>
      </c>
      <c r="D613" s="185">
        <v>4054</v>
      </c>
      <c r="E613" s="188">
        <v>40054</v>
      </c>
      <c r="F613" s="9" t="s">
        <v>83</v>
      </c>
      <c r="G613" s="9" t="s">
        <v>5756</v>
      </c>
      <c r="H613" s="10">
        <v>120415</v>
      </c>
      <c r="I613" s="11">
        <v>27</v>
      </c>
      <c r="J613" s="24">
        <v>500331</v>
      </c>
      <c r="K613" s="12"/>
      <c r="L613" s="14">
        <v>0</v>
      </c>
      <c r="N613" s="21">
        <v>0</v>
      </c>
      <c r="P613" s="21">
        <v>0</v>
      </c>
      <c r="R613" s="21">
        <v>23880</v>
      </c>
      <c r="T613" s="21">
        <v>0</v>
      </c>
      <c r="V613" s="22">
        <v>524211</v>
      </c>
      <c r="X613" s="5" t="str">
        <f t="shared" si="9"/>
        <v>No</v>
      </c>
      <c r="Z613" s="21"/>
      <c r="AC613" s="28"/>
      <c r="AG613" s="7"/>
    </row>
    <row r="614" spans="1:33">
      <c r="A614" s="8" t="s">
        <v>6556</v>
      </c>
      <c r="B614" s="8" t="s">
        <v>2769</v>
      </c>
      <c r="C614" s="9" t="s">
        <v>132</v>
      </c>
      <c r="D614" s="185">
        <v>5209</v>
      </c>
      <c r="E614" s="188">
        <v>50209</v>
      </c>
      <c r="F614" s="9" t="s">
        <v>88</v>
      </c>
      <c r="G614" s="9" t="s">
        <v>5756</v>
      </c>
      <c r="H614" s="10">
        <v>1487483</v>
      </c>
      <c r="I614" s="11">
        <v>27</v>
      </c>
      <c r="J614" s="24">
        <v>308732</v>
      </c>
      <c r="K614" s="12"/>
      <c r="L614" s="14">
        <v>0</v>
      </c>
      <c r="N614" s="21">
        <v>0</v>
      </c>
      <c r="P614" s="21">
        <v>0</v>
      </c>
      <c r="R614" s="21">
        <v>0</v>
      </c>
      <c r="T614" s="21">
        <v>0</v>
      </c>
      <c r="V614" s="22">
        <v>308732</v>
      </c>
      <c r="X614" s="5" t="str">
        <f t="shared" si="9"/>
        <v>No</v>
      </c>
      <c r="Z614" s="21"/>
      <c r="AC614" s="28"/>
      <c r="AG614" s="7"/>
    </row>
    <row r="615" spans="1:33">
      <c r="A615" s="8" t="s">
        <v>569</v>
      </c>
      <c r="B615" s="8" t="s">
        <v>570</v>
      </c>
      <c r="C615" s="9" t="s">
        <v>50</v>
      </c>
      <c r="D615" s="185">
        <v>4044</v>
      </c>
      <c r="E615" s="188">
        <v>40044</v>
      </c>
      <c r="F615" s="9" t="s">
        <v>83</v>
      </c>
      <c r="G615" s="9" t="s">
        <v>84</v>
      </c>
      <c r="H615" s="10">
        <v>263907</v>
      </c>
      <c r="I615" s="11">
        <v>27</v>
      </c>
      <c r="J615" s="24">
        <v>711918</v>
      </c>
      <c r="K615" s="12"/>
      <c r="L615" s="14">
        <v>149776</v>
      </c>
      <c r="N615" s="21">
        <v>0</v>
      </c>
      <c r="P615" s="21">
        <v>11393</v>
      </c>
      <c r="R615" s="21">
        <v>234881</v>
      </c>
      <c r="T615" s="21">
        <v>0</v>
      </c>
      <c r="V615" s="22">
        <v>1107968</v>
      </c>
      <c r="X615" s="5" t="str">
        <f t="shared" si="9"/>
        <v>No</v>
      </c>
      <c r="Z615" s="21"/>
      <c r="AC615" s="28"/>
      <c r="AG615" s="7"/>
    </row>
    <row r="616" spans="1:33">
      <c r="A616" s="8" t="s">
        <v>548</v>
      </c>
      <c r="B616" s="8" t="s">
        <v>549</v>
      </c>
      <c r="C616" s="9" t="s">
        <v>265</v>
      </c>
      <c r="D616" s="185">
        <v>7013</v>
      </c>
      <c r="E616" s="188">
        <v>70013</v>
      </c>
      <c r="F616" s="9" t="s">
        <v>88</v>
      </c>
      <c r="G616" s="9" t="s">
        <v>5756</v>
      </c>
      <c r="H616" s="10">
        <v>113418</v>
      </c>
      <c r="I616" s="11">
        <v>27</v>
      </c>
      <c r="J616" s="24">
        <v>1201012</v>
      </c>
      <c r="K616" s="12"/>
      <c r="L616" s="14">
        <v>0</v>
      </c>
      <c r="N616" s="21">
        <v>0</v>
      </c>
      <c r="P616" s="21">
        <v>0</v>
      </c>
      <c r="R616" s="21">
        <v>75277</v>
      </c>
      <c r="T616" s="21">
        <v>235208</v>
      </c>
      <c r="V616" s="22">
        <v>1511497</v>
      </c>
      <c r="X616" s="5" t="str">
        <f t="shared" si="9"/>
        <v>No</v>
      </c>
      <c r="Z616" s="21"/>
      <c r="AC616" s="28"/>
      <c r="AG616" s="7"/>
    </row>
    <row r="617" spans="1:33">
      <c r="A617" s="8" t="s">
        <v>4714</v>
      </c>
      <c r="B617" s="8" t="s">
        <v>4715</v>
      </c>
      <c r="C617" s="9" t="s">
        <v>79</v>
      </c>
      <c r="D617" s="185" t="s">
        <v>4716</v>
      </c>
      <c r="E617" s="188">
        <v>91092</v>
      </c>
      <c r="F617" s="9" t="s">
        <v>88</v>
      </c>
      <c r="G617" s="9" t="s">
        <v>84</v>
      </c>
      <c r="H617" s="10">
        <v>210000</v>
      </c>
      <c r="I617" s="11">
        <v>27</v>
      </c>
      <c r="J617" s="24">
        <v>578048</v>
      </c>
      <c r="K617" s="12"/>
      <c r="L617" s="14">
        <v>0</v>
      </c>
      <c r="N617" s="21">
        <v>0</v>
      </c>
      <c r="P617" s="21">
        <v>145</v>
      </c>
      <c r="R617" s="21">
        <v>856533</v>
      </c>
      <c r="T617" s="21">
        <v>0</v>
      </c>
      <c r="V617" s="22">
        <v>1434726</v>
      </c>
      <c r="X617" s="5" t="str">
        <f t="shared" si="9"/>
        <v>No</v>
      </c>
      <c r="Z617" s="21"/>
      <c r="AC617" s="28"/>
      <c r="AG617" s="7"/>
    </row>
    <row r="618" spans="1:33">
      <c r="A618" s="8" t="s">
        <v>5109</v>
      </c>
      <c r="B618" s="8" t="s">
        <v>5110</v>
      </c>
      <c r="C618" s="9" t="s">
        <v>288</v>
      </c>
      <c r="D618" s="185">
        <v>3055</v>
      </c>
      <c r="E618" s="188">
        <v>30055</v>
      </c>
      <c r="F618" s="9" t="s">
        <v>83</v>
      </c>
      <c r="G618" s="9" t="s">
        <v>5756</v>
      </c>
      <c r="H618" s="10">
        <v>387550</v>
      </c>
      <c r="I618" s="11">
        <v>27</v>
      </c>
      <c r="J618" s="24">
        <v>307022</v>
      </c>
      <c r="K618" s="12"/>
      <c r="L618" s="14">
        <v>0</v>
      </c>
      <c r="N618" s="21">
        <v>0</v>
      </c>
      <c r="P618" s="21">
        <v>0</v>
      </c>
      <c r="R618" s="21">
        <v>0</v>
      </c>
      <c r="T618" s="21">
        <v>0</v>
      </c>
      <c r="V618" s="22">
        <v>307022</v>
      </c>
      <c r="X618" s="5" t="str">
        <f t="shared" si="9"/>
        <v>No</v>
      </c>
      <c r="Z618" s="21"/>
      <c r="AC618" s="28"/>
      <c r="AG618" s="7"/>
    </row>
    <row r="619" spans="1:33">
      <c r="A619" s="8" t="s">
        <v>633</v>
      </c>
      <c r="B619" s="8" t="s">
        <v>6557</v>
      </c>
      <c r="C619" s="9" t="s">
        <v>217</v>
      </c>
      <c r="D619" s="185">
        <v>3088</v>
      </c>
      <c r="E619" s="188">
        <v>30088</v>
      </c>
      <c r="F619" s="9" t="s">
        <v>83</v>
      </c>
      <c r="G619" s="9" t="s">
        <v>84</v>
      </c>
      <c r="H619" s="10">
        <v>109919</v>
      </c>
      <c r="I619" s="11">
        <v>27</v>
      </c>
      <c r="J619" s="24">
        <v>382317</v>
      </c>
      <c r="K619" s="12"/>
      <c r="L619" s="14">
        <v>0</v>
      </c>
      <c r="N619" s="21">
        <v>0</v>
      </c>
      <c r="P619" s="21">
        <v>13550</v>
      </c>
      <c r="R619" s="21">
        <v>0</v>
      </c>
      <c r="T619" s="21">
        <v>0</v>
      </c>
      <c r="V619" s="22">
        <v>395867</v>
      </c>
      <c r="X619" s="5" t="str">
        <f t="shared" si="9"/>
        <v>No</v>
      </c>
      <c r="Z619" s="21"/>
      <c r="AC619" s="28"/>
      <c r="AG619" s="7"/>
    </row>
    <row r="620" spans="1:33">
      <c r="A620" s="8" t="s">
        <v>2419</v>
      </c>
      <c r="B620" s="8" t="s">
        <v>2420</v>
      </c>
      <c r="C620" s="9" t="s">
        <v>46</v>
      </c>
      <c r="D620" s="185" t="s">
        <v>2421</v>
      </c>
      <c r="E620" s="188" t="s">
        <v>2422</v>
      </c>
      <c r="F620" s="9" t="s">
        <v>88</v>
      </c>
      <c r="G620" s="9" t="s">
        <v>147</v>
      </c>
      <c r="H620" s="10">
        <v>0</v>
      </c>
      <c r="I620" s="11">
        <v>27</v>
      </c>
      <c r="J620" s="24">
        <v>278737</v>
      </c>
      <c r="K620" s="12"/>
      <c r="L620" s="14">
        <v>0</v>
      </c>
      <c r="N620" s="21">
        <v>0</v>
      </c>
      <c r="P620" s="21">
        <v>0</v>
      </c>
      <c r="R620" s="21">
        <v>0</v>
      </c>
      <c r="T620" s="21">
        <v>183418</v>
      </c>
      <c r="V620" s="22">
        <v>462155</v>
      </c>
      <c r="X620" s="5" t="str">
        <f t="shared" si="9"/>
        <v>No</v>
      </c>
      <c r="Z620" s="21"/>
      <c r="AC620" s="28"/>
      <c r="AG620" s="7"/>
    </row>
    <row r="621" spans="1:33">
      <c r="A621" s="8" t="s">
        <v>2586</v>
      </c>
      <c r="B621" s="8" t="s">
        <v>2587</v>
      </c>
      <c r="C621" s="9" t="s">
        <v>466</v>
      </c>
      <c r="D621" s="185" t="s">
        <v>2588</v>
      </c>
      <c r="E621" s="188" t="s">
        <v>2589</v>
      </c>
      <c r="F621" s="9" t="s">
        <v>83</v>
      </c>
      <c r="G621" s="9" t="s">
        <v>147</v>
      </c>
      <c r="H621" s="10">
        <v>0</v>
      </c>
      <c r="I621" s="11">
        <v>27</v>
      </c>
      <c r="J621" s="24">
        <v>82561</v>
      </c>
      <c r="K621" s="12"/>
      <c r="L621" s="14">
        <v>0</v>
      </c>
      <c r="N621" s="21">
        <v>0</v>
      </c>
      <c r="P621" s="21">
        <v>0</v>
      </c>
      <c r="R621" s="21">
        <v>0</v>
      </c>
      <c r="T621" s="21">
        <v>1026432</v>
      </c>
      <c r="V621" s="22">
        <v>1108993</v>
      </c>
      <c r="X621" s="5" t="str">
        <f t="shared" si="9"/>
        <v>No</v>
      </c>
      <c r="Z621" s="21"/>
      <c r="AC621" s="28"/>
      <c r="AG621" s="7"/>
    </row>
    <row r="622" spans="1:33">
      <c r="A622" s="8" t="s">
        <v>627</v>
      </c>
      <c r="B622" s="8" t="s">
        <v>628</v>
      </c>
      <c r="C622" s="9" t="s">
        <v>91</v>
      </c>
      <c r="D622" s="185">
        <v>9119</v>
      </c>
      <c r="E622" s="188">
        <v>90119</v>
      </c>
      <c r="F622" s="9" t="s">
        <v>83</v>
      </c>
      <c r="G622" s="9" t="s">
        <v>84</v>
      </c>
      <c r="H622" s="10">
        <v>583681</v>
      </c>
      <c r="I622" s="11">
        <v>27</v>
      </c>
      <c r="J622" s="24">
        <v>39678</v>
      </c>
      <c r="K622" s="12"/>
      <c r="L622" s="14">
        <v>115923</v>
      </c>
      <c r="N622" s="21">
        <v>0</v>
      </c>
      <c r="P622" s="21">
        <v>0</v>
      </c>
      <c r="R622" s="21">
        <v>47916</v>
      </c>
      <c r="T622" s="21">
        <v>0</v>
      </c>
      <c r="V622" s="22">
        <v>203517</v>
      </c>
      <c r="X622" s="5" t="str">
        <f t="shared" si="9"/>
        <v>No</v>
      </c>
      <c r="Z622" s="21"/>
      <c r="AC622" s="28"/>
      <c r="AG622" s="7"/>
    </row>
    <row r="623" spans="1:33">
      <c r="A623" s="8" t="s">
        <v>6152</v>
      </c>
      <c r="B623" s="8" t="s">
        <v>6153</v>
      </c>
      <c r="C623" s="9" t="s">
        <v>91</v>
      </c>
      <c r="D623" s="185"/>
      <c r="E623" s="188">
        <v>90287</v>
      </c>
      <c r="F623" s="9" t="s">
        <v>88</v>
      </c>
      <c r="G623" s="9" t="s">
        <v>5756</v>
      </c>
      <c r="H623" s="10">
        <v>12150996</v>
      </c>
      <c r="I623" s="11">
        <v>27</v>
      </c>
      <c r="J623" s="24">
        <v>294590</v>
      </c>
      <c r="K623" s="12"/>
      <c r="L623" s="14">
        <v>0</v>
      </c>
      <c r="N623" s="21">
        <v>0</v>
      </c>
      <c r="P623" s="21">
        <v>0</v>
      </c>
      <c r="R623" s="21">
        <v>19440</v>
      </c>
      <c r="T623" s="21">
        <v>0</v>
      </c>
      <c r="V623" s="22">
        <v>314030</v>
      </c>
      <c r="X623" s="5" t="str">
        <f t="shared" si="9"/>
        <v>No</v>
      </c>
      <c r="Z623" s="21"/>
      <c r="AC623" s="28"/>
      <c r="AG623" s="7"/>
    </row>
    <row r="624" spans="1:33">
      <c r="A624" s="8" t="s">
        <v>576</v>
      </c>
      <c r="B624" s="8" t="s">
        <v>577</v>
      </c>
      <c r="C624" s="9" t="s">
        <v>73</v>
      </c>
      <c r="D624" s="185">
        <v>6049</v>
      </c>
      <c r="E624" s="188">
        <v>60049</v>
      </c>
      <c r="F624" s="9" t="s">
        <v>83</v>
      </c>
      <c r="G624" s="9" t="s">
        <v>5756</v>
      </c>
      <c r="H624" s="10">
        <v>128600</v>
      </c>
      <c r="I624" s="11">
        <v>27</v>
      </c>
      <c r="J624" s="24">
        <v>809559</v>
      </c>
      <c r="K624" s="12"/>
      <c r="L624" s="14">
        <v>0</v>
      </c>
      <c r="N624" s="21">
        <v>0</v>
      </c>
      <c r="P624" s="21">
        <v>0</v>
      </c>
      <c r="R624" s="21">
        <v>57270</v>
      </c>
      <c r="T624" s="21">
        <v>0</v>
      </c>
      <c r="V624" s="22">
        <v>866829</v>
      </c>
      <c r="X624" s="5" t="str">
        <f t="shared" si="9"/>
        <v>No</v>
      </c>
      <c r="Z624" s="21"/>
      <c r="AC624" s="28"/>
      <c r="AG624" s="7"/>
    </row>
    <row r="625" spans="1:33">
      <c r="A625" s="8" t="s">
        <v>1741</v>
      </c>
      <c r="B625" s="8" t="s">
        <v>1742</v>
      </c>
      <c r="C625" s="9" t="s">
        <v>648</v>
      </c>
      <c r="D625" s="185" t="s">
        <v>1743</v>
      </c>
      <c r="E625" s="188" t="s">
        <v>1744</v>
      </c>
      <c r="F625" s="9" t="s">
        <v>157</v>
      </c>
      <c r="G625" s="9" t="s">
        <v>147</v>
      </c>
      <c r="H625" s="10">
        <v>0</v>
      </c>
      <c r="I625" s="11">
        <v>27</v>
      </c>
      <c r="J625" s="24">
        <v>0</v>
      </c>
      <c r="K625" s="12"/>
      <c r="L625" s="14">
        <v>0</v>
      </c>
      <c r="N625" s="21">
        <v>0</v>
      </c>
      <c r="P625" s="21">
        <v>0</v>
      </c>
      <c r="R625" s="21">
        <v>35</v>
      </c>
      <c r="T625" s="21">
        <v>178383</v>
      </c>
      <c r="V625" s="22">
        <v>178418</v>
      </c>
      <c r="X625" s="5" t="str">
        <f t="shared" si="9"/>
        <v>No</v>
      </c>
      <c r="Z625" s="21"/>
      <c r="AC625" s="28"/>
      <c r="AG625" s="7"/>
    </row>
    <row r="626" spans="1:33">
      <c r="A626" s="8" t="s">
        <v>3405</v>
      </c>
      <c r="B626" s="8" t="s">
        <v>3406</v>
      </c>
      <c r="C626" s="9" t="s">
        <v>555</v>
      </c>
      <c r="D626" s="185">
        <v>5215</v>
      </c>
      <c r="E626" s="188">
        <v>50215</v>
      </c>
      <c r="F626" s="9" t="s">
        <v>157</v>
      </c>
      <c r="G626" s="9" t="s">
        <v>5756</v>
      </c>
      <c r="H626" s="10">
        <v>68545</v>
      </c>
      <c r="I626" s="11">
        <v>27</v>
      </c>
      <c r="J626" s="24">
        <v>80396</v>
      </c>
      <c r="K626" s="12"/>
      <c r="L626" s="14">
        <v>0</v>
      </c>
      <c r="N626" s="21">
        <v>0</v>
      </c>
      <c r="P626" s="21">
        <v>0</v>
      </c>
      <c r="R626" s="21">
        <v>0</v>
      </c>
      <c r="T626" s="21">
        <v>2762891</v>
      </c>
      <c r="V626" s="22">
        <v>2843287</v>
      </c>
      <c r="X626" s="5" t="str">
        <f t="shared" si="9"/>
        <v>No</v>
      </c>
      <c r="Z626" s="21"/>
      <c r="AC626" s="28"/>
      <c r="AG626" s="7"/>
    </row>
    <row r="627" spans="1:33">
      <c r="A627" s="8" t="s">
        <v>560</v>
      </c>
      <c r="B627" s="8" t="s">
        <v>561</v>
      </c>
      <c r="C627" s="9" t="s">
        <v>235</v>
      </c>
      <c r="D627" s="185">
        <v>4225</v>
      </c>
      <c r="E627" s="188">
        <v>40225</v>
      </c>
      <c r="F627" s="9" t="s">
        <v>88</v>
      </c>
      <c r="G627" s="9" t="s">
        <v>5756</v>
      </c>
      <c r="H627" s="10">
        <v>119911</v>
      </c>
      <c r="I627" s="11">
        <v>27</v>
      </c>
      <c r="J627" s="24">
        <v>106038</v>
      </c>
      <c r="K627" s="12"/>
      <c r="L627" s="14">
        <v>0</v>
      </c>
      <c r="N627" s="21">
        <v>0</v>
      </c>
      <c r="P627" s="21">
        <v>0</v>
      </c>
      <c r="R627" s="21">
        <v>28825</v>
      </c>
      <c r="T627" s="21">
        <v>0</v>
      </c>
      <c r="V627" s="22">
        <v>134863</v>
      </c>
      <c r="X627" s="5" t="str">
        <f t="shared" si="9"/>
        <v>No</v>
      </c>
      <c r="Z627" s="21"/>
      <c r="AC627" s="28"/>
      <c r="AG627" s="7"/>
    </row>
    <row r="628" spans="1:33">
      <c r="A628" s="8" t="s">
        <v>604</v>
      </c>
      <c r="B628" s="8" t="s">
        <v>6419</v>
      </c>
      <c r="C628" s="9" t="s">
        <v>420</v>
      </c>
      <c r="D628" s="185" t="s">
        <v>605</v>
      </c>
      <c r="E628" s="188" t="s">
        <v>606</v>
      </c>
      <c r="F628" s="9" t="s">
        <v>88</v>
      </c>
      <c r="G628" s="9" t="s">
        <v>147</v>
      </c>
      <c r="H628" s="10">
        <v>0</v>
      </c>
      <c r="I628" s="11">
        <v>27</v>
      </c>
      <c r="J628" s="24">
        <v>356039</v>
      </c>
      <c r="K628" s="12"/>
      <c r="L628" s="14">
        <v>0</v>
      </c>
      <c r="N628" s="21">
        <v>0</v>
      </c>
      <c r="P628" s="21">
        <v>0</v>
      </c>
      <c r="R628" s="21">
        <v>0</v>
      </c>
      <c r="T628" s="21">
        <v>0</v>
      </c>
      <c r="V628" s="22">
        <v>356039</v>
      </c>
      <c r="X628" s="5" t="str">
        <f t="shared" si="9"/>
        <v>No</v>
      </c>
      <c r="Z628" s="21"/>
      <c r="AC628" s="28"/>
      <c r="AG628" s="7"/>
    </row>
    <row r="629" spans="1:33">
      <c r="A629" s="8" t="s">
        <v>1347</v>
      </c>
      <c r="B629" s="8" t="s">
        <v>167</v>
      </c>
      <c r="C629" s="9" t="s">
        <v>160</v>
      </c>
      <c r="D629" s="185">
        <v>1069</v>
      </c>
      <c r="E629" s="188">
        <v>10069</v>
      </c>
      <c r="F629" s="9" t="s">
        <v>157</v>
      </c>
      <c r="G629" s="9" t="s">
        <v>5756</v>
      </c>
      <c r="H629" s="10">
        <v>203914</v>
      </c>
      <c r="I629" s="11">
        <v>27</v>
      </c>
      <c r="J629" s="24">
        <v>111029</v>
      </c>
      <c r="K629" s="12"/>
      <c r="L629" s="14">
        <v>0</v>
      </c>
      <c r="N629" s="21">
        <v>0</v>
      </c>
      <c r="P629" s="21">
        <v>0</v>
      </c>
      <c r="R629" s="21">
        <v>92248</v>
      </c>
      <c r="T629" s="21">
        <v>1573472</v>
      </c>
      <c r="V629" s="22">
        <v>1776749</v>
      </c>
      <c r="X629" s="5" t="str">
        <f t="shared" si="9"/>
        <v>No</v>
      </c>
      <c r="Z629" s="21"/>
      <c r="AC629" s="28"/>
      <c r="AG629" s="7"/>
    </row>
    <row r="630" spans="1:33">
      <c r="A630" s="8" t="s">
        <v>5955</v>
      </c>
      <c r="B630" s="8" t="s">
        <v>117</v>
      </c>
      <c r="C630" s="9" t="s">
        <v>42</v>
      </c>
      <c r="D630" s="185" t="s">
        <v>4677</v>
      </c>
      <c r="E630" s="188" t="s">
        <v>4678</v>
      </c>
      <c r="F630" s="9" t="s">
        <v>83</v>
      </c>
      <c r="G630" s="9" t="s">
        <v>147</v>
      </c>
      <c r="H630" s="10">
        <v>0</v>
      </c>
      <c r="I630" s="11">
        <v>27</v>
      </c>
      <c r="J630" s="24">
        <v>321373</v>
      </c>
      <c r="K630" s="12"/>
      <c r="L630" s="14">
        <v>0</v>
      </c>
      <c r="N630" s="21">
        <v>0</v>
      </c>
      <c r="P630" s="21">
        <v>0</v>
      </c>
      <c r="R630" s="21">
        <v>0</v>
      </c>
      <c r="T630" s="21">
        <v>749538</v>
      </c>
      <c r="V630" s="22">
        <v>1070911</v>
      </c>
      <c r="X630" s="5" t="str">
        <f t="shared" si="9"/>
        <v>No</v>
      </c>
      <c r="Z630" s="21"/>
      <c r="AC630" s="28" t="s">
        <v>5908</v>
      </c>
      <c r="AG630" s="7"/>
    </row>
    <row r="631" spans="1:33">
      <c r="A631" s="8" t="s">
        <v>6558</v>
      </c>
      <c r="B631" s="8" t="s">
        <v>467</v>
      </c>
      <c r="C631" s="9" t="s">
        <v>82</v>
      </c>
      <c r="D631" s="185">
        <v>2197</v>
      </c>
      <c r="E631" s="188">
        <v>20197</v>
      </c>
      <c r="F631" s="9" t="s">
        <v>157</v>
      </c>
      <c r="G631" s="9" t="s">
        <v>5756</v>
      </c>
      <c r="H631" s="10">
        <v>18351295</v>
      </c>
      <c r="I631" s="11">
        <v>27</v>
      </c>
      <c r="J631" s="24">
        <v>194603</v>
      </c>
      <c r="K631" s="12"/>
      <c r="L631" s="14">
        <v>0</v>
      </c>
      <c r="N631" s="21">
        <v>0</v>
      </c>
      <c r="P631" s="21">
        <v>0</v>
      </c>
      <c r="R631" s="21">
        <v>829121</v>
      </c>
      <c r="T631" s="21">
        <v>1289081</v>
      </c>
      <c r="V631" s="22">
        <v>2312805</v>
      </c>
      <c r="X631" s="5" t="str">
        <f t="shared" si="9"/>
        <v>No</v>
      </c>
      <c r="Z631" s="21"/>
      <c r="AC631" s="28"/>
      <c r="AG631" s="7"/>
    </row>
    <row r="632" spans="1:33">
      <c r="A632" s="8" t="s">
        <v>5283</v>
      </c>
      <c r="B632" s="8" t="s">
        <v>5284</v>
      </c>
      <c r="C632" s="9" t="s">
        <v>235</v>
      </c>
      <c r="D632" s="185">
        <v>4096</v>
      </c>
      <c r="E632" s="188">
        <v>40096</v>
      </c>
      <c r="F632" s="9" t="s">
        <v>83</v>
      </c>
      <c r="G632" s="9" t="s">
        <v>5756</v>
      </c>
      <c r="H632" s="10">
        <v>68243</v>
      </c>
      <c r="I632" s="11">
        <v>26</v>
      </c>
      <c r="J632" s="24">
        <v>259909</v>
      </c>
      <c r="K632" s="12"/>
      <c r="L632" s="14">
        <v>0</v>
      </c>
      <c r="N632" s="21">
        <v>0</v>
      </c>
      <c r="P632" s="21">
        <v>0</v>
      </c>
      <c r="R632" s="21">
        <v>0</v>
      </c>
      <c r="T632" s="21">
        <v>1840229</v>
      </c>
      <c r="V632" s="22">
        <v>2100138</v>
      </c>
      <c r="X632" s="5" t="str">
        <f t="shared" si="9"/>
        <v>No</v>
      </c>
      <c r="Z632" s="21"/>
      <c r="AC632" s="28"/>
      <c r="AG632" s="7"/>
    </row>
    <row r="633" spans="1:33">
      <c r="A633" s="8" t="s">
        <v>567</v>
      </c>
      <c r="B633" s="8" t="s">
        <v>568</v>
      </c>
      <c r="C633" s="9" t="s">
        <v>288</v>
      </c>
      <c r="D633" s="185">
        <v>3026</v>
      </c>
      <c r="E633" s="188">
        <v>30026</v>
      </c>
      <c r="F633" s="9" t="s">
        <v>83</v>
      </c>
      <c r="G633" s="9" t="s">
        <v>84</v>
      </c>
      <c r="H633" s="10">
        <v>56142</v>
      </c>
      <c r="I633" s="11">
        <v>26</v>
      </c>
      <c r="J633" s="24">
        <v>798235</v>
      </c>
      <c r="K633" s="12"/>
      <c r="L633" s="14">
        <v>0</v>
      </c>
      <c r="N633" s="21">
        <v>0</v>
      </c>
      <c r="P633" s="21">
        <v>25414</v>
      </c>
      <c r="R633" s="21">
        <v>246820</v>
      </c>
      <c r="T633" s="21">
        <v>0</v>
      </c>
      <c r="V633" s="22">
        <v>1070469</v>
      </c>
      <c r="X633" s="5" t="str">
        <f t="shared" si="9"/>
        <v>No</v>
      </c>
      <c r="Z633" s="21"/>
      <c r="AC633" s="28"/>
      <c r="AG633" s="7"/>
    </row>
    <row r="634" spans="1:33">
      <c r="A634" s="8" t="s">
        <v>2619</v>
      </c>
      <c r="B634" s="8" t="s">
        <v>2284</v>
      </c>
      <c r="C634" s="9" t="s">
        <v>466</v>
      </c>
      <c r="D634" s="185" t="s">
        <v>2620</v>
      </c>
      <c r="E634" s="188" t="s">
        <v>2621</v>
      </c>
      <c r="F634" s="9" t="s">
        <v>83</v>
      </c>
      <c r="G634" s="9" t="s">
        <v>147</v>
      </c>
      <c r="H634" s="10">
        <v>0</v>
      </c>
      <c r="I634" s="11">
        <v>26</v>
      </c>
      <c r="J634" s="24">
        <v>145503</v>
      </c>
      <c r="K634" s="12"/>
      <c r="L634" s="14">
        <v>0</v>
      </c>
      <c r="N634" s="21">
        <v>0</v>
      </c>
      <c r="P634" s="21">
        <v>0</v>
      </c>
      <c r="R634" s="21">
        <v>0</v>
      </c>
      <c r="T634" s="21">
        <v>362634</v>
      </c>
      <c r="V634" s="22">
        <v>508137</v>
      </c>
      <c r="X634" s="5" t="str">
        <f t="shared" si="9"/>
        <v>No</v>
      </c>
      <c r="Z634" s="21"/>
      <c r="AC634" s="28"/>
      <c r="AG634" s="7"/>
    </row>
    <row r="635" spans="1:33">
      <c r="A635" s="8" t="s">
        <v>5557</v>
      </c>
      <c r="B635" s="8" t="s">
        <v>5558</v>
      </c>
      <c r="C635" s="9" t="s">
        <v>132</v>
      </c>
      <c r="D635" s="185" t="s">
        <v>5559</v>
      </c>
      <c r="E635" s="188" t="s">
        <v>5560</v>
      </c>
      <c r="F635" s="9" t="s">
        <v>157</v>
      </c>
      <c r="G635" s="9" t="s">
        <v>147</v>
      </c>
      <c r="H635" s="10">
        <v>0</v>
      </c>
      <c r="I635" s="11">
        <v>26</v>
      </c>
      <c r="J635" s="24">
        <v>133368</v>
      </c>
      <c r="K635" s="12"/>
      <c r="L635" s="14">
        <v>0</v>
      </c>
      <c r="N635" s="21">
        <v>0</v>
      </c>
      <c r="P635" s="21">
        <v>0</v>
      </c>
      <c r="R635" s="21">
        <v>0</v>
      </c>
      <c r="T635" s="21">
        <v>0</v>
      </c>
      <c r="V635" s="22">
        <v>133368</v>
      </c>
      <c r="X635" s="5" t="str">
        <f t="shared" si="9"/>
        <v>No</v>
      </c>
      <c r="Z635" s="21"/>
      <c r="AC635" s="28"/>
      <c r="AG635" s="7"/>
    </row>
    <row r="636" spans="1:33">
      <c r="A636" s="8" t="s">
        <v>1437</v>
      </c>
      <c r="B636" s="8" t="s">
        <v>1438</v>
      </c>
      <c r="C636" s="9" t="s">
        <v>150</v>
      </c>
      <c r="D636" s="185" t="s">
        <v>1439</v>
      </c>
      <c r="E636" s="188" t="s">
        <v>1440</v>
      </c>
      <c r="F636" s="9" t="s">
        <v>157</v>
      </c>
      <c r="G636" s="9" t="s">
        <v>147</v>
      </c>
      <c r="H636" s="10">
        <v>0</v>
      </c>
      <c r="I636" s="11">
        <v>26</v>
      </c>
      <c r="J636" s="24">
        <v>40868</v>
      </c>
      <c r="K636" s="12"/>
      <c r="L636" s="14">
        <v>0</v>
      </c>
      <c r="N636" s="21">
        <v>0</v>
      </c>
      <c r="P636" s="21">
        <v>0</v>
      </c>
      <c r="R636" s="21">
        <v>0</v>
      </c>
      <c r="T636" s="21">
        <v>448216</v>
      </c>
      <c r="V636" s="22">
        <v>489084</v>
      </c>
      <c r="X636" s="5" t="str">
        <f t="shared" si="9"/>
        <v>No</v>
      </c>
      <c r="Z636" s="21"/>
      <c r="AC636" s="28"/>
      <c r="AG636" s="7"/>
    </row>
    <row r="637" spans="1:33">
      <c r="A637" s="8" t="s">
        <v>399</v>
      </c>
      <c r="B637" s="8" t="s">
        <v>400</v>
      </c>
      <c r="C637" s="9" t="s">
        <v>163</v>
      </c>
      <c r="D637" s="185" t="s">
        <v>401</v>
      </c>
      <c r="E637" s="188" t="s">
        <v>402</v>
      </c>
      <c r="F637" s="9" t="s">
        <v>88</v>
      </c>
      <c r="G637" s="9" t="s">
        <v>147</v>
      </c>
      <c r="H637" s="10">
        <v>0</v>
      </c>
      <c r="I637" s="11">
        <v>26</v>
      </c>
      <c r="J637" s="24">
        <v>258665</v>
      </c>
      <c r="K637" s="12"/>
      <c r="L637" s="14">
        <v>0</v>
      </c>
      <c r="N637" s="21">
        <v>0</v>
      </c>
      <c r="P637" s="21">
        <v>0</v>
      </c>
      <c r="R637" s="21">
        <v>133672</v>
      </c>
      <c r="T637" s="21">
        <v>0</v>
      </c>
      <c r="V637" s="22">
        <v>392337</v>
      </c>
      <c r="X637" s="5" t="str">
        <f t="shared" si="9"/>
        <v>No</v>
      </c>
      <c r="Z637" s="21"/>
      <c r="AC637" s="28"/>
      <c r="AG637" s="7"/>
    </row>
    <row r="638" spans="1:33">
      <c r="A638" s="8" t="s">
        <v>1199</v>
      </c>
      <c r="B638" s="8" t="s">
        <v>1200</v>
      </c>
      <c r="C638" s="9" t="s">
        <v>39</v>
      </c>
      <c r="D638" s="185">
        <v>9191</v>
      </c>
      <c r="E638" s="188">
        <v>90191</v>
      </c>
      <c r="F638" s="9" t="s">
        <v>83</v>
      </c>
      <c r="G638" s="9" t="s">
        <v>5756</v>
      </c>
      <c r="H638" s="10">
        <v>843168</v>
      </c>
      <c r="I638" s="11">
        <v>26</v>
      </c>
      <c r="J638" s="24">
        <v>100052</v>
      </c>
      <c r="K638" s="12"/>
      <c r="L638" s="14">
        <v>0</v>
      </c>
      <c r="N638" s="21">
        <v>0</v>
      </c>
      <c r="P638" s="21">
        <v>0</v>
      </c>
      <c r="R638" s="21">
        <v>0</v>
      </c>
      <c r="T638" s="21">
        <v>0</v>
      </c>
      <c r="V638" s="22">
        <v>100052</v>
      </c>
      <c r="X638" s="5" t="str">
        <f t="shared" si="9"/>
        <v>No</v>
      </c>
      <c r="Z638" s="21"/>
      <c r="AC638" s="28"/>
      <c r="AG638" s="7"/>
    </row>
    <row r="639" spans="1:33">
      <c r="A639" s="8" t="s">
        <v>2002</v>
      </c>
      <c r="B639" s="8" t="s">
        <v>2003</v>
      </c>
      <c r="C639" s="9" t="s">
        <v>69</v>
      </c>
      <c r="D639" s="185" t="s">
        <v>2004</v>
      </c>
      <c r="E639" s="188" t="s">
        <v>2005</v>
      </c>
      <c r="F639" s="9" t="s">
        <v>157</v>
      </c>
      <c r="G639" s="9" t="s">
        <v>147</v>
      </c>
      <c r="H639" s="10">
        <v>0</v>
      </c>
      <c r="I639" s="11">
        <v>26</v>
      </c>
      <c r="J639" s="24">
        <v>172088</v>
      </c>
      <c r="K639" s="12"/>
      <c r="L639" s="14">
        <v>0</v>
      </c>
      <c r="N639" s="21">
        <v>0</v>
      </c>
      <c r="P639" s="21">
        <v>0</v>
      </c>
      <c r="R639" s="21">
        <v>0</v>
      </c>
      <c r="T639" s="21">
        <v>42000</v>
      </c>
      <c r="V639" s="22">
        <v>214088</v>
      </c>
      <c r="X639" s="5" t="str">
        <f t="shared" si="9"/>
        <v>No</v>
      </c>
      <c r="Z639" s="21"/>
      <c r="AC639" s="28"/>
      <c r="AG639" s="7"/>
    </row>
    <row r="640" spans="1:33">
      <c r="A640" s="8" t="s">
        <v>1603</v>
      </c>
      <c r="B640" s="8" t="s">
        <v>1604</v>
      </c>
      <c r="C640" s="9" t="s">
        <v>178</v>
      </c>
      <c r="D640" s="185" t="s">
        <v>1605</v>
      </c>
      <c r="E640" s="188" t="s">
        <v>1606</v>
      </c>
      <c r="F640" s="9" t="s">
        <v>88</v>
      </c>
      <c r="G640" s="9" t="s">
        <v>147</v>
      </c>
      <c r="H640" s="10">
        <v>0</v>
      </c>
      <c r="I640" s="11">
        <v>26</v>
      </c>
      <c r="J640" s="24">
        <v>280572</v>
      </c>
      <c r="K640" s="12"/>
      <c r="L640" s="14">
        <v>0</v>
      </c>
      <c r="N640" s="21">
        <v>0</v>
      </c>
      <c r="P640" s="21">
        <v>0</v>
      </c>
      <c r="R640" s="21">
        <v>0</v>
      </c>
      <c r="T640" s="21">
        <v>0</v>
      </c>
      <c r="V640" s="22">
        <v>280572</v>
      </c>
      <c r="X640" s="5" t="str">
        <f t="shared" si="9"/>
        <v>No</v>
      </c>
      <c r="Z640" s="21"/>
      <c r="AC640" s="28"/>
      <c r="AG640" s="7"/>
    </row>
    <row r="641" spans="1:33">
      <c r="A641" s="8" t="s">
        <v>5629</v>
      </c>
      <c r="B641" s="8" t="s">
        <v>253</v>
      </c>
      <c r="C641" s="9" t="s">
        <v>254</v>
      </c>
      <c r="D641" s="185" t="s">
        <v>5630</v>
      </c>
      <c r="E641" s="188" t="s">
        <v>5631</v>
      </c>
      <c r="F641" s="9" t="s">
        <v>157</v>
      </c>
      <c r="G641" s="9" t="s">
        <v>147</v>
      </c>
      <c r="H641" s="10">
        <v>0</v>
      </c>
      <c r="I641" s="11">
        <v>26</v>
      </c>
      <c r="J641" s="24">
        <v>44194</v>
      </c>
      <c r="K641" s="12"/>
      <c r="L641" s="14">
        <v>0</v>
      </c>
      <c r="N641" s="21">
        <v>0</v>
      </c>
      <c r="P641" s="21">
        <v>0</v>
      </c>
      <c r="R641" s="21">
        <v>0</v>
      </c>
      <c r="T641" s="21">
        <v>0</v>
      </c>
      <c r="V641" s="22">
        <v>44194</v>
      </c>
      <c r="X641" s="5" t="str">
        <f t="shared" si="9"/>
        <v>No</v>
      </c>
      <c r="Z641" s="21"/>
      <c r="AC641" s="28"/>
      <c r="AG641" s="7"/>
    </row>
    <row r="642" spans="1:33">
      <c r="A642" s="8" t="s">
        <v>5097</v>
      </c>
      <c r="B642" s="8" t="s">
        <v>3188</v>
      </c>
      <c r="C642" s="9" t="s">
        <v>82</v>
      </c>
      <c r="D642" s="185">
        <v>2200</v>
      </c>
      <c r="E642" s="188">
        <v>20200</v>
      </c>
      <c r="F642" s="9" t="s">
        <v>88</v>
      </c>
      <c r="G642" s="9" t="s">
        <v>5756</v>
      </c>
      <c r="H642" s="10">
        <v>248402</v>
      </c>
      <c r="I642" s="11">
        <v>26</v>
      </c>
      <c r="J642" s="24">
        <v>35048</v>
      </c>
      <c r="K642" s="12"/>
      <c r="L642" s="14">
        <v>0</v>
      </c>
      <c r="N642" s="21">
        <v>0</v>
      </c>
      <c r="P642" s="21">
        <v>0</v>
      </c>
      <c r="R642" s="21">
        <v>567766</v>
      </c>
      <c r="T642" s="21">
        <v>0</v>
      </c>
      <c r="V642" s="22">
        <v>602814</v>
      </c>
      <c r="X642" s="5" t="str">
        <f t="shared" si="9"/>
        <v>No</v>
      </c>
      <c r="Z642" s="21"/>
      <c r="AC642" s="28"/>
      <c r="AG642" s="7"/>
    </row>
    <row r="643" spans="1:33">
      <c r="A643" s="8" t="s">
        <v>263</v>
      </c>
      <c r="B643" s="8" t="s">
        <v>264</v>
      </c>
      <c r="C643" s="9" t="s">
        <v>265</v>
      </c>
      <c r="D643" s="185">
        <v>7045</v>
      </c>
      <c r="E643" s="188">
        <v>70045</v>
      </c>
      <c r="F643" s="9" t="s">
        <v>83</v>
      </c>
      <c r="G643" s="9" t="s">
        <v>84</v>
      </c>
      <c r="H643" s="10">
        <v>106621</v>
      </c>
      <c r="I643" s="11">
        <v>26</v>
      </c>
      <c r="J643" s="24">
        <v>213872</v>
      </c>
      <c r="K643" s="12"/>
      <c r="L643" s="14">
        <v>0</v>
      </c>
      <c r="N643" s="21">
        <v>0</v>
      </c>
      <c r="P643" s="21">
        <v>0</v>
      </c>
      <c r="R643" s="21">
        <v>9003</v>
      </c>
      <c r="T643" s="21">
        <v>1554446</v>
      </c>
      <c r="V643" s="22">
        <v>1777321</v>
      </c>
      <c r="X643" s="5" t="str">
        <f t="shared" ref="X643:X706" si="10">IF(W643&amp;U643&amp;S643&amp;Q643&amp;O643&amp;M643&amp;K643&lt;&gt;"","Yes","No")</f>
        <v>No</v>
      </c>
      <c r="Z643" s="21"/>
      <c r="AC643" s="28"/>
      <c r="AG643" s="7"/>
    </row>
    <row r="644" spans="1:33">
      <c r="A644" s="8" t="s">
        <v>4166</v>
      </c>
      <c r="B644" s="8" t="s">
        <v>4167</v>
      </c>
      <c r="C644" s="9" t="s">
        <v>103</v>
      </c>
      <c r="D644" s="185">
        <v>4125</v>
      </c>
      <c r="E644" s="188">
        <v>40125</v>
      </c>
      <c r="F644" s="9" t="s">
        <v>83</v>
      </c>
      <c r="G644" s="9" t="s">
        <v>5756</v>
      </c>
      <c r="H644" s="10">
        <v>2148346</v>
      </c>
      <c r="I644" s="11">
        <v>26</v>
      </c>
      <c r="J644" s="24">
        <v>0</v>
      </c>
      <c r="K644" s="12"/>
      <c r="L644" s="14">
        <v>0</v>
      </c>
      <c r="N644" s="21">
        <v>0</v>
      </c>
      <c r="P644" s="21">
        <v>0</v>
      </c>
      <c r="R644" s="21">
        <v>0</v>
      </c>
      <c r="T644" s="21">
        <v>0</v>
      </c>
      <c r="V644" s="22">
        <v>0</v>
      </c>
      <c r="X644" s="5" t="str">
        <f t="shared" si="10"/>
        <v>No</v>
      </c>
      <c r="Z644" s="21"/>
      <c r="AC644" s="28"/>
      <c r="AG644" s="7"/>
    </row>
    <row r="645" spans="1:33">
      <c r="A645" s="8" t="s">
        <v>261</v>
      </c>
      <c r="B645" s="8" t="s">
        <v>262</v>
      </c>
      <c r="C645" s="9" t="s">
        <v>91</v>
      </c>
      <c r="D645" s="185">
        <v>9226</v>
      </c>
      <c r="E645" s="188">
        <v>90226</v>
      </c>
      <c r="F645" s="9" t="s">
        <v>88</v>
      </c>
      <c r="G645" s="9" t="s">
        <v>84</v>
      </c>
      <c r="H645" s="10">
        <v>107672</v>
      </c>
      <c r="I645" s="11">
        <v>26</v>
      </c>
      <c r="J645" s="24">
        <v>715493</v>
      </c>
      <c r="K645" s="12"/>
      <c r="L645" s="14">
        <v>0</v>
      </c>
      <c r="N645" s="21">
        <v>0</v>
      </c>
      <c r="P645" s="21">
        <v>0</v>
      </c>
      <c r="R645" s="21">
        <v>0</v>
      </c>
      <c r="T645" s="21">
        <v>0</v>
      </c>
      <c r="V645" s="22">
        <v>715493</v>
      </c>
      <c r="X645" s="5" t="str">
        <f t="shared" si="10"/>
        <v>No</v>
      </c>
      <c r="Z645" s="21"/>
      <c r="AC645" s="28"/>
      <c r="AG645" s="7"/>
    </row>
    <row r="646" spans="1:33">
      <c r="A646" s="8" t="s">
        <v>2696</v>
      </c>
      <c r="B646" s="8" t="s">
        <v>2697</v>
      </c>
      <c r="C646" s="9" t="s">
        <v>42</v>
      </c>
      <c r="D646" s="185">
        <v>2177</v>
      </c>
      <c r="E646" s="188">
        <v>20177</v>
      </c>
      <c r="F646" s="9" t="s">
        <v>113</v>
      </c>
      <c r="G646" s="9" t="s">
        <v>84</v>
      </c>
      <c r="H646" s="10">
        <v>18351295</v>
      </c>
      <c r="I646" s="11">
        <v>26</v>
      </c>
      <c r="J646" s="24">
        <v>11672141</v>
      </c>
      <c r="K646" s="12"/>
      <c r="L646" s="14">
        <v>0</v>
      </c>
      <c r="N646" s="21">
        <v>389651</v>
      </c>
      <c r="P646" s="21">
        <v>0</v>
      </c>
      <c r="R646" s="21">
        <v>0</v>
      </c>
      <c r="T646" s="21">
        <v>0</v>
      </c>
      <c r="V646" s="22">
        <v>12061792</v>
      </c>
      <c r="X646" s="5" t="str">
        <f t="shared" si="10"/>
        <v>No</v>
      </c>
      <c r="Z646" s="21"/>
      <c r="AC646" s="28"/>
      <c r="AG646" s="7"/>
    </row>
    <row r="647" spans="1:33">
      <c r="A647" s="8" t="s">
        <v>3621</v>
      </c>
      <c r="B647" s="8" t="s">
        <v>3622</v>
      </c>
      <c r="C647" s="9" t="s">
        <v>120</v>
      </c>
      <c r="D647" s="185">
        <v>6012</v>
      </c>
      <c r="E647" s="188">
        <v>60012</v>
      </c>
      <c r="F647" s="9" t="s">
        <v>83</v>
      </c>
      <c r="G647" s="9" t="s">
        <v>84</v>
      </c>
      <c r="H647" s="10">
        <v>172378</v>
      </c>
      <c r="I647" s="11">
        <v>26</v>
      </c>
      <c r="J647" s="24">
        <v>1351883</v>
      </c>
      <c r="K647" s="12"/>
      <c r="L647" s="14">
        <v>0</v>
      </c>
      <c r="N647" s="21">
        <v>11709</v>
      </c>
      <c r="P647" s="21">
        <v>230968</v>
      </c>
      <c r="R647" s="21">
        <v>552921</v>
      </c>
      <c r="T647" s="21">
        <v>0</v>
      </c>
      <c r="V647" s="22">
        <v>2147481</v>
      </c>
      <c r="X647" s="5" t="str">
        <f t="shared" si="10"/>
        <v>No</v>
      </c>
      <c r="Z647" s="21"/>
      <c r="AC647" s="28"/>
      <c r="AG647" s="7"/>
    </row>
    <row r="648" spans="1:33">
      <c r="A648" s="8" t="s">
        <v>1418</v>
      </c>
      <c r="B648" s="8" t="s">
        <v>1419</v>
      </c>
      <c r="C648" s="9" t="s">
        <v>150</v>
      </c>
      <c r="D648" s="185" t="s">
        <v>1420</v>
      </c>
      <c r="E648" s="188" t="s">
        <v>1421</v>
      </c>
      <c r="F648" s="9" t="s">
        <v>157</v>
      </c>
      <c r="G648" s="9" t="s">
        <v>147</v>
      </c>
      <c r="H648" s="10">
        <v>0</v>
      </c>
      <c r="I648" s="11">
        <v>26</v>
      </c>
      <c r="J648" s="24">
        <v>24447</v>
      </c>
      <c r="K648" s="12"/>
      <c r="L648" s="14">
        <v>0</v>
      </c>
      <c r="N648" s="21">
        <v>0</v>
      </c>
      <c r="P648" s="21">
        <v>0</v>
      </c>
      <c r="R648" s="21">
        <v>30039</v>
      </c>
      <c r="T648" s="21">
        <v>456379</v>
      </c>
      <c r="V648" s="22">
        <v>510865</v>
      </c>
      <c r="X648" s="5" t="str">
        <f t="shared" si="10"/>
        <v>No</v>
      </c>
      <c r="Z648" s="21"/>
      <c r="AC648" s="28"/>
      <c r="AG648" s="7"/>
    </row>
    <row r="649" spans="1:33">
      <c r="A649" s="8" t="s">
        <v>2803</v>
      </c>
      <c r="B649" s="8" t="s">
        <v>2804</v>
      </c>
      <c r="C649" s="9" t="s">
        <v>210</v>
      </c>
      <c r="D649" s="185" t="s">
        <v>2805</v>
      </c>
      <c r="E649" s="188" t="s">
        <v>2806</v>
      </c>
      <c r="F649" s="9" t="s">
        <v>214</v>
      </c>
      <c r="G649" s="9" t="s">
        <v>147</v>
      </c>
      <c r="H649" s="10">
        <v>0</v>
      </c>
      <c r="I649" s="11">
        <v>26</v>
      </c>
      <c r="J649" s="24">
        <v>0</v>
      </c>
      <c r="K649" s="12"/>
      <c r="L649" s="14">
        <v>0</v>
      </c>
      <c r="N649" s="21">
        <v>0</v>
      </c>
      <c r="P649" s="21">
        <v>0</v>
      </c>
      <c r="R649" s="21">
        <v>0</v>
      </c>
      <c r="T649" s="21">
        <v>0</v>
      </c>
      <c r="V649" s="22">
        <v>0</v>
      </c>
      <c r="X649" s="5" t="str">
        <f t="shared" si="10"/>
        <v>No</v>
      </c>
      <c r="Z649" s="21"/>
      <c r="AC649" s="28"/>
      <c r="AG649" s="7"/>
    </row>
    <row r="650" spans="1:33">
      <c r="A650" s="8" t="s">
        <v>1374</v>
      </c>
      <c r="B650" s="8" t="s">
        <v>119</v>
      </c>
      <c r="C650" s="9" t="s">
        <v>120</v>
      </c>
      <c r="D650" s="185">
        <v>6108</v>
      </c>
      <c r="E650" s="188">
        <v>60108</v>
      </c>
      <c r="F650" s="9" t="s">
        <v>83</v>
      </c>
      <c r="G650" s="9" t="s">
        <v>5756</v>
      </c>
      <c r="H650" s="10">
        <v>4944332</v>
      </c>
      <c r="I650" s="11">
        <v>26</v>
      </c>
      <c r="J650" s="24">
        <v>247338</v>
      </c>
      <c r="K650" s="12"/>
      <c r="L650" s="14">
        <v>0</v>
      </c>
      <c r="N650" s="21">
        <v>0</v>
      </c>
      <c r="P650" s="21">
        <v>0</v>
      </c>
      <c r="R650" s="21">
        <v>0</v>
      </c>
      <c r="T650" s="21">
        <v>0</v>
      </c>
      <c r="V650" s="22">
        <v>247338</v>
      </c>
      <c r="X650" s="5" t="str">
        <f t="shared" si="10"/>
        <v>No</v>
      </c>
      <c r="Z650" s="21"/>
      <c r="AC650" s="28"/>
      <c r="AG650" s="7"/>
    </row>
    <row r="651" spans="1:33">
      <c r="A651" s="8" t="s">
        <v>692</v>
      </c>
      <c r="B651" s="8" t="s">
        <v>693</v>
      </c>
      <c r="C651" s="9" t="s">
        <v>274</v>
      </c>
      <c r="D651" s="185">
        <v>4092</v>
      </c>
      <c r="E651" s="188">
        <v>40092</v>
      </c>
      <c r="F651" s="9" t="s">
        <v>83</v>
      </c>
      <c r="G651" s="9" t="s">
        <v>5756</v>
      </c>
      <c r="H651" s="10">
        <v>158655</v>
      </c>
      <c r="I651" s="11">
        <v>26</v>
      </c>
      <c r="J651" s="24">
        <v>714355</v>
      </c>
      <c r="K651" s="12"/>
      <c r="L651" s="14">
        <v>0</v>
      </c>
      <c r="N651" s="21">
        <v>0</v>
      </c>
      <c r="P651" s="21">
        <v>0</v>
      </c>
      <c r="R651" s="21">
        <v>301493</v>
      </c>
      <c r="T651" s="21">
        <v>0</v>
      </c>
      <c r="V651" s="22">
        <v>1015848</v>
      </c>
      <c r="X651" s="5" t="str">
        <f t="shared" si="10"/>
        <v>No</v>
      </c>
      <c r="Z651" s="21"/>
      <c r="AC651" s="28"/>
      <c r="AG651" s="7"/>
    </row>
    <row r="652" spans="1:33">
      <c r="A652" s="8" t="s">
        <v>1131</v>
      </c>
      <c r="B652" s="8" t="s">
        <v>1132</v>
      </c>
      <c r="C652" s="9" t="s">
        <v>129</v>
      </c>
      <c r="D652" s="185">
        <v>4047</v>
      </c>
      <c r="E652" s="188">
        <v>40047</v>
      </c>
      <c r="F652" s="9" t="s">
        <v>83</v>
      </c>
      <c r="G652" s="9" t="s">
        <v>84</v>
      </c>
      <c r="H652" s="10">
        <v>128754</v>
      </c>
      <c r="I652" s="11">
        <v>25</v>
      </c>
      <c r="J652" s="24">
        <v>1743321</v>
      </c>
      <c r="K652" s="12"/>
      <c r="L652" s="14">
        <v>0</v>
      </c>
      <c r="N652" s="21">
        <v>1224</v>
      </c>
      <c r="P652" s="21">
        <v>69854</v>
      </c>
      <c r="R652" s="21">
        <v>38852</v>
      </c>
      <c r="T652" s="21">
        <v>0</v>
      </c>
      <c r="V652" s="22">
        <v>1853251</v>
      </c>
      <c r="X652" s="5" t="str">
        <f t="shared" si="10"/>
        <v>No</v>
      </c>
      <c r="Z652" s="21"/>
      <c r="AC652" s="28">
        <v>1</v>
      </c>
      <c r="AG652" s="7"/>
    </row>
    <row r="653" spans="1:33">
      <c r="A653" s="8" t="s">
        <v>2679</v>
      </c>
      <c r="B653" s="8" t="s">
        <v>2680</v>
      </c>
      <c r="C653" s="9" t="s">
        <v>91</v>
      </c>
      <c r="D653" s="185">
        <v>9087</v>
      </c>
      <c r="E653" s="188">
        <v>90087</v>
      </c>
      <c r="F653" s="9" t="s">
        <v>83</v>
      </c>
      <c r="G653" s="9" t="s">
        <v>84</v>
      </c>
      <c r="H653" s="10">
        <v>130447</v>
      </c>
      <c r="I653" s="11">
        <v>25</v>
      </c>
      <c r="J653" s="24">
        <v>728089</v>
      </c>
      <c r="K653" s="12"/>
      <c r="L653" s="14">
        <v>0</v>
      </c>
      <c r="N653" s="21">
        <v>0</v>
      </c>
      <c r="P653" s="21">
        <v>9600</v>
      </c>
      <c r="R653" s="21">
        <v>46191</v>
      </c>
      <c r="T653" s="21">
        <v>0</v>
      </c>
      <c r="V653" s="22">
        <v>783880</v>
      </c>
      <c r="X653" s="5" t="str">
        <f t="shared" si="10"/>
        <v>No</v>
      </c>
      <c r="Z653" s="21"/>
      <c r="AC653" s="28"/>
      <c r="AG653" s="7"/>
    </row>
    <row r="654" spans="1:33">
      <c r="A654" s="8" t="s">
        <v>1100</v>
      </c>
      <c r="B654" s="8" t="s">
        <v>1101</v>
      </c>
      <c r="C654" s="9" t="s">
        <v>217</v>
      </c>
      <c r="D654" s="185">
        <v>3074</v>
      </c>
      <c r="E654" s="188">
        <v>30074</v>
      </c>
      <c r="F654" s="9" t="s">
        <v>83</v>
      </c>
      <c r="G654" s="9" t="s">
        <v>5756</v>
      </c>
      <c r="H654" s="10">
        <v>213751</v>
      </c>
      <c r="I654" s="11">
        <v>25</v>
      </c>
      <c r="J654" s="24">
        <v>298395</v>
      </c>
      <c r="K654" s="12"/>
      <c r="L654" s="14">
        <v>0</v>
      </c>
      <c r="N654" s="21">
        <v>0</v>
      </c>
      <c r="P654" s="21">
        <v>0</v>
      </c>
      <c r="R654" s="21">
        <v>0</v>
      </c>
      <c r="T654" s="21">
        <v>0</v>
      </c>
      <c r="V654" s="22">
        <v>298395</v>
      </c>
      <c r="X654" s="5" t="str">
        <f t="shared" si="10"/>
        <v>No</v>
      </c>
      <c r="Z654" s="21"/>
      <c r="AC654" s="28"/>
      <c r="AG654" s="7"/>
    </row>
    <row r="655" spans="1:33">
      <c r="A655" s="8" t="s">
        <v>451</v>
      </c>
      <c r="B655" s="8" t="s">
        <v>410</v>
      </c>
      <c r="C655" s="9" t="s">
        <v>91</v>
      </c>
      <c r="D655" s="185">
        <v>9086</v>
      </c>
      <c r="E655" s="188">
        <v>90086</v>
      </c>
      <c r="F655" s="9" t="s">
        <v>83</v>
      </c>
      <c r="G655" s="9" t="s">
        <v>84</v>
      </c>
      <c r="H655" s="10">
        <v>1932666</v>
      </c>
      <c r="I655" s="11">
        <v>25</v>
      </c>
      <c r="J655" s="24">
        <v>341595</v>
      </c>
      <c r="K655" s="12"/>
      <c r="L655" s="14">
        <v>0</v>
      </c>
      <c r="N655" s="21">
        <v>0</v>
      </c>
      <c r="P655" s="21">
        <v>0</v>
      </c>
      <c r="R655" s="21">
        <v>0</v>
      </c>
      <c r="T655" s="21">
        <v>0</v>
      </c>
      <c r="V655" s="22">
        <v>341595</v>
      </c>
      <c r="X655" s="5" t="str">
        <f t="shared" si="10"/>
        <v>No</v>
      </c>
      <c r="Z655" s="21"/>
      <c r="AC655" s="28"/>
      <c r="AG655" s="7"/>
    </row>
    <row r="656" spans="1:33">
      <c r="A656" s="8" t="s">
        <v>1053</v>
      </c>
      <c r="B656" s="8" t="s">
        <v>1054</v>
      </c>
      <c r="C656" s="9" t="s">
        <v>69</v>
      </c>
      <c r="D656" s="185">
        <v>8110</v>
      </c>
      <c r="E656" s="188">
        <v>80110</v>
      </c>
      <c r="F656" s="9" t="s">
        <v>83</v>
      </c>
      <c r="G656" s="9" t="s">
        <v>5756</v>
      </c>
      <c r="H656" s="10">
        <v>176676</v>
      </c>
      <c r="I656" s="11">
        <v>25</v>
      </c>
      <c r="J656" s="24">
        <v>159235</v>
      </c>
      <c r="K656" s="12"/>
      <c r="L656" s="14">
        <v>0</v>
      </c>
      <c r="N656" s="21">
        <v>0</v>
      </c>
      <c r="P656" s="21">
        <v>0</v>
      </c>
      <c r="R656" s="21">
        <v>5580</v>
      </c>
      <c r="T656" s="21">
        <v>94051</v>
      </c>
      <c r="V656" s="22">
        <v>258866</v>
      </c>
      <c r="X656" s="5" t="str">
        <f t="shared" si="10"/>
        <v>No</v>
      </c>
      <c r="Z656" s="21"/>
      <c r="AC656" s="28"/>
      <c r="AG656" s="7"/>
    </row>
    <row r="657" spans="1:33">
      <c r="A657" s="8" t="s">
        <v>689</v>
      </c>
      <c r="B657" s="8" t="s">
        <v>690</v>
      </c>
      <c r="C657" s="9" t="s">
        <v>124</v>
      </c>
      <c r="D657" s="185">
        <v>6109</v>
      </c>
      <c r="E657" s="188">
        <v>60109</v>
      </c>
      <c r="F657" s="9" t="s">
        <v>83</v>
      </c>
      <c r="G657" s="9" t="s">
        <v>5756</v>
      </c>
      <c r="H657" s="10">
        <v>91151</v>
      </c>
      <c r="I657" s="11">
        <v>25</v>
      </c>
      <c r="J657" s="24">
        <v>175229</v>
      </c>
      <c r="K657" s="12"/>
      <c r="L657" s="14">
        <v>0</v>
      </c>
      <c r="N657" s="21">
        <v>0</v>
      </c>
      <c r="P657" s="21">
        <v>0</v>
      </c>
      <c r="R657" s="21">
        <v>0</v>
      </c>
      <c r="T657" s="21">
        <v>0</v>
      </c>
      <c r="V657" s="22">
        <v>175229</v>
      </c>
      <c r="X657" s="5" t="str">
        <f t="shared" si="10"/>
        <v>No</v>
      </c>
      <c r="Z657" s="21"/>
      <c r="AC657" s="28"/>
      <c r="AG657" s="7"/>
    </row>
    <row r="658" spans="1:33">
      <c r="A658" s="8" t="s">
        <v>2722</v>
      </c>
      <c r="B658" s="8" t="s">
        <v>2723</v>
      </c>
      <c r="C658" s="9" t="s">
        <v>91</v>
      </c>
      <c r="D658" s="185">
        <v>9182</v>
      </c>
      <c r="E658" s="188">
        <v>90182</v>
      </c>
      <c r="F658" s="9" t="s">
        <v>88</v>
      </c>
      <c r="G658" s="9" t="s">
        <v>84</v>
      </c>
      <c r="H658" s="10">
        <v>370583</v>
      </c>
      <c r="I658" s="11">
        <v>25</v>
      </c>
      <c r="J658" s="24">
        <v>8899220</v>
      </c>
      <c r="K658" s="12"/>
      <c r="L658" s="14">
        <v>0</v>
      </c>
      <c r="N658" s="21">
        <v>0</v>
      </c>
      <c r="P658" s="21">
        <v>0</v>
      </c>
      <c r="R658" s="21">
        <v>179260</v>
      </c>
      <c r="T658" s="21">
        <v>0</v>
      </c>
      <c r="V658" s="22">
        <v>9078480</v>
      </c>
      <c r="X658" s="5" t="str">
        <f t="shared" si="10"/>
        <v>No</v>
      </c>
      <c r="Z658" s="21"/>
      <c r="AC658" s="28"/>
      <c r="AG658" s="7"/>
    </row>
    <row r="659" spans="1:33">
      <c r="A659" s="8" t="s">
        <v>1393</v>
      </c>
      <c r="B659" s="8" t="s">
        <v>1394</v>
      </c>
      <c r="C659" s="9" t="s">
        <v>150</v>
      </c>
      <c r="D659" s="185" t="s">
        <v>1395</v>
      </c>
      <c r="E659" s="188" t="s">
        <v>1396</v>
      </c>
      <c r="F659" s="9" t="s">
        <v>88</v>
      </c>
      <c r="G659" s="9" t="s">
        <v>147</v>
      </c>
      <c r="H659" s="10">
        <v>0</v>
      </c>
      <c r="I659" s="11">
        <v>25</v>
      </c>
      <c r="J659" s="24">
        <v>34854</v>
      </c>
      <c r="K659" s="12"/>
      <c r="L659" s="14">
        <v>0</v>
      </c>
      <c r="N659" s="21">
        <v>0</v>
      </c>
      <c r="P659" s="21">
        <v>0</v>
      </c>
      <c r="R659" s="21">
        <v>400279</v>
      </c>
      <c r="T659" s="21">
        <v>0</v>
      </c>
      <c r="V659" s="22">
        <v>435133</v>
      </c>
      <c r="X659" s="5" t="str">
        <f t="shared" si="10"/>
        <v>No</v>
      </c>
      <c r="Z659" s="21"/>
      <c r="AC659" s="28"/>
      <c r="AG659" s="7"/>
    </row>
    <row r="660" spans="1:33">
      <c r="A660" s="8" t="s">
        <v>6559</v>
      </c>
      <c r="B660" s="8" t="s">
        <v>485</v>
      </c>
      <c r="C660" s="9" t="s">
        <v>235</v>
      </c>
      <c r="D660" s="185">
        <v>4215</v>
      </c>
      <c r="E660" s="188">
        <v>40215</v>
      </c>
      <c r="F660" s="9" t="s">
        <v>83</v>
      </c>
      <c r="G660" s="9" t="s">
        <v>5756</v>
      </c>
      <c r="H660" s="10">
        <v>1249442</v>
      </c>
      <c r="I660" s="11">
        <v>25</v>
      </c>
      <c r="J660" s="24">
        <v>23929</v>
      </c>
      <c r="K660" s="12"/>
      <c r="L660" s="14">
        <v>0</v>
      </c>
      <c r="N660" s="21">
        <v>0</v>
      </c>
      <c r="P660" s="21">
        <v>0</v>
      </c>
      <c r="R660" s="21">
        <v>1428</v>
      </c>
      <c r="T660" s="21">
        <v>287468</v>
      </c>
      <c r="V660" s="22">
        <v>312825</v>
      </c>
      <c r="X660" s="5" t="str">
        <f t="shared" si="10"/>
        <v>No</v>
      </c>
      <c r="Z660" s="21"/>
      <c r="AC660" s="28"/>
      <c r="AG660" s="7"/>
    </row>
    <row r="661" spans="1:33">
      <c r="A661" s="8" t="s">
        <v>5111</v>
      </c>
      <c r="B661" s="8" t="s">
        <v>173</v>
      </c>
      <c r="C661" s="9" t="s">
        <v>87</v>
      </c>
      <c r="D661" s="185">
        <v>16</v>
      </c>
      <c r="E661" s="188">
        <v>16</v>
      </c>
      <c r="F661" s="9" t="s">
        <v>83</v>
      </c>
      <c r="G661" s="9" t="s">
        <v>84</v>
      </c>
      <c r="H661" s="10">
        <v>63952</v>
      </c>
      <c r="I661" s="11">
        <v>25</v>
      </c>
      <c r="J661" s="24">
        <v>188903</v>
      </c>
      <c r="K661" s="12"/>
      <c r="L661" s="14">
        <v>0</v>
      </c>
      <c r="N661" s="21">
        <v>0</v>
      </c>
      <c r="P661" s="21">
        <v>22687</v>
      </c>
      <c r="R661" s="21">
        <v>33400</v>
      </c>
      <c r="T661" s="21">
        <v>0</v>
      </c>
      <c r="V661" s="22">
        <v>244990</v>
      </c>
      <c r="X661" s="5" t="str">
        <f t="shared" si="10"/>
        <v>No</v>
      </c>
      <c r="Z661" s="21"/>
      <c r="AC661" s="28"/>
      <c r="AG661" s="7"/>
    </row>
    <row r="662" spans="1:33">
      <c r="A662" s="8" t="s">
        <v>2458</v>
      </c>
      <c r="B662" s="8" t="s">
        <v>2459</v>
      </c>
      <c r="C662" s="9" t="s">
        <v>46</v>
      </c>
      <c r="D662" s="185" t="s">
        <v>2460</v>
      </c>
      <c r="E662" s="188" t="s">
        <v>2461</v>
      </c>
      <c r="F662" s="9" t="s">
        <v>88</v>
      </c>
      <c r="G662" s="9" t="s">
        <v>147</v>
      </c>
      <c r="H662" s="10">
        <v>0</v>
      </c>
      <c r="I662" s="11">
        <v>25</v>
      </c>
      <c r="J662" s="24">
        <v>121685</v>
      </c>
      <c r="K662" s="12"/>
      <c r="L662" s="14">
        <v>0</v>
      </c>
      <c r="N662" s="21">
        <v>0</v>
      </c>
      <c r="P662" s="21">
        <v>0</v>
      </c>
      <c r="R662" s="21">
        <v>0</v>
      </c>
      <c r="T662" s="21">
        <v>293510</v>
      </c>
      <c r="V662" s="22">
        <v>415195</v>
      </c>
      <c r="X662" s="5" t="str">
        <f t="shared" si="10"/>
        <v>No</v>
      </c>
      <c r="Z662" s="21"/>
      <c r="AC662" s="28"/>
      <c r="AG662" s="7"/>
    </row>
    <row r="663" spans="1:33">
      <c r="A663" s="8" t="s">
        <v>110</v>
      </c>
      <c r="B663" s="8" t="s">
        <v>111</v>
      </c>
      <c r="C663" s="9" t="s">
        <v>112</v>
      </c>
      <c r="D663" s="185">
        <v>1133</v>
      </c>
      <c r="E663" s="188">
        <v>10133</v>
      </c>
      <c r="F663" s="9" t="s">
        <v>113</v>
      </c>
      <c r="G663" s="9" t="s">
        <v>5756</v>
      </c>
      <c r="H663" s="10">
        <v>4181019</v>
      </c>
      <c r="I663" s="11">
        <v>25</v>
      </c>
      <c r="J663" s="24">
        <v>6336248</v>
      </c>
      <c r="K663" s="12"/>
      <c r="L663" s="14">
        <v>0</v>
      </c>
      <c r="N663" s="21">
        <v>0</v>
      </c>
      <c r="P663" s="21">
        <v>0</v>
      </c>
      <c r="R663" s="21">
        <v>148177</v>
      </c>
      <c r="T663" s="21">
        <v>0</v>
      </c>
      <c r="V663" s="22">
        <v>6484425</v>
      </c>
      <c r="X663" s="5" t="str">
        <f t="shared" si="10"/>
        <v>No</v>
      </c>
      <c r="Z663" s="21"/>
      <c r="AC663" s="28"/>
      <c r="AG663" s="7"/>
    </row>
    <row r="664" spans="1:33">
      <c r="A664" s="8" t="s">
        <v>1196</v>
      </c>
      <c r="B664" s="8" t="s">
        <v>1197</v>
      </c>
      <c r="C664" s="9" t="s">
        <v>129</v>
      </c>
      <c r="D664" s="185">
        <v>4130</v>
      </c>
      <c r="E664" s="188">
        <v>40130</v>
      </c>
      <c r="F664" s="9" t="s">
        <v>88</v>
      </c>
      <c r="G664" s="9" t="s">
        <v>5756</v>
      </c>
      <c r="H664" s="10">
        <v>137570</v>
      </c>
      <c r="I664" s="11">
        <v>25</v>
      </c>
      <c r="J664" s="24">
        <v>804994</v>
      </c>
      <c r="K664" s="12"/>
      <c r="L664" s="14">
        <v>0</v>
      </c>
      <c r="N664" s="21">
        <v>0</v>
      </c>
      <c r="P664" s="21">
        <v>0</v>
      </c>
      <c r="R664" s="21">
        <v>818038</v>
      </c>
      <c r="T664" s="21">
        <v>57912</v>
      </c>
      <c r="V664" s="22">
        <v>1680944</v>
      </c>
      <c r="X664" s="5" t="str">
        <f t="shared" si="10"/>
        <v>No</v>
      </c>
      <c r="Z664" s="21"/>
      <c r="AC664" s="28"/>
      <c r="AG664" s="7"/>
    </row>
    <row r="665" spans="1:33">
      <c r="A665" s="8" t="s">
        <v>3100</v>
      </c>
      <c r="B665" s="8" t="s">
        <v>3101</v>
      </c>
      <c r="C665" s="9" t="s">
        <v>171</v>
      </c>
      <c r="D665" s="185" t="s">
        <v>3102</v>
      </c>
      <c r="E665" s="188" t="s">
        <v>3103</v>
      </c>
      <c r="F665" s="9" t="s">
        <v>157</v>
      </c>
      <c r="G665" s="9" t="s">
        <v>147</v>
      </c>
      <c r="H665" s="10">
        <v>0</v>
      </c>
      <c r="I665" s="11">
        <v>25</v>
      </c>
      <c r="J665" s="24">
        <v>0</v>
      </c>
      <c r="K665" s="12"/>
      <c r="L665" s="14">
        <v>0</v>
      </c>
      <c r="N665" s="21">
        <v>0</v>
      </c>
      <c r="P665" s="21">
        <v>0</v>
      </c>
      <c r="R665" s="21">
        <v>0</v>
      </c>
      <c r="T665" s="21">
        <v>0</v>
      </c>
      <c r="V665" s="22">
        <v>0</v>
      </c>
      <c r="X665" s="5" t="str">
        <f t="shared" si="10"/>
        <v>No</v>
      </c>
      <c r="Z665" s="21"/>
      <c r="AC665" s="28"/>
      <c r="AG665" s="7"/>
    </row>
    <row r="666" spans="1:33">
      <c r="A666" s="8" t="s">
        <v>676</v>
      </c>
      <c r="B666" s="8" t="s">
        <v>677</v>
      </c>
      <c r="C666" s="9" t="s">
        <v>120</v>
      </c>
      <c r="D666" s="185">
        <v>6040</v>
      </c>
      <c r="E666" s="188">
        <v>60040</v>
      </c>
      <c r="F666" s="9" t="s">
        <v>83</v>
      </c>
      <c r="G666" s="9" t="s">
        <v>5756</v>
      </c>
      <c r="H666" s="10">
        <v>110421</v>
      </c>
      <c r="I666" s="11">
        <v>25</v>
      </c>
      <c r="J666" s="24">
        <v>424068</v>
      </c>
      <c r="K666" s="12"/>
      <c r="L666" s="14">
        <v>0</v>
      </c>
      <c r="N666" s="21">
        <v>0</v>
      </c>
      <c r="P666" s="21">
        <v>0</v>
      </c>
      <c r="R666" s="21">
        <v>60340</v>
      </c>
      <c r="T666" s="21">
        <v>95915</v>
      </c>
      <c r="V666" s="22">
        <v>580323</v>
      </c>
      <c r="X666" s="5" t="str">
        <f t="shared" si="10"/>
        <v>No</v>
      </c>
      <c r="Z666" s="21"/>
      <c r="AC666" s="28"/>
      <c r="AG666" s="7"/>
    </row>
    <row r="667" spans="1:33">
      <c r="A667" s="8" t="s">
        <v>4986</v>
      </c>
      <c r="B667" s="8" t="s">
        <v>1927</v>
      </c>
      <c r="C667" s="9" t="s">
        <v>91</v>
      </c>
      <c r="D667" s="185" t="s">
        <v>4987</v>
      </c>
      <c r="E667" s="188" t="s">
        <v>4988</v>
      </c>
      <c r="F667" s="9" t="s">
        <v>83</v>
      </c>
      <c r="G667" s="9" t="s">
        <v>147</v>
      </c>
      <c r="H667" s="10">
        <v>0</v>
      </c>
      <c r="I667" s="11">
        <v>25</v>
      </c>
      <c r="J667" s="24">
        <v>298537</v>
      </c>
      <c r="K667" s="12"/>
      <c r="L667" s="14">
        <v>0</v>
      </c>
      <c r="N667" s="21">
        <v>0</v>
      </c>
      <c r="P667" s="21">
        <v>0</v>
      </c>
      <c r="R667" s="21">
        <v>290069</v>
      </c>
      <c r="T667" s="21">
        <v>0</v>
      </c>
      <c r="V667" s="22">
        <v>588606</v>
      </c>
      <c r="X667" s="5" t="str">
        <f t="shared" si="10"/>
        <v>No</v>
      </c>
      <c r="Z667" s="21"/>
      <c r="AC667" s="28"/>
      <c r="AG667" s="7"/>
    </row>
    <row r="668" spans="1:33">
      <c r="A668" s="8" t="s">
        <v>711</v>
      </c>
      <c r="B668" s="8" t="s">
        <v>712</v>
      </c>
      <c r="C668" s="9" t="s">
        <v>178</v>
      </c>
      <c r="D668" s="185">
        <v>5132</v>
      </c>
      <c r="E668" s="188">
        <v>50132</v>
      </c>
      <c r="F668" s="9" t="s">
        <v>88</v>
      </c>
      <c r="G668" s="9" t="s">
        <v>5756</v>
      </c>
      <c r="H668" s="10">
        <v>61022</v>
      </c>
      <c r="I668" s="11">
        <v>25</v>
      </c>
      <c r="J668" s="24">
        <v>250056</v>
      </c>
      <c r="K668" s="12"/>
      <c r="L668" s="14">
        <v>0</v>
      </c>
      <c r="N668" s="21">
        <v>0</v>
      </c>
      <c r="P668" s="21">
        <v>0</v>
      </c>
      <c r="R668" s="21">
        <v>19383</v>
      </c>
      <c r="T668" s="21">
        <v>0</v>
      </c>
      <c r="V668" s="22">
        <v>269439</v>
      </c>
      <c r="X668" s="5" t="str">
        <f t="shared" si="10"/>
        <v>No</v>
      </c>
      <c r="Z668" s="21"/>
      <c r="AC668" s="28"/>
      <c r="AG668" s="7"/>
    </row>
    <row r="669" spans="1:33">
      <c r="A669" s="8" t="s">
        <v>3786</v>
      </c>
      <c r="B669" s="8" t="s">
        <v>1146</v>
      </c>
      <c r="C669" s="9" t="s">
        <v>278</v>
      </c>
      <c r="D669" s="185" t="s">
        <v>3787</v>
      </c>
      <c r="E669" s="188" t="s">
        <v>3788</v>
      </c>
      <c r="F669" s="9" t="s">
        <v>157</v>
      </c>
      <c r="G669" s="9" t="s">
        <v>147</v>
      </c>
      <c r="H669" s="10">
        <v>0</v>
      </c>
      <c r="I669" s="11">
        <v>25</v>
      </c>
      <c r="J669" s="24">
        <v>32246</v>
      </c>
      <c r="K669" s="12"/>
      <c r="L669" s="14">
        <v>0</v>
      </c>
      <c r="N669" s="21">
        <v>0</v>
      </c>
      <c r="P669" s="21">
        <v>0</v>
      </c>
      <c r="R669" s="21">
        <v>0</v>
      </c>
      <c r="T669" s="21">
        <v>351802</v>
      </c>
      <c r="V669" s="22">
        <v>384048</v>
      </c>
      <c r="X669" s="5" t="str">
        <f t="shared" si="10"/>
        <v>No</v>
      </c>
      <c r="Z669" s="21"/>
      <c r="AC669" s="28"/>
      <c r="AG669" s="7"/>
    </row>
    <row r="670" spans="1:33">
      <c r="A670" s="8" t="s">
        <v>155</v>
      </c>
      <c r="B670" s="8" t="s">
        <v>156</v>
      </c>
      <c r="C670" s="9" t="s">
        <v>91</v>
      </c>
      <c r="D670" s="185">
        <v>9243</v>
      </c>
      <c r="E670" s="188">
        <v>90243</v>
      </c>
      <c r="F670" s="9" t="s">
        <v>157</v>
      </c>
      <c r="G670" s="9" t="s">
        <v>5756</v>
      </c>
      <c r="H670" s="10">
        <v>195861</v>
      </c>
      <c r="I670" s="11">
        <v>25</v>
      </c>
      <c r="J670" s="24">
        <v>1037533</v>
      </c>
      <c r="K670" s="12"/>
      <c r="L670" s="14">
        <v>0</v>
      </c>
      <c r="N670" s="21">
        <v>0</v>
      </c>
      <c r="P670" s="21">
        <v>0</v>
      </c>
      <c r="R670" s="21">
        <v>180833</v>
      </c>
      <c r="T670" s="21">
        <v>172142</v>
      </c>
      <c r="V670" s="22">
        <v>1390508</v>
      </c>
      <c r="X670" s="5" t="str">
        <f t="shared" si="10"/>
        <v>No</v>
      </c>
      <c r="Z670" s="21"/>
      <c r="AC670" s="28"/>
      <c r="AG670" s="7"/>
    </row>
    <row r="671" spans="1:33">
      <c r="A671" s="8" t="s">
        <v>4778</v>
      </c>
      <c r="B671" s="8" t="s">
        <v>4779</v>
      </c>
      <c r="C671" s="9" t="s">
        <v>82</v>
      </c>
      <c r="D671" s="185">
        <v>2210</v>
      </c>
      <c r="E671" s="188">
        <v>20210</v>
      </c>
      <c r="F671" s="9" t="s">
        <v>83</v>
      </c>
      <c r="G671" s="9" t="s">
        <v>5756</v>
      </c>
      <c r="H671" s="10">
        <v>18351295</v>
      </c>
      <c r="I671" s="11">
        <v>25</v>
      </c>
      <c r="J671" s="24">
        <v>0</v>
      </c>
      <c r="K671" s="12"/>
      <c r="L671" s="14">
        <v>0</v>
      </c>
      <c r="N671" s="21">
        <v>0</v>
      </c>
      <c r="P671" s="21">
        <v>0</v>
      </c>
      <c r="R671" s="21">
        <v>27704</v>
      </c>
      <c r="T671" s="21">
        <v>0</v>
      </c>
      <c r="V671" s="22">
        <v>27704</v>
      </c>
      <c r="X671" s="5" t="str">
        <f t="shared" si="10"/>
        <v>No</v>
      </c>
      <c r="Z671" s="21"/>
      <c r="AC671" s="28"/>
      <c r="AG671" s="7"/>
    </row>
    <row r="672" spans="1:33">
      <c r="A672" s="8" t="s">
        <v>1701</v>
      </c>
      <c r="B672" s="8" t="s">
        <v>1702</v>
      </c>
      <c r="C672" s="9" t="s">
        <v>112</v>
      </c>
      <c r="D672" s="185">
        <v>1119</v>
      </c>
      <c r="E672" s="188">
        <v>10119</v>
      </c>
      <c r="F672" s="9" t="s">
        <v>214</v>
      </c>
      <c r="G672" s="9" t="s">
        <v>5756</v>
      </c>
      <c r="H672" s="10">
        <v>88087</v>
      </c>
      <c r="I672" s="11">
        <v>25</v>
      </c>
      <c r="J672" s="24">
        <v>1880370</v>
      </c>
      <c r="K672" s="12"/>
      <c r="L672" s="14">
        <v>0</v>
      </c>
      <c r="N672" s="21">
        <v>0</v>
      </c>
      <c r="P672" s="21">
        <v>0</v>
      </c>
      <c r="R672" s="21">
        <v>448447</v>
      </c>
      <c r="T672" s="21">
        <v>12585</v>
      </c>
      <c r="V672" s="22">
        <v>2341402</v>
      </c>
      <c r="X672" s="5" t="str">
        <f t="shared" si="10"/>
        <v>No</v>
      </c>
      <c r="Z672" s="21"/>
      <c r="AC672" s="28"/>
      <c r="AG672" s="7"/>
    </row>
    <row r="673" spans="1:33">
      <c r="A673" s="8" t="s">
        <v>2750</v>
      </c>
      <c r="B673" s="8" t="s">
        <v>2751</v>
      </c>
      <c r="C673" s="9" t="s">
        <v>65</v>
      </c>
      <c r="D673" s="185" t="s">
        <v>2752</v>
      </c>
      <c r="E673" s="188" t="s">
        <v>2753</v>
      </c>
      <c r="F673" s="9" t="s">
        <v>157</v>
      </c>
      <c r="G673" s="9" t="s">
        <v>147</v>
      </c>
      <c r="H673" s="10">
        <v>0</v>
      </c>
      <c r="I673" s="11">
        <v>25</v>
      </c>
      <c r="J673" s="24">
        <v>105922</v>
      </c>
      <c r="K673" s="12"/>
      <c r="L673" s="14">
        <v>0</v>
      </c>
      <c r="N673" s="21">
        <v>0</v>
      </c>
      <c r="P673" s="21">
        <v>0</v>
      </c>
      <c r="R673" s="21">
        <v>0</v>
      </c>
      <c r="T673" s="21">
        <v>49270</v>
      </c>
      <c r="V673" s="22">
        <v>155192</v>
      </c>
      <c r="X673" s="5" t="str">
        <f t="shared" si="10"/>
        <v>No</v>
      </c>
      <c r="Z673" s="21"/>
      <c r="AC673" s="28"/>
      <c r="AG673" s="7"/>
    </row>
    <row r="674" spans="1:33">
      <c r="A674" s="8" t="s">
        <v>6560</v>
      </c>
      <c r="B674" s="8" t="s">
        <v>3475</v>
      </c>
      <c r="C674" s="9" t="s">
        <v>278</v>
      </c>
      <c r="D674" s="185">
        <v>7053</v>
      </c>
      <c r="E674" s="188">
        <v>70053</v>
      </c>
      <c r="F674" s="9" t="s">
        <v>157</v>
      </c>
      <c r="G674" s="9" t="s">
        <v>5756</v>
      </c>
      <c r="H674" s="10">
        <v>54622</v>
      </c>
      <c r="I674" s="11">
        <v>25</v>
      </c>
      <c r="J674" s="24">
        <v>133493</v>
      </c>
      <c r="K674" s="12"/>
      <c r="L674" s="14">
        <v>0</v>
      </c>
      <c r="N674" s="21">
        <v>0</v>
      </c>
      <c r="P674" s="21">
        <v>0</v>
      </c>
      <c r="R674" s="21">
        <v>29000</v>
      </c>
      <c r="T674" s="21">
        <v>755797</v>
      </c>
      <c r="V674" s="22">
        <v>918290</v>
      </c>
      <c r="X674" s="5" t="str">
        <f t="shared" si="10"/>
        <v>No</v>
      </c>
      <c r="Z674" s="21"/>
      <c r="AC674" s="28"/>
      <c r="AG674" s="7"/>
    </row>
    <row r="675" spans="1:33">
      <c r="A675" s="8" t="s">
        <v>1280</v>
      </c>
      <c r="B675" s="8" t="s">
        <v>1281</v>
      </c>
      <c r="C675" s="9" t="s">
        <v>141</v>
      </c>
      <c r="D675" s="185" t="s">
        <v>1282</v>
      </c>
      <c r="E675" s="188" t="s">
        <v>1283</v>
      </c>
      <c r="F675" s="9" t="s">
        <v>88</v>
      </c>
      <c r="G675" s="9" t="s">
        <v>147</v>
      </c>
      <c r="H675" s="10">
        <v>0</v>
      </c>
      <c r="I675" s="11">
        <v>25</v>
      </c>
      <c r="J675" s="24">
        <v>63313</v>
      </c>
      <c r="K675" s="12"/>
      <c r="L675" s="14">
        <v>0</v>
      </c>
      <c r="N675" s="21">
        <v>0</v>
      </c>
      <c r="P675" s="21">
        <v>0</v>
      </c>
      <c r="R675" s="21">
        <v>0</v>
      </c>
      <c r="T675" s="21">
        <v>139466</v>
      </c>
      <c r="V675" s="22">
        <v>202779</v>
      </c>
      <c r="X675" s="5" t="str">
        <f t="shared" si="10"/>
        <v>No</v>
      </c>
      <c r="Z675" s="21"/>
      <c r="AC675" s="28"/>
      <c r="AG675" s="7"/>
    </row>
    <row r="676" spans="1:33">
      <c r="A676" s="8" t="s">
        <v>6561</v>
      </c>
      <c r="B676" s="8" t="s">
        <v>485</v>
      </c>
      <c r="C676" s="9" t="s">
        <v>178</v>
      </c>
      <c r="D676" s="185"/>
      <c r="E676" s="188">
        <v>50522</v>
      </c>
      <c r="F676" s="9" t="s">
        <v>83</v>
      </c>
      <c r="G676" s="9" t="s">
        <v>84</v>
      </c>
      <c r="H676" s="10">
        <v>3734090</v>
      </c>
      <c r="I676" s="11">
        <v>25</v>
      </c>
      <c r="J676" s="24">
        <v>305205</v>
      </c>
      <c r="K676" s="12"/>
      <c r="L676" s="14">
        <v>0</v>
      </c>
      <c r="N676" s="21">
        <v>0</v>
      </c>
      <c r="P676" s="21">
        <v>0</v>
      </c>
      <c r="R676" s="21">
        <v>0</v>
      </c>
      <c r="T676" s="21">
        <v>4104771</v>
      </c>
      <c r="V676" s="22">
        <v>4409976</v>
      </c>
      <c r="X676" s="5" t="str">
        <f t="shared" si="10"/>
        <v>No</v>
      </c>
      <c r="Z676" s="21"/>
      <c r="AC676" s="28"/>
      <c r="AG676" s="7"/>
    </row>
    <row r="677" spans="1:33">
      <c r="A677" s="8" t="s">
        <v>3400</v>
      </c>
      <c r="B677" s="8" t="s">
        <v>1111</v>
      </c>
      <c r="C677" s="9" t="s">
        <v>163</v>
      </c>
      <c r="D677" s="185">
        <v>1007</v>
      </c>
      <c r="E677" s="188">
        <v>10007</v>
      </c>
      <c r="F677" s="9" t="s">
        <v>98</v>
      </c>
      <c r="G677" s="9" t="s">
        <v>84</v>
      </c>
      <c r="H677" s="10">
        <v>59124</v>
      </c>
      <c r="I677" s="11">
        <v>25</v>
      </c>
      <c r="J677" s="24">
        <v>832570</v>
      </c>
      <c r="K677" s="12"/>
      <c r="L677" s="14">
        <v>0</v>
      </c>
      <c r="N677" s="21">
        <v>1762</v>
      </c>
      <c r="P677" s="21">
        <v>35000</v>
      </c>
      <c r="R677" s="21">
        <v>71071</v>
      </c>
      <c r="T677" s="21">
        <v>0</v>
      </c>
      <c r="V677" s="22">
        <v>940403</v>
      </c>
      <c r="X677" s="5" t="str">
        <f t="shared" si="10"/>
        <v>No</v>
      </c>
      <c r="Z677" s="21"/>
      <c r="AC677" s="28"/>
      <c r="AG677" s="7"/>
    </row>
    <row r="678" spans="1:33">
      <c r="A678" s="8" t="s">
        <v>5178</v>
      </c>
      <c r="B678" s="8" t="s">
        <v>5179</v>
      </c>
      <c r="C678" s="9" t="s">
        <v>235</v>
      </c>
      <c r="D678" s="185">
        <v>4143</v>
      </c>
      <c r="E678" s="188">
        <v>40143</v>
      </c>
      <c r="F678" s="9" t="s">
        <v>83</v>
      </c>
      <c r="G678" s="9" t="s">
        <v>5756</v>
      </c>
      <c r="H678" s="10">
        <v>884891</v>
      </c>
      <c r="I678" s="11">
        <v>24</v>
      </c>
      <c r="J678" s="24">
        <v>290303</v>
      </c>
      <c r="K678" s="12"/>
      <c r="L678" s="14">
        <v>0</v>
      </c>
      <c r="N678" s="21">
        <v>0</v>
      </c>
      <c r="P678" s="21">
        <v>0</v>
      </c>
      <c r="R678" s="21">
        <v>0</v>
      </c>
      <c r="T678" s="21">
        <v>37942</v>
      </c>
      <c r="V678" s="22">
        <v>328245</v>
      </c>
      <c r="X678" s="5" t="str">
        <f t="shared" si="10"/>
        <v>No</v>
      </c>
      <c r="Z678" s="21"/>
      <c r="AC678" s="28"/>
      <c r="AG678" s="7"/>
    </row>
    <row r="679" spans="1:33">
      <c r="A679" s="8" t="s">
        <v>1163</v>
      </c>
      <c r="B679" s="8" t="s">
        <v>1164</v>
      </c>
      <c r="C679" s="9" t="s">
        <v>42</v>
      </c>
      <c r="D679" s="185">
        <v>2005</v>
      </c>
      <c r="E679" s="188">
        <v>20005</v>
      </c>
      <c r="F679" s="9" t="s">
        <v>83</v>
      </c>
      <c r="G679" s="9" t="s">
        <v>5756</v>
      </c>
      <c r="H679" s="10">
        <v>67983</v>
      </c>
      <c r="I679" s="11">
        <v>24</v>
      </c>
      <c r="J679" s="24">
        <v>1016058</v>
      </c>
      <c r="K679" s="12"/>
      <c r="L679" s="14">
        <v>0</v>
      </c>
      <c r="N679" s="21">
        <v>0</v>
      </c>
      <c r="P679" s="21">
        <v>0</v>
      </c>
      <c r="R679" s="21">
        <v>0</v>
      </c>
      <c r="T679" s="21">
        <v>0</v>
      </c>
      <c r="V679" s="22">
        <v>1016058</v>
      </c>
      <c r="X679" s="5" t="str">
        <f t="shared" si="10"/>
        <v>No</v>
      </c>
      <c r="Z679" s="21"/>
      <c r="AC679" s="28"/>
      <c r="AG679" s="7"/>
    </row>
    <row r="680" spans="1:33">
      <c r="A680" s="8" t="s">
        <v>1954</v>
      </c>
      <c r="B680" s="8" t="s">
        <v>1955</v>
      </c>
      <c r="C680" s="9" t="s">
        <v>466</v>
      </c>
      <c r="D680" s="185">
        <v>5093</v>
      </c>
      <c r="E680" s="188">
        <v>50093</v>
      </c>
      <c r="F680" s="9" t="s">
        <v>88</v>
      </c>
      <c r="G680" s="9" t="s">
        <v>5756</v>
      </c>
      <c r="H680" s="10">
        <v>72852</v>
      </c>
      <c r="I680" s="11">
        <v>24</v>
      </c>
      <c r="J680" s="24">
        <v>202083</v>
      </c>
      <c r="K680" s="12"/>
      <c r="L680" s="14">
        <v>0</v>
      </c>
      <c r="N680" s="21">
        <v>0</v>
      </c>
      <c r="P680" s="21">
        <v>0</v>
      </c>
      <c r="R680" s="21">
        <v>242066</v>
      </c>
      <c r="T680" s="21">
        <v>527162</v>
      </c>
      <c r="V680" s="22">
        <v>971311</v>
      </c>
      <c r="X680" s="5" t="str">
        <f t="shared" si="10"/>
        <v>No</v>
      </c>
      <c r="Z680" s="21"/>
      <c r="AC680" s="28"/>
      <c r="AG680" s="7"/>
    </row>
    <row r="681" spans="1:33">
      <c r="A681" s="8" t="s">
        <v>1040</v>
      </c>
      <c r="B681" s="8" t="s">
        <v>1041</v>
      </c>
      <c r="C681" s="9" t="s">
        <v>91</v>
      </c>
      <c r="D681" s="185">
        <v>9168</v>
      </c>
      <c r="E681" s="188">
        <v>90168</v>
      </c>
      <c r="F681" s="9" t="s">
        <v>83</v>
      </c>
      <c r="G681" s="9" t="s">
        <v>5756</v>
      </c>
      <c r="H681" s="10">
        <v>1723634</v>
      </c>
      <c r="I681" s="11">
        <v>24</v>
      </c>
      <c r="J681" s="24">
        <v>922627</v>
      </c>
      <c r="K681" s="12"/>
      <c r="L681" s="14">
        <v>0</v>
      </c>
      <c r="N681" s="21">
        <v>0</v>
      </c>
      <c r="P681" s="21">
        <v>0</v>
      </c>
      <c r="R681" s="21">
        <v>230112</v>
      </c>
      <c r="T681" s="21">
        <v>0</v>
      </c>
      <c r="V681" s="22">
        <v>1152739</v>
      </c>
      <c r="X681" s="5" t="str">
        <f t="shared" si="10"/>
        <v>No</v>
      </c>
      <c r="Z681" s="21"/>
      <c r="AC681" s="28"/>
      <c r="AG681" s="7"/>
    </row>
    <row r="682" spans="1:33">
      <c r="A682" s="8" t="s">
        <v>722</v>
      </c>
      <c r="B682" s="8" t="s">
        <v>723</v>
      </c>
      <c r="C682" s="9" t="s">
        <v>69</v>
      </c>
      <c r="D682" s="185">
        <v>8019</v>
      </c>
      <c r="E682" s="188">
        <v>80019</v>
      </c>
      <c r="F682" s="9" t="s">
        <v>88</v>
      </c>
      <c r="G682" s="9" t="s">
        <v>5756</v>
      </c>
      <c r="H682" s="10">
        <v>81955</v>
      </c>
      <c r="I682" s="11">
        <v>24</v>
      </c>
      <c r="J682" s="24">
        <v>510388</v>
      </c>
      <c r="K682" s="12"/>
      <c r="L682" s="14">
        <v>0</v>
      </c>
      <c r="N682" s="21">
        <v>0</v>
      </c>
      <c r="P682" s="21">
        <v>0</v>
      </c>
      <c r="R682" s="21">
        <v>149527</v>
      </c>
      <c r="T682" s="21">
        <v>0</v>
      </c>
      <c r="V682" s="22">
        <v>659915</v>
      </c>
      <c r="X682" s="5" t="str">
        <f t="shared" si="10"/>
        <v>No</v>
      </c>
      <c r="Z682" s="21"/>
      <c r="AC682" s="28"/>
      <c r="AG682" s="7"/>
    </row>
    <row r="683" spans="1:33">
      <c r="A683" s="8" t="s">
        <v>3317</v>
      </c>
      <c r="B683" s="8" t="s">
        <v>659</v>
      </c>
      <c r="C683" s="9" t="s">
        <v>82</v>
      </c>
      <c r="D683" s="185" t="s">
        <v>660</v>
      </c>
      <c r="E683" s="188" t="s">
        <v>661</v>
      </c>
      <c r="F683" s="9" t="s">
        <v>83</v>
      </c>
      <c r="G683" s="9" t="s">
        <v>147</v>
      </c>
      <c r="H683" s="10">
        <v>0</v>
      </c>
      <c r="I683" s="11">
        <v>24</v>
      </c>
      <c r="J683" s="24">
        <v>6001</v>
      </c>
      <c r="K683" s="12"/>
      <c r="L683" s="14">
        <v>0</v>
      </c>
      <c r="N683" s="21">
        <v>0</v>
      </c>
      <c r="P683" s="21">
        <v>0</v>
      </c>
      <c r="R683" s="21">
        <v>0</v>
      </c>
      <c r="T683" s="21">
        <v>165324</v>
      </c>
      <c r="V683" s="22">
        <v>171325</v>
      </c>
      <c r="X683" s="5" t="str">
        <f t="shared" si="10"/>
        <v>No</v>
      </c>
      <c r="Z683" s="21"/>
      <c r="AC683" s="28"/>
      <c r="AG683" s="7"/>
    </row>
    <row r="684" spans="1:33">
      <c r="A684" s="8" t="s">
        <v>286</v>
      </c>
      <c r="B684" s="8" t="s">
        <v>287</v>
      </c>
      <c r="C684" s="9" t="s">
        <v>288</v>
      </c>
      <c r="D684" s="185">
        <v>3095</v>
      </c>
      <c r="E684" s="188">
        <v>30095</v>
      </c>
      <c r="F684" s="9" t="s">
        <v>88</v>
      </c>
      <c r="G684" s="9" t="s">
        <v>84</v>
      </c>
      <c r="H684" s="10">
        <v>77086</v>
      </c>
      <c r="I684" s="11">
        <v>24</v>
      </c>
      <c r="J684" s="24">
        <v>1356942</v>
      </c>
      <c r="K684" s="12"/>
      <c r="L684" s="14">
        <v>0</v>
      </c>
      <c r="N684" s="21">
        <v>3078</v>
      </c>
      <c r="P684" s="21">
        <v>8440</v>
      </c>
      <c r="R684" s="21">
        <v>857</v>
      </c>
      <c r="T684" s="21">
        <v>0</v>
      </c>
      <c r="V684" s="22">
        <v>1369317</v>
      </c>
      <c r="X684" s="5" t="str">
        <f t="shared" si="10"/>
        <v>No</v>
      </c>
      <c r="Z684" s="21"/>
      <c r="AC684" s="28"/>
      <c r="AG684" s="7"/>
    </row>
    <row r="685" spans="1:33">
      <c r="A685" s="8" t="s">
        <v>1972</v>
      </c>
      <c r="B685" s="8" t="s">
        <v>1457</v>
      </c>
      <c r="C685" s="9" t="s">
        <v>150</v>
      </c>
      <c r="D685" s="185" t="s">
        <v>1973</v>
      </c>
      <c r="E685" s="188">
        <v>60003</v>
      </c>
      <c r="F685" s="9" t="s">
        <v>36</v>
      </c>
      <c r="G685" s="9" t="s">
        <v>5756</v>
      </c>
      <c r="H685" s="10">
        <v>0</v>
      </c>
      <c r="I685" s="11">
        <v>24</v>
      </c>
      <c r="J685" s="24">
        <v>0</v>
      </c>
      <c r="K685" s="12"/>
      <c r="L685" s="14">
        <v>0</v>
      </c>
      <c r="N685" s="21">
        <v>0</v>
      </c>
      <c r="P685" s="21">
        <v>0</v>
      </c>
      <c r="R685" s="21">
        <v>0</v>
      </c>
      <c r="T685" s="21">
        <v>0</v>
      </c>
      <c r="V685" s="22">
        <v>0</v>
      </c>
      <c r="X685" s="5" t="str">
        <f t="shared" si="10"/>
        <v>No</v>
      </c>
      <c r="Z685" s="21"/>
      <c r="AC685" s="28"/>
      <c r="AG685" s="7"/>
    </row>
    <row r="686" spans="1:33">
      <c r="A686" s="8" t="s">
        <v>2823</v>
      </c>
      <c r="B686" s="8" t="s">
        <v>2824</v>
      </c>
      <c r="C686" s="9" t="s">
        <v>210</v>
      </c>
      <c r="D686" s="185" t="s">
        <v>2825</v>
      </c>
      <c r="E686" s="188" t="s">
        <v>2826</v>
      </c>
      <c r="F686" s="9" t="s">
        <v>157</v>
      </c>
      <c r="G686" s="9" t="s">
        <v>147</v>
      </c>
      <c r="H686" s="10">
        <v>0</v>
      </c>
      <c r="I686" s="11">
        <v>24</v>
      </c>
      <c r="J686" s="24">
        <v>56047</v>
      </c>
      <c r="K686" s="12"/>
      <c r="L686" s="14">
        <v>0</v>
      </c>
      <c r="N686" s="21">
        <v>0</v>
      </c>
      <c r="P686" s="21">
        <v>0</v>
      </c>
      <c r="R686" s="21">
        <v>0</v>
      </c>
      <c r="T686" s="21">
        <v>25085</v>
      </c>
      <c r="V686" s="22">
        <v>81132</v>
      </c>
      <c r="X686" s="5" t="str">
        <f t="shared" si="10"/>
        <v>No</v>
      </c>
      <c r="Z686" s="21"/>
      <c r="AC686" s="28"/>
      <c r="AG686" s="7"/>
    </row>
    <row r="687" spans="1:33">
      <c r="A687" s="8" t="s">
        <v>6155</v>
      </c>
      <c r="B687" s="8" t="s">
        <v>1372</v>
      </c>
      <c r="C687" s="9" t="s">
        <v>278</v>
      </c>
      <c r="D687" s="185"/>
      <c r="E687" s="188">
        <v>70044</v>
      </c>
      <c r="F687" s="9" t="s">
        <v>214</v>
      </c>
      <c r="G687" s="9" t="s">
        <v>84</v>
      </c>
      <c r="H687" s="10">
        <v>88053</v>
      </c>
      <c r="I687" s="11">
        <v>24</v>
      </c>
      <c r="J687" s="24">
        <v>3358051</v>
      </c>
      <c r="K687" s="12"/>
      <c r="L687" s="14">
        <v>129961</v>
      </c>
      <c r="N687" s="21">
        <v>0</v>
      </c>
      <c r="P687" s="21">
        <v>8200</v>
      </c>
      <c r="R687" s="21">
        <v>808195</v>
      </c>
      <c r="T687" s="21">
        <v>0</v>
      </c>
      <c r="V687" s="22">
        <v>4304407</v>
      </c>
      <c r="X687" s="5" t="str">
        <f t="shared" si="10"/>
        <v>No</v>
      </c>
      <c r="Z687" s="21"/>
      <c r="AC687" s="28"/>
      <c r="AG687" s="7"/>
    </row>
    <row r="688" spans="1:33">
      <c r="A688" s="8" t="s">
        <v>6562</v>
      </c>
      <c r="B688" s="8" t="s">
        <v>304</v>
      </c>
      <c r="C688" s="9" t="s">
        <v>178</v>
      </c>
      <c r="D688" s="185" t="s">
        <v>1593</v>
      </c>
      <c r="E688" s="188" t="s">
        <v>1594</v>
      </c>
      <c r="F688" s="9" t="s">
        <v>83</v>
      </c>
      <c r="G688" s="9" t="s">
        <v>147</v>
      </c>
      <c r="H688" s="10">
        <v>0</v>
      </c>
      <c r="I688" s="11">
        <v>24</v>
      </c>
      <c r="J688" s="24">
        <v>116472</v>
      </c>
      <c r="K688" s="12"/>
      <c r="L688" s="14">
        <v>0</v>
      </c>
      <c r="N688" s="21">
        <v>0</v>
      </c>
      <c r="P688" s="21">
        <v>0</v>
      </c>
      <c r="R688" s="21">
        <v>33219</v>
      </c>
      <c r="T688" s="21">
        <v>0</v>
      </c>
      <c r="V688" s="22">
        <v>149691</v>
      </c>
      <c r="X688" s="5" t="str">
        <f t="shared" si="10"/>
        <v>No</v>
      </c>
      <c r="Z688" s="21"/>
      <c r="AC688" s="28"/>
      <c r="AG688" s="7"/>
    </row>
    <row r="689" spans="1:33">
      <c r="A689" s="8" t="s">
        <v>1135</v>
      </c>
      <c r="B689" s="8" t="s">
        <v>1136</v>
      </c>
      <c r="C689" s="9" t="s">
        <v>235</v>
      </c>
      <c r="D689" s="185">
        <v>4210</v>
      </c>
      <c r="E689" s="188">
        <v>40210</v>
      </c>
      <c r="F689" s="9" t="s">
        <v>83</v>
      </c>
      <c r="G689" s="9" t="s">
        <v>5756</v>
      </c>
      <c r="H689" s="10">
        <v>50503</v>
      </c>
      <c r="I689" s="11">
        <v>24</v>
      </c>
      <c r="J689" s="24">
        <v>43807</v>
      </c>
      <c r="K689" s="12"/>
      <c r="L689" s="14">
        <v>0</v>
      </c>
      <c r="N689" s="21">
        <v>0</v>
      </c>
      <c r="P689" s="21">
        <v>0</v>
      </c>
      <c r="R689" s="21">
        <v>37133</v>
      </c>
      <c r="T689" s="21">
        <v>281472</v>
      </c>
      <c r="V689" s="22">
        <v>362412</v>
      </c>
      <c r="X689" s="5" t="str">
        <f t="shared" si="10"/>
        <v>No</v>
      </c>
      <c r="Z689" s="21"/>
      <c r="AC689" s="28"/>
      <c r="AG689" s="7"/>
    </row>
    <row r="690" spans="1:33">
      <c r="A690" s="8" t="s">
        <v>3638</v>
      </c>
      <c r="B690" s="8" t="s">
        <v>372</v>
      </c>
      <c r="C690" s="9" t="s">
        <v>79</v>
      </c>
      <c r="D690" s="185">
        <v>9242</v>
      </c>
      <c r="E690" s="188">
        <v>90242</v>
      </c>
      <c r="F690" s="9" t="s">
        <v>157</v>
      </c>
      <c r="G690" s="9" t="s">
        <v>84</v>
      </c>
      <c r="H690" s="10">
        <v>1886011</v>
      </c>
      <c r="I690" s="11">
        <v>24</v>
      </c>
      <c r="J690" s="24">
        <v>21030920</v>
      </c>
      <c r="K690" s="12"/>
      <c r="L690" s="14">
        <v>0</v>
      </c>
      <c r="N690" s="21">
        <v>0</v>
      </c>
      <c r="P690" s="21">
        <v>818734</v>
      </c>
      <c r="R690" s="21">
        <v>1060797</v>
      </c>
      <c r="T690" s="21">
        <v>0</v>
      </c>
      <c r="V690" s="22">
        <v>22910451</v>
      </c>
      <c r="X690" s="5" t="str">
        <f t="shared" si="10"/>
        <v>No</v>
      </c>
      <c r="Z690" s="21"/>
      <c r="AC690" s="28"/>
      <c r="AG690" s="7"/>
    </row>
    <row r="691" spans="1:33">
      <c r="A691" s="8" t="s">
        <v>231</v>
      </c>
      <c r="B691" s="8" t="s">
        <v>232</v>
      </c>
      <c r="C691" s="9" t="s">
        <v>233</v>
      </c>
      <c r="D691" s="185">
        <v>3089</v>
      </c>
      <c r="E691" s="188">
        <v>30089</v>
      </c>
      <c r="F691" s="9" t="s">
        <v>88</v>
      </c>
      <c r="G691" s="9" t="s">
        <v>5756</v>
      </c>
      <c r="H691" s="10">
        <v>70350</v>
      </c>
      <c r="I691" s="11">
        <v>24</v>
      </c>
      <c r="J691" s="24">
        <v>590706</v>
      </c>
      <c r="K691" s="12"/>
      <c r="L691" s="14">
        <v>0</v>
      </c>
      <c r="N691" s="21">
        <v>0</v>
      </c>
      <c r="P691" s="21">
        <v>0</v>
      </c>
      <c r="R691" s="21">
        <v>16240</v>
      </c>
      <c r="T691" s="21">
        <v>850799</v>
      </c>
      <c r="V691" s="22">
        <v>1457745</v>
      </c>
      <c r="X691" s="5" t="str">
        <f t="shared" si="10"/>
        <v>No</v>
      </c>
      <c r="Z691" s="21"/>
      <c r="AC691" s="28"/>
      <c r="AG691" s="7"/>
    </row>
    <row r="692" spans="1:33">
      <c r="A692" s="8" t="s">
        <v>3049</v>
      </c>
      <c r="B692" s="8" t="s">
        <v>1308</v>
      </c>
      <c r="C692" s="9" t="s">
        <v>233</v>
      </c>
      <c r="D692" s="185" t="s">
        <v>3050</v>
      </c>
      <c r="E692" s="188" t="s">
        <v>3051</v>
      </c>
      <c r="F692" s="9" t="s">
        <v>83</v>
      </c>
      <c r="G692" s="9" t="s">
        <v>147</v>
      </c>
      <c r="H692" s="10">
        <v>0</v>
      </c>
      <c r="I692" s="11">
        <v>24</v>
      </c>
      <c r="J692" s="24">
        <v>179585</v>
      </c>
      <c r="K692" s="12"/>
      <c r="L692" s="14">
        <v>0</v>
      </c>
      <c r="N692" s="21">
        <v>0</v>
      </c>
      <c r="P692" s="21">
        <v>0</v>
      </c>
      <c r="R692" s="21">
        <v>32728</v>
      </c>
      <c r="T692" s="21">
        <v>0</v>
      </c>
      <c r="V692" s="22">
        <v>212313</v>
      </c>
      <c r="X692" s="5" t="str">
        <f t="shared" si="10"/>
        <v>No</v>
      </c>
      <c r="Z692" s="21"/>
      <c r="AC692" s="28"/>
      <c r="AG692" s="7"/>
    </row>
    <row r="693" spans="1:33">
      <c r="A693" s="8" t="s">
        <v>1480</v>
      </c>
      <c r="B693" s="8" t="s">
        <v>6423</v>
      </c>
      <c r="C693" s="9" t="s">
        <v>178</v>
      </c>
      <c r="D693" s="185" t="s">
        <v>1481</v>
      </c>
      <c r="E693" s="188" t="s">
        <v>1482</v>
      </c>
      <c r="F693" s="9" t="s">
        <v>88</v>
      </c>
      <c r="G693" s="9" t="s">
        <v>147</v>
      </c>
      <c r="H693" s="10">
        <v>0</v>
      </c>
      <c r="I693" s="11">
        <v>24</v>
      </c>
      <c r="J693" s="24">
        <v>95759</v>
      </c>
      <c r="K693" s="12"/>
      <c r="L693" s="14">
        <v>0</v>
      </c>
      <c r="N693" s="21">
        <v>0</v>
      </c>
      <c r="P693" s="21">
        <v>0</v>
      </c>
      <c r="R693" s="21">
        <v>0</v>
      </c>
      <c r="T693" s="21">
        <v>0</v>
      </c>
      <c r="V693" s="22">
        <v>95759</v>
      </c>
      <c r="X693" s="5" t="str">
        <f t="shared" si="10"/>
        <v>No</v>
      </c>
      <c r="Z693" s="21"/>
      <c r="AC693" s="28"/>
      <c r="AG693" s="7"/>
    </row>
    <row r="694" spans="1:33">
      <c r="A694" s="8" t="s">
        <v>5278</v>
      </c>
      <c r="B694" s="8" t="s">
        <v>4555</v>
      </c>
      <c r="C694" s="9" t="s">
        <v>454</v>
      </c>
      <c r="D694" s="185">
        <v>8007</v>
      </c>
      <c r="E694" s="188">
        <v>80007</v>
      </c>
      <c r="F694" s="9" t="s">
        <v>83</v>
      </c>
      <c r="G694" s="9" t="s">
        <v>84</v>
      </c>
      <c r="H694" s="10">
        <v>136550</v>
      </c>
      <c r="I694" s="11">
        <v>24</v>
      </c>
      <c r="J694" s="24">
        <v>873568</v>
      </c>
      <c r="K694" s="12"/>
      <c r="L694" s="14">
        <v>0</v>
      </c>
      <c r="N694" s="21">
        <v>58250</v>
      </c>
      <c r="P694" s="21">
        <v>39980</v>
      </c>
      <c r="R694" s="21">
        <v>81444</v>
      </c>
      <c r="T694" s="21">
        <v>0</v>
      </c>
      <c r="V694" s="22">
        <v>1053242</v>
      </c>
      <c r="X694" s="5" t="str">
        <f t="shared" si="10"/>
        <v>No</v>
      </c>
      <c r="Z694" s="21"/>
      <c r="AC694" s="28"/>
      <c r="AG694" s="7"/>
    </row>
    <row r="695" spans="1:33">
      <c r="A695" s="8" t="s">
        <v>5240</v>
      </c>
      <c r="B695" s="8" t="s">
        <v>5241</v>
      </c>
      <c r="C695" s="9" t="s">
        <v>168</v>
      </c>
      <c r="D695" s="185" t="s">
        <v>5242</v>
      </c>
      <c r="E695" s="188" t="s">
        <v>5243</v>
      </c>
      <c r="F695" s="9" t="s">
        <v>83</v>
      </c>
      <c r="G695" s="9" t="s">
        <v>147</v>
      </c>
      <c r="H695" s="10">
        <v>0</v>
      </c>
      <c r="I695" s="11">
        <v>24</v>
      </c>
      <c r="J695" s="24">
        <v>130465</v>
      </c>
      <c r="K695" s="12"/>
      <c r="L695" s="14">
        <v>0</v>
      </c>
      <c r="N695" s="21">
        <v>0</v>
      </c>
      <c r="P695" s="21">
        <v>0</v>
      </c>
      <c r="R695" s="21">
        <v>156935</v>
      </c>
      <c r="T695" s="21">
        <v>0</v>
      </c>
      <c r="V695" s="22">
        <v>287400</v>
      </c>
      <c r="X695" s="5" t="str">
        <f t="shared" si="10"/>
        <v>No</v>
      </c>
      <c r="Z695" s="21"/>
      <c r="AC695" s="28"/>
      <c r="AG695" s="7"/>
    </row>
    <row r="696" spans="1:33">
      <c r="A696" s="8" t="s">
        <v>3017</v>
      </c>
      <c r="B696" s="8" t="s">
        <v>6428</v>
      </c>
      <c r="C696" s="9" t="s">
        <v>217</v>
      </c>
      <c r="D696" s="185" t="s">
        <v>3018</v>
      </c>
      <c r="E696" s="188" t="s">
        <v>3019</v>
      </c>
      <c r="F696" s="9" t="s">
        <v>83</v>
      </c>
      <c r="G696" s="9" t="s">
        <v>147</v>
      </c>
      <c r="H696" s="10">
        <v>0</v>
      </c>
      <c r="I696" s="11">
        <v>24</v>
      </c>
      <c r="J696" s="24">
        <v>56274</v>
      </c>
      <c r="K696" s="12"/>
      <c r="L696" s="14">
        <v>0</v>
      </c>
      <c r="N696" s="21">
        <v>0</v>
      </c>
      <c r="P696" s="21">
        <v>0</v>
      </c>
      <c r="R696" s="21">
        <v>0</v>
      </c>
      <c r="T696" s="21">
        <v>0</v>
      </c>
      <c r="V696" s="22">
        <v>56274</v>
      </c>
      <c r="X696" s="5" t="str">
        <f t="shared" si="10"/>
        <v>No</v>
      </c>
      <c r="Z696" s="21"/>
      <c r="AC696" s="28"/>
      <c r="AG696" s="7"/>
    </row>
    <row r="697" spans="1:33">
      <c r="A697" s="8" t="s">
        <v>5832</v>
      </c>
      <c r="B697" s="8" t="s">
        <v>5833</v>
      </c>
      <c r="C697" s="9" t="s">
        <v>265</v>
      </c>
      <c r="D697" s="185" t="s">
        <v>1866</v>
      </c>
      <c r="E697" s="188" t="s">
        <v>1867</v>
      </c>
      <c r="F697" s="9" t="s">
        <v>157</v>
      </c>
      <c r="G697" s="9" t="s">
        <v>147</v>
      </c>
      <c r="H697" s="10">
        <v>0</v>
      </c>
      <c r="I697" s="11">
        <v>24</v>
      </c>
      <c r="J697" s="24">
        <v>45001</v>
      </c>
      <c r="K697" s="12"/>
      <c r="L697" s="14">
        <v>0</v>
      </c>
      <c r="N697" s="21">
        <v>0</v>
      </c>
      <c r="P697" s="21">
        <v>0</v>
      </c>
      <c r="R697" s="21">
        <v>117364</v>
      </c>
      <c r="T697" s="21">
        <v>426861</v>
      </c>
      <c r="V697" s="22">
        <v>589226</v>
      </c>
      <c r="X697" s="5" t="str">
        <f t="shared" si="10"/>
        <v>No</v>
      </c>
      <c r="Z697" s="21"/>
      <c r="AC697" s="28"/>
      <c r="AG697" s="7"/>
    </row>
    <row r="698" spans="1:33">
      <c r="A698" s="8" t="s">
        <v>5584</v>
      </c>
      <c r="B698" s="8" t="s">
        <v>6421</v>
      </c>
      <c r="C698" s="9" t="s">
        <v>132</v>
      </c>
      <c r="D698" s="185" t="s">
        <v>5585</v>
      </c>
      <c r="E698" s="188" t="s">
        <v>5586</v>
      </c>
      <c r="F698" s="9" t="s">
        <v>125</v>
      </c>
      <c r="G698" s="9" t="s">
        <v>147</v>
      </c>
      <c r="H698" s="10">
        <v>0</v>
      </c>
      <c r="I698" s="11">
        <v>24</v>
      </c>
      <c r="J698" s="24">
        <v>56659</v>
      </c>
      <c r="K698" s="12"/>
      <c r="L698" s="14">
        <v>0</v>
      </c>
      <c r="N698" s="21">
        <v>0</v>
      </c>
      <c r="P698" s="21">
        <v>0</v>
      </c>
      <c r="R698" s="21">
        <v>0</v>
      </c>
      <c r="T698" s="21">
        <v>0</v>
      </c>
      <c r="V698" s="22">
        <v>56659</v>
      </c>
      <c r="X698" s="5" t="str">
        <f t="shared" si="10"/>
        <v>No</v>
      </c>
      <c r="Z698" s="21"/>
      <c r="AC698" s="28"/>
      <c r="AG698" s="7"/>
    </row>
    <row r="699" spans="1:33">
      <c r="A699" s="8" t="s">
        <v>3386</v>
      </c>
      <c r="B699" s="8" t="s">
        <v>3387</v>
      </c>
      <c r="C699" s="9" t="s">
        <v>233</v>
      </c>
      <c r="D699" s="185">
        <v>3090</v>
      </c>
      <c r="E699" s="188">
        <v>30090</v>
      </c>
      <c r="F699" s="9" t="s">
        <v>88</v>
      </c>
      <c r="G699" s="9" t="s">
        <v>5756</v>
      </c>
      <c r="H699" s="10">
        <v>182696</v>
      </c>
      <c r="I699" s="11">
        <v>24</v>
      </c>
      <c r="J699" s="24">
        <v>320827</v>
      </c>
      <c r="K699" s="12"/>
      <c r="L699" s="14">
        <v>0</v>
      </c>
      <c r="N699" s="21">
        <v>0</v>
      </c>
      <c r="P699" s="21">
        <v>0</v>
      </c>
      <c r="R699" s="21">
        <v>45742</v>
      </c>
      <c r="T699" s="21">
        <v>0</v>
      </c>
      <c r="V699" s="22">
        <v>366569</v>
      </c>
      <c r="X699" s="5" t="str">
        <f t="shared" si="10"/>
        <v>No</v>
      </c>
      <c r="Z699" s="21"/>
      <c r="AC699" s="28"/>
      <c r="AG699" s="7"/>
    </row>
    <row r="700" spans="1:33">
      <c r="A700" s="8" t="s">
        <v>5979</v>
      </c>
      <c r="B700" s="8" t="s">
        <v>3859</v>
      </c>
      <c r="C700" s="9" t="s">
        <v>46</v>
      </c>
      <c r="D700" s="185">
        <v>5218</v>
      </c>
      <c r="E700" s="188">
        <v>50515</v>
      </c>
      <c r="F700" s="9" t="s">
        <v>214</v>
      </c>
      <c r="G700" s="9" t="s">
        <v>84</v>
      </c>
      <c r="H700" s="10">
        <v>2650890</v>
      </c>
      <c r="I700" s="11">
        <v>24</v>
      </c>
      <c r="J700" s="24">
        <v>0</v>
      </c>
      <c r="K700" s="12"/>
      <c r="L700" s="14">
        <v>0</v>
      </c>
      <c r="N700" s="21">
        <v>0</v>
      </c>
      <c r="P700" s="21">
        <v>0</v>
      </c>
      <c r="R700" s="21">
        <v>6395382</v>
      </c>
      <c r="T700" s="21">
        <v>0</v>
      </c>
      <c r="V700" s="22">
        <v>6395382</v>
      </c>
      <c r="X700" s="5" t="str">
        <f t="shared" si="10"/>
        <v>No</v>
      </c>
      <c r="Z700" s="21"/>
      <c r="AC700" s="28"/>
      <c r="AG700" s="7"/>
    </row>
    <row r="701" spans="1:33">
      <c r="A701" s="8" t="s">
        <v>2651</v>
      </c>
      <c r="B701" s="8" t="s">
        <v>2652</v>
      </c>
      <c r="C701" s="9" t="s">
        <v>288</v>
      </c>
      <c r="D701" s="185" t="s">
        <v>2653</v>
      </c>
      <c r="E701" s="188" t="s">
        <v>2654</v>
      </c>
      <c r="F701" s="9" t="s">
        <v>88</v>
      </c>
      <c r="G701" s="9" t="s">
        <v>147</v>
      </c>
      <c r="H701" s="10">
        <v>0</v>
      </c>
      <c r="I701" s="11">
        <v>24</v>
      </c>
      <c r="J701" s="24">
        <v>690692</v>
      </c>
      <c r="K701" s="12"/>
      <c r="L701" s="14">
        <v>0</v>
      </c>
      <c r="N701" s="21">
        <v>0</v>
      </c>
      <c r="P701" s="21">
        <v>0</v>
      </c>
      <c r="R701" s="21">
        <v>16319</v>
      </c>
      <c r="T701" s="21">
        <v>0</v>
      </c>
      <c r="V701" s="22">
        <v>707011</v>
      </c>
      <c r="X701" s="5" t="str">
        <f t="shared" si="10"/>
        <v>No</v>
      </c>
      <c r="Z701" s="21"/>
      <c r="AC701" s="28"/>
      <c r="AG701" s="7"/>
    </row>
    <row r="702" spans="1:33">
      <c r="A702" s="8" t="s">
        <v>1585</v>
      </c>
      <c r="B702" s="8" t="s">
        <v>1586</v>
      </c>
      <c r="C702" s="9" t="s">
        <v>178</v>
      </c>
      <c r="D702" s="185" t="s">
        <v>1587</v>
      </c>
      <c r="E702" s="188" t="s">
        <v>1588</v>
      </c>
      <c r="F702" s="9" t="s">
        <v>83</v>
      </c>
      <c r="G702" s="9" t="s">
        <v>147</v>
      </c>
      <c r="H702" s="10">
        <v>0</v>
      </c>
      <c r="I702" s="11">
        <v>24</v>
      </c>
      <c r="J702" s="24">
        <v>91113</v>
      </c>
      <c r="K702" s="12"/>
      <c r="L702" s="14">
        <v>0</v>
      </c>
      <c r="N702" s="21">
        <v>0</v>
      </c>
      <c r="P702" s="21">
        <v>0</v>
      </c>
      <c r="R702" s="21">
        <v>0</v>
      </c>
      <c r="T702" s="21">
        <v>0</v>
      </c>
      <c r="V702" s="22">
        <v>91113</v>
      </c>
      <c r="X702" s="5" t="str">
        <f t="shared" si="10"/>
        <v>No</v>
      </c>
      <c r="Z702" s="21"/>
      <c r="AC702" s="28"/>
      <c r="AG702" s="7"/>
    </row>
    <row r="703" spans="1:33">
      <c r="A703" s="8" t="s">
        <v>1321</v>
      </c>
      <c r="B703" s="8" t="s">
        <v>1266</v>
      </c>
      <c r="C703" s="9" t="s">
        <v>141</v>
      </c>
      <c r="D703" s="185" t="s">
        <v>1322</v>
      </c>
      <c r="E703" s="188" t="s">
        <v>1323</v>
      </c>
      <c r="F703" s="9" t="s">
        <v>157</v>
      </c>
      <c r="G703" s="9" t="s">
        <v>147</v>
      </c>
      <c r="H703" s="10">
        <v>0</v>
      </c>
      <c r="I703" s="11">
        <v>24</v>
      </c>
      <c r="J703" s="24">
        <v>42292</v>
      </c>
      <c r="K703" s="12"/>
      <c r="L703" s="14">
        <v>0</v>
      </c>
      <c r="N703" s="21">
        <v>0</v>
      </c>
      <c r="P703" s="21">
        <v>0</v>
      </c>
      <c r="R703" s="21">
        <v>0</v>
      </c>
      <c r="T703" s="21">
        <v>0</v>
      </c>
      <c r="V703" s="22">
        <v>42292</v>
      </c>
      <c r="X703" s="5" t="str">
        <f t="shared" si="10"/>
        <v>No</v>
      </c>
      <c r="Z703" s="21"/>
      <c r="AC703" s="28"/>
      <c r="AG703" s="7"/>
    </row>
    <row r="704" spans="1:33">
      <c r="A704" s="8" t="s">
        <v>3948</v>
      </c>
      <c r="B704" s="8" t="s">
        <v>3949</v>
      </c>
      <c r="C704" s="9" t="s">
        <v>278</v>
      </c>
      <c r="D704" s="185" t="s">
        <v>3950</v>
      </c>
      <c r="E704" s="188" t="s">
        <v>3951</v>
      </c>
      <c r="F704" s="9" t="s">
        <v>157</v>
      </c>
      <c r="G704" s="9" t="s">
        <v>147</v>
      </c>
      <c r="H704" s="10">
        <v>0</v>
      </c>
      <c r="I704" s="11">
        <v>24</v>
      </c>
      <c r="J704" s="24">
        <v>1302</v>
      </c>
      <c r="K704" s="12"/>
      <c r="L704" s="14">
        <v>0</v>
      </c>
      <c r="N704" s="21">
        <v>0</v>
      </c>
      <c r="P704" s="21">
        <v>0</v>
      </c>
      <c r="R704" s="21">
        <v>0</v>
      </c>
      <c r="T704" s="21">
        <v>0</v>
      </c>
      <c r="V704" s="22">
        <v>1302</v>
      </c>
      <c r="X704" s="5" t="str">
        <f t="shared" si="10"/>
        <v>No</v>
      </c>
      <c r="Z704" s="21"/>
      <c r="AC704" s="28"/>
      <c r="AG704" s="7"/>
    </row>
    <row r="705" spans="1:33">
      <c r="A705" s="8" t="s">
        <v>6156</v>
      </c>
      <c r="B705" s="8" t="s">
        <v>668</v>
      </c>
      <c r="C705" s="9" t="s">
        <v>82</v>
      </c>
      <c r="D705" s="185" t="s">
        <v>669</v>
      </c>
      <c r="E705" s="188" t="s">
        <v>670</v>
      </c>
      <c r="F705" s="9" t="s">
        <v>83</v>
      </c>
      <c r="G705" s="9" t="s">
        <v>147</v>
      </c>
      <c r="H705" s="10">
        <v>0</v>
      </c>
      <c r="I705" s="11">
        <v>23</v>
      </c>
      <c r="J705" s="24">
        <v>36386</v>
      </c>
      <c r="K705" s="12"/>
      <c r="L705" s="14">
        <v>0</v>
      </c>
      <c r="N705" s="21">
        <v>0</v>
      </c>
      <c r="P705" s="21">
        <v>0</v>
      </c>
      <c r="R705" s="21">
        <v>8214</v>
      </c>
      <c r="T705" s="21">
        <v>303729</v>
      </c>
      <c r="V705" s="22">
        <v>348329</v>
      </c>
      <c r="X705" s="5" t="str">
        <f t="shared" si="10"/>
        <v>No</v>
      </c>
      <c r="Z705" s="21"/>
      <c r="AC705" s="28"/>
      <c r="AG705" s="7"/>
    </row>
    <row r="706" spans="1:33">
      <c r="A706" s="8" t="s">
        <v>2870</v>
      </c>
      <c r="B706" s="8" t="s">
        <v>123</v>
      </c>
      <c r="C706" s="9" t="s">
        <v>124</v>
      </c>
      <c r="D706" s="185" t="s">
        <v>2871</v>
      </c>
      <c r="E706" s="188" t="s">
        <v>2872</v>
      </c>
      <c r="F706" s="9" t="s">
        <v>1320</v>
      </c>
      <c r="G706" s="9" t="s">
        <v>147</v>
      </c>
      <c r="H706" s="10">
        <v>0</v>
      </c>
      <c r="I706" s="11">
        <v>23</v>
      </c>
      <c r="J706" s="24">
        <v>19172</v>
      </c>
      <c r="K706" s="12"/>
      <c r="L706" s="14">
        <v>0</v>
      </c>
      <c r="N706" s="21">
        <v>0</v>
      </c>
      <c r="P706" s="21">
        <v>0</v>
      </c>
      <c r="R706" s="21">
        <v>0</v>
      </c>
      <c r="T706" s="21">
        <v>0</v>
      </c>
      <c r="V706" s="22">
        <v>19172</v>
      </c>
      <c r="X706" s="5" t="str">
        <f t="shared" si="10"/>
        <v>No</v>
      </c>
      <c r="Z706" s="21"/>
      <c r="AC706" s="28"/>
      <c r="AG706" s="7"/>
    </row>
    <row r="707" spans="1:33">
      <c r="A707" s="8" t="s">
        <v>3689</v>
      </c>
      <c r="B707" s="8" t="s">
        <v>3690</v>
      </c>
      <c r="C707" s="9" t="s">
        <v>288</v>
      </c>
      <c r="D707" s="185">
        <v>3061</v>
      </c>
      <c r="E707" s="188">
        <v>30061</v>
      </c>
      <c r="F707" s="9" t="s">
        <v>88</v>
      </c>
      <c r="G707" s="9" t="s">
        <v>84</v>
      </c>
      <c r="H707" s="10">
        <v>66086</v>
      </c>
      <c r="I707" s="11">
        <v>23</v>
      </c>
      <c r="J707" s="24">
        <v>611193</v>
      </c>
      <c r="K707" s="12"/>
      <c r="L707" s="14">
        <v>0</v>
      </c>
      <c r="N707" s="21">
        <v>0</v>
      </c>
      <c r="P707" s="21">
        <v>58300</v>
      </c>
      <c r="R707" s="21">
        <v>9887</v>
      </c>
      <c r="T707" s="21">
        <v>0</v>
      </c>
      <c r="V707" s="22">
        <v>679380</v>
      </c>
      <c r="X707" s="5" t="str">
        <f t="shared" ref="X707:X770" si="11">IF(W707&amp;U707&amp;S707&amp;Q707&amp;O707&amp;M707&amp;K707&lt;&gt;"","Yes","No")</f>
        <v>No</v>
      </c>
      <c r="Z707" s="21"/>
      <c r="AC707" s="28"/>
      <c r="AG707" s="7"/>
    </row>
    <row r="708" spans="1:33">
      <c r="A708" s="8" t="s">
        <v>1071</v>
      </c>
      <c r="B708" s="8" t="s">
        <v>1072</v>
      </c>
      <c r="C708" s="9" t="s">
        <v>154</v>
      </c>
      <c r="D708" s="185">
        <v>4056</v>
      </c>
      <c r="E708" s="188">
        <v>40056</v>
      </c>
      <c r="F708" s="9" t="s">
        <v>88</v>
      </c>
      <c r="G708" s="9" t="s">
        <v>5756</v>
      </c>
      <c r="H708" s="10">
        <v>89557</v>
      </c>
      <c r="I708" s="11">
        <v>23</v>
      </c>
      <c r="J708" s="24">
        <v>355855</v>
      </c>
      <c r="K708" s="12"/>
      <c r="L708" s="14">
        <v>0</v>
      </c>
      <c r="N708" s="21">
        <v>0</v>
      </c>
      <c r="P708" s="21">
        <v>0</v>
      </c>
      <c r="R708" s="21">
        <v>43646</v>
      </c>
      <c r="T708" s="21">
        <v>0</v>
      </c>
      <c r="V708" s="22">
        <v>399501</v>
      </c>
      <c r="X708" s="5" t="str">
        <f t="shared" si="11"/>
        <v>No</v>
      </c>
      <c r="Z708" s="21"/>
      <c r="AC708" s="28"/>
      <c r="AG708" s="7"/>
    </row>
    <row r="709" spans="1:33">
      <c r="A709" s="8" t="s">
        <v>1679</v>
      </c>
      <c r="B709" s="8" t="s">
        <v>1680</v>
      </c>
      <c r="C709" s="9" t="s">
        <v>178</v>
      </c>
      <c r="D709" s="185" t="s">
        <v>1681</v>
      </c>
      <c r="E709" s="188" t="s">
        <v>1682</v>
      </c>
      <c r="F709" s="9" t="s">
        <v>88</v>
      </c>
      <c r="G709" s="9" t="s">
        <v>147</v>
      </c>
      <c r="H709" s="10">
        <v>0</v>
      </c>
      <c r="I709" s="11">
        <v>23</v>
      </c>
      <c r="J709" s="24">
        <v>619375</v>
      </c>
      <c r="K709" s="12"/>
      <c r="L709" s="14">
        <v>0</v>
      </c>
      <c r="N709" s="21">
        <v>0</v>
      </c>
      <c r="P709" s="21">
        <v>0</v>
      </c>
      <c r="R709" s="21">
        <v>0</v>
      </c>
      <c r="T709" s="21">
        <v>0</v>
      </c>
      <c r="V709" s="22">
        <v>619375</v>
      </c>
      <c r="X709" s="5" t="str">
        <f t="shared" si="11"/>
        <v>No</v>
      </c>
      <c r="Z709" s="21"/>
      <c r="AC709" s="28"/>
      <c r="AG709" s="7"/>
    </row>
    <row r="710" spans="1:33">
      <c r="A710" s="8" t="s">
        <v>236</v>
      </c>
      <c r="B710" s="8" t="s">
        <v>237</v>
      </c>
      <c r="C710" s="9" t="s">
        <v>238</v>
      </c>
      <c r="D710" s="185">
        <v>1045</v>
      </c>
      <c r="E710" s="188">
        <v>10045</v>
      </c>
      <c r="F710" s="9" t="s">
        <v>183</v>
      </c>
      <c r="G710" s="9" t="s">
        <v>84</v>
      </c>
      <c r="H710" s="10">
        <v>924859</v>
      </c>
      <c r="I710" s="11">
        <v>23</v>
      </c>
      <c r="J710" s="24">
        <v>332835</v>
      </c>
      <c r="K710" s="12"/>
      <c r="L710" s="14">
        <v>0</v>
      </c>
      <c r="N710" s="21">
        <v>0</v>
      </c>
      <c r="P710" s="21">
        <v>0</v>
      </c>
      <c r="R710" s="21">
        <v>0</v>
      </c>
      <c r="T710" s="21">
        <v>0</v>
      </c>
      <c r="V710" s="22">
        <v>332835</v>
      </c>
      <c r="X710" s="5" t="str">
        <f t="shared" si="11"/>
        <v>No</v>
      </c>
      <c r="Z710" s="21"/>
      <c r="AC710" s="28"/>
      <c r="AG710" s="7"/>
    </row>
    <row r="711" spans="1:33">
      <c r="A711" s="8" t="s">
        <v>3388</v>
      </c>
      <c r="B711" s="8" t="s">
        <v>3389</v>
      </c>
      <c r="C711" s="9" t="s">
        <v>178</v>
      </c>
      <c r="D711" s="185">
        <v>5180</v>
      </c>
      <c r="E711" s="188">
        <v>50180</v>
      </c>
      <c r="F711" s="9" t="s">
        <v>83</v>
      </c>
      <c r="G711" s="9" t="s">
        <v>5756</v>
      </c>
      <c r="H711" s="10">
        <v>119509</v>
      </c>
      <c r="I711" s="11">
        <v>23</v>
      </c>
      <c r="J711" s="24">
        <v>313045</v>
      </c>
      <c r="K711" s="12"/>
      <c r="L711" s="14">
        <v>0</v>
      </c>
      <c r="N711" s="21">
        <v>0</v>
      </c>
      <c r="P711" s="21">
        <v>0</v>
      </c>
      <c r="R711" s="21">
        <v>0</v>
      </c>
      <c r="T711" s="21">
        <v>0</v>
      </c>
      <c r="V711" s="22">
        <v>313045</v>
      </c>
      <c r="X711" s="5" t="str">
        <f t="shared" si="11"/>
        <v>No</v>
      </c>
      <c r="Z711" s="21"/>
      <c r="AC711" s="28"/>
      <c r="AG711" s="7"/>
    </row>
    <row r="712" spans="1:33">
      <c r="A712" s="8" t="s">
        <v>5125</v>
      </c>
      <c r="B712" s="8" t="s">
        <v>1000</v>
      </c>
      <c r="C712" s="9" t="s">
        <v>120</v>
      </c>
      <c r="D712" s="185" t="s">
        <v>5126</v>
      </c>
      <c r="E712" s="188" t="s">
        <v>5127</v>
      </c>
      <c r="F712" s="9" t="s">
        <v>125</v>
      </c>
      <c r="G712" s="9" t="s">
        <v>147</v>
      </c>
      <c r="H712" s="10">
        <v>0</v>
      </c>
      <c r="I712" s="11">
        <v>23</v>
      </c>
      <c r="J712" s="24">
        <v>39226</v>
      </c>
      <c r="K712" s="12"/>
      <c r="L712" s="14">
        <v>0</v>
      </c>
      <c r="N712" s="21">
        <v>0</v>
      </c>
      <c r="P712" s="21">
        <v>0</v>
      </c>
      <c r="R712" s="21">
        <v>0</v>
      </c>
      <c r="T712" s="21">
        <v>709478</v>
      </c>
      <c r="V712" s="22">
        <v>748704</v>
      </c>
      <c r="X712" s="5" t="str">
        <f t="shared" si="11"/>
        <v>No</v>
      </c>
      <c r="Z712" s="21"/>
      <c r="AC712" s="28"/>
      <c r="AG712" s="7"/>
    </row>
    <row r="713" spans="1:33">
      <c r="A713" s="8" t="s">
        <v>6563</v>
      </c>
      <c r="B713" s="8" t="s">
        <v>1052</v>
      </c>
      <c r="C713" s="9" t="s">
        <v>82</v>
      </c>
      <c r="D713" s="185">
        <v>2195</v>
      </c>
      <c r="E713" s="188">
        <v>20195</v>
      </c>
      <c r="F713" s="9" t="s">
        <v>83</v>
      </c>
      <c r="G713" s="9" t="s">
        <v>5756</v>
      </c>
      <c r="H713" s="10">
        <v>5441567</v>
      </c>
      <c r="I713" s="11">
        <v>23</v>
      </c>
      <c r="J713" s="24">
        <v>0</v>
      </c>
      <c r="K713" s="12"/>
      <c r="L713" s="14">
        <v>0</v>
      </c>
      <c r="N713" s="21">
        <v>0</v>
      </c>
      <c r="P713" s="21">
        <v>0</v>
      </c>
      <c r="R713" s="21">
        <v>0</v>
      </c>
      <c r="T713" s="21">
        <v>0</v>
      </c>
      <c r="V713" s="22">
        <v>0</v>
      </c>
      <c r="X713" s="5" t="str">
        <f t="shared" si="11"/>
        <v>No</v>
      </c>
      <c r="Z713" s="21"/>
      <c r="AC713" s="28"/>
      <c r="AG713" s="7"/>
    </row>
    <row r="714" spans="1:33">
      <c r="A714" s="8" t="s">
        <v>1141</v>
      </c>
      <c r="B714" s="8" t="s">
        <v>1142</v>
      </c>
      <c r="C714" s="9" t="s">
        <v>91</v>
      </c>
      <c r="D714" s="185">
        <v>9149</v>
      </c>
      <c r="E714" s="188">
        <v>90149</v>
      </c>
      <c r="F714" s="9" t="s">
        <v>83</v>
      </c>
      <c r="G714" s="9" t="s">
        <v>5756</v>
      </c>
      <c r="H714" s="10">
        <v>51509</v>
      </c>
      <c r="I714" s="11">
        <v>23</v>
      </c>
      <c r="J714" s="24">
        <v>1022090</v>
      </c>
      <c r="K714" s="12"/>
      <c r="L714" s="14">
        <v>0</v>
      </c>
      <c r="N714" s="21">
        <v>0</v>
      </c>
      <c r="P714" s="21">
        <v>0</v>
      </c>
      <c r="R714" s="21">
        <v>65310</v>
      </c>
      <c r="T714" s="21">
        <v>223290</v>
      </c>
      <c r="V714" s="22">
        <v>1310690</v>
      </c>
      <c r="X714" s="5" t="str">
        <f t="shared" si="11"/>
        <v>No</v>
      </c>
      <c r="Z714" s="21"/>
      <c r="AC714" s="28"/>
      <c r="AG714" s="7"/>
    </row>
    <row r="715" spans="1:33">
      <c r="A715" s="8" t="s">
        <v>220</v>
      </c>
      <c r="B715" s="8" t="s">
        <v>221</v>
      </c>
      <c r="C715" s="9" t="s">
        <v>141</v>
      </c>
      <c r="D715" s="185">
        <v>3036</v>
      </c>
      <c r="E715" s="188">
        <v>30036</v>
      </c>
      <c r="F715" s="9" t="s">
        <v>83</v>
      </c>
      <c r="G715" s="9" t="s">
        <v>5756</v>
      </c>
      <c r="H715" s="10">
        <v>92359</v>
      </c>
      <c r="I715" s="11">
        <v>23</v>
      </c>
      <c r="J715" s="24">
        <v>457391</v>
      </c>
      <c r="K715" s="12"/>
      <c r="L715" s="14">
        <v>0</v>
      </c>
      <c r="N715" s="21">
        <v>0</v>
      </c>
      <c r="P715" s="21">
        <v>0</v>
      </c>
      <c r="R715" s="21">
        <v>142638</v>
      </c>
      <c r="T715" s="21">
        <v>241600</v>
      </c>
      <c r="V715" s="22">
        <v>841629</v>
      </c>
      <c r="X715" s="5" t="str">
        <f t="shared" si="11"/>
        <v>No</v>
      </c>
      <c r="Z715" s="21"/>
      <c r="AC715" s="28"/>
      <c r="AG715" s="7"/>
    </row>
    <row r="716" spans="1:33">
      <c r="A716" s="8" t="s">
        <v>2811</v>
      </c>
      <c r="B716" s="8" t="s">
        <v>2812</v>
      </c>
      <c r="C716" s="9" t="s">
        <v>210</v>
      </c>
      <c r="D716" s="185" t="s">
        <v>2813</v>
      </c>
      <c r="E716" s="188" t="s">
        <v>2814</v>
      </c>
      <c r="F716" s="9" t="s">
        <v>157</v>
      </c>
      <c r="G716" s="9" t="s">
        <v>147</v>
      </c>
      <c r="H716" s="10">
        <v>0</v>
      </c>
      <c r="I716" s="11">
        <v>23</v>
      </c>
      <c r="J716" s="24">
        <v>1859</v>
      </c>
      <c r="K716" s="12"/>
      <c r="L716" s="14">
        <v>0</v>
      </c>
      <c r="N716" s="21">
        <v>0</v>
      </c>
      <c r="P716" s="21">
        <v>0</v>
      </c>
      <c r="R716" s="21">
        <v>0</v>
      </c>
      <c r="T716" s="21">
        <v>347800</v>
      </c>
      <c r="V716" s="22">
        <v>349659</v>
      </c>
      <c r="X716" s="5" t="str">
        <f t="shared" si="11"/>
        <v>No</v>
      </c>
      <c r="Z716" s="21"/>
      <c r="AC716" s="28"/>
      <c r="AG716" s="7"/>
    </row>
    <row r="717" spans="1:33">
      <c r="A717" s="8" t="s">
        <v>6564</v>
      </c>
      <c r="B717" s="8" t="s">
        <v>6422</v>
      </c>
      <c r="C717" s="9" t="s">
        <v>120</v>
      </c>
      <c r="D717" s="185" t="s">
        <v>5169</v>
      </c>
      <c r="E717" s="188" t="s">
        <v>5170</v>
      </c>
      <c r="F717" s="9" t="s">
        <v>88</v>
      </c>
      <c r="G717" s="9" t="s">
        <v>147</v>
      </c>
      <c r="H717" s="10">
        <v>0</v>
      </c>
      <c r="I717" s="11">
        <v>23</v>
      </c>
      <c r="J717" s="24">
        <v>65526</v>
      </c>
      <c r="K717" s="12"/>
      <c r="L717" s="14">
        <v>0</v>
      </c>
      <c r="N717" s="21">
        <v>0</v>
      </c>
      <c r="P717" s="21">
        <v>0</v>
      </c>
      <c r="R717" s="21">
        <v>0</v>
      </c>
      <c r="T717" s="21">
        <v>123730</v>
      </c>
      <c r="V717" s="22">
        <v>189256</v>
      </c>
      <c r="X717" s="5" t="str">
        <f t="shared" si="11"/>
        <v>No</v>
      </c>
      <c r="Z717" s="21"/>
      <c r="AC717" s="28"/>
      <c r="AG717" s="7"/>
    </row>
    <row r="718" spans="1:33">
      <c r="A718" s="8" t="s">
        <v>3286</v>
      </c>
      <c r="B718" s="8" t="s">
        <v>878</v>
      </c>
      <c r="C718" s="9" t="s">
        <v>555</v>
      </c>
      <c r="D718" s="185" t="s">
        <v>3287</v>
      </c>
      <c r="E718" s="188" t="s">
        <v>3288</v>
      </c>
      <c r="F718" s="9" t="s">
        <v>83</v>
      </c>
      <c r="G718" s="9" t="s">
        <v>147</v>
      </c>
      <c r="H718" s="10">
        <v>0</v>
      </c>
      <c r="I718" s="11">
        <v>23</v>
      </c>
      <c r="J718" s="24">
        <v>40880</v>
      </c>
      <c r="K718" s="12"/>
      <c r="L718" s="14">
        <v>0</v>
      </c>
      <c r="N718" s="21">
        <v>0</v>
      </c>
      <c r="P718" s="21">
        <v>0</v>
      </c>
      <c r="R718" s="21">
        <v>0</v>
      </c>
      <c r="T718" s="21">
        <v>2291</v>
      </c>
      <c r="V718" s="22">
        <v>43171</v>
      </c>
      <c r="X718" s="5" t="str">
        <f t="shared" si="11"/>
        <v>No</v>
      </c>
      <c r="Z718" s="21"/>
      <c r="AC718" s="28"/>
      <c r="AG718" s="7"/>
    </row>
    <row r="719" spans="1:33">
      <c r="A719" s="8" t="s">
        <v>4246</v>
      </c>
      <c r="B719" s="8" t="s">
        <v>4247</v>
      </c>
      <c r="C719" s="9" t="s">
        <v>235</v>
      </c>
      <c r="D719" s="185" t="s">
        <v>4248</v>
      </c>
      <c r="E719" s="188" t="s">
        <v>4249</v>
      </c>
      <c r="F719" s="9" t="s">
        <v>1320</v>
      </c>
      <c r="G719" s="9" t="s">
        <v>147</v>
      </c>
      <c r="H719" s="10">
        <v>0</v>
      </c>
      <c r="I719" s="11">
        <v>23</v>
      </c>
      <c r="J719" s="24">
        <v>20980</v>
      </c>
      <c r="K719" s="12"/>
      <c r="L719" s="14">
        <v>0</v>
      </c>
      <c r="N719" s="21">
        <v>0</v>
      </c>
      <c r="P719" s="21">
        <v>0</v>
      </c>
      <c r="R719" s="21">
        <v>1542423</v>
      </c>
      <c r="T719" s="21">
        <v>0</v>
      </c>
      <c r="V719" s="22">
        <v>1563403</v>
      </c>
      <c r="X719" s="5" t="str">
        <f t="shared" si="11"/>
        <v>No</v>
      </c>
      <c r="Z719" s="21"/>
      <c r="AC719" s="28"/>
      <c r="AG719" s="7"/>
    </row>
    <row r="720" spans="1:33">
      <c r="A720" s="8" t="s">
        <v>3568</v>
      </c>
      <c r="B720" s="8" t="s">
        <v>3569</v>
      </c>
      <c r="C720" s="9" t="s">
        <v>109</v>
      </c>
      <c r="D720" s="185" t="s">
        <v>3570</v>
      </c>
      <c r="E720" s="188" t="s">
        <v>3571</v>
      </c>
      <c r="F720" s="9" t="s">
        <v>88</v>
      </c>
      <c r="G720" s="9" t="s">
        <v>147</v>
      </c>
      <c r="H720" s="10">
        <v>0</v>
      </c>
      <c r="I720" s="11">
        <v>23</v>
      </c>
      <c r="J720" s="24">
        <v>52486</v>
      </c>
      <c r="K720" s="12"/>
      <c r="L720" s="14">
        <v>0</v>
      </c>
      <c r="N720" s="21">
        <v>0</v>
      </c>
      <c r="P720" s="21">
        <v>0</v>
      </c>
      <c r="R720" s="21">
        <v>0</v>
      </c>
      <c r="T720" s="21">
        <v>0</v>
      </c>
      <c r="V720" s="22">
        <v>52486</v>
      </c>
      <c r="X720" s="5" t="str">
        <f t="shared" si="11"/>
        <v>No</v>
      </c>
      <c r="Z720" s="21"/>
      <c r="AC720" s="28"/>
      <c r="AG720" s="7"/>
    </row>
    <row r="721" spans="1:33">
      <c r="A721" s="8" t="s">
        <v>4270</v>
      </c>
      <c r="B721" s="8" t="s">
        <v>4271</v>
      </c>
      <c r="C721" s="9" t="s">
        <v>235</v>
      </c>
      <c r="D721" s="185" t="s">
        <v>4272</v>
      </c>
      <c r="E721" s="188" t="s">
        <v>4273</v>
      </c>
      <c r="F721" s="9" t="s">
        <v>88</v>
      </c>
      <c r="G721" s="9" t="s">
        <v>147</v>
      </c>
      <c r="H721" s="10">
        <v>0</v>
      </c>
      <c r="I721" s="11">
        <v>23</v>
      </c>
      <c r="J721" s="24">
        <v>53478</v>
      </c>
      <c r="K721" s="12"/>
      <c r="L721" s="14">
        <v>0</v>
      </c>
      <c r="N721" s="21">
        <v>0</v>
      </c>
      <c r="P721" s="21">
        <v>0</v>
      </c>
      <c r="R721" s="21">
        <v>1159224</v>
      </c>
      <c r="T721" s="21">
        <v>0</v>
      </c>
      <c r="V721" s="22">
        <v>1212702</v>
      </c>
      <c r="X721" s="5" t="str">
        <f t="shared" si="11"/>
        <v>No</v>
      </c>
      <c r="Z721" s="21"/>
      <c r="AC721" s="28"/>
      <c r="AG721" s="7"/>
    </row>
    <row r="722" spans="1:33">
      <c r="A722" s="8" t="s">
        <v>1503</v>
      </c>
      <c r="B722" s="8" t="s">
        <v>492</v>
      </c>
      <c r="C722" s="9" t="s">
        <v>178</v>
      </c>
      <c r="D722" s="185" t="s">
        <v>1504</v>
      </c>
      <c r="E722" s="188" t="s">
        <v>1505</v>
      </c>
      <c r="F722" s="9" t="s">
        <v>88</v>
      </c>
      <c r="G722" s="9" t="s">
        <v>147</v>
      </c>
      <c r="H722" s="10">
        <v>0</v>
      </c>
      <c r="I722" s="11">
        <v>23</v>
      </c>
      <c r="J722" s="24">
        <v>172012</v>
      </c>
      <c r="K722" s="12"/>
      <c r="L722" s="14">
        <v>0</v>
      </c>
      <c r="N722" s="21">
        <v>0</v>
      </c>
      <c r="P722" s="21">
        <v>0</v>
      </c>
      <c r="R722" s="21">
        <v>0</v>
      </c>
      <c r="T722" s="21">
        <v>0</v>
      </c>
      <c r="V722" s="22">
        <v>172012</v>
      </c>
      <c r="X722" s="5" t="str">
        <f t="shared" si="11"/>
        <v>No</v>
      </c>
      <c r="Z722" s="21"/>
      <c r="AC722" s="28"/>
      <c r="AG722" s="7"/>
    </row>
    <row r="723" spans="1:33">
      <c r="A723" s="8" t="s">
        <v>5121</v>
      </c>
      <c r="B723" s="8" t="s">
        <v>5122</v>
      </c>
      <c r="C723" s="9" t="s">
        <v>120</v>
      </c>
      <c r="D723" s="185" t="s">
        <v>5123</v>
      </c>
      <c r="E723" s="188" t="s">
        <v>5124</v>
      </c>
      <c r="F723" s="9" t="s">
        <v>543</v>
      </c>
      <c r="G723" s="9" t="s">
        <v>147</v>
      </c>
      <c r="H723" s="10">
        <v>0</v>
      </c>
      <c r="I723" s="11">
        <v>23</v>
      </c>
      <c r="J723" s="24">
        <v>45713</v>
      </c>
      <c r="K723" s="12"/>
      <c r="L723" s="14">
        <v>0</v>
      </c>
      <c r="N723" s="21">
        <v>0</v>
      </c>
      <c r="P723" s="21">
        <v>0</v>
      </c>
      <c r="R723" s="21">
        <v>0</v>
      </c>
      <c r="T723" s="21">
        <v>16793</v>
      </c>
      <c r="V723" s="22">
        <v>62506</v>
      </c>
      <c r="X723" s="5" t="str">
        <f t="shared" si="11"/>
        <v>No</v>
      </c>
      <c r="Z723" s="21"/>
      <c r="AC723" s="28"/>
      <c r="AG723" s="7"/>
    </row>
    <row r="724" spans="1:33">
      <c r="A724" s="8" t="s">
        <v>6044</v>
      </c>
      <c r="B724" s="8" t="s">
        <v>4920</v>
      </c>
      <c r="C724" s="9" t="s">
        <v>91</v>
      </c>
      <c r="D724" s="185" t="s">
        <v>6045</v>
      </c>
      <c r="E724" s="188" t="s">
        <v>6046</v>
      </c>
      <c r="F724" s="9" t="s">
        <v>88</v>
      </c>
      <c r="G724" s="9" t="s">
        <v>147</v>
      </c>
      <c r="H724" s="10">
        <v>0</v>
      </c>
      <c r="I724" s="11">
        <v>23</v>
      </c>
      <c r="J724" s="24">
        <v>565427</v>
      </c>
      <c r="K724" s="12"/>
      <c r="L724" s="14">
        <v>0</v>
      </c>
      <c r="N724" s="21">
        <v>0</v>
      </c>
      <c r="P724" s="21">
        <v>0</v>
      </c>
      <c r="R724" s="21">
        <v>0</v>
      </c>
      <c r="T724" s="21">
        <v>206819</v>
      </c>
      <c r="V724" s="22">
        <v>772246</v>
      </c>
      <c r="X724" s="5" t="str">
        <f t="shared" si="11"/>
        <v>No</v>
      </c>
      <c r="Z724" s="21"/>
      <c r="AC724" s="28"/>
      <c r="AG724" s="7"/>
    </row>
    <row r="725" spans="1:33">
      <c r="A725" s="8" t="s">
        <v>498</v>
      </c>
      <c r="B725" s="8" t="s">
        <v>499</v>
      </c>
      <c r="C725" s="9" t="s">
        <v>178</v>
      </c>
      <c r="D725" s="185">
        <v>5037</v>
      </c>
      <c r="E725" s="188">
        <v>50037</v>
      </c>
      <c r="F725" s="9" t="s">
        <v>83</v>
      </c>
      <c r="G725" s="9" t="s">
        <v>5756</v>
      </c>
      <c r="H725" s="10">
        <v>161280</v>
      </c>
      <c r="I725" s="11">
        <v>23</v>
      </c>
      <c r="J725" s="24">
        <v>395157</v>
      </c>
      <c r="K725" s="12"/>
      <c r="L725" s="14">
        <v>0</v>
      </c>
      <c r="N725" s="21">
        <v>0</v>
      </c>
      <c r="P725" s="21">
        <v>0</v>
      </c>
      <c r="R725" s="21">
        <v>75911</v>
      </c>
      <c r="T725" s="21">
        <v>0</v>
      </c>
      <c r="V725" s="22">
        <v>471068</v>
      </c>
      <c r="X725" s="5" t="str">
        <f t="shared" si="11"/>
        <v>No</v>
      </c>
      <c r="Z725" s="21"/>
      <c r="AC725" s="28"/>
      <c r="AG725" s="7"/>
    </row>
    <row r="726" spans="1:33">
      <c r="A726" s="8" t="s">
        <v>6565</v>
      </c>
      <c r="B726" s="8" t="s">
        <v>4764</v>
      </c>
      <c r="C726" s="9" t="s">
        <v>82</v>
      </c>
      <c r="D726" s="185">
        <v>2160</v>
      </c>
      <c r="E726" s="188">
        <v>20160</v>
      </c>
      <c r="F726" s="9" t="s">
        <v>113</v>
      </c>
      <c r="G726" s="9" t="s">
        <v>5756</v>
      </c>
      <c r="H726" s="10">
        <v>18351295</v>
      </c>
      <c r="I726" s="11">
        <v>23</v>
      </c>
      <c r="J726" s="24">
        <v>4393762</v>
      </c>
      <c r="K726" s="12"/>
      <c r="L726" s="14">
        <v>0</v>
      </c>
      <c r="N726" s="21">
        <v>0</v>
      </c>
      <c r="P726" s="21">
        <v>0</v>
      </c>
      <c r="R726" s="21">
        <v>0</v>
      </c>
      <c r="T726" s="21">
        <v>0</v>
      </c>
      <c r="V726" s="22">
        <v>4393762</v>
      </c>
      <c r="X726" s="5" t="str">
        <f t="shared" si="11"/>
        <v>No</v>
      </c>
      <c r="Z726" s="21"/>
      <c r="AC726" s="28"/>
      <c r="AG726" s="7"/>
    </row>
    <row r="727" spans="1:33">
      <c r="A727" s="8" t="s">
        <v>211</v>
      </c>
      <c r="B727" s="8" t="s">
        <v>212</v>
      </c>
      <c r="C727" s="9" t="s">
        <v>213</v>
      </c>
      <c r="D727" s="185">
        <v>6062</v>
      </c>
      <c r="E727" s="188">
        <v>60062</v>
      </c>
      <c r="F727" s="9" t="s">
        <v>214</v>
      </c>
      <c r="G727" s="9" t="s">
        <v>5756</v>
      </c>
      <c r="H727" s="10">
        <v>295083</v>
      </c>
      <c r="I727" s="11">
        <v>23</v>
      </c>
      <c r="J727" s="24">
        <v>1890759</v>
      </c>
      <c r="K727" s="12"/>
      <c r="L727" s="14">
        <v>0</v>
      </c>
      <c r="N727" s="21">
        <v>0</v>
      </c>
      <c r="P727" s="21">
        <v>0</v>
      </c>
      <c r="R727" s="21">
        <v>47760</v>
      </c>
      <c r="T727" s="21">
        <v>0</v>
      </c>
      <c r="V727" s="22">
        <v>1938519</v>
      </c>
      <c r="X727" s="5" t="str">
        <f t="shared" si="11"/>
        <v>No</v>
      </c>
      <c r="Z727" s="21"/>
      <c r="AC727" s="28"/>
      <c r="AG727" s="7"/>
    </row>
    <row r="728" spans="1:33">
      <c r="A728" s="8" t="s">
        <v>1116</v>
      </c>
      <c r="B728" s="8" t="s">
        <v>1063</v>
      </c>
      <c r="C728" s="9" t="s">
        <v>238</v>
      </c>
      <c r="D728" s="185" t="s">
        <v>1117</v>
      </c>
      <c r="E728" s="188" t="s">
        <v>1118</v>
      </c>
      <c r="F728" s="9" t="s">
        <v>83</v>
      </c>
      <c r="G728" s="9" t="s">
        <v>147</v>
      </c>
      <c r="H728" s="10">
        <v>0</v>
      </c>
      <c r="I728" s="11">
        <v>23</v>
      </c>
      <c r="J728" s="24">
        <v>79404</v>
      </c>
      <c r="K728" s="12"/>
      <c r="L728" s="14">
        <v>0</v>
      </c>
      <c r="N728" s="21">
        <v>0</v>
      </c>
      <c r="P728" s="21">
        <v>0</v>
      </c>
      <c r="R728" s="21">
        <v>0</v>
      </c>
      <c r="T728" s="21">
        <v>30149</v>
      </c>
      <c r="V728" s="22">
        <v>109553</v>
      </c>
      <c r="X728" s="5" t="str">
        <f t="shared" si="11"/>
        <v>No</v>
      </c>
      <c r="Z728" s="21"/>
      <c r="AC728" s="28"/>
      <c r="AG728" s="7"/>
    </row>
    <row r="729" spans="1:33">
      <c r="A729" s="8" t="s">
        <v>1639</v>
      </c>
      <c r="B729" s="8" t="s">
        <v>1640</v>
      </c>
      <c r="C729" s="9" t="s">
        <v>178</v>
      </c>
      <c r="D729" s="185" t="s">
        <v>1641</v>
      </c>
      <c r="E729" s="188" t="s">
        <v>1642</v>
      </c>
      <c r="F729" s="9" t="s">
        <v>88</v>
      </c>
      <c r="G729" s="9" t="s">
        <v>147</v>
      </c>
      <c r="H729" s="10">
        <v>0</v>
      </c>
      <c r="I729" s="11">
        <v>23</v>
      </c>
      <c r="J729" s="24">
        <v>117512</v>
      </c>
      <c r="K729" s="12"/>
      <c r="L729" s="14">
        <v>0</v>
      </c>
      <c r="N729" s="21">
        <v>0</v>
      </c>
      <c r="P729" s="21">
        <v>0</v>
      </c>
      <c r="R729" s="21">
        <v>0</v>
      </c>
      <c r="T729" s="21">
        <v>0</v>
      </c>
      <c r="V729" s="22">
        <v>117512</v>
      </c>
      <c r="X729" s="5" t="str">
        <f t="shared" si="11"/>
        <v>No</v>
      </c>
      <c r="Z729" s="21"/>
      <c r="AC729" s="28"/>
      <c r="AG729" s="7"/>
    </row>
    <row r="730" spans="1:33">
      <c r="A730" s="8" t="s">
        <v>1079</v>
      </c>
      <c r="B730" s="8" t="s">
        <v>1080</v>
      </c>
      <c r="C730" s="9" t="s">
        <v>42</v>
      </c>
      <c r="D730" s="185">
        <v>2178</v>
      </c>
      <c r="E730" s="188">
        <v>20178</v>
      </c>
      <c r="F730" s="9" t="s">
        <v>83</v>
      </c>
      <c r="G730" s="9" t="s">
        <v>84</v>
      </c>
      <c r="H730" s="10">
        <v>423566</v>
      </c>
      <c r="I730" s="11">
        <v>22</v>
      </c>
      <c r="J730" s="24">
        <v>446124</v>
      </c>
      <c r="K730" s="12"/>
      <c r="L730" s="14">
        <v>0</v>
      </c>
      <c r="N730" s="21">
        <v>0</v>
      </c>
      <c r="P730" s="21">
        <v>15146</v>
      </c>
      <c r="R730" s="21">
        <v>0</v>
      </c>
      <c r="T730" s="21">
        <v>0</v>
      </c>
      <c r="V730" s="22">
        <v>461270</v>
      </c>
      <c r="X730" s="5" t="str">
        <f t="shared" si="11"/>
        <v>No</v>
      </c>
      <c r="Z730" s="21"/>
      <c r="AC730" s="28"/>
      <c r="AG730" s="7"/>
    </row>
    <row r="731" spans="1:33">
      <c r="A731" s="8" t="s">
        <v>2953</v>
      </c>
      <c r="B731" s="8" t="s">
        <v>2954</v>
      </c>
      <c r="C731" s="9" t="s">
        <v>178</v>
      </c>
      <c r="D731" s="185">
        <v>5184</v>
      </c>
      <c r="E731" s="188">
        <v>50184</v>
      </c>
      <c r="F731" s="9" t="s">
        <v>88</v>
      </c>
      <c r="G731" s="9" t="s">
        <v>84</v>
      </c>
      <c r="H731" s="10">
        <v>99941</v>
      </c>
      <c r="I731" s="11">
        <v>22</v>
      </c>
      <c r="J731" s="24">
        <v>273394</v>
      </c>
      <c r="K731" s="12"/>
      <c r="L731" s="14">
        <v>0</v>
      </c>
      <c r="N731" s="21">
        <v>0</v>
      </c>
      <c r="P731" s="21">
        <v>7282</v>
      </c>
      <c r="R731" s="21">
        <v>29984</v>
      </c>
      <c r="T731" s="21">
        <v>0</v>
      </c>
      <c r="V731" s="22">
        <v>310660</v>
      </c>
      <c r="X731" s="5" t="str">
        <f t="shared" si="11"/>
        <v>No</v>
      </c>
      <c r="Z731" s="21"/>
      <c r="AC731" s="28"/>
      <c r="AG731" s="7"/>
    </row>
    <row r="732" spans="1:33">
      <c r="A732" s="8" t="s">
        <v>1651</v>
      </c>
      <c r="B732" s="8" t="s">
        <v>1652</v>
      </c>
      <c r="C732" s="9" t="s">
        <v>178</v>
      </c>
      <c r="D732" s="185" t="s">
        <v>1653</v>
      </c>
      <c r="E732" s="188" t="s">
        <v>1654</v>
      </c>
      <c r="F732" s="9" t="s">
        <v>83</v>
      </c>
      <c r="G732" s="9" t="s">
        <v>147</v>
      </c>
      <c r="H732" s="10">
        <v>0</v>
      </c>
      <c r="I732" s="11">
        <v>22</v>
      </c>
      <c r="J732" s="24">
        <v>140245</v>
      </c>
      <c r="K732" s="12"/>
      <c r="L732" s="14">
        <v>0</v>
      </c>
      <c r="N732" s="21">
        <v>0</v>
      </c>
      <c r="P732" s="21">
        <v>0</v>
      </c>
      <c r="R732" s="21">
        <v>5105</v>
      </c>
      <c r="T732" s="21">
        <v>0</v>
      </c>
      <c r="V732" s="22">
        <v>145350</v>
      </c>
      <c r="X732" s="5" t="str">
        <f t="shared" si="11"/>
        <v>No</v>
      </c>
      <c r="Z732" s="21"/>
      <c r="AC732" s="28"/>
      <c r="AG732" s="7"/>
    </row>
    <row r="733" spans="1:33">
      <c r="A733" s="8" t="s">
        <v>2710</v>
      </c>
      <c r="B733" s="8" t="s">
        <v>2711</v>
      </c>
      <c r="C733" s="9" t="s">
        <v>150</v>
      </c>
      <c r="D733" s="185" t="s">
        <v>2712</v>
      </c>
      <c r="E733" s="188">
        <v>66170</v>
      </c>
      <c r="F733" s="9" t="s">
        <v>36</v>
      </c>
      <c r="G733" s="9" t="s">
        <v>5756</v>
      </c>
      <c r="H733" s="10">
        <v>0</v>
      </c>
      <c r="I733" s="11">
        <v>22</v>
      </c>
      <c r="J733" s="24">
        <v>0</v>
      </c>
      <c r="K733" s="12"/>
      <c r="L733" s="14">
        <v>0</v>
      </c>
      <c r="N733" s="21">
        <v>0</v>
      </c>
      <c r="P733" s="21">
        <v>0</v>
      </c>
      <c r="R733" s="21">
        <v>44664</v>
      </c>
      <c r="T733" s="21">
        <v>0</v>
      </c>
      <c r="V733" s="22">
        <v>44664</v>
      </c>
      <c r="X733" s="5" t="str">
        <f t="shared" si="11"/>
        <v>No</v>
      </c>
      <c r="Z733" s="21"/>
      <c r="AC733" s="28"/>
      <c r="AG733" s="7"/>
    </row>
    <row r="734" spans="1:33">
      <c r="A734" s="8" t="s">
        <v>4804</v>
      </c>
      <c r="B734" s="8" t="s">
        <v>3620</v>
      </c>
      <c r="C734" s="9" t="s">
        <v>168</v>
      </c>
      <c r="D734" s="185">
        <v>65</v>
      </c>
      <c r="E734" s="188">
        <v>65</v>
      </c>
      <c r="F734" s="9" t="s">
        <v>83</v>
      </c>
      <c r="G734" s="9" t="s">
        <v>5756</v>
      </c>
      <c r="H734" s="10">
        <v>62433</v>
      </c>
      <c r="I734" s="11">
        <v>22</v>
      </c>
      <c r="J734" s="24">
        <v>98566</v>
      </c>
      <c r="K734" s="12"/>
      <c r="L734" s="14">
        <v>0</v>
      </c>
      <c r="N734" s="21">
        <v>0</v>
      </c>
      <c r="P734" s="21">
        <v>0</v>
      </c>
      <c r="R734" s="21">
        <v>428091</v>
      </c>
      <c r="T734" s="21">
        <v>78040</v>
      </c>
      <c r="V734" s="22">
        <v>604697</v>
      </c>
      <c r="X734" s="5" t="str">
        <f t="shared" si="11"/>
        <v>No</v>
      </c>
      <c r="Z734" s="21"/>
      <c r="AC734" s="28"/>
      <c r="AG734" s="7"/>
    </row>
    <row r="735" spans="1:33">
      <c r="A735" s="8" t="s">
        <v>4064</v>
      </c>
      <c r="B735" s="8" t="s">
        <v>755</v>
      </c>
      <c r="C735" s="9" t="s">
        <v>274</v>
      </c>
      <c r="D735" s="185">
        <v>4178</v>
      </c>
      <c r="E735" s="188">
        <v>40178</v>
      </c>
      <c r="F735" s="9" t="s">
        <v>183</v>
      </c>
      <c r="G735" s="9" t="s">
        <v>84</v>
      </c>
      <c r="H735" s="10">
        <v>969587</v>
      </c>
      <c r="I735" s="11">
        <v>22</v>
      </c>
      <c r="J735" s="24">
        <v>684033</v>
      </c>
      <c r="K735" s="12"/>
      <c r="L735" s="14">
        <v>0</v>
      </c>
      <c r="N735" s="21">
        <v>0</v>
      </c>
      <c r="P735" s="21">
        <v>0</v>
      </c>
      <c r="R735" s="21">
        <v>0</v>
      </c>
      <c r="T735" s="21">
        <v>1494550</v>
      </c>
      <c r="V735" s="22">
        <v>2178583</v>
      </c>
      <c r="X735" s="5" t="str">
        <f t="shared" si="11"/>
        <v>No</v>
      </c>
      <c r="Z735" s="21"/>
      <c r="AC735" s="28"/>
      <c r="AG735" s="7"/>
    </row>
    <row r="736" spans="1:33">
      <c r="A736" s="8" t="s">
        <v>511</v>
      </c>
      <c r="B736" s="8" t="s">
        <v>512</v>
      </c>
      <c r="C736" s="9" t="s">
        <v>54</v>
      </c>
      <c r="D736" s="185">
        <v>8028</v>
      </c>
      <c r="E736" s="188">
        <v>80028</v>
      </c>
      <c r="F736" s="9" t="s">
        <v>88</v>
      </c>
      <c r="G736" s="9" t="s">
        <v>84</v>
      </c>
      <c r="H736" s="10">
        <v>94983</v>
      </c>
      <c r="I736" s="11">
        <v>22</v>
      </c>
      <c r="J736" s="24">
        <v>0</v>
      </c>
      <c r="K736" s="12"/>
      <c r="L736" s="14">
        <v>0</v>
      </c>
      <c r="N736" s="21">
        <v>13552</v>
      </c>
      <c r="P736" s="21">
        <v>62055</v>
      </c>
      <c r="R736" s="21">
        <v>92050</v>
      </c>
      <c r="T736" s="21">
        <v>0</v>
      </c>
      <c r="V736" s="22">
        <v>167657</v>
      </c>
      <c r="X736" s="5" t="str">
        <f t="shared" si="11"/>
        <v>No</v>
      </c>
      <c r="Z736" s="21"/>
      <c r="AC736" s="28"/>
      <c r="AG736" s="7"/>
    </row>
    <row r="737" spans="1:33">
      <c r="A737" s="8" t="s">
        <v>2563</v>
      </c>
      <c r="B737" s="8" t="s">
        <v>1217</v>
      </c>
      <c r="C737" s="9" t="s">
        <v>466</v>
      </c>
      <c r="D737" s="185" t="s">
        <v>2564</v>
      </c>
      <c r="E737" s="188" t="s">
        <v>2565</v>
      </c>
      <c r="F737" s="9" t="s">
        <v>83</v>
      </c>
      <c r="G737" s="9" t="s">
        <v>147</v>
      </c>
      <c r="H737" s="10">
        <v>0</v>
      </c>
      <c r="I737" s="11">
        <v>22</v>
      </c>
      <c r="J737" s="24">
        <v>53617</v>
      </c>
      <c r="K737" s="12"/>
      <c r="L737" s="14">
        <v>0</v>
      </c>
      <c r="N737" s="21">
        <v>0</v>
      </c>
      <c r="P737" s="21">
        <v>0</v>
      </c>
      <c r="R737" s="21">
        <v>0</v>
      </c>
      <c r="T737" s="21">
        <v>627391</v>
      </c>
      <c r="V737" s="22">
        <v>681008</v>
      </c>
      <c r="X737" s="5" t="str">
        <f t="shared" si="11"/>
        <v>No</v>
      </c>
      <c r="Z737" s="21"/>
      <c r="AC737" s="28"/>
      <c r="AG737" s="7"/>
    </row>
    <row r="738" spans="1:33">
      <c r="A738" s="8" t="s">
        <v>4989</v>
      </c>
      <c r="B738" s="8" t="s">
        <v>1927</v>
      </c>
      <c r="C738" s="9" t="s">
        <v>91</v>
      </c>
      <c r="D738" s="185" t="s">
        <v>4990</v>
      </c>
      <c r="E738" s="188" t="s">
        <v>4991</v>
      </c>
      <c r="F738" s="9" t="s">
        <v>88</v>
      </c>
      <c r="G738" s="9" t="s">
        <v>147</v>
      </c>
      <c r="H738" s="10">
        <v>0</v>
      </c>
      <c r="I738" s="11">
        <v>22</v>
      </c>
      <c r="J738" s="24">
        <v>536012</v>
      </c>
      <c r="K738" s="12"/>
      <c r="L738" s="14">
        <v>0</v>
      </c>
      <c r="N738" s="21">
        <v>0</v>
      </c>
      <c r="P738" s="21">
        <v>0</v>
      </c>
      <c r="R738" s="21">
        <v>18661</v>
      </c>
      <c r="T738" s="21">
        <v>0</v>
      </c>
      <c r="V738" s="22">
        <v>554673</v>
      </c>
      <c r="X738" s="5" t="str">
        <f t="shared" si="11"/>
        <v>No</v>
      </c>
      <c r="Z738" s="21"/>
      <c r="AC738" s="28"/>
      <c r="AG738" s="7"/>
    </row>
    <row r="739" spans="1:33">
      <c r="A739" s="8" t="s">
        <v>3187</v>
      </c>
      <c r="B739" s="8" t="s">
        <v>3188</v>
      </c>
      <c r="C739" s="9" t="s">
        <v>50</v>
      </c>
      <c r="D739" s="185" t="s">
        <v>3189</v>
      </c>
      <c r="E739" s="188" t="s">
        <v>3190</v>
      </c>
      <c r="F739" s="9" t="s">
        <v>125</v>
      </c>
      <c r="G739" s="9" t="s">
        <v>147</v>
      </c>
      <c r="H739" s="10">
        <v>0</v>
      </c>
      <c r="I739" s="11">
        <v>22</v>
      </c>
      <c r="J739" s="24">
        <v>85725</v>
      </c>
      <c r="K739" s="12"/>
      <c r="L739" s="14">
        <v>0</v>
      </c>
      <c r="N739" s="21">
        <v>0</v>
      </c>
      <c r="P739" s="21">
        <v>0</v>
      </c>
      <c r="R739" s="21">
        <v>0</v>
      </c>
      <c r="T739" s="21">
        <v>289065</v>
      </c>
      <c r="V739" s="22">
        <v>374790</v>
      </c>
      <c r="X739" s="5" t="str">
        <f t="shared" si="11"/>
        <v>No</v>
      </c>
      <c r="Z739" s="21"/>
      <c r="AC739" s="28"/>
      <c r="AG739" s="7"/>
    </row>
    <row r="740" spans="1:33">
      <c r="A740" s="8" t="s">
        <v>3381</v>
      </c>
      <c r="B740" s="8" t="s">
        <v>2630</v>
      </c>
      <c r="C740" s="9" t="s">
        <v>466</v>
      </c>
      <c r="D740" s="185">
        <v>5197</v>
      </c>
      <c r="E740" s="188">
        <v>50197</v>
      </c>
      <c r="F740" s="9" t="s">
        <v>83</v>
      </c>
      <c r="G740" s="9" t="s">
        <v>84</v>
      </c>
      <c r="H740" s="10">
        <v>387550</v>
      </c>
      <c r="I740" s="11">
        <v>22</v>
      </c>
      <c r="J740" s="24">
        <v>69819</v>
      </c>
      <c r="K740" s="12"/>
      <c r="L740" s="14">
        <v>0</v>
      </c>
      <c r="N740" s="21">
        <v>0</v>
      </c>
      <c r="P740" s="21">
        <v>0</v>
      </c>
      <c r="R740" s="21">
        <v>0</v>
      </c>
      <c r="T740" s="21">
        <v>0</v>
      </c>
      <c r="V740" s="22">
        <v>69819</v>
      </c>
      <c r="X740" s="5" t="str">
        <f t="shared" si="11"/>
        <v>No</v>
      </c>
      <c r="Z740" s="21"/>
      <c r="AC740" s="28"/>
      <c r="AG740" s="7"/>
    </row>
    <row r="741" spans="1:33">
      <c r="A741" s="8" t="s">
        <v>5108</v>
      </c>
      <c r="B741" s="8" t="s">
        <v>593</v>
      </c>
      <c r="C741" s="9" t="s">
        <v>120</v>
      </c>
      <c r="D741" s="185">
        <v>6097</v>
      </c>
      <c r="E741" s="188">
        <v>60097</v>
      </c>
      <c r="F741" s="9" t="s">
        <v>83</v>
      </c>
      <c r="G741" s="9" t="s">
        <v>5756</v>
      </c>
      <c r="H741" s="10">
        <v>126405</v>
      </c>
      <c r="I741" s="11">
        <v>22</v>
      </c>
      <c r="J741" s="24">
        <v>303602</v>
      </c>
      <c r="K741" s="12"/>
      <c r="L741" s="14">
        <v>0</v>
      </c>
      <c r="N741" s="21">
        <v>0</v>
      </c>
      <c r="P741" s="21">
        <v>0</v>
      </c>
      <c r="R741" s="21">
        <v>80189</v>
      </c>
      <c r="T741" s="21">
        <v>0</v>
      </c>
      <c r="V741" s="22">
        <v>383791</v>
      </c>
      <c r="X741" s="5" t="str">
        <f t="shared" si="11"/>
        <v>No</v>
      </c>
      <c r="Z741" s="21"/>
      <c r="AC741" s="28"/>
      <c r="AG741" s="7"/>
    </row>
    <row r="742" spans="1:33">
      <c r="A742" s="8" t="s">
        <v>3070</v>
      </c>
      <c r="B742" s="8" t="s">
        <v>3071</v>
      </c>
      <c r="C742" s="9" t="s">
        <v>171</v>
      </c>
      <c r="D742" s="185" t="s">
        <v>3072</v>
      </c>
      <c r="E742" s="188">
        <v>41157</v>
      </c>
      <c r="F742" s="9" t="s">
        <v>83</v>
      </c>
      <c r="G742" s="9" t="s">
        <v>5756</v>
      </c>
      <c r="H742" s="10">
        <v>80962</v>
      </c>
      <c r="I742" s="11">
        <v>22</v>
      </c>
      <c r="J742" s="24">
        <v>41721</v>
      </c>
      <c r="K742" s="12"/>
      <c r="L742" s="14">
        <v>0</v>
      </c>
      <c r="N742" s="21">
        <v>0</v>
      </c>
      <c r="P742" s="21">
        <v>0</v>
      </c>
      <c r="R742" s="21">
        <v>121</v>
      </c>
      <c r="T742" s="21">
        <v>0</v>
      </c>
      <c r="V742" s="22">
        <v>41842</v>
      </c>
      <c r="X742" s="5" t="str">
        <f t="shared" si="11"/>
        <v>No</v>
      </c>
      <c r="Z742" s="21"/>
      <c r="AC742" s="28"/>
      <c r="AG742" s="7"/>
    </row>
    <row r="743" spans="1:33">
      <c r="A743" s="8" t="s">
        <v>6566</v>
      </c>
      <c r="B743" s="8" t="s">
        <v>535</v>
      </c>
      <c r="C743" s="9" t="s">
        <v>106</v>
      </c>
      <c r="D743" s="185">
        <v>7003</v>
      </c>
      <c r="E743" s="188">
        <v>70003</v>
      </c>
      <c r="F743" s="9" t="s">
        <v>83</v>
      </c>
      <c r="G743" s="9" t="s">
        <v>84</v>
      </c>
      <c r="H743" s="10">
        <v>273724</v>
      </c>
      <c r="I743" s="11">
        <v>22</v>
      </c>
      <c r="J743" s="24">
        <v>940355</v>
      </c>
      <c r="K743" s="12"/>
      <c r="L743" s="14">
        <v>0</v>
      </c>
      <c r="N743" s="21">
        <v>0</v>
      </c>
      <c r="P743" s="21">
        <v>116522</v>
      </c>
      <c r="R743" s="21">
        <v>0</v>
      </c>
      <c r="T743" s="21">
        <v>0</v>
      </c>
      <c r="V743" s="22">
        <v>1056877</v>
      </c>
      <c r="X743" s="5" t="str">
        <f t="shared" si="11"/>
        <v>No</v>
      </c>
      <c r="Z743" s="21"/>
      <c r="AC743" s="28"/>
      <c r="AG743" s="7"/>
    </row>
    <row r="744" spans="1:33">
      <c r="A744" s="8" t="s">
        <v>5537</v>
      </c>
      <c r="B744" s="8" t="s">
        <v>5538</v>
      </c>
      <c r="C744" s="9" t="s">
        <v>132</v>
      </c>
      <c r="D744" s="185" t="s">
        <v>5539</v>
      </c>
      <c r="E744" s="188" t="s">
        <v>5540</v>
      </c>
      <c r="F744" s="9" t="s">
        <v>157</v>
      </c>
      <c r="G744" s="9" t="s">
        <v>147</v>
      </c>
      <c r="H744" s="10">
        <v>0</v>
      </c>
      <c r="I744" s="11">
        <v>22</v>
      </c>
      <c r="J744" s="24">
        <v>74445</v>
      </c>
      <c r="K744" s="12"/>
      <c r="L744" s="14">
        <v>0</v>
      </c>
      <c r="N744" s="21">
        <v>0</v>
      </c>
      <c r="P744" s="21">
        <v>0</v>
      </c>
      <c r="R744" s="21">
        <v>0</v>
      </c>
      <c r="T744" s="21">
        <v>0</v>
      </c>
      <c r="V744" s="22">
        <v>74445</v>
      </c>
      <c r="X744" s="5" t="str">
        <f t="shared" si="11"/>
        <v>No</v>
      </c>
      <c r="Z744" s="21"/>
      <c r="AC744" s="28"/>
      <c r="AG744" s="7"/>
    </row>
    <row r="745" spans="1:33">
      <c r="A745" s="8" t="s">
        <v>3442</v>
      </c>
      <c r="B745" s="8" t="s">
        <v>3443</v>
      </c>
      <c r="C745" s="9" t="s">
        <v>34</v>
      </c>
      <c r="D745" s="185" t="s">
        <v>3444</v>
      </c>
      <c r="E745" s="188" t="s">
        <v>3445</v>
      </c>
      <c r="F745" s="9" t="s">
        <v>157</v>
      </c>
      <c r="G745" s="9" t="s">
        <v>147</v>
      </c>
      <c r="H745" s="10">
        <v>0</v>
      </c>
      <c r="I745" s="11">
        <v>22</v>
      </c>
      <c r="J745" s="24">
        <v>179620</v>
      </c>
      <c r="K745" s="12"/>
      <c r="L745" s="14">
        <v>0</v>
      </c>
      <c r="N745" s="21">
        <v>0</v>
      </c>
      <c r="P745" s="21">
        <v>0</v>
      </c>
      <c r="R745" s="21">
        <v>0</v>
      </c>
      <c r="T745" s="21">
        <v>53989</v>
      </c>
      <c r="V745" s="22">
        <v>233609</v>
      </c>
      <c r="X745" s="5" t="str">
        <f t="shared" si="11"/>
        <v>No</v>
      </c>
      <c r="Z745" s="21"/>
      <c r="AC745" s="28"/>
      <c r="AG745" s="7"/>
    </row>
    <row r="746" spans="1:33">
      <c r="A746" s="8" t="s">
        <v>4493</v>
      </c>
      <c r="B746" s="8" t="s">
        <v>4558</v>
      </c>
      <c r="C746" s="9" t="s">
        <v>454</v>
      </c>
      <c r="D746" s="185" t="s">
        <v>4494</v>
      </c>
      <c r="E746" s="188" t="s">
        <v>4495</v>
      </c>
      <c r="F746" s="9" t="s">
        <v>83</v>
      </c>
      <c r="G746" s="9" t="s">
        <v>147</v>
      </c>
      <c r="H746" s="10">
        <v>0</v>
      </c>
      <c r="I746" s="11">
        <v>22</v>
      </c>
      <c r="J746" s="24">
        <v>2081544</v>
      </c>
      <c r="K746" s="12"/>
      <c r="L746" s="14">
        <v>0</v>
      </c>
      <c r="N746" s="21">
        <v>0</v>
      </c>
      <c r="P746" s="21">
        <v>0</v>
      </c>
      <c r="R746" s="21">
        <v>118187</v>
      </c>
      <c r="T746" s="21">
        <v>17100</v>
      </c>
      <c r="V746" s="22">
        <v>2216831</v>
      </c>
      <c r="X746" s="5" t="str">
        <f t="shared" si="11"/>
        <v>No</v>
      </c>
      <c r="Z746" s="21"/>
      <c r="AC746" s="28"/>
      <c r="AG746" s="7"/>
    </row>
    <row r="747" spans="1:33">
      <c r="A747" s="8" t="s">
        <v>4077</v>
      </c>
      <c r="B747" s="8" t="s">
        <v>624</v>
      </c>
      <c r="C747" s="9" t="s">
        <v>238</v>
      </c>
      <c r="D747" s="185">
        <v>1040</v>
      </c>
      <c r="E747" s="188">
        <v>10040</v>
      </c>
      <c r="F747" s="9" t="s">
        <v>88</v>
      </c>
      <c r="G747" s="9" t="s">
        <v>84</v>
      </c>
      <c r="H747" s="10">
        <v>209190</v>
      </c>
      <c r="I747" s="11">
        <v>22</v>
      </c>
      <c r="J747" s="24">
        <v>1187179</v>
      </c>
      <c r="K747" s="12"/>
      <c r="L747" s="14">
        <v>0</v>
      </c>
      <c r="N747" s="21">
        <v>0</v>
      </c>
      <c r="P747" s="21">
        <v>30190</v>
      </c>
      <c r="R747" s="21">
        <v>8326</v>
      </c>
      <c r="T747" s="21">
        <v>0</v>
      </c>
      <c r="V747" s="22">
        <v>1225695</v>
      </c>
      <c r="X747" s="5" t="str">
        <f t="shared" si="11"/>
        <v>No</v>
      </c>
      <c r="Z747" s="21"/>
      <c r="AC747" s="28"/>
      <c r="AG747" s="7"/>
    </row>
    <row r="748" spans="1:33">
      <c r="A748" s="8" t="s">
        <v>1214</v>
      </c>
      <c r="B748" s="8" t="s">
        <v>140</v>
      </c>
      <c r="C748" s="9" t="s">
        <v>87</v>
      </c>
      <c r="D748" s="185" t="s">
        <v>1215</v>
      </c>
      <c r="E748" s="188">
        <v>17</v>
      </c>
      <c r="F748" s="9" t="s">
        <v>36</v>
      </c>
      <c r="G748" s="9" t="s">
        <v>5756</v>
      </c>
      <c r="H748" s="10">
        <v>0</v>
      </c>
      <c r="I748" s="11">
        <v>22</v>
      </c>
      <c r="J748" s="24">
        <v>10011</v>
      </c>
      <c r="K748" s="12"/>
      <c r="L748" s="14">
        <v>0</v>
      </c>
      <c r="N748" s="21">
        <v>0</v>
      </c>
      <c r="P748" s="21">
        <v>0</v>
      </c>
      <c r="R748" s="21">
        <v>0</v>
      </c>
      <c r="T748" s="21">
        <v>23205</v>
      </c>
      <c r="V748" s="22">
        <v>33216</v>
      </c>
      <c r="X748" s="5" t="str">
        <f t="shared" si="11"/>
        <v>No</v>
      </c>
      <c r="Z748" s="21"/>
      <c r="AC748" s="28"/>
      <c r="AG748" s="7"/>
    </row>
    <row r="749" spans="1:33">
      <c r="A749" s="8" t="s">
        <v>2427</v>
      </c>
      <c r="B749" s="8" t="s">
        <v>2428</v>
      </c>
      <c r="C749" s="9" t="s">
        <v>46</v>
      </c>
      <c r="D749" s="185" t="s">
        <v>2429</v>
      </c>
      <c r="E749" s="188" t="s">
        <v>2430</v>
      </c>
      <c r="F749" s="9" t="s">
        <v>88</v>
      </c>
      <c r="G749" s="9" t="s">
        <v>147</v>
      </c>
      <c r="H749" s="10">
        <v>0</v>
      </c>
      <c r="I749" s="11">
        <v>22</v>
      </c>
      <c r="J749" s="24">
        <v>60342</v>
      </c>
      <c r="K749" s="12"/>
      <c r="L749" s="14">
        <v>0</v>
      </c>
      <c r="N749" s="21">
        <v>0</v>
      </c>
      <c r="P749" s="21">
        <v>0</v>
      </c>
      <c r="R749" s="21">
        <v>0</v>
      </c>
      <c r="T749" s="21">
        <v>58680</v>
      </c>
      <c r="V749" s="22">
        <v>119022</v>
      </c>
      <c r="X749" s="5" t="str">
        <f t="shared" si="11"/>
        <v>No</v>
      </c>
      <c r="Z749" s="21"/>
      <c r="AC749" s="28"/>
      <c r="AG749" s="7"/>
    </row>
    <row r="750" spans="1:33">
      <c r="A750" s="8" t="s">
        <v>1823</v>
      </c>
      <c r="B750" s="8" t="s">
        <v>1824</v>
      </c>
      <c r="C750" s="9" t="s">
        <v>42</v>
      </c>
      <c r="D750" s="185">
        <v>2071</v>
      </c>
      <c r="E750" s="188">
        <v>20071</v>
      </c>
      <c r="F750" s="9" t="s">
        <v>83</v>
      </c>
      <c r="G750" s="9" t="s">
        <v>84</v>
      </c>
      <c r="H750" s="10">
        <v>18351295</v>
      </c>
      <c r="I750" s="11">
        <v>22</v>
      </c>
      <c r="J750" s="24">
        <v>288019</v>
      </c>
      <c r="K750" s="12"/>
      <c r="L750" s="14">
        <v>0</v>
      </c>
      <c r="N750" s="21">
        <v>0</v>
      </c>
      <c r="P750" s="21">
        <v>140276</v>
      </c>
      <c r="R750" s="21">
        <v>0</v>
      </c>
      <c r="T750" s="21">
        <v>0</v>
      </c>
      <c r="V750" s="22">
        <v>428295</v>
      </c>
      <c r="X750" s="5" t="str">
        <f t="shared" si="11"/>
        <v>No</v>
      </c>
      <c r="Z750" s="21"/>
      <c r="AC750" s="28"/>
      <c r="AG750" s="7"/>
    </row>
    <row r="751" spans="1:33">
      <c r="A751" s="8" t="s">
        <v>4550</v>
      </c>
      <c r="B751" s="8" t="s">
        <v>4551</v>
      </c>
      <c r="C751" s="9" t="s">
        <v>454</v>
      </c>
      <c r="D751" s="185" t="s">
        <v>4552</v>
      </c>
      <c r="E751" s="188" t="s">
        <v>4553</v>
      </c>
      <c r="F751" s="9" t="s">
        <v>83</v>
      </c>
      <c r="G751" s="9" t="s">
        <v>147</v>
      </c>
      <c r="H751" s="10">
        <v>0</v>
      </c>
      <c r="I751" s="11">
        <v>22</v>
      </c>
      <c r="J751" s="24">
        <v>0</v>
      </c>
      <c r="K751" s="12"/>
      <c r="L751" s="14">
        <v>0</v>
      </c>
      <c r="N751" s="21">
        <v>0</v>
      </c>
      <c r="P751" s="21">
        <v>0</v>
      </c>
      <c r="R751" s="21">
        <v>1000000</v>
      </c>
      <c r="T751" s="21">
        <v>353767</v>
      </c>
      <c r="V751" s="22">
        <v>1353767</v>
      </c>
      <c r="X751" s="5" t="str">
        <f t="shared" si="11"/>
        <v>No</v>
      </c>
      <c r="Z751" s="21"/>
      <c r="AC751" s="28"/>
      <c r="AG751" s="7"/>
    </row>
    <row r="752" spans="1:33">
      <c r="A752" s="8" t="s">
        <v>1513</v>
      </c>
      <c r="B752" s="8" t="s">
        <v>6426</v>
      </c>
      <c r="C752" s="9" t="s">
        <v>178</v>
      </c>
      <c r="D752" s="185" t="s">
        <v>1514</v>
      </c>
      <c r="E752" s="188" t="s">
        <v>1515</v>
      </c>
      <c r="F752" s="9" t="s">
        <v>88</v>
      </c>
      <c r="G752" s="9" t="s">
        <v>147</v>
      </c>
      <c r="H752" s="10">
        <v>0</v>
      </c>
      <c r="I752" s="11">
        <v>22</v>
      </c>
      <c r="J752" s="24">
        <v>150170</v>
      </c>
      <c r="K752" s="12"/>
      <c r="L752" s="14">
        <v>0</v>
      </c>
      <c r="N752" s="21">
        <v>0</v>
      </c>
      <c r="P752" s="21">
        <v>0</v>
      </c>
      <c r="R752" s="21">
        <v>0</v>
      </c>
      <c r="T752" s="21">
        <v>0</v>
      </c>
      <c r="V752" s="22">
        <v>150170</v>
      </c>
      <c r="X752" s="5" t="str">
        <f t="shared" si="11"/>
        <v>No</v>
      </c>
      <c r="Z752" s="21"/>
      <c r="AC752" s="28"/>
      <c r="AG752" s="7"/>
    </row>
    <row r="753" spans="1:33">
      <c r="A753" s="8" t="s">
        <v>1898</v>
      </c>
      <c r="B753" s="8" t="s">
        <v>1899</v>
      </c>
      <c r="C753" s="9" t="s">
        <v>265</v>
      </c>
      <c r="D753" s="185" t="s">
        <v>1900</v>
      </c>
      <c r="E753" s="188" t="s">
        <v>1901</v>
      </c>
      <c r="F753" s="9" t="s">
        <v>88</v>
      </c>
      <c r="G753" s="9" t="s">
        <v>147</v>
      </c>
      <c r="H753" s="10">
        <v>0</v>
      </c>
      <c r="I753" s="11">
        <v>22</v>
      </c>
      <c r="J753" s="24">
        <v>104892</v>
      </c>
      <c r="K753" s="12"/>
      <c r="L753" s="14">
        <v>0</v>
      </c>
      <c r="N753" s="21">
        <v>0</v>
      </c>
      <c r="P753" s="21">
        <v>0</v>
      </c>
      <c r="R753" s="21">
        <v>0</v>
      </c>
      <c r="T753" s="21">
        <v>276517</v>
      </c>
      <c r="V753" s="22">
        <v>381409</v>
      </c>
      <c r="X753" s="5" t="str">
        <f t="shared" si="11"/>
        <v>No</v>
      </c>
      <c r="Z753" s="21"/>
      <c r="AC753" s="28"/>
      <c r="AG753" s="7"/>
    </row>
    <row r="754" spans="1:33">
      <c r="A754" s="8" t="s">
        <v>349</v>
      </c>
      <c r="B754" s="8" t="s">
        <v>6424</v>
      </c>
      <c r="C754" s="9" t="s">
        <v>73</v>
      </c>
      <c r="D754" s="185" t="s">
        <v>350</v>
      </c>
      <c r="E754" s="188" t="s">
        <v>351</v>
      </c>
      <c r="F754" s="9" t="s">
        <v>83</v>
      </c>
      <c r="G754" s="9" t="s">
        <v>147</v>
      </c>
      <c r="H754" s="10">
        <v>0</v>
      </c>
      <c r="I754" s="11">
        <v>22</v>
      </c>
      <c r="J754" s="24">
        <v>57744</v>
      </c>
      <c r="K754" s="12"/>
      <c r="L754" s="14">
        <v>0</v>
      </c>
      <c r="N754" s="21">
        <v>0</v>
      </c>
      <c r="P754" s="21">
        <v>0</v>
      </c>
      <c r="R754" s="21">
        <v>0</v>
      </c>
      <c r="T754" s="21">
        <v>0</v>
      </c>
      <c r="V754" s="22">
        <v>57744</v>
      </c>
      <c r="X754" s="5" t="str">
        <f t="shared" si="11"/>
        <v>No</v>
      </c>
      <c r="Z754" s="21"/>
      <c r="AC754" s="28"/>
      <c r="AG754" s="7"/>
    </row>
    <row r="755" spans="1:33">
      <c r="A755" s="8" t="s">
        <v>592</v>
      </c>
      <c r="B755" s="8" t="s">
        <v>593</v>
      </c>
      <c r="C755" s="9" t="s">
        <v>178</v>
      </c>
      <c r="D755" s="185">
        <v>5208</v>
      </c>
      <c r="E755" s="188">
        <v>50208</v>
      </c>
      <c r="F755" s="9" t="s">
        <v>83</v>
      </c>
      <c r="G755" s="9" t="s">
        <v>5756</v>
      </c>
      <c r="H755" s="10">
        <v>59014</v>
      </c>
      <c r="I755" s="11">
        <v>22</v>
      </c>
      <c r="J755" s="24">
        <v>220510</v>
      </c>
      <c r="K755" s="12"/>
      <c r="L755" s="14">
        <v>0</v>
      </c>
      <c r="N755" s="21">
        <v>0</v>
      </c>
      <c r="P755" s="21">
        <v>0</v>
      </c>
      <c r="R755" s="21">
        <v>22459</v>
      </c>
      <c r="T755" s="21">
        <v>0</v>
      </c>
      <c r="V755" s="22">
        <v>242969</v>
      </c>
      <c r="X755" s="5" t="str">
        <f t="shared" si="11"/>
        <v>No</v>
      </c>
      <c r="Z755" s="21"/>
      <c r="AC755" s="28"/>
      <c r="AG755" s="7"/>
    </row>
    <row r="756" spans="1:33">
      <c r="A756" s="8" t="s">
        <v>4405</v>
      </c>
      <c r="B756" s="8" t="s">
        <v>4406</v>
      </c>
      <c r="C756" s="9" t="s">
        <v>235</v>
      </c>
      <c r="D756" s="185" t="s">
        <v>4407</v>
      </c>
      <c r="E756" s="188" t="s">
        <v>4408</v>
      </c>
      <c r="F756" s="9" t="s">
        <v>157</v>
      </c>
      <c r="G756" s="9" t="s">
        <v>147</v>
      </c>
      <c r="H756" s="10">
        <v>0</v>
      </c>
      <c r="I756" s="11">
        <v>22</v>
      </c>
      <c r="J756" s="24">
        <v>68364</v>
      </c>
      <c r="K756" s="12"/>
      <c r="L756" s="14">
        <v>0</v>
      </c>
      <c r="N756" s="21">
        <v>0</v>
      </c>
      <c r="P756" s="21">
        <v>0</v>
      </c>
      <c r="R756" s="21">
        <v>896095</v>
      </c>
      <c r="T756" s="21">
        <v>0</v>
      </c>
      <c r="V756" s="22">
        <v>964459</v>
      </c>
      <c r="X756" s="5" t="str">
        <f t="shared" si="11"/>
        <v>No</v>
      </c>
      <c r="Z756" s="21"/>
      <c r="AC756" s="28"/>
      <c r="AG756" s="7"/>
    </row>
    <row r="757" spans="1:33">
      <c r="A757" s="8" t="s">
        <v>4213</v>
      </c>
      <c r="B757" s="8" t="s">
        <v>4214</v>
      </c>
      <c r="C757" s="9" t="s">
        <v>154</v>
      </c>
      <c r="D757" s="185" t="s">
        <v>4215</v>
      </c>
      <c r="E757" s="188" t="s">
        <v>4216</v>
      </c>
      <c r="F757" s="9" t="s">
        <v>1320</v>
      </c>
      <c r="G757" s="9" t="s">
        <v>147</v>
      </c>
      <c r="H757" s="10">
        <v>0</v>
      </c>
      <c r="I757" s="11">
        <v>21</v>
      </c>
      <c r="J757" s="24">
        <v>39307</v>
      </c>
      <c r="K757" s="12"/>
      <c r="L757" s="14">
        <v>0</v>
      </c>
      <c r="N757" s="21">
        <v>0</v>
      </c>
      <c r="P757" s="21">
        <v>0</v>
      </c>
      <c r="R757" s="21">
        <v>0</v>
      </c>
      <c r="T757" s="21">
        <v>0</v>
      </c>
      <c r="V757" s="22">
        <v>39307</v>
      </c>
      <c r="X757" s="5" t="str">
        <f t="shared" si="11"/>
        <v>No</v>
      </c>
      <c r="Z757" s="21"/>
      <c r="AC757" s="28"/>
      <c r="AG757" s="7"/>
    </row>
    <row r="758" spans="1:33">
      <c r="A758" s="8" t="s">
        <v>652</v>
      </c>
      <c r="B758" s="8" t="s">
        <v>653</v>
      </c>
      <c r="C758" s="9" t="s">
        <v>178</v>
      </c>
      <c r="D758" s="185">
        <v>5196</v>
      </c>
      <c r="E758" s="188">
        <v>50196</v>
      </c>
      <c r="F758" s="9" t="s">
        <v>88</v>
      </c>
      <c r="G758" s="9" t="s">
        <v>5756</v>
      </c>
      <c r="H758" s="10">
        <v>161280</v>
      </c>
      <c r="I758" s="11">
        <v>21</v>
      </c>
      <c r="J758" s="24">
        <v>194809</v>
      </c>
      <c r="K758" s="12"/>
      <c r="L758" s="14">
        <v>0</v>
      </c>
      <c r="N758" s="21">
        <v>0</v>
      </c>
      <c r="P758" s="21">
        <v>0</v>
      </c>
      <c r="R758" s="21">
        <v>6220</v>
      </c>
      <c r="T758" s="21">
        <v>10611</v>
      </c>
      <c r="V758" s="22">
        <v>211640</v>
      </c>
      <c r="X758" s="5" t="str">
        <f t="shared" si="11"/>
        <v>No</v>
      </c>
      <c r="Z758" s="21"/>
      <c r="AC758" s="28"/>
      <c r="AG758" s="7"/>
    </row>
    <row r="759" spans="1:33">
      <c r="A759" s="8" t="s">
        <v>654</v>
      </c>
      <c r="B759" s="8" t="s">
        <v>655</v>
      </c>
      <c r="C759" s="9" t="s">
        <v>150</v>
      </c>
      <c r="D759" s="185">
        <v>6094</v>
      </c>
      <c r="E759" s="188">
        <v>60094</v>
      </c>
      <c r="F759" s="9" t="s">
        <v>83</v>
      </c>
      <c r="G759" s="9" t="s">
        <v>5756</v>
      </c>
      <c r="H759" s="10">
        <v>94457</v>
      </c>
      <c r="I759" s="11">
        <v>21</v>
      </c>
      <c r="J759" s="24">
        <v>356610</v>
      </c>
      <c r="K759" s="12"/>
      <c r="L759" s="14">
        <v>0</v>
      </c>
      <c r="N759" s="21">
        <v>0</v>
      </c>
      <c r="P759" s="21">
        <v>0</v>
      </c>
      <c r="R759" s="21">
        <v>12000</v>
      </c>
      <c r="T759" s="21">
        <v>0</v>
      </c>
      <c r="V759" s="22">
        <v>368610</v>
      </c>
      <c r="X759" s="5" t="str">
        <f t="shared" si="11"/>
        <v>No</v>
      </c>
      <c r="Z759" s="21"/>
      <c r="AC759" s="28"/>
      <c r="AG759" s="7"/>
    </row>
    <row r="760" spans="1:33">
      <c r="A760" s="8" t="s">
        <v>625</v>
      </c>
      <c r="B760" s="8" t="s">
        <v>626</v>
      </c>
      <c r="C760" s="9" t="s">
        <v>580</v>
      </c>
      <c r="D760" s="185" t="s">
        <v>3486</v>
      </c>
      <c r="E760" s="188" t="s">
        <v>3487</v>
      </c>
      <c r="F760" s="9" t="s">
        <v>88</v>
      </c>
      <c r="G760" s="9" t="s">
        <v>147</v>
      </c>
      <c r="H760" s="10">
        <v>0</v>
      </c>
      <c r="I760" s="11">
        <v>21</v>
      </c>
      <c r="J760" s="24">
        <v>304638</v>
      </c>
      <c r="K760" s="12"/>
      <c r="L760" s="14">
        <v>0</v>
      </c>
      <c r="N760" s="21">
        <v>0</v>
      </c>
      <c r="P760" s="21">
        <v>0</v>
      </c>
      <c r="R760" s="21">
        <v>0</v>
      </c>
      <c r="T760" s="21">
        <v>0</v>
      </c>
      <c r="V760" s="22">
        <v>304638</v>
      </c>
      <c r="X760" s="5" t="str">
        <f t="shared" si="11"/>
        <v>No</v>
      </c>
      <c r="Z760" s="21"/>
      <c r="AC760" s="28"/>
      <c r="AG760" s="7"/>
    </row>
    <row r="761" spans="1:33">
      <c r="A761" s="8" t="s">
        <v>1265</v>
      </c>
      <c r="B761" s="8" t="s">
        <v>264</v>
      </c>
      <c r="C761" s="9" t="s">
        <v>265</v>
      </c>
      <c r="D761" s="185">
        <v>7018</v>
      </c>
      <c r="E761" s="188">
        <v>70018</v>
      </c>
      <c r="F761" s="9" t="s">
        <v>83</v>
      </c>
      <c r="G761" s="9" t="s">
        <v>84</v>
      </c>
      <c r="H761" s="10">
        <v>106621</v>
      </c>
      <c r="I761" s="11">
        <v>21</v>
      </c>
      <c r="J761" s="24">
        <v>1426395</v>
      </c>
      <c r="K761" s="12"/>
      <c r="L761" s="14">
        <v>884051</v>
      </c>
      <c r="N761" s="21">
        <v>0</v>
      </c>
      <c r="P761" s="21">
        <v>1578</v>
      </c>
      <c r="R761" s="21">
        <v>36945</v>
      </c>
      <c r="T761" s="21">
        <v>0</v>
      </c>
      <c r="V761" s="22">
        <v>2348969</v>
      </c>
      <c r="X761" s="5" t="str">
        <f t="shared" si="11"/>
        <v>No</v>
      </c>
      <c r="Z761" s="21"/>
      <c r="AC761" s="28"/>
      <c r="AG761" s="7"/>
    </row>
    <row r="762" spans="1:33">
      <c r="A762" s="8" t="s">
        <v>527</v>
      </c>
      <c r="B762" s="8" t="s">
        <v>528</v>
      </c>
      <c r="C762" s="9" t="s">
        <v>82</v>
      </c>
      <c r="D762" s="185">
        <v>2212</v>
      </c>
      <c r="E762" s="188">
        <v>20212</v>
      </c>
      <c r="F762" s="9" t="s">
        <v>83</v>
      </c>
      <c r="G762" s="9" t="s">
        <v>5756</v>
      </c>
      <c r="H762" s="10">
        <v>18351295</v>
      </c>
      <c r="I762" s="11">
        <v>21</v>
      </c>
      <c r="J762" s="24">
        <v>298999</v>
      </c>
      <c r="K762" s="12"/>
      <c r="L762" s="14">
        <v>0</v>
      </c>
      <c r="N762" s="21">
        <v>0</v>
      </c>
      <c r="P762" s="21">
        <v>0</v>
      </c>
      <c r="R762" s="21">
        <v>5985</v>
      </c>
      <c r="T762" s="21">
        <v>0</v>
      </c>
      <c r="V762" s="22">
        <v>304984</v>
      </c>
      <c r="X762" s="5" t="str">
        <f t="shared" si="11"/>
        <v>No</v>
      </c>
      <c r="Z762" s="21"/>
      <c r="AC762" s="28"/>
      <c r="AG762" s="7"/>
    </row>
    <row r="763" spans="1:33">
      <c r="A763" s="8" t="s">
        <v>5214</v>
      </c>
      <c r="B763" s="8" t="s">
        <v>5215</v>
      </c>
      <c r="C763" s="9" t="s">
        <v>168</v>
      </c>
      <c r="D763" s="185" t="s">
        <v>5216</v>
      </c>
      <c r="E763" s="188" t="s">
        <v>5217</v>
      </c>
      <c r="F763" s="9" t="s">
        <v>83</v>
      </c>
      <c r="G763" s="9" t="s">
        <v>147</v>
      </c>
      <c r="H763" s="10">
        <v>0</v>
      </c>
      <c r="I763" s="11">
        <v>21</v>
      </c>
      <c r="J763" s="24">
        <v>269817</v>
      </c>
      <c r="K763" s="12"/>
      <c r="L763" s="14">
        <v>0</v>
      </c>
      <c r="N763" s="21">
        <v>0</v>
      </c>
      <c r="P763" s="21">
        <v>0</v>
      </c>
      <c r="R763" s="21">
        <v>17862</v>
      </c>
      <c r="T763" s="21">
        <v>83400</v>
      </c>
      <c r="V763" s="22">
        <v>371079</v>
      </c>
      <c r="X763" s="5" t="str">
        <f t="shared" si="11"/>
        <v>No</v>
      </c>
      <c r="Z763" s="21"/>
      <c r="AC763" s="28"/>
      <c r="AG763" s="7"/>
    </row>
    <row r="764" spans="1:33">
      <c r="A764" s="8" t="s">
        <v>620</v>
      </c>
      <c r="B764" s="8" t="s">
        <v>621</v>
      </c>
      <c r="C764" s="9" t="s">
        <v>420</v>
      </c>
      <c r="D764" s="185" t="s">
        <v>622</v>
      </c>
      <c r="E764" s="188" t="s">
        <v>623</v>
      </c>
      <c r="F764" s="9" t="s">
        <v>157</v>
      </c>
      <c r="G764" s="9" t="s">
        <v>147</v>
      </c>
      <c r="H764" s="10">
        <v>0</v>
      </c>
      <c r="I764" s="11">
        <v>21</v>
      </c>
      <c r="J764" s="24">
        <v>54546</v>
      </c>
      <c r="K764" s="12"/>
      <c r="L764" s="14">
        <v>0</v>
      </c>
      <c r="N764" s="21">
        <v>0</v>
      </c>
      <c r="P764" s="21">
        <v>0</v>
      </c>
      <c r="R764" s="21">
        <v>0</v>
      </c>
      <c r="T764" s="21">
        <v>523462</v>
      </c>
      <c r="V764" s="22">
        <v>578008</v>
      </c>
      <c r="X764" s="5" t="str">
        <f t="shared" si="11"/>
        <v>No</v>
      </c>
      <c r="Z764" s="21"/>
      <c r="AC764" s="28"/>
      <c r="AG764" s="7"/>
    </row>
    <row r="765" spans="1:33">
      <c r="A765" s="8" t="s">
        <v>5092</v>
      </c>
      <c r="B765" s="8" t="s">
        <v>5093</v>
      </c>
      <c r="C765" s="9" t="s">
        <v>154</v>
      </c>
      <c r="D765" s="185">
        <v>4102</v>
      </c>
      <c r="E765" s="188">
        <v>40102</v>
      </c>
      <c r="F765" s="9" t="s">
        <v>88</v>
      </c>
      <c r="G765" s="9" t="s">
        <v>5756</v>
      </c>
      <c r="H765" s="10">
        <v>215304</v>
      </c>
      <c r="I765" s="11">
        <v>21</v>
      </c>
      <c r="J765" s="24">
        <v>487505</v>
      </c>
      <c r="K765" s="12"/>
      <c r="L765" s="14">
        <v>0</v>
      </c>
      <c r="N765" s="21">
        <v>0</v>
      </c>
      <c r="P765" s="21">
        <v>0</v>
      </c>
      <c r="R765" s="21">
        <v>75161</v>
      </c>
      <c r="T765" s="21">
        <v>0</v>
      </c>
      <c r="V765" s="22">
        <v>562666</v>
      </c>
      <c r="X765" s="5" t="str">
        <f t="shared" si="11"/>
        <v>No</v>
      </c>
      <c r="Z765" s="21"/>
      <c r="AC765" s="28"/>
      <c r="AG765" s="7"/>
    </row>
    <row r="766" spans="1:33">
      <c r="A766" s="8" t="s">
        <v>892</v>
      </c>
      <c r="B766" s="8" t="s">
        <v>2553</v>
      </c>
      <c r="C766" s="9" t="s">
        <v>466</v>
      </c>
      <c r="D766" s="185" t="s">
        <v>2554</v>
      </c>
      <c r="E766" s="188" t="s">
        <v>2555</v>
      </c>
      <c r="F766" s="9" t="s">
        <v>83</v>
      </c>
      <c r="G766" s="9" t="s">
        <v>147</v>
      </c>
      <c r="H766" s="10">
        <v>0</v>
      </c>
      <c r="I766" s="11">
        <v>21</v>
      </c>
      <c r="J766" s="24">
        <v>26117</v>
      </c>
      <c r="K766" s="12"/>
      <c r="L766" s="14">
        <v>0</v>
      </c>
      <c r="N766" s="21">
        <v>0</v>
      </c>
      <c r="P766" s="21">
        <v>0</v>
      </c>
      <c r="R766" s="21">
        <v>0</v>
      </c>
      <c r="T766" s="21">
        <v>512030</v>
      </c>
      <c r="V766" s="22">
        <v>538147</v>
      </c>
      <c r="X766" s="5" t="str">
        <f t="shared" si="11"/>
        <v>No</v>
      </c>
      <c r="Z766" s="21"/>
      <c r="AC766" s="28"/>
      <c r="AG766" s="7"/>
    </row>
    <row r="767" spans="1:33">
      <c r="A767" s="8" t="s">
        <v>206</v>
      </c>
      <c r="B767" s="8" t="s">
        <v>207</v>
      </c>
      <c r="C767" s="9" t="s">
        <v>112</v>
      </c>
      <c r="D767" s="185">
        <v>1086</v>
      </c>
      <c r="E767" s="188">
        <v>10086</v>
      </c>
      <c r="F767" s="9" t="s">
        <v>88</v>
      </c>
      <c r="G767" s="9" t="s">
        <v>84</v>
      </c>
      <c r="H767" s="10">
        <v>88087</v>
      </c>
      <c r="I767" s="11">
        <v>21</v>
      </c>
      <c r="J767" s="24">
        <v>774992</v>
      </c>
      <c r="K767" s="12"/>
      <c r="L767" s="14">
        <v>0</v>
      </c>
      <c r="N767" s="21">
        <v>0</v>
      </c>
      <c r="P767" s="21">
        <v>269598</v>
      </c>
      <c r="R767" s="21">
        <v>0</v>
      </c>
      <c r="T767" s="21">
        <v>0</v>
      </c>
      <c r="V767" s="22">
        <v>1044590</v>
      </c>
      <c r="X767" s="5" t="str">
        <f t="shared" si="11"/>
        <v>No</v>
      </c>
      <c r="Z767" s="21"/>
      <c r="AC767" s="28"/>
      <c r="AG767" s="7"/>
    </row>
    <row r="768" spans="1:33">
      <c r="A768" s="8" t="s">
        <v>1350</v>
      </c>
      <c r="B768" s="8" t="s">
        <v>450</v>
      </c>
      <c r="C768" s="9" t="s">
        <v>91</v>
      </c>
      <c r="D768" s="185">
        <v>9200</v>
      </c>
      <c r="E768" s="188">
        <v>90200</v>
      </c>
      <c r="F768" s="9" t="s">
        <v>88</v>
      </c>
      <c r="G768" s="9" t="s">
        <v>84</v>
      </c>
      <c r="H768" s="10">
        <v>87941</v>
      </c>
      <c r="I768" s="11">
        <v>21</v>
      </c>
      <c r="J768" s="24">
        <v>558127</v>
      </c>
      <c r="K768" s="12"/>
      <c r="L768" s="14">
        <v>0</v>
      </c>
      <c r="N768" s="21">
        <v>931</v>
      </c>
      <c r="P768" s="21">
        <v>102084</v>
      </c>
      <c r="R768" s="21">
        <v>132081</v>
      </c>
      <c r="T768" s="21">
        <v>0</v>
      </c>
      <c r="V768" s="22">
        <v>793223</v>
      </c>
      <c r="X768" s="5" t="str">
        <f t="shared" si="11"/>
        <v>No</v>
      </c>
      <c r="Z768" s="21"/>
      <c r="AC768" s="28"/>
      <c r="AG768" s="7"/>
    </row>
    <row r="769" spans="1:33">
      <c r="A769" s="8" t="s">
        <v>1151</v>
      </c>
      <c r="B769" s="8" t="s">
        <v>167</v>
      </c>
      <c r="C769" s="9" t="s">
        <v>160</v>
      </c>
      <c r="D769" s="185">
        <v>1115</v>
      </c>
      <c r="E769" s="188">
        <v>10115</v>
      </c>
      <c r="F769" s="9" t="s">
        <v>88</v>
      </c>
      <c r="G769" s="9" t="s">
        <v>84</v>
      </c>
      <c r="H769" s="10">
        <v>203914</v>
      </c>
      <c r="I769" s="11">
        <v>21</v>
      </c>
      <c r="J769" s="24">
        <v>8882104</v>
      </c>
      <c r="K769" s="12"/>
      <c r="L769" s="14">
        <v>499809</v>
      </c>
      <c r="N769" s="21">
        <v>709678</v>
      </c>
      <c r="P769" s="21">
        <v>5010</v>
      </c>
      <c r="R769" s="21">
        <v>9049</v>
      </c>
      <c r="T769" s="21">
        <v>0</v>
      </c>
      <c r="V769" s="22">
        <v>10105650</v>
      </c>
      <c r="X769" s="5" t="str">
        <f t="shared" si="11"/>
        <v>No</v>
      </c>
      <c r="Z769" s="21"/>
      <c r="AC769" s="28"/>
      <c r="AG769" s="7"/>
    </row>
    <row r="770" spans="1:33">
      <c r="A770" s="8" t="s">
        <v>3052</v>
      </c>
      <c r="B770" s="8" t="s">
        <v>6425</v>
      </c>
      <c r="C770" s="9" t="s">
        <v>233</v>
      </c>
      <c r="D770" s="185" t="s">
        <v>3053</v>
      </c>
      <c r="E770" s="188" t="s">
        <v>3054</v>
      </c>
      <c r="F770" s="9" t="s">
        <v>88</v>
      </c>
      <c r="G770" s="9" t="s">
        <v>147</v>
      </c>
      <c r="H770" s="10">
        <v>0</v>
      </c>
      <c r="I770" s="11">
        <v>21</v>
      </c>
      <c r="J770" s="24">
        <v>187468</v>
      </c>
      <c r="K770" s="12"/>
      <c r="L770" s="14">
        <v>0</v>
      </c>
      <c r="N770" s="21">
        <v>0</v>
      </c>
      <c r="P770" s="21">
        <v>0</v>
      </c>
      <c r="R770" s="21">
        <v>16556</v>
      </c>
      <c r="T770" s="21">
        <v>0</v>
      </c>
      <c r="V770" s="22">
        <v>204024</v>
      </c>
      <c r="X770" s="5" t="str">
        <f t="shared" si="11"/>
        <v>No</v>
      </c>
      <c r="Z770" s="21"/>
      <c r="AC770" s="28"/>
      <c r="AG770" s="7"/>
    </row>
    <row r="771" spans="1:33">
      <c r="A771" s="8" t="s">
        <v>2373</v>
      </c>
      <c r="B771" s="8" t="s">
        <v>2374</v>
      </c>
      <c r="C771" s="9" t="s">
        <v>103</v>
      </c>
      <c r="D771" s="185">
        <v>4115</v>
      </c>
      <c r="E771" s="188">
        <v>40115</v>
      </c>
      <c r="F771" s="9" t="s">
        <v>83</v>
      </c>
      <c r="G771" s="9" t="s">
        <v>5756</v>
      </c>
      <c r="H771" s="10">
        <v>2148346</v>
      </c>
      <c r="I771" s="11">
        <v>21</v>
      </c>
      <c r="J771" s="24">
        <v>0</v>
      </c>
      <c r="K771" s="12"/>
      <c r="L771" s="14">
        <v>0</v>
      </c>
      <c r="N771" s="21">
        <v>0</v>
      </c>
      <c r="P771" s="21">
        <v>0</v>
      </c>
      <c r="R771" s="21">
        <v>53347</v>
      </c>
      <c r="T771" s="21">
        <v>0</v>
      </c>
      <c r="V771" s="22">
        <v>53347</v>
      </c>
      <c r="X771" s="5" t="str">
        <f t="shared" ref="X771:X834" si="12">IF(W771&amp;U771&amp;S771&amp;Q771&amp;O771&amp;M771&amp;K771&lt;&gt;"","Yes","No")</f>
        <v>No</v>
      </c>
      <c r="Z771" s="21"/>
      <c r="AC771" s="28"/>
      <c r="AG771" s="7"/>
    </row>
    <row r="772" spans="1:33">
      <c r="A772" s="8" t="s">
        <v>6567</v>
      </c>
      <c r="B772" s="8" t="s">
        <v>4511</v>
      </c>
      <c r="C772" s="9" t="s">
        <v>454</v>
      </c>
      <c r="D772" s="185" t="s">
        <v>4512</v>
      </c>
      <c r="E772" s="188" t="s">
        <v>4513</v>
      </c>
      <c r="F772" s="9" t="s">
        <v>83</v>
      </c>
      <c r="G772" s="9" t="s">
        <v>147</v>
      </c>
      <c r="H772" s="10">
        <v>0</v>
      </c>
      <c r="I772" s="11">
        <v>21</v>
      </c>
      <c r="J772" s="24">
        <v>114746</v>
      </c>
      <c r="K772" s="12"/>
      <c r="L772" s="14">
        <v>0</v>
      </c>
      <c r="N772" s="21">
        <v>0</v>
      </c>
      <c r="P772" s="21">
        <v>0</v>
      </c>
      <c r="R772" s="21">
        <v>80563</v>
      </c>
      <c r="T772" s="21">
        <v>0</v>
      </c>
      <c r="V772" s="22">
        <v>195309</v>
      </c>
      <c r="X772" s="5" t="str">
        <f t="shared" si="12"/>
        <v>No</v>
      </c>
      <c r="Z772" s="21"/>
      <c r="AC772" s="28"/>
      <c r="AG772" s="7"/>
    </row>
    <row r="773" spans="1:33">
      <c r="A773" s="8" t="s">
        <v>631</v>
      </c>
      <c r="B773" s="8" t="s">
        <v>632</v>
      </c>
      <c r="C773" s="9" t="s">
        <v>420</v>
      </c>
      <c r="D773" s="185">
        <v>42</v>
      </c>
      <c r="E773" s="188">
        <v>42</v>
      </c>
      <c r="F773" s="9" t="s">
        <v>88</v>
      </c>
      <c r="G773" s="9" t="s">
        <v>5756</v>
      </c>
      <c r="H773" s="10">
        <v>90733</v>
      </c>
      <c r="I773" s="11">
        <v>21</v>
      </c>
      <c r="J773" s="24">
        <v>31710</v>
      </c>
      <c r="K773" s="12"/>
      <c r="L773" s="14">
        <v>0</v>
      </c>
      <c r="N773" s="21">
        <v>0</v>
      </c>
      <c r="P773" s="21">
        <v>0</v>
      </c>
      <c r="R773" s="21">
        <v>161109</v>
      </c>
      <c r="T773" s="21">
        <v>323896</v>
      </c>
      <c r="V773" s="22">
        <v>516715</v>
      </c>
      <c r="X773" s="5" t="str">
        <f t="shared" si="12"/>
        <v>No</v>
      </c>
      <c r="Z773" s="21"/>
      <c r="AC773" s="28"/>
      <c r="AG773" s="7"/>
    </row>
    <row r="774" spans="1:33">
      <c r="A774" s="8" t="s">
        <v>480</v>
      </c>
      <c r="B774" s="8" t="s">
        <v>481</v>
      </c>
      <c r="C774" s="9" t="s">
        <v>58</v>
      </c>
      <c r="D774" s="185">
        <v>5091</v>
      </c>
      <c r="E774" s="188">
        <v>50091</v>
      </c>
      <c r="F774" s="9" t="s">
        <v>83</v>
      </c>
      <c r="G774" s="9" t="s">
        <v>5756</v>
      </c>
      <c r="H774" s="10">
        <v>74632</v>
      </c>
      <c r="I774" s="11">
        <v>21</v>
      </c>
      <c r="J774" s="24">
        <v>399536</v>
      </c>
      <c r="K774" s="12"/>
      <c r="L774" s="14">
        <v>0</v>
      </c>
      <c r="N774" s="21">
        <v>0</v>
      </c>
      <c r="P774" s="21">
        <v>0</v>
      </c>
      <c r="R774" s="21">
        <v>43386</v>
      </c>
      <c r="T774" s="21">
        <v>0</v>
      </c>
      <c r="V774" s="22">
        <v>442922</v>
      </c>
      <c r="X774" s="5" t="str">
        <f t="shared" si="12"/>
        <v>No</v>
      </c>
      <c r="Z774" s="21"/>
      <c r="AC774" s="28"/>
      <c r="AG774" s="7"/>
    </row>
    <row r="775" spans="1:33">
      <c r="A775" s="8" t="s">
        <v>2515</v>
      </c>
      <c r="B775" s="8" t="s">
        <v>1664</v>
      </c>
      <c r="C775" s="9" t="s">
        <v>466</v>
      </c>
      <c r="D775" s="185" t="s">
        <v>2516</v>
      </c>
      <c r="E775" s="188" t="s">
        <v>2517</v>
      </c>
      <c r="F775" s="9" t="s">
        <v>83</v>
      </c>
      <c r="G775" s="9" t="s">
        <v>147</v>
      </c>
      <c r="H775" s="10">
        <v>0</v>
      </c>
      <c r="I775" s="11">
        <v>21</v>
      </c>
      <c r="J775" s="24">
        <v>169942</v>
      </c>
      <c r="K775" s="12"/>
      <c r="L775" s="14">
        <v>0</v>
      </c>
      <c r="N775" s="21">
        <v>0</v>
      </c>
      <c r="P775" s="21">
        <v>0</v>
      </c>
      <c r="R775" s="21">
        <v>0</v>
      </c>
      <c r="T775" s="21">
        <v>427273</v>
      </c>
      <c r="V775" s="22">
        <v>597215</v>
      </c>
      <c r="X775" s="5" t="str">
        <f t="shared" si="12"/>
        <v>No</v>
      </c>
      <c r="Z775" s="21"/>
      <c r="AC775" s="28"/>
      <c r="AG775" s="7"/>
    </row>
    <row r="776" spans="1:33">
      <c r="A776" s="8" t="s">
        <v>4098</v>
      </c>
      <c r="B776" s="8" t="s">
        <v>626</v>
      </c>
      <c r="C776" s="9" t="s">
        <v>178</v>
      </c>
      <c r="D776" s="185">
        <v>5034</v>
      </c>
      <c r="E776" s="188">
        <v>50034</v>
      </c>
      <c r="F776" s="9" t="s">
        <v>88</v>
      </c>
      <c r="G776" s="9" t="s">
        <v>84</v>
      </c>
      <c r="H776" s="10">
        <v>90057</v>
      </c>
      <c r="I776" s="11">
        <v>21</v>
      </c>
      <c r="J776" s="24">
        <v>422724</v>
      </c>
      <c r="K776" s="12"/>
      <c r="L776" s="14">
        <v>0</v>
      </c>
      <c r="N776" s="21">
        <v>0</v>
      </c>
      <c r="P776" s="21">
        <v>23390</v>
      </c>
      <c r="R776" s="21">
        <v>167339</v>
      </c>
      <c r="T776" s="21">
        <v>0</v>
      </c>
      <c r="V776" s="22">
        <v>613453</v>
      </c>
      <c r="X776" s="5" t="str">
        <f t="shared" si="12"/>
        <v>No</v>
      </c>
      <c r="Z776" s="21"/>
      <c r="AC776" s="28"/>
      <c r="AG776" s="7"/>
    </row>
    <row r="777" spans="1:33">
      <c r="A777" s="8" t="s">
        <v>2389</v>
      </c>
      <c r="B777" s="8" t="s">
        <v>2108</v>
      </c>
      <c r="C777" s="9" t="s">
        <v>46</v>
      </c>
      <c r="D777" s="185" t="s">
        <v>2390</v>
      </c>
      <c r="E777" s="188" t="s">
        <v>2391</v>
      </c>
      <c r="F777" s="9" t="s">
        <v>88</v>
      </c>
      <c r="G777" s="9" t="s">
        <v>147</v>
      </c>
      <c r="H777" s="10">
        <v>0</v>
      </c>
      <c r="I777" s="11">
        <v>21</v>
      </c>
      <c r="J777" s="24">
        <v>387576</v>
      </c>
      <c r="K777" s="12"/>
      <c r="L777" s="14">
        <v>0</v>
      </c>
      <c r="N777" s="21">
        <v>0</v>
      </c>
      <c r="P777" s="21">
        <v>0</v>
      </c>
      <c r="R777" s="21">
        <v>0</v>
      </c>
      <c r="T777" s="21">
        <v>197548</v>
      </c>
      <c r="V777" s="22">
        <v>585124</v>
      </c>
      <c r="X777" s="5" t="str">
        <f t="shared" si="12"/>
        <v>No</v>
      </c>
      <c r="Z777" s="21"/>
      <c r="AC777" s="28"/>
      <c r="AG777" s="7"/>
    </row>
    <row r="778" spans="1:33">
      <c r="A778" s="8" t="s">
        <v>194</v>
      </c>
      <c r="B778" s="8" t="s">
        <v>195</v>
      </c>
      <c r="C778" s="9" t="s">
        <v>141</v>
      </c>
      <c r="D778" s="185">
        <v>3079</v>
      </c>
      <c r="E778" s="188">
        <v>30079</v>
      </c>
      <c r="F778" s="9" t="s">
        <v>83</v>
      </c>
      <c r="G778" s="9" t="s">
        <v>5756</v>
      </c>
      <c r="H778" s="10">
        <v>141238</v>
      </c>
      <c r="I778" s="11">
        <v>21</v>
      </c>
      <c r="J778" s="24">
        <v>307579</v>
      </c>
      <c r="K778" s="12"/>
      <c r="L778" s="14">
        <v>0</v>
      </c>
      <c r="N778" s="21">
        <v>0</v>
      </c>
      <c r="P778" s="21">
        <v>0</v>
      </c>
      <c r="R778" s="21">
        <v>108973</v>
      </c>
      <c r="T778" s="21">
        <v>33810</v>
      </c>
      <c r="V778" s="22">
        <v>450362</v>
      </c>
      <c r="X778" s="5" t="str">
        <f t="shared" si="12"/>
        <v>No</v>
      </c>
      <c r="Z778" s="21"/>
      <c r="AC778" s="28"/>
      <c r="AG778" s="7"/>
    </row>
    <row r="779" spans="1:33">
      <c r="A779" s="8" t="s">
        <v>452</v>
      </c>
      <c r="B779" s="8" t="s">
        <v>453</v>
      </c>
      <c r="C779" s="9" t="s">
        <v>454</v>
      </c>
      <c r="D779" s="185">
        <v>8010</v>
      </c>
      <c r="E779" s="188">
        <v>80010</v>
      </c>
      <c r="F779" s="9" t="s">
        <v>83</v>
      </c>
      <c r="G779" s="9" t="s">
        <v>5756</v>
      </c>
      <c r="H779" s="10">
        <v>117825</v>
      </c>
      <c r="I779" s="11">
        <v>21</v>
      </c>
      <c r="J779" s="24">
        <v>416553</v>
      </c>
      <c r="K779" s="12"/>
      <c r="L779" s="14">
        <v>0</v>
      </c>
      <c r="N779" s="21">
        <v>0</v>
      </c>
      <c r="P779" s="21">
        <v>0</v>
      </c>
      <c r="R779" s="21">
        <v>95762</v>
      </c>
      <c r="T779" s="21">
        <v>0</v>
      </c>
      <c r="V779" s="22">
        <v>512315</v>
      </c>
      <c r="X779" s="5" t="str">
        <f t="shared" si="12"/>
        <v>No</v>
      </c>
      <c r="Z779" s="21"/>
      <c r="AC779" s="28"/>
      <c r="AG779" s="7"/>
    </row>
    <row r="780" spans="1:33">
      <c r="A780" s="8" t="s">
        <v>2827</v>
      </c>
      <c r="B780" s="8" t="s">
        <v>2828</v>
      </c>
      <c r="C780" s="9" t="s">
        <v>210</v>
      </c>
      <c r="D780" s="185" t="s">
        <v>2829</v>
      </c>
      <c r="E780" s="188" t="s">
        <v>2830</v>
      </c>
      <c r="F780" s="9" t="s">
        <v>83</v>
      </c>
      <c r="G780" s="9" t="s">
        <v>147</v>
      </c>
      <c r="H780" s="10">
        <v>0</v>
      </c>
      <c r="I780" s="11">
        <v>21</v>
      </c>
      <c r="J780" s="24">
        <v>59509</v>
      </c>
      <c r="K780" s="12"/>
      <c r="L780" s="14">
        <v>0</v>
      </c>
      <c r="N780" s="21">
        <v>0</v>
      </c>
      <c r="P780" s="21">
        <v>0</v>
      </c>
      <c r="R780" s="21">
        <v>0</v>
      </c>
      <c r="T780" s="21">
        <v>20775</v>
      </c>
      <c r="V780" s="22">
        <v>80284</v>
      </c>
      <c r="X780" s="5" t="str">
        <f t="shared" si="12"/>
        <v>No</v>
      </c>
      <c r="Z780" s="21"/>
      <c r="AC780" s="28"/>
      <c r="AG780" s="7"/>
    </row>
    <row r="781" spans="1:33">
      <c r="A781" s="8" t="s">
        <v>6568</v>
      </c>
      <c r="B781" s="8" t="s">
        <v>523</v>
      </c>
      <c r="C781" s="9" t="s">
        <v>171</v>
      </c>
      <c r="D781" s="185">
        <v>4155</v>
      </c>
      <c r="E781" s="188">
        <v>40155</v>
      </c>
      <c r="F781" s="9" t="s">
        <v>83</v>
      </c>
      <c r="G781" s="9" t="s">
        <v>5756</v>
      </c>
      <c r="H781" s="10">
        <v>69173</v>
      </c>
      <c r="I781" s="11">
        <v>21</v>
      </c>
      <c r="J781" s="24">
        <v>131098</v>
      </c>
      <c r="K781" s="12"/>
      <c r="L781" s="14">
        <v>0</v>
      </c>
      <c r="N781" s="21">
        <v>0</v>
      </c>
      <c r="P781" s="21">
        <v>0</v>
      </c>
      <c r="R781" s="21">
        <v>0</v>
      </c>
      <c r="T781" s="21">
        <v>0</v>
      </c>
      <c r="V781" s="22">
        <v>131098</v>
      </c>
      <c r="X781" s="5" t="str">
        <f t="shared" si="12"/>
        <v>No</v>
      </c>
      <c r="Z781" s="21"/>
      <c r="AC781" s="28"/>
      <c r="AG781" s="7"/>
    </row>
    <row r="782" spans="1:33">
      <c r="A782" s="8" t="s">
        <v>407</v>
      </c>
      <c r="B782" s="8" t="s">
        <v>408</v>
      </c>
      <c r="C782" s="9" t="s">
        <v>103</v>
      </c>
      <c r="D782" s="185">
        <v>4174</v>
      </c>
      <c r="E782" s="188">
        <v>40174</v>
      </c>
      <c r="F782" s="9" t="s">
        <v>83</v>
      </c>
      <c r="G782" s="9" t="s">
        <v>5756</v>
      </c>
      <c r="H782" s="10">
        <v>90899</v>
      </c>
      <c r="I782" s="11">
        <v>21</v>
      </c>
      <c r="J782" s="24">
        <v>47047</v>
      </c>
      <c r="K782" s="12"/>
      <c r="L782" s="14">
        <v>0</v>
      </c>
      <c r="N782" s="21">
        <v>0</v>
      </c>
      <c r="P782" s="21">
        <v>0</v>
      </c>
      <c r="R782" s="21">
        <v>2700</v>
      </c>
      <c r="T782" s="21">
        <v>0</v>
      </c>
      <c r="V782" s="22">
        <v>49747</v>
      </c>
      <c r="X782" s="5" t="str">
        <f t="shared" si="12"/>
        <v>No</v>
      </c>
      <c r="Z782" s="21"/>
      <c r="AC782" s="28"/>
      <c r="AG782" s="7"/>
    </row>
    <row r="783" spans="1:33">
      <c r="A783" s="8" t="s">
        <v>4189</v>
      </c>
      <c r="B783" s="8" t="s">
        <v>4190</v>
      </c>
      <c r="C783" s="9" t="s">
        <v>154</v>
      </c>
      <c r="D783" s="185" t="s">
        <v>4191</v>
      </c>
      <c r="E783" s="188" t="s">
        <v>4192</v>
      </c>
      <c r="F783" s="9" t="s">
        <v>88</v>
      </c>
      <c r="G783" s="9" t="s">
        <v>147</v>
      </c>
      <c r="H783" s="10">
        <v>0</v>
      </c>
      <c r="I783" s="11">
        <v>21</v>
      </c>
      <c r="J783" s="24">
        <v>464328</v>
      </c>
      <c r="K783" s="12"/>
      <c r="L783" s="14">
        <v>0</v>
      </c>
      <c r="N783" s="21">
        <v>0</v>
      </c>
      <c r="P783" s="21">
        <v>0</v>
      </c>
      <c r="R783" s="21">
        <v>0</v>
      </c>
      <c r="T783" s="21">
        <v>355010</v>
      </c>
      <c r="V783" s="22">
        <v>819338</v>
      </c>
      <c r="X783" s="5" t="str">
        <f t="shared" si="12"/>
        <v>No</v>
      </c>
      <c r="Z783" s="21"/>
      <c r="AC783" s="28"/>
      <c r="AG783" s="7"/>
    </row>
    <row r="784" spans="1:33">
      <c r="A784" s="8" t="s">
        <v>1364</v>
      </c>
      <c r="B784" s="8" t="s">
        <v>1365</v>
      </c>
      <c r="C784" s="9" t="s">
        <v>129</v>
      </c>
      <c r="D784" s="185">
        <v>4181</v>
      </c>
      <c r="E784" s="188">
        <v>40181</v>
      </c>
      <c r="F784" s="9" t="s">
        <v>83</v>
      </c>
      <c r="G784" s="9" t="s">
        <v>5756</v>
      </c>
      <c r="H784" s="10">
        <v>4515419</v>
      </c>
      <c r="I784" s="11">
        <v>21</v>
      </c>
      <c r="J784" s="24">
        <v>80324</v>
      </c>
      <c r="K784" s="12"/>
      <c r="L784" s="14">
        <v>0</v>
      </c>
      <c r="N784" s="21">
        <v>0</v>
      </c>
      <c r="P784" s="21">
        <v>0</v>
      </c>
      <c r="R784" s="21">
        <v>0</v>
      </c>
      <c r="T784" s="21">
        <v>339972</v>
      </c>
      <c r="V784" s="22">
        <v>420296</v>
      </c>
      <c r="X784" s="5" t="str">
        <f t="shared" si="12"/>
        <v>No</v>
      </c>
      <c r="Z784" s="21"/>
      <c r="AC784" s="28"/>
      <c r="AG784" s="7"/>
    </row>
    <row r="785" spans="1:33">
      <c r="A785" s="8" t="s">
        <v>3091</v>
      </c>
      <c r="B785" s="8" t="s">
        <v>3092</v>
      </c>
      <c r="C785" s="9" t="s">
        <v>171</v>
      </c>
      <c r="D785" s="185" t="s">
        <v>3093</v>
      </c>
      <c r="E785" s="188">
        <v>41068</v>
      </c>
      <c r="F785" s="9" t="s">
        <v>83</v>
      </c>
      <c r="G785" s="9" t="s">
        <v>84</v>
      </c>
      <c r="H785" s="10">
        <v>349064</v>
      </c>
      <c r="I785" s="11">
        <v>21</v>
      </c>
      <c r="J785" s="24">
        <v>177039</v>
      </c>
      <c r="K785" s="12"/>
      <c r="L785" s="14">
        <v>0</v>
      </c>
      <c r="N785" s="21">
        <v>0</v>
      </c>
      <c r="P785" s="21">
        <v>42540</v>
      </c>
      <c r="R785" s="21">
        <v>0</v>
      </c>
      <c r="T785" s="21">
        <v>0</v>
      </c>
      <c r="V785" s="22">
        <v>219579</v>
      </c>
      <c r="X785" s="5" t="str">
        <f t="shared" si="12"/>
        <v>No</v>
      </c>
      <c r="Z785" s="21"/>
      <c r="AC785" s="28"/>
      <c r="AG785" s="7"/>
    </row>
    <row r="786" spans="1:33">
      <c r="A786" s="8" t="s">
        <v>1260</v>
      </c>
      <c r="B786" s="8" t="s">
        <v>1261</v>
      </c>
      <c r="C786" s="9" t="s">
        <v>254</v>
      </c>
      <c r="D786" s="185" t="s">
        <v>1262</v>
      </c>
      <c r="E786" s="188">
        <v>88134</v>
      </c>
      <c r="F786" s="9" t="s">
        <v>36</v>
      </c>
      <c r="G786" s="9" t="s">
        <v>5756</v>
      </c>
      <c r="H786" s="10">
        <v>0</v>
      </c>
      <c r="I786" s="11">
        <v>21</v>
      </c>
      <c r="J786" s="24">
        <v>82341</v>
      </c>
      <c r="K786" s="12"/>
      <c r="L786" s="14">
        <v>0</v>
      </c>
      <c r="N786" s="21">
        <v>0</v>
      </c>
      <c r="P786" s="21">
        <v>0</v>
      </c>
      <c r="R786" s="21">
        <v>0</v>
      </c>
      <c r="T786" s="21">
        <v>0</v>
      </c>
      <c r="V786" s="22">
        <v>82341</v>
      </c>
      <c r="X786" s="5" t="str">
        <f t="shared" si="12"/>
        <v>No</v>
      </c>
      <c r="Z786" s="21"/>
      <c r="AC786" s="28"/>
      <c r="AG786" s="7"/>
    </row>
    <row r="787" spans="1:33">
      <c r="A787" s="8" t="s">
        <v>1247</v>
      </c>
      <c r="B787" s="8" t="s">
        <v>1248</v>
      </c>
      <c r="C787" s="9" t="s">
        <v>87</v>
      </c>
      <c r="D787" s="185">
        <v>64</v>
      </c>
      <c r="E787" s="188">
        <v>64</v>
      </c>
      <c r="F787" s="9" t="s">
        <v>88</v>
      </c>
      <c r="G787" s="9" t="s">
        <v>5756</v>
      </c>
      <c r="H787" s="10">
        <v>55805</v>
      </c>
      <c r="I787" s="11">
        <v>21</v>
      </c>
      <c r="J787" s="24">
        <v>202557</v>
      </c>
      <c r="K787" s="12"/>
      <c r="L787" s="14">
        <v>0</v>
      </c>
      <c r="N787" s="21">
        <v>0</v>
      </c>
      <c r="P787" s="21">
        <v>0</v>
      </c>
      <c r="R787" s="21">
        <v>2500</v>
      </c>
      <c r="T787" s="21">
        <v>0</v>
      </c>
      <c r="V787" s="22">
        <v>205057</v>
      </c>
      <c r="X787" s="5" t="str">
        <f t="shared" si="12"/>
        <v>No</v>
      </c>
      <c r="Z787" s="21"/>
      <c r="AC787" s="28"/>
      <c r="AG787" s="7"/>
    </row>
    <row r="788" spans="1:33">
      <c r="A788" s="8" t="s">
        <v>6146</v>
      </c>
      <c r="B788" s="8" t="s">
        <v>6147</v>
      </c>
      <c r="C788" s="9" t="s">
        <v>454</v>
      </c>
      <c r="D788" s="185"/>
      <c r="E788" s="188" t="s">
        <v>6148</v>
      </c>
      <c r="F788" s="9" t="s">
        <v>83</v>
      </c>
      <c r="G788" s="9" t="s">
        <v>147</v>
      </c>
      <c r="H788" s="10">
        <v>0</v>
      </c>
      <c r="I788" s="11">
        <v>21</v>
      </c>
      <c r="J788" s="24">
        <v>0</v>
      </c>
      <c r="K788" s="12"/>
      <c r="L788" s="14">
        <v>0</v>
      </c>
      <c r="N788" s="21">
        <v>0</v>
      </c>
      <c r="P788" s="21">
        <v>0</v>
      </c>
      <c r="R788" s="21">
        <v>0</v>
      </c>
      <c r="T788" s="21">
        <v>92775</v>
      </c>
      <c r="V788" s="22">
        <v>92775</v>
      </c>
      <c r="X788" s="5" t="str">
        <f t="shared" si="12"/>
        <v>No</v>
      </c>
      <c r="Z788" s="21"/>
      <c r="AC788" s="28"/>
      <c r="AG788" s="7"/>
    </row>
    <row r="789" spans="1:33">
      <c r="A789" s="8" t="s">
        <v>4339</v>
      </c>
      <c r="B789" s="8" t="s">
        <v>6432</v>
      </c>
      <c r="C789" s="9" t="s">
        <v>235</v>
      </c>
      <c r="D789" s="185" t="s">
        <v>4340</v>
      </c>
      <c r="E789" s="188" t="s">
        <v>4341</v>
      </c>
      <c r="F789" s="9" t="s">
        <v>83</v>
      </c>
      <c r="G789" s="9" t="s">
        <v>147</v>
      </c>
      <c r="H789" s="10">
        <v>0</v>
      </c>
      <c r="I789" s="11">
        <v>21</v>
      </c>
      <c r="J789" s="24">
        <v>21358</v>
      </c>
      <c r="K789" s="12"/>
      <c r="L789" s="14">
        <v>0</v>
      </c>
      <c r="N789" s="21">
        <v>0</v>
      </c>
      <c r="P789" s="21">
        <v>0</v>
      </c>
      <c r="R789" s="21">
        <v>790703</v>
      </c>
      <c r="T789" s="21">
        <v>0</v>
      </c>
      <c r="V789" s="22">
        <v>812061</v>
      </c>
      <c r="X789" s="5" t="str">
        <f t="shared" si="12"/>
        <v>No</v>
      </c>
      <c r="Z789" s="21"/>
      <c r="AC789" s="28"/>
      <c r="AG789" s="7"/>
    </row>
    <row r="790" spans="1:33">
      <c r="A790" s="8" t="s">
        <v>249</v>
      </c>
      <c r="B790" s="8" t="s">
        <v>250</v>
      </c>
      <c r="C790" s="9" t="s">
        <v>235</v>
      </c>
      <c r="D790" s="185" t="s">
        <v>251</v>
      </c>
      <c r="E790" s="188">
        <v>44913</v>
      </c>
      <c r="F790" s="9" t="s">
        <v>36</v>
      </c>
      <c r="G790" s="9" t="s">
        <v>5756</v>
      </c>
      <c r="H790" s="10">
        <v>0</v>
      </c>
      <c r="I790" s="11">
        <v>21</v>
      </c>
      <c r="J790" s="24">
        <v>113010</v>
      </c>
      <c r="K790" s="12"/>
      <c r="L790" s="14">
        <v>0</v>
      </c>
      <c r="N790" s="21">
        <v>0</v>
      </c>
      <c r="P790" s="21">
        <v>0</v>
      </c>
      <c r="R790" s="21">
        <v>0</v>
      </c>
      <c r="T790" s="21">
        <v>0</v>
      </c>
      <c r="V790" s="22">
        <v>113010</v>
      </c>
      <c r="X790" s="5" t="str">
        <f t="shared" si="12"/>
        <v>No</v>
      </c>
      <c r="Z790" s="21"/>
      <c r="AC790" s="28"/>
      <c r="AG790" s="7"/>
    </row>
    <row r="791" spans="1:33">
      <c r="A791" s="8" t="s">
        <v>4062</v>
      </c>
      <c r="B791" s="8" t="s">
        <v>4063</v>
      </c>
      <c r="C791" s="9" t="s">
        <v>58</v>
      </c>
      <c r="D791" s="185">
        <v>5088</v>
      </c>
      <c r="E791" s="188">
        <v>50088</v>
      </c>
      <c r="F791" s="9" t="s">
        <v>83</v>
      </c>
      <c r="G791" s="9" t="s">
        <v>5756</v>
      </c>
      <c r="H791" s="10">
        <v>71313</v>
      </c>
      <c r="I791" s="11">
        <v>21</v>
      </c>
      <c r="J791" s="24">
        <v>740110</v>
      </c>
      <c r="K791" s="12"/>
      <c r="L791" s="14">
        <v>0</v>
      </c>
      <c r="N791" s="21">
        <v>0</v>
      </c>
      <c r="P791" s="21">
        <v>0</v>
      </c>
      <c r="R791" s="21">
        <v>165675</v>
      </c>
      <c r="T791" s="21">
        <v>0</v>
      </c>
      <c r="V791" s="22">
        <v>905785</v>
      </c>
      <c r="X791" s="5" t="str">
        <f t="shared" si="12"/>
        <v>No</v>
      </c>
      <c r="Z791" s="21"/>
      <c r="AC791" s="28"/>
      <c r="AG791" s="7"/>
    </row>
    <row r="792" spans="1:33">
      <c r="A792" s="8" t="s">
        <v>3032</v>
      </c>
      <c r="B792" s="8" t="s">
        <v>2481</v>
      </c>
      <c r="C792" s="9" t="s">
        <v>233</v>
      </c>
      <c r="D792" s="185" t="s">
        <v>3033</v>
      </c>
      <c r="E792" s="188" t="s">
        <v>3034</v>
      </c>
      <c r="F792" s="9" t="s">
        <v>88</v>
      </c>
      <c r="G792" s="9" t="s">
        <v>147</v>
      </c>
      <c r="H792" s="10">
        <v>0</v>
      </c>
      <c r="I792" s="11">
        <v>21</v>
      </c>
      <c r="J792" s="24">
        <v>116757</v>
      </c>
      <c r="K792" s="12"/>
      <c r="L792" s="14">
        <v>0</v>
      </c>
      <c r="N792" s="21">
        <v>0</v>
      </c>
      <c r="P792" s="21">
        <v>0</v>
      </c>
      <c r="R792" s="21">
        <v>107701</v>
      </c>
      <c r="T792" s="21">
        <v>0</v>
      </c>
      <c r="V792" s="22">
        <v>224458</v>
      </c>
      <c r="X792" s="5" t="str">
        <f t="shared" si="12"/>
        <v>No</v>
      </c>
      <c r="Z792" s="21"/>
      <c r="AC792" s="28"/>
      <c r="AG792" s="7"/>
    </row>
    <row r="793" spans="1:33">
      <c r="A793" s="8" t="s">
        <v>2992</v>
      </c>
      <c r="B793" s="8" t="s">
        <v>2993</v>
      </c>
      <c r="C793" s="9" t="s">
        <v>132</v>
      </c>
      <c r="D793" s="185">
        <v>5045</v>
      </c>
      <c r="E793" s="188">
        <v>50045</v>
      </c>
      <c r="F793" s="9" t="s">
        <v>83</v>
      </c>
      <c r="G793" s="9" t="s">
        <v>84</v>
      </c>
      <c r="H793" s="10">
        <v>8608208</v>
      </c>
      <c r="I793" s="11">
        <v>20</v>
      </c>
      <c r="J793" s="24">
        <v>651050</v>
      </c>
      <c r="K793" s="12"/>
      <c r="L793" s="14">
        <v>0</v>
      </c>
      <c r="N793" s="21">
        <v>0</v>
      </c>
      <c r="P793" s="21">
        <v>77231</v>
      </c>
      <c r="R793" s="21">
        <v>0</v>
      </c>
      <c r="T793" s="21">
        <v>0</v>
      </c>
      <c r="V793" s="22">
        <v>728281</v>
      </c>
      <c r="X793" s="5" t="str">
        <f t="shared" si="12"/>
        <v>No</v>
      </c>
      <c r="Z793" s="21"/>
      <c r="AC793" s="28"/>
      <c r="AG793" s="7"/>
    </row>
    <row r="794" spans="1:33">
      <c r="A794" s="8" t="s">
        <v>5961</v>
      </c>
      <c r="B794" s="8" t="s">
        <v>6076</v>
      </c>
      <c r="C794" s="9" t="s">
        <v>141</v>
      </c>
      <c r="D794" s="185"/>
      <c r="E794" s="188">
        <v>30200</v>
      </c>
      <c r="F794" s="9" t="s">
        <v>83</v>
      </c>
      <c r="G794" s="9" t="s">
        <v>5756</v>
      </c>
      <c r="H794" s="10">
        <v>88542</v>
      </c>
      <c r="I794" s="11">
        <v>20</v>
      </c>
      <c r="J794" s="24">
        <v>503846</v>
      </c>
      <c r="K794" s="12"/>
      <c r="L794" s="14">
        <v>0</v>
      </c>
      <c r="N794" s="21">
        <v>0</v>
      </c>
      <c r="P794" s="21">
        <v>0</v>
      </c>
      <c r="R794" s="21">
        <v>0</v>
      </c>
      <c r="T794" s="21">
        <v>0</v>
      </c>
      <c r="V794" s="22">
        <v>503846</v>
      </c>
      <c r="X794" s="5" t="str">
        <f t="shared" si="12"/>
        <v>No</v>
      </c>
      <c r="Z794" s="21"/>
      <c r="AC794" s="28"/>
      <c r="AG794" s="7"/>
    </row>
    <row r="795" spans="1:33">
      <c r="A795" s="8" t="s">
        <v>1060</v>
      </c>
      <c r="B795" s="8" t="s">
        <v>1061</v>
      </c>
      <c r="C795" s="9" t="s">
        <v>235</v>
      </c>
      <c r="D795" s="185">
        <v>4132</v>
      </c>
      <c r="E795" s="188">
        <v>40132</v>
      </c>
      <c r="F795" s="9" t="s">
        <v>88</v>
      </c>
      <c r="G795" s="9" t="s">
        <v>5756</v>
      </c>
      <c r="H795" s="10">
        <v>61054</v>
      </c>
      <c r="I795" s="11">
        <v>20</v>
      </c>
      <c r="J795" s="24">
        <v>154750</v>
      </c>
      <c r="K795" s="12"/>
      <c r="L795" s="14">
        <v>0</v>
      </c>
      <c r="N795" s="21">
        <v>0</v>
      </c>
      <c r="P795" s="21">
        <v>0</v>
      </c>
      <c r="R795" s="21">
        <v>0</v>
      </c>
      <c r="T795" s="21">
        <v>981777</v>
      </c>
      <c r="V795" s="22">
        <v>1136527</v>
      </c>
      <c r="X795" s="5" t="str">
        <f t="shared" si="12"/>
        <v>No</v>
      </c>
      <c r="Z795" s="21"/>
      <c r="AC795" s="28"/>
      <c r="AG795" s="7"/>
    </row>
    <row r="796" spans="1:33">
      <c r="A796" s="8" t="s">
        <v>4350</v>
      </c>
      <c r="B796" s="8" t="s">
        <v>4351</v>
      </c>
      <c r="C796" s="9" t="s">
        <v>235</v>
      </c>
      <c r="D796" s="185" t="s">
        <v>4352</v>
      </c>
      <c r="E796" s="188" t="s">
        <v>4353</v>
      </c>
      <c r="F796" s="9" t="s">
        <v>88</v>
      </c>
      <c r="G796" s="9" t="s">
        <v>147</v>
      </c>
      <c r="H796" s="10">
        <v>0</v>
      </c>
      <c r="I796" s="11">
        <v>20</v>
      </c>
      <c r="J796" s="24">
        <v>49443</v>
      </c>
      <c r="K796" s="12"/>
      <c r="L796" s="14">
        <v>0</v>
      </c>
      <c r="N796" s="21">
        <v>0</v>
      </c>
      <c r="P796" s="21">
        <v>0</v>
      </c>
      <c r="R796" s="21">
        <v>350781</v>
      </c>
      <c r="T796" s="21">
        <v>0</v>
      </c>
      <c r="V796" s="22">
        <v>400224</v>
      </c>
      <c r="X796" s="5" t="str">
        <f t="shared" si="12"/>
        <v>No</v>
      </c>
      <c r="Z796" s="21"/>
      <c r="AC796" s="28"/>
      <c r="AG796" s="7"/>
    </row>
    <row r="797" spans="1:33">
      <c r="A797" s="8" t="s">
        <v>4262</v>
      </c>
      <c r="B797" s="8" t="s">
        <v>4263</v>
      </c>
      <c r="C797" s="9" t="s">
        <v>235</v>
      </c>
      <c r="D797" s="185" t="s">
        <v>4264</v>
      </c>
      <c r="E797" s="188" t="s">
        <v>4265</v>
      </c>
      <c r="F797" s="9" t="s">
        <v>83</v>
      </c>
      <c r="G797" s="9" t="s">
        <v>147</v>
      </c>
      <c r="H797" s="10">
        <v>0</v>
      </c>
      <c r="I797" s="11">
        <v>20</v>
      </c>
      <c r="J797" s="24">
        <v>32761</v>
      </c>
      <c r="K797" s="12"/>
      <c r="L797" s="14">
        <v>0</v>
      </c>
      <c r="N797" s="21">
        <v>0</v>
      </c>
      <c r="P797" s="21">
        <v>0</v>
      </c>
      <c r="R797" s="21">
        <v>1038877</v>
      </c>
      <c r="T797" s="21">
        <v>0</v>
      </c>
      <c r="V797" s="22">
        <v>1071638</v>
      </c>
      <c r="X797" s="5" t="str">
        <f t="shared" si="12"/>
        <v>No</v>
      </c>
      <c r="Z797" s="21"/>
      <c r="AC797" s="28"/>
      <c r="AG797" s="7"/>
    </row>
    <row r="798" spans="1:33">
      <c r="A798" s="8" t="s">
        <v>3623</v>
      </c>
      <c r="B798" s="8" t="s">
        <v>3624</v>
      </c>
      <c r="C798" s="9" t="s">
        <v>254</v>
      </c>
      <c r="D798" s="185">
        <v>8012</v>
      </c>
      <c r="E798" s="188">
        <v>80012</v>
      </c>
      <c r="F798" s="9" t="s">
        <v>88</v>
      </c>
      <c r="G798" s="9" t="s">
        <v>84</v>
      </c>
      <c r="H798" s="10">
        <v>65207</v>
      </c>
      <c r="I798" s="11">
        <v>20</v>
      </c>
      <c r="J798" s="24">
        <v>285296</v>
      </c>
      <c r="K798" s="12"/>
      <c r="L798" s="14">
        <v>0</v>
      </c>
      <c r="N798" s="21">
        <v>0</v>
      </c>
      <c r="P798" s="21">
        <v>48000</v>
      </c>
      <c r="R798" s="21">
        <v>103522</v>
      </c>
      <c r="T798" s="21">
        <v>0</v>
      </c>
      <c r="V798" s="22">
        <v>436818</v>
      </c>
      <c r="X798" s="5" t="str">
        <f t="shared" si="12"/>
        <v>No</v>
      </c>
      <c r="Z798" s="21"/>
      <c r="AC798" s="28"/>
      <c r="AG798" s="7"/>
    </row>
    <row r="799" spans="1:33">
      <c r="A799" s="8" t="s">
        <v>1425</v>
      </c>
      <c r="B799" s="8" t="s">
        <v>1426</v>
      </c>
      <c r="C799" s="9" t="s">
        <v>150</v>
      </c>
      <c r="D799" s="185" t="s">
        <v>1427</v>
      </c>
      <c r="E799" s="188" t="s">
        <v>1428</v>
      </c>
      <c r="F799" s="9" t="s">
        <v>214</v>
      </c>
      <c r="G799" s="9" t="s">
        <v>147</v>
      </c>
      <c r="H799" s="10">
        <v>0</v>
      </c>
      <c r="I799" s="11">
        <v>20</v>
      </c>
      <c r="J799" s="24">
        <v>325815</v>
      </c>
      <c r="K799" s="12"/>
      <c r="L799" s="14">
        <v>0</v>
      </c>
      <c r="N799" s="21">
        <v>0</v>
      </c>
      <c r="P799" s="21">
        <v>0</v>
      </c>
      <c r="R799" s="21">
        <v>0</v>
      </c>
      <c r="T799" s="21">
        <v>0</v>
      </c>
      <c r="V799" s="22">
        <v>325815</v>
      </c>
      <c r="X799" s="5" t="str">
        <f t="shared" si="12"/>
        <v>No</v>
      </c>
      <c r="Z799" s="21"/>
      <c r="AC799" s="28"/>
      <c r="AG799" s="7"/>
    </row>
    <row r="800" spans="1:33">
      <c r="A800" s="8" t="s">
        <v>6200</v>
      </c>
      <c r="B800" s="8" t="s">
        <v>6201</v>
      </c>
      <c r="C800" s="9" t="s">
        <v>555</v>
      </c>
      <c r="D800" s="185"/>
      <c r="E800" s="188" t="s">
        <v>6202</v>
      </c>
      <c r="F800" s="9" t="s">
        <v>83</v>
      </c>
      <c r="G800" s="9" t="s">
        <v>147</v>
      </c>
      <c r="H800" s="10">
        <v>0</v>
      </c>
      <c r="I800" s="11">
        <v>20</v>
      </c>
      <c r="J800" s="24">
        <v>12888</v>
      </c>
      <c r="K800" s="12"/>
      <c r="L800" s="14">
        <v>0</v>
      </c>
      <c r="N800" s="21">
        <v>0</v>
      </c>
      <c r="P800" s="21">
        <v>0</v>
      </c>
      <c r="R800" s="21">
        <v>0</v>
      </c>
      <c r="T800" s="21">
        <v>9005</v>
      </c>
      <c r="V800" s="22">
        <v>21893</v>
      </c>
      <c r="X800" s="5" t="str">
        <f t="shared" si="12"/>
        <v>No</v>
      </c>
      <c r="Z800" s="21"/>
      <c r="AC800" s="28"/>
      <c r="AG800" s="7"/>
    </row>
    <row r="801" spans="1:33">
      <c r="A801" s="8" t="s">
        <v>6157</v>
      </c>
      <c r="B801" s="8" t="s">
        <v>5457</v>
      </c>
      <c r="C801" s="9" t="s">
        <v>217</v>
      </c>
      <c r="D801" s="185"/>
      <c r="E801" s="188">
        <v>30201</v>
      </c>
      <c r="F801" s="9" t="s">
        <v>83</v>
      </c>
      <c r="G801" s="9" t="s">
        <v>84</v>
      </c>
      <c r="H801" s="10">
        <v>2203663</v>
      </c>
      <c r="I801" s="11">
        <v>20</v>
      </c>
      <c r="J801" s="24">
        <v>0</v>
      </c>
      <c r="K801" s="12"/>
      <c r="L801" s="14">
        <v>0</v>
      </c>
      <c r="N801" s="21">
        <v>0</v>
      </c>
      <c r="P801" s="21">
        <v>33267</v>
      </c>
      <c r="R801" s="21">
        <v>0</v>
      </c>
      <c r="T801" s="21">
        <v>0</v>
      </c>
      <c r="V801" s="22">
        <v>33267</v>
      </c>
      <c r="X801" s="5" t="str">
        <f t="shared" si="12"/>
        <v>No</v>
      </c>
      <c r="Z801" s="21"/>
      <c r="AC801" s="28"/>
      <c r="AG801" s="7"/>
    </row>
    <row r="802" spans="1:33">
      <c r="A802" s="8" t="s">
        <v>176</v>
      </c>
      <c r="B802" s="8" t="s">
        <v>177</v>
      </c>
      <c r="C802" s="9" t="s">
        <v>178</v>
      </c>
      <c r="D802" s="185">
        <v>5030</v>
      </c>
      <c r="E802" s="188">
        <v>50030</v>
      </c>
      <c r="F802" s="9" t="s">
        <v>83</v>
      </c>
      <c r="G802" s="9" t="s">
        <v>5756</v>
      </c>
      <c r="H802" s="10">
        <v>78393</v>
      </c>
      <c r="I802" s="11">
        <v>20</v>
      </c>
      <c r="J802" s="24">
        <v>348921</v>
      </c>
      <c r="K802" s="12"/>
      <c r="L802" s="14">
        <v>0</v>
      </c>
      <c r="N802" s="21">
        <v>0</v>
      </c>
      <c r="P802" s="21">
        <v>0</v>
      </c>
      <c r="R802" s="21">
        <v>26371</v>
      </c>
      <c r="T802" s="21">
        <v>0</v>
      </c>
      <c r="V802" s="22">
        <v>375292</v>
      </c>
      <c r="X802" s="5" t="str">
        <f t="shared" si="12"/>
        <v>No</v>
      </c>
      <c r="Z802" s="21"/>
      <c r="AC802" s="28"/>
      <c r="AG802" s="7"/>
    </row>
    <row r="803" spans="1:33">
      <c r="A803" s="8" t="s">
        <v>1578</v>
      </c>
      <c r="B803" s="8" t="s">
        <v>6427</v>
      </c>
      <c r="C803" s="9" t="s">
        <v>178</v>
      </c>
      <c r="D803" s="185" t="s">
        <v>1579</v>
      </c>
      <c r="E803" s="188" t="s">
        <v>1580</v>
      </c>
      <c r="F803" s="9" t="s">
        <v>88</v>
      </c>
      <c r="G803" s="9" t="s">
        <v>147</v>
      </c>
      <c r="H803" s="10">
        <v>0</v>
      </c>
      <c r="I803" s="11">
        <v>20</v>
      </c>
      <c r="J803" s="24">
        <v>198555</v>
      </c>
      <c r="K803" s="12"/>
      <c r="L803" s="14">
        <v>0</v>
      </c>
      <c r="N803" s="21">
        <v>0</v>
      </c>
      <c r="P803" s="21">
        <v>0</v>
      </c>
      <c r="R803" s="21">
        <v>0</v>
      </c>
      <c r="T803" s="21">
        <v>0</v>
      </c>
      <c r="V803" s="22">
        <v>198555</v>
      </c>
      <c r="X803" s="5" t="str">
        <f t="shared" si="12"/>
        <v>No</v>
      </c>
      <c r="Z803" s="21"/>
      <c r="AC803" s="28"/>
      <c r="AG803" s="7"/>
    </row>
    <row r="804" spans="1:33">
      <c r="A804" s="8" t="s">
        <v>3026</v>
      </c>
      <c r="B804" s="8" t="s">
        <v>6443</v>
      </c>
      <c r="C804" s="9" t="s">
        <v>233</v>
      </c>
      <c r="D804" s="185" t="s">
        <v>3027</v>
      </c>
      <c r="E804" s="188" t="s">
        <v>3028</v>
      </c>
      <c r="F804" s="9" t="s">
        <v>88</v>
      </c>
      <c r="G804" s="9" t="s">
        <v>147</v>
      </c>
      <c r="H804" s="10">
        <v>0</v>
      </c>
      <c r="I804" s="11">
        <v>20</v>
      </c>
      <c r="J804" s="24">
        <v>57247</v>
      </c>
      <c r="K804" s="12"/>
      <c r="L804" s="14">
        <v>0</v>
      </c>
      <c r="N804" s="21">
        <v>0</v>
      </c>
      <c r="P804" s="21">
        <v>0</v>
      </c>
      <c r="R804" s="21">
        <v>0</v>
      </c>
      <c r="T804" s="21">
        <v>0</v>
      </c>
      <c r="V804" s="22">
        <v>57247</v>
      </c>
      <c r="X804" s="5" t="str">
        <f t="shared" si="12"/>
        <v>No</v>
      </c>
      <c r="Z804" s="21"/>
      <c r="AC804" s="28"/>
      <c r="AG804" s="7"/>
    </row>
    <row r="805" spans="1:33">
      <c r="A805" s="8" t="s">
        <v>2042</v>
      </c>
      <c r="B805" s="8" t="s">
        <v>723</v>
      </c>
      <c r="C805" s="9" t="s">
        <v>69</v>
      </c>
      <c r="D805" s="185" t="s">
        <v>2043</v>
      </c>
      <c r="E805" s="188" t="s">
        <v>2044</v>
      </c>
      <c r="F805" s="9" t="s">
        <v>157</v>
      </c>
      <c r="G805" s="9" t="s">
        <v>147</v>
      </c>
      <c r="H805" s="10">
        <v>0</v>
      </c>
      <c r="I805" s="11">
        <v>20</v>
      </c>
      <c r="J805" s="24">
        <v>61668</v>
      </c>
      <c r="K805" s="12"/>
      <c r="L805" s="14">
        <v>0</v>
      </c>
      <c r="N805" s="21">
        <v>0</v>
      </c>
      <c r="P805" s="21">
        <v>0</v>
      </c>
      <c r="R805" s="21">
        <v>3575</v>
      </c>
      <c r="T805" s="21">
        <v>2981</v>
      </c>
      <c r="V805" s="22">
        <v>68224</v>
      </c>
      <c r="X805" s="5" t="str">
        <f t="shared" si="12"/>
        <v>No</v>
      </c>
      <c r="Z805" s="21"/>
      <c r="AC805" s="28"/>
      <c r="AG805" s="7"/>
    </row>
    <row r="806" spans="1:33">
      <c r="A806" s="8" t="s">
        <v>3632</v>
      </c>
      <c r="B806" s="8" t="s">
        <v>3633</v>
      </c>
      <c r="C806" s="9" t="s">
        <v>120</v>
      </c>
      <c r="D806" s="185">
        <v>6001</v>
      </c>
      <c r="E806" s="188">
        <v>60001</v>
      </c>
      <c r="F806" s="9" t="s">
        <v>83</v>
      </c>
      <c r="G806" s="9" t="s">
        <v>5756</v>
      </c>
      <c r="H806" s="10">
        <v>196651</v>
      </c>
      <c r="I806" s="11">
        <v>20</v>
      </c>
      <c r="J806" s="24">
        <v>185547</v>
      </c>
      <c r="K806" s="12"/>
      <c r="L806" s="14">
        <v>0</v>
      </c>
      <c r="N806" s="21">
        <v>0</v>
      </c>
      <c r="P806" s="21">
        <v>0</v>
      </c>
      <c r="R806" s="21">
        <v>7679</v>
      </c>
      <c r="T806" s="21">
        <v>0</v>
      </c>
      <c r="V806" s="22">
        <v>193226</v>
      </c>
      <c r="X806" s="5" t="str">
        <f t="shared" si="12"/>
        <v>No</v>
      </c>
      <c r="Z806" s="21"/>
      <c r="AC806" s="28"/>
      <c r="AG806" s="7"/>
    </row>
    <row r="807" spans="1:33">
      <c r="A807" s="8" t="s">
        <v>694</v>
      </c>
      <c r="B807" s="8" t="s">
        <v>695</v>
      </c>
      <c r="C807" s="9" t="s">
        <v>34</v>
      </c>
      <c r="D807" s="185">
        <v>8014</v>
      </c>
      <c r="E807" s="188">
        <v>80014</v>
      </c>
      <c r="F807" s="9" t="s">
        <v>83</v>
      </c>
      <c r="G807" s="9" t="s">
        <v>5756</v>
      </c>
      <c r="H807" s="10">
        <v>81251</v>
      </c>
      <c r="I807" s="11">
        <v>20</v>
      </c>
      <c r="J807" s="24">
        <v>377934</v>
      </c>
      <c r="K807" s="12"/>
      <c r="L807" s="14">
        <v>0</v>
      </c>
      <c r="N807" s="21">
        <v>0</v>
      </c>
      <c r="P807" s="21">
        <v>0</v>
      </c>
      <c r="R807" s="21">
        <v>0</v>
      </c>
      <c r="T807" s="21">
        <v>0</v>
      </c>
      <c r="V807" s="22">
        <v>377934</v>
      </c>
      <c r="X807" s="5" t="str">
        <f t="shared" si="12"/>
        <v>No</v>
      </c>
      <c r="Z807" s="21"/>
      <c r="AC807" s="28"/>
      <c r="AG807" s="7"/>
    </row>
    <row r="808" spans="1:33">
      <c r="A808" s="8" t="s">
        <v>6159</v>
      </c>
      <c r="B808" s="8" t="s">
        <v>4616</v>
      </c>
      <c r="C808" s="9" t="s">
        <v>42</v>
      </c>
      <c r="D808" s="185"/>
      <c r="E808" s="188" t="s">
        <v>6160</v>
      </c>
      <c r="F808" s="9" t="s">
        <v>83</v>
      </c>
      <c r="G808" s="9" t="s">
        <v>147</v>
      </c>
      <c r="H808" s="10">
        <v>0</v>
      </c>
      <c r="I808" s="11">
        <v>20</v>
      </c>
      <c r="J808" s="24">
        <v>53777</v>
      </c>
      <c r="K808" s="12"/>
      <c r="L808" s="14">
        <v>0</v>
      </c>
      <c r="N808" s="21">
        <v>0</v>
      </c>
      <c r="P808" s="21">
        <v>0</v>
      </c>
      <c r="R808" s="21">
        <v>0</v>
      </c>
      <c r="T808" s="21">
        <v>419963</v>
      </c>
      <c r="V808" s="22">
        <v>473740</v>
      </c>
      <c r="X808" s="5" t="str">
        <f t="shared" si="12"/>
        <v>No</v>
      </c>
      <c r="Z808" s="21"/>
      <c r="AC808" s="28"/>
      <c r="AG808" s="7"/>
    </row>
    <row r="809" spans="1:33">
      <c r="A809" s="8" t="s">
        <v>6569</v>
      </c>
      <c r="B809" s="8" t="s">
        <v>3023</v>
      </c>
      <c r="C809" s="9" t="s">
        <v>233</v>
      </c>
      <c r="D809" s="185" t="s">
        <v>3024</v>
      </c>
      <c r="E809" s="188" t="s">
        <v>3025</v>
      </c>
      <c r="F809" s="9" t="s">
        <v>157</v>
      </c>
      <c r="G809" s="9" t="s">
        <v>147</v>
      </c>
      <c r="H809" s="10">
        <v>0</v>
      </c>
      <c r="I809" s="11">
        <v>20</v>
      </c>
      <c r="J809" s="24">
        <v>26861</v>
      </c>
      <c r="K809" s="12"/>
      <c r="L809" s="14">
        <v>0</v>
      </c>
      <c r="N809" s="21">
        <v>0</v>
      </c>
      <c r="P809" s="21">
        <v>0</v>
      </c>
      <c r="R809" s="21">
        <v>0</v>
      </c>
      <c r="T809" s="21">
        <v>0</v>
      </c>
      <c r="V809" s="22">
        <v>26861</v>
      </c>
      <c r="X809" s="5" t="str">
        <f t="shared" si="12"/>
        <v>No</v>
      </c>
      <c r="Z809" s="21"/>
      <c r="AC809" s="28"/>
      <c r="AG809" s="7"/>
    </row>
    <row r="810" spans="1:33">
      <c r="A810" s="8" t="s">
        <v>4354</v>
      </c>
      <c r="B810" s="8" t="s">
        <v>1384</v>
      </c>
      <c r="C810" s="9" t="s">
        <v>235</v>
      </c>
      <c r="D810" s="185" t="s">
        <v>4355</v>
      </c>
      <c r="E810" s="188" t="s">
        <v>4356</v>
      </c>
      <c r="F810" s="9" t="s">
        <v>157</v>
      </c>
      <c r="G810" s="9" t="s">
        <v>147</v>
      </c>
      <c r="H810" s="10">
        <v>0</v>
      </c>
      <c r="I810" s="11">
        <v>20</v>
      </c>
      <c r="J810" s="24">
        <v>4787</v>
      </c>
      <c r="K810" s="12"/>
      <c r="L810" s="14">
        <v>0</v>
      </c>
      <c r="N810" s="21">
        <v>0</v>
      </c>
      <c r="P810" s="21">
        <v>0</v>
      </c>
      <c r="R810" s="21">
        <v>854322</v>
      </c>
      <c r="T810" s="21">
        <v>0</v>
      </c>
      <c r="V810" s="22">
        <v>859109</v>
      </c>
      <c r="X810" s="5" t="str">
        <f t="shared" si="12"/>
        <v>No</v>
      </c>
      <c r="Z810" s="21"/>
      <c r="AC810" s="28"/>
      <c r="AG810" s="7"/>
    </row>
    <row r="811" spans="1:33">
      <c r="A811" s="8" t="s">
        <v>4266</v>
      </c>
      <c r="B811" s="8" t="s">
        <v>4267</v>
      </c>
      <c r="C811" s="9" t="s">
        <v>235</v>
      </c>
      <c r="D811" s="185" t="s">
        <v>4268</v>
      </c>
      <c r="E811" s="188" t="s">
        <v>4269</v>
      </c>
      <c r="F811" s="9" t="s">
        <v>1320</v>
      </c>
      <c r="G811" s="9" t="s">
        <v>147</v>
      </c>
      <c r="H811" s="10">
        <v>0</v>
      </c>
      <c r="I811" s="11">
        <v>20</v>
      </c>
      <c r="J811" s="24">
        <v>36010</v>
      </c>
      <c r="K811" s="12"/>
      <c r="L811" s="14">
        <v>0</v>
      </c>
      <c r="N811" s="21">
        <v>0</v>
      </c>
      <c r="P811" s="21">
        <v>0</v>
      </c>
      <c r="R811" s="21">
        <v>603121</v>
      </c>
      <c r="T811" s="21">
        <v>0</v>
      </c>
      <c r="V811" s="22">
        <v>639131</v>
      </c>
      <c r="X811" s="5" t="str">
        <f t="shared" si="12"/>
        <v>No</v>
      </c>
      <c r="Z811" s="21"/>
      <c r="AC811" s="28"/>
      <c r="AG811" s="7"/>
    </row>
    <row r="812" spans="1:33">
      <c r="A812" s="8" t="s">
        <v>4982</v>
      </c>
      <c r="B812" s="8" t="s">
        <v>4983</v>
      </c>
      <c r="C812" s="9" t="s">
        <v>91</v>
      </c>
      <c r="D812" s="185" t="s">
        <v>4984</v>
      </c>
      <c r="E812" s="188" t="s">
        <v>4985</v>
      </c>
      <c r="F812" s="9" t="s">
        <v>88</v>
      </c>
      <c r="G812" s="9" t="s">
        <v>147</v>
      </c>
      <c r="H812" s="10">
        <v>0</v>
      </c>
      <c r="I812" s="11">
        <v>20</v>
      </c>
      <c r="J812" s="24">
        <v>209203</v>
      </c>
      <c r="K812" s="12"/>
      <c r="L812" s="14">
        <v>0</v>
      </c>
      <c r="N812" s="21">
        <v>0</v>
      </c>
      <c r="P812" s="21">
        <v>0</v>
      </c>
      <c r="R812" s="21">
        <v>26261</v>
      </c>
      <c r="T812" s="21">
        <v>0</v>
      </c>
      <c r="V812" s="22">
        <v>235464</v>
      </c>
      <c r="X812" s="5" t="str">
        <f t="shared" si="12"/>
        <v>No</v>
      </c>
      <c r="Z812" s="21"/>
      <c r="AC812" s="28"/>
      <c r="AG812" s="7"/>
    </row>
    <row r="813" spans="1:33">
      <c r="A813" s="8" t="s">
        <v>80</v>
      </c>
      <c r="B813" s="8" t="s">
        <v>81</v>
      </c>
      <c r="C813" s="9" t="s">
        <v>82</v>
      </c>
      <c r="D813" s="185">
        <v>2193</v>
      </c>
      <c r="E813" s="188">
        <v>20193</v>
      </c>
      <c r="F813" s="9" t="s">
        <v>83</v>
      </c>
      <c r="G813" s="9" t="s">
        <v>84</v>
      </c>
      <c r="H813" s="10">
        <v>95259</v>
      </c>
      <c r="I813" s="11">
        <v>20</v>
      </c>
      <c r="J813" s="24">
        <v>0</v>
      </c>
      <c r="K813" s="12"/>
      <c r="L813" s="14">
        <v>0</v>
      </c>
      <c r="N813" s="21">
        <v>0</v>
      </c>
      <c r="P813" s="21">
        <v>0</v>
      </c>
      <c r="R813" s="21">
        <v>9180</v>
      </c>
      <c r="T813" s="21">
        <v>0</v>
      </c>
      <c r="V813" s="22">
        <v>9180</v>
      </c>
      <c r="X813" s="5" t="str">
        <f t="shared" si="12"/>
        <v>No</v>
      </c>
      <c r="Z813" s="21"/>
      <c r="AC813" s="28"/>
      <c r="AG813" s="7"/>
    </row>
    <row r="814" spans="1:33">
      <c r="A814" s="8" t="s">
        <v>636</v>
      </c>
      <c r="B814" s="8" t="s">
        <v>637</v>
      </c>
      <c r="C814" s="9" t="s">
        <v>160</v>
      </c>
      <c r="D814" s="185">
        <v>1114</v>
      </c>
      <c r="E814" s="188">
        <v>10114</v>
      </c>
      <c r="F814" s="9" t="s">
        <v>88</v>
      </c>
      <c r="G814" s="9" t="s">
        <v>5756</v>
      </c>
      <c r="H814" s="10">
        <v>203914</v>
      </c>
      <c r="I814" s="11">
        <v>20</v>
      </c>
      <c r="J814" s="24">
        <v>436767</v>
      </c>
      <c r="K814" s="12"/>
      <c r="L814" s="14">
        <v>0</v>
      </c>
      <c r="N814" s="21">
        <v>0</v>
      </c>
      <c r="P814" s="21">
        <v>0</v>
      </c>
      <c r="R814" s="21">
        <v>121565</v>
      </c>
      <c r="T814" s="21">
        <v>488655</v>
      </c>
      <c r="V814" s="22">
        <v>1046987</v>
      </c>
      <c r="X814" s="5" t="str">
        <f t="shared" si="12"/>
        <v>No</v>
      </c>
      <c r="Z814" s="21"/>
      <c r="AC814" s="28"/>
      <c r="AG814" s="7"/>
    </row>
    <row r="815" spans="1:33">
      <c r="A815" s="8" t="s">
        <v>1036</v>
      </c>
      <c r="B815" s="8" t="s">
        <v>1037</v>
      </c>
      <c r="C815" s="9" t="s">
        <v>69</v>
      </c>
      <c r="D815" s="185">
        <v>8008</v>
      </c>
      <c r="E815" s="188">
        <v>80008</v>
      </c>
      <c r="F815" s="9" t="s">
        <v>83</v>
      </c>
      <c r="G815" s="9" t="s">
        <v>84</v>
      </c>
      <c r="H815" s="10">
        <v>61270</v>
      </c>
      <c r="I815" s="11">
        <v>19</v>
      </c>
      <c r="J815" s="24">
        <v>367964</v>
      </c>
      <c r="K815" s="12"/>
      <c r="L815" s="14">
        <v>0</v>
      </c>
      <c r="N815" s="21">
        <v>0</v>
      </c>
      <c r="P815" s="21">
        <v>36570</v>
      </c>
      <c r="R815" s="21">
        <v>54059</v>
      </c>
      <c r="T815" s="21">
        <v>327867</v>
      </c>
      <c r="V815" s="22">
        <v>786460</v>
      </c>
      <c r="X815" s="5" t="str">
        <f t="shared" si="12"/>
        <v>No</v>
      </c>
      <c r="Z815" s="21"/>
      <c r="AC815" s="28"/>
      <c r="AG815" s="7"/>
    </row>
    <row r="816" spans="1:33">
      <c r="A816" s="8" t="s">
        <v>6570</v>
      </c>
      <c r="B816" s="8" t="s">
        <v>889</v>
      </c>
      <c r="C816" s="9" t="s">
        <v>288</v>
      </c>
      <c r="D816" s="185" t="s">
        <v>2665</v>
      </c>
      <c r="E816" s="188" t="s">
        <v>2666</v>
      </c>
      <c r="F816" s="9" t="s">
        <v>88</v>
      </c>
      <c r="G816" s="9" t="s">
        <v>147</v>
      </c>
      <c r="H816" s="10">
        <v>0</v>
      </c>
      <c r="I816" s="11">
        <v>19</v>
      </c>
      <c r="J816" s="24">
        <v>162739</v>
      </c>
      <c r="K816" s="12"/>
      <c r="L816" s="14">
        <v>0</v>
      </c>
      <c r="N816" s="21">
        <v>0</v>
      </c>
      <c r="P816" s="21">
        <v>0</v>
      </c>
      <c r="R816" s="21">
        <v>28306</v>
      </c>
      <c r="T816" s="21">
        <v>0</v>
      </c>
      <c r="V816" s="22">
        <v>191045</v>
      </c>
      <c r="X816" s="5" t="str">
        <f t="shared" si="12"/>
        <v>No</v>
      </c>
      <c r="Z816" s="21"/>
      <c r="AC816" s="28"/>
      <c r="AG816" s="7"/>
    </row>
    <row r="817" spans="1:33">
      <c r="A817" s="8" t="s">
        <v>1834</v>
      </c>
      <c r="B817" s="8" t="s">
        <v>1835</v>
      </c>
      <c r="C817" s="9" t="s">
        <v>265</v>
      </c>
      <c r="D817" s="185" t="s">
        <v>1836</v>
      </c>
      <c r="E817" s="188" t="s">
        <v>1837</v>
      </c>
      <c r="F817" s="9" t="s">
        <v>83</v>
      </c>
      <c r="G817" s="9" t="s">
        <v>147</v>
      </c>
      <c r="H817" s="10">
        <v>0</v>
      </c>
      <c r="I817" s="11">
        <v>19</v>
      </c>
      <c r="J817" s="24">
        <v>93156</v>
      </c>
      <c r="K817" s="12"/>
      <c r="L817" s="14">
        <v>0</v>
      </c>
      <c r="N817" s="21">
        <v>0</v>
      </c>
      <c r="P817" s="21">
        <v>0</v>
      </c>
      <c r="R817" s="21">
        <v>5997</v>
      </c>
      <c r="T817" s="21">
        <v>118575</v>
      </c>
      <c r="V817" s="22">
        <v>217728</v>
      </c>
      <c r="X817" s="5" t="str">
        <f t="shared" si="12"/>
        <v>No</v>
      </c>
      <c r="Z817" s="21"/>
      <c r="AC817" s="28"/>
      <c r="AG817" s="7"/>
    </row>
    <row r="818" spans="1:33">
      <c r="A818" s="8" t="s">
        <v>3065</v>
      </c>
      <c r="B818" s="8" t="s">
        <v>3066</v>
      </c>
      <c r="C818" s="9" t="s">
        <v>171</v>
      </c>
      <c r="D818" s="185" t="s">
        <v>3067</v>
      </c>
      <c r="E818" s="188" t="s">
        <v>3068</v>
      </c>
      <c r="F818" s="9" t="s">
        <v>1320</v>
      </c>
      <c r="G818" s="9" t="s">
        <v>147</v>
      </c>
      <c r="H818" s="10">
        <v>0</v>
      </c>
      <c r="I818" s="11">
        <v>19</v>
      </c>
      <c r="J818" s="24">
        <v>22784</v>
      </c>
      <c r="K818" s="12"/>
      <c r="L818" s="14">
        <v>0</v>
      </c>
      <c r="N818" s="21">
        <v>0</v>
      </c>
      <c r="P818" s="21">
        <v>0</v>
      </c>
      <c r="R818" s="21">
        <v>0</v>
      </c>
      <c r="T818" s="21">
        <v>127512</v>
      </c>
      <c r="V818" s="22">
        <v>150296</v>
      </c>
      <c r="X818" s="5" t="str">
        <f t="shared" si="12"/>
        <v>No</v>
      </c>
      <c r="Z818" s="21"/>
      <c r="AC818" s="28"/>
      <c r="AG818" s="7"/>
    </row>
    <row r="819" spans="1:33">
      <c r="A819" s="8" t="s">
        <v>241</v>
      </c>
      <c r="B819" s="8" t="s">
        <v>242</v>
      </c>
      <c r="C819" s="9" t="s">
        <v>103</v>
      </c>
      <c r="D819" s="185">
        <v>4194</v>
      </c>
      <c r="E819" s="188">
        <v>40194</v>
      </c>
      <c r="F819" s="9" t="s">
        <v>83</v>
      </c>
      <c r="G819" s="9" t="s">
        <v>5756</v>
      </c>
      <c r="H819" s="10">
        <v>109572</v>
      </c>
      <c r="I819" s="11">
        <v>19</v>
      </c>
      <c r="J819" s="24">
        <v>0</v>
      </c>
      <c r="K819" s="12"/>
      <c r="L819" s="14">
        <v>0</v>
      </c>
      <c r="N819" s="21">
        <v>0</v>
      </c>
      <c r="P819" s="21">
        <v>0</v>
      </c>
      <c r="R819" s="21">
        <v>0</v>
      </c>
      <c r="T819" s="21">
        <v>0</v>
      </c>
      <c r="V819" s="22">
        <v>0</v>
      </c>
      <c r="X819" s="5" t="str">
        <f t="shared" si="12"/>
        <v>No</v>
      </c>
      <c r="Z819" s="21"/>
      <c r="AC819" s="28"/>
      <c r="AG819" s="7"/>
    </row>
    <row r="820" spans="1:33">
      <c r="A820" s="8" t="s">
        <v>589</v>
      </c>
      <c r="B820" s="8" t="s">
        <v>590</v>
      </c>
      <c r="C820" s="9" t="s">
        <v>233</v>
      </c>
      <c r="D820" s="185">
        <v>3003</v>
      </c>
      <c r="E820" s="188">
        <v>30003</v>
      </c>
      <c r="F820" s="9" t="s">
        <v>88</v>
      </c>
      <c r="G820" s="9" t="s">
        <v>5756</v>
      </c>
      <c r="H820" s="10">
        <v>67229</v>
      </c>
      <c r="I820" s="11">
        <v>19</v>
      </c>
      <c r="J820" s="24">
        <v>226249</v>
      </c>
      <c r="K820" s="12"/>
      <c r="L820" s="14">
        <v>0</v>
      </c>
      <c r="N820" s="21">
        <v>0</v>
      </c>
      <c r="P820" s="21">
        <v>0</v>
      </c>
      <c r="R820" s="21">
        <v>92622</v>
      </c>
      <c r="T820" s="21">
        <v>0</v>
      </c>
      <c r="V820" s="22">
        <v>318871</v>
      </c>
      <c r="X820" s="5" t="str">
        <f t="shared" si="12"/>
        <v>No</v>
      </c>
      <c r="Z820" s="21"/>
      <c r="AC820" s="28"/>
      <c r="AG820" s="7"/>
    </row>
    <row r="821" spans="1:33">
      <c r="A821" s="8" t="s">
        <v>1734</v>
      </c>
      <c r="B821" s="8" t="s">
        <v>1735</v>
      </c>
      <c r="C821" s="9" t="s">
        <v>648</v>
      </c>
      <c r="D821" s="185" t="s">
        <v>1736</v>
      </c>
      <c r="E821" s="188" t="s">
        <v>1737</v>
      </c>
      <c r="F821" s="9" t="s">
        <v>157</v>
      </c>
      <c r="G821" s="9" t="s">
        <v>147</v>
      </c>
      <c r="H821" s="10">
        <v>0</v>
      </c>
      <c r="I821" s="11">
        <v>19</v>
      </c>
      <c r="J821" s="24">
        <v>28402</v>
      </c>
      <c r="K821" s="12"/>
      <c r="L821" s="14">
        <v>0</v>
      </c>
      <c r="N821" s="21">
        <v>0</v>
      </c>
      <c r="P821" s="21">
        <v>0</v>
      </c>
      <c r="R821" s="21">
        <v>4357</v>
      </c>
      <c r="T821" s="21">
        <v>0</v>
      </c>
      <c r="V821" s="22">
        <v>32759</v>
      </c>
      <c r="X821" s="5" t="str">
        <f t="shared" si="12"/>
        <v>No</v>
      </c>
      <c r="Z821" s="21"/>
      <c r="AC821" s="28"/>
      <c r="AG821" s="7"/>
    </row>
    <row r="822" spans="1:33">
      <c r="A822" s="8" t="s">
        <v>1086</v>
      </c>
      <c r="B822" s="8" t="s">
        <v>1087</v>
      </c>
      <c r="C822" s="9" t="s">
        <v>278</v>
      </c>
      <c r="D822" s="185">
        <v>7047</v>
      </c>
      <c r="E822" s="188">
        <v>70047</v>
      </c>
      <c r="F822" s="9" t="s">
        <v>83</v>
      </c>
      <c r="G822" s="9" t="s">
        <v>5756</v>
      </c>
      <c r="H822" s="10">
        <v>1519417</v>
      </c>
      <c r="I822" s="11">
        <v>19</v>
      </c>
      <c r="J822" s="24">
        <v>129329</v>
      </c>
      <c r="K822" s="12"/>
      <c r="L822" s="14">
        <v>0</v>
      </c>
      <c r="N822" s="21">
        <v>0</v>
      </c>
      <c r="P822" s="21">
        <v>0</v>
      </c>
      <c r="R822" s="21">
        <v>0</v>
      </c>
      <c r="T822" s="21">
        <v>0</v>
      </c>
      <c r="V822" s="22">
        <v>129329</v>
      </c>
      <c r="X822" s="5" t="str">
        <f t="shared" si="12"/>
        <v>No</v>
      </c>
      <c r="Z822" s="21"/>
      <c r="AC822" s="28"/>
      <c r="AG822" s="7"/>
    </row>
    <row r="823" spans="1:33">
      <c r="A823" s="8" t="s">
        <v>465</v>
      </c>
      <c r="B823" s="8" t="s">
        <v>287</v>
      </c>
      <c r="C823" s="9" t="s">
        <v>466</v>
      </c>
      <c r="D823" s="185">
        <v>5200</v>
      </c>
      <c r="E823" s="188">
        <v>50200</v>
      </c>
      <c r="F823" s="9" t="s">
        <v>83</v>
      </c>
      <c r="G823" s="9" t="s">
        <v>5756</v>
      </c>
      <c r="H823" s="10">
        <v>1624827</v>
      </c>
      <c r="I823" s="11">
        <v>19</v>
      </c>
      <c r="J823" s="24">
        <v>59026</v>
      </c>
      <c r="K823" s="12"/>
      <c r="L823" s="14">
        <v>0</v>
      </c>
      <c r="N823" s="21">
        <v>0</v>
      </c>
      <c r="P823" s="21">
        <v>0</v>
      </c>
      <c r="R823" s="21">
        <v>0</v>
      </c>
      <c r="T823" s="21">
        <v>108743</v>
      </c>
      <c r="V823" s="22">
        <v>167769</v>
      </c>
      <c r="X823" s="5" t="str">
        <f t="shared" si="12"/>
        <v>No</v>
      </c>
      <c r="Z823" s="21"/>
      <c r="AC823" s="28"/>
      <c r="AG823" s="7"/>
    </row>
    <row r="824" spans="1:33">
      <c r="A824" s="8" t="s">
        <v>6021</v>
      </c>
      <c r="B824" s="8" t="s">
        <v>4499</v>
      </c>
      <c r="C824" s="9" t="s">
        <v>454</v>
      </c>
      <c r="D824" s="185" t="s">
        <v>4500</v>
      </c>
      <c r="E824" s="188" t="s">
        <v>4501</v>
      </c>
      <c r="F824" s="9" t="s">
        <v>83</v>
      </c>
      <c r="G824" s="9" t="s">
        <v>147</v>
      </c>
      <c r="H824" s="10">
        <v>0</v>
      </c>
      <c r="I824" s="11">
        <v>19</v>
      </c>
      <c r="J824" s="24">
        <v>75438</v>
      </c>
      <c r="K824" s="12"/>
      <c r="L824" s="14">
        <v>0</v>
      </c>
      <c r="N824" s="21">
        <v>0</v>
      </c>
      <c r="P824" s="21">
        <v>0</v>
      </c>
      <c r="R824" s="21">
        <v>278444</v>
      </c>
      <c r="T824" s="21">
        <v>0</v>
      </c>
      <c r="V824" s="22">
        <v>353882</v>
      </c>
      <c r="X824" s="5" t="str">
        <f t="shared" si="12"/>
        <v>No</v>
      </c>
      <c r="Z824" s="21"/>
      <c r="AC824" s="28"/>
      <c r="AG824" s="7"/>
    </row>
    <row r="825" spans="1:33">
      <c r="A825" s="8" t="s">
        <v>3460</v>
      </c>
      <c r="B825" s="8" t="s">
        <v>3461</v>
      </c>
      <c r="C825" s="9" t="s">
        <v>34</v>
      </c>
      <c r="D825" s="185" t="s">
        <v>3462</v>
      </c>
      <c r="E825" s="188" t="s">
        <v>3463</v>
      </c>
      <c r="F825" s="9" t="s">
        <v>157</v>
      </c>
      <c r="G825" s="9" t="s">
        <v>147</v>
      </c>
      <c r="H825" s="10">
        <v>0</v>
      </c>
      <c r="I825" s="11">
        <v>19</v>
      </c>
      <c r="J825" s="24">
        <v>101357</v>
      </c>
      <c r="K825" s="12"/>
      <c r="L825" s="14">
        <v>0</v>
      </c>
      <c r="N825" s="21">
        <v>0</v>
      </c>
      <c r="P825" s="21">
        <v>0</v>
      </c>
      <c r="R825" s="21">
        <v>0</v>
      </c>
      <c r="T825" s="21">
        <v>28402</v>
      </c>
      <c r="V825" s="22">
        <v>129759</v>
      </c>
      <c r="X825" s="5" t="str">
        <f t="shared" si="12"/>
        <v>No</v>
      </c>
      <c r="Z825" s="21"/>
      <c r="AC825" s="28"/>
      <c r="AG825" s="7"/>
    </row>
    <row r="826" spans="1:33">
      <c r="A826" s="8" t="s">
        <v>1581</v>
      </c>
      <c r="B826" s="8" t="s">
        <v>1582</v>
      </c>
      <c r="C826" s="9" t="s">
        <v>178</v>
      </c>
      <c r="D826" s="185" t="s">
        <v>1583</v>
      </c>
      <c r="E826" s="188" t="s">
        <v>1584</v>
      </c>
      <c r="F826" s="9" t="s">
        <v>88</v>
      </c>
      <c r="G826" s="9" t="s">
        <v>147</v>
      </c>
      <c r="H826" s="10">
        <v>0</v>
      </c>
      <c r="I826" s="11">
        <v>19</v>
      </c>
      <c r="J826" s="24">
        <v>126683</v>
      </c>
      <c r="K826" s="12"/>
      <c r="L826" s="14">
        <v>0</v>
      </c>
      <c r="N826" s="21">
        <v>0</v>
      </c>
      <c r="P826" s="21">
        <v>0</v>
      </c>
      <c r="R826" s="21">
        <v>0</v>
      </c>
      <c r="T826" s="21">
        <v>0</v>
      </c>
      <c r="V826" s="22">
        <v>126683</v>
      </c>
      <c r="X826" s="5" t="str">
        <f t="shared" si="12"/>
        <v>No</v>
      </c>
      <c r="Z826" s="21"/>
      <c r="AC826" s="28"/>
      <c r="AG826" s="7"/>
    </row>
    <row r="827" spans="1:33">
      <c r="A827" s="8" t="s">
        <v>1971</v>
      </c>
      <c r="B827" s="8" t="s">
        <v>5854</v>
      </c>
      <c r="C827" s="9" t="s">
        <v>217</v>
      </c>
      <c r="D827" s="185">
        <v>3109</v>
      </c>
      <c r="E827" s="188">
        <v>30109</v>
      </c>
      <c r="F827" s="9" t="s">
        <v>83</v>
      </c>
      <c r="G827" s="9" t="s">
        <v>5756</v>
      </c>
      <c r="H827" s="10">
        <v>58875</v>
      </c>
      <c r="I827" s="11">
        <v>19</v>
      </c>
      <c r="J827" s="24">
        <v>392273</v>
      </c>
      <c r="K827" s="12"/>
      <c r="L827" s="14">
        <v>0</v>
      </c>
      <c r="N827" s="21">
        <v>0</v>
      </c>
      <c r="P827" s="21">
        <v>0</v>
      </c>
      <c r="R827" s="21">
        <v>18200</v>
      </c>
      <c r="T827" s="21">
        <v>0</v>
      </c>
      <c r="V827" s="22">
        <v>410473</v>
      </c>
      <c r="X827" s="5" t="str">
        <f t="shared" si="12"/>
        <v>No</v>
      </c>
      <c r="Z827" s="21"/>
      <c r="AC827" s="28"/>
      <c r="AG827" s="7"/>
    </row>
    <row r="828" spans="1:33">
      <c r="A828" s="8" t="s">
        <v>415</v>
      </c>
      <c r="B828" s="8" t="s">
        <v>416</v>
      </c>
      <c r="C828" s="9" t="s">
        <v>87</v>
      </c>
      <c r="D828" s="185">
        <v>35</v>
      </c>
      <c r="E828" s="188">
        <v>35</v>
      </c>
      <c r="F828" s="9" t="s">
        <v>138</v>
      </c>
      <c r="G828" s="9" t="s">
        <v>84</v>
      </c>
      <c r="H828" s="10">
        <v>3059393</v>
      </c>
      <c r="I828" s="11">
        <v>19</v>
      </c>
      <c r="J828" s="24">
        <v>41670964</v>
      </c>
      <c r="K828" s="12"/>
      <c r="L828" s="14">
        <v>0</v>
      </c>
      <c r="N828" s="21">
        <v>3087053</v>
      </c>
      <c r="P828" s="21">
        <v>588770</v>
      </c>
      <c r="R828" s="21">
        <v>142898393</v>
      </c>
      <c r="T828" s="21">
        <v>0</v>
      </c>
      <c r="V828" s="22">
        <v>188245180</v>
      </c>
      <c r="X828" s="5" t="str">
        <f t="shared" si="12"/>
        <v>No</v>
      </c>
      <c r="Z828" s="21"/>
      <c r="AC828" s="28"/>
      <c r="AG828" s="7"/>
    </row>
    <row r="829" spans="1:33">
      <c r="A829" s="8" t="s">
        <v>5232</v>
      </c>
      <c r="B829" s="8" t="s">
        <v>5233</v>
      </c>
      <c r="C829" s="9" t="s">
        <v>168</v>
      </c>
      <c r="D829" s="185" t="s">
        <v>5234</v>
      </c>
      <c r="E829" s="188" t="s">
        <v>5235</v>
      </c>
      <c r="F829" s="9" t="s">
        <v>157</v>
      </c>
      <c r="G829" s="9" t="s">
        <v>147</v>
      </c>
      <c r="H829" s="10">
        <v>0</v>
      </c>
      <c r="I829" s="11">
        <v>19</v>
      </c>
      <c r="J829" s="24">
        <v>52064</v>
      </c>
      <c r="K829" s="12"/>
      <c r="L829" s="14">
        <v>0</v>
      </c>
      <c r="N829" s="21">
        <v>0</v>
      </c>
      <c r="P829" s="21">
        <v>0</v>
      </c>
      <c r="R829" s="21">
        <v>3726</v>
      </c>
      <c r="T829" s="21">
        <v>624731</v>
      </c>
      <c r="V829" s="22">
        <v>680521</v>
      </c>
      <c r="X829" s="5" t="str">
        <f t="shared" si="12"/>
        <v>No</v>
      </c>
      <c r="Z829" s="21"/>
      <c r="AC829" s="28" t="s">
        <v>5839</v>
      </c>
      <c r="AG829" s="7"/>
    </row>
    <row r="830" spans="1:33">
      <c r="A830" s="8" t="s">
        <v>5281</v>
      </c>
      <c r="B830" s="8" t="s">
        <v>477</v>
      </c>
      <c r="C830" s="9" t="s">
        <v>124</v>
      </c>
      <c r="D830" s="185">
        <v>6038</v>
      </c>
      <c r="E830" s="188">
        <v>60038</v>
      </c>
      <c r="F830" s="9" t="s">
        <v>83</v>
      </c>
      <c r="G830" s="9" t="s">
        <v>84</v>
      </c>
      <c r="H830" s="10">
        <v>252720</v>
      </c>
      <c r="I830" s="11">
        <v>19</v>
      </c>
      <c r="J830" s="24">
        <v>468475</v>
      </c>
      <c r="K830" s="12"/>
      <c r="L830" s="14">
        <v>0</v>
      </c>
      <c r="N830" s="21">
        <v>0</v>
      </c>
      <c r="P830" s="21">
        <v>0</v>
      </c>
      <c r="R830" s="21">
        <v>196249</v>
      </c>
      <c r="T830" s="21">
        <v>0</v>
      </c>
      <c r="V830" s="22">
        <v>664724</v>
      </c>
      <c r="X830" s="5" t="str">
        <f t="shared" si="12"/>
        <v>No</v>
      </c>
      <c r="Z830" s="21"/>
      <c r="AC830" s="28"/>
      <c r="AG830" s="7"/>
    </row>
    <row r="831" spans="1:33">
      <c r="A831" s="8" t="s">
        <v>6571</v>
      </c>
      <c r="B831" s="8" t="s">
        <v>522</v>
      </c>
      <c r="C831" s="9" t="s">
        <v>235</v>
      </c>
      <c r="D831" s="185">
        <v>4011</v>
      </c>
      <c r="E831" s="188">
        <v>40011</v>
      </c>
      <c r="F831" s="9" t="s">
        <v>83</v>
      </c>
      <c r="G831" s="9" t="s">
        <v>5756</v>
      </c>
      <c r="H831" s="10">
        <v>166485</v>
      </c>
      <c r="I831" s="11">
        <v>19</v>
      </c>
      <c r="J831" s="24">
        <v>479472</v>
      </c>
      <c r="K831" s="12"/>
      <c r="L831" s="14">
        <v>0</v>
      </c>
      <c r="N831" s="21">
        <v>0</v>
      </c>
      <c r="P831" s="21">
        <v>0</v>
      </c>
      <c r="R831" s="21">
        <v>61905</v>
      </c>
      <c r="T831" s="21">
        <v>0</v>
      </c>
      <c r="V831" s="22">
        <v>541377</v>
      </c>
      <c r="X831" s="5" t="str">
        <f t="shared" si="12"/>
        <v>No</v>
      </c>
      <c r="Z831" s="21"/>
      <c r="AC831" s="28"/>
      <c r="AG831" s="7"/>
    </row>
    <row r="832" spans="1:33">
      <c r="A832" s="8" t="s">
        <v>1883</v>
      </c>
      <c r="B832" s="8" t="s">
        <v>1473</v>
      </c>
      <c r="C832" s="9" t="s">
        <v>265</v>
      </c>
      <c r="D832" s="185" t="s">
        <v>1884</v>
      </c>
      <c r="E832" s="188" t="s">
        <v>1885</v>
      </c>
      <c r="F832" s="9" t="s">
        <v>88</v>
      </c>
      <c r="G832" s="9" t="s">
        <v>147</v>
      </c>
      <c r="H832" s="10">
        <v>0</v>
      </c>
      <c r="I832" s="11">
        <v>19</v>
      </c>
      <c r="J832" s="24">
        <v>58137</v>
      </c>
      <c r="K832" s="12"/>
      <c r="L832" s="14">
        <v>0</v>
      </c>
      <c r="N832" s="21">
        <v>0</v>
      </c>
      <c r="P832" s="21">
        <v>0</v>
      </c>
      <c r="R832" s="21">
        <v>80381</v>
      </c>
      <c r="T832" s="21">
        <v>1262423</v>
      </c>
      <c r="V832" s="22">
        <v>1400941</v>
      </c>
      <c r="X832" s="5" t="str">
        <f t="shared" si="12"/>
        <v>No</v>
      </c>
      <c r="Z832" s="21"/>
      <c r="AC832" s="28"/>
      <c r="AG832" s="7"/>
    </row>
    <row r="833" spans="1:33">
      <c r="A833" s="8" t="s">
        <v>3058</v>
      </c>
      <c r="B833" s="8" t="s">
        <v>3059</v>
      </c>
      <c r="C833" s="9" t="s">
        <v>171</v>
      </c>
      <c r="D833" s="185" t="s">
        <v>3060</v>
      </c>
      <c r="E833" s="188" t="s">
        <v>3061</v>
      </c>
      <c r="F833" s="9" t="s">
        <v>157</v>
      </c>
      <c r="G833" s="9" t="s">
        <v>147</v>
      </c>
      <c r="H833" s="10">
        <v>0</v>
      </c>
      <c r="I833" s="11">
        <v>19</v>
      </c>
      <c r="J833" s="24">
        <v>35535</v>
      </c>
      <c r="K833" s="12"/>
      <c r="L833" s="14">
        <v>0</v>
      </c>
      <c r="N833" s="21">
        <v>0</v>
      </c>
      <c r="P833" s="21">
        <v>0</v>
      </c>
      <c r="R833" s="21">
        <v>0</v>
      </c>
      <c r="T833" s="21">
        <v>0</v>
      </c>
      <c r="V833" s="22">
        <v>35535</v>
      </c>
      <c r="X833" s="5" t="str">
        <f t="shared" si="12"/>
        <v>No</v>
      </c>
      <c r="Z833" s="21"/>
      <c r="AC833" s="28"/>
      <c r="AG833" s="7"/>
    </row>
    <row r="834" spans="1:33">
      <c r="A834" s="8" t="s">
        <v>2598</v>
      </c>
      <c r="B834" s="8" t="s">
        <v>2603</v>
      </c>
      <c r="C834" s="9" t="s">
        <v>466</v>
      </c>
      <c r="D834" s="185" t="s">
        <v>2600</v>
      </c>
      <c r="E834" s="188" t="s">
        <v>2601</v>
      </c>
      <c r="F834" s="9" t="s">
        <v>83</v>
      </c>
      <c r="G834" s="9" t="s">
        <v>147</v>
      </c>
      <c r="H834" s="10">
        <v>0</v>
      </c>
      <c r="I834" s="11">
        <v>19</v>
      </c>
      <c r="J834" s="24">
        <v>230901</v>
      </c>
      <c r="K834" s="12"/>
      <c r="L834" s="14">
        <v>0</v>
      </c>
      <c r="N834" s="21">
        <v>0</v>
      </c>
      <c r="P834" s="21">
        <v>0</v>
      </c>
      <c r="R834" s="21">
        <v>0</v>
      </c>
      <c r="T834" s="21">
        <v>50811</v>
      </c>
      <c r="V834" s="22">
        <v>281712</v>
      </c>
      <c r="X834" s="5" t="str">
        <f t="shared" si="12"/>
        <v>No</v>
      </c>
      <c r="Z834" s="21"/>
      <c r="AC834" s="28"/>
      <c r="AG834" s="7"/>
    </row>
    <row r="835" spans="1:33">
      <c r="A835" s="8" t="s">
        <v>1186</v>
      </c>
      <c r="B835" s="8" t="s">
        <v>1187</v>
      </c>
      <c r="C835" s="9" t="s">
        <v>160</v>
      </c>
      <c r="D835" s="185">
        <v>1099</v>
      </c>
      <c r="E835" s="188">
        <v>10099</v>
      </c>
      <c r="F835" s="9" t="s">
        <v>157</v>
      </c>
      <c r="G835" s="9" t="s">
        <v>5756</v>
      </c>
      <c r="H835" s="10">
        <v>88200</v>
      </c>
      <c r="I835" s="11">
        <v>19</v>
      </c>
      <c r="J835" s="24">
        <v>64720</v>
      </c>
      <c r="K835" s="12"/>
      <c r="L835" s="14">
        <v>0</v>
      </c>
      <c r="N835" s="21">
        <v>0</v>
      </c>
      <c r="P835" s="21">
        <v>0</v>
      </c>
      <c r="R835" s="21">
        <v>400</v>
      </c>
      <c r="T835" s="21">
        <v>841350</v>
      </c>
      <c r="V835" s="22">
        <v>906470</v>
      </c>
      <c r="X835" s="5" t="str">
        <f t="shared" ref="X835:X898" si="13">IF(W835&amp;U835&amp;S835&amp;Q835&amp;O835&amp;M835&amp;K835&lt;&gt;"","Yes","No")</f>
        <v>No</v>
      </c>
      <c r="Z835" s="21"/>
      <c r="AC835" s="28"/>
      <c r="AG835" s="7"/>
    </row>
    <row r="836" spans="1:33">
      <c r="A836" s="8" t="s">
        <v>2214</v>
      </c>
      <c r="B836" s="8" t="s">
        <v>2215</v>
      </c>
      <c r="C836" s="9" t="s">
        <v>275</v>
      </c>
      <c r="D836" s="185" t="s">
        <v>2216</v>
      </c>
      <c r="E836" s="188" t="s">
        <v>2217</v>
      </c>
      <c r="F836" s="9" t="s">
        <v>157</v>
      </c>
      <c r="G836" s="9" t="s">
        <v>147</v>
      </c>
      <c r="H836" s="10">
        <v>0</v>
      </c>
      <c r="I836" s="11">
        <v>19</v>
      </c>
      <c r="J836" s="24">
        <v>105097</v>
      </c>
      <c r="K836" s="12"/>
      <c r="L836" s="14">
        <v>0</v>
      </c>
      <c r="N836" s="21">
        <v>0</v>
      </c>
      <c r="P836" s="21">
        <v>0</v>
      </c>
      <c r="R836" s="21">
        <v>0</v>
      </c>
      <c r="T836" s="21">
        <v>0</v>
      </c>
      <c r="V836" s="22">
        <v>105097</v>
      </c>
      <c r="X836" s="5" t="str">
        <f t="shared" si="13"/>
        <v>No</v>
      </c>
      <c r="Z836" s="21"/>
      <c r="AC836" s="28"/>
      <c r="AG836" s="7"/>
    </row>
    <row r="837" spans="1:33">
      <c r="A837" s="8" t="s">
        <v>259</v>
      </c>
      <c r="B837" s="8" t="s">
        <v>260</v>
      </c>
      <c r="C837" s="9" t="s">
        <v>120</v>
      </c>
      <c r="D837" s="185">
        <v>6115</v>
      </c>
      <c r="E837" s="188">
        <v>60115</v>
      </c>
      <c r="F837" s="9" t="s">
        <v>83</v>
      </c>
      <c r="G837" s="9" t="s">
        <v>5756</v>
      </c>
      <c r="H837" s="10">
        <v>5121892</v>
      </c>
      <c r="I837" s="11">
        <v>19</v>
      </c>
      <c r="J837" s="24">
        <v>94436</v>
      </c>
      <c r="K837" s="12"/>
      <c r="L837" s="14">
        <v>0</v>
      </c>
      <c r="N837" s="21">
        <v>0</v>
      </c>
      <c r="P837" s="21">
        <v>0</v>
      </c>
      <c r="R837" s="21">
        <v>0</v>
      </c>
      <c r="T837" s="21">
        <v>414766</v>
      </c>
      <c r="V837" s="22">
        <v>509202</v>
      </c>
      <c r="X837" s="5" t="str">
        <f t="shared" si="13"/>
        <v>No</v>
      </c>
      <c r="Z837" s="21"/>
      <c r="AC837" s="28"/>
      <c r="AG837" s="7"/>
    </row>
    <row r="838" spans="1:33">
      <c r="A838" s="8" t="s">
        <v>5923</v>
      </c>
      <c r="B838" s="8" t="s">
        <v>4855</v>
      </c>
      <c r="C838" s="9" t="s">
        <v>87</v>
      </c>
      <c r="D838" s="185"/>
      <c r="E838" s="188" t="s">
        <v>5924</v>
      </c>
      <c r="F838" s="9" t="s">
        <v>83</v>
      </c>
      <c r="G838" s="9" t="s">
        <v>147</v>
      </c>
      <c r="H838" s="10">
        <v>0</v>
      </c>
      <c r="I838" s="11">
        <v>19</v>
      </c>
      <c r="J838" s="24">
        <v>68277</v>
      </c>
      <c r="K838" s="12"/>
      <c r="L838" s="14">
        <v>0</v>
      </c>
      <c r="N838" s="21">
        <v>0</v>
      </c>
      <c r="P838" s="21">
        <v>0</v>
      </c>
      <c r="R838" s="21">
        <v>0</v>
      </c>
      <c r="T838" s="21">
        <v>0</v>
      </c>
      <c r="V838" s="22">
        <v>68277</v>
      </c>
      <c r="X838" s="5" t="str">
        <f t="shared" si="13"/>
        <v>No</v>
      </c>
      <c r="Z838" s="21"/>
      <c r="AC838" s="28"/>
      <c r="AG838" s="7"/>
    </row>
    <row r="839" spans="1:33">
      <c r="A839" s="8" t="s">
        <v>2688</v>
      </c>
      <c r="B839" s="8" t="s">
        <v>2689</v>
      </c>
      <c r="C839" s="9" t="s">
        <v>235</v>
      </c>
      <c r="D839" s="185">
        <v>4217</v>
      </c>
      <c r="E839" s="188">
        <v>40217</v>
      </c>
      <c r="F839" s="9" t="s">
        <v>83</v>
      </c>
      <c r="G839" s="9" t="s">
        <v>5756</v>
      </c>
      <c r="H839" s="10">
        <v>214881</v>
      </c>
      <c r="I839" s="11">
        <v>19</v>
      </c>
      <c r="J839" s="24">
        <v>34244</v>
      </c>
      <c r="K839" s="12"/>
      <c r="L839" s="14">
        <v>0</v>
      </c>
      <c r="N839" s="21">
        <v>0</v>
      </c>
      <c r="P839" s="21">
        <v>0</v>
      </c>
      <c r="R839" s="21">
        <v>0</v>
      </c>
      <c r="T839" s="21">
        <v>64198</v>
      </c>
      <c r="V839" s="22">
        <v>98442</v>
      </c>
      <c r="X839" s="5" t="str">
        <f t="shared" si="13"/>
        <v>No</v>
      </c>
      <c r="Z839" s="21"/>
      <c r="AC839" s="28"/>
      <c r="AG839" s="7"/>
    </row>
    <row r="840" spans="1:33">
      <c r="A840" s="8" t="s">
        <v>2799</v>
      </c>
      <c r="B840" s="8" t="s">
        <v>2800</v>
      </c>
      <c r="C840" s="9" t="s">
        <v>210</v>
      </c>
      <c r="D840" s="185" t="s">
        <v>2801</v>
      </c>
      <c r="E840" s="188" t="s">
        <v>2802</v>
      </c>
      <c r="F840" s="9" t="s">
        <v>214</v>
      </c>
      <c r="G840" s="9" t="s">
        <v>147</v>
      </c>
      <c r="H840" s="10">
        <v>0</v>
      </c>
      <c r="I840" s="11">
        <v>19</v>
      </c>
      <c r="J840" s="24">
        <v>2043</v>
      </c>
      <c r="K840" s="12"/>
      <c r="L840" s="14">
        <v>0</v>
      </c>
      <c r="N840" s="21">
        <v>0</v>
      </c>
      <c r="P840" s="21">
        <v>0</v>
      </c>
      <c r="R840" s="21">
        <v>0</v>
      </c>
      <c r="T840" s="21">
        <v>99300</v>
      </c>
      <c r="V840" s="22">
        <v>101343</v>
      </c>
      <c r="X840" s="5" t="str">
        <f t="shared" si="13"/>
        <v>No</v>
      </c>
      <c r="Z840" s="21"/>
      <c r="AC840" s="28"/>
      <c r="AG840" s="7"/>
    </row>
    <row r="841" spans="1:33">
      <c r="A841" s="8" t="s">
        <v>1379</v>
      </c>
      <c r="B841" s="8" t="s">
        <v>1380</v>
      </c>
      <c r="C841" s="9" t="s">
        <v>163</v>
      </c>
      <c r="D841" s="185">
        <v>1053</v>
      </c>
      <c r="E841" s="188">
        <v>10053</v>
      </c>
      <c r="F841" s="9" t="s">
        <v>88</v>
      </c>
      <c r="G841" s="9" t="s">
        <v>84</v>
      </c>
      <c r="H841" s="10">
        <v>4181019</v>
      </c>
      <c r="I841" s="11">
        <v>19</v>
      </c>
      <c r="J841" s="24">
        <v>182875</v>
      </c>
      <c r="K841" s="12"/>
      <c r="L841" s="14">
        <v>0</v>
      </c>
      <c r="N841" s="21">
        <v>0</v>
      </c>
      <c r="P841" s="21">
        <v>1750</v>
      </c>
      <c r="R841" s="21">
        <v>257212</v>
      </c>
      <c r="T841" s="21">
        <v>0</v>
      </c>
      <c r="V841" s="22">
        <v>441837</v>
      </c>
      <c r="X841" s="5" t="str">
        <f t="shared" si="13"/>
        <v>No</v>
      </c>
      <c r="Z841" s="21"/>
      <c r="AC841" s="28"/>
      <c r="AG841" s="7"/>
    </row>
    <row r="842" spans="1:33">
      <c r="A842" s="8" t="s">
        <v>5224</v>
      </c>
      <c r="B842" s="8" t="s">
        <v>5225</v>
      </c>
      <c r="C842" s="9" t="s">
        <v>168</v>
      </c>
      <c r="D842" s="185" t="s">
        <v>5226</v>
      </c>
      <c r="E842" s="188" t="s">
        <v>5227</v>
      </c>
      <c r="F842" s="9" t="s">
        <v>88</v>
      </c>
      <c r="G842" s="9" t="s">
        <v>147</v>
      </c>
      <c r="H842" s="10">
        <v>0</v>
      </c>
      <c r="I842" s="11">
        <v>19</v>
      </c>
      <c r="J842" s="24">
        <v>270089</v>
      </c>
      <c r="K842" s="12"/>
      <c r="L842" s="14">
        <v>0</v>
      </c>
      <c r="N842" s="21">
        <v>0</v>
      </c>
      <c r="P842" s="21">
        <v>0</v>
      </c>
      <c r="R842" s="21">
        <v>13302</v>
      </c>
      <c r="T842" s="21">
        <v>0</v>
      </c>
      <c r="V842" s="22">
        <v>283391</v>
      </c>
      <c r="X842" s="5" t="str">
        <f t="shared" si="13"/>
        <v>No</v>
      </c>
      <c r="Z842" s="21"/>
      <c r="AC842" s="28"/>
      <c r="AG842" s="7"/>
    </row>
    <row r="843" spans="1:33">
      <c r="A843" s="8" t="s">
        <v>2298</v>
      </c>
      <c r="B843" s="8" t="s">
        <v>2299</v>
      </c>
      <c r="C843" s="9" t="s">
        <v>106</v>
      </c>
      <c r="D843" s="185" t="s">
        <v>2300</v>
      </c>
      <c r="E843" s="188" t="s">
        <v>2301</v>
      </c>
      <c r="F843" s="9" t="s">
        <v>157</v>
      </c>
      <c r="G843" s="9" t="s">
        <v>147</v>
      </c>
      <c r="H843" s="10">
        <v>0</v>
      </c>
      <c r="I843" s="11">
        <v>19</v>
      </c>
      <c r="J843" s="24">
        <v>7677</v>
      </c>
      <c r="K843" s="12"/>
      <c r="L843" s="14">
        <v>0</v>
      </c>
      <c r="N843" s="21">
        <v>0</v>
      </c>
      <c r="P843" s="21">
        <v>0</v>
      </c>
      <c r="R843" s="21">
        <v>0</v>
      </c>
      <c r="T843" s="21">
        <v>390196</v>
      </c>
      <c r="V843" s="22">
        <v>397873</v>
      </c>
      <c r="X843" s="5" t="str">
        <f t="shared" si="13"/>
        <v>No</v>
      </c>
      <c r="Z843" s="21"/>
      <c r="AC843" s="28"/>
      <c r="AG843" s="7"/>
    </row>
    <row r="844" spans="1:33">
      <c r="A844" s="8" t="s">
        <v>1472</v>
      </c>
      <c r="B844" s="8" t="s">
        <v>1473</v>
      </c>
      <c r="C844" s="9" t="s">
        <v>265</v>
      </c>
      <c r="D844" s="185">
        <v>7011</v>
      </c>
      <c r="E844" s="188">
        <v>70011</v>
      </c>
      <c r="F844" s="9" t="s">
        <v>83</v>
      </c>
      <c r="G844" s="9" t="s">
        <v>5756</v>
      </c>
      <c r="H844" s="10">
        <v>67818</v>
      </c>
      <c r="I844" s="11">
        <v>19</v>
      </c>
      <c r="J844" s="24">
        <v>407994</v>
      </c>
      <c r="K844" s="12"/>
      <c r="L844" s="14">
        <v>0</v>
      </c>
      <c r="N844" s="21">
        <v>0</v>
      </c>
      <c r="P844" s="21">
        <v>0</v>
      </c>
      <c r="R844" s="21">
        <v>63618</v>
      </c>
      <c r="T844" s="21">
        <v>0</v>
      </c>
      <c r="V844" s="22">
        <v>471612</v>
      </c>
      <c r="X844" s="5" t="str">
        <f t="shared" si="13"/>
        <v>No</v>
      </c>
      <c r="Z844" s="21"/>
      <c r="AC844" s="28"/>
      <c r="AG844" s="7"/>
    </row>
    <row r="845" spans="1:33">
      <c r="A845" s="8" t="s">
        <v>2761</v>
      </c>
      <c r="B845" s="8" t="s">
        <v>2742</v>
      </c>
      <c r="C845" s="9" t="s">
        <v>65</v>
      </c>
      <c r="D845" s="185" t="s">
        <v>2762</v>
      </c>
      <c r="E845" s="188" t="s">
        <v>2763</v>
      </c>
      <c r="F845" s="9" t="s">
        <v>83</v>
      </c>
      <c r="G845" s="9" t="s">
        <v>147</v>
      </c>
      <c r="H845" s="10">
        <v>0</v>
      </c>
      <c r="I845" s="11">
        <v>19</v>
      </c>
      <c r="J845" s="24">
        <v>727173</v>
      </c>
      <c r="K845" s="12"/>
      <c r="L845" s="14">
        <v>0</v>
      </c>
      <c r="N845" s="21">
        <v>0</v>
      </c>
      <c r="P845" s="21">
        <v>0</v>
      </c>
      <c r="R845" s="21">
        <v>29920</v>
      </c>
      <c r="T845" s="21">
        <v>0</v>
      </c>
      <c r="V845" s="22">
        <v>757093</v>
      </c>
      <c r="X845" s="5" t="str">
        <f t="shared" si="13"/>
        <v>No</v>
      </c>
      <c r="Z845" s="21"/>
      <c r="AC845" s="28"/>
      <c r="AG845" s="7"/>
    </row>
    <row r="846" spans="1:33">
      <c r="A846" s="8" t="s">
        <v>2545</v>
      </c>
      <c r="B846" s="8" t="s">
        <v>2546</v>
      </c>
      <c r="C846" s="9" t="s">
        <v>466</v>
      </c>
      <c r="D846" s="185" t="s">
        <v>2547</v>
      </c>
      <c r="E846" s="188" t="s">
        <v>2548</v>
      </c>
      <c r="F846" s="9" t="s">
        <v>83</v>
      </c>
      <c r="G846" s="9" t="s">
        <v>147</v>
      </c>
      <c r="H846" s="10">
        <v>0</v>
      </c>
      <c r="I846" s="11">
        <v>19</v>
      </c>
      <c r="J846" s="24">
        <v>211952</v>
      </c>
      <c r="K846" s="12"/>
      <c r="L846" s="14">
        <v>0</v>
      </c>
      <c r="N846" s="21">
        <v>0</v>
      </c>
      <c r="P846" s="21">
        <v>0</v>
      </c>
      <c r="R846" s="21">
        <v>0</v>
      </c>
      <c r="T846" s="21">
        <v>2010057</v>
      </c>
      <c r="V846" s="22">
        <v>2222009</v>
      </c>
      <c r="X846" s="5" t="str">
        <f t="shared" si="13"/>
        <v>No</v>
      </c>
      <c r="Z846" s="21"/>
      <c r="AC846" s="28"/>
      <c r="AG846" s="7"/>
    </row>
    <row r="847" spans="1:33">
      <c r="A847" s="8" t="s">
        <v>6183</v>
      </c>
      <c r="B847" s="8" t="s">
        <v>961</v>
      </c>
      <c r="C847" s="9" t="s">
        <v>129</v>
      </c>
      <c r="D847" s="185" t="s">
        <v>917</v>
      </c>
      <c r="E847" s="188" t="s">
        <v>918</v>
      </c>
      <c r="F847" s="9" t="s">
        <v>83</v>
      </c>
      <c r="G847" s="9" t="s">
        <v>147</v>
      </c>
      <c r="H847" s="10">
        <v>0</v>
      </c>
      <c r="I847" s="11">
        <v>19</v>
      </c>
      <c r="J847" s="24">
        <v>24431</v>
      </c>
      <c r="K847" s="12"/>
      <c r="L847" s="14">
        <v>0</v>
      </c>
      <c r="N847" s="21">
        <v>0</v>
      </c>
      <c r="P847" s="21">
        <v>0</v>
      </c>
      <c r="R847" s="21">
        <v>0</v>
      </c>
      <c r="T847" s="21">
        <v>0</v>
      </c>
      <c r="V847" s="22">
        <v>24431</v>
      </c>
      <c r="X847" s="5" t="str">
        <f t="shared" si="13"/>
        <v>No</v>
      </c>
      <c r="Z847" s="21"/>
      <c r="AC847" s="28"/>
      <c r="AG847" s="7"/>
    </row>
    <row r="848" spans="1:33">
      <c r="A848" s="8" t="s">
        <v>4017</v>
      </c>
      <c r="B848" s="8" t="s">
        <v>1201</v>
      </c>
      <c r="C848" s="9" t="s">
        <v>39</v>
      </c>
      <c r="D848" s="185" t="s">
        <v>4018</v>
      </c>
      <c r="E848" s="188" t="s">
        <v>4019</v>
      </c>
      <c r="F848" s="9" t="s">
        <v>88</v>
      </c>
      <c r="G848" s="9" t="s">
        <v>147</v>
      </c>
      <c r="H848" s="10">
        <v>0</v>
      </c>
      <c r="I848" s="11">
        <v>19</v>
      </c>
      <c r="J848" s="24">
        <v>121153</v>
      </c>
      <c r="K848" s="12"/>
      <c r="L848" s="14">
        <v>0</v>
      </c>
      <c r="N848" s="21">
        <v>0</v>
      </c>
      <c r="P848" s="21">
        <v>0</v>
      </c>
      <c r="R848" s="21">
        <v>0</v>
      </c>
      <c r="T848" s="21">
        <v>0</v>
      </c>
      <c r="V848" s="22">
        <v>121153</v>
      </c>
      <c r="X848" s="5" t="str">
        <f t="shared" si="13"/>
        <v>No</v>
      </c>
      <c r="Z848" s="21"/>
      <c r="AC848" s="28"/>
      <c r="AG848" s="7"/>
    </row>
    <row r="849" spans="1:33">
      <c r="A849" s="8" t="s">
        <v>5184</v>
      </c>
      <c r="B849" s="8" t="s">
        <v>5185</v>
      </c>
      <c r="C849" s="9" t="s">
        <v>168</v>
      </c>
      <c r="D849" s="185" t="s">
        <v>5186</v>
      </c>
      <c r="E849" s="188" t="s">
        <v>5187</v>
      </c>
      <c r="F849" s="9" t="s">
        <v>83</v>
      </c>
      <c r="G849" s="9" t="s">
        <v>147</v>
      </c>
      <c r="H849" s="10">
        <v>0</v>
      </c>
      <c r="I849" s="11">
        <v>19</v>
      </c>
      <c r="J849" s="24">
        <v>266593</v>
      </c>
      <c r="K849" s="12"/>
      <c r="L849" s="14">
        <v>0</v>
      </c>
      <c r="N849" s="21">
        <v>0</v>
      </c>
      <c r="P849" s="21">
        <v>0</v>
      </c>
      <c r="R849" s="21">
        <v>0</v>
      </c>
      <c r="T849" s="21">
        <v>556765</v>
      </c>
      <c r="V849" s="22">
        <v>823358</v>
      </c>
      <c r="X849" s="5" t="str">
        <f t="shared" si="13"/>
        <v>No</v>
      </c>
      <c r="Z849" s="21"/>
      <c r="AC849" s="28"/>
      <c r="AG849" s="7"/>
    </row>
    <row r="850" spans="1:33">
      <c r="A850" s="8" t="s">
        <v>5105</v>
      </c>
      <c r="B850" s="8" t="s">
        <v>1246</v>
      </c>
      <c r="C850" s="9" t="s">
        <v>129</v>
      </c>
      <c r="D850" s="185">
        <v>4023</v>
      </c>
      <c r="E850" s="188">
        <v>40023</v>
      </c>
      <c r="F850" s="9" t="s">
        <v>83</v>
      </c>
      <c r="G850" s="9" t="s">
        <v>84</v>
      </c>
      <c r="H850" s="10">
        <v>386787</v>
      </c>
      <c r="I850" s="11">
        <v>19</v>
      </c>
      <c r="J850" s="24">
        <v>669211</v>
      </c>
      <c r="K850" s="12"/>
      <c r="L850" s="14">
        <v>0</v>
      </c>
      <c r="N850" s="21">
        <v>0</v>
      </c>
      <c r="P850" s="21">
        <v>480</v>
      </c>
      <c r="R850" s="21">
        <v>17941</v>
      </c>
      <c r="T850" s="21">
        <v>0</v>
      </c>
      <c r="V850" s="22">
        <v>687632</v>
      </c>
      <c r="X850" s="5" t="str">
        <f t="shared" si="13"/>
        <v>No</v>
      </c>
      <c r="Z850" s="21"/>
      <c r="AC850" s="28"/>
      <c r="AG850" s="7"/>
    </row>
    <row r="851" spans="1:33">
      <c r="A851" s="8" t="s">
        <v>552</v>
      </c>
      <c r="B851" s="8" t="s">
        <v>553</v>
      </c>
      <c r="C851" s="9" t="s">
        <v>235</v>
      </c>
      <c r="D851" s="185">
        <v>4226</v>
      </c>
      <c r="E851" s="188">
        <v>40226</v>
      </c>
      <c r="F851" s="9" t="s">
        <v>157</v>
      </c>
      <c r="G851" s="9" t="s">
        <v>5756</v>
      </c>
      <c r="H851" s="10">
        <v>280648</v>
      </c>
      <c r="I851" s="11">
        <v>19</v>
      </c>
      <c r="J851" s="24">
        <v>14598</v>
      </c>
      <c r="K851" s="12"/>
      <c r="L851" s="14">
        <v>0</v>
      </c>
      <c r="N851" s="21">
        <v>0</v>
      </c>
      <c r="P851" s="21">
        <v>0</v>
      </c>
      <c r="R851" s="21">
        <v>15212</v>
      </c>
      <c r="T851" s="21">
        <v>250593</v>
      </c>
      <c r="V851" s="22">
        <v>280403</v>
      </c>
      <c r="X851" s="5" t="str">
        <f t="shared" si="13"/>
        <v>No</v>
      </c>
      <c r="Z851" s="21"/>
      <c r="AC851" s="28"/>
      <c r="AG851" s="7"/>
    </row>
    <row r="852" spans="1:33">
      <c r="A852" s="8" t="s">
        <v>2719</v>
      </c>
      <c r="B852" s="8" t="s">
        <v>1195</v>
      </c>
      <c r="C852" s="9" t="s">
        <v>154</v>
      </c>
      <c r="D852" s="185">
        <v>4053</v>
      </c>
      <c r="E852" s="188">
        <v>40053</v>
      </c>
      <c r="F852" s="9" t="s">
        <v>88</v>
      </c>
      <c r="G852" s="9" t="s">
        <v>84</v>
      </c>
      <c r="H852" s="10">
        <v>400492</v>
      </c>
      <c r="I852" s="11">
        <v>19</v>
      </c>
      <c r="J852" s="24">
        <v>840998</v>
      </c>
      <c r="K852" s="12"/>
      <c r="L852" s="14">
        <v>0</v>
      </c>
      <c r="N852" s="21">
        <v>6017</v>
      </c>
      <c r="P852" s="21">
        <v>136550</v>
      </c>
      <c r="R852" s="21">
        <v>332875</v>
      </c>
      <c r="T852" s="21">
        <v>0</v>
      </c>
      <c r="V852" s="22">
        <v>1316440</v>
      </c>
      <c r="X852" s="5" t="str">
        <f t="shared" si="13"/>
        <v>No</v>
      </c>
      <c r="Z852" s="21"/>
      <c r="AC852" s="28"/>
      <c r="AG852" s="7"/>
    </row>
    <row r="853" spans="1:33">
      <c r="A853" s="8" t="s">
        <v>2658</v>
      </c>
      <c r="B853" s="8" t="s">
        <v>2659</v>
      </c>
      <c r="C853" s="9" t="s">
        <v>288</v>
      </c>
      <c r="D853" s="185" t="s">
        <v>2660</v>
      </c>
      <c r="E853" s="188">
        <v>30167</v>
      </c>
      <c r="F853" s="9" t="s">
        <v>83</v>
      </c>
      <c r="G853" s="9" t="s">
        <v>5756</v>
      </c>
      <c r="H853" s="10">
        <v>664651</v>
      </c>
      <c r="I853" s="11">
        <v>19</v>
      </c>
      <c r="J853" s="24">
        <v>51952</v>
      </c>
      <c r="K853" s="12"/>
      <c r="L853" s="14">
        <v>0</v>
      </c>
      <c r="N853" s="21">
        <v>0</v>
      </c>
      <c r="P853" s="21">
        <v>0</v>
      </c>
      <c r="R853" s="21">
        <v>0</v>
      </c>
      <c r="T853" s="21">
        <v>0</v>
      </c>
      <c r="V853" s="22">
        <v>51952</v>
      </c>
      <c r="X853" s="5" t="str">
        <f t="shared" si="13"/>
        <v>No</v>
      </c>
      <c r="Z853" s="21"/>
      <c r="AC853" s="28"/>
      <c r="AG853" s="7"/>
    </row>
    <row r="854" spans="1:33">
      <c r="A854" s="8" t="s">
        <v>1469</v>
      </c>
      <c r="B854" s="8" t="s">
        <v>1470</v>
      </c>
      <c r="C854" s="9" t="s">
        <v>154</v>
      </c>
      <c r="D854" s="185">
        <v>4208</v>
      </c>
      <c r="E854" s="188">
        <v>40208</v>
      </c>
      <c r="F854" s="9" t="s">
        <v>83</v>
      </c>
      <c r="G854" s="9" t="s">
        <v>84</v>
      </c>
      <c r="H854" s="10">
        <v>400492</v>
      </c>
      <c r="I854" s="11">
        <v>19</v>
      </c>
      <c r="J854" s="24">
        <v>0</v>
      </c>
      <c r="K854" s="12"/>
      <c r="L854" s="14">
        <v>0</v>
      </c>
      <c r="N854" s="21">
        <v>0</v>
      </c>
      <c r="P854" s="21">
        <v>0</v>
      </c>
      <c r="R854" s="21">
        <v>0</v>
      </c>
      <c r="T854" s="21">
        <v>694492</v>
      </c>
      <c r="V854" s="22">
        <v>694492</v>
      </c>
      <c r="X854" s="5" t="str">
        <f t="shared" si="13"/>
        <v>No</v>
      </c>
      <c r="Z854" s="21"/>
      <c r="AC854" s="28"/>
      <c r="AG854" s="7"/>
    </row>
    <row r="855" spans="1:33">
      <c r="A855" s="8" t="s">
        <v>4894</v>
      </c>
      <c r="B855" s="8" t="s">
        <v>4895</v>
      </c>
      <c r="C855" s="9" t="s">
        <v>87</v>
      </c>
      <c r="D855" s="185" t="s">
        <v>4896</v>
      </c>
      <c r="E855" s="188" t="s">
        <v>4897</v>
      </c>
      <c r="F855" s="9" t="s">
        <v>83</v>
      </c>
      <c r="G855" s="9" t="s">
        <v>147</v>
      </c>
      <c r="H855" s="10">
        <v>0</v>
      </c>
      <c r="I855" s="11">
        <v>19</v>
      </c>
      <c r="J855" s="24">
        <v>24729</v>
      </c>
      <c r="K855" s="12"/>
      <c r="L855" s="14">
        <v>0</v>
      </c>
      <c r="N855" s="21">
        <v>0</v>
      </c>
      <c r="P855" s="21">
        <v>0</v>
      </c>
      <c r="R855" s="21">
        <v>3500</v>
      </c>
      <c r="T855" s="21">
        <v>2316356</v>
      </c>
      <c r="V855" s="22">
        <v>2344585</v>
      </c>
      <c r="X855" s="5" t="str">
        <f t="shared" si="13"/>
        <v>No</v>
      </c>
      <c r="Z855" s="21"/>
      <c r="AC855" s="28"/>
      <c r="AG855" s="7"/>
    </row>
    <row r="856" spans="1:33">
      <c r="A856" s="8" t="s">
        <v>2590</v>
      </c>
      <c r="B856" s="8" t="s">
        <v>2591</v>
      </c>
      <c r="C856" s="9" t="s">
        <v>466</v>
      </c>
      <c r="D856" s="185" t="s">
        <v>2592</v>
      </c>
      <c r="E856" s="188" t="s">
        <v>2593</v>
      </c>
      <c r="F856" s="9" t="s">
        <v>88</v>
      </c>
      <c r="G856" s="9" t="s">
        <v>147</v>
      </c>
      <c r="H856" s="10">
        <v>0</v>
      </c>
      <c r="I856" s="11">
        <v>18</v>
      </c>
      <c r="J856" s="24">
        <v>96075</v>
      </c>
      <c r="K856" s="12"/>
      <c r="L856" s="14">
        <v>0</v>
      </c>
      <c r="N856" s="21">
        <v>0</v>
      </c>
      <c r="P856" s="21">
        <v>0</v>
      </c>
      <c r="R856" s="21">
        <v>0</v>
      </c>
      <c r="T856" s="21">
        <v>1260409</v>
      </c>
      <c r="V856" s="22">
        <v>1356484</v>
      </c>
      <c r="X856" s="5" t="str">
        <f t="shared" si="13"/>
        <v>No</v>
      </c>
      <c r="Z856" s="21"/>
      <c r="AC856" s="28"/>
      <c r="AG856" s="7"/>
    </row>
    <row r="857" spans="1:33">
      <c r="A857" s="8" t="s">
        <v>3042</v>
      </c>
      <c r="B857" s="8" t="s">
        <v>3043</v>
      </c>
      <c r="C857" s="9" t="s">
        <v>233</v>
      </c>
      <c r="D857" s="185" t="s">
        <v>3044</v>
      </c>
      <c r="E857" s="188" t="s">
        <v>3045</v>
      </c>
      <c r="F857" s="9" t="s">
        <v>88</v>
      </c>
      <c r="G857" s="9" t="s">
        <v>147</v>
      </c>
      <c r="H857" s="10">
        <v>0</v>
      </c>
      <c r="I857" s="11">
        <v>18</v>
      </c>
      <c r="J857" s="24">
        <v>74491</v>
      </c>
      <c r="K857" s="12"/>
      <c r="L857" s="14">
        <v>0</v>
      </c>
      <c r="N857" s="21">
        <v>0</v>
      </c>
      <c r="P857" s="21">
        <v>0</v>
      </c>
      <c r="R857" s="21">
        <v>311616</v>
      </c>
      <c r="T857" s="21">
        <v>0</v>
      </c>
      <c r="V857" s="22">
        <v>386107</v>
      </c>
      <c r="X857" s="5" t="str">
        <f t="shared" si="13"/>
        <v>No</v>
      </c>
      <c r="Z857" s="21"/>
      <c r="AC857" s="28"/>
      <c r="AG857" s="7"/>
    </row>
    <row r="858" spans="1:33">
      <c r="A858" s="8" t="s">
        <v>3409</v>
      </c>
      <c r="B858" s="8" t="s">
        <v>3410</v>
      </c>
      <c r="C858" s="9" t="s">
        <v>34</v>
      </c>
      <c r="D858" s="185" t="s">
        <v>3411</v>
      </c>
      <c r="E858" s="188" t="s">
        <v>3412</v>
      </c>
      <c r="F858" s="9" t="s">
        <v>157</v>
      </c>
      <c r="G858" s="9" t="s">
        <v>147</v>
      </c>
      <c r="H858" s="10">
        <v>0</v>
      </c>
      <c r="I858" s="11">
        <v>18</v>
      </c>
      <c r="J858" s="24">
        <v>76854</v>
      </c>
      <c r="K858" s="12"/>
      <c r="L858" s="14">
        <v>0</v>
      </c>
      <c r="N858" s="21">
        <v>0</v>
      </c>
      <c r="P858" s="21">
        <v>0</v>
      </c>
      <c r="R858" s="21">
        <v>0</v>
      </c>
      <c r="T858" s="21">
        <v>29884</v>
      </c>
      <c r="V858" s="22">
        <v>106738</v>
      </c>
      <c r="X858" s="5" t="str">
        <f t="shared" si="13"/>
        <v>No</v>
      </c>
      <c r="Z858" s="21"/>
      <c r="AC858" s="28"/>
      <c r="AG858" s="7"/>
    </row>
    <row r="859" spans="1:33">
      <c r="A859" s="8" t="s">
        <v>6572</v>
      </c>
      <c r="B859" s="8" t="s">
        <v>5134</v>
      </c>
      <c r="C859" s="9" t="s">
        <v>120</v>
      </c>
      <c r="D859" s="185" t="s">
        <v>5135</v>
      </c>
      <c r="E859" s="188" t="s">
        <v>5136</v>
      </c>
      <c r="F859" s="9" t="s">
        <v>88</v>
      </c>
      <c r="G859" s="9" t="s">
        <v>147</v>
      </c>
      <c r="H859" s="10">
        <v>0</v>
      </c>
      <c r="I859" s="11">
        <v>18</v>
      </c>
      <c r="J859" s="24">
        <v>25077</v>
      </c>
      <c r="K859" s="12"/>
      <c r="L859" s="14">
        <v>0</v>
      </c>
      <c r="N859" s="21">
        <v>0</v>
      </c>
      <c r="P859" s="21">
        <v>0</v>
      </c>
      <c r="R859" s="21">
        <v>0</v>
      </c>
      <c r="T859" s="21">
        <v>213368</v>
      </c>
      <c r="V859" s="22">
        <v>238445</v>
      </c>
      <c r="X859" s="5" t="str">
        <f t="shared" si="13"/>
        <v>No</v>
      </c>
      <c r="Z859" s="21"/>
      <c r="AC859" s="28"/>
      <c r="AG859" s="7"/>
    </row>
    <row r="860" spans="1:33">
      <c r="A860" s="8" t="s">
        <v>4197</v>
      </c>
      <c r="B860" s="8" t="s">
        <v>4198</v>
      </c>
      <c r="C860" s="9" t="s">
        <v>154</v>
      </c>
      <c r="D860" s="185" t="s">
        <v>4199</v>
      </c>
      <c r="E860" s="188" t="s">
        <v>4200</v>
      </c>
      <c r="F860" s="9" t="s">
        <v>1320</v>
      </c>
      <c r="G860" s="9" t="s">
        <v>147</v>
      </c>
      <c r="H860" s="10">
        <v>0</v>
      </c>
      <c r="I860" s="11">
        <v>18</v>
      </c>
      <c r="J860" s="24">
        <v>34372</v>
      </c>
      <c r="K860" s="12"/>
      <c r="L860" s="14">
        <v>0</v>
      </c>
      <c r="N860" s="21">
        <v>0</v>
      </c>
      <c r="P860" s="21">
        <v>0</v>
      </c>
      <c r="R860" s="21">
        <v>0</v>
      </c>
      <c r="T860" s="21">
        <v>354</v>
      </c>
      <c r="V860" s="22">
        <v>34726</v>
      </c>
      <c r="X860" s="5" t="str">
        <f t="shared" si="13"/>
        <v>No</v>
      </c>
      <c r="Z860" s="21"/>
      <c r="AC860" s="28"/>
      <c r="AG860" s="7"/>
    </row>
    <row r="861" spans="1:33">
      <c r="A861" s="8" t="s">
        <v>703</v>
      </c>
      <c r="B861" s="8" t="s">
        <v>704</v>
      </c>
      <c r="C861" s="9" t="s">
        <v>65</v>
      </c>
      <c r="D861" s="185">
        <v>45</v>
      </c>
      <c r="E861" s="188">
        <v>45</v>
      </c>
      <c r="F861" s="9" t="s">
        <v>83</v>
      </c>
      <c r="G861" s="9" t="s">
        <v>5756</v>
      </c>
      <c r="H861" s="10">
        <v>64513</v>
      </c>
      <c r="I861" s="11">
        <v>18</v>
      </c>
      <c r="J861" s="24">
        <v>430246</v>
      </c>
      <c r="K861" s="12"/>
      <c r="L861" s="14">
        <v>0</v>
      </c>
      <c r="N861" s="21">
        <v>0</v>
      </c>
      <c r="P861" s="21">
        <v>0</v>
      </c>
      <c r="R861" s="21">
        <v>25810</v>
      </c>
      <c r="T861" s="21">
        <v>0</v>
      </c>
      <c r="V861" s="22">
        <v>456056</v>
      </c>
      <c r="X861" s="5" t="str">
        <f t="shared" si="13"/>
        <v>No</v>
      </c>
      <c r="Z861" s="21"/>
      <c r="AC861" s="28"/>
      <c r="AG861" s="7"/>
    </row>
    <row r="862" spans="1:33">
      <c r="A862" s="8" t="s">
        <v>5987</v>
      </c>
      <c r="B862" s="8" t="s">
        <v>5541</v>
      </c>
      <c r="C862" s="9" t="s">
        <v>132</v>
      </c>
      <c r="D862" s="185" t="s">
        <v>5542</v>
      </c>
      <c r="E862" s="188" t="s">
        <v>5543</v>
      </c>
      <c r="F862" s="9" t="s">
        <v>1320</v>
      </c>
      <c r="G862" s="9" t="s">
        <v>147</v>
      </c>
      <c r="H862" s="10">
        <v>0</v>
      </c>
      <c r="I862" s="11">
        <v>18</v>
      </c>
      <c r="J862" s="24">
        <v>60954</v>
      </c>
      <c r="K862" s="12"/>
      <c r="L862" s="14">
        <v>0</v>
      </c>
      <c r="N862" s="21">
        <v>0</v>
      </c>
      <c r="P862" s="21">
        <v>0</v>
      </c>
      <c r="R862" s="21">
        <v>0</v>
      </c>
      <c r="T862" s="21">
        <v>0</v>
      </c>
      <c r="V862" s="22">
        <v>60954</v>
      </c>
      <c r="X862" s="5" t="str">
        <f t="shared" si="13"/>
        <v>No</v>
      </c>
      <c r="Z862" s="21"/>
      <c r="AC862" s="28"/>
      <c r="AG862" s="7"/>
    </row>
    <row r="863" spans="1:33">
      <c r="A863" s="8" t="s">
        <v>1686</v>
      </c>
      <c r="B863" s="8" t="s">
        <v>1687</v>
      </c>
      <c r="C863" s="9" t="s">
        <v>1688</v>
      </c>
      <c r="D863" s="185" t="s">
        <v>1689</v>
      </c>
      <c r="E863" s="188" t="s">
        <v>1690</v>
      </c>
      <c r="F863" s="9" t="s">
        <v>138</v>
      </c>
      <c r="G863" s="9" t="s">
        <v>147</v>
      </c>
      <c r="H863" s="10">
        <v>0</v>
      </c>
      <c r="I863" s="11">
        <v>18</v>
      </c>
      <c r="J863" s="24">
        <v>0</v>
      </c>
      <c r="K863" s="12"/>
      <c r="L863" s="14">
        <v>0</v>
      </c>
      <c r="N863" s="21">
        <v>0</v>
      </c>
      <c r="P863" s="21">
        <v>0</v>
      </c>
      <c r="R863" s="21">
        <v>0</v>
      </c>
      <c r="T863" s="21">
        <v>0</v>
      </c>
      <c r="V863" s="22">
        <v>0</v>
      </c>
      <c r="X863" s="5" t="str">
        <f t="shared" si="13"/>
        <v>No</v>
      </c>
      <c r="Z863" s="21"/>
      <c r="AC863" s="28"/>
      <c r="AG863" s="7"/>
    </row>
    <row r="864" spans="1:33">
      <c r="A864" s="8" t="s">
        <v>3517</v>
      </c>
      <c r="B864" s="8" t="s">
        <v>3518</v>
      </c>
      <c r="C864" s="9" t="s">
        <v>580</v>
      </c>
      <c r="D864" s="185" t="s">
        <v>3519</v>
      </c>
      <c r="E864" s="188" t="s">
        <v>3520</v>
      </c>
      <c r="F864" s="9" t="s">
        <v>88</v>
      </c>
      <c r="G864" s="9" t="s">
        <v>147</v>
      </c>
      <c r="H864" s="10">
        <v>0</v>
      </c>
      <c r="I864" s="11">
        <v>18</v>
      </c>
      <c r="J864" s="24">
        <v>0</v>
      </c>
      <c r="K864" s="12"/>
      <c r="L864" s="14">
        <v>0</v>
      </c>
      <c r="N864" s="21">
        <v>0</v>
      </c>
      <c r="P864" s="21">
        <v>0</v>
      </c>
      <c r="R864" s="21">
        <v>0</v>
      </c>
      <c r="T864" s="21">
        <v>0</v>
      </c>
      <c r="V864" s="22">
        <v>0</v>
      </c>
      <c r="X864" s="5" t="str">
        <f t="shared" si="13"/>
        <v>No</v>
      </c>
      <c r="Z864" s="21"/>
      <c r="AC864" s="28"/>
      <c r="AG864" s="7"/>
    </row>
    <row r="865" spans="1:33">
      <c r="A865" s="8" t="s">
        <v>1635</v>
      </c>
      <c r="B865" s="8" t="s">
        <v>1636</v>
      </c>
      <c r="C865" s="9" t="s">
        <v>178</v>
      </c>
      <c r="D865" s="185" t="s">
        <v>1637</v>
      </c>
      <c r="E865" s="188" t="s">
        <v>1638</v>
      </c>
      <c r="F865" s="9" t="s">
        <v>83</v>
      </c>
      <c r="G865" s="9" t="s">
        <v>147</v>
      </c>
      <c r="H865" s="10">
        <v>0</v>
      </c>
      <c r="I865" s="11">
        <v>18</v>
      </c>
      <c r="J865" s="24">
        <v>353174</v>
      </c>
      <c r="K865" s="12"/>
      <c r="L865" s="14">
        <v>0</v>
      </c>
      <c r="N865" s="21">
        <v>0</v>
      </c>
      <c r="P865" s="21">
        <v>0</v>
      </c>
      <c r="R865" s="21">
        <v>0</v>
      </c>
      <c r="T865" s="21">
        <v>0</v>
      </c>
      <c r="V865" s="22">
        <v>353174</v>
      </c>
      <c r="X865" s="5" t="str">
        <f t="shared" si="13"/>
        <v>No</v>
      </c>
      <c r="Z865" s="21"/>
      <c r="AC865" s="28"/>
      <c r="AG865" s="7"/>
    </row>
    <row r="866" spans="1:33">
      <c r="A866" s="8" t="s">
        <v>4442</v>
      </c>
      <c r="B866" s="8" t="s">
        <v>3043</v>
      </c>
      <c r="C866" s="9" t="s">
        <v>141</v>
      </c>
      <c r="D866" s="185">
        <v>3009</v>
      </c>
      <c r="E866" s="188">
        <v>30009</v>
      </c>
      <c r="F866" s="9" t="s">
        <v>83</v>
      </c>
      <c r="G866" s="9" t="s">
        <v>5756</v>
      </c>
      <c r="H866" s="10">
        <v>953556</v>
      </c>
      <c r="I866" s="11">
        <v>18</v>
      </c>
      <c r="J866" s="24">
        <v>425077</v>
      </c>
      <c r="K866" s="12"/>
      <c r="L866" s="14">
        <v>0</v>
      </c>
      <c r="N866" s="21">
        <v>0</v>
      </c>
      <c r="P866" s="21">
        <v>0</v>
      </c>
      <c r="R866" s="21">
        <v>46044</v>
      </c>
      <c r="T866" s="21">
        <v>0</v>
      </c>
      <c r="V866" s="22">
        <v>471121</v>
      </c>
      <c r="X866" s="5" t="str">
        <f t="shared" si="13"/>
        <v>No</v>
      </c>
      <c r="Z866" s="21"/>
      <c r="AC866" s="28"/>
      <c r="AG866" s="7"/>
    </row>
    <row r="867" spans="1:33">
      <c r="A867" s="8" t="s">
        <v>2539</v>
      </c>
      <c r="B867" s="8" t="s">
        <v>2540</v>
      </c>
      <c r="C867" s="9" t="s">
        <v>466</v>
      </c>
      <c r="D867" s="185" t="s">
        <v>2541</v>
      </c>
      <c r="E867" s="188" t="s">
        <v>2542</v>
      </c>
      <c r="F867" s="9" t="s">
        <v>157</v>
      </c>
      <c r="G867" s="9" t="s">
        <v>147</v>
      </c>
      <c r="H867" s="10">
        <v>0</v>
      </c>
      <c r="I867" s="11">
        <v>18</v>
      </c>
      <c r="J867" s="24">
        <v>26203</v>
      </c>
      <c r="K867" s="12"/>
      <c r="L867" s="14">
        <v>0</v>
      </c>
      <c r="N867" s="21">
        <v>0</v>
      </c>
      <c r="P867" s="21">
        <v>0</v>
      </c>
      <c r="R867" s="21">
        <v>0</v>
      </c>
      <c r="T867" s="21">
        <v>365591</v>
      </c>
      <c r="V867" s="22">
        <v>391794</v>
      </c>
      <c r="X867" s="5" t="str">
        <f t="shared" si="13"/>
        <v>No</v>
      </c>
      <c r="Z867" s="21"/>
      <c r="AC867" s="28"/>
      <c r="AG867" s="7"/>
    </row>
    <row r="868" spans="1:33">
      <c r="A868" s="8" t="s">
        <v>3104</v>
      </c>
      <c r="B868" s="8" t="s">
        <v>3105</v>
      </c>
      <c r="C868" s="9" t="s">
        <v>171</v>
      </c>
      <c r="D868" s="185" t="s">
        <v>3106</v>
      </c>
      <c r="E868" s="188" t="s">
        <v>3107</v>
      </c>
      <c r="F868" s="9" t="s">
        <v>83</v>
      </c>
      <c r="G868" s="9" t="s">
        <v>147</v>
      </c>
      <c r="H868" s="10">
        <v>0</v>
      </c>
      <c r="I868" s="11">
        <v>18</v>
      </c>
      <c r="J868" s="24">
        <v>28162</v>
      </c>
      <c r="K868" s="12"/>
      <c r="L868" s="14">
        <v>0</v>
      </c>
      <c r="N868" s="21">
        <v>0</v>
      </c>
      <c r="P868" s="21">
        <v>0</v>
      </c>
      <c r="R868" s="21">
        <v>0</v>
      </c>
      <c r="T868" s="21">
        <v>48431</v>
      </c>
      <c r="V868" s="22">
        <v>76593</v>
      </c>
      <c r="X868" s="5" t="str">
        <f t="shared" si="13"/>
        <v>No</v>
      </c>
      <c r="Z868" s="21"/>
      <c r="AC868" s="28"/>
      <c r="AG868" s="7"/>
    </row>
    <row r="869" spans="1:33">
      <c r="A869" s="8" t="s">
        <v>680</v>
      </c>
      <c r="B869" s="8" t="s">
        <v>681</v>
      </c>
      <c r="C869" s="9" t="s">
        <v>454</v>
      </c>
      <c r="D869" s="185">
        <v>8016</v>
      </c>
      <c r="E869" s="188">
        <v>80016</v>
      </c>
      <c r="F869" s="9" t="s">
        <v>83</v>
      </c>
      <c r="G869" s="9" t="s">
        <v>5756</v>
      </c>
      <c r="H869" s="10">
        <v>128124</v>
      </c>
      <c r="I869" s="11">
        <v>18</v>
      </c>
      <c r="J869" s="24">
        <v>428080</v>
      </c>
      <c r="K869" s="12"/>
      <c r="L869" s="14">
        <v>0</v>
      </c>
      <c r="N869" s="21">
        <v>0</v>
      </c>
      <c r="P869" s="21">
        <v>0</v>
      </c>
      <c r="R869" s="21">
        <v>10939</v>
      </c>
      <c r="T869" s="21">
        <v>0</v>
      </c>
      <c r="V869" s="22">
        <v>439019</v>
      </c>
      <c r="X869" s="5" t="str">
        <f t="shared" si="13"/>
        <v>No</v>
      </c>
      <c r="Z869" s="21"/>
      <c r="AC869" s="28"/>
      <c r="AG869" s="7"/>
    </row>
    <row r="870" spans="1:33">
      <c r="A870" s="8" t="s">
        <v>2392</v>
      </c>
      <c r="B870" s="8" t="s">
        <v>2393</v>
      </c>
      <c r="C870" s="9" t="s">
        <v>46</v>
      </c>
      <c r="D870" s="185" t="s">
        <v>2394</v>
      </c>
      <c r="E870" s="188" t="s">
        <v>2395</v>
      </c>
      <c r="F870" s="9" t="s">
        <v>88</v>
      </c>
      <c r="G870" s="9" t="s">
        <v>147</v>
      </c>
      <c r="H870" s="10">
        <v>0</v>
      </c>
      <c r="I870" s="11">
        <v>18</v>
      </c>
      <c r="J870" s="24">
        <v>94258</v>
      </c>
      <c r="K870" s="12"/>
      <c r="L870" s="14">
        <v>0</v>
      </c>
      <c r="N870" s="21">
        <v>0</v>
      </c>
      <c r="P870" s="21">
        <v>0</v>
      </c>
      <c r="R870" s="21">
        <v>0</v>
      </c>
      <c r="T870" s="21">
        <v>123700</v>
      </c>
      <c r="V870" s="22">
        <v>217958</v>
      </c>
      <c r="X870" s="5" t="str">
        <f t="shared" si="13"/>
        <v>No</v>
      </c>
      <c r="Z870" s="21"/>
      <c r="AC870" s="28"/>
      <c r="AG870" s="7"/>
    </row>
    <row r="871" spans="1:33">
      <c r="A871" s="8" t="s">
        <v>1568</v>
      </c>
      <c r="B871" s="8" t="s">
        <v>6429</v>
      </c>
      <c r="C871" s="9" t="s">
        <v>178</v>
      </c>
      <c r="D871" s="185" t="s">
        <v>1569</v>
      </c>
      <c r="E871" s="188" t="s">
        <v>1570</v>
      </c>
      <c r="F871" s="9" t="s">
        <v>83</v>
      </c>
      <c r="G871" s="9" t="s">
        <v>147</v>
      </c>
      <c r="H871" s="10">
        <v>0</v>
      </c>
      <c r="I871" s="11">
        <v>18</v>
      </c>
      <c r="J871" s="24">
        <v>38933</v>
      </c>
      <c r="K871" s="12"/>
      <c r="L871" s="14">
        <v>0</v>
      </c>
      <c r="N871" s="21">
        <v>0</v>
      </c>
      <c r="P871" s="21">
        <v>0</v>
      </c>
      <c r="R871" s="21">
        <v>0</v>
      </c>
      <c r="T871" s="21">
        <v>0</v>
      </c>
      <c r="V871" s="22">
        <v>38933</v>
      </c>
      <c r="X871" s="5" t="str">
        <f t="shared" si="13"/>
        <v>No</v>
      </c>
      <c r="Z871" s="21"/>
      <c r="AC871" s="28"/>
      <c r="AG871" s="7"/>
    </row>
    <row r="872" spans="1:33">
      <c r="A872" s="8" t="s">
        <v>1077</v>
      </c>
      <c r="B872" s="8" t="s">
        <v>1078</v>
      </c>
      <c r="C872" s="9" t="s">
        <v>91</v>
      </c>
      <c r="D872" s="185">
        <v>9161</v>
      </c>
      <c r="E872" s="188">
        <v>90161</v>
      </c>
      <c r="F872" s="9" t="s">
        <v>83</v>
      </c>
      <c r="G872" s="9" t="s">
        <v>5756</v>
      </c>
      <c r="H872" s="10">
        <v>3281212</v>
      </c>
      <c r="I872" s="11">
        <v>18</v>
      </c>
      <c r="J872" s="24">
        <v>343444</v>
      </c>
      <c r="K872" s="12"/>
      <c r="L872" s="14">
        <v>0</v>
      </c>
      <c r="N872" s="21">
        <v>0</v>
      </c>
      <c r="P872" s="21">
        <v>0</v>
      </c>
      <c r="R872" s="21">
        <v>30087</v>
      </c>
      <c r="T872" s="21">
        <v>0</v>
      </c>
      <c r="V872" s="22">
        <v>373531</v>
      </c>
      <c r="X872" s="5" t="str">
        <f t="shared" si="13"/>
        <v>No</v>
      </c>
      <c r="Z872" s="21"/>
      <c r="AC872" s="28"/>
      <c r="AG872" s="7"/>
    </row>
    <row r="873" spans="1:33">
      <c r="A873" s="8" t="s">
        <v>5137</v>
      </c>
      <c r="B873" s="8" t="s">
        <v>6433</v>
      </c>
      <c r="C873" s="9" t="s">
        <v>120</v>
      </c>
      <c r="D873" s="185" t="s">
        <v>5138</v>
      </c>
      <c r="E873" s="188" t="s">
        <v>5139</v>
      </c>
      <c r="F873" s="9" t="s">
        <v>83</v>
      </c>
      <c r="G873" s="9" t="s">
        <v>147</v>
      </c>
      <c r="H873" s="10">
        <v>0</v>
      </c>
      <c r="I873" s="11">
        <v>18</v>
      </c>
      <c r="J873" s="24">
        <v>84524</v>
      </c>
      <c r="K873" s="12"/>
      <c r="L873" s="14">
        <v>0</v>
      </c>
      <c r="N873" s="21">
        <v>0</v>
      </c>
      <c r="P873" s="21">
        <v>0</v>
      </c>
      <c r="R873" s="21">
        <v>0</v>
      </c>
      <c r="T873" s="21">
        <v>0</v>
      </c>
      <c r="V873" s="22">
        <v>84524</v>
      </c>
      <c r="X873" s="5" t="str">
        <f t="shared" si="13"/>
        <v>No</v>
      </c>
      <c r="Z873" s="21"/>
      <c r="AC873" s="28"/>
      <c r="AG873" s="7"/>
    </row>
    <row r="874" spans="1:33">
      <c r="A874" s="8" t="s">
        <v>1493</v>
      </c>
      <c r="B874" s="8" t="s">
        <v>6430</v>
      </c>
      <c r="C874" s="9" t="s">
        <v>178</v>
      </c>
      <c r="D874" s="185" t="s">
        <v>1494</v>
      </c>
      <c r="E874" s="188" t="s">
        <v>1495</v>
      </c>
      <c r="F874" s="9" t="s">
        <v>88</v>
      </c>
      <c r="G874" s="9" t="s">
        <v>147</v>
      </c>
      <c r="H874" s="10">
        <v>0</v>
      </c>
      <c r="I874" s="11">
        <v>18</v>
      </c>
      <c r="J874" s="24">
        <v>150760</v>
      </c>
      <c r="K874" s="12"/>
      <c r="L874" s="14">
        <v>0</v>
      </c>
      <c r="N874" s="21">
        <v>0</v>
      </c>
      <c r="P874" s="21">
        <v>0</v>
      </c>
      <c r="R874" s="21">
        <v>0</v>
      </c>
      <c r="T874" s="21">
        <v>0</v>
      </c>
      <c r="V874" s="22">
        <v>150760</v>
      </c>
      <c r="X874" s="5" t="str">
        <f t="shared" si="13"/>
        <v>No</v>
      </c>
      <c r="Z874" s="21"/>
      <c r="AC874" s="28"/>
      <c r="AG874" s="7"/>
    </row>
    <row r="875" spans="1:33">
      <c r="A875" s="8" t="s">
        <v>6158</v>
      </c>
      <c r="B875" s="8" t="s">
        <v>662</v>
      </c>
      <c r="C875" s="9" t="s">
        <v>82</v>
      </c>
      <c r="D875" s="185" t="s">
        <v>663</v>
      </c>
      <c r="E875" s="188" t="s">
        <v>664</v>
      </c>
      <c r="F875" s="9" t="s">
        <v>83</v>
      </c>
      <c r="G875" s="9" t="s">
        <v>147</v>
      </c>
      <c r="H875" s="10">
        <v>0</v>
      </c>
      <c r="I875" s="11">
        <v>18</v>
      </c>
      <c r="J875" s="24">
        <v>0</v>
      </c>
      <c r="K875" s="12"/>
      <c r="L875" s="14">
        <v>0</v>
      </c>
      <c r="N875" s="21">
        <v>0</v>
      </c>
      <c r="P875" s="21">
        <v>0</v>
      </c>
      <c r="R875" s="21">
        <v>0</v>
      </c>
      <c r="T875" s="21">
        <v>740161</v>
      </c>
      <c r="V875" s="22">
        <v>740161</v>
      </c>
      <c r="X875" s="5" t="str">
        <f t="shared" si="13"/>
        <v>No</v>
      </c>
      <c r="Z875" s="21"/>
      <c r="AC875" s="28"/>
      <c r="AG875" s="7"/>
    </row>
    <row r="876" spans="1:33">
      <c r="A876" s="8" t="s">
        <v>1970</v>
      </c>
      <c r="B876" s="8" t="s">
        <v>153</v>
      </c>
      <c r="C876" s="9" t="s">
        <v>154</v>
      </c>
      <c r="D876" s="185">
        <v>4235</v>
      </c>
      <c r="E876" s="188" t="s">
        <v>6182</v>
      </c>
      <c r="F876" s="9" t="s">
        <v>1320</v>
      </c>
      <c r="G876" s="9" t="s">
        <v>147</v>
      </c>
      <c r="H876" s="10">
        <v>0</v>
      </c>
      <c r="I876" s="11">
        <v>18</v>
      </c>
      <c r="J876" s="24">
        <v>0</v>
      </c>
      <c r="K876" s="12"/>
      <c r="L876" s="14">
        <v>0</v>
      </c>
      <c r="N876" s="21">
        <v>0</v>
      </c>
      <c r="P876" s="21">
        <v>0</v>
      </c>
      <c r="R876" s="21">
        <v>8306</v>
      </c>
      <c r="T876" s="21">
        <v>0</v>
      </c>
      <c r="V876" s="22">
        <v>8306</v>
      </c>
      <c r="X876" s="5" t="str">
        <f t="shared" si="13"/>
        <v>No</v>
      </c>
      <c r="Z876" s="21"/>
      <c r="AC876" s="28"/>
      <c r="AG876" s="7"/>
    </row>
    <row r="877" spans="1:33">
      <c r="A877" s="8" t="s">
        <v>5963</v>
      </c>
      <c r="B877" s="8" t="s">
        <v>195</v>
      </c>
      <c r="C877" s="9" t="s">
        <v>141</v>
      </c>
      <c r="D877" s="185">
        <v>3069</v>
      </c>
      <c r="E877" s="188" t="s">
        <v>5964</v>
      </c>
      <c r="F877" s="9" t="s">
        <v>83</v>
      </c>
      <c r="G877" s="9" t="s">
        <v>147</v>
      </c>
      <c r="H877" s="10">
        <v>0</v>
      </c>
      <c r="I877" s="11">
        <v>18</v>
      </c>
      <c r="J877" s="24">
        <v>322884</v>
      </c>
      <c r="K877" s="12"/>
      <c r="L877" s="14">
        <v>0</v>
      </c>
      <c r="N877" s="21">
        <v>0</v>
      </c>
      <c r="P877" s="21">
        <v>0</v>
      </c>
      <c r="R877" s="21">
        <v>25762</v>
      </c>
      <c r="T877" s="21">
        <v>0</v>
      </c>
      <c r="V877" s="22">
        <v>348646</v>
      </c>
      <c r="X877" s="5" t="str">
        <f t="shared" si="13"/>
        <v>No</v>
      </c>
      <c r="Z877" s="21"/>
      <c r="AC877" s="28"/>
      <c r="AG877" s="7"/>
    </row>
    <row r="878" spans="1:33">
      <c r="A878" s="8" t="s">
        <v>3402</v>
      </c>
      <c r="B878" s="8" t="s">
        <v>2836</v>
      </c>
      <c r="C878" s="9" t="s">
        <v>274</v>
      </c>
      <c r="D878" s="185">
        <v>4170</v>
      </c>
      <c r="E878" s="188">
        <v>40170</v>
      </c>
      <c r="F878" s="9" t="s">
        <v>543</v>
      </c>
      <c r="G878" s="9" t="s">
        <v>5756</v>
      </c>
      <c r="H878" s="10">
        <v>66777</v>
      </c>
      <c r="I878" s="11">
        <v>18</v>
      </c>
      <c r="J878" s="24">
        <v>44842</v>
      </c>
      <c r="K878" s="12"/>
      <c r="L878" s="14">
        <v>0</v>
      </c>
      <c r="N878" s="21">
        <v>0</v>
      </c>
      <c r="P878" s="21">
        <v>0</v>
      </c>
      <c r="R878" s="21">
        <v>0</v>
      </c>
      <c r="T878" s="21">
        <v>87460</v>
      </c>
      <c r="V878" s="22">
        <v>132302</v>
      </c>
      <c r="X878" s="5" t="str">
        <f t="shared" si="13"/>
        <v>No</v>
      </c>
      <c r="Z878" s="21"/>
      <c r="AC878" s="28"/>
      <c r="AG878" s="7"/>
    </row>
    <row r="879" spans="1:33">
      <c r="A879" s="8" t="s">
        <v>3625</v>
      </c>
      <c r="B879" s="8" t="s">
        <v>3626</v>
      </c>
      <c r="C879" s="9" t="s">
        <v>168</v>
      </c>
      <c r="D879" s="185">
        <v>46</v>
      </c>
      <c r="E879" s="188">
        <v>46</v>
      </c>
      <c r="F879" s="9" t="s">
        <v>83</v>
      </c>
      <c r="G879" s="9" t="s">
        <v>84</v>
      </c>
      <c r="H879" s="10">
        <v>1849898</v>
      </c>
      <c r="I879" s="11">
        <v>18</v>
      </c>
      <c r="J879" s="24">
        <v>179887</v>
      </c>
      <c r="K879" s="12"/>
      <c r="L879" s="14">
        <v>0</v>
      </c>
      <c r="N879" s="21">
        <v>0</v>
      </c>
      <c r="P879" s="21">
        <v>0</v>
      </c>
      <c r="R879" s="21">
        <v>46454</v>
      </c>
      <c r="T879" s="21">
        <v>0</v>
      </c>
      <c r="V879" s="22">
        <v>226341</v>
      </c>
      <c r="X879" s="5" t="str">
        <f t="shared" si="13"/>
        <v>No</v>
      </c>
      <c r="Z879" s="21"/>
      <c r="AC879" s="28"/>
      <c r="AG879" s="7"/>
    </row>
    <row r="880" spans="1:33">
      <c r="A880" s="8" t="s">
        <v>3556</v>
      </c>
      <c r="B880" s="8" t="s">
        <v>3557</v>
      </c>
      <c r="C880" s="9" t="s">
        <v>109</v>
      </c>
      <c r="D880" s="185" t="s">
        <v>3558</v>
      </c>
      <c r="E880" s="188" t="s">
        <v>3559</v>
      </c>
      <c r="F880" s="9" t="s">
        <v>157</v>
      </c>
      <c r="G880" s="9" t="s">
        <v>147</v>
      </c>
      <c r="H880" s="10">
        <v>0</v>
      </c>
      <c r="I880" s="11">
        <v>18</v>
      </c>
      <c r="J880" s="24">
        <v>9702</v>
      </c>
      <c r="K880" s="12"/>
      <c r="L880" s="14">
        <v>0</v>
      </c>
      <c r="N880" s="21">
        <v>0</v>
      </c>
      <c r="P880" s="21">
        <v>0</v>
      </c>
      <c r="R880" s="21">
        <v>0</v>
      </c>
      <c r="T880" s="21">
        <v>0</v>
      </c>
      <c r="V880" s="22">
        <v>9702</v>
      </c>
      <c r="X880" s="5" t="str">
        <f t="shared" si="13"/>
        <v>No</v>
      </c>
      <c r="Z880" s="21"/>
      <c r="AC880" s="28"/>
      <c r="AG880" s="7"/>
    </row>
    <row r="881" spans="1:33">
      <c r="A881" s="8" t="s">
        <v>2559</v>
      </c>
      <c r="B881" s="8" t="s">
        <v>2560</v>
      </c>
      <c r="C881" s="9" t="s">
        <v>466</v>
      </c>
      <c r="D881" s="185" t="s">
        <v>2561</v>
      </c>
      <c r="E881" s="188" t="s">
        <v>2562</v>
      </c>
      <c r="F881" s="9" t="s">
        <v>157</v>
      </c>
      <c r="G881" s="9" t="s">
        <v>147</v>
      </c>
      <c r="H881" s="10">
        <v>0</v>
      </c>
      <c r="I881" s="11">
        <v>18</v>
      </c>
      <c r="J881" s="24">
        <v>11886</v>
      </c>
      <c r="K881" s="12"/>
      <c r="L881" s="14">
        <v>0</v>
      </c>
      <c r="N881" s="21">
        <v>0</v>
      </c>
      <c r="P881" s="21">
        <v>0</v>
      </c>
      <c r="R881" s="21">
        <v>0</v>
      </c>
      <c r="T881" s="21">
        <v>383057</v>
      </c>
      <c r="V881" s="22">
        <v>394943</v>
      </c>
      <c r="X881" s="5" t="str">
        <f t="shared" si="13"/>
        <v>No</v>
      </c>
      <c r="Z881" s="21"/>
      <c r="AC881" s="28"/>
      <c r="AG881" s="7"/>
    </row>
    <row r="882" spans="1:33">
      <c r="A882" s="8" t="s">
        <v>4806</v>
      </c>
      <c r="B882" s="8" t="s">
        <v>4807</v>
      </c>
      <c r="C882" s="9" t="s">
        <v>466</v>
      </c>
      <c r="D882" s="185">
        <v>5198</v>
      </c>
      <c r="E882" s="188">
        <v>50198</v>
      </c>
      <c r="F882" s="9" t="s">
        <v>83</v>
      </c>
      <c r="G882" s="9" t="s">
        <v>84</v>
      </c>
      <c r="H882" s="10">
        <v>1780673</v>
      </c>
      <c r="I882" s="11">
        <v>18</v>
      </c>
      <c r="J882" s="24">
        <v>61180</v>
      </c>
      <c r="K882" s="12"/>
      <c r="L882" s="14">
        <v>0</v>
      </c>
      <c r="N882" s="21">
        <v>0</v>
      </c>
      <c r="P882" s="21">
        <v>2608</v>
      </c>
      <c r="R882" s="21">
        <v>750</v>
      </c>
      <c r="T882" s="21">
        <v>0</v>
      </c>
      <c r="V882" s="22">
        <v>64538</v>
      </c>
      <c r="X882" s="5" t="str">
        <f t="shared" si="13"/>
        <v>No</v>
      </c>
      <c r="Z882" s="21"/>
      <c r="AC882" s="28"/>
      <c r="AG882" s="7"/>
    </row>
    <row r="883" spans="1:33">
      <c r="A883" s="8" t="s">
        <v>2351</v>
      </c>
      <c r="B883" s="8" t="s">
        <v>2352</v>
      </c>
      <c r="C883" s="9" t="s">
        <v>106</v>
      </c>
      <c r="D883" s="185" t="s">
        <v>2353</v>
      </c>
      <c r="E883" s="188" t="s">
        <v>2354</v>
      </c>
      <c r="F883" s="9" t="s">
        <v>157</v>
      </c>
      <c r="G883" s="9" t="s">
        <v>147</v>
      </c>
      <c r="H883" s="10">
        <v>0</v>
      </c>
      <c r="I883" s="11">
        <v>18</v>
      </c>
      <c r="J883" s="24">
        <v>242</v>
      </c>
      <c r="K883" s="12"/>
      <c r="L883" s="14">
        <v>0</v>
      </c>
      <c r="N883" s="21">
        <v>0</v>
      </c>
      <c r="P883" s="21">
        <v>0</v>
      </c>
      <c r="R883" s="21">
        <v>25775</v>
      </c>
      <c r="T883" s="21">
        <v>268309</v>
      </c>
      <c r="V883" s="22">
        <v>294326</v>
      </c>
      <c r="X883" s="5" t="str">
        <f t="shared" si="13"/>
        <v>No</v>
      </c>
      <c r="Z883" s="21"/>
      <c r="AC883" s="28"/>
      <c r="AG883" s="7"/>
    </row>
    <row r="884" spans="1:33">
      <c r="A884" s="8" t="s">
        <v>6573</v>
      </c>
      <c r="B884" s="8" t="s">
        <v>5140</v>
      </c>
      <c r="C884" s="9" t="s">
        <v>120</v>
      </c>
      <c r="D884" s="185" t="s">
        <v>5141</v>
      </c>
      <c r="E884" s="188" t="s">
        <v>5142</v>
      </c>
      <c r="F884" s="9" t="s">
        <v>125</v>
      </c>
      <c r="G884" s="9" t="s">
        <v>147</v>
      </c>
      <c r="H884" s="10">
        <v>0</v>
      </c>
      <c r="I884" s="11">
        <v>18</v>
      </c>
      <c r="J884" s="24">
        <v>71059</v>
      </c>
      <c r="K884" s="12"/>
      <c r="L884" s="14">
        <v>0</v>
      </c>
      <c r="N884" s="21">
        <v>0</v>
      </c>
      <c r="P884" s="21">
        <v>0</v>
      </c>
      <c r="R884" s="21">
        <v>0</v>
      </c>
      <c r="T884" s="21">
        <v>0</v>
      </c>
      <c r="V884" s="22">
        <v>71059</v>
      </c>
      <c r="X884" s="5" t="str">
        <f t="shared" si="13"/>
        <v>No</v>
      </c>
      <c r="Z884" s="21"/>
      <c r="AC884" s="28"/>
      <c r="AG884" s="7"/>
    </row>
    <row r="885" spans="1:33">
      <c r="A885" s="8" t="s">
        <v>995</v>
      </c>
      <c r="B885" s="8" t="s">
        <v>996</v>
      </c>
      <c r="C885" s="9" t="s">
        <v>129</v>
      </c>
      <c r="D885" s="185" t="s">
        <v>997</v>
      </c>
      <c r="E885" s="188" t="s">
        <v>998</v>
      </c>
      <c r="F885" s="9" t="s">
        <v>83</v>
      </c>
      <c r="G885" s="9" t="s">
        <v>147</v>
      </c>
      <c r="H885" s="10">
        <v>0</v>
      </c>
      <c r="I885" s="11">
        <v>18</v>
      </c>
      <c r="J885" s="24">
        <v>38263</v>
      </c>
      <c r="K885" s="12"/>
      <c r="L885" s="14">
        <v>0</v>
      </c>
      <c r="N885" s="21">
        <v>0</v>
      </c>
      <c r="P885" s="21">
        <v>0</v>
      </c>
      <c r="R885" s="21">
        <v>0</v>
      </c>
      <c r="T885" s="21">
        <v>0</v>
      </c>
      <c r="V885" s="22">
        <v>38263</v>
      </c>
      <c r="X885" s="5" t="str">
        <f t="shared" si="13"/>
        <v>No</v>
      </c>
      <c r="Z885" s="21"/>
      <c r="AC885" s="28"/>
      <c r="AG885" s="7"/>
    </row>
    <row r="886" spans="1:33">
      <c r="A886" s="8" t="s">
        <v>6161</v>
      </c>
      <c r="B886" s="8" t="s">
        <v>665</v>
      </c>
      <c r="C886" s="9" t="s">
        <v>82</v>
      </c>
      <c r="D886" s="185" t="s">
        <v>666</v>
      </c>
      <c r="E886" s="188" t="s">
        <v>667</v>
      </c>
      <c r="F886" s="9" t="s">
        <v>1320</v>
      </c>
      <c r="G886" s="9" t="s">
        <v>147</v>
      </c>
      <c r="H886" s="10">
        <v>0</v>
      </c>
      <c r="I886" s="11">
        <v>18</v>
      </c>
      <c r="J886" s="24">
        <v>20763</v>
      </c>
      <c r="K886" s="12"/>
      <c r="L886" s="14">
        <v>0</v>
      </c>
      <c r="N886" s="21">
        <v>0</v>
      </c>
      <c r="P886" s="21">
        <v>0</v>
      </c>
      <c r="R886" s="21">
        <v>0</v>
      </c>
      <c r="T886" s="21">
        <v>0</v>
      </c>
      <c r="V886" s="22">
        <v>20763</v>
      </c>
      <c r="X886" s="5" t="str">
        <f t="shared" si="13"/>
        <v>No</v>
      </c>
      <c r="Z886" s="21"/>
      <c r="AC886" s="28"/>
      <c r="AG886" s="7"/>
    </row>
    <row r="887" spans="1:33">
      <c r="A887" s="8" t="s">
        <v>1575</v>
      </c>
      <c r="B887" s="8" t="s">
        <v>105</v>
      </c>
      <c r="C887" s="9" t="s">
        <v>178</v>
      </c>
      <c r="D887" s="185" t="s">
        <v>1576</v>
      </c>
      <c r="E887" s="188" t="s">
        <v>1577</v>
      </c>
      <c r="F887" s="9" t="s">
        <v>83</v>
      </c>
      <c r="G887" s="9" t="s">
        <v>147</v>
      </c>
      <c r="H887" s="10">
        <v>0</v>
      </c>
      <c r="I887" s="11">
        <v>18</v>
      </c>
      <c r="J887" s="24">
        <v>262201</v>
      </c>
      <c r="K887" s="12"/>
      <c r="L887" s="14">
        <v>0</v>
      </c>
      <c r="N887" s="21">
        <v>0</v>
      </c>
      <c r="P887" s="21">
        <v>0</v>
      </c>
      <c r="R887" s="21">
        <v>0</v>
      </c>
      <c r="T887" s="21">
        <v>0</v>
      </c>
      <c r="V887" s="22">
        <v>262201</v>
      </c>
      <c r="X887" s="5" t="str">
        <f t="shared" si="13"/>
        <v>No</v>
      </c>
      <c r="Z887" s="21"/>
      <c r="AC887" s="28"/>
      <c r="AG887" s="7"/>
    </row>
    <row r="888" spans="1:33">
      <c r="A888" s="8" t="s">
        <v>1627</v>
      </c>
      <c r="B888" s="8" t="s">
        <v>1628</v>
      </c>
      <c r="C888" s="9" t="s">
        <v>178</v>
      </c>
      <c r="D888" s="185" t="s">
        <v>1629</v>
      </c>
      <c r="E888" s="188" t="s">
        <v>1630</v>
      </c>
      <c r="F888" s="9" t="s">
        <v>83</v>
      </c>
      <c r="G888" s="9" t="s">
        <v>147</v>
      </c>
      <c r="H888" s="10">
        <v>0</v>
      </c>
      <c r="I888" s="11">
        <v>18</v>
      </c>
      <c r="J888" s="24">
        <v>227607</v>
      </c>
      <c r="K888" s="12"/>
      <c r="L888" s="14">
        <v>0</v>
      </c>
      <c r="N888" s="21">
        <v>0</v>
      </c>
      <c r="P888" s="21">
        <v>0</v>
      </c>
      <c r="R888" s="21">
        <v>0</v>
      </c>
      <c r="T888" s="21">
        <v>0</v>
      </c>
      <c r="V888" s="22">
        <v>227607</v>
      </c>
      <c r="X888" s="5" t="str">
        <f t="shared" si="13"/>
        <v>No</v>
      </c>
      <c r="Z888" s="21"/>
      <c r="AC888" s="28"/>
      <c r="AG888" s="7"/>
    </row>
    <row r="889" spans="1:33">
      <c r="A889" s="8" t="s">
        <v>5042</v>
      </c>
      <c r="B889" s="8" t="s">
        <v>5043</v>
      </c>
      <c r="C889" s="9" t="s">
        <v>91</v>
      </c>
      <c r="D889" s="185" t="s">
        <v>5044</v>
      </c>
      <c r="E889" s="188" t="s">
        <v>5045</v>
      </c>
      <c r="F889" s="9" t="s">
        <v>88</v>
      </c>
      <c r="G889" s="9" t="s">
        <v>147</v>
      </c>
      <c r="H889" s="10">
        <v>0</v>
      </c>
      <c r="I889" s="11">
        <v>18</v>
      </c>
      <c r="J889" s="24">
        <v>161126</v>
      </c>
      <c r="K889" s="12"/>
      <c r="L889" s="14">
        <v>0</v>
      </c>
      <c r="N889" s="21">
        <v>0</v>
      </c>
      <c r="P889" s="21">
        <v>0</v>
      </c>
      <c r="R889" s="21">
        <v>0</v>
      </c>
      <c r="T889" s="21">
        <v>0</v>
      </c>
      <c r="V889" s="22">
        <v>161126</v>
      </c>
      <c r="X889" s="5" t="str">
        <f t="shared" si="13"/>
        <v>No</v>
      </c>
      <c r="Z889" s="21"/>
      <c r="AC889" s="28"/>
      <c r="AG889" s="7"/>
    </row>
    <row r="890" spans="1:33">
      <c r="A890" s="8" t="s">
        <v>1655</v>
      </c>
      <c r="B890" s="8" t="s">
        <v>1656</v>
      </c>
      <c r="C890" s="9" t="s">
        <v>178</v>
      </c>
      <c r="D890" s="185" t="s">
        <v>1657</v>
      </c>
      <c r="E890" s="188" t="s">
        <v>1658</v>
      </c>
      <c r="F890" s="9" t="s">
        <v>88</v>
      </c>
      <c r="G890" s="9" t="s">
        <v>147</v>
      </c>
      <c r="H890" s="10">
        <v>0</v>
      </c>
      <c r="I890" s="11">
        <v>18</v>
      </c>
      <c r="J890" s="24">
        <v>257948</v>
      </c>
      <c r="K890" s="12"/>
      <c r="L890" s="14">
        <v>0</v>
      </c>
      <c r="N890" s="21">
        <v>0</v>
      </c>
      <c r="P890" s="21">
        <v>0</v>
      </c>
      <c r="R890" s="21">
        <v>0</v>
      </c>
      <c r="T890" s="21">
        <v>0</v>
      </c>
      <c r="V890" s="22">
        <v>257948</v>
      </c>
      <c r="X890" s="5" t="str">
        <f t="shared" si="13"/>
        <v>No</v>
      </c>
      <c r="Z890" s="21"/>
      <c r="AC890" s="28"/>
      <c r="AG890" s="7"/>
    </row>
    <row r="891" spans="1:33">
      <c r="A891" s="8" t="s">
        <v>2985</v>
      </c>
      <c r="B891" s="8" t="s">
        <v>2986</v>
      </c>
      <c r="C891" s="9" t="s">
        <v>39</v>
      </c>
      <c r="D891" s="185">
        <v>9034</v>
      </c>
      <c r="E891" s="188">
        <v>90034</v>
      </c>
      <c r="F891" s="9" t="s">
        <v>83</v>
      </c>
      <c r="G891" s="9" t="s">
        <v>84</v>
      </c>
      <c r="H891" s="10">
        <v>3629114</v>
      </c>
      <c r="I891" s="11">
        <v>18</v>
      </c>
      <c r="J891" s="24">
        <v>109860</v>
      </c>
      <c r="K891" s="12"/>
      <c r="L891" s="14">
        <v>0</v>
      </c>
      <c r="N891" s="21">
        <v>0</v>
      </c>
      <c r="P891" s="21">
        <v>0</v>
      </c>
      <c r="R891" s="21">
        <v>0</v>
      </c>
      <c r="T891" s="21">
        <v>0</v>
      </c>
      <c r="V891" s="22">
        <v>109860</v>
      </c>
      <c r="X891" s="5" t="str">
        <f t="shared" si="13"/>
        <v>No</v>
      </c>
      <c r="Z891" s="21"/>
      <c r="AC891" s="28"/>
      <c r="AG891" s="7"/>
    </row>
    <row r="892" spans="1:33">
      <c r="A892" s="8" t="s">
        <v>5936</v>
      </c>
      <c r="B892" s="8" t="s">
        <v>4463</v>
      </c>
      <c r="C892" s="9" t="s">
        <v>160</v>
      </c>
      <c r="D892" s="185" t="s">
        <v>4464</v>
      </c>
      <c r="E892" s="188" t="s">
        <v>4465</v>
      </c>
      <c r="F892" s="9" t="s">
        <v>157</v>
      </c>
      <c r="G892" s="9" t="s">
        <v>147</v>
      </c>
      <c r="H892" s="10">
        <v>0</v>
      </c>
      <c r="I892" s="11">
        <v>18</v>
      </c>
      <c r="J892" s="24">
        <v>38585</v>
      </c>
      <c r="K892" s="12"/>
      <c r="L892" s="14">
        <v>0</v>
      </c>
      <c r="N892" s="21">
        <v>0</v>
      </c>
      <c r="P892" s="21">
        <v>0</v>
      </c>
      <c r="R892" s="21">
        <v>0</v>
      </c>
      <c r="T892" s="21">
        <v>442303</v>
      </c>
      <c r="V892" s="22">
        <v>480888</v>
      </c>
      <c r="X892" s="5" t="str">
        <f t="shared" si="13"/>
        <v>No</v>
      </c>
      <c r="Z892" s="21"/>
      <c r="AC892" s="28"/>
      <c r="AG892" s="7"/>
    </row>
    <row r="893" spans="1:33">
      <c r="A893" s="8" t="s">
        <v>4151</v>
      </c>
      <c r="B893" s="8" t="s">
        <v>4152</v>
      </c>
      <c r="C893" s="9" t="s">
        <v>120</v>
      </c>
      <c r="D893" s="185">
        <v>6016</v>
      </c>
      <c r="E893" s="188">
        <v>60016</v>
      </c>
      <c r="F893" s="9" t="s">
        <v>83</v>
      </c>
      <c r="G893" s="9" t="s">
        <v>84</v>
      </c>
      <c r="H893" s="10">
        <v>147922</v>
      </c>
      <c r="I893" s="11">
        <v>18</v>
      </c>
      <c r="J893" s="24">
        <v>445526</v>
      </c>
      <c r="K893" s="12"/>
      <c r="L893" s="14">
        <v>0</v>
      </c>
      <c r="N893" s="21">
        <v>0</v>
      </c>
      <c r="P893" s="21">
        <v>0</v>
      </c>
      <c r="R893" s="21">
        <v>0</v>
      </c>
      <c r="T893" s="21">
        <v>0</v>
      </c>
      <c r="V893" s="22">
        <v>445526</v>
      </c>
      <c r="X893" s="5" t="str">
        <f t="shared" si="13"/>
        <v>No</v>
      </c>
      <c r="Z893" s="21"/>
      <c r="AC893" s="28"/>
      <c r="AG893" s="7"/>
    </row>
    <row r="894" spans="1:33">
      <c r="A894" s="8" t="s">
        <v>257</v>
      </c>
      <c r="B894" s="8" t="s">
        <v>258</v>
      </c>
      <c r="C894" s="9" t="s">
        <v>120</v>
      </c>
      <c r="D894" s="185">
        <v>6113</v>
      </c>
      <c r="E894" s="188">
        <v>60113</v>
      </c>
      <c r="F894" s="9" t="s">
        <v>83</v>
      </c>
      <c r="G894" s="9" t="s">
        <v>5756</v>
      </c>
      <c r="H894" s="10">
        <v>5121892</v>
      </c>
      <c r="I894" s="11">
        <v>17</v>
      </c>
      <c r="J894" s="24">
        <v>86487</v>
      </c>
      <c r="K894" s="12"/>
      <c r="L894" s="14">
        <v>0</v>
      </c>
      <c r="N894" s="21">
        <v>0</v>
      </c>
      <c r="P894" s="21">
        <v>0</v>
      </c>
      <c r="R894" s="21">
        <v>566</v>
      </c>
      <c r="T894" s="21">
        <v>0</v>
      </c>
      <c r="V894" s="22">
        <v>87053</v>
      </c>
      <c r="X894" s="5" t="str">
        <f t="shared" si="13"/>
        <v>No</v>
      </c>
      <c r="Z894" s="21"/>
      <c r="AC894" s="28"/>
      <c r="AG894" s="7"/>
    </row>
    <row r="895" spans="1:33">
      <c r="A895" s="8" t="s">
        <v>2775</v>
      </c>
      <c r="B895" s="8" t="s">
        <v>2776</v>
      </c>
      <c r="C895" s="9" t="s">
        <v>106</v>
      </c>
      <c r="D895" s="185">
        <v>7043</v>
      </c>
      <c r="E895" s="188">
        <v>70043</v>
      </c>
      <c r="F895" s="9" t="s">
        <v>83</v>
      </c>
      <c r="G895" s="9" t="s">
        <v>5756</v>
      </c>
      <c r="H895" s="10">
        <v>58533</v>
      </c>
      <c r="I895" s="11">
        <v>17</v>
      </c>
      <c r="J895" s="24">
        <v>172025</v>
      </c>
      <c r="K895" s="12"/>
      <c r="L895" s="14">
        <v>0</v>
      </c>
      <c r="N895" s="21">
        <v>0</v>
      </c>
      <c r="P895" s="21">
        <v>0</v>
      </c>
      <c r="R895" s="21">
        <v>19692</v>
      </c>
      <c r="T895" s="21">
        <v>0</v>
      </c>
      <c r="V895" s="22">
        <v>191717</v>
      </c>
      <c r="X895" s="5" t="str">
        <f t="shared" si="13"/>
        <v>No</v>
      </c>
      <c r="Z895" s="21"/>
      <c r="AC895" s="28"/>
      <c r="AG895" s="7"/>
    </row>
    <row r="896" spans="1:33">
      <c r="A896" s="8" t="s">
        <v>1707</v>
      </c>
      <c r="B896" s="8" t="s">
        <v>595</v>
      </c>
      <c r="C896" s="9" t="s">
        <v>235</v>
      </c>
      <c r="D896" s="185">
        <v>4227</v>
      </c>
      <c r="E896" s="188">
        <v>40227</v>
      </c>
      <c r="F896" s="9" t="s">
        <v>157</v>
      </c>
      <c r="G896" s="9" t="s">
        <v>5756</v>
      </c>
      <c r="H896" s="10">
        <v>105419</v>
      </c>
      <c r="I896" s="11">
        <v>17</v>
      </c>
      <c r="J896" s="24">
        <v>964414</v>
      </c>
      <c r="K896" s="12"/>
      <c r="L896" s="14">
        <v>0</v>
      </c>
      <c r="N896" s="21">
        <v>0</v>
      </c>
      <c r="P896" s="21">
        <v>0</v>
      </c>
      <c r="R896" s="21">
        <v>0</v>
      </c>
      <c r="T896" s="21">
        <v>45455</v>
      </c>
      <c r="V896" s="22">
        <v>1009869</v>
      </c>
      <c r="X896" s="5" t="str">
        <f t="shared" si="13"/>
        <v>No</v>
      </c>
      <c r="Z896" s="21"/>
      <c r="AC896" s="28"/>
      <c r="AG896" s="7"/>
    </row>
    <row r="897" spans="1:33">
      <c r="A897" s="8" t="s">
        <v>6007</v>
      </c>
      <c r="B897" s="8" t="s">
        <v>3622</v>
      </c>
      <c r="C897" s="9" t="s">
        <v>120</v>
      </c>
      <c r="D897" s="185"/>
      <c r="E897" s="188" t="s">
        <v>6008</v>
      </c>
      <c r="F897" s="9" t="s">
        <v>83</v>
      </c>
      <c r="G897" s="9" t="s">
        <v>147</v>
      </c>
      <c r="H897" s="10">
        <v>0</v>
      </c>
      <c r="I897" s="11">
        <v>17</v>
      </c>
      <c r="J897" s="24">
        <v>89952</v>
      </c>
      <c r="K897" s="12"/>
      <c r="L897" s="14">
        <v>0</v>
      </c>
      <c r="N897" s="21">
        <v>0</v>
      </c>
      <c r="P897" s="21">
        <v>0</v>
      </c>
      <c r="R897" s="21">
        <v>0</v>
      </c>
      <c r="T897" s="21">
        <v>146749</v>
      </c>
      <c r="V897" s="22">
        <v>236701</v>
      </c>
      <c r="X897" s="5" t="str">
        <f t="shared" si="13"/>
        <v>No</v>
      </c>
      <c r="Z897" s="21"/>
      <c r="AC897" s="28"/>
      <c r="AG897" s="7"/>
    </row>
    <row r="898" spans="1:33">
      <c r="A898" s="8" t="s">
        <v>4820</v>
      </c>
      <c r="B898" s="8" t="s">
        <v>4821</v>
      </c>
      <c r="C898" s="9" t="s">
        <v>555</v>
      </c>
      <c r="D898" s="185">
        <v>5159</v>
      </c>
      <c r="E898" s="188">
        <v>50159</v>
      </c>
      <c r="F898" s="9" t="s">
        <v>83</v>
      </c>
      <c r="G898" s="9" t="s">
        <v>84</v>
      </c>
      <c r="H898" s="10">
        <v>81926</v>
      </c>
      <c r="I898" s="11">
        <v>17</v>
      </c>
      <c r="J898" s="24">
        <v>342807</v>
      </c>
      <c r="K898" s="12"/>
      <c r="L898" s="14">
        <v>0</v>
      </c>
      <c r="N898" s="21">
        <v>0</v>
      </c>
      <c r="P898" s="21">
        <v>0</v>
      </c>
      <c r="R898" s="21">
        <v>155613</v>
      </c>
      <c r="T898" s="21">
        <v>0</v>
      </c>
      <c r="V898" s="22">
        <v>498420</v>
      </c>
      <c r="X898" s="5" t="str">
        <f t="shared" si="13"/>
        <v>No</v>
      </c>
      <c r="Z898" s="21"/>
      <c r="AC898" s="28"/>
      <c r="AG898" s="7"/>
    </row>
    <row r="899" spans="1:33">
      <c r="A899" s="8" t="s">
        <v>3420</v>
      </c>
      <c r="B899" s="8" t="s">
        <v>3421</v>
      </c>
      <c r="C899" s="9" t="s">
        <v>34</v>
      </c>
      <c r="D899" s="185" t="s">
        <v>3422</v>
      </c>
      <c r="E899" s="188" t="s">
        <v>3423</v>
      </c>
      <c r="F899" s="9" t="s">
        <v>157</v>
      </c>
      <c r="G899" s="9" t="s">
        <v>147</v>
      </c>
      <c r="H899" s="10">
        <v>0</v>
      </c>
      <c r="I899" s="11">
        <v>17</v>
      </c>
      <c r="J899" s="24">
        <v>120354</v>
      </c>
      <c r="K899" s="12"/>
      <c r="L899" s="14">
        <v>0</v>
      </c>
      <c r="N899" s="21">
        <v>0</v>
      </c>
      <c r="P899" s="21">
        <v>0</v>
      </c>
      <c r="R899" s="21">
        <v>0</v>
      </c>
      <c r="T899" s="21">
        <v>37326</v>
      </c>
      <c r="V899" s="22">
        <v>157680</v>
      </c>
      <c r="X899" s="5" t="str">
        <f t="shared" ref="X899:X962" si="14">IF(W899&amp;U899&amp;S899&amp;Q899&amp;O899&amp;M899&amp;K899&lt;&gt;"","Yes","No")</f>
        <v>No</v>
      </c>
      <c r="Z899" s="21"/>
      <c r="AC899" s="28"/>
      <c r="AG899" s="7"/>
    </row>
    <row r="900" spans="1:33">
      <c r="A900" s="8" t="s">
        <v>1483</v>
      </c>
      <c r="B900" s="8" t="s">
        <v>6435</v>
      </c>
      <c r="C900" s="9" t="s">
        <v>178</v>
      </c>
      <c r="D900" s="185" t="s">
        <v>1484</v>
      </c>
      <c r="E900" s="188" t="s">
        <v>1485</v>
      </c>
      <c r="F900" s="9" t="s">
        <v>83</v>
      </c>
      <c r="G900" s="9" t="s">
        <v>147</v>
      </c>
      <c r="H900" s="10">
        <v>0</v>
      </c>
      <c r="I900" s="11">
        <v>17</v>
      </c>
      <c r="J900" s="24">
        <v>97425</v>
      </c>
      <c r="K900" s="12"/>
      <c r="L900" s="14">
        <v>0</v>
      </c>
      <c r="N900" s="21">
        <v>0</v>
      </c>
      <c r="P900" s="21">
        <v>0</v>
      </c>
      <c r="R900" s="21">
        <v>19790</v>
      </c>
      <c r="T900" s="21">
        <v>0</v>
      </c>
      <c r="V900" s="22">
        <v>117215</v>
      </c>
      <c r="X900" s="5" t="str">
        <f t="shared" si="14"/>
        <v>No</v>
      </c>
      <c r="Z900" s="21"/>
      <c r="AC900" s="28"/>
      <c r="AG900" s="7"/>
    </row>
    <row r="901" spans="1:33">
      <c r="A901" s="8" t="s">
        <v>1216</v>
      </c>
      <c r="B901" s="8" t="s">
        <v>1217</v>
      </c>
      <c r="C901" s="9" t="s">
        <v>154</v>
      </c>
      <c r="D901" s="185">
        <v>4237</v>
      </c>
      <c r="E901" s="188">
        <v>40237</v>
      </c>
      <c r="F901" s="9" t="s">
        <v>157</v>
      </c>
      <c r="G901" s="9" t="s">
        <v>5756</v>
      </c>
      <c r="H901" s="10">
        <v>1249442</v>
      </c>
      <c r="I901" s="11">
        <v>17</v>
      </c>
      <c r="J901" s="24">
        <v>23421</v>
      </c>
      <c r="K901" s="12"/>
      <c r="L901" s="14">
        <v>0</v>
      </c>
      <c r="N901" s="21">
        <v>0</v>
      </c>
      <c r="P901" s="21">
        <v>0</v>
      </c>
      <c r="R901" s="21">
        <v>0</v>
      </c>
      <c r="T901" s="21">
        <v>437136</v>
      </c>
      <c r="V901" s="22">
        <v>460557</v>
      </c>
      <c r="X901" s="5" t="str">
        <f t="shared" si="14"/>
        <v>No</v>
      </c>
      <c r="Z901" s="21"/>
      <c r="AC901" s="28"/>
      <c r="AG901" s="7"/>
    </row>
    <row r="902" spans="1:33">
      <c r="A902" s="8" t="s">
        <v>5476</v>
      </c>
      <c r="B902" s="8" t="s">
        <v>4613</v>
      </c>
      <c r="C902" s="9" t="s">
        <v>42</v>
      </c>
      <c r="D902" s="185" t="s">
        <v>4614</v>
      </c>
      <c r="E902" s="188" t="s">
        <v>4615</v>
      </c>
      <c r="F902" s="9" t="s">
        <v>83</v>
      </c>
      <c r="G902" s="9" t="s">
        <v>147</v>
      </c>
      <c r="H902" s="10">
        <v>0</v>
      </c>
      <c r="I902" s="11">
        <v>17</v>
      </c>
      <c r="J902" s="24">
        <v>191236</v>
      </c>
      <c r="K902" s="12"/>
      <c r="L902" s="14">
        <v>0</v>
      </c>
      <c r="N902" s="21">
        <v>0</v>
      </c>
      <c r="P902" s="21">
        <v>0</v>
      </c>
      <c r="R902" s="21">
        <v>0</v>
      </c>
      <c r="T902" s="21">
        <v>110739</v>
      </c>
      <c r="V902" s="22">
        <v>301975</v>
      </c>
      <c r="X902" s="5" t="str">
        <f t="shared" si="14"/>
        <v>No</v>
      </c>
      <c r="Z902" s="21"/>
      <c r="AC902" s="28"/>
      <c r="AG902" s="7"/>
    </row>
    <row r="903" spans="1:33">
      <c r="A903" s="8" t="s">
        <v>3956</v>
      </c>
      <c r="B903" s="8" t="s">
        <v>675</v>
      </c>
      <c r="C903" s="9" t="s">
        <v>278</v>
      </c>
      <c r="D903" s="185" t="s">
        <v>3957</v>
      </c>
      <c r="E903" s="188" t="s">
        <v>3958</v>
      </c>
      <c r="F903" s="9" t="s">
        <v>83</v>
      </c>
      <c r="G903" s="9" t="s">
        <v>147</v>
      </c>
      <c r="H903" s="10">
        <v>0</v>
      </c>
      <c r="I903" s="11">
        <v>17</v>
      </c>
      <c r="J903" s="24">
        <v>37552</v>
      </c>
      <c r="K903" s="12"/>
      <c r="L903" s="14">
        <v>0</v>
      </c>
      <c r="N903" s="21">
        <v>0</v>
      </c>
      <c r="P903" s="21">
        <v>0</v>
      </c>
      <c r="R903" s="21">
        <v>1000</v>
      </c>
      <c r="T903" s="21">
        <v>9718</v>
      </c>
      <c r="V903" s="22">
        <v>48270</v>
      </c>
      <c r="X903" s="5" t="str">
        <f t="shared" si="14"/>
        <v>No</v>
      </c>
      <c r="Z903" s="21"/>
      <c r="AC903" s="28"/>
      <c r="AG903" s="7"/>
    </row>
    <row r="904" spans="1:33">
      <c r="A904" s="8" t="s">
        <v>3643</v>
      </c>
      <c r="B904" s="8" t="s">
        <v>3644</v>
      </c>
      <c r="C904" s="9" t="s">
        <v>91</v>
      </c>
      <c r="D904" s="185">
        <v>9050</v>
      </c>
      <c r="E904" s="188">
        <v>90050</v>
      </c>
      <c r="F904" s="9" t="s">
        <v>83</v>
      </c>
      <c r="G904" s="9" t="s">
        <v>5756</v>
      </c>
      <c r="H904" s="10">
        <v>125206</v>
      </c>
      <c r="I904" s="11">
        <v>17</v>
      </c>
      <c r="J904" s="24">
        <v>426629</v>
      </c>
      <c r="K904" s="12"/>
      <c r="L904" s="14">
        <v>0</v>
      </c>
      <c r="N904" s="21">
        <v>0</v>
      </c>
      <c r="P904" s="21">
        <v>0</v>
      </c>
      <c r="R904" s="21">
        <v>103480</v>
      </c>
      <c r="T904" s="21">
        <v>0</v>
      </c>
      <c r="V904" s="22">
        <v>530109</v>
      </c>
      <c r="X904" s="5" t="str">
        <f t="shared" si="14"/>
        <v>No</v>
      </c>
      <c r="Z904" s="21"/>
      <c r="AC904" s="28"/>
      <c r="AG904" s="7"/>
    </row>
    <row r="905" spans="1:33">
      <c r="A905" s="8" t="s">
        <v>3020</v>
      </c>
      <c r="B905" s="8" t="s">
        <v>418</v>
      </c>
      <c r="C905" s="9" t="s">
        <v>217</v>
      </c>
      <c r="D905" s="185" t="s">
        <v>3021</v>
      </c>
      <c r="E905" s="188" t="s">
        <v>3022</v>
      </c>
      <c r="F905" s="9" t="s">
        <v>83</v>
      </c>
      <c r="G905" s="9" t="s">
        <v>147</v>
      </c>
      <c r="H905" s="10">
        <v>0</v>
      </c>
      <c r="I905" s="11">
        <v>17</v>
      </c>
      <c r="J905" s="24">
        <v>198688</v>
      </c>
      <c r="K905" s="12"/>
      <c r="L905" s="14">
        <v>0</v>
      </c>
      <c r="N905" s="21">
        <v>0</v>
      </c>
      <c r="P905" s="21">
        <v>0</v>
      </c>
      <c r="R905" s="21">
        <v>0</v>
      </c>
      <c r="T905" s="21">
        <v>0</v>
      </c>
      <c r="V905" s="22">
        <v>198688</v>
      </c>
      <c r="X905" s="5" t="str">
        <f t="shared" si="14"/>
        <v>No</v>
      </c>
      <c r="Z905" s="21"/>
      <c r="AC905" s="28"/>
      <c r="AG905" s="7"/>
    </row>
    <row r="906" spans="1:33">
      <c r="A906" s="8" t="s">
        <v>3385</v>
      </c>
      <c r="B906" s="8" t="s">
        <v>3207</v>
      </c>
      <c r="C906" s="9" t="s">
        <v>466</v>
      </c>
      <c r="D906" s="185">
        <v>5169</v>
      </c>
      <c r="E906" s="188">
        <v>50169</v>
      </c>
      <c r="F906" s="9" t="s">
        <v>83</v>
      </c>
      <c r="G906" s="9" t="s">
        <v>84</v>
      </c>
      <c r="H906" s="10">
        <v>724091</v>
      </c>
      <c r="I906" s="11">
        <v>17</v>
      </c>
      <c r="J906" s="24">
        <v>279262</v>
      </c>
      <c r="K906" s="12"/>
      <c r="L906" s="14">
        <v>0</v>
      </c>
      <c r="N906" s="21">
        <v>0</v>
      </c>
      <c r="P906" s="21">
        <v>0</v>
      </c>
      <c r="R906" s="21">
        <v>0</v>
      </c>
      <c r="T906" s="21">
        <v>0</v>
      </c>
      <c r="V906" s="22">
        <v>279262</v>
      </c>
      <c r="X906" s="5" t="str">
        <f t="shared" si="14"/>
        <v>No</v>
      </c>
      <c r="Z906" s="21"/>
      <c r="AC906" s="28"/>
      <c r="AG906" s="7"/>
    </row>
    <row r="907" spans="1:33">
      <c r="A907" s="8" t="s">
        <v>222</v>
      </c>
      <c r="B907" s="8" t="s">
        <v>223</v>
      </c>
      <c r="C907" s="9" t="s">
        <v>112</v>
      </c>
      <c r="D907" s="185">
        <v>1002</v>
      </c>
      <c r="E907" s="188">
        <v>10002</v>
      </c>
      <c r="F907" s="9" t="s">
        <v>88</v>
      </c>
      <c r="G907" s="9" t="s">
        <v>5756</v>
      </c>
      <c r="H907" s="10">
        <v>158377</v>
      </c>
      <c r="I907" s="11">
        <v>17</v>
      </c>
      <c r="J907" s="24">
        <v>650934</v>
      </c>
      <c r="K907" s="12"/>
      <c r="L907" s="14">
        <v>0</v>
      </c>
      <c r="N907" s="21">
        <v>0</v>
      </c>
      <c r="P907" s="21">
        <v>0</v>
      </c>
      <c r="R907" s="21">
        <v>141452</v>
      </c>
      <c r="T907" s="21">
        <v>0</v>
      </c>
      <c r="V907" s="22">
        <v>792386</v>
      </c>
      <c r="X907" s="5" t="str">
        <f t="shared" si="14"/>
        <v>No</v>
      </c>
      <c r="Z907" s="21"/>
      <c r="AC907" s="28"/>
      <c r="AG907" s="7"/>
    </row>
    <row r="908" spans="1:33">
      <c r="A908" s="8" t="s">
        <v>1818</v>
      </c>
      <c r="B908" s="8" t="s">
        <v>1187</v>
      </c>
      <c r="C908" s="9" t="s">
        <v>171</v>
      </c>
      <c r="D908" s="185">
        <v>4232</v>
      </c>
      <c r="E908" s="188">
        <v>40232</v>
      </c>
      <c r="F908" s="9" t="s">
        <v>138</v>
      </c>
      <c r="G908" s="9" t="s">
        <v>84</v>
      </c>
      <c r="H908" s="10">
        <v>1510516</v>
      </c>
      <c r="I908" s="11">
        <v>17</v>
      </c>
      <c r="J908" s="24">
        <v>1983617</v>
      </c>
      <c r="K908" s="12"/>
      <c r="L908" s="14">
        <v>0</v>
      </c>
      <c r="N908" s="21">
        <v>0</v>
      </c>
      <c r="P908" s="21">
        <v>121043</v>
      </c>
      <c r="R908" s="21">
        <v>4610498</v>
      </c>
      <c r="T908" s="21">
        <v>0</v>
      </c>
      <c r="V908" s="22">
        <v>6715158</v>
      </c>
      <c r="X908" s="5" t="str">
        <f t="shared" si="14"/>
        <v>No</v>
      </c>
      <c r="Z908" s="21"/>
      <c r="AC908" s="28"/>
      <c r="AG908" s="7"/>
    </row>
    <row r="909" spans="1:33">
      <c r="A909" s="8" t="s">
        <v>4205</v>
      </c>
      <c r="B909" s="8" t="s">
        <v>4206</v>
      </c>
      <c r="C909" s="9" t="s">
        <v>154</v>
      </c>
      <c r="D909" s="185" t="s">
        <v>4207</v>
      </c>
      <c r="E909" s="188" t="s">
        <v>4208</v>
      </c>
      <c r="F909" s="9" t="s">
        <v>83</v>
      </c>
      <c r="G909" s="9" t="s">
        <v>147</v>
      </c>
      <c r="H909" s="10">
        <v>0</v>
      </c>
      <c r="I909" s="11">
        <v>17</v>
      </c>
      <c r="J909" s="24">
        <v>48754</v>
      </c>
      <c r="K909" s="12"/>
      <c r="L909" s="14">
        <v>0</v>
      </c>
      <c r="N909" s="21">
        <v>0</v>
      </c>
      <c r="P909" s="21">
        <v>0</v>
      </c>
      <c r="R909" s="21">
        <v>0</v>
      </c>
      <c r="T909" s="21">
        <v>107329</v>
      </c>
      <c r="V909" s="22">
        <v>156083</v>
      </c>
      <c r="X909" s="5" t="str">
        <f t="shared" si="14"/>
        <v>No</v>
      </c>
      <c r="Z909" s="21"/>
      <c r="AC909" s="28"/>
      <c r="AG909" s="7"/>
    </row>
    <row r="910" spans="1:33">
      <c r="A910" s="8" t="s">
        <v>3004</v>
      </c>
      <c r="B910" s="8" t="s">
        <v>283</v>
      </c>
      <c r="C910" s="9" t="s">
        <v>217</v>
      </c>
      <c r="D910" s="185" t="s">
        <v>3005</v>
      </c>
      <c r="E910" s="188" t="s">
        <v>3006</v>
      </c>
      <c r="F910" s="9" t="s">
        <v>83</v>
      </c>
      <c r="G910" s="9" t="s">
        <v>147</v>
      </c>
      <c r="H910" s="10">
        <v>0</v>
      </c>
      <c r="I910" s="11">
        <v>17</v>
      </c>
      <c r="J910" s="24">
        <v>82429</v>
      </c>
      <c r="K910" s="12"/>
      <c r="L910" s="14">
        <v>0</v>
      </c>
      <c r="N910" s="21">
        <v>0</v>
      </c>
      <c r="P910" s="21">
        <v>0</v>
      </c>
      <c r="R910" s="21">
        <v>0</v>
      </c>
      <c r="T910" s="21">
        <v>153891</v>
      </c>
      <c r="V910" s="22">
        <v>236320</v>
      </c>
      <c r="X910" s="5" t="str">
        <f t="shared" si="14"/>
        <v>No</v>
      </c>
      <c r="Z910" s="21"/>
      <c r="AC910" s="28"/>
      <c r="AG910" s="7"/>
    </row>
    <row r="911" spans="1:33">
      <c r="A911" s="8" t="s">
        <v>5525</v>
      </c>
      <c r="B911" s="8" t="s">
        <v>5526</v>
      </c>
      <c r="C911" s="9" t="s">
        <v>132</v>
      </c>
      <c r="D911" s="185" t="s">
        <v>5527</v>
      </c>
      <c r="E911" s="188" t="s">
        <v>5528</v>
      </c>
      <c r="F911" s="9" t="s">
        <v>157</v>
      </c>
      <c r="G911" s="9" t="s">
        <v>147</v>
      </c>
      <c r="H911" s="10">
        <v>0</v>
      </c>
      <c r="I911" s="11">
        <v>17</v>
      </c>
      <c r="J911" s="24">
        <v>122515</v>
      </c>
      <c r="K911" s="12"/>
      <c r="L911" s="14">
        <v>0</v>
      </c>
      <c r="N911" s="21">
        <v>0</v>
      </c>
      <c r="P911" s="21">
        <v>0</v>
      </c>
      <c r="R911" s="21">
        <v>0</v>
      </c>
      <c r="T911" s="21">
        <v>0</v>
      </c>
      <c r="V911" s="22">
        <v>122515</v>
      </c>
      <c r="X911" s="5" t="str">
        <f t="shared" si="14"/>
        <v>No</v>
      </c>
      <c r="Z911" s="21"/>
      <c r="AC911" s="28"/>
      <c r="AG911" s="7"/>
    </row>
    <row r="912" spans="1:33">
      <c r="A912" s="8" t="s">
        <v>1691</v>
      </c>
      <c r="B912" s="8" t="s">
        <v>1692</v>
      </c>
      <c r="C912" s="9" t="s">
        <v>235</v>
      </c>
      <c r="D912" s="185">
        <v>4005</v>
      </c>
      <c r="E912" s="188">
        <v>40005</v>
      </c>
      <c r="F912" s="9" t="s">
        <v>83</v>
      </c>
      <c r="G912" s="9" t="s">
        <v>84</v>
      </c>
      <c r="H912" s="10">
        <v>280648</v>
      </c>
      <c r="I912" s="11">
        <v>17</v>
      </c>
      <c r="J912" s="24">
        <v>651489</v>
      </c>
      <c r="K912" s="12"/>
      <c r="L912" s="14">
        <v>0</v>
      </c>
      <c r="N912" s="21">
        <v>0</v>
      </c>
      <c r="P912" s="21">
        <v>5270</v>
      </c>
      <c r="R912" s="21">
        <v>0</v>
      </c>
      <c r="T912" s="21">
        <v>0</v>
      </c>
      <c r="V912" s="22">
        <v>656759</v>
      </c>
      <c r="X912" s="5" t="str">
        <f t="shared" si="14"/>
        <v>No</v>
      </c>
      <c r="Z912" s="21"/>
      <c r="AC912" s="28"/>
      <c r="AG912" s="7"/>
    </row>
    <row r="913" spans="1:33">
      <c r="A913" s="8" t="s">
        <v>4726</v>
      </c>
      <c r="B913" s="8" t="s">
        <v>6431</v>
      </c>
      <c r="C913" s="9" t="s">
        <v>79</v>
      </c>
      <c r="D913" s="185" t="s">
        <v>4727</v>
      </c>
      <c r="E913" s="188" t="s">
        <v>4728</v>
      </c>
      <c r="F913" s="9" t="s">
        <v>83</v>
      </c>
      <c r="G913" s="9" t="s">
        <v>147</v>
      </c>
      <c r="H913" s="10">
        <v>0</v>
      </c>
      <c r="I913" s="11">
        <v>17</v>
      </c>
      <c r="J913" s="24">
        <v>8221</v>
      </c>
      <c r="K913" s="12"/>
      <c r="L913" s="14">
        <v>0</v>
      </c>
      <c r="N913" s="21">
        <v>0</v>
      </c>
      <c r="P913" s="21">
        <v>0</v>
      </c>
      <c r="R913" s="21">
        <v>8713</v>
      </c>
      <c r="T913" s="21">
        <v>0</v>
      </c>
      <c r="V913" s="22">
        <v>16934</v>
      </c>
      <c r="X913" s="5" t="str">
        <f t="shared" si="14"/>
        <v>No</v>
      </c>
      <c r="Z913" s="21"/>
      <c r="AC913" s="28"/>
      <c r="AG913" s="7"/>
    </row>
    <row r="914" spans="1:33">
      <c r="A914" s="8" t="s">
        <v>359</v>
      </c>
      <c r="B914" s="8" t="s">
        <v>360</v>
      </c>
      <c r="C914" s="9" t="s">
        <v>73</v>
      </c>
      <c r="D914" s="185" t="s">
        <v>361</v>
      </c>
      <c r="E914" s="188" t="s">
        <v>362</v>
      </c>
      <c r="F914" s="9" t="s">
        <v>83</v>
      </c>
      <c r="G914" s="9" t="s">
        <v>147</v>
      </c>
      <c r="H914" s="10">
        <v>0</v>
      </c>
      <c r="I914" s="11">
        <v>17</v>
      </c>
      <c r="J914" s="24">
        <v>0</v>
      </c>
      <c r="K914" s="12"/>
      <c r="L914" s="14">
        <v>0</v>
      </c>
      <c r="N914" s="21">
        <v>0</v>
      </c>
      <c r="P914" s="21">
        <v>0</v>
      </c>
      <c r="R914" s="21">
        <v>64072</v>
      </c>
      <c r="T914" s="21">
        <v>1424261</v>
      </c>
      <c r="V914" s="22">
        <v>1488333</v>
      </c>
      <c r="X914" s="5" t="str">
        <f t="shared" si="14"/>
        <v>No</v>
      </c>
      <c r="Z914" s="21"/>
      <c r="AC914" s="28"/>
      <c r="AG914" s="7"/>
    </row>
    <row r="915" spans="1:33">
      <c r="A915" s="8" t="s">
        <v>5948</v>
      </c>
      <c r="B915" s="8" t="s">
        <v>4645</v>
      </c>
      <c r="C915" s="9" t="s">
        <v>42</v>
      </c>
      <c r="D915" s="185" t="s">
        <v>4635</v>
      </c>
      <c r="E915" s="188" t="s">
        <v>4636</v>
      </c>
      <c r="F915" s="9" t="s">
        <v>83</v>
      </c>
      <c r="G915" s="9" t="s">
        <v>147</v>
      </c>
      <c r="H915" s="10">
        <v>0</v>
      </c>
      <c r="I915" s="11">
        <v>17</v>
      </c>
      <c r="J915" s="24">
        <v>21342</v>
      </c>
      <c r="K915" s="12"/>
      <c r="L915" s="14">
        <v>0</v>
      </c>
      <c r="N915" s="21">
        <v>0</v>
      </c>
      <c r="P915" s="21">
        <v>0</v>
      </c>
      <c r="R915" s="21">
        <v>0</v>
      </c>
      <c r="T915" s="21">
        <v>1395439</v>
      </c>
      <c r="V915" s="22">
        <v>1416781</v>
      </c>
      <c r="X915" s="5" t="str">
        <f t="shared" si="14"/>
        <v>No</v>
      </c>
      <c r="Z915" s="21"/>
      <c r="AC915" s="28"/>
      <c r="AG915" s="7"/>
    </row>
    <row r="916" spans="1:33">
      <c r="A916" s="8" t="s">
        <v>629</v>
      </c>
      <c r="B916" s="8" t="s">
        <v>630</v>
      </c>
      <c r="C916" s="9" t="s">
        <v>103</v>
      </c>
      <c r="D916" s="185">
        <v>4201</v>
      </c>
      <c r="E916" s="188">
        <v>40201</v>
      </c>
      <c r="F916" s="9" t="s">
        <v>83</v>
      </c>
      <c r="G916" s="9" t="s">
        <v>5756</v>
      </c>
      <c r="H916" s="10">
        <v>2148346</v>
      </c>
      <c r="I916" s="11">
        <v>17</v>
      </c>
      <c r="J916" s="24">
        <v>0</v>
      </c>
      <c r="K916" s="12"/>
      <c r="L916" s="14">
        <v>0</v>
      </c>
      <c r="N916" s="21">
        <v>0</v>
      </c>
      <c r="P916" s="21">
        <v>0</v>
      </c>
      <c r="R916" s="21">
        <v>0</v>
      </c>
      <c r="T916" s="21">
        <v>0</v>
      </c>
      <c r="V916" s="22">
        <v>0</v>
      </c>
      <c r="X916" s="5" t="str">
        <f t="shared" si="14"/>
        <v>No</v>
      </c>
      <c r="Z916" s="21"/>
      <c r="AC916" s="28"/>
      <c r="AG916" s="7"/>
    </row>
    <row r="917" spans="1:33">
      <c r="A917" s="8" t="s">
        <v>3097</v>
      </c>
      <c r="B917" s="8" t="s">
        <v>6446</v>
      </c>
      <c r="C917" s="9" t="s">
        <v>171</v>
      </c>
      <c r="D917" s="185" t="s">
        <v>3098</v>
      </c>
      <c r="E917" s="188" t="s">
        <v>3099</v>
      </c>
      <c r="F917" s="9" t="s">
        <v>88</v>
      </c>
      <c r="G917" s="9" t="s">
        <v>147</v>
      </c>
      <c r="H917" s="10">
        <v>0</v>
      </c>
      <c r="I917" s="11">
        <v>17</v>
      </c>
      <c r="J917" s="24">
        <v>0</v>
      </c>
      <c r="K917" s="12"/>
      <c r="L917" s="14">
        <v>0</v>
      </c>
      <c r="N917" s="21">
        <v>0</v>
      </c>
      <c r="P917" s="21">
        <v>0</v>
      </c>
      <c r="R917" s="21">
        <v>8500</v>
      </c>
      <c r="T917" s="21">
        <v>0</v>
      </c>
      <c r="V917" s="22">
        <v>8500</v>
      </c>
      <c r="X917" s="5" t="str">
        <f t="shared" si="14"/>
        <v>No</v>
      </c>
      <c r="Z917" s="21"/>
      <c r="AC917" s="28"/>
      <c r="AG917" s="7"/>
    </row>
    <row r="918" spans="1:33">
      <c r="A918" s="8" t="s">
        <v>1937</v>
      </c>
      <c r="B918" s="8" t="s">
        <v>1938</v>
      </c>
      <c r="C918" s="9" t="s">
        <v>555</v>
      </c>
      <c r="D918" s="185">
        <v>5204</v>
      </c>
      <c r="E918" s="188">
        <v>50204</v>
      </c>
      <c r="F918" s="9" t="s">
        <v>88</v>
      </c>
      <c r="G918" s="9" t="s">
        <v>84</v>
      </c>
      <c r="H918" s="10">
        <v>67821</v>
      </c>
      <c r="I918" s="11">
        <v>16</v>
      </c>
      <c r="J918" s="24">
        <v>40936</v>
      </c>
      <c r="K918" s="12"/>
      <c r="L918" s="14">
        <v>0</v>
      </c>
      <c r="N918" s="21">
        <v>0</v>
      </c>
      <c r="P918" s="21">
        <v>3509</v>
      </c>
      <c r="R918" s="21">
        <v>199</v>
      </c>
      <c r="T918" s="21">
        <v>0</v>
      </c>
      <c r="V918" s="22">
        <v>44644</v>
      </c>
      <c r="X918" s="5" t="str">
        <f t="shared" si="14"/>
        <v>No</v>
      </c>
      <c r="Z918" s="21"/>
      <c r="AC918" s="28"/>
      <c r="AG918" s="7"/>
    </row>
    <row r="919" spans="1:33">
      <c r="A919" s="8" t="s">
        <v>1757</v>
      </c>
      <c r="B919" s="8" t="s">
        <v>1144</v>
      </c>
      <c r="C919" s="9" t="s">
        <v>238</v>
      </c>
      <c r="D919" s="185">
        <v>1063</v>
      </c>
      <c r="E919" s="188">
        <v>10063</v>
      </c>
      <c r="F919" s="9" t="s">
        <v>88</v>
      </c>
      <c r="G919" s="9" t="s">
        <v>84</v>
      </c>
      <c r="H919" s="10">
        <v>924859</v>
      </c>
      <c r="I919" s="11">
        <v>16</v>
      </c>
      <c r="J919" s="24">
        <v>236648</v>
      </c>
      <c r="K919" s="12"/>
      <c r="L919" s="14">
        <v>0</v>
      </c>
      <c r="N919" s="21">
        <v>4025</v>
      </c>
      <c r="P919" s="21">
        <v>26440</v>
      </c>
      <c r="R919" s="21">
        <v>241</v>
      </c>
      <c r="T919" s="21">
        <v>0</v>
      </c>
      <c r="V919" s="22">
        <v>267354</v>
      </c>
      <c r="X919" s="5" t="str">
        <f t="shared" si="14"/>
        <v>No</v>
      </c>
      <c r="Z919" s="21"/>
      <c r="AC919" s="28"/>
      <c r="AG919" s="7"/>
    </row>
    <row r="920" spans="1:33">
      <c r="A920" s="8" t="s">
        <v>1895</v>
      </c>
      <c r="B920" s="8" t="s">
        <v>1843</v>
      </c>
      <c r="C920" s="9" t="s">
        <v>265</v>
      </c>
      <c r="D920" s="185" t="s">
        <v>1896</v>
      </c>
      <c r="E920" s="188" t="s">
        <v>1897</v>
      </c>
      <c r="F920" s="9" t="s">
        <v>88</v>
      </c>
      <c r="G920" s="9" t="s">
        <v>147</v>
      </c>
      <c r="H920" s="10">
        <v>0</v>
      </c>
      <c r="I920" s="11">
        <v>16</v>
      </c>
      <c r="J920" s="24">
        <v>122190</v>
      </c>
      <c r="K920" s="12"/>
      <c r="L920" s="14">
        <v>0</v>
      </c>
      <c r="N920" s="21">
        <v>0</v>
      </c>
      <c r="P920" s="21">
        <v>0</v>
      </c>
      <c r="R920" s="21">
        <v>32180</v>
      </c>
      <c r="T920" s="21">
        <v>109580</v>
      </c>
      <c r="V920" s="22">
        <v>263950</v>
      </c>
      <c r="X920" s="5" t="str">
        <f t="shared" si="14"/>
        <v>No</v>
      </c>
      <c r="Z920" s="21"/>
      <c r="AC920" s="28"/>
      <c r="AG920" s="7"/>
    </row>
    <row r="921" spans="1:33">
      <c r="A921" s="8" t="s">
        <v>5674</v>
      </c>
      <c r="B921" s="8" t="s">
        <v>5675</v>
      </c>
      <c r="C921" s="9" t="s">
        <v>254</v>
      </c>
      <c r="D921" s="185" t="s">
        <v>5676</v>
      </c>
      <c r="E921" s="188" t="s">
        <v>5677</v>
      </c>
      <c r="F921" s="9" t="s">
        <v>83</v>
      </c>
      <c r="G921" s="9" t="s">
        <v>147</v>
      </c>
      <c r="H921" s="10">
        <v>0</v>
      </c>
      <c r="I921" s="11">
        <v>16</v>
      </c>
      <c r="J921" s="24">
        <v>50290</v>
      </c>
      <c r="K921" s="12"/>
      <c r="L921" s="14">
        <v>0</v>
      </c>
      <c r="N921" s="21">
        <v>0</v>
      </c>
      <c r="P921" s="21">
        <v>0</v>
      </c>
      <c r="R921" s="21">
        <v>0</v>
      </c>
      <c r="T921" s="21">
        <v>0</v>
      </c>
      <c r="V921" s="22">
        <v>50290</v>
      </c>
      <c r="X921" s="5" t="str">
        <f t="shared" si="14"/>
        <v>No</v>
      </c>
      <c r="Z921" s="21"/>
      <c r="AC921" s="28"/>
      <c r="AG921" s="7"/>
    </row>
    <row r="922" spans="1:33">
      <c r="A922" s="8" t="s">
        <v>5064</v>
      </c>
      <c r="B922" s="8" t="s">
        <v>626</v>
      </c>
      <c r="C922" s="9" t="s">
        <v>91</v>
      </c>
      <c r="D922" s="185" t="s">
        <v>5065</v>
      </c>
      <c r="E922" s="188" t="s">
        <v>5066</v>
      </c>
      <c r="F922" s="9" t="s">
        <v>88</v>
      </c>
      <c r="G922" s="9" t="s">
        <v>147</v>
      </c>
      <c r="H922" s="10">
        <v>0</v>
      </c>
      <c r="I922" s="11">
        <v>16</v>
      </c>
      <c r="J922" s="24">
        <v>93568</v>
      </c>
      <c r="K922" s="12"/>
      <c r="L922" s="14">
        <v>0</v>
      </c>
      <c r="N922" s="21">
        <v>0</v>
      </c>
      <c r="P922" s="21">
        <v>0</v>
      </c>
      <c r="R922" s="21">
        <v>47218</v>
      </c>
      <c r="T922" s="21">
        <v>81067</v>
      </c>
      <c r="V922" s="22">
        <v>221853</v>
      </c>
      <c r="X922" s="5" t="str">
        <f t="shared" si="14"/>
        <v>No</v>
      </c>
      <c r="Z922" s="21"/>
      <c r="AC922" s="28"/>
      <c r="AG922" s="7"/>
    </row>
    <row r="923" spans="1:33">
      <c r="A923" s="8" t="s">
        <v>3127</v>
      </c>
      <c r="B923" s="8" t="s">
        <v>3128</v>
      </c>
      <c r="C923" s="9" t="s">
        <v>91</v>
      </c>
      <c r="D923" s="185">
        <v>9213</v>
      </c>
      <c r="E923" s="188">
        <v>90213</v>
      </c>
      <c r="F923" s="9" t="s">
        <v>83</v>
      </c>
      <c r="G923" s="9" t="s">
        <v>84</v>
      </c>
      <c r="H923" s="10">
        <v>64078</v>
      </c>
      <c r="I923" s="11">
        <v>16</v>
      </c>
      <c r="J923" s="24">
        <v>264875</v>
      </c>
      <c r="K923" s="12"/>
      <c r="L923" s="14">
        <v>0</v>
      </c>
      <c r="N923" s="21">
        <v>0</v>
      </c>
      <c r="P923" s="21">
        <v>27810</v>
      </c>
      <c r="R923" s="21">
        <v>864</v>
      </c>
      <c r="T923" s="21">
        <v>0</v>
      </c>
      <c r="V923" s="22">
        <v>293549</v>
      </c>
      <c r="X923" s="5" t="str">
        <f t="shared" si="14"/>
        <v>No</v>
      </c>
      <c r="Z923" s="21"/>
      <c r="AC923" s="28"/>
      <c r="AG923" s="7"/>
    </row>
    <row r="924" spans="1:33">
      <c r="A924" s="8" t="s">
        <v>1098</v>
      </c>
      <c r="B924" s="8" t="s">
        <v>1099</v>
      </c>
      <c r="C924" s="9" t="s">
        <v>233</v>
      </c>
      <c r="D924" s="185">
        <v>3035</v>
      </c>
      <c r="E924" s="188">
        <v>30035</v>
      </c>
      <c r="F924" s="9" t="s">
        <v>88</v>
      </c>
      <c r="G924" s="9" t="s">
        <v>84</v>
      </c>
      <c r="H924" s="10">
        <v>81249</v>
      </c>
      <c r="I924" s="11">
        <v>16</v>
      </c>
      <c r="J924" s="24">
        <v>422008</v>
      </c>
      <c r="K924" s="12"/>
      <c r="L924" s="14">
        <v>0</v>
      </c>
      <c r="N924" s="21">
        <v>0</v>
      </c>
      <c r="P924" s="21">
        <v>0</v>
      </c>
      <c r="R924" s="21">
        <v>364446</v>
      </c>
      <c r="T924" s="21">
        <v>0</v>
      </c>
      <c r="V924" s="22">
        <v>786454</v>
      </c>
      <c r="X924" s="5" t="str">
        <f t="shared" si="14"/>
        <v>No</v>
      </c>
      <c r="Z924" s="21"/>
      <c r="AC924" s="28"/>
      <c r="AG924" s="7"/>
    </row>
    <row r="925" spans="1:33">
      <c r="A925" s="8" t="s">
        <v>1114</v>
      </c>
      <c r="B925" s="8" t="s">
        <v>1115</v>
      </c>
      <c r="C925" s="9" t="s">
        <v>466</v>
      </c>
      <c r="D925" s="185">
        <v>5090</v>
      </c>
      <c r="E925" s="188">
        <v>50090</v>
      </c>
      <c r="F925" s="9" t="s">
        <v>88</v>
      </c>
      <c r="G925" s="9" t="s">
        <v>5756</v>
      </c>
      <c r="H925" s="10">
        <v>75250</v>
      </c>
      <c r="I925" s="11">
        <v>16</v>
      </c>
      <c r="J925" s="24">
        <v>292288</v>
      </c>
      <c r="K925" s="12"/>
      <c r="L925" s="14">
        <v>0</v>
      </c>
      <c r="N925" s="21">
        <v>0</v>
      </c>
      <c r="P925" s="21">
        <v>0</v>
      </c>
      <c r="R925" s="21">
        <v>0</v>
      </c>
      <c r="T925" s="21">
        <v>0</v>
      </c>
      <c r="V925" s="22">
        <v>292288</v>
      </c>
      <c r="X925" s="5" t="str">
        <f t="shared" si="14"/>
        <v>No</v>
      </c>
      <c r="Z925" s="21"/>
      <c r="AC925" s="28"/>
      <c r="AG925" s="7"/>
    </row>
    <row r="926" spans="1:33">
      <c r="A926" s="8" t="s">
        <v>1663</v>
      </c>
      <c r="B926" s="8" t="s">
        <v>1664</v>
      </c>
      <c r="C926" s="9" t="s">
        <v>178</v>
      </c>
      <c r="D926" s="185" t="s">
        <v>1665</v>
      </c>
      <c r="E926" s="188" t="s">
        <v>1666</v>
      </c>
      <c r="F926" s="9" t="s">
        <v>83</v>
      </c>
      <c r="G926" s="9" t="s">
        <v>147</v>
      </c>
      <c r="H926" s="10">
        <v>0</v>
      </c>
      <c r="I926" s="11">
        <v>16</v>
      </c>
      <c r="J926" s="24">
        <v>43628</v>
      </c>
      <c r="K926" s="12"/>
      <c r="L926" s="14">
        <v>0</v>
      </c>
      <c r="N926" s="21">
        <v>0</v>
      </c>
      <c r="P926" s="21">
        <v>0</v>
      </c>
      <c r="R926" s="21">
        <v>0</v>
      </c>
      <c r="T926" s="21">
        <v>0</v>
      </c>
      <c r="V926" s="22">
        <v>43628</v>
      </c>
      <c r="X926" s="5" t="str">
        <f t="shared" si="14"/>
        <v>No</v>
      </c>
      <c r="Z926" s="21"/>
      <c r="AC926" s="28"/>
      <c r="AG926" s="7"/>
    </row>
    <row r="927" spans="1:33">
      <c r="A927" s="8" t="s">
        <v>3135</v>
      </c>
      <c r="B927" s="8" t="s">
        <v>3136</v>
      </c>
      <c r="C927" s="9" t="s">
        <v>46</v>
      </c>
      <c r="D927" s="185">
        <v>5205</v>
      </c>
      <c r="E927" s="188">
        <v>50205</v>
      </c>
      <c r="F927" s="9" t="s">
        <v>83</v>
      </c>
      <c r="G927" s="9" t="s">
        <v>5756</v>
      </c>
      <c r="H927" s="10">
        <v>57584</v>
      </c>
      <c r="I927" s="11">
        <v>16</v>
      </c>
      <c r="J927" s="24">
        <v>594023</v>
      </c>
      <c r="K927" s="12"/>
      <c r="L927" s="14">
        <v>0</v>
      </c>
      <c r="N927" s="21">
        <v>0</v>
      </c>
      <c r="P927" s="21">
        <v>0</v>
      </c>
      <c r="R927" s="21">
        <v>0</v>
      </c>
      <c r="T927" s="21">
        <v>93211</v>
      </c>
      <c r="V927" s="22">
        <v>687234</v>
      </c>
      <c r="X927" s="5" t="str">
        <f t="shared" si="14"/>
        <v>No</v>
      </c>
      <c r="Z927" s="21"/>
      <c r="AC927" s="28"/>
      <c r="AG927" s="7"/>
    </row>
    <row r="928" spans="1:33">
      <c r="A928" s="8" t="s">
        <v>280</v>
      </c>
      <c r="B928" s="8" t="s">
        <v>281</v>
      </c>
      <c r="C928" s="9" t="s">
        <v>235</v>
      </c>
      <c r="D928" s="185">
        <v>4133</v>
      </c>
      <c r="E928" s="188">
        <v>40133</v>
      </c>
      <c r="F928" s="9" t="s">
        <v>83</v>
      </c>
      <c r="G928" s="9" t="s">
        <v>5756</v>
      </c>
      <c r="H928" s="10">
        <v>311810</v>
      </c>
      <c r="I928" s="11">
        <v>16</v>
      </c>
      <c r="J928" s="24">
        <v>11100</v>
      </c>
      <c r="K928" s="12"/>
      <c r="L928" s="14">
        <v>0</v>
      </c>
      <c r="N928" s="21">
        <v>0</v>
      </c>
      <c r="P928" s="21">
        <v>0</v>
      </c>
      <c r="R928" s="21">
        <v>0</v>
      </c>
      <c r="T928" s="21">
        <v>0</v>
      </c>
      <c r="V928" s="22">
        <v>11100</v>
      </c>
      <c r="X928" s="5" t="str">
        <f t="shared" si="14"/>
        <v>No</v>
      </c>
      <c r="Z928" s="21"/>
      <c r="AC928" s="28"/>
      <c r="AG928" s="7"/>
    </row>
    <row r="929" spans="1:33">
      <c r="A929" s="8" t="s">
        <v>4768</v>
      </c>
      <c r="B929" s="8" t="s">
        <v>4759</v>
      </c>
      <c r="C929" s="9" t="s">
        <v>82</v>
      </c>
      <c r="D929" s="185">
        <v>2165</v>
      </c>
      <c r="E929" s="188">
        <v>20165</v>
      </c>
      <c r="F929" s="9" t="s">
        <v>113</v>
      </c>
      <c r="G929" s="9" t="s">
        <v>5756</v>
      </c>
      <c r="H929" s="10">
        <v>18351295</v>
      </c>
      <c r="I929" s="11">
        <v>16</v>
      </c>
      <c r="J929" s="24">
        <v>7682493</v>
      </c>
      <c r="K929" s="12"/>
      <c r="L929" s="14">
        <v>0</v>
      </c>
      <c r="N929" s="21">
        <v>0</v>
      </c>
      <c r="P929" s="21">
        <v>0</v>
      </c>
      <c r="R929" s="21">
        <v>608941</v>
      </c>
      <c r="T929" s="21">
        <v>0</v>
      </c>
      <c r="V929" s="22">
        <v>8291434</v>
      </c>
      <c r="X929" s="5" t="str">
        <f t="shared" si="14"/>
        <v>No</v>
      </c>
      <c r="Z929" s="21"/>
      <c r="AC929" s="28"/>
      <c r="AG929" s="7"/>
    </row>
    <row r="930" spans="1:33">
      <c r="A930" s="8" t="s">
        <v>1709</v>
      </c>
      <c r="B930" s="8" t="s">
        <v>1710</v>
      </c>
      <c r="C930" s="9" t="s">
        <v>58</v>
      </c>
      <c r="D930" s="185">
        <v>5108</v>
      </c>
      <c r="E930" s="188">
        <v>50108</v>
      </c>
      <c r="F930" s="9" t="s">
        <v>83</v>
      </c>
      <c r="G930" s="9" t="s">
        <v>5756</v>
      </c>
      <c r="H930" s="10">
        <v>69658</v>
      </c>
      <c r="I930" s="11">
        <v>16</v>
      </c>
      <c r="J930" s="24">
        <v>507169</v>
      </c>
      <c r="K930" s="12"/>
      <c r="L930" s="14">
        <v>0</v>
      </c>
      <c r="N930" s="21">
        <v>0</v>
      </c>
      <c r="P930" s="21">
        <v>0</v>
      </c>
      <c r="R930" s="21">
        <v>27963</v>
      </c>
      <c r="T930" s="21">
        <v>0</v>
      </c>
      <c r="V930" s="22">
        <v>535132</v>
      </c>
      <c r="X930" s="5" t="str">
        <f t="shared" si="14"/>
        <v>No</v>
      </c>
      <c r="Z930" s="21"/>
      <c r="AC930" s="28"/>
      <c r="AG930" s="7"/>
    </row>
    <row r="931" spans="1:33">
      <c r="A931" s="8" t="s">
        <v>3328</v>
      </c>
      <c r="B931" s="8" t="s">
        <v>3329</v>
      </c>
      <c r="C931" s="9" t="s">
        <v>555</v>
      </c>
      <c r="D931" s="185" t="s">
        <v>3330</v>
      </c>
      <c r="E931" s="188" t="s">
        <v>3331</v>
      </c>
      <c r="F931" s="9" t="s">
        <v>83</v>
      </c>
      <c r="G931" s="9" t="s">
        <v>147</v>
      </c>
      <c r="H931" s="10">
        <v>0</v>
      </c>
      <c r="I931" s="11">
        <v>16</v>
      </c>
      <c r="J931" s="24">
        <v>79404</v>
      </c>
      <c r="K931" s="12"/>
      <c r="L931" s="14">
        <v>0</v>
      </c>
      <c r="N931" s="21">
        <v>0</v>
      </c>
      <c r="P931" s="21">
        <v>0</v>
      </c>
      <c r="R931" s="21">
        <v>0</v>
      </c>
      <c r="T931" s="21">
        <v>0</v>
      </c>
      <c r="V931" s="22">
        <v>79404</v>
      </c>
      <c r="X931" s="5" t="str">
        <f t="shared" si="14"/>
        <v>No</v>
      </c>
      <c r="Z931" s="21"/>
      <c r="AC931" s="28"/>
      <c r="AG931" s="7"/>
    </row>
    <row r="932" spans="1:33">
      <c r="A932" s="8" t="s">
        <v>1208</v>
      </c>
      <c r="B932" s="8" t="s">
        <v>626</v>
      </c>
      <c r="C932" s="9" t="s">
        <v>274</v>
      </c>
      <c r="D932" s="185">
        <v>4057</v>
      </c>
      <c r="E932" s="188">
        <v>40057</v>
      </c>
      <c r="F932" s="9" t="s">
        <v>88</v>
      </c>
      <c r="G932" s="9" t="s">
        <v>84</v>
      </c>
      <c r="H932" s="10">
        <v>71880</v>
      </c>
      <c r="I932" s="11">
        <v>16</v>
      </c>
      <c r="J932" s="24">
        <v>614549</v>
      </c>
      <c r="K932" s="12"/>
      <c r="L932" s="14">
        <v>0</v>
      </c>
      <c r="N932" s="21">
        <v>0</v>
      </c>
      <c r="P932" s="21">
        <v>21380</v>
      </c>
      <c r="R932" s="21">
        <v>2630</v>
      </c>
      <c r="T932" s="21">
        <v>0</v>
      </c>
      <c r="V932" s="22">
        <v>638559</v>
      </c>
      <c r="X932" s="5" t="str">
        <f t="shared" si="14"/>
        <v>No</v>
      </c>
      <c r="Z932" s="21"/>
      <c r="AC932" s="28"/>
      <c r="AG932" s="7"/>
    </row>
    <row r="933" spans="1:33">
      <c r="A933" s="8" t="s">
        <v>6162</v>
      </c>
      <c r="B933" s="8" t="s">
        <v>2644</v>
      </c>
      <c r="C933" s="9" t="s">
        <v>288</v>
      </c>
      <c r="D933" s="185" t="s">
        <v>2645</v>
      </c>
      <c r="E933" s="188" t="s">
        <v>2646</v>
      </c>
      <c r="F933" s="9" t="s">
        <v>88</v>
      </c>
      <c r="G933" s="9" t="s">
        <v>147</v>
      </c>
      <c r="H933" s="10">
        <v>0</v>
      </c>
      <c r="I933" s="11">
        <v>16</v>
      </c>
      <c r="J933" s="24">
        <v>69904</v>
      </c>
      <c r="K933" s="12"/>
      <c r="L933" s="14">
        <v>0</v>
      </c>
      <c r="N933" s="21">
        <v>0</v>
      </c>
      <c r="P933" s="21">
        <v>0</v>
      </c>
      <c r="R933" s="21">
        <v>12830</v>
      </c>
      <c r="T933" s="21">
        <v>0</v>
      </c>
      <c r="V933" s="22">
        <v>82734</v>
      </c>
      <c r="X933" s="5" t="str">
        <f t="shared" si="14"/>
        <v>No</v>
      </c>
      <c r="Z933" s="21"/>
      <c r="AC933" s="28"/>
      <c r="AG933" s="7"/>
    </row>
    <row r="934" spans="1:33">
      <c r="A934" s="8" t="s">
        <v>2403</v>
      </c>
      <c r="B934" s="8" t="s">
        <v>2404</v>
      </c>
      <c r="C934" s="9" t="s">
        <v>46</v>
      </c>
      <c r="D934" s="185" t="s">
        <v>2405</v>
      </c>
      <c r="E934" s="188" t="s">
        <v>2406</v>
      </c>
      <c r="F934" s="9" t="s">
        <v>88</v>
      </c>
      <c r="G934" s="9" t="s">
        <v>147</v>
      </c>
      <c r="H934" s="10">
        <v>0</v>
      </c>
      <c r="I934" s="11">
        <v>16</v>
      </c>
      <c r="J934" s="24">
        <v>115238</v>
      </c>
      <c r="K934" s="12"/>
      <c r="L934" s="14">
        <v>0</v>
      </c>
      <c r="N934" s="21">
        <v>0</v>
      </c>
      <c r="P934" s="21">
        <v>0</v>
      </c>
      <c r="R934" s="21">
        <v>0</v>
      </c>
      <c r="T934" s="21">
        <v>282219</v>
      </c>
      <c r="V934" s="22">
        <v>397457</v>
      </c>
      <c r="X934" s="5" t="str">
        <f t="shared" si="14"/>
        <v>No</v>
      </c>
      <c r="Z934" s="21"/>
      <c r="AC934" s="28"/>
      <c r="AG934" s="7"/>
    </row>
    <row r="935" spans="1:33">
      <c r="A935" s="8" t="s">
        <v>5960</v>
      </c>
      <c r="B935" s="8" t="s">
        <v>6072</v>
      </c>
      <c r="C935" s="9" t="s">
        <v>233</v>
      </c>
      <c r="D935" s="185"/>
      <c r="E935" s="188">
        <v>30199</v>
      </c>
      <c r="F935" s="9" t="s">
        <v>88</v>
      </c>
      <c r="G935" s="9" t="s">
        <v>5756</v>
      </c>
      <c r="H935" s="10">
        <v>64022</v>
      </c>
      <c r="I935" s="11">
        <v>16</v>
      </c>
      <c r="J935" s="24">
        <v>64521</v>
      </c>
      <c r="K935" s="12"/>
      <c r="L935" s="14">
        <v>0</v>
      </c>
      <c r="N935" s="21">
        <v>0</v>
      </c>
      <c r="P935" s="21">
        <v>0</v>
      </c>
      <c r="R935" s="21">
        <v>0</v>
      </c>
      <c r="T935" s="21">
        <v>0</v>
      </c>
      <c r="V935" s="22">
        <v>64521</v>
      </c>
      <c r="X935" s="5" t="str">
        <f t="shared" si="14"/>
        <v>No</v>
      </c>
      <c r="Z935" s="21"/>
      <c r="AC935" s="28"/>
      <c r="AG935" s="7"/>
    </row>
    <row r="936" spans="1:33">
      <c r="A936" s="8" t="s">
        <v>1716</v>
      </c>
      <c r="B936" s="8" t="s">
        <v>1717</v>
      </c>
      <c r="C936" s="9" t="s">
        <v>648</v>
      </c>
      <c r="D936" s="185" t="s">
        <v>1718</v>
      </c>
      <c r="E936" s="188" t="s">
        <v>4042</v>
      </c>
      <c r="F936" s="9" t="s">
        <v>157</v>
      </c>
      <c r="G936" s="9" t="s">
        <v>147</v>
      </c>
      <c r="H936" s="10">
        <v>0</v>
      </c>
      <c r="I936" s="11">
        <v>16</v>
      </c>
      <c r="J936" s="24">
        <v>0</v>
      </c>
      <c r="K936" s="12"/>
      <c r="L936" s="14">
        <v>0</v>
      </c>
      <c r="N936" s="21">
        <v>0</v>
      </c>
      <c r="P936" s="21">
        <v>0</v>
      </c>
      <c r="R936" s="21">
        <v>1227088</v>
      </c>
      <c r="T936" s="21">
        <v>0</v>
      </c>
      <c r="V936" s="22">
        <v>1227088</v>
      </c>
      <c r="X936" s="5" t="str">
        <f t="shared" si="14"/>
        <v>No</v>
      </c>
      <c r="Z936" s="21"/>
      <c r="AC936" s="28"/>
      <c r="AG936" s="7"/>
    </row>
    <row r="937" spans="1:33">
      <c r="A937" s="8" t="s">
        <v>3661</v>
      </c>
      <c r="B937" s="8" t="s">
        <v>167</v>
      </c>
      <c r="C937" s="9" t="s">
        <v>168</v>
      </c>
      <c r="D937" s="185">
        <v>58</v>
      </c>
      <c r="E937" s="188">
        <v>58</v>
      </c>
      <c r="F937" s="9" t="s">
        <v>83</v>
      </c>
      <c r="G937" s="9" t="s">
        <v>84</v>
      </c>
      <c r="H937" s="10">
        <v>1849898</v>
      </c>
      <c r="I937" s="11">
        <v>16</v>
      </c>
      <c r="J937" s="24">
        <v>1575943</v>
      </c>
      <c r="K937" s="12"/>
      <c r="L937" s="14">
        <v>0</v>
      </c>
      <c r="N937" s="21">
        <v>0</v>
      </c>
      <c r="P937" s="21">
        <v>0</v>
      </c>
      <c r="R937" s="21">
        <v>866234</v>
      </c>
      <c r="T937" s="21">
        <v>0</v>
      </c>
      <c r="V937" s="22">
        <v>2442177</v>
      </c>
      <c r="X937" s="5" t="str">
        <f t="shared" si="14"/>
        <v>No</v>
      </c>
      <c r="Z937" s="21"/>
      <c r="AC937" s="28"/>
      <c r="AG937" s="7"/>
    </row>
    <row r="938" spans="1:33">
      <c r="A938" s="8" t="s">
        <v>4227</v>
      </c>
      <c r="B938" s="8" t="s">
        <v>4228</v>
      </c>
      <c r="C938" s="9" t="s">
        <v>235</v>
      </c>
      <c r="D938" s="185" t="s">
        <v>4229</v>
      </c>
      <c r="E938" s="188" t="s">
        <v>4230</v>
      </c>
      <c r="F938" s="9" t="s">
        <v>83</v>
      </c>
      <c r="G938" s="9" t="s">
        <v>147</v>
      </c>
      <c r="H938" s="10">
        <v>0</v>
      </c>
      <c r="I938" s="11">
        <v>16</v>
      </c>
      <c r="J938" s="24">
        <v>1603</v>
      </c>
      <c r="K938" s="12"/>
      <c r="L938" s="14">
        <v>0</v>
      </c>
      <c r="N938" s="21">
        <v>0</v>
      </c>
      <c r="P938" s="21">
        <v>0</v>
      </c>
      <c r="R938" s="21">
        <v>552472</v>
      </c>
      <c r="T938" s="21">
        <v>0</v>
      </c>
      <c r="V938" s="22">
        <v>554075</v>
      </c>
      <c r="X938" s="5" t="str">
        <f t="shared" si="14"/>
        <v>No</v>
      </c>
      <c r="Z938" s="21"/>
      <c r="AC938" s="28"/>
      <c r="AG938" s="7"/>
    </row>
    <row r="939" spans="1:33">
      <c r="A939" s="8" t="s">
        <v>6574</v>
      </c>
      <c r="B939" s="8" t="s">
        <v>6437</v>
      </c>
      <c r="C939" s="9" t="s">
        <v>42</v>
      </c>
      <c r="D939" s="185" t="s">
        <v>4682</v>
      </c>
      <c r="E939" s="188" t="s">
        <v>4683</v>
      </c>
      <c r="F939" s="9" t="s">
        <v>88</v>
      </c>
      <c r="G939" s="9" t="s">
        <v>147</v>
      </c>
      <c r="H939" s="10">
        <v>0</v>
      </c>
      <c r="I939" s="11">
        <v>16</v>
      </c>
      <c r="J939" s="24">
        <v>728484</v>
      </c>
      <c r="K939" s="12"/>
      <c r="L939" s="14">
        <v>0</v>
      </c>
      <c r="N939" s="21">
        <v>0</v>
      </c>
      <c r="P939" s="21">
        <v>0</v>
      </c>
      <c r="R939" s="21">
        <v>0</v>
      </c>
      <c r="T939" s="21">
        <v>835953</v>
      </c>
      <c r="V939" s="22">
        <v>1564437</v>
      </c>
      <c r="X939" s="5" t="str">
        <f t="shared" si="14"/>
        <v>No</v>
      </c>
      <c r="Z939" s="21"/>
      <c r="AC939" s="28"/>
      <c r="AG939" s="7"/>
    </row>
    <row r="940" spans="1:33">
      <c r="A940" s="8" t="s">
        <v>6575</v>
      </c>
      <c r="B940" s="8" t="s">
        <v>207</v>
      </c>
      <c r="C940" s="9" t="s">
        <v>466</v>
      </c>
      <c r="D940" s="185"/>
      <c r="E940" s="188" t="s">
        <v>6576</v>
      </c>
      <c r="F940" s="9" t="s">
        <v>157</v>
      </c>
      <c r="G940" s="9" t="s">
        <v>147</v>
      </c>
      <c r="H940" s="10">
        <v>0</v>
      </c>
      <c r="I940" s="11">
        <v>16</v>
      </c>
      <c r="J940" s="24">
        <v>101187</v>
      </c>
      <c r="K940" s="12"/>
      <c r="L940" s="14">
        <v>0</v>
      </c>
      <c r="N940" s="21">
        <v>0</v>
      </c>
      <c r="P940" s="21">
        <v>0</v>
      </c>
      <c r="R940" s="21">
        <v>0</v>
      </c>
      <c r="T940" s="21">
        <v>383247</v>
      </c>
      <c r="V940" s="22">
        <v>484434</v>
      </c>
      <c r="X940" s="5" t="str">
        <f t="shared" si="14"/>
        <v>No</v>
      </c>
      <c r="Z940" s="21"/>
      <c r="AC940" s="28"/>
      <c r="AG940" s="7"/>
    </row>
    <row r="941" spans="1:33">
      <c r="A941" s="8" t="s">
        <v>3339</v>
      </c>
      <c r="B941" s="8" t="s">
        <v>3340</v>
      </c>
      <c r="C941" s="9" t="s">
        <v>555</v>
      </c>
      <c r="D941" s="185" t="s">
        <v>3341</v>
      </c>
      <c r="E941" s="188" t="s">
        <v>3342</v>
      </c>
      <c r="F941" s="9" t="s">
        <v>83</v>
      </c>
      <c r="G941" s="9" t="s">
        <v>147</v>
      </c>
      <c r="H941" s="10">
        <v>0</v>
      </c>
      <c r="I941" s="11">
        <v>16</v>
      </c>
      <c r="J941" s="24">
        <v>8387</v>
      </c>
      <c r="K941" s="12"/>
      <c r="L941" s="14">
        <v>0</v>
      </c>
      <c r="N941" s="21">
        <v>0</v>
      </c>
      <c r="P941" s="21">
        <v>0</v>
      </c>
      <c r="R941" s="21">
        <v>0</v>
      </c>
      <c r="T941" s="21">
        <v>117972</v>
      </c>
      <c r="V941" s="22">
        <v>126359</v>
      </c>
      <c r="X941" s="5" t="str">
        <f t="shared" si="14"/>
        <v>No</v>
      </c>
      <c r="Z941" s="21"/>
      <c r="AC941" s="28"/>
      <c r="AG941" s="7"/>
    </row>
    <row r="942" spans="1:33">
      <c r="A942" s="8" t="s">
        <v>6173</v>
      </c>
      <c r="B942" s="8" t="s">
        <v>287</v>
      </c>
      <c r="C942" s="9" t="s">
        <v>132</v>
      </c>
      <c r="D942" s="185" t="s">
        <v>5582</v>
      </c>
      <c r="E942" s="188" t="s">
        <v>5583</v>
      </c>
      <c r="F942" s="9" t="s">
        <v>157</v>
      </c>
      <c r="G942" s="9" t="s">
        <v>147</v>
      </c>
      <c r="H942" s="10">
        <v>0</v>
      </c>
      <c r="I942" s="11">
        <v>16</v>
      </c>
      <c r="J942" s="24">
        <v>65114</v>
      </c>
      <c r="K942" s="12"/>
      <c r="L942" s="14">
        <v>0</v>
      </c>
      <c r="N942" s="21">
        <v>0</v>
      </c>
      <c r="P942" s="21">
        <v>0</v>
      </c>
      <c r="R942" s="21">
        <v>0</v>
      </c>
      <c r="T942" s="21">
        <v>0</v>
      </c>
      <c r="V942" s="22">
        <v>65114</v>
      </c>
      <c r="X942" s="5" t="str">
        <f t="shared" si="14"/>
        <v>No</v>
      </c>
      <c r="Z942" s="21"/>
      <c r="AC942" s="28"/>
      <c r="AG942" s="7"/>
    </row>
    <row r="943" spans="1:33">
      <c r="A943" s="8" t="s">
        <v>1659</v>
      </c>
      <c r="B943" s="8" t="s">
        <v>1660</v>
      </c>
      <c r="C943" s="9" t="s">
        <v>178</v>
      </c>
      <c r="D943" s="185" t="s">
        <v>1661</v>
      </c>
      <c r="E943" s="188" t="s">
        <v>1662</v>
      </c>
      <c r="F943" s="9" t="s">
        <v>83</v>
      </c>
      <c r="G943" s="9" t="s">
        <v>147</v>
      </c>
      <c r="H943" s="10">
        <v>0</v>
      </c>
      <c r="I943" s="11">
        <v>16</v>
      </c>
      <c r="J943" s="24">
        <v>238435</v>
      </c>
      <c r="K943" s="12"/>
      <c r="L943" s="14">
        <v>0</v>
      </c>
      <c r="N943" s="21">
        <v>0</v>
      </c>
      <c r="P943" s="21">
        <v>0</v>
      </c>
      <c r="R943" s="21">
        <v>0</v>
      </c>
      <c r="T943" s="21">
        <v>0</v>
      </c>
      <c r="V943" s="22">
        <v>238435</v>
      </c>
      <c r="X943" s="5" t="str">
        <f t="shared" si="14"/>
        <v>No</v>
      </c>
      <c r="Z943" s="21"/>
      <c r="AC943" s="28"/>
      <c r="AG943" s="7"/>
    </row>
    <row r="944" spans="1:33">
      <c r="A944" s="8" t="s">
        <v>746</v>
      </c>
      <c r="B944" s="8" t="s">
        <v>747</v>
      </c>
      <c r="C944" s="9" t="s">
        <v>129</v>
      </c>
      <c r="D944" s="185" t="s">
        <v>748</v>
      </c>
      <c r="E944" s="188" t="s">
        <v>749</v>
      </c>
      <c r="F944" s="9" t="s">
        <v>83</v>
      </c>
      <c r="G944" s="9" t="s">
        <v>147</v>
      </c>
      <c r="H944" s="10">
        <v>0</v>
      </c>
      <c r="I944" s="11">
        <v>16</v>
      </c>
      <c r="J944" s="24">
        <v>21633</v>
      </c>
      <c r="K944" s="12"/>
      <c r="L944" s="14">
        <v>0</v>
      </c>
      <c r="N944" s="21">
        <v>0</v>
      </c>
      <c r="P944" s="21">
        <v>0</v>
      </c>
      <c r="R944" s="21">
        <v>0</v>
      </c>
      <c r="T944" s="21">
        <v>0</v>
      </c>
      <c r="V944" s="22">
        <v>21633</v>
      </c>
      <c r="X944" s="5" t="str">
        <f t="shared" si="14"/>
        <v>No</v>
      </c>
      <c r="Z944" s="21"/>
      <c r="AC944" s="28"/>
      <c r="AG944" s="7"/>
    </row>
    <row r="945" spans="1:33">
      <c r="A945" s="8" t="s">
        <v>4790</v>
      </c>
      <c r="B945" s="8" t="s">
        <v>3532</v>
      </c>
      <c r="C945" s="9" t="s">
        <v>132</v>
      </c>
      <c r="D945" s="185">
        <v>5149</v>
      </c>
      <c r="E945" s="188">
        <v>50149</v>
      </c>
      <c r="F945" s="9" t="s">
        <v>125</v>
      </c>
      <c r="G945" s="9" t="s">
        <v>84</v>
      </c>
      <c r="H945" s="10">
        <v>143592</v>
      </c>
      <c r="I945" s="11">
        <v>16</v>
      </c>
      <c r="J945" s="24">
        <v>305858</v>
      </c>
      <c r="K945" s="12"/>
      <c r="L945" s="14">
        <v>0</v>
      </c>
      <c r="N945" s="21">
        <v>0</v>
      </c>
      <c r="P945" s="21">
        <v>40172</v>
      </c>
      <c r="R945" s="21">
        <v>0</v>
      </c>
      <c r="T945" s="21">
        <v>0</v>
      </c>
      <c r="V945" s="22">
        <v>346030</v>
      </c>
      <c r="X945" s="5" t="str">
        <f t="shared" si="14"/>
        <v>No</v>
      </c>
      <c r="Z945" s="21"/>
      <c r="AC945" s="28"/>
      <c r="AG945" s="7"/>
    </row>
    <row r="946" spans="1:33">
      <c r="A946" s="8" t="s">
        <v>4083</v>
      </c>
      <c r="B946" s="8" t="s">
        <v>4084</v>
      </c>
      <c r="C946" s="9" t="s">
        <v>42</v>
      </c>
      <c r="D946" s="185">
        <v>2096</v>
      </c>
      <c r="E946" s="188">
        <v>20096</v>
      </c>
      <c r="F946" s="9" t="s">
        <v>83</v>
      </c>
      <c r="G946" s="9" t="s">
        <v>84</v>
      </c>
      <c r="H946" s="10">
        <v>18351295</v>
      </c>
      <c r="I946" s="11">
        <v>16</v>
      </c>
      <c r="J946" s="24">
        <v>234514</v>
      </c>
      <c r="K946" s="12"/>
      <c r="L946" s="14">
        <v>0</v>
      </c>
      <c r="N946" s="21">
        <v>0</v>
      </c>
      <c r="P946" s="21">
        <v>0</v>
      </c>
      <c r="R946" s="21">
        <v>0</v>
      </c>
      <c r="T946" s="21">
        <v>0</v>
      </c>
      <c r="V946" s="22">
        <v>234514</v>
      </c>
      <c r="X946" s="5" t="str">
        <f t="shared" si="14"/>
        <v>No</v>
      </c>
      <c r="Z946" s="21"/>
      <c r="AC946" s="28"/>
      <c r="AG946" s="7"/>
    </row>
    <row r="947" spans="1:33">
      <c r="A947" s="8" t="s">
        <v>107</v>
      </c>
      <c r="B947" s="8" t="s">
        <v>108</v>
      </c>
      <c r="C947" s="9" t="s">
        <v>109</v>
      </c>
      <c r="D947" s="185">
        <v>4184</v>
      </c>
      <c r="E947" s="188">
        <v>40184</v>
      </c>
      <c r="F947" s="9" t="s">
        <v>83</v>
      </c>
      <c r="G947" s="9" t="s">
        <v>5756</v>
      </c>
      <c r="H947" s="10">
        <v>78306</v>
      </c>
      <c r="I947" s="11">
        <v>16</v>
      </c>
      <c r="J947" s="24">
        <v>117810</v>
      </c>
      <c r="K947" s="12"/>
      <c r="L947" s="14">
        <v>0</v>
      </c>
      <c r="N947" s="21">
        <v>0</v>
      </c>
      <c r="P947" s="21">
        <v>0</v>
      </c>
      <c r="R947" s="21">
        <v>53841</v>
      </c>
      <c r="T947" s="21">
        <v>15200</v>
      </c>
      <c r="V947" s="22">
        <v>186851</v>
      </c>
      <c r="X947" s="5" t="str">
        <f t="shared" si="14"/>
        <v>No</v>
      </c>
      <c r="Z947" s="21"/>
      <c r="AC947" s="28"/>
      <c r="AG947" s="7"/>
    </row>
    <row r="948" spans="1:33">
      <c r="A948" s="8" t="s">
        <v>6169</v>
      </c>
      <c r="B948" s="8" t="s">
        <v>6170</v>
      </c>
      <c r="C948" s="9" t="s">
        <v>91</v>
      </c>
      <c r="D948" s="185"/>
      <c r="E948" s="188">
        <v>90247</v>
      </c>
      <c r="F948" s="9" t="s">
        <v>83</v>
      </c>
      <c r="G948" s="9" t="s">
        <v>5756</v>
      </c>
      <c r="H948" s="10">
        <v>12150996</v>
      </c>
      <c r="I948" s="11">
        <v>16</v>
      </c>
      <c r="J948" s="24">
        <v>113691</v>
      </c>
      <c r="K948" s="12"/>
      <c r="L948" s="14">
        <v>0</v>
      </c>
      <c r="N948" s="21">
        <v>0</v>
      </c>
      <c r="P948" s="21">
        <v>0</v>
      </c>
      <c r="R948" s="21">
        <v>0</v>
      </c>
      <c r="T948" s="21">
        <v>0</v>
      </c>
      <c r="V948" s="22">
        <v>113691</v>
      </c>
      <c r="X948" s="5" t="str">
        <f t="shared" si="14"/>
        <v>No</v>
      </c>
      <c r="Z948" s="21"/>
      <c r="AC948" s="28"/>
      <c r="AG948" s="7"/>
    </row>
    <row r="949" spans="1:33">
      <c r="A949" s="8" t="s">
        <v>6167</v>
      </c>
      <c r="B949" s="8" t="s">
        <v>6168</v>
      </c>
      <c r="C949" s="9" t="s">
        <v>120</v>
      </c>
      <c r="D949" s="185">
        <v>6107</v>
      </c>
      <c r="E949" s="188">
        <v>60107</v>
      </c>
      <c r="F949" s="9" t="s">
        <v>83</v>
      </c>
      <c r="G949" s="9" t="s">
        <v>84</v>
      </c>
      <c r="H949" s="10">
        <v>61900</v>
      </c>
      <c r="I949" s="11">
        <v>16</v>
      </c>
      <c r="J949" s="24">
        <v>46921</v>
      </c>
      <c r="K949" s="12"/>
      <c r="L949" s="14">
        <v>0</v>
      </c>
      <c r="N949" s="21">
        <v>0</v>
      </c>
      <c r="P949" s="21">
        <v>0</v>
      </c>
      <c r="R949" s="21">
        <v>0</v>
      </c>
      <c r="T949" s="21">
        <v>0</v>
      </c>
      <c r="V949" s="22">
        <v>46921</v>
      </c>
      <c r="X949" s="5" t="str">
        <f t="shared" si="14"/>
        <v>No</v>
      </c>
      <c r="Z949" s="21"/>
      <c r="AC949" s="28"/>
      <c r="AG949" s="7"/>
    </row>
    <row r="950" spans="1:33">
      <c r="A950" s="8" t="s">
        <v>6177</v>
      </c>
      <c r="B950" s="8" t="s">
        <v>6178</v>
      </c>
      <c r="C950" s="9" t="s">
        <v>91</v>
      </c>
      <c r="D950" s="185"/>
      <c r="E950" s="188">
        <v>90259</v>
      </c>
      <c r="F950" s="9" t="s">
        <v>83</v>
      </c>
      <c r="G950" s="9" t="s">
        <v>5756</v>
      </c>
      <c r="H950" s="10">
        <v>12150996</v>
      </c>
      <c r="I950" s="11">
        <v>16</v>
      </c>
      <c r="J950" s="24">
        <v>78276</v>
      </c>
      <c r="K950" s="12"/>
      <c r="L950" s="14">
        <v>0</v>
      </c>
      <c r="N950" s="21">
        <v>0</v>
      </c>
      <c r="P950" s="21">
        <v>0</v>
      </c>
      <c r="R950" s="21">
        <v>0</v>
      </c>
      <c r="T950" s="21">
        <v>0</v>
      </c>
      <c r="V950" s="22">
        <v>78276</v>
      </c>
      <c r="X950" s="5" t="str">
        <f t="shared" si="14"/>
        <v>No</v>
      </c>
      <c r="Z950" s="21"/>
      <c r="AC950" s="28"/>
      <c r="AG950" s="7"/>
    </row>
    <row r="951" spans="1:33">
      <c r="A951" s="8" t="s">
        <v>1550</v>
      </c>
      <c r="B951" s="8" t="s">
        <v>1551</v>
      </c>
      <c r="C951" s="9" t="s">
        <v>178</v>
      </c>
      <c r="D951" s="185" t="s">
        <v>1552</v>
      </c>
      <c r="E951" s="188" t="s">
        <v>1553</v>
      </c>
      <c r="F951" s="9" t="s">
        <v>88</v>
      </c>
      <c r="G951" s="9" t="s">
        <v>147</v>
      </c>
      <c r="H951" s="10">
        <v>0</v>
      </c>
      <c r="I951" s="11">
        <v>16</v>
      </c>
      <c r="J951" s="24">
        <v>235804</v>
      </c>
      <c r="K951" s="12"/>
      <c r="L951" s="14">
        <v>0</v>
      </c>
      <c r="N951" s="21">
        <v>0</v>
      </c>
      <c r="P951" s="21">
        <v>0</v>
      </c>
      <c r="R951" s="21">
        <v>8725</v>
      </c>
      <c r="T951" s="21">
        <v>0</v>
      </c>
      <c r="V951" s="22">
        <v>244529</v>
      </c>
      <c r="X951" s="5" t="str">
        <f t="shared" si="14"/>
        <v>No</v>
      </c>
      <c r="Z951" s="21"/>
      <c r="AC951" s="28"/>
      <c r="AG951" s="7"/>
    </row>
    <row r="952" spans="1:33">
      <c r="A952" s="8" t="s">
        <v>5599</v>
      </c>
      <c r="B952" s="8" t="s">
        <v>5600</v>
      </c>
      <c r="C952" s="9" t="s">
        <v>254</v>
      </c>
      <c r="D952" s="185" t="s">
        <v>5601</v>
      </c>
      <c r="E952" s="188" t="s">
        <v>5602</v>
      </c>
      <c r="F952" s="9" t="s">
        <v>157</v>
      </c>
      <c r="G952" s="9" t="s">
        <v>147</v>
      </c>
      <c r="H952" s="10">
        <v>0</v>
      </c>
      <c r="I952" s="11">
        <v>16</v>
      </c>
      <c r="J952" s="24">
        <v>238619</v>
      </c>
      <c r="K952" s="12"/>
      <c r="L952" s="14">
        <v>0</v>
      </c>
      <c r="N952" s="21">
        <v>0</v>
      </c>
      <c r="P952" s="21">
        <v>0</v>
      </c>
      <c r="R952" s="21">
        <v>0</v>
      </c>
      <c r="T952" s="21">
        <v>0</v>
      </c>
      <c r="V952" s="22">
        <v>238619</v>
      </c>
      <c r="X952" s="5" t="str">
        <f t="shared" si="14"/>
        <v>No</v>
      </c>
      <c r="Z952" s="21"/>
      <c r="AC952" s="28"/>
      <c r="AG952" s="7"/>
    </row>
    <row r="953" spans="1:33">
      <c r="A953" s="8" t="s">
        <v>4833</v>
      </c>
      <c r="B953" s="8" t="s">
        <v>2687</v>
      </c>
      <c r="C953" s="9" t="s">
        <v>87</v>
      </c>
      <c r="D953" s="185" t="s">
        <v>4834</v>
      </c>
      <c r="E953" s="188" t="s">
        <v>4835</v>
      </c>
      <c r="F953" s="9" t="s">
        <v>88</v>
      </c>
      <c r="G953" s="9" t="s">
        <v>147</v>
      </c>
      <c r="H953" s="10">
        <v>0</v>
      </c>
      <c r="I953" s="11">
        <v>16</v>
      </c>
      <c r="J953" s="24">
        <v>128739</v>
      </c>
      <c r="K953" s="12"/>
      <c r="L953" s="14">
        <v>0</v>
      </c>
      <c r="N953" s="21">
        <v>0</v>
      </c>
      <c r="P953" s="21">
        <v>0</v>
      </c>
      <c r="R953" s="21">
        <v>40493</v>
      </c>
      <c r="T953" s="21">
        <v>19482</v>
      </c>
      <c r="V953" s="22">
        <v>188714</v>
      </c>
      <c r="X953" s="5" t="str">
        <f t="shared" si="14"/>
        <v>No</v>
      </c>
      <c r="Z953" s="21"/>
      <c r="AC953" s="28"/>
      <c r="AG953" s="7"/>
    </row>
    <row r="954" spans="1:33">
      <c r="A954" s="8" t="s">
        <v>6171</v>
      </c>
      <c r="B954" s="8" t="s">
        <v>6172</v>
      </c>
      <c r="C954" s="9" t="s">
        <v>91</v>
      </c>
      <c r="D954" s="185"/>
      <c r="E954" s="188">
        <v>90263</v>
      </c>
      <c r="F954" s="9" t="s">
        <v>83</v>
      </c>
      <c r="G954" s="9" t="s">
        <v>5756</v>
      </c>
      <c r="H954" s="10">
        <v>12150996</v>
      </c>
      <c r="I954" s="11">
        <v>16</v>
      </c>
      <c r="J954" s="24">
        <v>63654</v>
      </c>
      <c r="K954" s="12"/>
      <c r="L954" s="14">
        <v>0</v>
      </c>
      <c r="N954" s="21">
        <v>0</v>
      </c>
      <c r="P954" s="21">
        <v>0</v>
      </c>
      <c r="R954" s="21">
        <v>0</v>
      </c>
      <c r="T954" s="21">
        <v>0</v>
      </c>
      <c r="V954" s="22">
        <v>63654</v>
      </c>
      <c r="X954" s="5" t="str">
        <f t="shared" si="14"/>
        <v>No</v>
      </c>
      <c r="Z954" s="21"/>
      <c r="AC954" s="28"/>
      <c r="AG954" s="7"/>
    </row>
    <row r="955" spans="1:33">
      <c r="A955" s="8" t="s">
        <v>3268</v>
      </c>
      <c r="B955" s="8" t="s">
        <v>191</v>
      </c>
      <c r="C955" s="9" t="s">
        <v>555</v>
      </c>
      <c r="D955" s="185" t="s">
        <v>3269</v>
      </c>
      <c r="E955" s="188" t="s">
        <v>3270</v>
      </c>
      <c r="F955" s="9" t="s">
        <v>83</v>
      </c>
      <c r="G955" s="9" t="s">
        <v>147</v>
      </c>
      <c r="H955" s="10">
        <v>0</v>
      </c>
      <c r="I955" s="11">
        <v>16</v>
      </c>
      <c r="J955" s="24">
        <v>123900</v>
      </c>
      <c r="K955" s="12"/>
      <c r="L955" s="14">
        <v>0</v>
      </c>
      <c r="N955" s="21">
        <v>0</v>
      </c>
      <c r="P955" s="21">
        <v>0</v>
      </c>
      <c r="R955" s="21">
        <v>0</v>
      </c>
      <c r="T955" s="21">
        <v>0</v>
      </c>
      <c r="V955" s="22">
        <v>123900</v>
      </c>
      <c r="X955" s="5" t="str">
        <f t="shared" si="14"/>
        <v>No</v>
      </c>
      <c r="Z955" s="21"/>
      <c r="AC955" s="28"/>
      <c r="AG955" s="7"/>
    </row>
    <row r="956" spans="1:33">
      <c r="A956" s="8" t="s">
        <v>484</v>
      </c>
      <c r="B956" s="8" t="s">
        <v>485</v>
      </c>
      <c r="C956" s="9" t="s">
        <v>124</v>
      </c>
      <c r="D956" s="185">
        <v>6026</v>
      </c>
      <c r="E956" s="188">
        <v>60026</v>
      </c>
      <c r="F956" s="9" t="s">
        <v>83</v>
      </c>
      <c r="G956" s="9" t="s">
        <v>5756</v>
      </c>
      <c r="H956" s="10">
        <v>116533</v>
      </c>
      <c r="I956" s="11">
        <v>16</v>
      </c>
      <c r="J956" s="24">
        <v>596954</v>
      </c>
      <c r="K956" s="12"/>
      <c r="L956" s="14">
        <v>0</v>
      </c>
      <c r="N956" s="21">
        <v>0</v>
      </c>
      <c r="P956" s="21">
        <v>0</v>
      </c>
      <c r="R956" s="21">
        <v>51453</v>
      </c>
      <c r="T956" s="21">
        <v>0</v>
      </c>
      <c r="V956" s="22">
        <v>648407</v>
      </c>
      <c r="X956" s="5" t="str">
        <f t="shared" si="14"/>
        <v>No</v>
      </c>
      <c r="Z956" s="21"/>
      <c r="AC956" s="28"/>
      <c r="AG956" s="7"/>
    </row>
    <row r="957" spans="1:33">
      <c r="A957" s="8" t="s">
        <v>1029</v>
      </c>
      <c r="B957" s="8" t="s">
        <v>1030</v>
      </c>
      <c r="C957" s="9" t="s">
        <v>91</v>
      </c>
      <c r="D957" s="185">
        <v>9199</v>
      </c>
      <c r="E957" s="188">
        <v>90199</v>
      </c>
      <c r="F957" s="9" t="s">
        <v>83</v>
      </c>
      <c r="G957" s="9" t="s">
        <v>5756</v>
      </c>
      <c r="H957" s="10">
        <v>78413</v>
      </c>
      <c r="I957" s="11">
        <v>16</v>
      </c>
      <c r="J957" s="24">
        <v>107015</v>
      </c>
      <c r="K957" s="12"/>
      <c r="L957" s="14">
        <v>0</v>
      </c>
      <c r="N957" s="21">
        <v>0</v>
      </c>
      <c r="P957" s="21">
        <v>0</v>
      </c>
      <c r="R957" s="21">
        <v>33700</v>
      </c>
      <c r="T957" s="21">
        <v>257466</v>
      </c>
      <c r="V957" s="22">
        <v>398181</v>
      </c>
      <c r="X957" s="5" t="str">
        <f t="shared" si="14"/>
        <v>No</v>
      </c>
      <c r="Z957" s="21"/>
      <c r="AC957" s="28"/>
      <c r="AG957" s="7"/>
    </row>
    <row r="958" spans="1:33">
      <c r="A958" s="8" t="s">
        <v>3000</v>
      </c>
      <c r="B958" s="8" t="s">
        <v>3001</v>
      </c>
      <c r="C958" s="9" t="s">
        <v>217</v>
      </c>
      <c r="D958" s="185" t="s">
        <v>3002</v>
      </c>
      <c r="E958" s="188" t="s">
        <v>3003</v>
      </c>
      <c r="F958" s="9" t="s">
        <v>83</v>
      </c>
      <c r="G958" s="9" t="s">
        <v>147</v>
      </c>
      <c r="H958" s="10">
        <v>0</v>
      </c>
      <c r="I958" s="11">
        <v>16</v>
      </c>
      <c r="J958" s="24">
        <v>49093</v>
      </c>
      <c r="K958" s="12"/>
      <c r="L958" s="14">
        <v>0</v>
      </c>
      <c r="N958" s="21">
        <v>0</v>
      </c>
      <c r="P958" s="21">
        <v>0</v>
      </c>
      <c r="R958" s="21">
        <v>0</v>
      </c>
      <c r="T958" s="21">
        <v>0</v>
      </c>
      <c r="V958" s="22">
        <v>49093</v>
      </c>
      <c r="X958" s="5" t="str">
        <f t="shared" si="14"/>
        <v>No</v>
      </c>
      <c r="Z958" s="21"/>
      <c r="AC958" s="28"/>
      <c r="AG958" s="7"/>
    </row>
    <row r="959" spans="1:33">
      <c r="A959" s="8" t="s">
        <v>3464</v>
      </c>
      <c r="B959" s="8" t="s">
        <v>3465</v>
      </c>
      <c r="C959" s="9" t="s">
        <v>34</v>
      </c>
      <c r="D959" s="185" t="s">
        <v>3466</v>
      </c>
      <c r="E959" s="188" t="s">
        <v>3467</v>
      </c>
      <c r="F959" s="9" t="s">
        <v>83</v>
      </c>
      <c r="G959" s="9" t="s">
        <v>147</v>
      </c>
      <c r="H959" s="10">
        <v>0</v>
      </c>
      <c r="I959" s="11">
        <v>16</v>
      </c>
      <c r="J959" s="24">
        <v>57567</v>
      </c>
      <c r="K959" s="12"/>
      <c r="L959" s="14">
        <v>0</v>
      </c>
      <c r="N959" s="21">
        <v>0</v>
      </c>
      <c r="P959" s="21">
        <v>0</v>
      </c>
      <c r="R959" s="21">
        <v>0</v>
      </c>
      <c r="T959" s="21">
        <v>56343</v>
      </c>
      <c r="V959" s="22">
        <v>113910</v>
      </c>
      <c r="X959" s="5" t="str">
        <f t="shared" si="14"/>
        <v>No</v>
      </c>
      <c r="Z959" s="21"/>
      <c r="AC959" s="28"/>
      <c r="AG959" s="7"/>
    </row>
    <row r="960" spans="1:33">
      <c r="A960" s="8" t="s">
        <v>104</v>
      </c>
      <c r="B960" s="8" t="s">
        <v>105</v>
      </c>
      <c r="C960" s="9" t="s">
        <v>106</v>
      </c>
      <c r="D960" s="185">
        <v>7032</v>
      </c>
      <c r="E960" s="188">
        <v>70032</v>
      </c>
      <c r="F960" s="9" t="s">
        <v>83</v>
      </c>
      <c r="G960" s="9" t="s">
        <v>5756</v>
      </c>
      <c r="H960" s="10">
        <v>81176</v>
      </c>
      <c r="I960" s="11">
        <v>16</v>
      </c>
      <c r="J960" s="24">
        <v>283382</v>
      </c>
      <c r="K960" s="12"/>
      <c r="L960" s="14">
        <v>0</v>
      </c>
      <c r="N960" s="21">
        <v>0</v>
      </c>
      <c r="P960" s="21">
        <v>0</v>
      </c>
      <c r="R960" s="21">
        <v>128295</v>
      </c>
      <c r="T960" s="21">
        <v>0</v>
      </c>
      <c r="V960" s="22">
        <v>411677</v>
      </c>
      <c r="X960" s="5" t="str">
        <f t="shared" si="14"/>
        <v>No</v>
      </c>
      <c r="Z960" s="21"/>
      <c r="AC960" s="28"/>
      <c r="AG960" s="7"/>
    </row>
    <row r="961" spans="1:33">
      <c r="A961" s="8" t="s">
        <v>1137</v>
      </c>
      <c r="B961" s="8" t="s">
        <v>1138</v>
      </c>
      <c r="C961" s="9" t="s">
        <v>91</v>
      </c>
      <c r="D961" s="185">
        <v>9175</v>
      </c>
      <c r="E961" s="188">
        <v>90175</v>
      </c>
      <c r="F961" s="9" t="s">
        <v>83</v>
      </c>
      <c r="G961" s="9" t="s">
        <v>5756</v>
      </c>
      <c r="H961" s="10">
        <v>68738</v>
      </c>
      <c r="I961" s="11">
        <v>16</v>
      </c>
      <c r="J961" s="24">
        <v>220218</v>
      </c>
      <c r="K961" s="12"/>
      <c r="L961" s="14">
        <v>0</v>
      </c>
      <c r="N961" s="21">
        <v>0</v>
      </c>
      <c r="P961" s="21">
        <v>0</v>
      </c>
      <c r="R961" s="21">
        <v>4474</v>
      </c>
      <c r="T961" s="21">
        <v>30096</v>
      </c>
      <c r="V961" s="22">
        <v>254788</v>
      </c>
      <c r="X961" s="5" t="str">
        <f t="shared" si="14"/>
        <v>No</v>
      </c>
      <c r="Z961" s="21"/>
      <c r="AC961" s="28"/>
      <c r="AG961" s="7"/>
    </row>
    <row r="962" spans="1:33">
      <c r="A962" s="8" t="s">
        <v>1042</v>
      </c>
      <c r="B962" s="8" t="s">
        <v>1043</v>
      </c>
      <c r="C962" s="9" t="s">
        <v>91</v>
      </c>
      <c r="D962" s="185">
        <v>9163</v>
      </c>
      <c r="E962" s="188">
        <v>90163</v>
      </c>
      <c r="F962" s="9" t="s">
        <v>83</v>
      </c>
      <c r="G962" s="9" t="s">
        <v>5756</v>
      </c>
      <c r="H962" s="10">
        <v>71772</v>
      </c>
      <c r="I962" s="11">
        <v>16</v>
      </c>
      <c r="J962" s="24">
        <v>200804</v>
      </c>
      <c r="K962" s="12"/>
      <c r="L962" s="14">
        <v>0</v>
      </c>
      <c r="N962" s="21">
        <v>0</v>
      </c>
      <c r="P962" s="21">
        <v>0</v>
      </c>
      <c r="R962" s="21">
        <v>0</v>
      </c>
      <c r="T962" s="21">
        <v>0</v>
      </c>
      <c r="V962" s="22">
        <v>200804</v>
      </c>
      <c r="X962" s="5" t="str">
        <f t="shared" si="14"/>
        <v>No</v>
      </c>
      <c r="Z962" s="21"/>
      <c r="AC962" s="28"/>
      <c r="AG962" s="7"/>
    </row>
    <row r="963" spans="1:33">
      <c r="A963" s="8" t="s">
        <v>4508</v>
      </c>
      <c r="B963" s="8" t="s">
        <v>4499</v>
      </c>
      <c r="C963" s="9" t="s">
        <v>454</v>
      </c>
      <c r="D963" s="185" t="s">
        <v>4509</v>
      </c>
      <c r="E963" s="188" t="s">
        <v>4510</v>
      </c>
      <c r="F963" s="9" t="s">
        <v>83</v>
      </c>
      <c r="G963" s="9" t="s">
        <v>147</v>
      </c>
      <c r="H963" s="10">
        <v>0</v>
      </c>
      <c r="I963" s="11">
        <v>15</v>
      </c>
      <c r="J963" s="24">
        <v>0</v>
      </c>
      <c r="K963" s="12"/>
      <c r="L963" s="14">
        <v>0</v>
      </c>
      <c r="N963" s="21">
        <v>0</v>
      </c>
      <c r="P963" s="21">
        <v>0</v>
      </c>
      <c r="R963" s="21">
        <v>9886</v>
      </c>
      <c r="T963" s="21">
        <v>479058</v>
      </c>
      <c r="V963" s="22">
        <v>488944</v>
      </c>
      <c r="X963" s="5" t="str">
        <f t="shared" ref="X963:X1026" si="15">IF(W963&amp;U963&amp;S963&amp;Q963&amp;O963&amp;M963&amp;K963&lt;&gt;"","Yes","No")</f>
        <v>No</v>
      </c>
      <c r="Z963" s="21"/>
      <c r="AC963" s="28"/>
      <c r="AG963" s="7"/>
    </row>
    <row r="964" spans="1:33">
      <c r="A964" s="8" t="s">
        <v>1595</v>
      </c>
      <c r="B964" s="8" t="s">
        <v>1596</v>
      </c>
      <c r="C964" s="9" t="s">
        <v>178</v>
      </c>
      <c r="D964" s="185" t="s">
        <v>1597</v>
      </c>
      <c r="E964" s="188" t="s">
        <v>1598</v>
      </c>
      <c r="F964" s="9" t="s">
        <v>83</v>
      </c>
      <c r="G964" s="9" t="s">
        <v>147</v>
      </c>
      <c r="H964" s="10">
        <v>0</v>
      </c>
      <c r="I964" s="11">
        <v>15</v>
      </c>
      <c r="J964" s="24">
        <v>24032</v>
      </c>
      <c r="K964" s="12"/>
      <c r="L964" s="14">
        <v>0</v>
      </c>
      <c r="N964" s="21">
        <v>0</v>
      </c>
      <c r="P964" s="21">
        <v>0</v>
      </c>
      <c r="R964" s="21">
        <v>5757</v>
      </c>
      <c r="T964" s="21">
        <v>0</v>
      </c>
      <c r="V964" s="22">
        <v>29789</v>
      </c>
      <c r="X964" s="5" t="str">
        <f t="shared" si="15"/>
        <v>No</v>
      </c>
      <c r="Z964" s="21"/>
      <c r="AC964" s="28"/>
      <c r="AG964" s="7"/>
    </row>
    <row r="965" spans="1:33">
      <c r="A965" s="8" t="s">
        <v>396</v>
      </c>
      <c r="B965" s="8" t="s">
        <v>6434</v>
      </c>
      <c r="C965" s="9" t="s">
        <v>163</v>
      </c>
      <c r="D965" s="185" t="s">
        <v>397</v>
      </c>
      <c r="E965" s="188" t="s">
        <v>398</v>
      </c>
      <c r="F965" s="9" t="s">
        <v>88</v>
      </c>
      <c r="G965" s="9" t="s">
        <v>147</v>
      </c>
      <c r="H965" s="10">
        <v>0</v>
      </c>
      <c r="I965" s="11">
        <v>15</v>
      </c>
      <c r="J965" s="24">
        <v>437770</v>
      </c>
      <c r="K965" s="12"/>
      <c r="L965" s="14">
        <v>0</v>
      </c>
      <c r="N965" s="21">
        <v>0</v>
      </c>
      <c r="P965" s="21">
        <v>0</v>
      </c>
      <c r="R965" s="21">
        <v>265905</v>
      </c>
      <c r="T965" s="21">
        <v>3405</v>
      </c>
      <c r="V965" s="22">
        <v>707080</v>
      </c>
      <c r="X965" s="5" t="str">
        <f t="shared" si="15"/>
        <v>No</v>
      </c>
      <c r="Z965" s="21"/>
      <c r="AC965" s="28"/>
      <c r="AG965" s="7"/>
    </row>
    <row r="966" spans="1:33">
      <c r="A966" s="8" t="s">
        <v>3545</v>
      </c>
      <c r="B966" s="8" t="s">
        <v>3546</v>
      </c>
      <c r="C966" s="9" t="s">
        <v>109</v>
      </c>
      <c r="D966" s="185" t="s">
        <v>3547</v>
      </c>
      <c r="E966" s="188" t="s">
        <v>3548</v>
      </c>
      <c r="F966" s="9" t="s">
        <v>83</v>
      </c>
      <c r="G966" s="9" t="s">
        <v>147</v>
      </c>
      <c r="H966" s="10">
        <v>0</v>
      </c>
      <c r="I966" s="11">
        <v>15</v>
      </c>
      <c r="J966" s="24">
        <v>54192</v>
      </c>
      <c r="K966" s="12"/>
      <c r="L966" s="14">
        <v>0</v>
      </c>
      <c r="N966" s="21">
        <v>0</v>
      </c>
      <c r="P966" s="21">
        <v>0</v>
      </c>
      <c r="R966" s="21">
        <v>0</v>
      </c>
      <c r="T966" s="21">
        <v>0</v>
      </c>
      <c r="V966" s="22">
        <v>54192</v>
      </c>
      <c r="X966" s="5" t="str">
        <f t="shared" si="15"/>
        <v>No</v>
      </c>
      <c r="Z966" s="21"/>
      <c r="AC966" s="28"/>
      <c r="AG966" s="7"/>
    </row>
    <row r="967" spans="1:33">
      <c r="A967" s="8" t="s">
        <v>1535</v>
      </c>
      <c r="B967" s="8" t="s">
        <v>1536</v>
      </c>
      <c r="C967" s="9" t="s">
        <v>178</v>
      </c>
      <c r="D967" s="185" t="s">
        <v>1537</v>
      </c>
      <c r="E967" s="188" t="s">
        <v>1538</v>
      </c>
      <c r="F967" s="9" t="s">
        <v>88</v>
      </c>
      <c r="G967" s="9" t="s">
        <v>147</v>
      </c>
      <c r="H967" s="10">
        <v>0</v>
      </c>
      <c r="I967" s="11">
        <v>15</v>
      </c>
      <c r="J967" s="24">
        <v>68724</v>
      </c>
      <c r="K967" s="12"/>
      <c r="L967" s="14">
        <v>0</v>
      </c>
      <c r="N967" s="21">
        <v>0</v>
      </c>
      <c r="P967" s="21">
        <v>0</v>
      </c>
      <c r="R967" s="21">
        <v>0</v>
      </c>
      <c r="T967" s="21">
        <v>0</v>
      </c>
      <c r="V967" s="22">
        <v>68724</v>
      </c>
      <c r="X967" s="5" t="str">
        <f t="shared" si="15"/>
        <v>No</v>
      </c>
      <c r="Z967" s="21"/>
      <c r="AC967" s="28"/>
      <c r="AG967" s="7"/>
    </row>
    <row r="968" spans="1:33">
      <c r="A968" s="8" t="s">
        <v>227</v>
      </c>
      <c r="B968" s="8" t="s">
        <v>228</v>
      </c>
      <c r="C968" s="9" t="s">
        <v>120</v>
      </c>
      <c r="D968" s="185">
        <v>6131</v>
      </c>
      <c r="E968" s="188">
        <v>60131</v>
      </c>
      <c r="F968" s="9" t="s">
        <v>88</v>
      </c>
      <c r="G968" s="9" t="s">
        <v>5756</v>
      </c>
      <c r="H968" s="10">
        <v>52826</v>
      </c>
      <c r="I968" s="11">
        <v>15</v>
      </c>
      <c r="J968" s="24">
        <v>57680</v>
      </c>
      <c r="K968" s="12"/>
      <c r="L968" s="14">
        <v>0</v>
      </c>
      <c r="N968" s="21">
        <v>0</v>
      </c>
      <c r="P968" s="21">
        <v>0</v>
      </c>
      <c r="R968" s="21">
        <v>0</v>
      </c>
      <c r="T968" s="21">
        <v>16175</v>
      </c>
      <c r="V968" s="22">
        <v>73855</v>
      </c>
      <c r="X968" s="5" t="str">
        <f t="shared" si="15"/>
        <v>No</v>
      </c>
      <c r="Z968" s="21"/>
      <c r="AC968" s="28"/>
      <c r="AG968" s="7"/>
    </row>
    <row r="969" spans="1:33">
      <c r="A969" s="8" t="s">
        <v>1084</v>
      </c>
      <c r="B969" s="8" t="s">
        <v>725</v>
      </c>
      <c r="C969" s="9" t="s">
        <v>265</v>
      </c>
      <c r="D969" s="185">
        <v>7009</v>
      </c>
      <c r="E969" s="188">
        <v>70009</v>
      </c>
      <c r="F969" s="9" t="s">
        <v>83</v>
      </c>
      <c r="G969" s="9" t="s">
        <v>5756</v>
      </c>
      <c r="H969" s="10">
        <v>280051</v>
      </c>
      <c r="I969" s="11">
        <v>15</v>
      </c>
      <c r="J969" s="24">
        <v>318816</v>
      </c>
      <c r="K969" s="12"/>
      <c r="L969" s="14">
        <v>0</v>
      </c>
      <c r="N969" s="21">
        <v>0</v>
      </c>
      <c r="P969" s="21">
        <v>0</v>
      </c>
      <c r="R969" s="21">
        <v>70822</v>
      </c>
      <c r="T969" s="21">
        <v>0</v>
      </c>
      <c r="V969" s="22">
        <v>389638</v>
      </c>
      <c r="X969" s="5" t="str">
        <f t="shared" si="15"/>
        <v>No</v>
      </c>
      <c r="Z969" s="21"/>
      <c r="AC969" s="28"/>
      <c r="AG969" s="7"/>
    </row>
    <row r="970" spans="1:33">
      <c r="A970" s="8" t="s">
        <v>4522</v>
      </c>
      <c r="B970" s="8" t="s">
        <v>4523</v>
      </c>
      <c r="C970" s="9" t="s">
        <v>454</v>
      </c>
      <c r="D970" s="185" t="s">
        <v>4524</v>
      </c>
      <c r="E970" s="188" t="s">
        <v>4525</v>
      </c>
      <c r="F970" s="9" t="s">
        <v>83</v>
      </c>
      <c r="G970" s="9" t="s">
        <v>147</v>
      </c>
      <c r="H970" s="10">
        <v>0</v>
      </c>
      <c r="I970" s="11">
        <v>15</v>
      </c>
      <c r="J970" s="24">
        <v>238716</v>
      </c>
      <c r="K970" s="12"/>
      <c r="L970" s="14">
        <v>0</v>
      </c>
      <c r="N970" s="21">
        <v>0</v>
      </c>
      <c r="P970" s="21">
        <v>0</v>
      </c>
      <c r="R970" s="21">
        <v>28239</v>
      </c>
      <c r="T970" s="21">
        <v>105502</v>
      </c>
      <c r="V970" s="22">
        <v>372457</v>
      </c>
      <c r="X970" s="5" t="str">
        <f t="shared" si="15"/>
        <v>No</v>
      </c>
      <c r="Z970" s="21"/>
      <c r="AC970" s="28"/>
      <c r="AG970" s="7"/>
    </row>
    <row r="971" spans="1:33">
      <c r="A971" s="8" t="s">
        <v>2576</v>
      </c>
      <c r="B971" s="8" t="s">
        <v>2577</v>
      </c>
      <c r="C971" s="9" t="s">
        <v>466</v>
      </c>
      <c r="D971" s="185" t="s">
        <v>2578</v>
      </c>
      <c r="E971" s="188" t="s">
        <v>2579</v>
      </c>
      <c r="F971" s="9" t="s">
        <v>157</v>
      </c>
      <c r="G971" s="9" t="s">
        <v>147</v>
      </c>
      <c r="H971" s="10">
        <v>0</v>
      </c>
      <c r="I971" s="11">
        <v>15</v>
      </c>
      <c r="J971" s="24">
        <v>45472</v>
      </c>
      <c r="K971" s="12"/>
      <c r="L971" s="14">
        <v>0</v>
      </c>
      <c r="N971" s="21">
        <v>0</v>
      </c>
      <c r="P971" s="21">
        <v>0</v>
      </c>
      <c r="R971" s="21">
        <v>0</v>
      </c>
      <c r="T971" s="21">
        <v>86160</v>
      </c>
      <c r="V971" s="22">
        <v>131632</v>
      </c>
      <c r="X971" s="5" t="str">
        <f t="shared" si="15"/>
        <v>No</v>
      </c>
      <c r="Z971" s="21"/>
      <c r="AC971" s="28"/>
      <c r="AG971" s="7"/>
    </row>
    <row r="972" spans="1:33">
      <c r="A972" s="8" t="s">
        <v>3498</v>
      </c>
      <c r="B972" s="8" t="s">
        <v>3499</v>
      </c>
      <c r="C972" s="9" t="s">
        <v>580</v>
      </c>
      <c r="D972" s="185" t="s">
        <v>3500</v>
      </c>
      <c r="E972" s="188" t="s">
        <v>3501</v>
      </c>
      <c r="F972" s="9" t="s">
        <v>157</v>
      </c>
      <c r="G972" s="9" t="s">
        <v>147</v>
      </c>
      <c r="H972" s="10">
        <v>0</v>
      </c>
      <c r="I972" s="11">
        <v>15</v>
      </c>
      <c r="J972" s="24">
        <v>15359</v>
      </c>
      <c r="K972" s="12"/>
      <c r="L972" s="14">
        <v>0</v>
      </c>
      <c r="N972" s="21">
        <v>0</v>
      </c>
      <c r="P972" s="21">
        <v>0</v>
      </c>
      <c r="R972" s="21">
        <v>0</v>
      </c>
      <c r="T972" s="21">
        <v>0</v>
      </c>
      <c r="V972" s="22">
        <v>15359</v>
      </c>
      <c r="X972" s="5" t="str">
        <f t="shared" si="15"/>
        <v>No</v>
      </c>
      <c r="Z972" s="21"/>
      <c r="AC972" s="28"/>
      <c r="AG972" s="7"/>
    </row>
    <row r="973" spans="1:33">
      <c r="A973" s="8" t="s">
        <v>2881</v>
      </c>
      <c r="B973" s="8" t="s">
        <v>2882</v>
      </c>
      <c r="C973" s="9" t="s">
        <v>124</v>
      </c>
      <c r="D973" s="185" t="s">
        <v>2883</v>
      </c>
      <c r="E973" s="188" t="s">
        <v>2884</v>
      </c>
      <c r="F973" s="9" t="s">
        <v>83</v>
      </c>
      <c r="G973" s="9" t="s">
        <v>147</v>
      </c>
      <c r="H973" s="10">
        <v>0</v>
      </c>
      <c r="I973" s="11">
        <v>15</v>
      </c>
      <c r="J973" s="24">
        <v>17238</v>
      </c>
      <c r="K973" s="12"/>
      <c r="L973" s="14">
        <v>0</v>
      </c>
      <c r="N973" s="21">
        <v>0</v>
      </c>
      <c r="P973" s="21">
        <v>0</v>
      </c>
      <c r="R973" s="21">
        <v>0</v>
      </c>
      <c r="T973" s="21">
        <v>0</v>
      </c>
      <c r="V973" s="22">
        <v>17238</v>
      </c>
      <c r="X973" s="5" t="str">
        <f t="shared" si="15"/>
        <v>No</v>
      </c>
      <c r="Z973" s="21"/>
      <c r="AC973" s="28"/>
      <c r="AG973" s="7"/>
    </row>
    <row r="974" spans="1:33">
      <c r="A974" s="8" t="s">
        <v>5166</v>
      </c>
      <c r="B974" s="8" t="s">
        <v>6439</v>
      </c>
      <c r="C974" s="9" t="s">
        <v>120</v>
      </c>
      <c r="D974" s="185" t="s">
        <v>5167</v>
      </c>
      <c r="E974" s="188" t="s">
        <v>5168</v>
      </c>
      <c r="F974" s="9" t="s">
        <v>157</v>
      </c>
      <c r="G974" s="9" t="s">
        <v>147</v>
      </c>
      <c r="H974" s="10">
        <v>0</v>
      </c>
      <c r="I974" s="11">
        <v>15</v>
      </c>
      <c r="J974" s="24">
        <v>16250</v>
      </c>
      <c r="K974" s="12"/>
      <c r="L974" s="14">
        <v>0</v>
      </c>
      <c r="N974" s="21">
        <v>0</v>
      </c>
      <c r="P974" s="21">
        <v>0</v>
      </c>
      <c r="R974" s="21">
        <v>0</v>
      </c>
      <c r="T974" s="21">
        <v>0</v>
      </c>
      <c r="V974" s="22">
        <v>16250</v>
      </c>
      <c r="X974" s="5" t="str">
        <f t="shared" si="15"/>
        <v>No</v>
      </c>
      <c r="Z974" s="21"/>
      <c r="AC974" s="28"/>
      <c r="AG974" s="7"/>
    </row>
    <row r="975" spans="1:33">
      <c r="A975" s="8" t="s">
        <v>3080</v>
      </c>
      <c r="B975" s="8" t="s">
        <v>6436</v>
      </c>
      <c r="C975" s="9" t="s">
        <v>171</v>
      </c>
      <c r="D975" s="185" t="s">
        <v>3081</v>
      </c>
      <c r="E975" s="188" t="s">
        <v>3082</v>
      </c>
      <c r="F975" s="9" t="s">
        <v>1320</v>
      </c>
      <c r="G975" s="9" t="s">
        <v>147</v>
      </c>
      <c r="H975" s="10">
        <v>0</v>
      </c>
      <c r="I975" s="11">
        <v>15</v>
      </c>
      <c r="J975" s="24">
        <v>22054</v>
      </c>
      <c r="K975" s="12"/>
      <c r="L975" s="14">
        <v>0</v>
      </c>
      <c r="N975" s="21">
        <v>0</v>
      </c>
      <c r="P975" s="21">
        <v>0</v>
      </c>
      <c r="R975" s="21">
        <v>37465</v>
      </c>
      <c r="T975" s="21">
        <v>0</v>
      </c>
      <c r="V975" s="22">
        <v>59519</v>
      </c>
      <c r="X975" s="5" t="str">
        <f t="shared" si="15"/>
        <v>No</v>
      </c>
      <c r="Z975" s="21"/>
      <c r="AC975" s="28"/>
      <c r="AG975" s="7"/>
    </row>
    <row r="976" spans="1:33">
      <c r="A976" s="8" t="s">
        <v>1299</v>
      </c>
      <c r="B976" s="8" t="s">
        <v>1300</v>
      </c>
      <c r="C976" s="9" t="s">
        <v>141</v>
      </c>
      <c r="D976" s="185" t="s">
        <v>1301</v>
      </c>
      <c r="E976" s="188" t="s">
        <v>1302</v>
      </c>
      <c r="F976" s="9" t="s">
        <v>83</v>
      </c>
      <c r="G976" s="9" t="s">
        <v>147</v>
      </c>
      <c r="H976" s="10">
        <v>0</v>
      </c>
      <c r="I976" s="11">
        <v>15</v>
      </c>
      <c r="J976" s="24">
        <v>50443</v>
      </c>
      <c r="K976" s="12"/>
      <c r="L976" s="14">
        <v>0</v>
      </c>
      <c r="N976" s="21">
        <v>0</v>
      </c>
      <c r="P976" s="21">
        <v>0</v>
      </c>
      <c r="R976" s="21">
        <v>0</v>
      </c>
      <c r="T976" s="21">
        <v>0</v>
      </c>
      <c r="V976" s="22">
        <v>50443</v>
      </c>
      <c r="X976" s="5" t="str">
        <f t="shared" si="15"/>
        <v>No</v>
      </c>
      <c r="Z976" s="21"/>
      <c r="AC976" s="28"/>
      <c r="AG976" s="7"/>
    </row>
    <row r="977" spans="1:33">
      <c r="A977" s="8" t="s">
        <v>1258</v>
      </c>
      <c r="B977" s="8" t="s">
        <v>1259</v>
      </c>
      <c r="C977" s="9" t="s">
        <v>91</v>
      </c>
      <c r="D977" s="185">
        <v>9155</v>
      </c>
      <c r="E977" s="188">
        <v>90155</v>
      </c>
      <c r="F977" s="9" t="s">
        <v>83</v>
      </c>
      <c r="G977" s="9" t="s">
        <v>5756</v>
      </c>
      <c r="H977" s="10">
        <v>93141</v>
      </c>
      <c r="I977" s="11">
        <v>15</v>
      </c>
      <c r="J977" s="24">
        <v>359048</v>
      </c>
      <c r="K977" s="12"/>
      <c r="L977" s="14">
        <v>0</v>
      </c>
      <c r="N977" s="21">
        <v>0</v>
      </c>
      <c r="P977" s="21">
        <v>0</v>
      </c>
      <c r="R977" s="21">
        <v>0</v>
      </c>
      <c r="T977" s="21">
        <v>0</v>
      </c>
      <c r="V977" s="22">
        <v>359048</v>
      </c>
      <c r="X977" s="5" t="str">
        <f t="shared" si="15"/>
        <v>No</v>
      </c>
      <c r="Z977" s="21"/>
      <c r="AC977" s="28"/>
      <c r="AG977" s="7"/>
    </row>
    <row r="978" spans="1:33">
      <c r="A978" s="8" t="s">
        <v>3250</v>
      </c>
      <c r="B978" s="8" t="s">
        <v>557</v>
      </c>
      <c r="C978" s="9" t="s">
        <v>555</v>
      </c>
      <c r="D978" s="185" t="s">
        <v>3251</v>
      </c>
      <c r="E978" s="188" t="s">
        <v>3252</v>
      </c>
      <c r="F978" s="9" t="s">
        <v>83</v>
      </c>
      <c r="G978" s="9" t="s">
        <v>147</v>
      </c>
      <c r="H978" s="10">
        <v>0</v>
      </c>
      <c r="I978" s="11">
        <v>15</v>
      </c>
      <c r="J978" s="24">
        <v>24670</v>
      </c>
      <c r="K978" s="12"/>
      <c r="L978" s="14">
        <v>0</v>
      </c>
      <c r="N978" s="21">
        <v>0</v>
      </c>
      <c r="P978" s="21">
        <v>0</v>
      </c>
      <c r="R978" s="21">
        <v>56755</v>
      </c>
      <c r="T978" s="21">
        <v>129530</v>
      </c>
      <c r="V978" s="22">
        <v>210955</v>
      </c>
      <c r="X978" s="5" t="str">
        <f t="shared" si="15"/>
        <v>No</v>
      </c>
      <c r="Z978" s="21"/>
      <c r="AC978" s="28"/>
      <c r="AG978" s="7"/>
    </row>
    <row r="979" spans="1:33">
      <c r="A979" s="8" t="s">
        <v>6174</v>
      </c>
      <c r="B979" s="8" t="s">
        <v>270</v>
      </c>
      <c r="C979" s="9" t="s">
        <v>58</v>
      </c>
      <c r="D979" s="185" t="s">
        <v>5449</v>
      </c>
      <c r="E979" s="188" t="s">
        <v>5450</v>
      </c>
      <c r="F979" s="9" t="s">
        <v>88</v>
      </c>
      <c r="G979" s="9" t="s">
        <v>147</v>
      </c>
      <c r="H979" s="10">
        <v>0</v>
      </c>
      <c r="I979" s="11">
        <v>15</v>
      </c>
      <c r="J979" s="24">
        <v>225296</v>
      </c>
      <c r="K979" s="12"/>
      <c r="L979" s="14">
        <v>0</v>
      </c>
      <c r="N979" s="21">
        <v>0</v>
      </c>
      <c r="P979" s="21">
        <v>0</v>
      </c>
      <c r="R979" s="21">
        <v>0</v>
      </c>
      <c r="T979" s="21">
        <v>0</v>
      </c>
      <c r="V979" s="22">
        <v>225296</v>
      </c>
      <c r="X979" s="5" t="str">
        <f t="shared" si="15"/>
        <v>No</v>
      </c>
      <c r="Z979" s="21"/>
      <c r="AC979" s="28"/>
      <c r="AG979" s="7"/>
    </row>
    <row r="980" spans="1:33">
      <c r="A980" s="8" t="s">
        <v>1273</v>
      </c>
      <c r="B980" s="8" t="s">
        <v>1274</v>
      </c>
      <c r="C980" s="9" t="s">
        <v>141</v>
      </c>
      <c r="D980" s="185" t="s">
        <v>1275</v>
      </c>
      <c r="E980" s="188" t="s">
        <v>1276</v>
      </c>
      <c r="F980" s="9" t="s">
        <v>157</v>
      </c>
      <c r="G980" s="9" t="s">
        <v>147</v>
      </c>
      <c r="H980" s="10">
        <v>0</v>
      </c>
      <c r="I980" s="11">
        <v>15</v>
      </c>
      <c r="J980" s="24">
        <v>36449</v>
      </c>
      <c r="K980" s="12"/>
      <c r="L980" s="14">
        <v>0</v>
      </c>
      <c r="N980" s="21">
        <v>0</v>
      </c>
      <c r="P980" s="21">
        <v>0</v>
      </c>
      <c r="R980" s="21">
        <v>0</v>
      </c>
      <c r="T980" s="21">
        <v>0</v>
      </c>
      <c r="V980" s="22">
        <v>36449</v>
      </c>
      <c r="X980" s="5" t="str">
        <f t="shared" si="15"/>
        <v>No</v>
      </c>
      <c r="Z980" s="21"/>
      <c r="AC980" s="28"/>
      <c r="AG980" s="7"/>
    </row>
    <row r="981" spans="1:33">
      <c r="A981" s="8" t="s">
        <v>2718</v>
      </c>
      <c r="B981" s="8" t="s">
        <v>1378</v>
      </c>
      <c r="C981" s="9" t="s">
        <v>129</v>
      </c>
      <c r="D981" s="185">
        <v>4144</v>
      </c>
      <c r="E981" s="188">
        <v>40144</v>
      </c>
      <c r="F981" s="9" t="s">
        <v>83</v>
      </c>
      <c r="G981" s="9" t="s">
        <v>5756</v>
      </c>
      <c r="H981" s="10">
        <v>130846</v>
      </c>
      <c r="I981" s="11">
        <v>15</v>
      </c>
      <c r="J981" s="24">
        <v>110704</v>
      </c>
      <c r="K981" s="12"/>
      <c r="L981" s="14">
        <v>0</v>
      </c>
      <c r="N981" s="21">
        <v>0</v>
      </c>
      <c r="P981" s="21">
        <v>0</v>
      </c>
      <c r="R981" s="21">
        <v>0</v>
      </c>
      <c r="T981" s="21">
        <v>184781</v>
      </c>
      <c r="V981" s="22">
        <v>295485</v>
      </c>
      <c r="X981" s="5" t="str">
        <f t="shared" si="15"/>
        <v>No</v>
      </c>
      <c r="Z981" s="21"/>
      <c r="AC981" s="28"/>
      <c r="AG981" s="7"/>
    </row>
    <row r="982" spans="1:33">
      <c r="A982" s="8" t="s">
        <v>1044</v>
      </c>
      <c r="B982" s="8" t="s">
        <v>1045</v>
      </c>
      <c r="C982" s="9" t="s">
        <v>132</v>
      </c>
      <c r="D982" s="185">
        <v>5131</v>
      </c>
      <c r="E982" s="188">
        <v>50131</v>
      </c>
      <c r="F982" s="9" t="s">
        <v>157</v>
      </c>
      <c r="G982" s="9" t="s">
        <v>84</v>
      </c>
      <c r="H982" s="10">
        <v>8608208</v>
      </c>
      <c r="I982" s="11">
        <v>15</v>
      </c>
      <c r="J982" s="24">
        <v>21655</v>
      </c>
      <c r="K982" s="12"/>
      <c r="L982" s="14">
        <v>0</v>
      </c>
      <c r="N982" s="21">
        <v>0</v>
      </c>
      <c r="P982" s="21">
        <v>0</v>
      </c>
      <c r="R982" s="21">
        <v>0</v>
      </c>
      <c r="T982" s="21">
        <v>0</v>
      </c>
      <c r="V982" s="22">
        <v>21655</v>
      </c>
      <c r="X982" s="5" t="str">
        <f t="shared" si="15"/>
        <v>No</v>
      </c>
      <c r="Z982" s="21"/>
      <c r="AC982" s="28"/>
      <c r="AG982" s="7"/>
    </row>
    <row r="983" spans="1:33">
      <c r="A983" s="8" t="s">
        <v>3274</v>
      </c>
      <c r="B983" s="8" t="s">
        <v>3275</v>
      </c>
      <c r="C983" s="9" t="s">
        <v>555</v>
      </c>
      <c r="D983" s="185" t="s">
        <v>3276</v>
      </c>
      <c r="E983" s="188" t="s">
        <v>3277</v>
      </c>
      <c r="F983" s="9" t="s">
        <v>83</v>
      </c>
      <c r="G983" s="9" t="s">
        <v>147</v>
      </c>
      <c r="H983" s="10">
        <v>0</v>
      </c>
      <c r="I983" s="11">
        <v>15</v>
      </c>
      <c r="J983" s="24">
        <v>26346</v>
      </c>
      <c r="K983" s="12"/>
      <c r="L983" s="14">
        <v>0</v>
      </c>
      <c r="N983" s="21">
        <v>0</v>
      </c>
      <c r="P983" s="21">
        <v>0</v>
      </c>
      <c r="R983" s="21">
        <v>0</v>
      </c>
      <c r="T983" s="21">
        <v>0</v>
      </c>
      <c r="V983" s="22">
        <v>26346</v>
      </c>
      <c r="X983" s="5" t="str">
        <f t="shared" si="15"/>
        <v>No</v>
      </c>
      <c r="Z983" s="21"/>
      <c r="AC983" s="28"/>
      <c r="AG983" s="7"/>
    </row>
    <row r="984" spans="1:33">
      <c r="A984" s="8" t="s">
        <v>3355</v>
      </c>
      <c r="B984" s="8" t="s">
        <v>1969</v>
      </c>
      <c r="C984" s="9" t="s">
        <v>555</v>
      </c>
      <c r="D984" s="185" t="s">
        <v>3356</v>
      </c>
      <c r="E984" s="188" t="s">
        <v>3357</v>
      </c>
      <c r="F984" s="9" t="s">
        <v>88</v>
      </c>
      <c r="G984" s="9" t="s">
        <v>147</v>
      </c>
      <c r="H984" s="10">
        <v>0</v>
      </c>
      <c r="I984" s="11">
        <v>15</v>
      </c>
      <c r="J984" s="24">
        <v>12616</v>
      </c>
      <c r="K984" s="12"/>
      <c r="L984" s="14">
        <v>0</v>
      </c>
      <c r="N984" s="21">
        <v>0</v>
      </c>
      <c r="P984" s="21">
        <v>0</v>
      </c>
      <c r="R984" s="21">
        <v>0</v>
      </c>
      <c r="T984" s="21">
        <v>0</v>
      </c>
      <c r="V984" s="22">
        <v>12616</v>
      </c>
      <c r="X984" s="5" t="str">
        <f t="shared" si="15"/>
        <v>No</v>
      </c>
      <c r="Z984" s="21"/>
      <c r="AC984" s="28"/>
      <c r="AG984" s="7"/>
    </row>
    <row r="985" spans="1:33">
      <c r="A985" s="8" t="s">
        <v>1065</v>
      </c>
      <c r="B985" s="8" t="s">
        <v>1066</v>
      </c>
      <c r="C985" s="9" t="s">
        <v>112</v>
      </c>
      <c r="D985" s="185">
        <v>1087</v>
      </c>
      <c r="E985" s="188">
        <v>10087</v>
      </c>
      <c r="F985" s="9" t="s">
        <v>83</v>
      </c>
      <c r="G985" s="9" t="s">
        <v>84</v>
      </c>
      <c r="H985" s="10">
        <v>226400</v>
      </c>
      <c r="I985" s="11">
        <v>15</v>
      </c>
      <c r="J985" s="24">
        <v>382841</v>
      </c>
      <c r="K985" s="12"/>
      <c r="L985" s="14">
        <v>0</v>
      </c>
      <c r="N985" s="21">
        <v>1471</v>
      </c>
      <c r="P985" s="21">
        <v>160036</v>
      </c>
      <c r="R985" s="21">
        <v>209291</v>
      </c>
      <c r="T985" s="21">
        <v>0</v>
      </c>
      <c r="V985" s="22">
        <v>753639</v>
      </c>
      <c r="X985" s="5" t="str">
        <f t="shared" si="15"/>
        <v>No</v>
      </c>
      <c r="Z985" s="21"/>
      <c r="AC985" s="28"/>
      <c r="AG985" s="7"/>
    </row>
    <row r="986" spans="1:33">
      <c r="A986" s="8" t="s">
        <v>6175</v>
      </c>
      <c r="B986" s="8" t="s">
        <v>6176</v>
      </c>
      <c r="C986" s="9" t="s">
        <v>91</v>
      </c>
      <c r="D986" s="185"/>
      <c r="E986" s="188">
        <v>90258</v>
      </c>
      <c r="F986" s="9" t="s">
        <v>83</v>
      </c>
      <c r="G986" s="9" t="s">
        <v>5756</v>
      </c>
      <c r="H986" s="10">
        <v>12150996</v>
      </c>
      <c r="I986" s="11">
        <v>15</v>
      </c>
      <c r="J986" s="24">
        <v>182878</v>
      </c>
      <c r="K986" s="12"/>
      <c r="L986" s="14">
        <v>0</v>
      </c>
      <c r="N986" s="21">
        <v>0</v>
      </c>
      <c r="P986" s="21">
        <v>0</v>
      </c>
      <c r="R986" s="21">
        <v>0</v>
      </c>
      <c r="T986" s="21">
        <v>0</v>
      </c>
      <c r="V986" s="22">
        <v>182878</v>
      </c>
      <c r="X986" s="5" t="str">
        <f t="shared" si="15"/>
        <v>No</v>
      </c>
      <c r="Z986" s="21"/>
      <c r="AC986" s="28"/>
      <c r="AG986" s="7"/>
    </row>
    <row r="987" spans="1:33">
      <c r="A987" s="8" t="s">
        <v>4702</v>
      </c>
      <c r="B987" s="8" t="s">
        <v>3538</v>
      </c>
      <c r="C987" s="9" t="s">
        <v>42</v>
      </c>
      <c r="D987" s="185" t="s">
        <v>4703</v>
      </c>
      <c r="E987" s="188" t="s">
        <v>4704</v>
      </c>
      <c r="F987" s="9" t="s">
        <v>88</v>
      </c>
      <c r="G987" s="9" t="s">
        <v>147</v>
      </c>
      <c r="H987" s="10">
        <v>0</v>
      </c>
      <c r="I987" s="11">
        <v>15</v>
      </c>
      <c r="J987" s="24">
        <v>38262</v>
      </c>
      <c r="K987" s="12"/>
      <c r="L987" s="14">
        <v>0</v>
      </c>
      <c r="N987" s="21">
        <v>0</v>
      </c>
      <c r="P987" s="21">
        <v>0</v>
      </c>
      <c r="R987" s="21">
        <v>0</v>
      </c>
      <c r="T987" s="21">
        <v>910062</v>
      </c>
      <c r="V987" s="22">
        <v>948324</v>
      </c>
      <c r="X987" s="5" t="str">
        <f t="shared" si="15"/>
        <v>No</v>
      </c>
      <c r="Z987" s="21"/>
      <c r="AC987" s="28"/>
      <c r="AG987" s="7"/>
    </row>
    <row r="988" spans="1:33">
      <c r="A988" s="8" t="s">
        <v>2629</v>
      </c>
      <c r="B988" s="8" t="s">
        <v>2630</v>
      </c>
      <c r="C988" s="9" t="s">
        <v>288</v>
      </c>
      <c r="D988" s="185" t="s">
        <v>2631</v>
      </c>
      <c r="E988" s="188" t="s">
        <v>2632</v>
      </c>
      <c r="F988" s="9" t="s">
        <v>88</v>
      </c>
      <c r="G988" s="9" t="s">
        <v>147</v>
      </c>
      <c r="H988" s="10">
        <v>0</v>
      </c>
      <c r="I988" s="11">
        <v>15</v>
      </c>
      <c r="J988" s="24">
        <v>55414</v>
      </c>
      <c r="K988" s="12"/>
      <c r="L988" s="14">
        <v>0</v>
      </c>
      <c r="N988" s="21">
        <v>0</v>
      </c>
      <c r="P988" s="21">
        <v>0</v>
      </c>
      <c r="R988" s="21">
        <v>25662</v>
      </c>
      <c r="T988" s="21">
        <v>0</v>
      </c>
      <c r="V988" s="22">
        <v>81076</v>
      </c>
      <c r="X988" s="5" t="str">
        <f t="shared" si="15"/>
        <v>No</v>
      </c>
      <c r="Z988" s="21"/>
      <c r="AC988" s="28"/>
      <c r="AG988" s="7"/>
    </row>
    <row r="989" spans="1:33">
      <c r="A989" s="8" t="s">
        <v>5954</v>
      </c>
      <c r="B989" s="8" t="s">
        <v>6442</v>
      </c>
      <c r="C989" s="9" t="s">
        <v>42</v>
      </c>
      <c r="D989" s="185" t="s">
        <v>4675</v>
      </c>
      <c r="E989" s="188" t="s">
        <v>4676</v>
      </c>
      <c r="F989" s="9" t="s">
        <v>83</v>
      </c>
      <c r="G989" s="9" t="s">
        <v>147</v>
      </c>
      <c r="H989" s="10">
        <v>0</v>
      </c>
      <c r="I989" s="11">
        <v>15</v>
      </c>
      <c r="J989" s="24">
        <v>149227</v>
      </c>
      <c r="K989" s="12"/>
      <c r="L989" s="14">
        <v>0</v>
      </c>
      <c r="N989" s="21">
        <v>0</v>
      </c>
      <c r="P989" s="21">
        <v>0</v>
      </c>
      <c r="R989" s="21">
        <v>0</v>
      </c>
      <c r="T989" s="21">
        <v>491388</v>
      </c>
      <c r="V989" s="22">
        <v>640615</v>
      </c>
      <c r="X989" s="5" t="str">
        <f t="shared" si="15"/>
        <v>No</v>
      </c>
      <c r="Z989" s="21"/>
      <c r="AC989" s="28"/>
      <c r="AG989" s="7"/>
    </row>
    <row r="990" spans="1:33">
      <c r="A990" s="8" t="s">
        <v>1527</v>
      </c>
      <c r="B990" s="8" t="s">
        <v>1528</v>
      </c>
      <c r="C990" s="9" t="s">
        <v>178</v>
      </c>
      <c r="D990" s="185" t="s">
        <v>1529</v>
      </c>
      <c r="E990" s="188" t="s">
        <v>1530</v>
      </c>
      <c r="F990" s="9" t="s">
        <v>88</v>
      </c>
      <c r="G990" s="9" t="s">
        <v>147</v>
      </c>
      <c r="H990" s="10">
        <v>0</v>
      </c>
      <c r="I990" s="11">
        <v>15</v>
      </c>
      <c r="J990" s="24">
        <v>101489</v>
      </c>
      <c r="K990" s="12"/>
      <c r="L990" s="14">
        <v>0</v>
      </c>
      <c r="N990" s="21">
        <v>0</v>
      </c>
      <c r="P990" s="21">
        <v>0</v>
      </c>
      <c r="R990" s="21">
        <v>7931</v>
      </c>
      <c r="T990" s="21">
        <v>0</v>
      </c>
      <c r="V990" s="22">
        <v>109420</v>
      </c>
      <c r="X990" s="5" t="str">
        <f t="shared" si="15"/>
        <v>No</v>
      </c>
      <c r="Z990" s="21"/>
      <c r="AC990" s="28"/>
      <c r="AG990" s="7"/>
    </row>
    <row r="991" spans="1:33">
      <c r="A991" s="8" t="s">
        <v>6577</v>
      </c>
      <c r="B991" s="8" t="s">
        <v>1988</v>
      </c>
      <c r="C991" s="9" t="s">
        <v>275</v>
      </c>
      <c r="D991" s="185" t="s">
        <v>2130</v>
      </c>
      <c r="E991" s="188" t="s">
        <v>2131</v>
      </c>
      <c r="F991" s="9" t="s">
        <v>1320</v>
      </c>
      <c r="G991" s="9" t="s">
        <v>147</v>
      </c>
      <c r="H991" s="10">
        <v>0</v>
      </c>
      <c r="I991" s="11">
        <v>15</v>
      </c>
      <c r="J991" s="24">
        <v>28530</v>
      </c>
      <c r="K991" s="12"/>
      <c r="L991" s="14">
        <v>0</v>
      </c>
      <c r="N991" s="21">
        <v>0</v>
      </c>
      <c r="P991" s="21">
        <v>0</v>
      </c>
      <c r="R991" s="21">
        <v>0</v>
      </c>
      <c r="T991" s="21">
        <v>0</v>
      </c>
      <c r="V991" s="22">
        <v>28530</v>
      </c>
      <c r="X991" s="5" t="str">
        <f t="shared" si="15"/>
        <v>No</v>
      </c>
      <c r="Z991" s="21"/>
      <c r="AC991" s="28"/>
      <c r="AG991" s="7"/>
    </row>
    <row r="992" spans="1:33">
      <c r="A992" s="8" t="s">
        <v>4393</v>
      </c>
      <c r="B992" s="8" t="s">
        <v>4394</v>
      </c>
      <c r="C992" s="9" t="s">
        <v>235</v>
      </c>
      <c r="D992" s="185" t="s">
        <v>4395</v>
      </c>
      <c r="E992" s="188" t="s">
        <v>4396</v>
      </c>
      <c r="F992" s="9" t="s">
        <v>88</v>
      </c>
      <c r="G992" s="9" t="s">
        <v>147</v>
      </c>
      <c r="H992" s="10">
        <v>0</v>
      </c>
      <c r="I992" s="11">
        <v>15</v>
      </c>
      <c r="J992" s="24">
        <v>125740</v>
      </c>
      <c r="K992" s="12"/>
      <c r="L992" s="14">
        <v>0</v>
      </c>
      <c r="N992" s="21">
        <v>0</v>
      </c>
      <c r="P992" s="21">
        <v>0</v>
      </c>
      <c r="R992" s="21">
        <v>672149</v>
      </c>
      <c r="T992" s="21">
        <v>0</v>
      </c>
      <c r="V992" s="22">
        <v>797889</v>
      </c>
      <c r="X992" s="5" t="str">
        <f t="shared" si="15"/>
        <v>No</v>
      </c>
      <c r="Z992" s="21"/>
      <c r="AC992" s="28"/>
      <c r="AG992" s="7"/>
    </row>
    <row r="993" spans="1:33">
      <c r="A993" s="8" t="s">
        <v>3257</v>
      </c>
      <c r="B993" s="8" t="s">
        <v>3258</v>
      </c>
      <c r="C993" s="9" t="s">
        <v>555</v>
      </c>
      <c r="D993" s="185" t="s">
        <v>3259</v>
      </c>
      <c r="E993" s="188" t="s">
        <v>3260</v>
      </c>
      <c r="F993" s="9" t="s">
        <v>83</v>
      </c>
      <c r="G993" s="9" t="s">
        <v>147</v>
      </c>
      <c r="H993" s="10">
        <v>0</v>
      </c>
      <c r="I993" s="11">
        <v>15</v>
      </c>
      <c r="J993" s="24">
        <v>96582</v>
      </c>
      <c r="K993" s="12"/>
      <c r="L993" s="14">
        <v>0</v>
      </c>
      <c r="N993" s="21">
        <v>0</v>
      </c>
      <c r="P993" s="21">
        <v>0</v>
      </c>
      <c r="R993" s="21">
        <v>0</v>
      </c>
      <c r="T993" s="21">
        <v>0</v>
      </c>
      <c r="V993" s="22">
        <v>96582</v>
      </c>
      <c r="X993" s="5" t="str">
        <f t="shared" si="15"/>
        <v>No</v>
      </c>
      <c r="Z993" s="21"/>
      <c r="AC993" s="28"/>
      <c r="AG993" s="7"/>
    </row>
    <row r="994" spans="1:33">
      <c r="A994" s="8" t="s">
        <v>1056</v>
      </c>
      <c r="B994" s="8" t="s">
        <v>1057</v>
      </c>
      <c r="C994" s="9" t="s">
        <v>91</v>
      </c>
      <c r="D994" s="185">
        <v>9052</v>
      </c>
      <c r="E994" s="188">
        <v>90052</v>
      </c>
      <c r="F994" s="9" t="s">
        <v>83</v>
      </c>
      <c r="G994" s="9" t="s">
        <v>5756</v>
      </c>
      <c r="H994" s="10">
        <v>1932666</v>
      </c>
      <c r="I994" s="11">
        <v>15</v>
      </c>
      <c r="J994" s="24">
        <v>316860</v>
      </c>
      <c r="K994" s="12"/>
      <c r="L994" s="14">
        <v>0</v>
      </c>
      <c r="N994" s="21">
        <v>0</v>
      </c>
      <c r="P994" s="21">
        <v>0</v>
      </c>
      <c r="R994" s="21">
        <v>10474</v>
      </c>
      <c r="T994" s="21">
        <v>0</v>
      </c>
      <c r="V994" s="22">
        <v>327334</v>
      </c>
      <c r="X994" s="5" t="str">
        <f t="shared" si="15"/>
        <v>No</v>
      </c>
      <c r="Z994" s="21"/>
      <c r="AC994" s="28"/>
      <c r="AG994" s="7"/>
    </row>
    <row r="995" spans="1:33">
      <c r="A995" s="8" t="s">
        <v>733</v>
      </c>
      <c r="B995" s="8" t="s">
        <v>6065</v>
      </c>
      <c r="C995" s="9" t="s">
        <v>275</v>
      </c>
      <c r="D995" s="185" t="s">
        <v>734</v>
      </c>
      <c r="E995" s="188">
        <v>77063</v>
      </c>
      <c r="F995" s="9" t="s">
        <v>36</v>
      </c>
      <c r="G995" s="9" t="s">
        <v>5756</v>
      </c>
      <c r="H995" s="10">
        <v>0</v>
      </c>
      <c r="I995" s="11">
        <v>15</v>
      </c>
      <c r="J995" s="24">
        <v>5371</v>
      </c>
      <c r="K995" s="12"/>
      <c r="L995" s="14">
        <v>0</v>
      </c>
      <c r="N995" s="21">
        <v>0</v>
      </c>
      <c r="P995" s="21">
        <v>0</v>
      </c>
      <c r="R995" s="21">
        <v>0</v>
      </c>
      <c r="T995" s="21">
        <v>0</v>
      </c>
      <c r="V995" s="22">
        <v>5371</v>
      </c>
      <c r="X995" s="5" t="str">
        <f t="shared" si="15"/>
        <v>No</v>
      </c>
      <c r="Z995" s="21"/>
      <c r="AC995" s="28"/>
      <c r="AG995" s="7"/>
    </row>
    <row r="996" spans="1:33">
      <c r="A996" s="8" t="s">
        <v>5153</v>
      </c>
      <c r="B996" s="8" t="s">
        <v>6438</v>
      </c>
      <c r="C996" s="9" t="s">
        <v>120</v>
      </c>
      <c r="D996" s="185" t="s">
        <v>5154</v>
      </c>
      <c r="E996" s="188" t="s">
        <v>5155</v>
      </c>
      <c r="F996" s="9" t="s">
        <v>88</v>
      </c>
      <c r="G996" s="9" t="s">
        <v>147</v>
      </c>
      <c r="H996" s="10">
        <v>0</v>
      </c>
      <c r="I996" s="11">
        <v>15</v>
      </c>
      <c r="J996" s="24">
        <v>94656</v>
      </c>
      <c r="K996" s="12"/>
      <c r="L996" s="14">
        <v>0</v>
      </c>
      <c r="N996" s="21">
        <v>0</v>
      </c>
      <c r="P996" s="21">
        <v>0</v>
      </c>
      <c r="R996" s="21">
        <v>0</v>
      </c>
      <c r="T996" s="21">
        <v>49774</v>
      </c>
      <c r="V996" s="22">
        <v>144430</v>
      </c>
      <c r="X996" s="5" t="str">
        <f t="shared" si="15"/>
        <v>No</v>
      </c>
      <c r="Z996" s="21"/>
      <c r="AC996" s="28"/>
      <c r="AG996" s="7"/>
    </row>
    <row r="997" spans="1:33">
      <c r="A997" s="8" t="s">
        <v>1375</v>
      </c>
      <c r="B997" s="8" t="s">
        <v>1376</v>
      </c>
      <c r="C997" s="9" t="s">
        <v>132</v>
      </c>
      <c r="D997" s="185">
        <v>5041</v>
      </c>
      <c r="E997" s="188">
        <v>50041</v>
      </c>
      <c r="F997" s="9" t="s">
        <v>83</v>
      </c>
      <c r="G997" s="9" t="s">
        <v>5756</v>
      </c>
      <c r="H997" s="10">
        <v>88133</v>
      </c>
      <c r="I997" s="11">
        <v>15</v>
      </c>
      <c r="J997" s="24">
        <v>155158</v>
      </c>
      <c r="K997" s="12"/>
      <c r="L997" s="14">
        <v>0</v>
      </c>
      <c r="N997" s="21">
        <v>0</v>
      </c>
      <c r="P997" s="21">
        <v>0</v>
      </c>
      <c r="R997" s="21">
        <v>40172</v>
      </c>
      <c r="T997" s="21">
        <v>2593</v>
      </c>
      <c r="V997" s="22">
        <v>197923</v>
      </c>
      <c r="X997" s="5" t="str">
        <f t="shared" si="15"/>
        <v>No</v>
      </c>
      <c r="Z997" s="21"/>
      <c r="AC997" s="28"/>
      <c r="AG997" s="7"/>
    </row>
    <row r="998" spans="1:33">
      <c r="A998" s="8" t="s">
        <v>2439</v>
      </c>
      <c r="B998" s="8" t="s">
        <v>2440</v>
      </c>
      <c r="C998" s="9" t="s">
        <v>46</v>
      </c>
      <c r="D998" s="185" t="s">
        <v>2441</v>
      </c>
      <c r="E998" s="188" t="s">
        <v>2442</v>
      </c>
      <c r="F998" s="9" t="s">
        <v>88</v>
      </c>
      <c r="G998" s="9" t="s">
        <v>147</v>
      </c>
      <c r="H998" s="10">
        <v>0</v>
      </c>
      <c r="I998" s="11">
        <v>15</v>
      </c>
      <c r="J998" s="24">
        <v>67876</v>
      </c>
      <c r="K998" s="12"/>
      <c r="L998" s="14">
        <v>0</v>
      </c>
      <c r="N998" s="21">
        <v>0</v>
      </c>
      <c r="P998" s="21">
        <v>0</v>
      </c>
      <c r="R998" s="21">
        <v>0</v>
      </c>
      <c r="T998" s="21">
        <v>96580</v>
      </c>
      <c r="V998" s="22">
        <v>164456</v>
      </c>
      <c r="X998" s="5" t="str">
        <f t="shared" si="15"/>
        <v>No</v>
      </c>
      <c r="Z998" s="21"/>
      <c r="AC998" s="28"/>
      <c r="AG998" s="7"/>
    </row>
    <row r="999" spans="1:33">
      <c r="A999" s="8" t="s">
        <v>1875</v>
      </c>
      <c r="B999" s="8" t="s">
        <v>1876</v>
      </c>
      <c r="C999" s="9" t="s">
        <v>265</v>
      </c>
      <c r="D999" s="185" t="s">
        <v>1877</v>
      </c>
      <c r="E999" s="188" t="s">
        <v>1878</v>
      </c>
      <c r="F999" s="9" t="s">
        <v>88</v>
      </c>
      <c r="G999" s="9" t="s">
        <v>147</v>
      </c>
      <c r="H999" s="10">
        <v>0</v>
      </c>
      <c r="I999" s="11">
        <v>15</v>
      </c>
      <c r="J999" s="24">
        <v>109427</v>
      </c>
      <c r="K999" s="12"/>
      <c r="L999" s="14">
        <v>0</v>
      </c>
      <c r="N999" s="21">
        <v>0</v>
      </c>
      <c r="P999" s="21">
        <v>0</v>
      </c>
      <c r="R999" s="21">
        <v>18756</v>
      </c>
      <c r="T999" s="21">
        <v>362886</v>
      </c>
      <c r="V999" s="22">
        <v>491069</v>
      </c>
      <c r="X999" s="5" t="str">
        <f t="shared" si="15"/>
        <v>No</v>
      </c>
      <c r="Z999" s="21"/>
      <c r="AC999" s="28"/>
      <c r="AG999" s="7"/>
    </row>
    <row r="1000" spans="1:33">
      <c r="A1000" s="8" t="s">
        <v>2276</v>
      </c>
      <c r="B1000" s="8" t="s">
        <v>2277</v>
      </c>
      <c r="C1000" s="9" t="s">
        <v>106</v>
      </c>
      <c r="D1000" s="185" t="s">
        <v>2278</v>
      </c>
      <c r="E1000" s="188" t="s">
        <v>2279</v>
      </c>
      <c r="F1000" s="9" t="s">
        <v>157</v>
      </c>
      <c r="G1000" s="9" t="s">
        <v>147</v>
      </c>
      <c r="H1000" s="10">
        <v>0</v>
      </c>
      <c r="I1000" s="11">
        <v>15</v>
      </c>
      <c r="J1000" s="24">
        <v>0</v>
      </c>
      <c r="K1000" s="12"/>
      <c r="L1000" s="14">
        <v>0</v>
      </c>
      <c r="N1000" s="21">
        <v>0</v>
      </c>
      <c r="P1000" s="21">
        <v>0</v>
      </c>
      <c r="R1000" s="21">
        <v>19350</v>
      </c>
      <c r="T1000" s="21">
        <v>190006</v>
      </c>
      <c r="V1000" s="22">
        <v>209356</v>
      </c>
      <c r="X1000" s="5" t="str">
        <f t="shared" si="15"/>
        <v>No</v>
      </c>
      <c r="Z1000" s="21"/>
      <c r="AC1000" s="28"/>
      <c r="AG1000" s="7"/>
    </row>
    <row r="1001" spans="1:33">
      <c r="A1001" s="8" t="s">
        <v>3108</v>
      </c>
      <c r="B1001" s="8" t="s">
        <v>3109</v>
      </c>
      <c r="C1001" s="9" t="s">
        <v>171</v>
      </c>
      <c r="D1001" s="185" t="s">
        <v>3110</v>
      </c>
      <c r="E1001" s="188" t="s">
        <v>3111</v>
      </c>
      <c r="F1001" s="9" t="s">
        <v>157</v>
      </c>
      <c r="G1001" s="9" t="s">
        <v>147</v>
      </c>
      <c r="H1001" s="10">
        <v>0</v>
      </c>
      <c r="I1001" s="11">
        <v>15</v>
      </c>
      <c r="J1001" s="24">
        <v>14052</v>
      </c>
      <c r="K1001" s="12"/>
      <c r="L1001" s="14">
        <v>0</v>
      </c>
      <c r="N1001" s="21">
        <v>0</v>
      </c>
      <c r="P1001" s="21">
        <v>0</v>
      </c>
      <c r="R1001" s="21">
        <v>4350</v>
      </c>
      <c r="T1001" s="21">
        <v>0</v>
      </c>
      <c r="V1001" s="22">
        <v>18402</v>
      </c>
      <c r="X1001" s="5" t="str">
        <f t="shared" si="15"/>
        <v>No</v>
      </c>
      <c r="Z1001" s="21"/>
      <c r="AC1001" s="28"/>
      <c r="AG1001" s="7"/>
    </row>
    <row r="1002" spans="1:33">
      <c r="A1002" s="8" t="s">
        <v>2841</v>
      </c>
      <c r="B1002" s="8" t="s">
        <v>2842</v>
      </c>
      <c r="C1002" s="9" t="s">
        <v>69</v>
      </c>
      <c r="D1002" s="185" t="s">
        <v>2843</v>
      </c>
      <c r="E1002" s="188">
        <v>88140</v>
      </c>
      <c r="F1002" s="9" t="s">
        <v>36</v>
      </c>
      <c r="G1002" s="9" t="s">
        <v>5756</v>
      </c>
      <c r="H1002" s="10">
        <v>0</v>
      </c>
      <c r="I1002" s="11">
        <v>14</v>
      </c>
      <c r="J1002" s="24">
        <v>62798</v>
      </c>
      <c r="K1002" s="12"/>
      <c r="L1002" s="14">
        <v>0</v>
      </c>
      <c r="N1002" s="21">
        <v>0</v>
      </c>
      <c r="P1002" s="21">
        <v>0</v>
      </c>
      <c r="R1002" s="21">
        <v>0</v>
      </c>
      <c r="T1002" s="21">
        <v>0</v>
      </c>
      <c r="V1002" s="22">
        <v>62798</v>
      </c>
      <c r="X1002" s="5" t="str">
        <f t="shared" si="15"/>
        <v>No</v>
      </c>
      <c r="Z1002" s="21"/>
      <c r="AC1002" s="28"/>
      <c r="AG1002" s="7"/>
    </row>
    <row r="1003" spans="1:33">
      <c r="A1003" s="8" t="s">
        <v>1311</v>
      </c>
      <c r="B1003" s="8" t="s">
        <v>1312</v>
      </c>
      <c r="C1003" s="9" t="s">
        <v>141</v>
      </c>
      <c r="D1003" s="185" t="s">
        <v>1313</v>
      </c>
      <c r="E1003" s="188" t="s">
        <v>1314</v>
      </c>
      <c r="F1003" s="9" t="s">
        <v>83</v>
      </c>
      <c r="G1003" s="9" t="s">
        <v>147</v>
      </c>
      <c r="H1003" s="10">
        <v>0</v>
      </c>
      <c r="I1003" s="11">
        <v>14</v>
      </c>
      <c r="J1003" s="24">
        <v>10801</v>
      </c>
      <c r="K1003" s="12"/>
      <c r="L1003" s="14">
        <v>0</v>
      </c>
      <c r="N1003" s="21">
        <v>0</v>
      </c>
      <c r="P1003" s="21">
        <v>0</v>
      </c>
      <c r="R1003" s="21">
        <v>0</v>
      </c>
      <c r="T1003" s="21">
        <v>0</v>
      </c>
      <c r="V1003" s="22">
        <v>10801</v>
      </c>
      <c r="X1003" s="5" t="str">
        <f t="shared" si="15"/>
        <v>No</v>
      </c>
      <c r="Z1003" s="21"/>
      <c r="AC1003" s="28"/>
      <c r="AG1003" s="7"/>
    </row>
    <row r="1004" spans="1:33">
      <c r="A1004" s="8" t="s">
        <v>3612</v>
      </c>
      <c r="B1004" s="8" t="s">
        <v>626</v>
      </c>
      <c r="C1004" s="9" t="s">
        <v>109</v>
      </c>
      <c r="D1004" s="185" t="s">
        <v>3613</v>
      </c>
      <c r="E1004" s="188" t="s">
        <v>3614</v>
      </c>
      <c r="F1004" s="9" t="s">
        <v>157</v>
      </c>
      <c r="G1004" s="9" t="s">
        <v>147</v>
      </c>
      <c r="H1004" s="10">
        <v>0</v>
      </c>
      <c r="I1004" s="11">
        <v>14</v>
      </c>
      <c r="J1004" s="24">
        <v>6073</v>
      </c>
      <c r="K1004" s="12"/>
      <c r="L1004" s="14">
        <v>0</v>
      </c>
      <c r="N1004" s="21">
        <v>0</v>
      </c>
      <c r="P1004" s="21">
        <v>0</v>
      </c>
      <c r="R1004" s="21">
        <v>0</v>
      </c>
      <c r="T1004" s="21">
        <v>0</v>
      </c>
      <c r="V1004" s="22">
        <v>6073</v>
      </c>
      <c r="X1004" s="5" t="str">
        <f t="shared" si="15"/>
        <v>No</v>
      </c>
      <c r="Z1004" s="21"/>
      <c r="AC1004" s="28"/>
      <c r="AG1004" s="7"/>
    </row>
    <row r="1005" spans="1:33">
      <c r="A1005" s="8" t="s">
        <v>4628</v>
      </c>
      <c r="B1005" s="8" t="s">
        <v>4301</v>
      </c>
      <c r="C1005" s="9" t="s">
        <v>42</v>
      </c>
      <c r="D1005" s="185" t="s">
        <v>4629</v>
      </c>
      <c r="E1005" s="188" t="s">
        <v>4630</v>
      </c>
      <c r="F1005" s="9" t="s">
        <v>83</v>
      </c>
      <c r="G1005" s="9" t="s">
        <v>147</v>
      </c>
      <c r="H1005" s="10">
        <v>0</v>
      </c>
      <c r="I1005" s="11">
        <v>14</v>
      </c>
      <c r="J1005" s="24">
        <v>73534</v>
      </c>
      <c r="K1005" s="12"/>
      <c r="L1005" s="14">
        <v>0</v>
      </c>
      <c r="N1005" s="21">
        <v>0</v>
      </c>
      <c r="P1005" s="21">
        <v>0</v>
      </c>
      <c r="R1005" s="21">
        <v>0</v>
      </c>
      <c r="T1005" s="21">
        <v>34502</v>
      </c>
      <c r="V1005" s="22">
        <v>108036</v>
      </c>
      <c r="X1005" s="5" t="str">
        <f t="shared" si="15"/>
        <v>No</v>
      </c>
      <c r="Z1005" s="21"/>
      <c r="AC1005" s="28"/>
      <c r="AG1005" s="7"/>
    </row>
    <row r="1006" spans="1:33">
      <c r="A1006" s="8" t="s">
        <v>3662</v>
      </c>
      <c r="B1006" s="8" t="s">
        <v>3663</v>
      </c>
      <c r="C1006" s="9" t="s">
        <v>235</v>
      </c>
      <c r="D1006" s="185">
        <v>4209</v>
      </c>
      <c r="E1006" s="188">
        <v>40209</v>
      </c>
      <c r="F1006" s="9" t="s">
        <v>83</v>
      </c>
      <c r="G1006" s="9" t="s">
        <v>5756</v>
      </c>
      <c r="H1006" s="10">
        <v>310282</v>
      </c>
      <c r="I1006" s="11">
        <v>14</v>
      </c>
      <c r="J1006" s="24">
        <v>54797</v>
      </c>
      <c r="K1006" s="12"/>
      <c r="L1006" s="14">
        <v>0</v>
      </c>
      <c r="N1006" s="21">
        <v>0</v>
      </c>
      <c r="P1006" s="21">
        <v>0</v>
      </c>
      <c r="R1006" s="21">
        <v>315651</v>
      </c>
      <c r="T1006" s="21">
        <v>23662</v>
      </c>
      <c r="V1006" s="22">
        <v>394110</v>
      </c>
      <c r="X1006" s="5" t="str">
        <f t="shared" si="15"/>
        <v>No</v>
      </c>
      <c r="Z1006" s="21"/>
      <c r="AC1006" s="28"/>
      <c r="AG1006" s="7"/>
    </row>
    <row r="1007" spans="1:33">
      <c r="A1007" s="8" t="s">
        <v>2782</v>
      </c>
      <c r="B1007" s="8" t="s">
        <v>2783</v>
      </c>
      <c r="C1007" s="9" t="s">
        <v>210</v>
      </c>
      <c r="D1007" s="185" t="s">
        <v>2784</v>
      </c>
      <c r="E1007" s="188" t="s">
        <v>2785</v>
      </c>
      <c r="F1007" s="9" t="s">
        <v>157</v>
      </c>
      <c r="G1007" s="9" t="s">
        <v>147</v>
      </c>
      <c r="H1007" s="10">
        <v>0</v>
      </c>
      <c r="I1007" s="11">
        <v>14</v>
      </c>
      <c r="J1007" s="24">
        <v>14289</v>
      </c>
      <c r="K1007" s="12"/>
      <c r="L1007" s="14">
        <v>0</v>
      </c>
      <c r="N1007" s="21">
        <v>0</v>
      </c>
      <c r="P1007" s="21">
        <v>0</v>
      </c>
      <c r="R1007" s="21">
        <v>0</v>
      </c>
      <c r="T1007" s="21">
        <v>110668</v>
      </c>
      <c r="V1007" s="22">
        <v>124957</v>
      </c>
      <c r="X1007" s="5" t="str">
        <f t="shared" si="15"/>
        <v>No</v>
      </c>
      <c r="Z1007" s="21"/>
      <c r="AC1007" s="28"/>
      <c r="AG1007" s="7"/>
    </row>
    <row r="1008" spans="1:33">
      <c r="A1008" s="8" t="s">
        <v>2488</v>
      </c>
      <c r="B1008" s="8" t="s">
        <v>799</v>
      </c>
      <c r="C1008" s="9" t="s">
        <v>235</v>
      </c>
      <c r="D1008" s="185" t="s">
        <v>4250</v>
      </c>
      <c r="E1008" s="188" t="s">
        <v>4251</v>
      </c>
      <c r="F1008" s="9" t="s">
        <v>83</v>
      </c>
      <c r="G1008" s="9" t="s">
        <v>147</v>
      </c>
      <c r="H1008" s="10">
        <v>0</v>
      </c>
      <c r="I1008" s="11">
        <v>14</v>
      </c>
      <c r="J1008" s="24">
        <v>5912</v>
      </c>
      <c r="K1008" s="12"/>
      <c r="L1008" s="14">
        <v>0</v>
      </c>
      <c r="N1008" s="21">
        <v>0</v>
      </c>
      <c r="P1008" s="21">
        <v>0</v>
      </c>
      <c r="R1008" s="21">
        <v>794732</v>
      </c>
      <c r="T1008" s="21">
        <v>0</v>
      </c>
      <c r="V1008" s="22">
        <v>800644</v>
      </c>
      <c r="X1008" s="5" t="str">
        <f t="shared" si="15"/>
        <v>No</v>
      </c>
      <c r="Z1008" s="21"/>
      <c r="AC1008" s="28"/>
      <c r="AG1008" s="7"/>
    </row>
    <row r="1009" spans="1:33">
      <c r="A1009" s="8" t="s">
        <v>2965</v>
      </c>
      <c r="B1009" s="8" t="s">
        <v>2966</v>
      </c>
      <c r="C1009" s="9" t="s">
        <v>132</v>
      </c>
      <c r="D1009" s="185">
        <v>5167</v>
      </c>
      <c r="E1009" s="188">
        <v>50167</v>
      </c>
      <c r="F1009" s="9" t="s">
        <v>157</v>
      </c>
      <c r="G1009" s="9" t="s">
        <v>84</v>
      </c>
      <c r="H1009" s="10">
        <v>8608208</v>
      </c>
      <c r="I1009" s="11">
        <v>14</v>
      </c>
      <c r="J1009" s="24">
        <v>97994</v>
      </c>
      <c r="K1009" s="12"/>
      <c r="L1009" s="14">
        <v>0</v>
      </c>
      <c r="N1009" s="21">
        <v>0</v>
      </c>
      <c r="P1009" s="21">
        <v>41636</v>
      </c>
      <c r="R1009" s="21">
        <v>123014</v>
      </c>
      <c r="T1009" s="21">
        <v>0</v>
      </c>
      <c r="V1009" s="22">
        <v>262644</v>
      </c>
      <c r="X1009" s="5" t="str">
        <f t="shared" si="15"/>
        <v>No</v>
      </c>
      <c r="Z1009" s="21"/>
      <c r="AC1009" s="28"/>
      <c r="AG1009" s="7"/>
    </row>
    <row r="1010" spans="1:33">
      <c r="A1010" s="8" t="s">
        <v>4891</v>
      </c>
      <c r="B1010" s="8" t="s">
        <v>4122</v>
      </c>
      <c r="C1010" s="9" t="s">
        <v>87</v>
      </c>
      <c r="D1010" s="185" t="s">
        <v>4892</v>
      </c>
      <c r="E1010" s="188" t="s">
        <v>4893</v>
      </c>
      <c r="F1010" s="9" t="s">
        <v>157</v>
      </c>
      <c r="G1010" s="9" t="s">
        <v>147</v>
      </c>
      <c r="H1010" s="10">
        <v>0</v>
      </c>
      <c r="I1010" s="11">
        <v>14</v>
      </c>
      <c r="J1010" s="24">
        <v>0</v>
      </c>
      <c r="K1010" s="12"/>
      <c r="L1010" s="14">
        <v>0</v>
      </c>
      <c r="N1010" s="21">
        <v>0</v>
      </c>
      <c r="P1010" s="21">
        <v>0</v>
      </c>
      <c r="R1010" s="21">
        <v>87625</v>
      </c>
      <c r="T1010" s="21">
        <v>270158</v>
      </c>
      <c r="V1010" s="22">
        <v>357783</v>
      </c>
      <c r="X1010" s="5" t="str">
        <f t="shared" si="15"/>
        <v>No</v>
      </c>
      <c r="Z1010" s="21"/>
      <c r="AC1010" s="28"/>
      <c r="AG1010" s="7"/>
    </row>
    <row r="1011" spans="1:33">
      <c r="A1011" s="8" t="s">
        <v>4087</v>
      </c>
      <c r="B1011" s="8" t="s">
        <v>551</v>
      </c>
      <c r="C1011" s="9" t="s">
        <v>129</v>
      </c>
      <c r="D1011" s="185">
        <v>4021</v>
      </c>
      <c r="E1011" s="188">
        <v>40021</v>
      </c>
      <c r="F1011" s="9" t="s">
        <v>83</v>
      </c>
      <c r="G1011" s="9" t="s">
        <v>84</v>
      </c>
      <c r="H1011" s="10">
        <v>95779</v>
      </c>
      <c r="I1011" s="11">
        <v>14</v>
      </c>
      <c r="J1011" s="24">
        <v>493034</v>
      </c>
      <c r="K1011" s="12"/>
      <c r="L1011" s="14">
        <v>0</v>
      </c>
      <c r="N1011" s="21">
        <v>0</v>
      </c>
      <c r="P1011" s="21">
        <v>0</v>
      </c>
      <c r="R1011" s="21">
        <v>29168</v>
      </c>
      <c r="T1011" s="21">
        <v>0</v>
      </c>
      <c r="V1011" s="22">
        <v>522202</v>
      </c>
      <c r="X1011" s="5" t="str">
        <f t="shared" si="15"/>
        <v>No</v>
      </c>
      <c r="Z1011" s="21"/>
      <c r="AC1011" s="28"/>
      <c r="AG1011" s="7"/>
    </row>
    <row r="1012" spans="1:33">
      <c r="A1012" s="8" t="s">
        <v>4617</v>
      </c>
      <c r="B1012" s="8" t="s">
        <v>4618</v>
      </c>
      <c r="C1012" s="9" t="s">
        <v>42</v>
      </c>
      <c r="D1012" s="185" t="s">
        <v>4619</v>
      </c>
      <c r="E1012" s="188" t="s">
        <v>4620</v>
      </c>
      <c r="F1012" s="9" t="s">
        <v>83</v>
      </c>
      <c r="G1012" s="9" t="s">
        <v>147</v>
      </c>
      <c r="H1012" s="10">
        <v>0</v>
      </c>
      <c r="I1012" s="11">
        <v>14</v>
      </c>
      <c r="J1012" s="24">
        <v>11806</v>
      </c>
      <c r="K1012" s="12"/>
      <c r="L1012" s="14">
        <v>0</v>
      </c>
      <c r="N1012" s="21">
        <v>0</v>
      </c>
      <c r="P1012" s="21">
        <v>0</v>
      </c>
      <c r="R1012" s="21">
        <v>0</v>
      </c>
      <c r="T1012" s="21">
        <v>760182</v>
      </c>
      <c r="V1012" s="22">
        <v>771988</v>
      </c>
      <c r="X1012" s="5" t="str">
        <f t="shared" si="15"/>
        <v>No</v>
      </c>
      <c r="Z1012" s="21"/>
      <c r="AC1012" s="28"/>
      <c r="AG1012" s="7"/>
    </row>
    <row r="1013" spans="1:33">
      <c r="A1013" s="8" t="s">
        <v>5008</v>
      </c>
      <c r="B1013" s="8" t="s">
        <v>3293</v>
      </c>
      <c r="C1013" s="9" t="s">
        <v>91</v>
      </c>
      <c r="D1013" s="185" t="s">
        <v>5009</v>
      </c>
      <c r="E1013" s="188" t="s">
        <v>5010</v>
      </c>
      <c r="F1013" s="9" t="s">
        <v>88</v>
      </c>
      <c r="G1013" s="9" t="s">
        <v>147</v>
      </c>
      <c r="H1013" s="10">
        <v>0</v>
      </c>
      <c r="I1013" s="11">
        <v>14</v>
      </c>
      <c r="J1013" s="24">
        <v>1173533</v>
      </c>
      <c r="K1013" s="12"/>
      <c r="L1013" s="14">
        <v>0</v>
      </c>
      <c r="N1013" s="21">
        <v>0</v>
      </c>
      <c r="P1013" s="21">
        <v>0</v>
      </c>
      <c r="R1013" s="21">
        <v>107000</v>
      </c>
      <c r="T1013" s="21">
        <v>259972</v>
      </c>
      <c r="V1013" s="22">
        <v>1540505</v>
      </c>
      <c r="X1013" s="5" t="str">
        <f t="shared" si="15"/>
        <v>No</v>
      </c>
      <c r="Z1013" s="21"/>
      <c r="AC1013" s="28"/>
      <c r="AG1013" s="7"/>
    </row>
    <row r="1014" spans="1:33">
      <c r="A1014" s="8" t="s">
        <v>2446</v>
      </c>
      <c r="B1014" s="8" t="s">
        <v>2447</v>
      </c>
      <c r="C1014" s="9" t="s">
        <v>46</v>
      </c>
      <c r="D1014" s="185" t="s">
        <v>2448</v>
      </c>
      <c r="E1014" s="188" t="s">
        <v>2449</v>
      </c>
      <c r="F1014" s="9" t="s">
        <v>88</v>
      </c>
      <c r="G1014" s="9" t="s">
        <v>147</v>
      </c>
      <c r="H1014" s="10">
        <v>0</v>
      </c>
      <c r="I1014" s="11">
        <v>14</v>
      </c>
      <c r="J1014" s="24">
        <v>73836</v>
      </c>
      <c r="K1014" s="12"/>
      <c r="L1014" s="14">
        <v>0</v>
      </c>
      <c r="N1014" s="21">
        <v>0</v>
      </c>
      <c r="P1014" s="21">
        <v>0</v>
      </c>
      <c r="R1014" s="21">
        <v>0</v>
      </c>
      <c r="T1014" s="21">
        <v>44448</v>
      </c>
      <c r="V1014" s="22">
        <v>118284</v>
      </c>
      <c r="X1014" s="5" t="str">
        <f t="shared" si="15"/>
        <v>No</v>
      </c>
      <c r="Z1014" s="21"/>
      <c r="AC1014" s="28"/>
      <c r="AG1014" s="7"/>
    </row>
    <row r="1015" spans="1:33">
      <c r="A1015" s="8" t="s">
        <v>1770</v>
      </c>
      <c r="B1015" s="8" t="s">
        <v>1771</v>
      </c>
      <c r="C1015" s="9" t="s">
        <v>274</v>
      </c>
      <c r="D1015" s="185" t="s">
        <v>1772</v>
      </c>
      <c r="E1015" s="188" t="s">
        <v>1773</v>
      </c>
      <c r="F1015" s="9" t="s">
        <v>83</v>
      </c>
      <c r="G1015" s="9" t="s">
        <v>147</v>
      </c>
      <c r="H1015" s="10">
        <v>0</v>
      </c>
      <c r="I1015" s="11">
        <v>14</v>
      </c>
      <c r="J1015" s="24">
        <v>412694</v>
      </c>
      <c r="K1015" s="12"/>
      <c r="L1015" s="14">
        <v>0</v>
      </c>
      <c r="N1015" s="21">
        <v>0</v>
      </c>
      <c r="P1015" s="21">
        <v>0</v>
      </c>
      <c r="R1015" s="21">
        <v>27925</v>
      </c>
      <c r="T1015" s="21">
        <v>0</v>
      </c>
      <c r="V1015" s="22">
        <v>440619</v>
      </c>
      <c r="X1015" s="5" t="str">
        <f t="shared" si="15"/>
        <v>No</v>
      </c>
      <c r="Z1015" s="21"/>
      <c r="AC1015" s="28"/>
      <c r="AG1015" s="7"/>
    </row>
    <row r="1016" spans="1:33">
      <c r="A1016" s="8" t="s">
        <v>578</v>
      </c>
      <c r="B1016" s="8" t="s">
        <v>579</v>
      </c>
      <c r="C1016" s="9" t="s">
        <v>580</v>
      </c>
      <c r="D1016" s="185">
        <v>8020</v>
      </c>
      <c r="E1016" s="188">
        <v>80020</v>
      </c>
      <c r="F1016" s="9" t="s">
        <v>83</v>
      </c>
      <c r="G1016" s="9" t="s">
        <v>5756</v>
      </c>
      <c r="H1016" s="10">
        <v>73588</v>
      </c>
      <c r="I1016" s="11">
        <v>14</v>
      </c>
      <c r="J1016" s="24">
        <v>175760</v>
      </c>
      <c r="K1016" s="12"/>
      <c r="L1016" s="14">
        <v>0</v>
      </c>
      <c r="N1016" s="21">
        <v>0</v>
      </c>
      <c r="P1016" s="21">
        <v>0</v>
      </c>
      <c r="R1016" s="21">
        <v>3227</v>
      </c>
      <c r="T1016" s="21">
        <v>0</v>
      </c>
      <c r="V1016" s="22">
        <v>178987</v>
      </c>
      <c r="X1016" s="5" t="str">
        <f t="shared" si="15"/>
        <v>No</v>
      </c>
      <c r="Z1016" s="21"/>
      <c r="AC1016" s="28"/>
      <c r="AG1016" s="7"/>
    </row>
    <row r="1017" spans="1:33">
      <c r="A1017" s="8" t="s">
        <v>1058</v>
      </c>
      <c r="B1017" s="8" t="s">
        <v>1059</v>
      </c>
      <c r="C1017" s="9" t="s">
        <v>91</v>
      </c>
      <c r="D1017" s="185">
        <v>9214</v>
      </c>
      <c r="E1017" s="188">
        <v>90214</v>
      </c>
      <c r="F1017" s="9" t="s">
        <v>83</v>
      </c>
      <c r="G1017" s="9" t="s">
        <v>84</v>
      </c>
      <c r="H1017" s="10">
        <v>12150996</v>
      </c>
      <c r="I1017" s="11">
        <v>14</v>
      </c>
      <c r="J1017" s="24">
        <v>322777</v>
      </c>
      <c r="K1017" s="12"/>
      <c r="L1017" s="14">
        <v>0</v>
      </c>
      <c r="N1017" s="21">
        <v>0</v>
      </c>
      <c r="P1017" s="21">
        <v>0</v>
      </c>
      <c r="R1017" s="21">
        <v>1007</v>
      </c>
      <c r="T1017" s="21">
        <v>0</v>
      </c>
      <c r="V1017" s="22">
        <v>323784</v>
      </c>
      <c r="X1017" s="5" t="str">
        <f t="shared" si="15"/>
        <v>No</v>
      </c>
      <c r="Z1017" s="21"/>
      <c r="AC1017" s="28"/>
      <c r="AG1017" s="7"/>
    </row>
    <row r="1018" spans="1:33">
      <c r="A1018" s="8" t="s">
        <v>4502</v>
      </c>
      <c r="B1018" s="8" t="s">
        <v>2198</v>
      </c>
      <c r="C1018" s="9" t="s">
        <v>454</v>
      </c>
      <c r="D1018" s="185" t="s">
        <v>4503</v>
      </c>
      <c r="E1018" s="188" t="s">
        <v>4504</v>
      </c>
      <c r="F1018" s="9" t="s">
        <v>83</v>
      </c>
      <c r="G1018" s="9" t="s">
        <v>147</v>
      </c>
      <c r="H1018" s="10">
        <v>0</v>
      </c>
      <c r="I1018" s="11">
        <v>14</v>
      </c>
      <c r="J1018" s="24">
        <v>5276</v>
      </c>
      <c r="K1018" s="12"/>
      <c r="L1018" s="14">
        <v>0</v>
      </c>
      <c r="N1018" s="21">
        <v>0</v>
      </c>
      <c r="P1018" s="21">
        <v>0</v>
      </c>
      <c r="R1018" s="21">
        <v>0</v>
      </c>
      <c r="T1018" s="21">
        <v>0</v>
      </c>
      <c r="V1018" s="22">
        <v>5276</v>
      </c>
      <c r="X1018" s="5" t="str">
        <f t="shared" si="15"/>
        <v>No</v>
      </c>
      <c r="Z1018" s="21"/>
      <c r="AC1018" s="28"/>
      <c r="AG1018" s="7"/>
    </row>
    <row r="1019" spans="1:33">
      <c r="A1019" s="8" t="s">
        <v>5990</v>
      </c>
      <c r="B1019" s="8" t="s">
        <v>545</v>
      </c>
      <c r="C1019" s="9" t="s">
        <v>132</v>
      </c>
      <c r="D1019" s="185" t="s">
        <v>5517</v>
      </c>
      <c r="E1019" s="188" t="s">
        <v>5518</v>
      </c>
      <c r="F1019" s="9" t="s">
        <v>157</v>
      </c>
      <c r="G1019" s="9" t="s">
        <v>147</v>
      </c>
      <c r="H1019" s="10">
        <v>0</v>
      </c>
      <c r="I1019" s="11">
        <v>14</v>
      </c>
      <c r="J1019" s="24">
        <v>45303</v>
      </c>
      <c r="K1019" s="12"/>
      <c r="L1019" s="14">
        <v>0</v>
      </c>
      <c r="N1019" s="21">
        <v>0</v>
      </c>
      <c r="P1019" s="21">
        <v>0</v>
      </c>
      <c r="R1019" s="21">
        <v>11098</v>
      </c>
      <c r="T1019" s="21">
        <v>0</v>
      </c>
      <c r="V1019" s="22">
        <v>56401</v>
      </c>
      <c r="X1019" s="5" t="str">
        <f t="shared" si="15"/>
        <v>No</v>
      </c>
      <c r="Z1019" s="21"/>
      <c r="AC1019" s="28"/>
      <c r="AG1019" s="7"/>
    </row>
    <row r="1020" spans="1:33">
      <c r="A1020" s="8" t="s">
        <v>6184</v>
      </c>
      <c r="B1020" s="8" t="s">
        <v>6185</v>
      </c>
      <c r="C1020" s="9" t="s">
        <v>91</v>
      </c>
      <c r="D1020" s="185"/>
      <c r="E1020" s="188">
        <v>90291</v>
      </c>
      <c r="F1020" s="9" t="s">
        <v>83</v>
      </c>
      <c r="G1020" s="9" t="s">
        <v>5756</v>
      </c>
      <c r="H1020" s="10">
        <v>12150996</v>
      </c>
      <c r="I1020" s="11">
        <v>14</v>
      </c>
      <c r="J1020" s="24">
        <v>132811</v>
      </c>
      <c r="K1020" s="12"/>
      <c r="L1020" s="14">
        <v>0</v>
      </c>
      <c r="N1020" s="21">
        <v>0</v>
      </c>
      <c r="P1020" s="21">
        <v>0</v>
      </c>
      <c r="R1020" s="21">
        <v>0</v>
      </c>
      <c r="T1020" s="21">
        <v>0</v>
      </c>
      <c r="V1020" s="22">
        <v>132811</v>
      </c>
      <c r="X1020" s="5" t="str">
        <f t="shared" si="15"/>
        <v>No</v>
      </c>
      <c r="Z1020" s="21"/>
      <c r="AC1020" s="28"/>
      <c r="AG1020" s="7"/>
    </row>
    <row r="1021" spans="1:33">
      <c r="A1021" s="8" t="s">
        <v>1123</v>
      </c>
      <c r="B1021" s="8" t="s">
        <v>1124</v>
      </c>
      <c r="C1021" s="9" t="s">
        <v>238</v>
      </c>
      <c r="D1021" s="185" t="s">
        <v>1125</v>
      </c>
      <c r="E1021" s="188" t="s">
        <v>1126</v>
      </c>
      <c r="F1021" s="9" t="s">
        <v>83</v>
      </c>
      <c r="G1021" s="9" t="s">
        <v>147</v>
      </c>
      <c r="H1021" s="10">
        <v>0</v>
      </c>
      <c r="I1021" s="11">
        <v>14</v>
      </c>
      <c r="J1021" s="24">
        <v>202214</v>
      </c>
      <c r="K1021" s="12"/>
      <c r="L1021" s="14">
        <v>0</v>
      </c>
      <c r="N1021" s="21">
        <v>0</v>
      </c>
      <c r="P1021" s="21">
        <v>0</v>
      </c>
      <c r="R1021" s="21">
        <v>9497</v>
      </c>
      <c r="T1021" s="21">
        <v>10067</v>
      </c>
      <c r="V1021" s="22">
        <v>221778</v>
      </c>
      <c r="X1021" s="5" t="str">
        <f t="shared" si="15"/>
        <v>No</v>
      </c>
      <c r="Z1021" s="21"/>
      <c r="AC1021" s="28"/>
      <c r="AG1021" s="7"/>
    </row>
    <row r="1022" spans="1:33">
      <c r="A1022" s="8" t="s">
        <v>6578</v>
      </c>
      <c r="B1022" s="8" t="s">
        <v>5371</v>
      </c>
      <c r="C1022" s="9" t="s">
        <v>58</v>
      </c>
      <c r="D1022" s="185" t="s">
        <v>5372</v>
      </c>
      <c r="E1022" s="188" t="s">
        <v>5373</v>
      </c>
      <c r="F1022" s="9" t="s">
        <v>83</v>
      </c>
      <c r="G1022" s="9" t="s">
        <v>147</v>
      </c>
      <c r="H1022" s="10">
        <v>0</v>
      </c>
      <c r="I1022" s="11">
        <v>14</v>
      </c>
      <c r="J1022" s="24">
        <v>288297</v>
      </c>
      <c r="K1022" s="12"/>
      <c r="L1022" s="14">
        <v>0</v>
      </c>
      <c r="N1022" s="21">
        <v>0</v>
      </c>
      <c r="P1022" s="21">
        <v>0</v>
      </c>
      <c r="R1022" s="21">
        <v>0</v>
      </c>
      <c r="T1022" s="21">
        <v>0</v>
      </c>
      <c r="V1022" s="22">
        <v>288297</v>
      </c>
      <c r="X1022" s="5" t="str">
        <f t="shared" si="15"/>
        <v>No</v>
      </c>
      <c r="Z1022" s="21"/>
      <c r="AC1022" s="28"/>
      <c r="AG1022" s="7"/>
    </row>
    <row r="1023" spans="1:33">
      <c r="A1023" s="8" t="s">
        <v>4822</v>
      </c>
      <c r="B1023" s="8" t="s">
        <v>4823</v>
      </c>
      <c r="C1023" s="9" t="s">
        <v>87</v>
      </c>
      <c r="D1023" s="185" t="s">
        <v>4824</v>
      </c>
      <c r="E1023" s="188" t="s">
        <v>4825</v>
      </c>
      <c r="F1023" s="9" t="s">
        <v>88</v>
      </c>
      <c r="G1023" s="9" t="s">
        <v>147</v>
      </c>
      <c r="H1023" s="10">
        <v>0</v>
      </c>
      <c r="I1023" s="11">
        <v>14</v>
      </c>
      <c r="J1023" s="24">
        <v>184086</v>
      </c>
      <c r="K1023" s="12"/>
      <c r="L1023" s="14">
        <v>0</v>
      </c>
      <c r="N1023" s="21">
        <v>0</v>
      </c>
      <c r="P1023" s="21">
        <v>0</v>
      </c>
      <c r="R1023" s="21">
        <v>10</v>
      </c>
      <c r="T1023" s="21">
        <v>0</v>
      </c>
      <c r="V1023" s="22">
        <v>184096</v>
      </c>
      <c r="X1023" s="5" t="str">
        <f t="shared" si="15"/>
        <v>No</v>
      </c>
      <c r="Z1023" s="21"/>
      <c r="AC1023" s="28"/>
      <c r="AG1023" s="7"/>
    </row>
    <row r="1024" spans="1:33">
      <c r="A1024" s="8" t="s">
        <v>6227</v>
      </c>
      <c r="B1024" s="8" t="s">
        <v>6228</v>
      </c>
      <c r="C1024" s="9" t="s">
        <v>171</v>
      </c>
      <c r="D1024" s="185"/>
      <c r="E1024" s="188">
        <v>40259</v>
      </c>
      <c r="F1024" s="9" t="s">
        <v>157</v>
      </c>
      <c r="G1024" s="9" t="s">
        <v>84</v>
      </c>
      <c r="H1024" s="10">
        <v>2441770</v>
      </c>
      <c r="I1024" s="11">
        <v>14</v>
      </c>
      <c r="J1024" s="24">
        <v>426398</v>
      </c>
      <c r="K1024" s="12"/>
      <c r="L1024" s="14">
        <v>0</v>
      </c>
      <c r="N1024" s="21">
        <v>0</v>
      </c>
      <c r="P1024" s="21">
        <v>161214</v>
      </c>
      <c r="R1024" s="21">
        <v>360206</v>
      </c>
      <c r="T1024" s="21">
        <v>0</v>
      </c>
      <c r="V1024" s="22">
        <v>947818</v>
      </c>
      <c r="X1024" s="5" t="str">
        <f t="shared" si="15"/>
        <v>No</v>
      </c>
      <c r="Z1024" s="21"/>
      <c r="AC1024" s="28"/>
      <c r="AG1024" s="7"/>
    </row>
    <row r="1025" spans="1:33">
      <c r="A1025" s="8" t="s">
        <v>5949</v>
      </c>
      <c r="B1025" s="8" t="s">
        <v>4642</v>
      </c>
      <c r="C1025" s="9" t="s">
        <v>42</v>
      </c>
      <c r="D1025" s="185" t="s">
        <v>4643</v>
      </c>
      <c r="E1025" s="188" t="s">
        <v>4644</v>
      </c>
      <c r="F1025" s="9" t="s">
        <v>83</v>
      </c>
      <c r="G1025" s="9" t="s">
        <v>147</v>
      </c>
      <c r="H1025" s="10">
        <v>0</v>
      </c>
      <c r="I1025" s="11">
        <v>14</v>
      </c>
      <c r="J1025" s="24">
        <v>103868</v>
      </c>
      <c r="K1025" s="12"/>
      <c r="L1025" s="14">
        <v>0</v>
      </c>
      <c r="N1025" s="21">
        <v>0</v>
      </c>
      <c r="P1025" s="21">
        <v>0</v>
      </c>
      <c r="R1025" s="21">
        <v>0</v>
      </c>
      <c r="T1025" s="21">
        <v>114743</v>
      </c>
      <c r="V1025" s="22">
        <v>218611</v>
      </c>
      <c r="X1025" s="5" t="str">
        <f t="shared" si="15"/>
        <v>No</v>
      </c>
      <c r="Z1025" s="21"/>
      <c r="AC1025" s="28"/>
      <c r="AG1025" s="7"/>
    </row>
    <row r="1026" spans="1:33">
      <c r="A1026" s="8" t="s">
        <v>3247</v>
      </c>
      <c r="B1026" s="8" t="s">
        <v>6440</v>
      </c>
      <c r="C1026" s="9" t="s">
        <v>555</v>
      </c>
      <c r="D1026" s="185" t="s">
        <v>3248</v>
      </c>
      <c r="E1026" s="188" t="s">
        <v>3249</v>
      </c>
      <c r="F1026" s="9" t="s">
        <v>83</v>
      </c>
      <c r="G1026" s="9" t="s">
        <v>147</v>
      </c>
      <c r="H1026" s="10">
        <v>0</v>
      </c>
      <c r="I1026" s="11">
        <v>14</v>
      </c>
      <c r="J1026" s="24">
        <v>37586</v>
      </c>
      <c r="K1026" s="12"/>
      <c r="L1026" s="14">
        <v>0</v>
      </c>
      <c r="N1026" s="21">
        <v>0</v>
      </c>
      <c r="P1026" s="21">
        <v>0</v>
      </c>
      <c r="R1026" s="21">
        <v>0</v>
      </c>
      <c r="T1026" s="21">
        <v>0</v>
      </c>
      <c r="V1026" s="22">
        <v>37586</v>
      </c>
      <c r="X1026" s="5" t="str">
        <f t="shared" si="15"/>
        <v>No</v>
      </c>
      <c r="Z1026" s="21"/>
      <c r="AC1026" s="28"/>
      <c r="AG1026" s="7"/>
    </row>
    <row r="1027" spans="1:33">
      <c r="A1027" s="8" t="s">
        <v>2917</v>
      </c>
      <c r="B1027" s="8" t="s">
        <v>2918</v>
      </c>
      <c r="C1027" s="9" t="s">
        <v>124</v>
      </c>
      <c r="D1027" s="185" t="s">
        <v>2919</v>
      </c>
      <c r="E1027" s="188" t="s">
        <v>2920</v>
      </c>
      <c r="F1027" s="9" t="s">
        <v>83</v>
      </c>
      <c r="G1027" s="9" t="s">
        <v>147</v>
      </c>
      <c r="H1027" s="10">
        <v>0</v>
      </c>
      <c r="I1027" s="11">
        <v>14</v>
      </c>
      <c r="J1027" s="24">
        <v>50063</v>
      </c>
      <c r="K1027" s="12"/>
      <c r="L1027" s="14">
        <v>0</v>
      </c>
      <c r="N1027" s="21">
        <v>0</v>
      </c>
      <c r="P1027" s="21">
        <v>0</v>
      </c>
      <c r="R1027" s="21">
        <v>0</v>
      </c>
      <c r="T1027" s="21">
        <v>0</v>
      </c>
      <c r="V1027" s="22">
        <v>50063</v>
      </c>
      <c r="X1027" s="5" t="str">
        <f t="shared" ref="X1027:X1090" si="16">IF(W1027&amp;U1027&amp;S1027&amp;Q1027&amp;O1027&amp;M1027&amp;K1027&lt;&gt;"","Yes","No")</f>
        <v>No</v>
      </c>
      <c r="Z1027" s="21"/>
      <c r="AC1027" s="28"/>
      <c r="AG1027" s="7"/>
    </row>
    <row r="1028" spans="1:33">
      <c r="A1028" s="8" t="s">
        <v>2361</v>
      </c>
      <c r="B1028" s="8" t="s">
        <v>2362</v>
      </c>
      <c r="C1028" s="9" t="s">
        <v>91</v>
      </c>
      <c r="D1028" s="185">
        <v>9043</v>
      </c>
      <c r="E1028" s="188">
        <v>90043</v>
      </c>
      <c r="F1028" s="9" t="s">
        <v>83</v>
      </c>
      <c r="G1028" s="9" t="s">
        <v>84</v>
      </c>
      <c r="H1028" s="10">
        <v>12150996</v>
      </c>
      <c r="I1028" s="11">
        <v>14</v>
      </c>
      <c r="J1028" s="24">
        <v>0</v>
      </c>
      <c r="K1028" s="12"/>
      <c r="L1028" s="14">
        <v>0</v>
      </c>
      <c r="N1028" s="21">
        <v>0</v>
      </c>
      <c r="P1028" s="21">
        <v>0</v>
      </c>
      <c r="R1028" s="21">
        <v>0</v>
      </c>
      <c r="T1028" s="21">
        <v>0</v>
      </c>
      <c r="V1028" s="22">
        <v>0</v>
      </c>
      <c r="X1028" s="5" t="str">
        <f t="shared" si="16"/>
        <v>No</v>
      </c>
      <c r="Z1028" s="21"/>
      <c r="AC1028" s="28"/>
      <c r="AG1028" s="7"/>
    </row>
    <row r="1029" spans="1:33">
      <c r="A1029" s="8" t="s">
        <v>1414</v>
      </c>
      <c r="B1029" s="8" t="s">
        <v>1415</v>
      </c>
      <c r="C1029" s="9" t="s">
        <v>150</v>
      </c>
      <c r="D1029" s="185" t="s">
        <v>1416</v>
      </c>
      <c r="E1029" s="188" t="s">
        <v>1417</v>
      </c>
      <c r="F1029" s="9" t="s">
        <v>83</v>
      </c>
      <c r="G1029" s="9" t="s">
        <v>147</v>
      </c>
      <c r="H1029" s="10">
        <v>0</v>
      </c>
      <c r="I1029" s="11">
        <v>14</v>
      </c>
      <c r="J1029" s="24">
        <v>84435</v>
      </c>
      <c r="K1029" s="12"/>
      <c r="L1029" s="14">
        <v>0</v>
      </c>
      <c r="N1029" s="21">
        <v>0</v>
      </c>
      <c r="P1029" s="21">
        <v>0</v>
      </c>
      <c r="R1029" s="21">
        <v>10447</v>
      </c>
      <c r="T1029" s="21">
        <v>65387</v>
      </c>
      <c r="V1029" s="22">
        <v>160269</v>
      </c>
      <c r="X1029" s="5" t="str">
        <f t="shared" si="16"/>
        <v>No</v>
      </c>
      <c r="Z1029" s="21"/>
      <c r="AC1029" s="28"/>
      <c r="AG1029" s="7"/>
    </row>
    <row r="1030" spans="1:33">
      <c r="A1030" s="8" t="s">
        <v>3339</v>
      </c>
      <c r="B1030" s="8" t="s">
        <v>1187</v>
      </c>
      <c r="C1030" s="9" t="s">
        <v>235</v>
      </c>
      <c r="D1030" s="185" t="s">
        <v>4311</v>
      </c>
      <c r="E1030" s="188" t="s">
        <v>4312</v>
      </c>
      <c r="F1030" s="9" t="s">
        <v>83</v>
      </c>
      <c r="G1030" s="9" t="s">
        <v>147</v>
      </c>
      <c r="H1030" s="10">
        <v>0</v>
      </c>
      <c r="I1030" s="11">
        <v>14</v>
      </c>
      <c r="J1030" s="24">
        <v>40834</v>
      </c>
      <c r="K1030" s="12"/>
      <c r="L1030" s="14">
        <v>0</v>
      </c>
      <c r="N1030" s="21">
        <v>0</v>
      </c>
      <c r="P1030" s="21">
        <v>0</v>
      </c>
      <c r="R1030" s="21">
        <v>337292</v>
      </c>
      <c r="T1030" s="21">
        <v>0</v>
      </c>
      <c r="V1030" s="22">
        <v>378126</v>
      </c>
      <c r="X1030" s="5" t="str">
        <f t="shared" si="16"/>
        <v>No</v>
      </c>
      <c r="Z1030" s="21"/>
      <c r="AC1030" s="28"/>
      <c r="AG1030" s="7"/>
    </row>
    <row r="1031" spans="1:33">
      <c r="A1031" s="8" t="s">
        <v>574</v>
      </c>
      <c r="B1031" s="8" t="s">
        <v>575</v>
      </c>
      <c r="C1031" s="9" t="s">
        <v>120</v>
      </c>
      <c r="D1031" s="185">
        <v>6099</v>
      </c>
      <c r="E1031" s="188">
        <v>60099</v>
      </c>
      <c r="F1031" s="9" t="s">
        <v>83</v>
      </c>
      <c r="G1031" s="9" t="s">
        <v>5756</v>
      </c>
      <c r="H1031" s="10">
        <v>728825</v>
      </c>
      <c r="I1031" s="11">
        <v>14</v>
      </c>
      <c r="J1031" s="24">
        <v>350452</v>
      </c>
      <c r="K1031" s="12"/>
      <c r="L1031" s="14">
        <v>0</v>
      </c>
      <c r="N1031" s="21">
        <v>0</v>
      </c>
      <c r="P1031" s="21">
        <v>0</v>
      </c>
      <c r="R1031" s="21">
        <v>0</v>
      </c>
      <c r="T1031" s="21">
        <v>0</v>
      </c>
      <c r="V1031" s="22">
        <v>350452</v>
      </c>
      <c r="X1031" s="5" t="str">
        <f t="shared" si="16"/>
        <v>No</v>
      </c>
      <c r="Z1031" s="21"/>
      <c r="AC1031" s="28"/>
      <c r="AG1031" s="7"/>
    </row>
    <row r="1032" spans="1:33">
      <c r="A1032" s="8" t="s">
        <v>1671</v>
      </c>
      <c r="B1032" s="8" t="s">
        <v>1672</v>
      </c>
      <c r="C1032" s="9" t="s">
        <v>178</v>
      </c>
      <c r="D1032" s="185" t="s">
        <v>1673</v>
      </c>
      <c r="E1032" s="188" t="s">
        <v>1674</v>
      </c>
      <c r="F1032" s="9" t="s">
        <v>83</v>
      </c>
      <c r="G1032" s="9" t="s">
        <v>147</v>
      </c>
      <c r="H1032" s="10">
        <v>0</v>
      </c>
      <c r="I1032" s="11">
        <v>14</v>
      </c>
      <c r="J1032" s="24">
        <v>89158</v>
      </c>
      <c r="K1032" s="12"/>
      <c r="L1032" s="14">
        <v>0</v>
      </c>
      <c r="N1032" s="21">
        <v>0</v>
      </c>
      <c r="P1032" s="21">
        <v>0</v>
      </c>
      <c r="R1032" s="21">
        <v>23751</v>
      </c>
      <c r="T1032" s="21">
        <v>0</v>
      </c>
      <c r="V1032" s="22">
        <v>112909</v>
      </c>
      <c r="X1032" s="5" t="str">
        <f t="shared" si="16"/>
        <v>No</v>
      </c>
      <c r="Z1032" s="21"/>
      <c r="AC1032" s="28"/>
      <c r="AG1032" s="7"/>
    </row>
    <row r="1033" spans="1:33">
      <c r="A1033" s="8" t="s">
        <v>1805</v>
      </c>
      <c r="B1033" s="8" t="s">
        <v>1806</v>
      </c>
      <c r="C1033" s="9" t="s">
        <v>168</v>
      </c>
      <c r="D1033" s="185">
        <v>59</v>
      </c>
      <c r="E1033" s="188">
        <v>59</v>
      </c>
      <c r="F1033" s="9" t="s">
        <v>83</v>
      </c>
      <c r="G1033" s="9" t="s">
        <v>5756</v>
      </c>
      <c r="H1033" s="10">
        <v>50520</v>
      </c>
      <c r="I1033" s="11">
        <v>14</v>
      </c>
      <c r="J1033" s="24">
        <v>122260</v>
      </c>
      <c r="K1033" s="12"/>
      <c r="L1033" s="14">
        <v>0</v>
      </c>
      <c r="N1033" s="21">
        <v>0</v>
      </c>
      <c r="P1033" s="21">
        <v>0</v>
      </c>
      <c r="R1033" s="21">
        <v>164551</v>
      </c>
      <c r="T1033" s="21">
        <v>202881</v>
      </c>
      <c r="V1033" s="22">
        <v>489692</v>
      </c>
      <c r="X1033" s="5" t="str">
        <f t="shared" si="16"/>
        <v>No</v>
      </c>
      <c r="Z1033" s="21"/>
      <c r="AC1033" s="28"/>
      <c r="AG1033" s="7"/>
    </row>
    <row r="1034" spans="1:33">
      <c r="A1034" s="8" t="s">
        <v>509</v>
      </c>
      <c r="B1034" s="8" t="s">
        <v>510</v>
      </c>
      <c r="C1034" s="9" t="s">
        <v>58</v>
      </c>
      <c r="D1034" s="185">
        <v>5202</v>
      </c>
      <c r="E1034" s="188">
        <v>50202</v>
      </c>
      <c r="F1034" s="9" t="s">
        <v>83</v>
      </c>
      <c r="G1034" s="9" t="s">
        <v>5756</v>
      </c>
      <c r="H1034" s="10">
        <v>68444</v>
      </c>
      <c r="I1034" s="11">
        <v>14</v>
      </c>
      <c r="J1034" s="24">
        <v>436429</v>
      </c>
      <c r="K1034" s="12"/>
      <c r="L1034" s="14">
        <v>0</v>
      </c>
      <c r="N1034" s="21">
        <v>0</v>
      </c>
      <c r="P1034" s="21">
        <v>0</v>
      </c>
      <c r="R1034" s="21">
        <v>0</v>
      </c>
      <c r="T1034" s="21">
        <v>0</v>
      </c>
      <c r="V1034" s="22">
        <v>436429</v>
      </c>
      <c r="X1034" s="5" t="str">
        <f t="shared" si="16"/>
        <v>No</v>
      </c>
      <c r="Z1034" s="21"/>
      <c r="AC1034" s="28"/>
      <c r="AG1034" s="7"/>
    </row>
    <row r="1035" spans="1:33">
      <c r="A1035" s="8" t="s">
        <v>6579</v>
      </c>
      <c r="B1035" s="8" t="s">
        <v>2789</v>
      </c>
      <c r="C1035" s="9" t="s">
        <v>210</v>
      </c>
      <c r="D1035" s="185" t="s">
        <v>2790</v>
      </c>
      <c r="E1035" s="188" t="s">
        <v>2791</v>
      </c>
      <c r="F1035" s="9" t="s">
        <v>157</v>
      </c>
      <c r="G1035" s="9" t="s">
        <v>147</v>
      </c>
      <c r="H1035" s="10">
        <v>0</v>
      </c>
      <c r="I1035" s="11">
        <v>14</v>
      </c>
      <c r="J1035" s="24">
        <v>26489</v>
      </c>
      <c r="K1035" s="12"/>
      <c r="L1035" s="14">
        <v>0</v>
      </c>
      <c r="N1035" s="21">
        <v>0</v>
      </c>
      <c r="P1035" s="21">
        <v>0</v>
      </c>
      <c r="R1035" s="21">
        <v>0</v>
      </c>
      <c r="T1035" s="21">
        <v>0</v>
      </c>
      <c r="V1035" s="22">
        <v>26489</v>
      </c>
      <c r="X1035" s="5" t="str">
        <f t="shared" si="16"/>
        <v>No</v>
      </c>
      <c r="Z1035" s="21"/>
      <c r="AC1035" s="28"/>
      <c r="AG1035" s="7"/>
    </row>
    <row r="1036" spans="1:33">
      <c r="A1036" s="8" t="s">
        <v>4094</v>
      </c>
      <c r="B1036" s="8" t="s">
        <v>4095</v>
      </c>
      <c r="C1036" s="9" t="s">
        <v>171</v>
      </c>
      <c r="D1036" s="185"/>
      <c r="E1036" s="188">
        <v>44929</v>
      </c>
      <c r="F1036" s="9" t="s">
        <v>83</v>
      </c>
      <c r="G1036" s="9" t="s">
        <v>84</v>
      </c>
      <c r="H1036" s="10">
        <v>5502379</v>
      </c>
      <c r="I1036" s="11">
        <v>14</v>
      </c>
      <c r="J1036" s="24">
        <v>90820</v>
      </c>
      <c r="K1036" s="12"/>
      <c r="L1036" s="14">
        <v>0</v>
      </c>
      <c r="N1036" s="21">
        <v>0</v>
      </c>
      <c r="P1036" s="21">
        <v>45100</v>
      </c>
      <c r="R1036" s="21">
        <v>86557</v>
      </c>
      <c r="T1036" s="21">
        <v>0</v>
      </c>
      <c r="V1036" s="22">
        <v>222477</v>
      </c>
      <c r="X1036" s="5" t="str">
        <f t="shared" si="16"/>
        <v>No</v>
      </c>
      <c r="Z1036" s="21"/>
      <c r="AC1036" s="28"/>
      <c r="AG1036" s="7"/>
    </row>
    <row r="1037" spans="1:33">
      <c r="A1037" s="8" t="s">
        <v>6580</v>
      </c>
      <c r="B1037" s="8" t="s">
        <v>3046</v>
      </c>
      <c r="C1037" s="9" t="s">
        <v>233</v>
      </c>
      <c r="D1037" s="185" t="s">
        <v>3047</v>
      </c>
      <c r="E1037" s="188" t="s">
        <v>3048</v>
      </c>
      <c r="F1037" s="9" t="s">
        <v>157</v>
      </c>
      <c r="G1037" s="9" t="s">
        <v>147</v>
      </c>
      <c r="H1037" s="10">
        <v>0</v>
      </c>
      <c r="I1037" s="11">
        <v>14</v>
      </c>
      <c r="J1037" s="24">
        <v>32465</v>
      </c>
      <c r="K1037" s="12"/>
      <c r="L1037" s="14">
        <v>0</v>
      </c>
      <c r="N1037" s="21">
        <v>0</v>
      </c>
      <c r="P1037" s="21">
        <v>0</v>
      </c>
      <c r="R1037" s="21">
        <v>8513</v>
      </c>
      <c r="T1037" s="21">
        <v>0</v>
      </c>
      <c r="V1037" s="22">
        <v>40978</v>
      </c>
      <c r="X1037" s="5" t="str">
        <f t="shared" si="16"/>
        <v>No</v>
      </c>
      <c r="Z1037" s="21"/>
      <c r="AC1037" s="28"/>
      <c r="AG1037" s="7"/>
    </row>
    <row r="1038" spans="1:33">
      <c r="A1038" s="8" t="s">
        <v>6179</v>
      </c>
      <c r="B1038" s="8" t="s">
        <v>6180</v>
      </c>
      <c r="C1038" s="9" t="s">
        <v>91</v>
      </c>
      <c r="D1038" s="185"/>
      <c r="E1038" s="188">
        <v>90256</v>
      </c>
      <c r="F1038" s="9" t="s">
        <v>83</v>
      </c>
      <c r="G1038" s="9" t="s">
        <v>5756</v>
      </c>
      <c r="H1038" s="10">
        <v>12150996</v>
      </c>
      <c r="I1038" s="11">
        <v>14</v>
      </c>
      <c r="J1038" s="24">
        <v>200517</v>
      </c>
      <c r="K1038" s="12"/>
      <c r="L1038" s="14">
        <v>0</v>
      </c>
      <c r="N1038" s="21">
        <v>0</v>
      </c>
      <c r="P1038" s="21">
        <v>0</v>
      </c>
      <c r="R1038" s="21">
        <v>0</v>
      </c>
      <c r="T1038" s="21">
        <v>0</v>
      </c>
      <c r="V1038" s="22">
        <v>200517</v>
      </c>
      <c r="X1038" s="5" t="str">
        <f t="shared" si="16"/>
        <v>No</v>
      </c>
      <c r="Z1038" s="21"/>
      <c r="AC1038" s="28"/>
      <c r="AG1038" s="7"/>
    </row>
    <row r="1039" spans="1:33">
      <c r="A1039" s="8" t="s">
        <v>322</v>
      </c>
      <c r="B1039" s="8" t="s">
        <v>323</v>
      </c>
      <c r="C1039" s="9" t="s">
        <v>91</v>
      </c>
      <c r="D1039" s="185">
        <v>9044</v>
      </c>
      <c r="E1039" s="188">
        <v>90044</v>
      </c>
      <c r="F1039" s="9" t="s">
        <v>83</v>
      </c>
      <c r="G1039" s="9" t="s">
        <v>5756</v>
      </c>
      <c r="H1039" s="10">
        <v>12150996</v>
      </c>
      <c r="I1039" s="11">
        <v>14</v>
      </c>
      <c r="J1039" s="24">
        <v>12408</v>
      </c>
      <c r="K1039" s="12"/>
      <c r="L1039" s="14">
        <v>0</v>
      </c>
      <c r="N1039" s="21">
        <v>0</v>
      </c>
      <c r="P1039" s="21">
        <v>0</v>
      </c>
      <c r="R1039" s="21">
        <v>0</v>
      </c>
      <c r="T1039" s="21">
        <v>0</v>
      </c>
      <c r="V1039" s="22">
        <v>12408</v>
      </c>
      <c r="X1039" s="5" t="str">
        <f t="shared" si="16"/>
        <v>No</v>
      </c>
      <c r="Z1039" s="21"/>
      <c r="AC1039" s="28"/>
      <c r="AG1039" s="7"/>
    </row>
    <row r="1040" spans="1:33">
      <c r="A1040" s="8" t="s">
        <v>1204</v>
      </c>
      <c r="B1040" s="8" t="s">
        <v>1205</v>
      </c>
      <c r="C1040" s="9" t="s">
        <v>39</v>
      </c>
      <c r="D1040" s="185">
        <v>9131</v>
      </c>
      <c r="E1040" s="188">
        <v>90131</v>
      </c>
      <c r="F1040" s="9" t="s">
        <v>83</v>
      </c>
      <c r="G1040" s="9" t="s">
        <v>84</v>
      </c>
      <c r="H1040" s="10">
        <v>3629114</v>
      </c>
      <c r="I1040" s="11">
        <v>14</v>
      </c>
      <c r="J1040" s="24">
        <v>0</v>
      </c>
      <c r="K1040" s="12"/>
      <c r="L1040" s="14">
        <v>0</v>
      </c>
      <c r="N1040" s="21">
        <v>0</v>
      </c>
      <c r="P1040" s="21">
        <v>0</v>
      </c>
      <c r="R1040" s="21">
        <v>0</v>
      </c>
      <c r="T1040" s="21">
        <v>0</v>
      </c>
      <c r="V1040" s="22">
        <v>0</v>
      </c>
      <c r="X1040" s="5" t="str">
        <f t="shared" si="16"/>
        <v>No</v>
      </c>
      <c r="Z1040" s="21"/>
      <c r="AC1040" s="28"/>
      <c r="AG1040" s="7"/>
    </row>
    <row r="1041" spans="1:33">
      <c r="A1041" s="8" t="s">
        <v>3521</v>
      </c>
      <c r="B1041" s="8" t="s">
        <v>3509</v>
      </c>
      <c r="C1041" s="9" t="s">
        <v>580</v>
      </c>
      <c r="D1041" s="185" t="s">
        <v>3522</v>
      </c>
      <c r="E1041" s="188" t="s">
        <v>3523</v>
      </c>
      <c r="F1041" s="9" t="s">
        <v>83</v>
      </c>
      <c r="G1041" s="9" t="s">
        <v>147</v>
      </c>
      <c r="H1041" s="10">
        <v>0</v>
      </c>
      <c r="I1041" s="11">
        <v>14</v>
      </c>
      <c r="J1041" s="24">
        <v>8438</v>
      </c>
      <c r="K1041" s="12"/>
      <c r="L1041" s="14">
        <v>0</v>
      </c>
      <c r="N1041" s="21">
        <v>0</v>
      </c>
      <c r="P1041" s="21">
        <v>0</v>
      </c>
      <c r="R1041" s="21">
        <v>0</v>
      </c>
      <c r="T1041" s="21">
        <v>0</v>
      </c>
      <c r="V1041" s="22">
        <v>8438</v>
      </c>
      <c r="X1041" s="5" t="str">
        <f t="shared" si="16"/>
        <v>No</v>
      </c>
      <c r="Z1041" s="21"/>
      <c r="AC1041" s="28"/>
      <c r="AG1041" s="7"/>
    </row>
    <row r="1042" spans="1:33">
      <c r="A1042" s="8" t="s">
        <v>6165</v>
      </c>
      <c r="B1042" s="8" t="s">
        <v>6166</v>
      </c>
      <c r="C1042" s="9" t="s">
        <v>91</v>
      </c>
      <c r="D1042" s="185"/>
      <c r="E1042" s="188">
        <v>90268</v>
      </c>
      <c r="F1042" s="9" t="s">
        <v>83</v>
      </c>
      <c r="G1042" s="9" t="s">
        <v>5756</v>
      </c>
      <c r="H1042" s="10">
        <v>12150996</v>
      </c>
      <c r="I1042" s="11">
        <v>14</v>
      </c>
      <c r="J1042" s="24">
        <v>36430</v>
      </c>
      <c r="K1042" s="12"/>
      <c r="L1042" s="14">
        <v>0</v>
      </c>
      <c r="N1042" s="21">
        <v>0</v>
      </c>
      <c r="P1042" s="21">
        <v>0</v>
      </c>
      <c r="R1042" s="21">
        <v>173000</v>
      </c>
      <c r="T1042" s="21">
        <v>0</v>
      </c>
      <c r="V1042" s="22">
        <v>209430</v>
      </c>
      <c r="X1042" s="5" t="str">
        <f t="shared" si="16"/>
        <v>No</v>
      </c>
      <c r="Z1042" s="21"/>
      <c r="AC1042" s="28"/>
      <c r="AG1042" s="7"/>
    </row>
    <row r="1043" spans="1:33">
      <c r="A1043" s="8" t="s">
        <v>2302</v>
      </c>
      <c r="B1043" s="8" t="s">
        <v>2303</v>
      </c>
      <c r="C1043" s="9" t="s">
        <v>106</v>
      </c>
      <c r="D1043" s="185" t="s">
        <v>2304</v>
      </c>
      <c r="E1043" s="188" t="s">
        <v>2305</v>
      </c>
      <c r="F1043" s="9" t="s">
        <v>157</v>
      </c>
      <c r="G1043" s="9" t="s">
        <v>147</v>
      </c>
      <c r="H1043" s="10">
        <v>0</v>
      </c>
      <c r="I1043" s="11">
        <v>14</v>
      </c>
      <c r="J1043" s="24">
        <v>0</v>
      </c>
      <c r="K1043" s="12"/>
      <c r="L1043" s="14">
        <v>0</v>
      </c>
      <c r="N1043" s="21">
        <v>0</v>
      </c>
      <c r="P1043" s="21">
        <v>0</v>
      </c>
      <c r="R1043" s="21">
        <v>13642</v>
      </c>
      <c r="T1043" s="21">
        <v>43167</v>
      </c>
      <c r="V1043" s="22">
        <v>56809</v>
      </c>
      <c r="X1043" s="5" t="str">
        <f t="shared" si="16"/>
        <v>No</v>
      </c>
      <c r="Z1043" s="21"/>
      <c r="AC1043" s="28"/>
      <c r="AG1043" s="7"/>
    </row>
    <row r="1044" spans="1:33">
      <c r="A1044" s="8" t="s">
        <v>4968</v>
      </c>
      <c r="B1044" s="8" t="s">
        <v>4969</v>
      </c>
      <c r="C1044" s="9" t="s">
        <v>91</v>
      </c>
      <c r="D1044" s="185" t="s">
        <v>4970</v>
      </c>
      <c r="E1044" s="188" t="s">
        <v>4971</v>
      </c>
      <c r="F1044" s="9" t="s">
        <v>83</v>
      </c>
      <c r="G1044" s="9" t="s">
        <v>147</v>
      </c>
      <c r="H1044" s="10">
        <v>0</v>
      </c>
      <c r="I1044" s="11">
        <v>14</v>
      </c>
      <c r="J1044" s="24">
        <v>77467</v>
      </c>
      <c r="K1044" s="12"/>
      <c r="L1044" s="14">
        <v>0</v>
      </c>
      <c r="N1044" s="21">
        <v>0</v>
      </c>
      <c r="P1044" s="21">
        <v>0</v>
      </c>
      <c r="R1044" s="21">
        <v>57933</v>
      </c>
      <c r="T1044" s="21">
        <v>0</v>
      </c>
      <c r="V1044" s="22">
        <v>135400</v>
      </c>
      <c r="X1044" s="5" t="str">
        <f t="shared" si="16"/>
        <v>No</v>
      </c>
      <c r="Z1044" s="21"/>
      <c r="AC1044" s="28"/>
      <c r="AG1044" s="7"/>
    </row>
    <row r="1045" spans="1:33">
      <c r="A1045" s="8" t="s">
        <v>3702</v>
      </c>
      <c r="B1045" s="8" t="s">
        <v>1951</v>
      </c>
      <c r="C1045" s="9" t="s">
        <v>129</v>
      </c>
      <c r="D1045" s="185">
        <v>4161</v>
      </c>
      <c r="E1045" s="188">
        <v>40161</v>
      </c>
      <c r="F1045" s="9" t="s">
        <v>83</v>
      </c>
      <c r="G1045" s="9" t="s">
        <v>5756</v>
      </c>
      <c r="H1045" s="10">
        <v>4515419</v>
      </c>
      <c r="I1045" s="11">
        <v>14</v>
      </c>
      <c r="J1045" s="24">
        <v>43282</v>
      </c>
      <c r="K1045" s="12"/>
      <c r="L1045" s="14">
        <v>0</v>
      </c>
      <c r="N1045" s="21">
        <v>0</v>
      </c>
      <c r="P1045" s="21">
        <v>0</v>
      </c>
      <c r="R1045" s="21">
        <v>0</v>
      </c>
      <c r="T1045" s="21">
        <v>0</v>
      </c>
      <c r="V1045" s="22">
        <v>43282</v>
      </c>
      <c r="X1045" s="5" t="str">
        <f t="shared" si="16"/>
        <v>No</v>
      </c>
      <c r="Z1045" s="21"/>
      <c r="AC1045" s="28"/>
      <c r="AG1045" s="7"/>
    </row>
    <row r="1046" spans="1:33">
      <c r="A1046" s="8" t="s">
        <v>2692</v>
      </c>
      <c r="B1046" s="8" t="s">
        <v>1636</v>
      </c>
      <c r="C1046" s="9" t="s">
        <v>160</v>
      </c>
      <c r="D1046" s="185">
        <v>1096</v>
      </c>
      <c r="E1046" s="188">
        <v>10096</v>
      </c>
      <c r="F1046" s="9" t="s">
        <v>83</v>
      </c>
      <c r="G1046" s="9" t="s">
        <v>5756</v>
      </c>
      <c r="H1046" s="10">
        <v>61210</v>
      </c>
      <c r="I1046" s="11">
        <v>14</v>
      </c>
      <c r="J1046" s="24">
        <v>671167</v>
      </c>
      <c r="K1046" s="12"/>
      <c r="L1046" s="14">
        <v>0</v>
      </c>
      <c r="N1046" s="21">
        <v>0</v>
      </c>
      <c r="P1046" s="21">
        <v>0</v>
      </c>
      <c r="R1046" s="21">
        <v>75728</v>
      </c>
      <c r="T1046" s="21">
        <v>0</v>
      </c>
      <c r="V1046" s="22">
        <v>746895</v>
      </c>
      <c r="X1046" s="5" t="str">
        <f t="shared" si="16"/>
        <v>No</v>
      </c>
      <c r="Z1046" s="21"/>
      <c r="AC1046" s="28"/>
      <c r="AG1046" s="7"/>
    </row>
    <row r="1047" spans="1:33">
      <c r="A1047" s="8" t="s">
        <v>1546</v>
      </c>
      <c r="B1047" s="8" t="s">
        <v>1547</v>
      </c>
      <c r="C1047" s="9" t="s">
        <v>178</v>
      </c>
      <c r="D1047" s="185" t="s">
        <v>1548</v>
      </c>
      <c r="E1047" s="188" t="s">
        <v>1549</v>
      </c>
      <c r="F1047" s="9" t="s">
        <v>88</v>
      </c>
      <c r="G1047" s="9" t="s">
        <v>147</v>
      </c>
      <c r="H1047" s="10">
        <v>0</v>
      </c>
      <c r="I1047" s="11">
        <v>14</v>
      </c>
      <c r="J1047" s="24">
        <v>356375</v>
      </c>
      <c r="K1047" s="12"/>
      <c r="L1047" s="14">
        <v>0</v>
      </c>
      <c r="N1047" s="21">
        <v>0</v>
      </c>
      <c r="P1047" s="21">
        <v>0</v>
      </c>
      <c r="R1047" s="21">
        <v>0</v>
      </c>
      <c r="T1047" s="21">
        <v>0</v>
      </c>
      <c r="V1047" s="22">
        <v>356375</v>
      </c>
      <c r="X1047" s="5" t="str">
        <f t="shared" si="16"/>
        <v>No</v>
      </c>
      <c r="Z1047" s="21"/>
      <c r="AC1047" s="28"/>
      <c r="AG1047" s="7"/>
    </row>
    <row r="1048" spans="1:33">
      <c r="A1048" s="8" t="s">
        <v>565</v>
      </c>
      <c r="B1048" s="8" t="s">
        <v>566</v>
      </c>
      <c r="C1048" s="9" t="s">
        <v>217</v>
      </c>
      <c r="D1048" s="185">
        <v>3041</v>
      </c>
      <c r="E1048" s="188">
        <v>30041</v>
      </c>
      <c r="F1048" s="9" t="s">
        <v>83</v>
      </c>
      <c r="G1048" s="9" t="s">
        <v>5756</v>
      </c>
      <c r="H1048" s="10">
        <v>51899</v>
      </c>
      <c r="I1048" s="11">
        <v>13</v>
      </c>
      <c r="J1048" s="24">
        <v>166386</v>
      </c>
      <c r="K1048" s="12"/>
      <c r="L1048" s="14">
        <v>0</v>
      </c>
      <c r="N1048" s="21">
        <v>0</v>
      </c>
      <c r="P1048" s="21">
        <v>0</v>
      </c>
      <c r="R1048" s="21">
        <v>900</v>
      </c>
      <c r="T1048" s="21">
        <v>160602</v>
      </c>
      <c r="V1048" s="22">
        <v>327888</v>
      </c>
      <c r="X1048" s="5" t="str">
        <f t="shared" si="16"/>
        <v>No</v>
      </c>
      <c r="Z1048" s="21"/>
      <c r="AC1048" s="28"/>
      <c r="AG1048" s="7"/>
    </row>
    <row r="1049" spans="1:33">
      <c r="A1049" s="8" t="s">
        <v>3183</v>
      </c>
      <c r="B1049" s="8" t="s">
        <v>3184</v>
      </c>
      <c r="C1049" s="9" t="s">
        <v>50</v>
      </c>
      <c r="D1049" s="185" t="s">
        <v>3185</v>
      </c>
      <c r="E1049" s="188" t="s">
        <v>3186</v>
      </c>
      <c r="F1049" s="9" t="s">
        <v>83</v>
      </c>
      <c r="G1049" s="9" t="s">
        <v>147</v>
      </c>
      <c r="H1049" s="10">
        <v>0</v>
      </c>
      <c r="I1049" s="11">
        <v>13</v>
      </c>
      <c r="J1049" s="24">
        <v>62920</v>
      </c>
      <c r="K1049" s="12"/>
      <c r="L1049" s="14">
        <v>0</v>
      </c>
      <c r="N1049" s="21">
        <v>0</v>
      </c>
      <c r="P1049" s="21">
        <v>0</v>
      </c>
      <c r="R1049" s="21">
        <v>0</v>
      </c>
      <c r="T1049" s="21">
        <v>117253</v>
      </c>
      <c r="V1049" s="22">
        <v>180173</v>
      </c>
      <c r="X1049" s="5" t="str">
        <f t="shared" si="16"/>
        <v>No</v>
      </c>
      <c r="Z1049" s="21"/>
      <c r="AC1049" s="28"/>
      <c r="AG1049" s="7"/>
    </row>
    <row r="1050" spans="1:33">
      <c r="A1050" s="8" t="s">
        <v>1968</v>
      </c>
      <c r="B1050" s="8" t="s">
        <v>1969</v>
      </c>
      <c r="C1050" s="9" t="s">
        <v>555</v>
      </c>
      <c r="D1050" s="185">
        <v>5174</v>
      </c>
      <c r="E1050" s="188">
        <v>50174</v>
      </c>
      <c r="F1050" s="9" t="s">
        <v>83</v>
      </c>
      <c r="G1050" s="9" t="s">
        <v>5756</v>
      </c>
      <c r="H1050" s="10">
        <v>50996</v>
      </c>
      <c r="I1050" s="11">
        <v>13</v>
      </c>
      <c r="J1050" s="24">
        <v>333654</v>
      </c>
      <c r="K1050" s="12"/>
      <c r="L1050" s="14">
        <v>0</v>
      </c>
      <c r="N1050" s="21">
        <v>0</v>
      </c>
      <c r="P1050" s="21">
        <v>0</v>
      </c>
      <c r="R1050" s="21">
        <v>47799</v>
      </c>
      <c r="T1050" s="21">
        <v>0</v>
      </c>
      <c r="V1050" s="22">
        <v>381453</v>
      </c>
      <c r="X1050" s="5" t="str">
        <f t="shared" si="16"/>
        <v>No</v>
      </c>
      <c r="Z1050" s="21"/>
      <c r="AC1050" s="28"/>
      <c r="AG1050" s="7"/>
    </row>
    <row r="1051" spans="1:33">
      <c r="A1051" s="8" t="s">
        <v>4720</v>
      </c>
      <c r="B1051" s="8" t="s">
        <v>6441</v>
      </c>
      <c r="C1051" s="9" t="s">
        <v>79</v>
      </c>
      <c r="D1051" s="185" t="s">
        <v>4721</v>
      </c>
      <c r="E1051" s="188" t="s">
        <v>4722</v>
      </c>
      <c r="F1051" s="9" t="s">
        <v>83</v>
      </c>
      <c r="G1051" s="9" t="s">
        <v>147</v>
      </c>
      <c r="H1051" s="10">
        <v>0</v>
      </c>
      <c r="I1051" s="11">
        <v>13</v>
      </c>
      <c r="J1051" s="24">
        <v>0</v>
      </c>
      <c r="K1051" s="12"/>
      <c r="L1051" s="14">
        <v>0</v>
      </c>
      <c r="N1051" s="21">
        <v>0</v>
      </c>
      <c r="P1051" s="21">
        <v>0</v>
      </c>
      <c r="R1051" s="21">
        <v>9725</v>
      </c>
      <c r="T1051" s="21">
        <v>17590</v>
      </c>
      <c r="V1051" s="22">
        <v>27315</v>
      </c>
      <c r="X1051" s="5" t="str">
        <f t="shared" si="16"/>
        <v>No</v>
      </c>
      <c r="Z1051" s="21"/>
      <c r="AC1051" s="28"/>
      <c r="AG1051" s="7"/>
    </row>
    <row r="1052" spans="1:33">
      <c r="A1052" s="8" t="s">
        <v>2528</v>
      </c>
      <c r="B1052" s="8" t="s">
        <v>2529</v>
      </c>
      <c r="C1052" s="9" t="s">
        <v>466</v>
      </c>
      <c r="D1052" s="185" t="s">
        <v>2530</v>
      </c>
      <c r="E1052" s="188" t="s">
        <v>2531</v>
      </c>
      <c r="F1052" s="9" t="s">
        <v>83</v>
      </c>
      <c r="G1052" s="9" t="s">
        <v>147</v>
      </c>
      <c r="H1052" s="10">
        <v>0</v>
      </c>
      <c r="I1052" s="11">
        <v>13</v>
      </c>
      <c r="J1052" s="24">
        <v>70194</v>
      </c>
      <c r="K1052" s="12"/>
      <c r="L1052" s="14">
        <v>0</v>
      </c>
      <c r="N1052" s="21">
        <v>0</v>
      </c>
      <c r="P1052" s="21">
        <v>0</v>
      </c>
      <c r="R1052" s="21">
        <v>0</v>
      </c>
      <c r="T1052" s="21">
        <v>288187</v>
      </c>
      <c r="V1052" s="22">
        <v>358381</v>
      </c>
      <c r="X1052" s="5" t="str">
        <f t="shared" si="16"/>
        <v>No</v>
      </c>
      <c r="Z1052" s="21"/>
      <c r="AC1052" s="28"/>
      <c r="AG1052" s="7"/>
    </row>
    <row r="1053" spans="1:33">
      <c r="A1053" s="8" t="s">
        <v>4221</v>
      </c>
      <c r="B1053" s="8" t="s">
        <v>4222</v>
      </c>
      <c r="C1053" s="9" t="s">
        <v>39</v>
      </c>
      <c r="D1053" s="185" t="s">
        <v>4223</v>
      </c>
      <c r="E1053" s="188">
        <v>90005</v>
      </c>
      <c r="F1053" s="9" t="s">
        <v>36</v>
      </c>
      <c r="G1053" s="9" t="s">
        <v>5756</v>
      </c>
      <c r="H1053" s="10">
        <v>0</v>
      </c>
      <c r="I1053" s="11">
        <v>13</v>
      </c>
      <c r="J1053" s="24">
        <v>133587</v>
      </c>
      <c r="K1053" s="12"/>
      <c r="L1053" s="14">
        <v>0</v>
      </c>
      <c r="N1053" s="21">
        <v>0</v>
      </c>
      <c r="P1053" s="21">
        <v>0</v>
      </c>
      <c r="R1053" s="21">
        <v>0</v>
      </c>
      <c r="T1053" s="21">
        <v>0</v>
      </c>
      <c r="V1053" s="22">
        <v>133587</v>
      </c>
      <c r="X1053" s="5" t="str">
        <f t="shared" si="16"/>
        <v>No</v>
      </c>
      <c r="Z1053" s="21"/>
      <c r="AC1053" s="28"/>
      <c r="AG1053" s="7"/>
    </row>
    <row r="1054" spans="1:33">
      <c r="A1054" s="8" t="s">
        <v>5974</v>
      </c>
      <c r="B1054" s="8" t="s">
        <v>3090</v>
      </c>
      <c r="C1054" s="9" t="s">
        <v>171</v>
      </c>
      <c r="D1054" s="185" t="s">
        <v>5975</v>
      </c>
      <c r="E1054" s="188" t="s">
        <v>5976</v>
      </c>
      <c r="F1054" s="9" t="s">
        <v>83</v>
      </c>
      <c r="G1054" s="9" t="s">
        <v>147</v>
      </c>
      <c r="H1054" s="10">
        <v>0</v>
      </c>
      <c r="I1054" s="11">
        <v>13</v>
      </c>
      <c r="J1054" s="24">
        <v>18354</v>
      </c>
      <c r="K1054" s="12"/>
      <c r="L1054" s="14">
        <v>0</v>
      </c>
      <c r="N1054" s="21">
        <v>0</v>
      </c>
      <c r="P1054" s="21">
        <v>0</v>
      </c>
      <c r="R1054" s="21">
        <v>5000</v>
      </c>
      <c r="T1054" s="21">
        <v>0</v>
      </c>
      <c r="V1054" s="22">
        <v>23354</v>
      </c>
      <c r="X1054" s="5" t="str">
        <f t="shared" si="16"/>
        <v>No</v>
      </c>
      <c r="Z1054" s="21"/>
      <c r="AC1054" s="28"/>
      <c r="AG1054" s="7"/>
    </row>
    <row r="1055" spans="1:33">
      <c r="A1055" s="8" t="s">
        <v>6193</v>
      </c>
      <c r="B1055" s="8" t="s">
        <v>6194</v>
      </c>
      <c r="C1055" s="9" t="s">
        <v>91</v>
      </c>
      <c r="D1055" s="185"/>
      <c r="E1055" s="188">
        <v>90257</v>
      </c>
      <c r="F1055" s="9" t="s">
        <v>83</v>
      </c>
      <c r="G1055" s="9" t="s">
        <v>5756</v>
      </c>
      <c r="H1055" s="10">
        <v>12150996</v>
      </c>
      <c r="I1055" s="11">
        <v>13</v>
      </c>
      <c r="J1055" s="24">
        <v>34406</v>
      </c>
      <c r="K1055" s="12"/>
      <c r="L1055" s="14">
        <v>0</v>
      </c>
      <c r="N1055" s="21">
        <v>0</v>
      </c>
      <c r="P1055" s="21">
        <v>0</v>
      </c>
      <c r="R1055" s="21">
        <v>0</v>
      </c>
      <c r="T1055" s="21">
        <v>0</v>
      </c>
      <c r="V1055" s="22">
        <v>34406</v>
      </c>
      <c r="X1055" s="5" t="str">
        <f t="shared" si="16"/>
        <v>No</v>
      </c>
      <c r="Z1055" s="21"/>
      <c r="AC1055" s="28"/>
      <c r="AG1055" s="7"/>
    </row>
    <row r="1056" spans="1:33">
      <c r="A1056" s="8" t="s">
        <v>4679</v>
      </c>
      <c r="B1056" s="8" t="s">
        <v>3145</v>
      </c>
      <c r="C1056" s="9" t="s">
        <v>42</v>
      </c>
      <c r="D1056" s="185" t="s">
        <v>4680</v>
      </c>
      <c r="E1056" s="188" t="s">
        <v>4681</v>
      </c>
      <c r="F1056" s="9" t="s">
        <v>83</v>
      </c>
      <c r="G1056" s="9" t="s">
        <v>147</v>
      </c>
      <c r="H1056" s="10">
        <v>0</v>
      </c>
      <c r="I1056" s="11">
        <v>13</v>
      </c>
      <c r="J1056" s="24">
        <v>257548</v>
      </c>
      <c r="K1056" s="12"/>
      <c r="L1056" s="14">
        <v>0</v>
      </c>
      <c r="N1056" s="21">
        <v>0</v>
      </c>
      <c r="P1056" s="21">
        <v>0</v>
      </c>
      <c r="R1056" s="21">
        <v>38146</v>
      </c>
      <c r="T1056" s="21">
        <v>391202</v>
      </c>
      <c r="V1056" s="22">
        <v>686896</v>
      </c>
      <c r="X1056" s="5" t="str">
        <f t="shared" si="16"/>
        <v>No</v>
      </c>
      <c r="Z1056" s="21"/>
      <c r="AC1056" s="28"/>
      <c r="AG1056" s="7"/>
    </row>
    <row r="1057" spans="1:33">
      <c r="A1057" s="8" t="s">
        <v>5202</v>
      </c>
      <c r="B1057" s="8" t="s">
        <v>5203</v>
      </c>
      <c r="C1057" s="9" t="s">
        <v>168</v>
      </c>
      <c r="D1057" s="185" t="s">
        <v>5204</v>
      </c>
      <c r="E1057" s="188" t="s">
        <v>5205</v>
      </c>
      <c r="F1057" s="9" t="s">
        <v>88</v>
      </c>
      <c r="G1057" s="9" t="s">
        <v>147</v>
      </c>
      <c r="H1057" s="10">
        <v>0</v>
      </c>
      <c r="I1057" s="11">
        <v>13</v>
      </c>
      <c r="J1057" s="24">
        <v>209422</v>
      </c>
      <c r="K1057" s="12"/>
      <c r="L1057" s="14">
        <v>0</v>
      </c>
      <c r="N1057" s="21">
        <v>0</v>
      </c>
      <c r="P1057" s="21">
        <v>0</v>
      </c>
      <c r="R1057" s="21">
        <v>316749</v>
      </c>
      <c r="T1057" s="21">
        <v>0</v>
      </c>
      <c r="V1057" s="22">
        <v>526171</v>
      </c>
      <c r="X1057" s="5" t="str">
        <f t="shared" si="16"/>
        <v>No</v>
      </c>
      <c r="Z1057" s="21"/>
      <c r="AC1057" s="28"/>
      <c r="AG1057" s="7"/>
    </row>
    <row r="1058" spans="1:33">
      <c r="A1058" s="8" t="s">
        <v>946</v>
      </c>
      <c r="B1058" s="8" t="s">
        <v>6449</v>
      </c>
      <c r="C1058" s="9" t="s">
        <v>129</v>
      </c>
      <c r="D1058" s="185" t="s">
        <v>947</v>
      </c>
      <c r="E1058" s="188" t="s">
        <v>948</v>
      </c>
      <c r="F1058" s="9" t="s">
        <v>83</v>
      </c>
      <c r="G1058" s="9" t="s">
        <v>147</v>
      </c>
      <c r="H1058" s="10">
        <v>0</v>
      </c>
      <c r="I1058" s="11">
        <v>13</v>
      </c>
      <c r="J1058" s="24">
        <v>42460</v>
      </c>
      <c r="K1058" s="12"/>
      <c r="L1058" s="14">
        <v>0</v>
      </c>
      <c r="N1058" s="21">
        <v>0</v>
      </c>
      <c r="P1058" s="21">
        <v>0</v>
      </c>
      <c r="R1058" s="21">
        <v>0</v>
      </c>
      <c r="T1058" s="21">
        <v>0</v>
      </c>
      <c r="V1058" s="22">
        <v>42460</v>
      </c>
      <c r="X1058" s="5" t="str">
        <f t="shared" si="16"/>
        <v>No</v>
      </c>
      <c r="Z1058" s="21"/>
      <c r="AC1058" s="28"/>
      <c r="AG1058" s="7"/>
    </row>
    <row r="1059" spans="1:33">
      <c r="A1059" s="8" t="s">
        <v>546</v>
      </c>
      <c r="B1059" s="8" t="s">
        <v>547</v>
      </c>
      <c r="C1059" s="9" t="s">
        <v>50</v>
      </c>
      <c r="D1059" s="185">
        <v>4049</v>
      </c>
      <c r="E1059" s="188">
        <v>40049</v>
      </c>
      <c r="F1059" s="9" t="s">
        <v>83</v>
      </c>
      <c r="G1059" s="9" t="s">
        <v>5756</v>
      </c>
      <c r="H1059" s="10">
        <v>64172</v>
      </c>
      <c r="I1059" s="11">
        <v>13</v>
      </c>
      <c r="J1059" s="24">
        <v>69667</v>
      </c>
      <c r="K1059" s="12"/>
      <c r="L1059" s="14">
        <v>0</v>
      </c>
      <c r="N1059" s="21">
        <v>0</v>
      </c>
      <c r="P1059" s="21">
        <v>0</v>
      </c>
      <c r="R1059" s="21">
        <v>0</v>
      </c>
      <c r="T1059" s="21">
        <v>0</v>
      </c>
      <c r="V1059" s="22">
        <v>69667</v>
      </c>
      <c r="X1059" s="5" t="str">
        <f t="shared" si="16"/>
        <v>No</v>
      </c>
      <c r="Z1059" s="21"/>
      <c r="AC1059" s="28"/>
      <c r="AG1059" s="7"/>
    </row>
    <row r="1060" spans="1:33">
      <c r="A1060" s="8" t="s">
        <v>550</v>
      </c>
      <c r="B1060" s="8" t="s">
        <v>551</v>
      </c>
      <c r="C1060" s="9" t="s">
        <v>168</v>
      </c>
      <c r="D1060" s="185">
        <v>61</v>
      </c>
      <c r="E1060" s="188">
        <v>61</v>
      </c>
      <c r="F1060" s="9" t="s">
        <v>83</v>
      </c>
      <c r="G1060" s="9" t="s">
        <v>5756</v>
      </c>
      <c r="H1060" s="10">
        <v>56997</v>
      </c>
      <c r="I1060" s="11">
        <v>13</v>
      </c>
      <c r="J1060" s="24">
        <v>89153</v>
      </c>
      <c r="K1060" s="12"/>
      <c r="L1060" s="14">
        <v>0</v>
      </c>
      <c r="N1060" s="21">
        <v>0</v>
      </c>
      <c r="P1060" s="21">
        <v>0</v>
      </c>
      <c r="R1060" s="21">
        <v>325</v>
      </c>
      <c r="T1060" s="21">
        <v>0</v>
      </c>
      <c r="V1060" s="22">
        <v>89478</v>
      </c>
      <c r="X1060" s="5" t="str">
        <f t="shared" si="16"/>
        <v>No</v>
      </c>
      <c r="Z1060" s="21"/>
      <c r="AC1060" s="28"/>
      <c r="AG1060" s="7"/>
    </row>
    <row r="1061" spans="1:33">
      <c r="A1061" s="8" t="s">
        <v>3014</v>
      </c>
      <c r="B1061" s="8" t="s">
        <v>3015</v>
      </c>
      <c r="C1061" s="9" t="s">
        <v>217</v>
      </c>
      <c r="D1061" s="185" t="s">
        <v>3016</v>
      </c>
      <c r="E1061" s="188">
        <v>30131</v>
      </c>
      <c r="F1061" s="9" t="s">
        <v>83</v>
      </c>
      <c r="G1061" s="9" t="s">
        <v>5756</v>
      </c>
      <c r="H1061" s="10">
        <v>58875</v>
      </c>
      <c r="I1061" s="11">
        <v>13</v>
      </c>
      <c r="J1061" s="24">
        <v>136483</v>
      </c>
      <c r="K1061" s="12"/>
      <c r="L1061" s="14">
        <v>0</v>
      </c>
      <c r="N1061" s="21">
        <v>0</v>
      </c>
      <c r="P1061" s="21">
        <v>0</v>
      </c>
      <c r="R1061" s="21">
        <v>0</v>
      </c>
      <c r="T1061" s="21">
        <v>0</v>
      </c>
      <c r="V1061" s="22">
        <v>136483</v>
      </c>
      <c r="X1061" s="5" t="str">
        <f t="shared" si="16"/>
        <v>No</v>
      </c>
      <c r="Z1061" s="21"/>
      <c r="AC1061" s="28"/>
      <c r="AG1061" s="7"/>
    </row>
    <row r="1062" spans="1:33">
      <c r="A1062" s="8" t="s">
        <v>5276</v>
      </c>
      <c r="B1062" s="8" t="s">
        <v>5277</v>
      </c>
      <c r="C1062" s="9" t="s">
        <v>91</v>
      </c>
      <c r="D1062" s="185">
        <v>9197</v>
      </c>
      <c r="E1062" s="188">
        <v>90197</v>
      </c>
      <c r="F1062" s="9" t="s">
        <v>83</v>
      </c>
      <c r="G1062" s="9" t="s">
        <v>5756</v>
      </c>
      <c r="H1062" s="10">
        <v>87569</v>
      </c>
      <c r="I1062" s="11">
        <v>13</v>
      </c>
      <c r="J1062" s="24">
        <v>113913</v>
      </c>
      <c r="K1062" s="12"/>
      <c r="L1062" s="14">
        <v>0</v>
      </c>
      <c r="N1062" s="21">
        <v>0</v>
      </c>
      <c r="P1062" s="21">
        <v>0</v>
      </c>
      <c r="R1062" s="21">
        <v>45337</v>
      </c>
      <c r="T1062" s="21">
        <v>0</v>
      </c>
      <c r="V1062" s="22">
        <v>159250</v>
      </c>
      <c r="X1062" s="5" t="str">
        <f t="shared" si="16"/>
        <v>No</v>
      </c>
      <c r="Z1062" s="21"/>
      <c r="AC1062" s="28"/>
      <c r="AG1062" s="7"/>
    </row>
    <row r="1063" spans="1:33">
      <c r="A1063" s="8" t="s">
        <v>1112</v>
      </c>
      <c r="B1063" s="8" t="s">
        <v>1113</v>
      </c>
      <c r="C1063" s="9" t="s">
        <v>466</v>
      </c>
      <c r="D1063" s="185">
        <v>5095</v>
      </c>
      <c r="E1063" s="188">
        <v>50095</v>
      </c>
      <c r="F1063" s="9" t="s">
        <v>83</v>
      </c>
      <c r="G1063" s="9" t="s">
        <v>5756</v>
      </c>
      <c r="H1063" s="10">
        <v>180956</v>
      </c>
      <c r="I1063" s="11">
        <v>13</v>
      </c>
      <c r="J1063" s="24">
        <v>90871</v>
      </c>
      <c r="K1063" s="12"/>
      <c r="L1063" s="14">
        <v>0</v>
      </c>
      <c r="N1063" s="21">
        <v>0</v>
      </c>
      <c r="P1063" s="21">
        <v>0</v>
      </c>
      <c r="R1063" s="21">
        <v>0</v>
      </c>
      <c r="T1063" s="21">
        <v>465362</v>
      </c>
      <c r="V1063" s="22">
        <v>556233</v>
      </c>
      <c r="X1063" s="5" t="str">
        <f t="shared" si="16"/>
        <v>No</v>
      </c>
      <c r="Z1063" s="21"/>
      <c r="AC1063" s="28"/>
      <c r="AG1063" s="7"/>
    </row>
    <row r="1064" spans="1:33">
      <c r="A1064" s="8" t="s">
        <v>1192</v>
      </c>
      <c r="B1064" s="8" t="s">
        <v>1193</v>
      </c>
      <c r="C1064" s="9" t="s">
        <v>238</v>
      </c>
      <c r="D1064" s="185">
        <v>1107</v>
      </c>
      <c r="E1064" s="188">
        <v>10107</v>
      </c>
      <c r="F1064" s="9" t="s">
        <v>88</v>
      </c>
      <c r="G1064" s="9" t="s">
        <v>84</v>
      </c>
      <c r="H1064" s="10">
        <v>923311</v>
      </c>
      <c r="I1064" s="11">
        <v>13</v>
      </c>
      <c r="J1064" s="24">
        <v>403746</v>
      </c>
      <c r="K1064" s="12"/>
      <c r="L1064" s="14">
        <v>0</v>
      </c>
      <c r="N1064" s="21">
        <v>0</v>
      </c>
      <c r="P1064" s="21">
        <v>35050</v>
      </c>
      <c r="R1064" s="21">
        <v>38222</v>
      </c>
      <c r="T1064" s="21">
        <v>0</v>
      </c>
      <c r="V1064" s="22">
        <v>477018</v>
      </c>
      <c r="X1064" s="5" t="str">
        <f t="shared" si="16"/>
        <v>No</v>
      </c>
      <c r="Z1064" s="21"/>
      <c r="AC1064" s="28"/>
      <c r="AG1064" s="7"/>
    </row>
    <row r="1065" spans="1:33">
      <c r="A1065" s="8" t="s">
        <v>6186</v>
      </c>
      <c r="B1065" s="8" t="s">
        <v>448</v>
      </c>
      <c r="C1065" s="9" t="s">
        <v>91</v>
      </c>
      <c r="D1065" s="185"/>
      <c r="E1065" s="188">
        <v>90265</v>
      </c>
      <c r="F1065" s="9" t="s">
        <v>83</v>
      </c>
      <c r="G1065" s="9" t="s">
        <v>5756</v>
      </c>
      <c r="H1065" s="10">
        <v>12150996</v>
      </c>
      <c r="I1065" s="11">
        <v>13</v>
      </c>
      <c r="J1065" s="24">
        <v>201624</v>
      </c>
      <c r="K1065" s="12"/>
      <c r="L1065" s="14">
        <v>0</v>
      </c>
      <c r="N1065" s="21">
        <v>0</v>
      </c>
      <c r="P1065" s="21">
        <v>0</v>
      </c>
      <c r="R1065" s="21">
        <v>0</v>
      </c>
      <c r="T1065" s="21">
        <v>0</v>
      </c>
      <c r="V1065" s="22">
        <v>201624</v>
      </c>
      <c r="X1065" s="5" t="str">
        <f t="shared" si="16"/>
        <v>No</v>
      </c>
      <c r="Z1065" s="21"/>
      <c r="AC1065" s="28"/>
      <c r="AG1065" s="7"/>
    </row>
    <row r="1066" spans="1:33">
      <c r="A1066" s="8" t="s">
        <v>1360</v>
      </c>
      <c r="B1066" s="8" t="s">
        <v>1361</v>
      </c>
      <c r="C1066" s="9" t="s">
        <v>580</v>
      </c>
      <c r="D1066" s="185">
        <v>8013</v>
      </c>
      <c r="E1066" s="188">
        <v>80013</v>
      </c>
      <c r="F1066" s="9" t="s">
        <v>83</v>
      </c>
      <c r="G1066" s="9" t="s">
        <v>5756</v>
      </c>
      <c r="H1066" s="10">
        <v>64548</v>
      </c>
      <c r="I1066" s="11">
        <v>13</v>
      </c>
      <c r="J1066" s="24">
        <v>122267</v>
      </c>
      <c r="K1066" s="12"/>
      <c r="L1066" s="14">
        <v>0</v>
      </c>
      <c r="N1066" s="21">
        <v>0</v>
      </c>
      <c r="P1066" s="21">
        <v>0</v>
      </c>
      <c r="R1066" s="21">
        <v>0</v>
      </c>
      <c r="T1066" s="21">
        <v>0</v>
      </c>
      <c r="V1066" s="22">
        <v>122267</v>
      </c>
      <c r="X1066" s="5" t="str">
        <f t="shared" si="16"/>
        <v>No</v>
      </c>
      <c r="Z1066" s="21"/>
      <c r="AC1066" s="28"/>
      <c r="AG1066" s="7"/>
    </row>
    <row r="1067" spans="1:33">
      <c r="A1067" s="8" t="s">
        <v>6204</v>
      </c>
      <c r="B1067" s="8" t="s">
        <v>3505</v>
      </c>
      <c r="C1067" s="9" t="s">
        <v>580</v>
      </c>
      <c r="D1067" s="185" t="s">
        <v>6205</v>
      </c>
      <c r="E1067" s="188" t="s">
        <v>6206</v>
      </c>
      <c r="F1067" s="9" t="s">
        <v>157</v>
      </c>
      <c r="G1067" s="9" t="s">
        <v>147</v>
      </c>
      <c r="H1067" s="10">
        <v>0</v>
      </c>
      <c r="I1067" s="11">
        <v>13</v>
      </c>
      <c r="J1067" s="24">
        <v>36710</v>
      </c>
      <c r="K1067" s="12"/>
      <c r="L1067" s="14">
        <v>0</v>
      </c>
      <c r="N1067" s="21">
        <v>0</v>
      </c>
      <c r="P1067" s="21">
        <v>0</v>
      </c>
      <c r="R1067" s="21">
        <v>0</v>
      </c>
      <c r="T1067" s="21">
        <v>0</v>
      </c>
      <c r="V1067" s="22">
        <v>36710</v>
      </c>
      <c r="X1067" s="5" t="str">
        <f t="shared" si="16"/>
        <v>No</v>
      </c>
      <c r="Z1067" s="21"/>
      <c r="AC1067" s="28"/>
      <c r="AG1067" s="7"/>
    </row>
    <row r="1068" spans="1:33">
      <c r="A1068" s="8" t="s">
        <v>656</v>
      </c>
      <c r="B1068" s="8" t="s">
        <v>657</v>
      </c>
      <c r="C1068" s="9" t="s">
        <v>46</v>
      </c>
      <c r="D1068" s="185" t="s">
        <v>658</v>
      </c>
      <c r="E1068" s="188">
        <v>55222</v>
      </c>
      <c r="F1068" s="9" t="s">
        <v>36</v>
      </c>
      <c r="G1068" s="9" t="s">
        <v>5756</v>
      </c>
      <c r="H1068" s="10">
        <v>0</v>
      </c>
      <c r="I1068" s="11">
        <v>13</v>
      </c>
      <c r="J1068" s="24">
        <v>0</v>
      </c>
      <c r="K1068" s="12"/>
      <c r="L1068" s="14">
        <v>0</v>
      </c>
      <c r="N1068" s="21">
        <v>0</v>
      </c>
      <c r="P1068" s="21">
        <v>0</v>
      </c>
      <c r="R1068" s="21">
        <v>0</v>
      </c>
      <c r="T1068" s="21">
        <v>0</v>
      </c>
      <c r="V1068" s="22">
        <v>0</v>
      </c>
      <c r="X1068" s="5" t="str">
        <f t="shared" si="16"/>
        <v>No</v>
      </c>
      <c r="Z1068" s="21"/>
      <c r="AC1068" s="28"/>
      <c r="AG1068" s="7"/>
    </row>
    <row r="1069" spans="1:33">
      <c r="A1069" s="8" t="s">
        <v>433</v>
      </c>
      <c r="B1069" s="8" t="s">
        <v>434</v>
      </c>
      <c r="C1069" s="9" t="s">
        <v>274</v>
      </c>
      <c r="D1069" s="185">
        <v>4080</v>
      </c>
      <c r="E1069" s="188">
        <v>40080</v>
      </c>
      <c r="F1069" s="9" t="s">
        <v>83</v>
      </c>
      <c r="G1069" s="9" t="s">
        <v>5756</v>
      </c>
      <c r="H1069" s="10">
        <v>106571</v>
      </c>
      <c r="I1069" s="11">
        <v>13</v>
      </c>
      <c r="J1069" s="24">
        <v>75031</v>
      </c>
      <c r="K1069" s="12"/>
      <c r="L1069" s="14">
        <v>0</v>
      </c>
      <c r="N1069" s="21">
        <v>0</v>
      </c>
      <c r="P1069" s="21">
        <v>0</v>
      </c>
      <c r="R1069" s="21">
        <v>48999</v>
      </c>
      <c r="T1069" s="21">
        <v>0</v>
      </c>
      <c r="V1069" s="22">
        <v>124030</v>
      </c>
      <c r="X1069" s="5" t="str">
        <f t="shared" si="16"/>
        <v>No</v>
      </c>
      <c r="Z1069" s="21"/>
      <c r="AC1069" s="28"/>
      <c r="AG1069" s="7"/>
    </row>
    <row r="1070" spans="1:33">
      <c r="A1070" s="8" t="s">
        <v>594</v>
      </c>
      <c r="B1070" s="8" t="s">
        <v>595</v>
      </c>
      <c r="C1070" s="9" t="s">
        <v>235</v>
      </c>
      <c r="D1070" s="185">
        <v>4166</v>
      </c>
      <c r="E1070" s="188">
        <v>40166</v>
      </c>
      <c r="F1070" s="9" t="s">
        <v>83</v>
      </c>
      <c r="G1070" s="9" t="s">
        <v>5756</v>
      </c>
      <c r="H1070" s="10">
        <v>105419</v>
      </c>
      <c r="I1070" s="11">
        <v>13</v>
      </c>
      <c r="J1070" s="24">
        <v>105905</v>
      </c>
      <c r="K1070" s="12"/>
      <c r="L1070" s="14">
        <v>0</v>
      </c>
      <c r="N1070" s="21">
        <v>0</v>
      </c>
      <c r="P1070" s="21">
        <v>0</v>
      </c>
      <c r="R1070" s="21">
        <v>0</v>
      </c>
      <c r="T1070" s="21">
        <v>0</v>
      </c>
      <c r="V1070" s="22">
        <v>105905</v>
      </c>
      <c r="X1070" s="5" t="str">
        <f t="shared" si="16"/>
        <v>No</v>
      </c>
      <c r="Z1070" s="21"/>
      <c r="AC1070" s="28"/>
      <c r="AG1070" s="7"/>
    </row>
    <row r="1071" spans="1:33">
      <c r="A1071" s="8" t="s">
        <v>1832</v>
      </c>
      <c r="B1071" s="8" t="s">
        <v>1833</v>
      </c>
      <c r="C1071" s="9" t="s">
        <v>466</v>
      </c>
      <c r="D1071" s="185">
        <v>5186</v>
      </c>
      <c r="E1071" s="188">
        <v>50186</v>
      </c>
      <c r="F1071" s="9" t="s">
        <v>88</v>
      </c>
      <c r="G1071" s="9" t="s">
        <v>5756</v>
      </c>
      <c r="H1071" s="10">
        <v>202637</v>
      </c>
      <c r="I1071" s="11">
        <v>13</v>
      </c>
      <c r="J1071" s="24">
        <v>3484</v>
      </c>
      <c r="K1071" s="12"/>
      <c r="L1071" s="14">
        <v>0</v>
      </c>
      <c r="N1071" s="21">
        <v>0</v>
      </c>
      <c r="P1071" s="21">
        <v>0</v>
      </c>
      <c r="R1071" s="21">
        <v>7200</v>
      </c>
      <c r="T1071" s="21">
        <v>159898</v>
      </c>
      <c r="V1071" s="22">
        <v>170582</v>
      </c>
      <c r="X1071" s="5" t="str">
        <f t="shared" si="16"/>
        <v>No</v>
      </c>
      <c r="Z1071" s="21"/>
      <c r="AC1071" s="28"/>
      <c r="AG1071" s="7"/>
    </row>
    <row r="1072" spans="1:33">
      <c r="A1072" s="8" t="s">
        <v>6189</v>
      </c>
      <c r="B1072" s="8" t="s">
        <v>5195</v>
      </c>
      <c r="C1072" s="9" t="s">
        <v>168</v>
      </c>
      <c r="D1072" s="185" t="s">
        <v>5196</v>
      </c>
      <c r="E1072" s="188" t="s">
        <v>5197</v>
      </c>
      <c r="F1072" s="9" t="s">
        <v>88</v>
      </c>
      <c r="G1072" s="9" t="s">
        <v>147</v>
      </c>
      <c r="H1072" s="10">
        <v>0</v>
      </c>
      <c r="I1072" s="11">
        <v>13</v>
      </c>
      <c r="J1072" s="24">
        <v>61003</v>
      </c>
      <c r="K1072" s="12"/>
      <c r="L1072" s="14">
        <v>0</v>
      </c>
      <c r="N1072" s="21">
        <v>0</v>
      </c>
      <c r="P1072" s="21">
        <v>0</v>
      </c>
      <c r="R1072" s="21">
        <v>1744</v>
      </c>
      <c r="T1072" s="21">
        <v>19469</v>
      </c>
      <c r="V1072" s="22">
        <v>82216</v>
      </c>
      <c r="X1072" s="5" t="str">
        <f t="shared" si="16"/>
        <v>No</v>
      </c>
      <c r="Z1072" s="21"/>
      <c r="AC1072" s="28"/>
      <c r="AG1072" s="7"/>
    </row>
    <row r="1073" spans="1:33">
      <c r="A1073" s="8" t="s">
        <v>3087</v>
      </c>
      <c r="B1073" s="8" t="s">
        <v>6445</v>
      </c>
      <c r="C1073" s="9" t="s">
        <v>171</v>
      </c>
      <c r="D1073" s="185" t="s">
        <v>3088</v>
      </c>
      <c r="E1073" s="188" t="s">
        <v>3089</v>
      </c>
      <c r="F1073" s="9" t="s">
        <v>157</v>
      </c>
      <c r="G1073" s="9" t="s">
        <v>147</v>
      </c>
      <c r="H1073" s="10">
        <v>0</v>
      </c>
      <c r="I1073" s="11">
        <v>13</v>
      </c>
      <c r="J1073" s="24">
        <v>6363</v>
      </c>
      <c r="K1073" s="12"/>
      <c r="L1073" s="14">
        <v>0</v>
      </c>
      <c r="N1073" s="21">
        <v>0</v>
      </c>
      <c r="P1073" s="21">
        <v>0</v>
      </c>
      <c r="R1073" s="21">
        <v>0</v>
      </c>
      <c r="T1073" s="21">
        <v>0</v>
      </c>
      <c r="V1073" s="22">
        <v>6363</v>
      </c>
      <c r="X1073" s="5" t="str">
        <f t="shared" si="16"/>
        <v>No</v>
      </c>
      <c r="Z1073" s="21"/>
      <c r="AC1073" s="28"/>
      <c r="AG1073" s="7"/>
    </row>
    <row r="1074" spans="1:33">
      <c r="A1074" s="8" t="s">
        <v>4256</v>
      </c>
      <c r="B1074" s="8" t="s">
        <v>1932</v>
      </c>
      <c r="C1074" s="9" t="s">
        <v>235</v>
      </c>
      <c r="D1074" s="185" t="s">
        <v>4257</v>
      </c>
      <c r="E1074" s="188" t="s">
        <v>4258</v>
      </c>
      <c r="F1074" s="9" t="s">
        <v>83</v>
      </c>
      <c r="G1074" s="9" t="s">
        <v>147</v>
      </c>
      <c r="H1074" s="10">
        <v>0</v>
      </c>
      <c r="I1074" s="11">
        <v>13</v>
      </c>
      <c r="J1074" s="24">
        <v>26396</v>
      </c>
      <c r="K1074" s="12"/>
      <c r="L1074" s="14">
        <v>0</v>
      </c>
      <c r="N1074" s="21">
        <v>0</v>
      </c>
      <c r="P1074" s="21">
        <v>0</v>
      </c>
      <c r="R1074" s="21">
        <v>131614</v>
      </c>
      <c r="T1074" s="21">
        <v>0</v>
      </c>
      <c r="V1074" s="22">
        <v>158010</v>
      </c>
      <c r="X1074" s="5" t="str">
        <f t="shared" si="16"/>
        <v>No</v>
      </c>
      <c r="Z1074" s="21"/>
      <c r="AC1074" s="28"/>
      <c r="AG1074" s="7"/>
    </row>
    <row r="1075" spans="1:33">
      <c r="A1075" s="8" t="s">
        <v>1190</v>
      </c>
      <c r="B1075" s="8" t="s">
        <v>1191</v>
      </c>
      <c r="C1075" s="9" t="s">
        <v>217</v>
      </c>
      <c r="D1075" s="185">
        <v>3040</v>
      </c>
      <c r="E1075" s="188">
        <v>30040</v>
      </c>
      <c r="F1075" s="9" t="s">
        <v>83</v>
      </c>
      <c r="G1075" s="9" t="s">
        <v>5756</v>
      </c>
      <c r="H1075" s="10">
        <v>2203663</v>
      </c>
      <c r="I1075" s="11">
        <v>13</v>
      </c>
      <c r="J1075" s="24">
        <v>725576</v>
      </c>
      <c r="K1075" s="12"/>
      <c r="L1075" s="14">
        <v>0</v>
      </c>
      <c r="N1075" s="21">
        <v>0</v>
      </c>
      <c r="P1075" s="21">
        <v>0</v>
      </c>
      <c r="R1075" s="21">
        <v>74235</v>
      </c>
      <c r="T1075" s="21">
        <v>0</v>
      </c>
      <c r="V1075" s="22">
        <v>799811</v>
      </c>
      <c r="X1075" s="5" t="str">
        <f t="shared" si="16"/>
        <v>No</v>
      </c>
      <c r="Z1075" s="21"/>
      <c r="AC1075" s="28"/>
      <c r="AG1075" s="7"/>
    </row>
    <row r="1076" spans="1:33">
      <c r="A1076" s="8" t="s">
        <v>2594</v>
      </c>
      <c r="B1076" s="8" t="s">
        <v>2595</v>
      </c>
      <c r="C1076" s="9" t="s">
        <v>466</v>
      </c>
      <c r="D1076" s="185" t="s">
        <v>2596</v>
      </c>
      <c r="E1076" s="188" t="s">
        <v>2597</v>
      </c>
      <c r="F1076" s="9" t="s">
        <v>83</v>
      </c>
      <c r="G1076" s="9" t="s">
        <v>147</v>
      </c>
      <c r="H1076" s="10">
        <v>0</v>
      </c>
      <c r="I1076" s="11">
        <v>13</v>
      </c>
      <c r="J1076" s="24">
        <v>103307</v>
      </c>
      <c r="K1076" s="12"/>
      <c r="L1076" s="14">
        <v>0</v>
      </c>
      <c r="N1076" s="21">
        <v>0</v>
      </c>
      <c r="P1076" s="21">
        <v>0</v>
      </c>
      <c r="R1076" s="21">
        <v>0</v>
      </c>
      <c r="T1076" s="21">
        <v>231952</v>
      </c>
      <c r="V1076" s="22">
        <v>335259</v>
      </c>
      <c r="X1076" s="5" t="str">
        <f t="shared" si="16"/>
        <v>No</v>
      </c>
      <c r="Z1076" s="21"/>
      <c r="AC1076" s="28"/>
      <c r="AG1076" s="7"/>
    </row>
    <row r="1077" spans="1:33">
      <c r="A1077" s="8" t="s">
        <v>2622</v>
      </c>
      <c r="B1077" s="8" t="s">
        <v>1389</v>
      </c>
      <c r="C1077" s="9" t="s">
        <v>466</v>
      </c>
      <c r="D1077" s="185" t="s">
        <v>2624</v>
      </c>
      <c r="E1077" s="188" t="s">
        <v>2625</v>
      </c>
      <c r="F1077" s="9" t="s">
        <v>83</v>
      </c>
      <c r="G1077" s="9" t="s">
        <v>147</v>
      </c>
      <c r="H1077" s="10">
        <v>0</v>
      </c>
      <c r="I1077" s="11">
        <v>13</v>
      </c>
      <c r="J1077" s="24">
        <v>52241</v>
      </c>
      <c r="K1077" s="12"/>
      <c r="L1077" s="14">
        <v>0</v>
      </c>
      <c r="N1077" s="21">
        <v>0</v>
      </c>
      <c r="P1077" s="21">
        <v>0</v>
      </c>
      <c r="R1077" s="21">
        <v>0</v>
      </c>
      <c r="T1077" s="21">
        <v>288110</v>
      </c>
      <c r="V1077" s="22">
        <v>340351</v>
      </c>
      <c r="X1077" s="5" t="str">
        <f t="shared" si="16"/>
        <v>No</v>
      </c>
      <c r="Z1077" s="21"/>
      <c r="AC1077" s="28"/>
      <c r="AG1077" s="7"/>
    </row>
    <row r="1078" spans="1:33">
      <c r="A1078" s="8" t="s">
        <v>6190</v>
      </c>
      <c r="B1078" s="8" t="s">
        <v>6170</v>
      </c>
      <c r="C1078" s="9" t="s">
        <v>91</v>
      </c>
      <c r="D1078" s="185"/>
      <c r="E1078" s="188">
        <v>90271</v>
      </c>
      <c r="F1078" s="9" t="s">
        <v>83</v>
      </c>
      <c r="G1078" s="9" t="s">
        <v>5756</v>
      </c>
      <c r="H1078" s="10">
        <v>12150996</v>
      </c>
      <c r="I1078" s="11">
        <v>13</v>
      </c>
      <c r="J1078" s="24">
        <v>157992</v>
      </c>
      <c r="K1078" s="12"/>
      <c r="L1078" s="14">
        <v>0</v>
      </c>
      <c r="N1078" s="21">
        <v>0</v>
      </c>
      <c r="P1078" s="21">
        <v>0</v>
      </c>
      <c r="R1078" s="21">
        <v>0</v>
      </c>
      <c r="T1078" s="21">
        <v>0</v>
      </c>
      <c r="V1078" s="22">
        <v>157992</v>
      </c>
      <c r="X1078" s="5" t="str">
        <f t="shared" si="16"/>
        <v>No</v>
      </c>
      <c r="Z1078" s="21"/>
      <c r="AC1078" s="28"/>
      <c r="AG1078" s="7"/>
    </row>
    <row r="1079" spans="1:33">
      <c r="A1079" s="8" t="s">
        <v>4884</v>
      </c>
      <c r="B1079" s="8" t="s">
        <v>4885</v>
      </c>
      <c r="C1079" s="9" t="s">
        <v>87</v>
      </c>
      <c r="D1079" s="185" t="s">
        <v>4886</v>
      </c>
      <c r="E1079" s="188" t="s">
        <v>4887</v>
      </c>
      <c r="F1079" s="9" t="s">
        <v>83</v>
      </c>
      <c r="G1079" s="9" t="s">
        <v>147</v>
      </c>
      <c r="H1079" s="10">
        <v>0</v>
      </c>
      <c r="I1079" s="11">
        <v>13</v>
      </c>
      <c r="J1079" s="24">
        <v>32144</v>
      </c>
      <c r="K1079" s="12"/>
      <c r="L1079" s="14">
        <v>0</v>
      </c>
      <c r="N1079" s="21">
        <v>0</v>
      </c>
      <c r="P1079" s="21">
        <v>0</v>
      </c>
      <c r="R1079" s="21">
        <v>0</v>
      </c>
      <c r="T1079" s="21">
        <v>0</v>
      </c>
      <c r="V1079" s="22">
        <v>32144</v>
      </c>
      <c r="X1079" s="5" t="str">
        <f t="shared" si="16"/>
        <v>No</v>
      </c>
      <c r="Z1079" s="21"/>
      <c r="AC1079" s="28"/>
      <c r="AG1079" s="7"/>
    </row>
    <row r="1080" spans="1:33">
      <c r="A1080" s="8" t="s">
        <v>4923</v>
      </c>
      <c r="B1080" s="8" t="s">
        <v>4766</v>
      </c>
      <c r="C1080" s="9" t="s">
        <v>91</v>
      </c>
      <c r="D1080" s="185" t="s">
        <v>4924</v>
      </c>
      <c r="E1080" s="188" t="s">
        <v>4925</v>
      </c>
      <c r="F1080" s="9" t="s">
        <v>83</v>
      </c>
      <c r="G1080" s="9" t="s">
        <v>147</v>
      </c>
      <c r="H1080" s="10">
        <v>0</v>
      </c>
      <c r="I1080" s="11">
        <v>13</v>
      </c>
      <c r="J1080" s="24">
        <v>220531</v>
      </c>
      <c r="K1080" s="12"/>
      <c r="L1080" s="14">
        <v>0</v>
      </c>
      <c r="N1080" s="21">
        <v>0</v>
      </c>
      <c r="P1080" s="21">
        <v>0</v>
      </c>
      <c r="R1080" s="21">
        <v>0</v>
      </c>
      <c r="T1080" s="21">
        <v>0</v>
      </c>
      <c r="V1080" s="22">
        <v>220531</v>
      </c>
      <c r="X1080" s="5" t="str">
        <f t="shared" si="16"/>
        <v>No</v>
      </c>
      <c r="Z1080" s="21"/>
      <c r="AC1080" s="28"/>
      <c r="AG1080" s="7"/>
    </row>
    <row r="1081" spans="1:33">
      <c r="A1081" s="8" t="s">
        <v>2779</v>
      </c>
      <c r="B1081" s="8" t="s">
        <v>1389</v>
      </c>
      <c r="C1081" s="9" t="s">
        <v>210</v>
      </c>
      <c r="D1081" s="185" t="s">
        <v>2780</v>
      </c>
      <c r="E1081" s="188" t="s">
        <v>2781</v>
      </c>
      <c r="F1081" s="9" t="s">
        <v>157</v>
      </c>
      <c r="G1081" s="9" t="s">
        <v>147</v>
      </c>
      <c r="H1081" s="10">
        <v>0</v>
      </c>
      <c r="I1081" s="11">
        <v>13</v>
      </c>
      <c r="J1081" s="24">
        <v>6503</v>
      </c>
      <c r="K1081" s="12"/>
      <c r="L1081" s="14">
        <v>0</v>
      </c>
      <c r="N1081" s="21">
        <v>0</v>
      </c>
      <c r="P1081" s="21">
        <v>0</v>
      </c>
      <c r="R1081" s="21">
        <v>0</v>
      </c>
      <c r="T1081" s="21">
        <v>77630</v>
      </c>
      <c r="V1081" s="22">
        <v>84133</v>
      </c>
      <c r="X1081" s="5" t="str">
        <f t="shared" si="16"/>
        <v>No</v>
      </c>
      <c r="Z1081" s="21"/>
      <c r="AC1081" s="28"/>
      <c r="AG1081" s="7"/>
    </row>
    <row r="1082" spans="1:33">
      <c r="A1082" s="8" t="s">
        <v>4729</v>
      </c>
      <c r="B1082" s="8" t="s">
        <v>4730</v>
      </c>
      <c r="C1082" s="9" t="s">
        <v>79</v>
      </c>
      <c r="D1082" s="185" t="s">
        <v>4731</v>
      </c>
      <c r="E1082" s="188" t="s">
        <v>4732</v>
      </c>
      <c r="F1082" s="9" t="s">
        <v>157</v>
      </c>
      <c r="G1082" s="9" t="s">
        <v>147</v>
      </c>
      <c r="H1082" s="10">
        <v>0</v>
      </c>
      <c r="I1082" s="11">
        <v>13</v>
      </c>
      <c r="J1082" s="24">
        <v>333308</v>
      </c>
      <c r="K1082" s="12"/>
      <c r="L1082" s="14">
        <v>0</v>
      </c>
      <c r="N1082" s="21">
        <v>0</v>
      </c>
      <c r="P1082" s="21">
        <v>0</v>
      </c>
      <c r="R1082" s="21">
        <v>12762</v>
      </c>
      <c r="T1082" s="21">
        <v>0</v>
      </c>
      <c r="V1082" s="22">
        <v>346070</v>
      </c>
      <c r="X1082" s="5" t="str">
        <f t="shared" si="16"/>
        <v>No</v>
      </c>
      <c r="Z1082" s="21"/>
      <c r="AC1082" s="28"/>
      <c r="AG1082" s="7"/>
    </row>
    <row r="1083" spans="1:33">
      <c r="A1083" s="8" t="s">
        <v>6581</v>
      </c>
      <c r="B1083" s="8" t="s">
        <v>1389</v>
      </c>
      <c r="C1083" s="9" t="s">
        <v>58</v>
      </c>
      <c r="D1083" s="185" t="s">
        <v>5388</v>
      </c>
      <c r="E1083" s="188" t="s">
        <v>5389</v>
      </c>
      <c r="F1083" s="9" t="s">
        <v>88</v>
      </c>
      <c r="G1083" s="9" t="s">
        <v>147</v>
      </c>
      <c r="H1083" s="10">
        <v>0</v>
      </c>
      <c r="I1083" s="11">
        <v>13</v>
      </c>
      <c r="J1083" s="24">
        <v>154420</v>
      </c>
      <c r="K1083" s="12"/>
      <c r="L1083" s="14">
        <v>0</v>
      </c>
      <c r="N1083" s="21">
        <v>0</v>
      </c>
      <c r="P1083" s="21">
        <v>0</v>
      </c>
      <c r="R1083" s="21">
        <v>0</v>
      </c>
      <c r="T1083" s="21">
        <v>0</v>
      </c>
      <c r="V1083" s="22">
        <v>154420</v>
      </c>
      <c r="X1083" s="5" t="str">
        <f t="shared" si="16"/>
        <v>No</v>
      </c>
      <c r="Z1083" s="21"/>
      <c r="AC1083" s="28"/>
      <c r="AG1083" s="7"/>
    </row>
    <row r="1084" spans="1:33">
      <c r="A1084" s="8" t="s">
        <v>6582</v>
      </c>
      <c r="B1084" s="8" t="s">
        <v>3973</v>
      </c>
      <c r="C1084" s="9" t="s">
        <v>238</v>
      </c>
      <c r="D1084" s="185">
        <v>1130</v>
      </c>
      <c r="E1084" s="188">
        <v>10130</v>
      </c>
      <c r="F1084" s="9" t="s">
        <v>183</v>
      </c>
      <c r="G1084" s="9" t="s">
        <v>84</v>
      </c>
      <c r="H1084" s="10">
        <v>924859</v>
      </c>
      <c r="I1084" s="11">
        <v>13</v>
      </c>
      <c r="J1084" s="24">
        <v>526352</v>
      </c>
      <c r="K1084" s="12"/>
      <c r="L1084" s="14">
        <v>0</v>
      </c>
      <c r="N1084" s="21">
        <v>0</v>
      </c>
      <c r="P1084" s="21">
        <v>60635</v>
      </c>
      <c r="R1084" s="21">
        <v>0</v>
      </c>
      <c r="T1084" s="21">
        <v>0</v>
      </c>
      <c r="V1084" s="22">
        <v>586987</v>
      </c>
      <c r="X1084" s="5" t="str">
        <f t="shared" si="16"/>
        <v>No</v>
      </c>
      <c r="Z1084" s="21"/>
      <c r="AC1084" s="28"/>
      <c r="AG1084" s="7"/>
    </row>
    <row r="1085" spans="1:33">
      <c r="A1085" s="8" t="s">
        <v>4185</v>
      </c>
      <c r="B1085" s="8" t="s">
        <v>4186</v>
      </c>
      <c r="C1085" s="9" t="s">
        <v>154</v>
      </c>
      <c r="D1085" s="185" t="s">
        <v>4187</v>
      </c>
      <c r="E1085" s="188" t="s">
        <v>4188</v>
      </c>
      <c r="F1085" s="9" t="s">
        <v>83</v>
      </c>
      <c r="G1085" s="9" t="s">
        <v>147</v>
      </c>
      <c r="H1085" s="10">
        <v>0</v>
      </c>
      <c r="I1085" s="11">
        <v>13</v>
      </c>
      <c r="J1085" s="24">
        <v>34444</v>
      </c>
      <c r="K1085" s="12"/>
      <c r="L1085" s="14">
        <v>0</v>
      </c>
      <c r="N1085" s="21">
        <v>0</v>
      </c>
      <c r="P1085" s="21">
        <v>0</v>
      </c>
      <c r="R1085" s="21">
        <v>0</v>
      </c>
      <c r="T1085" s="21">
        <v>0</v>
      </c>
      <c r="V1085" s="22">
        <v>34444</v>
      </c>
      <c r="X1085" s="5" t="str">
        <f t="shared" si="16"/>
        <v>No</v>
      </c>
      <c r="Z1085" s="21"/>
      <c r="AC1085" s="28"/>
      <c r="AG1085" s="7"/>
    </row>
    <row r="1086" spans="1:33">
      <c r="A1086" s="8" t="s">
        <v>2359</v>
      </c>
      <c r="B1086" s="8" t="s">
        <v>212</v>
      </c>
      <c r="C1086" s="9" t="s">
        <v>235</v>
      </c>
      <c r="D1086" s="185">
        <v>4223</v>
      </c>
      <c r="E1086" s="188">
        <v>40223</v>
      </c>
      <c r="F1086" s="9" t="s">
        <v>83</v>
      </c>
      <c r="G1086" s="9" t="s">
        <v>5756</v>
      </c>
      <c r="H1086" s="10">
        <v>310282</v>
      </c>
      <c r="I1086" s="11">
        <v>12</v>
      </c>
      <c r="J1086" s="24">
        <v>34986</v>
      </c>
      <c r="K1086" s="12"/>
      <c r="L1086" s="14">
        <v>0</v>
      </c>
      <c r="N1086" s="21">
        <v>0</v>
      </c>
      <c r="P1086" s="21">
        <v>0</v>
      </c>
      <c r="R1086" s="21">
        <v>725</v>
      </c>
      <c r="T1086" s="21">
        <v>0</v>
      </c>
      <c r="V1086" s="22">
        <v>35711</v>
      </c>
      <c r="X1086" s="5" t="str">
        <f t="shared" si="16"/>
        <v>No</v>
      </c>
      <c r="Z1086" s="21"/>
      <c r="AC1086" s="28"/>
      <c r="AG1086" s="7"/>
    </row>
    <row r="1087" spans="1:33">
      <c r="A1087" s="8" t="s">
        <v>4324</v>
      </c>
      <c r="B1087" s="8" t="s">
        <v>4325</v>
      </c>
      <c r="C1087" s="9" t="s">
        <v>235</v>
      </c>
      <c r="D1087" s="185" t="s">
        <v>4326</v>
      </c>
      <c r="E1087" s="188" t="s">
        <v>4327</v>
      </c>
      <c r="F1087" s="9" t="s">
        <v>157</v>
      </c>
      <c r="G1087" s="9" t="s">
        <v>147</v>
      </c>
      <c r="H1087" s="10">
        <v>0</v>
      </c>
      <c r="I1087" s="11">
        <v>12</v>
      </c>
      <c r="J1087" s="24">
        <v>49578</v>
      </c>
      <c r="K1087" s="12"/>
      <c r="L1087" s="14">
        <v>0</v>
      </c>
      <c r="N1087" s="21">
        <v>0</v>
      </c>
      <c r="P1087" s="21">
        <v>0</v>
      </c>
      <c r="R1087" s="21">
        <v>471969</v>
      </c>
      <c r="T1087" s="21">
        <v>0</v>
      </c>
      <c r="V1087" s="22">
        <v>521547</v>
      </c>
      <c r="X1087" s="5" t="str">
        <f t="shared" si="16"/>
        <v>No</v>
      </c>
      <c r="Z1087" s="21"/>
      <c r="AC1087" s="28"/>
      <c r="AG1087" s="7"/>
    </row>
    <row r="1088" spans="1:33">
      <c r="A1088" s="8" t="s">
        <v>1862</v>
      </c>
      <c r="B1088" s="8" t="s">
        <v>1863</v>
      </c>
      <c r="C1088" s="9" t="s">
        <v>265</v>
      </c>
      <c r="D1088" s="185" t="s">
        <v>1864</v>
      </c>
      <c r="E1088" s="188" t="s">
        <v>1865</v>
      </c>
      <c r="F1088" s="9" t="s">
        <v>88</v>
      </c>
      <c r="G1088" s="9" t="s">
        <v>147</v>
      </c>
      <c r="H1088" s="10">
        <v>0</v>
      </c>
      <c r="I1088" s="11">
        <v>12</v>
      </c>
      <c r="J1088" s="24">
        <v>58613</v>
      </c>
      <c r="K1088" s="12"/>
      <c r="L1088" s="14">
        <v>0</v>
      </c>
      <c r="N1088" s="21">
        <v>0</v>
      </c>
      <c r="P1088" s="21">
        <v>0</v>
      </c>
      <c r="R1088" s="21">
        <v>27493</v>
      </c>
      <c r="T1088" s="21">
        <v>318383</v>
      </c>
      <c r="V1088" s="22">
        <v>404489</v>
      </c>
      <c r="X1088" s="5" t="str">
        <f t="shared" si="16"/>
        <v>No</v>
      </c>
      <c r="Z1088" s="21"/>
      <c r="AC1088" s="28"/>
      <c r="AG1088" s="7"/>
    </row>
    <row r="1089" spans="1:33">
      <c r="A1089" s="8" t="s">
        <v>4293</v>
      </c>
      <c r="B1089" s="8" t="s">
        <v>4294</v>
      </c>
      <c r="C1089" s="9" t="s">
        <v>235</v>
      </c>
      <c r="D1089" s="185" t="s">
        <v>4295</v>
      </c>
      <c r="E1089" s="188" t="s">
        <v>4296</v>
      </c>
      <c r="F1089" s="9" t="s">
        <v>83</v>
      </c>
      <c r="G1089" s="9" t="s">
        <v>147</v>
      </c>
      <c r="H1089" s="10">
        <v>0</v>
      </c>
      <c r="I1089" s="11">
        <v>12</v>
      </c>
      <c r="J1089" s="24">
        <v>19743</v>
      </c>
      <c r="K1089" s="12"/>
      <c r="L1089" s="14">
        <v>0</v>
      </c>
      <c r="N1089" s="21">
        <v>0</v>
      </c>
      <c r="P1089" s="21">
        <v>0</v>
      </c>
      <c r="R1089" s="21">
        <v>521115</v>
      </c>
      <c r="T1089" s="21">
        <v>0</v>
      </c>
      <c r="V1089" s="22">
        <v>540858</v>
      </c>
      <c r="X1089" s="5" t="str">
        <f t="shared" si="16"/>
        <v>No</v>
      </c>
      <c r="Z1089" s="21"/>
      <c r="AC1089" s="28"/>
      <c r="AG1089" s="7"/>
    </row>
    <row r="1090" spans="1:33">
      <c r="A1090" s="8" t="s">
        <v>3307</v>
      </c>
      <c r="B1090" s="8" t="s">
        <v>2766</v>
      </c>
      <c r="C1090" s="9" t="s">
        <v>555</v>
      </c>
      <c r="D1090" s="185" t="s">
        <v>3308</v>
      </c>
      <c r="E1090" s="188" t="s">
        <v>3309</v>
      </c>
      <c r="F1090" s="9" t="s">
        <v>83</v>
      </c>
      <c r="G1090" s="9" t="s">
        <v>147</v>
      </c>
      <c r="H1090" s="10">
        <v>0</v>
      </c>
      <c r="I1090" s="11">
        <v>12</v>
      </c>
      <c r="J1090" s="24">
        <v>16104</v>
      </c>
      <c r="K1090" s="12"/>
      <c r="L1090" s="14">
        <v>0</v>
      </c>
      <c r="N1090" s="21">
        <v>0</v>
      </c>
      <c r="P1090" s="21">
        <v>0</v>
      </c>
      <c r="R1090" s="21">
        <v>0</v>
      </c>
      <c r="T1090" s="21">
        <v>0</v>
      </c>
      <c r="V1090" s="22">
        <v>16104</v>
      </c>
      <c r="X1090" s="5" t="str">
        <f t="shared" si="16"/>
        <v>No</v>
      </c>
      <c r="Z1090" s="21"/>
      <c r="AC1090" s="28"/>
      <c r="AG1090" s="7"/>
    </row>
    <row r="1091" spans="1:33">
      <c r="A1091" s="8" t="s">
        <v>3358</v>
      </c>
      <c r="B1091" s="8" t="s">
        <v>1195</v>
      </c>
      <c r="C1091" s="9" t="s">
        <v>555</v>
      </c>
      <c r="D1091" s="185" t="s">
        <v>3359</v>
      </c>
      <c r="E1091" s="188" t="s">
        <v>3360</v>
      </c>
      <c r="F1091" s="9" t="s">
        <v>83</v>
      </c>
      <c r="G1091" s="9" t="s">
        <v>147</v>
      </c>
      <c r="H1091" s="10">
        <v>0</v>
      </c>
      <c r="I1091" s="11">
        <v>12</v>
      </c>
      <c r="J1091" s="24">
        <v>21489</v>
      </c>
      <c r="K1091" s="12"/>
      <c r="L1091" s="14">
        <v>0</v>
      </c>
      <c r="N1091" s="21">
        <v>0</v>
      </c>
      <c r="P1091" s="21">
        <v>0</v>
      </c>
      <c r="R1091" s="21">
        <v>0</v>
      </c>
      <c r="T1091" s="21">
        <v>140846</v>
      </c>
      <c r="V1091" s="22">
        <v>162335</v>
      </c>
      <c r="X1091" s="5" t="str">
        <f t="shared" ref="X1091:X1154" si="17">IF(W1091&amp;U1091&amp;S1091&amp;Q1091&amp;O1091&amp;M1091&amp;K1091&lt;&gt;"","Yes","No")</f>
        <v>No</v>
      </c>
      <c r="Z1091" s="21"/>
      <c r="AC1091" s="28"/>
      <c r="AG1091" s="7"/>
    </row>
    <row r="1092" spans="1:33">
      <c r="A1092" s="8" t="s">
        <v>5417</v>
      </c>
      <c r="B1092" s="8" t="s">
        <v>5418</v>
      </c>
      <c r="C1092" s="9" t="s">
        <v>58</v>
      </c>
      <c r="D1092" s="185" t="s">
        <v>5419</v>
      </c>
      <c r="E1092" s="188" t="s">
        <v>5420</v>
      </c>
      <c r="F1092" s="9" t="s">
        <v>83</v>
      </c>
      <c r="G1092" s="9" t="s">
        <v>147</v>
      </c>
      <c r="H1092" s="10">
        <v>0</v>
      </c>
      <c r="I1092" s="11">
        <v>12</v>
      </c>
      <c r="J1092" s="24">
        <v>391474</v>
      </c>
      <c r="K1092" s="12"/>
      <c r="L1092" s="14">
        <v>0</v>
      </c>
      <c r="N1092" s="21">
        <v>0</v>
      </c>
      <c r="P1092" s="21">
        <v>0</v>
      </c>
      <c r="R1092" s="21">
        <v>0</v>
      </c>
      <c r="T1092" s="21">
        <v>0</v>
      </c>
      <c r="V1092" s="22">
        <v>391474</v>
      </c>
      <c r="X1092" s="5" t="str">
        <f t="shared" si="17"/>
        <v>No</v>
      </c>
      <c r="Z1092" s="21"/>
      <c r="AC1092" s="28"/>
      <c r="AG1092" s="7"/>
    </row>
    <row r="1093" spans="1:33">
      <c r="A1093" s="8" t="s">
        <v>1194</v>
      </c>
      <c r="B1093" s="8" t="s">
        <v>1195</v>
      </c>
      <c r="C1093" s="9" t="s">
        <v>235</v>
      </c>
      <c r="D1093" s="185">
        <v>4220</v>
      </c>
      <c r="E1093" s="188">
        <v>40220</v>
      </c>
      <c r="F1093" s="9" t="s">
        <v>83</v>
      </c>
      <c r="G1093" s="9" t="s">
        <v>5756</v>
      </c>
      <c r="H1093" s="10">
        <v>117798</v>
      </c>
      <c r="I1093" s="11">
        <v>12</v>
      </c>
      <c r="J1093" s="24">
        <v>42631</v>
      </c>
      <c r="K1093" s="12"/>
      <c r="L1093" s="14">
        <v>0</v>
      </c>
      <c r="N1093" s="21">
        <v>0</v>
      </c>
      <c r="P1093" s="21">
        <v>0</v>
      </c>
      <c r="R1093" s="21">
        <v>252882</v>
      </c>
      <c r="T1093" s="21">
        <v>141021</v>
      </c>
      <c r="V1093" s="22">
        <v>436534</v>
      </c>
      <c r="X1093" s="5" t="str">
        <f t="shared" si="17"/>
        <v>No</v>
      </c>
      <c r="Z1093" s="21"/>
      <c r="AC1093" s="28"/>
      <c r="AG1093" s="7"/>
    </row>
    <row r="1094" spans="1:33">
      <c r="A1094" s="8" t="s">
        <v>4304</v>
      </c>
      <c r="B1094" s="8" t="s">
        <v>4305</v>
      </c>
      <c r="C1094" s="9" t="s">
        <v>235</v>
      </c>
      <c r="D1094" s="185" t="s">
        <v>4306</v>
      </c>
      <c r="E1094" s="188" t="s">
        <v>4307</v>
      </c>
      <c r="F1094" s="9" t="s">
        <v>83</v>
      </c>
      <c r="G1094" s="9" t="s">
        <v>147</v>
      </c>
      <c r="H1094" s="10">
        <v>0</v>
      </c>
      <c r="I1094" s="11">
        <v>12</v>
      </c>
      <c r="J1094" s="24">
        <v>155123</v>
      </c>
      <c r="K1094" s="12"/>
      <c r="L1094" s="14">
        <v>0</v>
      </c>
      <c r="N1094" s="21">
        <v>0</v>
      </c>
      <c r="P1094" s="21">
        <v>0</v>
      </c>
      <c r="R1094" s="21">
        <v>354716</v>
      </c>
      <c r="T1094" s="21">
        <v>0</v>
      </c>
      <c r="V1094" s="22">
        <v>509839</v>
      </c>
      <c r="X1094" s="5" t="str">
        <f t="shared" si="17"/>
        <v>No</v>
      </c>
      <c r="Z1094" s="21"/>
      <c r="AC1094" s="28"/>
      <c r="AG1094" s="7"/>
    </row>
    <row r="1095" spans="1:33">
      <c r="A1095" s="8" t="s">
        <v>2910</v>
      </c>
      <c r="B1095" s="8" t="s">
        <v>2911</v>
      </c>
      <c r="C1095" s="9" t="s">
        <v>124</v>
      </c>
      <c r="D1095" s="185" t="s">
        <v>2912</v>
      </c>
      <c r="E1095" s="188">
        <v>60196</v>
      </c>
      <c r="F1095" s="9" t="s">
        <v>1320</v>
      </c>
      <c r="G1095" s="9" t="s">
        <v>5756</v>
      </c>
      <c r="H1095" s="10">
        <v>67629</v>
      </c>
      <c r="I1095" s="11">
        <v>12</v>
      </c>
      <c r="J1095" s="24">
        <v>11625</v>
      </c>
      <c r="K1095" s="12"/>
      <c r="L1095" s="14">
        <v>0</v>
      </c>
      <c r="N1095" s="21">
        <v>0</v>
      </c>
      <c r="P1095" s="21">
        <v>0</v>
      </c>
      <c r="R1095" s="21">
        <v>56467</v>
      </c>
      <c r="T1095" s="21">
        <v>7163</v>
      </c>
      <c r="V1095" s="22">
        <v>75255</v>
      </c>
      <c r="X1095" s="5" t="str">
        <f t="shared" si="17"/>
        <v>No</v>
      </c>
      <c r="Z1095" s="21"/>
      <c r="AC1095" s="28"/>
      <c r="AG1095" s="7"/>
    </row>
    <row r="1096" spans="1:33">
      <c r="A1096" s="8" t="s">
        <v>5661</v>
      </c>
      <c r="B1096" s="8" t="s">
        <v>1996</v>
      </c>
      <c r="C1096" s="9" t="s">
        <v>254</v>
      </c>
      <c r="D1096" s="185" t="s">
        <v>5662</v>
      </c>
      <c r="E1096" s="188" t="s">
        <v>5663</v>
      </c>
      <c r="F1096" s="9" t="s">
        <v>157</v>
      </c>
      <c r="G1096" s="9" t="s">
        <v>147</v>
      </c>
      <c r="H1096" s="10">
        <v>0</v>
      </c>
      <c r="I1096" s="11">
        <v>12</v>
      </c>
      <c r="J1096" s="24">
        <v>14443</v>
      </c>
      <c r="K1096" s="12"/>
      <c r="L1096" s="14">
        <v>0</v>
      </c>
      <c r="N1096" s="21">
        <v>0</v>
      </c>
      <c r="P1096" s="21">
        <v>0</v>
      </c>
      <c r="R1096" s="21">
        <v>0</v>
      </c>
      <c r="T1096" s="21">
        <v>0</v>
      </c>
      <c r="V1096" s="22">
        <v>14443</v>
      </c>
      <c r="X1096" s="5" t="str">
        <f t="shared" si="17"/>
        <v>No</v>
      </c>
      <c r="Z1096" s="21"/>
      <c r="AC1096" s="28"/>
      <c r="AG1096" s="7"/>
    </row>
    <row r="1097" spans="1:33">
      <c r="A1097" s="8" t="s">
        <v>2012</v>
      </c>
      <c r="B1097" s="8" t="s">
        <v>2013</v>
      </c>
      <c r="C1097" s="9" t="s">
        <v>69</v>
      </c>
      <c r="D1097" s="185" t="s">
        <v>2014</v>
      </c>
      <c r="E1097" s="188" t="s">
        <v>2015</v>
      </c>
      <c r="F1097" s="9" t="s">
        <v>157</v>
      </c>
      <c r="G1097" s="9" t="s">
        <v>147</v>
      </c>
      <c r="H1097" s="10">
        <v>0</v>
      </c>
      <c r="I1097" s="11">
        <v>12</v>
      </c>
      <c r="J1097" s="24">
        <v>88467</v>
      </c>
      <c r="K1097" s="12"/>
      <c r="L1097" s="14">
        <v>0</v>
      </c>
      <c r="N1097" s="21">
        <v>0</v>
      </c>
      <c r="P1097" s="21">
        <v>0</v>
      </c>
      <c r="R1097" s="21">
        <v>1721</v>
      </c>
      <c r="T1097" s="21">
        <v>9623</v>
      </c>
      <c r="V1097" s="22">
        <v>99811</v>
      </c>
      <c r="X1097" s="5" t="str">
        <f t="shared" si="17"/>
        <v>No</v>
      </c>
      <c r="Z1097" s="21"/>
      <c r="AC1097" s="28"/>
      <c r="AG1097" s="7"/>
    </row>
    <row r="1098" spans="1:33">
      <c r="A1098" s="8" t="s">
        <v>1944</v>
      </c>
      <c r="B1098" s="8" t="s">
        <v>1945</v>
      </c>
      <c r="C1098" s="9" t="s">
        <v>87</v>
      </c>
      <c r="D1098" s="185">
        <v>51</v>
      </c>
      <c r="E1098" s="188">
        <v>51</v>
      </c>
      <c r="F1098" s="9" t="s">
        <v>83</v>
      </c>
      <c r="G1098" s="9" t="s">
        <v>5756</v>
      </c>
      <c r="H1098" s="10">
        <v>51924</v>
      </c>
      <c r="I1098" s="11">
        <v>12</v>
      </c>
      <c r="J1098" s="24">
        <v>102317</v>
      </c>
      <c r="K1098" s="12"/>
      <c r="L1098" s="14">
        <v>0</v>
      </c>
      <c r="N1098" s="21">
        <v>0</v>
      </c>
      <c r="P1098" s="21">
        <v>0</v>
      </c>
      <c r="R1098" s="21">
        <v>40459</v>
      </c>
      <c r="T1098" s="21">
        <v>0</v>
      </c>
      <c r="V1098" s="22">
        <v>142776</v>
      </c>
      <c r="X1098" s="5" t="str">
        <f t="shared" si="17"/>
        <v>No</v>
      </c>
      <c r="Z1098" s="21"/>
      <c r="AC1098" s="28"/>
      <c r="AG1098" s="7"/>
    </row>
    <row r="1099" spans="1:33">
      <c r="A1099" s="8" t="s">
        <v>5988</v>
      </c>
      <c r="B1099" s="8" t="s">
        <v>6444</v>
      </c>
      <c r="C1099" s="9" t="s">
        <v>132</v>
      </c>
      <c r="D1099" s="185" t="s">
        <v>5529</v>
      </c>
      <c r="E1099" s="188" t="s">
        <v>5530</v>
      </c>
      <c r="F1099" s="9" t="s">
        <v>157</v>
      </c>
      <c r="G1099" s="9" t="s">
        <v>147</v>
      </c>
      <c r="H1099" s="10">
        <v>0</v>
      </c>
      <c r="I1099" s="11">
        <v>12</v>
      </c>
      <c r="J1099" s="24">
        <v>30672</v>
      </c>
      <c r="K1099" s="12"/>
      <c r="L1099" s="14">
        <v>0</v>
      </c>
      <c r="N1099" s="21">
        <v>0</v>
      </c>
      <c r="P1099" s="21">
        <v>0</v>
      </c>
      <c r="R1099" s="21">
        <v>50714</v>
      </c>
      <c r="T1099" s="21">
        <v>0</v>
      </c>
      <c r="V1099" s="22">
        <v>81386</v>
      </c>
      <c r="X1099" s="5" t="str">
        <f t="shared" si="17"/>
        <v>No</v>
      </c>
      <c r="Z1099" s="21"/>
      <c r="AC1099" s="28"/>
      <c r="AG1099" s="7"/>
    </row>
    <row r="1100" spans="1:33">
      <c r="A1100" s="8" t="s">
        <v>4242</v>
      </c>
      <c r="B1100" s="8" t="s">
        <v>4243</v>
      </c>
      <c r="C1100" s="9" t="s">
        <v>235</v>
      </c>
      <c r="D1100" s="185" t="s">
        <v>4244</v>
      </c>
      <c r="E1100" s="188" t="s">
        <v>4245</v>
      </c>
      <c r="F1100" s="9" t="s">
        <v>83</v>
      </c>
      <c r="G1100" s="9" t="s">
        <v>147</v>
      </c>
      <c r="H1100" s="10">
        <v>0</v>
      </c>
      <c r="I1100" s="11">
        <v>12</v>
      </c>
      <c r="J1100" s="24">
        <v>82368</v>
      </c>
      <c r="K1100" s="12"/>
      <c r="L1100" s="14">
        <v>0</v>
      </c>
      <c r="N1100" s="21">
        <v>0</v>
      </c>
      <c r="P1100" s="21">
        <v>0</v>
      </c>
      <c r="R1100" s="21">
        <v>221111</v>
      </c>
      <c r="T1100" s="21">
        <v>0</v>
      </c>
      <c r="V1100" s="22">
        <v>303479</v>
      </c>
      <c r="X1100" s="5" t="str">
        <f t="shared" si="17"/>
        <v>No</v>
      </c>
      <c r="Z1100" s="21"/>
      <c r="AC1100" s="28"/>
      <c r="AG1100" s="7"/>
    </row>
    <row r="1101" spans="1:33">
      <c r="A1101" s="8" t="s">
        <v>4289</v>
      </c>
      <c r="B1101" s="8" t="s">
        <v>4290</v>
      </c>
      <c r="C1101" s="9" t="s">
        <v>235</v>
      </c>
      <c r="D1101" s="185" t="s">
        <v>4291</v>
      </c>
      <c r="E1101" s="188" t="s">
        <v>4292</v>
      </c>
      <c r="F1101" s="9" t="s">
        <v>83</v>
      </c>
      <c r="G1101" s="9" t="s">
        <v>147</v>
      </c>
      <c r="H1101" s="10">
        <v>0</v>
      </c>
      <c r="I1101" s="11">
        <v>12</v>
      </c>
      <c r="J1101" s="24">
        <v>23782</v>
      </c>
      <c r="K1101" s="12"/>
      <c r="L1101" s="14">
        <v>0</v>
      </c>
      <c r="N1101" s="21">
        <v>0</v>
      </c>
      <c r="P1101" s="21">
        <v>0</v>
      </c>
      <c r="R1101" s="21">
        <v>407806</v>
      </c>
      <c r="T1101" s="21">
        <v>0</v>
      </c>
      <c r="V1101" s="22">
        <v>431588</v>
      </c>
      <c r="X1101" s="5" t="str">
        <f t="shared" si="17"/>
        <v>No</v>
      </c>
      <c r="Z1101" s="21"/>
      <c r="AC1101" s="28"/>
      <c r="AG1101" s="7"/>
    </row>
    <row r="1102" spans="1:33">
      <c r="A1102" s="8" t="s">
        <v>4723</v>
      </c>
      <c r="B1102" s="8" t="s">
        <v>2508</v>
      </c>
      <c r="C1102" s="9" t="s">
        <v>79</v>
      </c>
      <c r="D1102" s="185" t="s">
        <v>4724</v>
      </c>
      <c r="E1102" s="188" t="s">
        <v>4725</v>
      </c>
      <c r="F1102" s="9" t="s">
        <v>83</v>
      </c>
      <c r="G1102" s="9" t="s">
        <v>147</v>
      </c>
      <c r="H1102" s="10">
        <v>0</v>
      </c>
      <c r="I1102" s="11">
        <v>12</v>
      </c>
      <c r="J1102" s="24">
        <v>46254</v>
      </c>
      <c r="K1102" s="12"/>
      <c r="L1102" s="14">
        <v>0</v>
      </c>
      <c r="N1102" s="21">
        <v>0</v>
      </c>
      <c r="P1102" s="21">
        <v>0</v>
      </c>
      <c r="R1102" s="21">
        <v>3545</v>
      </c>
      <c r="T1102" s="21">
        <v>0</v>
      </c>
      <c r="V1102" s="22">
        <v>49799</v>
      </c>
      <c r="X1102" s="5" t="str">
        <f t="shared" si="17"/>
        <v>No</v>
      </c>
      <c r="Z1102" s="21"/>
      <c r="AC1102" s="28"/>
      <c r="AG1102" s="7"/>
    </row>
    <row r="1103" spans="1:33">
      <c r="A1103" s="8" t="s">
        <v>6583</v>
      </c>
      <c r="B1103" s="8" t="s">
        <v>6447</v>
      </c>
      <c r="C1103" s="9" t="s">
        <v>120</v>
      </c>
      <c r="D1103" s="185" t="s">
        <v>5159</v>
      </c>
      <c r="E1103" s="188" t="s">
        <v>5160</v>
      </c>
      <c r="F1103" s="9" t="s">
        <v>83</v>
      </c>
      <c r="G1103" s="9" t="s">
        <v>147</v>
      </c>
      <c r="H1103" s="10">
        <v>0</v>
      </c>
      <c r="I1103" s="11">
        <v>12</v>
      </c>
      <c r="J1103" s="24">
        <v>89272</v>
      </c>
      <c r="K1103" s="12"/>
      <c r="L1103" s="14">
        <v>0</v>
      </c>
      <c r="N1103" s="21">
        <v>0</v>
      </c>
      <c r="P1103" s="21">
        <v>0</v>
      </c>
      <c r="R1103" s="21">
        <v>0</v>
      </c>
      <c r="T1103" s="21">
        <v>0</v>
      </c>
      <c r="V1103" s="22">
        <v>89272</v>
      </c>
      <c r="X1103" s="5" t="str">
        <f t="shared" si="17"/>
        <v>No</v>
      </c>
      <c r="Z1103" s="21"/>
      <c r="AC1103" s="28"/>
      <c r="AG1103" s="7"/>
    </row>
    <row r="1104" spans="1:33">
      <c r="A1104" s="8" t="s">
        <v>1704</v>
      </c>
      <c r="B1104" s="8" t="s">
        <v>1162</v>
      </c>
      <c r="C1104" s="9" t="s">
        <v>42</v>
      </c>
      <c r="D1104" s="185">
        <v>2137</v>
      </c>
      <c r="E1104" s="188">
        <v>20137</v>
      </c>
      <c r="F1104" s="9" t="s">
        <v>113</v>
      </c>
      <c r="G1104" s="9" t="s">
        <v>84</v>
      </c>
      <c r="H1104" s="10">
        <v>423566</v>
      </c>
      <c r="I1104" s="11">
        <v>12</v>
      </c>
      <c r="J1104" s="24">
        <v>2626182</v>
      </c>
      <c r="K1104" s="12"/>
      <c r="L1104" s="14">
        <v>0</v>
      </c>
      <c r="N1104" s="21">
        <v>0</v>
      </c>
      <c r="P1104" s="21">
        <v>0</v>
      </c>
      <c r="R1104" s="21">
        <v>4</v>
      </c>
      <c r="T1104" s="21">
        <v>0</v>
      </c>
      <c r="V1104" s="22">
        <v>2626186</v>
      </c>
      <c r="X1104" s="5" t="str">
        <f t="shared" si="17"/>
        <v>No</v>
      </c>
      <c r="Z1104" s="21"/>
      <c r="AC1104" s="28"/>
      <c r="AG1104" s="7"/>
    </row>
    <row r="1105" spans="1:33">
      <c r="A1105" s="8" t="s">
        <v>6584</v>
      </c>
      <c r="B1105" s="8" t="s">
        <v>5603</v>
      </c>
      <c r="C1105" s="9" t="s">
        <v>254</v>
      </c>
      <c r="D1105" s="185" t="s">
        <v>5604</v>
      </c>
      <c r="E1105" s="188" t="s">
        <v>5605</v>
      </c>
      <c r="F1105" s="9" t="s">
        <v>83</v>
      </c>
      <c r="G1105" s="9" t="s">
        <v>147</v>
      </c>
      <c r="H1105" s="10">
        <v>0</v>
      </c>
      <c r="I1105" s="11">
        <v>12</v>
      </c>
      <c r="J1105" s="24">
        <v>5620</v>
      </c>
      <c r="K1105" s="12"/>
      <c r="L1105" s="14">
        <v>0</v>
      </c>
      <c r="N1105" s="21">
        <v>0</v>
      </c>
      <c r="P1105" s="21">
        <v>0</v>
      </c>
      <c r="R1105" s="21">
        <v>0</v>
      </c>
      <c r="T1105" s="21">
        <v>0</v>
      </c>
      <c r="V1105" s="22">
        <v>5620</v>
      </c>
      <c r="X1105" s="5" t="str">
        <f t="shared" si="17"/>
        <v>No</v>
      </c>
      <c r="Z1105" s="21"/>
      <c r="AC1105" s="28"/>
      <c r="AG1105" s="7"/>
    </row>
    <row r="1106" spans="1:33">
      <c r="A1106" s="8" t="s">
        <v>1368</v>
      </c>
      <c r="B1106" s="8" t="s">
        <v>1369</v>
      </c>
      <c r="C1106" s="9" t="s">
        <v>50</v>
      </c>
      <c r="D1106" s="185">
        <v>4045</v>
      </c>
      <c r="E1106" s="188">
        <v>40045</v>
      </c>
      <c r="F1106" s="9" t="s">
        <v>88</v>
      </c>
      <c r="G1106" s="9" t="s">
        <v>5756</v>
      </c>
      <c r="H1106" s="10">
        <v>139114</v>
      </c>
      <c r="I1106" s="11">
        <v>12</v>
      </c>
      <c r="J1106" s="24">
        <v>184094</v>
      </c>
      <c r="K1106" s="12"/>
      <c r="L1106" s="14">
        <v>0</v>
      </c>
      <c r="N1106" s="21">
        <v>0</v>
      </c>
      <c r="P1106" s="21">
        <v>0</v>
      </c>
      <c r="R1106" s="21">
        <v>0</v>
      </c>
      <c r="T1106" s="21">
        <v>0</v>
      </c>
      <c r="V1106" s="22">
        <v>184094</v>
      </c>
      <c r="X1106" s="5" t="str">
        <f t="shared" si="17"/>
        <v>No</v>
      </c>
      <c r="Z1106" s="21"/>
      <c r="AC1106" s="28"/>
      <c r="AG1106" s="7"/>
    </row>
    <row r="1107" spans="1:33">
      <c r="A1107" s="8" t="s">
        <v>5236</v>
      </c>
      <c r="B1107" s="8" t="s">
        <v>5237</v>
      </c>
      <c r="C1107" s="9" t="s">
        <v>168</v>
      </c>
      <c r="D1107" s="185" t="s">
        <v>5238</v>
      </c>
      <c r="E1107" s="188" t="s">
        <v>5239</v>
      </c>
      <c r="F1107" s="9" t="s">
        <v>157</v>
      </c>
      <c r="G1107" s="9" t="s">
        <v>147</v>
      </c>
      <c r="H1107" s="10">
        <v>0</v>
      </c>
      <c r="I1107" s="11">
        <v>12</v>
      </c>
      <c r="J1107" s="24">
        <v>40530</v>
      </c>
      <c r="K1107" s="12"/>
      <c r="L1107" s="14">
        <v>0</v>
      </c>
      <c r="N1107" s="21">
        <v>0</v>
      </c>
      <c r="P1107" s="21">
        <v>0</v>
      </c>
      <c r="R1107" s="21">
        <v>9452</v>
      </c>
      <c r="T1107" s="21">
        <v>189370</v>
      </c>
      <c r="V1107" s="22">
        <v>239352</v>
      </c>
      <c r="X1107" s="5" t="str">
        <f t="shared" si="17"/>
        <v>No</v>
      </c>
      <c r="Z1107" s="21"/>
      <c r="AC1107" s="28"/>
      <c r="AG1107" s="7"/>
    </row>
    <row r="1108" spans="1:33">
      <c r="A1108" s="8" t="s">
        <v>2786</v>
      </c>
      <c r="B1108" s="8" t="s">
        <v>626</v>
      </c>
      <c r="C1108" s="9" t="s">
        <v>210</v>
      </c>
      <c r="D1108" s="185" t="s">
        <v>2787</v>
      </c>
      <c r="E1108" s="188" t="s">
        <v>2788</v>
      </c>
      <c r="F1108" s="9" t="s">
        <v>157</v>
      </c>
      <c r="G1108" s="9" t="s">
        <v>147</v>
      </c>
      <c r="H1108" s="10">
        <v>0</v>
      </c>
      <c r="I1108" s="11">
        <v>12</v>
      </c>
      <c r="J1108" s="24">
        <v>11382</v>
      </c>
      <c r="K1108" s="12"/>
      <c r="L1108" s="14">
        <v>0</v>
      </c>
      <c r="N1108" s="21">
        <v>0</v>
      </c>
      <c r="P1108" s="21">
        <v>0</v>
      </c>
      <c r="R1108" s="21">
        <v>0</v>
      </c>
      <c r="T1108" s="21">
        <v>69402</v>
      </c>
      <c r="V1108" s="22">
        <v>80784</v>
      </c>
      <c r="X1108" s="5" t="str">
        <f t="shared" si="17"/>
        <v>No</v>
      </c>
      <c r="Z1108" s="21"/>
      <c r="AC1108" s="28"/>
      <c r="AG1108" s="7"/>
    </row>
    <row r="1109" spans="1:33">
      <c r="A1109" s="8" t="s">
        <v>2676</v>
      </c>
      <c r="B1109" s="8" t="s">
        <v>659</v>
      </c>
      <c r="C1109" s="9" t="s">
        <v>555</v>
      </c>
      <c r="D1109" s="185">
        <v>5194</v>
      </c>
      <c r="E1109" s="188">
        <v>50194</v>
      </c>
      <c r="F1109" s="9" t="s">
        <v>157</v>
      </c>
      <c r="G1109" s="9" t="s">
        <v>5756</v>
      </c>
      <c r="H1109" s="10">
        <v>296863</v>
      </c>
      <c r="I1109" s="11">
        <v>12</v>
      </c>
      <c r="J1109" s="24">
        <v>27815</v>
      </c>
      <c r="K1109" s="12"/>
      <c r="L1109" s="14">
        <v>0</v>
      </c>
      <c r="N1109" s="21">
        <v>0</v>
      </c>
      <c r="P1109" s="21">
        <v>0</v>
      </c>
      <c r="R1109" s="21">
        <v>194</v>
      </c>
      <c r="T1109" s="21">
        <v>324134</v>
      </c>
      <c r="V1109" s="22">
        <v>352143</v>
      </c>
      <c r="X1109" s="5" t="str">
        <f t="shared" si="17"/>
        <v>No</v>
      </c>
      <c r="Z1109" s="21"/>
      <c r="AC1109" s="28"/>
      <c r="AG1109" s="7"/>
    </row>
    <row r="1110" spans="1:33">
      <c r="A1110" s="8" t="s">
        <v>6195</v>
      </c>
      <c r="B1110" s="8" t="s">
        <v>6196</v>
      </c>
      <c r="C1110" s="9" t="s">
        <v>91</v>
      </c>
      <c r="D1110" s="185"/>
      <c r="E1110" s="188">
        <v>90295</v>
      </c>
      <c r="F1110" s="9" t="s">
        <v>83</v>
      </c>
      <c r="G1110" s="9" t="s">
        <v>5756</v>
      </c>
      <c r="H1110" s="10">
        <v>12150996</v>
      </c>
      <c r="I1110" s="11">
        <v>12</v>
      </c>
      <c r="J1110" s="24">
        <v>30713</v>
      </c>
      <c r="K1110" s="12"/>
      <c r="L1110" s="14">
        <v>0</v>
      </c>
      <c r="N1110" s="21">
        <v>0</v>
      </c>
      <c r="P1110" s="21">
        <v>0</v>
      </c>
      <c r="R1110" s="21">
        <v>0</v>
      </c>
      <c r="T1110" s="21">
        <v>0</v>
      </c>
      <c r="V1110" s="22">
        <v>30713</v>
      </c>
      <c r="X1110" s="5" t="str">
        <f t="shared" si="17"/>
        <v>No</v>
      </c>
      <c r="Z1110" s="21"/>
      <c r="AC1110" s="28"/>
      <c r="AG1110" s="7"/>
    </row>
    <row r="1111" spans="1:33">
      <c r="A1111" s="8" t="s">
        <v>2746</v>
      </c>
      <c r="B1111" s="8" t="s">
        <v>2747</v>
      </c>
      <c r="C1111" s="9" t="s">
        <v>65</v>
      </c>
      <c r="D1111" s="185" t="s">
        <v>2748</v>
      </c>
      <c r="E1111" s="188" t="s">
        <v>2749</v>
      </c>
      <c r="F1111" s="9" t="s">
        <v>83</v>
      </c>
      <c r="G1111" s="9" t="s">
        <v>147</v>
      </c>
      <c r="H1111" s="10">
        <v>0</v>
      </c>
      <c r="I1111" s="11">
        <v>12</v>
      </c>
      <c r="J1111" s="24">
        <v>199525</v>
      </c>
      <c r="K1111" s="12"/>
      <c r="L1111" s="14">
        <v>0</v>
      </c>
      <c r="N1111" s="21">
        <v>0</v>
      </c>
      <c r="P1111" s="21">
        <v>0</v>
      </c>
      <c r="R1111" s="21">
        <v>0</v>
      </c>
      <c r="T1111" s="21">
        <v>0</v>
      </c>
      <c r="V1111" s="22">
        <v>199525</v>
      </c>
      <c r="X1111" s="5" t="str">
        <f t="shared" si="17"/>
        <v>No</v>
      </c>
      <c r="Z1111" s="21"/>
      <c r="AC1111" s="28"/>
      <c r="AG1111" s="7"/>
    </row>
    <row r="1112" spans="1:33">
      <c r="A1112" s="8" t="s">
        <v>709</v>
      </c>
      <c r="B1112" s="8" t="s">
        <v>593</v>
      </c>
      <c r="C1112" s="9" t="s">
        <v>178</v>
      </c>
      <c r="D1112" s="185">
        <v>5207</v>
      </c>
      <c r="E1112" s="188">
        <v>50207</v>
      </c>
      <c r="F1112" s="9" t="s">
        <v>83</v>
      </c>
      <c r="G1112" s="9" t="s">
        <v>5756</v>
      </c>
      <c r="H1112" s="10">
        <v>59014</v>
      </c>
      <c r="I1112" s="11">
        <v>12</v>
      </c>
      <c r="J1112" s="24">
        <v>115339</v>
      </c>
      <c r="K1112" s="12"/>
      <c r="L1112" s="14">
        <v>0</v>
      </c>
      <c r="N1112" s="21">
        <v>0</v>
      </c>
      <c r="P1112" s="21">
        <v>0</v>
      </c>
      <c r="R1112" s="21">
        <v>12011</v>
      </c>
      <c r="T1112" s="21">
        <v>0</v>
      </c>
      <c r="V1112" s="22">
        <v>127350</v>
      </c>
      <c r="X1112" s="5" t="str">
        <f t="shared" si="17"/>
        <v>No</v>
      </c>
      <c r="Z1112" s="21"/>
      <c r="AC1112" s="28"/>
      <c r="AG1112" s="7"/>
    </row>
    <row r="1113" spans="1:33">
      <c r="A1113" s="8" t="s">
        <v>1094</v>
      </c>
      <c r="B1113" s="8" t="s">
        <v>1095</v>
      </c>
      <c r="C1113" s="9" t="s">
        <v>91</v>
      </c>
      <c r="D1113" s="185">
        <v>9198</v>
      </c>
      <c r="E1113" s="188">
        <v>90198</v>
      </c>
      <c r="F1113" s="9" t="s">
        <v>83</v>
      </c>
      <c r="G1113" s="9" t="s">
        <v>5756</v>
      </c>
      <c r="H1113" s="10">
        <v>70272</v>
      </c>
      <c r="I1113" s="11">
        <v>12</v>
      </c>
      <c r="J1113" s="24">
        <v>545804</v>
      </c>
      <c r="K1113" s="12"/>
      <c r="L1113" s="14">
        <v>0</v>
      </c>
      <c r="N1113" s="21">
        <v>0</v>
      </c>
      <c r="P1113" s="21">
        <v>0</v>
      </c>
      <c r="R1113" s="21">
        <v>92608</v>
      </c>
      <c r="T1113" s="21">
        <v>0</v>
      </c>
      <c r="V1113" s="22">
        <v>638412</v>
      </c>
      <c r="X1113" s="5" t="str">
        <f t="shared" si="17"/>
        <v>No</v>
      </c>
      <c r="Z1113" s="21"/>
      <c r="AC1113" s="28"/>
      <c r="AG1113" s="7"/>
    </row>
    <row r="1114" spans="1:33">
      <c r="A1114" s="8" t="s">
        <v>6585</v>
      </c>
      <c r="B1114" s="8" t="s">
        <v>1223</v>
      </c>
      <c r="C1114" s="9" t="s">
        <v>420</v>
      </c>
      <c r="D1114" s="185" t="s">
        <v>1224</v>
      </c>
      <c r="E1114" s="188">
        <v>31</v>
      </c>
      <c r="F1114" s="9" t="s">
        <v>36</v>
      </c>
      <c r="G1114" s="9" t="s">
        <v>5756</v>
      </c>
      <c r="H1114" s="10">
        <v>0</v>
      </c>
      <c r="I1114" s="11">
        <v>12</v>
      </c>
      <c r="J1114" s="24">
        <v>26623</v>
      </c>
      <c r="K1114" s="12"/>
      <c r="L1114" s="14">
        <v>0</v>
      </c>
      <c r="N1114" s="21">
        <v>0</v>
      </c>
      <c r="P1114" s="21">
        <v>0</v>
      </c>
      <c r="R1114" s="21">
        <v>0</v>
      </c>
      <c r="T1114" s="21">
        <v>0</v>
      </c>
      <c r="V1114" s="22">
        <v>26623</v>
      </c>
      <c r="X1114" s="5" t="str">
        <f t="shared" si="17"/>
        <v>No</v>
      </c>
      <c r="Z1114" s="21"/>
      <c r="AC1114" s="28"/>
      <c r="AG1114" s="7"/>
    </row>
    <row r="1115" spans="1:33">
      <c r="A1115" s="8" t="s">
        <v>6187</v>
      </c>
      <c r="B1115" s="8" t="s">
        <v>6188</v>
      </c>
      <c r="C1115" s="9" t="s">
        <v>91</v>
      </c>
      <c r="D1115" s="185"/>
      <c r="E1115" s="188">
        <v>90266</v>
      </c>
      <c r="F1115" s="9" t="s">
        <v>83</v>
      </c>
      <c r="G1115" s="9" t="s">
        <v>5756</v>
      </c>
      <c r="H1115" s="10">
        <v>12150996</v>
      </c>
      <c r="I1115" s="11">
        <v>12</v>
      </c>
      <c r="J1115" s="24">
        <v>34846</v>
      </c>
      <c r="K1115" s="12"/>
      <c r="L1115" s="14">
        <v>0</v>
      </c>
      <c r="N1115" s="21">
        <v>0</v>
      </c>
      <c r="P1115" s="21">
        <v>0</v>
      </c>
      <c r="R1115" s="21">
        <v>0</v>
      </c>
      <c r="T1115" s="21">
        <v>0</v>
      </c>
      <c r="V1115" s="22">
        <v>34846</v>
      </c>
      <c r="X1115" s="5" t="str">
        <f t="shared" si="17"/>
        <v>No</v>
      </c>
      <c r="Z1115" s="21"/>
      <c r="AC1115" s="28"/>
      <c r="AG1115" s="7"/>
    </row>
    <row r="1116" spans="1:33">
      <c r="A1116" s="8" t="s">
        <v>4367</v>
      </c>
      <c r="B1116" s="8" t="s">
        <v>4368</v>
      </c>
      <c r="C1116" s="9" t="s">
        <v>235</v>
      </c>
      <c r="D1116" s="185" t="s">
        <v>4369</v>
      </c>
      <c r="E1116" s="188" t="s">
        <v>4370</v>
      </c>
      <c r="F1116" s="9" t="s">
        <v>157</v>
      </c>
      <c r="G1116" s="9" t="s">
        <v>147</v>
      </c>
      <c r="H1116" s="10">
        <v>0</v>
      </c>
      <c r="I1116" s="11">
        <v>12</v>
      </c>
      <c r="J1116" s="24">
        <v>19665</v>
      </c>
      <c r="K1116" s="12"/>
      <c r="L1116" s="14">
        <v>0</v>
      </c>
      <c r="N1116" s="21">
        <v>0</v>
      </c>
      <c r="P1116" s="21">
        <v>0</v>
      </c>
      <c r="R1116" s="21">
        <v>509161</v>
      </c>
      <c r="T1116" s="21">
        <v>0</v>
      </c>
      <c r="V1116" s="22">
        <v>528826</v>
      </c>
      <c r="X1116" s="5" t="str">
        <f t="shared" si="17"/>
        <v>No</v>
      </c>
      <c r="Z1116" s="21"/>
      <c r="AC1116" s="28"/>
      <c r="AG1116" s="7"/>
    </row>
    <row r="1117" spans="1:33">
      <c r="A1117" s="8" t="s">
        <v>3324</v>
      </c>
      <c r="B1117" s="8" t="s">
        <v>3325</v>
      </c>
      <c r="C1117" s="9" t="s">
        <v>555</v>
      </c>
      <c r="D1117" s="185" t="s">
        <v>3326</v>
      </c>
      <c r="E1117" s="188" t="s">
        <v>3327</v>
      </c>
      <c r="F1117" s="9" t="s">
        <v>83</v>
      </c>
      <c r="G1117" s="9" t="s">
        <v>147</v>
      </c>
      <c r="H1117" s="10">
        <v>0</v>
      </c>
      <c r="I1117" s="11">
        <v>12</v>
      </c>
      <c r="J1117" s="24">
        <v>50782</v>
      </c>
      <c r="K1117" s="12"/>
      <c r="L1117" s="14">
        <v>0</v>
      </c>
      <c r="N1117" s="21">
        <v>0</v>
      </c>
      <c r="P1117" s="21">
        <v>0</v>
      </c>
      <c r="R1117" s="21">
        <v>0</v>
      </c>
      <c r="T1117" s="21">
        <v>84261</v>
      </c>
      <c r="V1117" s="22">
        <v>135043</v>
      </c>
      <c r="X1117" s="5" t="str">
        <f t="shared" si="17"/>
        <v>No</v>
      </c>
      <c r="Z1117" s="21"/>
      <c r="AC1117" s="28"/>
      <c r="AG1117" s="7"/>
    </row>
    <row r="1118" spans="1:33">
      <c r="A1118" s="8" t="s">
        <v>1014</v>
      </c>
      <c r="B1118" s="8" t="s">
        <v>1015</v>
      </c>
      <c r="C1118" s="9" t="s">
        <v>120</v>
      </c>
      <c r="D1118" s="185">
        <v>6125</v>
      </c>
      <c r="E1118" s="188">
        <v>60125</v>
      </c>
      <c r="F1118" s="9" t="s">
        <v>83</v>
      </c>
      <c r="G1118" s="9" t="s">
        <v>5756</v>
      </c>
      <c r="H1118" s="10">
        <v>1362416</v>
      </c>
      <c r="I1118" s="11">
        <v>12</v>
      </c>
      <c r="J1118" s="24">
        <v>35647</v>
      </c>
      <c r="K1118" s="12"/>
      <c r="L1118" s="14">
        <v>0</v>
      </c>
      <c r="N1118" s="21">
        <v>0</v>
      </c>
      <c r="P1118" s="21">
        <v>0</v>
      </c>
      <c r="R1118" s="21">
        <v>0</v>
      </c>
      <c r="T1118" s="21">
        <v>0</v>
      </c>
      <c r="V1118" s="22">
        <v>35647</v>
      </c>
      <c r="X1118" s="5" t="str">
        <f t="shared" si="17"/>
        <v>No</v>
      </c>
      <c r="Z1118" s="21"/>
      <c r="AC1118" s="28"/>
      <c r="AG1118" s="7"/>
    </row>
    <row r="1119" spans="1:33">
      <c r="A1119" s="8" t="s">
        <v>3112</v>
      </c>
      <c r="B1119" s="8" t="s">
        <v>495</v>
      </c>
      <c r="C1119" s="9" t="s">
        <v>171</v>
      </c>
      <c r="D1119" s="185" t="s">
        <v>3113</v>
      </c>
      <c r="E1119" s="188" t="s">
        <v>3114</v>
      </c>
      <c r="F1119" s="9" t="s">
        <v>83</v>
      </c>
      <c r="G1119" s="9" t="s">
        <v>147</v>
      </c>
      <c r="H1119" s="10">
        <v>0</v>
      </c>
      <c r="I1119" s="11">
        <v>12</v>
      </c>
      <c r="J1119" s="24">
        <v>0</v>
      </c>
      <c r="K1119" s="12"/>
      <c r="L1119" s="14">
        <v>0</v>
      </c>
      <c r="N1119" s="21">
        <v>0</v>
      </c>
      <c r="P1119" s="21">
        <v>0</v>
      </c>
      <c r="R1119" s="21">
        <v>310</v>
      </c>
      <c r="T1119" s="21">
        <v>0</v>
      </c>
      <c r="V1119" s="22">
        <v>310</v>
      </c>
      <c r="X1119" s="5" t="str">
        <f t="shared" si="17"/>
        <v>No</v>
      </c>
      <c r="Z1119" s="21"/>
      <c r="AC1119" s="28"/>
      <c r="AG1119" s="7"/>
    </row>
    <row r="1120" spans="1:33">
      <c r="A1120" s="8" t="s">
        <v>5992</v>
      </c>
      <c r="B1120" s="8" t="s">
        <v>5490</v>
      </c>
      <c r="C1120" s="9" t="s">
        <v>132</v>
      </c>
      <c r="D1120" s="185" t="s">
        <v>5491</v>
      </c>
      <c r="E1120" s="188" t="s">
        <v>5492</v>
      </c>
      <c r="F1120" s="9" t="s">
        <v>157</v>
      </c>
      <c r="G1120" s="9" t="s">
        <v>147</v>
      </c>
      <c r="H1120" s="10">
        <v>0</v>
      </c>
      <c r="I1120" s="11">
        <v>12</v>
      </c>
      <c r="J1120" s="24">
        <v>70943</v>
      </c>
      <c r="K1120" s="12"/>
      <c r="L1120" s="14">
        <v>0</v>
      </c>
      <c r="N1120" s="21">
        <v>0</v>
      </c>
      <c r="P1120" s="21">
        <v>0</v>
      </c>
      <c r="R1120" s="21">
        <v>0</v>
      </c>
      <c r="T1120" s="21">
        <v>0</v>
      </c>
      <c r="V1120" s="22">
        <v>70943</v>
      </c>
      <c r="X1120" s="5" t="str">
        <f t="shared" si="17"/>
        <v>No</v>
      </c>
      <c r="Z1120" s="21"/>
      <c r="AC1120" s="28"/>
      <c r="AG1120" s="7"/>
    </row>
    <row r="1121" spans="1:33">
      <c r="A1121" s="8" t="s">
        <v>4328</v>
      </c>
      <c r="B1121" s="8" t="s">
        <v>4329</v>
      </c>
      <c r="C1121" s="9" t="s">
        <v>235</v>
      </c>
      <c r="D1121" s="185" t="s">
        <v>4330</v>
      </c>
      <c r="E1121" s="188" t="s">
        <v>4331</v>
      </c>
      <c r="F1121" s="9" t="s">
        <v>83</v>
      </c>
      <c r="G1121" s="9" t="s">
        <v>147</v>
      </c>
      <c r="H1121" s="10">
        <v>0</v>
      </c>
      <c r="I1121" s="11">
        <v>12</v>
      </c>
      <c r="J1121" s="24">
        <v>11269</v>
      </c>
      <c r="K1121" s="12"/>
      <c r="L1121" s="14">
        <v>0</v>
      </c>
      <c r="N1121" s="21">
        <v>0</v>
      </c>
      <c r="P1121" s="21">
        <v>0</v>
      </c>
      <c r="R1121" s="21">
        <v>126266</v>
      </c>
      <c r="T1121" s="21">
        <v>0</v>
      </c>
      <c r="V1121" s="22">
        <v>137535</v>
      </c>
      <c r="X1121" s="5" t="str">
        <f t="shared" si="17"/>
        <v>No</v>
      </c>
      <c r="Z1121" s="21"/>
      <c r="AC1121" s="28"/>
      <c r="AG1121" s="7"/>
    </row>
    <row r="1122" spans="1:33">
      <c r="A1122" s="8" t="s">
        <v>1331</v>
      </c>
      <c r="B1122" s="8" t="s">
        <v>535</v>
      </c>
      <c r="C1122" s="9" t="s">
        <v>466</v>
      </c>
      <c r="D1122" s="185">
        <v>5020</v>
      </c>
      <c r="E1122" s="188">
        <v>50020</v>
      </c>
      <c r="F1122" s="9" t="s">
        <v>83</v>
      </c>
      <c r="G1122" s="9" t="s">
        <v>5756</v>
      </c>
      <c r="H1122" s="10">
        <v>85256</v>
      </c>
      <c r="I1122" s="11">
        <v>12</v>
      </c>
      <c r="J1122" s="24">
        <v>165056</v>
      </c>
      <c r="K1122" s="12"/>
      <c r="L1122" s="14">
        <v>0</v>
      </c>
      <c r="N1122" s="21">
        <v>0</v>
      </c>
      <c r="P1122" s="21">
        <v>0</v>
      </c>
      <c r="R1122" s="21">
        <v>30186</v>
      </c>
      <c r="T1122" s="21">
        <v>5488</v>
      </c>
      <c r="V1122" s="22">
        <v>200730</v>
      </c>
      <c r="X1122" s="5" t="str">
        <f t="shared" si="17"/>
        <v>No</v>
      </c>
      <c r="Z1122" s="21"/>
      <c r="AC1122" s="28"/>
      <c r="AG1122" s="7"/>
    </row>
    <row r="1123" spans="1:33">
      <c r="A1123" s="8" t="s">
        <v>1561</v>
      </c>
      <c r="B1123" s="8" t="s">
        <v>957</v>
      </c>
      <c r="C1123" s="9" t="s">
        <v>178</v>
      </c>
      <c r="D1123" s="185" t="s">
        <v>1562</v>
      </c>
      <c r="E1123" s="188" t="s">
        <v>1563</v>
      </c>
      <c r="F1123" s="9" t="s">
        <v>83</v>
      </c>
      <c r="G1123" s="9" t="s">
        <v>147</v>
      </c>
      <c r="H1123" s="10">
        <v>0</v>
      </c>
      <c r="I1123" s="11">
        <v>12</v>
      </c>
      <c r="J1123" s="24">
        <v>96953</v>
      </c>
      <c r="K1123" s="12"/>
      <c r="L1123" s="14">
        <v>0</v>
      </c>
      <c r="N1123" s="21">
        <v>0</v>
      </c>
      <c r="P1123" s="21">
        <v>0</v>
      </c>
      <c r="R1123" s="21">
        <v>3020</v>
      </c>
      <c r="T1123" s="21">
        <v>0</v>
      </c>
      <c r="V1123" s="22">
        <v>99973</v>
      </c>
      <c r="X1123" s="5" t="str">
        <f t="shared" si="17"/>
        <v>No</v>
      </c>
      <c r="Z1123" s="21"/>
      <c r="AC1123" s="28"/>
      <c r="AG1123" s="7"/>
    </row>
    <row r="1124" spans="1:33">
      <c r="A1124" s="8" t="s">
        <v>984</v>
      </c>
      <c r="B1124" s="8" t="s">
        <v>985</v>
      </c>
      <c r="C1124" s="9" t="s">
        <v>129</v>
      </c>
      <c r="D1124" s="185" t="s">
        <v>986</v>
      </c>
      <c r="E1124" s="188" t="s">
        <v>987</v>
      </c>
      <c r="F1124" s="9" t="s">
        <v>83</v>
      </c>
      <c r="G1124" s="9" t="s">
        <v>147</v>
      </c>
      <c r="H1124" s="10">
        <v>0</v>
      </c>
      <c r="I1124" s="11">
        <v>12</v>
      </c>
      <c r="J1124" s="24">
        <v>100284</v>
      </c>
      <c r="K1124" s="12"/>
      <c r="L1124" s="14">
        <v>0</v>
      </c>
      <c r="N1124" s="21">
        <v>0</v>
      </c>
      <c r="P1124" s="21">
        <v>0</v>
      </c>
      <c r="R1124" s="21">
        <v>0</v>
      </c>
      <c r="T1124" s="21">
        <v>0</v>
      </c>
      <c r="V1124" s="22">
        <v>100284</v>
      </c>
      <c r="X1124" s="5" t="str">
        <f t="shared" si="17"/>
        <v>No</v>
      </c>
      <c r="Z1124" s="21"/>
      <c r="AC1124" s="28"/>
      <c r="AG1124" s="7"/>
    </row>
    <row r="1125" spans="1:33">
      <c r="A1125" s="8" t="s">
        <v>1145</v>
      </c>
      <c r="B1125" s="8" t="s">
        <v>1146</v>
      </c>
      <c r="C1125" s="9" t="s">
        <v>106</v>
      </c>
      <c r="D1125" s="185">
        <v>7046</v>
      </c>
      <c r="E1125" s="188">
        <v>70046</v>
      </c>
      <c r="F1125" s="9" t="s">
        <v>83</v>
      </c>
      <c r="G1125" s="9" t="s">
        <v>5756</v>
      </c>
      <c r="H1125" s="10">
        <v>1519417</v>
      </c>
      <c r="I1125" s="11">
        <v>12</v>
      </c>
      <c r="J1125" s="24">
        <v>162945</v>
      </c>
      <c r="K1125" s="12"/>
      <c r="L1125" s="14">
        <v>0</v>
      </c>
      <c r="N1125" s="21">
        <v>0</v>
      </c>
      <c r="P1125" s="21">
        <v>0</v>
      </c>
      <c r="R1125" s="21">
        <v>179142</v>
      </c>
      <c r="T1125" s="21">
        <v>0</v>
      </c>
      <c r="V1125" s="22">
        <v>342087</v>
      </c>
      <c r="X1125" s="5" t="str">
        <f t="shared" si="17"/>
        <v>No</v>
      </c>
      <c r="Z1125" s="21"/>
      <c r="AC1125" s="28"/>
      <c r="AG1125" s="7"/>
    </row>
    <row r="1126" spans="1:33">
      <c r="A1126" s="8" t="s">
        <v>701</v>
      </c>
      <c r="B1126" s="8" t="s">
        <v>702</v>
      </c>
      <c r="C1126" s="9" t="s">
        <v>171</v>
      </c>
      <c r="D1126" s="185">
        <v>4146</v>
      </c>
      <c r="E1126" s="188">
        <v>40146</v>
      </c>
      <c r="F1126" s="9" t="s">
        <v>83</v>
      </c>
      <c r="G1126" s="9" t="s">
        <v>5756</v>
      </c>
      <c r="H1126" s="10">
        <v>148220</v>
      </c>
      <c r="I1126" s="11">
        <v>12</v>
      </c>
      <c r="J1126" s="24">
        <v>125196</v>
      </c>
      <c r="K1126" s="12"/>
      <c r="L1126" s="14">
        <v>0</v>
      </c>
      <c r="N1126" s="21">
        <v>0</v>
      </c>
      <c r="P1126" s="21">
        <v>0</v>
      </c>
      <c r="R1126" s="21">
        <v>48594</v>
      </c>
      <c r="T1126" s="21">
        <v>0</v>
      </c>
      <c r="V1126" s="22">
        <v>173790</v>
      </c>
      <c r="X1126" s="5" t="str">
        <f t="shared" si="17"/>
        <v>No</v>
      </c>
      <c r="Z1126" s="21"/>
      <c r="AC1126" s="28"/>
      <c r="AG1126" s="7"/>
    </row>
    <row r="1127" spans="1:33">
      <c r="A1127" s="8" t="s">
        <v>3133</v>
      </c>
      <c r="B1127" s="8" t="s">
        <v>3134</v>
      </c>
      <c r="C1127" s="9" t="s">
        <v>466</v>
      </c>
      <c r="D1127" s="185">
        <v>5199</v>
      </c>
      <c r="E1127" s="188">
        <v>50199</v>
      </c>
      <c r="F1127" s="9" t="s">
        <v>88</v>
      </c>
      <c r="G1127" s="9" t="s">
        <v>84</v>
      </c>
      <c r="H1127" s="10">
        <v>1368035</v>
      </c>
      <c r="I1127" s="11">
        <v>12</v>
      </c>
      <c r="J1127" s="24">
        <v>387190</v>
      </c>
      <c r="K1127" s="12"/>
      <c r="L1127" s="14">
        <v>0</v>
      </c>
      <c r="N1127" s="21">
        <v>0</v>
      </c>
      <c r="P1127" s="21">
        <v>29755</v>
      </c>
      <c r="R1127" s="21">
        <v>215679</v>
      </c>
      <c r="T1127" s="21">
        <v>0</v>
      </c>
      <c r="V1127" s="22">
        <v>632624</v>
      </c>
      <c r="X1127" s="5" t="str">
        <f t="shared" si="17"/>
        <v>No</v>
      </c>
      <c r="Z1127" s="21"/>
      <c r="AC1127" s="28"/>
      <c r="AG1127" s="7"/>
    </row>
    <row r="1128" spans="1:33">
      <c r="A1128" s="8" t="s">
        <v>472</v>
      </c>
      <c r="B1128" s="8" t="s">
        <v>473</v>
      </c>
      <c r="C1128" s="9" t="s">
        <v>238</v>
      </c>
      <c r="D1128" s="185">
        <v>1042</v>
      </c>
      <c r="E1128" s="188">
        <v>10042</v>
      </c>
      <c r="F1128" s="9" t="s">
        <v>88</v>
      </c>
      <c r="G1128" s="9" t="s">
        <v>84</v>
      </c>
      <c r="H1128" s="10">
        <v>923311</v>
      </c>
      <c r="I1128" s="11">
        <v>12</v>
      </c>
      <c r="J1128" s="24">
        <v>72013</v>
      </c>
      <c r="K1128" s="12"/>
      <c r="L1128" s="14">
        <v>0</v>
      </c>
      <c r="N1128" s="21">
        <v>0</v>
      </c>
      <c r="P1128" s="21">
        <v>11057</v>
      </c>
      <c r="R1128" s="21">
        <v>247361</v>
      </c>
      <c r="T1128" s="21">
        <v>0</v>
      </c>
      <c r="V1128" s="22">
        <v>330431</v>
      </c>
      <c r="X1128" s="5" t="str">
        <f t="shared" si="17"/>
        <v>No</v>
      </c>
      <c r="Z1128" s="21"/>
      <c r="AC1128" s="28"/>
      <c r="AG1128" s="7"/>
    </row>
    <row r="1129" spans="1:33">
      <c r="A1129" s="8" t="s">
        <v>2606</v>
      </c>
      <c r="B1129" s="8" t="s">
        <v>2607</v>
      </c>
      <c r="C1129" s="9" t="s">
        <v>466</v>
      </c>
      <c r="D1129" s="185" t="s">
        <v>2608</v>
      </c>
      <c r="E1129" s="188" t="s">
        <v>2609</v>
      </c>
      <c r="F1129" s="9" t="s">
        <v>83</v>
      </c>
      <c r="G1129" s="9" t="s">
        <v>147</v>
      </c>
      <c r="H1129" s="10">
        <v>0</v>
      </c>
      <c r="I1129" s="11">
        <v>12</v>
      </c>
      <c r="J1129" s="24">
        <v>3880</v>
      </c>
      <c r="K1129" s="12"/>
      <c r="L1129" s="14">
        <v>0</v>
      </c>
      <c r="N1129" s="21">
        <v>0</v>
      </c>
      <c r="P1129" s="21">
        <v>0</v>
      </c>
      <c r="R1129" s="21">
        <v>0</v>
      </c>
      <c r="T1129" s="21">
        <v>166347</v>
      </c>
      <c r="V1129" s="22">
        <v>170227</v>
      </c>
      <c r="X1129" s="5" t="str">
        <f t="shared" si="17"/>
        <v>No</v>
      </c>
      <c r="Z1129" s="21"/>
      <c r="AC1129" s="28"/>
      <c r="AG1129" s="7"/>
    </row>
    <row r="1130" spans="1:33">
      <c r="A1130" s="8" t="s">
        <v>5198</v>
      </c>
      <c r="B1130" s="8" t="s">
        <v>5199</v>
      </c>
      <c r="C1130" s="9" t="s">
        <v>168</v>
      </c>
      <c r="D1130" s="185" t="s">
        <v>5200</v>
      </c>
      <c r="E1130" s="188" t="s">
        <v>5201</v>
      </c>
      <c r="F1130" s="9" t="s">
        <v>183</v>
      </c>
      <c r="G1130" s="9" t="s">
        <v>147</v>
      </c>
      <c r="H1130" s="10">
        <v>0</v>
      </c>
      <c r="I1130" s="11">
        <v>12</v>
      </c>
      <c r="J1130" s="24">
        <v>59234</v>
      </c>
      <c r="K1130" s="12"/>
      <c r="L1130" s="14">
        <v>0</v>
      </c>
      <c r="N1130" s="21">
        <v>0</v>
      </c>
      <c r="P1130" s="21">
        <v>0</v>
      </c>
      <c r="R1130" s="21">
        <v>3836</v>
      </c>
      <c r="T1130" s="21">
        <v>60028</v>
      </c>
      <c r="V1130" s="22">
        <v>123098</v>
      </c>
      <c r="X1130" s="5" t="str">
        <f t="shared" si="17"/>
        <v>No</v>
      </c>
      <c r="Z1130" s="21"/>
      <c r="AC1130" s="28"/>
      <c r="AG1130" s="7"/>
    </row>
    <row r="1131" spans="1:33">
      <c r="A1131" s="8" t="s">
        <v>1667</v>
      </c>
      <c r="B1131" s="8" t="s">
        <v>1668</v>
      </c>
      <c r="C1131" s="9" t="s">
        <v>178</v>
      </c>
      <c r="D1131" s="185" t="s">
        <v>1669</v>
      </c>
      <c r="E1131" s="188" t="s">
        <v>1670</v>
      </c>
      <c r="F1131" s="9" t="s">
        <v>83</v>
      </c>
      <c r="G1131" s="9" t="s">
        <v>147</v>
      </c>
      <c r="H1131" s="10">
        <v>0</v>
      </c>
      <c r="I1131" s="11">
        <v>12</v>
      </c>
      <c r="J1131" s="24">
        <v>80362</v>
      </c>
      <c r="K1131" s="12"/>
      <c r="L1131" s="14">
        <v>0</v>
      </c>
      <c r="N1131" s="21">
        <v>0</v>
      </c>
      <c r="P1131" s="21">
        <v>0</v>
      </c>
      <c r="R1131" s="21">
        <v>4182</v>
      </c>
      <c r="T1131" s="21">
        <v>0</v>
      </c>
      <c r="V1131" s="22">
        <v>84544</v>
      </c>
      <c r="X1131" s="5" t="str">
        <f t="shared" si="17"/>
        <v>No</v>
      </c>
      <c r="Z1131" s="21"/>
      <c r="AC1131" s="28"/>
      <c r="AG1131" s="7"/>
    </row>
    <row r="1132" spans="1:33">
      <c r="A1132" s="8" t="s">
        <v>678</v>
      </c>
      <c r="B1132" s="8" t="s">
        <v>679</v>
      </c>
      <c r="C1132" s="9" t="s">
        <v>42</v>
      </c>
      <c r="D1132" s="185">
        <v>2085</v>
      </c>
      <c r="E1132" s="188">
        <v>20085</v>
      </c>
      <c r="F1132" s="9" t="s">
        <v>83</v>
      </c>
      <c r="G1132" s="9" t="s">
        <v>5756</v>
      </c>
      <c r="H1132" s="10">
        <v>18351295</v>
      </c>
      <c r="I1132" s="11">
        <v>11</v>
      </c>
      <c r="J1132" s="24">
        <v>65500</v>
      </c>
      <c r="K1132" s="12"/>
      <c r="L1132" s="14">
        <v>0</v>
      </c>
      <c r="N1132" s="21">
        <v>0</v>
      </c>
      <c r="P1132" s="21">
        <v>0</v>
      </c>
      <c r="R1132" s="21">
        <v>0</v>
      </c>
      <c r="T1132" s="21">
        <v>0</v>
      </c>
      <c r="V1132" s="22">
        <v>65500</v>
      </c>
      <c r="X1132" s="5" t="str">
        <f t="shared" si="17"/>
        <v>No</v>
      </c>
      <c r="Z1132" s="21"/>
      <c r="AC1132" s="28"/>
      <c r="AG1132" s="7"/>
    </row>
    <row r="1133" spans="1:33">
      <c r="A1133" s="8" t="s">
        <v>1270</v>
      </c>
      <c r="B1133" s="8" t="s">
        <v>1266</v>
      </c>
      <c r="C1133" s="9" t="s">
        <v>141</v>
      </c>
      <c r="D1133" s="185" t="s">
        <v>1271</v>
      </c>
      <c r="E1133" s="188" t="s">
        <v>1272</v>
      </c>
      <c r="F1133" s="9" t="s">
        <v>157</v>
      </c>
      <c r="G1133" s="9" t="s">
        <v>147</v>
      </c>
      <c r="H1133" s="10">
        <v>0</v>
      </c>
      <c r="I1133" s="11">
        <v>11</v>
      </c>
      <c r="J1133" s="24">
        <v>100743</v>
      </c>
      <c r="K1133" s="12"/>
      <c r="L1133" s="14">
        <v>0</v>
      </c>
      <c r="N1133" s="21">
        <v>0</v>
      </c>
      <c r="P1133" s="21">
        <v>0</v>
      </c>
      <c r="R1133" s="21">
        <v>0</v>
      </c>
      <c r="T1133" s="21">
        <v>0</v>
      </c>
      <c r="V1133" s="22">
        <v>100743</v>
      </c>
      <c r="X1133" s="5" t="str">
        <f t="shared" si="17"/>
        <v>No</v>
      </c>
      <c r="Z1133" s="21"/>
      <c r="AC1133" s="28"/>
      <c r="AG1133" s="7"/>
    </row>
    <row r="1134" spans="1:33">
      <c r="A1134" s="8" t="s">
        <v>805</v>
      </c>
      <c r="B1134" s="8" t="s">
        <v>751</v>
      </c>
      <c r="C1134" s="9" t="s">
        <v>129</v>
      </c>
      <c r="D1134" s="185" t="s">
        <v>806</v>
      </c>
      <c r="E1134" s="188" t="s">
        <v>807</v>
      </c>
      <c r="F1134" s="9" t="s">
        <v>83</v>
      </c>
      <c r="G1134" s="9" t="s">
        <v>147</v>
      </c>
      <c r="H1134" s="10">
        <v>0</v>
      </c>
      <c r="I1134" s="11">
        <v>11</v>
      </c>
      <c r="J1134" s="24">
        <v>31352</v>
      </c>
      <c r="K1134" s="12"/>
      <c r="L1134" s="14">
        <v>0</v>
      </c>
      <c r="N1134" s="21">
        <v>0</v>
      </c>
      <c r="P1134" s="21">
        <v>0</v>
      </c>
      <c r="R1134" s="21">
        <v>0</v>
      </c>
      <c r="T1134" s="21">
        <v>0</v>
      </c>
      <c r="V1134" s="22">
        <v>31352</v>
      </c>
      <c r="X1134" s="5" t="str">
        <f t="shared" si="17"/>
        <v>No</v>
      </c>
      <c r="Z1134" s="21"/>
      <c r="AC1134" s="28"/>
      <c r="AG1134" s="7"/>
    </row>
    <row r="1135" spans="1:33">
      <c r="A1135" s="8" t="s">
        <v>1404</v>
      </c>
      <c r="B1135" s="8" t="s">
        <v>6453</v>
      </c>
      <c r="C1135" s="9" t="s">
        <v>150</v>
      </c>
      <c r="D1135" s="185" t="s">
        <v>1405</v>
      </c>
      <c r="E1135" s="188" t="s">
        <v>1406</v>
      </c>
      <c r="F1135" s="9" t="s">
        <v>157</v>
      </c>
      <c r="G1135" s="9" t="s">
        <v>147</v>
      </c>
      <c r="H1135" s="10">
        <v>0</v>
      </c>
      <c r="I1135" s="11">
        <v>11</v>
      </c>
      <c r="J1135" s="24">
        <v>38135</v>
      </c>
      <c r="K1135" s="12"/>
      <c r="L1135" s="14">
        <v>0</v>
      </c>
      <c r="N1135" s="21">
        <v>0</v>
      </c>
      <c r="P1135" s="21">
        <v>0</v>
      </c>
      <c r="R1135" s="21">
        <v>19947</v>
      </c>
      <c r="T1135" s="21">
        <v>39360</v>
      </c>
      <c r="V1135" s="22">
        <v>97442</v>
      </c>
      <c r="X1135" s="5" t="str">
        <f t="shared" si="17"/>
        <v>No</v>
      </c>
      <c r="Z1135" s="21"/>
      <c r="AC1135" s="28"/>
      <c r="AG1135" s="7"/>
    </row>
    <row r="1136" spans="1:33">
      <c r="A1136" s="8" t="s">
        <v>1093</v>
      </c>
      <c r="B1136" s="8" t="s">
        <v>308</v>
      </c>
      <c r="C1136" s="9" t="s">
        <v>213</v>
      </c>
      <c r="D1136" s="185">
        <v>6104</v>
      </c>
      <c r="E1136" s="188">
        <v>60104</v>
      </c>
      <c r="F1136" s="9" t="s">
        <v>83</v>
      </c>
      <c r="G1136" s="9" t="s">
        <v>5756</v>
      </c>
      <c r="H1136" s="10">
        <v>65419</v>
      </c>
      <c r="I1136" s="11">
        <v>11</v>
      </c>
      <c r="J1136" s="24">
        <v>71329</v>
      </c>
      <c r="K1136" s="12"/>
      <c r="L1136" s="14">
        <v>0</v>
      </c>
      <c r="N1136" s="21">
        <v>0</v>
      </c>
      <c r="P1136" s="21">
        <v>0</v>
      </c>
      <c r="R1136" s="21">
        <v>0</v>
      </c>
      <c r="T1136" s="21">
        <v>0</v>
      </c>
      <c r="V1136" s="22">
        <v>71329</v>
      </c>
      <c r="X1136" s="5" t="str">
        <f t="shared" si="17"/>
        <v>No</v>
      </c>
      <c r="Z1136" s="21"/>
      <c r="AC1136" s="28"/>
      <c r="AG1136" s="7"/>
    </row>
    <row r="1137" spans="1:33">
      <c r="A1137" s="8" t="s">
        <v>2896</v>
      </c>
      <c r="B1137" s="8" t="s">
        <v>2897</v>
      </c>
      <c r="C1137" s="9" t="s">
        <v>124</v>
      </c>
      <c r="D1137" s="185" t="s">
        <v>2898</v>
      </c>
      <c r="E1137" s="188" t="s">
        <v>2899</v>
      </c>
      <c r="F1137" s="9" t="s">
        <v>1320</v>
      </c>
      <c r="G1137" s="9" t="s">
        <v>147</v>
      </c>
      <c r="H1137" s="10">
        <v>0</v>
      </c>
      <c r="I1137" s="11">
        <v>11</v>
      </c>
      <c r="J1137" s="24">
        <v>6387</v>
      </c>
      <c r="K1137" s="12"/>
      <c r="L1137" s="14">
        <v>0</v>
      </c>
      <c r="N1137" s="21">
        <v>0</v>
      </c>
      <c r="P1137" s="21">
        <v>0</v>
      </c>
      <c r="R1137" s="21">
        <v>0</v>
      </c>
      <c r="T1137" s="21">
        <v>0</v>
      </c>
      <c r="V1137" s="22">
        <v>6387</v>
      </c>
      <c r="X1137" s="5" t="str">
        <f t="shared" si="17"/>
        <v>No</v>
      </c>
      <c r="Z1137" s="21"/>
      <c r="AC1137" s="28"/>
      <c r="AG1137" s="7"/>
    </row>
    <row r="1138" spans="1:33">
      <c r="A1138" s="8" t="s">
        <v>4666</v>
      </c>
      <c r="B1138" s="8" t="s">
        <v>6450</v>
      </c>
      <c r="C1138" s="9" t="s">
        <v>42</v>
      </c>
      <c r="D1138" s="185" t="s">
        <v>4667</v>
      </c>
      <c r="E1138" s="188" t="s">
        <v>4668</v>
      </c>
      <c r="F1138" s="9" t="s">
        <v>83</v>
      </c>
      <c r="G1138" s="9" t="s">
        <v>147</v>
      </c>
      <c r="H1138" s="10">
        <v>0</v>
      </c>
      <c r="I1138" s="11">
        <v>11</v>
      </c>
      <c r="J1138" s="24">
        <v>119004</v>
      </c>
      <c r="K1138" s="12"/>
      <c r="L1138" s="14">
        <v>0</v>
      </c>
      <c r="N1138" s="21">
        <v>0</v>
      </c>
      <c r="P1138" s="21">
        <v>0</v>
      </c>
      <c r="R1138" s="21">
        <v>0</v>
      </c>
      <c r="T1138" s="21">
        <v>112458</v>
      </c>
      <c r="V1138" s="22">
        <v>231462</v>
      </c>
      <c r="X1138" s="5" t="str">
        <f t="shared" si="17"/>
        <v>No</v>
      </c>
      <c r="Z1138" s="21"/>
      <c r="AC1138" s="28"/>
      <c r="AG1138" s="7"/>
    </row>
    <row r="1139" spans="1:33">
      <c r="A1139" s="8" t="s">
        <v>4854</v>
      </c>
      <c r="B1139" s="8" t="s">
        <v>4855</v>
      </c>
      <c r="C1139" s="9" t="s">
        <v>87</v>
      </c>
      <c r="D1139" s="185" t="s">
        <v>4856</v>
      </c>
      <c r="E1139" s="188" t="s">
        <v>4857</v>
      </c>
      <c r="F1139" s="9" t="s">
        <v>157</v>
      </c>
      <c r="G1139" s="9" t="s">
        <v>147</v>
      </c>
      <c r="H1139" s="10">
        <v>0</v>
      </c>
      <c r="I1139" s="11">
        <v>11</v>
      </c>
      <c r="J1139" s="24">
        <v>34990</v>
      </c>
      <c r="K1139" s="12"/>
      <c r="L1139" s="14">
        <v>0</v>
      </c>
      <c r="N1139" s="21">
        <v>0</v>
      </c>
      <c r="P1139" s="21">
        <v>0</v>
      </c>
      <c r="R1139" s="21">
        <v>71595</v>
      </c>
      <c r="T1139" s="21">
        <v>18766</v>
      </c>
      <c r="V1139" s="22">
        <v>125351</v>
      </c>
      <c r="X1139" s="5" t="str">
        <f t="shared" si="17"/>
        <v>No</v>
      </c>
      <c r="Z1139" s="21"/>
      <c r="AC1139" s="28"/>
      <c r="AG1139" s="7"/>
    </row>
    <row r="1140" spans="1:33">
      <c r="A1140" s="8" t="s">
        <v>4858</v>
      </c>
      <c r="B1140" s="8" t="s">
        <v>4859</v>
      </c>
      <c r="C1140" s="9" t="s">
        <v>87</v>
      </c>
      <c r="D1140" s="185" t="s">
        <v>4860</v>
      </c>
      <c r="E1140" s="188" t="s">
        <v>4861</v>
      </c>
      <c r="F1140" s="9" t="s">
        <v>88</v>
      </c>
      <c r="G1140" s="9" t="s">
        <v>147</v>
      </c>
      <c r="H1140" s="10">
        <v>0</v>
      </c>
      <c r="I1140" s="11">
        <v>11</v>
      </c>
      <c r="J1140" s="24">
        <v>43367</v>
      </c>
      <c r="K1140" s="12"/>
      <c r="L1140" s="14">
        <v>0</v>
      </c>
      <c r="N1140" s="21">
        <v>0</v>
      </c>
      <c r="P1140" s="21">
        <v>0</v>
      </c>
      <c r="R1140" s="21">
        <v>160</v>
      </c>
      <c r="T1140" s="21">
        <v>0</v>
      </c>
      <c r="V1140" s="22">
        <v>43527</v>
      </c>
      <c r="X1140" s="5" t="str">
        <f t="shared" si="17"/>
        <v>No</v>
      </c>
      <c r="Z1140" s="21"/>
      <c r="AC1140" s="28"/>
      <c r="AG1140" s="7"/>
    </row>
    <row r="1141" spans="1:33">
      <c r="A1141" s="8" t="s">
        <v>5038</v>
      </c>
      <c r="B1141" s="8" t="s">
        <v>5039</v>
      </c>
      <c r="C1141" s="9" t="s">
        <v>91</v>
      </c>
      <c r="D1141" s="185" t="s">
        <v>5040</v>
      </c>
      <c r="E1141" s="188" t="s">
        <v>5041</v>
      </c>
      <c r="F1141" s="9" t="s">
        <v>88</v>
      </c>
      <c r="G1141" s="9" t="s">
        <v>147</v>
      </c>
      <c r="H1141" s="10">
        <v>0</v>
      </c>
      <c r="I1141" s="11">
        <v>11</v>
      </c>
      <c r="J1141" s="24">
        <v>357410</v>
      </c>
      <c r="K1141" s="12"/>
      <c r="L1141" s="14">
        <v>0</v>
      </c>
      <c r="N1141" s="21">
        <v>0</v>
      </c>
      <c r="P1141" s="21">
        <v>0</v>
      </c>
      <c r="R1141" s="21">
        <v>17889</v>
      </c>
      <c r="T1141" s="21">
        <v>0</v>
      </c>
      <c r="V1141" s="22">
        <v>375299</v>
      </c>
      <c r="X1141" s="5" t="str">
        <f t="shared" si="17"/>
        <v>No</v>
      </c>
      <c r="Z1141" s="21"/>
      <c r="AC1141" s="28"/>
      <c r="AG1141" s="7"/>
    </row>
    <row r="1142" spans="1:33">
      <c r="A1142" s="8" t="s">
        <v>2363</v>
      </c>
      <c r="B1142" s="8" t="s">
        <v>2364</v>
      </c>
      <c r="C1142" s="9" t="s">
        <v>103</v>
      </c>
      <c r="D1142" s="185">
        <v>4234</v>
      </c>
      <c r="E1142" s="188">
        <v>40234</v>
      </c>
      <c r="F1142" s="9" t="s">
        <v>83</v>
      </c>
      <c r="G1142" s="9" t="s">
        <v>5756</v>
      </c>
      <c r="H1142" s="10">
        <v>149539</v>
      </c>
      <c r="I1142" s="11">
        <v>11</v>
      </c>
      <c r="J1142" s="24">
        <v>0</v>
      </c>
      <c r="K1142" s="12"/>
      <c r="L1142" s="14">
        <v>0</v>
      </c>
      <c r="N1142" s="21">
        <v>0</v>
      </c>
      <c r="P1142" s="21">
        <v>0</v>
      </c>
      <c r="R1142" s="21">
        <v>0</v>
      </c>
      <c r="T1142" s="21">
        <v>0</v>
      </c>
      <c r="V1142" s="22">
        <v>0</v>
      </c>
      <c r="X1142" s="5" t="str">
        <f t="shared" si="17"/>
        <v>No</v>
      </c>
      <c r="Z1142" s="21"/>
      <c r="AC1142" s="28"/>
      <c r="AG1142" s="7"/>
    </row>
    <row r="1143" spans="1:33">
      <c r="A1143" s="8" t="s">
        <v>1188</v>
      </c>
      <c r="B1143" s="8" t="s">
        <v>1189</v>
      </c>
      <c r="C1143" s="9" t="s">
        <v>82</v>
      </c>
      <c r="D1143" s="185">
        <v>2202</v>
      </c>
      <c r="E1143" s="188">
        <v>20202</v>
      </c>
      <c r="F1143" s="9" t="s">
        <v>83</v>
      </c>
      <c r="G1143" s="9" t="s">
        <v>5756</v>
      </c>
      <c r="H1143" s="10">
        <v>18351295</v>
      </c>
      <c r="I1143" s="11">
        <v>11</v>
      </c>
      <c r="J1143" s="24">
        <v>0</v>
      </c>
      <c r="K1143" s="12"/>
      <c r="L1143" s="14">
        <v>0</v>
      </c>
      <c r="N1143" s="21">
        <v>0</v>
      </c>
      <c r="P1143" s="21">
        <v>0</v>
      </c>
      <c r="R1143" s="21">
        <v>0</v>
      </c>
      <c r="T1143" s="21">
        <v>0</v>
      </c>
      <c r="V1143" s="22">
        <v>0</v>
      </c>
      <c r="X1143" s="5" t="str">
        <f t="shared" si="17"/>
        <v>No</v>
      </c>
      <c r="Z1143" s="21"/>
      <c r="AC1143" s="28"/>
      <c r="AG1143" s="7"/>
    </row>
    <row r="1144" spans="1:33">
      <c r="A1144" s="8" t="s">
        <v>3240</v>
      </c>
      <c r="B1144" s="8" t="s">
        <v>3241</v>
      </c>
      <c r="C1144" s="9" t="s">
        <v>555</v>
      </c>
      <c r="D1144" s="185" t="s">
        <v>3242</v>
      </c>
      <c r="E1144" s="188" t="s">
        <v>3243</v>
      </c>
      <c r="F1144" s="9" t="s">
        <v>83</v>
      </c>
      <c r="G1144" s="9" t="s">
        <v>147</v>
      </c>
      <c r="H1144" s="10">
        <v>0</v>
      </c>
      <c r="I1144" s="11">
        <v>11</v>
      </c>
      <c r="J1144" s="24">
        <v>59715</v>
      </c>
      <c r="K1144" s="12"/>
      <c r="L1144" s="14">
        <v>0</v>
      </c>
      <c r="N1144" s="21">
        <v>0</v>
      </c>
      <c r="P1144" s="21">
        <v>0</v>
      </c>
      <c r="R1144" s="21">
        <v>0</v>
      </c>
      <c r="T1144" s="21">
        <v>0</v>
      </c>
      <c r="V1144" s="22">
        <v>59715</v>
      </c>
      <c r="X1144" s="5" t="str">
        <f t="shared" si="17"/>
        <v>No</v>
      </c>
      <c r="Z1144" s="21"/>
      <c r="AC1144" s="28"/>
      <c r="AG1144" s="7"/>
    </row>
    <row r="1145" spans="1:33">
      <c r="A1145" s="8" t="s">
        <v>6225</v>
      </c>
      <c r="B1145" s="8" t="s">
        <v>5439</v>
      </c>
      <c r="C1145" s="9" t="s">
        <v>58</v>
      </c>
      <c r="D1145" s="185"/>
      <c r="E1145" s="188" t="s">
        <v>6226</v>
      </c>
      <c r="F1145" s="9" t="s">
        <v>88</v>
      </c>
      <c r="G1145" s="9" t="s">
        <v>147</v>
      </c>
      <c r="H1145" s="10">
        <v>0</v>
      </c>
      <c r="I1145" s="11">
        <v>11</v>
      </c>
      <c r="J1145" s="24">
        <v>49540</v>
      </c>
      <c r="K1145" s="12"/>
      <c r="L1145" s="14">
        <v>0</v>
      </c>
      <c r="N1145" s="21">
        <v>0</v>
      </c>
      <c r="P1145" s="21">
        <v>0</v>
      </c>
      <c r="R1145" s="21">
        <v>0</v>
      </c>
      <c r="T1145" s="21">
        <v>0</v>
      </c>
      <c r="V1145" s="22">
        <v>49540</v>
      </c>
      <c r="X1145" s="5" t="str">
        <f t="shared" si="17"/>
        <v>No</v>
      </c>
      <c r="Z1145" s="21"/>
      <c r="AC1145" s="28"/>
      <c r="AG1145" s="7"/>
    </row>
    <row r="1146" spans="1:33">
      <c r="A1146" s="8" t="s">
        <v>6586</v>
      </c>
      <c r="B1146" s="8" t="s">
        <v>4469</v>
      </c>
      <c r="C1146" s="9" t="s">
        <v>160</v>
      </c>
      <c r="D1146" s="185" t="s">
        <v>4470</v>
      </c>
      <c r="E1146" s="188" t="s">
        <v>4471</v>
      </c>
      <c r="F1146" s="9" t="s">
        <v>113</v>
      </c>
      <c r="G1146" s="9" t="s">
        <v>147</v>
      </c>
      <c r="H1146" s="10">
        <v>0</v>
      </c>
      <c r="I1146" s="11">
        <v>11</v>
      </c>
      <c r="J1146" s="24">
        <v>68915</v>
      </c>
      <c r="K1146" s="12"/>
      <c r="L1146" s="14">
        <v>0</v>
      </c>
      <c r="N1146" s="21">
        <v>0</v>
      </c>
      <c r="P1146" s="21">
        <v>0</v>
      </c>
      <c r="R1146" s="21">
        <v>0</v>
      </c>
      <c r="T1146" s="21">
        <v>116224</v>
      </c>
      <c r="V1146" s="22">
        <v>185139</v>
      </c>
      <c r="X1146" s="5" t="str">
        <f t="shared" si="17"/>
        <v>No</v>
      </c>
      <c r="Z1146" s="21"/>
      <c r="AC1146" s="28"/>
      <c r="AG1146" s="7"/>
    </row>
    <row r="1147" spans="1:33">
      <c r="A1147" s="8" t="s">
        <v>2435</v>
      </c>
      <c r="B1147" s="8" t="s">
        <v>2436</v>
      </c>
      <c r="C1147" s="9" t="s">
        <v>46</v>
      </c>
      <c r="D1147" s="185" t="s">
        <v>2437</v>
      </c>
      <c r="E1147" s="188" t="s">
        <v>2438</v>
      </c>
      <c r="F1147" s="9" t="s">
        <v>88</v>
      </c>
      <c r="G1147" s="9" t="s">
        <v>147</v>
      </c>
      <c r="H1147" s="10">
        <v>0</v>
      </c>
      <c r="I1147" s="11">
        <v>11</v>
      </c>
      <c r="J1147" s="24">
        <v>119639</v>
      </c>
      <c r="K1147" s="12"/>
      <c r="L1147" s="14">
        <v>0</v>
      </c>
      <c r="N1147" s="21">
        <v>0</v>
      </c>
      <c r="P1147" s="21">
        <v>0</v>
      </c>
      <c r="R1147" s="21">
        <v>0</v>
      </c>
      <c r="T1147" s="21">
        <v>40774</v>
      </c>
      <c r="V1147" s="22">
        <v>160413</v>
      </c>
      <c r="X1147" s="5" t="str">
        <f t="shared" si="17"/>
        <v>No</v>
      </c>
      <c r="Z1147" s="21"/>
      <c r="AC1147" s="28"/>
      <c r="AG1147" s="7"/>
    </row>
    <row r="1148" spans="1:33">
      <c r="A1148" s="8" t="s">
        <v>2355</v>
      </c>
      <c r="B1148" s="8" t="s">
        <v>2356</v>
      </c>
      <c r="C1148" s="9" t="s">
        <v>106</v>
      </c>
      <c r="D1148" s="185" t="s">
        <v>2357</v>
      </c>
      <c r="E1148" s="188" t="s">
        <v>2358</v>
      </c>
      <c r="F1148" s="9" t="s">
        <v>157</v>
      </c>
      <c r="G1148" s="9" t="s">
        <v>147</v>
      </c>
      <c r="H1148" s="10">
        <v>0</v>
      </c>
      <c r="I1148" s="11">
        <v>11</v>
      </c>
      <c r="J1148" s="24">
        <v>18240</v>
      </c>
      <c r="K1148" s="12"/>
      <c r="L1148" s="14">
        <v>0</v>
      </c>
      <c r="N1148" s="21">
        <v>0</v>
      </c>
      <c r="P1148" s="21">
        <v>0</v>
      </c>
      <c r="R1148" s="21">
        <v>6043</v>
      </c>
      <c r="T1148" s="21">
        <v>70893</v>
      </c>
      <c r="V1148" s="22">
        <v>95176</v>
      </c>
      <c r="X1148" s="5" t="str">
        <f t="shared" si="17"/>
        <v>No</v>
      </c>
      <c r="Z1148" s="21"/>
      <c r="AC1148" s="28"/>
      <c r="AG1148" s="7"/>
    </row>
    <row r="1149" spans="1:33">
      <c r="A1149" s="8" t="s">
        <v>2489</v>
      </c>
      <c r="B1149" s="8" t="s">
        <v>2104</v>
      </c>
      <c r="C1149" s="9" t="s">
        <v>46</v>
      </c>
      <c r="D1149" s="185" t="s">
        <v>2490</v>
      </c>
      <c r="E1149" s="188" t="s">
        <v>2491</v>
      </c>
      <c r="F1149" s="9" t="s">
        <v>88</v>
      </c>
      <c r="G1149" s="9" t="s">
        <v>147</v>
      </c>
      <c r="H1149" s="10">
        <v>0</v>
      </c>
      <c r="I1149" s="11">
        <v>11</v>
      </c>
      <c r="J1149" s="24">
        <v>73450</v>
      </c>
      <c r="K1149" s="12"/>
      <c r="L1149" s="14">
        <v>0</v>
      </c>
      <c r="N1149" s="21">
        <v>0</v>
      </c>
      <c r="P1149" s="21">
        <v>0</v>
      </c>
      <c r="R1149" s="21">
        <v>0</v>
      </c>
      <c r="T1149" s="21">
        <v>103864</v>
      </c>
      <c r="V1149" s="22">
        <v>177314</v>
      </c>
      <c r="X1149" s="5" t="str">
        <f t="shared" si="17"/>
        <v>No</v>
      </c>
      <c r="Z1149" s="21"/>
      <c r="AC1149" s="28"/>
      <c r="AG1149" s="7"/>
    </row>
    <row r="1150" spans="1:33">
      <c r="A1150" s="8" t="s">
        <v>1127</v>
      </c>
      <c r="B1150" s="8" t="s">
        <v>1128</v>
      </c>
      <c r="C1150" s="9" t="s">
        <v>238</v>
      </c>
      <c r="D1150" s="185" t="s">
        <v>1129</v>
      </c>
      <c r="E1150" s="188" t="s">
        <v>1130</v>
      </c>
      <c r="F1150" s="9" t="s">
        <v>88</v>
      </c>
      <c r="G1150" s="9" t="s">
        <v>147</v>
      </c>
      <c r="H1150" s="10">
        <v>0</v>
      </c>
      <c r="I1150" s="11">
        <v>11</v>
      </c>
      <c r="J1150" s="24">
        <v>168533</v>
      </c>
      <c r="K1150" s="12"/>
      <c r="L1150" s="14">
        <v>0</v>
      </c>
      <c r="N1150" s="21">
        <v>0</v>
      </c>
      <c r="P1150" s="21">
        <v>0</v>
      </c>
      <c r="R1150" s="21">
        <v>6450</v>
      </c>
      <c r="T1150" s="21">
        <v>58796</v>
      </c>
      <c r="V1150" s="22">
        <v>233779</v>
      </c>
      <c r="X1150" s="5" t="str">
        <f t="shared" si="17"/>
        <v>No</v>
      </c>
      <c r="Z1150" s="21"/>
      <c r="AC1150" s="28"/>
      <c r="AG1150" s="7"/>
    </row>
    <row r="1151" spans="1:33">
      <c r="A1151" s="8" t="s">
        <v>4060</v>
      </c>
      <c r="B1151" s="8" t="s">
        <v>4061</v>
      </c>
      <c r="C1151" s="9" t="s">
        <v>46</v>
      </c>
      <c r="D1151" s="185">
        <v>5026</v>
      </c>
      <c r="E1151" s="188">
        <v>50026</v>
      </c>
      <c r="F1151" s="9" t="s">
        <v>83</v>
      </c>
      <c r="G1151" s="9" t="s">
        <v>84</v>
      </c>
      <c r="H1151" s="10">
        <v>176676</v>
      </c>
      <c r="I1151" s="11">
        <v>11</v>
      </c>
      <c r="J1151" s="24">
        <v>374180</v>
      </c>
      <c r="K1151" s="12"/>
      <c r="L1151" s="14">
        <v>0</v>
      </c>
      <c r="N1151" s="21">
        <v>3442</v>
      </c>
      <c r="P1151" s="21">
        <v>18537</v>
      </c>
      <c r="R1151" s="21">
        <v>7848</v>
      </c>
      <c r="T1151" s="21">
        <v>0</v>
      </c>
      <c r="V1151" s="22">
        <v>404007</v>
      </c>
      <c r="X1151" s="5" t="str">
        <f t="shared" si="17"/>
        <v>No</v>
      </c>
      <c r="Z1151" s="21"/>
      <c r="AC1151" s="28"/>
      <c r="AG1151" s="7"/>
    </row>
    <row r="1152" spans="1:33">
      <c r="A1152" s="8" t="s">
        <v>4088</v>
      </c>
      <c r="B1152" s="8" t="s">
        <v>4089</v>
      </c>
      <c r="C1152" s="9" t="s">
        <v>34</v>
      </c>
      <c r="D1152" s="185" t="s">
        <v>4090</v>
      </c>
      <c r="E1152" s="188">
        <v>88122</v>
      </c>
      <c r="F1152" s="9" t="s">
        <v>36</v>
      </c>
      <c r="G1152" s="9" t="s">
        <v>5756</v>
      </c>
      <c r="H1152" s="10">
        <v>0</v>
      </c>
      <c r="I1152" s="11">
        <v>11</v>
      </c>
      <c r="J1152" s="24">
        <v>8569</v>
      </c>
      <c r="K1152" s="12"/>
      <c r="L1152" s="14">
        <v>0</v>
      </c>
      <c r="N1152" s="21">
        <v>0</v>
      </c>
      <c r="P1152" s="21">
        <v>0</v>
      </c>
      <c r="R1152" s="21">
        <v>0</v>
      </c>
      <c r="T1152" s="21">
        <v>0</v>
      </c>
      <c r="V1152" s="22">
        <v>8569</v>
      </c>
      <c r="X1152" s="5" t="str">
        <f t="shared" si="17"/>
        <v>No</v>
      </c>
      <c r="Z1152" s="21"/>
      <c r="AC1152" s="28"/>
      <c r="AG1152" s="7"/>
    </row>
    <row r="1153" spans="1:33">
      <c r="A1153" s="8" t="s">
        <v>4413</v>
      </c>
      <c r="B1153" s="8" t="s">
        <v>3845</v>
      </c>
      <c r="C1153" s="9" t="s">
        <v>235</v>
      </c>
      <c r="D1153" s="185" t="s">
        <v>4414</v>
      </c>
      <c r="E1153" s="188" t="s">
        <v>4415</v>
      </c>
      <c r="F1153" s="9" t="s">
        <v>83</v>
      </c>
      <c r="G1153" s="9" t="s">
        <v>147</v>
      </c>
      <c r="H1153" s="10">
        <v>0</v>
      </c>
      <c r="I1153" s="11">
        <v>11</v>
      </c>
      <c r="J1153" s="24">
        <v>19322</v>
      </c>
      <c r="K1153" s="12"/>
      <c r="L1153" s="14">
        <v>0</v>
      </c>
      <c r="N1153" s="21">
        <v>0</v>
      </c>
      <c r="P1153" s="21">
        <v>0</v>
      </c>
      <c r="R1153" s="21">
        <v>1098331</v>
      </c>
      <c r="T1153" s="21">
        <v>0</v>
      </c>
      <c r="V1153" s="22">
        <v>1117653</v>
      </c>
      <c r="X1153" s="5" t="str">
        <f t="shared" si="17"/>
        <v>No</v>
      </c>
      <c r="Z1153" s="21"/>
      <c r="AC1153" s="28"/>
      <c r="AG1153" s="7"/>
    </row>
    <row r="1154" spans="1:33">
      <c r="A1154" s="8" t="s">
        <v>609</v>
      </c>
      <c r="B1154" s="8" t="s">
        <v>610</v>
      </c>
      <c r="C1154" s="9" t="s">
        <v>420</v>
      </c>
      <c r="D1154" s="185" t="s">
        <v>611</v>
      </c>
      <c r="E1154" s="188" t="s">
        <v>612</v>
      </c>
      <c r="F1154" s="9" t="s">
        <v>157</v>
      </c>
      <c r="G1154" s="9" t="s">
        <v>147</v>
      </c>
      <c r="H1154" s="10">
        <v>0</v>
      </c>
      <c r="I1154" s="11">
        <v>11</v>
      </c>
      <c r="J1154" s="24">
        <v>0</v>
      </c>
      <c r="K1154" s="12"/>
      <c r="L1154" s="14">
        <v>0</v>
      </c>
      <c r="N1154" s="21">
        <v>0</v>
      </c>
      <c r="P1154" s="21">
        <v>0</v>
      </c>
      <c r="R1154" s="21">
        <v>0</v>
      </c>
      <c r="T1154" s="21">
        <v>171027</v>
      </c>
      <c r="V1154" s="22">
        <v>171027</v>
      </c>
      <c r="X1154" s="5" t="str">
        <f t="shared" si="17"/>
        <v>No</v>
      </c>
      <c r="Z1154" s="21"/>
      <c r="AC1154" s="28"/>
      <c r="AG1154" s="7"/>
    </row>
    <row r="1155" spans="1:33">
      <c r="A1155" s="8" t="s">
        <v>2795</v>
      </c>
      <c r="B1155" s="8" t="s">
        <v>2796</v>
      </c>
      <c r="C1155" s="9" t="s">
        <v>210</v>
      </c>
      <c r="D1155" s="185" t="s">
        <v>2797</v>
      </c>
      <c r="E1155" s="188" t="s">
        <v>2798</v>
      </c>
      <c r="F1155" s="9" t="s">
        <v>157</v>
      </c>
      <c r="G1155" s="9" t="s">
        <v>147</v>
      </c>
      <c r="H1155" s="10">
        <v>0</v>
      </c>
      <c r="I1155" s="11">
        <v>11</v>
      </c>
      <c r="J1155" s="24">
        <v>1671</v>
      </c>
      <c r="K1155" s="12"/>
      <c r="L1155" s="14">
        <v>0</v>
      </c>
      <c r="N1155" s="21">
        <v>0</v>
      </c>
      <c r="P1155" s="21">
        <v>0</v>
      </c>
      <c r="R1155" s="21">
        <v>0</v>
      </c>
      <c r="T1155" s="21">
        <v>50199</v>
      </c>
      <c r="V1155" s="22">
        <v>51870</v>
      </c>
      <c r="X1155" s="5" t="str">
        <f t="shared" ref="X1155:X1218" si="18">IF(W1155&amp;U1155&amp;S1155&amp;Q1155&amp;O1155&amp;M1155&amp;K1155&lt;&gt;"","Yes","No")</f>
        <v>No</v>
      </c>
      <c r="Z1155" s="21"/>
      <c r="AC1155" s="28"/>
      <c r="AG1155" s="7"/>
    </row>
    <row r="1156" spans="1:33">
      <c r="A1156" s="8" t="s">
        <v>3666</v>
      </c>
      <c r="B1156" s="8" t="s">
        <v>136</v>
      </c>
      <c r="C1156" s="9" t="s">
        <v>137</v>
      </c>
      <c r="D1156" s="185">
        <v>3106</v>
      </c>
      <c r="E1156" s="188">
        <v>30106</v>
      </c>
      <c r="F1156" s="9" t="s">
        <v>125</v>
      </c>
      <c r="G1156" s="9" t="s">
        <v>5756</v>
      </c>
      <c r="H1156" s="10">
        <v>4586770</v>
      </c>
      <c r="I1156" s="11">
        <v>11</v>
      </c>
      <c r="J1156" s="24">
        <v>206551</v>
      </c>
      <c r="K1156" s="12"/>
      <c r="L1156" s="14">
        <v>0</v>
      </c>
      <c r="N1156" s="21">
        <v>0</v>
      </c>
      <c r="P1156" s="21">
        <v>0</v>
      </c>
      <c r="R1156" s="21">
        <v>0</v>
      </c>
      <c r="T1156" s="21">
        <v>0</v>
      </c>
      <c r="V1156" s="22">
        <v>206551</v>
      </c>
      <c r="X1156" s="5" t="str">
        <f t="shared" si="18"/>
        <v>No</v>
      </c>
      <c r="Z1156" s="21"/>
      <c r="AC1156" s="28"/>
      <c r="AG1156" s="7"/>
    </row>
    <row r="1157" spans="1:33">
      <c r="A1157" s="8" t="s">
        <v>3504</v>
      </c>
      <c r="B1157" s="8" t="s">
        <v>3505</v>
      </c>
      <c r="C1157" s="9" t="s">
        <v>580</v>
      </c>
      <c r="D1157" s="185" t="s">
        <v>3506</v>
      </c>
      <c r="E1157" s="188" t="s">
        <v>3507</v>
      </c>
      <c r="F1157" s="9" t="s">
        <v>157</v>
      </c>
      <c r="G1157" s="9" t="s">
        <v>147</v>
      </c>
      <c r="H1157" s="10">
        <v>0</v>
      </c>
      <c r="I1157" s="11">
        <v>11</v>
      </c>
      <c r="J1157" s="24">
        <v>76279</v>
      </c>
      <c r="K1157" s="12"/>
      <c r="L1157" s="14">
        <v>0</v>
      </c>
      <c r="N1157" s="21">
        <v>0</v>
      </c>
      <c r="P1157" s="21">
        <v>0</v>
      </c>
      <c r="R1157" s="21">
        <v>0</v>
      </c>
      <c r="T1157" s="21">
        <v>0</v>
      </c>
      <c r="V1157" s="22">
        <v>76279</v>
      </c>
      <c r="X1157" s="5" t="str">
        <f t="shared" si="18"/>
        <v>No</v>
      </c>
      <c r="Z1157" s="21"/>
      <c r="AC1157" s="28"/>
      <c r="AG1157" s="7"/>
    </row>
    <row r="1158" spans="1:33">
      <c r="A1158" s="8" t="s">
        <v>4850</v>
      </c>
      <c r="B1158" s="8" t="s">
        <v>4851</v>
      </c>
      <c r="C1158" s="9" t="s">
        <v>87</v>
      </c>
      <c r="D1158" s="185" t="s">
        <v>4852</v>
      </c>
      <c r="E1158" s="188" t="s">
        <v>4853</v>
      </c>
      <c r="F1158" s="9" t="s">
        <v>83</v>
      </c>
      <c r="G1158" s="9" t="s">
        <v>147</v>
      </c>
      <c r="H1158" s="10">
        <v>0</v>
      </c>
      <c r="I1158" s="11">
        <v>11</v>
      </c>
      <c r="J1158" s="24">
        <v>10846</v>
      </c>
      <c r="K1158" s="12"/>
      <c r="L1158" s="14">
        <v>0</v>
      </c>
      <c r="N1158" s="21">
        <v>0</v>
      </c>
      <c r="P1158" s="21">
        <v>0</v>
      </c>
      <c r="R1158" s="21">
        <v>1536</v>
      </c>
      <c r="T1158" s="21">
        <v>0</v>
      </c>
      <c r="V1158" s="22">
        <v>12382</v>
      </c>
      <c r="X1158" s="5" t="str">
        <f t="shared" si="18"/>
        <v>No</v>
      </c>
      <c r="Z1158" s="21"/>
      <c r="AC1158" s="28"/>
      <c r="AG1158" s="7"/>
    </row>
    <row r="1159" spans="1:33">
      <c r="A1159" s="8" t="s">
        <v>1531</v>
      </c>
      <c r="B1159" s="8" t="s">
        <v>1532</v>
      </c>
      <c r="C1159" s="9" t="s">
        <v>178</v>
      </c>
      <c r="D1159" s="185" t="s">
        <v>1533</v>
      </c>
      <c r="E1159" s="188" t="s">
        <v>1534</v>
      </c>
      <c r="F1159" s="9" t="s">
        <v>88</v>
      </c>
      <c r="G1159" s="9" t="s">
        <v>147</v>
      </c>
      <c r="H1159" s="10">
        <v>0</v>
      </c>
      <c r="I1159" s="11">
        <v>11</v>
      </c>
      <c r="J1159" s="24">
        <v>16820</v>
      </c>
      <c r="K1159" s="12"/>
      <c r="L1159" s="14">
        <v>0</v>
      </c>
      <c r="N1159" s="21">
        <v>0</v>
      </c>
      <c r="P1159" s="21">
        <v>0</v>
      </c>
      <c r="R1159" s="21">
        <v>6474</v>
      </c>
      <c r="T1159" s="21">
        <v>0</v>
      </c>
      <c r="V1159" s="22">
        <v>23294</v>
      </c>
      <c r="X1159" s="5" t="str">
        <f t="shared" si="18"/>
        <v>No</v>
      </c>
      <c r="Z1159" s="21"/>
      <c r="AC1159" s="28"/>
      <c r="AG1159" s="7"/>
    </row>
    <row r="1160" spans="1:33">
      <c r="A1160" s="8" t="s">
        <v>2613</v>
      </c>
      <c r="B1160" s="8" t="s">
        <v>716</v>
      </c>
      <c r="C1160" s="9" t="s">
        <v>466</v>
      </c>
      <c r="D1160" s="185" t="s">
        <v>2614</v>
      </c>
      <c r="E1160" s="188" t="s">
        <v>2615</v>
      </c>
      <c r="F1160" s="9" t="s">
        <v>83</v>
      </c>
      <c r="G1160" s="9" t="s">
        <v>147</v>
      </c>
      <c r="H1160" s="10">
        <v>0</v>
      </c>
      <c r="I1160" s="11">
        <v>11</v>
      </c>
      <c r="J1160" s="24">
        <v>24848</v>
      </c>
      <c r="K1160" s="12"/>
      <c r="L1160" s="14">
        <v>0</v>
      </c>
      <c r="N1160" s="21">
        <v>0</v>
      </c>
      <c r="P1160" s="21">
        <v>0</v>
      </c>
      <c r="R1160" s="21">
        <v>0</v>
      </c>
      <c r="T1160" s="21">
        <v>206626</v>
      </c>
      <c r="V1160" s="22">
        <v>231474</v>
      </c>
      <c r="X1160" s="5" t="str">
        <f t="shared" si="18"/>
        <v>No</v>
      </c>
      <c r="Z1160" s="21"/>
      <c r="AC1160" s="28"/>
      <c r="AG1160" s="7"/>
    </row>
    <row r="1161" spans="1:33">
      <c r="A1161" s="8" t="s">
        <v>1024</v>
      </c>
      <c r="B1161" s="8" t="s">
        <v>477</v>
      </c>
      <c r="C1161" s="9" t="s">
        <v>124</v>
      </c>
      <c r="D1161" s="185">
        <v>6132</v>
      </c>
      <c r="E1161" s="188">
        <v>60132</v>
      </c>
      <c r="F1161" s="9" t="s">
        <v>157</v>
      </c>
      <c r="G1161" s="9" t="s">
        <v>5756</v>
      </c>
      <c r="H1161" s="10">
        <v>252720</v>
      </c>
      <c r="I1161" s="11">
        <v>11</v>
      </c>
      <c r="J1161" s="24">
        <v>9751</v>
      </c>
      <c r="K1161" s="12"/>
      <c r="L1161" s="14">
        <v>0</v>
      </c>
      <c r="N1161" s="21">
        <v>0</v>
      </c>
      <c r="P1161" s="21">
        <v>0</v>
      </c>
      <c r="R1161" s="21">
        <v>0</v>
      </c>
      <c r="T1161" s="21">
        <v>229898</v>
      </c>
      <c r="V1161" s="22">
        <v>239649</v>
      </c>
      <c r="X1161" s="5" t="str">
        <f t="shared" si="18"/>
        <v>No</v>
      </c>
      <c r="Z1161" s="21"/>
      <c r="AC1161" s="28"/>
      <c r="AG1161" s="7"/>
    </row>
    <row r="1162" spans="1:33">
      <c r="A1162" s="8" t="s">
        <v>6587</v>
      </c>
      <c r="B1162" s="8" t="s">
        <v>3039</v>
      </c>
      <c r="C1162" s="9" t="s">
        <v>233</v>
      </c>
      <c r="D1162" s="185" t="s">
        <v>3040</v>
      </c>
      <c r="E1162" s="188" t="s">
        <v>3041</v>
      </c>
      <c r="F1162" s="9" t="s">
        <v>157</v>
      </c>
      <c r="G1162" s="9" t="s">
        <v>147</v>
      </c>
      <c r="H1162" s="10">
        <v>0</v>
      </c>
      <c r="I1162" s="11">
        <v>11</v>
      </c>
      <c r="J1162" s="24">
        <v>39566</v>
      </c>
      <c r="K1162" s="12"/>
      <c r="L1162" s="14">
        <v>0</v>
      </c>
      <c r="N1162" s="21">
        <v>0</v>
      </c>
      <c r="P1162" s="21">
        <v>0</v>
      </c>
      <c r="R1162" s="21">
        <v>0</v>
      </c>
      <c r="T1162" s="21">
        <v>0</v>
      </c>
      <c r="V1162" s="22">
        <v>39566</v>
      </c>
      <c r="X1162" s="5" t="str">
        <f t="shared" si="18"/>
        <v>No</v>
      </c>
      <c r="Z1162" s="21"/>
      <c r="AC1162" s="28"/>
      <c r="AG1162" s="7"/>
    </row>
    <row r="1163" spans="1:33">
      <c r="A1163" s="8" t="s">
        <v>1675</v>
      </c>
      <c r="B1163" s="8" t="s">
        <v>1676</v>
      </c>
      <c r="C1163" s="9" t="s">
        <v>178</v>
      </c>
      <c r="D1163" s="185" t="s">
        <v>1677</v>
      </c>
      <c r="E1163" s="188" t="s">
        <v>1678</v>
      </c>
      <c r="F1163" s="9" t="s">
        <v>88</v>
      </c>
      <c r="G1163" s="9" t="s">
        <v>147</v>
      </c>
      <c r="H1163" s="10">
        <v>0</v>
      </c>
      <c r="I1163" s="11">
        <v>11</v>
      </c>
      <c r="J1163" s="24">
        <v>163864</v>
      </c>
      <c r="K1163" s="12"/>
      <c r="L1163" s="14">
        <v>0</v>
      </c>
      <c r="N1163" s="21">
        <v>0</v>
      </c>
      <c r="P1163" s="21">
        <v>0</v>
      </c>
      <c r="R1163" s="21">
        <v>22312</v>
      </c>
      <c r="T1163" s="21">
        <v>0</v>
      </c>
      <c r="V1163" s="22">
        <v>186176</v>
      </c>
      <c r="X1163" s="5" t="str">
        <f t="shared" si="18"/>
        <v>No</v>
      </c>
      <c r="Z1163" s="21"/>
      <c r="AC1163" s="28"/>
      <c r="AG1163" s="7"/>
    </row>
    <row r="1164" spans="1:33">
      <c r="A1164" s="8" t="s">
        <v>6042</v>
      </c>
      <c r="B1164" s="8" t="s">
        <v>6106</v>
      </c>
      <c r="C1164" s="9" t="s">
        <v>39</v>
      </c>
      <c r="D1164" s="185" t="s">
        <v>6043</v>
      </c>
      <c r="E1164" s="188">
        <v>99433</v>
      </c>
      <c r="F1164" s="9" t="s">
        <v>36</v>
      </c>
      <c r="G1164" s="9" t="s">
        <v>5756</v>
      </c>
      <c r="H1164" s="10">
        <v>0</v>
      </c>
      <c r="I1164" s="11">
        <v>11</v>
      </c>
      <c r="J1164" s="24">
        <v>20792</v>
      </c>
      <c r="K1164" s="12"/>
      <c r="L1164" s="14">
        <v>0</v>
      </c>
      <c r="N1164" s="21">
        <v>0</v>
      </c>
      <c r="P1164" s="21">
        <v>0</v>
      </c>
      <c r="R1164" s="21">
        <v>0</v>
      </c>
      <c r="T1164" s="21">
        <v>0</v>
      </c>
      <c r="V1164" s="22">
        <v>20792</v>
      </c>
      <c r="X1164" s="5" t="str">
        <f t="shared" si="18"/>
        <v>No</v>
      </c>
      <c r="Z1164" s="21"/>
      <c r="AC1164" s="28"/>
      <c r="AG1164" s="7"/>
    </row>
    <row r="1165" spans="1:33">
      <c r="A1165" s="8" t="s">
        <v>1952</v>
      </c>
      <c r="B1165" s="8" t="s">
        <v>1953</v>
      </c>
      <c r="C1165" s="9" t="s">
        <v>132</v>
      </c>
      <c r="D1165" s="185">
        <v>5053</v>
      </c>
      <c r="E1165" s="188">
        <v>50053</v>
      </c>
      <c r="F1165" s="9" t="s">
        <v>83</v>
      </c>
      <c r="G1165" s="9" t="s">
        <v>84</v>
      </c>
      <c r="H1165" s="10">
        <v>92742</v>
      </c>
      <c r="I1165" s="11">
        <v>11</v>
      </c>
      <c r="J1165" s="24">
        <v>171298</v>
      </c>
      <c r="K1165" s="12"/>
      <c r="L1165" s="14">
        <v>0</v>
      </c>
      <c r="N1165" s="21">
        <v>0</v>
      </c>
      <c r="P1165" s="21">
        <v>11000</v>
      </c>
      <c r="R1165" s="21">
        <v>0</v>
      </c>
      <c r="T1165" s="21">
        <v>0</v>
      </c>
      <c r="V1165" s="22">
        <v>182298</v>
      </c>
      <c r="X1165" s="5" t="str">
        <f t="shared" si="18"/>
        <v>No</v>
      </c>
      <c r="Z1165" s="21"/>
      <c r="AC1165" s="28"/>
      <c r="AG1165" s="7"/>
    </row>
    <row r="1166" spans="1:33">
      <c r="A1166" s="8" t="s">
        <v>403</v>
      </c>
      <c r="B1166" s="8" t="s">
        <v>404</v>
      </c>
      <c r="C1166" s="9" t="s">
        <v>103</v>
      </c>
      <c r="D1166" s="185">
        <v>4150</v>
      </c>
      <c r="E1166" s="188">
        <v>40150</v>
      </c>
      <c r="F1166" s="9" t="s">
        <v>83</v>
      </c>
      <c r="G1166" s="9" t="s">
        <v>5756</v>
      </c>
      <c r="H1166" s="10">
        <v>71747</v>
      </c>
      <c r="I1166" s="11">
        <v>11</v>
      </c>
      <c r="J1166" s="24">
        <v>0</v>
      </c>
      <c r="K1166" s="12"/>
      <c r="L1166" s="14">
        <v>0</v>
      </c>
      <c r="N1166" s="21">
        <v>0</v>
      </c>
      <c r="P1166" s="21">
        <v>0</v>
      </c>
      <c r="R1166" s="21">
        <v>0</v>
      </c>
      <c r="T1166" s="21">
        <v>0</v>
      </c>
      <c r="V1166" s="22">
        <v>0</v>
      </c>
      <c r="X1166" s="5" t="str">
        <f t="shared" si="18"/>
        <v>No</v>
      </c>
      <c r="Z1166" s="21"/>
      <c r="AC1166" s="28"/>
      <c r="AG1166" s="7"/>
    </row>
    <row r="1167" spans="1:33">
      <c r="A1167" s="8" t="s">
        <v>1516</v>
      </c>
      <c r="B1167" s="8" t="s">
        <v>1517</v>
      </c>
      <c r="C1167" s="9" t="s">
        <v>178</v>
      </c>
      <c r="D1167" s="185" t="s">
        <v>1518</v>
      </c>
      <c r="E1167" s="188" t="s">
        <v>1519</v>
      </c>
      <c r="F1167" s="9" t="s">
        <v>88</v>
      </c>
      <c r="G1167" s="9" t="s">
        <v>147</v>
      </c>
      <c r="H1167" s="10">
        <v>0</v>
      </c>
      <c r="I1167" s="11">
        <v>11</v>
      </c>
      <c r="J1167" s="24">
        <v>1535327</v>
      </c>
      <c r="K1167" s="12"/>
      <c r="L1167" s="14">
        <v>0</v>
      </c>
      <c r="N1167" s="21">
        <v>0</v>
      </c>
      <c r="P1167" s="21">
        <v>0</v>
      </c>
      <c r="R1167" s="21">
        <v>0</v>
      </c>
      <c r="T1167" s="21">
        <v>0</v>
      </c>
      <c r="V1167" s="22">
        <v>1535327</v>
      </c>
      <c r="X1167" s="5" t="str">
        <f t="shared" si="18"/>
        <v>No</v>
      </c>
      <c r="Z1167" s="21"/>
      <c r="AC1167" s="28"/>
      <c r="AG1167" s="7"/>
    </row>
    <row r="1168" spans="1:33">
      <c r="A1168" s="8" t="s">
        <v>3314</v>
      </c>
      <c r="B1168" s="8" t="s">
        <v>2104</v>
      </c>
      <c r="C1168" s="9" t="s">
        <v>555</v>
      </c>
      <c r="D1168" s="185" t="s">
        <v>3315</v>
      </c>
      <c r="E1168" s="188" t="s">
        <v>3316</v>
      </c>
      <c r="F1168" s="9" t="s">
        <v>83</v>
      </c>
      <c r="G1168" s="9" t="s">
        <v>147</v>
      </c>
      <c r="H1168" s="10">
        <v>0</v>
      </c>
      <c r="I1168" s="11">
        <v>11</v>
      </c>
      <c r="J1168" s="24">
        <v>56599</v>
      </c>
      <c r="K1168" s="12"/>
      <c r="L1168" s="14">
        <v>0</v>
      </c>
      <c r="N1168" s="21">
        <v>0</v>
      </c>
      <c r="P1168" s="21">
        <v>0</v>
      </c>
      <c r="R1168" s="21">
        <v>0</v>
      </c>
      <c r="T1168" s="21">
        <v>0</v>
      </c>
      <c r="V1168" s="22">
        <v>56599</v>
      </c>
      <c r="X1168" s="5" t="str">
        <f t="shared" si="18"/>
        <v>No</v>
      </c>
      <c r="Z1168" s="21"/>
      <c r="AC1168" s="28"/>
      <c r="AG1168" s="7"/>
    </row>
    <row r="1169" spans="1:33">
      <c r="A1169" s="8" t="s">
        <v>2536</v>
      </c>
      <c r="B1169" s="8" t="s">
        <v>512</v>
      </c>
      <c r="C1169" s="9" t="s">
        <v>466</v>
      </c>
      <c r="D1169" s="185" t="s">
        <v>2537</v>
      </c>
      <c r="E1169" s="188" t="s">
        <v>2538</v>
      </c>
      <c r="F1169" s="9" t="s">
        <v>157</v>
      </c>
      <c r="G1169" s="9" t="s">
        <v>147</v>
      </c>
      <c r="H1169" s="10">
        <v>0</v>
      </c>
      <c r="I1169" s="11">
        <v>11</v>
      </c>
      <c r="J1169" s="24">
        <v>24487</v>
      </c>
      <c r="K1169" s="12"/>
      <c r="L1169" s="14">
        <v>0</v>
      </c>
      <c r="N1169" s="21">
        <v>0</v>
      </c>
      <c r="P1169" s="21">
        <v>0</v>
      </c>
      <c r="R1169" s="21">
        <v>0</v>
      </c>
      <c r="T1169" s="21">
        <v>62034</v>
      </c>
      <c r="V1169" s="22">
        <v>86521</v>
      </c>
      <c r="X1169" s="5" t="str">
        <f t="shared" si="18"/>
        <v>No</v>
      </c>
      <c r="Z1169" s="21"/>
      <c r="AC1169" s="28"/>
      <c r="AG1169" s="7"/>
    </row>
    <row r="1170" spans="1:33">
      <c r="A1170" s="8" t="s">
        <v>1105</v>
      </c>
      <c r="B1170" s="8" t="s">
        <v>1106</v>
      </c>
      <c r="C1170" s="9" t="s">
        <v>171</v>
      </c>
      <c r="D1170" s="185">
        <v>4192</v>
      </c>
      <c r="E1170" s="188">
        <v>40192</v>
      </c>
      <c r="F1170" s="9" t="s">
        <v>83</v>
      </c>
      <c r="G1170" s="9" t="s">
        <v>84</v>
      </c>
      <c r="H1170" s="10">
        <v>376047</v>
      </c>
      <c r="I1170" s="11">
        <v>11</v>
      </c>
      <c r="J1170" s="24">
        <v>76532</v>
      </c>
      <c r="K1170" s="12"/>
      <c r="L1170" s="14">
        <v>0</v>
      </c>
      <c r="N1170" s="21">
        <v>0</v>
      </c>
      <c r="P1170" s="21">
        <v>0</v>
      </c>
      <c r="R1170" s="21">
        <v>13</v>
      </c>
      <c r="T1170" s="21">
        <v>0</v>
      </c>
      <c r="V1170" s="22">
        <v>76545</v>
      </c>
      <c r="X1170" s="5" t="str">
        <f t="shared" si="18"/>
        <v>No</v>
      </c>
      <c r="Z1170" s="21"/>
      <c r="AC1170" s="28"/>
      <c r="AG1170" s="7"/>
    </row>
    <row r="1171" spans="1:33">
      <c r="A1171" s="8" t="s">
        <v>1476</v>
      </c>
      <c r="B1171" s="8" t="s">
        <v>1477</v>
      </c>
      <c r="C1171" s="9" t="s">
        <v>275</v>
      </c>
      <c r="D1171" s="185">
        <v>7052</v>
      </c>
      <c r="E1171" s="188">
        <v>70052</v>
      </c>
      <c r="F1171" s="9" t="s">
        <v>157</v>
      </c>
      <c r="G1171" s="9" t="s">
        <v>5756</v>
      </c>
      <c r="H1171" s="10">
        <v>50440</v>
      </c>
      <c r="I1171" s="11">
        <v>11</v>
      </c>
      <c r="J1171" s="24">
        <v>105765</v>
      </c>
      <c r="K1171" s="12"/>
      <c r="L1171" s="14">
        <v>0</v>
      </c>
      <c r="N1171" s="21">
        <v>0</v>
      </c>
      <c r="P1171" s="21">
        <v>0</v>
      </c>
      <c r="R1171" s="21">
        <v>105</v>
      </c>
      <c r="T1171" s="21">
        <v>0</v>
      </c>
      <c r="V1171" s="22">
        <v>105870</v>
      </c>
      <c r="X1171" s="5" t="str">
        <f t="shared" si="18"/>
        <v>No</v>
      </c>
      <c r="Z1171" s="21"/>
      <c r="AC1171" s="28"/>
      <c r="AG1171" s="7"/>
    </row>
    <row r="1172" spans="1:33">
      <c r="A1172" s="8" t="s">
        <v>3967</v>
      </c>
      <c r="B1172" s="8" t="s">
        <v>3968</v>
      </c>
      <c r="C1172" s="9" t="s">
        <v>278</v>
      </c>
      <c r="D1172" s="185" t="s">
        <v>3969</v>
      </c>
      <c r="E1172" s="188" t="s">
        <v>3970</v>
      </c>
      <c r="F1172" s="9" t="s">
        <v>157</v>
      </c>
      <c r="G1172" s="9" t="s">
        <v>147</v>
      </c>
      <c r="H1172" s="10">
        <v>0</v>
      </c>
      <c r="I1172" s="11">
        <v>11</v>
      </c>
      <c r="J1172" s="24">
        <v>60279</v>
      </c>
      <c r="K1172" s="12"/>
      <c r="L1172" s="14">
        <v>0</v>
      </c>
      <c r="N1172" s="21">
        <v>0</v>
      </c>
      <c r="P1172" s="21">
        <v>0</v>
      </c>
      <c r="R1172" s="21">
        <v>0</v>
      </c>
      <c r="T1172" s="21">
        <v>0</v>
      </c>
      <c r="V1172" s="22">
        <v>60279</v>
      </c>
      <c r="X1172" s="5" t="str">
        <f t="shared" si="18"/>
        <v>No</v>
      </c>
      <c r="Z1172" s="21"/>
      <c r="AC1172" s="28"/>
      <c r="AG1172" s="7"/>
    </row>
    <row r="1173" spans="1:33">
      <c r="A1173" s="8" t="s">
        <v>2943</v>
      </c>
      <c r="B1173" s="8" t="s">
        <v>6448</v>
      </c>
      <c r="C1173" s="9" t="s">
        <v>124</v>
      </c>
      <c r="D1173" s="185" t="s">
        <v>2944</v>
      </c>
      <c r="E1173" s="188" t="s">
        <v>2945</v>
      </c>
      <c r="F1173" s="9" t="s">
        <v>1320</v>
      </c>
      <c r="G1173" s="9" t="s">
        <v>147</v>
      </c>
      <c r="H1173" s="10">
        <v>0</v>
      </c>
      <c r="I1173" s="11">
        <v>11</v>
      </c>
      <c r="J1173" s="24">
        <v>19870</v>
      </c>
      <c r="K1173" s="12"/>
      <c r="L1173" s="14">
        <v>0</v>
      </c>
      <c r="N1173" s="21">
        <v>0</v>
      </c>
      <c r="P1173" s="21">
        <v>0</v>
      </c>
      <c r="R1173" s="21">
        <v>0</v>
      </c>
      <c r="T1173" s="21">
        <v>0</v>
      </c>
      <c r="V1173" s="22">
        <v>19870</v>
      </c>
      <c r="X1173" s="5" t="str">
        <f t="shared" si="18"/>
        <v>No</v>
      </c>
      <c r="Z1173" s="21"/>
      <c r="AC1173" s="28"/>
      <c r="AG1173" s="7"/>
    </row>
    <row r="1174" spans="1:33">
      <c r="A1174" s="8" t="s">
        <v>4285</v>
      </c>
      <c r="B1174" s="8" t="s">
        <v>4286</v>
      </c>
      <c r="C1174" s="9" t="s">
        <v>235</v>
      </c>
      <c r="D1174" s="185" t="s">
        <v>4287</v>
      </c>
      <c r="E1174" s="188" t="s">
        <v>4288</v>
      </c>
      <c r="F1174" s="9" t="s">
        <v>83</v>
      </c>
      <c r="G1174" s="9" t="s">
        <v>147</v>
      </c>
      <c r="H1174" s="10">
        <v>0</v>
      </c>
      <c r="I1174" s="11">
        <v>11</v>
      </c>
      <c r="J1174" s="24">
        <v>19818</v>
      </c>
      <c r="K1174" s="12"/>
      <c r="L1174" s="14">
        <v>0</v>
      </c>
      <c r="N1174" s="21">
        <v>0</v>
      </c>
      <c r="P1174" s="21">
        <v>0</v>
      </c>
      <c r="R1174" s="21">
        <v>246742</v>
      </c>
      <c r="T1174" s="21">
        <v>0</v>
      </c>
      <c r="V1174" s="22">
        <v>266560</v>
      </c>
      <c r="X1174" s="5" t="str">
        <f t="shared" si="18"/>
        <v>No</v>
      </c>
      <c r="Z1174" s="21"/>
      <c r="AC1174" s="28"/>
      <c r="AG1174" s="7"/>
    </row>
    <row r="1175" spans="1:33">
      <c r="A1175" s="8" t="s">
        <v>5548</v>
      </c>
      <c r="B1175" s="8" t="s">
        <v>838</v>
      </c>
      <c r="C1175" s="9" t="s">
        <v>132</v>
      </c>
      <c r="D1175" s="185" t="s">
        <v>5549</v>
      </c>
      <c r="E1175" s="188" t="s">
        <v>5550</v>
      </c>
      <c r="F1175" s="9" t="s">
        <v>1320</v>
      </c>
      <c r="G1175" s="9" t="s">
        <v>147</v>
      </c>
      <c r="H1175" s="10">
        <v>0</v>
      </c>
      <c r="I1175" s="11">
        <v>11</v>
      </c>
      <c r="J1175" s="24">
        <v>191837</v>
      </c>
      <c r="K1175" s="12"/>
      <c r="L1175" s="14">
        <v>0</v>
      </c>
      <c r="N1175" s="21">
        <v>0</v>
      </c>
      <c r="P1175" s="21">
        <v>0</v>
      </c>
      <c r="R1175" s="21">
        <v>0</v>
      </c>
      <c r="T1175" s="21">
        <v>0</v>
      </c>
      <c r="V1175" s="22">
        <v>191837</v>
      </c>
      <c r="X1175" s="5" t="str">
        <f t="shared" si="18"/>
        <v>No</v>
      </c>
      <c r="Z1175" s="21"/>
      <c r="AC1175" s="28"/>
      <c r="AG1175" s="7"/>
    </row>
    <row r="1176" spans="1:33">
      <c r="A1176" s="8" t="s">
        <v>5639</v>
      </c>
      <c r="B1176" s="8" t="s">
        <v>5640</v>
      </c>
      <c r="C1176" s="9" t="s">
        <v>254</v>
      </c>
      <c r="D1176" s="185" t="s">
        <v>5641</v>
      </c>
      <c r="E1176" s="188" t="s">
        <v>5642</v>
      </c>
      <c r="F1176" s="9" t="s">
        <v>83</v>
      </c>
      <c r="G1176" s="9" t="s">
        <v>147</v>
      </c>
      <c r="H1176" s="10">
        <v>0</v>
      </c>
      <c r="I1176" s="11">
        <v>11</v>
      </c>
      <c r="J1176" s="24">
        <v>0</v>
      </c>
      <c r="K1176" s="12"/>
      <c r="L1176" s="14">
        <v>0</v>
      </c>
      <c r="N1176" s="21">
        <v>0</v>
      </c>
      <c r="P1176" s="21">
        <v>0</v>
      </c>
      <c r="R1176" s="21">
        <v>0</v>
      </c>
      <c r="T1176" s="21">
        <v>0</v>
      </c>
      <c r="V1176" s="22">
        <v>0</v>
      </c>
      <c r="X1176" s="5" t="str">
        <f t="shared" si="18"/>
        <v>No</v>
      </c>
      <c r="Z1176" s="21"/>
      <c r="AC1176" s="28"/>
      <c r="AG1176" s="7"/>
    </row>
    <row r="1177" spans="1:33">
      <c r="A1177" s="8" t="s">
        <v>3983</v>
      </c>
      <c r="B1177" s="8" t="s">
        <v>3984</v>
      </c>
      <c r="C1177" s="9" t="s">
        <v>39</v>
      </c>
      <c r="D1177" s="185" t="s">
        <v>3985</v>
      </c>
      <c r="E1177" s="188" t="s">
        <v>3986</v>
      </c>
      <c r="F1177" s="9" t="s">
        <v>83</v>
      </c>
      <c r="G1177" s="9" t="s">
        <v>147</v>
      </c>
      <c r="H1177" s="10">
        <v>0</v>
      </c>
      <c r="I1177" s="11">
        <v>11</v>
      </c>
      <c r="J1177" s="24">
        <v>39054</v>
      </c>
      <c r="K1177" s="12"/>
      <c r="L1177" s="14">
        <v>0</v>
      </c>
      <c r="N1177" s="21">
        <v>0</v>
      </c>
      <c r="P1177" s="21">
        <v>0</v>
      </c>
      <c r="R1177" s="21">
        <v>0</v>
      </c>
      <c r="T1177" s="21">
        <v>0</v>
      </c>
      <c r="V1177" s="22">
        <v>39054</v>
      </c>
      <c r="X1177" s="5" t="str">
        <f t="shared" si="18"/>
        <v>No</v>
      </c>
      <c r="Z1177" s="21"/>
      <c r="AC1177" s="28"/>
      <c r="AG1177" s="7"/>
    </row>
    <row r="1178" spans="1:33">
      <c r="A1178" s="8" t="s">
        <v>571</v>
      </c>
      <c r="B1178" s="8" t="s">
        <v>572</v>
      </c>
      <c r="C1178" s="9" t="s">
        <v>103</v>
      </c>
      <c r="D1178" s="185">
        <v>4197</v>
      </c>
      <c r="E1178" s="188">
        <v>40197</v>
      </c>
      <c r="F1178" s="9" t="s">
        <v>83</v>
      </c>
      <c r="G1178" s="9" t="s">
        <v>5756</v>
      </c>
      <c r="H1178" s="10">
        <v>306196</v>
      </c>
      <c r="I1178" s="11">
        <v>11</v>
      </c>
      <c r="J1178" s="24">
        <v>0</v>
      </c>
      <c r="K1178" s="12"/>
      <c r="L1178" s="14">
        <v>0</v>
      </c>
      <c r="N1178" s="21">
        <v>0</v>
      </c>
      <c r="P1178" s="21">
        <v>0</v>
      </c>
      <c r="R1178" s="21">
        <v>0</v>
      </c>
      <c r="T1178" s="21">
        <v>0</v>
      </c>
      <c r="V1178" s="22">
        <v>0</v>
      </c>
      <c r="X1178" s="5" t="str">
        <f t="shared" si="18"/>
        <v>No</v>
      </c>
      <c r="Z1178" s="21"/>
      <c r="AC1178" s="28"/>
      <c r="AG1178" s="7"/>
    </row>
    <row r="1179" spans="1:33">
      <c r="A1179" s="8" t="s">
        <v>1366</v>
      </c>
      <c r="B1179" s="8" t="s">
        <v>1367</v>
      </c>
      <c r="C1179" s="9" t="s">
        <v>288</v>
      </c>
      <c r="D1179" s="185">
        <v>3093</v>
      </c>
      <c r="E1179" s="188">
        <v>30093</v>
      </c>
      <c r="F1179" s="9" t="s">
        <v>83</v>
      </c>
      <c r="G1179" s="9" t="s">
        <v>5756</v>
      </c>
      <c r="H1179" s="10">
        <v>56827</v>
      </c>
      <c r="I1179" s="11">
        <v>11</v>
      </c>
      <c r="J1179" s="24">
        <v>207198</v>
      </c>
      <c r="K1179" s="12"/>
      <c r="L1179" s="14">
        <v>0</v>
      </c>
      <c r="N1179" s="21">
        <v>0</v>
      </c>
      <c r="P1179" s="21">
        <v>0</v>
      </c>
      <c r="R1179" s="21">
        <v>50173</v>
      </c>
      <c r="T1179" s="21">
        <v>0</v>
      </c>
      <c r="V1179" s="22">
        <v>257371</v>
      </c>
      <c r="X1179" s="5" t="str">
        <f t="shared" si="18"/>
        <v>No</v>
      </c>
      <c r="Z1179" s="21"/>
      <c r="AC1179" s="28"/>
      <c r="AG1179" s="7"/>
    </row>
    <row r="1180" spans="1:33">
      <c r="A1180" s="8" t="s">
        <v>6588</v>
      </c>
      <c r="B1180" s="8" t="s">
        <v>2006</v>
      </c>
      <c r="C1180" s="9" t="s">
        <v>69</v>
      </c>
      <c r="D1180" s="185" t="s">
        <v>2007</v>
      </c>
      <c r="E1180" s="188" t="s">
        <v>2008</v>
      </c>
      <c r="F1180" s="9" t="s">
        <v>157</v>
      </c>
      <c r="G1180" s="9" t="s">
        <v>147</v>
      </c>
      <c r="H1180" s="10">
        <v>0</v>
      </c>
      <c r="I1180" s="11">
        <v>11</v>
      </c>
      <c r="J1180" s="24">
        <v>83241</v>
      </c>
      <c r="K1180" s="12"/>
      <c r="L1180" s="14">
        <v>0</v>
      </c>
      <c r="N1180" s="21">
        <v>0</v>
      </c>
      <c r="P1180" s="21">
        <v>0</v>
      </c>
      <c r="R1180" s="21">
        <v>708</v>
      </c>
      <c r="T1180" s="21">
        <v>50608</v>
      </c>
      <c r="V1180" s="22">
        <v>134557</v>
      </c>
      <c r="X1180" s="5" t="str">
        <f t="shared" si="18"/>
        <v>No</v>
      </c>
      <c r="Z1180" s="21"/>
      <c r="AC1180" s="28"/>
      <c r="AG1180" s="7"/>
    </row>
    <row r="1181" spans="1:33">
      <c r="A1181" s="8" t="s">
        <v>2900</v>
      </c>
      <c r="B1181" s="8" t="s">
        <v>2901</v>
      </c>
      <c r="C1181" s="9" t="s">
        <v>124</v>
      </c>
      <c r="D1181" s="185" t="s">
        <v>2902</v>
      </c>
      <c r="E1181" s="188" t="s">
        <v>2903</v>
      </c>
      <c r="F1181" s="9" t="s">
        <v>1320</v>
      </c>
      <c r="G1181" s="9" t="s">
        <v>147</v>
      </c>
      <c r="H1181" s="10">
        <v>0</v>
      </c>
      <c r="I1181" s="11">
        <v>11</v>
      </c>
      <c r="J1181" s="24">
        <v>6101</v>
      </c>
      <c r="K1181" s="12"/>
      <c r="L1181" s="14">
        <v>0</v>
      </c>
      <c r="N1181" s="21">
        <v>0</v>
      </c>
      <c r="P1181" s="21">
        <v>0</v>
      </c>
      <c r="R1181" s="21">
        <v>0</v>
      </c>
      <c r="T1181" s="21">
        <v>0</v>
      </c>
      <c r="V1181" s="22">
        <v>6101</v>
      </c>
      <c r="X1181" s="5" t="str">
        <f t="shared" si="18"/>
        <v>No</v>
      </c>
      <c r="Z1181" s="21"/>
      <c r="AC1181" s="28"/>
      <c r="AG1181" s="7"/>
    </row>
    <row r="1182" spans="1:33">
      <c r="A1182" s="8" t="s">
        <v>1935</v>
      </c>
      <c r="B1182" s="8" t="s">
        <v>1195</v>
      </c>
      <c r="C1182" s="9" t="s">
        <v>235</v>
      </c>
      <c r="D1182" s="185">
        <v>4095</v>
      </c>
      <c r="E1182" s="188">
        <v>40095</v>
      </c>
      <c r="F1182" s="9" t="s">
        <v>83</v>
      </c>
      <c r="G1182" s="9" t="s">
        <v>5756</v>
      </c>
      <c r="H1182" s="10">
        <v>117798</v>
      </c>
      <c r="I1182" s="11">
        <v>11</v>
      </c>
      <c r="J1182" s="24">
        <v>246986</v>
      </c>
      <c r="K1182" s="12"/>
      <c r="L1182" s="14">
        <v>0</v>
      </c>
      <c r="N1182" s="21">
        <v>0</v>
      </c>
      <c r="P1182" s="21">
        <v>0</v>
      </c>
      <c r="R1182" s="21">
        <v>16394</v>
      </c>
      <c r="T1182" s="21">
        <v>0</v>
      </c>
      <c r="V1182" s="22">
        <v>263380</v>
      </c>
      <c r="X1182" s="5" t="str">
        <f t="shared" si="18"/>
        <v>No</v>
      </c>
      <c r="Z1182" s="21"/>
      <c r="AC1182" s="28"/>
      <c r="AG1182" s="7"/>
    </row>
    <row r="1183" spans="1:33">
      <c r="A1183" s="8" t="s">
        <v>5069</v>
      </c>
      <c r="B1183" s="8" t="s">
        <v>5070</v>
      </c>
      <c r="C1183" s="9" t="s">
        <v>91</v>
      </c>
      <c r="D1183" s="185" t="s">
        <v>5071</v>
      </c>
      <c r="E1183" s="188" t="s">
        <v>5072</v>
      </c>
      <c r="F1183" s="9" t="s">
        <v>83</v>
      </c>
      <c r="G1183" s="9" t="s">
        <v>147</v>
      </c>
      <c r="H1183" s="10">
        <v>0</v>
      </c>
      <c r="I1183" s="11">
        <v>11</v>
      </c>
      <c r="J1183" s="24">
        <v>124967</v>
      </c>
      <c r="K1183" s="12"/>
      <c r="L1183" s="14">
        <v>0</v>
      </c>
      <c r="N1183" s="21">
        <v>0</v>
      </c>
      <c r="P1183" s="21">
        <v>0</v>
      </c>
      <c r="R1183" s="21">
        <v>52140</v>
      </c>
      <c r="T1183" s="21">
        <v>0</v>
      </c>
      <c r="V1183" s="22">
        <v>177107</v>
      </c>
      <c r="X1183" s="5" t="str">
        <f t="shared" si="18"/>
        <v>No</v>
      </c>
      <c r="Z1183" s="21"/>
      <c r="AC1183" s="28"/>
      <c r="AG1183" s="7"/>
    </row>
    <row r="1184" spans="1:33">
      <c r="A1184" s="8" t="s">
        <v>3619</v>
      </c>
      <c r="B1184" s="8" t="s">
        <v>3620</v>
      </c>
      <c r="C1184" s="9" t="s">
        <v>168</v>
      </c>
      <c r="D1184" s="185">
        <v>47</v>
      </c>
      <c r="E1184" s="188">
        <v>47</v>
      </c>
      <c r="F1184" s="9" t="s">
        <v>83</v>
      </c>
      <c r="G1184" s="9" t="s">
        <v>84</v>
      </c>
      <c r="H1184" s="10">
        <v>62433</v>
      </c>
      <c r="I1184" s="11">
        <v>11</v>
      </c>
      <c r="J1184" s="24">
        <v>0</v>
      </c>
      <c r="K1184" s="12"/>
      <c r="L1184" s="14">
        <v>0</v>
      </c>
      <c r="N1184" s="21">
        <v>0</v>
      </c>
      <c r="P1184" s="21">
        <v>40792</v>
      </c>
      <c r="R1184" s="21">
        <v>345604</v>
      </c>
      <c r="T1184" s="21">
        <v>0</v>
      </c>
      <c r="V1184" s="22">
        <v>386396</v>
      </c>
      <c r="X1184" s="5" t="str">
        <f t="shared" si="18"/>
        <v>No</v>
      </c>
      <c r="Z1184" s="21"/>
      <c r="AC1184" s="28"/>
      <c r="AG1184" s="7"/>
    </row>
    <row r="1185" spans="1:33">
      <c r="A1185" s="8" t="s">
        <v>5210</v>
      </c>
      <c r="B1185" s="8" t="s">
        <v>5211</v>
      </c>
      <c r="C1185" s="9" t="s">
        <v>168</v>
      </c>
      <c r="D1185" s="185" t="s">
        <v>5212</v>
      </c>
      <c r="E1185" s="188" t="s">
        <v>5213</v>
      </c>
      <c r="F1185" s="9" t="s">
        <v>88</v>
      </c>
      <c r="G1185" s="9" t="s">
        <v>147</v>
      </c>
      <c r="H1185" s="10">
        <v>0</v>
      </c>
      <c r="I1185" s="11">
        <v>11</v>
      </c>
      <c r="J1185" s="24">
        <v>35884</v>
      </c>
      <c r="K1185" s="12"/>
      <c r="L1185" s="14">
        <v>0</v>
      </c>
      <c r="N1185" s="21">
        <v>0</v>
      </c>
      <c r="P1185" s="21">
        <v>0</v>
      </c>
      <c r="R1185" s="21">
        <v>0</v>
      </c>
      <c r="T1185" s="21">
        <v>177756</v>
      </c>
      <c r="V1185" s="22">
        <v>213640</v>
      </c>
      <c r="X1185" s="5" t="str">
        <f t="shared" si="18"/>
        <v>No</v>
      </c>
      <c r="Z1185" s="21"/>
      <c r="AC1185" s="28"/>
      <c r="AG1185" s="7"/>
    </row>
    <row r="1186" spans="1:33">
      <c r="A1186" s="8" t="s">
        <v>515</v>
      </c>
      <c r="B1186" s="8" t="s">
        <v>81</v>
      </c>
      <c r="C1186" s="9" t="s">
        <v>82</v>
      </c>
      <c r="D1186" s="185">
        <v>2201</v>
      </c>
      <c r="E1186" s="188">
        <v>20201</v>
      </c>
      <c r="F1186" s="9" t="s">
        <v>83</v>
      </c>
      <c r="G1186" s="9" t="s">
        <v>5756</v>
      </c>
      <c r="H1186" s="10">
        <v>5441567</v>
      </c>
      <c r="I1186" s="11">
        <v>11</v>
      </c>
      <c r="J1186" s="24">
        <v>0</v>
      </c>
      <c r="K1186" s="12"/>
      <c r="L1186" s="14">
        <v>0</v>
      </c>
      <c r="N1186" s="21">
        <v>0</v>
      </c>
      <c r="P1186" s="21">
        <v>0</v>
      </c>
      <c r="R1186" s="21">
        <v>100128</v>
      </c>
      <c r="T1186" s="21">
        <v>0</v>
      </c>
      <c r="V1186" s="22">
        <v>100128</v>
      </c>
      <c r="X1186" s="5" t="str">
        <f t="shared" si="18"/>
        <v>No</v>
      </c>
      <c r="Z1186" s="21"/>
      <c r="AC1186" s="28"/>
      <c r="AG1186" s="7"/>
    </row>
    <row r="1187" spans="1:33">
      <c r="A1187" s="8" t="s">
        <v>6589</v>
      </c>
      <c r="B1187" s="8" t="s">
        <v>3361</v>
      </c>
      <c r="C1187" s="9" t="s">
        <v>555</v>
      </c>
      <c r="D1187" s="185" t="s">
        <v>3362</v>
      </c>
      <c r="E1187" s="188" t="s">
        <v>3363</v>
      </c>
      <c r="F1187" s="9" t="s">
        <v>83</v>
      </c>
      <c r="G1187" s="9" t="s">
        <v>147</v>
      </c>
      <c r="H1187" s="10">
        <v>0</v>
      </c>
      <c r="I1187" s="11">
        <v>11</v>
      </c>
      <c r="J1187" s="24">
        <v>51808</v>
      </c>
      <c r="K1187" s="12"/>
      <c r="L1187" s="14">
        <v>0</v>
      </c>
      <c r="N1187" s="21">
        <v>0</v>
      </c>
      <c r="P1187" s="21">
        <v>0</v>
      </c>
      <c r="R1187" s="21">
        <v>0</v>
      </c>
      <c r="T1187" s="21">
        <v>392</v>
      </c>
      <c r="V1187" s="22">
        <v>52200</v>
      </c>
      <c r="X1187" s="5" t="str">
        <f t="shared" si="18"/>
        <v>No</v>
      </c>
      <c r="Z1187" s="21"/>
      <c r="AC1187" s="28"/>
      <c r="AG1187" s="7"/>
    </row>
    <row r="1188" spans="1:33">
      <c r="A1188" s="8" t="s">
        <v>5956</v>
      </c>
      <c r="B1188" s="8" t="s">
        <v>6122</v>
      </c>
      <c r="C1188" s="9" t="s">
        <v>42</v>
      </c>
      <c r="D1188" s="185" t="s">
        <v>4609</v>
      </c>
      <c r="E1188" s="188" t="s">
        <v>4610</v>
      </c>
      <c r="F1188" s="9" t="s">
        <v>83</v>
      </c>
      <c r="G1188" s="9" t="s">
        <v>147</v>
      </c>
      <c r="H1188" s="10">
        <v>0</v>
      </c>
      <c r="I1188" s="11">
        <v>11</v>
      </c>
      <c r="J1188" s="24">
        <v>1433</v>
      </c>
      <c r="K1188" s="12"/>
      <c r="L1188" s="14">
        <v>0</v>
      </c>
      <c r="N1188" s="21">
        <v>0</v>
      </c>
      <c r="P1188" s="21">
        <v>0</v>
      </c>
      <c r="R1188" s="21">
        <v>0</v>
      </c>
      <c r="T1188" s="21">
        <v>414212</v>
      </c>
      <c r="V1188" s="22">
        <v>415645</v>
      </c>
      <c r="X1188" s="5" t="str">
        <f t="shared" si="18"/>
        <v>No</v>
      </c>
      <c r="Z1188" s="21"/>
      <c r="AC1188" s="28"/>
      <c r="AG1188" s="7"/>
    </row>
    <row r="1189" spans="1:33">
      <c r="A1189" s="8" t="s">
        <v>4201</v>
      </c>
      <c r="B1189" s="8" t="s">
        <v>4202</v>
      </c>
      <c r="C1189" s="9" t="s">
        <v>154</v>
      </c>
      <c r="D1189" s="185" t="s">
        <v>4203</v>
      </c>
      <c r="E1189" s="188" t="s">
        <v>4204</v>
      </c>
      <c r="F1189" s="9" t="s">
        <v>83</v>
      </c>
      <c r="G1189" s="9" t="s">
        <v>147</v>
      </c>
      <c r="H1189" s="10">
        <v>0</v>
      </c>
      <c r="I1189" s="11">
        <v>11</v>
      </c>
      <c r="J1189" s="24">
        <v>9218</v>
      </c>
      <c r="K1189" s="12"/>
      <c r="L1189" s="14">
        <v>0</v>
      </c>
      <c r="N1189" s="21">
        <v>0</v>
      </c>
      <c r="P1189" s="21">
        <v>0</v>
      </c>
      <c r="R1189" s="21">
        <v>11318</v>
      </c>
      <c r="T1189" s="21">
        <v>0</v>
      </c>
      <c r="V1189" s="22">
        <v>20536</v>
      </c>
      <c r="X1189" s="5" t="str">
        <f t="shared" si="18"/>
        <v>No</v>
      </c>
      <c r="Z1189" s="21"/>
      <c r="AC1189" s="28"/>
      <c r="AG1189" s="7"/>
    </row>
    <row r="1190" spans="1:33">
      <c r="A1190" s="8" t="s">
        <v>4282</v>
      </c>
      <c r="B1190" s="8" t="s">
        <v>755</v>
      </c>
      <c r="C1190" s="9" t="s">
        <v>235</v>
      </c>
      <c r="D1190" s="185" t="s">
        <v>4283</v>
      </c>
      <c r="E1190" s="188" t="s">
        <v>4284</v>
      </c>
      <c r="F1190" s="9" t="s">
        <v>83</v>
      </c>
      <c r="G1190" s="9" t="s">
        <v>147</v>
      </c>
      <c r="H1190" s="10">
        <v>0</v>
      </c>
      <c r="I1190" s="11">
        <v>11</v>
      </c>
      <c r="J1190" s="24">
        <v>73507</v>
      </c>
      <c r="K1190" s="12"/>
      <c r="L1190" s="14">
        <v>0</v>
      </c>
      <c r="N1190" s="21">
        <v>0</v>
      </c>
      <c r="P1190" s="21">
        <v>0</v>
      </c>
      <c r="R1190" s="21">
        <v>162974</v>
      </c>
      <c r="T1190" s="21">
        <v>0</v>
      </c>
      <c r="V1190" s="22">
        <v>236481</v>
      </c>
      <c r="X1190" s="5" t="str">
        <f t="shared" si="18"/>
        <v>No</v>
      </c>
      <c r="Z1190" s="21"/>
      <c r="AC1190" s="28"/>
      <c r="AG1190" s="7"/>
    </row>
    <row r="1191" spans="1:33">
      <c r="A1191" s="8" t="s">
        <v>5106</v>
      </c>
      <c r="B1191" s="8" t="s">
        <v>5107</v>
      </c>
      <c r="C1191" s="9" t="s">
        <v>217</v>
      </c>
      <c r="D1191" s="185">
        <v>3108</v>
      </c>
      <c r="E1191" s="188">
        <v>30108</v>
      </c>
      <c r="F1191" s="9" t="s">
        <v>83</v>
      </c>
      <c r="G1191" s="9" t="s">
        <v>5756</v>
      </c>
      <c r="H1191" s="10">
        <v>5441567</v>
      </c>
      <c r="I1191" s="11">
        <v>11</v>
      </c>
      <c r="J1191" s="24">
        <v>130379</v>
      </c>
      <c r="K1191" s="12"/>
      <c r="L1191" s="14">
        <v>0</v>
      </c>
      <c r="N1191" s="21">
        <v>0</v>
      </c>
      <c r="P1191" s="21">
        <v>0</v>
      </c>
      <c r="R1191" s="21">
        <v>51970</v>
      </c>
      <c r="T1191" s="21">
        <v>153930</v>
      </c>
      <c r="V1191" s="22">
        <v>336279</v>
      </c>
      <c r="X1191" s="5" t="str">
        <f t="shared" si="18"/>
        <v>No</v>
      </c>
      <c r="Z1191" s="21"/>
      <c r="AC1191" s="28"/>
      <c r="AG1191" s="7"/>
    </row>
    <row r="1192" spans="1:33">
      <c r="A1192" s="8" t="s">
        <v>234</v>
      </c>
      <c r="B1192" s="8" t="s">
        <v>111</v>
      </c>
      <c r="C1192" s="9" t="s">
        <v>235</v>
      </c>
      <c r="D1192" s="185">
        <v>4167</v>
      </c>
      <c r="E1192" s="188">
        <v>40167</v>
      </c>
      <c r="F1192" s="9" t="s">
        <v>83</v>
      </c>
      <c r="G1192" s="9" t="s">
        <v>5756</v>
      </c>
      <c r="H1192" s="10">
        <v>214881</v>
      </c>
      <c r="I1192" s="11">
        <v>11</v>
      </c>
      <c r="J1192" s="24">
        <v>284071</v>
      </c>
      <c r="K1192" s="12"/>
      <c r="L1192" s="14">
        <v>0</v>
      </c>
      <c r="N1192" s="21">
        <v>0</v>
      </c>
      <c r="P1192" s="21">
        <v>0</v>
      </c>
      <c r="R1192" s="21">
        <v>9546</v>
      </c>
      <c r="T1192" s="21">
        <v>0</v>
      </c>
      <c r="V1192" s="22">
        <v>293617</v>
      </c>
      <c r="X1192" s="5" t="str">
        <f t="shared" si="18"/>
        <v>No</v>
      </c>
      <c r="Z1192" s="21"/>
      <c r="AC1192" s="28"/>
      <c r="AG1192" s="7"/>
    </row>
    <row r="1193" spans="1:33">
      <c r="A1193" s="8" t="s">
        <v>198</v>
      </c>
      <c r="B1193" s="8" t="s">
        <v>199</v>
      </c>
      <c r="C1193" s="9" t="s">
        <v>103</v>
      </c>
      <c r="D1193" s="185">
        <v>4137</v>
      </c>
      <c r="E1193" s="188">
        <v>40137</v>
      </c>
      <c r="F1193" s="9" t="s">
        <v>83</v>
      </c>
      <c r="G1193" s="9" t="s">
        <v>5756</v>
      </c>
      <c r="H1193" s="10">
        <v>2148346</v>
      </c>
      <c r="I1193" s="11">
        <v>11</v>
      </c>
      <c r="J1193" s="24">
        <v>0</v>
      </c>
      <c r="K1193" s="12"/>
      <c r="L1193" s="14">
        <v>0</v>
      </c>
      <c r="N1193" s="21">
        <v>0</v>
      </c>
      <c r="P1193" s="21">
        <v>0</v>
      </c>
      <c r="R1193" s="21">
        <v>0</v>
      </c>
      <c r="T1193" s="21">
        <v>61776</v>
      </c>
      <c r="V1193" s="22">
        <v>61776</v>
      </c>
      <c r="X1193" s="5" t="str">
        <f t="shared" si="18"/>
        <v>No</v>
      </c>
      <c r="Z1193" s="21"/>
      <c r="AC1193" s="28"/>
      <c r="AG1193" s="7"/>
    </row>
    <row r="1194" spans="1:33">
      <c r="A1194" s="8" t="s">
        <v>3828</v>
      </c>
      <c r="B1194" s="8" t="s">
        <v>3829</v>
      </c>
      <c r="C1194" s="9" t="s">
        <v>278</v>
      </c>
      <c r="D1194" s="185" t="s">
        <v>3830</v>
      </c>
      <c r="E1194" s="188" t="s">
        <v>3831</v>
      </c>
      <c r="F1194" s="9" t="s">
        <v>83</v>
      </c>
      <c r="G1194" s="9" t="s">
        <v>147</v>
      </c>
      <c r="H1194" s="10">
        <v>0</v>
      </c>
      <c r="I1194" s="11">
        <v>11</v>
      </c>
      <c r="J1194" s="24">
        <v>75204</v>
      </c>
      <c r="K1194" s="12"/>
      <c r="L1194" s="14">
        <v>0</v>
      </c>
      <c r="N1194" s="21">
        <v>0</v>
      </c>
      <c r="P1194" s="21">
        <v>0</v>
      </c>
      <c r="R1194" s="21">
        <v>200</v>
      </c>
      <c r="T1194" s="21">
        <v>0</v>
      </c>
      <c r="V1194" s="22">
        <v>75404</v>
      </c>
      <c r="X1194" s="5" t="str">
        <f t="shared" si="18"/>
        <v>No</v>
      </c>
      <c r="Z1194" s="21"/>
      <c r="AC1194" s="28"/>
      <c r="AG1194" s="7"/>
    </row>
    <row r="1195" spans="1:33">
      <c r="A1195" s="8" t="s">
        <v>5636</v>
      </c>
      <c r="B1195" s="8" t="s">
        <v>3565</v>
      </c>
      <c r="C1195" s="9" t="s">
        <v>254</v>
      </c>
      <c r="D1195" s="185" t="s">
        <v>5637</v>
      </c>
      <c r="E1195" s="188" t="s">
        <v>5638</v>
      </c>
      <c r="F1195" s="9" t="s">
        <v>83</v>
      </c>
      <c r="G1195" s="9" t="s">
        <v>147</v>
      </c>
      <c r="H1195" s="10">
        <v>0</v>
      </c>
      <c r="I1195" s="11">
        <v>11</v>
      </c>
      <c r="J1195" s="24">
        <v>43508</v>
      </c>
      <c r="K1195" s="12"/>
      <c r="L1195" s="14">
        <v>0</v>
      </c>
      <c r="N1195" s="21">
        <v>0</v>
      </c>
      <c r="P1195" s="21">
        <v>0</v>
      </c>
      <c r="R1195" s="21">
        <v>0</v>
      </c>
      <c r="T1195" s="21">
        <v>0</v>
      </c>
      <c r="V1195" s="22">
        <v>43508</v>
      </c>
      <c r="X1195" s="5" t="str">
        <f t="shared" si="18"/>
        <v>No</v>
      </c>
      <c r="Z1195" s="21"/>
      <c r="AC1195" s="28"/>
      <c r="AG1195" s="7"/>
    </row>
    <row r="1196" spans="1:33">
      <c r="A1196" s="8" t="s">
        <v>2518</v>
      </c>
      <c r="B1196" s="8" t="s">
        <v>2218</v>
      </c>
      <c r="C1196" s="9" t="s">
        <v>466</v>
      </c>
      <c r="D1196" s="185" t="s">
        <v>2519</v>
      </c>
      <c r="E1196" s="188" t="s">
        <v>2520</v>
      </c>
      <c r="F1196" s="9" t="s">
        <v>83</v>
      </c>
      <c r="G1196" s="9" t="s">
        <v>147</v>
      </c>
      <c r="H1196" s="10">
        <v>0</v>
      </c>
      <c r="I1196" s="11">
        <v>11</v>
      </c>
      <c r="J1196" s="24">
        <v>71685</v>
      </c>
      <c r="K1196" s="12"/>
      <c r="L1196" s="14">
        <v>0</v>
      </c>
      <c r="N1196" s="21">
        <v>0</v>
      </c>
      <c r="P1196" s="21">
        <v>0</v>
      </c>
      <c r="R1196" s="21">
        <v>0</v>
      </c>
      <c r="T1196" s="21">
        <v>160933</v>
      </c>
      <c r="V1196" s="22">
        <v>232618</v>
      </c>
      <c r="X1196" s="5" t="str">
        <f t="shared" si="18"/>
        <v>No</v>
      </c>
      <c r="Z1196" s="21"/>
      <c r="AC1196" s="28"/>
      <c r="AG1196" s="7"/>
    </row>
    <row r="1197" spans="1:33">
      <c r="A1197" s="8" t="s">
        <v>5998</v>
      </c>
      <c r="B1197" s="8" t="s">
        <v>2114</v>
      </c>
      <c r="C1197" s="9" t="s">
        <v>466</v>
      </c>
      <c r="D1197" s="185" t="s">
        <v>2543</v>
      </c>
      <c r="E1197" s="188" t="s">
        <v>2544</v>
      </c>
      <c r="F1197" s="9" t="s">
        <v>157</v>
      </c>
      <c r="G1197" s="9" t="s">
        <v>147</v>
      </c>
      <c r="H1197" s="10">
        <v>0</v>
      </c>
      <c r="I1197" s="11">
        <v>11</v>
      </c>
      <c r="J1197" s="24">
        <v>37863</v>
      </c>
      <c r="K1197" s="12"/>
      <c r="L1197" s="14">
        <v>0</v>
      </c>
      <c r="N1197" s="21">
        <v>0</v>
      </c>
      <c r="P1197" s="21">
        <v>0</v>
      </c>
      <c r="R1197" s="21">
        <v>0</v>
      </c>
      <c r="T1197" s="21">
        <v>466007</v>
      </c>
      <c r="V1197" s="22">
        <v>503870</v>
      </c>
      <c r="X1197" s="5" t="str">
        <f t="shared" si="18"/>
        <v>No</v>
      </c>
      <c r="Z1197" s="21"/>
      <c r="AC1197" s="28"/>
      <c r="AG1197" s="7"/>
    </row>
    <row r="1198" spans="1:33">
      <c r="A1198" s="8" t="s">
        <v>1486</v>
      </c>
      <c r="B1198" s="8" t="s">
        <v>6454</v>
      </c>
      <c r="C1198" s="9" t="s">
        <v>178</v>
      </c>
      <c r="D1198" s="185" t="s">
        <v>1487</v>
      </c>
      <c r="E1198" s="188" t="s">
        <v>1488</v>
      </c>
      <c r="F1198" s="9" t="s">
        <v>88</v>
      </c>
      <c r="G1198" s="9" t="s">
        <v>147</v>
      </c>
      <c r="H1198" s="10">
        <v>0</v>
      </c>
      <c r="I1198" s="11">
        <v>10</v>
      </c>
      <c r="J1198" s="24">
        <v>21968</v>
      </c>
      <c r="K1198" s="12"/>
      <c r="L1198" s="14">
        <v>0</v>
      </c>
      <c r="N1198" s="21">
        <v>0</v>
      </c>
      <c r="P1198" s="21">
        <v>0</v>
      </c>
      <c r="R1198" s="21">
        <v>0</v>
      </c>
      <c r="T1198" s="21">
        <v>0</v>
      </c>
      <c r="V1198" s="22">
        <v>21968</v>
      </c>
      <c r="X1198" s="5" t="str">
        <f t="shared" si="18"/>
        <v>No</v>
      </c>
      <c r="Z1198" s="21"/>
      <c r="AC1198" s="28"/>
      <c r="AG1198" s="7"/>
    </row>
    <row r="1199" spans="1:33">
      <c r="A1199" s="8" t="s">
        <v>1698</v>
      </c>
      <c r="B1199" s="8" t="s">
        <v>1699</v>
      </c>
      <c r="C1199" s="9" t="s">
        <v>87</v>
      </c>
      <c r="D1199" s="185" t="s">
        <v>1700</v>
      </c>
      <c r="E1199" s="188">
        <v>9</v>
      </c>
      <c r="F1199" s="9" t="s">
        <v>36</v>
      </c>
      <c r="G1199" s="9" t="s">
        <v>5756</v>
      </c>
      <c r="H1199" s="10">
        <v>0</v>
      </c>
      <c r="I1199" s="11">
        <v>10</v>
      </c>
      <c r="J1199" s="24">
        <v>0</v>
      </c>
      <c r="K1199" s="12"/>
      <c r="L1199" s="14">
        <v>0</v>
      </c>
      <c r="N1199" s="21">
        <v>0</v>
      </c>
      <c r="P1199" s="21">
        <v>0</v>
      </c>
      <c r="R1199" s="21">
        <v>0</v>
      </c>
      <c r="T1199" s="21">
        <v>0</v>
      </c>
      <c r="V1199" s="22">
        <v>0</v>
      </c>
      <c r="X1199" s="5" t="str">
        <f t="shared" si="18"/>
        <v>No</v>
      </c>
      <c r="Z1199" s="21"/>
      <c r="AC1199" s="28"/>
      <c r="AG1199" s="7"/>
    </row>
    <row r="1200" spans="1:33">
      <c r="A1200" s="8" t="s">
        <v>1571</v>
      </c>
      <c r="B1200" s="8" t="s">
        <v>1572</v>
      </c>
      <c r="C1200" s="9" t="s">
        <v>178</v>
      </c>
      <c r="D1200" s="185" t="s">
        <v>1573</v>
      </c>
      <c r="E1200" s="188" t="s">
        <v>1574</v>
      </c>
      <c r="F1200" s="9" t="s">
        <v>83</v>
      </c>
      <c r="G1200" s="9" t="s">
        <v>147</v>
      </c>
      <c r="H1200" s="10">
        <v>0</v>
      </c>
      <c r="I1200" s="11">
        <v>10</v>
      </c>
      <c r="J1200" s="24">
        <v>169125</v>
      </c>
      <c r="K1200" s="12"/>
      <c r="L1200" s="14">
        <v>0</v>
      </c>
      <c r="N1200" s="21">
        <v>0</v>
      </c>
      <c r="P1200" s="21">
        <v>0</v>
      </c>
      <c r="R1200" s="21">
        <v>0</v>
      </c>
      <c r="T1200" s="21">
        <v>0</v>
      </c>
      <c r="V1200" s="22">
        <v>169125</v>
      </c>
      <c r="X1200" s="5" t="str">
        <f t="shared" si="18"/>
        <v>No</v>
      </c>
      <c r="Z1200" s="21"/>
      <c r="AC1200" s="28"/>
      <c r="AG1200" s="7"/>
    </row>
    <row r="1201" spans="1:33">
      <c r="A1201" s="8" t="s">
        <v>315</v>
      </c>
      <c r="B1201" s="8" t="s">
        <v>316</v>
      </c>
      <c r="C1201" s="9" t="s">
        <v>213</v>
      </c>
      <c r="D1201" s="185" t="s">
        <v>317</v>
      </c>
      <c r="E1201" s="188" t="s">
        <v>318</v>
      </c>
      <c r="F1201" s="9" t="s">
        <v>157</v>
      </c>
      <c r="G1201" s="9" t="s">
        <v>147</v>
      </c>
      <c r="H1201" s="10">
        <v>0</v>
      </c>
      <c r="I1201" s="11">
        <v>10</v>
      </c>
      <c r="J1201" s="24">
        <v>17922</v>
      </c>
      <c r="K1201" s="12"/>
      <c r="L1201" s="14">
        <v>0</v>
      </c>
      <c r="N1201" s="21">
        <v>0</v>
      </c>
      <c r="P1201" s="21">
        <v>0</v>
      </c>
      <c r="R1201" s="21">
        <v>0</v>
      </c>
      <c r="T1201" s="21">
        <v>0</v>
      </c>
      <c r="V1201" s="22">
        <v>17922</v>
      </c>
      <c r="X1201" s="5" t="str">
        <f t="shared" si="18"/>
        <v>No</v>
      </c>
      <c r="Z1201" s="21"/>
      <c r="AC1201" s="28"/>
      <c r="AG1201" s="7"/>
    </row>
    <row r="1202" spans="1:33">
      <c r="A1202" s="8" t="s">
        <v>2792</v>
      </c>
      <c r="B1202" s="8" t="s">
        <v>1951</v>
      </c>
      <c r="C1202" s="9" t="s">
        <v>210</v>
      </c>
      <c r="D1202" s="185" t="s">
        <v>2793</v>
      </c>
      <c r="E1202" s="188" t="s">
        <v>2794</v>
      </c>
      <c r="F1202" s="9" t="s">
        <v>157</v>
      </c>
      <c r="G1202" s="9" t="s">
        <v>147</v>
      </c>
      <c r="H1202" s="10">
        <v>0</v>
      </c>
      <c r="I1202" s="11">
        <v>10</v>
      </c>
      <c r="J1202" s="24">
        <v>30085</v>
      </c>
      <c r="K1202" s="12"/>
      <c r="L1202" s="14">
        <v>0</v>
      </c>
      <c r="N1202" s="21">
        <v>0</v>
      </c>
      <c r="P1202" s="21">
        <v>0</v>
      </c>
      <c r="R1202" s="21">
        <v>0</v>
      </c>
      <c r="T1202" s="21">
        <v>89809</v>
      </c>
      <c r="V1202" s="22">
        <v>119894</v>
      </c>
      <c r="X1202" s="5" t="str">
        <f t="shared" si="18"/>
        <v>No</v>
      </c>
      <c r="Z1202" s="21"/>
      <c r="AC1202" s="28"/>
      <c r="AG1202" s="7"/>
    </row>
    <row r="1203" spans="1:33">
      <c r="A1203" s="8" t="s">
        <v>5945</v>
      </c>
      <c r="B1203" s="8" t="s">
        <v>6074</v>
      </c>
      <c r="C1203" s="9" t="s">
        <v>82</v>
      </c>
      <c r="D1203" s="185">
        <v>2220</v>
      </c>
      <c r="E1203" s="188">
        <v>20220</v>
      </c>
      <c r="F1203" s="9" t="s">
        <v>113</v>
      </c>
      <c r="G1203" s="9" t="s">
        <v>5756</v>
      </c>
      <c r="H1203" s="10">
        <v>18351295</v>
      </c>
      <c r="I1203" s="11">
        <v>10</v>
      </c>
      <c r="J1203" s="24">
        <v>1914270</v>
      </c>
      <c r="K1203" s="12"/>
      <c r="L1203" s="14">
        <v>0</v>
      </c>
      <c r="N1203" s="21">
        <v>0</v>
      </c>
      <c r="P1203" s="21">
        <v>0</v>
      </c>
      <c r="R1203" s="21">
        <v>0</v>
      </c>
      <c r="T1203" s="21">
        <v>0</v>
      </c>
      <c r="V1203" s="22">
        <v>1914270</v>
      </c>
      <c r="X1203" s="5" t="str">
        <f t="shared" si="18"/>
        <v>No</v>
      </c>
      <c r="Z1203" s="21"/>
      <c r="AC1203" s="28"/>
      <c r="AG1203" s="7"/>
    </row>
    <row r="1204" spans="1:33">
      <c r="A1204" s="8" t="s">
        <v>5689</v>
      </c>
      <c r="B1204" s="8" t="s">
        <v>5690</v>
      </c>
      <c r="C1204" s="9" t="s">
        <v>91</v>
      </c>
      <c r="D1204" s="185">
        <v>9244</v>
      </c>
      <c r="E1204" s="188">
        <v>90244</v>
      </c>
      <c r="F1204" s="9" t="s">
        <v>83</v>
      </c>
      <c r="G1204" s="9" t="s">
        <v>84</v>
      </c>
      <c r="H1204" s="10">
        <v>219454</v>
      </c>
      <c r="I1204" s="11">
        <v>10</v>
      </c>
      <c r="J1204" s="24">
        <v>313858</v>
      </c>
      <c r="K1204" s="12"/>
      <c r="L1204" s="14">
        <v>0</v>
      </c>
      <c r="N1204" s="21">
        <v>1027</v>
      </c>
      <c r="P1204" s="21">
        <v>48604</v>
      </c>
      <c r="R1204" s="21">
        <v>111313</v>
      </c>
      <c r="T1204" s="21">
        <v>0</v>
      </c>
      <c r="V1204" s="22">
        <v>474802</v>
      </c>
      <c r="X1204" s="5" t="str">
        <f t="shared" si="18"/>
        <v>No</v>
      </c>
      <c r="Z1204" s="21"/>
      <c r="AC1204" s="28"/>
      <c r="AG1204" s="7"/>
    </row>
    <row r="1205" spans="1:33">
      <c r="A1205" s="8" t="s">
        <v>4554</v>
      </c>
      <c r="B1205" s="8" t="s">
        <v>4555</v>
      </c>
      <c r="C1205" s="9" t="s">
        <v>454</v>
      </c>
      <c r="D1205" s="185" t="s">
        <v>4556</v>
      </c>
      <c r="E1205" s="188" t="s">
        <v>4557</v>
      </c>
      <c r="F1205" s="9" t="s">
        <v>157</v>
      </c>
      <c r="G1205" s="9" t="s">
        <v>147</v>
      </c>
      <c r="H1205" s="10">
        <v>0</v>
      </c>
      <c r="I1205" s="11">
        <v>10</v>
      </c>
      <c r="J1205" s="24">
        <v>14462</v>
      </c>
      <c r="K1205" s="12"/>
      <c r="L1205" s="14">
        <v>0</v>
      </c>
      <c r="N1205" s="21">
        <v>0</v>
      </c>
      <c r="P1205" s="21">
        <v>0</v>
      </c>
      <c r="R1205" s="21">
        <v>800</v>
      </c>
      <c r="T1205" s="21">
        <v>208565</v>
      </c>
      <c r="V1205" s="22">
        <v>223827</v>
      </c>
      <c r="X1205" s="5" t="str">
        <f t="shared" si="18"/>
        <v>No</v>
      </c>
      <c r="Z1205" s="21"/>
      <c r="AC1205" s="28"/>
      <c r="AG1205" s="7"/>
    </row>
    <row r="1206" spans="1:33">
      <c r="A1206" s="8" t="s">
        <v>6214</v>
      </c>
      <c r="B1206" s="8" t="s">
        <v>6215</v>
      </c>
      <c r="C1206" s="9" t="s">
        <v>91</v>
      </c>
      <c r="D1206" s="185"/>
      <c r="E1206" s="188">
        <v>90286</v>
      </c>
      <c r="F1206" s="9" t="s">
        <v>83</v>
      </c>
      <c r="G1206" s="9" t="s">
        <v>5756</v>
      </c>
      <c r="H1206" s="10">
        <v>12150996</v>
      </c>
      <c r="I1206" s="11">
        <v>10</v>
      </c>
      <c r="J1206" s="24">
        <v>78510</v>
      </c>
      <c r="K1206" s="12"/>
      <c r="L1206" s="14">
        <v>0</v>
      </c>
      <c r="N1206" s="21">
        <v>0</v>
      </c>
      <c r="P1206" s="21">
        <v>0</v>
      </c>
      <c r="R1206" s="21">
        <v>0</v>
      </c>
      <c r="T1206" s="21">
        <v>0</v>
      </c>
      <c r="V1206" s="22">
        <v>78510</v>
      </c>
      <c r="X1206" s="5" t="str">
        <f t="shared" si="18"/>
        <v>No</v>
      </c>
      <c r="Z1206" s="21"/>
      <c r="AC1206" s="28"/>
      <c r="AG1206" s="7"/>
    </row>
    <row r="1207" spans="1:33">
      <c r="A1207" s="8" t="s">
        <v>4125</v>
      </c>
      <c r="B1207" s="8" t="s">
        <v>4126</v>
      </c>
      <c r="C1207" s="9" t="s">
        <v>120</v>
      </c>
      <c r="D1207" s="185">
        <v>6013</v>
      </c>
      <c r="E1207" s="188">
        <v>60013</v>
      </c>
      <c r="F1207" s="9" t="s">
        <v>83</v>
      </c>
      <c r="G1207" s="9" t="s">
        <v>5756</v>
      </c>
      <c r="H1207" s="10">
        <v>153150</v>
      </c>
      <c r="I1207" s="11">
        <v>10</v>
      </c>
      <c r="J1207" s="24">
        <v>123395</v>
      </c>
      <c r="K1207" s="12"/>
      <c r="L1207" s="14">
        <v>0</v>
      </c>
      <c r="N1207" s="21">
        <v>0</v>
      </c>
      <c r="P1207" s="21">
        <v>0</v>
      </c>
      <c r="R1207" s="21">
        <v>15242</v>
      </c>
      <c r="T1207" s="21">
        <v>0</v>
      </c>
      <c r="V1207" s="22">
        <v>138637</v>
      </c>
      <c r="X1207" s="5" t="str">
        <f t="shared" si="18"/>
        <v>No</v>
      </c>
      <c r="Z1207" s="21"/>
      <c r="AC1207" s="28"/>
      <c r="AG1207" s="7"/>
    </row>
    <row r="1208" spans="1:33">
      <c r="A1208" s="8" t="s">
        <v>846</v>
      </c>
      <c r="B1208" s="8" t="s">
        <v>847</v>
      </c>
      <c r="C1208" s="9" t="s">
        <v>129</v>
      </c>
      <c r="D1208" s="185" t="s">
        <v>848</v>
      </c>
      <c r="E1208" s="188" t="s">
        <v>849</v>
      </c>
      <c r="F1208" s="9" t="s">
        <v>83</v>
      </c>
      <c r="G1208" s="9" t="s">
        <v>147</v>
      </c>
      <c r="H1208" s="10">
        <v>0</v>
      </c>
      <c r="I1208" s="11">
        <v>10</v>
      </c>
      <c r="J1208" s="24">
        <v>25224</v>
      </c>
      <c r="K1208" s="12"/>
      <c r="L1208" s="14">
        <v>0</v>
      </c>
      <c r="N1208" s="21">
        <v>0</v>
      </c>
      <c r="P1208" s="21">
        <v>0</v>
      </c>
      <c r="R1208" s="21">
        <v>0</v>
      </c>
      <c r="T1208" s="21">
        <v>119972</v>
      </c>
      <c r="V1208" s="22">
        <v>145196</v>
      </c>
      <c r="X1208" s="5" t="str">
        <f t="shared" si="18"/>
        <v>No</v>
      </c>
      <c r="Z1208" s="21"/>
      <c r="AC1208" s="28"/>
      <c r="AG1208" s="7"/>
    </row>
    <row r="1209" spans="1:33">
      <c r="A1209" s="8" t="s">
        <v>3587</v>
      </c>
      <c r="B1209" s="8" t="s">
        <v>3588</v>
      </c>
      <c r="C1209" s="9" t="s">
        <v>109</v>
      </c>
      <c r="D1209" s="185" t="s">
        <v>3589</v>
      </c>
      <c r="E1209" s="188" t="s">
        <v>3590</v>
      </c>
      <c r="F1209" s="9" t="s">
        <v>83</v>
      </c>
      <c r="G1209" s="9" t="s">
        <v>147</v>
      </c>
      <c r="H1209" s="10">
        <v>0</v>
      </c>
      <c r="I1209" s="11">
        <v>10</v>
      </c>
      <c r="J1209" s="24">
        <v>20250</v>
      </c>
      <c r="K1209" s="12"/>
      <c r="L1209" s="14">
        <v>0</v>
      </c>
      <c r="N1209" s="21">
        <v>0</v>
      </c>
      <c r="P1209" s="21">
        <v>0</v>
      </c>
      <c r="R1209" s="21">
        <v>0</v>
      </c>
      <c r="T1209" s="21">
        <v>0</v>
      </c>
      <c r="V1209" s="22">
        <v>20250</v>
      </c>
      <c r="X1209" s="5" t="str">
        <f t="shared" si="18"/>
        <v>No</v>
      </c>
      <c r="Z1209" s="21"/>
      <c r="AC1209" s="28"/>
      <c r="AG1209" s="7"/>
    </row>
    <row r="1210" spans="1:33">
      <c r="A1210" s="8" t="s">
        <v>3264</v>
      </c>
      <c r="B1210" s="8" t="s">
        <v>3265</v>
      </c>
      <c r="C1210" s="9" t="s">
        <v>555</v>
      </c>
      <c r="D1210" s="185" t="s">
        <v>3266</v>
      </c>
      <c r="E1210" s="188" t="s">
        <v>3267</v>
      </c>
      <c r="F1210" s="9" t="s">
        <v>83</v>
      </c>
      <c r="G1210" s="9" t="s">
        <v>147</v>
      </c>
      <c r="H1210" s="10">
        <v>0</v>
      </c>
      <c r="I1210" s="11">
        <v>10</v>
      </c>
      <c r="J1210" s="24">
        <v>100933</v>
      </c>
      <c r="K1210" s="12"/>
      <c r="L1210" s="14">
        <v>0</v>
      </c>
      <c r="N1210" s="21">
        <v>0</v>
      </c>
      <c r="P1210" s="21">
        <v>0</v>
      </c>
      <c r="R1210" s="21">
        <v>0</v>
      </c>
      <c r="T1210" s="21">
        <v>0</v>
      </c>
      <c r="V1210" s="22">
        <v>100933</v>
      </c>
      <c r="X1210" s="5" t="str">
        <f t="shared" si="18"/>
        <v>No</v>
      </c>
      <c r="Z1210" s="21"/>
      <c r="AC1210" s="28"/>
      <c r="AG1210" s="7"/>
    </row>
    <row r="1211" spans="1:33">
      <c r="A1211" s="8" t="s">
        <v>2855</v>
      </c>
      <c r="B1211" s="8" t="s">
        <v>2856</v>
      </c>
      <c r="C1211" s="9" t="s">
        <v>124</v>
      </c>
      <c r="D1211" s="185" t="s">
        <v>2857</v>
      </c>
      <c r="E1211" s="188" t="s">
        <v>2858</v>
      </c>
      <c r="F1211" s="9" t="s">
        <v>1320</v>
      </c>
      <c r="G1211" s="9" t="s">
        <v>147</v>
      </c>
      <c r="H1211" s="10">
        <v>0</v>
      </c>
      <c r="I1211" s="11">
        <v>10</v>
      </c>
      <c r="J1211" s="24">
        <v>16634</v>
      </c>
      <c r="K1211" s="12"/>
      <c r="L1211" s="14">
        <v>0</v>
      </c>
      <c r="N1211" s="21">
        <v>0</v>
      </c>
      <c r="P1211" s="21">
        <v>0</v>
      </c>
      <c r="R1211" s="21">
        <v>0</v>
      </c>
      <c r="T1211" s="21">
        <v>0</v>
      </c>
      <c r="V1211" s="22">
        <v>16634</v>
      </c>
      <c r="X1211" s="5" t="str">
        <f t="shared" si="18"/>
        <v>No</v>
      </c>
      <c r="Z1211" s="21"/>
      <c r="AC1211" s="28"/>
      <c r="AG1211" s="7"/>
    </row>
    <row r="1212" spans="1:33">
      <c r="A1212" s="8" t="s">
        <v>411</v>
      </c>
      <c r="B1212" s="8" t="s">
        <v>412</v>
      </c>
      <c r="C1212" s="9" t="s">
        <v>178</v>
      </c>
      <c r="D1212" s="185">
        <v>5141</v>
      </c>
      <c r="E1212" s="188">
        <v>50141</v>
      </c>
      <c r="F1212" s="9" t="s">
        <v>88</v>
      </c>
      <c r="G1212" s="9" t="s">
        <v>84</v>
      </c>
      <c r="H1212" s="10">
        <v>3734090</v>
      </c>
      <c r="I1212" s="11">
        <v>10</v>
      </c>
      <c r="J1212" s="24">
        <v>1394946</v>
      </c>
      <c r="K1212" s="12"/>
      <c r="L1212" s="14">
        <v>0</v>
      </c>
      <c r="N1212" s="21">
        <v>0</v>
      </c>
      <c r="P1212" s="21">
        <v>536724</v>
      </c>
      <c r="R1212" s="21">
        <v>657191</v>
      </c>
      <c r="T1212" s="21">
        <v>0</v>
      </c>
      <c r="V1212" s="22">
        <v>2588861</v>
      </c>
      <c r="X1212" s="5" t="str">
        <f t="shared" si="18"/>
        <v>No</v>
      </c>
      <c r="Z1212" s="21"/>
      <c r="AC1212" s="28"/>
      <c r="AG1212" s="7"/>
    </row>
    <row r="1213" spans="1:33">
      <c r="A1213" s="8" t="s">
        <v>6590</v>
      </c>
      <c r="B1213" s="8" t="s">
        <v>1520</v>
      </c>
      <c r="C1213" s="9" t="s">
        <v>178</v>
      </c>
      <c r="D1213" s="185" t="s">
        <v>1521</v>
      </c>
      <c r="E1213" s="188" t="s">
        <v>1522</v>
      </c>
      <c r="F1213" s="9" t="s">
        <v>88</v>
      </c>
      <c r="G1213" s="9" t="s">
        <v>147</v>
      </c>
      <c r="H1213" s="10">
        <v>0</v>
      </c>
      <c r="I1213" s="11">
        <v>10</v>
      </c>
      <c r="J1213" s="24">
        <v>67567</v>
      </c>
      <c r="K1213" s="12"/>
      <c r="L1213" s="14">
        <v>0</v>
      </c>
      <c r="N1213" s="21">
        <v>0</v>
      </c>
      <c r="P1213" s="21">
        <v>0</v>
      </c>
      <c r="R1213" s="21">
        <v>983</v>
      </c>
      <c r="T1213" s="21">
        <v>0</v>
      </c>
      <c r="V1213" s="22">
        <v>68550</v>
      </c>
      <c r="X1213" s="5" t="str">
        <f t="shared" si="18"/>
        <v>No</v>
      </c>
      <c r="Z1213" s="21"/>
      <c r="AC1213" s="28"/>
      <c r="AG1213" s="7"/>
    </row>
    <row r="1214" spans="1:33">
      <c r="A1214" s="8" t="s">
        <v>4756</v>
      </c>
      <c r="B1214" s="8" t="s">
        <v>4757</v>
      </c>
      <c r="C1214" s="9" t="s">
        <v>82</v>
      </c>
      <c r="D1214" s="185">
        <v>2208</v>
      </c>
      <c r="E1214" s="188">
        <v>20208</v>
      </c>
      <c r="F1214" s="9" t="s">
        <v>83</v>
      </c>
      <c r="G1214" s="9" t="s">
        <v>5756</v>
      </c>
      <c r="H1214" s="10">
        <v>5441567</v>
      </c>
      <c r="I1214" s="11">
        <v>10</v>
      </c>
      <c r="J1214" s="24">
        <v>66756</v>
      </c>
      <c r="K1214" s="12"/>
      <c r="L1214" s="14">
        <v>0</v>
      </c>
      <c r="N1214" s="21">
        <v>0</v>
      </c>
      <c r="P1214" s="21">
        <v>0</v>
      </c>
      <c r="R1214" s="21">
        <v>0</v>
      </c>
      <c r="T1214" s="21">
        <v>0</v>
      </c>
      <c r="V1214" s="22">
        <v>66756</v>
      </c>
      <c r="X1214" s="5" t="str">
        <f t="shared" si="18"/>
        <v>No</v>
      </c>
      <c r="Z1214" s="21"/>
      <c r="AC1214" s="28"/>
      <c r="AG1214" s="7"/>
    </row>
    <row r="1215" spans="1:33">
      <c r="A1215" s="8" t="s">
        <v>4659</v>
      </c>
      <c r="B1215" s="8" t="s">
        <v>3618</v>
      </c>
      <c r="C1215" s="9" t="s">
        <v>42</v>
      </c>
      <c r="D1215" s="185" t="s">
        <v>4660</v>
      </c>
      <c r="E1215" s="188" t="s">
        <v>4661</v>
      </c>
      <c r="F1215" s="9" t="s">
        <v>88</v>
      </c>
      <c r="G1215" s="9" t="s">
        <v>147</v>
      </c>
      <c r="H1215" s="10">
        <v>0</v>
      </c>
      <c r="I1215" s="11">
        <v>10</v>
      </c>
      <c r="J1215" s="24">
        <v>366010</v>
      </c>
      <c r="K1215" s="12"/>
      <c r="L1215" s="14">
        <v>0</v>
      </c>
      <c r="N1215" s="21">
        <v>0</v>
      </c>
      <c r="P1215" s="21">
        <v>0</v>
      </c>
      <c r="R1215" s="21">
        <v>0</v>
      </c>
      <c r="T1215" s="21">
        <v>0</v>
      </c>
      <c r="V1215" s="22">
        <v>366010</v>
      </c>
      <c r="X1215" s="5" t="str">
        <f t="shared" si="18"/>
        <v>No</v>
      </c>
      <c r="Z1215" s="21"/>
      <c r="AC1215" s="28"/>
      <c r="AG1215" s="7"/>
    </row>
    <row r="1216" spans="1:33">
      <c r="A1216" s="8" t="s">
        <v>1336</v>
      </c>
      <c r="B1216" s="8" t="s">
        <v>123</v>
      </c>
      <c r="C1216" s="9" t="s">
        <v>124</v>
      </c>
      <c r="D1216" s="185">
        <v>6080</v>
      </c>
      <c r="E1216" s="188">
        <v>60080</v>
      </c>
      <c r="F1216" s="9" t="s">
        <v>83</v>
      </c>
      <c r="G1216" s="9" t="s">
        <v>5756</v>
      </c>
      <c r="H1216" s="10">
        <v>144875</v>
      </c>
      <c r="I1216" s="11">
        <v>10</v>
      </c>
      <c r="J1216" s="24">
        <v>128128</v>
      </c>
      <c r="K1216" s="12"/>
      <c r="L1216" s="14">
        <v>0</v>
      </c>
      <c r="N1216" s="21">
        <v>0</v>
      </c>
      <c r="P1216" s="21">
        <v>0</v>
      </c>
      <c r="R1216" s="21">
        <v>49789</v>
      </c>
      <c r="T1216" s="21">
        <v>0</v>
      </c>
      <c r="V1216" s="22">
        <v>177917</v>
      </c>
      <c r="X1216" s="5" t="str">
        <f t="shared" si="18"/>
        <v>No</v>
      </c>
      <c r="Z1216" s="21"/>
      <c r="AC1216" s="28"/>
      <c r="AG1216" s="7"/>
    </row>
    <row r="1217" spans="1:33">
      <c r="A1217" s="8" t="s">
        <v>6591</v>
      </c>
      <c r="B1217" s="8" t="s">
        <v>640</v>
      </c>
      <c r="C1217" s="9" t="s">
        <v>235</v>
      </c>
      <c r="D1217" s="185">
        <v>4231</v>
      </c>
      <c r="E1217" s="188">
        <v>40231</v>
      </c>
      <c r="F1217" s="9" t="s">
        <v>83</v>
      </c>
      <c r="G1217" s="9" t="s">
        <v>5756</v>
      </c>
      <c r="H1217" s="10">
        <v>347602</v>
      </c>
      <c r="I1217" s="11">
        <v>10</v>
      </c>
      <c r="J1217" s="24">
        <v>22596</v>
      </c>
      <c r="K1217" s="12"/>
      <c r="L1217" s="14">
        <v>0</v>
      </c>
      <c r="N1217" s="21">
        <v>0</v>
      </c>
      <c r="P1217" s="21">
        <v>0</v>
      </c>
      <c r="R1217" s="21">
        <v>0</v>
      </c>
      <c r="T1217" s="21">
        <v>59317</v>
      </c>
      <c r="V1217" s="22">
        <v>81913</v>
      </c>
      <c r="X1217" s="5" t="str">
        <f t="shared" si="18"/>
        <v>No</v>
      </c>
      <c r="Z1217" s="21"/>
      <c r="AC1217" s="28"/>
      <c r="AG1217" s="7"/>
    </row>
    <row r="1218" spans="1:33">
      <c r="A1218" s="8" t="s">
        <v>215</v>
      </c>
      <c r="B1218" s="8" t="s">
        <v>216</v>
      </c>
      <c r="C1218" s="9" t="s">
        <v>217</v>
      </c>
      <c r="D1218" s="185">
        <v>3042</v>
      </c>
      <c r="E1218" s="188">
        <v>30042</v>
      </c>
      <c r="F1218" s="9" t="s">
        <v>83</v>
      </c>
      <c r="G1218" s="9" t="s">
        <v>5756</v>
      </c>
      <c r="H1218" s="10">
        <v>182696</v>
      </c>
      <c r="I1218" s="11">
        <v>10</v>
      </c>
      <c r="J1218" s="24">
        <v>304816</v>
      </c>
      <c r="K1218" s="12"/>
      <c r="L1218" s="14">
        <v>0</v>
      </c>
      <c r="N1218" s="21">
        <v>0</v>
      </c>
      <c r="P1218" s="21">
        <v>0</v>
      </c>
      <c r="R1218" s="21">
        <v>0</v>
      </c>
      <c r="T1218" s="21">
        <v>0</v>
      </c>
      <c r="V1218" s="22">
        <v>304816</v>
      </c>
      <c r="X1218" s="5" t="str">
        <f t="shared" si="18"/>
        <v>No</v>
      </c>
      <c r="Z1218" s="21"/>
      <c r="AC1218" s="28"/>
      <c r="AG1218" s="7"/>
    </row>
    <row r="1219" spans="1:33">
      <c r="A1219" s="8" t="s">
        <v>5507</v>
      </c>
      <c r="B1219" s="8" t="s">
        <v>5508</v>
      </c>
      <c r="C1219" s="9" t="s">
        <v>132</v>
      </c>
      <c r="D1219" s="185" t="s">
        <v>5509</v>
      </c>
      <c r="E1219" s="188" t="s">
        <v>5510</v>
      </c>
      <c r="F1219" s="9" t="s">
        <v>157</v>
      </c>
      <c r="G1219" s="9" t="s">
        <v>147</v>
      </c>
      <c r="H1219" s="10">
        <v>0</v>
      </c>
      <c r="I1219" s="11">
        <v>10</v>
      </c>
      <c r="J1219" s="24">
        <v>23804</v>
      </c>
      <c r="K1219" s="12"/>
      <c r="L1219" s="14">
        <v>0</v>
      </c>
      <c r="N1219" s="21">
        <v>0</v>
      </c>
      <c r="P1219" s="21">
        <v>0</v>
      </c>
      <c r="R1219" s="21">
        <v>0</v>
      </c>
      <c r="T1219" s="21">
        <v>0</v>
      </c>
      <c r="V1219" s="22">
        <v>23804</v>
      </c>
      <c r="X1219" s="5" t="str">
        <f t="shared" ref="X1219:X1282" si="19">IF(W1219&amp;U1219&amp;S1219&amp;Q1219&amp;O1219&amp;M1219&amp;K1219&lt;&gt;"","Yes","No")</f>
        <v>No</v>
      </c>
      <c r="Z1219" s="21"/>
      <c r="AC1219" s="28"/>
      <c r="AG1219" s="7"/>
    </row>
    <row r="1220" spans="1:33">
      <c r="A1220" s="8" t="s">
        <v>6216</v>
      </c>
      <c r="B1220" s="8" t="s">
        <v>6217</v>
      </c>
      <c r="C1220" s="9" t="s">
        <v>91</v>
      </c>
      <c r="D1220" s="185"/>
      <c r="E1220" s="188">
        <v>90294</v>
      </c>
      <c r="F1220" s="9" t="s">
        <v>83</v>
      </c>
      <c r="G1220" s="9" t="s">
        <v>5756</v>
      </c>
      <c r="H1220" s="10">
        <v>12150996</v>
      </c>
      <c r="I1220" s="11">
        <v>10</v>
      </c>
      <c r="J1220" s="24">
        <v>0</v>
      </c>
      <c r="K1220" s="12"/>
      <c r="L1220" s="14">
        <v>0</v>
      </c>
      <c r="N1220" s="21">
        <v>0</v>
      </c>
      <c r="P1220" s="21">
        <v>0</v>
      </c>
      <c r="R1220" s="21">
        <v>0</v>
      </c>
      <c r="T1220" s="21">
        <v>0</v>
      </c>
      <c r="V1220" s="22">
        <v>0</v>
      </c>
      <c r="X1220" s="5" t="str">
        <f t="shared" si="19"/>
        <v>No</v>
      </c>
      <c r="Z1220" s="21"/>
      <c r="AC1220" s="28"/>
      <c r="AG1220" s="7"/>
    </row>
    <row r="1221" spans="1:33">
      <c r="A1221" s="8" t="s">
        <v>6001</v>
      </c>
      <c r="B1221" s="8" t="s">
        <v>319</v>
      </c>
      <c r="C1221" s="9" t="s">
        <v>213</v>
      </c>
      <c r="D1221" s="185" t="s">
        <v>320</v>
      </c>
      <c r="E1221" s="188" t="s">
        <v>321</v>
      </c>
      <c r="F1221" s="9" t="s">
        <v>1320</v>
      </c>
      <c r="G1221" s="9" t="s">
        <v>147</v>
      </c>
      <c r="H1221" s="10">
        <v>0</v>
      </c>
      <c r="I1221" s="11">
        <v>10</v>
      </c>
      <c r="J1221" s="24">
        <v>18451</v>
      </c>
      <c r="K1221" s="12"/>
      <c r="L1221" s="14">
        <v>0</v>
      </c>
      <c r="N1221" s="21">
        <v>0</v>
      </c>
      <c r="P1221" s="21">
        <v>0</v>
      </c>
      <c r="R1221" s="21">
        <v>0</v>
      </c>
      <c r="T1221" s="21">
        <v>0</v>
      </c>
      <c r="V1221" s="22">
        <v>18451</v>
      </c>
      <c r="X1221" s="5" t="str">
        <f t="shared" si="19"/>
        <v>No</v>
      </c>
      <c r="Z1221" s="21"/>
      <c r="AC1221" s="28"/>
      <c r="AG1221" s="7"/>
    </row>
    <row r="1222" spans="1:33">
      <c r="A1222" s="8" t="s">
        <v>4346</v>
      </c>
      <c r="B1222" s="8" t="s">
        <v>4347</v>
      </c>
      <c r="C1222" s="9" t="s">
        <v>235</v>
      </c>
      <c r="D1222" s="185" t="s">
        <v>4348</v>
      </c>
      <c r="E1222" s="188" t="s">
        <v>4349</v>
      </c>
      <c r="F1222" s="9" t="s">
        <v>83</v>
      </c>
      <c r="G1222" s="9" t="s">
        <v>147</v>
      </c>
      <c r="H1222" s="10">
        <v>0</v>
      </c>
      <c r="I1222" s="11">
        <v>10</v>
      </c>
      <c r="J1222" s="24">
        <v>18867</v>
      </c>
      <c r="K1222" s="12"/>
      <c r="L1222" s="14">
        <v>0</v>
      </c>
      <c r="N1222" s="21">
        <v>0</v>
      </c>
      <c r="P1222" s="21">
        <v>0</v>
      </c>
      <c r="R1222" s="21">
        <v>414045</v>
      </c>
      <c r="T1222" s="21">
        <v>0</v>
      </c>
      <c r="V1222" s="22">
        <v>432912</v>
      </c>
      <c r="X1222" s="5" t="str">
        <f t="shared" si="19"/>
        <v>No</v>
      </c>
      <c r="Z1222" s="21"/>
      <c r="AC1222" s="28"/>
      <c r="AG1222" s="7"/>
    </row>
    <row r="1223" spans="1:33">
      <c r="A1223" s="8" t="s">
        <v>573</v>
      </c>
      <c r="B1223" s="8" t="s">
        <v>319</v>
      </c>
      <c r="C1223" s="9" t="s">
        <v>213</v>
      </c>
      <c r="D1223" s="185">
        <v>6086</v>
      </c>
      <c r="E1223" s="188">
        <v>60086</v>
      </c>
      <c r="F1223" s="9" t="s">
        <v>83</v>
      </c>
      <c r="G1223" s="9" t="s">
        <v>5756</v>
      </c>
      <c r="H1223" s="10">
        <v>122947</v>
      </c>
      <c r="I1223" s="11">
        <v>10</v>
      </c>
      <c r="J1223" s="24">
        <v>168803</v>
      </c>
      <c r="K1223" s="12"/>
      <c r="L1223" s="14">
        <v>0</v>
      </c>
      <c r="N1223" s="21">
        <v>0</v>
      </c>
      <c r="P1223" s="21">
        <v>0</v>
      </c>
      <c r="R1223" s="21">
        <v>35622</v>
      </c>
      <c r="T1223" s="21">
        <v>0</v>
      </c>
      <c r="V1223" s="22">
        <v>204425</v>
      </c>
      <c r="X1223" s="5" t="str">
        <f t="shared" si="19"/>
        <v>No</v>
      </c>
      <c r="Z1223" s="21"/>
      <c r="AC1223" s="28"/>
      <c r="AG1223" s="7"/>
    </row>
    <row r="1224" spans="1:33">
      <c r="A1224" s="8" t="s">
        <v>5574</v>
      </c>
      <c r="B1224" s="8" t="s">
        <v>2299</v>
      </c>
      <c r="C1224" s="9" t="s">
        <v>132</v>
      </c>
      <c r="D1224" s="185" t="s">
        <v>5575</v>
      </c>
      <c r="E1224" s="188" t="s">
        <v>5576</v>
      </c>
      <c r="F1224" s="9" t="s">
        <v>83</v>
      </c>
      <c r="G1224" s="9" t="s">
        <v>147</v>
      </c>
      <c r="H1224" s="10">
        <v>0</v>
      </c>
      <c r="I1224" s="11">
        <v>10</v>
      </c>
      <c r="J1224" s="24">
        <v>156811</v>
      </c>
      <c r="K1224" s="12"/>
      <c r="L1224" s="14">
        <v>0</v>
      </c>
      <c r="N1224" s="21">
        <v>0</v>
      </c>
      <c r="P1224" s="21">
        <v>0</v>
      </c>
      <c r="R1224" s="21">
        <v>0</v>
      </c>
      <c r="T1224" s="21">
        <v>0</v>
      </c>
      <c r="V1224" s="22">
        <v>156811</v>
      </c>
      <c r="X1224" s="5" t="str">
        <f t="shared" si="19"/>
        <v>No</v>
      </c>
      <c r="Z1224" s="21"/>
      <c r="AC1224" s="28"/>
      <c r="AG1224" s="7"/>
    </row>
    <row r="1225" spans="1:33">
      <c r="A1225" s="8" t="s">
        <v>4914</v>
      </c>
      <c r="B1225" s="8" t="s">
        <v>1754</v>
      </c>
      <c r="C1225" s="9" t="s">
        <v>91</v>
      </c>
      <c r="D1225" s="185">
        <v>9225</v>
      </c>
      <c r="E1225" s="188">
        <v>90225</v>
      </c>
      <c r="F1225" s="9" t="s">
        <v>88</v>
      </c>
      <c r="G1225" s="9" t="s">
        <v>84</v>
      </c>
      <c r="H1225" s="10">
        <v>3281212</v>
      </c>
      <c r="I1225" s="11">
        <v>10</v>
      </c>
      <c r="J1225" s="24">
        <v>18567319</v>
      </c>
      <c r="K1225" s="12"/>
      <c r="L1225" s="14">
        <v>0</v>
      </c>
      <c r="N1225" s="21">
        <v>0</v>
      </c>
      <c r="P1225" s="21">
        <v>0</v>
      </c>
      <c r="R1225" s="21">
        <v>2625</v>
      </c>
      <c r="T1225" s="21">
        <v>0</v>
      </c>
      <c r="V1225" s="22">
        <v>18569944</v>
      </c>
      <c r="X1225" s="5" t="str">
        <f t="shared" si="19"/>
        <v>No</v>
      </c>
      <c r="Z1225" s="21"/>
      <c r="AC1225" s="28"/>
      <c r="AG1225" s="7"/>
    </row>
    <row r="1226" spans="1:33">
      <c r="A1226" s="8" t="s">
        <v>2549</v>
      </c>
      <c r="B1226" s="8" t="s">
        <v>2550</v>
      </c>
      <c r="C1226" s="9" t="s">
        <v>466</v>
      </c>
      <c r="D1226" s="185" t="s">
        <v>2551</v>
      </c>
      <c r="E1226" s="188" t="s">
        <v>2552</v>
      </c>
      <c r="F1226" s="9" t="s">
        <v>157</v>
      </c>
      <c r="G1226" s="9" t="s">
        <v>147</v>
      </c>
      <c r="H1226" s="10">
        <v>0</v>
      </c>
      <c r="I1226" s="11">
        <v>10</v>
      </c>
      <c r="J1226" s="24">
        <v>34384</v>
      </c>
      <c r="K1226" s="12"/>
      <c r="L1226" s="14">
        <v>0</v>
      </c>
      <c r="N1226" s="21">
        <v>0</v>
      </c>
      <c r="P1226" s="21">
        <v>0</v>
      </c>
      <c r="R1226" s="21">
        <v>0</v>
      </c>
      <c r="T1226" s="21">
        <v>279419</v>
      </c>
      <c r="V1226" s="22">
        <v>313803</v>
      </c>
      <c r="X1226" s="5" t="str">
        <f t="shared" si="19"/>
        <v>No</v>
      </c>
      <c r="Z1226" s="21"/>
      <c r="AC1226" s="28"/>
      <c r="AG1226" s="7"/>
    </row>
    <row r="1227" spans="1:33">
      <c r="A1227" s="8" t="s">
        <v>181</v>
      </c>
      <c r="B1227" s="8" t="s">
        <v>182</v>
      </c>
      <c r="C1227" s="9" t="s">
        <v>154</v>
      </c>
      <c r="D1227" s="185">
        <v>4187</v>
      </c>
      <c r="E1227" s="188">
        <v>40187</v>
      </c>
      <c r="F1227" s="9" t="s">
        <v>183</v>
      </c>
      <c r="G1227" s="9" t="s">
        <v>5756</v>
      </c>
      <c r="H1227" s="10">
        <v>104996</v>
      </c>
      <c r="I1227" s="11">
        <v>10</v>
      </c>
      <c r="J1227" s="24">
        <v>52461</v>
      </c>
      <c r="K1227" s="12"/>
      <c r="L1227" s="14">
        <v>0</v>
      </c>
      <c r="N1227" s="21">
        <v>0</v>
      </c>
      <c r="P1227" s="21">
        <v>0</v>
      </c>
      <c r="R1227" s="21">
        <v>0</v>
      </c>
      <c r="T1227" s="21">
        <v>255979</v>
      </c>
      <c r="V1227" s="22">
        <v>308440</v>
      </c>
      <c r="X1227" s="5" t="str">
        <f t="shared" si="19"/>
        <v>No</v>
      </c>
      <c r="Z1227" s="21"/>
      <c r="AC1227" s="28"/>
      <c r="AG1227" s="7"/>
    </row>
    <row r="1228" spans="1:33">
      <c r="A1228" s="8" t="s">
        <v>2777</v>
      </c>
      <c r="B1228" s="8" t="s">
        <v>209</v>
      </c>
      <c r="C1228" s="9" t="s">
        <v>210</v>
      </c>
      <c r="D1228" s="185"/>
      <c r="E1228" s="188" t="s">
        <v>2778</v>
      </c>
      <c r="F1228" s="9" t="s">
        <v>157</v>
      </c>
      <c r="G1228" s="9" t="s">
        <v>147</v>
      </c>
      <c r="H1228" s="10">
        <v>0</v>
      </c>
      <c r="I1228" s="11">
        <v>10</v>
      </c>
      <c r="J1228" s="24">
        <v>37143</v>
      </c>
      <c r="K1228" s="12"/>
      <c r="L1228" s="14">
        <v>0</v>
      </c>
      <c r="N1228" s="21">
        <v>0</v>
      </c>
      <c r="P1228" s="21">
        <v>0</v>
      </c>
      <c r="R1228" s="21">
        <v>0</v>
      </c>
      <c r="T1228" s="21">
        <v>71692</v>
      </c>
      <c r="V1228" s="22">
        <v>108835</v>
      </c>
      <c r="X1228" s="5" t="str">
        <f t="shared" si="19"/>
        <v>No</v>
      </c>
      <c r="Z1228" s="21"/>
      <c r="AC1228" s="28"/>
      <c r="AG1228" s="7"/>
    </row>
    <row r="1229" spans="1:33">
      <c r="A1229" s="8" t="s">
        <v>935</v>
      </c>
      <c r="B1229" s="8" t="s">
        <v>936</v>
      </c>
      <c r="C1229" s="9" t="s">
        <v>129</v>
      </c>
      <c r="D1229" s="185" t="s">
        <v>937</v>
      </c>
      <c r="E1229" s="188" t="s">
        <v>938</v>
      </c>
      <c r="F1229" s="9" t="s">
        <v>83</v>
      </c>
      <c r="G1229" s="9" t="s">
        <v>147</v>
      </c>
      <c r="H1229" s="10">
        <v>0</v>
      </c>
      <c r="I1229" s="11">
        <v>10</v>
      </c>
      <c r="J1229" s="24">
        <v>34562</v>
      </c>
      <c r="K1229" s="12"/>
      <c r="L1229" s="14">
        <v>0</v>
      </c>
      <c r="N1229" s="21">
        <v>0</v>
      </c>
      <c r="P1229" s="21">
        <v>0</v>
      </c>
      <c r="R1229" s="21">
        <v>0</v>
      </c>
      <c r="T1229" s="21">
        <v>0</v>
      </c>
      <c r="V1229" s="22">
        <v>34562</v>
      </c>
      <c r="X1229" s="5" t="str">
        <f t="shared" si="19"/>
        <v>No</v>
      </c>
      <c r="Z1229" s="21"/>
      <c r="AC1229" s="28"/>
      <c r="AG1229" s="7"/>
    </row>
    <row r="1230" spans="1:33">
      <c r="A1230" s="8" t="s">
        <v>4193</v>
      </c>
      <c r="B1230" s="8" t="s">
        <v>4194</v>
      </c>
      <c r="C1230" s="9" t="s">
        <v>154</v>
      </c>
      <c r="D1230" s="185" t="s">
        <v>4195</v>
      </c>
      <c r="E1230" s="188" t="s">
        <v>4196</v>
      </c>
      <c r="F1230" s="9" t="s">
        <v>83</v>
      </c>
      <c r="G1230" s="9" t="s">
        <v>147</v>
      </c>
      <c r="H1230" s="10">
        <v>0</v>
      </c>
      <c r="I1230" s="11">
        <v>10</v>
      </c>
      <c r="J1230" s="24">
        <v>17813</v>
      </c>
      <c r="K1230" s="12"/>
      <c r="L1230" s="14">
        <v>0</v>
      </c>
      <c r="N1230" s="21">
        <v>0</v>
      </c>
      <c r="P1230" s="21">
        <v>0</v>
      </c>
      <c r="R1230" s="21">
        <v>0</v>
      </c>
      <c r="T1230" s="21">
        <v>0</v>
      </c>
      <c r="V1230" s="22">
        <v>17813</v>
      </c>
      <c r="X1230" s="5" t="str">
        <f t="shared" si="19"/>
        <v>No</v>
      </c>
      <c r="Z1230" s="21"/>
      <c r="AC1230" s="28"/>
      <c r="AG1230" s="7"/>
    </row>
    <row r="1231" spans="1:33">
      <c r="A1231" s="8" t="s">
        <v>1713</v>
      </c>
      <c r="B1231" s="8" t="s">
        <v>1714</v>
      </c>
      <c r="C1231" s="9" t="s">
        <v>91</v>
      </c>
      <c r="D1231" s="185">
        <v>9201</v>
      </c>
      <c r="E1231" s="188">
        <v>90201</v>
      </c>
      <c r="F1231" s="9" t="s">
        <v>83</v>
      </c>
      <c r="G1231" s="9" t="s">
        <v>84</v>
      </c>
      <c r="H1231" s="10">
        <v>99904</v>
      </c>
      <c r="I1231" s="11">
        <v>10</v>
      </c>
      <c r="J1231" s="24">
        <v>91755</v>
      </c>
      <c r="K1231" s="12"/>
      <c r="L1231" s="14">
        <v>0</v>
      </c>
      <c r="N1231" s="21">
        <v>0</v>
      </c>
      <c r="P1231" s="21">
        <v>30600</v>
      </c>
      <c r="R1231" s="21">
        <v>16901</v>
      </c>
      <c r="T1231" s="21">
        <v>0</v>
      </c>
      <c r="V1231" s="22">
        <v>139256</v>
      </c>
      <c r="X1231" s="5" t="str">
        <f t="shared" si="19"/>
        <v>No</v>
      </c>
      <c r="Z1231" s="21"/>
      <c r="AC1231" s="28"/>
      <c r="AG1231" s="7"/>
    </row>
    <row r="1232" spans="1:33">
      <c r="A1232" s="8" t="s">
        <v>1411</v>
      </c>
      <c r="B1232" s="8" t="s">
        <v>267</v>
      </c>
      <c r="C1232" s="9" t="s">
        <v>150</v>
      </c>
      <c r="D1232" s="185" t="s">
        <v>1412</v>
      </c>
      <c r="E1232" s="188" t="s">
        <v>1413</v>
      </c>
      <c r="F1232" s="9" t="s">
        <v>157</v>
      </c>
      <c r="G1232" s="9" t="s">
        <v>147</v>
      </c>
      <c r="H1232" s="10">
        <v>0</v>
      </c>
      <c r="I1232" s="11">
        <v>10</v>
      </c>
      <c r="J1232" s="24">
        <v>14673</v>
      </c>
      <c r="K1232" s="12"/>
      <c r="L1232" s="14">
        <v>0</v>
      </c>
      <c r="N1232" s="21">
        <v>0</v>
      </c>
      <c r="P1232" s="21">
        <v>0</v>
      </c>
      <c r="R1232" s="21">
        <v>38477</v>
      </c>
      <c r="T1232" s="21">
        <v>224115</v>
      </c>
      <c r="V1232" s="22">
        <v>277265</v>
      </c>
      <c r="X1232" s="5" t="str">
        <f t="shared" si="19"/>
        <v>No</v>
      </c>
      <c r="Z1232" s="21"/>
      <c r="AC1232" s="28"/>
      <c r="AG1232" s="7"/>
    </row>
    <row r="1233" spans="1:33">
      <c r="A1233" s="8" t="s">
        <v>6592</v>
      </c>
      <c r="B1233" s="8" t="s">
        <v>486</v>
      </c>
      <c r="C1233" s="9" t="s">
        <v>132</v>
      </c>
      <c r="D1233" s="185">
        <v>5201</v>
      </c>
      <c r="E1233" s="188">
        <v>50201</v>
      </c>
      <c r="F1233" s="9" t="s">
        <v>157</v>
      </c>
      <c r="G1233" s="9" t="s">
        <v>5756</v>
      </c>
      <c r="H1233" s="10">
        <v>1487483</v>
      </c>
      <c r="I1233" s="11">
        <v>10</v>
      </c>
      <c r="J1233" s="24">
        <v>54256</v>
      </c>
      <c r="K1233" s="12"/>
      <c r="L1233" s="14">
        <v>0</v>
      </c>
      <c r="N1233" s="21">
        <v>0</v>
      </c>
      <c r="P1233" s="21">
        <v>0</v>
      </c>
      <c r="R1233" s="21">
        <v>0</v>
      </c>
      <c r="T1233" s="21">
        <v>0</v>
      </c>
      <c r="V1233" s="22">
        <v>54256</v>
      </c>
      <c r="X1233" s="5" t="str">
        <f t="shared" si="19"/>
        <v>No</v>
      </c>
      <c r="Z1233" s="21"/>
      <c r="AC1233" s="28"/>
      <c r="AG1233" s="7"/>
    </row>
    <row r="1234" spans="1:33">
      <c r="A1234" s="8" t="s">
        <v>1388</v>
      </c>
      <c r="B1234" s="8" t="s">
        <v>1389</v>
      </c>
      <c r="C1234" s="9" t="s">
        <v>109</v>
      </c>
      <c r="D1234" s="185">
        <v>4016</v>
      </c>
      <c r="E1234" s="188">
        <v>40016</v>
      </c>
      <c r="F1234" s="9" t="s">
        <v>83</v>
      </c>
      <c r="G1234" s="9" t="s">
        <v>5756</v>
      </c>
      <c r="H1234" s="10">
        <v>202637</v>
      </c>
      <c r="I1234" s="11">
        <v>10</v>
      </c>
      <c r="J1234" s="24">
        <v>57221</v>
      </c>
      <c r="K1234" s="12"/>
      <c r="L1234" s="14">
        <v>0</v>
      </c>
      <c r="N1234" s="21">
        <v>0</v>
      </c>
      <c r="P1234" s="21">
        <v>0</v>
      </c>
      <c r="R1234" s="21">
        <v>11612</v>
      </c>
      <c r="T1234" s="21">
        <v>0</v>
      </c>
      <c r="V1234" s="22">
        <v>68833</v>
      </c>
      <c r="X1234" s="5" t="str">
        <f t="shared" si="19"/>
        <v>No</v>
      </c>
      <c r="Z1234" s="21"/>
      <c r="AC1234" s="28"/>
      <c r="AG1234" s="7"/>
    </row>
    <row r="1235" spans="1:33">
      <c r="A1235" s="8" t="s">
        <v>44</v>
      </c>
      <c r="B1235" s="8" t="s">
        <v>45</v>
      </c>
      <c r="C1235" s="9" t="s">
        <v>46</v>
      </c>
      <c r="D1235" s="185" t="s">
        <v>47</v>
      </c>
      <c r="E1235" s="188">
        <v>55270</v>
      </c>
      <c r="F1235" s="9" t="s">
        <v>36</v>
      </c>
      <c r="G1235" s="9" t="s">
        <v>5756</v>
      </c>
      <c r="H1235" s="10">
        <v>0</v>
      </c>
      <c r="I1235" s="11">
        <v>10</v>
      </c>
      <c r="J1235" s="24">
        <v>51283</v>
      </c>
      <c r="K1235" s="12"/>
      <c r="L1235" s="14">
        <v>0</v>
      </c>
      <c r="N1235" s="21">
        <v>0</v>
      </c>
      <c r="P1235" s="21">
        <v>0</v>
      </c>
      <c r="R1235" s="21">
        <v>0</v>
      </c>
      <c r="T1235" s="21">
        <v>0</v>
      </c>
      <c r="V1235" s="22">
        <v>51283</v>
      </c>
      <c r="X1235" s="5" t="str">
        <f t="shared" si="19"/>
        <v>No</v>
      </c>
      <c r="Z1235" s="21"/>
      <c r="AC1235" s="28"/>
      <c r="AG1235" s="7"/>
    </row>
    <row r="1236" spans="1:33">
      <c r="A1236" s="8" t="s">
        <v>5181</v>
      </c>
      <c r="B1236" s="8" t="s">
        <v>6456</v>
      </c>
      <c r="C1236" s="9" t="s">
        <v>168</v>
      </c>
      <c r="D1236" s="185" t="s">
        <v>5182</v>
      </c>
      <c r="E1236" s="188" t="s">
        <v>5183</v>
      </c>
      <c r="F1236" s="9" t="s">
        <v>83</v>
      </c>
      <c r="G1236" s="9" t="s">
        <v>147</v>
      </c>
      <c r="H1236" s="10">
        <v>0</v>
      </c>
      <c r="I1236" s="11">
        <v>10</v>
      </c>
      <c r="J1236" s="24">
        <v>25457</v>
      </c>
      <c r="K1236" s="12"/>
      <c r="L1236" s="14">
        <v>0</v>
      </c>
      <c r="N1236" s="21">
        <v>0</v>
      </c>
      <c r="P1236" s="21">
        <v>0</v>
      </c>
      <c r="R1236" s="21">
        <v>20327</v>
      </c>
      <c r="T1236" s="21">
        <v>0</v>
      </c>
      <c r="V1236" s="22">
        <v>45784</v>
      </c>
      <c r="X1236" s="5" t="str">
        <f t="shared" si="19"/>
        <v>No</v>
      </c>
      <c r="Z1236" s="21"/>
      <c r="AC1236" s="28"/>
      <c r="AG1236" s="7"/>
    </row>
    <row r="1237" spans="1:33">
      <c r="A1237" s="8" t="s">
        <v>4576</v>
      </c>
      <c r="B1237" s="8" t="s">
        <v>4577</v>
      </c>
      <c r="C1237" s="9" t="s">
        <v>265</v>
      </c>
      <c r="D1237" s="185">
        <v>7007</v>
      </c>
      <c r="E1237" s="188">
        <v>70007</v>
      </c>
      <c r="F1237" s="9" t="s">
        <v>83</v>
      </c>
      <c r="G1237" s="9" t="s">
        <v>5756</v>
      </c>
      <c r="H1237" s="10">
        <v>280051</v>
      </c>
      <c r="I1237" s="11">
        <v>10</v>
      </c>
      <c r="J1237" s="24">
        <v>76428</v>
      </c>
      <c r="K1237" s="12"/>
      <c r="L1237" s="14">
        <v>0</v>
      </c>
      <c r="N1237" s="21">
        <v>0</v>
      </c>
      <c r="P1237" s="21">
        <v>0</v>
      </c>
      <c r="R1237" s="21">
        <v>0</v>
      </c>
      <c r="T1237" s="21">
        <v>166753</v>
      </c>
      <c r="V1237" s="22">
        <v>243181</v>
      </c>
      <c r="X1237" s="5" t="str">
        <f t="shared" si="19"/>
        <v>No</v>
      </c>
      <c r="Z1237" s="21"/>
      <c r="AC1237" s="28"/>
      <c r="AG1237" s="7"/>
    </row>
    <row r="1238" spans="1:33">
      <c r="A1238" s="8" t="s">
        <v>4009</v>
      </c>
      <c r="B1238" s="8" t="s">
        <v>4010</v>
      </c>
      <c r="C1238" s="9" t="s">
        <v>39</v>
      </c>
      <c r="D1238" s="185" t="s">
        <v>4011</v>
      </c>
      <c r="E1238" s="188" t="s">
        <v>4012</v>
      </c>
      <c r="F1238" s="9" t="s">
        <v>83</v>
      </c>
      <c r="G1238" s="9" t="s">
        <v>147</v>
      </c>
      <c r="H1238" s="10">
        <v>0</v>
      </c>
      <c r="I1238" s="11">
        <v>10</v>
      </c>
      <c r="J1238" s="24">
        <v>171281</v>
      </c>
      <c r="K1238" s="12"/>
      <c r="L1238" s="14">
        <v>0</v>
      </c>
      <c r="N1238" s="21">
        <v>0</v>
      </c>
      <c r="P1238" s="21">
        <v>0</v>
      </c>
      <c r="R1238" s="21">
        <v>0</v>
      </c>
      <c r="T1238" s="21">
        <v>0</v>
      </c>
      <c r="V1238" s="22">
        <v>171281</v>
      </c>
      <c r="X1238" s="5" t="str">
        <f t="shared" si="19"/>
        <v>No</v>
      </c>
      <c r="Z1238" s="21"/>
      <c r="AC1238" s="28"/>
      <c r="AG1238" s="7"/>
    </row>
    <row r="1239" spans="1:33">
      <c r="A1239" s="8" t="s">
        <v>4749</v>
      </c>
      <c r="B1239" s="8" t="s">
        <v>4163</v>
      </c>
      <c r="C1239" s="9" t="s">
        <v>91</v>
      </c>
      <c r="D1239" s="185">
        <v>9156</v>
      </c>
      <c r="E1239" s="188">
        <v>90156</v>
      </c>
      <c r="F1239" s="9" t="s">
        <v>83</v>
      </c>
      <c r="G1239" s="9" t="s">
        <v>84</v>
      </c>
      <c r="H1239" s="10">
        <v>59219</v>
      </c>
      <c r="I1239" s="11">
        <v>10</v>
      </c>
      <c r="J1239" s="24">
        <v>702644</v>
      </c>
      <c r="K1239" s="12"/>
      <c r="L1239" s="14">
        <v>0</v>
      </c>
      <c r="N1239" s="21">
        <v>0</v>
      </c>
      <c r="P1239" s="21">
        <v>402</v>
      </c>
      <c r="R1239" s="21">
        <v>7245</v>
      </c>
      <c r="T1239" s="21">
        <v>0</v>
      </c>
      <c r="V1239" s="22">
        <v>710291</v>
      </c>
      <c r="X1239" s="5" t="str">
        <f t="shared" si="19"/>
        <v>No</v>
      </c>
      <c r="Z1239" s="21"/>
      <c r="AC1239" s="28"/>
      <c r="AG1239" s="7"/>
    </row>
    <row r="1240" spans="1:33">
      <c r="A1240" s="8" t="s">
        <v>5995</v>
      </c>
      <c r="B1240" s="8" t="s">
        <v>6460</v>
      </c>
      <c r="C1240" s="9" t="s">
        <v>132</v>
      </c>
      <c r="D1240" s="185" t="s">
        <v>5483</v>
      </c>
      <c r="E1240" s="188" t="s">
        <v>5484</v>
      </c>
      <c r="F1240" s="9" t="s">
        <v>157</v>
      </c>
      <c r="G1240" s="9" t="s">
        <v>147</v>
      </c>
      <c r="H1240" s="10">
        <v>0</v>
      </c>
      <c r="I1240" s="11">
        <v>10</v>
      </c>
      <c r="J1240" s="24">
        <v>46076</v>
      </c>
      <c r="K1240" s="12"/>
      <c r="L1240" s="14">
        <v>0</v>
      </c>
      <c r="N1240" s="21">
        <v>0</v>
      </c>
      <c r="P1240" s="21">
        <v>0</v>
      </c>
      <c r="R1240" s="21">
        <v>0</v>
      </c>
      <c r="T1240" s="21">
        <v>0</v>
      </c>
      <c r="V1240" s="22">
        <v>46076</v>
      </c>
      <c r="X1240" s="5" t="str">
        <f t="shared" si="19"/>
        <v>No</v>
      </c>
      <c r="Z1240" s="21"/>
      <c r="AC1240" s="28"/>
      <c r="AG1240" s="7"/>
    </row>
    <row r="1241" spans="1:33">
      <c r="A1241" s="8" t="s">
        <v>4944</v>
      </c>
      <c r="B1241" s="8" t="s">
        <v>4945</v>
      </c>
      <c r="C1241" s="9" t="s">
        <v>91</v>
      </c>
      <c r="D1241" s="185" t="s">
        <v>4946</v>
      </c>
      <c r="E1241" s="188" t="s">
        <v>4947</v>
      </c>
      <c r="F1241" s="9" t="s">
        <v>83</v>
      </c>
      <c r="G1241" s="9" t="s">
        <v>147</v>
      </c>
      <c r="H1241" s="10">
        <v>0</v>
      </c>
      <c r="I1241" s="11">
        <v>10</v>
      </c>
      <c r="J1241" s="24">
        <v>307534</v>
      </c>
      <c r="K1241" s="12"/>
      <c r="L1241" s="14">
        <v>0</v>
      </c>
      <c r="N1241" s="21">
        <v>0</v>
      </c>
      <c r="P1241" s="21">
        <v>0</v>
      </c>
      <c r="R1241" s="21">
        <v>3600</v>
      </c>
      <c r="T1241" s="21">
        <v>74927</v>
      </c>
      <c r="V1241" s="22">
        <v>386061</v>
      </c>
      <c r="X1241" s="5" t="str">
        <f t="shared" si="19"/>
        <v>No</v>
      </c>
      <c r="Z1241" s="21"/>
      <c r="AC1241" s="28"/>
      <c r="AG1241" s="7"/>
    </row>
    <row r="1242" spans="1:33">
      <c r="A1242" s="8" t="s">
        <v>4826</v>
      </c>
      <c r="B1242" s="8" t="s">
        <v>4827</v>
      </c>
      <c r="C1242" s="9" t="s">
        <v>87</v>
      </c>
      <c r="D1242" s="185" t="s">
        <v>4828</v>
      </c>
      <c r="E1242" s="188" t="s">
        <v>4829</v>
      </c>
      <c r="F1242" s="9" t="s">
        <v>83</v>
      </c>
      <c r="G1242" s="9" t="s">
        <v>147</v>
      </c>
      <c r="H1242" s="10">
        <v>0</v>
      </c>
      <c r="I1242" s="11">
        <v>10</v>
      </c>
      <c r="J1242" s="24">
        <v>7870</v>
      </c>
      <c r="K1242" s="12"/>
      <c r="L1242" s="14">
        <v>0</v>
      </c>
      <c r="N1242" s="21">
        <v>0</v>
      </c>
      <c r="P1242" s="21">
        <v>0</v>
      </c>
      <c r="R1242" s="21">
        <v>5275</v>
      </c>
      <c r="T1242" s="21">
        <v>82749</v>
      </c>
      <c r="V1242" s="22">
        <v>95894</v>
      </c>
      <c r="X1242" s="5" t="str">
        <f t="shared" si="19"/>
        <v>No</v>
      </c>
      <c r="Z1242" s="21"/>
      <c r="AC1242" s="28"/>
      <c r="AG1242" s="7"/>
    </row>
    <row r="1243" spans="1:33">
      <c r="A1243" s="8" t="s">
        <v>3062</v>
      </c>
      <c r="B1243" s="8" t="s">
        <v>6455</v>
      </c>
      <c r="C1243" s="9" t="s">
        <v>171</v>
      </c>
      <c r="D1243" s="185" t="s">
        <v>3063</v>
      </c>
      <c r="E1243" s="188" t="s">
        <v>3064</v>
      </c>
      <c r="F1243" s="9" t="s">
        <v>83</v>
      </c>
      <c r="G1243" s="9" t="s">
        <v>147</v>
      </c>
      <c r="H1243" s="10">
        <v>0</v>
      </c>
      <c r="I1243" s="11">
        <v>10</v>
      </c>
      <c r="J1243" s="24">
        <v>54294</v>
      </c>
      <c r="K1243" s="12"/>
      <c r="L1243" s="14">
        <v>0</v>
      </c>
      <c r="N1243" s="21">
        <v>0</v>
      </c>
      <c r="P1243" s="21">
        <v>0</v>
      </c>
      <c r="R1243" s="21">
        <v>500</v>
      </c>
      <c r="T1243" s="21">
        <v>0</v>
      </c>
      <c r="V1243" s="22">
        <v>54794</v>
      </c>
      <c r="X1243" s="5" t="str">
        <f t="shared" si="19"/>
        <v>No</v>
      </c>
      <c r="Z1243" s="21"/>
      <c r="AC1243" s="28"/>
      <c r="AG1243" s="7"/>
    </row>
    <row r="1244" spans="1:33">
      <c r="A1244" s="8" t="s">
        <v>5991</v>
      </c>
      <c r="B1244" s="8" t="s">
        <v>5504</v>
      </c>
      <c r="C1244" s="9" t="s">
        <v>132</v>
      </c>
      <c r="D1244" s="185" t="s">
        <v>5505</v>
      </c>
      <c r="E1244" s="188" t="s">
        <v>5506</v>
      </c>
      <c r="F1244" s="9" t="s">
        <v>157</v>
      </c>
      <c r="G1244" s="9" t="s">
        <v>147</v>
      </c>
      <c r="H1244" s="10">
        <v>0</v>
      </c>
      <c r="I1244" s="11">
        <v>10</v>
      </c>
      <c r="J1244" s="24">
        <v>27022</v>
      </c>
      <c r="K1244" s="12"/>
      <c r="L1244" s="14">
        <v>0</v>
      </c>
      <c r="N1244" s="21">
        <v>0</v>
      </c>
      <c r="P1244" s="21">
        <v>0</v>
      </c>
      <c r="R1244" s="21">
        <v>0</v>
      </c>
      <c r="T1244" s="21">
        <v>0</v>
      </c>
      <c r="V1244" s="22">
        <v>27022</v>
      </c>
      <c r="X1244" s="5" t="str">
        <f t="shared" si="19"/>
        <v>No</v>
      </c>
      <c r="Z1244" s="21"/>
      <c r="AC1244" s="28"/>
      <c r="AG1244" s="7"/>
    </row>
    <row r="1245" spans="1:33">
      <c r="A1245" s="8" t="s">
        <v>4621</v>
      </c>
      <c r="B1245" s="8" t="s">
        <v>4622</v>
      </c>
      <c r="C1245" s="9" t="s">
        <v>42</v>
      </c>
      <c r="D1245" s="185" t="s">
        <v>4623</v>
      </c>
      <c r="E1245" s="188" t="s">
        <v>4624</v>
      </c>
      <c r="F1245" s="9" t="s">
        <v>83</v>
      </c>
      <c r="G1245" s="9" t="s">
        <v>147</v>
      </c>
      <c r="H1245" s="10">
        <v>0</v>
      </c>
      <c r="I1245" s="11">
        <v>10</v>
      </c>
      <c r="J1245" s="24">
        <v>133188</v>
      </c>
      <c r="K1245" s="12"/>
      <c r="L1245" s="14">
        <v>0</v>
      </c>
      <c r="N1245" s="21">
        <v>0</v>
      </c>
      <c r="P1245" s="21">
        <v>0</v>
      </c>
      <c r="R1245" s="21">
        <v>0</v>
      </c>
      <c r="T1245" s="21">
        <v>178951</v>
      </c>
      <c r="V1245" s="22">
        <v>312139</v>
      </c>
      <c r="X1245" s="5" t="str">
        <f t="shared" si="19"/>
        <v>No</v>
      </c>
      <c r="Z1245" s="21"/>
      <c r="AC1245" s="28"/>
      <c r="AG1245" s="7"/>
    </row>
    <row r="1246" spans="1:33">
      <c r="A1246" s="8" t="s">
        <v>1277</v>
      </c>
      <c r="B1246" s="8" t="s">
        <v>221</v>
      </c>
      <c r="C1246" s="9" t="s">
        <v>141</v>
      </c>
      <c r="D1246" s="185" t="s">
        <v>1278</v>
      </c>
      <c r="E1246" s="188" t="s">
        <v>1279</v>
      </c>
      <c r="F1246" s="9" t="s">
        <v>157</v>
      </c>
      <c r="G1246" s="9" t="s">
        <v>147</v>
      </c>
      <c r="H1246" s="10">
        <v>0</v>
      </c>
      <c r="I1246" s="11">
        <v>10</v>
      </c>
      <c r="J1246" s="24">
        <v>29027</v>
      </c>
      <c r="K1246" s="12"/>
      <c r="L1246" s="14">
        <v>0</v>
      </c>
      <c r="N1246" s="21">
        <v>0</v>
      </c>
      <c r="P1246" s="21">
        <v>0</v>
      </c>
      <c r="R1246" s="21">
        <v>0</v>
      </c>
      <c r="T1246" s="21">
        <v>0</v>
      </c>
      <c r="V1246" s="22">
        <v>29027</v>
      </c>
      <c r="X1246" s="5" t="str">
        <f t="shared" si="19"/>
        <v>No</v>
      </c>
      <c r="Z1246" s="21"/>
      <c r="AC1246" s="28"/>
      <c r="AG1246" s="7"/>
    </row>
    <row r="1247" spans="1:33">
      <c r="A1247" s="8" t="s">
        <v>5249</v>
      </c>
      <c r="B1247" s="8" t="s">
        <v>5250</v>
      </c>
      <c r="C1247" s="9" t="s">
        <v>168</v>
      </c>
      <c r="D1247" s="185" t="s">
        <v>5251</v>
      </c>
      <c r="E1247" s="188" t="s">
        <v>5252</v>
      </c>
      <c r="F1247" s="9" t="s">
        <v>83</v>
      </c>
      <c r="G1247" s="9" t="s">
        <v>147</v>
      </c>
      <c r="H1247" s="10">
        <v>0</v>
      </c>
      <c r="I1247" s="11">
        <v>10</v>
      </c>
      <c r="J1247" s="24">
        <v>38226</v>
      </c>
      <c r="K1247" s="12"/>
      <c r="L1247" s="14">
        <v>0</v>
      </c>
      <c r="N1247" s="21">
        <v>0</v>
      </c>
      <c r="P1247" s="21">
        <v>0</v>
      </c>
      <c r="R1247" s="21">
        <v>67541</v>
      </c>
      <c r="T1247" s="21">
        <v>0</v>
      </c>
      <c r="V1247" s="22">
        <v>105767</v>
      </c>
      <c r="X1247" s="5" t="str">
        <f t="shared" si="19"/>
        <v>No</v>
      </c>
      <c r="Z1247" s="21"/>
      <c r="AC1247" s="28"/>
      <c r="AG1247" s="7"/>
    </row>
    <row r="1248" spans="1:33">
      <c r="A1248" s="8" t="s">
        <v>1023</v>
      </c>
      <c r="B1248" s="8" t="s">
        <v>246</v>
      </c>
      <c r="C1248" s="9" t="s">
        <v>124</v>
      </c>
      <c r="D1248" s="185">
        <v>6025</v>
      </c>
      <c r="E1248" s="188">
        <v>60025</v>
      </c>
      <c r="F1248" s="9" t="s">
        <v>83</v>
      </c>
      <c r="G1248" s="9" t="s">
        <v>5756</v>
      </c>
      <c r="H1248" s="10">
        <v>82804</v>
      </c>
      <c r="I1248" s="11">
        <v>10</v>
      </c>
      <c r="J1248" s="24">
        <v>411019</v>
      </c>
      <c r="K1248" s="12"/>
      <c r="L1248" s="14">
        <v>0</v>
      </c>
      <c r="N1248" s="21">
        <v>0</v>
      </c>
      <c r="P1248" s="21">
        <v>0</v>
      </c>
      <c r="R1248" s="21">
        <v>0</v>
      </c>
      <c r="T1248" s="21">
        <v>0</v>
      </c>
      <c r="V1248" s="22">
        <v>411019</v>
      </c>
      <c r="X1248" s="5" t="str">
        <f t="shared" si="19"/>
        <v>No</v>
      </c>
      <c r="Z1248" s="21"/>
      <c r="AC1248" s="28"/>
      <c r="AG1248" s="7"/>
    </row>
    <row r="1249" spans="1:33">
      <c r="A1249" s="8" t="s">
        <v>5427</v>
      </c>
      <c r="B1249" s="8" t="s">
        <v>5428</v>
      </c>
      <c r="C1249" s="9" t="s">
        <v>58</v>
      </c>
      <c r="D1249" s="185" t="s">
        <v>5429</v>
      </c>
      <c r="E1249" s="188" t="s">
        <v>5430</v>
      </c>
      <c r="F1249" s="9" t="s">
        <v>83</v>
      </c>
      <c r="G1249" s="9" t="s">
        <v>147</v>
      </c>
      <c r="H1249" s="10">
        <v>0</v>
      </c>
      <c r="I1249" s="11">
        <v>10</v>
      </c>
      <c r="J1249" s="24">
        <v>166857</v>
      </c>
      <c r="K1249" s="12"/>
      <c r="L1249" s="14">
        <v>0</v>
      </c>
      <c r="N1249" s="21">
        <v>0</v>
      </c>
      <c r="P1249" s="21">
        <v>0</v>
      </c>
      <c r="R1249" s="21">
        <v>0</v>
      </c>
      <c r="T1249" s="21">
        <v>0</v>
      </c>
      <c r="V1249" s="22">
        <v>166857</v>
      </c>
      <c r="X1249" s="5" t="str">
        <f t="shared" si="19"/>
        <v>No</v>
      </c>
      <c r="Z1249" s="21"/>
      <c r="AC1249" s="28"/>
      <c r="AG1249" s="7"/>
    </row>
    <row r="1250" spans="1:33">
      <c r="A1250" s="8" t="s">
        <v>3762</v>
      </c>
      <c r="B1250" s="8" t="s">
        <v>1932</v>
      </c>
      <c r="C1250" s="9" t="s">
        <v>278</v>
      </c>
      <c r="D1250" s="185" t="s">
        <v>3763</v>
      </c>
      <c r="E1250" s="188" t="s">
        <v>3764</v>
      </c>
      <c r="F1250" s="9" t="s">
        <v>157</v>
      </c>
      <c r="G1250" s="9" t="s">
        <v>147</v>
      </c>
      <c r="H1250" s="10">
        <v>0</v>
      </c>
      <c r="I1250" s="11">
        <v>10</v>
      </c>
      <c r="J1250" s="24">
        <v>19455</v>
      </c>
      <c r="K1250" s="12"/>
      <c r="L1250" s="14">
        <v>0</v>
      </c>
      <c r="N1250" s="21">
        <v>0</v>
      </c>
      <c r="P1250" s="21">
        <v>0</v>
      </c>
      <c r="R1250" s="21">
        <v>0</v>
      </c>
      <c r="T1250" s="21">
        <v>0</v>
      </c>
      <c r="V1250" s="22">
        <v>19455</v>
      </c>
      <c r="X1250" s="5" t="str">
        <f t="shared" si="19"/>
        <v>No</v>
      </c>
      <c r="Z1250" s="21"/>
      <c r="AC1250" s="28"/>
      <c r="AG1250" s="7"/>
    </row>
    <row r="1251" spans="1:33">
      <c r="A1251" s="8" t="s">
        <v>3296</v>
      </c>
      <c r="B1251" s="8" t="s">
        <v>3297</v>
      </c>
      <c r="C1251" s="9" t="s">
        <v>555</v>
      </c>
      <c r="D1251" s="185" t="s">
        <v>3298</v>
      </c>
      <c r="E1251" s="188" t="s">
        <v>3299</v>
      </c>
      <c r="F1251" s="9" t="s">
        <v>83</v>
      </c>
      <c r="G1251" s="9" t="s">
        <v>147</v>
      </c>
      <c r="H1251" s="10">
        <v>0</v>
      </c>
      <c r="I1251" s="11">
        <v>10</v>
      </c>
      <c r="J1251" s="24">
        <v>21343</v>
      </c>
      <c r="K1251" s="12"/>
      <c r="L1251" s="14">
        <v>0</v>
      </c>
      <c r="N1251" s="21">
        <v>0</v>
      </c>
      <c r="P1251" s="21">
        <v>0</v>
      </c>
      <c r="R1251" s="21">
        <v>0</v>
      </c>
      <c r="T1251" s="21">
        <v>12422</v>
      </c>
      <c r="V1251" s="22">
        <v>33765</v>
      </c>
      <c r="X1251" s="5" t="str">
        <f t="shared" si="19"/>
        <v>No</v>
      </c>
      <c r="Z1251" s="21"/>
      <c r="AC1251" s="28"/>
      <c r="AG1251" s="7"/>
    </row>
    <row r="1252" spans="1:33">
      <c r="A1252" s="8" t="s">
        <v>5667</v>
      </c>
      <c r="B1252" s="8" t="s">
        <v>5618</v>
      </c>
      <c r="C1252" s="9" t="s">
        <v>254</v>
      </c>
      <c r="D1252" s="185" t="s">
        <v>5668</v>
      </c>
      <c r="E1252" s="188" t="s">
        <v>5669</v>
      </c>
      <c r="F1252" s="9" t="s">
        <v>157</v>
      </c>
      <c r="G1252" s="9" t="s">
        <v>147</v>
      </c>
      <c r="H1252" s="10">
        <v>0</v>
      </c>
      <c r="I1252" s="11">
        <v>10</v>
      </c>
      <c r="J1252" s="24">
        <v>8351</v>
      </c>
      <c r="K1252" s="12"/>
      <c r="L1252" s="14">
        <v>0</v>
      </c>
      <c r="N1252" s="21">
        <v>0</v>
      </c>
      <c r="P1252" s="21">
        <v>0</v>
      </c>
      <c r="R1252" s="21">
        <v>0</v>
      </c>
      <c r="T1252" s="21">
        <v>0</v>
      </c>
      <c r="V1252" s="22">
        <v>8351</v>
      </c>
      <c r="X1252" s="5" t="str">
        <f t="shared" si="19"/>
        <v>No</v>
      </c>
      <c r="Z1252" s="21"/>
      <c r="AC1252" s="28"/>
      <c r="AG1252" s="7"/>
    </row>
    <row r="1253" spans="1:33">
      <c r="A1253" s="8" t="s">
        <v>4873</v>
      </c>
      <c r="B1253" s="8" t="s">
        <v>4874</v>
      </c>
      <c r="C1253" s="9" t="s">
        <v>87</v>
      </c>
      <c r="D1253" s="185" t="s">
        <v>4875</v>
      </c>
      <c r="E1253" s="188" t="s">
        <v>4876</v>
      </c>
      <c r="F1253" s="9" t="s">
        <v>157</v>
      </c>
      <c r="G1253" s="9" t="s">
        <v>147</v>
      </c>
      <c r="H1253" s="10">
        <v>0</v>
      </c>
      <c r="I1253" s="11">
        <v>10</v>
      </c>
      <c r="J1253" s="24">
        <v>0</v>
      </c>
      <c r="K1253" s="12"/>
      <c r="L1253" s="14">
        <v>0</v>
      </c>
      <c r="N1253" s="21">
        <v>0</v>
      </c>
      <c r="P1253" s="21">
        <v>0</v>
      </c>
      <c r="R1253" s="21">
        <v>6131</v>
      </c>
      <c r="T1253" s="21">
        <v>0</v>
      </c>
      <c r="V1253" s="22">
        <v>6131</v>
      </c>
      <c r="X1253" s="5" t="str">
        <f t="shared" si="19"/>
        <v>No</v>
      </c>
      <c r="Z1253" s="21"/>
      <c r="AC1253" s="28"/>
      <c r="AG1253" s="7"/>
    </row>
    <row r="1254" spans="1:33">
      <c r="A1254" s="8" t="s">
        <v>762</v>
      </c>
      <c r="B1254" s="8" t="s">
        <v>6089</v>
      </c>
      <c r="C1254" s="9" t="s">
        <v>129</v>
      </c>
      <c r="D1254" s="185" t="s">
        <v>764</v>
      </c>
      <c r="E1254" s="188" t="s">
        <v>765</v>
      </c>
      <c r="F1254" s="9" t="s">
        <v>83</v>
      </c>
      <c r="G1254" s="9" t="s">
        <v>147</v>
      </c>
      <c r="H1254" s="10">
        <v>0</v>
      </c>
      <c r="I1254" s="11">
        <v>10</v>
      </c>
      <c r="J1254" s="24">
        <v>8119</v>
      </c>
      <c r="K1254" s="12"/>
      <c r="L1254" s="14">
        <v>0</v>
      </c>
      <c r="N1254" s="21">
        <v>0</v>
      </c>
      <c r="P1254" s="21">
        <v>0</v>
      </c>
      <c r="R1254" s="21">
        <v>0</v>
      </c>
      <c r="T1254" s="21">
        <v>0</v>
      </c>
      <c r="V1254" s="22">
        <v>8119</v>
      </c>
      <c r="X1254" s="5" t="str">
        <f t="shared" si="19"/>
        <v>No</v>
      </c>
      <c r="Z1254" s="21"/>
      <c r="AC1254" s="28"/>
      <c r="AG1254" s="7"/>
    </row>
    <row r="1255" spans="1:33">
      <c r="A1255" s="8" t="s">
        <v>6210</v>
      </c>
      <c r="B1255" s="8" t="s">
        <v>6211</v>
      </c>
      <c r="C1255" s="9" t="s">
        <v>171</v>
      </c>
      <c r="D1255" s="185"/>
      <c r="E1255" s="188">
        <v>40256</v>
      </c>
      <c r="F1255" s="9" t="s">
        <v>83</v>
      </c>
      <c r="G1255" s="9" t="s">
        <v>5756</v>
      </c>
      <c r="H1255" s="10">
        <v>5502379</v>
      </c>
      <c r="I1255" s="11">
        <v>10</v>
      </c>
      <c r="J1255" s="24">
        <v>0</v>
      </c>
      <c r="K1255" s="12"/>
      <c r="L1255" s="14">
        <v>0</v>
      </c>
      <c r="N1255" s="21">
        <v>0</v>
      </c>
      <c r="P1255" s="21">
        <v>0</v>
      </c>
      <c r="R1255" s="21">
        <v>0</v>
      </c>
      <c r="T1255" s="21">
        <v>0</v>
      </c>
      <c r="V1255" s="22">
        <v>0</v>
      </c>
      <c r="X1255" s="5" t="str">
        <f t="shared" si="19"/>
        <v>No</v>
      </c>
      <c r="Z1255" s="21"/>
      <c r="AC1255" s="28"/>
      <c r="AG1255" s="7"/>
    </row>
    <row r="1256" spans="1:33">
      <c r="A1256" s="8" t="s">
        <v>939</v>
      </c>
      <c r="B1256" s="8" t="s">
        <v>6081</v>
      </c>
      <c r="C1256" s="9" t="s">
        <v>129</v>
      </c>
      <c r="D1256" s="185" t="s">
        <v>940</v>
      </c>
      <c r="E1256" s="188" t="s">
        <v>941</v>
      </c>
      <c r="F1256" s="9" t="s">
        <v>83</v>
      </c>
      <c r="G1256" s="9" t="s">
        <v>147</v>
      </c>
      <c r="H1256" s="10">
        <v>0</v>
      </c>
      <c r="I1256" s="11">
        <v>10</v>
      </c>
      <c r="J1256" s="24">
        <v>29906</v>
      </c>
      <c r="K1256" s="12"/>
      <c r="L1256" s="14">
        <v>0</v>
      </c>
      <c r="N1256" s="21">
        <v>0</v>
      </c>
      <c r="P1256" s="21">
        <v>0</v>
      </c>
      <c r="R1256" s="21">
        <v>0</v>
      </c>
      <c r="T1256" s="21">
        <v>115207</v>
      </c>
      <c r="V1256" s="22">
        <v>145113</v>
      </c>
      <c r="X1256" s="5" t="str">
        <f t="shared" si="19"/>
        <v>No</v>
      </c>
      <c r="Z1256" s="21"/>
      <c r="AC1256" s="28"/>
      <c r="AG1256" s="7"/>
    </row>
    <row r="1257" spans="1:33">
      <c r="A1257" s="8" t="s">
        <v>1489</v>
      </c>
      <c r="B1257" s="8" t="s">
        <v>1490</v>
      </c>
      <c r="C1257" s="9" t="s">
        <v>178</v>
      </c>
      <c r="D1257" s="185" t="s">
        <v>1491</v>
      </c>
      <c r="E1257" s="188" t="s">
        <v>1492</v>
      </c>
      <c r="F1257" s="9" t="s">
        <v>83</v>
      </c>
      <c r="G1257" s="9" t="s">
        <v>147</v>
      </c>
      <c r="H1257" s="10">
        <v>0</v>
      </c>
      <c r="I1257" s="11">
        <v>10</v>
      </c>
      <c r="J1257" s="24">
        <v>72929</v>
      </c>
      <c r="K1257" s="12"/>
      <c r="L1257" s="14">
        <v>0</v>
      </c>
      <c r="N1257" s="21">
        <v>0</v>
      </c>
      <c r="P1257" s="21">
        <v>0</v>
      </c>
      <c r="R1257" s="21">
        <v>1940</v>
      </c>
      <c r="T1257" s="21">
        <v>0</v>
      </c>
      <c r="V1257" s="22">
        <v>74869</v>
      </c>
      <c r="X1257" s="5" t="str">
        <f t="shared" si="19"/>
        <v>No</v>
      </c>
      <c r="Z1257" s="21"/>
      <c r="AC1257" s="28"/>
      <c r="AG1257" s="7"/>
    </row>
    <row r="1258" spans="1:33">
      <c r="A1258" s="8" t="s">
        <v>2570</v>
      </c>
      <c r="B1258" s="8" t="s">
        <v>1281</v>
      </c>
      <c r="C1258" s="9" t="s">
        <v>466</v>
      </c>
      <c r="D1258" s="185" t="s">
        <v>2571</v>
      </c>
      <c r="E1258" s="188" t="s">
        <v>2572</v>
      </c>
      <c r="F1258" s="9" t="s">
        <v>83</v>
      </c>
      <c r="G1258" s="9" t="s">
        <v>147</v>
      </c>
      <c r="H1258" s="10">
        <v>0</v>
      </c>
      <c r="I1258" s="11">
        <v>10</v>
      </c>
      <c r="J1258" s="24">
        <v>83627</v>
      </c>
      <c r="K1258" s="12"/>
      <c r="L1258" s="14">
        <v>0</v>
      </c>
      <c r="N1258" s="21">
        <v>0</v>
      </c>
      <c r="P1258" s="21">
        <v>0</v>
      </c>
      <c r="R1258" s="21">
        <v>0</v>
      </c>
      <c r="T1258" s="21">
        <v>10711</v>
      </c>
      <c r="V1258" s="22">
        <v>94338</v>
      </c>
      <c r="X1258" s="5" t="str">
        <f t="shared" si="19"/>
        <v>No</v>
      </c>
      <c r="Z1258" s="21"/>
      <c r="AC1258" s="28"/>
      <c r="AG1258" s="7"/>
    </row>
    <row r="1259" spans="1:33">
      <c r="A1259" s="8" t="s">
        <v>2815</v>
      </c>
      <c r="B1259" s="8" t="s">
        <v>2816</v>
      </c>
      <c r="C1259" s="9" t="s">
        <v>210</v>
      </c>
      <c r="D1259" s="185" t="s">
        <v>2817</v>
      </c>
      <c r="E1259" s="188" t="s">
        <v>2818</v>
      </c>
      <c r="F1259" s="9" t="s">
        <v>157</v>
      </c>
      <c r="G1259" s="9" t="s">
        <v>147</v>
      </c>
      <c r="H1259" s="10">
        <v>0</v>
      </c>
      <c r="I1259" s="11">
        <v>10</v>
      </c>
      <c r="J1259" s="24">
        <v>45076</v>
      </c>
      <c r="K1259" s="12"/>
      <c r="L1259" s="14">
        <v>0</v>
      </c>
      <c r="N1259" s="21">
        <v>0</v>
      </c>
      <c r="P1259" s="21">
        <v>0</v>
      </c>
      <c r="R1259" s="21">
        <v>0</v>
      </c>
      <c r="T1259" s="21">
        <v>231713</v>
      </c>
      <c r="V1259" s="22">
        <v>276789</v>
      </c>
      <c r="X1259" s="5" t="str">
        <f t="shared" si="19"/>
        <v>No</v>
      </c>
      <c r="Z1259" s="21"/>
      <c r="AC1259" s="28"/>
      <c r="AG1259" s="7"/>
    </row>
    <row r="1260" spans="1:33">
      <c r="A1260" s="8" t="s">
        <v>1267</v>
      </c>
      <c r="B1260" s="8" t="s">
        <v>6593</v>
      </c>
      <c r="C1260" s="9" t="s">
        <v>141</v>
      </c>
      <c r="D1260" s="185" t="s">
        <v>1268</v>
      </c>
      <c r="E1260" s="188" t="s">
        <v>1269</v>
      </c>
      <c r="F1260" s="9" t="s">
        <v>83</v>
      </c>
      <c r="G1260" s="9" t="s">
        <v>147</v>
      </c>
      <c r="H1260" s="10">
        <v>0</v>
      </c>
      <c r="I1260" s="11">
        <v>10</v>
      </c>
      <c r="J1260" s="24">
        <v>45765</v>
      </c>
      <c r="K1260" s="12"/>
      <c r="L1260" s="14">
        <v>0</v>
      </c>
      <c r="N1260" s="21">
        <v>0</v>
      </c>
      <c r="P1260" s="21">
        <v>0</v>
      </c>
      <c r="R1260" s="21">
        <v>13585</v>
      </c>
      <c r="T1260" s="21">
        <v>0</v>
      </c>
      <c r="V1260" s="22">
        <v>59350</v>
      </c>
      <c r="X1260" s="5" t="str">
        <f t="shared" si="19"/>
        <v>No</v>
      </c>
      <c r="Z1260" s="21"/>
      <c r="AC1260" s="28"/>
      <c r="AG1260" s="7"/>
    </row>
    <row r="1261" spans="1:33">
      <c r="A1261" s="8" t="s">
        <v>4588</v>
      </c>
      <c r="B1261" s="8" t="s">
        <v>4589</v>
      </c>
      <c r="C1261" s="9" t="s">
        <v>58</v>
      </c>
      <c r="D1261" s="185" t="s">
        <v>4590</v>
      </c>
      <c r="E1261" s="188">
        <v>55276</v>
      </c>
      <c r="F1261" s="9" t="s">
        <v>36</v>
      </c>
      <c r="G1261" s="9" t="s">
        <v>5756</v>
      </c>
      <c r="H1261" s="10">
        <v>0</v>
      </c>
      <c r="I1261" s="11">
        <v>10</v>
      </c>
      <c r="J1261" s="24">
        <v>32355</v>
      </c>
      <c r="K1261" s="12"/>
      <c r="L1261" s="14">
        <v>0</v>
      </c>
      <c r="N1261" s="21">
        <v>0</v>
      </c>
      <c r="P1261" s="21">
        <v>0</v>
      </c>
      <c r="R1261" s="21">
        <v>0</v>
      </c>
      <c r="T1261" s="21">
        <v>0</v>
      </c>
      <c r="V1261" s="22">
        <v>32355</v>
      </c>
      <c r="X1261" s="5" t="str">
        <f t="shared" si="19"/>
        <v>No</v>
      </c>
      <c r="Z1261" s="21"/>
      <c r="AC1261" s="28"/>
      <c r="AG1261" s="7"/>
    </row>
    <row r="1262" spans="1:33">
      <c r="A1262" s="8" t="s">
        <v>1933</v>
      </c>
      <c r="B1262" s="8" t="s">
        <v>1934</v>
      </c>
      <c r="C1262" s="9" t="s">
        <v>50</v>
      </c>
      <c r="D1262" s="185">
        <v>4213</v>
      </c>
      <c r="E1262" s="188">
        <v>40213</v>
      </c>
      <c r="F1262" s="9" t="s">
        <v>83</v>
      </c>
      <c r="G1262" s="9" t="s">
        <v>5756</v>
      </c>
      <c r="H1262" s="10">
        <v>263907</v>
      </c>
      <c r="I1262" s="11">
        <v>10</v>
      </c>
      <c r="J1262" s="24">
        <v>45014</v>
      </c>
      <c r="K1262" s="12"/>
      <c r="L1262" s="14">
        <v>0</v>
      </c>
      <c r="N1262" s="21">
        <v>0</v>
      </c>
      <c r="P1262" s="21">
        <v>0</v>
      </c>
      <c r="R1262" s="21">
        <v>0</v>
      </c>
      <c r="T1262" s="21">
        <v>178130</v>
      </c>
      <c r="V1262" s="22">
        <v>223144</v>
      </c>
      <c r="X1262" s="5" t="str">
        <f t="shared" si="19"/>
        <v>No</v>
      </c>
      <c r="Z1262" s="21"/>
      <c r="AC1262" s="28"/>
      <c r="AG1262" s="7"/>
    </row>
    <row r="1263" spans="1:33">
      <c r="A1263" s="8" t="s">
        <v>5534</v>
      </c>
      <c r="B1263" s="8" t="s">
        <v>635</v>
      </c>
      <c r="C1263" s="9" t="s">
        <v>132</v>
      </c>
      <c r="D1263" s="185" t="s">
        <v>5535</v>
      </c>
      <c r="E1263" s="188" t="s">
        <v>5536</v>
      </c>
      <c r="F1263" s="9" t="s">
        <v>157</v>
      </c>
      <c r="G1263" s="9" t="s">
        <v>147</v>
      </c>
      <c r="H1263" s="10">
        <v>0</v>
      </c>
      <c r="I1263" s="11">
        <v>10</v>
      </c>
      <c r="J1263" s="24">
        <v>73170</v>
      </c>
      <c r="K1263" s="12"/>
      <c r="L1263" s="14">
        <v>0</v>
      </c>
      <c r="N1263" s="21">
        <v>0</v>
      </c>
      <c r="P1263" s="21">
        <v>0</v>
      </c>
      <c r="R1263" s="21">
        <v>5528</v>
      </c>
      <c r="T1263" s="21">
        <v>0</v>
      </c>
      <c r="V1263" s="22">
        <v>78698</v>
      </c>
      <c r="X1263" s="5" t="str">
        <f t="shared" si="19"/>
        <v>No</v>
      </c>
      <c r="Z1263" s="21"/>
      <c r="AC1263" s="28"/>
      <c r="AG1263" s="7"/>
    </row>
    <row r="1264" spans="1:33">
      <c r="A1264" s="8" t="s">
        <v>6197</v>
      </c>
      <c r="B1264" s="8" t="s">
        <v>1808</v>
      </c>
      <c r="C1264" s="9" t="s">
        <v>91</v>
      </c>
      <c r="D1264" s="185" t="s">
        <v>6198</v>
      </c>
      <c r="E1264" s="188" t="s">
        <v>6199</v>
      </c>
      <c r="F1264" s="9" t="s">
        <v>88</v>
      </c>
      <c r="G1264" s="9" t="s">
        <v>147</v>
      </c>
      <c r="H1264" s="10">
        <v>0</v>
      </c>
      <c r="I1264" s="11">
        <v>10</v>
      </c>
      <c r="J1264" s="24">
        <v>479998</v>
      </c>
      <c r="K1264" s="12"/>
      <c r="L1264" s="14">
        <v>0</v>
      </c>
      <c r="N1264" s="21">
        <v>0</v>
      </c>
      <c r="P1264" s="21">
        <v>0</v>
      </c>
      <c r="R1264" s="21">
        <v>0</v>
      </c>
      <c r="T1264" s="21">
        <v>1273999</v>
      </c>
      <c r="V1264" s="22">
        <v>1753997</v>
      </c>
      <c r="X1264" s="5" t="str">
        <f t="shared" si="19"/>
        <v>No</v>
      </c>
      <c r="Z1264" s="21"/>
      <c r="AC1264" s="28"/>
      <c r="AG1264" s="7"/>
    </row>
    <row r="1265" spans="1:33">
      <c r="A1265" s="8" t="s">
        <v>2287</v>
      </c>
      <c r="B1265" s="8" t="s">
        <v>2288</v>
      </c>
      <c r="C1265" s="9" t="s">
        <v>106</v>
      </c>
      <c r="D1265" s="185" t="s">
        <v>2289</v>
      </c>
      <c r="E1265" s="188" t="s">
        <v>2290</v>
      </c>
      <c r="F1265" s="9" t="s">
        <v>157</v>
      </c>
      <c r="G1265" s="9" t="s">
        <v>147</v>
      </c>
      <c r="H1265" s="10">
        <v>0</v>
      </c>
      <c r="I1265" s="11">
        <v>10</v>
      </c>
      <c r="J1265" s="24">
        <v>15109</v>
      </c>
      <c r="K1265" s="12"/>
      <c r="L1265" s="14">
        <v>0</v>
      </c>
      <c r="N1265" s="21">
        <v>0</v>
      </c>
      <c r="P1265" s="21">
        <v>0</v>
      </c>
      <c r="R1265" s="21">
        <v>3432</v>
      </c>
      <c r="T1265" s="21">
        <v>32995</v>
      </c>
      <c r="V1265" s="22">
        <v>51536</v>
      </c>
      <c r="X1265" s="5" t="str">
        <f t="shared" si="19"/>
        <v>No</v>
      </c>
      <c r="Z1265" s="21"/>
      <c r="AC1265" s="28"/>
      <c r="AG1265" s="7"/>
    </row>
    <row r="1266" spans="1:33">
      <c r="A1266" s="8" t="s">
        <v>6594</v>
      </c>
      <c r="B1266" s="8" t="s">
        <v>1847</v>
      </c>
      <c r="C1266" s="9" t="s">
        <v>265</v>
      </c>
      <c r="D1266" s="185" t="s">
        <v>1889</v>
      </c>
      <c r="E1266" s="188" t="s">
        <v>1890</v>
      </c>
      <c r="F1266" s="9" t="s">
        <v>88</v>
      </c>
      <c r="G1266" s="9" t="s">
        <v>147</v>
      </c>
      <c r="H1266" s="10">
        <v>0</v>
      </c>
      <c r="I1266" s="11">
        <v>10</v>
      </c>
      <c r="J1266" s="24">
        <v>96311</v>
      </c>
      <c r="K1266" s="12"/>
      <c r="L1266" s="14">
        <v>0</v>
      </c>
      <c r="N1266" s="21">
        <v>0</v>
      </c>
      <c r="P1266" s="21">
        <v>0</v>
      </c>
      <c r="R1266" s="21">
        <v>0</v>
      </c>
      <c r="T1266" s="21">
        <v>0</v>
      </c>
      <c r="V1266" s="22">
        <v>96311</v>
      </c>
      <c r="X1266" s="5" t="str">
        <f t="shared" si="19"/>
        <v>No</v>
      </c>
      <c r="Z1266" s="21"/>
      <c r="AC1266" s="28"/>
      <c r="AG1266" s="7"/>
    </row>
    <row r="1267" spans="1:33">
      <c r="A1267" s="8" t="s">
        <v>1119</v>
      </c>
      <c r="B1267" s="8" t="s">
        <v>1120</v>
      </c>
      <c r="C1267" s="9" t="s">
        <v>238</v>
      </c>
      <c r="D1267" s="185" t="s">
        <v>1121</v>
      </c>
      <c r="E1267" s="188" t="s">
        <v>1122</v>
      </c>
      <c r="F1267" s="9" t="s">
        <v>88</v>
      </c>
      <c r="G1267" s="9" t="s">
        <v>147</v>
      </c>
      <c r="H1267" s="10">
        <v>0</v>
      </c>
      <c r="I1267" s="11">
        <v>10</v>
      </c>
      <c r="J1267" s="24">
        <v>32871</v>
      </c>
      <c r="K1267" s="12"/>
      <c r="L1267" s="14">
        <v>0</v>
      </c>
      <c r="N1267" s="21">
        <v>0</v>
      </c>
      <c r="P1267" s="21">
        <v>0</v>
      </c>
      <c r="R1267" s="21">
        <v>0</v>
      </c>
      <c r="T1267" s="21">
        <v>9725</v>
      </c>
      <c r="V1267" s="22">
        <v>42596</v>
      </c>
      <c r="X1267" s="5" t="str">
        <f t="shared" si="19"/>
        <v>No</v>
      </c>
      <c r="Z1267" s="21"/>
      <c r="AC1267" s="28"/>
      <c r="AG1267" s="7"/>
    </row>
    <row r="1268" spans="1:33">
      <c r="A1268" s="8" t="s">
        <v>4378</v>
      </c>
      <c r="B1268" s="8" t="s">
        <v>4379</v>
      </c>
      <c r="C1268" s="9" t="s">
        <v>235</v>
      </c>
      <c r="D1268" s="185" t="s">
        <v>4380</v>
      </c>
      <c r="E1268" s="188" t="s">
        <v>4381</v>
      </c>
      <c r="F1268" s="9" t="s">
        <v>83</v>
      </c>
      <c r="G1268" s="9" t="s">
        <v>147</v>
      </c>
      <c r="H1268" s="10">
        <v>0</v>
      </c>
      <c r="I1268" s="11">
        <v>10</v>
      </c>
      <c r="J1268" s="24">
        <v>25138</v>
      </c>
      <c r="K1268" s="12"/>
      <c r="L1268" s="14">
        <v>0</v>
      </c>
      <c r="N1268" s="21">
        <v>0</v>
      </c>
      <c r="P1268" s="21">
        <v>0</v>
      </c>
      <c r="R1268" s="21">
        <v>201905</v>
      </c>
      <c r="T1268" s="21">
        <v>0</v>
      </c>
      <c r="V1268" s="22">
        <v>227043</v>
      </c>
      <c r="X1268" s="5" t="str">
        <f t="shared" si="19"/>
        <v>No</v>
      </c>
      <c r="Z1268" s="21"/>
      <c r="AC1268" s="28"/>
      <c r="AG1268" s="7"/>
    </row>
    <row r="1269" spans="1:33">
      <c r="A1269" s="8" t="s">
        <v>4754</v>
      </c>
      <c r="B1269" s="8" t="s">
        <v>655</v>
      </c>
      <c r="C1269" s="9" t="s">
        <v>150</v>
      </c>
      <c r="D1269" s="185" t="s">
        <v>4755</v>
      </c>
      <c r="E1269" s="188">
        <v>60005</v>
      </c>
      <c r="F1269" s="9" t="s">
        <v>36</v>
      </c>
      <c r="G1269" s="9" t="s">
        <v>5756</v>
      </c>
      <c r="H1269" s="10">
        <v>0</v>
      </c>
      <c r="I1269" s="11">
        <v>10</v>
      </c>
      <c r="J1269" s="24">
        <v>49173</v>
      </c>
      <c r="K1269" s="12"/>
      <c r="L1269" s="14">
        <v>0</v>
      </c>
      <c r="N1269" s="21">
        <v>0</v>
      </c>
      <c r="P1269" s="21">
        <v>0</v>
      </c>
      <c r="R1269" s="21">
        <v>0</v>
      </c>
      <c r="T1269" s="21">
        <v>0</v>
      </c>
      <c r="V1269" s="22">
        <v>49173</v>
      </c>
      <c r="X1269" s="5" t="str">
        <f t="shared" si="19"/>
        <v>No</v>
      </c>
      <c r="Z1269" s="21"/>
      <c r="AC1269" s="28"/>
      <c r="AG1269" s="7"/>
    </row>
    <row r="1270" spans="1:33">
      <c r="A1270" s="8" t="s">
        <v>5479</v>
      </c>
      <c r="B1270" s="8" t="s">
        <v>5480</v>
      </c>
      <c r="C1270" s="9" t="s">
        <v>132</v>
      </c>
      <c r="D1270" s="185" t="s">
        <v>5481</v>
      </c>
      <c r="E1270" s="188" t="s">
        <v>5482</v>
      </c>
      <c r="F1270" s="9" t="s">
        <v>157</v>
      </c>
      <c r="G1270" s="9" t="s">
        <v>147</v>
      </c>
      <c r="H1270" s="10">
        <v>0</v>
      </c>
      <c r="I1270" s="11">
        <v>10</v>
      </c>
      <c r="J1270" s="24">
        <v>87684</v>
      </c>
      <c r="K1270" s="12"/>
      <c r="L1270" s="14">
        <v>0</v>
      </c>
      <c r="N1270" s="21">
        <v>0</v>
      </c>
      <c r="P1270" s="21">
        <v>0</v>
      </c>
      <c r="R1270" s="21">
        <v>0</v>
      </c>
      <c r="T1270" s="21">
        <v>0</v>
      </c>
      <c r="V1270" s="22">
        <v>87684</v>
      </c>
      <c r="X1270" s="5" t="str">
        <f t="shared" si="19"/>
        <v>No</v>
      </c>
      <c r="Z1270" s="21"/>
      <c r="AC1270" s="28"/>
      <c r="AG1270" s="7"/>
    </row>
    <row r="1271" spans="1:33">
      <c r="A1271" s="8" t="s">
        <v>2139</v>
      </c>
      <c r="B1271" s="8" t="s">
        <v>2140</v>
      </c>
      <c r="C1271" s="9" t="s">
        <v>275</v>
      </c>
      <c r="D1271" s="185" t="s">
        <v>2141</v>
      </c>
      <c r="E1271" s="188" t="s">
        <v>2142</v>
      </c>
      <c r="F1271" s="9" t="s">
        <v>83</v>
      </c>
      <c r="G1271" s="9" t="s">
        <v>147</v>
      </c>
      <c r="H1271" s="10">
        <v>0</v>
      </c>
      <c r="I1271" s="11">
        <v>10</v>
      </c>
      <c r="J1271" s="24">
        <v>108592</v>
      </c>
      <c r="K1271" s="12"/>
      <c r="L1271" s="14">
        <v>0</v>
      </c>
      <c r="N1271" s="21">
        <v>0</v>
      </c>
      <c r="P1271" s="21">
        <v>0</v>
      </c>
      <c r="R1271" s="21">
        <v>0</v>
      </c>
      <c r="T1271" s="21">
        <v>0</v>
      </c>
      <c r="V1271" s="22">
        <v>108592</v>
      </c>
      <c r="X1271" s="5" t="str">
        <f t="shared" si="19"/>
        <v>No</v>
      </c>
      <c r="Z1271" s="21"/>
      <c r="AC1271" s="28"/>
      <c r="AG1271" s="7"/>
    </row>
    <row r="1272" spans="1:33">
      <c r="A1272" s="8" t="s">
        <v>616</v>
      </c>
      <c r="B1272" s="8" t="s">
        <v>617</v>
      </c>
      <c r="C1272" s="9" t="s">
        <v>420</v>
      </c>
      <c r="D1272" s="185" t="s">
        <v>618</v>
      </c>
      <c r="E1272" s="188" t="s">
        <v>619</v>
      </c>
      <c r="F1272" s="9" t="s">
        <v>88</v>
      </c>
      <c r="G1272" s="9" t="s">
        <v>147</v>
      </c>
      <c r="H1272" s="10">
        <v>0</v>
      </c>
      <c r="I1272" s="11">
        <v>10</v>
      </c>
      <c r="J1272" s="24">
        <v>17066</v>
      </c>
      <c r="K1272" s="12"/>
      <c r="L1272" s="14">
        <v>0</v>
      </c>
      <c r="N1272" s="21">
        <v>0</v>
      </c>
      <c r="P1272" s="21">
        <v>0</v>
      </c>
      <c r="R1272" s="21">
        <v>0</v>
      </c>
      <c r="T1272" s="21">
        <v>95173</v>
      </c>
      <c r="V1272" s="22">
        <v>112239</v>
      </c>
      <c r="X1272" s="5" t="str">
        <f t="shared" si="19"/>
        <v>No</v>
      </c>
      <c r="Z1272" s="21"/>
      <c r="AC1272" s="28"/>
      <c r="AG1272" s="7"/>
    </row>
    <row r="1273" spans="1:33">
      <c r="A1273" s="8" t="s">
        <v>3195</v>
      </c>
      <c r="B1273" s="8" t="s">
        <v>3196</v>
      </c>
      <c r="C1273" s="9" t="s">
        <v>50</v>
      </c>
      <c r="D1273" s="185" t="s">
        <v>3197</v>
      </c>
      <c r="E1273" s="188" t="s">
        <v>3198</v>
      </c>
      <c r="F1273" s="9" t="s">
        <v>83</v>
      </c>
      <c r="G1273" s="9" t="s">
        <v>147</v>
      </c>
      <c r="H1273" s="10">
        <v>0</v>
      </c>
      <c r="I1273" s="11">
        <v>10</v>
      </c>
      <c r="J1273" s="24">
        <v>22652</v>
      </c>
      <c r="K1273" s="12"/>
      <c r="L1273" s="14">
        <v>0</v>
      </c>
      <c r="N1273" s="21">
        <v>0</v>
      </c>
      <c r="P1273" s="21">
        <v>0</v>
      </c>
      <c r="R1273" s="21">
        <v>0</v>
      </c>
      <c r="T1273" s="21">
        <v>85213</v>
      </c>
      <c r="V1273" s="22">
        <v>107865</v>
      </c>
      <c r="X1273" s="5" t="str">
        <f t="shared" si="19"/>
        <v>No</v>
      </c>
      <c r="Z1273" s="21"/>
      <c r="AC1273" s="28"/>
      <c r="AG1273" s="7"/>
    </row>
    <row r="1274" spans="1:33">
      <c r="A1274" s="8" t="s">
        <v>4496</v>
      </c>
      <c r="B1274" s="8" t="s">
        <v>4490</v>
      </c>
      <c r="C1274" s="9" t="s">
        <v>454</v>
      </c>
      <c r="D1274" s="185" t="s">
        <v>4497</v>
      </c>
      <c r="E1274" s="188" t="s">
        <v>4498</v>
      </c>
      <c r="F1274" s="9" t="s">
        <v>83</v>
      </c>
      <c r="G1274" s="9" t="s">
        <v>147</v>
      </c>
      <c r="H1274" s="10">
        <v>0</v>
      </c>
      <c r="I1274" s="11">
        <v>10</v>
      </c>
      <c r="J1274" s="24">
        <v>0</v>
      </c>
      <c r="K1274" s="12"/>
      <c r="L1274" s="14">
        <v>0</v>
      </c>
      <c r="N1274" s="21">
        <v>0</v>
      </c>
      <c r="P1274" s="21">
        <v>0</v>
      </c>
      <c r="R1274" s="21">
        <v>0</v>
      </c>
      <c r="T1274" s="21">
        <v>0</v>
      </c>
      <c r="V1274" s="22">
        <v>0</v>
      </c>
      <c r="X1274" s="5" t="str">
        <f t="shared" si="19"/>
        <v>No</v>
      </c>
      <c r="Z1274" s="21"/>
      <c r="AC1274" s="28"/>
      <c r="AG1274" s="7"/>
    </row>
    <row r="1275" spans="1:33">
      <c r="A1275" s="8" t="s">
        <v>2885</v>
      </c>
      <c r="B1275" s="8" t="s">
        <v>2886</v>
      </c>
      <c r="C1275" s="9" t="s">
        <v>124</v>
      </c>
      <c r="D1275" s="185" t="s">
        <v>2887</v>
      </c>
      <c r="E1275" s="188" t="s">
        <v>2888</v>
      </c>
      <c r="F1275" s="9" t="s">
        <v>1320</v>
      </c>
      <c r="G1275" s="9" t="s">
        <v>147</v>
      </c>
      <c r="H1275" s="10">
        <v>0</v>
      </c>
      <c r="I1275" s="11">
        <v>10</v>
      </c>
      <c r="J1275" s="24">
        <v>12498</v>
      </c>
      <c r="K1275" s="12"/>
      <c r="L1275" s="14">
        <v>0</v>
      </c>
      <c r="N1275" s="21">
        <v>0</v>
      </c>
      <c r="P1275" s="21">
        <v>0</v>
      </c>
      <c r="R1275" s="21">
        <v>0</v>
      </c>
      <c r="T1275" s="21">
        <v>0</v>
      </c>
      <c r="V1275" s="22">
        <v>12498</v>
      </c>
      <c r="X1275" s="5" t="str">
        <f t="shared" si="19"/>
        <v>No</v>
      </c>
      <c r="Z1275" s="21"/>
      <c r="AC1275" s="28"/>
      <c r="AG1275" s="7"/>
    </row>
    <row r="1276" spans="1:33">
      <c r="A1276" s="8" t="s">
        <v>5544</v>
      </c>
      <c r="B1276" s="8" t="s">
        <v>5545</v>
      </c>
      <c r="C1276" s="9" t="s">
        <v>132</v>
      </c>
      <c r="D1276" s="185" t="s">
        <v>5546</v>
      </c>
      <c r="E1276" s="188" t="s">
        <v>5547</v>
      </c>
      <c r="F1276" s="9" t="s">
        <v>1320</v>
      </c>
      <c r="G1276" s="9" t="s">
        <v>147</v>
      </c>
      <c r="H1276" s="10">
        <v>0</v>
      </c>
      <c r="I1276" s="11">
        <v>10</v>
      </c>
      <c r="J1276" s="24">
        <v>30384</v>
      </c>
      <c r="K1276" s="12"/>
      <c r="L1276" s="14">
        <v>0</v>
      </c>
      <c r="N1276" s="21">
        <v>0</v>
      </c>
      <c r="P1276" s="21">
        <v>0</v>
      </c>
      <c r="R1276" s="21">
        <v>0</v>
      </c>
      <c r="T1276" s="21">
        <v>0</v>
      </c>
      <c r="V1276" s="22">
        <v>30384</v>
      </c>
      <c r="X1276" s="5" t="str">
        <f t="shared" si="19"/>
        <v>No</v>
      </c>
      <c r="Z1276" s="21"/>
      <c r="AC1276" s="28"/>
      <c r="AG1276" s="7"/>
    </row>
    <row r="1277" spans="1:33">
      <c r="A1277" s="8" t="s">
        <v>942</v>
      </c>
      <c r="B1277" s="8" t="s">
        <v>4308</v>
      </c>
      <c r="C1277" s="9" t="s">
        <v>235</v>
      </c>
      <c r="D1277" s="185" t="s">
        <v>4309</v>
      </c>
      <c r="E1277" s="188" t="s">
        <v>4310</v>
      </c>
      <c r="F1277" s="9" t="s">
        <v>83</v>
      </c>
      <c r="G1277" s="9" t="s">
        <v>147</v>
      </c>
      <c r="H1277" s="10">
        <v>0</v>
      </c>
      <c r="I1277" s="11">
        <v>10</v>
      </c>
      <c r="J1277" s="24">
        <v>32710</v>
      </c>
      <c r="K1277" s="12"/>
      <c r="L1277" s="14">
        <v>0</v>
      </c>
      <c r="N1277" s="21">
        <v>0</v>
      </c>
      <c r="P1277" s="21">
        <v>0</v>
      </c>
      <c r="R1277" s="21">
        <v>123355</v>
      </c>
      <c r="T1277" s="21">
        <v>0</v>
      </c>
      <c r="V1277" s="22">
        <v>156065</v>
      </c>
      <c r="X1277" s="5" t="str">
        <f t="shared" si="19"/>
        <v>No</v>
      </c>
      <c r="Z1277" s="21"/>
      <c r="AC1277" s="28"/>
      <c r="AG1277" s="7"/>
    </row>
    <row r="1278" spans="1:33">
      <c r="A1278" s="8" t="s">
        <v>3641</v>
      </c>
      <c r="B1278" s="8" t="s">
        <v>3642</v>
      </c>
      <c r="C1278" s="9" t="s">
        <v>73</v>
      </c>
      <c r="D1278" s="185">
        <v>6100</v>
      </c>
      <c r="E1278" s="188">
        <v>60100</v>
      </c>
      <c r="F1278" s="9" t="s">
        <v>83</v>
      </c>
      <c r="G1278" s="9" t="s">
        <v>5756</v>
      </c>
      <c r="H1278" s="10">
        <v>53049</v>
      </c>
      <c r="I1278" s="11">
        <v>10</v>
      </c>
      <c r="J1278" s="24">
        <v>79808</v>
      </c>
      <c r="K1278" s="12"/>
      <c r="L1278" s="14">
        <v>0</v>
      </c>
      <c r="N1278" s="21">
        <v>0</v>
      </c>
      <c r="P1278" s="21">
        <v>0</v>
      </c>
      <c r="R1278" s="21">
        <v>0</v>
      </c>
      <c r="T1278" s="21">
        <v>0</v>
      </c>
      <c r="V1278" s="22">
        <v>79808</v>
      </c>
      <c r="X1278" s="5" t="str">
        <f t="shared" si="19"/>
        <v>No</v>
      </c>
      <c r="Z1278" s="21"/>
      <c r="AC1278" s="28"/>
      <c r="AG1278" s="7"/>
    </row>
    <row r="1279" spans="1:33">
      <c r="A1279" s="8" t="s">
        <v>4364</v>
      </c>
      <c r="B1279" s="8" t="s">
        <v>2322</v>
      </c>
      <c r="C1279" s="9" t="s">
        <v>235</v>
      </c>
      <c r="D1279" s="185" t="s">
        <v>4365</v>
      </c>
      <c r="E1279" s="188" t="s">
        <v>4366</v>
      </c>
      <c r="F1279" s="9" t="s">
        <v>83</v>
      </c>
      <c r="G1279" s="9" t="s">
        <v>147</v>
      </c>
      <c r="H1279" s="10">
        <v>0</v>
      </c>
      <c r="I1279" s="11">
        <v>10</v>
      </c>
      <c r="J1279" s="24">
        <v>43575</v>
      </c>
      <c r="K1279" s="12"/>
      <c r="L1279" s="14">
        <v>0</v>
      </c>
      <c r="N1279" s="21">
        <v>0</v>
      </c>
      <c r="P1279" s="21">
        <v>0</v>
      </c>
      <c r="R1279" s="21">
        <v>469282</v>
      </c>
      <c r="T1279" s="21">
        <v>0</v>
      </c>
      <c r="V1279" s="22">
        <v>512857</v>
      </c>
      <c r="X1279" s="5" t="str">
        <f t="shared" si="19"/>
        <v>No</v>
      </c>
      <c r="Z1279" s="21"/>
      <c r="AC1279" s="28"/>
      <c r="AG1279" s="7"/>
    </row>
    <row r="1280" spans="1:33">
      <c r="A1280" s="8" t="s">
        <v>2971</v>
      </c>
      <c r="B1280" s="8" t="s">
        <v>2972</v>
      </c>
      <c r="C1280" s="9" t="s">
        <v>54</v>
      </c>
      <c r="D1280" s="185">
        <v>8026</v>
      </c>
      <c r="E1280" s="188">
        <v>80026</v>
      </c>
      <c r="F1280" s="9" t="s">
        <v>83</v>
      </c>
      <c r="G1280" s="9" t="s">
        <v>5756</v>
      </c>
      <c r="H1280" s="10">
        <v>98370</v>
      </c>
      <c r="I1280" s="11">
        <v>10</v>
      </c>
      <c r="J1280" s="24">
        <v>169667</v>
      </c>
      <c r="K1280" s="12"/>
      <c r="L1280" s="14">
        <v>0</v>
      </c>
      <c r="N1280" s="21">
        <v>0</v>
      </c>
      <c r="P1280" s="21">
        <v>0</v>
      </c>
      <c r="R1280" s="21">
        <v>135247</v>
      </c>
      <c r="T1280" s="21">
        <v>0</v>
      </c>
      <c r="V1280" s="22">
        <v>304914</v>
      </c>
      <c r="X1280" s="5" t="str">
        <f t="shared" si="19"/>
        <v>No</v>
      </c>
      <c r="Z1280" s="21"/>
      <c r="AC1280" s="28"/>
      <c r="AG1280" s="7"/>
    </row>
    <row r="1281" spans="1:33">
      <c r="A1281" s="8" t="s">
        <v>4024</v>
      </c>
      <c r="B1281" s="8" t="s">
        <v>4025</v>
      </c>
      <c r="C1281" s="9" t="s">
        <v>39</v>
      </c>
      <c r="D1281" s="185" t="s">
        <v>4026</v>
      </c>
      <c r="E1281" s="188" t="s">
        <v>4027</v>
      </c>
      <c r="F1281" s="9" t="s">
        <v>83</v>
      </c>
      <c r="G1281" s="9" t="s">
        <v>147</v>
      </c>
      <c r="H1281" s="10">
        <v>0</v>
      </c>
      <c r="I1281" s="11">
        <v>10</v>
      </c>
      <c r="J1281" s="24">
        <v>196954</v>
      </c>
      <c r="K1281" s="12"/>
      <c r="L1281" s="14">
        <v>0</v>
      </c>
      <c r="N1281" s="21">
        <v>0</v>
      </c>
      <c r="P1281" s="21">
        <v>0</v>
      </c>
      <c r="R1281" s="21">
        <v>0</v>
      </c>
      <c r="T1281" s="21">
        <v>0</v>
      </c>
      <c r="V1281" s="22">
        <v>196954</v>
      </c>
      <c r="X1281" s="5" t="str">
        <f t="shared" si="19"/>
        <v>No</v>
      </c>
      <c r="Z1281" s="21"/>
      <c r="AC1281" s="28"/>
      <c r="AG1281" s="7"/>
    </row>
    <row r="1282" spans="1:33">
      <c r="A1282" s="8" t="s">
        <v>5311</v>
      </c>
      <c r="B1282" s="8" t="s">
        <v>485</v>
      </c>
      <c r="C1282" s="9" t="s">
        <v>58</v>
      </c>
      <c r="D1282" s="185" t="s">
        <v>5312</v>
      </c>
      <c r="E1282" s="188" t="s">
        <v>5313</v>
      </c>
      <c r="F1282" s="9" t="s">
        <v>83</v>
      </c>
      <c r="G1282" s="9" t="s">
        <v>147</v>
      </c>
      <c r="H1282" s="10">
        <v>0</v>
      </c>
      <c r="I1282" s="11">
        <v>9</v>
      </c>
      <c r="J1282" s="24">
        <v>200099</v>
      </c>
      <c r="K1282" s="12"/>
      <c r="L1282" s="14">
        <v>0</v>
      </c>
      <c r="N1282" s="21">
        <v>0</v>
      </c>
      <c r="P1282" s="21">
        <v>0</v>
      </c>
      <c r="R1282" s="21">
        <v>0</v>
      </c>
      <c r="T1282" s="21">
        <v>0</v>
      </c>
      <c r="V1282" s="22">
        <v>200099</v>
      </c>
      <c r="X1282" s="5" t="str">
        <f t="shared" si="19"/>
        <v>No</v>
      </c>
      <c r="Z1282" s="21"/>
      <c r="AC1282" s="28"/>
      <c r="AG1282" s="7"/>
    </row>
    <row r="1283" spans="1:33">
      <c r="A1283" s="8" t="s">
        <v>2969</v>
      </c>
      <c r="B1283" s="8" t="s">
        <v>2970</v>
      </c>
      <c r="C1283" s="9" t="s">
        <v>120</v>
      </c>
      <c r="D1283" s="185">
        <v>6035</v>
      </c>
      <c r="E1283" s="188">
        <v>60035</v>
      </c>
      <c r="F1283" s="9" t="s">
        <v>83</v>
      </c>
      <c r="G1283" s="9" t="s">
        <v>5756</v>
      </c>
      <c r="H1283" s="10">
        <v>99437</v>
      </c>
      <c r="I1283" s="11">
        <v>9</v>
      </c>
      <c r="J1283" s="24">
        <v>275180</v>
      </c>
      <c r="K1283" s="12"/>
      <c r="L1283" s="14">
        <v>0</v>
      </c>
      <c r="N1283" s="21">
        <v>0</v>
      </c>
      <c r="P1283" s="21">
        <v>0</v>
      </c>
      <c r="R1283" s="21">
        <v>135120</v>
      </c>
      <c r="T1283" s="21">
        <v>61103</v>
      </c>
      <c r="V1283" s="22">
        <v>471403</v>
      </c>
      <c r="X1283" s="5" t="str">
        <f t="shared" ref="X1283:X1346" si="20">IF(W1283&amp;U1283&amp;S1283&amp;Q1283&amp;O1283&amp;M1283&amp;K1283&lt;&gt;"","Yes","No")</f>
        <v>No</v>
      </c>
      <c r="Z1283" s="21"/>
      <c r="AC1283" s="28"/>
      <c r="AG1283" s="7"/>
    </row>
    <row r="1284" spans="1:33">
      <c r="A1284" s="8" t="s">
        <v>1344</v>
      </c>
      <c r="B1284" s="8" t="s">
        <v>1345</v>
      </c>
      <c r="C1284" s="9" t="s">
        <v>39</v>
      </c>
      <c r="D1284" s="185" t="s">
        <v>1346</v>
      </c>
      <c r="E1284" s="188">
        <v>99340</v>
      </c>
      <c r="F1284" s="9" t="s">
        <v>36</v>
      </c>
      <c r="G1284" s="9" t="s">
        <v>5756</v>
      </c>
      <c r="H1284" s="10">
        <v>0</v>
      </c>
      <c r="I1284" s="11">
        <v>9</v>
      </c>
      <c r="J1284" s="24">
        <v>0</v>
      </c>
      <c r="K1284" s="12"/>
      <c r="L1284" s="14">
        <v>0</v>
      </c>
      <c r="N1284" s="21">
        <v>0</v>
      </c>
      <c r="P1284" s="21">
        <v>0</v>
      </c>
      <c r="R1284" s="21">
        <v>0</v>
      </c>
      <c r="T1284" s="21">
        <v>0</v>
      </c>
      <c r="V1284" s="22">
        <v>0</v>
      </c>
      <c r="X1284" s="5" t="str">
        <f t="shared" si="20"/>
        <v>No</v>
      </c>
      <c r="Z1284" s="21"/>
      <c r="AC1284" s="28"/>
      <c r="AG1284" s="7"/>
    </row>
    <row r="1285" spans="1:33">
      <c r="A1285" s="8" t="s">
        <v>2377</v>
      </c>
      <c r="B1285" s="8" t="s">
        <v>2378</v>
      </c>
      <c r="C1285" s="9" t="s">
        <v>235</v>
      </c>
      <c r="D1285" s="185">
        <v>4010</v>
      </c>
      <c r="E1285" s="188">
        <v>40010</v>
      </c>
      <c r="F1285" s="9" t="s">
        <v>83</v>
      </c>
      <c r="G1285" s="9" t="s">
        <v>5756</v>
      </c>
      <c r="H1285" s="10">
        <v>169495</v>
      </c>
      <c r="I1285" s="11">
        <v>9</v>
      </c>
      <c r="J1285" s="24">
        <v>168942</v>
      </c>
      <c r="K1285" s="12"/>
      <c r="L1285" s="14">
        <v>0</v>
      </c>
      <c r="N1285" s="21">
        <v>0</v>
      </c>
      <c r="P1285" s="21">
        <v>0</v>
      </c>
      <c r="R1285" s="21">
        <v>3073</v>
      </c>
      <c r="T1285" s="21">
        <v>0</v>
      </c>
      <c r="V1285" s="22">
        <v>172015</v>
      </c>
      <c r="X1285" s="5" t="str">
        <f t="shared" si="20"/>
        <v>No</v>
      </c>
      <c r="Z1285" s="21"/>
      <c r="AC1285" s="28"/>
      <c r="AG1285" s="7"/>
    </row>
    <row r="1286" spans="1:33">
      <c r="A1286" s="8" t="s">
        <v>2477</v>
      </c>
      <c r="B1286" s="8" t="s">
        <v>2478</v>
      </c>
      <c r="C1286" s="9" t="s">
        <v>46</v>
      </c>
      <c r="D1286" s="185" t="s">
        <v>2479</v>
      </c>
      <c r="E1286" s="188" t="s">
        <v>2480</v>
      </c>
      <c r="F1286" s="9" t="s">
        <v>88</v>
      </c>
      <c r="G1286" s="9" t="s">
        <v>147</v>
      </c>
      <c r="H1286" s="10">
        <v>0</v>
      </c>
      <c r="I1286" s="11">
        <v>9</v>
      </c>
      <c r="J1286" s="24">
        <v>108324</v>
      </c>
      <c r="K1286" s="12"/>
      <c r="L1286" s="14">
        <v>0</v>
      </c>
      <c r="N1286" s="21">
        <v>0</v>
      </c>
      <c r="P1286" s="21">
        <v>0</v>
      </c>
      <c r="R1286" s="21">
        <v>0</v>
      </c>
      <c r="T1286" s="21">
        <v>54503</v>
      </c>
      <c r="V1286" s="22">
        <v>162827</v>
      </c>
      <c r="X1286" s="5" t="str">
        <f t="shared" si="20"/>
        <v>No</v>
      </c>
      <c r="Z1286" s="21"/>
      <c r="AC1286" s="28"/>
      <c r="AG1286" s="7"/>
    </row>
    <row r="1287" spans="1:33">
      <c r="A1287" s="8" t="s">
        <v>5647</v>
      </c>
      <c r="B1287" s="8" t="s">
        <v>5648</v>
      </c>
      <c r="C1287" s="9" t="s">
        <v>254</v>
      </c>
      <c r="D1287" s="185" t="s">
        <v>5649</v>
      </c>
      <c r="E1287" s="188" t="s">
        <v>5650</v>
      </c>
      <c r="F1287" s="9" t="s">
        <v>83</v>
      </c>
      <c r="G1287" s="9" t="s">
        <v>147</v>
      </c>
      <c r="H1287" s="10">
        <v>0</v>
      </c>
      <c r="I1287" s="11">
        <v>9</v>
      </c>
      <c r="J1287" s="24">
        <v>29736</v>
      </c>
      <c r="K1287" s="12"/>
      <c r="L1287" s="14">
        <v>0</v>
      </c>
      <c r="N1287" s="21">
        <v>0</v>
      </c>
      <c r="P1287" s="21">
        <v>0</v>
      </c>
      <c r="R1287" s="21">
        <v>0</v>
      </c>
      <c r="T1287" s="21">
        <v>0</v>
      </c>
      <c r="V1287" s="22">
        <v>29736</v>
      </c>
      <c r="X1287" s="5" t="str">
        <f t="shared" si="20"/>
        <v>No</v>
      </c>
      <c r="Z1287" s="21"/>
      <c r="AC1287" s="28"/>
      <c r="AG1287" s="7"/>
    </row>
    <row r="1288" spans="1:33">
      <c r="A1288" s="8" t="s">
        <v>2616</v>
      </c>
      <c r="B1288" s="8" t="s">
        <v>1132</v>
      </c>
      <c r="C1288" s="9" t="s">
        <v>466</v>
      </c>
      <c r="D1288" s="185" t="s">
        <v>2617</v>
      </c>
      <c r="E1288" s="188" t="s">
        <v>2618</v>
      </c>
      <c r="F1288" s="9" t="s">
        <v>157</v>
      </c>
      <c r="G1288" s="9" t="s">
        <v>147</v>
      </c>
      <c r="H1288" s="10">
        <v>0</v>
      </c>
      <c r="I1288" s="11">
        <v>9</v>
      </c>
      <c r="J1288" s="24">
        <v>132529</v>
      </c>
      <c r="K1288" s="12"/>
      <c r="L1288" s="14">
        <v>0</v>
      </c>
      <c r="N1288" s="21">
        <v>0</v>
      </c>
      <c r="P1288" s="21">
        <v>0</v>
      </c>
      <c r="R1288" s="21">
        <v>0</v>
      </c>
      <c r="T1288" s="21">
        <v>259185</v>
      </c>
      <c r="V1288" s="22">
        <v>391714</v>
      </c>
      <c r="X1288" s="5" t="str">
        <f t="shared" si="20"/>
        <v>No</v>
      </c>
      <c r="Z1288" s="21"/>
      <c r="AC1288" s="28"/>
      <c r="AG1288" s="7"/>
    </row>
    <row r="1289" spans="1:33">
      <c r="A1289" s="8" t="s">
        <v>1170</v>
      </c>
      <c r="B1289" s="8" t="s">
        <v>1171</v>
      </c>
      <c r="C1289" s="9" t="s">
        <v>39</v>
      </c>
      <c r="D1289" s="185" t="s">
        <v>1172</v>
      </c>
      <c r="E1289" s="188">
        <v>99286</v>
      </c>
      <c r="F1289" s="9" t="s">
        <v>36</v>
      </c>
      <c r="G1289" s="9" t="s">
        <v>5756</v>
      </c>
      <c r="H1289" s="10">
        <v>0</v>
      </c>
      <c r="I1289" s="11">
        <v>9</v>
      </c>
      <c r="J1289" s="24">
        <v>38460</v>
      </c>
      <c r="K1289" s="12"/>
      <c r="L1289" s="14">
        <v>0</v>
      </c>
      <c r="N1289" s="21">
        <v>0</v>
      </c>
      <c r="P1289" s="21">
        <v>0</v>
      </c>
      <c r="R1289" s="21">
        <v>4250</v>
      </c>
      <c r="T1289" s="21">
        <v>70134</v>
      </c>
      <c r="V1289" s="22">
        <v>112844</v>
      </c>
      <c r="X1289" s="5" t="str">
        <f t="shared" si="20"/>
        <v>No</v>
      </c>
      <c r="Z1289" s="21"/>
      <c r="AC1289" s="28"/>
      <c r="AG1289" s="7"/>
    </row>
    <row r="1290" spans="1:33">
      <c r="A1290" s="8" t="s">
        <v>5476</v>
      </c>
      <c r="B1290" s="8" t="s">
        <v>6452</v>
      </c>
      <c r="C1290" s="9" t="s">
        <v>132</v>
      </c>
      <c r="D1290" s="185" t="s">
        <v>5477</v>
      </c>
      <c r="E1290" s="188" t="s">
        <v>5478</v>
      </c>
      <c r="F1290" s="9" t="s">
        <v>157</v>
      </c>
      <c r="G1290" s="9" t="s">
        <v>147</v>
      </c>
      <c r="H1290" s="10">
        <v>0</v>
      </c>
      <c r="I1290" s="11">
        <v>9</v>
      </c>
      <c r="J1290" s="24">
        <v>27132</v>
      </c>
      <c r="K1290" s="12"/>
      <c r="L1290" s="14">
        <v>0</v>
      </c>
      <c r="N1290" s="21">
        <v>0</v>
      </c>
      <c r="P1290" s="21">
        <v>0</v>
      </c>
      <c r="R1290" s="21">
        <v>0</v>
      </c>
      <c r="T1290" s="21">
        <v>0</v>
      </c>
      <c r="V1290" s="22">
        <v>27132</v>
      </c>
      <c r="X1290" s="5" t="str">
        <f t="shared" si="20"/>
        <v>No</v>
      </c>
      <c r="Z1290" s="21"/>
      <c r="AC1290" s="28"/>
      <c r="AG1290" s="7"/>
    </row>
    <row r="1291" spans="1:33">
      <c r="A1291" s="8" t="s">
        <v>4926</v>
      </c>
      <c r="B1291" s="8" t="s">
        <v>4927</v>
      </c>
      <c r="C1291" s="9" t="s">
        <v>91</v>
      </c>
      <c r="D1291" s="185" t="s">
        <v>4928</v>
      </c>
      <c r="E1291" s="188" t="s">
        <v>4929</v>
      </c>
      <c r="F1291" s="9" t="s">
        <v>83</v>
      </c>
      <c r="G1291" s="9" t="s">
        <v>147</v>
      </c>
      <c r="H1291" s="10">
        <v>0</v>
      </c>
      <c r="I1291" s="11">
        <v>9</v>
      </c>
      <c r="J1291" s="24">
        <v>28376</v>
      </c>
      <c r="K1291" s="12"/>
      <c r="L1291" s="14">
        <v>0</v>
      </c>
      <c r="N1291" s="21">
        <v>0</v>
      </c>
      <c r="P1291" s="21">
        <v>0</v>
      </c>
      <c r="R1291" s="21">
        <v>28664</v>
      </c>
      <c r="T1291" s="21">
        <v>0</v>
      </c>
      <c r="V1291" s="22">
        <v>57040</v>
      </c>
      <c r="X1291" s="5" t="str">
        <f t="shared" si="20"/>
        <v>No</v>
      </c>
      <c r="Z1291" s="21"/>
      <c r="AC1291" s="28"/>
      <c r="AG1291" s="7"/>
    </row>
    <row r="1292" spans="1:33">
      <c r="A1292" s="8" t="s">
        <v>558</v>
      </c>
      <c r="B1292" s="8" t="s">
        <v>559</v>
      </c>
      <c r="C1292" s="9" t="s">
        <v>120</v>
      </c>
      <c r="D1292" s="185">
        <v>6068</v>
      </c>
      <c r="E1292" s="188">
        <v>60068</v>
      </c>
      <c r="F1292" s="9" t="s">
        <v>83</v>
      </c>
      <c r="G1292" s="9" t="s">
        <v>5756</v>
      </c>
      <c r="H1292" s="10">
        <v>5121892</v>
      </c>
      <c r="I1292" s="11">
        <v>9</v>
      </c>
      <c r="J1292" s="24">
        <v>2069</v>
      </c>
      <c r="K1292" s="12"/>
      <c r="L1292" s="14">
        <v>0</v>
      </c>
      <c r="N1292" s="21">
        <v>0</v>
      </c>
      <c r="P1292" s="21">
        <v>0</v>
      </c>
      <c r="R1292" s="21">
        <v>0</v>
      </c>
      <c r="T1292" s="21">
        <v>18000</v>
      </c>
      <c r="V1292" s="22">
        <v>20069</v>
      </c>
      <c r="X1292" s="5" t="str">
        <f t="shared" si="20"/>
        <v>No</v>
      </c>
      <c r="Z1292" s="21"/>
      <c r="AC1292" s="28"/>
      <c r="AG1292" s="7"/>
    </row>
    <row r="1293" spans="1:33">
      <c r="A1293" s="8" t="s">
        <v>4401</v>
      </c>
      <c r="B1293" s="8" t="s">
        <v>4402</v>
      </c>
      <c r="C1293" s="9" t="s">
        <v>235</v>
      </c>
      <c r="D1293" s="185" t="s">
        <v>4403</v>
      </c>
      <c r="E1293" s="188" t="s">
        <v>4404</v>
      </c>
      <c r="F1293" s="9" t="s">
        <v>83</v>
      </c>
      <c r="G1293" s="9" t="s">
        <v>147</v>
      </c>
      <c r="H1293" s="10">
        <v>0</v>
      </c>
      <c r="I1293" s="11">
        <v>9</v>
      </c>
      <c r="J1293" s="24">
        <v>20504</v>
      </c>
      <c r="K1293" s="12"/>
      <c r="L1293" s="14">
        <v>0</v>
      </c>
      <c r="N1293" s="21">
        <v>0</v>
      </c>
      <c r="P1293" s="21">
        <v>0</v>
      </c>
      <c r="R1293" s="21">
        <v>190256</v>
      </c>
      <c r="T1293" s="21">
        <v>0</v>
      </c>
      <c r="V1293" s="22">
        <v>210760</v>
      </c>
      <c r="X1293" s="5" t="str">
        <f t="shared" si="20"/>
        <v>No</v>
      </c>
      <c r="Z1293" s="21"/>
      <c r="AC1293" s="28"/>
      <c r="AG1293" s="7"/>
    </row>
    <row r="1294" spans="1:33">
      <c r="A1294" s="8" t="s">
        <v>3234</v>
      </c>
      <c r="B1294" s="8" t="s">
        <v>3235</v>
      </c>
      <c r="C1294" s="9" t="s">
        <v>150</v>
      </c>
      <c r="D1294" s="185">
        <v>6118</v>
      </c>
      <c r="E1294" s="188">
        <v>60118</v>
      </c>
      <c r="F1294" s="9" t="s">
        <v>83</v>
      </c>
      <c r="G1294" s="9" t="s">
        <v>5756</v>
      </c>
      <c r="H1294" s="10">
        <v>861505</v>
      </c>
      <c r="I1294" s="11">
        <v>9</v>
      </c>
      <c r="J1294" s="24">
        <v>0</v>
      </c>
      <c r="K1294" s="12"/>
      <c r="L1294" s="14">
        <v>0</v>
      </c>
      <c r="N1294" s="21">
        <v>0</v>
      </c>
      <c r="P1294" s="21">
        <v>0</v>
      </c>
      <c r="R1294" s="21">
        <v>282097</v>
      </c>
      <c r="T1294" s="21">
        <v>0</v>
      </c>
      <c r="V1294" s="22">
        <v>282097</v>
      </c>
      <c r="X1294" s="5" t="str">
        <f t="shared" si="20"/>
        <v>No</v>
      </c>
      <c r="Z1294" s="21"/>
      <c r="AC1294" s="28"/>
      <c r="AG1294" s="7"/>
    </row>
    <row r="1295" spans="1:33">
      <c r="A1295" s="8" t="s">
        <v>6595</v>
      </c>
      <c r="B1295" s="8" t="s">
        <v>3340</v>
      </c>
      <c r="C1295" s="9" t="s">
        <v>91</v>
      </c>
      <c r="D1295" s="185" t="s">
        <v>5067</v>
      </c>
      <c r="E1295" s="188" t="s">
        <v>5068</v>
      </c>
      <c r="F1295" s="9" t="s">
        <v>83</v>
      </c>
      <c r="G1295" s="9" t="s">
        <v>147</v>
      </c>
      <c r="H1295" s="10">
        <v>0</v>
      </c>
      <c r="I1295" s="11">
        <v>9</v>
      </c>
      <c r="J1295" s="24">
        <v>107734</v>
      </c>
      <c r="K1295" s="12"/>
      <c r="L1295" s="14">
        <v>0</v>
      </c>
      <c r="N1295" s="21">
        <v>0</v>
      </c>
      <c r="P1295" s="21">
        <v>0</v>
      </c>
      <c r="R1295" s="21">
        <v>0</v>
      </c>
      <c r="T1295" s="21">
        <v>0</v>
      </c>
      <c r="V1295" s="22">
        <v>107734</v>
      </c>
      <c r="X1295" s="5" t="str">
        <f t="shared" si="20"/>
        <v>No</v>
      </c>
      <c r="Z1295" s="21"/>
      <c r="AC1295" s="28"/>
      <c r="AG1295" s="7"/>
    </row>
    <row r="1296" spans="1:33">
      <c r="A1296" s="8" t="s">
        <v>4336</v>
      </c>
      <c r="B1296" s="8" t="s">
        <v>6463</v>
      </c>
      <c r="C1296" s="9" t="s">
        <v>235</v>
      </c>
      <c r="D1296" s="185" t="s">
        <v>4337</v>
      </c>
      <c r="E1296" s="188" t="s">
        <v>4338</v>
      </c>
      <c r="F1296" s="9" t="s">
        <v>83</v>
      </c>
      <c r="G1296" s="9" t="s">
        <v>147</v>
      </c>
      <c r="H1296" s="10">
        <v>0</v>
      </c>
      <c r="I1296" s="11">
        <v>9</v>
      </c>
      <c r="J1296" s="24">
        <v>32135</v>
      </c>
      <c r="K1296" s="12"/>
      <c r="L1296" s="14">
        <v>0</v>
      </c>
      <c r="N1296" s="21">
        <v>0</v>
      </c>
      <c r="P1296" s="21">
        <v>0</v>
      </c>
      <c r="R1296" s="21">
        <v>104008</v>
      </c>
      <c r="T1296" s="21">
        <v>0</v>
      </c>
      <c r="V1296" s="22">
        <v>136143</v>
      </c>
      <c r="X1296" s="5" t="str">
        <f t="shared" si="20"/>
        <v>No</v>
      </c>
      <c r="Z1296" s="21"/>
      <c r="AC1296" s="28"/>
      <c r="AG1296" s="7"/>
    </row>
    <row r="1297" spans="1:33">
      <c r="A1297" s="8" t="s">
        <v>5943</v>
      </c>
      <c r="B1297" s="8" t="s">
        <v>4670</v>
      </c>
      <c r="C1297" s="9" t="s">
        <v>42</v>
      </c>
      <c r="D1297" s="185">
        <v>2216</v>
      </c>
      <c r="E1297" s="188">
        <v>20216</v>
      </c>
      <c r="F1297" s="9" t="s">
        <v>83</v>
      </c>
      <c r="G1297" s="9" t="s">
        <v>5756</v>
      </c>
      <c r="H1297" s="10">
        <v>423566</v>
      </c>
      <c r="I1297" s="11">
        <v>9</v>
      </c>
      <c r="J1297" s="24">
        <v>19518</v>
      </c>
      <c r="K1297" s="12"/>
      <c r="L1297" s="14">
        <v>0</v>
      </c>
      <c r="N1297" s="21">
        <v>0</v>
      </c>
      <c r="P1297" s="21">
        <v>0</v>
      </c>
      <c r="R1297" s="21">
        <v>0</v>
      </c>
      <c r="T1297" s="21">
        <v>0</v>
      </c>
      <c r="V1297" s="22">
        <v>19518</v>
      </c>
      <c r="X1297" s="5" t="str">
        <f t="shared" si="20"/>
        <v>No</v>
      </c>
      <c r="Z1297" s="21"/>
      <c r="AC1297" s="28"/>
      <c r="AG1297" s="7"/>
    </row>
    <row r="1298" spans="1:33">
      <c r="A1298" s="8" t="s">
        <v>3029</v>
      </c>
      <c r="B1298" s="8" t="s">
        <v>6458</v>
      </c>
      <c r="C1298" s="9" t="s">
        <v>233</v>
      </c>
      <c r="D1298" s="185" t="s">
        <v>3030</v>
      </c>
      <c r="E1298" s="188" t="s">
        <v>3031</v>
      </c>
      <c r="F1298" s="9" t="s">
        <v>88</v>
      </c>
      <c r="G1298" s="9" t="s">
        <v>147</v>
      </c>
      <c r="H1298" s="10">
        <v>0</v>
      </c>
      <c r="I1298" s="11">
        <v>9</v>
      </c>
      <c r="J1298" s="24">
        <v>33617</v>
      </c>
      <c r="K1298" s="12"/>
      <c r="L1298" s="14">
        <v>0</v>
      </c>
      <c r="N1298" s="21">
        <v>0</v>
      </c>
      <c r="P1298" s="21">
        <v>0</v>
      </c>
      <c r="R1298" s="21">
        <v>253</v>
      </c>
      <c r="T1298" s="21">
        <v>0</v>
      </c>
      <c r="V1298" s="22">
        <v>33870</v>
      </c>
      <c r="X1298" s="5" t="str">
        <f t="shared" si="20"/>
        <v>No</v>
      </c>
      <c r="Z1298" s="21"/>
      <c r="AC1298" s="28"/>
      <c r="AG1298" s="7"/>
    </row>
    <row r="1299" spans="1:33">
      <c r="A1299" s="8" t="s">
        <v>859</v>
      </c>
      <c r="B1299" s="8" t="s">
        <v>860</v>
      </c>
      <c r="C1299" s="9" t="s">
        <v>129</v>
      </c>
      <c r="D1299" s="185" t="s">
        <v>861</v>
      </c>
      <c r="E1299" s="188" t="s">
        <v>862</v>
      </c>
      <c r="F1299" s="9" t="s">
        <v>83</v>
      </c>
      <c r="G1299" s="9" t="s">
        <v>147</v>
      </c>
      <c r="H1299" s="10">
        <v>0</v>
      </c>
      <c r="I1299" s="11">
        <v>9</v>
      </c>
      <c r="J1299" s="24">
        <v>17651</v>
      </c>
      <c r="K1299" s="12"/>
      <c r="L1299" s="14">
        <v>0</v>
      </c>
      <c r="N1299" s="21">
        <v>0</v>
      </c>
      <c r="P1299" s="21">
        <v>0</v>
      </c>
      <c r="R1299" s="21">
        <v>0</v>
      </c>
      <c r="T1299" s="21">
        <v>0</v>
      </c>
      <c r="V1299" s="22">
        <v>17651</v>
      </c>
      <c r="X1299" s="5" t="str">
        <f t="shared" si="20"/>
        <v>No</v>
      </c>
      <c r="Z1299" s="21"/>
      <c r="AC1299" s="28"/>
      <c r="AG1299" s="7"/>
    </row>
    <row r="1300" spans="1:33">
      <c r="A1300" s="8" t="s">
        <v>3317</v>
      </c>
      <c r="B1300" s="8" t="s">
        <v>3318</v>
      </c>
      <c r="C1300" s="9" t="s">
        <v>555</v>
      </c>
      <c r="D1300" s="185" t="s">
        <v>3319</v>
      </c>
      <c r="E1300" s="188" t="s">
        <v>3320</v>
      </c>
      <c r="F1300" s="9" t="s">
        <v>83</v>
      </c>
      <c r="G1300" s="9" t="s">
        <v>147</v>
      </c>
      <c r="H1300" s="10">
        <v>0</v>
      </c>
      <c r="I1300" s="11">
        <v>9</v>
      </c>
      <c r="J1300" s="24">
        <v>30401</v>
      </c>
      <c r="K1300" s="12"/>
      <c r="L1300" s="14">
        <v>0</v>
      </c>
      <c r="N1300" s="21">
        <v>0</v>
      </c>
      <c r="P1300" s="21">
        <v>0</v>
      </c>
      <c r="R1300" s="21">
        <v>0</v>
      </c>
      <c r="T1300" s="21">
        <v>19680</v>
      </c>
      <c r="V1300" s="22">
        <v>50081</v>
      </c>
      <c r="X1300" s="5" t="str">
        <f t="shared" si="20"/>
        <v>No</v>
      </c>
      <c r="Z1300" s="21"/>
      <c r="AC1300" s="28"/>
      <c r="AG1300" s="7"/>
    </row>
    <row r="1301" spans="1:33">
      <c r="A1301" s="8" t="s">
        <v>3343</v>
      </c>
      <c r="B1301" s="8" t="s">
        <v>3344</v>
      </c>
      <c r="C1301" s="9" t="s">
        <v>555</v>
      </c>
      <c r="D1301" s="185" t="s">
        <v>3345</v>
      </c>
      <c r="E1301" s="188" t="s">
        <v>3346</v>
      </c>
      <c r="F1301" s="9" t="s">
        <v>83</v>
      </c>
      <c r="G1301" s="9" t="s">
        <v>147</v>
      </c>
      <c r="H1301" s="10">
        <v>0</v>
      </c>
      <c r="I1301" s="11">
        <v>9</v>
      </c>
      <c r="J1301" s="24">
        <v>19936</v>
      </c>
      <c r="K1301" s="12"/>
      <c r="L1301" s="14">
        <v>0</v>
      </c>
      <c r="N1301" s="21">
        <v>0</v>
      </c>
      <c r="P1301" s="21">
        <v>0</v>
      </c>
      <c r="R1301" s="21">
        <v>0</v>
      </c>
      <c r="T1301" s="21">
        <v>0</v>
      </c>
      <c r="V1301" s="22">
        <v>19936</v>
      </c>
      <c r="X1301" s="5" t="str">
        <f t="shared" si="20"/>
        <v>No</v>
      </c>
      <c r="Z1301" s="21"/>
      <c r="AC1301" s="28"/>
      <c r="AG1301" s="7"/>
    </row>
    <row r="1302" spans="1:33">
      <c r="A1302" s="8" t="s">
        <v>4386</v>
      </c>
      <c r="B1302" s="8" t="s">
        <v>136</v>
      </c>
      <c r="C1302" s="9" t="s">
        <v>235</v>
      </c>
      <c r="D1302" s="185" t="s">
        <v>4387</v>
      </c>
      <c r="E1302" s="188" t="s">
        <v>4388</v>
      </c>
      <c r="F1302" s="9" t="s">
        <v>83</v>
      </c>
      <c r="G1302" s="9" t="s">
        <v>147</v>
      </c>
      <c r="H1302" s="10">
        <v>0</v>
      </c>
      <c r="I1302" s="11">
        <v>9</v>
      </c>
      <c r="J1302" s="24">
        <v>24208</v>
      </c>
      <c r="K1302" s="12"/>
      <c r="L1302" s="14">
        <v>0</v>
      </c>
      <c r="N1302" s="21">
        <v>0</v>
      </c>
      <c r="P1302" s="21">
        <v>0</v>
      </c>
      <c r="R1302" s="21">
        <v>78976</v>
      </c>
      <c r="T1302" s="21">
        <v>0</v>
      </c>
      <c r="V1302" s="22">
        <v>103184</v>
      </c>
      <c r="X1302" s="5" t="str">
        <f t="shared" si="20"/>
        <v>No</v>
      </c>
      <c r="Z1302" s="21"/>
      <c r="AC1302" s="28"/>
      <c r="AG1302" s="7"/>
    </row>
    <row r="1303" spans="1:33">
      <c r="A1303" s="8" t="s">
        <v>5273</v>
      </c>
      <c r="B1303" s="8" t="s">
        <v>6457</v>
      </c>
      <c r="C1303" s="9" t="s">
        <v>168</v>
      </c>
      <c r="D1303" s="185" t="s">
        <v>5274</v>
      </c>
      <c r="E1303" s="188" t="s">
        <v>5275</v>
      </c>
      <c r="F1303" s="9" t="s">
        <v>83</v>
      </c>
      <c r="G1303" s="9" t="s">
        <v>147</v>
      </c>
      <c r="H1303" s="10">
        <v>0</v>
      </c>
      <c r="I1303" s="11">
        <v>9</v>
      </c>
      <c r="J1303" s="24">
        <v>21015</v>
      </c>
      <c r="K1303" s="12"/>
      <c r="L1303" s="14">
        <v>0</v>
      </c>
      <c r="N1303" s="21">
        <v>0</v>
      </c>
      <c r="P1303" s="21">
        <v>0</v>
      </c>
      <c r="R1303" s="21">
        <v>0</v>
      </c>
      <c r="T1303" s="21">
        <v>234667</v>
      </c>
      <c r="V1303" s="22">
        <v>255682</v>
      </c>
      <c r="X1303" s="5" t="str">
        <f t="shared" si="20"/>
        <v>No</v>
      </c>
      <c r="Z1303" s="21"/>
      <c r="AC1303" s="28"/>
      <c r="AG1303" s="7"/>
    </row>
    <row r="1304" spans="1:33">
      <c r="A1304" s="8" t="s">
        <v>3213</v>
      </c>
      <c r="B1304" s="8" t="s">
        <v>3214</v>
      </c>
      <c r="C1304" s="9" t="s">
        <v>50</v>
      </c>
      <c r="D1304" s="185" t="s">
        <v>3215</v>
      </c>
      <c r="E1304" s="188" t="s">
        <v>3216</v>
      </c>
      <c r="F1304" s="9" t="s">
        <v>83</v>
      </c>
      <c r="G1304" s="9" t="s">
        <v>147</v>
      </c>
      <c r="H1304" s="10">
        <v>0</v>
      </c>
      <c r="I1304" s="11">
        <v>9</v>
      </c>
      <c r="J1304" s="24">
        <v>29001</v>
      </c>
      <c r="K1304" s="12"/>
      <c r="L1304" s="14">
        <v>0</v>
      </c>
      <c r="N1304" s="21">
        <v>0</v>
      </c>
      <c r="P1304" s="21">
        <v>0</v>
      </c>
      <c r="R1304" s="21">
        <v>0</v>
      </c>
      <c r="T1304" s="21">
        <v>52599</v>
      </c>
      <c r="V1304" s="22">
        <v>81600</v>
      </c>
      <c r="X1304" s="5" t="str">
        <f t="shared" si="20"/>
        <v>No</v>
      </c>
      <c r="Z1304" s="21"/>
      <c r="AC1304" s="28"/>
      <c r="AG1304" s="7"/>
    </row>
    <row r="1305" spans="1:33">
      <c r="A1305" s="8" t="s">
        <v>4209</v>
      </c>
      <c r="B1305" s="8" t="s">
        <v>4210</v>
      </c>
      <c r="C1305" s="9" t="s">
        <v>154</v>
      </c>
      <c r="D1305" s="185" t="s">
        <v>4211</v>
      </c>
      <c r="E1305" s="188" t="s">
        <v>4212</v>
      </c>
      <c r="F1305" s="9" t="s">
        <v>83</v>
      </c>
      <c r="G1305" s="9" t="s">
        <v>147</v>
      </c>
      <c r="H1305" s="10">
        <v>0</v>
      </c>
      <c r="I1305" s="11">
        <v>9</v>
      </c>
      <c r="J1305" s="24">
        <v>7468</v>
      </c>
      <c r="K1305" s="12"/>
      <c r="L1305" s="14">
        <v>0</v>
      </c>
      <c r="N1305" s="21">
        <v>0</v>
      </c>
      <c r="P1305" s="21">
        <v>0</v>
      </c>
      <c r="R1305" s="21">
        <v>0</v>
      </c>
      <c r="T1305" s="21">
        <v>0</v>
      </c>
      <c r="V1305" s="22">
        <v>7468</v>
      </c>
      <c r="X1305" s="5" t="str">
        <f t="shared" si="20"/>
        <v>No</v>
      </c>
      <c r="Z1305" s="21"/>
      <c r="AC1305" s="28"/>
      <c r="AG1305" s="7"/>
    </row>
    <row r="1306" spans="1:33">
      <c r="A1306" s="8" t="s">
        <v>899</v>
      </c>
      <c r="B1306" s="8" t="s">
        <v>900</v>
      </c>
      <c r="C1306" s="9" t="s">
        <v>129</v>
      </c>
      <c r="D1306" s="185" t="s">
        <v>901</v>
      </c>
      <c r="E1306" s="188" t="s">
        <v>902</v>
      </c>
      <c r="F1306" s="9" t="s">
        <v>83</v>
      </c>
      <c r="G1306" s="9" t="s">
        <v>147</v>
      </c>
      <c r="H1306" s="10">
        <v>0</v>
      </c>
      <c r="I1306" s="11">
        <v>9</v>
      </c>
      <c r="J1306" s="24">
        <v>0</v>
      </c>
      <c r="K1306" s="12"/>
      <c r="L1306" s="14">
        <v>0</v>
      </c>
      <c r="N1306" s="21">
        <v>0</v>
      </c>
      <c r="P1306" s="21">
        <v>0</v>
      </c>
      <c r="R1306" s="21">
        <v>0</v>
      </c>
      <c r="T1306" s="21">
        <v>0</v>
      </c>
      <c r="V1306" s="22">
        <v>0</v>
      </c>
      <c r="X1306" s="5" t="str">
        <f t="shared" si="20"/>
        <v>No</v>
      </c>
      <c r="Z1306" s="21"/>
      <c r="AC1306" s="28"/>
      <c r="AG1306" s="7"/>
    </row>
    <row r="1307" spans="1:33">
      <c r="A1307" s="8" t="s">
        <v>3161</v>
      </c>
      <c r="B1307" s="8" t="s">
        <v>3162</v>
      </c>
      <c r="C1307" s="9" t="s">
        <v>50</v>
      </c>
      <c r="D1307" s="185" t="s">
        <v>3163</v>
      </c>
      <c r="E1307" s="188" t="s">
        <v>3164</v>
      </c>
      <c r="F1307" s="9" t="s">
        <v>83</v>
      </c>
      <c r="G1307" s="9" t="s">
        <v>147</v>
      </c>
      <c r="H1307" s="10">
        <v>0</v>
      </c>
      <c r="I1307" s="11">
        <v>9</v>
      </c>
      <c r="J1307" s="24">
        <v>57823</v>
      </c>
      <c r="K1307" s="12"/>
      <c r="L1307" s="14">
        <v>0</v>
      </c>
      <c r="N1307" s="21">
        <v>0</v>
      </c>
      <c r="P1307" s="21">
        <v>0</v>
      </c>
      <c r="R1307" s="21">
        <v>0</v>
      </c>
      <c r="T1307" s="21">
        <v>63286</v>
      </c>
      <c r="V1307" s="22">
        <v>121109</v>
      </c>
      <c r="X1307" s="5" t="str">
        <f t="shared" si="20"/>
        <v>No</v>
      </c>
      <c r="Z1307" s="21"/>
      <c r="AC1307" s="28"/>
      <c r="AG1307" s="7"/>
    </row>
    <row r="1308" spans="1:33">
      <c r="A1308" s="8" t="s">
        <v>4313</v>
      </c>
      <c r="B1308" s="8" t="s">
        <v>4314</v>
      </c>
      <c r="C1308" s="9" t="s">
        <v>235</v>
      </c>
      <c r="D1308" s="185" t="s">
        <v>4315</v>
      </c>
      <c r="E1308" s="188" t="s">
        <v>4316</v>
      </c>
      <c r="F1308" s="9" t="s">
        <v>83</v>
      </c>
      <c r="G1308" s="9" t="s">
        <v>147</v>
      </c>
      <c r="H1308" s="10">
        <v>0</v>
      </c>
      <c r="I1308" s="11">
        <v>9</v>
      </c>
      <c r="J1308" s="24">
        <v>17614</v>
      </c>
      <c r="K1308" s="12"/>
      <c r="L1308" s="14">
        <v>0</v>
      </c>
      <c r="N1308" s="21">
        <v>0</v>
      </c>
      <c r="P1308" s="21">
        <v>0</v>
      </c>
      <c r="R1308" s="21">
        <v>122059</v>
      </c>
      <c r="T1308" s="21">
        <v>0</v>
      </c>
      <c r="V1308" s="22">
        <v>139673</v>
      </c>
      <c r="X1308" s="5" t="str">
        <f t="shared" si="20"/>
        <v>No</v>
      </c>
      <c r="Z1308" s="21"/>
      <c r="AC1308" s="28"/>
      <c r="AG1308" s="7"/>
    </row>
    <row r="1309" spans="1:33">
      <c r="A1309" s="8" t="s">
        <v>6596</v>
      </c>
      <c r="B1309" s="8" t="s">
        <v>2028</v>
      </c>
      <c r="C1309" s="9" t="s">
        <v>69</v>
      </c>
      <c r="D1309" s="185" t="s">
        <v>2029</v>
      </c>
      <c r="E1309" s="188" t="s">
        <v>2030</v>
      </c>
      <c r="F1309" s="9" t="s">
        <v>157</v>
      </c>
      <c r="G1309" s="9" t="s">
        <v>147</v>
      </c>
      <c r="H1309" s="10">
        <v>0</v>
      </c>
      <c r="I1309" s="11">
        <v>9</v>
      </c>
      <c r="J1309" s="24">
        <v>63914</v>
      </c>
      <c r="K1309" s="12"/>
      <c r="L1309" s="14">
        <v>0</v>
      </c>
      <c r="N1309" s="21">
        <v>0</v>
      </c>
      <c r="P1309" s="21">
        <v>0</v>
      </c>
      <c r="R1309" s="21">
        <v>105415</v>
      </c>
      <c r="T1309" s="21">
        <v>0</v>
      </c>
      <c r="V1309" s="22">
        <v>169329</v>
      </c>
      <c r="X1309" s="5" t="str">
        <f t="shared" si="20"/>
        <v>No</v>
      </c>
      <c r="Z1309" s="21"/>
      <c r="AC1309" s="28"/>
      <c r="AG1309" s="7"/>
    </row>
    <row r="1310" spans="1:33">
      <c r="A1310" s="8" t="s">
        <v>6597</v>
      </c>
      <c r="B1310" s="8" t="s">
        <v>6598</v>
      </c>
      <c r="C1310" s="9" t="s">
        <v>454</v>
      </c>
      <c r="D1310" s="185"/>
      <c r="E1310" s="188" t="s">
        <v>6599</v>
      </c>
      <c r="F1310" s="9" t="s">
        <v>83</v>
      </c>
      <c r="G1310" s="9" t="s">
        <v>147</v>
      </c>
      <c r="H1310" s="10">
        <v>0</v>
      </c>
      <c r="I1310" s="11">
        <v>9</v>
      </c>
      <c r="J1310" s="24">
        <v>0</v>
      </c>
      <c r="K1310" s="12"/>
      <c r="L1310" s="14">
        <v>0</v>
      </c>
      <c r="N1310" s="21">
        <v>0</v>
      </c>
      <c r="P1310" s="21">
        <v>0</v>
      </c>
      <c r="R1310" s="21">
        <v>124316</v>
      </c>
      <c r="T1310" s="21">
        <v>0</v>
      </c>
      <c r="V1310" s="22">
        <v>124316</v>
      </c>
      <c r="X1310" s="5" t="str">
        <f t="shared" si="20"/>
        <v>No</v>
      </c>
      <c r="Z1310" s="21"/>
      <c r="AC1310" s="28"/>
      <c r="AG1310" s="7"/>
    </row>
    <row r="1311" spans="1:33">
      <c r="A1311" s="8" t="s">
        <v>5421</v>
      </c>
      <c r="B1311" s="8" t="s">
        <v>131</v>
      </c>
      <c r="C1311" s="9" t="s">
        <v>58</v>
      </c>
      <c r="D1311" s="185" t="s">
        <v>5422</v>
      </c>
      <c r="E1311" s="188" t="s">
        <v>5423</v>
      </c>
      <c r="F1311" s="9" t="s">
        <v>83</v>
      </c>
      <c r="G1311" s="9" t="s">
        <v>147</v>
      </c>
      <c r="H1311" s="10">
        <v>0</v>
      </c>
      <c r="I1311" s="11">
        <v>9</v>
      </c>
      <c r="J1311" s="24">
        <v>470243</v>
      </c>
      <c r="K1311" s="12"/>
      <c r="L1311" s="14">
        <v>0</v>
      </c>
      <c r="N1311" s="21">
        <v>0</v>
      </c>
      <c r="P1311" s="21">
        <v>0</v>
      </c>
      <c r="R1311" s="21">
        <v>0</v>
      </c>
      <c r="T1311" s="21">
        <v>0</v>
      </c>
      <c r="V1311" s="22">
        <v>470243</v>
      </c>
      <c r="X1311" s="5" t="str">
        <f t="shared" si="20"/>
        <v>No</v>
      </c>
      <c r="Z1311" s="21"/>
      <c r="AC1311" s="28"/>
      <c r="AG1311" s="7"/>
    </row>
    <row r="1312" spans="1:33">
      <c r="A1312" s="8" t="s">
        <v>641</v>
      </c>
      <c r="B1312" s="8" t="s">
        <v>642</v>
      </c>
      <c r="C1312" s="9" t="s">
        <v>106</v>
      </c>
      <c r="D1312" s="185">
        <v>7040</v>
      </c>
      <c r="E1312" s="188">
        <v>70040</v>
      </c>
      <c r="F1312" s="9" t="s">
        <v>83</v>
      </c>
      <c r="G1312" s="9" t="s">
        <v>5756</v>
      </c>
      <c r="H1312" s="10">
        <v>82775</v>
      </c>
      <c r="I1312" s="11">
        <v>9</v>
      </c>
      <c r="J1312" s="24">
        <v>180624</v>
      </c>
      <c r="K1312" s="12"/>
      <c r="L1312" s="14">
        <v>0</v>
      </c>
      <c r="N1312" s="21">
        <v>0</v>
      </c>
      <c r="P1312" s="21">
        <v>0</v>
      </c>
      <c r="R1312" s="21">
        <v>864</v>
      </c>
      <c r="T1312" s="21">
        <v>0</v>
      </c>
      <c r="V1312" s="22">
        <v>181488</v>
      </c>
      <c r="X1312" s="5" t="str">
        <f t="shared" si="20"/>
        <v>No</v>
      </c>
      <c r="Z1312" s="21"/>
      <c r="AC1312" s="28"/>
      <c r="AG1312" s="7"/>
    </row>
    <row r="1313" spans="1:33">
      <c r="A1313" s="8" t="s">
        <v>1958</v>
      </c>
      <c r="B1313" s="8" t="s">
        <v>1959</v>
      </c>
      <c r="C1313" s="9" t="s">
        <v>87</v>
      </c>
      <c r="D1313" s="185" t="s">
        <v>1960</v>
      </c>
      <c r="E1313" s="188">
        <v>207</v>
      </c>
      <c r="F1313" s="9" t="s">
        <v>36</v>
      </c>
      <c r="G1313" s="9" t="s">
        <v>5756</v>
      </c>
      <c r="H1313" s="10">
        <v>0</v>
      </c>
      <c r="I1313" s="11">
        <v>9</v>
      </c>
      <c r="J1313" s="24">
        <v>18560</v>
      </c>
      <c r="K1313" s="12"/>
      <c r="L1313" s="14">
        <v>0</v>
      </c>
      <c r="N1313" s="21">
        <v>0</v>
      </c>
      <c r="P1313" s="21">
        <v>0</v>
      </c>
      <c r="R1313" s="21">
        <v>0</v>
      </c>
      <c r="T1313" s="21">
        <v>0</v>
      </c>
      <c r="V1313" s="22">
        <v>18560</v>
      </c>
      <c r="X1313" s="5" t="str">
        <f t="shared" si="20"/>
        <v>No</v>
      </c>
      <c r="Z1313" s="21"/>
      <c r="AC1313" s="28"/>
      <c r="AG1313" s="7"/>
    </row>
    <row r="1314" spans="1:33">
      <c r="A1314" s="8" t="s">
        <v>4357</v>
      </c>
      <c r="B1314" s="8" t="s">
        <v>4358</v>
      </c>
      <c r="C1314" s="9" t="s">
        <v>235</v>
      </c>
      <c r="D1314" s="185" t="s">
        <v>4359</v>
      </c>
      <c r="E1314" s="188" t="s">
        <v>4360</v>
      </c>
      <c r="F1314" s="9" t="s">
        <v>83</v>
      </c>
      <c r="G1314" s="9" t="s">
        <v>147</v>
      </c>
      <c r="H1314" s="10">
        <v>0</v>
      </c>
      <c r="I1314" s="11">
        <v>9</v>
      </c>
      <c r="J1314" s="24">
        <v>2919</v>
      </c>
      <c r="K1314" s="12"/>
      <c r="L1314" s="14">
        <v>0</v>
      </c>
      <c r="N1314" s="21">
        <v>0</v>
      </c>
      <c r="P1314" s="21">
        <v>0</v>
      </c>
      <c r="R1314" s="21">
        <v>185292</v>
      </c>
      <c r="T1314" s="21">
        <v>0</v>
      </c>
      <c r="V1314" s="22">
        <v>188211</v>
      </c>
      <c r="X1314" s="5" t="str">
        <f t="shared" si="20"/>
        <v>No</v>
      </c>
      <c r="Z1314" s="21"/>
      <c r="AC1314" s="28"/>
      <c r="AG1314" s="7"/>
    </row>
    <row r="1315" spans="1:33">
      <c r="A1315" s="8" t="s">
        <v>1891</v>
      </c>
      <c r="B1315" s="8" t="s">
        <v>1892</v>
      </c>
      <c r="C1315" s="9" t="s">
        <v>265</v>
      </c>
      <c r="D1315" s="185" t="s">
        <v>1893</v>
      </c>
      <c r="E1315" s="188" t="s">
        <v>1894</v>
      </c>
      <c r="F1315" s="9" t="s">
        <v>88</v>
      </c>
      <c r="G1315" s="9" t="s">
        <v>147</v>
      </c>
      <c r="H1315" s="10">
        <v>0</v>
      </c>
      <c r="I1315" s="11">
        <v>9</v>
      </c>
      <c r="J1315" s="24">
        <v>89320</v>
      </c>
      <c r="K1315" s="12"/>
      <c r="L1315" s="14">
        <v>0</v>
      </c>
      <c r="N1315" s="21">
        <v>0</v>
      </c>
      <c r="P1315" s="21">
        <v>0</v>
      </c>
      <c r="R1315" s="21">
        <v>12744</v>
      </c>
      <c r="T1315" s="21">
        <v>0</v>
      </c>
      <c r="V1315" s="22">
        <v>102064</v>
      </c>
      <c r="X1315" s="5" t="str">
        <f t="shared" si="20"/>
        <v>No</v>
      </c>
      <c r="Z1315" s="21"/>
      <c r="AC1315" s="28"/>
      <c r="AG1315" s="7"/>
    </row>
    <row r="1316" spans="1:33">
      <c r="A1316" s="8" t="s">
        <v>345</v>
      </c>
      <c r="B1316" s="8" t="s">
        <v>346</v>
      </c>
      <c r="C1316" s="9" t="s">
        <v>73</v>
      </c>
      <c r="D1316" s="185" t="s">
        <v>347</v>
      </c>
      <c r="E1316" s="188" t="s">
        <v>348</v>
      </c>
      <c r="F1316" s="9" t="s">
        <v>83</v>
      </c>
      <c r="G1316" s="9" t="s">
        <v>147</v>
      </c>
      <c r="H1316" s="10">
        <v>0</v>
      </c>
      <c r="I1316" s="11">
        <v>9</v>
      </c>
      <c r="J1316" s="24">
        <v>78969</v>
      </c>
      <c r="K1316" s="12"/>
      <c r="L1316" s="14">
        <v>0</v>
      </c>
      <c r="N1316" s="21">
        <v>0</v>
      </c>
      <c r="P1316" s="21">
        <v>0</v>
      </c>
      <c r="R1316" s="21">
        <v>0</v>
      </c>
      <c r="T1316" s="21">
        <v>0</v>
      </c>
      <c r="V1316" s="22">
        <v>78969</v>
      </c>
      <c r="X1316" s="5" t="str">
        <f t="shared" si="20"/>
        <v>No</v>
      </c>
      <c r="Z1316" s="21"/>
      <c r="AC1316" s="28"/>
      <c r="AG1316" s="7"/>
    </row>
    <row r="1317" spans="1:33">
      <c r="A1317" s="8" t="s">
        <v>5318</v>
      </c>
      <c r="B1317" s="8" t="s">
        <v>5319</v>
      </c>
      <c r="C1317" s="9" t="s">
        <v>58</v>
      </c>
      <c r="D1317" s="185" t="s">
        <v>5320</v>
      </c>
      <c r="E1317" s="188" t="s">
        <v>5321</v>
      </c>
      <c r="F1317" s="9" t="s">
        <v>83</v>
      </c>
      <c r="G1317" s="9" t="s">
        <v>147</v>
      </c>
      <c r="H1317" s="10">
        <v>0</v>
      </c>
      <c r="I1317" s="11">
        <v>9</v>
      </c>
      <c r="J1317" s="24">
        <v>350893</v>
      </c>
      <c r="K1317" s="12"/>
      <c r="L1317" s="14">
        <v>0</v>
      </c>
      <c r="N1317" s="21">
        <v>0</v>
      </c>
      <c r="P1317" s="21">
        <v>0</v>
      </c>
      <c r="R1317" s="21">
        <v>0</v>
      </c>
      <c r="T1317" s="21">
        <v>0</v>
      </c>
      <c r="V1317" s="22">
        <v>350893</v>
      </c>
      <c r="X1317" s="5" t="str">
        <f t="shared" si="20"/>
        <v>No</v>
      </c>
      <c r="Z1317" s="21"/>
      <c r="AC1317" s="28"/>
      <c r="AG1317" s="7"/>
    </row>
    <row r="1318" spans="1:33">
      <c r="A1318" s="8" t="s">
        <v>4051</v>
      </c>
      <c r="B1318" s="8" t="s">
        <v>111</v>
      </c>
      <c r="C1318" s="9" t="s">
        <v>112</v>
      </c>
      <c r="D1318" s="185" t="s">
        <v>4052</v>
      </c>
      <c r="E1318" s="188" t="s">
        <v>4053</v>
      </c>
      <c r="F1318" s="9" t="s">
        <v>157</v>
      </c>
      <c r="G1318" s="9" t="s">
        <v>147</v>
      </c>
      <c r="H1318" s="10">
        <v>0</v>
      </c>
      <c r="I1318" s="11">
        <v>9</v>
      </c>
      <c r="J1318" s="24">
        <v>93541</v>
      </c>
      <c r="K1318" s="12"/>
      <c r="L1318" s="14">
        <v>0</v>
      </c>
      <c r="N1318" s="21">
        <v>0</v>
      </c>
      <c r="P1318" s="21">
        <v>0</v>
      </c>
      <c r="R1318" s="21">
        <v>61583</v>
      </c>
      <c r="T1318" s="21">
        <v>0</v>
      </c>
      <c r="V1318" s="22">
        <v>155124</v>
      </c>
      <c r="X1318" s="5" t="str">
        <f t="shared" si="20"/>
        <v>No</v>
      </c>
      <c r="Z1318" s="21"/>
      <c r="AC1318" s="28"/>
      <c r="AG1318" s="7"/>
    </row>
    <row r="1319" spans="1:33">
      <c r="A1319" s="8" t="s">
        <v>4514</v>
      </c>
      <c r="B1319" s="8" t="s">
        <v>4515</v>
      </c>
      <c r="C1319" s="9" t="s">
        <v>454</v>
      </c>
      <c r="D1319" s="185" t="s">
        <v>4516</v>
      </c>
      <c r="E1319" s="188" t="s">
        <v>4517</v>
      </c>
      <c r="F1319" s="9" t="s">
        <v>157</v>
      </c>
      <c r="G1319" s="9" t="s">
        <v>147</v>
      </c>
      <c r="H1319" s="10">
        <v>0</v>
      </c>
      <c r="I1319" s="11">
        <v>9</v>
      </c>
      <c r="J1319" s="24">
        <v>201230</v>
      </c>
      <c r="K1319" s="12"/>
      <c r="L1319" s="14">
        <v>0</v>
      </c>
      <c r="N1319" s="21">
        <v>0</v>
      </c>
      <c r="P1319" s="21">
        <v>0</v>
      </c>
      <c r="R1319" s="21">
        <v>0</v>
      </c>
      <c r="T1319" s="21">
        <v>0</v>
      </c>
      <c r="V1319" s="22">
        <v>201230</v>
      </c>
      <c r="X1319" s="5" t="str">
        <f t="shared" si="20"/>
        <v>No</v>
      </c>
      <c r="Z1319" s="21"/>
      <c r="AC1319" s="28"/>
      <c r="AG1319" s="7"/>
    </row>
    <row r="1320" spans="1:33">
      <c r="A1320" s="8" t="s">
        <v>5613</v>
      </c>
      <c r="B1320" s="8" t="s">
        <v>5614</v>
      </c>
      <c r="C1320" s="9" t="s">
        <v>254</v>
      </c>
      <c r="D1320" s="185" t="s">
        <v>5615</v>
      </c>
      <c r="E1320" s="188" t="s">
        <v>5616</v>
      </c>
      <c r="F1320" s="9" t="s">
        <v>157</v>
      </c>
      <c r="G1320" s="9" t="s">
        <v>147</v>
      </c>
      <c r="H1320" s="10">
        <v>0</v>
      </c>
      <c r="I1320" s="11">
        <v>9</v>
      </c>
      <c r="J1320" s="24">
        <v>6507</v>
      </c>
      <c r="K1320" s="12"/>
      <c r="L1320" s="14">
        <v>0</v>
      </c>
      <c r="N1320" s="21">
        <v>0</v>
      </c>
      <c r="P1320" s="21">
        <v>0</v>
      </c>
      <c r="R1320" s="21">
        <v>0</v>
      </c>
      <c r="T1320" s="21">
        <v>0</v>
      </c>
      <c r="V1320" s="22">
        <v>6507</v>
      </c>
      <c r="X1320" s="5" t="str">
        <f t="shared" si="20"/>
        <v>No</v>
      </c>
      <c r="Z1320" s="21"/>
      <c r="AC1320" s="28"/>
      <c r="AG1320" s="7"/>
    </row>
    <row r="1321" spans="1:33">
      <c r="A1321" s="8" t="s">
        <v>3468</v>
      </c>
      <c r="B1321" s="8" t="s">
        <v>3469</v>
      </c>
      <c r="C1321" s="9" t="s">
        <v>34</v>
      </c>
      <c r="D1321" s="185" t="s">
        <v>3470</v>
      </c>
      <c r="E1321" s="188" t="s">
        <v>3471</v>
      </c>
      <c r="F1321" s="9" t="s">
        <v>83</v>
      </c>
      <c r="G1321" s="9" t="s">
        <v>147</v>
      </c>
      <c r="H1321" s="10">
        <v>0</v>
      </c>
      <c r="I1321" s="11">
        <v>9</v>
      </c>
      <c r="J1321" s="24">
        <v>77850</v>
      </c>
      <c r="K1321" s="12"/>
      <c r="L1321" s="14">
        <v>0</v>
      </c>
      <c r="N1321" s="21">
        <v>0</v>
      </c>
      <c r="P1321" s="21">
        <v>0</v>
      </c>
      <c r="R1321" s="21">
        <v>14750</v>
      </c>
      <c r="T1321" s="21">
        <v>124927</v>
      </c>
      <c r="V1321" s="22">
        <v>217527</v>
      </c>
      <c r="X1321" s="5" t="str">
        <f t="shared" si="20"/>
        <v>No</v>
      </c>
      <c r="Z1321" s="21"/>
      <c r="AC1321" s="28"/>
      <c r="AG1321" s="7"/>
    </row>
    <row r="1322" spans="1:33">
      <c r="A1322" s="8" t="s">
        <v>179</v>
      </c>
      <c r="B1322" s="8" t="s">
        <v>180</v>
      </c>
      <c r="C1322" s="9" t="s">
        <v>91</v>
      </c>
      <c r="D1322" s="185">
        <v>9238</v>
      </c>
      <c r="E1322" s="188">
        <v>90238</v>
      </c>
      <c r="F1322" s="9" t="s">
        <v>83</v>
      </c>
      <c r="G1322" s="9" t="s">
        <v>5756</v>
      </c>
      <c r="H1322" s="10">
        <v>54372</v>
      </c>
      <c r="I1322" s="11">
        <v>9</v>
      </c>
      <c r="J1322" s="24">
        <v>132182</v>
      </c>
      <c r="K1322" s="12"/>
      <c r="L1322" s="14">
        <v>0</v>
      </c>
      <c r="N1322" s="21">
        <v>0</v>
      </c>
      <c r="P1322" s="21">
        <v>0</v>
      </c>
      <c r="R1322" s="21">
        <v>41377</v>
      </c>
      <c r="T1322" s="21">
        <v>0</v>
      </c>
      <c r="V1322" s="22">
        <v>173559</v>
      </c>
      <c r="X1322" s="5" t="str">
        <f t="shared" si="20"/>
        <v>No</v>
      </c>
      <c r="Z1322" s="21"/>
      <c r="AC1322" s="28"/>
      <c r="AG1322" s="7"/>
    </row>
    <row r="1323" spans="1:33">
      <c r="A1323" s="8" t="s">
        <v>4534</v>
      </c>
      <c r="B1323" s="8" t="s">
        <v>4535</v>
      </c>
      <c r="C1323" s="9" t="s">
        <v>454</v>
      </c>
      <c r="D1323" s="185" t="s">
        <v>4536</v>
      </c>
      <c r="E1323" s="188" t="s">
        <v>4537</v>
      </c>
      <c r="F1323" s="9" t="s">
        <v>125</v>
      </c>
      <c r="G1323" s="9" t="s">
        <v>147</v>
      </c>
      <c r="H1323" s="10">
        <v>0</v>
      </c>
      <c r="I1323" s="11">
        <v>9</v>
      </c>
      <c r="J1323" s="24">
        <v>10325</v>
      </c>
      <c r="K1323" s="12"/>
      <c r="L1323" s="14">
        <v>0</v>
      </c>
      <c r="N1323" s="21">
        <v>0</v>
      </c>
      <c r="P1323" s="21">
        <v>0</v>
      </c>
      <c r="R1323" s="21">
        <v>35000</v>
      </c>
      <c r="T1323" s="21">
        <v>0</v>
      </c>
      <c r="V1323" s="22">
        <v>45325</v>
      </c>
      <c r="X1323" s="5" t="str">
        <f t="shared" si="20"/>
        <v>No</v>
      </c>
      <c r="Z1323" s="21"/>
      <c r="AC1323" s="28"/>
      <c r="AG1323" s="7"/>
    </row>
    <row r="1324" spans="1:33">
      <c r="A1324" s="8" t="s">
        <v>4847</v>
      </c>
      <c r="B1324" s="8" t="s">
        <v>3301</v>
      </c>
      <c r="C1324" s="9" t="s">
        <v>87</v>
      </c>
      <c r="D1324" s="185" t="s">
        <v>4848</v>
      </c>
      <c r="E1324" s="188" t="s">
        <v>4849</v>
      </c>
      <c r="F1324" s="9" t="s">
        <v>88</v>
      </c>
      <c r="G1324" s="9" t="s">
        <v>147</v>
      </c>
      <c r="H1324" s="10">
        <v>0</v>
      </c>
      <c r="I1324" s="11">
        <v>9</v>
      </c>
      <c r="J1324" s="24">
        <v>120702</v>
      </c>
      <c r="K1324" s="12"/>
      <c r="L1324" s="14">
        <v>0</v>
      </c>
      <c r="N1324" s="21">
        <v>0</v>
      </c>
      <c r="P1324" s="21">
        <v>0</v>
      </c>
      <c r="R1324" s="21">
        <v>0</v>
      </c>
      <c r="T1324" s="21">
        <v>0</v>
      </c>
      <c r="V1324" s="22">
        <v>120702</v>
      </c>
      <c r="X1324" s="5" t="str">
        <f t="shared" si="20"/>
        <v>No</v>
      </c>
      <c r="Z1324" s="21"/>
      <c r="AC1324" s="28"/>
      <c r="AG1324" s="7"/>
    </row>
    <row r="1325" spans="1:33">
      <c r="A1325" s="8" t="s">
        <v>6212</v>
      </c>
      <c r="B1325" s="8" t="s">
        <v>2481</v>
      </c>
      <c r="C1325" s="9" t="s">
        <v>46</v>
      </c>
      <c r="D1325" s="185"/>
      <c r="E1325" s="188" t="s">
        <v>6213</v>
      </c>
      <c r="F1325" s="9" t="s">
        <v>88</v>
      </c>
      <c r="G1325" s="9" t="s">
        <v>147</v>
      </c>
      <c r="H1325" s="10">
        <v>0</v>
      </c>
      <c r="I1325" s="11">
        <v>9</v>
      </c>
      <c r="J1325" s="24">
        <v>141157</v>
      </c>
      <c r="K1325" s="12"/>
      <c r="L1325" s="14">
        <v>0</v>
      </c>
      <c r="N1325" s="21">
        <v>0</v>
      </c>
      <c r="P1325" s="21">
        <v>0</v>
      </c>
      <c r="R1325" s="21">
        <v>0</v>
      </c>
      <c r="T1325" s="21">
        <v>0</v>
      </c>
      <c r="V1325" s="22">
        <v>141157</v>
      </c>
      <c r="X1325" s="5" t="str">
        <f t="shared" si="20"/>
        <v>No</v>
      </c>
      <c r="Z1325" s="21"/>
      <c r="AC1325" s="28"/>
      <c r="AG1325" s="7"/>
    </row>
    <row r="1326" spans="1:33">
      <c r="A1326" s="8" t="s">
        <v>1948</v>
      </c>
      <c r="B1326" s="8" t="s">
        <v>1932</v>
      </c>
      <c r="C1326" s="9" t="s">
        <v>132</v>
      </c>
      <c r="D1326" s="185">
        <v>5177</v>
      </c>
      <c r="E1326" s="188">
        <v>50177</v>
      </c>
      <c r="F1326" s="9" t="s">
        <v>83</v>
      </c>
      <c r="G1326" s="9" t="s">
        <v>5756</v>
      </c>
      <c r="H1326" s="10">
        <v>54933</v>
      </c>
      <c r="I1326" s="11">
        <v>9</v>
      </c>
      <c r="J1326" s="24">
        <v>46547</v>
      </c>
      <c r="K1326" s="12"/>
      <c r="L1326" s="14">
        <v>0</v>
      </c>
      <c r="N1326" s="21">
        <v>0</v>
      </c>
      <c r="P1326" s="21">
        <v>0</v>
      </c>
      <c r="R1326" s="21">
        <v>0</v>
      </c>
      <c r="T1326" s="21">
        <v>0</v>
      </c>
      <c r="V1326" s="22">
        <v>46547</v>
      </c>
      <c r="X1326" s="5" t="str">
        <f t="shared" si="20"/>
        <v>No</v>
      </c>
      <c r="Z1326" s="21"/>
      <c r="AC1326" s="28"/>
      <c r="AG1326" s="7"/>
    </row>
    <row r="1327" spans="1:33">
      <c r="A1327" s="8" t="s">
        <v>3035</v>
      </c>
      <c r="B1327" s="8" t="s">
        <v>3036</v>
      </c>
      <c r="C1327" s="9" t="s">
        <v>233</v>
      </c>
      <c r="D1327" s="185" t="s">
        <v>3037</v>
      </c>
      <c r="E1327" s="188" t="s">
        <v>3038</v>
      </c>
      <c r="F1327" s="9" t="s">
        <v>88</v>
      </c>
      <c r="G1327" s="9" t="s">
        <v>147</v>
      </c>
      <c r="H1327" s="10">
        <v>0</v>
      </c>
      <c r="I1327" s="11">
        <v>9</v>
      </c>
      <c r="J1327" s="24">
        <v>53490</v>
      </c>
      <c r="K1327" s="12"/>
      <c r="L1327" s="14">
        <v>0</v>
      </c>
      <c r="N1327" s="21">
        <v>0</v>
      </c>
      <c r="P1327" s="21">
        <v>0</v>
      </c>
      <c r="R1327" s="21">
        <v>4695</v>
      </c>
      <c r="T1327" s="21">
        <v>0</v>
      </c>
      <c r="V1327" s="22">
        <v>58185</v>
      </c>
      <c r="X1327" s="5" t="str">
        <f t="shared" si="20"/>
        <v>No</v>
      </c>
      <c r="Z1327" s="21"/>
      <c r="AC1327" s="28"/>
      <c r="AG1327" s="7"/>
    </row>
    <row r="1328" spans="1:33">
      <c r="A1328" s="8" t="s">
        <v>6600</v>
      </c>
      <c r="B1328" s="8" t="s">
        <v>6601</v>
      </c>
      <c r="C1328" s="9" t="s">
        <v>278</v>
      </c>
      <c r="D1328" s="185" t="s">
        <v>6602</v>
      </c>
      <c r="E1328" s="188" t="s">
        <v>6603</v>
      </c>
      <c r="F1328" s="9" t="s">
        <v>157</v>
      </c>
      <c r="G1328" s="9" t="s">
        <v>147</v>
      </c>
      <c r="H1328" s="10">
        <v>0</v>
      </c>
      <c r="I1328" s="11">
        <v>9</v>
      </c>
      <c r="J1328" s="24">
        <v>36782</v>
      </c>
      <c r="K1328" s="12"/>
      <c r="L1328" s="14">
        <v>0</v>
      </c>
      <c r="N1328" s="21">
        <v>0</v>
      </c>
      <c r="P1328" s="21">
        <v>0</v>
      </c>
      <c r="R1328" s="21">
        <v>0</v>
      </c>
      <c r="T1328" s="21">
        <v>0</v>
      </c>
      <c r="V1328" s="22">
        <v>36782</v>
      </c>
      <c r="X1328" s="5" t="str">
        <f t="shared" si="20"/>
        <v>No</v>
      </c>
      <c r="Z1328" s="21"/>
      <c r="AC1328" s="28"/>
      <c r="AG1328" s="7"/>
    </row>
    <row r="1329" spans="1:33">
      <c r="A1329" s="8" t="s">
        <v>3428</v>
      </c>
      <c r="B1329" s="8" t="s">
        <v>1089</v>
      </c>
      <c r="C1329" s="9" t="s">
        <v>34</v>
      </c>
      <c r="D1329" s="185" t="s">
        <v>3429</v>
      </c>
      <c r="E1329" s="188" t="s">
        <v>3430</v>
      </c>
      <c r="F1329" s="9" t="s">
        <v>157</v>
      </c>
      <c r="G1329" s="9" t="s">
        <v>147</v>
      </c>
      <c r="H1329" s="10">
        <v>0</v>
      </c>
      <c r="I1329" s="11">
        <v>9</v>
      </c>
      <c r="J1329" s="24">
        <v>56771</v>
      </c>
      <c r="K1329" s="12"/>
      <c r="L1329" s="14">
        <v>0</v>
      </c>
      <c r="N1329" s="21">
        <v>0</v>
      </c>
      <c r="P1329" s="21">
        <v>0</v>
      </c>
      <c r="R1329" s="21">
        <v>893</v>
      </c>
      <c r="T1329" s="21">
        <v>38981</v>
      </c>
      <c r="V1329" s="22">
        <v>96645</v>
      </c>
      <c r="X1329" s="5" t="str">
        <f t="shared" si="20"/>
        <v>No</v>
      </c>
      <c r="Z1329" s="21"/>
      <c r="AC1329" s="28"/>
      <c r="AG1329" s="7"/>
    </row>
    <row r="1330" spans="1:33">
      <c r="A1330" s="8" t="s">
        <v>6219</v>
      </c>
      <c r="B1330" s="8" t="s">
        <v>6220</v>
      </c>
      <c r="C1330" s="9" t="s">
        <v>91</v>
      </c>
      <c r="D1330" s="185"/>
      <c r="E1330" s="188">
        <v>90252</v>
      </c>
      <c r="F1330" s="9" t="s">
        <v>83</v>
      </c>
      <c r="G1330" s="9" t="s">
        <v>5756</v>
      </c>
      <c r="H1330" s="10">
        <v>12150996</v>
      </c>
      <c r="I1330" s="11">
        <v>9</v>
      </c>
      <c r="J1330" s="24">
        <v>28122</v>
      </c>
      <c r="K1330" s="12"/>
      <c r="L1330" s="14">
        <v>0</v>
      </c>
      <c r="N1330" s="21">
        <v>0</v>
      </c>
      <c r="P1330" s="21">
        <v>0</v>
      </c>
      <c r="R1330" s="21">
        <v>0</v>
      </c>
      <c r="T1330" s="21">
        <v>0</v>
      </c>
      <c r="V1330" s="22">
        <v>28122</v>
      </c>
      <c r="X1330" s="5" t="str">
        <f t="shared" si="20"/>
        <v>No</v>
      </c>
      <c r="Z1330" s="21"/>
      <c r="AC1330" s="28"/>
      <c r="AG1330" s="7"/>
    </row>
    <row r="1331" spans="1:33">
      <c r="A1331" s="8" t="s">
        <v>6207</v>
      </c>
      <c r="B1331" s="8" t="s">
        <v>244</v>
      </c>
      <c r="C1331" s="9" t="s">
        <v>235</v>
      </c>
      <c r="D1331" s="185" t="s">
        <v>6208</v>
      </c>
      <c r="E1331" s="188" t="s">
        <v>6209</v>
      </c>
      <c r="F1331" s="9" t="s">
        <v>157</v>
      </c>
      <c r="G1331" s="9" t="s">
        <v>147</v>
      </c>
      <c r="H1331" s="10">
        <v>280648</v>
      </c>
      <c r="I1331" s="11">
        <v>9</v>
      </c>
      <c r="J1331" s="24">
        <v>12937</v>
      </c>
      <c r="K1331" s="12"/>
      <c r="L1331" s="14">
        <v>0</v>
      </c>
      <c r="N1331" s="21">
        <v>0</v>
      </c>
      <c r="P1331" s="21">
        <v>0</v>
      </c>
      <c r="R1331" s="21">
        <v>0</v>
      </c>
      <c r="T1331" s="21">
        <v>0</v>
      </c>
      <c r="V1331" s="22">
        <v>12937</v>
      </c>
      <c r="X1331" s="5" t="str">
        <f t="shared" si="20"/>
        <v>No</v>
      </c>
      <c r="Z1331" s="21"/>
      <c r="AC1331" s="28"/>
      <c r="AG1331" s="7"/>
    </row>
    <row r="1332" spans="1:33">
      <c r="A1332" s="8" t="s">
        <v>6231</v>
      </c>
      <c r="B1332" s="8" t="s">
        <v>6232</v>
      </c>
      <c r="C1332" s="9" t="s">
        <v>91</v>
      </c>
      <c r="D1332" s="185"/>
      <c r="E1332" s="188">
        <v>90285</v>
      </c>
      <c r="F1332" s="9" t="s">
        <v>83</v>
      </c>
      <c r="G1332" s="9" t="s">
        <v>5756</v>
      </c>
      <c r="H1332" s="10">
        <v>12150996</v>
      </c>
      <c r="I1332" s="11">
        <v>9</v>
      </c>
      <c r="J1332" s="24">
        <v>30055</v>
      </c>
      <c r="K1332" s="12"/>
      <c r="L1332" s="14">
        <v>0</v>
      </c>
      <c r="N1332" s="21">
        <v>0</v>
      </c>
      <c r="P1332" s="21">
        <v>0</v>
      </c>
      <c r="R1332" s="21">
        <v>0</v>
      </c>
      <c r="T1332" s="21">
        <v>0</v>
      </c>
      <c r="V1332" s="22">
        <v>30055</v>
      </c>
      <c r="X1332" s="5" t="str">
        <f t="shared" si="20"/>
        <v>No</v>
      </c>
      <c r="Z1332" s="21"/>
      <c r="AC1332" s="28"/>
      <c r="AG1332" s="7"/>
    </row>
    <row r="1333" spans="1:33">
      <c r="A1333" s="8" t="s">
        <v>6604</v>
      </c>
      <c r="B1333" s="8" t="s">
        <v>78</v>
      </c>
      <c r="C1333" s="9" t="s">
        <v>79</v>
      </c>
      <c r="D1333" s="185" t="s">
        <v>4740</v>
      </c>
      <c r="E1333" s="188" t="s">
        <v>4741</v>
      </c>
      <c r="F1333" s="9" t="s">
        <v>83</v>
      </c>
      <c r="G1333" s="9" t="s">
        <v>147</v>
      </c>
      <c r="H1333" s="10">
        <v>0</v>
      </c>
      <c r="I1333" s="11">
        <v>9</v>
      </c>
      <c r="J1333" s="24">
        <v>9698</v>
      </c>
      <c r="K1333" s="12"/>
      <c r="L1333" s="14">
        <v>0</v>
      </c>
      <c r="N1333" s="21">
        <v>0</v>
      </c>
      <c r="P1333" s="21">
        <v>0</v>
      </c>
      <c r="R1333" s="21">
        <v>9112</v>
      </c>
      <c r="T1333" s="21">
        <v>0</v>
      </c>
      <c r="V1333" s="22">
        <v>18810</v>
      </c>
      <c r="X1333" s="5" t="str">
        <f t="shared" si="20"/>
        <v>No</v>
      </c>
      <c r="Z1333" s="21"/>
      <c r="AC1333" s="28"/>
      <c r="AG1333" s="7"/>
    </row>
    <row r="1334" spans="1:33">
      <c r="A1334" s="8" t="s">
        <v>1033</v>
      </c>
      <c r="B1334" s="8" t="s">
        <v>1034</v>
      </c>
      <c r="C1334" s="9" t="s">
        <v>120</v>
      </c>
      <c r="D1334" s="185">
        <v>6093</v>
      </c>
      <c r="E1334" s="188">
        <v>60093</v>
      </c>
      <c r="F1334" s="9" t="s">
        <v>88</v>
      </c>
      <c r="G1334" s="9" t="s">
        <v>5756</v>
      </c>
      <c r="H1334" s="10">
        <v>78162</v>
      </c>
      <c r="I1334" s="11">
        <v>9</v>
      </c>
      <c r="J1334" s="24">
        <v>130526</v>
      </c>
      <c r="K1334" s="12"/>
      <c r="L1334" s="14">
        <v>0</v>
      </c>
      <c r="N1334" s="21">
        <v>0</v>
      </c>
      <c r="P1334" s="21">
        <v>0</v>
      </c>
      <c r="R1334" s="21">
        <v>73777</v>
      </c>
      <c r="T1334" s="21">
        <v>0</v>
      </c>
      <c r="V1334" s="22">
        <v>204303</v>
      </c>
      <c r="X1334" s="5" t="str">
        <f t="shared" si="20"/>
        <v>No</v>
      </c>
      <c r="Z1334" s="21"/>
      <c r="AC1334" s="28"/>
      <c r="AG1334" s="7"/>
    </row>
    <row r="1335" spans="1:33">
      <c r="A1335" s="8" t="s">
        <v>6251</v>
      </c>
      <c r="B1335" s="8" t="s">
        <v>6085</v>
      </c>
      <c r="C1335" s="9" t="s">
        <v>129</v>
      </c>
      <c r="D1335" s="185" t="s">
        <v>844</v>
      </c>
      <c r="E1335" s="188" t="s">
        <v>845</v>
      </c>
      <c r="F1335" s="9" t="s">
        <v>83</v>
      </c>
      <c r="G1335" s="9" t="s">
        <v>147</v>
      </c>
      <c r="H1335" s="10">
        <v>0</v>
      </c>
      <c r="I1335" s="11">
        <v>9</v>
      </c>
      <c r="J1335" s="24">
        <v>11213</v>
      </c>
      <c r="K1335" s="12"/>
      <c r="L1335" s="14">
        <v>0</v>
      </c>
      <c r="N1335" s="21">
        <v>0</v>
      </c>
      <c r="P1335" s="21">
        <v>0</v>
      </c>
      <c r="R1335" s="21">
        <v>0</v>
      </c>
      <c r="T1335" s="21">
        <v>0</v>
      </c>
      <c r="V1335" s="22">
        <v>11213</v>
      </c>
      <c r="X1335" s="5" t="str">
        <f t="shared" si="20"/>
        <v>No</v>
      </c>
      <c r="Z1335" s="21"/>
      <c r="AC1335" s="28"/>
      <c r="AG1335" s="7"/>
    </row>
    <row r="1336" spans="1:33">
      <c r="A1336" s="8" t="s">
        <v>2115</v>
      </c>
      <c r="B1336" s="8" t="s">
        <v>2116</v>
      </c>
      <c r="C1336" s="9" t="s">
        <v>275</v>
      </c>
      <c r="D1336" s="185" t="s">
        <v>2117</v>
      </c>
      <c r="E1336" s="188" t="s">
        <v>2118</v>
      </c>
      <c r="F1336" s="9" t="s">
        <v>83</v>
      </c>
      <c r="G1336" s="9" t="s">
        <v>147</v>
      </c>
      <c r="H1336" s="10">
        <v>0</v>
      </c>
      <c r="I1336" s="11">
        <v>9</v>
      </c>
      <c r="J1336" s="24">
        <v>56241</v>
      </c>
      <c r="K1336" s="12"/>
      <c r="L1336" s="14">
        <v>0</v>
      </c>
      <c r="N1336" s="21">
        <v>0</v>
      </c>
      <c r="P1336" s="21">
        <v>0</v>
      </c>
      <c r="R1336" s="21">
        <v>0</v>
      </c>
      <c r="T1336" s="21">
        <v>0</v>
      </c>
      <c r="V1336" s="22">
        <v>56241</v>
      </c>
      <c r="X1336" s="5" t="str">
        <f t="shared" si="20"/>
        <v>No</v>
      </c>
      <c r="Z1336" s="21"/>
      <c r="AC1336" s="28"/>
      <c r="AG1336" s="7"/>
    </row>
    <row r="1337" spans="1:33">
      <c r="A1337" s="8" t="s">
        <v>1478</v>
      </c>
      <c r="B1337" s="8" t="s">
        <v>1479</v>
      </c>
      <c r="C1337" s="9" t="s">
        <v>58</v>
      </c>
      <c r="D1337" s="185">
        <v>5152</v>
      </c>
      <c r="E1337" s="188">
        <v>50152</v>
      </c>
      <c r="F1337" s="9" t="s">
        <v>83</v>
      </c>
      <c r="G1337" s="9" t="s">
        <v>5756</v>
      </c>
      <c r="H1337" s="10">
        <v>100868</v>
      </c>
      <c r="I1337" s="11">
        <v>9</v>
      </c>
      <c r="J1337" s="24">
        <v>202852</v>
      </c>
      <c r="K1337" s="12"/>
      <c r="L1337" s="14">
        <v>0</v>
      </c>
      <c r="N1337" s="21">
        <v>0</v>
      </c>
      <c r="P1337" s="21">
        <v>0</v>
      </c>
      <c r="R1337" s="21">
        <v>0</v>
      </c>
      <c r="T1337" s="21">
        <v>0</v>
      </c>
      <c r="V1337" s="22">
        <v>202852</v>
      </c>
      <c r="X1337" s="5" t="str">
        <f t="shared" si="20"/>
        <v>No</v>
      </c>
      <c r="Z1337" s="21"/>
      <c r="AC1337" s="28"/>
      <c r="AG1337" s="7"/>
    </row>
    <row r="1338" spans="1:33">
      <c r="A1338" s="8" t="s">
        <v>6061</v>
      </c>
      <c r="B1338" s="8" t="s">
        <v>6093</v>
      </c>
      <c r="C1338" s="9" t="s">
        <v>129</v>
      </c>
      <c r="D1338" s="185"/>
      <c r="E1338" s="188" t="s">
        <v>6060</v>
      </c>
      <c r="F1338" s="9" t="s">
        <v>83</v>
      </c>
      <c r="G1338" s="9" t="s">
        <v>147</v>
      </c>
      <c r="H1338" s="10">
        <v>0</v>
      </c>
      <c r="I1338" s="11">
        <v>9</v>
      </c>
      <c r="J1338" s="24">
        <v>20054</v>
      </c>
      <c r="K1338" s="12"/>
      <c r="L1338" s="14">
        <v>0</v>
      </c>
      <c r="N1338" s="21">
        <v>0</v>
      </c>
      <c r="P1338" s="21">
        <v>0</v>
      </c>
      <c r="R1338" s="21">
        <v>0</v>
      </c>
      <c r="T1338" s="21">
        <v>0</v>
      </c>
      <c r="V1338" s="22">
        <v>20054</v>
      </c>
      <c r="X1338" s="5" t="str">
        <f t="shared" si="20"/>
        <v>No</v>
      </c>
      <c r="Z1338" s="21"/>
      <c r="AC1338" s="28"/>
      <c r="AG1338" s="7"/>
    </row>
    <row r="1339" spans="1:33">
      <c r="A1339" s="8" t="s">
        <v>2556</v>
      </c>
      <c r="B1339" s="8" t="s">
        <v>1195</v>
      </c>
      <c r="C1339" s="9" t="s">
        <v>466</v>
      </c>
      <c r="D1339" s="185" t="s">
        <v>2557</v>
      </c>
      <c r="E1339" s="188" t="s">
        <v>2558</v>
      </c>
      <c r="F1339" s="9" t="s">
        <v>83</v>
      </c>
      <c r="G1339" s="9" t="s">
        <v>147</v>
      </c>
      <c r="H1339" s="10">
        <v>0</v>
      </c>
      <c r="I1339" s="11">
        <v>9</v>
      </c>
      <c r="J1339" s="24">
        <v>76082</v>
      </c>
      <c r="K1339" s="12"/>
      <c r="L1339" s="14">
        <v>0</v>
      </c>
      <c r="N1339" s="21">
        <v>0</v>
      </c>
      <c r="P1339" s="21">
        <v>0</v>
      </c>
      <c r="R1339" s="21">
        <v>0</v>
      </c>
      <c r="T1339" s="21">
        <v>68628</v>
      </c>
      <c r="V1339" s="22">
        <v>144710</v>
      </c>
      <c r="X1339" s="5" t="str">
        <f t="shared" si="20"/>
        <v>No</v>
      </c>
      <c r="Z1339" s="21"/>
      <c r="AC1339" s="28"/>
      <c r="AG1339" s="7"/>
    </row>
    <row r="1340" spans="1:33">
      <c r="A1340" s="8" t="s">
        <v>5500</v>
      </c>
      <c r="B1340" s="8" t="s">
        <v>5501</v>
      </c>
      <c r="C1340" s="9" t="s">
        <v>132</v>
      </c>
      <c r="D1340" s="185" t="s">
        <v>5502</v>
      </c>
      <c r="E1340" s="188" t="s">
        <v>5503</v>
      </c>
      <c r="F1340" s="9" t="s">
        <v>157</v>
      </c>
      <c r="G1340" s="9" t="s">
        <v>147</v>
      </c>
      <c r="H1340" s="10">
        <v>0</v>
      </c>
      <c r="I1340" s="11">
        <v>9</v>
      </c>
      <c r="J1340" s="24">
        <v>27511</v>
      </c>
      <c r="K1340" s="12"/>
      <c r="L1340" s="14">
        <v>0</v>
      </c>
      <c r="N1340" s="21">
        <v>0</v>
      </c>
      <c r="P1340" s="21">
        <v>0</v>
      </c>
      <c r="R1340" s="21">
        <v>0</v>
      </c>
      <c r="T1340" s="21">
        <v>0</v>
      </c>
      <c r="V1340" s="22">
        <v>27511</v>
      </c>
      <c r="X1340" s="5" t="str">
        <f t="shared" si="20"/>
        <v>No</v>
      </c>
      <c r="Z1340" s="21"/>
      <c r="AC1340" s="28"/>
      <c r="AG1340" s="7"/>
    </row>
    <row r="1341" spans="1:33">
      <c r="A1341" s="8" t="s">
        <v>2580</v>
      </c>
      <c r="B1341" s="8" t="s">
        <v>1798</v>
      </c>
      <c r="C1341" s="9" t="s">
        <v>466</v>
      </c>
      <c r="D1341" s="185" t="s">
        <v>2581</v>
      </c>
      <c r="E1341" s="188" t="s">
        <v>2582</v>
      </c>
      <c r="F1341" s="9" t="s">
        <v>83</v>
      </c>
      <c r="G1341" s="9" t="s">
        <v>147</v>
      </c>
      <c r="H1341" s="10">
        <v>0</v>
      </c>
      <c r="I1341" s="11">
        <v>9</v>
      </c>
      <c r="J1341" s="24">
        <v>31427</v>
      </c>
      <c r="K1341" s="12"/>
      <c r="L1341" s="14">
        <v>0</v>
      </c>
      <c r="N1341" s="21">
        <v>0</v>
      </c>
      <c r="P1341" s="21">
        <v>0</v>
      </c>
      <c r="R1341" s="21">
        <v>0</v>
      </c>
      <c r="T1341" s="21">
        <v>296805</v>
      </c>
      <c r="V1341" s="22">
        <v>328232</v>
      </c>
      <c r="X1341" s="5" t="str">
        <f t="shared" si="20"/>
        <v>No</v>
      </c>
      <c r="Z1341" s="21"/>
      <c r="AC1341" s="28"/>
      <c r="AG1341" s="7"/>
    </row>
    <row r="1342" spans="1:33">
      <c r="A1342" s="8" t="s">
        <v>6221</v>
      </c>
      <c r="B1342" s="8" t="s">
        <v>6222</v>
      </c>
      <c r="C1342" s="9" t="s">
        <v>129</v>
      </c>
      <c r="D1342" s="185"/>
      <c r="E1342" s="188">
        <v>40246</v>
      </c>
      <c r="F1342" s="9" t="s">
        <v>157</v>
      </c>
      <c r="G1342" s="9" t="s">
        <v>5756</v>
      </c>
      <c r="H1342" s="10">
        <v>4515419</v>
      </c>
      <c r="I1342" s="11">
        <v>9</v>
      </c>
      <c r="J1342" s="24">
        <v>3211</v>
      </c>
      <c r="K1342" s="12"/>
      <c r="L1342" s="14">
        <v>0</v>
      </c>
      <c r="N1342" s="21">
        <v>0</v>
      </c>
      <c r="P1342" s="21">
        <v>0</v>
      </c>
      <c r="R1342" s="21">
        <v>0</v>
      </c>
      <c r="T1342" s="21">
        <v>0</v>
      </c>
      <c r="V1342" s="22">
        <v>3211</v>
      </c>
      <c r="X1342" s="5" t="str">
        <f t="shared" si="20"/>
        <v>No</v>
      </c>
      <c r="Z1342" s="21"/>
      <c r="AC1342" s="28"/>
      <c r="AG1342" s="7"/>
    </row>
    <row r="1343" spans="1:33">
      <c r="A1343" s="8" t="s">
        <v>299</v>
      </c>
      <c r="B1343" s="8" t="s">
        <v>300</v>
      </c>
      <c r="C1343" s="9" t="s">
        <v>213</v>
      </c>
      <c r="D1343" s="185" t="s">
        <v>301</v>
      </c>
      <c r="E1343" s="188" t="s">
        <v>302</v>
      </c>
      <c r="F1343" s="9" t="s">
        <v>83</v>
      </c>
      <c r="G1343" s="9" t="s">
        <v>147</v>
      </c>
      <c r="H1343" s="10">
        <v>0</v>
      </c>
      <c r="I1343" s="11">
        <v>9</v>
      </c>
      <c r="J1343" s="24">
        <v>205259</v>
      </c>
      <c r="K1343" s="12"/>
      <c r="L1343" s="14">
        <v>0</v>
      </c>
      <c r="N1343" s="21">
        <v>0</v>
      </c>
      <c r="P1343" s="21">
        <v>0</v>
      </c>
      <c r="R1343" s="21">
        <v>531</v>
      </c>
      <c r="T1343" s="21">
        <v>0</v>
      </c>
      <c r="V1343" s="22">
        <v>205790</v>
      </c>
      <c r="X1343" s="5" t="str">
        <f t="shared" si="20"/>
        <v>No</v>
      </c>
      <c r="Z1343" s="21"/>
      <c r="AC1343" s="28"/>
      <c r="AG1343" s="7"/>
    </row>
    <row r="1344" spans="1:33">
      <c r="A1344" s="8" t="s">
        <v>1611</v>
      </c>
      <c r="B1344" s="8" t="s">
        <v>1600</v>
      </c>
      <c r="C1344" s="9" t="s">
        <v>178</v>
      </c>
      <c r="D1344" s="185" t="s">
        <v>1612</v>
      </c>
      <c r="E1344" s="188" t="s">
        <v>1613</v>
      </c>
      <c r="F1344" s="9" t="s">
        <v>88</v>
      </c>
      <c r="G1344" s="9" t="s">
        <v>147</v>
      </c>
      <c r="H1344" s="10">
        <v>0</v>
      </c>
      <c r="I1344" s="11">
        <v>9</v>
      </c>
      <c r="J1344" s="24">
        <v>257135</v>
      </c>
      <c r="K1344" s="12"/>
      <c r="L1344" s="14">
        <v>0</v>
      </c>
      <c r="N1344" s="21">
        <v>0</v>
      </c>
      <c r="P1344" s="21">
        <v>0</v>
      </c>
      <c r="R1344" s="21">
        <v>842</v>
      </c>
      <c r="T1344" s="21">
        <v>0</v>
      </c>
      <c r="V1344" s="22">
        <v>257977</v>
      </c>
      <c r="X1344" s="5" t="str">
        <f t="shared" si="20"/>
        <v>No</v>
      </c>
      <c r="Z1344" s="21"/>
      <c r="AC1344" s="28"/>
      <c r="AG1344" s="7"/>
    </row>
    <row r="1345" spans="1:33">
      <c r="A1345" s="8" t="s">
        <v>4252</v>
      </c>
      <c r="B1345" s="8" t="s">
        <v>4253</v>
      </c>
      <c r="C1345" s="9" t="s">
        <v>235</v>
      </c>
      <c r="D1345" s="185" t="s">
        <v>4254</v>
      </c>
      <c r="E1345" s="188" t="s">
        <v>4255</v>
      </c>
      <c r="F1345" s="9" t="s">
        <v>83</v>
      </c>
      <c r="G1345" s="9" t="s">
        <v>147</v>
      </c>
      <c r="H1345" s="10">
        <v>0</v>
      </c>
      <c r="I1345" s="11">
        <v>9</v>
      </c>
      <c r="J1345" s="24">
        <v>24878</v>
      </c>
      <c r="K1345" s="12"/>
      <c r="L1345" s="14">
        <v>0</v>
      </c>
      <c r="N1345" s="21">
        <v>0</v>
      </c>
      <c r="P1345" s="21">
        <v>0</v>
      </c>
      <c r="R1345" s="21">
        <v>281993</v>
      </c>
      <c r="T1345" s="21">
        <v>0</v>
      </c>
      <c r="V1345" s="22">
        <v>306871</v>
      </c>
      <c r="X1345" s="5" t="str">
        <f t="shared" si="20"/>
        <v>No</v>
      </c>
      <c r="Z1345" s="21"/>
      <c r="AC1345" s="28"/>
      <c r="AG1345" s="7"/>
    </row>
    <row r="1346" spans="1:33">
      <c r="A1346" s="8" t="s">
        <v>4780</v>
      </c>
      <c r="B1346" s="8" t="s">
        <v>3550</v>
      </c>
      <c r="C1346" s="9" t="s">
        <v>109</v>
      </c>
      <c r="D1346" s="185">
        <v>4020</v>
      </c>
      <c r="E1346" s="188">
        <v>40020</v>
      </c>
      <c r="F1346" s="9" t="s">
        <v>83</v>
      </c>
      <c r="G1346" s="9" t="s">
        <v>5756</v>
      </c>
      <c r="H1346" s="10">
        <v>70543</v>
      </c>
      <c r="I1346" s="11">
        <v>9</v>
      </c>
      <c r="J1346" s="24">
        <v>89874</v>
      </c>
      <c r="K1346" s="12"/>
      <c r="L1346" s="14">
        <v>0</v>
      </c>
      <c r="N1346" s="21">
        <v>0</v>
      </c>
      <c r="P1346" s="21">
        <v>0</v>
      </c>
      <c r="R1346" s="21">
        <v>12749</v>
      </c>
      <c r="T1346" s="21">
        <v>0</v>
      </c>
      <c r="V1346" s="22">
        <v>102623</v>
      </c>
      <c r="X1346" s="5" t="str">
        <f t="shared" si="20"/>
        <v>No</v>
      </c>
      <c r="Z1346" s="21"/>
      <c r="AC1346" s="28"/>
      <c r="AG1346" s="7"/>
    </row>
    <row r="1347" spans="1:33">
      <c r="A1347" s="8" t="s">
        <v>387</v>
      </c>
      <c r="B1347" s="8" t="s">
        <v>388</v>
      </c>
      <c r="C1347" s="9" t="s">
        <v>73</v>
      </c>
      <c r="D1347" s="185" t="s">
        <v>389</v>
      </c>
      <c r="E1347" s="188" t="s">
        <v>390</v>
      </c>
      <c r="F1347" s="9" t="s">
        <v>83</v>
      </c>
      <c r="G1347" s="9" t="s">
        <v>147</v>
      </c>
      <c r="H1347" s="10">
        <v>0</v>
      </c>
      <c r="I1347" s="11">
        <v>9</v>
      </c>
      <c r="J1347" s="24">
        <v>56912</v>
      </c>
      <c r="K1347" s="12"/>
      <c r="L1347" s="14">
        <v>0</v>
      </c>
      <c r="N1347" s="21">
        <v>0</v>
      </c>
      <c r="P1347" s="21">
        <v>0</v>
      </c>
      <c r="R1347" s="21">
        <v>0</v>
      </c>
      <c r="T1347" s="21">
        <v>46632</v>
      </c>
      <c r="V1347" s="22">
        <v>103544</v>
      </c>
      <c r="X1347" s="5" t="str">
        <f t="shared" ref="X1347:X1410" si="21">IF(W1347&amp;U1347&amp;S1347&amp;Q1347&amp;O1347&amp;M1347&amp;K1347&lt;&gt;"","Yes","No")</f>
        <v>No</v>
      </c>
      <c r="Z1347" s="21"/>
      <c r="AC1347" s="28"/>
      <c r="AG1347" s="7"/>
    </row>
    <row r="1348" spans="1:33">
      <c r="A1348" s="8" t="s">
        <v>6605</v>
      </c>
      <c r="B1348" s="8" t="s">
        <v>2218</v>
      </c>
      <c r="C1348" s="9" t="s">
        <v>254</v>
      </c>
      <c r="D1348" s="185" t="s">
        <v>5597</v>
      </c>
      <c r="E1348" s="188" t="s">
        <v>5598</v>
      </c>
      <c r="F1348" s="9" t="s">
        <v>83</v>
      </c>
      <c r="G1348" s="9" t="s">
        <v>147</v>
      </c>
      <c r="H1348" s="10">
        <v>0</v>
      </c>
      <c r="I1348" s="11">
        <v>8</v>
      </c>
      <c r="J1348" s="24">
        <v>17607</v>
      </c>
      <c r="K1348" s="12"/>
      <c r="L1348" s="14">
        <v>0</v>
      </c>
      <c r="N1348" s="21">
        <v>0</v>
      </c>
      <c r="P1348" s="21">
        <v>0</v>
      </c>
      <c r="R1348" s="21">
        <v>0</v>
      </c>
      <c r="T1348" s="21">
        <v>0</v>
      </c>
      <c r="V1348" s="22">
        <v>17607</v>
      </c>
      <c r="X1348" s="5" t="str">
        <f t="shared" si="21"/>
        <v>No</v>
      </c>
      <c r="Z1348" s="21"/>
      <c r="AC1348" s="28"/>
      <c r="AG1348" s="7"/>
    </row>
    <row r="1349" spans="1:33">
      <c r="A1349" s="8" t="s">
        <v>2566</v>
      </c>
      <c r="B1349" s="8" t="s">
        <v>2567</v>
      </c>
      <c r="C1349" s="9" t="s">
        <v>466</v>
      </c>
      <c r="D1349" s="185" t="s">
        <v>2568</v>
      </c>
      <c r="E1349" s="188" t="s">
        <v>2569</v>
      </c>
      <c r="F1349" s="9" t="s">
        <v>83</v>
      </c>
      <c r="G1349" s="9" t="s">
        <v>147</v>
      </c>
      <c r="H1349" s="10">
        <v>0</v>
      </c>
      <c r="I1349" s="11">
        <v>8</v>
      </c>
      <c r="J1349" s="24">
        <v>43039</v>
      </c>
      <c r="K1349" s="12"/>
      <c r="L1349" s="14">
        <v>0</v>
      </c>
      <c r="N1349" s="21">
        <v>0</v>
      </c>
      <c r="P1349" s="21">
        <v>0</v>
      </c>
      <c r="R1349" s="21">
        <v>0</v>
      </c>
      <c r="T1349" s="21">
        <v>144681</v>
      </c>
      <c r="V1349" s="22">
        <v>187720</v>
      </c>
      <c r="X1349" s="5" t="str">
        <f t="shared" si="21"/>
        <v>No</v>
      </c>
      <c r="Z1349" s="21"/>
      <c r="AC1349" s="28"/>
      <c r="AG1349" s="7"/>
    </row>
    <row r="1350" spans="1:33">
      <c r="A1350" s="8" t="s">
        <v>2924</v>
      </c>
      <c r="B1350" s="8" t="s">
        <v>2925</v>
      </c>
      <c r="C1350" s="9" t="s">
        <v>124</v>
      </c>
      <c r="D1350" s="185" t="s">
        <v>2926</v>
      </c>
      <c r="E1350" s="188" t="s">
        <v>2927</v>
      </c>
      <c r="F1350" s="9" t="s">
        <v>1320</v>
      </c>
      <c r="G1350" s="9" t="s">
        <v>147</v>
      </c>
      <c r="H1350" s="10">
        <v>0</v>
      </c>
      <c r="I1350" s="11">
        <v>8</v>
      </c>
      <c r="J1350" s="24">
        <v>2018</v>
      </c>
      <c r="K1350" s="12"/>
      <c r="L1350" s="14">
        <v>0</v>
      </c>
      <c r="N1350" s="21">
        <v>0</v>
      </c>
      <c r="P1350" s="21">
        <v>0</v>
      </c>
      <c r="R1350" s="21">
        <v>0</v>
      </c>
      <c r="T1350" s="21">
        <v>0</v>
      </c>
      <c r="V1350" s="22">
        <v>2018</v>
      </c>
      <c r="X1350" s="5" t="str">
        <f t="shared" si="21"/>
        <v>No</v>
      </c>
      <c r="Z1350" s="21"/>
      <c r="AC1350" s="28"/>
      <c r="AG1350" s="7"/>
    </row>
    <row r="1351" spans="1:33">
      <c r="A1351" s="8" t="s">
        <v>421</v>
      </c>
      <c r="B1351" s="8" t="s">
        <v>422</v>
      </c>
      <c r="C1351" s="9" t="s">
        <v>103</v>
      </c>
      <c r="D1351" s="185">
        <v>4182</v>
      </c>
      <c r="E1351" s="188">
        <v>40182</v>
      </c>
      <c r="F1351" s="9" t="s">
        <v>83</v>
      </c>
      <c r="G1351" s="9" t="s">
        <v>5756</v>
      </c>
      <c r="H1351" s="10">
        <v>2148346</v>
      </c>
      <c r="I1351" s="11">
        <v>8</v>
      </c>
      <c r="J1351" s="24">
        <v>0</v>
      </c>
      <c r="K1351" s="12"/>
      <c r="L1351" s="14">
        <v>0</v>
      </c>
      <c r="N1351" s="21">
        <v>0</v>
      </c>
      <c r="P1351" s="21">
        <v>0</v>
      </c>
      <c r="R1351" s="21">
        <v>0</v>
      </c>
      <c r="T1351" s="21">
        <v>0</v>
      </c>
      <c r="V1351" s="22">
        <v>0</v>
      </c>
      <c r="X1351" s="5" t="str">
        <f t="shared" si="21"/>
        <v>No</v>
      </c>
      <c r="Z1351" s="21"/>
      <c r="AC1351" s="28"/>
      <c r="AG1351" s="7"/>
    </row>
    <row r="1352" spans="1:33">
      <c r="A1352" s="8" t="s">
        <v>4043</v>
      </c>
      <c r="B1352" s="8" t="s">
        <v>4044</v>
      </c>
      <c r="C1352" s="9" t="s">
        <v>112</v>
      </c>
      <c r="D1352" s="185" t="s">
        <v>4045</v>
      </c>
      <c r="E1352" s="188" t="s">
        <v>4046</v>
      </c>
      <c r="F1352" s="9" t="s">
        <v>157</v>
      </c>
      <c r="G1352" s="9" t="s">
        <v>147</v>
      </c>
      <c r="H1352" s="10">
        <v>0</v>
      </c>
      <c r="I1352" s="11">
        <v>8</v>
      </c>
      <c r="J1352" s="24">
        <v>18582</v>
      </c>
      <c r="K1352" s="12"/>
      <c r="L1352" s="14">
        <v>0</v>
      </c>
      <c r="N1352" s="21">
        <v>0</v>
      </c>
      <c r="P1352" s="21">
        <v>0</v>
      </c>
      <c r="R1352" s="21">
        <v>88830</v>
      </c>
      <c r="T1352" s="21">
        <v>141314</v>
      </c>
      <c r="V1352" s="22">
        <v>248726</v>
      </c>
      <c r="X1352" s="5" t="str">
        <f t="shared" si="21"/>
        <v>No</v>
      </c>
      <c r="Z1352" s="21"/>
      <c r="AC1352" s="28"/>
      <c r="AG1352" s="7"/>
    </row>
    <row r="1353" spans="1:33">
      <c r="A1353" s="8" t="s">
        <v>953</v>
      </c>
      <c r="B1353" s="8" t="s">
        <v>5511</v>
      </c>
      <c r="C1353" s="9" t="s">
        <v>132</v>
      </c>
      <c r="D1353" s="185" t="s">
        <v>5512</v>
      </c>
      <c r="E1353" s="188" t="s">
        <v>5513</v>
      </c>
      <c r="F1353" s="9" t="s">
        <v>157</v>
      </c>
      <c r="G1353" s="9" t="s">
        <v>147</v>
      </c>
      <c r="H1353" s="10">
        <v>0</v>
      </c>
      <c r="I1353" s="11">
        <v>8</v>
      </c>
      <c r="J1353" s="24">
        <v>63803</v>
      </c>
      <c r="K1353" s="12"/>
      <c r="L1353" s="14">
        <v>0</v>
      </c>
      <c r="N1353" s="21">
        <v>0</v>
      </c>
      <c r="P1353" s="21">
        <v>0</v>
      </c>
      <c r="R1353" s="21">
        <v>0</v>
      </c>
      <c r="T1353" s="21">
        <v>0</v>
      </c>
      <c r="V1353" s="22">
        <v>63803</v>
      </c>
      <c r="X1353" s="5" t="str">
        <f t="shared" si="21"/>
        <v>No</v>
      </c>
      <c r="Z1353" s="21"/>
      <c r="AC1353" s="28"/>
      <c r="AG1353" s="7"/>
    </row>
    <row r="1354" spans="1:33">
      <c r="A1354" s="8" t="s">
        <v>6233</v>
      </c>
      <c r="B1354" s="8" t="s">
        <v>4133</v>
      </c>
      <c r="C1354" s="9" t="s">
        <v>91</v>
      </c>
      <c r="D1354" s="185"/>
      <c r="E1354" s="188">
        <v>90293</v>
      </c>
      <c r="F1354" s="9" t="s">
        <v>83</v>
      </c>
      <c r="G1354" s="9" t="s">
        <v>5756</v>
      </c>
      <c r="H1354" s="10">
        <v>12150996</v>
      </c>
      <c r="I1354" s="11">
        <v>8</v>
      </c>
      <c r="J1354" s="24">
        <v>64473</v>
      </c>
      <c r="K1354" s="12"/>
      <c r="L1354" s="14">
        <v>0</v>
      </c>
      <c r="N1354" s="21">
        <v>0</v>
      </c>
      <c r="P1354" s="21">
        <v>0</v>
      </c>
      <c r="R1354" s="21">
        <v>0</v>
      </c>
      <c r="T1354" s="21">
        <v>0</v>
      </c>
      <c r="V1354" s="22">
        <v>64473</v>
      </c>
      <c r="X1354" s="5" t="str">
        <f t="shared" si="21"/>
        <v>No</v>
      </c>
      <c r="Z1354" s="21"/>
      <c r="AC1354" s="28"/>
      <c r="AG1354" s="7"/>
    </row>
    <row r="1355" spans="1:33">
      <c r="A1355" s="8" t="s">
        <v>75</v>
      </c>
      <c r="B1355" s="8" t="s">
        <v>76</v>
      </c>
      <c r="C1355" s="9" t="s">
        <v>46</v>
      </c>
      <c r="D1355" s="185" t="s">
        <v>77</v>
      </c>
      <c r="E1355" s="188">
        <v>55234</v>
      </c>
      <c r="F1355" s="9" t="s">
        <v>36</v>
      </c>
      <c r="G1355" s="9" t="s">
        <v>5756</v>
      </c>
      <c r="H1355" s="10">
        <v>0</v>
      </c>
      <c r="I1355" s="11">
        <v>8</v>
      </c>
      <c r="J1355" s="24">
        <v>19785</v>
      </c>
      <c r="K1355" s="12"/>
      <c r="L1355" s="14">
        <v>0</v>
      </c>
      <c r="N1355" s="21">
        <v>0</v>
      </c>
      <c r="P1355" s="21">
        <v>0</v>
      </c>
      <c r="R1355" s="21">
        <v>0</v>
      </c>
      <c r="T1355" s="21">
        <v>0</v>
      </c>
      <c r="V1355" s="22">
        <v>19785</v>
      </c>
      <c r="X1355" s="5" t="str">
        <f t="shared" si="21"/>
        <v>No</v>
      </c>
      <c r="Z1355" s="21"/>
      <c r="AC1355" s="28"/>
      <c r="AG1355" s="7"/>
    </row>
    <row r="1356" spans="1:33">
      <c r="A1356" s="8" t="s">
        <v>3278</v>
      </c>
      <c r="B1356" s="8" t="s">
        <v>3279</v>
      </c>
      <c r="C1356" s="9" t="s">
        <v>555</v>
      </c>
      <c r="D1356" s="185" t="s">
        <v>3280</v>
      </c>
      <c r="E1356" s="188" t="s">
        <v>3281</v>
      </c>
      <c r="F1356" s="9" t="s">
        <v>83</v>
      </c>
      <c r="G1356" s="9" t="s">
        <v>147</v>
      </c>
      <c r="H1356" s="10">
        <v>0</v>
      </c>
      <c r="I1356" s="11">
        <v>8</v>
      </c>
      <c r="J1356" s="24">
        <v>45971</v>
      </c>
      <c r="K1356" s="12"/>
      <c r="L1356" s="14">
        <v>0</v>
      </c>
      <c r="N1356" s="21">
        <v>0</v>
      </c>
      <c r="P1356" s="21">
        <v>0</v>
      </c>
      <c r="R1356" s="21">
        <v>0</v>
      </c>
      <c r="T1356" s="21">
        <v>0</v>
      </c>
      <c r="V1356" s="22">
        <v>45971</v>
      </c>
      <c r="X1356" s="5" t="str">
        <f t="shared" si="21"/>
        <v>No</v>
      </c>
      <c r="Z1356" s="21"/>
      <c r="AC1356" s="28"/>
      <c r="AG1356" s="7"/>
    </row>
    <row r="1357" spans="1:33">
      <c r="A1357" s="8" t="s">
        <v>32</v>
      </c>
      <c r="B1357" s="8" t="s">
        <v>33</v>
      </c>
      <c r="C1357" s="9" t="s">
        <v>34</v>
      </c>
      <c r="D1357" s="185" t="s">
        <v>35</v>
      </c>
      <c r="E1357" s="188">
        <v>88182</v>
      </c>
      <c r="F1357" s="9" t="s">
        <v>36</v>
      </c>
      <c r="G1357" s="9" t="s">
        <v>5756</v>
      </c>
      <c r="H1357" s="10">
        <v>0</v>
      </c>
      <c r="I1357" s="11">
        <v>8</v>
      </c>
      <c r="J1357" s="24">
        <v>131682</v>
      </c>
      <c r="K1357" s="12"/>
      <c r="L1357" s="14">
        <v>0</v>
      </c>
      <c r="N1357" s="21">
        <v>0</v>
      </c>
      <c r="P1357" s="21">
        <v>0</v>
      </c>
      <c r="R1357" s="21">
        <v>0</v>
      </c>
      <c r="T1357" s="21">
        <v>0</v>
      </c>
      <c r="V1357" s="22">
        <v>131682</v>
      </c>
      <c r="X1357" s="5" t="str">
        <f t="shared" si="21"/>
        <v>No</v>
      </c>
      <c r="Z1357" s="21"/>
      <c r="AC1357" s="28"/>
      <c r="AG1357" s="7"/>
    </row>
    <row r="1358" spans="1:33">
      <c r="A1358" s="8" t="s">
        <v>5986</v>
      </c>
      <c r="B1358" s="8" t="s">
        <v>5554</v>
      </c>
      <c r="C1358" s="9" t="s">
        <v>132</v>
      </c>
      <c r="D1358" s="185" t="s">
        <v>5555</v>
      </c>
      <c r="E1358" s="188" t="s">
        <v>5556</v>
      </c>
      <c r="F1358" s="9" t="s">
        <v>157</v>
      </c>
      <c r="G1358" s="9" t="s">
        <v>147</v>
      </c>
      <c r="H1358" s="10">
        <v>0</v>
      </c>
      <c r="I1358" s="11">
        <v>8</v>
      </c>
      <c r="J1358" s="24">
        <v>24198</v>
      </c>
      <c r="K1358" s="12"/>
      <c r="L1358" s="14">
        <v>0</v>
      </c>
      <c r="N1358" s="21">
        <v>0</v>
      </c>
      <c r="P1358" s="21">
        <v>0</v>
      </c>
      <c r="R1358" s="21">
        <v>0</v>
      </c>
      <c r="T1358" s="21">
        <v>0</v>
      </c>
      <c r="V1358" s="22">
        <v>24198</v>
      </c>
      <c r="X1358" s="5" t="str">
        <f t="shared" si="21"/>
        <v>No</v>
      </c>
      <c r="Z1358" s="21"/>
      <c r="AC1358" s="28"/>
      <c r="AG1358" s="7"/>
    </row>
    <row r="1359" spans="1:33">
      <c r="A1359" s="8" t="s">
        <v>634</v>
      </c>
      <c r="B1359" s="8" t="s">
        <v>635</v>
      </c>
      <c r="C1359" s="9" t="s">
        <v>160</v>
      </c>
      <c r="D1359" s="185">
        <v>1015</v>
      </c>
      <c r="E1359" s="188">
        <v>10015</v>
      </c>
      <c r="F1359" s="9" t="s">
        <v>83</v>
      </c>
      <c r="G1359" s="9" t="s">
        <v>5756</v>
      </c>
      <c r="H1359" s="10">
        <v>59397</v>
      </c>
      <c r="I1359" s="11">
        <v>8</v>
      </c>
      <c r="J1359" s="24">
        <v>246783</v>
      </c>
      <c r="K1359" s="12"/>
      <c r="L1359" s="14">
        <v>0</v>
      </c>
      <c r="N1359" s="21">
        <v>0</v>
      </c>
      <c r="P1359" s="21">
        <v>0</v>
      </c>
      <c r="R1359" s="21">
        <v>46536</v>
      </c>
      <c r="T1359" s="21">
        <v>0</v>
      </c>
      <c r="V1359" s="22">
        <v>293319</v>
      </c>
      <c r="X1359" s="5" t="str">
        <f t="shared" si="21"/>
        <v>No</v>
      </c>
      <c r="Z1359" s="21"/>
      <c r="AC1359" s="28"/>
      <c r="AG1359" s="7"/>
    </row>
    <row r="1360" spans="1:33">
      <c r="A1360" s="8" t="s">
        <v>6191</v>
      </c>
      <c r="B1360" s="8" t="s">
        <v>6192</v>
      </c>
      <c r="C1360" s="9" t="s">
        <v>168</v>
      </c>
      <c r="D1360" s="185" t="s">
        <v>5218</v>
      </c>
      <c r="E1360" s="188" t="s">
        <v>5219</v>
      </c>
      <c r="F1360" s="9" t="s">
        <v>157</v>
      </c>
      <c r="G1360" s="9" t="s">
        <v>147</v>
      </c>
      <c r="H1360" s="10">
        <v>0</v>
      </c>
      <c r="I1360" s="11">
        <v>8</v>
      </c>
      <c r="J1360" s="24">
        <v>57880</v>
      </c>
      <c r="K1360" s="12"/>
      <c r="L1360" s="14">
        <v>0</v>
      </c>
      <c r="N1360" s="21">
        <v>0</v>
      </c>
      <c r="P1360" s="21">
        <v>0</v>
      </c>
      <c r="R1360" s="21">
        <v>66943</v>
      </c>
      <c r="T1360" s="21">
        <v>157434</v>
      </c>
      <c r="V1360" s="22">
        <v>282257</v>
      </c>
      <c r="X1360" s="5" t="str">
        <f t="shared" si="21"/>
        <v>No</v>
      </c>
      <c r="Z1360" s="21"/>
      <c r="AC1360" s="28"/>
      <c r="AG1360" s="7"/>
    </row>
    <row r="1361" spans="1:33">
      <c r="A1361" s="8" t="s">
        <v>4374</v>
      </c>
      <c r="B1361" s="8" t="s">
        <v>4375</v>
      </c>
      <c r="C1361" s="9" t="s">
        <v>235</v>
      </c>
      <c r="D1361" s="185" t="s">
        <v>4376</v>
      </c>
      <c r="E1361" s="188" t="s">
        <v>4377</v>
      </c>
      <c r="F1361" s="9" t="s">
        <v>83</v>
      </c>
      <c r="G1361" s="9" t="s">
        <v>147</v>
      </c>
      <c r="H1361" s="10">
        <v>0</v>
      </c>
      <c r="I1361" s="11">
        <v>8</v>
      </c>
      <c r="J1361" s="24">
        <v>21549</v>
      </c>
      <c r="K1361" s="12"/>
      <c r="L1361" s="14">
        <v>0</v>
      </c>
      <c r="N1361" s="21">
        <v>0</v>
      </c>
      <c r="P1361" s="21">
        <v>0</v>
      </c>
      <c r="R1361" s="21">
        <v>37176</v>
      </c>
      <c r="T1361" s="21">
        <v>0</v>
      </c>
      <c r="V1361" s="22">
        <v>58725</v>
      </c>
      <c r="X1361" s="5" t="str">
        <f t="shared" si="21"/>
        <v>No</v>
      </c>
      <c r="Z1361" s="21"/>
      <c r="AC1361" s="28"/>
      <c r="AG1361" s="7"/>
    </row>
    <row r="1362" spans="1:33">
      <c r="A1362" s="8" t="s">
        <v>6229</v>
      </c>
      <c r="B1362" s="8" t="s">
        <v>5577</v>
      </c>
      <c r="C1362" s="9" t="s">
        <v>132</v>
      </c>
      <c r="D1362" s="185" t="s">
        <v>5578</v>
      </c>
      <c r="E1362" s="188" t="s">
        <v>5579</v>
      </c>
      <c r="F1362" s="9" t="s">
        <v>1320</v>
      </c>
      <c r="G1362" s="9" t="s">
        <v>147</v>
      </c>
      <c r="H1362" s="10">
        <v>0</v>
      </c>
      <c r="I1362" s="11">
        <v>8</v>
      </c>
      <c r="J1362" s="24">
        <v>35001</v>
      </c>
      <c r="K1362" s="12"/>
      <c r="L1362" s="14">
        <v>0</v>
      </c>
      <c r="N1362" s="21">
        <v>0</v>
      </c>
      <c r="P1362" s="21">
        <v>0</v>
      </c>
      <c r="R1362" s="21">
        <v>31396</v>
      </c>
      <c r="T1362" s="21">
        <v>7659</v>
      </c>
      <c r="V1362" s="22">
        <v>74056</v>
      </c>
      <c r="X1362" s="5" t="str">
        <f t="shared" si="21"/>
        <v>No</v>
      </c>
      <c r="Z1362" s="21"/>
      <c r="AC1362" s="28"/>
      <c r="AG1362" s="7"/>
    </row>
    <row r="1363" spans="1:33">
      <c r="A1363" s="8" t="s">
        <v>5352</v>
      </c>
      <c r="B1363" s="8" t="s">
        <v>1089</v>
      </c>
      <c r="C1363" s="9" t="s">
        <v>58</v>
      </c>
      <c r="D1363" s="185" t="s">
        <v>5353</v>
      </c>
      <c r="E1363" s="188" t="s">
        <v>5354</v>
      </c>
      <c r="F1363" s="9" t="s">
        <v>83</v>
      </c>
      <c r="G1363" s="9" t="s">
        <v>147</v>
      </c>
      <c r="H1363" s="10">
        <v>0</v>
      </c>
      <c r="I1363" s="11">
        <v>8</v>
      </c>
      <c r="J1363" s="24">
        <v>293765</v>
      </c>
      <c r="K1363" s="12"/>
      <c r="L1363" s="14">
        <v>0</v>
      </c>
      <c r="N1363" s="21">
        <v>0</v>
      </c>
      <c r="P1363" s="21">
        <v>0</v>
      </c>
      <c r="R1363" s="21">
        <v>0</v>
      </c>
      <c r="T1363" s="21">
        <v>0</v>
      </c>
      <c r="V1363" s="22">
        <v>293765</v>
      </c>
      <c r="X1363" s="5" t="str">
        <f t="shared" si="21"/>
        <v>No</v>
      </c>
      <c r="Z1363" s="21"/>
      <c r="AC1363" s="28"/>
      <c r="AG1363" s="7"/>
    </row>
    <row r="1364" spans="1:33">
      <c r="A1364" s="8" t="s">
        <v>3094</v>
      </c>
      <c r="B1364" s="8" t="s">
        <v>6462</v>
      </c>
      <c r="C1364" s="9" t="s">
        <v>171</v>
      </c>
      <c r="D1364" s="185" t="s">
        <v>3095</v>
      </c>
      <c r="E1364" s="188" t="s">
        <v>3096</v>
      </c>
      <c r="F1364" s="9" t="s">
        <v>83</v>
      </c>
      <c r="G1364" s="9" t="s">
        <v>147</v>
      </c>
      <c r="H1364" s="10">
        <v>0</v>
      </c>
      <c r="I1364" s="11">
        <v>8</v>
      </c>
      <c r="J1364" s="24">
        <v>474038</v>
      </c>
      <c r="K1364" s="12"/>
      <c r="L1364" s="14">
        <v>0</v>
      </c>
      <c r="N1364" s="21">
        <v>0</v>
      </c>
      <c r="P1364" s="21">
        <v>0</v>
      </c>
      <c r="R1364" s="21">
        <v>192001</v>
      </c>
      <c r="T1364" s="21">
        <v>0</v>
      </c>
      <c r="V1364" s="22">
        <v>666039</v>
      </c>
      <c r="X1364" s="5" t="str">
        <f t="shared" si="21"/>
        <v>No</v>
      </c>
      <c r="Z1364" s="21"/>
      <c r="AC1364" s="28"/>
      <c r="AG1364" s="7"/>
    </row>
    <row r="1365" spans="1:33">
      <c r="A1365" s="8" t="s">
        <v>4039</v>
      </c>
      <c r="B1365" s="8" t="s">
        <v>3973</v>
      </c>
      <c r="C1365" s="9" t="s">
        <v>112</v>
      </c>
      <c r="D1365" s="185" t="s">
        <v>4040</v>
      </c>
      <c r="E1365" s="188" t="s">
        <v>4041</v>
      </c>
      <c r="F1365" s="9" t="s">
        <v>157</v>
      </c>
      <c r="G1365" s="9" t="s">
        <v>147</v>
      </c>
      <c r="H1365" s="10">
        <v>0</v>
      </c>
      <c r="I1365" s="11">
        <v>8</v>
      </c>
      <c r="J1365" s="24">
        <v>14058</v>
      </c>
      <c r="K1365" s="12"/>
      <c r="L1365" s="14">
        <v>0</v>
      </c>
      <c r="N1365" s="21">
        <v>0</v>
      </c>
      <c r="P1365" s="21">
        <v>0</v>
      </c>
      <c r="R1365" s="21">
        <v>156568</v>
      </c>
      <c r="T1365" s="21">
        <v>0</v>
      </c>
      <c r="V1365" s="22">
        <v>170626</v>
      </c>
      <c r="X1365" s="5" t="str">
        <f t="shared" si="21"/>
        <v>No</v>
      </c>
      <c r="Z1365" s="21"/>
      <c r="AC1365" s="28"/>
      <c r="AG1365" s="7"/>
    </row>
    <row r="1366" spans="1:33">
      <c r="A1366" s="8" t="s">
        <v>5497</v>
      </c>
      <c r="B1366" s="8" t="s">
        <v>4190</v>
      </c>
      <c r="C1366" s="9" t="s">
        <v>132</v>
      </c>
      <c r="D1366" s="185" t="s">
        <v>5498</v>
      </c>
      <c r="E1366" s="188" t="s">
        <v>5499</v>
      </c>
      <c r="F1366" s="9" t="s">
        <v>157</v>
      </c>
      <c r="G1366" s="9" t="s">
        <v>147</v>
      </c>
      <c r="H1366" s="10">
        <v>0</v>
      </c>
      <c r="I1366" s="11">
        <v>8</v>
      </c>
      <c r="J1366" s="24">
        <v>20971</v>
      </c>
      <c r="K1366" s="12"/>
      <c r="L1366" s="14">
        <v>0</v>
      </c>
      <c r="N1366" s="21">
        <v>0</v>
      </c>
      <c r="P1366" s="21">
        <v>0</v>
      </c>
      <c r="R1366" s="21">
        <v>0</v>
      </c>
      <c r="T1366" s="21">
        <v>0</v>
      </c>
      <c r="V1366" s="22">
        <v>20971</v>
      </c>
      <c r="X1366" s="5" t="str">
        <f t="shared" si="21"/>
        <v>No</v>
      </c>
      <c r="Z1366" s="21"/>
      <c r="AC1366" s="28"/>
      <c r="AG1366" s="7"/>
    </row>
    <row r="1367" spans="1:33">
      <c r="A1367" s="8" t="s">
        <v>5257</v>
      </c>
      <c r="B1367" s="8" t="s">
        <v>5258</v>
      </c>
      <c r="C1367" s="9" t="s">
        <v>168</v>
      </c>
      <c r="D1367" s="185" t="s">
        <v>5259</v>
      </c>
      <c r="E1367" s="188" t="s">
        <v>5260</v>
      </c>
      <c r="F1367" s="9" t="s">
        <v>83</v>
      </c>
      <c r="G1367" s="9" t="s">
        <v>147</v>
      </c>
      <c r="H1367" s="10">
        <v>0</v>
      </c>
      <c r="I1367" s="11">
        <v>8</v>
      </c>
      <c r="J1367" s="24">
        <v>41308</v>
      </c>
      <c r="K1367" s="12"/>
      <c r="L1367" s="14">
        <v>0</v>
      </c>
      <c r="N1367" s="21">
        <v>0</v>
      </c>
      <c r="P1367" s="21">
        <v>0</v>
      </c>
      <c r="R1367" s="21">
        <v>360</v>
      </c>
      <c r="T1367" s="21">
        <v>151878</v>
      </c>
      <c r="V1367" s="22">
        <v>193546</v>
      </c>
      <c r="X1367" s="5" t="str">
        <f t="shared" si="21"/>
        <v>No</v>
      </c>
      <c r="Z1367" s="21"/>
      <c r="AC1367" s="28"/>
      <c r="AG1367" s="7"/>
    </row>
    <row r="1368" spans="1:33">
      <c r="A1368" s="8" t="s">
        <v>6606</v>
      </c>
      <c r="B1368" s="8" t="s">
        <v>6070</v>
      </c>
      <c r="C1368" s="9" t="s">
        <v>141</v>
      </c>
      <c r="D1368" s="185"/>
      <c r="E1368" s="188">
        <v>30198</v>
      </c>
      <c r="F1368" s="9" t="s">
        <v>83</v>
      </c>
      <c r="G1368" s="9" t="s">
        <v>5756</v>
      </c>
      <c r="H1368" s="10">
        <v>1439666</v>
      </c>
      <c r="I1368" s="11">
        <v>8</v>
      </c>
      <c r="J1368" s="24">
        <v>76069</v>
      </c>
      <c r="K1368" s="12"/>
      <c r="L1368" s="14">
        <v>0</v>
      </c>
      <c r="N1368" s="21">
        <v>0</v>
      </c>
      <c r="P1368" s="21">
        <v>0</v>
      </c>
      <c r="R1368" s="21">
        <v>12791</v>
      </c>
      <c r="T1368" s="21">
        <v>0</v>
      </c>
      <c r="V1368" s="22">
        <v>88860</v>
      </c>
      <c r="X1368" s="5" t="str">
        <f t="shared" si="21"/>
        <v>No</v>
      </c>
      <c r="Z1368" s="21"/>
      <c r="AC1368" s="28"/>
      <c r="AG1368" s="7"/>
    </row>
    <row r="1369" spans="1:33">
      <c r="A1369" s="8" t="s">
        <v>3488</v>
      </c>
      <c r="B1369" s="8" t="s">
        <v>3489</v>
      </c>
      <c r="C1369" s="9" t="s">
        <v>580</v>
      </c>
      <c r="D1369" s="185" t="s">
        <v>3490</v>
      </c>
      <c r="E1369" s="188" t="s">
        <v>3491</v>
      </c>
      <c r="F1369" s="9" t="s">
        <v>157</v>
      </c>
      <c r="G1369" s="9" t="s">
        <v>147</v>
      </c>
      <c r="H1369" s="10">
        <v>0</v>
      </c>
      <c r="I1369" s="11">
        <v>8</v>
      </c>
      <c r="J1369" s="24">
        <v>2107</v>
      </c>
      <c r="K1369" s="12"/>
      <c r="L1369" s="14">
        <v>0</v>
      </c>
      <c r="N1369" s="21">
        <v>0</v>
      </c>
      <c r="P1369" s="21">
        <v>0</v>
      </c>
      <c r="R1369" s="21">
        <v>0</v>
      </c>
      <c r="T1369" s="21">
        <v>0</v>
      </c>
      <c r="V1369" s="22">
        <v>2107</v>
      </c>
      <c r="X1369" s="5" t="str">
        <f t="shared" si="21"/>
        <v>No</v>
      </c>
      <c r="Z1369" s="21"/>
      <c r="AC1369" s="28"/>
      <c r="AG1369" s="7"/>
    </row>
    <row r="1370" spans="1:33">
      <c r="A1370" s="8" t="s">
        <v>2935</v>
      </c>
      <c r="B1370" s="8" t="s">
        <v>2936</v>
      </c>
      <c r="C1370" s="9" t="s">
        <v>124</v>
      </c>
      <c r="D1370" s="185" t="s">
        <v>2937</v>
      </c>
      <c r="E1370" s="188" t="s">
        <v>2938</v>
      </c>
      <c r="F1370" s="9" t="s">
        <v>1320</v>
      </c>
      <c r="G1370" s="9" t="s">
        <v>147</v>
      </c>
      <c r="H1370" s="10">
        <v>0</v>
      </c>
      <c r="I1370" s="11">
        <v>8</v>
      </c>
      <c r="J1370" s="24">
        <v>6203</v>
      </c>
      <c r="K1370" s="12"/>
      <c r="L1370" s="14">
        <v>0</v>
      </c>
      <c r="N1370" s="21">
        <v>0</v>
      </c>
      <c r="P1370" s="21">
        <v>0</v>
      </c>
      <c r="R1370" s="21">
        <v>0</v>
      </c>
      <c r="T1370" s="21">
        <v>0</v>
      </c>
      <c r="V1370" s="22">
        <v>6203</v>
      </c>
      <c r="X1370" s="5" t="str">
        <f t="shared" si="21"/>
        <v>No</v>
      </c>
      <c r="Z1370" s="21"/>
      <c r="AC1370" s="28"/>
      <c r="AG1370" s="7"/>
    </row>
    <row r="1371" spans="1:33">
      <c r="A1371" s="8" t="s">
        <v>3199</v>
      </c>
      <c r="B1371" s="8" t="s">
        <v>1468</v>
      </c>
      <c r="C1371" s="9" t="s">
        <v>50</v>
      </c>
      <c r="D1371" s="185" t="s">
        <v>3200</v>
      </c>
      <c r="E1371" s="188" t="s">
        <v>3201</v>
      </c>
      <c r="F1371" s="9" t="s">
        <v>157</v>
      </c>
      <c r="G1371" s="9" t="s">
        <v>147</v>
      </c>
      <c r="H1371" s="10">
        <v>0</v>
      </c>
      <c r="I1371" s="11">
        <v>8</v>
      </c>
      <c r="J1371" s="24">
        <v>2974</v>
      </c>
      <c r="K1371" s="12"/>
      <c r="L1371" s="14">
        <v>0</v>
      </c>
      <c r="N1371" s="21">
        <v>0</v>
      </c>
      <c r="P1371" s="21">
        <v>0</v>
      </c>
      <c r="R1371" s="21">
        <v>0</v>
      </c>
      <c r="T1371" s="21">
        <v>27925</v>
      </c>
      <c r="V1371" s="22">
        <v>30899</v>
      </c>
      <c r="X1371" s="5" t="str">
        <f t="shared" si="21"/>
        <v>No</v>
      </c>
      <c r="Z1371" s="21"/>
      <c r="AC1371" s="28"/>
      <c r="AG1371" s="7"/>
    </row>
    <row r="1372" spans="1:33">
      <c r="A1372" s="8" t="s">
        <v>5077</v>
      </c>
      <c r="B1372" s="8" t="s">
        <v>5078</v>
      </c>
      <c r="C1372" s="9" t="s">
        <v>91</v>
      </c>
      <c r="D1372" s="185" t="s">
        <v>5079</v>
      </c>
      <c r="E1372" s="188" t="s">
        <v>5080</v>
      </c>
      <c r="F1372" s="9" t="s">
        <v>83</v>
      </c>
      <c r="G1372" s="9" t="s">
        <v>147</v>
      </c>
      <c r="H1372" s="10">
        <v>0</v>
      </c>
      <c r="I1372" s="11">
        <v>8</v>
      </c>
      <c r="J1372" s="24">
        <v>37423</v>
      </c>
      <c r="K1372" s="12"/>
      <c r="L1372" s="14">
        <v>0</v>
      </c>
      <c r="N1372" s="21">
        <v>0</v>
      </c>
      <c r="P1372" s="21">
        <v>0</v>
      </c>
      <c r="R1372" s="21">
        <v>0</v>
      </c>
      <c r="T1372" s="21">
        <v>0</v>
      </c>
      <c r="V1372" s="22">
        <v>37423</v>
      </c>
      <c r="X1372" s="5" t="str">
        <f t="shared" si="21"/>
        <v>No</v>
      </c>
      <c r="Z1372" s="21"/>
      <c r="AC1372" s="28"/>
      <c r="AG1372" s="7"/>
    </row>
    <row r="1373" spans="1:33">
      <c r="A1373" s="8" t="s">
        <v>5390</v>
      </c>
      <c r="B1373" s="8" t="s">
        <v>5391</v>
      </c>
      <c r="C1373" s="9" t="s">
        <v>58</v>
      </c>
      <c r="D1373" s="185" t="s">
        <v>5392</v>
      </c>
      <c r="E1373" s="188" t="s">
        <v>5393</v>
      </c>
      <c r="F1373" s="9" t="s">
        <v>83</v>
      </c>
      <c r="G1373" s="9" t="s">
        <v>147</v>
      </c>
      <c r="H1373" s="10">
        <v>0</v>
      </c>
      <c r="I1373" s="11">
        <v>8</v>
      </c>
      <c r="J1373" s="24">
        <v>385065</v>
      </c>
      <c r="K1373" s="12"/>
      <c r="L1373" s="14">
        <v>0</v>
      </c>
      <c r="N1373" s="21">
        <v>0</v>
      </c>
      <c r="P1373" s="21">
        <v>0</v>
      </c>
      <c r="R1373" s="21">
        <v>0</v>
      </c>
      <c r="T1373" s="21">
        <v>0</v>
      </c>
      <c r="V1373" s="22">
        <v>385065</v>
      </c>
      <c r="X1373" s="5" t="str">
        <f t="shared" si="21"/>
        <v>No</v>
      </c>
      <c r="Z1373" s="21"/>
      <c r="AC1373" s="28"/>
      <c r="AG1373" s="7"/>
    </row>
    <row r="1374" spans="1:33">
      <c r="A1374" s="8" t="s">
        <v>367</v>
      </c>
      <c r="B1374" s="8" t="s">
        <v>368</v>
      </c>
      <c r="C1374" s="9" t="s">
        <v>73</v>
      </c>
      <c r="D1374" s="185" t="s">
        <v>369</v>
      </c>
      <c r="E1374" s="188" t="s">
        <v>370</v>
      </c>
      <c r="F1374" s="9" t="s">
        <v>83</v>
      </c>
      <c r="G1374" s="9" t="s">
        <v>147</v>
      </c>
      <c r="H1374" s="10">
        <v>0</v>
      </c>
      <c r="I1374" s="11">
        <v>8</v>
      </c>
      <c r="J1374" s="24">
        <v>40006</v>
      </c>
      <c r="K1374" s="12"/>
      <c r="L1374" s="14">
        <v>0</v>
      </c>
      <c r="N1374" s="21">
        <v>0</v>
      </c>
      <c r="P1374" s="21">
        <v>0</v>
      </c>
      <c r="R1374" s="21">
        <v>0</v>
      </c>
      <c r="T1374" s="21">
        <v>0</v>
      </c>
      <c r="V1374" s="22">
        <v>40006</v>
      </c>
      <c r="X1374" s="5" t="str">
        <f t="shared" si="21"/>
        <v>No</v>
      </c>
      <c r="Z1374" s="21"/>
      <c r="AC1374" s="28"/>
      <c r="AG1374" s="7"/>
    </row>
    <row r="1375" spans="1:33">
      <c r="A1375" s="8" t="s">
        <v>5464</v>
      </c>
      <c r="B1375" s="8" t="s">
        <v>6464</v>
      </c>
      <c r="C1375" s="9" t="s">
        <v>132</v>
      </c>
      <c r="D1375" s="185" t="s">
        <v>5465</v>
      </c>
      <c r="E1375" s="188" t="s">
        <v>5466</v>
      </c>
      <c r="F1375" s="9" t="s">
        <v>157</v>
      </c>
      <c r="G1375" s="9" t="s">
        <v>147</v>
      </c>
      <c r="H1375" s="10">
        <v>0</v>
      </c>
      <c r="I1375" s="11">
        <v>8</v>
      </c>
      <c r="J1375" s="24">
        <v>43360</v>
      </c>
      <c r="K1375" s="12"/>
      <c r="L1375" s="14">
        <v>0</v>
      </c>
      <c r="N1375" s="21">
        <v>0</v>
      </c>
      <c r="P1375" s="21">
        <v>0</v>
      </c>
      <c r="R1375" s="21">
        <v>0</v>
      </c>
      <c r="T1375" s="21">
        <v>0</v>
      </c>
      <c r="V1375" s="22">
        <v>43360</v>
      </c>
      <c r="X1375" s="5" t="str">
        <f t="shared" si="21"/>
        <v>No</v>
      </c>
      <c r="Z1375" s="21"/>
      <c r="AC1375" s="28"/>
      <c r="AG1375" s="7"/>
    </row>
    <row r="1376" spans="1:33">
      <c r="A1376" s="8" t="s">
        <v>1543</v>
      </c>
      <c r="B1376" s="8" t="s">
        <v>6461</v>
      </c>
      <c r="C1376" s="9" t="s">
        <v>178</v>
      </c>
      <c r="D1376" s="185" t="s">
        <v>1544</v>
      </c>
      <c r="E1376" s="188" t="s">
        <v>1545</v>
      </c>
      <c r="F1376" s="9" t="s">
        <v>83</v>
      </c>
      <c r="G1376" s="9" t="s">
        <v>147</v>
      </c>
      <c r="H1376" s="10">
        <v>0</v>
      </c>
      <c r="I1376" s="11">
        <v>8</v>
      </c>
      <c r="J1376" s="24">
        <v>121241</v>
      </c>
      <c r="K1376" s="12"/>
      <c r="L1376" s="14">
        <v>0</v>
      </c>
      <c r="N1376" s="21">
        <v>0</v>
      </c>
      <c r="P1376" s="21">
        <v>0</v>
      </c>
      <c r="R1376" s="21">
        <v>0</v>
      </c>
      <c r="T1376" s="21">
        <v>0</v>
      </c>
      <c r="V1376" s="22">
        <v>121241</v>
      </c>
      <c r="X1376" s="5" t="str">
        <f t="shared" si="21"/>
        <v>No</v>
      </c>
      <c r="Z1376" s="21"/>
      <c r="AC1376" s="28"/>
      <c r="AG1376" s="7"/>
    </row>
    <row r="1377" spans="1:33">
      <c r="A1377" s="8" t="s">
        <v>4274</v>
      </c>
      <c r="B1377" s="8" t="s">
        <v>4275</v>
      </c>
      <c r="C1377" s="9" t="s">
        <v>235</v>
      </c>
      <c r="D1377" s="185" t="s">
        <v>4276</v>
      </c>
      <c r="E1377" s="188" t="s">
        <v>4277</v>
      </c>
      <c r="F1377" s="9" t="s">
        <v>83</v>
      </c>
      <c r="G1377" s="9" t="s">
        <v>147</v>
      </c>
      <c r="H1377" s="10">
        <v>0</v>
      </c>
      <c r="I1377" s="11">
        <v>8</v>
      </c>
      <c r="J1377" s="24">
        <v>50036</v>
      </c>
      <c r="K1377" s="12"/>
      <c r="L1377" s="14">
        <v>0</v>
      </c>
      <c r="N1377" s="21">
        <v>0</v>
      </c>
      <c r="P1377" s="21">
        <v>0</v>
      </c>
      <c r="R1377" s="21">
        <v>228398</v>
      </c>
      <c r="T1377" s="21">
        <v>0</v>
      </c>
      <c r="V1377" s="22">
        <v>278434</v>
      </c>
      <c r="X1377" s="5" t="str">
        <f t="shared" si="21"/>
        <v>No</v>
      </c>
      <c r="Z1377" s="21"/>
      <c r="AC1377" s="28"/>
      <c r="AG1377" s="7"/>
    </row>
    <row r="1378" spans="1:33">
      <c r="A1378" s="8" t="s">
        <v>5994</v>
      </c>
      <c r="B1378" s="8" t="s">
        <v>3254</v>
      </c>
      <c r="C1378" s="9" t="s">
        <v>132</v>
      </c>
      <c r="D1378" s="185" t="s">
        <v>5485</v>
      </c>
      <c r="E1378" s="188" t="s">
        <v>5486</v>
      </c>
      <c r="F1378" s="9" t="s">
        <v>157</v>
      </c>
      <c r="G1378" s="9" t="s">
        <v>147</v>
      </c>
      <c r="H1378" s="10">
        <v>0</v>
      </c>
      <c r="I1378" s="11">
        <v>8</v>
      </c>
      <c r="J1378" s="24">
        <v>23724</v>
      </c>
      <c r="K1378" s="12"/>
      <c r="L1378" s="14">
        <v>0</v>
      </c>
      <c r="N1378" s="21">
        <v>0</v>
      </c>
      <c r="P1378" s="21">
        <v>0</v>
      </c>
      <c r="R1378" s="21">
        <v>0</v>
      </c>
      <c r="T1378" s="21">
        <v>0</v>
      </c>
      <c r="V1378" s="22">
        <v>23724</v>
      </c>
      <c r="X1378" s="5" t="str">
        <f t="shared" si="21"/>
        <v>No</v>
      </c>
      <c r="Z1378" s="21"/>
      <c r="AC1378" s="28"/>
      <c r="AG1378" s="7"/>
    </row>
    <row r="1379" spans="1:33">
      <c r="A1379" s="8" t="s">
        <v>6607</v>
      </c>
      <c r="B1379" s="8" t="s">
        <v>2071</v>
      </c>
      <c r="C1379" s="9" t="s">
        <v>42</v>
      </c>
      <c r="D1379" s="185" t="s">
        <v>4640</v>
      </c>
      <c r="E1379" s="188" t="s">
        <v>4641</v>
      </c>
      <c r="F1379" s="9" t="s">
        <v>88</v>
      </c>
      <c r="G1379" s="9" t="s">
        <v>147</v>
      </c>
      <c r="H1379" s="10">
        <v>0</v>
      </c>
      <c r="I1379" s="11">
        <v>8</v>
      </c>
      <c r="J1379" s="24">
        <v>59180</v>
      </c>
      <c r="K1379" s="12"/>
      <c r="L1379" s="14">
        <v>0</v>
      </c>
      <c r="N1379" s="21">
        <v>0</v>
      </c>
      <c r="P1379" s="21">
        <v>0</v>
      </c>
      <c r="R1379" s="21">
        <v>0</v>
      </c>
      <c r="T1379" s="21">
        <v>66372</v>
      </c>
      <c r="V1379" s="22">
        <v>125552</v>
      </c>
      <c r="X1379" s="5" t="str">
        <f t="shared" si="21"/>
        <v>No</v>
      </c>
      <c r="Z1379" s="21"/>
      <c r="AC1379" s="28"/>
      <c r="AG1379" s="7"/>
    </row>
    <row r="1380" spans="1:33">
      <c r="A1380" s="8" t="s">
        <v>1956</v>
      </c>
      <c r="B1380" s="8" t="s">
        <v>1957</v>
      </c>
      <c r="C1380" s="9" t="s">
        <v>103</v>
      </c>
      <c r="D1380" s="185">
        <v>4183</v>
      </c>
      <c r="E1380" s="188">
        <v>40183</v>
      </c>
      <c r="F1380" s="9" t="s">
        <v>83</v>
      </c>
      <c r="G1380" s="9" t="s">
        <v>5756</v>
      </c>
      <c r="H1380" s="10">
        <v>306196</v>
      </c>
      <c r="I1380" s="11">
        <v>8</v>
      </c>
      <c r="J1380" s="24">
        <v>0</v>
      </c>
      <c r="K1380" s="12"/>
      <c r="L1380" s="14">
        <v>0</v>
      </c>
      <c r="N1380" s="21">
        <v>0</v>
      </c>
      <c r="P1380" s="21">
        <v>0</v>
      </c>
      <c r="R1380" s="21">
        <v>0</v>
      </c>
      <c r="T1380" s="21">
        <v>0</v>
      </c>
      <c r="V1380" s="22">
        <v>0</v>
      </c>
      <c r="X1380" s="5" t="str">
        <f t="shared" si="21"/>
        <v>No</v>
      </c>
      <c r="Z1380" s="21"/>
      <c r="AC1380" s="28"/>
      <c r="AG1380" s="7"/>
    </row>
    <row r="1381" spans="1:33">
      <c r="A1381" s="8" t="s">
        <v>2946</v>
      </c>
      <c r="B1381" s="8" t="s">
        <v>2947</v>
      </c>
      <c r="C1381" s="9" t="s">
        <v>124</v>
      </c>
      <c r="D1381" s="185"/>
      <c r="E1381" s="188" t="s">
        <v>2948</v>
      </c>
      <c r="F1381" s="9" t="s">
        <v>83</v>
      </c>
      <c r="G1381" s="9" t="s">
        <v>147</v>
      </c>
      <c r="H1381" s="10">
        <v>0</v>
      </c>
      <c r="I1381" s="11">
        <v>8</v>
      </c>
      <c r="J1381" s="24">
        <v>0</v>
      </c>
      <c r="K1381" s="12"/>
      <c r="L1381" s="14">
        <v>0</v>
      </c>
      <c r="N1381" s="21">
        <v>0</v>
      </c>
      <c r="P1381" s="21">
        <v>0</v>
      </c>
      <c r="R1381" s="21">
        <v>0</v>
      </c>
      <c r="T1381" s="21">
        <v>0</v>
      </c>
      <c r="V1381" s="22">
        <v>0</v>
      </c>
      <c r="X1381" s="5" t="str">
        <f t="shared" si="21"/>
        <v>No</v>
      </c>
      <c r="Z1381" s="21"/>
      <c r="AC1381" s="28"/>
      <c r="AG1381" s="7"/>
    </row>
    <row r="1382" spans="1:33">
      <c r="A1382" s="8" t="s">
        <v>3144</v>
      </c>
      <c r="B1382" s="8" t="s">
        <v>3145</v>
      </c>
      <c r="C1382" s="9" t="s">
        <v>50</v>
      </c>
      <c r="D1382" s="185" t="s">
        <v>3146</v>
      </c>
      <c r="E1382" s="188" t="s">
        <v>3147</v>
      </c>
      <c r="F1382" s="9" t="s">
        <v>83</v>
      </c>
      <c r="G1382" s="9" t="s">
        <v>147</v>
      </c>
      <c r="H1382" s="10">
        <v>0</v>
      </c>
      <c r="I1382" s="11">
        <v>8</v>
      </c>
      <c r="J1382" s="24">
        <v>31476</v>
      </c>
      <c r="K1382" s="12"/>
      <c r="L1382" s="14">
        <v>0</v>
      </c>
      <c r="N1382" s="21">
        <v>0</v>
      </c>
      <c r="P1382" s="21">
        <v>0</v>
      </c>
      <c r="R1382" s="21">
        <v>0</v>
      </c>
      <c r="T1382" s="21">
        <v>100742</v>
      </c>
      <c r="V1382" s="22">
        <v>132218</v>
      </c>
      <c r="X1382" s="5" t="str">
        <f t="shared" si="21"/>
        <v>No</v>
      </c>
      <c r="Z1382" s="21"/>
      <c r="AC1382" s="28"/>
      <c r="AG1382" s="7"/>
    </row>
    <row r="1383" spans="1:33">
      <c r="A1383" s="8" t="s">
        <v>5692</v>
      </c>
      <c r="B1383" s="8" t="s">
        <v>2963</v>
      </c>
      <c r="C1383" s="9" t="s">
        <v>42</v>
      </c>
      <c r="D1383" s="185">
        <v>2006</v>
      </c>
      <c r="E1383" s="188">
        <v>20006</v>
      </c>
      <c r="F1383" s="9" t="s">
        <v>83</v>
      </c>
      <c r="G1383" s="9" t="s">
        <v>84</v>
      </c>
      <c r="H1383" s="10">
        <v>18351295</v>
      </c>
      <c r="I1383" s="11">
        <v>8</v>
      </c>
      <c r="J1383" s="24">
        <v>404564</v>
      </c>
      <c r="K1383" s="12"/>
      <c r="L1383" s="14">
        <v>0</v>
      </c>
      <c r="N1383" s="21">
        <v>0</v>
      </c>
      <c r="P1383" s="21">
        <v>60255</v>
      </c>
      <c r="R1383" s="21">
        <v>0</v>
      </c>
      <c r="T1383" s="21">
        <v>0</v>
      </c>
      <c r="V1383" s="22">
        <v>464819</v>
      </c>
      <c r="X1383" s="5" t="str">
        <f t="shared" si="21"/>
        <v>No</v>
      </c>
      <c r="Z1383" s="21"/>
      <c r="AC1383" s="28"/>
      <c r="AG1383" s="7"/>
    </row>
    <row r="1384" spans="1:33">
      <c r="A1384" s="8" t="s">
        <v>2053</v>
      </c>
      <c r="B1384" s="8" t="s">
        <v>2054</v>
      </c>
      <c r="C1384" s="9" t="s">
        <v>69</v>
      </c>
      <c r="D1384" s="185" t="s">
        <v>2055</v>
      </c>
      <c r="E1384" s="188" t="s">
        <v>2056</v>
      </c>
      <c r="F1384" s="9" t="s">
        <v>157</v>
      </c>
      <c r="G1384" s="9" t="s">
        <v>147</v>
      </c>
      <c r="H1384" s="10">
        <v>0</v>
      </c>
      <c r="I1384" s="11">
        <v>8</v>
      </c>
      <c r="J1384" s="24">
        <v>22066</v>
      </c>
      <c r="K1384" s="12"/>
      <c r="L1384" s="14">
        <v>0</v>
      </c>
      <c r="N1384" s="21">
        <v>0</v>
      </c>
      <c r="P1384" s="21">
        <v>0</v>
      </c>
      <c r="R1384" s="21">
        <v>69</v>
      </c>
      <c r="T1384" s="21">
        <v>10614</v>
      </c>
      <c r="V1384" s="22">
        <v>32749</v>
      </c>
      <c r="X1384" s="5" t="str">
        <f t="shared" si="21"/>
        <v>No</v>
      </c>
      <c r="Z1384" s="21"/>
      <c r="AC1384" s="28"/>
      <c r="AG1384" s="7"/>
    </row>
    <row r="1385" spans="1:33">
      <c r="A1385" s="8" t="s">
        <v>691</v>
      </c>
      <c r="B1385" s="8" t="s">
        <v>665</v>
      </c>
      <c r="C1385" s="9" t="s">
        <v>112</v>
      </c>
      <c r="D1385" s="185">
        <v>1123</v>
      </c>
      <c r="E1385" s="188">
        <v>10123</v>
      </c>
      <c r="F1385" s="9" t="s">
        <v>88</v>
      </c>
      <c r="G1385" s="9" t="s">
        <v>5756</v>
      </c>
      <c r="H1385" s="10">
        <v>4181019</v>
      </c>
      <c r="I1385" s="11">
        <v>8</v>
      </c>
      <c r="J1385" s="24">
        <v>17953</v>
      </c>
      <c r="K1385" s="12"/>
      <c r="L1385" s="14">
        <v>0</v>
      </c>
      <c r="N1385" s="21">
        <v>0</v>
      </c>
      <c r="P1385" s="21">
        <v>0</v>
      </c>
      <c r="R1385" s="21">
        <v>8460</v>
      </c>
      <c r="T1385" s="21">
        <v>0</v>
      </c>
      <c r="V1385" s="22">
        <v>26413</v>
      </c>
      <c r="X1385" s="5" t="str">
        <f t="shared" si="21"/>
        <v>No</v>
      </c>
      <c r="Z1385" s="21"/>
      <c r="AC1385" s="28"/>
      <c r="AG1385" s="7"/>
    </row>
    <row r="1386" spans="1:33">
      <c r="A1386" s="8" t="s">
        <v>5220</v>
      </c>
      <c r="B1386" s="8" t="s">
        <v>5221</v>
      </c>
      <c r="C1386" s="9" t="s">
        <v>168</v>
      </c>
      <c r="D1386" s="185" t="s">
        <v>5222</v>
      </c>
      <c r="E1386" s="188" t="s">
        <v>5223</v>
      </c>
      <c r="F1386" s="9" t="s">
        <v>83</v>
      </c>
      <c r="G1386" s="9" t="s">
        <v>147</v>
      </c>
      <c r="H1386" s="10">
        <v>0</v>
      </c>
      <c r="I1386" s="11">
        <v>8</v>
      </c>
      <c r="J1386" s="24">
        <v>59901</v>
      </c>
      <c r="K1386" s="12"/>
      <c r="L1386" s="14">
        <v>0</v>
      </c>
      <c r="N1386" s="21">
        <v>0</v>
      </c>
      <c r="P1386" s="21">
        <v>0</v>
      </c>
      <c r="R1386" s="21">
        <v>45</v>
      </c>
      <c r="T1386" s="21">
        <v>0</v>
      </c>
      <c r="V1386" s="22">
        <v>59946</v>
      </c>
      <c r="X1386" s="5" t="str">
        <f t="shared" si="21"/>
        <v>No</v>
      </c>
      <c r="Z1386" s="21"/>
      <c r="AC1386" s="28"/>
      <c r="AG1386" s="7"/>
    </row>
    <row r="1387" spans="1:33">
      <c r="A1387" s="8" t="s">
        <v>5473</v>
      </c>
      <c r="B1387" s="8" t="s">
        <v>2071</v>
      </c>
      <c r="C1387" s="9" t="s">
        <v>132</v>
      </c>
      <c r="D1387" s="185" t="s">
        <v>5474</v>
      </c>
      <c r="E1387" s="188" t="s">
        <v>5475</v>
      </c>
      <c r="F1387" s="9" t="s">
        <v>1320</v>
      </c>
      <c r="G1387" s="9" t="s">
        <v>147</v>
      </c>
      <c r="H1387" s="10">
        <v>0</v>
      </c>
      <c r="I1387" s="11">
        <v>8</v>
      </c>
      <c r="J1387" s="24">
        <v>85341</v>
      </c>
      <c r="K1387" s="12"/>
      <c r="L1387" s="14">
        <v>0</v>
      </c>
      <c r="N1387" s="21">
        <v>0</v>
      </c>
      <c r="P1387" s="21">
        <v>0</v>
      </c>
      <c r="R1387" s="21">
        <v>0</v>
      </c>
      <c r="T1387" s="21">
        <v>0</v>
      </c>
      <c r="V1387" s="22">
        <v>85341</v>
      </c>
      <c r="X1387" s="5" t="str">
        <f t="shared" si="21"/>
        <v>No</v>
      </c>
      <c r="Z1387" s="21"/>
      <c r="AC1387" s="28"/>
      <c r="AG1387" s="7"/>
    </row>
    <row r="1388" spans="1:33">
      <c r="A1388" s="8" t="s">
        <v>2524</v>
      </c>
      <c r="B1388" s="8" t="s">
        <v>2525</v>
      </c>
      <c r="C1388" s="9" t="s">
        <v>466</v>
      </c>
      <c r="D1388" s="185" t="s">
        <v>2526</v>
      </c>
      <c r="E1388" s="188" t="s">
        <v>2527</v>
      </c>
      <c r="F1388" s="9" t="s">
        <v>157</v>
      </c>
      <c r="G1388" s="9" t="s">
        <v>147</v>
      </c>
      <c r="H1388" s="10">
        <v>0</v>
      </c>
      <c r="I1388" s="11">
        <v>8</v>
      </c>
      <c r="J1388" s="24">
        <v>11519</v>
      </c>
      <c r="K1388" s="12"/>
      <c r="L1388" s="14">
        <v>0</v>
      </c>
      <c r="N1388" s="21">
        <v>0</v>
      </c>
      <c r="P1388" s="21">
        <v>0</v>
      </c>
      <c r="R1388" s="21">
        <v>0</v>
      </c>
      <c r="T1388" s="21">
        <v>93295</v>
      </c>
      <c r="V1388" s="22">
        <v>104814</v>
      </c>
      <c r="X1388" s="5" t="str">
        <f t="shared" si="21"/>
        <v>No</v>
      </c>
      <c r="Z1388" s="21"/>
      <c r="AC1388" s="28"/>
      <c r="AG1388" s="7"/>
    </row>
    <row r="1389" spans="1:33">
      <c r="A1389" s="8" t="s">
        <v>4423</v>
      </c>
      <c r="B1389" s="8" t="s">
        <v>416</v>
      </c>
      <c r="C1389" s="9" t="s">
        <v>87</v>
      </c>
      <c r="D1389" s="185">
        <v>23</v>
      </c>
      <c r="E1389" s="188">
        <v>23</v>
      </c>
      <c r="F1389" s="9" t="s">
        <v>83</v>
      </c>
      <c r="G1389" s="9" t="s">
        <v>84</v>
      </c>
      <c r="H1389" s="10">
        <v>3059393</v>
      </c>
      <c r="I1389" s="11">
        <v>8</v>
      </c>
      <c r="J1389" s="24">
        <v>4050470</v>
      </c>
      <c r="K1389" s="12"/>
      <c r="L1389" s="14">
        <v>0</v>
      </c>
      <c r="N1389" s="21">
        <v>27771</v>
      </c>
      <c r="P1389" s="21">
        <v>52386</v>
      </c>
      <c r="R1389" s="21">
        <v>0</v>
      </c>
      <c r="T1389" s="21">
        <v>0</v>
      </c>
      <c r="V1389" s="22">
        <v>4130627</v>
      </c>
      <c r="X1389" s="5" t="str">
        <f t="shared" si="21"/>
        <v>No</v>
      </c>
      <c r="Z1389" s="21"/>
      <c r="AC1389" s="28"/>
      <c r="AG1389" s="7"/>
    </row>
    <row r="1390" spans="1:33">
      <c r="A1390" s="8" t="s">
        <v>355</v>
      </c>
      <c r="B1390" s="8" t="s">
        <v>356</v>
      </c>
      <c r="C1390" s="9" t="s">
        <v>73</v>
      </c>
      <c r="D1390" s="185" t="s">
        <v>357</v>
      </c>
      <c r="E1390" s="188" t="s">
        <v>358</v>
      </c>
      <c r="F1390" s="9" t="s">
        <v>157</v>
      </c>
      <c r="G1390" s="9" t="s">
        <v>147</v>
      </c>
      <c r="H1390" s="10">
        <v>0</v>
      </c>
      <c r="I1390" s="11">
        <v>8</v>
      </c>
      <c r="J1390" s="24">
        <v>69492</v>
      </c>
      <c r="K1390" s="12"/>
      <c r="L1390" s="14">
        <v>0</v>
      </c>
      <c r="N1390" s="21">
        <v>0</v>
      </c>
      <c r="P1390" s="21">
        <v>0</v>
      </c>
      <c r="R1390" s="21">
        <v>0</v>
      </c>
      <c r="T1390" s="21">
        <v>0</v>
      </c>
      <c r="V1390" s="22">
        <v>69492</v>
      </c>
      <c r="X1390" s="5" t="str">
        <f t="shared" si="21"/>
        <v>No</v>
      </c>
      <c r="Z1390" s="21"/>
      <c r="AC1390" s="28"/>
      <c r="AG1390" s="7"/>
    </row>
    <row r="1391" spans="1:33">
      <c r="A1391" s="8" t="s">
        <v>2132</v>
      </c>
      <c r="B1391" s="8" t="s">
        <v>2133</v>
      </c>
      <c r="C1391" s="9" t="s">
        <v>275</v>
      </c>
      <c r="D1391" s="185" t="s">
        <v>2134</v>
      </c>
      <c r="E1391" s="188" t="s">
        <v>2135</v>
      </c>
      <c r="F1391" s="9" t="s">
        <v>83</v>
      </c>
      <c r="G1391" s="9" t="s">
        <v>147</v>
      </c>
      <c r="H1391" s="10">
        <v>0</v>
      </c>
      <c r="I1391" s="11">
        <v>8</v>
      </c>
      <c r="J1391" s="24">
        <v>10075</v>
      </c>
      <c r="K1391" s="12"/>
      <c r="L1391" s="14">
        <v>0</v>
      </c>
      <c r="N1391" s="21">
        <v>0</v>
      </c>
      <c r="P1391" s="21">
        <v>0</v>
      </c>
      <c r="R1391" s="21">
        <v>0</v>
      </c>
      <c r="T1391" s="21">
        <v>0</v>
      </c>
      <c r="V1391" s="22">
        <v>10075</v>
      </c>
      <c r="X1391" s="5" t="str">
        <f t="shared" si="21"/>
        <v>No</v>
      </c>
      <c r="Z1391" s="21"/>
      <c r="AC1391" s="28"/>
      <c r="AG1391" s="7"/>
    </row>
    <row r="1392" spans="1:33">
      <c r="A1392" s="8" t="s">
        <v>4901</v>
      </c>
      <c r="B1392" s="8" t="s">
        <v>4902</v>
      </c>
      <c r="C1392" s="9" t="s">
        <v>87</v>
      </c>
      <c r="D1392" s="185" t="s">
        <v>4903</v>
      </c>
      <c r="E1392" s="188" t="s">
        <v>4904</v>
      </c>
      <c r="F1392" s="9" t="s">
        <v>157</v>
      </c>
      <c r="G1392" s="9" t="s">
        <v>147</v>
      </c>
      <c r="H1392" s="10">
        <v>0</v>
      </c>
      <c r="I1392" s="11">
        <v>8</v>
      </c>
      <c r="J1392" s="24">
        <v>10645</v>
      </c>
      <c r="K1392" s="12"/>
      <c r="L1392" s="14">
        <v>0</v>
      </c>
      <c r="N1392" s="21">
        <v>0</v>
      </c>
      <c r="P1392" s="21">
        <v>0</v>
      </c>
      <c r="R1392" s="21">
        <v>483385</v>
      </c>
      <c r="T1392" s="21">
        <v>0</v>
      </c>
      <c r="V1392" s="22">
        <v>494030</v>
      </c>
      <c r="X1392" s="5" t="str">
        <f t="shared" si="21"/>
        <v>No</v>
      </c>
      <c r="Z1392" s="21"/>
      <c r="AC1392" s="28"/>
      <c r="AG1392" s="7"/>
    </row>
    <row r="1393" spans="1:33">
      <c r="A1393" s="8" t="s">
        <v>2904</v>
      </c>
      <c r="B1393" s="8" t="s">
        <v>755</v>
      </c>
      <c r="C1393" s="9" t="s">
        <v>124</v>
      </c>
      <c r="D1393" s="185" t="s">
        <v>2905</v>
      </c>
      <c r="E1393" s="188" t="s">
        <v>2906</v>
      </c>
      <c r="F1393" s="9" t="s">
        <v>83</v>
      </c>
      <c r="G1393" s="9" t="s">
        <v>147</v>
      </c>
      <c r="H1393" s="10">
        <v>0</v>
      </c>
      <c r="I1393" s="11">
        <v>8</v>
      </c>
      <c r="J1393" s="24">
        <v>3329</v>
      </c>
      <c r="K1393" s="12"/>
      <c r="L1393" s="14">
        <v>0</v>
      </c>
      <c r="N1393" s="21">
        <v>0</v>
      </c>
      <c r="P1393" s="21">
        <v>0</v>
      </c>
      <c r="R1393" s="21">
        <v>0</v>
      </c>
      <c r="T1393" s="21">
        <v>0</v>
      </c>
      <c r="V1393" s="22">
        <v>3329</v>
      </c>
      <c r="X1393" s="5" t="str">
        <f t="shared" si="21"/>
        <v>No</v>
      </c>
      <c r="Z1393" s="21"/>
      <c r="AC1393" s="28"/>
      <c r="AG1393" s="7"/>
    </row>
    <row r="1394" spans="1:33">
      <c r="A1394" s="8" t="s">
        <v>6608</v>
      </c>
      <c r="B1394" s="8" t="s">
        <v>4048</v>
      </c>
      <c r="C1394" s="9" t="s">
        <v>112</v>
      </c>
      <c r="D1394" s="185"/>
      <c r="E1394" s="188" t="s">
        <v>6609</v>
      </c>
      <c r="F1394" s="9" t="s">
        <v>157</v>
      </c>
      <c r="G1394" s="9" t="s">
        <v>147</v>
      </c>
      <c r="H1394" s="10">
        <v>0</v>
      </c>
      <c r="I1394" s="11">
        <v>8</v>
      </c>
      <c r="J1394" s="24">
        <v>21059</v>
      </c>
      <c r="K1394" s="12"/>
      <c r="L1394" s="14">
        <v>0</v>
      </c>
      <c r="N1394" s="21">
        <v>0</v>
      </c>
      <c r="P1394" s="21">
        <v>0</v>
      </c>
      <c r="R1394" s="21">
        <v>56888</v>
      </c>
      <c r="T1394" s="21">
        <v>0</v>
      </c>
      <c r="V1394" s="22">
        <v>77947</v>
      </c>
      <c r="X1394" s="5" t="str">
        <f t="shared" si="21"/>
        <v>No</v>
      </c>
      <c r="Z1394" s="21"/>
      <c r="AC1394" s="28"/>
      <c r="AG1394" s="7"/>
    </row>
    <row r="1395" spans="1:33">
      <c r="A1395" s="8" t="s">
        <v>3911</v>
      </c>
      <c r="B1395" s="8" t="s">
        <v>3912</v>
      </c>
      <c r="C1395" s="9" t="s">
        <v>278</v>
      </c>
      <c r="D1395" s="185" t="s">
        <v>3913</v>
      </c>
      <c r="E1395" s="188" t="s">
        <v>3914</v>
      </c>
      <c r="F1395" s="9" t="s">
        <v>157</v>
      </c>
      <c r="G1395" s="9" t="s">
        <v>147</v>
      </c>
      <c r="H1395" s="10">
        <v>0</v>
      </c>
      <c r="I1395" s="11">
        <v>8</v>
      </c>
      <c r="J1395" s="24">
        <v>13676</v>
      </c>
      <c r="K1395" s="12"/>
      <c r="L1395" s="14">
        <v>0</v>
      </c>
      <c r="N1395" s="21">
        <v>0</v>
      </c>
      <c r="P1395" s="21">
        <v>0</v>
      </c>
      <c r="R1395" s="21">
        <v>0</v>
      </c>
      <c r="T1395" s="21">
        <v>9284</v>
      </c>
      <c r="V1395" s="22">
        <v>22960</v>
      </c>
      <c r="X1395" s="5" t="str">
        <f t="shared" si="21"/>
        <v>No</v>
      </c>
      <c r="Z1395" s="21"/>
      <c r="AC1395" s="28"/>
      <c r="AG1395" s="7"/>
    </row>
    <row r="1396" spans="1:33">
      <c r="A1396" s="8" t="s">
        <v>1096</v>
      </c>
      <c r="B1396" s="8" t="s">
        <v>1097</v>
      </c>
      <c r="C1396" s="9" t="s">
        <v>466</v>
      </c>
      <c r="D1396" s="185">
        <v>5142</v>
      </c>
      <c r="E1396" s="188">
        <v>50142</v>
      </c>
      <c r="F1396" s="9" t="s">
        <v>88</v>
      </c>
      <c r="G1396" s="9" t="s">
        <v>5756</v>
      </c>
      <c r="H1396" s="10">
        <v>70889</v>
      </c>
      <c r="I1396" s="11">
        <v>8</v>
      </c>
      <c r="J1396" s="24">
        <v>40557</v>
      </c>
      <c r="K1396" s="12"/>
      <c r="L1396" s="14">
        <v>0</v>
      </c>
      <c r="N1396" s="21">
        <v>0</v>
      </c>
      <c r="P1396" s="21">
        <v>0</v>
      </c>
      <c r="R1396" s="21">
        <v>0</v>
      </c>
      <c r="T1396" s="21">
        <v>0</v>
      </c>
      <c r="V1396" s="22">
        <v>40557</v>
      </c>
      <c r="X1396" s="5" t="str">
        <f t="shared" si="21"/>
        <v>No</v>
      </c>
      <c r="Z1396" s="21"/>
      <c r="AC1396" s="28"/>
      <c r="AG1396" s="7"/>
    </row>
    <row r="1397" spans="1:33">
      <c r="A1397" s="8" t="s">
        <v>307</v>
      </c>
      <c r="B1397" s="8" t="s">
        <v>308</v>
      </c>
      <c r="C1397" s="9" t="s">
        <v>213</v>
      </c>
      <c r="D1397" s="185" t="s">
        <v>309</v>
      </c>
      <c r="E1397" s="188" t="s">
        <v>310</v>
      </c>
      <c r="F1397" s="9" t="s">
        <v>157</v>
      </c>
      <c r="G1397" s="9" t="s">
        <v>147</v>
      </c>
      <c r="H1397" s="10">
        <v>0</v>
      </c>
      <c r="I1397" s="11">
        <v>8</v>
      </c>
      <c r="J1397" s="24">
        <v>18814</v>
      </c>
      <c r="K1397" s="12"/>
      <c r="L1397" s="14">
        <v>0</v>
      </c>
      <c r="N1397" s="21">
        <v>0</v>
      </c>
      <c r="P1397" s="21">
        <v>0</v>
      </c>
      <c r="R1397" s="21">
        <v>0</v>
      </c>
      <c r="T1397" s="21">
        <v>0</v>
      </c>
      <c r="V1397" s="22">
        <v>18814</v>
      </c>
      <c r="X1397" s="5" t="str">
        <f t="shared" si="21"/>
        <v>No</v>
      </c>
      <c r="Z1397" s="21"/>
      <c r="AC1397" s="28"/>
      <c r="AG1397" s="7"/>
    </row>
    <row r="1398" spans="1:33">
      <c r="A1398" s="8" t="s">
        <v>6230</v>
      </c>
      <c r="B1398" s="8" t="s">
        <v>2485</v>
      </c>
      <c r="C1398" s="9" t="s">
        <v>46</v>
      </c>
      <c r="D1398" s="185" t="s">
        <v>2486</v>
      </c>
      <c r="E1398" s="188" t="s">
        <v>2487</v>
      </c>
      <c r="F1398" s="9" t="s">
        <v>88</v>
      </c>
      <c r="G1398" s="9" t="s">
        <v>147</v>
      </c>
      <c r="H1398" s="10">
        <v>0</v>
      </c>
      <c r="I1398" s="11">
        <v>8</v>
      </c>
      <c r="J1398" s="24">
        <v>5871</v>
      </c>
      <c r="K1398" s="12"/>
      <c r="L1398" s="14">
        <v>0</v>
      </c>
      <c r="N1398" s="21">
        <v>0</v>
      </c>
      <c r="P1398" s="21">
        <v>0</v>
      </c>
      <c r="R1398" s="21">
        <v>0</v>
      </c>
      <c r="T1398" s="21">
        <v>11308</v>
      </c>
      <c r="V1398" s="22">
        <v>17179</v>
      </c>
      <c r="X1398" s="5" t="str">
        <f t="shared" si="21"/>
        <v>No</v>
      </c>
      <c r="Z1398" s="21"/>
      <c r="AC1398" s="28"/>
      <c r="AG1398" s="7"/>
    </row>
    <row r="1399" spans="1:33">
      <c r="A1399" s="8" t="s">
        <v>6610</v>
      </c>
      <c r="B1399" s="8" t="s">
        <v>5116</v>
      </c>
      <c r="C1399" s="9" t="s">
        <v>120</v>
      </c>
      <c r="D1399" s="185" t="s">
        <v>5117</v>
      </c>
      <c r="E1399" s="188">
        <v>60260</v>
      </c>
      <c r="F1399" s="9" t="s">
        <v>157</v>
      </c>
      <c r="G1399" s="9" t="s">
        <v>5756</v>
      </c>
      <c r="H1399" s="10">
        <v>5121892</v>
      </c>
      <c r="I1399" s="11">
        <v>8</v>
      </c>
      <c r="J1399" s="24">
        <v>70461</v>
      </c>
      <c r="K1399" s="12"/>
      <c r="L1399" s="14">
        <v>0</v>
      </c>
      <c r="N1399" s="21">
        <v>0</v>
      </c>
      <c r="P1399" s="21">
        <v>0</v>
      </c>
      <c r="R1399" s="21">
        <v>0</v>
      </c>
      <c r="T1399" s="21">
        <v>3353</v>
      </c>
      <c r="V1399" s="22">
        <v>73814</v>
      </c>
      <c r="X1399" s="5" t="str">
        <f t="shared" si="21"/>
        <v>No</v>
      </c>
      <c r="Z1399" s="21"/>
      <c r="AC1399" s="28"/>
      <c r="AG1399" s="7"/>
    </row>
    <row r="1400" spans="1:33">
      <c r="A1400" s="8" t="s">
        <v>5206</v>
      </c>
      <c r="B1400" s="8" t="s">
        <v>5207</v>
      </c>
      <c r="C1400" s="9" t="s">
        <v>168</v>
      </c>
      <c r="D1400" s="185" t="s">
        <v>5208</v>
      </c>
      <c r="E1400" s="188" t="s">
        <v>5209</v>
      </c>
      <c r="F1400" s="9" t="s">
        <v>83</v>
      </c>
      <c r="G1400" s="9" t="s">
        <v>147</v>
      </c>
      <c r="H1400" s="10">
        <v>0</v>
      </c>
      <c r="I1400" s="11">
        <v>8</v>
      </c>
      <c r="J1400" s="24">
        <v>37954</v>
      </c>
      <c r="K1400" s="12"/>
      <c r="L1400" s="14">
        <v>0</v>
      </c>
      <c r="N1400" s="21">
        <v>0</v>
      </c>
      <c r="P1400" s="21">
        <v>0</v>
      </c>
      <c r="R1400" s="21">
        <v>428</v>
      </c>
      <c r="T1400" s="21">
        <v>99952</v>
      </c>
      <c r="V1400" s="22">
        <v>138334</v>
      </c>
      <c r="X1400" s="5" t="str">
        <f t="shared" si="21"/>
        <v>No</v>
      </c>
      <c r="Z1400" s="21"/>
      <c r="AC1400" s="28"/>
      <c r="AG1400" s="7"/>
    </row>
    <row r="1401" spans="1:33">
      <c r="A1401" s="8" t="s">
        <v>6218</v>
      </c>
      <c r="B1401" s="8" t="s">
        <v>6170</v>
      </c>
      <c r="C1401" s="9" t="s">
        <v>91</v>
      </c>
      <c r="D1401" s="185"/>
      <c r="E1401" s="188">
        <v>90277</v>
      </c>
      <c r="F1401" s="9" t="s">
        <v>83</v>
      </c>
      <c r="G1401" s="9" t="s">
        <v>5756</v>
      </c>
      <c r="H1401" s="10">
        <v>12150996</v>
      </c>
      <c r="I1401" s="11">
        <v>8</v>
      </c>
      <c r="J1401" s="24">
        <v>16571</v>
      </c>
      <c r="K1401" s="12"/>
      <c r="L1401" s="14">
        <v>0</v>
      </c>
      <c r="N1401" s="21">
        <v>0</v>
      </c>
      <c r="P1401" s="21">
        <v>0</v>
      </c>
      <c r="R1401" s="21">
        <v>0</v>
      </c>
      <c r="T1401" s="21">
        <v>0</v>
      </c>
      <c r="V1401" s="22">
        <v>16571</v>
      </c>
      <c r="X1401" s="5" t="str">
        <f t="shared" si="21"/>
        <v>No</v>
      </c>
      <c r="Z1401" s="21"/>
      <c r="AC1401" s="28"/>
      <c r="AG1401" s="7"/>
    </row>
    <row r="1402" spans="1:33">
      <c r="A1402" s="8" t="s">
        <v>1631</v>
      </c>
      <c r="B1402" s="8" t="s">
        <v>1632</v>
      </c>
      <c r="C1402" s="9" t="s">
        <v>178</v>
      </c>
      <c r="D1402" s="185" t="s">
        <v>1633</v>
      </c>
      <c r="E1402" s="188" t="s">
        <v>1634</v>
      </c>
      <c r="F1402" s="9" t="s">
        <v>83</v>
      </c>
      <c r="G1402" s="9" t="s">
        <v>147</v>
      </c>
      <c r="H1402" s="10">
        <v>0</v>
      </c>
      <c r="I1402" s="11">
        <v>8</v>
      </c>
      <c r="J1402" s="24">
        <v>120203</v>
      </c>
      <c r="K1402" s="12"/>
      <c r="L1402" s="14">
        <v>0</v>
      </c>
      <c r="N1402" s="21">
        <v>0</v>
      </c>
      <c r="P1402" s="21">
        <v>0</v>
      </c>
      <c r="R1402" s="21">
        <v>0</v>
      </c>
      <c r="T1402" s="21">
        <v>0</v>
      </c>
      <c r="V1402" s="22">
        <v>120203</v>
      </c>
      <c r="X1402" s="5" t="str">
        <f t="shared" si="21"/>
        <v>No</v>
      </c>
      <c r="Z1402" s="21"/>
      <c r="AC1402" s="28"/>
      <c r="AG1402" s="7"/>
    </row>
    <row r="1403" spans="1:33">
      <c r="A1403" s="8" t="s">
        <v>172</v>
      </c>
      <c r="B1403" s="8" t="s">
        <v>173</v>
      </c>
      <c r="C1403" s="9" t="s">
        <v>120</v>
      </c>
      <c r="D1403" s="185">
        <v>6081</v>
      </c>
      <c r="E1403" s="188">
        <v>60081</v>
      </c>
      <c r="F1403" s="9" t="s">
        <v>83</v>
      </c>
      <c r="G1403" s="9" t="s">
        <v>5756</v>
      </c>
      <c r="H1403" s="10">
        <v>98884</v>
      </c>
      <c r="I1403" s="11">
        <v>8</v>
      </c>
      <c r="J1403" s="24">
        <v>179217</v>
      </c>
      <c r="K1403" s="12"/>
      <c r="L1403" s="14">
        <v>0</v>
      </c>
      <c r="N1403" s="21">
        <v>0</v>
      </c>
      <c r="P1403" s="21">
        <v>0</v>
      </c>
      <c r="R1403" s="21">
        <v>60022</v>
      </c>
      <c r="T1403" s="21">
        <v>0</v>
      </c>
      <c r="V1403" s="22">
        <v>239239</v>
      </c>
      <c r="X1403" s="5" t="str">
        <f t="shared" si="21"/>
        <v>No</v>
      </c>
      <c r="Z1403" s="21"/>
      <c r="AC1403" s="28"/>
      <c r="AG1403" s="7"/>
    </row>
    <row r="1404" spans="1:33">
      <c r="A1404" s="8" t="s">
        <v>1902</v>
      </c>
      <c r="B1404" s="8" t="s">
        <v>1863</v>
      </c>
      <c r="C1404" s="9" t="s">
        <v>265</v>
      </c>
      <c r="D1404" s="185" t="s">
        <v>1903</v>
      </c>
      <c r="E1404" s="188" t="s">
        <v>1904</v>
      </c>
      <c r="F1404" s="9" t="s">
        <v>88</v>
      </c>
      <c r="G1404" s="9" t="s">
        <v>147</v>
      </c>
      <c r="H1404" s="10">
        <v>0</v>
      </c>
      <c r="I1404" s="11">
        <v>8</v>
      </c>
      <c r="J1404" s="24">
        <v>62818</v>
      </c>
      <c r="K1404" s="12"/>
      <c r="L1404" s="14">
        <v>0</v>
      </c>
      <c r="N1404" s="21">
        <v>0</v>
      </c>
      <c r="P1404" s="21">
        <v>0</v>
      </c>
      <c r="R1404" s="21">
        <v>11184</v>
      </c>
      <c r="T1404" s="21">
        <v>0</v>
      </c>
      <c r="V1404" s="22">
        <v>74002</v>
      </c>
      <c r="X1404" s="5" t="str">
        <f t="shared" si="21"/>
        <v>No</v>
      </c>
      <c r="Z1404" s="21"/>
      <c r="AC1404" s="28"/>
      <c r="AG1404" s="7"/>
    </row>
    <row r="1405" spans="1:33">
      <c r="A1405" s="8" t="s">
        <v>1989</v>
      </c>
      <c r="B1405" s="8" t="s">
        <v>1990</v>
      </c>
      <c r="C1405" s="9" t="s">
        <v>168</v>
      </c>
      <c r="D1405" s="185" t="s">
        <v>1991</v>
      </c>
      <c r="E1405" s="188">
        <v>119</v>
      </c>
      <c r="F1405" s="9" t="s">
        <v>36</v>
      </c>
      <c r="G1405" s="9" t="s">
        <v>5756</v>
      </c>
      <c r="H1405" s="10">
        <v>0</v>
      </c>
      <c r="I1405" s="11">
        <v>8</v>
      </c>
      <c r="J1405" s="24">
        <v>0</v>
      </c>
      <c r="K1405" s="12"/>
      <c r="L1405" s="14">
        <v>0</v>
      </c>
      <c r="N1405" s="21">
        <v>0</v>
      </c>
      <c r="P1405" s="21">
        <v>0</v>
      </c>
      <c r="R1405" s="21">
        <v>0</v>
      </c>
      <c r="T1405" s="21">
        <v>0</v>
      </c>
      <c r="V1405" s="22">
        <v>0</v>
      </c>
      <c r="X1405" s="5" t="str">
        <f t="shared" si="21"/>
        <v>No</v>
      </c>
      <c r="Z1405" s="21"/>
      <c r="AC1405" s="28"/>
      <c r="AG1405" s="7"/>
    </row>
    <row r="1406" spans="1:33">
      <c r="A1406" s="8" t="s">
        <v>4433</v>
      </c>
      <c r="B1406" s="8" t="s">
        <v>4434</v>
      </c>
      <c r="C1406" s="9" t="s">
        <v>171</v>
      </c>
      <c r="D1406" s="185">
        <v>4120</v>
      </c>
      <c r="E1406" s="188">
        <v>40120</v>
      </c>
      <c r="F1406" s="9" t="s">
        <v>83</v>
      </c>
      <c r="G1406" s="9" t="s">
        <v>84</v>
      </c>
      <c r="H1406" s="10">
        <v>156909</v>
      </c>
      <c r="I1406" s="11">
        <v>8</v>
      </c>
      <c r="J1406" s="24">
        <v>331176</v>
      </c>
      <c r="K1406" s="12"/>
      <c r="L1406" s="14">
        <v>0</v>
      </c>
      <c r="N1406" s="21">
        <v>0</v>
      </c>
      <c r="P1406" s="21">
        <v>0</v>
      </c>
      <c r="R1406" s="21">
        <v>35113</v>
      </c>
      <c r="T1406" s="21">
        <v>0</v>
      </c>
      <c r="V1406" s="22">
        <v>366289</v>
      </c>
      <c r="X1406" s="5" t="str">
        <f t="shared" si="21"/>
        <v>No</v>
      </c>
      <c r="Z1406" s="21"/>
      <c r="AC1406" s="28"/>
      <c r="AG1406" s="7"/>
    </row>
    <row r="1407" spans="1:33">
      <c r="A1407" s="8" t="s">
        <v>2949</v>
      </c>
      <c r="B1407" s="8" t="s">
        <v>2950</v>
      </c>
      <c r="C1407" s="9" t="s">
        <v>124</v>
      </c>
      <c r="D1407" s="185"/>
      <c r="E1407" s="188" t="s">
        <v>2951</v>
      </c>
      <c r="F1407" s="9" t="s">
        <v>1320</v>
      </c>
      <c r="G1407" s="9" t="s">
        <v>147</v>
      </c>
      <c r="H1407" s="10">
        <v>0</v>
      </c>
      <c r="I1407" s="11">
        <v>8</v>
      </c>
      <c r="J1407" s="24">
        <v>5815</v>
      </c>
      <c r="K1407" s="12"/>
      <c r="L1407" s="14">
        <v>0</v>
      </c>
      <c r="N1407" s="21">
        <v>0</v>
      </c>
      <c r="P1407" s="21">
        <v>0</v>
      </c>
      <c r="R1407" s="21">
        <v>0</v>
      </c>
      <c r="T1407" s="21">
        <v>0</v>
      </c>
      <c r="V1407" s="22">
        <v>5815</v>
      </c>
      <c r="X1407" s="5" t="str">
        <f t="shared" si="21"/>
        <v>No</v>
      </c>
      <c r="Z1407" s="21"/>
      <c r="AC1407" s="28"/>
      <c r="AG1407" s="7"/>
    </row>
    <row r="1408" spans="1:33">
      <c r="A1408" s="8" t="s">
        <v>926</v>
      </c>
      <c r="B1408" s="8" t="s">
        <v>6082</v>
      </c>
      <c r="C1408" s="9" t="s">
        <v>129</v>
      </c>
      <c r="D1408" s="185" t="s">
        <v>927</v>
      </c>
      <c r="E1408" s="188" t="s">
        <v>928</v>
      </c>
      <c r="F1408" s="9" t="s">
        <v>83</v>
      </c>
      <c r="G1408" s="9" t="s">
        <v>147</v>
      </c>
      <c r="H1408" s="10">
        <v>0</v>
      </c>
      <c r="I1408" s="11">
        <v>8</v>
      </c>
      <c r="J1408" s="24">
        <v>9443</v>
      </c>
      <c r="K1408" s="12"/>
      <c r="L1408" s="14">
        <v>0</v>
      </c>
      <c r="N1408" s="21">
        <v>0</v>
      </c>
      <c r="P1408" s="21">
        <v>0</v>
      </c>
      <c r="R1408" s="21">
        <v>0</v>
      </c>
      <c r="T1408" s="21">
        <v>0</v>
      </c>
      <c r="V1408" s="22">
        <v>9443</v>
      </c>
      <c r="X1408" s="5" t="str">
        <f t="shared" si="21"/>
        <v>No</v>
      </c>
      <c r="Z1408" s="21"/>
      <c r="AC1408" s="28"/>
      <c r="AG1408" s="7"/>
    </row>
    <row r="1409" spans="1:33">
      <c r="A1409" s="8" t="s">
        <v>4409</v>
      </c>
      <c r="B1409" s="8" t="s">
        <v>4410</v>
      </c>
      <c r="C1409" s="9" t="s">
        <v>235</v>
      </c>
      <c r="D1409" s="185" t="s">
        <v>4411</v>
      </c>
      <c r="E1409" s="188" t="s">
        <v>4412</v>
      </c>
      <c r="F1409" s="9" t="s">
        <v>83</v>
      </c>
      <c r="G1409" s="9" t="s">
        <v>147</v>
      </c>
      <c r="H1409" s="10">
        <v>0</v>
      </c>
      <c r="I1409" s="11">
        <v>8</v>
      </c>
      <c r="J1409" s="24">
        <v>1874</v>
      </c>
      <c r="K1409" s="12"/>
      <c r="L1409" s="14">
        <v>0</v>
      </c>
      <c r="N1409" s="21">
        <v>0</v>
      </c>
      <c r="P1409" s="21">
        <v>0</v>
      </c>
      <c r="R1409" s="21">
        <v>165636</v>
      </c>
      <c r="T1409" s="21">
        <v>0</v>
      </c>
      <c r="V1409" s="22">
        <v>167510</v>
      </c>
      <c r="X1409" s="5" t="str">
        <f t="shared" si="21"/>
        <v>No</v>
      </c>
      <c r="Z1409" s="21"/>
      <c r="AC1409" s="28"/>
      <c r="AG1409" s="7"/>
    </row>
    <row r="1410" spans="1:33">
      <c r="A1410" s="8" t="s">
        <v>3271</v>
      </c>
      <c r="B1410" s="8" t="s">
        <v>2322</v>
      </c>
      <c r="C1410" s="9" t="s">
        <v>555</v>
      </c>
      <c r="D1410" s="185" t="s">
        <v>3272</v>
      </c>
      <c r="E1410" s="188" t="s">
        <v>3273</v>
      </c>
      <c r="F1410" s="9" t="s">
        <v>83</v>
      </c>
      <c r="G1410" s="9" t="s">
        <v>147</v>
      </c>
      <c r="H1410" s="10">
        <v>0</v>
      </c>
      <c r="I1410" s="11">
        <v>8</v>
      </c>
      <c r="J1410" s="24">
        <v>2583</v>
      </c>
      <c r="K1410" s="12"/>
      <c r="L1410" s="14">
        <v>0</v>
      </c>
      <c r="N1410" s="21">
        <v>0</v>
      </c>
      <c r="P1410" s="21">
        <v>0</v>
      </c>
      <c r="R1410" s="21">
        <v>0</v>
      </c>
      <c r="T1410" s="21">
        <v>0</v>
      </c>
      <c r="V1410" s="22">
        <v>2583</v>
      </c>
      <c r="X1410" s="5" t="str">
        <f t="shared" si="21"/>
        <v>No</v>
      </c>
      <c r="Z1410" s="21"/>
      <c r="AC1410" s="28"/>
      <c r="AG1410" s="7"/>
    </row>
    <row r="1411" spans="1:33">
      <c r="A1411" s="8" t="s">
        <v>4112</v>
      </c>
      <c r="B1411" s="8" t="s">
        <v>3726</v>
      </c>
      <c r="C1411" s="9" t="s">
        <v>58</v>
      </c>
      <c r="D1411" s="185">
        <v>5109</v>
      </c>
      <c r="E1411" s="188">
        <v>50109</v>
      </c>
      <c r="F1411" s="9" t="s">
        <v>83</v>
      </c>
      <c r="G1411" s="9" t="s">
        <v>5756</v>
      </c>
      <c r="H1411" s="10">
        <v>63835</v>
      </c>
      <c r="I1411" s="11">
        <v>8</v>
      </c>
      <c r="J1411" s="24">
        <v>154646</v>
      </c>
      <c r="K1411" s="12"/>
      <c r="L1411" s="14">
        <v>0</v>
      </c>
      <c r="N1411" s="21">
        <v>0</v>
      </c>
      <c r="P1411" s="21">
        <v>0</v>
      </c>
      <c r="R1411" s="21">
        <v>124725</v>
      </c>
      <c r="T1411" s="21">
        <v>0</v>
      </c>
      <c r="V1411" s="22">
        <v>279371</v>
      </c>
      <c r="X1411" s="5" t="str">
        <f t="shared" ref="X1411:X1474" si="22">IF(W1411&amp;U1411&amp;S1411&amp;Q1411&amp;O1411&amp;M1411&amp;K1411&lt;&gt;"","Yes","No")</f>
        <v>No</v>
      </c>
      <c r="Z1411" s="21"/>
      <c r="AC1411" s="28"/>
      <c r="AG1411" s="7"/>
    </row>
    <row r="1412" spans="1:33">
      <c r="A1412" s="8" t="s">
        <v>192</v>
      </c>
      <c r="B1412" s="8" t="s">
        <v>193</v>
      </c>
      <c r="C1412" s="9" t="s">
        <v>79</v>
      </c>
      <c r="D1412" s="185">
        <v>9215</v>
      </c>
      <c r="E1412" s="188">
        <v>90215</v>
      </c>
      <c r="F1412" s="9" t="s">
        <v>125</v>
      </c>
      <c r="G1412" s="9" t="s">
        <v>5756</v>
      </c>
      <c r="H1412" s="10">
        <v>58079</v>
      </c>
      <c r="I1412" s="11">
        <v>8</v>
      </c>
      <c r="J1412" s="24">
        <v>96894</v>
      </c>
      <c r="K1412" s="12"/>
      <c r="L1412" s="14">
        <v>0</v>
      </c>
      <c r="N1412" s="21">
        <v>0</v>
      </c>
      <c r="P1412" s="21">
        <v>0</v>
      </c>
      <c r="R1412" s="21">
        <v>8809</v>
      </c>
      <c r="T1412" s="21">
        <v>14298</v>
      </c>
      <c r="V1412" s="22">
        <v>120001</v>
      </c>
      <c r="X1412" s="5" t="str">
        <f t="shared" si="22"/>
        <v>No</v>
      </c>
      <c r="Z1412" s="21"/>
      <c r="AC1412" s="28"/>
      <c r="AG1412" s="7"/>
    </row>
    <row r="1413" spans="1:33">
      <c r="A1413" s="8" t="s">
        <v>2928</v>
      </c>
      <c r="B1413" s="8" t="s">
        <v>2929</v>
      </c>
      <c r="C1413" s="9" t="s">
        <v>124</v>
      </c>
      <c r="D1413" s="185" t="s">
        <v>2930</v>
      </c>
      <c r="E1413" s="188" t="s">
        <v>2931</v>
      </c>
      <c r="F1413" s="9" t="s">
        <v>1320</v>
      </c>
      <c r="G1413" s="9" t="s">
        <v>147</v>
      </c>
      <c r="H1413" s="10">
        <v>0</v>
      </c>
      <c r="I1413" s="11">
        <v>8</v>
      </c>
      <c r="J1413" s="24">
        <v>5774</v>
      </c>
      <c r="K1413" s="12"/>
      <c r="L1413" s="14">
        <v>0</v>
      </c>
      <c r="N1413" s="21">
        <v>0</v>
      </c>
      <c r="P1413" s="21">
        <v>0</v>
      </c>
      <c r="R1413" s="21">
        <v>0</v>
      </c>
      <c r="T1413" s="21">
        <v>0</v>
      </c>
      <c r="V1413" s="22">
        <v>5774</v>
      </c>
      <c r="X1413" s="5" t="str">
        <f t="shared" si="22"/>
        <v>No</v>
      </c>
      <c r="Z1413" s="21"/>
      <c r="AC1413" s="28"/>
      <c r="AG1413" s="7"/>
    </row>
    <row r="1414" spans="1:33">
      <c r="A1414" s="8" t="s">
        <v>5514</v>
      </c>
      <c r="B1414" s="8" t="s">
        <v>477</v>
      </c>
      <c r="C1414" s="9" t="s">
        <v>132</v>
      </c>
      <c r="D1414" s="185" t="s">
        <v>5515</v>
      </c>
      <c r="E1414" s="188" t="s">
        <v>5516</v>
      </c>
      <c r="F1414" s="9" t="s">
        <v>83</v>
      </c>
      <c r="G1414" s="9" t="s">
        <v>147</v>
      </c>
      <c r="H1414" s="10">
        <v>0</v>
      </c>
      <c r="I1414" s="11">
        <v>8</v>
      </c>
      <c r="J1414" s="24">
        <v>4222</v>
      </c>
      <c r="K1414" s="12"/>
      <c r="L1414" s="14">
        <v>0</v>
      </c>
      <c r="N1414" s="21">
        <v>0</v>
      </c>
      <c r="P1414" s="21">
        <v>0</v>
      </c>
      <c r="R1414" s="21">
        <v>42014</v>
      </c>
      <c r="T1414" s="21">
        <v>0</v>
      </c>
      <c r="V1414" s="22">
        <v>46236</v>
      </c>
      <c r="X1414" s="5" t="str">
        <f t="shared" si="22"/>
        <v>No</v>
      </c>
      <c r="Z1414" s="21"/>
      <c r="AC1414" s="28"/>
      <c r="AG1414" s="7"/>
    </row>
    <row r="1415" spans="1:33">
      <c r="A1415" s="8" t="s">
        <v>964</v>
      </c>
      <c r="B1415" s="8" t="s">
        <v>4297</v>
      </c>
      <c r="C1415" s="9" t="s">
        <v>235</v>
      </c>
      <c r="D1415" s="185" t="s">
        <v>4298</v>
      </c>
      <c r="E1415" s="188" t="s">
        <v>4299</v>
      </c>
      <c r="F1415" s="9" t="s">
        <v>83</v>
      </c>
      <c r="G1415" s="9" t="s">
        <v>147</v>
      </c>
      <c r="H1415" s="10">
        <v>0</v>
      </c>
      <c r="I1415" s="11">
        <v>8</v>
      </c>
      <c r="J1415" s="24">
        <v>35168</v>
      </c>
      <c r="K1415" s="12"/>
      <c r="L1415" s="14">
        <v>0</v>
      </c>
      <c r="N1415" s="21">
        <v>0</v>
      </c>
      <c r="P1415" s="21">
        <v>0</v>
      </c>
      <c r="R1415" s="21">
        <v>112266</v>
      </c>
      <c r="T1415" s="21">
        <v>0</v>
      </c>
      <c r="V1415" s="22">
        <v>147434</v>
      </c>
      <c r="X1415" s="5" t="str">
        <f t="shared" si="22"/>
        <v>No</v>
      </c>
      <c r="Z1415" s="21"/>
      <c r="AC1415" s="28"/>
      <c r="AG1415" s="7"/>
    </row>
    <row r="1416" spans="1:33">
      <c r="A1416" s="8" t="s">
        <v>802</v>
      </c>
      <c r="B1416" s="8" t="s">
        <v>6468</v>
      </c>
      <c r="C1416" s="9" t="s">
        <v>129</v>
      </c>
      <c r="D1416" s="185" t="s">
        <v>803</v>
      </c>
      <c r="E1416" s="188" t="s">
        <v>804</v>
      </c>
      <c r="F1416" s="9" t="s">
        <v>83</v>
      </c>
      <c r="G1416" s="9" t="s">
        <v>147</v>
      </c>
      <c r="H1416" s="10">
        <v>0</v>
      </c>
      <c r="I1416" s="11">
        <v>8</v>
      </c>
      <c r="J1416" s="24">
        <v>12488</v>
      </c>
      <c r="K1416" s="12"/>
      <c r="L1416" s="14">
        <v>0</v>
      </c>
      <c r="N1416" s="21">
        <v>0</v>
      </c>
      <c r="P1416" s="21">
        <v>0</v>
      </c>
      <c r="R1416" s="21">
        <v>0</v>
      </c>
      <c r="T1416" s="21">
        <v>0</v>
      </c>
      <c r="V1416" s="22">
        <v>12488</v>
      </c>
      <c r="X1416" s="5" t="str">
        <f t="shared" si="22"/>
        <v>No</v>
      </c>
      <c r="Z1416" s="21"/>
      <c r="AC1416" s="28"/>
      <c r="AG1416" s="7"/>
    </row>
    <row r="1417" spans="1:33">
      <c r="A1417" s="8" t="s">
        <v>3693</v>
      </c>
      <c r="B1417" s="8" t="s">
        <v>1045</v>
      </c>
      <c r="C1417" s="9" t="s">
        <v>132</v>
      </c>
      <c r="D1417" s="185">
        <v>5183</v>
      </c>
      <c r="E1417" s="188">
        <v>50183</v>
      </c>
      <c r="F1417" s="9" t="s">
        <v>83</v>
      </c>
      <c r="G1417" s="9" t="s">
        <v>84</v>
      </c>
      <c r="H1417" s="10">
        <v>8608208</v>
      </c>
      <c r="I1417" s="11">
        <v>8</v>
      </c>
      <c r="J1417" s="24">
        <v>581985</v>
      </c>
      <c r="K1417" s="12"/>
      <c r="L1417" s="14">
        <v>0</v>
      </c>
      <c r="N1417" s="21">
        <v>0</v>
      </c>
      <c r="P1417" s="21">
        <v>42384</v>
      </c>
      <c r="R1417" s="21">
        <v>0</v>
      </c>
      <c r="T1417" s="21">
        <v>0</v>
      </c>
      <c r="V1417" s="22">
        <v>624369</v>
      </c>
      <c r="X1417" s="5" t="str">
        <f t="shared" si="22"/>
        <v>No</v>
      </c>
      <c r="Z1417" s="21"/>
      <c r="AC1417" s="28"/>
      <c r="AG1417" s="7"/>
    </row>
    <row r="1418" spans="1:33">
      <c r="A1418" s="8" t="s">
        <v>4930</v>
      </c>
      <c r="B1418" s="8" t="s">
        <v>3329</v>
      </c>
      <c r="C1418" s="9" t="s">
        <v>91</v>
      </c>
      <c r="D1418" s="185" t="s">
        <v>4931</v>
      </c>
      <c r="E1418" s="188" t="s">
        <v>4932</v>
      </c>
      <c r="F1418" s="9" t="s">
        <v>83</v>
      </c>
      <c r="G1418" s="9" t="s">
        <v>147</v>
      </c>
      <c r="H1418" s="10">
        <v>0</v>
      </c>
      <c r="I1418" s="11">
        <v>8</v>
      </c>
      <c r="J1418" s="24">
        <v>114804</v>
      </c>
      <c r="K1418" s="12"/>
      <c r="L1418" s="14">
        <v>0</v>
      </c>
      <c r="N1418" s="21">
        <v>0</v>
      </c>
      <c r="P1418" s="21">
        <v>0</v>
      </c>
      <c r="R1418" s="21">
        <v>0</v>
      </c>
      <c r="T1418" s="21">
        <v>0</v>
      </c>
      <c r="V1418" s="22">
        <v>114804</v>
      </c>
      <c r="X1418" s="5" t="str">
        <f t="shared" si="22"/>
        <v>No</v>
      </c>
      <c r="Z1418" s="21"/>
      <c r="AC1418" s="28"/>
      <c r="AG1418" s="7"/>
    </row>
    <row r="1419" spans="1:33">
      <c r="A1419" s="8" t="s">
        <v>284</v>
      </c>
      <c r="B1419" s="8" t="s">
        <v>285</v>
      </c>
      <c r="C1419" s="9" t="s">
        <v>141</v>
      </c>
      <c r="D1419" s="185">
        <v>3058</v>
      </c>
      <c r="E1419" s="188">
        <v>30058</v>
      </c>
      <c r="F1419" s="9" t="s">
        <v>83</v>
      </c>
      <c r="G1419" s="9" t="s">
        <v>84</v>
      </c>
      <c r="H1419" s="10">
        <v>4586770</v>
      </c>
      <c r="I1419" s="11">
        <v>8</v>
      </c>
      <c r="J1419" s="24">
        <v>1221573</v>
      </c>
      <c r="K1419" s="12"/>
      <c r="L1419" s="14">
        <v>0</v>
      </c>
      <c r="N1419" s="21">
        <v>0</v>
      </c>
      <c r="P1419" s="21">
        <v>0</v>
      </c>
      <c r="R1419" s="21">
        <v>2835</v>
      </c>
      <c r="T1419" s="21">
        <v>0</v>
      </c>
      <c r="V1419" s="22">
        <v>1224408</v>
      </c>
      <c r="X1419" s="5" t="str">
        <f t="shared" si="22"/>
        <v>No</v>
      </c>
      <c r="Z1419" s="21"/>
      <c r="AC1419" s="28"/>
      <c r="AG1419" s="7"/>
    </row>
    <row r="1420" spans="1:33">
      <c r="A1420" s="8" t="s">
        <v>1227</v>
      </c>
      <c r="B1420" s="8" t="s">
        <v>1228</v>
      </c>
      <c r="C1420" s="9" t="s">
        <v>154</v>
      </c>
      <c r="D1420" s="185">
        <v>4101</v>
      </c>
      <c r="E1420" s="188">
        <v>40101</v>
      </c>
      <c r="F1420" s="9" t="s">
        <v>88</v>
      </c>
      <c r="G1420" s="9" t="s">
        <v>5756</v>
      </c>
      <c r="H1420" s="10">
        <v>180786</v>
      </c>
      <c r="I1420" s="11">
        <v>8</v>
      </c>
      <c r="J1420" s="24">
        <v>191077</v>
      </c>
      <c r="K1420" s="12"/>
      <c r="L1420" s="14">
        <v>0</v>
      </c>
      <c r="N1420" s="21">
        <v>0</v>
      </c>
      <c r="P1420" s="21">
        <v>0</v>
      </c>
      <c r="R1420" s="21">
        <v>269752</v>
      </c>
      <c r="T1420" s="21">
        <v>0</v>
      </c>
      <c r="V1420" s="22">
        <v>460829</v>
      </c>
      <c r="X1420" s="5" t="str">
        <f t="shared" si="22"/>
        <v>No</v>
      </c>
      <c r="Z1420" s="21"/>
      <c r="AC1420" s="28"/>
      <c r="AG1420" s="7"/>
    </row>
    <row r="1421" spans="1:33">
      <c r="A1421" s="8" t="s">
        <v>4941</v>
      </c>
      <c r="B1421" s="8" t="s">
        <v>1927</v>
      </c>
      <c r="C1421" s="9" t="s">
        <v>91</v>
      </c>
      <c r="D1421" s="185" t="s">
        <v>4942</v>
      </c>
      <c r="E1421" s="188" t="s">
        <v>4943</v>
      </c>
      <c r="F1421" s="9" t="s">
        <v>88</v>
      </c>
      <c r="G1421" s="9" t="s">
        <v>147</v>
      </c>
      <c r="H1421" s="10">
        <v>0</v>
      </c>
      <c r="I1421" s="11">
        <v>8</v>
      </c>
      <c r="J1421" s="24">
        <v>205807</v>
      </c>
      <c r="K1421" s="12"/>
      <c r="L1421" s="14">
        <v>0</v>
      </c>
      <c r="N1421" s="21">
        <v>0</v>
      </c>
      <c r="P1421" s="21">
        <v>0</v>
      </c>
      <c r="R1421" s="21">
        <v>5608</v>
      </c>
      <c r="T1421" s="21">
        <v>0</v>
      </c>
      <c r="V1421" s="22">
        <v>211415</v>
      </c>
      <c r="X1421" s="5" t="str">
        <f t="shared" si="22"/>
        <v>No</v>
      </c>
      <c r="Z1421" s="21"/>
      <c r="AC1421" s="28"/>
      <c r="AG1421" s="7"/>
    </row>
    <row r="1422" spans="1:33">
      <c r="A1422" s="8" t="s">
        <v>4389</v>
      </c>
      <c r="B1422" s="8" t="s">
        <v>4625</v>
      </c>
      <c r="C1422" s="9" t="s">
        <v>42</v>
      </c>
      <c r="D1422" s="185" t="s">
        <v>4626</v>
      </c>
      <c r="E1422" s="188" t="s">
        <v>4627</v>
      </c>
      <c r="F1422" s="9" t="s">
        <v>83</v>
      </c>
      <c r="G1422" s="9" t="s">
        <v>147</v>
      </c>
      <c r="H1422" s="10">
        <v>0</v>
      </c>
      <c r="I1422" s="11">
        <v>8</v>
      </c>
      <c r="J1422" s="24">
        <v>10599</v>
      </c>
      <c r="K1422" s="12"/>
      <c r="L1422" s="14">
        <v>0</v>
      </c>
      <c r="N1422" s="21">
        <v>0</v>
      </c>
      <c r="P1422" s="21">
        <v>0</v>
      </c>
      <c r="R1422" s="21">
        <v>0</v>
      </c>
      <c r="T1422" s="21">
        <v>177597</v>
      </c>
      <c r="V1422" s="22">
        <v>188196</v>
      </c>
      <c r="X1422" s="5" t="str">
        <f t="shared" si="22"/>
        <v>No</v>
      </c>
      <c r="Z1422" s="21"/>
      <c r="AC1422" s="28"/>
      <c r="AG1422" s="7"/>
    </row>
    <row r="1423" spans="1:33">
      <c r="A1423" s="8" t="s">
        <v>5413</v>
      </c>
      <c r="B1423" s="8" t="s">
        <v>5414</v>
      </c>
      <c r="C1423" s="9" t="s">
        <v>58</v>
      </c>
      <c r="D1423" s="185" t="s">
        <v>5415</v>
      </c>
      <c r="E1423" s="188" t="s">
        <v>5416</v>
      </c>
      <c r="F1423" s="9" t="s">
        <v>83</v>
      </c>
      <c r="G1423" s="9" t="s">
        <v>147</v>
      </c>
      <c r="H1423" s="10">
        <v>0</v>
      </c>
      <c r="I1423" s="11">
        <v>8</v>
      </c>
      <c r="J1423" s="24">
        <v>231952</v>
      </c>
      <c r="K1423" s="12"/>
      <c r="L1423" s="14">
        <v>0</v>
      </c>
      <c r="N1423" s="21">
        <v>0</v>
      </c>
      <c r="P1423" s="21">
        <v>0</v>
      </c>
      <c r="R1423" s="21">
        <v>0</v>
      </c>
      <c r="T1423" s="21">
        <v>0</v>
      </c>
      <c r="V1423" s="22">
        <v>231952</v>
      </c>
      <c r="X1423" s="5" t="str">
        <f t="shared" si="22"/>
        <v>No</v>
      </c>
      <c r="Z1423" s="21"/>
      <c r="AC1423" s="28"/>
      <c r="AG1423" s="7"/>
    </row>
    <row r="1424" spans="1:33">
      <c r="A1424" s="8" t="s">
        <v>5253</v>
      </c>
      <c r="B1424" s="8" t="s">
        <v>5254</v>
      </c>
      <c r="C1424" s="9" t="s">
        <v>168</v>
      </c>
      <c r="D1424" s="185" t="s">
        <v>5255</v>
      </c>
      <c r="E1424" s="188" t="s">
        <v>5256</v>
      </c>
      <c r="F1424" s="9" t="s">
        <v>83</v>
      </c>
      <c r="G1424" s="9" t="s">
        <v>147</v>
      </c>
      <c r="H1424" s="10">
        <v>0</v>
      </c>
      <c r="I1424" s="11">
        <v>8</v>
      </c>
      <c r="J1424" s="24">
        <v>121551</v>
      </c>
      <c r="K1424" s="12"/>
      <c r="L1424" s="14">
        <v>0</v>
      </c>
      <c r="N1424" s="21">
        <v>0</v>
      </c>
      <c r="P1424" s="21">
        <v>0</v>
      </c>
      <c r="R1424" s="21">
        <v>182717</v>
      </c>
      <c r="T1424" s="21">
        <v>0</v>
      </c>
      <c r="V1424" s="22">
        <v>304268</v>
      </c>
      <c r="X1424" s="5" t="str">
        <f t="shared" si="22"/>
        <v>No</v>
      </c>
      <c r="Z1424" s="21"/>
      <c r="AC1424" s="28"/>
      <c r="AG1424" s="7"/>
    </row>
    <row r="1425" spans="1:33">
      <c r="A1425" s="8" t="s">
        <v>3758</v>
      </c>
      <c r="B1425" s="8" t="s">
        <v>3759</v>
      </c>
      <c r="C1425" s="9" t="s">
        <v>278</v>
      </c>
      <c r="D1425" s="185" t="s">
        <v>3760</v>
      </c>
      <c r="E1425" s="188" t="s">
        <v>3761</v>
      </c>
      <c r="F1425" s="9" t="s">
        <v>83</v>
      </c>
      <c r="G1425" s="9" t="s">
        <v>147</v>
      </c>
      <c r="H1425" s="10">
        <v>0</v>
      </c>
      <c r="I1425" s="11">
        <v>8</v>
      </c>
      <c r="J1425" s="24">
        <v>17240</v>
      </c>
      <c r="K1425" s="12"/>
      <c r="L1425" s="14">
        <v>0</v>
      </c>
      <c r="N1425" s="21">
        <v>0</v>
      </c>
      <c r="P1425" s="21">
        <v>0</v>
      </c>
      <c r="R1425" s="21">
        <v>0</v>
      </c>
      <c r="T1425" s="21">
        <v>0</v>
      </c>
      <c r="V1425" s="22">
        <v>17240</v>
      </c>
      <c r="X1425" s="5" t="str">
        <f t="shared" si="22"/>
        <v>No</v>
      </c>
      <c r="Z1425" s="21"/>
      <c r="AC1425" s="28"/>
      <c r="AG1425" s="7"/>
    </row>
    <row r="1426" spans="1:33">
      <c r="A1426" s="8" t="s">
        <v>2859</v>
      </c>
      <c r="B1426" s="8" t="s">
        <v>2860</v>
      </c>
      <c r="C1426" s="9" t="s">
        <v>124</v>
      </c>
      <c r="D1426" s="185" t="s">
        <v>2861</v>
      </c>
      <c r="E1426" s="188" t="s">
        <v>2862</v>
      </c>
      <c r="F1426" s="9" t="s">
        <v>1320</v>
      </c>
      <c r="G1426" s="9" t="s">
        <v>147</v>
      </c>
      <c r="H1426" s="10">
        <v>0</v>
      </c>
      <c r="I1426" s="11">
        <v>8</v>
      </c>
      <c r="J1426" s="24">
        <v>22251</v>
      </c>
      <c r="K1426" s="12"/>
      <c r="L1426" s="14">
        <v>0</v>
      </c>
      <c r="N1426" s="21">
        <v>0</v>
      </c>
      <c r="P1426" s="21">
        <v>0</v>
      </c>
      <c r="R1426" s="21">
        <v>0</v>
      </c>
      <c r="T1426" s="21">
        <v>0</v>
      </c>
      <c r="V1426" s="22">
        <v>22251</v>
      </c>
      <c r="X1426" s="5" t="str">
        <f t="shared" si="22"/>
        <v>No</v>
      </c>
      <c r="Z1426" s="21"/>
      <c r="AC1426" s="28"/>
      <c r="AG1426" s="7"/>
    </row>
    <row r="1427" spans="1:33">
      <c r="A1427" s="8" t="s">
        <v>1231</v>
      </c>
      <c r="B1427" s="8" t="s">
        <v>485</v>
      </c>
      <c r="C1427" s="9" t="s">
        <v>42</v>
      </c>
      <c r="D1427" s="185">
        <v>2183</v>
      </c>
      <c r="E1427" s="188">
        <v>20183</v>
      </c>
      <c r="F1427" s="9" t="s">
        <v>83</v>
      </c>
      <c r="G1427" s="9" t="s">
        <v>5756</v>
      </c>
      <c r="H1427" s="10">
        <v>423566</v>
      </c>
      <c r="I1427" s="11">
        <v>8</v>
      </c>
      <c r="J1427" s="24">
        <v>36281</v>
      </c>
      <c r="K1427" s="12"/>
      <c r="L1427" s="14">
        <v>0</v>
      </c>
      <c r="N1427" s="21">
        <v>0</v>
      </c>
      <c r="P1427" s="21">
        <v>0</v>
      </c>
      <c r="R1427" s="21">
        <v>0</v>
      </c>
      <c r="T1427" s="21">
        <v>7507</v>
      </c>
      <c r="V1427" s="22">
        <v>43788</v>
      </c>
      <c r="X1427" s="5" t="str">
        <f t="shared" si="22"/>
        <v>No</v>
      </c>
      <c r="Z1427" s="21"/>
      <c r="AC1427" s="28"/>
      <c r="AG1427" s="7"/>
    </row>
    <row r="1428" spans="1:33">
      <c r="A1428" s="8" t="s">
        <v>5947</v>
      </c>
      <c r="B1428" s="8" t="s">
        <v>97</v>
      </c>
      <c r="C1428" s="9" t="s">
        <v>42</v>
      </c>
      <c r="D1428" s="185"/>
      <c r="E1428" s="188">
        <v>22930</v>
      </c>
      <c r="F1428" s="9" t="s">
        <v>157</v>
      </c>
      <c r="G1428" s="9" t="s">
        <v>84</v>
      </c>
      <c r="H1428" s="10">
        <v>18351295</v>
      </c>
      <c r="I1428" s="11">
        <v>8</v>
      </c>
      <c r="J1428" s="24">
        <v>6398519</v>
      </c>
      <c r="K1428" s="12"/>
      <c r="L1428" s="14">
        <v>0</v>
      </c>
      <c r="N1428" s="21">
        <v>0</v>
      </c>
      <c r="P1428" s="21">
        <v>0</v>
      </c>
      <c r="R1428" s="21">
        <v>16321</v>
      </c>
      <c r="T1428" s="21">
        <v>0</v>
      </c>
      <c r="V1428" s="22">
        <v>6414840</v>
      </c>
      <c r="X1428" s="5" t="str">
        <f t="shared" si="22"/>
        <v>No</v>
      </c>
      <c r="Z1428" s="21"/>
      <c r="AC1428" s="28"/>
      <c r="AG1428" s="7"/>
    </row>
    <row r="1429" spans="1:33">
      <c r="A1429" s="8" t="s">
        <v>3152</v>
      </c>
      <c r="B1429" s="8" t="s">
        <v>3153</v>
      </c>
      <c r="C1429" s="9" t="s">
        <v>50</v>
      </c>
      <c r="D1429" s="185" t="s">
        <v>3154</v>
      </c>
      <c r="E1429" s="188" t="s">
        <v>3155</v>
      </c>
      <c r="F1429" s="9" t="s">
        <v>83</v>
      </c>
      <c r="G1429" s="9" t="s">
        <v>147</v>
      </c>
      <c r="H1429" s="10">
        <v>0</v>
      </c>
      <c r="I1429" s="11">
        <v>8</v>
      </c>
      <c r="J1429" s="24">
        <v>34850</v>
      </c>
      <c r="K1429" s="12"/>
      <c r="L1429" s="14">
        <v>0</v>
      </c>
      <c r="N1429" s="21">
        <v>0</v>
      </c>
      <c r="P1429" s="21">
        <v>0</v>
      </c>
      <c r="R1429" s="21">
        <v>0</v>
      </c>
      <c r="T1429" s="21">
        <v>68134</v>
      </c>
      <c r="V1429" s="22">
        <v>102984</v>
      </c>
      <c r="X1429" s="5" t="str">
        <f t="shared" si="22"/>
        <v>No</v>
      </c>
      <c r="Z1429" s="21"/>
      <c r="AC1429" s="28"/>
      <c r="AG1429" s="7"/>
    </row>
    <row r="1430" spans="1:33">
      <c r="A1430" s="8" t="s">
        <v>507</v>
      </c>
      <c r="B1430" s="8" t="s">
        <v>508</v>
      </c>
      <c r="C1430" s="9" t="s">
        <v>58</v>
      </c>
      <c r="D1430" s="185">
        <v>5133</v>
      </c>
      <c r="E1430" s="188">
        <v>50133</v>
      </c>
      <c r="F1430" s="9" t="s">
        <v>83</v>
      </c>
      <c r="G1430" s="9" t="s">
        <v>5756</v>
      </c>
      <c r="H1430" s="10">
        <v>102852</v>
      </c>
      <c r="I1430" s="11">
        <v>8</v>
      </c>
      <c r="J1430" s="24">
        <v>169573</v>
      </c>
      <c r="K1430" s="12"/>
      <c r="L1430" s="14">
        <v>0</v>
      </c>
      <c r="N1430" s="21">
        <v>0</v>
      </c>
      <c r="P1430" s="21">
        <v>0</v>
      </c>
      <c r="R1430" s="21">
        <v>5635</v>
      </c>
      <c r="T1430" s="21">
        <v>0</v>
      </c>
      <c r="V1430" s="22">
        <v>175208</v>
      </c>
      <c r="X1430" s="5" t="str">
        <f t="shared" si="22"/>
        <v>No</v>
      </c>
      <c r="Z1430" s="21"/>
      <c r="AC1430" s="28"/>
      <c r="AG1430" s="7"/>
    </row>
    <row r="1431" spans="1:33">
      <c r="A1431" s="8" t="s">
        <v>2713</v>
      </c>
      <c r="B1431" s="8" t="s">
        <v>2714</v>
      </c>
      <c r="C1431" s="9" t="s">
        <v>46</v>
      </c>
      <c r="D1431" s="185" t="s">
        <v>2715</v>
      </c>
      <c r="E1431" s="188">
        <v>55252</v>
      </c>
      <c r="F1431" s="9" t="s">
        <v>36</v>
      </c>
      <c r="G1431" s="9" t="s">
        <v>5756</v>
      </c>
      <c r="H1431" s="10">
        <v>0</v>
      </c>
      <c r="I1431" s="11">
        <v>8</v>
      </c>
      <c r="J1431" s="24">
        <v>14293</v>
      </c>
      <c r="K1431" s="12"/>
      <c r="L1431" s="14">
        <v>0</v>
      </c>
      <c r="N1431" s="21">
        <v>0</v>
      </c>
      <c r="P1431" s="21">
        <v>0</v>
      </c>
      <c r="R1431" s="21">
        <v>0</v>
      </c>
      <c r="T1431" s="21">
        <v>87799</v>
      </c>
      <c r="V1431" s="22">
        <v>102092</v>
      </c>
      <c r="X1431" s="5" t="str">
        <f t="shared" si="22"/>
        <v>No</v>
      </c>
      <c r="Z1431" s="21"/>
      <c r="AC1431" s="28"/>
      <c r="AG1431" s="7"/>
    </row>
    <row r="1432" spans="1:33">
      <c r="A1432" s="8" t="s">
        <v>705</v>
      </c>
      <c r="B1432" s="8" t="s">
        <v>706</v>
      </c>
      <c r="C1432" s="9" t="s">
        <v>132</v>
      </c>
      <c r="D1432" s="185">
        <v>5098</v>
      </c>
      <c r="E1432" s="188">
        <v>50098</v>
      </c>
      <c r="F1432" s="9" t="s">
        <v>83</v>
      </c>
      <c r="G1432" s="9" t="s">
        <v>5756</v>
      </c>
      <c r="H1432" s="10">
        <v>66025</v>
      </c>
      <c r="I1432" s="11">
        <v>8</v>
      </c>
      <c r="J1432" s="24">
        <v>105477</v>
      </c>
      <c r="K1432" s="12"/>
      <c r="L1432" s="14">
        <v>0</v>
      </c>
      <c r="N1432" s="21">
        <v>0</v>
      </c>
      <c r="P1432" s="21">
        <v>0</v>
      </c>
      <c r="R1432" s="21">
        <v>0</v>
      </c>
      <c r="T1432" s="21">
        <v>0</v>
      </c>
      <c r="V1432" s="22">
        <v>105477</v>
      </c>
      <c r="X1432" s="5" t="str">
        <f t="shared" si="22"/>
        <v>No</v>
      </c>
      <c r="Z1432" s="21"/>
      <c r="AC1432" s="28"/>
      <c r="AG1432" s="7"/>
    </row>
    <row r="1433" spans="1:33">
      <c r="A1433" s="8" t="s">
        <v>3403</v>
      </c>
      <c r="B1433" s="8" t="s">
        <v>3404</v>
      </c>
      <c r="C1433" s="9" t="s">
        <v>141</v>
      </c>
      <c r="D1433" s="185">
        <v>3113</v>
      </c>
      <c r="E1433" s="188">
        <v>30989</v>
      </c>
      <c r="F1433" s="9" t="s">
        <v>125</v>
      </c>
      <c r="G1433" s="9" t="s">
        <v>5756</v>
      </c>
      <c r="H1433" s="10">
        <v>56611</v>
      </c>
      <c r="I1433" s="11">
        <v>8</v>
      </c>
      <c r="J1433" s="24">
        <v>65623</v>
      </c>
      <c r="K1433" s="12"/>
      <c r="L1433" s="14">
        <v>0</v>
      </c>
      <c r="N1433" s="21">
        <v>0</v>
      </c>
      <c r="P1433" s="21">
        <v>0</v>
      </c>
      <c r="R1433" s="21">
        <v>0</v>
      </c>
      <c r="T1433" s="21">
        <v>0</v>
      </c>
      <c r="V1433" s="22">
        <v>65623</v>
      </c>
      <c r="X1433" s="5" t="str">
        <f t="shared" si="22"/>
        <v>No</v>
      </c>
      <c r="Z1433" s="21"/>
      <c r="AC1433" s="28"/>
      <c r="AG1433" s="7"/>
    </row>
    <row r="1434" spans="1:33">
      <c r="A1434" s="8" t="s">
        <v>6223</v>
      </c>
      <c r="B1434" s="8" t="s">
        <v>6224</v>
      </c>
      <c r="C1434" s="9" t="s">
        <v>91</v>
      </c>
      <c r="D1434" s="185"/>
      <c r="E1434" s="188">
        <v>90282</v>
      </c>
      <c r="F1434" s="9" t="s">
        <v>83</v>
      </c>
      <c r="G1434" s="9" t="s">
        <v>5756</v>
      </c>
      <c r="H1434" s="10">
        <v>12150996</v>
      </c>
      <c r="I1434" s="11">
        <v>8</v>
      </c>
      <c r="J1434" s="24">
        <v>12659</v>
      </c>
      <c r="K1434" s="12"/>
      <c r="L1434" s="14">
        <v>0</v>
      </c>
      <c r="N1434" s="21">
        <v>0</v>
      </c>
      <c r="P1434" s="21">
        <v>0</v>
      </c>
      <c r="R1434" s="21">
        <v>0</v>
      </c>
      <c r="T1434" s="21">
        <v>0</v>
      </c>
      <c r="V1434" s="22">
        <v>12659</v>
      </c>
      <c r="X1434" s="5" t="str">
        <f t="shared" si="22"/>
        <v>No</v>
      </c>
      <c r="Z1434" s="21"/>
      <c r="AC1434" s="28"/>
      <c r="AG1434" s="7"/>
    </row>
    <row r="1435" spans="1:33">
      <c r="A1435" s="8" t="s">
        <v>791</v>
      </c>
      <c r="B1435" s="8" t="s">
        <v>792</v>
      </c>
      <c r="C1435" s="9" t="s">
        <v>129</v>
      </c>
      <c r="D1435" s="185" t="s">
        <v>793</v>
      </c>
      <c r="E1435" s="188" t="s">
        <v>794</v>
      </c>
      <c r="F1435" s="9" t="s">
        <v>83</v>
      </c>
      <c r="G1435" s="9" t="s">
        <v>147</v>
      </c>
      <c r="H1435" s="10">
        <v>0</v>
      </c>
      <c r="I1435" s="11">
        <v>8</v>
      </c>
      <c r="J1435" s="24">
        <v>16649</v>
      </c>
      <c r="K1435" s="12"/>
      <c r="L1435" s="14">
        <v>0</v>
      </c>
      <c r="N1435" s="21">
        <v>0</v>
      </c>
      <c r="P1435" s="21">
        <v>0</v>
      </c>
      <c r="R1435" s="21">
        <v>0</v>
      </c>
      <c r="T1435" s="21">
        <v>0</v>
      </c>
      <c r="V1435" s="22">
        <v>16649</v>
      </c>
      <c r="X1435" s="5" t="str">
        <f t="shared" si="22"/>
        <v>No</v>
      </c>
      <c r="Z1435" s="21"/>
      <c r="AC1435" s="28"/>
      <c r="AG1435" s="7"/>
    </row>
    <row r="1436" spans="1:33">
      <c r="A1436" s="8" t="s">
        <v>5228</v>
      </c>
      <c r="B1436" s="8" t="s">
        <v>5229</v>
      </c>
      <c r="C1436" s="9" t="s">
        <v>168</v>
      </c>
      <c r="D1436" s="185" t="s">
        <v>5230</v>
      </c>
      <c r="E1436" s="188" t="s">
        <v>5231</v>
      </c>
      <c r="F1436" s="9" t="s">
        <v>88</v>
      </c>
      <c r="G1436" s="9" t="s">
        <v>147</v>
      </c>
      <c r="H1436" s="10">
        <v>0</v>
      </c>
      <c r="I1436" s="11">
        <v>8</v>
      </c>
      <c r="J1436" s="24">
        <v>276709</v>
      </c>
      <c r="K1436" s="12"/>
      <c r="L1436" s="14">
        <v>0</v>
      </c>
      <c r="N1436" s="21">
        <v>0</v>
      </c>
      <c r="P1436" s="21">
        <v>0</v>
      </c>
      <c r="R1436" s="21">
        <v>22527</v>
      </c>
      <c r="T1436" s="21">
        <v>0</v>
      </c>
      <c r="V1436" s="22">
        <v>299236</v>
      </c>
      <c r="X1436" s="5" t="str">
        <f t="shared" si="22"/>
        <v>No</v>
      </c>
      <c r="Z1436" s="21"/>
      <c r="AC1436" s="28"/>
      <c r="AG1436" s="7"/>
    </row>
    <row r="1437" spans="1:33">
      <c r="A1437" s="8" t="s">
        <v>3321</v>
      </c>
      <c r="B1437" s="8" t="s">
        <v>1920</v>
      </c>
      <c r="C1437" s="9" t="s">
        <v>555</v>
      </c>
      <c r="D1437" s="185" t="s">
        <v>3322</v>
      </c>
      <c r="E1437" s="188" t="s">
        <v>3323</v>
      </c>
      <c r="F1437" s="9" t="s">
        <v>83</v>
      </c>
      <c r="G1437" s="9" t="s">
        <v>147</v>
      </c>
      <c r="H1437" s="10">
        <v>0</v>
      </c>
      <c r="I1437" s="11">
        <v>8</v>
      </c>
      <c r="J1437" s="24">
        <v>51595</v>
      </c>
      <c r="K1437" s="12"/>
      <c r="L1437" s="14">
        <v>0</v>
      </c>
      <c r="N1437" s="21">
        <v>0</v>
      </c>
      <c r="P1437" s="21">
        <v>0</v>
      </c>
      <c r="R1437" s="21">
        <v>0</v>
      </c>
      <c r="T1437" s="21">
        <v>55022</v>
      </c>
      <c r="V1437" s="22">
        <v>106617</v>
      </c>
      <c r="X1437" s="5" t="str">
        <f t="shared" si="22"/>
        <v>No</v>
      </c>
      <c r="Z1437" s="21"/>
      <c r="AC1437" s="28"/>
      <c r="AG1437" s="7"/>
    </row>
    <row r="1438" spans="1:33">
      <c r="A1438" s="8" t="s">
        <v>3881</v>
      </c>
      <c r="B1438" s="8" t="s">
        <v>3882</v>
      </c>
      <c r="C1438" s="9" t="s">
        <v>278</v>
      </c>
      <c r="D1438" s="185" t="s">
        <v>3883</v>
      </c>
      <c r="E1438" s="188" t="s">
        <v>3884</v>
      </c>
      <c r="F1438" s="9" t="s">
        <v>157</v>
      </c>
      <c r="G1438" s="9" t="s">
        <v>147</v>
      </c>
      <c r="H1438" s="10">
        <v>0</v>
      </c>
      <c r="I1438" s="11">
        <v>8</v>
      </c>
      <c r="J1438" s="24">
        <v>85680</v>
      </c>
      <c r="K1438" s="12"/>
      <c r="L1438" s="14">
        <v>0</v>
      </c>
      <c r="N1438" s="21">
        <v>0</v>
      </c>
      <c r="P1438" s="21">
        <v>0</v>
      </c>
      <c r="R1438" s="21">
        <v>0</v>
      </c>
      <c r="T1438" s="21">
        <v>0</v>
      </c>
      <c r="V1438" s="22">
        <v>85680</v>
      </c>
      <c r="X1438" s="5" t="str">
        <f t="shared" si="22"/>
        <v>No</v>
      </c>
      <c r="Z1438" s="21"/>
      <c r="AC1438" s="28"/>
      <c r="AG1438" s="7"/>
    </row>
    <row r="1439" spans="1:33">
      <c r="A1439" s="8" t="s">
        <v>3347</v>
      </c>
      <c r="B1439" s="8" t="s">
        <v>3348</v>
      </c>
      <c r="C1439" s="9" t="s">
        <v>555</v>
      </c>
      <c r="D1439" s="185" t="s">
        <v>3349</v>
      </c>
      <c r="E1439" s="188" t="s">
        <v>3350</v>
      </c>
      <c r="F1439" s="9" t="s">
        <v>83</v>
      </c>
      <c r="G1439" s="9" t="s">
        <v>147</v>
      </c>
      <c r="H1439" s="10">
        <v>0</v>
      </c>
      <c r="I1439" s="11">
        <v>8</v>
      </c>
      <c r="J1439" s="24">
        <v>20291</v>
      </c>
      <c r="K1439" s="12"/>
      <c r="L1439" s="14">
        <v>0</v>
      </c>
      <c r="N1439" s="21">
        <v>0</v>
      </c>
      <c r="P1439" s="21">
        <v>0</v>
      </c>
      <c r="R1439" s="21">
        <v>0</v>
      </c>
      <c r="T1439" s="21">
        <v>0</v>
      </c>
      <c r="V1439" s="22">
        <v>20291</v>
      </c>
      <c r="X1439" s="5" t="str">
        <f t="shared" si="22"/>
        <v>No</v>
      </c>
      <c r="Z1439" s="21"/>
      <c r="AC1439" s="28"/>
      <c r="AG1439" s="7"/>
    </row>
    <row r="1440" spans="1:33">
      <c r="A1440" s="8" t="s">
        <v>2726</v>
      </c>
      <c r="B1440" s="8" t="s">
        <v>2727</v>
      </c>
      <c r="C1440" s="9" t="s">
        <v>65</v>
      </c>
      <c r="D1440" s="185"/>
      <c r="E1440" s="188" t="s">
        <v>2728</v>
      </c>
      <c r="F1440" s="9" t="s">
        <v>157</v>
      </c>
      <c r="G1440" s="9" t="s">
        <v>147</v>
      </c>
      <c r="H1440" s="10">
        <v>0</v>
      </c>
      <c r="I1440" s="11">
        <v>8</v>
      </c>
      <c r="J1440" s="24">
        <v>23661</v>
      </c>
      <c r="K1440" s="12"/>
      <c r="L1440" s="14">
        <v>0</v>
      </c>
      <c r="N1440" s="21">
        <v>0</v>
      </c>
      <c r="P1440" s="21">
        <v>0</v>
      </c>
      <c r="R1440" s="21">
        <v>7800</v>
      </c>
      <c r="T1440" s="21">
        <v>0</v>
      </c>
      <c r="V1440" s="22">
        <v>31461</v>
      </c>
      <c r="X1440" s="5" t="str">
        <f t="shared" si="22"/>
        <v>No</v>
      </c>
      <c r="Z1440" s="21"/>
      <c r="AC1440" s="28"/>
      <c r="AG1440" s="7"/>
    </row>
    <row r="1441" spans="1:33">
      <c r="A1441" s="8" t="s">
        <v>4389</v>
      </c>
      <c r="B1441" s="8" t="s">
        <v>4390</v>
      </c>
      <c r="C1441" s="9" t="s">
        <v>235</v>
      </c>
      <c r="D1441" s="185" t="s">
        <v>4391</v>
      </c>
      <c r="E1441" s="188" t="s">
        <v>4392</v>
      </c>
      <c r="F1441" s="9" t="s">
        <v>83</v>
      </c>
      <c r="G1441" s="9" t="s">
        <v>147</v>
      </c>
      <c r="H1441" s="10">
        <v>0</v>
      </c>
      <c r="I1441" s="11">
        <v>8</v>
      </c>
      <c r="J1441" s="24">
        <v>0</v>
      </c>
      <c r="K1441" s="12"/>
      <c r="L1441" s="14">
        <v>0</v>
      </c>
      <c r="N1441" s="21">
        <v>0</v>
      </c>
      <c r="P1441" s="21">
        <v>0</v>
      </c>
      <c r="R1441" s="21">
        <v>128755</v>
      </c>
      <c r="T1441" s="21">
        <v>0</v>
      </c>
      <c r="V1441" s="22">
        <v>128755</v>
      </c>
      <c r="X1441" s="5" t="str">
        <f t="shared" si="22"/>
        <v>No</v>
      </c>
      <c r="Z1441" s="21"/>
      <c r="AC1441" s="28"/>
      <c r="AG1441" s="7"/>
    </row>
    <row r="1442" spans="1:33">
      <c r="A1442" s="8" t="s">
        <v>3253</v>
      </c>
      <c r="B1442" s="8" t="s">
        <v>3254</v>
      </c>
      <c r="C1442" s="9" t="s">
        <v>555</v>
      </c>
      <c r="D1442" s="185" t="s">
        <v>3255</v>
      </c>
      <c r="E1442" s="188" t="s">
        <v>3256</v>
      </c>
      <c r="F1442" s="9" t="s">
        <v>83</v>
      </c>
      <c r="G1442" s="9" t="s">
        <v>147</v>
      </c>
      <c r="H1442" s="10">
        <v>0</v>
      </c>
      <c r="I1442" s="11">
        <v>7</v>
      </c>
      <c r="J1442" s="24">
        <v>36283</v>
      </c>
      <c r="K1442" s="12"/>
      <c r="L1442" s="14">
        <v>0</v>
      </c>
      <c r="N1442" s="21">
        <v>0</v>
      </c>
      <c r="P1442" s="21">
        <v>0</v>
      </c>
      <c r="R1442" s="21">
        <v>0</v>
      </c>
      <c r="T1442" s="21">
        <v>77962</v>
      </c>
      <c r="V1442" s="22">
        <v>114245</v>
      </c>
      <c r="X1442" s="5" t="str">
        <f t="shared" si="22"/>
        <v>No</v>
      </c>
      <c r="Z1442" s="21"/>
      <c r="AC1442" s="28"/>
      <c r="AG1442" s="7"/>
    </row>
    <row r="1443" spans="1:33">
      <c r="A1443" s="8" t="s">
        <v>999</v>
      </c>
      <c r="B1443" s="8" t="s">
        <v>1000</v>
      </c>
      <c r="C1443" s="9" t="s">
        <v>129</v>
      </c>
      <c r="D1443" s="185" t="s">
        <v>1001</v>
      </c>
      <c r="E1443" s="188" t="s">
        <v>1002</v>
      </c>
      <c r="F1443" s="9" t="s">
        <v>83</v>
      </c>
      <c r="G1443" s="9" t="s">
        <v>147</v>
      </c>
      <c r="H1443" s="10">
        <v>0</v>
      </c>
      <c r="I1443" s="11">
        <v>7</v>
      </c>
      <c r="J1443" s="24">
        <v>0</v>
      </c>
      <c r="K1443" s="12"/>
      <c r="L1443" s="14">
        <v>0</v>
      </c>
      <c r="N1443" s="21">
        <v>0</v>
      </c>
      <c r="P1443" s="21">
        <v>0</v>
      </c>
      <c r="R1443" s="21">
        <v>0</v>
      </c>
      <c r="T1443" s="21">
        <v>0</v>
      </c>
      <c r="V1443" s="22">
        <v>0</v>
      </c>
      <c r="X1443" s="5" t="str">
        <f t="shared" si="22"/>
        <v>No</v>
      </c>
      <c r="Z1443" s="21"/>
      <c r="AC1443" s="28"/>
      <c r="AG1443" s="7"/>
    </row>
    <row r="1444" spans="1:33">
      <c r="A1444" s="8" t="s">
        <v>4992</v>
      </c>
      <c r="B1444" s="8" t="s">
        <v>4993</v>
      </c>
      <c r="C1444" s="9" t="s">
        <v>91</v>
      </c>
      <c r="D1444" s="185" t="s">
        <v>4994</v>
      </c>
      <c r="E1444" s="188" t="s">
        <v>4995</v>
      </c>
      <c r="F1444" s="9" t="s">
        <v>83</v>
      </c>
      <c r="G1444" s="9" t="s">
        <v>147</v>
      </c>
      <c r="H1444" s="10">
        <v>0</v>
      </c>
      <c r="I1444" s="11">
        <v>7</v>
      </c>
      <c r="J1444" s="24">
        <v>175633</v>
      </c>
      <c r="K1444" s="12"/>
      <c r="L1444" s="14">
        <v>0</v>
      </c>
      <c r="N1444" s="21">
        <v>0</v>
      </c>
      <c r="P1444" s="21">
        <v>0</v>
      </c>
      <c r="R1444" s="21">
        <v>14699</v>
      </c>
      <c r="T1444" s="21">
        <v>0</v>
      </c>
      <c r="V1444" s="22">
        <v>190332</v>
      </c>
      <c r="X1444" s="5" t="str">
        <f t="shared" si="22"/>
        <v>No</v>
      </c>
      <c r="Z1444" s="21"/>
      <c r="AC1444" s="28"/>
      <c r="AG1444" s="7"/>
    </row>
    <row r="1445" spans="1:33">
      <c r="A1445" s="8" t="s">
        <v>1105</v>
      </c>
      <c r="B1445" s="8" t="s">
        <v>4224</v>
      </c>
      <c r="C1445" s="9" t="s">
        <v>235</v>
      </c>
      <c r="D1445" s="185" t="s">
        <v>4225</v>
      </c>
      <c r="E1445" s="188" t="s">
        <v>4226</v>
      </c>
      <c r="F1445" s="9" t="s">
        <v>83</v>
      </c>
      <c r="G1445" s="9" t="s">
        <v>147</v>
      </c>
      <c r="H1445" s="10">
        <v>0</v>
      </c>
      <c r="I1445" s="11">
        <v>7</v>
      </c>
      <c r="J1445" s="24">
        <v>24972</v>
      </c>
      <c r="K1445" s="12"/>
      <c r="L1445" s="14">
        <v>0</v>
      </c>
      <c r="N1445" s="21">
        <v>0</v>
      </c>
      <c r="P1445" s="21">
        <v>0</v>
      </c>
      <c r="R1445" s="21">
        <v>201070</v>
      </c>
      <c r="T1445" s="21">
        <v>0</v>
      </c>
      <c r="V1445" s="22">
        <v>226042</v>
      </c>
      <c r="X1445" s="5" t="str">
        <f t="shared" si="22"/>
        <v>No</v>
      </c>
      <c r="Z1445" s="21"/>
      <c r="AC1445" s="28"/>
      <c r="AG1445" s="7"/>
    </row>
    <row r="1446" spans="1:33">
      <c r="A1446" s="8" t="s">
        <v>4742</v>
      </c>
      <c r="B1446" s="8" t="s">
        <v>4730</v>
      </c>
      <c r="C1446" s="9" t="s">
        <v>79</v>
      </c>
      <c r="D1446" s="185" t="s">
        <v>4743</v>
      </c>
      <c r="E1446" s="188" t="s">
        <v>4744</v>
      </c>
      <c r="F1446" s="9" t="s">
        <v>157</v>
      </c>
      <c r="G1446" s="9" t="s">
        <v>147</v>
      </c>
      <c r="H1446" s="10">
        <v>0</v>
      </c>
      <c r="I1446" s="11">
        <v>7</v>
      </c>
      <c r="J1446" s="24">
        <v>73553</v>
      </c>
      <c r="K1446" s="12"/>
      <c r="L1446" s="14">
        <v>0</v>
      </c>
      <c r="N1446" s="21">
        <v>0</v>
      </c>
      <c r="P1446" s="21">
        <v>0</v>
      </c>
      <c r="R1446" s="21">
        <v>857</v>
      </c>
      <c r="T1446" s="21">
        <v>0</v>
      </c>
      <c r="V1446" s="22">
        <v>74410</v>
      </c>
      <c r="X1446" s="5" t="str">
        <f t="shared" si="22"/>
        <v>No</v>
      </c>
      <c r="Z1446" s="21"/>
      <c r="AC1446" s="28"/>
      <c r="AG1446" s="7"/>
    </row>
    <row r="1447" spans="1:33">
      <c r="A1447" s="8" t="s">
        <v>4317</v>
      </c>
      <c r="B1447" s="8" t="s">
        <v>878</v>
      </c>
      <c r="C1447" s="9" t="s">
        <v>235</v>
      </c>
      <c r="D1447" s="185" t="s">
        <v>4318</v>
      </c>
      <c r="E1447" s="188" t="s">
        <v>4319</v>
      </c>
      <c r="F1447" s="9" t="s">
        <v>83</v>
      </c>
      <c r="G1447" s="9" t="s">
        <v>147</v>
      </c>
      <c r="H1447" s="10">
        <v>0</v>
      </c>
      <c r="I1447" s="11">
        <v>7</v>
      </c>
      <c r="J1447" s="24">
        <v>30624</v>
      </c>
      <c r="K1447" s="12"/>
      <c r="L1447" s="14">
        <v>0</v>
      </c>
      <c r="N1447" s="21">
        <v>0</v>
      </c>
      <c r="P1447" s="21">
        <v>0</v>
      </c>
      <c r="R1447" s="21">
        <v>66363</v>
      </c>
      <c r="T1447" s="21">
        <v>0</v>
      </c>
      <c r="V1447" s="22">
        <v>96987</v>
      </c>
      <c r="X1447" s="5" t="str">
        <f t="shared" si="22"/>
        <v>No</v>
      </c>
      <c r="Z1447" s="21"/>
      <c r="AC1447" s="28"/>
      <c r="AG1447" s="7"/>
    </row>
    <row r="1448" spans="1:33">
      <c r="A1448" s="8" t="s">
        <v>4648</v>
      </c>
      <c r="B1448" s="8" t="s">
        <v>4634</v>
      </c>
      <c r="C1448" s="9" t="s">
        <v>42</v>
      </c>
      <c r="D1448" s="185" t="s">
        <v>4649</v>
      </c>
      <c r="E1448" s="188" t="s">
        <v>4650</v>
      </c>
      <c r="F1448" s="9" t="s">
        <v>83</v>
      </c>
      <c r="G1448" s="9" t="s">
        <v>147</v>
      </c>
      <c r="H1448" s="10">
        <v>0</v>
      </c>
      <c r="I1448" s="11">
        <v>7</v>
      </c>
      <c r="J1448" s="24">
        <v>61450</v>
      </c>
      <c r="K1448" s="12"/>
      <c r="L1448" s="14">
        <v>0</v>
      </c>
      <c r="N1448" s="21">
        <v>0</v>
      </c>
      <c r="P1448" s="21">
        <v>0</v>
      </c>
      <c r="R1448" s="21">
        <v>0</v>
      </c>
      <c r="T1448" s="21">
        <v>464706</v>
      </c>
      <c r="V1448" s="22">
        <v>526156</v>
      </c>
      <c r="X1448" s="5" t="str">
        <f t="shared" si="22"/>
        <v>No</v>
      </c>
      <c r="Z1448" s="21"/>
      <c r="AC1448" s="28"/>
      <c r="AG1448" s="7"/>
    </row>
    <row r="1449" spans="1:33">
      <c r="A1449" s="8" t="s">
        <v>6281</v>
      </c>
      <c r="B1449" s="8" t="s">
        <v>6282</v>
      </c>
      <c r="C1449" s="9" t="s">
        <v>454</v>
      </c>
      <c r="D1449" s="185"/>
      <c r="E1449" s="188" t="s">
        <v>6283</v>
      </c>
      <c r="F1449" s="9" t="s">
        <v>83</v>
      </c>
      <c r="G1449" s="9" t="s">
        <v>147</v>
      </c>
      <c r="H1449" s="10">
        <v>0</v>
      </c>
      <c r="I1449" s="11">
        <v>7</v>
      </c>
      <c r="J1449" s="24">
        <v>34437</v>
      </c>
      <c r="K1449" s="12"/>
      <c r="L1449" s="14">
        <v>0</v>
      </c>
      <c r="N1449" s="21">
        <v>0</v>
      </c>
      <c r="P1449" s="21">
        <v>0</v>
      </c>
      <c r="R1449" s="21">
        <v>0</v>
      </c>
      <c r="T1449" s="21">
        <v>286536</v>
      </c>
      <c r="V1449" s="22">
        <v>320973</v>
      </c>
      <c r="X1449" s="5" t="str">
        <f t="shared" si="22"/>
        <v>No</v>
      </c>
      <c r="Z1449" s="21"/>
      <c r="AC1449" s="28"/>
      <c r="AG1449" s="7"/>
    </row>
    <row r="1450" spans="1:33">
      <c r="A1450" s="8" t="s">
        <v>6243</v>
      </c>
      <c r="B1450" s="8" t="s">
        <v>6244</v>
      </c>
      <c r="C1450" s="9" t="s">
        <v>171</v>
      </c>
      <c r="D1450" s="185"/>
      <c r="E1450" s="188">
        <v>40254</v>
      </c>
      <c r="F1450" s="9" t="s">
        <v>83</v>
      </c>
      <c r="G1450" s="9" t="s">
        <v>5756</v>
      </c>
      <c r="H1450" s="10">
        <v>5502379</v>
      </c>
      <c r="I1450" s="11">
        <v>7</v>
      </c>
      <c r="J1450" s="24">
        <v>0</v>
      </c>
      <c r="K1450" s="12"/>
      <c r="L1450" s="14">
        <v>0</v>
      </c>
      <c r="N1450" s="21">
        <v>0</v>
      </c>
      <c r="P1450" s="21">
        <v>0</v>
      </c>
      <c r="R1450" s="21">
        <v>0</v>
      </c>
      <c r="T1450" s="21">
        <v>0</v>
      </c>
      <c r="V1450" s="22">
        <v>0</v>
      </c>
      <c r="X1450" s="5" t="str">
        <f t="shared" si="22"/>
        <v>No</v>
      </c>
      <c r="Z1450" s="21"/>
      <c r="AC1450" s="28"/>
      <c r="AG1450" s="7"/>
    </row>
    <row r="1451" spans="1:33">
      <c r="A1451" s="8" t="s">
        <v>2907</v>
      </c>
      <c r="B1451" s="8" t="s">
        <v>2864</v>
      </c>
      <c r="C1451" s="9" t="s">
        <v>124</v>
      </c>
      <c r="D1451" s="185" t="s">
        <v>2908</v>
      </c>
      <c r="E1451" s="188" t="s">
        <v>2909</v>
      </c>
      <c r="F1451" s="9" t="s">
        <v>83</v>
      </c>
      <c r="G1451" s="9" t="s">
        <v>147</v>
      </c>
      <c r="H1451" s="10">
        <v>0</v>
      </c>
      <c r="I1451" s="11">
        <v>7</v>
      </c>
      <c r="J1451" s="24">
        <v>8013</v>
      </c>
      <c r="K1451" s="12"/>
      <c r="L1451" s="14">
        <v>0</v>
      </c>
      <c r="N1451" s="21">
        <v>0</v>
      </c>
      <c r="P1451" s="21">
        <v>0</v>
      </c>
      <c r="R1451" s="21">
        <v>0</v>
      </c>
      <c r="T1451" s="21">
        <v>0</v>
      </c>
      <c r="V1451" s="22">
        <v>8013</v>
      </c>
      <c r="X1451" s="5" t="str">
        <f t="shared" si="22"/>
        <v>No</v>
      </c>
      <c r="Z1451" s="21"/>
      <c r="AC1451" s="28"/>
      <c r="AG1451" s="7"/>
    </row>
    <row r="1452" spans="1:33">
      <c r="A1452" s="8" t="s">
        <v>533</v>
      </c>
      <c r="B1452" s="8" t="s">
        <v>534</v>
      </c>
      <c r="C1452" s="9" t="s">
        <v>274</v>
      </c>
      <c r="D1452" s="185">
        <v>4186</v>
      </c>
      <c r="E1452" s="188">
        <v>40186</v>
      </c>
      <c r="F1452" s="9" t="s">
        <v>83</v>
      </c>
      <c r="G1452" s="9" t="s">
        <v>5756</v>
      </c>
      <c r="H1452" s="10">
        <v>133228</v>
      </c>
      <c r="I1452" s="11">
        <v>7</v>
      </c>
      <c r="J1452" s="24">
        <v>117915</v>
      </c>
      <c r="K1452" s="12"/>
      <c r="L1452" s="14">
        <v>0</v>
      </c>
      <c r="N1452" s="21">
        <v>0</v>
      </c>
      <c r="P1452" s="21">
        <v>0</v>
      </c>
      <c r="R1452" s="21">
        <v>0</v>
      </c>
      <c r="T1452" s="21">
        <v>0</v>
      </c>
      <c r="V1452" s="22">
        <v>117915</v>
      </c>
      <c r="X1452" s="5" t="str">
        <f t="shared" si="22"/>
        <v>No</v>
      </c>
      <c r="Z1452" s="21"/>
      <c r="AC1452" s="28"/>
      <c r="AG1452" s="7"/>
    </row>
    <row r="1453" spans="1:33">
      <c r="A1453" s="8" t="s">
        <v>3435</v>
      </c>
      <c r="B1453" s="8" t="s">
        <v>3436</v>
      </c>
      <c r="C1453" s="9" t="s">
        <v>34</v>
      </c>
      <c r="D1453" s="185" t="s">
        <v>3437</v>
      </c>
      <c r="E1453" s="188" t="s">
        <v>3438</v>
      </c>
      <c r="F1453" s="9" t="s">
        <v>157</v>
      </c>
      <c r="G1453" s="9" t="s">
        <v>147</v>
      </c>
      <c r="H1453" s="10">
        <v>0</v>
      </c>
      <c r="I1453" s="11">
        <v>7</v>
      </c>
      <c r="J1453" s="24">
        <v>21523</v>
      </c>
      <c r="K1453" s="12"/>
      <c r="L1453" s="14">
        <v>0</v>
      </c>
      <c r="N1453" s="21">
        <v>0</v>
      </c>
      <c r="P1453" s="21">
        <v>0</v>
      </c>
      <c r="R1453" s="21">
        <v>0</v>
      </c>
      <c r="T1453" s="21">
        <v>27816</v>
      </c>
      <c r="V1453" s="22">
        <v>49339</v>
      </c>
      <c r="X1453" s="5" t="str">
        <f t="shared" si="22"/>
        <v>No</v>
      </c>
      <c r="Z1453" s="21"/>
      <c r="AC1453" s="28"/>
      <c r="AG1453" s="7"/>
    </row>
    <row r="1454" spans="1:33">
      <c r="A1454" s="8" t="s">
        <v>1284</v>
      </c>
      <c r="B1454" s="8" t="s">
        <v>1274</v>
      </c>
      <c r="C1454" s="9" t="s">
        <v>141</v>
      </c>
      <c r="D1454" s="185" t="s">
        <v>1285</v>
      </c>
      <c r="E1454" s="188" t="s">
        <v>1286</v>
      </c>
      <c r="F1454" s="9" t="s">
        <v>157</v>
      </c>
      <c r="G1454" s="9" t="s">
        <v>147</v>
      </c>
      <c r="H1454" s="10">
        <v>0</v>
      </c>
      <c r="I1454" s="11">
        <v>7</v>
      </c>
      <c r="J1454" s="24">
        <v>21316</v>
      </c>
      <c r="K1454" s="12"/>
      <c r="L1454" s="14">
        <v>0</v>
      </c>
      <c r="N1454" s="21">
        <v>0</v>
      </c>
      <c r="P1454" s="21">
        <v>0</v>
      </c>
      <c r="R1454" s="21">
        <v>0</v>
      </c>
      <c r="T1454" s="21">
        <v>0</v>
      </c>
      <c r="V1454" s="22">
        <v>21316</v>
      </c>
      <c r="X1454" s="5" t="str">
        <f t="shared" si="22"/>
        <v>No</v>
      </c>
      <c r="Z1454" s="21"/>
      <c r="AC1454" s="28"/>
      <c r="AG1454" s="7"/>
    </row>
    <row r="1455" spans="1:33">
      <c r="A1455" s="8" t="s">
        <v>4231</v>
      </c>
      <c r="B1455" s="8" t="s">
        <v>1500</v>
      </c>
      <c r="C1455" s="9" t="s">
        <v>235</v>
      </c>
      <c r="D1455" s="185" t="s">
        <v>4232</v>
      </c>
      <c r="E1455" s="188" t="s">
        <v>4233</v>
      </c>
      <c r="F1455" s="9" t="s">
        <v>83</v>
      </c>
      <c r="G1455" s="9" t="s">
        <v>147</v>
      </c>
      <c r="H1455" s="10">
        <v>0</v>
      </c>
      <c r="I1455" s="11">
        <v>7</v>
      </c>
      <c r="J1455" s="24">
        <v>2600</v>
      </c>
      <c r="K1455" s="12"/>
      <c r="L1455" s="14">
        <v>0</v>
      </c>
      <c r="N1455" s="21">
        <v>0</v>
      </c>
      <c r="P1455" s="21">
        <v>0</v>
      </c>
      <c r="R1455" s="21">
        <v>75976</v>
      </c>
      <c r="T1455" s="21">
        <v>0</v>
      </c>
      <c r="V1455" s="22">
        <v>78576</v>
      </c>
      <c r="X1455" s="5" t="str">
        <f t="shared" si="22"/>
        <v>No</v>
      </c>
      <c r="Z1455" s="21"/>
      <c r="AC1455" s="28"/>
      <c r="AG1455" s="7"/>
    </row>
    <row r="1456" spans="1:33">
      <c r="A1456" s="8" t="s">
        <v>3171</v>
      </c>
      <c r="B1456" s="8" t="s">
        <v>3172</v>
      </c>
      <c r="C1456" s="9" t="s">
        <v>50</v>
      </c>
      <c r="D1456" s="185" t="s">
        <v>3173</v>
      </c>
      <c r="E1456" s="188" t="s">
        <v>3174</v>
      </c>
      <c r="F1456" s="9" t="s">
        <v>83</v>
      </c>
      <c r="G1456" s="9" t="s">
        <v>147</v>
      </c>
      <c r="H1456" s="10">
        <v>0</v>
      </c>
      <c r="I1456" s="11">
        <v>7</v>
      </c>
      <c r="J1456" s="24">
        <v>45198</v>
      </c>
      <c r="K1456" s="12"/>
      <c r="L1456" s="14">
        <v>0</v>
      </c>
      <c r="N1456" s="21">
        <v>0</v>
      </c>
      <c r="P1456" s="21">
        <v>0</v>
      </c>
      <c r="R1456" s="21">
        <v>0</v>
      </c>
      <c r="T1456" s="21">
        <v>82369</v>
      </c>
      <c r="V1456" s="22">
        <v>127567</v>
      </c>
      <c r="X1456" s="5" t="str">
        <f t="shared" si="22"/>
        <v>No</v>
      </c>
      <c r="Z1456" s="21"/>
      <c r="AC1456" s="28"/>
      <c r="AG1456" s="7"/>
    </row>
    <row r="1457" spans="1:33">
      <c r="A1457" s="8" t="s">
        <v>2462</v>
      </c>
      <c r="B1457" s="8" t="s">
        <v>2463</v>
      </c>
      <c r="C1457" s="9" t="s">
        <v>46</v>
      </c>
      <c r="D1457" s="185" t="s">
        <v>2464</v>
      </c>
      <c r="E1457" s="188" t="s">
        <v>2465</v>
      </c>
      <c r="F1457" s="9" t="s">
        <v>88</v>
      </c>
      <c r="G1457" s="9" t="s">
        <v>147</v>
      </c>
      <c r="H1457" s="10">
        <v>0</v>
      </c>
      <c r="I1457" s="11">
        <v>7</v>
      </c>
      <c r="J1457" s="24">
        <v>130054</v>
      </c>
      <c r="K1457" s="12"/>
      <c r="L1457" s="14">
        <v>0</v>
      </c>
      <c r="N1457" s="21">
        <v>0</v>
      </c>
      <c r="P1457" s="21">
        <v>0</v>
      </c>
      <c r="R1457" s="21">
        <v>0</v>
      </c>
      <c r="T1457" s="21">
        <v>116528</v>
      </c>
      <c r="V1457" s="22">
        <v>246582</v>
      </c>
      <c r="X1457" s="5" t="str">
        <f t="shared" si="22"/>
        <v>No</v>
      </c>
      <c r="Z1457" s="21"/>
      <c r="AC1457" s="28"/>
      <c r="AG1457" s="7"/>
    </row>
    <row r="1458" spans="1:33">
      <c r="A1458" s="8" t="s">
        <v>2265</v>
      </c>
      <c r="B1458" s="8" t="s">
        <v>2266</v>
      </c>
      <c r="C1458" s="9" t="s">
        <v>275</v>
      </c>
      <c r="D1458" s="185" t="s">
        <v>2267</v>
      </c>
      <c r="E1458" s="188" t="s">
        <v>2268</v>
      </c>
      <c r="F1458" s="9" t="s">
        <v>157</v>
      </c>
      <c r="G1458" s="9" t="s">
        <v>147</v>
      </c>
      <c r="H1458" s="10">
        <v>0</v>
      </c>
      <c r="I1458" s="11">
        <v>7</v>
      </c>
      <c r="J1458" s="24">
        <v>24316</v>
      </c>
      <c r="K1458" s="12"/>
      <c r="L1458" s="14">
        <v>0</v>
      </c>
      <c r="N1458" s="21">
        <v>0</v>
      </c>
      <c r="P1458" s="21">
        <v>0</v>
      </c>
      <c r="R1458" s="21">
        <v>0</v>
      </c>
      <c r="T1458" s="21">
        <v>0</v>
      </c>
      <c r="V1458" s="22">
        <v>24316</v>
      </c>
      <c r="X1458" s="5" t="str">
        <f t="shared" si="22"/>
        <v>No</v>
      </c>
      <c r="Z1458" s="21"/>
      <c r="AC1458" s="28"/>
      <c r="AG1458" s="7"/>
    </row>
    <row r="1459" spans="1:33">
      <c r="A1459" s="8" t="s">
        <v>6611</v>
      </c>
      <c r="B1459" s="8" t="s">
        <v>6612</v>
      </c>
      <c r="C1459" s="9" t="s">
        <v>178</v>
      </c>
      <c r="D1459" s="185"/>
      <c r="E1459" s="188">
        <v>50523</v>
      </c>
      <c r="F1459" s="9" t="s">
        <v>36</v>
      </c>
      <c r="G1459" s="9" t="s">
        <v>5756</v>
      </c>
      <c r="H1459" s="10">
        <v>0</v>
      </c>
      <c r="I1459" s="11">
        <v>7</v>
      </c>
      <c r="J1459" s="24">
        <v>0</v>
      </c>
      <c r="K1459" s="12"/>
      <c r="L1459" s="14">
        <v>0</v>
      </c>
      <c r="N1459" s="21">
        <v>0</v>
      </c>
      <c r="P1459" s="21">
        <v>0</v>
      </c>
      <c r="R1459" s="21">
        <v>0</v>
      </c>
      <c r="T1459" s="21">
        <v>0</v>
      </c>
      <c r="V1459" s="22">
        <v>0</v>
      </c>
      <c r="X1459" s="5" t="str">
        <f t="shared" si="22"/>
        <v>No</v>
      </c>
      <c r="Z1459" s="21"/>
      <c r="AC1459" s="28"/>
      <c r="AG1459" s="7"/>
    </row>
    <row r="1460" spans="1:33">
      <c r="A1460" s="8" t="s">
        <v>4840</v>
      </c>
      <c r="B1460" s="8" t="s">
        <v>173</v>
      </c>
      <c r="C1460" s="9" t="s">
        <v>87</v>
      </c>
      <c r="D1460" s="185" t="s">
        <v>4841</v>
      </c>
      <c r="E1460" s="188" t="s">
        <v>4842</v>
      </c>
      <c r="F1460" s="9" t="s">
        <v>157</v>
      </c>
      <c r="G1460" s="9" t="s">
        <v>147</v>
      </c>
      <c r="H1460" s="10">
        <v>0</v>
      </c>
      <c r="I1460" s="11">
        <v>7</v>
      </c>
      <c r="J1460" s="24">
        <v>34582</v>
      </c>
      <c r="K1460" s="12"/>
      <c r="L1460" s="14">
        <v>0</v>
      </c>
      <c r="N1460" s="21">
        <v>0</v>
      </c>
      <c r="P1460" s="21">
        <v>0</v>
      </c>
      <c r="R1460" s="21">
        <v>13948</v>
      </c>
      <c r="T1460" s="21">
        <v>70899</v>
      </c>
      <c r="V1460" s="22">
        <v>119429</v>
      </c>
      <c r="X1460" s="5" t="str">
        <f t="shared" si="22"/>
        <v>No</v>
      </c>
      <c r="Z1460" s="21"/>
      <c r="AC1460" s="28"/>
      <c r="AG1460" s="7"/>
    </row>
    <row r="1461" spans="1:33">
      <c r="A1461" s="8" t="s">
        <v>1324</v>
      </c>
      <c r="B1461" s="8" t="s">
        <v>6465</v>
      </c>
      <c r="C1461" s="9" t="s">
        <v>141</v>
      </c>
      <c r="D1461" s="185" t="s">
        <v>1325</v>
      </c>
      <c r="E1461" s="188" t="s">
        <v>1326</v>
      </c>
      <c r="F1461" s="9" t="s">
        <v>83</v>
      </c>
      <c r="G1461" s="9" t="s">
        <v>147</v>
      </c>
      <c r="H1461" s="10">
        <v>0</v>
      </c>
      <c r="I1461" s="11">
        <v>7</v>
      </c>
      <c r="J1461" s="24">
        <v>20881</v>
      </c>
      <c r="K1461" s="12"/>
      <c r="L1461" s="14">
        <v>0</v>
      </c>
      <c r="N1461" s="21">
        <v>0</v>
      </c>
      <c r="P1461" s="21">
        <v>0</v>
      </c>
      <c r="R1461" s="21">
        <v>0</v>
      </c>
      <c r="T1461" s="21">
        <v>0</v>
      </c>
      <c r="V1461" s="22">
        <v>20881</v>
      </c>
      <c r="X1461" s="5" t="str">
        <f t="shared" si="22"/>
        <v>No</v>
      </c>
      <c r="Z1461" s="21"/>
      <c r="AC1461" s="28"/>
      <c r="AG1461" s="7"/>
    </row>
    <row r="1462" spans="1:33">
      <c r="A1462" s="8" t="s">
        <v>3572</v>
      </c>
      <c r="B1462" s="8" t="s">
        <v>3573</v>
      </c>
      <c r="C1462" s="9" t="s">
        <v>109</v>
      </c>
      <c r="D1462" s="185" t="s">
        <v>3574</v>
      </c>
      <c r="E1462" s="188" t="s">
        <v>3575</v>
      </c>
      <c r="F1462" s="9" t="s">
        <v>83</v>
      </c>
      <c r="G1462" s="9" t="s">
        <v>147</v>
      </c>
      <c r="H1462" s="10">
        <v>0</v>
      </c>
      <c r="I1462" s="11">
        <v>7</v>
      </c>
      <c r="J1462" s="24">
        <v>3170</v>
      </c>
      <c r="K1462" s="12"/>
      <c r="L1462" s="14">
        <v>0</v>
      </c>
      <c r="N1462" s="21">
        <v>0</v>
      </c>
      <c r="P1462" s="21">
        <v>0</v>
      </c>
      <c r="R1462" s="21">
        <v>0</v>
      </c>
      <c r="T1462" s="21">
        <v>0</v>
      </c>
      <c r="V1462" s="22">
        <v>3170</v>
      </c>
      <c r="X1462" s="5" t="str">
        <f t="shared" si="22"/>
        <v>No</v>
      </c>
      <c r="Z1462" s="21"/>
      <c r="AC1462" s="28"/>
      <c r="AG1462" s="7"/>
    </row>
    <row r="1463" spans="1:33">
      <c r="A1463" s="8" t="s">
        <v>1251</v>
      </c>
      <c r="B1463" s="8" t="s">
        <v>1252</v>
      </c>
      <c r="C1463" s="9" t="s">
        <v>42</v>
      </c>
      <c r="D1463" s="185">
        <v>2148</v>
      </c>
      <c r="E1463" s="188">
        <v>20148</v>
      </c>
      <c r="F1463" s="9" t="s">
        <v>183</v>
      </c>
      <c r="G1463" s="9" t="s">
        <v>5756</v>
      </c>
      <c r="H1463" s="10">
        <v>423566</v>
      </c>
      <c r="I1463" s="11">
        <v>7</v>
      </c>
      <c r="J1463" s="24">
        <v>190650</v>
      </c>
      <c r="K1463" s="12"/>
      <c r="L1463" s="14">
        <v>0</v>
      </c>
      <c r="N1463" s="21">
        <v>0</v>
      </c>
      <c r="P1463" s="21">
        <v>0</v>
      </c>
      <c r="R1463" s="21">
        <v>0</v>
      </c>
      <c r="T1463" s="21">
        <v>1160383</v>
      </c>
      <c r="V1463" s="22">
        <v>1351033</v>
      </c>
      <c r="X1463" s="5" t="str">
        <f t="shared" si="22"/>
        <v>No</v>
      </c>
      <c r="Z1463" s="21"/>
      <c r="AC1463" s="28"/>
      <c r="AG1463" s="7"/>
    </row>
    <row r="1464" spans="1:33">
      <c r="A1464" s="8" t="s">
        <v>3877</v>
      </c>
      <c r="B1464" s="8" t="s">
        <v>3878</v>
      </c>
      <c r="C1464" s="9" t="s">
        <v>278</v>
      </c>
      <c r="D1464" s="185" t="s">
        <v>3879</v>
      </c>
      <c r="E1464" s="188" t="s">
        <v>3880</v>
      </c>
      <c r="F1464" s="9" t="s">
        <v>83</v>
      </c>
      <c r="G1464" s="9" t="s">
        <v>147</v>
      </c>
      <c r="H1464" s="10">
        <v>0</v>
      </c>
      <c r="I1464" s="11">
        <v>7</v>
      </c>
      <c r="J1464" s="24">
        <v>34291</v>
      </c>
      <c r="K1464" s="12"/>
      <c r="L1464" s="14">
        <v>0</v>
      </c>
      <c r="N1464" s="21">
        <v>0</v>
      </c>
      <c r="P1464" s="21">
        <v>0</v>
      </c>
      <c r="R1464" s="21">
        <v>0</v>
      </c>
      <c r="T1464" s="21">
        <v>0</v>
      </c>
      <c r="V1464" s="22">
        <v>34291</v>
      </c>
      <c r="X1464" s="5" t="str">
        <f t="shared" si="22"/>
        <v>No</v>
      </c>
      <c r="Z1464" s="21"/>
      <c r="AC1464" s="28"/>
      <c r="AG1464" s="7"/>
    </row>
    <row r="1465" spans="1:33">
      <c r="A1465" s="8" t="s">
        <v>6613</v>
      </c>
      <c r="B1465" s="8" t="s">
        <v>5340</v>
      </c>
      <c r="C1465" s="9" t="s">
        <v>58</v>
      </c>
      <c r="D1465" s="185" t="s">
        <v>5341</v>
      </c>
      <c r="E1465" s="188" t="s">
        <v>5342</v>
      </c>
      <c r="F1465" s="9" t="s">
        <v>88</v>
      </c>
      <c r="G1465" s="9" t="s">
        <v>147</v>
      </c>
      <c r="H1465" s="10">
        <v>0</v>
      </c>
      <c r="I1465" s="11">
        <v>7</v>
      </c>
      <c r="J1465" s="24">
        <v>53102</v>
      </c>
      <c r="K1465" s="12"/>
      <c r="L1465" s="14">
        <v>0</v>
      </c>
      <c r="N1465" s="21">
        <v>0</v>
      </c>
      <c r="P1465" s="21">
        <v>0</v>
      </c>
      <c r="R1465" s="21">
        <v>0</v>
      </c>
      <c r="T1465" s="21">
        <v>0</v>
      </c>
      <c r="V1465" s="22">
        <v>53102</v>
      </c>
      <c r="X1465" s="5" t="str">
        <f t="shared" si="22"/>
        <v>No</v>
      </c>
      <c r="Z1465" s="21"/>
      <c r="AC1465" s="28"/>
      <c r="AG1465" s="7"/>
    </row>
    <row r="1466" spans="1:33">
      <c r="A1466" s="8" t="s">
        <v>1090</v>
      </c>
      <c r="B1466" s="8" t="s">
        <v>755</v>
      </c>
      <c r="C1466" s="9" t="s">
        <v>274</v>
      </c>
      <c r="D1466" s="185">
        <v>4162</v>
      </c>
      <c r="E1466" s="188">
        <v>40162</v>
      </c>
      <c r="F1466" s="9" t="s">
        <v>83</v>
      </c>
      <c r="G1466" s="9" t="s">
        <v>5756</v>
      </c>
      <c r="H1466" s="10">
        <v>969587</v>
      </c>
      <c r="I1466" s="11">
        <v>7</v>
      </c>
      <c r="J1466" s="24">
        <v>83416</v>
      </c>
      <c r="K1466" s="12"/>
      <c r="L1466" s="14">
        <v>0</v>
      </c>
      <c r="N1466" s="21">
        <v>0</v>
      </c>
      <c r="P1466" s="21">
        <v>0</v>
      </c>
      <c r="R1466" s="21">
        <v>28160</v>
      </c>
      <c r="T1466" s="21">
        <v>0</v>
      </c>
      <c r="V1466" s="22">
        <v>111576</v>
      </c>
      <c r="X1466" s="5" t="str">
        <f t="shared" si="22"/>
        <v>No</v>
      </c>
      <c r="Z1466" s="21"/>
      <c r="AC1466" s="28"/>
      <c r="AG1466" s="7"/>
    </row>
    <row r="1467" spans="1:33">
      <c r="A1467" s="8" t="s">
        <v>837</v>
      </c>
      <c r="B1467" s="8" t="s">
        <v>838</v>
      </c>
      <c r="C1467" s="9" t="s">
        <v>129</v>
      </c>
      <c r="D1467" s="185" t="s">
        <v>839</v>
      </c>
      <c r="E1467" s="188" t="s">
        <v>840</v>
      </c>
      <c r="F1467" s="9" t="s">
        <v>83</v>
      </c>
      <c r="G1467" s="9" t="s">
        <v>147</v>
      </c>
      <c r="H1467" s="10">
        <v>0</v>
      </c>
      <c r="I1467" s="11">
        <v>7</v>
      </c>
      <c r="J1467" s="24">
        <v>1732</v>
      </c>
      <c r="K1467" s="12"/>
      <c r="L1467" s="14">
        <v>0</v>
      </c>
      <c r="N1467" s="21">
        <v>0</v>
      </c>
      <c r="P1467" s="21">
        <v>0</v>
      </c>
      <c r="R1467" s="21">
        <v>0</v>
      </c>
      <c r="T1467" s="21">
        <v>0</v>
      </c>
      <c r="V1467" s="22">
        <v>1732</v>
      </c>
      <c r="X1467" s="5" t="str">
        <f t="shared" si="22"/>
        <v>No</v>
      </c>
      <c r="Z1467" s="21"/>
      <c r="AC1467" s="28"/>
      <c r="AG1467" s="7"/>
    </row>
    <row r="1468" spans="1:33">
      <c r="A1468" s="8" t="s">
        <v>6237</v>
      </c>
      <c r="B1468" s="8" t="s">
        <v>6238</v>
      </c>
      <c r="C1468" s="9" t="s">
        <v>171</v>
      </c>
      <c r="D1468" s="185"/>
      <c r="E1468" s="188">
        <v>40251</v>
      </c>
      <c r="F1468" s="9" t="s">
        <v>83</v>
      </c>
      <c r="G1468" s="9" t="s">
        <v>5756</v>
      </c>
      <c r="H1468" s="10">
        <v>5502379</v>
      </c>
      <c r="I1468" s="11">
        <v>7</v>
      </c>
      <c r="J1468" s="24">
        <v>0</v>
      </c>
      <c r="K1468" s="12"/>
      <c r="L1468" s="14">
        <v>0</v>
      </c>
      <c r="N1468" s="21">
        <v>0</v>
      </c>
      <c r="P1468" s="21">
        <v>0</v>
      </c>
      <c r="R1468" s="21">
        <v>0</v>
      </c>
      <c r="T1468" s="21">
        <v>0</v>
      </c>
      <c r="V1468" s="22">
        <v>0</v>
      </c>
      <c r="X1468" s="5" t="str">
        <f t="shared" si="22"/>
        <v>No</v>
      </c>
      <c r="Z1468" s="21"/>
      <c r="AC1468" s="28"/>
      <c r="AG1468" s="7"/>
    </row>
    <row r="1469" spans="1:33">
      <c r="A1469" s="8" t="s">
        <v>830</v>
      </c>
      <c r="B1469" s="8" t="s">
        <v>763</v>
      </c>
      <c r="C1469" s="9" t="s">
        <v>129</v>
      </c>
      <c r="D1469" s="185" t="s">
        <v>831</v>
      </c>
      <c r="E1469" s="188" t="s">
        <v>832</v>
      </c>
      <c r="F1469" s="9" t="s">
        <v>83</v>
      </c>
      <c r="G1469" s="9" t="s">
        <v>147</v>
      </c>
      <c r="H1469" s="10">
        <v>0</v>
      </c>
      <c r="I1469" s="11">
        <v>7</v>
      </c>
      <c r="J1469" s="24">
        <v>18950</v>
      </c>
      <c r="K1469" s="12"/>
      <c r="L1469" s="14">
        <v>0</v>
      </c>
      <c r="N1469" s="21">
        <v>0</v>
      </c>
      <c r="P1469" s="21">
        <v>0</v>
      </c>
      <c r="R1469" s="21">
        <v>0</v>
      </c>
      <c r="T1469" s="21">
        <v>0</v>
      </c>
      <c r="V1469" s="22">
        <v>18950</v>
      </c>
      <c r="X1469" s="5" t="str">
        <f t="shared" si="22"/>
        <v>No</v>
      </c>
      <c r="Z1469" s="21"/>
      <c r="AC1469" s="28"/>
      <c r="AG1469" s="7"/>
    </row>
    <row r="1470" spans="1:33">
      <c r="A1470" s="8" t="s">
        <v>6015</v>
      </c>
      <c r="B1470" s="8" t="s">
        <v>6109</v>
      </c>
      <c r="C1470" s="9" t="s">
        <v>120</v>
      </c>
      <c r="D1470" s="185"/>
      <c r="E1470" s="188" t="s">
        <v>6016</v>
      </c>
      <c r="F1470" s="9" t="s">
        <v>83</v>
      </c>
      <c r="G1470" s="9" t="s">
        <v>147</v>
      </c>
      <c r="H1470" s="10">
        <v>0</v>
      </c>
      <c r="I1470" s="11">
        <v>7</v>
      </c>
      <c r="J1470" s="24">
        <v>12017</v>
      </c>
      <c r="K1470" s="12"/>
      <c r="L1470" s="14">
        <v>0</v>
      </c>
      <c r="N1470" s="21">
        <v>0</v>
      </c>
      <c r="P1470" s="21">
        <v>0</v>
      </c>
      <c r="R1470" s="21">
        <v>0</v>
      </c>
      <c r="T1470" s="21">
        <v>5460</v>
      </c>
      <c r="V1470" s="22">
        <v>17477</v>
      </c>
      <c r="X1470" s="5" t="str">
        <f t="shared" si="22"/>
        <v>No</v>
      </c>
      <c r="Z1470" s="21"/>
      <c r="AC1470" s="28"/>
      <c r="AG1470" s="7"/>
    </row>
    <row r="1471" spans="1:33">
      <c r="A1471" s="8" t="s">
        <v>2921</v>
      </c>
      <c r="B1471" s="8" t="s">
        <v>1876</v>
      </c>
      <c r="C1471" s="9" t="s">
        <v>124</v>
      </c>
      <c r="D1471" s="185" t="s">
        <v>2922</v>
      </c>
      <c r="E1471" s="188" t="s">
        <v>2923</v>
      </c>
      <c r="F1471" s="9" t="s">
        <v>1320</v>
      </c>
      <c r="G1471" s="9" t="s">
        <v>147</v>
      </c>
      <c r="H1471" s="10">
        <v>0</v>
      </c>
      <c r="I1471" s="11">
        <v>7</v>
      </c>
      <c r="J1471" s="24">
        <v>9414</v>
      </c>
      <c r="K1471" s="12"/>
      <c r="L1471" s="14">
        <v>0</v>
      </c>
      <c r="N1471" s="21">
        <v>0</v>
      </c>
      <c r="P1471" s="21">
        <v>0</v>
      </c>
      <c r="R1471" s="21">
        <v>0</v>
      </c>
      <c r="T1471" s="21">
        <v>0</v>
      </c>
      <c r="V1471" s="22">
        <v>9414</v>
      </c>
      <c r="X1471" s="5" t="str">
        <f t="shared" si="22"/>
        <v>No</v>
      </c>
      <c r="Z1471" s="21"/>
      <c r="AC1471" s="28"/>
      <c r="AG1471" s="7"/>
    </row>
    <row r="1472" spans="1:33">
      <c r="A1472" s="8" t="s">
        <v>808</v>
      </c>
      <c r="B1472" s="8" t="s">
        <v>240</v>
      </c>
      <c r="C1472" s="9" t="s">
        <v>129</v>
      </c>
      <c r="D1472" s="185" t="s">
        <v>809</v>
      </c>
      <c r="E1472" s="188" t="s">
        <v>810</v>
      </c>
      <c r="F1472" s="9" t="s">
        <v>83</v>
      </c>
      <c r="G1472" s="9" t="s">
        <v>147</v>
      </c>
      <c r="H1472" s="10">
        <v>0</v>
      </c>
      <c r="I1472" s="11">
        <v>7</v>
      </c>
      <c r="J1472" s="24">
        <v>36844</v>
      </c>
      <c r="K1472" s="12"/>
      <c r="L1472" s="14">
        <v>0</v>
      </c>
      <c r="N1472" s="21">
        <v>0</v>
      </c>
      <c r="P1472" s="21">
        <v>0</v>
      </c>
      <c r="R1472" s="21">
        <v>0</v>
      </c>
      <c r="T1472" s="21">
        <v>0</v>
      </c>
      <c r="V1472" s="22">
        <v>36844</v>
      </c>
      <c r="X1472" s="5" t="str">
        <f t="shared" si="22"/>
        <v>No</v>
      </c>
      <c r="Z1472" s="21"/>
      <c r="AC1472" s="28"/>
      <c r="AG1472" s="7"/>
    </row>
    <row r="1473" spans="1:33">
      <c r="A1473" s="8" t="s">
        <v>4791</v>
      </c>
      <c r="B1473" s="8" t="s">
        <v>2864</v>
      </c>
      <c r="C1473" s="9" t="s">
        <v>124</v>
      </c>
      <c r="D1473" s="185">
        <v>6023</v>
      </c>
      <c r="E1473" s="188">
        <v>60023</v>
      </c>
      <c r="F1473" s="9" t="s">
        <v>83</v>
      </c>
      <c r="G1473" s="9" t="s">
        <v>5756</v>
      </c>
      <c r="H1473" s="10">
        <v>143440</v>
      </c>
      <c r="I1473" s="11">
        <v>7</v>
      </c>
      <c r="J1473" s="24">
        <v>99935</v>
      </c>
      <c r="K1473" s="12"/>
      <c r="L1473" s="14">
        <v>0</v>
      </c>
      <c r="N1473" s="21">
        <v>0</v>
      </c>
      <c r="P1473" s="21">
        <v>0</v>
      </c>
      <c r="R1473" s="21">
        <v>43981</v>
      </c>
      <c r="T1473" s="21">
        <v>0</v>
      </c>
      <c r="V1473" s="22">
        <v>143916</v>
      </c>
      <c r="X1473" s="5" t="str">
        <f t="shared" si="22"/>
        <v>No</v>
      </c>
      <c r="Z1473" s="21"/>
      <c r="AC1473" s="28"/>
      <c r="AG1473" s="7"/>
    </row>
    <row r="1474" spans="1:33">
      <c r="A1474" s="8" t="s">
        <v>2867</v>
      </c>
      <c r="B1474" s="8" t="s">
        <v>812</v>
      </c>
      <c r="C1474" s="9" t="s">
        <v>124</v>
      </c>
      <c r="D1474" s="185" t="s">
        <v>2868</v>
      </c>
      <c r="E1474" s="188" t="s">
        <v>2869</v>
      </c>
      <c r="F1474" s="9" t="s">
        <v>83</v>
      </c>
      <c r="G1474" s="9" t="s">
        <v>147</v>
      </c>
      <c r="H1474" s="10">
        <v>0</v>
      </c>
      <c r="I1474" s="11">
        <v>7</v>
      </c>
      <c r="J1474" s="24">
        <v>7455</v>
      </c>
      <c r="K1474" s="12"/>
      <c r="L1474" s="14">
        <v>0</v>
      </c>
      <c r="N1474" s="21">
        <v>0</v>
      </c>
      <c r="P1474" s="21">
        <v>0</v>
      </c>
      <c r="R1474" s="21">
        <v>0</v>
      </c>
      <c r="T1474" s="21">
        <v>0</v>
      </c>
      <c r="V1474" s="22">
        <v>7455</v>
      </c>
      <c r="X1474" s="5" t="str">
        <f t="shared" si="22"/>
        <v>No</v>
      </c>
      <c r="Z1474" s="21"/>
      <c r="AC1474" s="28"/>
      <c r="AG1474" s="7"/>
    </row>
    <row r="1475" spans="1:33">
      <c r="A1475" s="8" t="s">
        <v>5946</v>
      </c>
      <c r="B1475" s="8" t="s">
        <v>6107</v>
      </c>
      <c r="C1475" s="9" t="s">
        <v>82</v>
      </c>
      <c r="D1475" s="185">
        <v>2222</v>
      </c>
      <c r="E1475" s="188">
        <v>20222</v>
      </c>
      <c r="F1475" s="9" t="s">
        <v>113</v>
      </c>
      <c r="G1475" s="9" t="s">
        <v>5756</v>
      </c>
      <c r="H1475" s="10">
        <v>18351295</v>
      </c>
      <c r="I1475" s="11">
        <v>7</v>
      </c>
      <c r="J1475" s="24">
        <v>1157322</v>
      </c>
      <c r="K1475" s="12"/>
      <c r="L1475" s="14">
        <v>0</v>
      </c>
      <c r="N1475" s="21">
        <v>0</v>
      </c>
      <c r="P1475" s="21">
        <v>0</v>
      </c>
      <c r="R1475" s="21">
        <v>0</v>
      </c>
      <c r="T1475" s="21">
        <v>0</v>
      </c>
      <c r="V1475" s="22">
        <v>1157322</v>
      </c>
      <c r="X1475" s="5" t="str">
        <f t="shared" ref="X1475:X1538" si="23">IF(W1475&amp;U1475&amp;S1475&amp;Q1475&amp;O1475&amp;M1475&amp;K1475&lt;&gt;"","Yes","No")</f>
        <v>No</v>
      </c>
      <c r="Z1475" s="21"/>
      <c r="AC1475" s="28"/>
      <c r="AG1475" s="7"/>
    </row>
    <row r="1476" spans="1:33">
      <c r="A1476" s="8" t="s">
        <v>289</v>
      </c>
      <c r="B1476" s="8" t="s">
        <v>290</v>
      </c>
      <c r="C1476" s="9" t="s">
        <v>103</v>
      </c>
      <c r="D1476" s="185">
        <v>4165</v>
      </c>
      <c r="E1476" s="188">
        <v>40165</v>
      </c>
      <c r="F1476" s="9" t="s">
        <v>83</v>
      </c>
      <c r="G1476" s="9" t="s">
        <v>5756</v>
      </c>
      <c r="H1476" s="10">
        <v>2148346</v>
      </c>
      <c r="I1476" s="11">
        <v>7</v>
      </c>
      <c r="J1476" s="24">
        <v>0</v>
      </c>
      <c r="K1476" s="12"/>
      <c r="L1476" s="14">
        <v>0</v>
      </c>
      <c r="N1476" s="21">
        <v>0</v>
      </c>
      <c r="P1476" s="21">
        <v>0</v>
      </c>
      <c r="R1476" s="21">
        <v>0</v>
      </c>
      <c r="T1476" s="21">
        <v>0</v>
      </c>
      <c r="V1476" s="22">
        <v>0</v>
      </c>
      <c r="X1476" s="5" t="str">
        <f t="shared" si="23"/>
        <v>No</v>
      </c>
      <c r="Z1476" s="21"/>
      <c r="AC1476" s="28"/>
      <c r="AG1476" s="7"/>
    </row>
    <row r="1477" spans="1:33">
      <c r="A1477" s="8" t="s">
        <v>2701</v>
      </c>
      <c r="B1477" s="8" t="s">
        <v>2702</v>
      </c>
      <c r="C1477" s="9" t="s">
        <v>150</v>
      </c>
      <c r="D1477" s="185" t="s">
        <v>2703</v>
      </c>
      <c r="E1477" s="188">
        <v>66176</v>
      </c>
      <c r="F1477" s="9" t="s">
        <v>36</v>
      </c>
      <c r="G1477" s="9" t="s">
        <v>5756</v>
      </c>
      <c r="H1477" s="10">
        <v>0</v>
      </c>
      <c r="I1477" s="11">
        <v>7</v>
      </c>
      <c r="J1477" s="24">
        <v>20781</v>
      </c>
      <c r="K1477" s="12"/>
      <c r="L1477" s="14">
        <v>0</v>
      </c>
      <c r="N1477" s="21">
        <v>0</v>
      </c>
      <c r="P1477" s="21">
        <v>0</v>
      </c>
      <c r="R1477" s="21">
        <v>0</v>
      </c>
      <c r="T1477" s="21">
        <v>0</v>
      </c>
      <c r="V1477" s="22">
        <v>20781</v>
      </c>
      <c r="X1477" s="5" t="str">
        <f t="shared" si="23"/>
        <v>No</v>
      </c>
      <c r="Z1477" s="21"/>
      <c r="AC1477" s="28"/>
      <c r="AG1477" s="7"/>
    </row>
    <row r="1478" spans="1:33">
      <c r="A1478" s="8" t="s">
        <v>4259</v>
      </c>
      <c r="B1478" s="8" t="s">
        <v>1876</v>
      </c>
      <c r="C1478" s="9" t="s">
        <v>235</v>
      </c>
      <c r="D1478" s="185" t="s">
        <v>4260</v>
      </c>
      <c r="E1478" s="188" t="s">
        <v>4261</v>
      </c>
      <c r="F1478" s="9" t="s">
        <v>83</v>
      </c>
      <c r="G1478" s="9" t="s">
        <v>147</v>
      </c>
      <c r="H1478" s="10">
        <v>0</v>
      </c>
      <c r="I1478" s="11">
        <v>7</v>
      </c>
      <c r="J1478" s="24">
        <v>20190</v>
      </c>
      <c r="K1478" s="12"/>
      <c r="L1478" s="14">
        <v>0</v>
      </c>
      <c r="N1478" s="21">
        <v>0</v>
      </c>
      <c r="P1478" s="21">
        <v>0</v>
      </c>
      <c r="R1478" s="21">
        <v>87511</v>
      </c>
      <c r="T1478" s="21">
        <v>0</v>
      </c>
      <c r="V1478" s="22">
        <v>107701</v>
      </c>
      <c r="X1478" s="5" t="str">
        <f t="shared" si="23"/>
        <v>No</v>
      </c>
      <c r="Z1478" s="21"/>
      <c r="AC1478" s="28"/>
      <c r="AG1478" s="7"/>
    </row>
    <row r="1479" spans="1:33">
      <c r="A1479" s="8" t="s">
        <v>5981</v>
      </c>
      <c r="B1479" s="8" t="s">
        <v>6102</v>
      </c>
      <c r="C1479" s="9" t="s">
        <v>46</v>
      </c>
      <c r="D1479" s="185">
        <v>5220</v>
      </c>
      <c r="E1479" s="188">
        <v>50517</v>
      </c>
      <c r="F1479" s="9" t="s">
        <v>83</v>
      </c>
      <c r="G1479" s="9" t="s">
        <v>84</v>
      </c>
      <c r="H1479" s="10">
        <v>2650890</v>
      </c>
      <c r="I1479" s="11">
        <v>7</v>
      </c>
      <c r="J1479" s="24">
        <v>2068244</v>
      </c>
      <c r="K1479" s="12"/>
      <c r="L1479" s="14">
        <v>0</v>
      </c>
      <c r="N1479" s="21">
        <v>0</v>
      </c>
      <c r="P1479" s="21">
        <v>16546</v>
      </c>
      <c r="R1479" s="21">
        <v>137530</v>
      </c>
      <c r="T1479" s="21">
        <v>0</v>
      </c>
      <c r="V1479" s="22">
        <v>2222320</v>
      </c>
      <c r="X1479" s="5" t="str">
        <f t="shared" si="23"/>
        <v>No</v>
      </c>
      <c r="Z1479" s="21"/>
      <c r="AC1479" s="28"/>
      <c r="AG1479" s="7"/>
    </row>
    <row r="1480" spans="1:33">
      <c r="A1480" s="8" t="s">
        <v>1245</v>
      </c>
      <c r="B1480" s="8" t="s">
        <v>1246</v>
      </c>
      <c r="C1480" s="9" t="s">
        <v>278</v>
      </c>
      <c r="D1480" s="185">
        <v>7056</v>
      </c>
      <c r="E1480" s="188">
        <v>70056</v>
      </c>
      <c r="F1480" s="9" t="s">
        <v>83</v>
      </c>
      <c r="G1480" s="9" t="s">
        <v>5756</v>
      </c>
      <c r="H1480" s="10">
        <v>472870</v>
      </c>
      <c r="I1480" s="11">
        <v>7</v>
      </c>
      <c r="J1480" s="24">
        <v>8609</v>
      </c>
      <c r="K1480" s="12"/>
      <c r="L1480" s="14">
        <v>0</v>
      </c>
      <c r="N1480" s="21">
        <v>0</v>
      </c>
      <c r="P1480" s="21">
        <v>0</v>
      </c>
      <c r="R1480" s="21">
        <v>0</v>
      </c>
      <c r="T1480" s="21">
        <v>0</v>
      </c>
      <c r="V1480" s="22">
        <v>8609</v>
      </c>
      <c r="X1480" s="5" t="str">
        <f t="shared" si="23"/>
        <v>No</v>
      </c>
      <c r="Z1480" s="21"/>
      <c r="AC1480" s="28"/>
      <c r="AG1480" s="7"/>
    </row>
    <row r="1481" spans="1:33">
      <c r="A1481" s="8" t="s">
        <v>4631</v>
      </c>
      <c r="B1481" s="8" t="s">
        <v>2093</v>
      </c>
      <c r="C1481" s="9" t="s">
        <v>42</v>
      </c>
      <c r="D1481" s="185" t="s">
        <v>4632</v>
      </c>
      <c r="E1481" s="188" t="s">
        <v>4633</v>
      </c>
      <c r="F1481" s="9" t="s">
        <v>88</v>
      </c>
      <c r="G1481" s="9" t="s">
        <v>147</v>
      </c>
      <c r="H1481" s="10">
        <v>0</v>
      </c>
      <c r="I1481" s="11">
        <v>7</v>
      </c>
      <c r="J1481" s="24">
        <v>51326</v>
      </c>
      <c r="K1481" s="12"/>
      <c r="L1481" s="14">
        <v>0</v>
      </c>
      <c r="N1481" s="21">
        <v>0</v>
      </c>
      <c r="P1481" s="21">
        <v>0</v>
      </c>
      <c r="R1481" s="21">
        <v>0</v>
      </c>
      <c r="T1481" s="21">
        <v>505184</v>
      </c>
      <c r="V1481" s="22">
        <v>556510</v>
      </c>
      <c r="X1481" s="5" t="str">
        <f t="shared" si="23"/>
        <v>No</v>
      </c>
      <c r="Z1481" s="21"/>
      <c r="AC1481" s="28"/>
      <c r="AG1481" s="7"/>
    </row>
    <row r="1482" spans="1:33">
      <c r="A1482" s="8" t="s">
        <v>2573</v>
      </c>
      <c r="B1482" s="8" t="s">
        <v>1389</v>
      </c>
      <c r="C1482" s="9" t="s">
        <v>466</v>
      </c>
      <c r="D1482" s="185" t="s">
        <v>2574</v>
      </c>
      <c r="E1482" s="188" t="s">
        <v>2575</v>
      </c>
      <c r="F1482" s="9" t="s">
        <v>83</v>
      </c>
      <c r="G1482" s="9" t="s">
        <v>147</v>
      </c>
      <c r="H1482" s="10">
        <v>0</v>
      </c>
      <c r="I1482" s="11">
        <v>7</v>
      </c>
      <c r="J1482" s="24">
        <v>63594</v>
      </c>
      <c r="K1482" s="12"/>
      <c r="L1482" s="14">
        <v>0</v>
      </c>
      <c r="N1482" s="21">
        <v>0</v>
      </c>
      <c r="P1482" s="21">
        <v>0</v>
      </c>
      <c r="R1482" s="21">
        <v>0</v>
      </c>
      <c r="T1482" s="21">
        <v>35602</v>
      </c>
      <c r="V1482" s="22">
        <v>99196</v>
      </c>
      <c r="X1482" s="5" t="str">
        <f t="shared" si="23"/>
        <v>No</v>
      </c>
      <c r="Z1482" s="21"/>
      <c r="AC1482" s="28"/>
      <c r="AG1482" s="7"/>
    </row>
    <row r="1483" spans="1:33">
      <c r="A1483" s="8" t="s">
        <v>2932</v>
      </c>
      <c r="B1483" s="8" t="s">
        <v>2846</v>
      </c>
      <c r="C1483" s="9" t="s">
        <v>124</v>
      </c>
      <c r="D1483" s="185" t="s">
        <v>2933</v>
      </c>
      <c r="E1483" s="188" t="s">
        <v>2934</v>
      </c>
      <c r="F1483" s="9" t="s">
        <v>83</v>
      </c>
      <c r="G1483" s="9" t="s">
        <v>147</v>
      </c>
      <c r="H1483" s="10">
        <v>0</v>
      </c>
      <c r="I1483" s="11">
        <v>7</v>
      </c>
      <c r="J1483" s="24">
        <v>28216</v>
      </c>
      <c r="K1483" s="12"/>
      <c r="L1483" s="14">
        <v>0</v>
      </c>
      <c r="N1483" s="21">
        <v>0</v>
      </c>
      <c r="P1483" s="21">
        <v>0</v>
      </c>
      <c r="R1483" s="21">
        <v>0</v>
      </c>
      <c r="T1483" s="21">
        <v>0</v>
      </c>
      <c r="V1483" s="22">
        <v>28216</v>
      </c>
      <c r="X1483" s="5" t="str">
        <f t="shared" si="23"/>
        <v>No</v>
      </c>
      <c r="Z1483" s="21"/>
      <c r="AC1483" s="28"/>
      <c r="AG1483" s="7"/>
    </row>
    <row r="1484" spans="1:33">
      <c r="A1484" s="8" t="s">
        <v>3175</v>
      </c>
      <c r="B1484" s="8" t="s">
        <v>3176</v>
      </c>
      <c r="C1484" s="9" t="s">
        <v>50</v>
      </c>
      <c r="D1484" s="185" t="s">
        <v>3177</v>
      </c>
      <c r="E1484" s="188" t="s">
        <v>3178</v>
      </c>
      <c r="F1484" s="9" t="s">
        <v>157</v>
      </c>
      <c r="G1484" s="9" t="s">
        <v>147</v>
      </c>
      <c r="H1484" s="10">
        <v>0</v>
      </c>
      <c r="I1484" s="11">
        <v>7</v>
      </c>
      <c r="J1484" s="24">
        <v>9250</v>
      </c>
      <c r="K1484" s="12"/>
      <c r="L1484" s="14">
        <v>0</v>
      </c>
      <c r="N1484" s="21">
        <v>0</v>
      </c>
      <c r="P1484" s="21">
        <v>0</v>
      </c>
      <c r="R1484" s="21">
        <v>0</v>
      </c>
      <c r="T1484" s="21">
        <v>82266</v>
      </c>
      <c r="V1484" s="22">
        <v>91516</v>
      </c>
      <c r="X1484" s="5" t="str">
        <f t="shared" si="23"/>
        <v>No</v>
      </c>
      <c r="Z1484" s="21"/>
      <c r="AC1484" s="28"/>
      <c r="AG1484" s="7"/>
    </row>
    <row r="1485" spans="1:33">
      <c r="A1485" s="8" t="s">
        <v>2336</v>
      </c>
      <c r="B1485" s="8" t="s">
        <v>2337</v>
      </c>
      <c r="C1485" s="9" t="s">
        <v>106</v>
      </c>
      <c r="D1485" s="185" t="s">
        <v>2338</v>
      </c>
      <c r="E1485" s="188" t="s">
        <v>2339</v>
      </c>
      <c r="F1485" s="9" t="s">
        <v>157</v>
      </c>
      <c r="G1485" s="9" t="s">
        <v>147</v>
      </c>
      <c r="H1485" s="10">
        <v>0</v>
      </c>
      <c r="I1485" s="11">
        <v>7</v>
      </c>
      <c r="J1485" s="24">
        <v>0</v>
      </c>
      <c r="K1485" s="12"/>
      <c r="L1485" s="14">
        <v>0</v>
      </c>
      <c r="N1485" s="21">
        <v>0</v>
      </c>
      <c r="P1485" s="21">
        <v>0</v>
      </c>
      <c r="R1485" s="21">
        <v>38408</v>
      </c>
      <c r="T1485" s="21">
        <v>70293</v>
      </c>
      <c r="V1485" s="22">
        <v>108701</v>
      </c>
      <c r="X1485" s="5" t="str">
        <f t="shared" si="23"/>
        <v>No</v>
      </c>
      <c r="Z1485" s="21"/>
      <c r="AC1485" s="28"/>
      <c r="AG1485" s="7"/>
    </row>
    <row r="1486" spans="1:33">
      <c r="A1486" s="8" t="s">
        <v>5968</v>
      </c>
      <c r="B1486" s="8" t="s">
        <v>6094</v>
      </c>
      <c r="C1486" s="9" t="s">
        <v>171</v>
      </c>
      <c r="D1486" s="185"/>
      <c r="E1486" s="188">
        <v>40241</v>
      </c>
      <c r="F1486" s="9" t="s">
        <v>83</v>
      </c>
      <c r="G1486" s="9" t="s">
        <v>5756</v>
      </c>
      <c r="H1486" s="10">
        <v>5502379</v>
      </c>
      <c r="I1486" s="11">
        <v>7</v>
      </c>
      <c r="J1486" s="24">
        <v>0</v>
      </c>
      <c r="K1486" s="12"/>
      <c r="L1486" s="14">
        <v>0</v>
      </c>
      <c r="N1486" s="21">
        <v>0</v>
      </c>
      <c r="P1486" s="21">
        <v>0</v>
      </c>
      <c r="R1486" s="21">
        <v>0</v>
      </c>
      <c r="T1486" s="21">
        <v>0</v>
      </c>
      <c r="V1486" s="22">
        <v>0</v>
      </c>
      <c r="X1486" s="5" t="str">
        <f t="shared" si="23"/>
        <v>No</v>
      </c>
      <c r="Z1486" s="21"/>
      <c r="AC1486" s="28"/>
      <c r="AG1486" s="7"/>
    </row>
    <row r="1487" spans="1:33">
      <c r="A1487" s="8" t="s">
        <v>3077</v>
      </c>
      <c r="B1487" s="8" t="s">
        <v>867</v>
      </c>
      <c r="C1487" s="9" t="s">
        <v>171</v>
      </c>
      <c r="D1487" s="185" t="s">
        <v>3078</v>
      </c>
      <c r="E1487" s="188" t="s">
        <v>3079</v>
      </c>
      <c r="F1487" s="9" t="s">
        <v>83</v>
      </c>
      <c r="G1487" s="9" t="s">
        <v>147</v>
      </c>
      <c r="H1487" s="10">
        <v>0</v>
      </c>
      <c r="I1487" s="11">
        <v>7</v>
      </c>
      <c r="J1487" s="24">
        <v>32327</v>
      </c>
      <c r="K1487" s="12"/>
      <c r="L1487" s="14">
        <v>0</v>
      </c>
      <c r="N1487" s="21">
        <v>0</v>
      </c>
      <c r="P1487" s="21">
        <v>0</v>
      </c>
      <c r="R1487" s="21">
        <v>105498</v>
      </c>
      <c r="T1487" s="21">
        <v>0</v>
      </c>
      <c r="V1487" s="22">
        <v>137825</v>
      </c>
      <c r="X1487" s="5" t="str">
        <f t="shared" si="23"/>
        <v>No</v>
      </c>
      <c r="Z1487" s="21"/>
      <c r="AC1487" s="28"/>
      <c r="AG1487" s="7"/>
    </row>
    <row r="1488" spans="1:33">
      <c r="A1488" s="8" t="s">
        <v>5681</v>
      </c>
      <c r="B1488" s="8" t="s">
        <v>5603</v>
      </c>
      <c r="C1488" s="9" t="s">
        <v>254</v>
      </c>
      <c r="D1488" s="185" t="s">
        <v>5682</v>
      </c>
      <c r="E1488" s="188" t="s">
        <v>5683</v>
      </c>
      <c r="F1488" s="9" t="s">
        <v>83</v>
      </c>
      <c r="G1488" s="9" t="s">
        <v>147</v>
      </c>
      <c r="H1488" s="10">
        <v>0</v>
      </c>
      <c r="I1488" s="11">
        <v>7</v>
      </c>
      <c r="J1488" s="24">
        <v>0</v>
      </c>
      <c r="K1488" s="12"/>
      <c r="L1488" s="14">
        <v>0</v>
      </c>
      <c r="N1488" s="21">
        <v>0</v>
      </c>
      <c r="P1488" s="21">
        <v>0</v>
      </c>
      <c r="R1488" s="21">
        <v>0</v>
      </c>
      <c r="T1488" s="21">
        <v>0</v>
      </c>
      <c r="V1488" s="22">
        <v>0</v>
      </c>
      <c r="X1488" s="5" t="str">
        <f t="shared" si="23"/>
        <v>No</v>
      </c>
      <c r="Z1488" s="21"/>
      <c r="AC1488" s="28"/>
      <c r="AG1488" s="7"/>
    </row>
    <row r="1489" spans="1:33">
      <c r="A1489" s="8" t="s">
        <v>266</v>
      </c>
      <c r="B1489" s="8" t="s">
        <v>267</v>
      </c>
      <c r="C1489" s="9" t="s">
        <v>150</v>
      </c>
      <c r="D1489" s="185" t="s">
        <v>268</v>
      </c>
      <c r="E1489" s="188">
        <v>60004</v>
      </c>
      <c r="F1489" s="9" t="s">
        <v>36</v>
      </c>
      <c r="G1489" s="9" t="s">
        <v>5756</v>
      </c>
      <c r="H1489" s="10">
        <v>0</v>
      </c>
      <c r="I1489" s="11">
        <v>7</v>
      </c>
      <c r="J1489" s="24">
        <v>0</v>
      </c>
      <c r="K1489" s="12"/>
      <c r="L1489" s="14">
        <v>0</v>
      </c>
      <c r="N1489" s="21">
        <v>0</v>
      </c>
      <c r="P1489" s="21">
        <v>0</v>
      </c>
      <c r="R1489" s="21">
        <v>0</v>
      </c>
      <c r="T1489" s="21">
        <v>0</v>
      </c>
      <c r="V1489" s="22">
        <v>0</v>
      </c>
      <c r="X1489" s="5" t="str">
        <f t="shared" si="23"/>
        <v>No</v>
      </c>
      <c r="Z1489" s="21"/>
      <c r="AC1489" s="28"/>
      <c r="AG1489" s="7"/>
    </row>
    <row r="1490" spans="1:33">
      <c r="A1490" s="8" t="s">
        <v>446</v>
      </c>
      <c r="B1490" s="8" t="s">
        <v>447</v>
      </c>
      <c r="C1490" s="9" t="s">
        <v>91</v>
      </c>
      <c r="D1490" s="185">
        <v>9220</v>
      </c>
      <c r="E1490" s="188">
        <v>90220</v>
      </c>
      <c r="F1490" s="9" t="s">
        <v>83</v>
      </c>
      <c r="G1490" s="9" t="s">
        <v>5756</v>
      </c>
      <c r="H1490" s="10">
        <v>1723634</v>
      </c>
      <c r="I1490" s="11">
        <v>7</v>
      </c>
      <c r="J1490" s="24">
        <v>0</v>
      </c>
      <c r="K1490" s="12"/>
      <c r="L1490" s="14">
        <v>0</v>
      </c>
      <c r="N1490" s="21">
        <v>0</v>
      </c>
      <c r="P1490" s="21">
        <v>0</v>
      </c>
      <c r="R1490" s="21">
        <v>0</v>
      </c>
      <c r="T1490" s="21">
        <v>0</v>
      </c>
      <c r="V1490" s="22">
        <v>0</v>
      </c>
      <c r="X1490" s="5" t="str">
        <f t="shared" si="23"/>
        <v>No</v>
      </c>
      <c r="Z1490" s="21"/>
      <c r="AC1490" s="28"/>
      <c r="AG1490" s="7"/>
    </row>
    <row r="1491" spans="1:33">
      <c r="A1491" s="8" t="s">
        <v>6236</v>
      </c>
      <c r="B1491" s="8" t="s">
        <v>561</v>
      </c>
      <c r="C1491" s="9" t="s">
        <v>235</v>
      </c>
      <c r="D1491" s="185"/>
      <c r="E1491" s="188">
        <v>40252</v>
      </c>
      <c r="F1491" s="9" t="s">
        <v>83</v>
      </c>
      <c r="G1491" s="9" t="s">
        <v>5756</v>
      </c>
      <c r="H1491" s="10">
        <v>119911</v>
      </c>
      <c r="I1491" s="11">
        <v>7</v>
      </c>
      <c r="J1491" s="24">
        <v>42817</v>
      </c>
      <c r="K1491" s="12"/>
      <c r="L1491" s="14">
        <v>0</v>
      </c>
      <c r="N1491" s="21">
        <v>0</v>
      </c>
      <c r="P1491" s="21">
        <v>0</v>
      </c>
      <c r="R1491" s="21">
        <v>0</v>
      </c>
      <c r="T1491" s="21">
        <v>0</v>
      </c>
      <c r="V1491" s="22">
        <v>42817</v>
      </c>
      <c r="X1491" s="5" t="str">
        <f t="shared" si="23"/>
        <v>No</v>
      </c>
      <c r="Z1491" s="21"/>
      <c r="AC1491" s="28"/>
      <c r="AG1491" s="7"/>
    </row>
    <row r="1492" spans="1:33">
      <c r="A1492" s="8" t="s">
        <v>2583</v>
      </c>
      <c r="B1492" s="8" t="s">
        <v>716</v>
      </c>
      <c r="C1492" s="9" t="s">
        <v>466</v>
      </c>
      <c r="D1492" s="185" t="s">
        <v>2584</v>
      </c>
      <c r="E1492" s="188" t="s">
        <v>2585</v>
      </c>
      <c r="F1492" s="9" t="s">
        <v>157</v>
      </c>
      <c r="G1492" s="9" t="s">
        <v>147</v>
      </c>
      <c r="H1492" s="10">
        <v>0</v>
      </c>
      <c r="I1492" s="11">
        <v>7</v>
      </c>
      <c r="J1492" s="24">
        <v>41923</v>
      </c>
      <c r="K1492" s="12"/>
      <c r="L1492" s="14">
        <v>0</v>
      </c>
      <c r="N1492" s="21">
        <v>0</v>
      </c>
      <c r="P1492" s="21">
        <v>0</v>
      </c>
      <c r="R1492" s="21">
        <v>0</v>
      </c>
      <c r="T1492" s="21">
        <v>16725</v>
      </c>
      <c r="V1492" s="22">
        <v>58648</v>
      </c>
      <c r="X1492" s="5" t="str">
        <f t="shared" si="23"/>
        <v>No</v>
      </c>
      <c r="Z1492" s="21"/>
      <c r="AC1492" s="28"/>
      <c r="AG1492" s="7"/>
    </row>
    <row r="1493" spans="1:33">
      <c r="A1493" s="8" t="s">
        <v>4693</v>
      </c>
      <c r="B1493" s="8" t="s">
        <v>1697</v>
      </c>
      <c r="C1493" s="9" t="s">
        <v>42</v>
      </c>
      <c r="D1493" s="185" t="s">
        <v>4694</v>
      </c>
      <c r="E1493" s="188" t="s">
        <v>4695</v>
      </c>
      <c r="F1493" s="9" t="s">
        <v>83</v>
      </c>
      <c r="G1493" s="9" t="s">
        <v>147</v>
      </c>
      <c r="H1493" s="10">
        <v>0</v>
      </c>
      <c r="I1493" s="11">
        <v>7</v>
      </c>
      <c r="J1493" s="24">
        <v>34711</v>
      </c>
      <c r="K1493" s="12"/>
      <c r="L1493" s="14">
        <v>0</v>
      </c>
      <c r="N1493" s="21">
        <v>0</v>
      </c>
      <c r="P1493" s="21">
        <v>0</v>
      </c>
      <c r="R1493" s="21">
        <v>0</v>
      </c>
      <c r="T1493" s="21">
        <v>15040</v>
      </c>
      <c r="V1493" s="22">
        <v>49751</v>
      </c>
      <c r="X1493" s="5" t="str">
        <f t="shared" si="23"/>
        <v>No</v>
      </c>
      <c r="Z1493" s="21"/>
      <c r="AC1493" s="28"/>
      <c r="AG1493" s="7"/>
    </row>
    <row r="1494" spans="1:33">
      <c r="A1494" s="8" t="s">
        <v>2863</v>
      </c>
      <c r="B1494" s="8" t="s">
        <v>2864</v>
      </c>
      <c r="C1494" s="9" t="s">
        <v>124</v>
      </c>
      <c r="D1494" s="185" t="s">
        <v>2865</v>
      </c>
      <c r="E1494" s="188" t="s">
        <v>2866</v>
      </c>
      <c r="F1494" s="9" t="s">
        <v>1320</v>
      </c>
      <c r="G1494" s="9" t="s">
        <v>147</v>
      </c>
      <c r="H1494" s="10">
        <v>0</v>
      </c>
      <c r="I1494" s="11">
        <v>7</v>
      </c>
      <c r="J1494" s="24">
        <v>2161</v>
      </c>
      <c r="K1494" s="12"/>
      <c r="L1494" s="14">
        <v>0</v>
      </c>
      <c r="N1494" s="21">
        <v>0</v>
      </c>
      <c r="P1494" s="21">
        <v>0</v>
      </c>
      <c r="R1494" s="21">
        <v>0</v>
      </c>
      <c r="T1494" s="21">
        <v>0</v>
      </c>
      <c r="V1494" s="22">
        <v>2161</v>
      </c>
      <c r="X1494" s="5" t="str">
        <f t="shared" si="23"/>
        <v>No</v>
      </c>
      <c r="Z1494" s="21"/>
      <c r="AC1494" s="28"/>
      <c r="AG1494" s="7"/>
    </row>
    <row r="1495" spans="1:33">
      <c r="A1495" s="8" t="s">
        <v>1225</v>
      </c>
      <c r="B1495" s="8" t="s">
        <v>1226</v>
      </c>
      <c r="C1495" s="9" t="s">
        <v>420</v>
      </c>
      <c r="D1495" s="185">
        <v>53</v>
      </c>
      <c r="E1495" s="188">
        <v>53</v>
      </c>
      <c r="F1495" s="9" t="s">
        <v>36</v>
      </c>
      <c r="G1495" s="9" t="s">
        <v>5756</v>
      </c>
      <c r="H1495" s="10">
        <v>98378</v>
      </c>
      <c r="I1495" s="11">
        <v>7</v>
      </c>
      <c r="J1495" s="24">
        <v>0</v>
      </c>
      <c r="K1495" s="12"/>
      <c r="L1495" s="14">
        <v>0</v>
      </c>
      <c r="N1495" s="21">
        <v>0</v>
      </c>
      <c r="P1495" s="21">
        <v>0</v>
      </c>
      <c r="R1495" s="21">
        <v>0</v>
      </c>
      <c r="T1495" s="21">
        <v>0</v>
      </c>
      <c r="V1495" s="22">
        <v>0</v>
      </c>
      <c r="X1495" s="5" t="str">
        <f t="shared" si="23"/>
        <v>No</v>
      </c>
      <c r="Z1495" s="21"/>
      <c r="AC1495" s="28"/>
      <c r="AG1495" s="7"/>
    </row>
    <row r="1496" spans="1:33">
      <c r="A1496" s="8" t="s">
        <v>903</v>
      </c>
      <c r="B1496" s="8" t="s">
        <v>904</v>
      </c>
      <c r="C1496" s="9" t="s">
        <v>129</v>
      </c>
      <c r="D1496" s="185" t="s">
        <v>905</v>
      </c>
      <c r="E1496" s="188" t="s">
        <v>906</v>
      </c>
      <c r="F1496" s="9" t="s">
        <v>83</v>
      </c>
      <c r="G1496" s="9" t="s">
        <v>147</v>
      </c>
      <c r="H1496" s="10">
        <v>0</v>
      </c>
      <c r="I1496" s="11">
        <v>7</v>
      </c>
      <c r="J1496" s="24">
        <v>20929</v>
      </c>
      <c r="K1496" s="12"/>
      <c r="L1496" s="14">
        <v>0</v>
      </c>
      <c r="N1496" s="21">
        <v>0</v>
      </c>
      <c r="P1496" s="21">
        <v>0</v>
      </c>
      <c r="R1496" s="21">
        <v>0</v>
      </c>
      <c r="T1496" s="21">
        <v>0</v>
      </c>
      <c r="V1496" s="22">
        <v>20929</v>
      </c>
      <c r="X1496" s="5" t="str">
        <f t="shared" si="23"/>
        <v>No</v>
      </c>
      <c r="Z1496" s="21"/>
      <c r="AC1496" s="28"/>
      <c r="AG1496" s="7"/>
    </row>
    <row r="1497" spans="1:33">
      <c r="A1497" s="8" t="s">
        <v>6614</v>
      </c>
      <c r="B1497" s="8" t="s">
        <v>6526</v>
      </c>
      <c r="C1497" s="9" t="s">
        <v>420</v>
      </c>
      <c r="D1497" s="185"/>
      <c r="E1497" s="188">
        <v>416</v>
      </c>
      <c r="F1497" s="9" t="s">
        <v>214</v>
      </c>
      <c r="G1497" s="9" t="s">
        <v>5756</v>
      </c>
      <c r="H1497" s="10">
        <v>349684</v>
      </c>
      <c r="I1497" s="11">
        <v>7</v>
      </c>
      <c r="J1497" s="24">
        <v>0</v>
      </c>
      <c r="K1497" s="12"/>
      <c r="L1497" s="14">
        <v>0</v>
      </c>
      <c r="N1497" s="21">
        <v>0</v>
      </c>
      <c r="P1497" s="21">
        <v>0</v>
      </c>
      <c r="R1497" s="21">
        <v>0</v>
      </c>
      <c r="T1497" s="21">
        <v>0</v>
      </c>
      <c r="V1497" s="22">
        <v>0</v>
      </c>
      <c r="X1497" s="5" t="str">
        <f t="shared" si="23"/>
        <v>No</v>
      </c>
      <c r="Z1497" s="21"/>
      <c r="AC1497" s="28"/>
      <c r="AG1497" s="7"/>
    </row>
    <row r="1498" spans="1:33">
      <c r="A1498" s="8" t="s">
        <v>1966</v>
      </c>
      <c r="B1498" s="8" t="s">
        <v>1967</v>
      </c>
      <c r="C1498" s="9" t="s">
        <v>265</v>
      </c>
      <c r="D1498" s="185">
        <v>7030</v>
      </c>
      <c r="E1498" s="188">
        <v>70030</v>
      </c>
      <c r="F1498" s="9" t="s">
        <v>83</v>
      </c>
      <c r="G1498" s="9" t="s">
        <v>84</v>
      </c>
      <c r="H1498" s="10">
        <v>106621</v>
      </c>
      <c r="I1498" s="11">
        <v>7</v>
      </c>
      <c r="J1498" s="24">
        <v>422928</v>
      </c>
      <c r="K1498" s="12"/>
      <c r="L1498" s="14">
        <v>45361</v>
      </c>
      <c r="N1498" s="21">
        <v>0</v>
      </c>
      <c r="P1498" s="21">
        <v>60</v>
      </c>
      <c r="R1498" s="21">
        <v>26776</v>
      </c>
      <c r="T1498" s="21">
        <v>110541</v>
      </c>
      <c r="V1498" s="22">
        <v>605666</v>
      </c>
      <c r="X1498" s="5" t="str">
        <f t="shared" si="23"/>
        <v>No</v>
      </c>
      <c r="Z1498" s="21"/>
      <c r="AC1498" s="28"/>
      <c r="AG1498" s="7"/>
    </row>
    <row r="1499" spans="1:33">
      <c r="A1499" s="8" t="s">
        <v>2706</v>
      </c>
      <c r="B1499" s="8" t="s">
        <v>182</v>
      </c>
      <c r="C1499" s="9" t="s">
        <v>154</v>
      </c>
      <c r="D1499" s="185" t="s">
        <v>2707</v>
      </c>
      <c r="E1499" s="188">
        <v>44907</v>
      </c>
      <c r="F1499" s="9" t="s">
        <v>36</v>
      </c>
      <c r="G1499" s="9" t="s">
        <v>5756</v>
      </c>
      <c r="H1499" s="10">
        <v>0</v>
      </c>
      <c r="I1499" s="11">
        <v>7</v>
      </c>
      <c r="J1499" s="24">
        <v>26000</v>
      </c>
      <c r="K1499" s="12"/>
      <c r="L1499" s="14">
        <v>0</v>
      </c>
      <c r="N1499" s="21">
        <v>0</v>
      </c>
      <c r="P1499" s="21">
        <v>0</v>
      </c>
      <c r="R1499" s="21">
        <v>0</v>
      </c>
      <c r="T1499" s="21">
        <v>0</v>
      </c>
      <c r="V1499" s="22">
        <v>26000</v>
      </c>
      <c r="X1499" s="5" t="str">
        <f t="shared" si="23"/>
        <v>No</v>
      </c>
      <c r="Z1499" s="21"/>
      <c r="AC1499" s="28"/>
      <c r="AG1499" s="7"/>
    </row>
    <row r="1500" spans="1:33">
      <c r="A1500" s="8" t="s">
        <v>2610</v>
      </c>
      <c r="B1500" s="8" t="s">
        <v>2587</v>
      </c>
      <c r="C1500" s="9" t="s">
        <v>466</v>
      </c>
      <c r="D1500" s="185" t="s">
        <v>2611</v>
      </c>
      <c r="E1500" s="188" t="s">
        <v>2612</v>
      </c>
      <c r="F1500" s="9" t="s">
        <v>83</v>
      </c>
      <c r="G1500" s="9" t="s">
        <v>147</v>
      </c>
      <c r="H1500" s="10">
        <v>0</v>
      </c>
      <c r="I1500" s="11">
        <v>7</v>
      </c>
      <c r="J1500" s="24">
        <v>57325</v>
      </c>
      <c r="K1500" s="12"/>
      <c r="L1500" s="14">
        <v>0</v>
      </c>
      <c r="N1500" s="21">
        <v>0</v>
      </c>
      <c r="P1500" s="21">
        <v>0</v>
      </c>
      <c r="R1500" s="21">
        <v>0</v>
      </c>
      <c r="T1500" s="21">
        <v>0</v>
      </c>
      <c r="V1500" s="22">
        <v>57325</v>
      </c>
      <c r="X1500" s="5" t="str">
        <f t="shared" si="23"/>
        <v>No</v>
      </c>
      <c r="Z1500" s="21"/>
      <c r="AC1500" s="28"/>
      <c r="AG1500" s="7"/>
    </row>
    <row r="1501" spans="1:33">
      <c r="A1501" s="8" t="s">
        <v>158</v>
      </c>
      <c r="B1501" s="8" t="s">
        <v>159</v>
      </c>
      <c r="C1501" s="9" t="s">
        <v>160</v>
      </c>
      <c r="D1501" s="185">
        <v>1112</v>
      </c>
      <c r="E1501" s="188">
        <v>10112</v>
      </c>
      <c r="F1501" s="9" t="s">
        <v>83</v>
      </c>
      <c r="G1501" s="9" t="s">
        <v>5756</v>
      </c>
      <c r="H1501" s="10">
        <v>203914</v>
      </c>
      <c r="I1501" s="11">
        <v>7</v>
      </c>
      <c r="J1501" s="24">
        <v>239547</v>
      </c>
      <c r="K1501" s="12"/>
      <c r="L1501" s="14">
        <v>0</v>
      </c>
      <c r="N1501" s="21">
        <v>0</v>
      </c>
      <c r="P1501" s="21">
        <v>0</v>
      </c>
      <c r="R1501" s="21">
        <v>17024</v>
      </c>
      <c r="T1501" s="21">
        <v>0</v>
      </c>
      <c r="V1501" s="22">
        <v>256571</v>
      </c>
      <c r="X1501" s="5" t="str">
        <f t="shared" si="23"/>
        <v>No</v>
      </c>
      <c r="Z1501" s="21"/>
      <c r="AC1501" s="28"/>
      <c r="AG1501" s="7"/>
    </row>
    <row r="1502" spans="1:33">
      <c r="A1502" s="8" t="s">
        <v>5951</v>
      </c>
      <c r="B1502" s="8" t="s">
        <v>4653</v>
      </c>
      <c r="C1502" s="9" t="s">
        <v>42</v>
      </c>
      <c r="D1502" s="185" t="s">
        <v>4654</v>
      </c>
      <c r="E1502" s="188" t="s">
        <v>4655</v>
      </c>
      <c r="F1502" s="9" t="s">
        <v>83</v>
      </c>
      <c r="G1502" s="9" t="s">
        <v>147</v>
      </c>
      <c r="H1502" s="10">
        <v>0</v>
      </c>
      <c r="I1502" s="11">
        <v>7</v>
      </c>
      <c r="J1502" s="24">
        <v>11834</v>
      </c>
      <c r="K1502" s="12"/>
      <c r="L1502" s="14">
        <v>0</v>
      </c>
      <c r="N1502" s="21">
        <v>0</v>
      </c>
      <c r="P1502" s="21">
        <v>0</v>
      </c>
      <c r="R1502" s="21">
        <v>0</v>
      </c>
      <c r="T1502" s="21">
        <v>76008</v>
      </c>
      <c r="V1502" s="22">
        <v>87842</v>
      </c>
      <c r="X1502" s="5" t="str">
        <f t="shared" si="23"/>
        <v>No</v>
      </c>
      <c r="Z1502" s="21"/>
      <c r="AC1502" s="28"/>
      <c r="AG1502" s="7"/>
    </row>
    <row r="1503" spans="1:33">
      <c r="A1503" s="8" t="s">
        <v>413</v>
      </c>
      <c r="B1503" s="8" t="s">
        <v>414</v>
      </c>
      <c r="C1503" s="9" t="s">
        <v>91</v>
      </c>
      <c r="D1503" s="185">
        <v>9024</v>
      </c>
      <c r="E1503" s="188">
        <v>90024</v>
      </c>
      <c r="F1503" s="9" t="s">
        <v>83</v>
      </c>
      <c r="G1503" s="9" t="s">
        <v>84</v>
      </c>
      <c r="H1503" s="10">
        <v>12150996</v>
      </c>
      <c r="I1503" s="11">
        <v>7</v>
      </c>
      <c r="J1503" s="24">
        <v>34973</v>
      </c>
      <c r="K1503" s="12"/>
      <c r="L1503" s="14">
        <v>0</v>
      </c>
      <c r="N1503" s="21">
        <v>0</v>
      </c>
      <c r="P1503" s="21">
        <v>0</v>
      </c>
      <c r="R1503" s="21">
        <v>0</v>
      </c>
      <c r="T1503" s="21">
        <v>0</v>
      </c>
      <c r="V1503" s="22">
        <v>34973</v>
      </c>
      <c r="X1503" s="5" t="str">
        <f t="shared" si="23"/>
        <v>No</v>
      </c>
      <c r="Z1503" s="21"/>
      <c r="AC1503" s="28"/>
      <c r="AG1503" s="7"/>
    </row>
    <row r="1504" spans="1:33">
      <c r="A1504" s="8" t="s">
        <v>4020</v>
      </c>
      <c r="B1504" s="8" t="s">
        <v>4021</v>
      </c>
      <c r="C1504" s="9" t="s">
        <v>39</v>
      </c>
      <c r="D1504" s="185" t="s">
        <v>4022</v>
      </c>
      <c r="E1504" s="188" t="s">
        <v>4023</v>
      </c>
      <c r="F1504" s="9" t="s">
        <v>83</v>
      </c>
      <c r="G1504" s="9" t="s">
        <v>147</v>
      </c>
      <c r="H1504" s="10">
        <v>0</v>
      </c>
      <c r="I1504" s="11">
        <v>7</v>
      </c>
      <c r="J1504" s="24">
        <v>42800</v>
      </c>
      <c r="K1504" s="12"/>
      <c r="L1504" s="14">
        <v>0</v>
      </c>
      <c r="N1504" s="21">
        <v>0</v>
      </c>
      <c r="P1504" s="21">
        <v>0</v>
      </c>
      <c r="R1504" s="21">
        <v>0</v>
      </c>
      <c r="T1504" s="21">
        <v>0</v>
      </c>
      <c r="V1504" s="22">
        <v>42800</v>
      </c>
      <c r="X1504" s="5" t="str">
        <f t="shared" si="23"/>
        <v>No</v>
      </c>
      <c r="Z1504" s="21"/>
      <c r="AC1504" s="28"/>
      <c r="AG1504" s="7"/>
    </row>
    <row r="1505" spans="1:33">
      <c r="A1505" s="8" t="s">
        <v>101</v>
      </c>
      <c r="B1505" s="8" t="s">
        <v>102</v>
      </c>
      <c r="C1505" s="9" t="s">
        <v>103</v>
      </c>
      <c r="D1505" s="185">
        <v>4160</v>
      </c>
      <c r="E1505" s="188">
        <v>40160</v>
      </c>
      <c r="F1505" s="9" t="s">
        <v>83</v>
      </c>
      <c r="G1505" s="9" t="s">
        <v>5756</v>
      </c>
      <c r="H1505" s="10">
        <v>139171</v>
      </c>
      <c r="I1505" s="11">
        <v>7</v>
      </c>
      <c r="J1505" s="24">
        <v>0</v>
      </c>
      <c r="K1505" s="12"/>
      <c r="L1505" s="14">
        <v>0</v>
      </c>
      <c r="N1505" s="21">
        <v>0</v>
      </c>
      <c r="P1505" s="21">
        <v>0</v>
      </c>
      <c r="R1505" s="21">
        <v>0</v>
      </c>
      <c r="T1505" s="21">
        <v>0</v>
      </c>
      <c r="V1505" s="22">
        <v>0</v>
      </c>
      <c r="X1505" s="5" t="str">
        <f t="shared" si="23"/>
        <v>No</v>
      </c>
      <c r="Z1505" s="21"/>
      <c r="AC1505" s="28"/>
      <c r="AG1505" s="7"/>
    </row>
    <row r="1506" spans="1:33">
      <c r="A1506" s="8" t="s">
        <v>3206</v>
      </c>
      <c r="B1506" s="8" t="s">
        <v>3207</v>
      </c>
      <c r="C1506" s="9" t="s">
        <v>50</v>
      </c>
      <c r="D1506" s="185" t="s">
        <v>3208</v>
      </c>
      <c r="E1506" s="188" t="s">
        <v>3209</v>
      </c>
      <c r="F1506" s="9" t="s">
        <v>83</v>
      </c>
      <c r="G1506" s="9" t="s">
        <v>147</v>
      </c>
      <c r="H1506" s="10">
        <v>0</v>
      </c>
      <c r="I1506" s="11">
        <v>7</v>
      </c>
      <c r="J1506" s="24">
        <v>31764</v>
      </c>
      <c r="K1506" s="12"/>
      <c r="L1506" s="14">
        <v>0</v>
      </c>
      <c r="N1506" s="21">
        <v>0</v>
      </c>
      <c r="P1506" s="21">
        <v>0</v>
      </c>
      <c r="R1506" s="21">
        <v>0</v>
      </c>
      <c r="T1506" s="21">
        <v>46285</v>
      </c>
      <c r="V1506" s="22">
        <v>78049</v>
      </c>
      <c r="X1506" s="5" t="str">
        <f t="shared" si="23"/>
        <v>No</v>
      </c>
      <c r="Z1506" s="21"/>
      <c r="AC1506" s="28"/>
      <c r="AG1506" s="7"/>
    </row>
    <row r="1507" spans="1:33">
      <c r="A1507" s="8" t="s">
        <v>4047</v>
      </c>
      <c r="B1507" s="8" t="s">
        <v>5203</v>
      </c>
      <c r="C1507" s="9" t="s">
        <v>112</v>
      </c>
      <c r="D1507" s="185" t="s">
        <v>4049</v>
      </c>
      <c r="E1507" s="188" t="s">
        <v>4050</v>
      </c>
      <c r="F1507" s="9" t="s">
        <v>157</v>
      </c>
      <c r="G1507" s="9" t="s">
        <v>147</v>
      </c>
      <c r="H1507" s="10">
        <v>0</v>
      </c>
      <c r="I1507" s="11">
        <v>7</v>
      </c>
      <c r="J1507" s="24">
        <v>4772</v>
      </c>
      <c r="K1507" s="12"/>
      <c r="L1507" s="14">
        <v>0</v>
      </c>
      <c r="N1507" s="21">
        <v>0</v>
      </c>
      <c r="P1507" s="21">
        <v>0</v>
      </c>
      <c r="R1507" s="21">
        <v>19164</v>
      </c>
      <c r="T1507" s="21">
        <v>0</v>
      </c>
      <c r="V1507" s="22">
        <v>23936</v>
      </c>
      <c r="X1507" s="5" t="str">
        <f t="shared" si="23"/>
        <v>No</v>
      </c>
      <c r="Z1507" s="21"/>
      <c r="AC1507" s="28"/>
      <c r="AG1507" s="7"/>
    </row>
    <row r="1508" spans="1:33">
      <c r="A1508" s="8" t="s">
        <v>2849</v>
      </c>
      <c r="B1508" s="8" t="s">
        <v>1115</v>
      </c>
      <c r="C1508" s="9" t="s">
        <v>124</v>
      </c>
      <c r="D1508" s="185" t="s">
        <v>2850</v>
      </c>
      <c r="E1508" s="188" t="s">
        <v>2851</v>
      </c>
      <c r="F1508" s="9" t="s">
        <v>1320</v>
      </c>
      <c r="G1508" s="9" t="s">
        <v>147</v>
      </c>
      <c r="H1508" s="10">
        <v>0</v>
      </c>
      <c r="I1508" s="11">
        <v>7</v>
      </c>
      <c r="J1508" s="24">
        <v>10468</v>
      </c>
      <c r="K1508" s="12"/>
      <c r="L1508" s="14">
        <v>0</v>
      </c>
      <c r="N1508" s="21">
        <v>0</v>
      </c>
      <c r="P1508" s="21">
        <v>0</v>
      </c>
      <c r="R1508" s="21">
        <v>0</v>
      </c>
      <c r="T1508" s="21">
        <v>0</v>
      </c>
      <c r="V1508" s="22">
        <v>10468</v>
      </c>
      <c r="X1508" s="5" t="str">
        <f t="shared" si="23"/>
        <v>No</v>
      </c>
      <c r="Z1508" s="21"/>
      <c r="AC1508" s="28"/>
      <c r="AG1508" s="7"/>
    </row>
    <row r="1509" spans="1:33">
      <c r="A1509" s="8" t="s">
        <v>4505</v>
      </c>
      <c r="B1509" s="8" t="s">
        <v>6615</v>
      </c>
      <c r="C1509" s="9" t="s">
        <v>454</v>
      </c>
      <c r="D1509" s="185" t="s">
        <v>4506</v>
      </c>
      <c r="E1509" s="188" t="s">
        <v>4507</v>
      </c>
      <c r="F1509" s="9" t="s">
        <v>83</v>
      </c>
      <c r="G1509" s="9" t="s">
        <v>147</v>
      </c>
      <c r="H1509" s="10">
        <v>0</v>
      </c>
      <c r="I1509" s="11">
        <v>7</v>
      </c>
      <c r="J1509" s="24">
        <v>1178</v>
      </c>
      <c r="K1509" s="12"/>
      <c r="L1509" s="14">
        <v>0</v>
      </c>
      <c r="N1509" s="21">
        <v>0</v>
      </c>
      <c r="P1509" s="21">
        <v>0</v>
      </c>
      <c r="R1509" s="21">
        <v>3814</v>
      </c>
      <c r="T1509" s="21">
        <v>0</v>
      </c>
      <c r="V1509" s="22">
        <v>4992</v>
      </c>
      <c r="X1509" s="5" t="str">
        <f t="shared" si="23"/>
        <v>No</v>
      </c>
      <c r="Z1509" s="21"/>
      <c r="AC1509" s="28"/>
      <c r="AG1509" s="7"/>
    </row>
    <row r="1510" spans="1:33">
      <c r="A1510" s="8" t="s">
        <v>4767</v>
      </c>
      <c r="B1510" s="8" t="s">
        <v>97</v>
      </c>
      <c r="C1510" s="9" t="s">
        <v>42</v>
      </c>
      <c r="D1510" s="185">
        <v>2189</v>
      </c>
      <c r="E1510" s="188">
        <v>20189</v>
      </c>
      <c r="F1510" s="9" t="s">
        <v>113</v>
      </c>
      <c r="G1510" s="9" t="s">
        <v>84</v>
      </c>
      <c r="H1510" s="10">
        <v>18351295</v>
      </c>
      <c r="I1510" s="11">
        <v>7</v>
      </c>
      <c r="J1510" s="24">
        <v>10305236</v>
      </c>
      <c r="K1510" s="12"/>
      <c r="L1510" s="14">
        <v>0</v>
      </c>
      <c r="N1510" s="21">
        <v>0</v>
      </c>
      <c r="P1510" s="21">
        <v>0</v>
      </c>
      <c r="R1510" s="21">
        <v>0</v>
      </c>
      <c r="T1510" s="21">
        <v>0</v>
      </c>
      <c r="V1510" s="22">
        <v>10305236</v>
      </c>
      <c r="X1510" s="5" t="str">
        <f t="shared" si="23"/>
        <v>No</v>
      </c>
      <c r="Z1510" s="21"/>
      <c r="AC1510" s="28"/>
      <c r="AG1510" s="7"/>
    </row>
    <row r="1511" spans="1:33">
      <c r="A1511" s="8" t="s">
        <v>3818</v>
      </c>
      <c r="B1511" s="8" t="s">
        <v>3819</v>
      </c>
      <c r="C1511" s="9" t="s">
        <v>278</v>
      </c>
      <c r="D1511" s="185" t="s">
        <v>3820</v>
      </c>
      <c r="E1511" s="188" t="s">
        <v>3821</v>
      </c>
      <c r="F1511" s="9" t="s">
        <v>157</v>
      </c>
      <c r="G1511" s="9" t="s">
        <v>147</v>
      </c>
      <c r="H1511" s="10">
        <v>0</v>
      </c>
      <c r="I1511" s="11">
        <v>7</v>
      </c>
      <c r="J1511" s="24">
        <v>23954</v>
      </c>
      <c r="K1511" s="12"/>
      <c r="L1511" s="14">
        <v>0</v>
      </c>
      <c r="N1511" s="21">
        <v>0</v>
      </c>
      <c r="P1511" s="21">
        <v>0</v>
      </c>
      <c r="R1511" s="21">
        <v>0</v>
      </c>
      <c r="T1511" s="21">
        <v>0</v>
      </c>
      <c r="V1511" s="22">
        <v>23954</v>
      </c>
      <c r="X1511" s="5" t="str">
        <f t="shared" si="23"/>
        <v>No</v>
      </c>
      <c r="Z1511" s="21"/>
      <c r="AC1511" s="28"/>
      <c r="AG1511" s="7"/>
    </row>
    <row r="1512" spans="1:33">
      <c r="A1512" s="8" t="s">
        <v>6239</v>
      </c>
      <c r="B1512" s="8" t="s">
        <v>6096</v>
      </c>
      <c r="C1512" s="9" t="s">
        <v>5851</v>
      </c>
      <c r="D1512" s="185"/>
      <c r="E1512" s="188" t="s">
        <v>6240</v>
      </c>
      <c r="F1512" s="9" t="s">
        <v>138</v>
      </c>
      <c r="G1512" s="9" t="s">
        <v>147</v>
      </c>
      <c r="H1512" s="10">
        <v>0</v>
      </c>
      <c r="I1512" s="11">
        <v>7</v>
      </c>
      <c r="J1512" s="24">
        <v>19450</v>
      </c>
      <c r="K1512" s="12"/>
      <c r="L1512" s="14">
        <v>0</v>
      </c>
      <c r="N1512" s="21">
        <v>0</v>
      </c>
      <c r="P1512" s="21">
        <v>0</v>
      </c>
      <c r="R1512" s="21">
        <v>0</v>
      </c>
      <c r="T1512" s="21">
        <v>0</v>
      </c>
      <c r="V1512" s="22">
        <v>19450</v>
      </c>
      <c r="X1512" s="5" t="str">
        <f t="shared" si="23"/>
        <v>No</v>
      </c>
      <c r="Z1512" s="21"/>
      <c r="AC1512" s="28"/>
      <c r="AG1512" s="7"/>
    </row>
    <row r="1513" spans="1:33">
      <c r="A1513" s="8" t="s">
        <v>1599</v>
      </c>
      <c r="B1513" s="8" t="s">
        <v>1600</v>
      </c>
      <c r="C1513" s="9" t="s">
        <v>178</v>
      </c>
      <c r="D1513" s="185" t="s">
        <v>1601</v>
      </c>
      <c r="E1513" s="188" t="s">
        <v>1602</v>
      </c>
      <c r="F1513" s="9" t="s">
        <v>83</v>
      </c>
      <c r="G1513" s="9" t="s">
        <v>147</v>
      </c>
      <c r="H1513" s="10">
        <v>0</v>
      </c>
      <c r="I1513" s="11">
        <v>7</v>
      </c>
      <c r="J1513" s="24">
        <v>68487</v>
      </c>
      <c r="K1513" s="12"/>
      <c r="L1513" s="14">
        <v>0</v>
      </c>
      <c r="N1513" s="21">
        <v>0</v>
      </c>
      <c r="P1513" s="21">
        <v>0</v>
      </c>
      <c r="R1513" s="21">
        <v>237</v>
      </c>
      <c r="T1513" s="21">
        <v>0</v>
      </c>
      <c r="V1513" s="22">
        <v>68724</v>
      </c>
      <c r="X1513" s="5" t="str">
        <f t="shared" si="23"/>
        <v>No</v>
      </c>
      <c r="Z1513" s="21"/>
      <c r="AC1513" s="28"/>
      <c r="AG1513" s="7"/>
    </row>
    <row r="1514" spans="1:33">
      <c r="A1514" s="8" t="s">
        <v>6391</v>
      </c>
      <c r="B1514" s="8" t="s">
        <v>635</v>
      </c>
      <c r="C1514" s="9" t="s">
        <v>87</v>
      </c>
      <c r="D1514" s="185"/>
      <c r="E1514" s="188">
        <v>407</v>
      </c>
      <c r="F1514" s="9" t="s">
        <v>36</v>
      </c>
      <c r="G1514" s="9" t="s">
        <v>5756</v>
      </c>
      <c r="H1514" s="10">
        <v>3059393</v>
      </c>
      <c r="I1514" s="11">
        <v>7</v>
      </c>
      <c r="J1514" s="24">
        <v>0</v>
      </c>
      <c r="K1514" s="12"/>
      <c r="L1514" s="14">
        <v>0</v>
      </c>
      <c r="N1514" s="21">
        <v>0</v>
      </c>
      <c r="P1514" s="21">
        <v>0</v>
      </c>
      <c r="R1514" s="21">
        <v>0</v>
      </c>
      <c r="T1514" s="21">
        <v>0</v>
      </c>
      <c r="V1514" s="22">
        <v>0</v>
      </c>
      <c r="X1514" s="5" t="str">
        <f t="shared" si="23"/>
        <v>No</v>
      </c>
      <c r="Z1514" s="21"/>
      <c r="AC1514" s="28"/>
      <c r="AG1514" s="7"/>
    </row>
    <row r="1515" spans="1:33">
      <c r="A1515" s="8" t="s">
        <v>5835</v>
      </c>
      <c r="B1515" s="8" t="s">
        <v>3512</v>
      </c>
      <c r="C1515" s="9" t="s">
        <v>580</v>
      </c>
      <c r="D1515" s="185" t="s">
        <v>3513</v>
      </c>
      <c r="E1515" s="188" t="s">
        <v>3514</v>
      </c>
      <c r="F1515" s="9" t="s">
        <v>157</v>
      </c>
      <c r="G1515" s="9" t="s">
        <v>147</v>
      </c>
      <c r="H1515" s="10">
        <v>0</v>
      </c>
      <c r="I1515" s="11">
        <v>7</v>
      </c>
      <c r="J1515" s="24">
        <v>20953</v>
      </c>
      <c r="K1515" s="12"/>
      <c r="L1515" s="14">
        <v>0</v>
      </c>
      <c r="N1515" s="21">
        <v>0</v>
      </c>
      <c r="P1515" s="21">
        <v>0</v>
      </c>
      <c r="R1515" s="21">
        <v>0</v>
      </c>
      <c r="T1515" s="21">
        <v>0</v>
      </c>
      <c r="V1515" s="22">
        <v>20953</v>
      </c>
      <c r="X1515" s="5" t="str">
        <f t="shared" si="23"/>
        <v>No</v>
      </c>
      <c r="Z1515" s="21"/>
      <c r="AC1515" s="28"/>
      <c r="AG1515" s="7"/>
    </row>
    <row r="1516" spans="1:33">
      <c r="A1516" s="8" t="s">
        <v>5953</v>
      </c>
      <c r="B1516" s="8" t="s">
        <v>6119</v>
      </c>
      <c r="C1516" s="9" t="s">
        <v>42</v>
      </c>
      <c r="D1516" s="185" t="s">
        <v>4664</v>
      </c>
      <c r="E1516" s="188" t="s">
        <v>4665</v>
      </c>
      <c r="F1516" s="9" t="s">
        <v>83</v>
      </c>
      <c r="G1516" s="9" t="s">
        <v>147</v>
      </c>
      <c r="H1516" s="10">
        <v>0</v>
      </c>
      <c r="I1516" s="11">
        <v>7</v>
      </c>
      <c r="J1516" s="24">
        <v>91687</v>
      </c>
      <c r="K1516" s="12"/>
      <c r="L1516" s="14">
        <v>0</v>
      </c>
      <c r="N1516" s="21">
        <v>0</v>
      </c>
      <c r="P1516" s="21">
        <v>0</v>
      </c>
      <c r="R1516" s="21">
        <v>0</v>
      </c>
      <c r="T1516" s="21">
        <v>99154</v>
      </c>
      <c r="V1516" s="22">
        <v>190841</v>
      </c>
      <c r="X1516" s="5" t="str">
        <f t="shared" si="23"/>
        <v>No</v>
      </c>
      <c r="Z1516" s="21"/>
      <c r="AC1516" s="28"/>
      <c r="AG1516" s="7"/>
    </row>
    <row r="1517" spans="1:33">
      <c r="A1517" s="8" t="s">
        <v>2482</v>
      </c>
      <c r="B1517" s="8" t="s">
        <v>6466</v>
      </c>
      <c r="C1517" s="9" t="s">
        <v>46</v>
      </c>
      <c r="D1517" s="185" t="s">
        <v>2483</v>
      </c>
      <c r="E1517" s="188" t="s">
        <v>2484</v>
      </c>
      <c r="F1517" s="9" t="s">
        <v>88</v>
      </c>
      <c r="G1517" s="9" t="s">
        <v>147</v>
      </c>
      <c r="H1517" s="10">
        <v>0</v>
      </c>
      <c r="I1517" s="11">
        <v>7</v>
      </c>
      <c r="J1517" s="24">
        <v>31690</v>
      </c>
      <c r="K1517" s="12"/>
      <c r="L1517" s="14">
        <v>0</v>
      </c>
      <c r="N1517" s="21">
        <v>0</v>
      </c>
      <c r="P1517" s="21">
        <v>0</v>
      </c>
      <c r="R1517" s="21">
        <v>0</v>
      </c>
      <c r="T1517" s="21">
        <v>256193</v>
      </c>
      <c r="V1517" s="22">
        <v>287883</v>
      </c>
      <c r="X1517" s="5" t="str">
        <f t="shared" si="23"/>
        <v>No</v>
      </c>
      <c r="Z1517" s="21"/>
      <c r="AC1517" s="28"/>
      <c r="AG1517" s="7"/>
    </row>
    <row r="1518" spans="1:33">
      <c r="A1518" s="8" t="s">
        <v>4862</v>
      </c>
      <c r="B1518" s="8" t="s">
        <v>4863</v>
      </c>
      <c r="C1518" s="9" t="s">
        <v>87</v>
      </c>
      <c r="D1518" s="185" t="s">
        <v>4864</v>
      </c>
      <c r="E1518" s="188" t="s">
        <v>4865</v>
      </c>
      <c r="F1518" s="9" t="s">
        <v>157</v>
      </c>
      <c r="G1518" s="9" t="s">
        <v>147</v>
      </c>
      <c r="H1518" s="10">
        <v>0</v>
      </c>
      <c r="I1518" s="11">
        <v>7</v>
      </c>
      <c r="J1518" s="24">
        <v>17709</v>
      </c>
      <c r="K1518" s="12"/>
      <c r="L1518" s="14">
        <v>0</v>
      </c>
      <c r="N1518" s="21">
        <v>0</v>
      </c>
      <c r="P1518" s="21">
        <v>0</v>
      </c>
      <c r="R1518" s="21">
        <v>0</v>
      </c>
      <c r="T1518" s="21">
        <v>0</v>
      </c>
      <c r="V1518" s="22">
        <v>17709</v>
      </c>
      <c r="X1518" s="5" t="str">
        <f t="shared" si="23"/>
        <v>No</v>
      </c>
      <c r="Z1518" s="21"/>
      <c r="AC1518" s="28"/>
      <c r="AG1518" s="7"/>
    </row>
    <row r="1519" spans="1:33">
      <c r="A1519" s="8" t="s">
        <v>204</v>
      </c>
      <c r="B1519" s="8" t="s">
        <v>205</v>
      </c>
      <c r="C1519" s="9" t="s">
        <v>141</v>
      </c>
      <c r="D1519" s="185">
        <v>3099</v>
      </c>
      <c r="E1519" s="188">
        <v>30099</v>
      </c>
      <c r="F1519" s="9" t="s">
        <v>83</v>
      </c>
      <c r="G1519" s="9" t="s">
        <v>5756</v>
      </c>
      <c r="H1519" s="10">
        <v>69449</v>
      </c>
      <c r="I1519" s="11">
        <v>7</v>
      </c>
      <c r="J1519" s="24">
        <v>89018</v>
      </c>
      <c r="K1519" s="12"/>
      <c r="L1519" s="14">
        <v>0</v>
      </c>
      <c r="N1519" s="21">
        <v>0</v>
      </c>
      <c r="P1519" s="21">
        <v>0</v>
      </c>
      <c r="R1519" s="21">
        <v>25737</v>
      </c>
      <c r="T1519" s="21">
        <v>0</v>
      </c>
      <c r="V1519" s="22">
        <v>114755</v>
      </c>
      <c r="X1519" s="5" t="str">
        <f t="shared" si="23"/>
        <v>No</v>
      </c>
      <c r="Z1519" s="21"/>
      <c r="AC1519" s="28"/>
      <c r="AG1519" s="7"/>
    </row>
    <row r="1520" spans="1:33">
      <c r="A1520" s="8" t="s">
        <v>563</v>
      </c>
      <c r="B1520" s="8" t="s">
        <v>495</v>
      </c>
      <c r="C1520" s="9" t="s">
        <v>274</v>
      </c>
      <c r="D1520" s="185">
        <v>4055</v>
      </c>
      <c r="E1520" s="188">
        <v>40055</v>
      </c>
      <c r="F1520" s="9" t="s">
        <v>83</v>
      </c>
      <c r="G1520" s="9" t="s">
        <v>5756</v>
      </c>
      <c r="H1520" s="10">
        <v>69501</v>
      </c>
      <c r="I1520" s="11">
        <v>7</v>
      </c>
      <c r="J1520" s="24">
        <v>20167</v>
      </c>
      <c r="K1520" s="12"/>
      <c r="L1520" s="14">
        <v>0</v>
      </c>
      <c r="N1520" s="21">
        <v>0</v>
      </c>
      <c r="P1520" s="21">
        <v>0</v>
      </c>
      <c r="R1520" s="21">
        <v>1150</v>
      </c>
      <c r="T1520" s="21">
        <v>0</v>
      </c>
      <c r="V1520" s="22">
        <v>21317</v>
      </c>
      <c r="X1520" s="5" t="str">
        <f t="shared" si="23"/>
        <v>No</v>
      </c>
      <c r="Z1520" s="21"/>
      <c r="AC1520" s="28"/>
      <c r="AG1520" s="7"/>
    </row>
    <row r="1521" spans="1:33">
      <c r="A1521" s="8" t="s">
        <v>6203</v>
      </c>
      <c r="B1521" s="8" t="s">
        <v>4235</v>
      </c>
      <c r="C1521" s="9" t="s">
        <v>132</v>
      </c>
      <c r="D1521" s="185" t="s">
        <v>5580</v>
      </c>
      <c r="E1521" s="188" t="s">
        <v>5581</v>
      </c>
      <c r="F1521" s="9" t="s">
        <v>157</v>
      </c>
      <c r="G1521" s="9" t="s">
        <v>147</v>
      </c>
      <c r="H1521" s="10">
        <v>0</v>
      </c>
      <c r="I1521" s="11">
        <v>7</v>
      </c>
      <c r="J1521" s="24">
        <v>39600</v>
      </c>
      <c r="K1521" s="12"/>
      <c r="L1521" s="14">
        <v>0</v>
      </c>
      <c r="N1521" s="21">
        <v>0</v>
      </c>
      <c r="P1521" s="21">
        <v>0</v>
      </c>
      <c r="R1521" s="21">
        <v>0</v>
      </c>
      <c r="T1521" s="21">
        <v>0</v>
      </c>
      <c r="V1521" s="22">
        <v>39600</v>
      </c>
      <c r="X1521" s="5" t="str">
        <f t="shared" si="23"/>
        <v>No</v>
      </c>
      <c r="Z1521" s="21"/>
      <c r="AC1521" s="28"/>
      <c r="AG1521" s="7"/>
    </row>
    <row r="1522" spans="1:33">
      <c r="A1522" s="8" t="s">
        <v>750</v>
      </c>
      <c r="B1522" s="8" t="s">
        <v>6091</v>
      </c>
      <c r="C1522" s="9" t="s">
        <v>129</v>
      </c>
      <c r="D1522" s="185" t="s">
        <v>752</v>
      </c>
      <c r="E1522" s="188" t="s">
        <v>753</v>
      </c>
      <c r="F1522" s="9" t="s">
        <v>83</v>
      </c>
      <c r="G1522" s="9" t="s">
        <v>147</v>
      </c>
      <c r="H1522" s="10">
        <v>0</v>
      </c>
      <c r="I1522" s="11">
        <v>7</v>
      </c>
      <c r="J1522" s="24">
        <v>6740</v>
      </c>
      <c r="K1522" s="12"/>
      <c r="L1522" s="14">
        <v>0</v>
      </c>
      <c r="N1522" s="21">
        <v>0</v>
      </c>
      <c r="P1522" s="21">
        <v>0</v>
      </c>
      <c r="R1522" s="21">
        <v>0</v>
      </c>
      <c r="T1522" s="21">
        <v>0</v>
      </c>
      <c r="V1522" s="22">
        <v>6740</v>
      </c>
      <c r="X1522" s="5" t="str">
        <f t="shared" si="23"/>
        <v>No</v>
      </c>
      <c r="Z1522" s="21"/>
      <c r="AC1522" s="28"/>
      <c r="AG1522" s="7"/>
    </row>
    <row r="1523" spans="1:33">
      <c r="A1523" s="8" t="s">
        <v>3992</v>
      </c>
      <c r="B1523" s="8" t="s">
        <v>1555</v>
      </c>
      <c r="C1523" s="9" t="s">
        <v>39</v>
      </c>
      <c r="D1523" s="185" t="s">
        <v>3993</v>
      </c>
      <c r="E1523" s="188" t="s">
        <v>3994</v>
      </c>
      <c r="F1523" s="9" t="s">
        <v>83</v>
      </c>
      <c r="G1523" s="9" t="s">
        <v>147</v>
      </c>
      <c r="H1523" s="10">
        <v>0</v>
      </c>
      <c r="I1523" s="11">
        <v>7</v>
      </c>
      <c r="J1523" s="24">
        <v>21048</v>
      </c>
      <c r="K1523" s="12"/>
      <c r="L1523" s="14">
        <v>0</v>
      </c>
      <c r="N1523" s="21">
        <v>0</v>
      </c>
      <c r="P1523" s="21">
        <v>0</v>
      </c>
      <c r="R1523" s="21">
        <v>0</v>
      </c>
      <c r="T1523" s="21">
        <v>0</v>
      </c>
      <c r="V1523" s="22">
        <v>21048</v>
      </c>
      <c r="X1523" s="5" t="str">
        <f t="shared" si="23"/>
        <v>No</v>
      </c>
      <c r="Z1523" s="21"/>
      <c r="AC1523" s="28"/>
      <c r="AG1523" s="7"/>
    </row>
    <row r="1524" spans="1:33">
      <c r="A1524" s="8" t="s">
        <v>3732</v>
      </c>
      <c r="B1524" s="8" t="s">
        <v>3733</v>
      </c>
      <c r="C1524" s="9" t="s">
        <v>278</v>
      </c>
      <c r="D1524" s="185" t="s">
        <v>3734</v>
      </c>
      <c r="E1524" s="188" t="s">
        <v>3735</v>
      </c>
      <c r="F1524" s="9" t="s">
        <v>83</v>
      </c>
      <c r="G1524" s="9" t="s">
        <v>147</v>
      </c>
      <c r="H1524" s="10">
        <v>0</v>
      </c>
      <c r="I1524" s="11">
        <v>7</v>
      </c>
      <c r="J1524" s="24">
        <v>40621</v>
      </c>
      <c r="K1524" s="12"/>
      <c r="L1524" s="14">
        <v>0</v>
      </c>
      <c r="N1524" s="21">
        <v>0</v>
      </c>
      <c r="P1524" s="21">
        <v>0</v>
      </c>
      <c r="R1524" s="21">
        <v>0</v>
      </c>
      <c r="T1524" s="21">
        <v>5000</v>
      </c>
      <c r="V1524" s="22">
        <v>45621</v>
      </c>
      <c r="X1524" s="5" t="str">
        <f t="shared" si="23"/>
        <v>No</v>
      </c>
      <c r="Z1524" s="21"/>
      <c r="AC1524" s="28"/>
      <c r="AG1524" s="7"/>
    </row>
    <row r="1525" spans="1:33">
      <c r="A1525" s="8" t="s">
        <v>152</v>
      </c>
      <c r="B1525" s="8" t="s">
        <v>153</v>
      </c>
      <c r="C1525" s="9" t="s">
        <v>154</v>
      </c>
      <c r="D1525" s="185">
        <v>4156</v>
      </c>
      <c r="E1525" s="188">
        <v>40156</v>
      </c>
      <c r="F1525" s="9" t="s">
        <v>125</v>
      </c>
      <c r="G1525" s="9" t="s">
        <v>5756</v>
      </c>
      <c r="H1525" s="10">
        <v>386787</v>
      </c>
      <c r="I1525" s="11">
        <v>7</v>
      </c>
      <c r="J1525" s="24">
        <v>43578</v>
      </c>
      <c r="K1525" s="12"/>
      <c r="L1525" s="14">
        <v>0</v>
      </c>
      <c r="N1525" s="21">
        <v>0</v>
      </c>
      <c r="P1525" s="21">
        <v>0</v>
      </c>
      <c r="R1525" s="21">
        <v>7800</v>
      </c>
      <c r="T1525" s="21">
        <v>0</v>
      </c>
      <c r="V1525" s="22">
        <v>51378</v>
      </c>
      <c r="X1525" s="5" t="str">
        <f t="shared" si="23"/>
        <v>No</v>
      </c>
      <c r="Z1525" s="21"/>
      <c r="AC1525" s="28"/>
      <c r="AG1525" s="7"/>
    </row>
    <row r="1526" spans="1:33">
      <c r="A1526" s="8" t="s">
        <v>4518</v>
      </c>
      <c r="B1526" s="8" t="s">
        <v>4519</v>
      </c>
      <c r="C1526" s="9" t="s">
        <v>454</v>
      </c>
      <c r="D1526" s="185" t="s">
        <v>4520</v>
      </c>
      <c r="E1526" s="188" t="s">
        <v>4521</v>
      </c>
      <c r="F1526" s="9" t="s">
        <v>83</v>
      </c>
      <c r="G1526" s="9" t="s">
        <v>147</v>
      </c>
      <c r="H1526" s="10">
        <v>0</v>
      </c>
      <c r="I1526" s="11">
        <v>7</v>
      </c>
      <c r="J1526" s="24">
        <v>11641</v>
      </c>
      <c r="K1526" s="12"/>
      <c r="L1526" s="14">
        <v>0</v>
      </c>
      <c r="N1526" s="21">
        <v>0</v>
      </c>
      <c r="P1526" s="21">
        <v>0</v>
      </c>
      <c r="R1526" s="21">
        <v>0</v>
      </c>
      <c r="T1526" s="21">
        <v>16056</v>
      </c>
      <c r="V1526" s="22">
        <v>27697</v>
      </c>
      <c r="X1526" s="5" t="str">
        <f t="shared" si="23"/>
        <v>No</v>
      </c>
      <c r="Z1526" s="21"/>
      <c r="AC1526" s="28"/>
      <c r="AG1526" s="7"/>
    </row>
    <row r="1527" spans="1:33">
      <c r="A1527" s="8" t="s">
        <v>6616</v>
      </c>
      <c r="B1527" s="8" t="s">
        <v>2623</v>
      </c>
      <c r="C1527" s="9" t="s">
        <v>50</v>
      </c>
      <c r="D1527" s="185" t="s">
        <v>3169</v>
      </c>
      <c r="E1527" s="188" t="s">
        <v>3170</v>
      </c>
      <c r="F1527" s="9" t="s">
        <v>157</v>
      </c>
      <c r="G1527" s="9" t="s">
        <v>147</v>
      </c>
      <c r="H1527" s="10">
        <v>0</v>
      </c>
      <c r="I1527" s="11">
        <v>7</v>
      </c>
      <c r="J1527" s="24">
        <v>11696</v>
      </c>
      <c r="K1527" s="12"/>
      <c r="L1527" s="14">
        <v>0</v>
      </c>
      <c r="N1527" s="21">
        <v>0</v>
      </c>
      <c r="P1527" s="21">
        <v>0</v>
      </c>
      <c r="R1527" s="21">
        <v>0</v>
      </c>
      <c r="T1527" s="21">
        <v>77135</v>
      </c>
      <c r="V1527" s="22">
        <v>88831</v>
      </c>
      <c r="X1527" s="5" t="str">
        <f t="shared" si="23"/>
        <v>No</v>
      </c>
      <c r="Z1527" s="21"/>
      <c r="AC1527" s="28"/>
      <c r="AG1527" s="7"/>
    </row>
    <row r="1528" spans="1:33">
      <c r="A1528" s="8" t="s">
        <v>5291</v>
      </c>
      <c r="B1528" s="8" t="s">
        <v>5292</v>
      </c>
      <c r="C1528" s="9" t="s">
        <v>39</v>
      </c>
      <c r="D1528" s="185">
        <v>9239</v>
      </c>
      <c r="E1528" s="188">
        <v>90239</v>
      </c>
      <c r="F1528" s="9" t="s">
        <v>83</v>
      </c>
      <c r="G1528" s="9" t="s">
        <v>5756</v>
      </c>
      <c r="H1528" s="10">
        <v>52745</v>
      </c>
      <c r="I1528" s="11">
        <v>7</v>
      </c>
      <c r="J1528" s="24">
        <v>105543</v>
      </c>
      <c r="K1528" s="12"/>
      <c r="L1528" s="14">
        <v>0</v>
      </c>
      <c r="N1528" s="21">
        <v>0</v>
      </c>
      <c r="P1528" s="21">
        <v>0</v>
      </c>
      <c r="R1528" s="21">
        <v>0</v>
      </c>
      <c r="T1528" s="21">
        <v>0</v>
      </c>
      <c r="V1528" s="22">
        <v>105543</v>
      </c>
      <c r="X1528" s="5" t="str">
        <f t="shared" si="23"/>
        <v>No</v>
      </c>
      <c r="Z1528" s="21"/>
      <c r="AC1528" s="28"/>
      <c r="AG1528" s="7"/>
    </row>
    <row r="1529" spans="1:33">
      <c r="A1529" s="8" t="s">
        <v>3292</v>
      </c>
      <c r="B1529" s="8" t="s">
        <v>3293</v>
      </c>
      <c r="C1529" s="9" t="s">
        <v>555</v>
      </c>
      <c r="D1529" s="185" t="s">
        <v>3294</v>
      </c>
      <c r="E1529" s="188" t="s">
        <v>3295</v>
      </c>
      <c r="F1529" s="9" t="s">
        <v>83</v>
      </c>
      <c r="G1529" s="9" t="s">
        <v>147</v>
      </c>
      <c r="H1529" s="10">
        <v>0</v>
      </c>
      <c r="I1529" s="11">
        <v>7</v>
      </c>
      <c r="J1529" s="24">
        <v>79111</v>
      </c>
      <c r="K1529" s="12"/>
      <c r="L1529" s="14">
        <v>0</v>
      </c>
      <c r="N1529" s="21">
        <v>0</v>
      </c>
      <c r="P1529" s="21">
        <v>0</v>
      </c>
      <c r="R1529" s="21">
        <v>0</v>
      </c>
      <c r="T1529" s="21">
        <v>0</v>
      </c>
      <c r="V1529" s="22">
        <v>79111</v>
      </c>
      <c r="X1529" s="5" t="str">
        <f t="shared" si="23"/>
        <v>No</v>
      </c>
      <c r="Z1529" s="21"/>
      <c r="AC1529" s="28"/>
      <c r="AG1529" s="7"/>
    </row>
    <row r="1530" spans="1:33">
      <c r="A1530" s="8" t="s">
        <v>6617</v>
      </c>
      <c r="B1530" s="8" t="s">
        <v>2412</v>
      </c>
      <c r="C1530" s="9" t="s">
        <v>46</v>
      </c>
      <c r="D1530" s="185"/>
      <c r="E1530" s="188" t="s">
        <v>6618</v>
      </c>
      <c r="F1530" s="9" t="s">
        <v>88</v>
      </c>
      <c r="G1530" s="9" t="s">
        <v>147</v>
      </c>
      <c r="H1530" s="10">
        <v>0</v>
      </c>
      <c r="I1530" s="11">
        <v>7</v>
      </c>
      <c r="J1530" s="24">
        <v>54367</v>
      </c>
      <c r="K1530" s="12"/>
      <c r="L1530" s="14">
        <v>0</v>
      </c>
      <c r="N1530" s="21">
        <v>0</v>
      </c>
      <c r="P1530" s="21">
        <v>0</v>
      </c>
      <c r="R1530" s="21">
        <v>0</v>
      </c>
      <c r="T1530" s="21">
        <v>19876</v>
      </c>
      <c r="V1530" s="22">
        <v>74243</v>
      </c>
      <c r="X1530" s="5" t="str">
        <f t="shared" si="23"/>
        <v>No</v>
      </c>
      <c r="Z1530" s="21"/>
      <c r="AC1530" s="28"/>
      <c r="AG1530" s="7"/>
    </row>
    <row r="1531" spans="1:33">
      <c r="A1531" s="8" t="s">
        <v>1825</v>
      </c>
      <c r="B1531" s="8" t="s">
        <v>1045</v>
      </c>
      <c r="C1531" s="9" t="s">
        <v>132</v>
      </c>
      <c r="D1531" s="185">
        <v>5179</v>
      </c>
      <c r="E1531" s="188">
        <v>50179</v>
      </c>
      <c r="F1531" s="9" t="s">
        <v>157</v>
      </c>
      <c r="G1531" s="9" t="s">
        <v>84</v>
      </c>
      <c r="H1531" s="10">
        <v>8608208</v>
      </c>
      <c r="I1531" s="11">
        <v>7</v>
      </c>
      <c r="J1531" s="24">
        <v>11784</v>
      </c>
      <c r="K1531" s="12"/>
      <c r="L1531" s="14">
        <v>0</v>
      </c>
      <c r="N1531" s="21">
        <v>0</v>
      </c>
      <c r="P1531" s="21">
        <v>18102</v>
      </c>
      <c r="R1531" s="21">
        <v>0</v>
      </c>
      <c r="T1531" s="21">
        <v>0</v>
      </c>
      <c r="V1531" s="22">
        <v>29886</v>
      </c>
      <c r="X1531" s="5" t="str">
        <f t="shared" si="23"/>
        <v>No</v>
      </c>
      <c r="Z1531" s="21"/>
      <c r="AC1531" s="28"/>
      <c r="AG1531" s="7"/>
    </row>
    <row r="1532" spans="1:33">
      <c r="A1532" s="8" t="s">
        <v>1928</v>
      </c>
      <c r="B1532" s="8" t="s">
        <v>1929</v>
      </c>
      <c r="C1532" s="9" t="s">
        <v>34</v>
      </c>
      <c r="D1532" s="185" t="s">
        <v>1930</v>
      </c>
      <c r="E1532" s="188">
        <v>88158</v>
      </c>
      <c r="F1532" s="9" t="s">
        <v>36</v>
      </c>
      <c r="G1532" s="9" t="s">
        <v>5756</v>
      </c>
      <c r="H1532" s="10">
        <v>0</v>
      </c>
      <c r="I1532" s="11">
        <v>7</v>
      </c>
      <c r="J1532" s="24">
        <v>22814</v>
      </c>
      <c r="K1532" s="12"/>
      <c r="L1532" s="14">
        <v>0</v>
      </c>
      <c r="N1532" s="21">
        <v>0</v>
      </c>
      <c r="P1532" s="21">
        <v>0</v>
      </c>
      <c r="R1532" s="21">
        <v>0</v>
      </c>
      <c r="T1532" s="21">
        <v>0</v>
      </c>
      <c r="V1532" s="22">
        <v>22814</v>
      </c>
      <c r="X1532" s="5" t="str">
        <f t="shared" si="23"/>
        <v>No</v>
      </c>
      <c r="Z1532" s="21"/>
      <c r="AC1532" s="28"/>
      <c r="AG1532" s="7"/>
    </row>
    <row r="1533" spans="1:33">
      <c r="A1533" s="8" t="s">
        <v>5664</v>
      </c>
      <c r="B1533" s="8" t="s">
        <v>6619</v>
      </c>
      <c r="C1533" s="9" t="s">
        <v>254</v>
      </c>
      <c r="D1533" s="185" t="s">
        <v>5665</v>
      </c>
      <c r="E1533" s="188" t="s">
        <v>5666</v>
      </c>
      <c r="F1533" s="9" t="s">
        <v>83</v>
      </c>
      <c r="G1533" s="9" t="s">
        <v>147</v>
      </c>
      <c r="H1533" s="10">
        <v>0</v>
      </c>
      <c r="I1533" s="11">
        <v>7</v>
      </c>
      <c r="J1533" s="24">
        <v>0</v>
      </c>
      <c r="K1533" s="12"/>
      <c r="L1533" s="14">
        <v>0</v>
      </c>
      <c r="N1533" s="21">
        <v>0</v>
      </c>
      <c r="P1533" s="21">
        <v>0</v>
      </c>
      <c r="R1533" s="21">
        <v>0</v>
      </c>
      <c r="T1533" s="21">
        <v>0</v>
      </c>
      <c r="V1533" s="22">
        <v>0</v>
      </c>
      <c r="X1533" s="5" t="str">
        <f t="shared" si="23"/>
        <v>No</v>
      </c>
      <c r="Z1533" s="21"/>
      <c r="AC1533" s="28"/>
      <c r="AG1533" s="7"/>
    </row>
    <row r="1534" spans="1:33">
      <c r="A1534" s="8" t="s">
        <v>208</v>
      </c>
      <c r="B1534" s="8" t="s">
        <v>209</v>
      </c>
      <c r="C1534" s="9" t="s">
        <v>210</v>
      </c>
      <c r="D1534" s="185">
        <v>4060</v>
      </c>
      <c r="E1534" s="188">
        <v>40060</v>
      </c>
      <c r="F1534" s="9" t="s">
        <v>83</v>
      </c>
      <c r="G1534" s="9" t="s">
        <v>5756</v>
      </c>
      <c r="H1534" s="10">
        <v>80358</v>
      </c>
      <c r="I1534" s="11">
        <v>7</v>
      </c>
      <c r="J1534" s="24">
        <v>35771</v>
      </c>
      <c r="K1534" s="12"/>
      <c r="L1534" s="14">
        <v>0</v>
      </c>
      <c r="N1534" s="21">
        <v>0</v>
      </c>
      <c r="P1534" s="21">
        <v>0</v>
      </c>
      <c r="R1534" s="21">
        <v>1300</v>
      </c>
      <c r="T1534" s="21">
        <v>0</v>
      </c>
      <c r="V1534" s="22">
        <v>37071</v>
      </c>
      <c r="X1534" s="5" t="str">
        <f t="shared" si="23"/>
        <v>No</v>
      </c>
      <c r="Z1534" s="21"/>
      <c r="AC1534" s="28"/>
      <c r="AG1534" s="7"/>
    </row>
    <row r="1535" spans="1:33">
      <c r="A1535" s="8" t="s">
        <v>5363</v>
      </c>
      <c r="B1535" s="8" t="s">
        <v>5364</v>
      </c>
      <c r="C1535" s="9" t="s">
        <v>58</v>
      </c>
      <c r="D1535" s="185" t="s">
        <v>5365</v>
      </c>
      <c r="E1535" s="188" t="s">
        <v>5366</v>
      </c>
      <c r="F1535" s="9" t="s">
        <v>83</v>
      </c>
      <c r="G1535" s="9" t="s">
        <v>147</v>
      </c>
      <c r="H1535" s="10">
        <v>0</v>
      </c>
      <c r="I1535" s="11">
        <v>7</v>
      </c>
      <c r="J1535" s="24">
        <v>321894</v>
      </c>
      <c r="K1535" s="12"/>
      <c r="L1535" s="14">
        <v>0</v>
      </c>
      <c r="N1535" s="21">
        <v>0</v>
      </c>
      <c r="P1535" s="21">
        <v>0</v>
      </c>
      <c r="R1535" s="21">
        <v>0</v>
      </c>
      <c r="T1535" s="21">
        <v>0</v>
      </c>
      <c r="V1535" s="22">
        <v>321894</v>
      </c>
      <c r="X1535" s="5" t="str">
        <f t="shared" si="23"/>
        <v>No</v>
      </c>
      <c r="Z1535" s="21"/>
      <c r="AC1535" s="28"/>
      <c r="AG1535" s="7"/>
    </row>
    <row r="1536" spans="1:33">
      <c r="A1536" s="8" t="s">
        <v>5966</v>
      </c>
      <c r="B1536" s="8" t="s">
        <v>6095</v>
      </c>
      <c r="C1536" s="9" t="s">
        <v>171</v>
      </c>
      <c r="D1536" s="185"/>
      <c r="E1536" s="188">
        <v>40239</v>
      </c>
      <c r="F1536" s="9" t="s">
        <v>83</v>
      </c>
      <c r="G1536" s="9" t="s">
        <v>5756</v>
      </c>
      <c r="H1536" s="10">
        <v>5502379</v>
      </c>
      <c r="I1536" s="11">
        <v>7</v>
      </c>
      <c r="J1536" s="24">
        <v>0</v>
      </c>
      <c r="K1536" s="12"/>
      <c r="L1536" s="14">
        <v>0</v>
      </c>
      <c r="N1536" s="21">
        <v>0</v>
      </c>
      <c r="P1536" s="21">
        <v>0</v>
      </c>
      <c r="R1536" s="21">
        <v>0</v>
      </c>
      <c r="T1536" s="21">
        <v>0</v>
      </c>
      <c r="V1536" s="22">
        <v>0</v>
      </c>
      <c r="X1536" s="5" t="str">
        <f t="shared" si="23"/>
        <v>No</v>
      </c>
      <c r="Z1536" s="21"/>
      <c r="AC1536" s="28"/>
      <c r="AG1536" s="7"/>
    </row>
    <row r="1537" spans="1:33">
      <c r="A1537" s="8" t="s">
        <v>1332</v>
      </c>
      <c r="B1537" s="8" t="s">
        <v>1333</v>
      </c>
      <c r="C1537" s="9" t="s">
        <v>103</v>
      </c>
      <c r="D1537" s="185">
        <v>4198</v>
      </c>
      <c r="E1537" s="188">
        <v>40198</v>
      </c>
      <c r="F1537" s="9" t="s">
        <v>83</v>
      </c>
      <c r="G1537" s="9" t="s">
        <v>5756</v>
      </c>
      <c r="H1537" s="10">
        <v>2148346</v>
      </c>
      <c r="I1537" s="11">
        <v>7</v>
      </c>
      <c r="J1537" s="24">
        <v>0</v>
      </c>
      <c r="K1537" s="12"/>
      <c r="L1537" s="14">
        <v>0</v>
      </c>
      <c r="N1537" s="21">
        <v>0</v>
      </c>
      <c r="P1537" s="21">
        <v>0</v>
      </c>
      <c r="R1537" s="21">
        <v>0</v>
      </c>
      <c r="T1537" s="21">
        <v>2283</v>
      </c>
      <c r="V1537" s="22">
        <v>2283</v>
      </c>
      <c r="X1537" s="5" t="str">
        <f t="shared" si="23"/>
        <v>No</v>
      </c>
      <c r="Z1537" s="21"/>
      <c r="AC1537" s="28"/>
      <c r="AG1537" s="7"/>
    </row>
    <row r="1538" spans="1:33">
      <c r="A1538" s="8" t="s">
        <v>363</v>
      </c>
      <c r="B1538" s="8" t="s">
        <v>364</v>
      </c>
      <c r="C1538" s="9" t="s">
        <v>73</v>
      </c>
      <c r="D1538" s="185" t="s">
        <v>365</v>
      </c>
      <c r="E1538" s="188" t="s">
        <v>366</v>
      </c>
      <c r="F1538" s="9" t="s">
        <v>157</v>
      </c>
      <c r="G1538" s="9" t="s">
        <v>147</v>
      </c>
      <c r="H1538" s="10">
        <v>0</v>
      </c>
      <c r="I1538" s="11">
        <v>7</v>
      </c>
      <c r="J1538" s="24">
        <v>41383</v>
      </c>
      <c r="K1538" s="12"/>
      <c r="L1538" s="14">
        <v>0</v>
      </c>
      <c r="N1538" s="21">
        <v>0</v>
      </c>
      <c r="P1538" s="21">
        <v>0</v>
      </c>
      <c r="R1538" s="21">
        <v>300</v>
      </c>
      <c r="T1538" s="21">
        <v>0</v>
      </c>
      <c r="V1538" s="22">
        <v>41683</v>
      </c>
      <c r="X1538" s="5" t="str">
        <f t="shared" si="23"/>
        <v>No</v>
      </c>
      <c r="Z1538" s="21"/>
      <c r="AC1538" s="28"/>
      <c r="AG1538" s="7"/>
    </row>
    <row r="1539" spans="1:33">
      <c r="A1539" s="8" t="s">
        <v>2994</v>
      </c>
      <c r="B1539" s="8" t="s">
        <v>2995</v>
      </c>
      <c r="C1539" s="9" t="s">
        <v>91</v>
      </c>
      <c r="D1539" s="185">
        <v>9217</v>
      </c>
      <c r="E1539" s="188">
        <v>90217</v>
      </c>
      <c r="F1539" s="9" t="s">
        <v>83</v>
      </c>
      <c r="G1539" s="9" t="s">
        <v>5756</v>
      </c>
      <c r="H1539" s="10">
        <v>83578</v>
      </c>
      <c r="I1539" s="11">
        <v>7</v>
      </c>
      <c r="J1539" s="24">
        <v>54929</v>
      </c>
      <c r="K1539" s="12"/>
      <c r="L1539" s="14">
        <v>0</v>
      </c>
      <c r="N1539" s="21">
        <v>0</v>
      </c>
      <c r="P1539" s="21">
        <v>0</v>
      </c>
      <c r="R1539" s="21">
        <v>65145</v>
      </c>
      <c r="T1539" s="21">
        <v>0</v>
      </c>
      <c r="V1539" s="22">
        <v>120074</v>
      </c>
      <c r="X1539" s="5" t="str">
        <f t="shared" ref="X1539:X1602" si="24">IF(W1539&amp;U1539&amp;S1539&amp;Q1539&amp;O1539&amp;M1539&amp;K1539&lt;&gt;"","Yes","No")</f>
        <v>No</v>
      </c>
      <c r="Z1539" s="21"/>
      <c r="AC1539" s="28"/>
      <c r="AG1539" s="7"/>
    </row>
    <row r="1540" spans="1:33">
      <c r="A1540" s="8" t="s">
        <v>4278</v>
      </c>
      <c r="B1540" s="8" t="s">
        <v>4279</v>
      </c>
      <c r="C1540" s="9" t="s">
        <v>235</v>
      </c>
      <c r="D1540" s="185" t="s">
        <v>4280</v>
      </c>
      <c r="E1540" s="188" t="s">
        <v>4281</v>
      </c>
      <c r="F1540" s="9" t="s">
        <v>83</v>
      </c>
      <c r="G1540" s="9" t="s">
        <v>147</v>
      </c>
      <c r="H1540" s="10">
        <v>0</v>
      </c>
      <c r="I1540" s="11">
        <v>7</v>
      </c>
      <c r="J1540" s="24">
        <v>0</v>
      </c>
      <c r="K1540" s="12"/>
      <c r="L1540" s="14">
        <v>0</v>
      </c>
      <c r="N1540" s="21">
        <v>0</v>
      </c>
      <c r="P1540" s="21">
        <v>0</v>
      </c>
      <c r="R1540" s="21">
        <v>192830</v>
      </c>
      <c r="T1540" s="21">
        <v>0</v>
      </c>
      <c r="V1540" s="22">
        <v>192830</v>
      </c>
      <c r="X1540" s="5" t="str">
        <f t="shared" si="24"/>
        <v>No</v>
      </c>
      <c r="Z1540" s="21"/>
      <c r="AC1540" s="28"/>
      <c r="AG1540" s="7"/>
    </row>
    <row r="1541" spans="1:33">
      <c r="A1541" s="8" t="s">
        <v>6241</v>
      </c>
      <c r="B1541" s="8" t="s">
        <v>6242</v>
      </c>
      <c r="C1541" s="9" t="s">
        <v>91</v>
      </c>
      <c r="D1541" s="185"/>
      <c r="E1541" s="188">
        <v>90260</v>
      </c>
      <c r="F1541" s="9" t="s">
        <v>83</v>
      </c>
      <c r="G1541" s="9" t="s">
        <v>5756</v>
      </c>
      <c r="H1541" s="10">
        <v>12150996</v>
      </c>
      <c r="I1541" s="11">
        <v>7</v>
      </c>
      <c r="J1541" s="24">
        <v>54227</v>
      </c>
      <c r="K1541" s="12"/>
      <c r="L1541" s="14">
        <v>0</v>
      </c>
      <c r="N1541" s="21">
        <v>0</v>
      </c>
      <c r="P1541" s="21">
        <v>0</v>
      </c>
      <c r="R1541" s="21">
        <v>0</v>
      </c>
      <c r="T1541" s="21">
        <v>0</v>
      </c>
      <c r="V1541" s="22">
        <v>54227</v>
      </c>
      <c r="X1541" s="5" t="str">
        <f t="shared" si="24"/>
        <v>No</v>
      </c>
      <c r="Z1541" s="21"/>
      <c r="AC1541" s="28"/>
      <c r="AG1541" s="7"/>
    </row>
    <row r="1542" spans="1:33">
      <c r="A1542" s="8" t="s">
        <v>5269</v>
      </c>
      <c r="B1542" s="8" t="s">
        <v>5270</v>
      </c>
      <c r="C1542" s="9" t="s">
        <v>168</v>
      </c>
      <c r="D1542" s="185" t="s">
        <v>5271</v>
      </c>
      <c r="E1542" s="188" t="s">
        <v>5272</v>
      </c>
      <c r="F1542" s="9" t="s">
        <v>83</v>
      </c>
      <c r="G1542" s="9" t="s">
        <v>147</v>
      </c>
      <c r="H1542" s="10">
        <v>0</v>
      </c>
      <c r="I1542" s="11">
        <v>6</v>
      </c>
      <c r="J1542" s="24">
        <v>98994</v>
      </c>
      <c r="K1542" s="12"/>
      <c r="L1542" s="14">
        <v>0</v>
      </c>
      <c r="N1542" s="21">
        <v>0</v>
      </c>
      <c r="P1542" s="21">
        <v>0</v>
      </c>
      <c r="R1542" s="21">
        <v>0</v>
      </c>
      <c r="T1542" s="21">
        <v>0</v>
      </c>
      <c r="V1542" s="22">
        <v>98994</v>
      </c>
      <c r="X1542" s="5" t="str">
        <f t="shared" si="24"/>
        <v>No</v>
      </c>
      <c r="Z1542" s="21"/>
      <c r="AC1542" s="28"/>
      <c r="AG1542" s="7"/>
    </row>
    <row r="1543" spans="1:33">
      <c r="A1543" s="8" t="s">
        <v>3674</v>
      </c>
      <c r="B1543" s="8" t="s">
        <v>3675</v>
      </c>
      <c r="C1543" s="9" t="s">
        <v>288</v>
      </c>
      <c r="D1543" s="185">
        <v>3077</v>
      </c>
      <c r="E1543" s="188">
        <v>30077</v>
      </c>
      <c r="F1543" s="9" t="s">
        <v>83</v>
      </c>
      <c r="G1543" s="9" t="s">
        <v>84</v>
      </c>
      <c r="H1543" s="10">
        <v>107682</v>
      </c>
      <c r="I1543" s="11">
        <v>6</v>
      </c>
      <c r="J1543" s="24">
        <v>313581</v>
      </c>
      <c r="K1543" s="12"/>
      <c r="L1543" s="14">
        <v>0</v>
      </c>
      <c r="N1543" s="21">
        <v>0</v>
      </c>
      <c r="P1543" s="21">
        <v>0</v>
      </c>
      <c r="R1543" s="21">
        <v>4812</v>
      </c>
      <c r="T1543" s="21">
        <v>0</v>
      </c>
      <c r="V1543" s="22">
        <v>318393</v>
      </c>
      <c r="X1543" s="5" t="str">
        <f t="shared" si="24"/>
        <v>No</v>
      </c>
      <c r="Z1543" s="21"/>
      <c r="AC1543" s="28"/>
      <c r="AG1543" s="7"/>
    </row>
    <row r="1544" spans="1:33">
      <c r="A1544" s="8" t="s">
        <v>3744</v>
      </c>
      <c r="B1544" s="8" t="s">
        <v>3745</v>
      </c>
      <c r="C1544" s="9" t="s">
        <v>278</v>
      </c>
      <c r="D1544" s="185" t="s">
        <v>3746</v>
      </c>
      <c r="E1544" s="188" t="s">
        <v>3747</v>
      </c>
      <c r="F1544" s="9" t="s">
        <v>138</v>
      </c>
      <c r="G1544" s="9" t="s">
        <v>147</v>
      </c>
      <c r="H1544" s="10">
        <v>0</v>
      </c>
      <c r="I1544" s="11">
        <v>6</v>
      </c>
      <c r="J1544" s="24">
        <v>30748</v>
      </c>
      <c r="K1544" s="12"/>
      <c r="L1544" s="14">
        <v>0</v>
      </c>
      <c r="N1544" s="21">
        <v>0</v>
      </c>
      <c r="P1544" s="21">
        <v>0</v>
      </c>
      <c r="R1544" s="21">
        <v>0</v>
      </c>
      <c r="T1544" s="21">
        <v>0</v>
      </c>
      <c r="V1544" s="22">
        <v>30748</v>
      </c>
      <c r="X1544" s="5" t="str">
        <f t="shared" si="24"/>
        <v>No</v>
      </c>
      <c r="Z1544" s="21"/>
      <c r="AC1544" s="28"/>
      <c r="AG1544" s="7"/>
    </row>
    <row r="1545" spans="1:33">
      <c r="A1545" s="8" t="s">
        <v>919</v>
      </c>
      <c r="B1545" s="8" t="s">
        <v>834</v>
      </c>
      <c r="C1545" s="9" t="s">
        <v>129</v>
      </c>
      <c r="D1545" s="185" t="s">
        <v>920</v>
      </c>
      <c r="E1545" s="188" t="s">
        <v>921</v>
      </c>
      <c r="F1545" s="9" t="s">
        <v>83</v>
      </c>
      <c r="G1545" s="9" t="s">
        <v>147</v>
      </c>
      <c r="H1545" s="10">
        <v>0</v>
      </c>
      <c r="I1545" s="11">
        <v>6</v>
      </c>
      <c r="J1545" s="24">
        <v>15888</v>
      </c>
      <c r="K1545" s="12"/>
      <c r="L1545" s="14">
        <v>0</v>
      </c>
      <c r="N1545" s="21">
        <v>0</v>
      </c>
      <c r="P1545" s="21">
        <v>0</v>
      </c>
      <c r="R1545" s="21">
        <v>0</v>
      </c>
      <c r="T1545" s="21">
        <v>0</v>
      </c>
      <c r="V1545" s="22">
        <v>15888</v>
      </c>
      <c r="X1545" s="5" t="str">
        <f t="shared" si="24"/>
        <v>No</v>
      </c>
      <c r="Z1545" s="21"/>
      <c r="AC1545" s="28"/>
      <c r="AG1545" s="7"/>
    </row>
    <row r="1546" spans="1:33">
      <c r="A1546" s="8" t="s">
        <v>6620</v>
      </c>
      <c r="B1546" s="8" t="s">
        <v>1660</v>
      </c>
      <c r="C1546" s="9" t="s">
        <v>275</v>
      </c>
      <c r="D1546" s="185" t="s">
        <v>2221</v>
      </c>
      <c r="E1546" s="188" t="s">
        <v>2222</v>
      </c>
      <c r="F1546" s="9" t="s">
        <v>1320</v>
      </c>
      <c r="G1546" s="9" t="s">
        <v>147</v>
      </c>
      <c r="H1546" s="10">
        <v>0</v>
      </c>
      <c r="I1546" s="11">
        <v>6</v>
      </c>
      <c r="J1546" s="24">
        <v>11061</v>
      </c>
      <c r="K1546" s="12"/>
      <c r="L1546" s="14">
        <v>0</v>
      </c>
      <c r="N1546" s="21">
        <v>0</v>
      </c>
      <c r="P1546" s="21">
        <v>0</v>
      </c>
      <c r="R1546" s="21">
        <v>0</v>
      </c>
      <c r="T1546" s="21">
        <v>0</v>
      </c>
      <c r="V1546" s="22">
        <v>11061</v>
      </c>
      <c r="X1546" s="5" t="str">
        <f t="shared" si="24"/>
        <v>No</v>
      </c>
      <c r="Z1546" s="21"/>
      <c r="AC1546" s="28"/>
      <c r="AG1546" s="7"/>
    </row>
    <row r="1547" spans="1:33">
      <c r="A1547" s="8" t="s">
        <v>6254</v>
      </c>
      <c r="B1547" s="8" t="s">
        <v>6255</v>
      </c>
      <c r="C1547" s="9" t="s">
        <v>91</v>
      </c>
      <c r="D1547" s="185"/>
      <c r="E1547" s="188">
        <v>90253</v>
      </c>
      <c r="F1547" s="9" t="s">
        <v>83</v>
      </c>
      <c r="G1547" s="9" t="s">
        <v>5756</v>
      </c>
      <c r="H1547" s="10">
        <v>12150996</v>
      </c>
      <c r="I1547" s="11">
        <v>6</v>
      </c>
      <c r="J1547" s="24">
        <v>62916</v>
      </c>
      <c r="K1547" s="12"/>
      <c r="L1547" s="14">
        <v>0</v>
      </c>
      <c r="N1547" s="21">
        <v>0</v>
      </c>
      <c r="P1547" s="21">
        <v>0</v>
      </c>
      <c r="R1547" s="21">
        <v>0</v>
      </c>
      <c r="T1547" s="21">
        <v>0</v>
      </c>
      <c r="V1547" s="22">
        <v>62916</v>
      </c>
      <c r="X1547" s="5" t="str">
        <f t="shared" si="24"/>
        <v>No</v>
      </c>
      <c r="Z1547" s="21"/>
      <c r="AC1547" s="28"/>
      <c r="AG1547" s="7"/>
    </row>
    <row r="1548" spans="1:33">
      <c r="A1548" s="8" t="s">
        <v>5402</v>
      </c>
      <c r="B1548" s="8" t="s">
        <v>5403</v>
      </c>
      <c r="C1548" s="9" t="s">
        <v>58</v>
      </c>
      <c r="D1548" s="185" t="s">
        <v>5404</v>
      </c>
      <c r="E1548" s="188" t="s">
        <v>5405</v>
      </c>
      <c r="F1548" s="9" t="s">
        <v>83</v>
      </c>
      <c r="G1548" s="9" t="s">
        <v>147</v>
      </c>
      <c r="H1548" s="10">
        <v>0</v>
      </c>
      <c r="I1548" s="11">
        <v>6</v>
      </c>
      <c r="J1548" s="24">
        <v>95228</v>
      </c>
      <c r="K1548" s="12"/>
      <c r="L1548" s="14">
        <v>0</v>
      </c>
      <c r="N1548" s="21">
        <v>0</v>
      </c>
      <c r="P1548" s="21">
        <v>0</v>
      </c>
      <c r="R1548" s="21">
        <v>0</v>
      </c>
      <c r="T1548" s="21">
        <v>0</v>
      </c>
      <c r="V1548" s="22">
        <v>95228</v>
      </c>
      <c r="X1548" s="5" t="str">
        <f t="shared" si="24"/>
        <v>No</v>
      </c>
      <c r="Z1548" s="21"/>
      <c r="AC1548" s="28"/>
      <c r="AG1548" s="7"/>
    </row>
    <row r="1549" spans="1:33">
      <c r="A1549" s="8" t="s">
        <v>378</v>
      </c>
      <c r="B1549" s="8" t="s">
        <v>6469</v>
      </c>
      <c r="C1549" s="9" t="s">
        <v>73</v>
      </c>
      <c r="D1549" s="185" t="s">
        <v>379</v>
      </c>
      <c r="E1549" s="188" t="s">
        <v>380</v>
      </c>
      <c r="F1549" s="9" t="s">
        <v>157</v>
      </c>
      <c r="G1549" s="9" t="s">
        <v>147</v>
      </c>
      <c r="H1549" s="10">
        <v>0</v>
      </c>
      <c r="I1549" s="11">
        <v>6</v>
      </c>
      <c r="J1549" s="24">
        <v>37654</v>
      </c>
      <c r="K1549" s="12"/>
      <c r="L1549" s="14">
        <v>0</v>
      </c>
      <c r="N1549" s="21">
        <v>0</v>
      </c>
      <c r="P1549" s="21">
        <v>0</v>
      </c>
      <c r="R1549" s="21">
        <v>0</v>
      </c>
      <c r="T1549" s="21">
        <v>0</v>
      </c>
      <c r="V1549" s="22">
        <v>37654</v>
      </c>
      <c r="X1549" s="5" t="str">
        <f t="shared" si="24"/>
        <v>No</v>
      </c>
      <c r="Z1549" s="21"/>
      <c r="AC1549" s="28"/>
      <c r="AG1549" s="7"/>
    </row>
    <row r="1550" spans="1:33">
      <c r="A1550" s="8" t="s">
        <v>1539</v>
      </c>
      <c r="B1550" s="8" t="s">
        <v>1540</v>
      </c>
      <c r="C1550" s="9" t="s">
        <v>178</v>
      </c>
      <c r="D1550" s="185" t="s">
        <v>1541</v>
      </c>
      <c r="E1550" s="188" t="s">
        <v>1542</v>
      </c>
      <c r="F1550" s="9" t="s">
        <v>83</v>
      </c>
      <c r="G1550" s="9" t="s">
        <v>147</v>
      </c>
      <c r="H1550" s="10">
        <v>0</v>
      </c>
      <c r="I1550" s="11">
        <v>6</v>
      </c>
      <c r="J1550" s="24">
        <v>85143</v>
      </c>
      <c r="K1550" s="12"/>
      <c r="L1550" s="14">
        <v>0</v>
      </c>
      <c r="N1550" s="21">
        <v>0</v>
      </c>
      <c r="P1550" s="21">
        <v>0</v>
      </c>
      <c r="R1550" s="21">
        <v>0</v>
      </c>
      <c r="T1550" s="21">
        <v>0</v>
      </c>
      <c r="V1550" s="22">
        <v>85143</v>
      </c>
      <c r="X1550" s="5" t="str">
        <f t="shared" si="24"/>
        <v>No</v>
      </c>
      <c r="Z1550" s="21"/>
      <c r="AC1550" s="28"/>
      <c r="AG1550" s="7"/>
    </row>
    <row r="1551" spans="1:33">
      <c r="A1551" s="8" t="s">
        <v>1620</v>
      </c>
      <c r="B1551" s="8" t="s">
        <v>1195</v>
      </c>
      <c r="C1551" s="9" t="s">
        <v>178</v>
      </c>
      <c r="D1551" s="185" t="s">
        <v>1621</v>
      </c>
      <c r="E1551" s="188" t="s">
        <v>1622</v>
      </c>
      <c r="F1551" s="9" t="s">
        <v>83</v>
      </c>
      <c r="G1551" s="9" t="s">
        <v>147</v>
      </c>
      <c r="H1551" s="10">
        <v>0</v>
      </c>
      <c r="I1551" s="11">
        <v>6</v>
      </c>
      <c r="J1551" s="24">
        <v>50613</v>
      </c>
      <c r="K1551" s="12"/>
      <c r="L1551" s="14">
        <v>0</v>
      </c>
      <c r="N1551" s="21">
        <v>0</v>
      </c>
      <c r="P1551" s="21">
        <v>0</v>
      </c>
      <c r="R1551" s="21">
        <v>0</v>
      </c>
      <c r="T1551" s="21">
        <v>0</v>
      </c>
      <c r="V1551" s="22">
        <v>50613</v>
      </c>
      <c r="X1551" s="5" t="str">
        <f t="shared" si="24"/>
        <v>No</v>
      </c>
      <c r="Z1551" s="21"/>
      <c r="AC1551" s="28"/>
      <c r="AG1551" s="7"/>
    </row>
    <row r="1552" spans="1:33">
      <c r="A1552" s="8" t="s">
        <v>324</v>
      </c>
      <c r="B1552" s="8" t="s">
        <v>325</v>
      </c>
      <c r="C1552" s="9" t="s">
        <v>103</v>
      </c>
      <c r="D1552" s="185">
        <v>4122</v>
      </c>
      <c r="E1552" s="188">
        <v>40122</v>
      </c>
      <c r="F1552" s="9" t="s">
        <v>83</v>
      </c>
      <c r="G1552" s="9" t="s">
        <v>5756</v>
      </c>
      <c r="H1552" s="10">
        <v>2148346</v>
      </c>
      <c r="I1552" s="11">
        <v>6</v>
      </c>
      <c r="J1552" s="24">
        <v>0</v>
      </c>
      <c r="K1552" s="12"/>
      <c r="L1552" s="14">
        <v>0</v>
      </c>
      <c r="N1552" s="21">
        <v>0</v>
      </c>
      <c r="P1552" s="21">
        <v>0</v>
      </c>
      <c r="R1552" s="21">
        <v>0</v>
      </c>
      <c r="T1552" s="21">
        <v>0</v>
      </c>
      <c r="V1552" s="22">
        <v>0</v>
      </c>
      <c r="X1552" s="5" t="str">
        <f t="shared" si="24"/>
        <v>No</v>
      </c>
      <c r="Z1552" s="21"/>
      <c r="AC1552" s="28"/>
      <c r="AG1552" s="7"/>
    </row>
    <row r="1553" spans="1:33">
      <c r="A1553" s="8" t="s">
        <v>3332</v>
      </c>
      <c r="B1553" s="8" t="s">
        <v>2493</v>
      </c>
      <c r="C1553" s="9" t="s">
        <v>555</v>
      </c>
      <c r="D1553" s="185" t="s">
        <v>3333</v>
      </c>
      <c r="E1553" s="188" t="s">
        <v>3334</v>
      </c>
      <c r="F1553" s="9" t="s">
        <v>83</v>
      </c>
      <c r="G1553" s="9" t="s">
        <v>147</v>
      </c>
      <c r="H1553" s="10">
        <v>0</v>
      </c>
      <c r="I1553" s="11">
        <v>6</v>
      </c>
      <c r="J1553" s="24">
        <v>41093</v>
      </c>
      <c r="K1553" s="12"/>
      <c r="L1553" s="14">
        <v>0</v>
      </c>
      <c r="N1553" s="21">
        <v>0</v>
      </c>
      <c r="P1553" s="21">
        <v>0</v>
      </c>
      <c r="R1553" s="21">
        <v>0</v>
      </c>
      <c r="T1553" s="21">
        <v>0</v>
      </c>
      <c r="V1553" s="22">
        <v>41093</v>
      </c>
      <c r="X1553" s="5" t="str">
        <f t="shared" si="24"/>
        <v>No</v>
      </c>
      <c r="Z1553" s="21"/>
      <c r="AC1553" s="28"/>
      <c r="AG1553" s="7"/>
    </row>
    <row r="1554" spans="1:33">
      <c r="A1554" s="8" t="s">
        <v>352</v>
      </c>
      <c r="B1554" s="8" t="s">
        <v>6459</v>
      </c>
      <c r="C1554" s="9" t="s">
        <v>73</v>
      </c>
      <c r="D1554" s="185" t="s">
        <v>353</v>
      </c>
      <c r="E1554" s="188" t="s">
        <v>354</v>
      </c>
      <c r="F1554" s="9" t="s">
        <v>83</v>
      </c>
      <c r="G1554" s="9" t="s">
        <v>147</v>
      </c>
      <c r="H1554" s="10">
        <v>0</v>
      </c>
      <c r="I1554" s="11">
        <v>6</v>
      </c>
      <c r="J1554" s="24">
        <v>39035</v>
      </c>
      <c r="K1554" s="12"/>
      <c r="L1554" s="14">
        <v>0</v>
      </c>
      <c r="N1554" s="21">
        <v>0</v>
      </c>
      <c r="P1554" s="21">
        <v>0</v>
      </c>
      <c r="R1554" s="21">
        <v>0</v>
      </c>
      <c r="T1554" s="21">
        <v>0</v>
      </c>
      <c r="V1554" s="22">
        <v>39035</v>
      </c>
      <c r="X1554" s="5" t="str">
        <f t="shared" si="24"/>
        <v>No</v>
      </c>
      <c r="Z1554" s="21"/>
      <c r="AC1554" s="28"/>
      <c r="AG1554" s="7"/>
    </row>
    <row r="1555" spans="1:33">
      <c r="A1555" s="8" t="s">
        <v>6621</v>
      </c>
      <c r="B1555" s="8" t="s">
        <v>2136</v>
      </c>
      <c r="C1555" s="9" t="s">
        <v>275</v>
      </c>
      <c r="D1555" s="185" t="s">
        <v>2137</v>
      </c>
      <c r="E1555" s="188" t="s">
        <v>2138</v>
      </c>
      <c r="F1555" s="9" t="s">
        <v>157</v>
      </c>
      <c r="G1555" s="9" t="s">
        <v>147</v>
      </c>
      <c r="H1555" s="10">
        <v>0</v>
      </c>
      <c r="I1555" s="11">
        <v>6</v>
      </c>
      <c r="J1555" s="24">
        <v>99378</v>
      </c>
      <c r="K1555" s="12"/>
      <c r="L1555" s="14">
        <v>0</v>
      </c>
      <c r="N1555" s="21">
        <v>0</v>
      </c>
      <c r="P1555" s="21">
        <v>0</v>
      </c>
      <c r="R1555" s="21">
        <v>0</v>
      </c>
      <c r="T1555" s="21">
        <v>0</v>
      </c>
      <c r="V1555" s="22">
        <v>99378</v>
      </c>
      <c r="X1555" s="5" t="str">
        <f t="shared" si="24"/>
        <v>No</v>
      </c>
      <c r="Z1555" s="21"/>
      <c r="AC1555" s="28"/>
      <c r="AG1555" s="7"/>
    </row>
    <row r="1556" spans="1:33">
      <c r="A1556" s="8" t="s">
        <v>5957</v>
      </c>
      <c r="B1556" s="8" t="s">
        <v>1951</v>
      </c>
      <c r="C1556" s="9" t="s">
        <v>42</v>
      </c>
      <c r="D1556" s="185" t="s">
        <v>4611</v>
      </c>
      <c r="E1556" s="188" t="s">
        <v>4612</v>
      </c>
      <c r="F1556" s="9" t="s">
        <v>83</v>
      </c>
      <c r="G1556" s="9" t="s">
        <v>147</v>
      </c>
      <c r="H1556" s="10">
        <v>0</v>
      </c>
      <c r="I1556" s="11">
        <v>6</v>
      </c>
      <c r="J1556" s="24">
        <v>68174</v>
      </c>
      <c r="K1556" s="12"/>
      <c r="L1556" s="14">
        <v>0</v>
      </c>
      <c r="N1556" s="21">
        <v>0</v>
      </c>
      <c r="P1556" s="21">
        <v>0</v>
      </c>
      <c r="R1556" s="21">
        <v>0</v>
      </c>
      <c r="T1556" s="21">
        <v>37884</v>
      </c>
      <c r="V1556" s="22">
        <v>106058</v>
      </c>
      <c r="X1556" s="5" t="str">
        <f t="shared" si="24"/>
        <v>No</v>
      </c>
      <c r="Z1556" s="21"/>
      <c r="AC1556" s="28"/>
      <c r="AG1556" s="7"/>
    </row>
    <row r="1557" spans="1:33">
      <c r="A1557" s="8" t="s">
        <v>5606</v>
      </c>
      <c r="B1557" s="8" t="s">
        <v>3311</v>
      </c>
      <c r="C1557" s="9" t="s">
        <v>254</v>
      </c>
      <c r="D1557" s="185" t="s">
        <v>5607</v>
      </c>
      <c r="E1557" s="188" t="s">
        <v>5608</v>
      </c>
      <c r="F1557" s="9" t="s">
        <v>83</v>
      </c>
      <c r="G1557" s="9" t="s">
        <v>147</v>
      </c>
      <c r="H1557" s="10">
        <v>0</v>
      </c>
      <c r="I1557" s="11">
        <v>6</v>
      </c>
      <c r="J1557" s="24">
        <v>22945</v>
      </c>
      <c r="K1557" s="12"/>
      <c r="L1557" s="14">
        <v>0</v>
      </c>
      <c r="N1557" s="21">
        <v>0</v>
      </c>
      <c r="P1557" s="21">
        <v>0</v>
      </c>
      <c r="R1557" s="21">
        <v>0</v>
      </c>
      <c r="T1557" s="21">
        <v>0</v>
      </c>
      <c r="V1557" s="22">
        <v>22945</v>
      </c>
      <c r="X1557" s="5" t="str">
        <f t="shared" si="24"/>
        <v>No</v>
      </c>
      <c r="Z1557" s="21"/>
      <c r="AC1557" s="28"/>
      <c r="AG1557" s="7"/>
    </row>
    <row r="1558" spans="1:33">
      <c r="A1558" s="8" t="s">
        <v>6248</v>
      </c>
      <c r="B1558" s="8" t="s">
        <v>6249</v>
      </c>
      <c r="C1558" s="9" t="s">
        <v>91</v>
      </c>
      <c r="D1558" s="185"/>
      <c r="E1558" s="188">
        <v>90250</v>
      </c>
      <c r="F1558" s="9" t="s">
        <v>83</v>
      </c>
      <c r="G1558" s="9" t="s">
        <v>5756</v>
      </c>
      <c r="H1558" s="10">
        <v>12150996</v>
      </c>
      <c r="I1558" s="11">
        <v>6</v>
      </c>
      <c r="J1558" s="24">
        <v>14507</v>
      </c>
      <c r="K1558" s="12"/>
      <c r="L1558" s="14">
        <v>0</v>
      </c>
      <c r="N1558" s="21">
        <v>0</v>
      </c>
      <c r="P1558" s="21">
        <v>0</v>
      </c>
      <c r="R1558" s="21">
        <v>0</v>
      </c>
      <c r="T1558" s="21">
        <v>0</v>
      </c>
      <c r="V1558" s="22">
        <v>14507</v>
      </c>
      <c r="X1558" s="5" t="str">
        <f t="shared" si="24"/>
        <v>No</v>
      </c>
      <c r="Z1558" s="21"/>
      <c r="AC1558" s="28"/>
      <c r="AG1558" s="7"/>
    </row>
    <row r="1559" spans="1:33">
      <c r="A1559" s="8" t="s">
        <v>4418</v>
      </c>
      <c r="B1559" s="8" t="s">
        <v>3845</v>
      </c>
      <c r="C1559" s="9" t="s">
        <v>235</v>
      </c>
      <c r="D1559" s="185"/>
      <c r="E1559" s="188" t="s">
        <v>4419</v>
      </c>
      <c r="F1559" s="9" t="s">
        <v>83</v>
      </c>
      <c r="G1559" s="9" t="s">
        <v>147</v>
      </c>
      <c r="H1559" s="10">
        <v>0</v>
      </c>
      <c r="I1559" s="11">
        <v>6</v>
      </c>
      <c r="J1559" s="24">
        <v>65152</v>
      </c>
      <c r="K1559" s="12"/>
      <c r="L1559" s="14">
        <v>0</v>
      </c>
      <c r="N1559" s="21">
        <v>0</v>
      </c>
      <c r="P1559" s="21">
        <v>0</v>
      </c>
      <c r="R1559" s="21">
        <v>0</v>
      </c>
      <c r="T1559" s="21">
        <v>0</v>
      </c>
      <c r="V1559" s="22">
        <v>65152</v>
      </c>
      <c r="X1559" s="5" t="str">
        <f t="shared" si="24"/>
        <v>No</v>
      </c>
      <c r="Z1559" s="21"/>
      <c r="AC1559" s="28"/>
      <c r="AG1559" s="7"/>
    </row>
    <row r="1560" spans="1:33">
      <c r="A1560" s="8" t="s">
        <v>5022</v>
      </c>
      <c r="B1560" s="8" t="s">
        <v>5023</v>
      </c>
      <c r="C1560" s="9" t="s">
        <v>91</v>
      </c>
      <c r="D1560" s="185" t="s">
        <v>5024</v>
      </c>
      <c r="E1560" s="188" t="s">
        <v>5025</v>
      </c>
      <c r="F1560" s="9" t="s">
        <v>83</v>
      </c>
      <c r="G1560" s="9" t="s">
        <v>147</v>
      </c>
      <c r="H1560" s="10">
        <v>0</v>
      </c>
      <c r="I1560" s="11">
        <v>6</v>
      </c>
      <c r="J1560" s="24">
        <v>54160</v>
      </c>
      <c r="K1560" s="12"/>
      <c r="L1560" s="14">
        <v>0</v>
      </c>
      <c r="N1560" s="21">
        <v>0</v>
      </c>
      <c r="P1560" s="21">
        <v>0</v>
      </c>
      <c r="R1560" s="21">
        <v>0</v>
      </c>
      <c r="T1560" s="21">
        <v>0</v>
      </c>
      <c r="V1560" s="22">
        <v>54160</v>
      </c>
      <c r="X1560" s="5" t="str">
        <f t="shared" si="24"/>
        <v>No</v>
      </c>
      <c r="Z1560" s="21"/>
      <c r="AC1560" s="28"/>
      <c r="AG1560" s="7"/>
    </row>
    <row r="1561" spans="1:33">
      <c r="A1561" s="8" t="s">
        <v>3778</v>
      </c>
      <c r="B1561" s="8" t="s">
        <v>3779</v>
      </c>
      <c r="C1561" s="9" t="s">
        <v>278</v>
      </c>
      <c r="D1561" s="185" t="s">
        <v>3780</v>
      </c>
      <c r="E1561" s="188" t="s">
        <v>3781</v>
      </c>
      <c r="F1561" s="9" t="s">
        <v>83</v>
      </c>
      <c r="G1561" s="9" t="s">
        <v>147</v>
      </c>
      <c r="H1561" s="10">
        <v>0</v>
      </c>
      <c r="I1561" s="11">
        <v>6</v>
      </c>
      <c r="J1561" s="24">
        <v>18902</v>
      </c>
      <c r="K1561" s="12"/>
      <c r="L1561" s="14">
        <v>0</v>
      </c>
      <c r="N1561" s="21">
        <v>0</v>
      </c>
      <c r="P1561" s="21">
        <v>0</v>
      </c>
      <c r="R1561" s="21">
        <v>0</v>
      </c>
      <c r="T1561" s="21">
        <v>56681</v>
      </c>
      <c r="V1561" s="22">
        <v>75583</v>
      </c>
      <c r="X1561" s="5" t="str">
        <f t="shared" si="24"/>
        <v>No</v>
      </c>
      <c r="Z1561" s="21"/>
      <c r="AC1561" s="28"/>
      <c r="AG1561" s="7"/>
    </row>
    <row r="1562" spans="1:33">
      <c r="A1562" s="8" t="s">
        <v>1161</v>
      </c>
      <c r="B1562" s="8" t="s">
        <v>1162</v>
      </c>
      <c r="C1562" s="9" t="s">
        <v>42</v>
      </c>
      <c r="D1562" s="185">
        <v>2175</v>
      </c>
      <c r="E1562" s="188">
        <v>20175</v>
      </c>
      <c r="F1562" s="9" t="s">
        <v>113</v>
      </c>
      <c r="G1562" s="9" t="s">
        <v>84</v>
      </c>
      <c r="H1562" s="10">
        <v>18351295</v>
      </c>
      <c r="I1562" s="11">
        <v>6</v>
      </c>
      <c r="J1562" s="24">
        <v>1117574</v>
      </c>
      <c r="K1562" s="12"/>
      <c r="L1562" s="14">
        <v>0</v>
      </c>
      <c r="N1562" s="21">
        <v>0</v>
      </c>
      <c r="P1562" s="21">
        <v>0</v>
      </c>
      <c r="R1562" s="21">
        <v>0</v>
      </c>
      <c r="T1562" s="21">
        <v>0</v>
      </c>
      <c r="V1562" s="22">
        <v>1117574</v>
      </c>
      <c r="X1562" s="5" t="str">
        <f t="shared" si="24"/>
        <v>No</v>
      </c>
      <c r="Z1562" s="21"/>
      <c r="AC1562" s="28"/>
      <c r="AG1562" s="7"/>
    </row>
    <row r="1563" spans="1:33">
      <c r="A1563" s="8" t="s">
        <v>6622</v>
      </c>
      <c r="B1563" s="8" t="s">
        <v>4361</v>
      </c>
      <c r="C1563" s="9" t="s">
        <v>235</v>
      </c>
      <c r="D1563" s="185" t="s">
        <v>4362</v>
      </c>
      <c r="E1563" s="188" t="s">
        <v>4363</v>
      </c>
      <c r="F1563" s="9" t="s">
        <v>83</v>
      </c>
      <c r="G1563" s="9" t="s">
        <v>147</v>
      </c>
      <c r="H1563" s="10">
        <v>0</v>
      </c>
      <c r="I1563" s="11">
        <v>6</v>
      </c>
      <c r="J1563" s="24">
        <v>4518</v>
      </c>
      <c r="K1563" s="12"/>
      <c r="L1563" s="14">
        <v>0</v>
      </c>
      <c r="N1563" s="21">
        <v>0</v>
      </c>
      <c r="P1563" s="21">
        <v>0</v>
      </c>
      <c r="R1563" s="21">
        <v>47662</v>
      </c>
      <c r="T1563" s="21">
        <v>0</v>
      </c>
      <c r="V1563" s="22">
        <v>52180</v>
      </c>
      <c r="X1563" s="5" t="str">
        <f t="shared" si="24"/>
        <v>No</v>
      </c>
      <c r="Z1563" s="21"/>
      <c r="AC1563" s="28"/>
      <c r="AG1563" s="7"/>
    </row>
    <row r="1564" spans="1:33">
      <c r="A1564" s="8" t="s">
        <v>6271</v>
      </c>
      <c r="B1564" s="8" t="s">
        <v>134</v>
      </c>
      <c r="C1564" s="9" t="s">
        <v>466</v>
      </c>
      <c r="D1564" s="185">
        <v>3098</v>
      </c>
      <c r="E1564" s="188" t="s">
        <v>6272</v>
      </c>
      <c r="F1564" s="9" t="s">
        <v>83</v>
      </c>
      <c r="G1564" s="9" t="s">
        <v>147</v>
      </c>
      <c r="H1564" s="10">
        <v>0</v>
      </c>
      <c r="I1564" s="11">
        <v>6</v>
      </c>
      <c r="J1564" s="24">
        <v>9223</v>
      </c>
      <c r="K1564" s="12"/>
      <c r="L1564" s="14">
        <v>0</v>
      </c>
      <c r="N1564" s="21">
        <v>0</v>
      </c>
      <c r="P1564" s="21">
        <v>0</v>
      </c>
      <c r="R1564" s="21">
        <v>0</v>
      </c>
      <c r="T1564" s="21">
        <v>0</v>
      </c>
      <c r="V1564" s="22">
        <v>9223</v>
      </c>
      <c r="X1564" s="5" t="str">
        <f t="shared" si="24"/>
        <v>No</v>
      </c>
      <c r="Z1564" s="21"/>
      <c r="AC1564" s="28"/>
      <c r="AG1564" s="7"/>
    </row>
    <row r="1565" spans="1:33">
      <c r="A1565" s="8" t="s">
        <v>1338</v>
      </c>
      <c r="B1565" s="8" t="s">
        <v>1339</v>
      </c>
      <c r="C1565" s="9" t="s">
        <v>103</v>
      </c>
      <c r="D1565" s="185">
        <v>4199</v>
      </c>
      <c r="E1565" s="188">
        <v>40199</v>
      </c>
      <c r="F1565" s="9" t="s">
        <v>83</v>
      </c>
      <c r="G1565" s="9" t="s">
        <v>5756</v>
      </c>
      <c r="H1565" s="10">
        <v>2148346</v>
      </c>
      <c r="I1565" s="11">
        <v>6</v>
      </c>
      <c r="J1565" s="24">
        <v>0</v>
      </c>
      <c r="K1565" s="12"/>
      <c r="L1565" s="14">
        <v>0</v>
      </c>
      <c r="N1565" s="21">
        <v>0</v>
      </c>
      <c r="P1565" s="21">
        <v>0</v>
      </c>
      <c r="R1565" s="21">
        <v>0</v>
      </c>
      <c r="T1565" s="21">
        <v>0</v>
      </c>
      <c r="V1565" s="22">
        <v>0</v>
      </c>
      <c r="X1565" s="5" t="str">
        <f t="shared" si="24"/>
        <v>No</v>
      </c>
      <c r="Z1565" s="21"/>
      <c r="AC1565" s="28"/>
      <c r="AG1565" s="7"/>
    </row>
    <row r="1566" spans="1:33">
      <c r="A1566" s="8" t="s">
        <v>6623</v>
      </c>
      <c r="B1566" s="8" t="s">
        <v>1232</v>
      </c>
      <c r="C1566" s="9" t="s">
        <v>150</v>
      </c>
      <c r="D1566" s="185" t="s">
        <v>1233</v>
      </c>
      <c r="E1566" s="188">
        <v>66194</v>
      </c>
      <c r="F1566" s="9" t="s">
        <v>36</v>
      </c>
      <c r="G1566" s="9" t="s">
        <v>5756</v>
      </c>
      <c r="H1566" s="10">
        <v>0</v>
      </c>
      <c r="I1566" s="11">
        <v>6</v>
      </c>
      <c r="J1566" s="24">
        <v>4101</v>
      </c>
      <c r="K1566" s="12"/>
      <c r="L1566" s="14">
        <v>0</v>
      </c>
      <c r="N1566" s="21">
        <v>0</v>
      </c>
      <c r="P1566" s="21">
        <v>0</v>
      </c>
      <c r="R1566" s="21">
        <v>0</v>
      </c>
      <c r="T1566" s="21">
        <v>4000</v>
      </c>
      <c r="V1566" s="22">
        <v>8101</v>
      </c>
      <c r="X1566" s="5" t="str">
        <f t="shared" si="24"/>
        <v>No</v>
      </c>
      <c r="Z1566" s="21"/>
      <c r="AC1566" s="28"/>
      <c r="AG1566" s="7"/>
    </row>
    <row r="1567" spans="1:33">
      <c r="A1567" s="8" t="s">
        <v>4933</v>
      </c>
      <c r="B1567" s="8" t="s">
        <v>4934</v>
      </c>
      <c r="C1567" s="9" t="s">
        <v>91</v>
      </c>
      <c r="D1567" s="185" t="s">
        <v>4935</v>
      </c>
      <c r="E1567" s="188" t="s">
        <v>4936</v>
      </c>
      <c r="F1567" s="9" t="s">
        <v>83</v>
      </c>
      <c r="G1567" s="9" t="s">
        <v>147</v>
      </c>
      <c r="H1567" s="10">
        <v>0</v>
      </c>
      <c r="I1567" s="11">
        <v>6</v>
      </c>
      <c r="J1567" s="24">
        <v>78785</v>
      </c>
      <c r="K1567" s="12"/>
      <c r="L1567" s="14">
        <v>0</v>
      </c>
      <c r="N1567" s="21">
        <v>0</v>
      </c>
      <c r="P1567" s="21">
        <v>0</v>
      </c>
      <c r="R1567" s="21">
        <v>8004</v>
      </c>
      <c r="T1567" s="21">
        <v>17845</v>
      </c>
      <c r="V1567" s="22">
        <v>104634</v>
      </c>
      <c r="X1567" s="5" t="str">
        <f t="shared" si="24"/>
        <v>No</v>
      </c>
      <c r="Z1567" s="21"/>
      <c r="AC1567" s="28"/>
      <c r="AG1567" s="7"/>
    </row>
    <row r="1568" spans="1:33">
      <c r="A1568" s="8" t="s">
        <v>4915</v>
      </c>
      <c r="B1568" s="8" t="s">
        <v>4916</v>
      </c>
      <c r="C1568" s="9" t="s">
        <v>91</v>
      </c>
      <c r="D1568" s="185" t="s">
        <v>4917</v>
      </c>
      <c r="E1568" s="188" t="s">
        <v>4918</v>
      </c>
      <c r="F1568" s="9" t="s">
        <v>83</v>
      </c>
      <c r="G1568" s="9" t="s">
        <v>147</v>
      </c>
      <c r="H1568" s="10">
        <v>0</v>
      </c>
      <c r="I1568" s="11">
        <v>6</v>
      </c>
      <c r="J1568" s="24">
        <v>47899</v>
      </c>
      <c r="K1568" s="12"/>
      <c r="L1568" s="14">
        <v>0</v>
      </c>
      <c r="N1568" s="21">
        <v>0</v>
      </c>
      <c r="P1568" s="21">
        <v>0</v>
      </c>
      <c r="R1568" s="21">
        <v>0</v>
      </c>
      <c r="T1568" s="21">
        <v>306487</v>
      </c>
      <c r="V1568" s="22">
        <v>354386</v>
      </c>
      <c r="X1568" s="5" t="str">
        <f t="shared" si="24"/>
        <v>No</v>
      </c>
      <c r="Z1568" s="21"/>
      <c r="AC1568" s="28"/>
      <c r="AG1568" s="7"/>
    </row>
    <row r="1569" spans="1:33">
      <c r="A1569" s="8" t="s">
        <v>6624</v>
      </c>
      <c r="B1569" s="8" t="s">
        <v>5147</v>
      </c>
      <c r="C1569" s="9" t="s">
        <v>120</v>
      </c>
      <c r="D1569" s="185" t="s">
        <v>5148</v>
      </c>
      <c r="E1569" s="188" t="s">
        <v>5149</v>
      </c>
      <c r="F1569" s="9" t="s">
        <v>83</v>
      </c>
      <c r="G1569" s="9" t="s">
        <v>147</v>
      </c>
      <c r="H1569" s="10">
        <v>0</v>
      </c>
      <c r="I1569" s="11">
        <v>6</v>
      </c>
      <c r="J1569" s="24">
        <v>0</v>
      </c>
      <c r="K1569" s="12"/>
      <c r="L1569" s="14">
        <v>0</v>
      </c>
      <c r="N1569" s="21">
        <v>0</v>
      </c>
      <c r="P1569" s="21">
        <v>0</v>
      </c>
      <c r="R1569" s="21">
        <v>0</v>
      </c>
      <c r="T1569" s="21">
        <v>0</v>
      </c>
      <c r="V1569" s="22">
        <v>0</v>
      </c>
      <c r="X1569" s="5" t="str">
        <f t="shared" si="24"/>
        <v>No</v>
      </c>
      <c r="Z1569" s="21"/>
      <c r="AC1569" s="28"/>
      <c r="AG1569" s="7"/>
    </row>
    <row r="1570" spans="1:33">
      <c r="A1570" s="8" t="s">
        <v>3667</v>
      </c>
      <c r="B1570" s="8" t="s">
        <v>3668</v>
      </c>
      <c r="C1570" s="9" t="s">
        <v>73</v>
      </c>
      <c r="D1570" s="185" t="s">
        <v>3669</v>
      </c>
      <c r="E1570" s="188">
        <v>66152</v>
      </c>
      <c r="F1570" s="9" t="s">
        <v>36</v>
      </c>
      <c r="G1570" s="9" t="s">
        <v>5756</v>
      </c>
      <c r="H1570" s="10">
        <v>0</v>
      </c>
      <c r="I1570" s="11">
        <v>6</v>
      </c>
      <c r="J1570" s="24">
        <v>0</v>
      </c>
      <c r="K1570" s="12"/>
      <c r="L1570" s="14">
        <v>0</v>
      </c>
      <c r="N1570" s="21">
        <v>0</v>
      </c>
      <c r="P1570" s="21">
        <v>0</v>
      </c>
      <c r="R1570" s="21">
        <v>0</v>
      </c>
      <c r="T1570" s="21">
        <v>0</v>
      </c>
      <c r="V1570" s="22">
        <v>0</v>
      </c>
      <c r="X1570" s="5" t="str">
        <f t="shared" si="24"/>
        <v>No</v>
      </c>
      <c r="Z1570" s="21"/>
      <c r="AC1570" s="28"/>
      <c r="AG1570" s="7"/>
    </row>
    <row r="1571" spans="1:33">
      <c r="A1571" s="8" t="s">
        <v>6625</v>
      </c>
      <c r="B1571" s="8" t="s">
        <v>6626</v>
      </c>
      <c r="C1571" s="9" t="s">
        <v>42</v>
      </c>
      <c r="D1571" s="185"/>
      <c r="E1571" s="188" t="s">
        <v>6627</v>
      </c>
      <c r="F1571" s="9" t="s">
        <v>83</v>
      </c>
      <c r="G1571" s="9" t="s">
        <v>147</v>
      </c>
      <c r="H1571" s="10">
        <v>0</v>
      </c>
      <c r="I1571" s="11">
        <v>6</v>
      </c>
      <c r="J1571" s="24">
        <v>0</v>
      </c>
      <c r="K1571" s="12"/>
      <c r="L1571" s="14">
        <v>0</v>
      </c>
      <c r="N1571" s="21">
        <v>0</v>
      </c>
      <c r="P1571" s="21">
        <v>0</v>
      </c>
      <c r="R1571" s="21">
        <v>0</v>
      </c>
      <c r="T1571" s="21">
        <v>79088</v>
      </c>
      <c r="V1571" s="22">
        <v>79088</v>
      </c>
      <c r="X1571" s="5" t="str">
        <f t="shared" si="24"/>
        <v>No</v>
      </c>
      <c r="Z1571" s="21"/>
      <c r="AC1571" s="28"/>
      <c r="AG1571" s="7"/>
    </row>
    <row r="1572" spans="1:33">
      <c r="A1572" s="8" t="s">
        <v>2193</v>
      </c>
      <c r="B1572" s="8" t="s">
        <v>2194</v>
      </c>
      <c r="C1572" s="9" t="s">
        <v>275</v>
      </c>
      <c r="D1572" s="185" t="s">
        <v>2195</v>
      </c>
      <c r="E1572" s="188" t="s">
        <v>2196</v>
      </c>
      <c r="F1572" s="9" t="s">
        <v>83</v>
      </c>
      <c r="G1572" s="9" t="s">
        <v>147</v>
      </c>
      <c r="H1572" s="10">
        <v>0</v>
      </c>
      <c r="I1572" s="11">
        <v>6</v>
      </c>
      <c r="J1572" s="24">
        <v>22259</v>
      </c>
      <c r="K1572" s="12"/>
      <c r="L1572" s="14">
        <v>0</v>
      </c>
      <c r="N1572" s="21">
        <v>0</v>
      </c>
      <c r="P1572" s="21">
        <v>0</v>
      </c>
      <c r="R1572" s="21">
        <v>0</v>
      </c>
      <c r="T1572" s="21">
        <v>0</v>
      </c>
      <c r="V1572" s="22">
        <v>22259</v>
      </c>
      <c r="X1572" s="5" t="str">
        <f t="shared" si="24"/>
        <v>No</v>
      </c>
      <c r="Z1572" s="21"/>
      <c r="AC1572" s="28"/>
      <c r="AG1572" s="7"/>
    </row>
    <row r="1573" spans="1:33">
      <c r="A1573" s="8" t="s">
        <v>4129</v>
      </c>
      <c r="B1573" s="8" t="s">
        <v>4130</v>
      </c>
      <c r="C1573" s="9" t="s">
        <v>168</v>
      </c>
      <c r="D1573" s="185" t="s">
        <v>4131</v>
      </c>
      <c r="E1573" s="188">
        <v>10</v>
      </c>
      <c r="F1573" s="9" t="s">
        <v>36</v>
      </c>
      <c r="G1573" s="9" t="s">
        <v>5756</v>
      </c>
      <c r="H1573" s="10">
        <v>0</v>
      </c>
      <c r="I1573" s="11">
        <v>6</v>
      </c>
      <c r="J1573" s="24">
        <v>0</v>
      </c>
      <c r="K1573" s="12"/>
      <c r="L1573" s="14">
        <v>0</v>
      </c>
      <c r="N1573" s="21">
        <v>0</v>
      </c>
      <c r="P1573" s="21">
        <v>0</v>
      </c>
      <c r="R1573" s="21">
        <v>0</v>
      </c>
      <c r="T1573" s="21">
        <v>0</v>
      </c>
      <c r="V1573" s="22">
        <v>0</v>
      </c>
      <c r="X1573" s="5" t="str">
        <f t="shared" si="24"/>
        <v>No</v>
      </c>
      <c r="Z1573" s="21"/>
      <c r="AC1573" s="28"/>
      <c r="AG1573" s="7"/>
    </row>
    <row r="1574" spans="1:33">
      <c r="A1574" s="8" t="s">
        <v>4489</v>
      </c>
      <c r="B1574" s="8" t="s">
        <v>4490</v>
      </c>
      <c r="C1574" s="9" t="s">
        <v>454</v>
      </c>
      <c r="D1574" s="185" t="s">
        <v>4491</v>
      </c>
      <c r="E1574" s="188" t="s">
        <v>4492</v>
      </c>
      <c r="F1574" s="9" t="s">
        <v>88</v>
      </c>
      <c r="G1574" s="9" t="s">
        <v>147</v>
      </c>
      <c r="H1574" s="10">
        <v>0</v>
      </c>
      <c r="I1574" s="11">
        <v>6</v>
      </c>
      <c r="J1574" s="24">
        <v>0</v>
      </c>
      <c r="K1574" s="12"/>
      <c r="L1574" s="14">
        <v>0</v>
      </c>
      <c r="N1574" s="21">
        <v>0</v>
      </c>
      <c r="P1574" s="21">
        <v>0</v>
      </c>
      <c r="R1574" s="21">
        <v>0</v>
      </c>
      <c r="T1574" s="21">
        <v>0</v>
      </c>
      <c r="V1574" s="22">
        <v>0</v>
      </c>
      <c r="X1574" s="5" t="str">
        <f t="shared" si="24"/>
        <v>No</v>
      </c>
      <c r="Z1574" s="21"/>
      <c r="AC1574" s="28"/>
      <c r="AG1574" s="7"/>
    </row>
    <row r="1575" spans="1:33">
      <c r="A1575" s="8" t="s">
        <v>6250</v>
      </c>
      <c r="B1575" s="8" t="s">
        <v>1035</v>
      </c>
      <c r="C1575" s="9" t="s">
        <v>42</v>
      </c>
      <c r="D1575" s="185">
        <v>2179</v>
      </c>
      <c r="E1575" s="188">
        <v>20179</v>
      </c>
      <c r="F1575" s="9" t="s">
        <v>183</v>
      </c>
      <c r="G1575" s="9" t="s">
        <v>5756</v>
      </c>
      <c r="H1575" s="10">
        <v>423566</v>
      </c>
      <c r="I1575" s="11">
        <v>6</v>
      </c>
      <c r="J1575" s="24">
        <v>167219</v>
      </c>
      <c r="K1575" s="12"/>
      <c r="L1575" s="14">
        <v>0</v>
      </c>
      <c r="N1575" s="21">
        <v>0</v>
      </c>
      <c r="P1575" s="21">
        <v>0</v>
      </c>
      <c r="R1575" s="21">
        <v>0</v>
      </c>
      <c r="T1575" s="21">
        <v>1546409</v>
      </c>
      <c r="V1575" s="22">
        <v>1713628</v>
      </c>
      <c r="X1575" s="5" t="str">
        <f t="shared" si="24"/>
        <v>No</v>
      </c>
      <c r="Z1575" s="21"/>
      <c r="AC1575" s="28"/>
      <c r="AG1575" s="7"/>
    </row>
    <row r="1576" spans="1:33">
      <c r="A1576" s="8" t="s">
        <v>1995</v>
      </c>
      <c r="B1576" s="8" t="s">
        <v>1996</v>
      </c>
      <c r="C1576" s="9" t="s">
        <v>213</v>
      </c>
      <c r="D1576" s="185">
        <v>6105</v>
      </c>
      <c r="E1576" s="188">
        <v>60105</v>
      </c>
      <c r="F1576" s="9" t="s">
        <v>83</v>
      </c>
      <c r="G1576" s="9" t="s">
        <v>5756</v>
      </c>
      <c r="H1576" s="10">
        <v>55121</v>
      </c>
      <c r="I1576" s="11">
        <v>6</v>
      </c>
      <c r="J1576" s="24">
        <v>130173</v>
      </c>
      <c r="K1576" s="12"/>
      <c r="L1576" s="14">
        <v>0</v>
      </c>
      <c r="N1576" s="21">
        <v>0</v>
      </c>
      <c r="P1576" s="21">
        <v>0</v>
      </c>
      <c r="R1576" s="21">
        <v>16403</v>
      </c>
      <c r="T1576" s="21">
        <v>0</v>
      </c>
      <c r="V1576" s="22">
        <v>146576</v>
      </c>
      <c r="X1576" s="5" t="str">
        <f t="shared" si="24"/>
        <v>No</v>
      </c>
      <c r="Z1576" s="21"/>
      <c r="AC1576" s="28"/>
      <c r="AG1576" s="7"/>
    </row>
    <row r="1577" spans="1:33">
      <c r="A1577" s="8" t="s">
        <v>6628</v>
      </c>
      <c r="B1577" s="8" t="s">
        <v>6401</v>
      </c>
      <c r="C1577" s="9" t="s">
        <v>454</v>
      </c>
      <c r="D1577" s="185" t="s">
        <v>4559</v>
      </c>
      <c r="E1577" s="188" t="s">
        <v>4560</v>
      </c>
      <c r="F1577" s="9" t="s">
        <v>157</v>
      </c>
      <c r="G1577" s="9" t="s">
        <v>147</v>
      </c>
      <c r="H1577" s="10">
        <v>0</v>
      </c>
      <c r="I1577" s="11">
        <v>6</v>
      </c>
      <c r="J1577" s="24">
        <v>6623</v>
      </c>
      <c r="K1577" s="12"/>
      <c r="L1577" s="14">
        <v>0</v>
      </c>
      <c r="N1577" s="21">
        <v>0</v>
      </c>
      <c r="P1577" s="21">
        <v>0</v>
      </c>
      <c r="R1577" s="21">
        <v>44408</v>
      </c>
      <c r="T1577" s="21">
        <v>0</v>
      </c>
      <c r="V1577" s="22">
        <v>51031</v>
      </c>
      <c r="X1577" s="5" t="str">
        <f t="shared" si="24"/>
        <v>No</v>
      </c>
      <c r="Z1577" s="21"/>
      <c r="AC1577" s="28"/>
      <c r="AG1577" s="7"/>
    </row>
    <row r="1578" spans="1:33">
      <c r="A1578" s="8" t="s">
        <v>1449</v>
      </c>
      <c r="B1578" s="8" t="s">
        <v>1450</v>
      </c>
      <c r="C1578" s="9" t="s">
        <v>150</v>
      </c>
      <c r="D1578" s="185" t="s">
        <v>1451</v>
      </c>
      <c r="E1578" s="188" t="s">
        <v>1452</v>
      </c>
      <c r="F1578" s="9" t="s">
        <v>157</v>
      </c>
      <c r="G1578" s="9" t="s">
        <v>147</v>
      </c>
      <c r="H1578" s="10">
        <v>0</v>
      </c>
      <c r="I1578" s="11">
        <v>6</v>
      </c>
      <c r="J1578" s="24">
        <v>33653</v>
      </c>
      <c r="K1578" s="12"/>
      <c r="L1578" s="14">
        <v>0</v>
      </c>
      <c r="N1578" s="21">
        <v>0</v>
      </c>
      <c r="P1578" s="21">
        <v>0</v>
      </c>
      <c r="R1578" s="21">
        <v>11215</v>
      </c>
      <c r="T1578" s="21">
        <v>22215</v>
      </c>
      <c r="V1578" s="22">
        <v>67083</v>
      </c>
      <c r="X1578" s="5" t="str">
        <f t="shared" si="24"/>
        <v>No</v>
      </c>
      <c r="Z1578" s="21"/>
      <c r="AC1578" s="28"/>
      <c r="AG1578" s="7"/>
    </row>
    <row r="1579" spans="1:33">
      <c r="A1579" s="8" t="s">
        <v>3699</v>
      </c>
      <c r="B1579" s="8" t="s">
        <v>3700</v>
      </c>
      <c r="C1579" s="9" t="s">
        <v>254</v>
      </c>
      <c r="D1579" s="185" t="s">
        <v>3701</v>
      </c>
      <c r="E1579" s="188">
        <v>88188</v>
      </c>
      <c r="F1579" s="9" t="s">
        <v>36</v>
      </c>
      <c r="G1579" s="9" t="s">
        <v>5756</v>
      </c>
      <c r="H1579" s="10">
        <v>0</v>
      </c>
      <c r="I1579" s="11">
        <v>6</v>
      </c>
      <c r="J1579" s="24">
        <v>17779</v>
      </c>
      <c r="K1579" s="12"/>
      <c r="L1579" s="14">
        <v>0</v>
      </c>
      <c r="N1579" s="21">
        <v>0</v>
      </c>
      <c r="P1579" s="21">
        <v>0</v>
      </c>
      <c r="R1579" s="21">
        <v>0</v>
      </c>
      <c r="T1579" s="21">
        <v>0</v>
      </c>
      <c r="V1579" s="22">
        <v>17779</v>
      </c>
      <c r="X1579" s="5" t="str">
        <f t="shared" si="24"/>
        <v>No</v>
      </c>
      <c r="Z1579" s="21"/>
      <c r="AC1579" s="28"/>
      <c r="AG1579" s="7"/>
    </row>
    <row r="1580" spans="1:33">
      <c r="A1580" s="8" t="s">
        <v>3125</v>
      </c>
      <c r="B1580" s="8" t="s">
        <v>3126</v>
      </c>
      <c r="C1580" s="9" t="s">
        <v>233</v>
      </c>
      <c r="D1580" s="185">
        <v>3066</v>
      </c>
      <c r="E1580" s="188">
        <v>30066</v>
      </c>
      <c r="F1580" s="9" t="s">
        <v>543</v>
      </c>
      <c r="G1580" s="9" t="s">
        <v>5756</v>
      </c>
      <c r="H1580" s="10">
        <v>70889</v>
      </c>
      <c r="I1580" s="11">
        <v>6</v>
      </c>
      <c r="J1580" s="24">
        <v>72459</v>
      </c>
      <c r="K1580" s="12"/>
      <c r="L1580" s="14">
        <v>0</v>
      </c>
      <c r="N1580" s="21">
        <v>0</v>
      </c>
      <c r="P1580" s="21">
        <v>0</v>
      </c>
      <c r="R1580" s="21">
        <v>14321</v>
      </c>
      <c r="T1580" s="21">
        <v>18043</v>
      </c>
      <c r="V1580" s="22">
        <v>104823</v>
      </c>
      <c r="X1580" s="5" t="str">
        <f t="shared" si="24"/>
        <v>No</v>
      </c>
      <c r="Z1580" s="21"/>
      <c r="AC1580" s="28"/>
      <c r="AG1580" s="7"/>
    </row>
    <row r="1581" spans="1:33">
      <c r="A1581" s="8" t="s">
        <v>5355</v>
      </c>
      <c r="B1581" s="8" t="s">
        <v>5356</v>
      </c>
      <c r="C1581" s="9" t="s">
        <v>58</v>
      </c>
      <c r="D1581" s="185" t="s">
        <v>5357</v>
      </c>
      <c r="E1581" s="188" t="s">
        <v>5358</v>
      </c>
      <c r="F1581" s="9" t="s">
        <v>83</v>
      </c>
      <c r="G1581" s="9" t="s">
        <v>147</v>
      </c>
      <c r="H1581" s="10">
        <v>0</v>
      </c>
      <c r="I1581" s="11">
        <v>6</v>
      </c>
      <c r="J1581" s="24">
        <v>150607</v>
      </c>
      <c r="K1581" s="12"/>
      <c r="L1581" s="14">
        <v>0</v>
      </c>
      <c r="N1581" s="21">
        <v>0</v>
      </c>
      <c r="P1581" s="21">
        <v>0</v>
      </c>
      <c r="R1581" s="21">
        <v>0</v>
      </c>
      <c r="T1581" s="21">
        <v>0</v>
      </c>
      <c r="V1581" s="22">
        <v>150607</v>
      </c>
      <c r="X1581" s="5" t="str">
        <f t="shared" si="24"/>
        <v>No</v>
      </c>
      <c r="Z1581" s="21"/>
      <c r="AC1581" s="28"/>
      <c r="AG1581" s="7"/>
    </row>
    <row r="1582" spans="1:33">
      <c r="A1582" s="8" t="s">
        <v>5060</v>
      </c>
      <c r="B1582" s="8" t="s">
        <v>5061</v>
      </c>
      <c r="C1582" s="9" t="s">
        <v>91</v>
      </c>
      <c r="D1582" s="185" t="s">
        <v>5062</v>
      </c>
      <c r="E1582" s="188" t="s">
        <v>5063</v>
      </c>
      <c r="F1582" s="9" t="s">
        <v>83</v>
      </c>
      <c r="G1582" s="9" t="s">
        <v>147</v>
      </c>
      <c r="H1582" s="10">
        <v>0</v>
      </c>
      <c r="I1582" s="11">
        <v>6</v>
      </c>
      <c r="J1582" s="24">
        <v>79878</v>
      </c>
      <c r="K1582" s="12"/>
      <c r="L1582" s="14">
        <v>0</v>
      </c>
      <c r="N1582" s="21">
        <v>0</v>
      </c>
      <c r="P1582" s="21">
        <v>0</v>
      </c>
      <c r="R1582" s="21">
        <v>0</v>
      </c>
      <c r="T1582" s="21">
        <v>3300</v>
      </c>
      <c r="V1582" s="22">
        <v>83178</v>
      </c>
      <c r="X1582" s="5" t="str">
        <f t="shared" si="24"/>
        <v>No</v>
      </c>
      <c r="Z1582" s="21"/>
      <c r="AC1582" s="28"/>
      <c r="AG1582" s="7"/>
    </row>
    <row r="1583" spans="1:33">
      <c r="A1583" s="8" t="s">
        <v>276</v>
      </c>
      <c r="B1583" s="8" t="s">
        <v>277</v>
      </c>
      <c r="C1583" s="9" t="s">
        <v>278</v>
      </c>
      <c r="D1583" s="185" t="s">
        <v>279</v>
      </c>
      <c r="E1583" s="188">
        <v>77075</v>
      </c>
      <c r="F1583" s="9" t="s">
        <v>36</v>
      </c>
      <c r="G1583" s="9" t="s">
        <v>5756</v>
      </c>
      <c r="H1583" s="10">
        <v>0</v>
      </c>
      <c r="I1583" s="11">
        <v>6</v>
      </c>
      <c r="J1583" s="24">
        <v>12332</v>
      </c>
      <c r="K1583" s="12"/>
      <c r="L1583" s="14">
        <v>0</v>
      </c>
      <c r="N1583" s="21">
        <v>0</v>
      </c>
      <c r="P1583" s="21">
        <v>0</v>
      </c>
      <c r="R1583" s="21">
        <v>0</v>
      </c>
      <c r="T1583" s="21">
        <v>0</v>
      </c>
      <c r="V1583" s="22">
        <v>12332</v>
      </c>
      <c r="X1583" s="5" t="str">
        <f t="shared" si="24"/>
        <v>No</v>
      </c>
      <c r="Z1583" s="21"/>
      <c r="AC1583" s="28"/>
      <c r="AG1583" s="7"/>
    </row>
    <row r="1584" spans="1:33">
      <c r="A1584" s="8" t="s">
        <v>4937</v>
      </c>
      <c r="B1584" s="8" t="s">
        <v>4938</v>
      </c>
      <c r="C1584" s="9" t="s">
        <v>91</v>
      </c>
      <c r="D1584" s="185" t="s">
        <v>4939</v>
      </c>
      <c r="E1584" s="188" t="s">
        <v>4940</v>
      </c>
      <c r="F1584" s="9" t="s">
        <v>83</v>
      </c>
      <c r="G1584" s="9" t="s">
        <v>147</v>
      </c>
      <c r="H1584" s="10">
        <v>0</v>
      </c>
      <c r="I1584" s="11">
        <v>6</v>
      </c>
      <c r="J1584" s="24">
        <v>29004</v>
      </c>
      <c r="K1584" s="12"/>
      <c r="L1584" s="14">
        <v>0</v>
      </c>
      <c r="N1584" s="21">
        <v>0</v>
      </c>
      <c r="P1584" s="21">
        <v>0</v>
      </c>
      <c r="R1584" s="21">
        <v>0</v>
      </c>
      <c r="T1584" s="21">
        <v>165664</v>
      </c>
      <c r="V1584" s="22">
        <v>194668</v>
      </c>
      <c r="X1584" s="5" t="str">
        <f t="shared" si="24"/>
        <v>No</v>
      </c>
      <c r="Z1584" s="21"/>
      <c r="AC1584" s="28" t="s">
        <v>5907</v>
      </c>
      <c r="AG1584" s="7"/>
    </row>
    <row r="1585" spans="1:33">
      <c r="A1585" s="8" t="s">
        <v>3649</v>
      </c>
      <c r="B1585" s="8" t="s">
        <v>3650</v>
      </c>
      <c r="C1585" s="9" t="s">
        <v>54</v>
      </c>
      <c r="D1585" s="185" t="s">
        <v>3651</v>
      </c>
      <c r="E1585" s="188" t="s">
        <v>3652</v>
      </c>
      <c r="F1585" s="9" t="s">
        <v>83</v>
      </c>
      <c r="G1585" s="9" t="s">
        <v>147</v>
      </c>
      <c r="H1585" s="10">
        <v>0</v>
      </c>
      <c r="I1585" s="11">
        <v>6</v>
      </c>
      <c r="J1585" s="24">
        <v>21636</v>
      </c>
      <c r="K1585" s="12"/>
      <c r="L1585" s="14">
        <v>0</v>
      </c>
      <c r="N1585" s="21">
        <v>0</v>
      </c>
      <c r="P1585" s="21">
        <v>0</v>
      </c>
      <c r="R1585" s="21">
        <v>0</v>
      </c>
      <c r="T1585" s="21">
        <v>0</v>
      </c>
      <c r="V1585" s="22">
        <v>21636</v>
      </c>
      <c r="X1585" s="5" t="str">
        <f t="shared" si="24"/>
        <v>No</v>
      </c>
      <c r="Z1585" s="21"/>
      <c r="AC1585" s="28"/>
      <c r="AG1585" s="7"/>
    </row>
    <row r="1586" spans="1:33">
      <c r="A1586" s="8" t="s">
        <v>1554</v>
      </c>
      <c r="B1586" s="8" t="s">
        <v>1555</v>
      </c>
      <c r="C1586" s="9" t="s">
        <v>178</v>
      </c>
      <c r="D1586" s="185" t="s">
        <v>1556</v>
      </c>
      <c r="E1586" s="188" t="s">
        <v>1557</v>
      </c>
      <c r="F1586" s="9" t="s">
        <v>88</v>
      </c>
      <c r="G1586" s="9" t="s">
        <v>147</v>
      </c>
      <c r="H1586" s="10">
        <v>0</v>
      </c>
      <c r="I1586" s="11">
        <v>6</v>
      </c>
      <c r="J1586" s="24">
        <v>64953</v>
      </c>
      <c r="K1586" s="12"/>
      <c r="L1586" s="14">
        <v>0</v>
      </c>
      <c r="N1586" s="21">
        <v>0</v>
      </c>
      <c r="P1586" s="21">
        <v>0</v>
      </c>
      <c r="R1586" s="21">
        <v>0</v>
      </c>
      <c r="T1586" s="21">
        <v>0</v>
      </c>
      <c r="V1586" s="22">
        <v>64953</v>
      </c>
      <c r="X1586" s="5" t="str">
        <f t="shared" si="24"/>
        <v>No</v>
      </c>
      <c r="Z1586" s="21"/>
      <c r="AC1586" s="28"/>
      <c r="AG1586" s="7"/>
    </row>
    <row r="1587" spans="1:33">
      <c r="A1587" s="8" t="s">
        <v>4775</v>
      </c>
      <c r="B1587" s="8" t="s">
        <v>1205</v>
      </c>
      <c r="C1587" s="9" t="s">
        <v>39</v>
      </c>
      <c r="D1587" s="185" t="s">
        <v>4776</v>
      </c>
      <c r="E1587" s="188">
        <v>99376</v>
      </c>
      <c r="F1587" s="9" t="s">
        <v>36</v>
      </c>
      <c r="G1587" s="9" t="s">
        <v>5756</v>
      </c>
      <c r="H1587" s="10">
        <v>0</v>
      </c>
      <c r="I1587" s="11">
        <v>6</v>
      </c>
      <c r="J1587" s="24">
        <v>15633</v>
      </c>
      <c r="K1587" s="12"/>
      <c r="L1587" s="14">
        <v>0</v>
      </c>
      <c r="N1587" s="21">
        <v>0</v>
      </c>
      <c r="P1587" s="21">
        <v>0</v>
      </c>
      <c r="R1587" s="21">
        <v>0</v>
      </c>
      <c r="T1587" s="21">
        <v>0</v>
      </c>
      <c r="V1587" s="22">
        <v>15633</v>
      </c>
      <c r="X1587" s="5" t="str">
        <f t="shared" si="24"/>
        <v>No</v>
      </c>
      <c r="Z1587" s="21"/>
      <c r="AC1587" s="28"/>
      <c r="AG1587" s="7"/>
    </row>
    <row r="1588" spans="1:33">
      <c r="A1588" s="8" t="s">
        <v>3752</v>
      </c>
      <c r="B1588" s="8" t="s">
        <v>6467</v>
      </c>
      <c r="C1588" s="9" t="s">
        <v>278</v>
      </c>
      <c r="D1588" s="185" t="s">
        <v>3753</v>
      </c>
      <c r="E1588" s="188" t="s">
        <v>3754</v>
      </c>
      <c r="F1588" s="9" t="s">
        <v>83</v>
      </c>
      <c r="G1588" s="9" t="s">
        <v>147</v>
      </c>
      <c r="H1588" s="10">
        <v>0</v>
      </c>
      <c r="I1588" s="11">
        <v>6</v>
      </c>
      <c r="J1588" s="24">
        <v>13315</v>
      </c>
      <c r="K1588" s="12"/>
      <c r="L1588" s="14">
        <v>0</v>
      </c>
      <c r="N1588" s="21">
        <v>0</v>
      </c>
      <c r="P1588" s="21">
        <v>0</v>
      </c>
      <c r="R1588" s="21">
        <v>0</v>
      </c>
      <c r="T1588" s="21">
        <v>0</v>
      </c>
      <c r="V1588" s="22">
        <v>13315</v>
      </c>
      <c r="X1588" s="5" t="str">
        <f t="shared" si="24"/>
        <v>No</v>
      </c>
      <c r="Z1588" s="21"/>
      <c r="AC1588" s="28"/>
      <c r="AG1588" s="7"/>
    </row>
    <row r="1589" spans="1:33">
      <c r="A1589" s="8" t="s">
        <v>2852</v>
      </c>
      <c r="B1589" s="8" t="s">
        <v>323</v>
      </c>
      <c r="C1589" s="9" t="s">
        <v>124</v>
      </c>
      <c r="D1589" s="185" t="s">
        <v>2853</v>
      </c>
      <c r="E1589" s="188" t="s">
        <v>2854</v>
      </c>
      <c r="F1589" s="9" t="s">
        <v>1320</v>
      </c>
      <c r="G1589" s="9" t="s">
        <v>147</v>
      </c>
      <c r="H1589" s="10">
        <v>0</v>
      </c>
      <c r="I1589" s="11">
        <v>6</v>
      </c>
      <c r="J1589" s="24">
        <v>32207</v>
      </c>
      <c r="K1589" s="12"/>
      <c r="L1589" s="14">
        <v>0</v>
      </c>
      <c r="N1589" s="21">
        <v>0</v>
      </c>
      <c r="P1589" s="21">
        <v>0</v>
      </c>
      <c r="R1589" s="21">
        <v>0</v>
      </c>
      <c r="T1589" s="21">
        <v>0</v>
      </c>
      <c r="V1589" s="22">
        <v>32207</v>
      </c>
      <c r="X1589" s="5" t="str">
        <f t="shared" si="24"/>
        <v>No</v>
      </c>
      <c r="Z1589" s="21"/>
      <c r="AC1589" s="28"/>
      <c r="AG1589" s="7"/>
    </row>
    <row r="1590" spans="1:33">
      <c r="A1590" s="8" t="s">
        <v>913</v>
      </c>
      <c r="B1590" s="8" t="s">
        <v>914</v>
      </c>
      <c r="C1590" s="9" t="s">
        <v>129</v>
      </c>
      <c r="D1590" s="185" t="s">
        <v>915</v>
      </c>
      <c r="E1590" s="188" t="s">
        <v>916</v>
      </c>
      <c r="F1590" s="9" t="s">
        <v>83</v>
      </c>
      <c r="G1590" s="9" t="s">
        <v>147</v>
      </c>
      <c r="H1590" s="10">
        <v>0</v>
      </c>
      <c r="I1590" s="11">
        <v>6</v>
      </c>
      <c r="J1590" s="24">
        <v>25738</v>
      </c>
      <c r="K1590" s="12"/>
      <c r="L1590" s="14">
        <v>0</v>
      </c>
      <c r="N1590" s="21">
        <v>0</v>
      </c>
      <c r="P1590" s="21">
        <v>0</v>
      </c>
      <c r="R1590" s="21">
        <v>0</v>
      </c>
      <c r="T1590" s="21">
        <v>0</v>
      </c>
      <c r="V1590" s="22">
        <v>25738</v>
      </c>
      <c r="X1590" s="5" t="str">
        <f t="shared" si="24"/>
        <v>No</v>
      </c>
      <c r="Z1590" s="21"/>
      <c r="AC1590" s="28"/>
      <c r="AG1590" s="7"/>
    </row>
    <row r="1591" spans="1:33">
      <c r="A1591" s="8" t="s">
        <v>6234</v>
      </c>
      <c r="B1591" s="8" t="s">
        <v>6235</v>
      </c>
      <c r="C1591" s="9" t="s">
        <v>91</v>
      </c>
      <c r="D1591" s="185"/>
      <c r="E1591" s="188">
        <v>90251</v>
      </c>
      <c r="F1591" s="9" t="s">
        <v>83</v>
      </c>
      <c r="G1591" s="9" t="s">
        <v>5756</v>
      </c>
      <c r="H1591" s="10">
        <v>12150996</v>
      </c>
      <c r="I1591" s="11">
        <v>6</v>
      </c>
      <c r="J1591" s="24">
        <v>71491</v>
      </c>
      <c r="K1591" s="12"/>
      <c r="L1591" s="14">
        <v>0</v>
      </c>
      <c r="N1591" s="21">
        <v>0</v>
      </c>
      <c r="P1591" s="21">
        <v>0</v>
      </c>
      <c r="R1591" s="21">
        <v>0</v>
      </c>
      <c r="T1591" s="21">
        <v>0</v>
      </c>
      <c r="V1591" s="22">
        <v>71491</v>
      </c>
      <c r="X1591" s="5" t="str">
        <f t="shared" si="24"/>
        <v>No</v>
      </c>
      <c r="Z1591" s="21"/>
      <c r="AC1591" s="28"/>
      <c r="AG1591" s="7"/>
    </row>
    <row r="1592" spans="1:33">
      <c r="A1592" s="8" t="s">
        <v>5952</v>
      </c>
      <c r="B1592" s="8" t="s">
        <v>6120</v>
      </c>
      <c r="C1592" s="9" t="s">
        <v>42</v>
      </c>
      <c r="D1592" s="185" t="s">
        <v>4662</v>
      </c>
      <c r="E1592" s="188" t="s">
        <v>4663</v>
      </c>
      <c r="F1592" s="9" t="s">
        <v>83</v>
      </c>
      <c r="G1592" s="9" t="s">
        <v>147</v>
      </c>
      <c r="H1592" s="10">
        <v>0</v>
      </c>
      <c r="I1592" s="11">
        <v>6</v>
      </c>
      <c r="J1592" s="24">
        <v>37891</v>
      </c>
      <c r="K1592" s="12"/>
      <c r="L1592" s="14">
        <v>0</v>
      </c>
      <c r="N1592" s="21">
        <v>0</v>
      </c>
      <c r="P1592" s="21">
        <v>0</v>
      </c>
      <c r="R1592" s="21">
        <v>0</v>
      </c>
      <c r="T1592" s="21">
        <v>40078</v>
      </c>
      <c r="V1592" s="22">
        <v>77969</v>
      </c>
      <c r="X1592" s="5" t="str">
        <f t="shared" si="24"/>
        <v>No</v>
      </c>
      <c r="Z1592" s="21"/>
      <c r="AC1592" s="28"/>
      <c r="AG1592" s="7"/>
    </row>
    <row r="1593" spans="1:33">
      <c r="A1593" s="8" t="s">
        <v>863</v>
      </c>
      <c r="B1593" s="8" t="s">
        <v>281</v>
      </c>
      <c r="C1593" s="9" t="s">
        <v>129</v>
      </c>
      <c r="D1593" s="185" t="s">
        <v>864</v>
      </c>
      <c r="E1593" s="188" t="s">
        <v>865</v>
      </c>
      <c r="F1593" s="9" t="s">
        <v>83</v>
      </c>
      <c r="G1593" s="9" t="s">
        <v>147</v>
      </c>
      <c r="H1593" s="10">
        <v>0</v>
      </c>
      <c r="I1593" s="11">
        <v>6</v>
      </c>
      <c r="J1593" s="24">
        <v>21144</v>
      </c>
      <c r="K1593" s="12"/>
      <c r="L1593" s="14">
        <v>0</v>
      </c>
      <c r="N1593" s="21">
        <v>0</v>
      </c>
      <c r="P1593" s="21">
        <v>0</v>
      </c>
      <c r="R1593" s="21">
        <v>0</v>
      </c>
      <c r="T1593" s="21">
        <v>0</v>
      </c>
      <c r="V1593" s="22">
        <v>21144</v>
      </c>
      <c r="X1593" s="5" t="str">
        <f t="shared" si="24"/>
        <v>No</v>
      </c>
      <c r="Z1593" s="21"/>
      <c r="AC1593" s="28"/>
      <c r="AG1593" s="7"/>
    </row>
    <row r="1594" spans="1:33">
      <c r="A1594" s="8" t="s">
        <v>5657</v>
      </c>
      <c r="B1594" s="8" t="s">
        <v>5658</v>
      </c>
      <c r="C1594" s="9" t="s">
        <v>254</v>
      </c>
      <c r="D1594" s="185" t="s">
        <v>5659</v>
      </c>
      <c r="E1594" s="188" t="s">
        <v>5660</v>
      </c>
      <c r="F1594" s="9" t="s">
        <v>83</v>
      </c>
      <c r="G1594" s="9" t="s">
        <v>147</v>
      </c>
      <c r="H1594" s="10">
        <v>0</v>
      </c>
      <c r="I1594" s="11">
        <v>6</v>
      </c>
      <c r="J1594" s="24">
        <v>16843</v>
      </c>
      <c r="K1594" s="12"/>
      <c r="L1594" s="14">
        <v>0</v>
      </c>
      <c r="N1594" s="21">
        <v>0</v>
      </c>
      <c r="P1594" s="21">
        <v>0</v>
      </c>
      <c r="R1594" s="21">
        <v>0</v>
      </c>
      <c r="T1594" s="21">
        <v>0</v>
      </c>
      <c r="V1594" s="22">
        <v>16843</v>
      </c>
      <c r="X1594" s="5" t="str">
        <f t="shared" si="24"/>
        <v>No</v>
      </c>
      <c r="Z1594" s="21"/>
      <c r="AC1594" s="28"/>
      <c r="AG1594" s="7"/>
    </row>
    <row r="1595" spans="1:33">
      <c r="A1595" s="8" t="s">
        <v>330</v>
      </c>
      <c r="B1595" s="8" t="s">
        <v>331</v>
      </c>
      <c r="C1595" s="9" t="s">
        <v>160</v>
      </c>
      <c r="D1595" s="185" t="s">
        <v>332</v>
      </c>
      <c r="E1595" s="188">
        <v>11140</v>
      </c>
      <c r="F1595" s="9" t="s">
        <v>36</v>
      </c>
      <c r="G1595" s="9" t="s">
        <v>5756</v>
      </c>
      <c r="H1595" s="10">
        <v>0</v>
      </c>
      <c r="I1595" s="11">
        <v>6</v>
      </c>
      <c r="J1595" s="24">
        <v>0</v>
      </c>
      <c r="K1595" s="12"/>
      <c r="L1595" s="14">
        <v>0</v>
      </c>
      <c r="N1595" s="21">
        <v>0</v>
      </c>
      <c r="P1595" s="21">
        <v>0</v>
      </c>
      <c r="R1595" s="21">
        <v>0</v>
      </c>
      <c r="T1595" s="21">
        <v>0</v>
      </c>
      <c r="V1595" s="22">
        <v>0</v>
      </c>
      <c r="X1595" s="5" t="str">
        <f t="shared" si="24"/>
        <v>No</v>
      </c>
      <c r="Z1595" s="21"/>
      <c r="AC1595" s="28"/>
      <c r="AG1595" s="7"/>
    </row>
    <row r="1596" spans="1:33">
      <c r="A1596" s="8" t="s">
        <v>6252</v>
      </c>
      <c r="B1596" s="8" t="s">
        <v>6253</v>
      </c>
      <c r="C1596" s="9" t="s">
        <v>91</v>
      </c>
      <c r="D1596" s="185"/>
      <c r="E1596" s="188">
        <v>90262</v>
      </c>
      <c r="F1596" s="9" t="s">
        <v>83</v>
      </c>
      <c r="G1596" s="9" t="s">
        <v>5756</v>
      </c>
      <c r="H1596" s="10">
        <v>12150996</v>
      </c>
      <c r="I1596" s="11">
        <v>6</v>
      </c>
      <c r="J1596" s="24">
        <v>0</v>
      </c>
      <c r="K1596" s="12"/>
      <c r="L1596" s="14">
        <v>0</v>
      </c>
      <c r="N1596" s="21">
        <v>0</v>
      </c>
      <c r="P1596" s="21">
        <v>0</v>
      </c>
      <c r="R1596" s="21">
        <v>0</v>
      </c>
      <c r="T1596" s="21">
        <v>0</v>
      </c>
      <c r="V1596" s="22">
        <v>0</v>
      </c>
      <c r="X1596" s="5" t="str">
        <f t="shared" si="24"/>
        <v>No</v>
      </c>
      <c r="Z1596" s="21"/>
      <c r="AC1596" s="28"/>
      <c r="AG1596" s="7"/>
    </row>
    <row r="1597" spans="1:33">
      <c r="A1597" s="8" t="s">
        <v>3217</v>
      </c>
      <c r="B1597" s="8" t="s">
        <v>3218</v>
      </c>
      <c r="C1597" s="9" t="s">
        <v>50</v>
      </c>
      <c r="D1597" s="185" t="s">
        <v>3219</v>
      </c>
      <c r="E1597" s="188" t="s">
        <v>3220</v>
      </c>
      <c r="F1597" s="9" t="s">
        <v>157</v>
      </c>
      <c r="G1597" s="9" t="s">
        <v>147</v>
      </c>
      <c r="H1597" s="10">
        <v>0</v>
      </c>
      <c r="I1597" s="11">
        <v>6</v>
      </c>
      <c r="J1597" s="24">
        <v>28388</v>
      </c>
      <c r="K1597" s="12"/>
      <c r="L1597" s="14">
        <v>0</v>
      </c>
      <c r="N1597" s="21">
        <v>0</v>
      </c>
      <c r="P1597" s="21">
        <v>0</v>
      </c>
      <c r="R1597" s="21">
        <v>0</v>
      </c>
      <c r="T1597" s="21">
        <v>0</v>
      </c>
      <c r="V1597" s="22">
        <v>28388</v>
      </c>
      <c r="X1597" s="5" t="str">
        <f t="shared" si="24"/>
        <v>No</v>
      </c>
      <c r="Z1597" s="21"/>
      <c r="AC1597" s="28"/>
      <c r="AG1597" s="7"/>
    </row>
    <row r="1598" spans="1:33">
      <c r="A1598" s="8" t="s">
        <v>2143</v>
      </c>
      <c r="B1598" s="8" t="s">
        <v>2144</v>
      </c>
      <c r="C1598" s="9" t="s">
        <v>275</v>
      </c>
      <c r="D1598" s="185" t="s">
        <v>2145</v>
      </c>
      <c r="E1598" s="188" t="s">
        <v>2146</v>
      </c>
      <c r="F1598" s="9" t="s">
        <v>83</v>
      </c>
      <c r="G1598" s="9" t="s">
        <v>147</v>
      </c>
      <c r="H1598" s="10">
        <v>0</v>
      </c>
      <c r="I1598" s="11">
        <v>6</v>
      </c>
      <c r="J1598" s="24">
        <v>19447</v>
      </c>
      <c r="K1598" s="12"/>
      <c r="L1598" s="14">
        <v>0</v>
      </c>
      <c r="N1598" s="21">
        <v>0</v>
      </c>
      <c r="P1598" s="21">
        <v>0</v>
      </c>
      <c r="R1598" s="21">
        <v>0</v>
      </c>
      <c r="T1598" s="21">
        <v>0</v>
      </c>
      <c r="V1598" s="22">
        <v>19447</v>
      </c>
      <c r="X1598" s="5" t="str">
        <f t="shared" si="24"/>
        <v>No</v>
      </c>
      <c r="Z1598" s="21"/>
      <c r="AC1598" s="28"/>
      <c r="AG1598" s="7"/>
    </row>
    <row r="1599" spans="1:33">
      <c r="A1599" s="8" t="s">
        <v>3191</v>
      </c>
      <c r="B1599" s="8" t="s">
        <v>3192</v>
      </c>
      <c r="C1599" s="9" t="s">
        <v>50</v>
      </c>
      <c r="D1599" s="185" t="s">
        <v>3193</v>
      </c>
      <c r="E1599" s="188" t="s">
        <v>3194</v>
      </c>
      <c r="F1599" s="9" t="s">
        <v>83</v>
      </c>
      <c r="G1599" s="9" t="s">
        <v>147</v>
      </c>
      <c r="H1599" s="10">
        <v>0</v>
      </c>
      <c r="I1599" s="11">
        <v>6</v>
      </c>
      <c r="J1599" s="24">
        <v>12552</v>
      </c>
      <c r="K1599" s="12"/>
      <c r="L1599" s="14">
        <v>0</v>
      </c>
      <c r="N1599" s="21">
        <v>0</v>
      </c>
      <c r="P1599" s="21">
        <v>0</v>
      </c>
      <c r="R1599" s="21">
        <v>0</v>
      </c>
      <c r="T1599" s="21">
        <v>10347</v>
      </c>
      <c r="V1599" s="22">
        <v>22899</v>
      </c>
      <c r="X1599" s="5" t="str">
        <f t="shared" si="24"/>
        <v>No</v>
      </c>
      <c r="Z1599" s="21"/>
      <c r="AC1599" s="28"/>
      <c r="AG1599" s="7"/>
    </row>
    <row r="1600" spans="1:33">
      <c r="A1600" s="8" t="s">
        <v>4238</v>
      </c>
      <c r="B1600" s="8" t="s">
        <v>4239</v>
      </c>
      <c r="C1600" s="9" t="s">
        <v>235</v>
      </c>
      <c r="D1600" s="185" t="s">
        <v>4240</v>
      </c>
      <c r="E1600" s="188" t="s">
        <v>4241</v>
      </c>
      <c r="F1600" s="9" t="s">
        <v>83</v>
      </c>
      <c r="G1600" s="9" t="s">
        <v>147</v>
      </c>
      <c r="H1600" s="10">
        <v>0</v>
      </c>
      <c r="I1600" s="11">
        <v>6</v>
      </c>
      <c r="J1600" s="24">
        <v>20956</v>
      </c>
      <c r="K1600" s="12"/>
      <c r="L1600" s="14">
        <v>0</v>
      </c>
      <c r="N1600" s="21">
        <v>0</v>
      </c>
      <c r="P1600" s="21">
        <v>0</v>
      </c>
      <c r="R1600" s="21">
        <v>146266</v>
      </c>
      <c r="T1600" s="21">
        <v>0</v>
      </c>
      <c r="V1600" s="22">
        <v>167222</v>
      </c>
      <c r="X1600" s="5" t="str">
        <f t="shared" si="24"/>
        <v>No</v>
      </c>
      <c r="Z1600" s="21"/>
      <c r="AC1600" s="28"/>
      <c r="AG1600" s="7"/>
    </row>
    <row r="1601" spans="1:33">
      <c r="A1601" s="8" t="s">
        <v>1589</v>
      </c>
      <c r="B1601" s="8" t="s">
        <v>1590</v>
      </c>
      <c r="C1601" s="9" t="s">
        <v>178</v>
      </c>
      <c r="D1601" s="185" t="s">
        <v>1591</v>
      </c>
      <c r="E1601" s="188" t="s">
        <v>1592</v>
      </c>
      <c r="F1601" s="9" t="s">
        <v>88</v>
      </c>
      <c r="G1601" s="9" t="s">
        <v>147</v>
      </c>
      <c r="H1601" s="10">
        <v>0</v>
      </c>
      <c r="I1601" s="11">
        <v>6</v>
      </c>
      <c r="J1601" s="24">
        <v>38941</v>
      </c>
      <c r="K1601" s="12"/>
      <c r="L1601" s="14">
        <v>0</v>
      </c>
      <c r="N1601" s="21">
        <v>0</v>
      </c>
      <c r="P1601" s="21">
        <v>0</v>
      </c>
      <c r="R1601" s="21">
        <v>4097</v>
      </c>
      <c r="T1601" s="21">
        <v>0</v>
      </c>
      <c r="V1601" s="22">
        <v>43038</v>
      </c>
      <c r="X1601" s="5" t="str">
        <f t="shared" si="24"/>
        <v>No</v>
      </c>
      <c r="Z1601" s="21"/>
      <c r="AC1601" s="28"/>
      <c r="AG1601" s="7"/>
    </row>
    <row r="1602" spans="1:33">
      <c r="A1602" s="8" t="s">
        <v>4473</v>
      </c>
      <c r="B1602" s="8" t="s">
        <v>4474</v>
      </c>
      <c r="C1602" s="9" t="s">
        <v>454</v>
      </c>
      <c r="D1602" s="185" t="s">
        <v>4475</v>
      </c>
      <c r="E1602" s="188" t="s">
        <v>4476</v>
      </c>
      <c r="F1602" s="9" t="s">
        <v>83</v>
      </c>
      <c r="G1602" s="9" t="s">
        <v>147</v>
      </c>
      <c r="H1602" s="10">
        <v>0</v>
      </c>
      <c r="I1602" s="11">
        <v>6</v>
      </c>
      <c r="J1602" s="24">
        <v>24122</v>
      </c>
      <c r="K1602" s="12"/>
      <c r="L1602" s="14">
        <v>0</v>
      </c>
      <c r="N1602" s="21">
        <v>0</v>
      </c>
      <c r="P1602" s="21">
        <v>0</v>
      </c>
      <c r="R1602" s="21">
        <v>0</v>
      </c>
      <c r="T1602" s="21">
        <v>0</v>
      </c>
      <c r="V1602" s="22">
        <v>24122</v>
      </c>
      <c r="X1602" s="5" t="str">
        <f t="shared" si="24"/>
        <v>No</v>
      </c>
      <c r="Z1602" s="21"/>
      <c r="AC1602" s="28"/>
      <c r="AG1602" s="7"/>
    </row>
    <row r="1603" spans="1:33">
      <c r="A1603" s="8" t="s">
        <v>2889</v>
      </c>
      <c r="B1603" s="8" t="s">
        <v>2890</v>
      </c>
      <c r="C1603" s="9" t="s">
        <v>124</v>
      </c>
      <c r="D1603" s="185" t="s">
        <v>2891</v>
      </c>
      <c r="E1603" s="188" t="s">
        <v>2892</v>
      </c>
      <c r="F1603" s="9" t="s">
        <v>1320</v>
      </c>
      <c r="G1603" s="9" t="s">
        <v>147</v>
      </c>
      <c r="H1603" s="10">
        <v>0</v>
      </c>
      <c r="I1603" s="11">
        <v>6</v>
      </c>
      <c r="J1603" s="24">
        <v>12381</v>
      </c>
      <c r="K1603" s="12"/>
      <c r="L1603" s="14">
        <v>0</v>
      </c>
      <c r="N1603" s="21">
        <v>0</v>
      </c>
      <c r="P1603" s="21">
        <v>0</v>
      </c>
      <c r="R1603" s="21">
        <v>0</v>
      </c>
      <c r="T1603" s="21">
        <v>0</v>
      </c>
      <c r="V1603" s="22">
        <v>12381</v>
      </c>
      <c r="X1603" s="5" t="str">
        <f t="shared" ref="X1603:X1666" si="25">IF(W1603&amp;U1603&amp;S1603&amp;Q1603&amp;O1603&amp;M1603&amp;K1603&lt;&gt;"","Yes","No")</f>
        <v>No</v>
      </c>
      <c r="Z1603" s="21"/>
      <c r="AC1603" s="28"/>
      <c r="AG1603" s="7"/>
    </row>
    <row r="1604" spans="1:33">
      <c r="A1604" s="8" t="s">
        <v>4342</v>
      </c>
      <c r="B1604" s="8" t="s">
        <v>4343</v>
      </c>
      <c r="C1604" s="9" t="s">
        <v>235</v>
      </c>
      <c r="D1604" s="185" t="s">
        <v>4344</v>
      </c>
      <c r="E1604" s="188" t="s">
        <v>4345</v>
      </c>
      <c r="F1604" s="9" t="s">
        <v>83</v>
      </c>
      <c r="G1604" s="9" t="s">
        <v>147</v>
      </c>
      <c r="H1604" s="10">
        <v>0</v>
      </c>
      <c r="I1604" s="11">
        <v>6</v>
      </c>
      <c r="J1604" s="24">
        <v>7584</v>
      </c>
      <c r="K1604" s="12"/>
      <c r="L1604" s="14">
        <v>0</v>
      </c>
      <c r="N1604" s="21">
        <v>0</v>
      </c>
      <c r="P1604" s="21">
        <v>0</v>
      </c>
      <c r="R1604" s="21">
        <v>0</v>
      </c>
      <c r="T1604" s="21">
        <v>0</v>
      </c>
      <c r="V1604" s="22">
        <v>7584</v>
      </c>
      <c r="X1604" s="5" t="str">
        <f t="shared" si="25"/>
        <v>No</v>
      </c>
      <c r="Z1604" s="21"/>
      <c r="AC1604" s="28"/>
      <c r="AG1604" s="7"/>
    </row>
    <row r="1605" spans="1:33">
      <c r="A1605" s="8" t="s">
        <v>6047</v>
      </c>
      <c r="B1605" s="8" t="s">
        <v>6117</v>
      </c>
      <c r="C1605" s="9" t="s">
        <v>79</v>
      </c>
      <c r="D1605" s="185"/>
      <c r="E1605" s="188" t="s">
        <v>6048</v>
      </c>
      <c r="F1605" s="9" t="s">
        <v>83</v>
      </c>
      <c r="G1605" s="9" t="s">
        <v>147</v>
      </c>
      <c r="H1605" s="10">
        <v>0</v>
      </c>
      <c r="I1605" s="11">
        <v>6</v>
      </c>
      <c r="J1605" s="24">
        <v>8872</v>
      </c>
      <c r="K1605" s="12"/>
      <c r="L1605" s="14">
        <v>0</v>
      </c>
      <c r="N1605" s="21">
        <v>0</v>
      </c>
      <c r="P1605" s="21">
        <v>0</v>
      </c>
      <c r="R1605" s="21">
        <v>0</v>
      </c>
      <c r="T1605" s="21">
        <v>0</v>
      </c>
      <c r="V1605" s="22">
        <v>8872</v>
      </c>
      <c r="X1605" s="5" t="str">
        <f t="shared" si="25"/>
        <v>No</v>
      </c>
      <c r="Z1605" s="21"/>
      <c r="AC1605" s="28"/>
      <c r="AG1605" s="7"/>
    </row>
    <row r="1606" spans="1:33">
      <c r="A1606" s="8" t="s">
        <v>5384</v>
      </c>
      <c r="B1606" s="8" t="s">
        <v>5385</v>
      </c>
      <c r="C1606" s="9" t="s">
        <v>58</v>
      </c>
      <c r="D1606" s="185" t="s">
        <v>5386</v>
      </c>
      <c r="E1606" s="188" t="s">
        <v>5387</v>
      </c>
      <c r="F1606" s="9" t="s">
        <v>83</v>
      </c>
      <c r="G1606" s="9" t="s">
        <v>147</v>
      </c>
      <c r="H1606" s="10">
        <v>0</v>
      </c>
      <c r="I1606" s="11">
        <v>6</v>
      </c>
      <c r="J1606" s="24">
        <v>176417</v>
      </c>
      <c r="K1606" s="12"/>
      <c r="L1606" s="14">
        <v>0</v>
      </c>
      <c r="N1606" s="21">
        <v>0</v>
      </c>
      <c r="P1606" s="21">
        <v>0</v>
      </c>
      <c r="R1606" s="21">
        <v>0</v>
      </c>
      <c r="T1606" s="21">
        <v>0</v>
      </c>
      <c r="V1606" s="22">
        <v>176417</v>
      </c>
      <c r="X1606" s="5" t="str">
        <f t="shared" si="25"/>
        <v>No</v>
      </c>
      <c r="Z1606" s="21"/>
      <c r="AC1606" s="28"/>
      <c r="AG1606" s="7"/>
    </row>
    <row r="1607" spans="1:33">
      <c r="A1607" s="8" t="s">
        <v>5057</v>
      </c>
      <c r="B1607" s="8" t="s">
        <v>1030</v>
      </c>
      <c r="C1607" s="9" t="s">
        <v>91</v>
      </c>
      <c r="D1607" s="185" t="s">
        <v>5058</v>
      </c>
      <c r="E1607" s="188" t="s">
        <v>5059</v>
      </c>
      <c r="F1607" s="9" t="s">
        <v>83</v>
      </c>
      <c r="G1607" s="9" t="s">
        <v>147</v>
      </c>
      <c r="H1607" s="10">
        <v>0</v>
      </c>
      <c r="I1607" s="11">
        <v>6</v>
      </c>
      <c r="J1607" s="24">
        <v>42846</v>
      </c>
      <c r="K1607" s="12"/>
      <c r="L1607" s="14">
        <v>0</v>
      </c>
      <c r="N1607" s="21">
        <v>0</v>
      </c>
      <c r="P1607" s="21">
        <v>0</v>
      </c>
      <c r="R1607" s="21">
        <v>2045</v>
      </c>
      <c r="T1607" s="21">
        <v>0</v>
      </c>
      <c r="V1607" s="22">
        <v>44891</v>
      </c>
      <c r="X1607" s="5" t="str">
        <f t="shared" si="25"/>
        <v>No</v>
      </c>
      <c r="Z1607" s="21"/>
      <c r="AC1607" s="28"/>
      <c r="AG1607" s="7"/>
    </row>
    <row r="1608" spans="1:33">
      <c r="A1608" s="8" t="s">
        <v>3222</v>
      </c>
      <c r="B1608" s="8" t="s">
        <v>3223</v>
      </c>
      <c r="C1608" s="9" t="s">
        <v>73</v>
      </c>
      <c r="D1608" s="185" t="s">
        <v>3224</v>
      </c>
      <c r="E1608" s="188">
        <v>60620</v>
      </c>
      <c r="F1608" s="9" t="s">
        <v>36</v>
      </c>
      <c r="G1608" s="9" t="s">
        <v>5756</v>
      </c>
      <c r="H1608" s="10">
        <v>0</v>
      </c>
      <c r="I1608" s="11">
        <v>6</v>
      </c>
      <c r="J1608" s="24">
        <v>0</v>
      </c>
      <c r="K1608" s="12"/>
      <c r="L1608" s="14">
        <v>0</v>
      </c>
      <c r="N1608" s="21">
        <v>0</v>
      </c>
      <c r="P1608" s="21">
        <v>0</v>
      </c>
      <c r="R1608" s="21">
        <v>0</v>
      </c>
      <c r="T1608" s="21">
        <v>0</v>
      </c>
      <c r="V1608" s="22">
        <v>0</v>
      </c>
      <c r="X1608" s="5" t="str">
        <f t="shared" si="25"/>
        <v>No</v>
      </c>
      <c r="Z1608" s="21"/>
      <c r="AC1608" s="28"/>
      <c r="AG1608" s="7"/>
    </row>
    <row r="1609" spans="1:33">
      <c r="A1609" s="8" t="s">
        <v>1716</v>
      </c>
      <c r="B1609" s="8" t="s">
        <v>1717</v>
      </c>
      <c r="C1609" s="9" t="s">
        <v>648</v>
      </c>
      <c r="D1609" s="185" t="s">
        <v>1718</v>
      </c>
      <c r="E1609" s="188" t="s">
        <v>1719</v>
      </c>
      <c r="F1609" s="9" t="s">
        <v>157</v>
      </c>
      <c r="G1609" s="9" t="s">
        <v>147</v>
      </c>
      <c r="H1609" s="10">
        <v>0</v>
      </c>
      <c r="I1609" s="11">
        <v>6</v>
      </c>
      <c r="J1609" s="24">
        <v>0</v>
      </c>
      <c r="K1609" s="12"/>
      <c r="L1609" s="14">
        <v>0</v>
      </c>
      <c r="N1609" s="21">
        <v>0</v>
      </c>
      <c r="P1609" s="21">
        <v>0</v>
      </c>
      <c r="R1609" s="21">
        <v>188982</v>
      </c>
      <c r="T1609" s="21">
        <v>0</v>
      </c>
      <c r="V1609" s="22">
        <v>188982</v>
      </c>
      <c r="X1609" s="5" t="str">
        <f t="shared" si="25"/>
        <v>No</v>
      </c>
      <c r="Z1609" s="21"/>
      <c r="AC1609" s="28"/>
      <c r="AG1609" s="7"/>
    </row>
    <row r="1610" spans="1:33">
      <c r="A1610" s="8" t="s">
        <v>3722</v>
      </c>
      <c r="B1610" s="8" t="s">
        <v>6470</v>
      </c>
      <c r="C1610" s="9" t="s">
        <v>278</v>
      </c>
      <c r="D1610" s="185" t="s">
        <v>3723</v>
      </c>
      <c r="E1610" s="188" t="s">
        <v>3724</v>
      </c>
      <c r="F1610" s="9" t="s">
        <v>157</v>
      </c>
      <c r="G1610" s="9" t="s">
        <v>147</v>
      </c>
      <c r="H1610" s="10">
        <v>0</v>
      </c>
      <c r="I1610" s="11">
        <v>6</v>
      </c>
      <c r="J1610" s="24">
        <v>31128</v>
      </c>
      <c r="K1610" s="12"/>
      <c r="L1610" s="14">
        <v>0</v>
      </c>
      <c r="N1610" s="21">
        <v>0</v>
      </c>
      <c r="P1610" s="21">
        <v>0</v>
      </c>
      <c r="R1610" s="21">
        <v>0</v>
      </c>
      <c r="T1610" s="21">
        <v>36288</v>
      </c>
      <c r="V1610" s="22">
        <v>67416</v>
      </c>
      <c r="X1610" s="5" t="str">
        <f t="shared" si="25"/>
        <v>No</v>
      </c>
      <c r="Z1610" s="21"/>
      <c r="AC1610" s="28"/>
      <c r="AG1610" s="7"/>
    </row>
    <row r="1611" spans="1:33">
      <c r="A1611" s="8" t="s">
        <v>1238</v>
      </c>
      <c r="B1611" s="8" t="s">
        <v>519</v>
      </c>
      <c r="C1611" s="9" t="s">
        <v>69</v>
      </c>
      <c r="D1611" s="185" t="s">
        <v>1239</v>
      </c>
      <c r="E1611" s="188">
        <v>80266</v>
      </c>
      <c r="F1611" s="9" t="s">
        <v>36</v>
      </c>
      <c r="G1611" s="9" t="s">
        <v>5756</v>
      </c>
      <c r="H1611" s="10">
        <v>0</v>
      </c>
      <c r="I1611" s="11">
        <v>6</v>
      </c>
      <c r="J1611" s="24">
        <v>1704</v>
      </c>
      <c r="K1611" s="12"/>
      <c r="L1611" s="14">
        <v>0</v>
      </c>
      <c r="N1611" s="21">
        <v>0</v>
      </c>
      <c r="P1611" s="21">
        <v>0</v>
      </c>
      <c r="R1611" s="21">
        <v>0</v>
      </c>
      <c r="T1611" s="21">
        <v>0</v>
      </c>
      <c r="V1611" s="22">
        <v>1704</v>
      </c>
      <c r="X1611" s="5" t="str">
        <f t="shared" si="25"/>
        <v>No</v>
      </c>
      <c r="Z1611" s="21"/>
      <c r="AC1611" s="28"/>
      <c r="AG1611" s="7"/>
    </row>
    <row r="1612" spans="1:33">
      <c r="A1612" s="8" t="s">
        <v>5282</v>
      </c>
      <c r="B1612" s="8" t="s">
        <v>296</v>
      </c>
      <c r="C1612" s="9" t="s">
        <v>213</v>
      </c>
      <c r="D1612" s="185">
        <v>6034</v>
      </c>
      <c r="E1612" s="188">
        <v>60034</v>
      </c>
      <c r="F1612" s="9" t="s">
        <v>83</v>
      </c>
      <c r="G1612" s="9" t="s">
        <v>5756</v>
      </c>
      <c r="H1612" s="10">
        <v>53495</v>
      </c>
      <c r="I1612" s="11">
        <v>6</v>
      </c>
      <c r="J1612" s="24">
        <v>50620</v>
      </c>
      <c r="K1612" s="12"/>
      <c r="L1612" s="14">
        <v>0</v>
      </c>
      <c r="N1612" s="21">
        <v>0</v>
      </c>
      <c r="P1612" s="21">
        <v>0</v>
      </c>
      <c r="R1612" s="21">
        <v>0</v>
      </c>
      <c r="T1612" s="21">
        <v>0</v>
      </c>
      <c r="V1612" s="22">
        <v>50620</v>
      </c>
      <c r="X1612" s="5" t="str">
        <f t="shared" si="25"/>
        <v>No</v>
      </c>
      <c r="Z1612" s="21"/>
      <c r="AC1612" s="28"/>
      <c r="AG1612" s="7"/>
    </row>
    <row r="1613" spans="1:33">
      <c r="A1613" s="8" t="s">
        <v>4705</v>
      </c>
      <c r="B1613" s="8" t="s">
        <v>4684</v>
      </c>
      <c r="C1613" s="9" t="s">
        <v>42</v>
      </c>
      <c r="D1613" s="185" t="s">
        <v>4706</v>
      </c>
      <c r="E1613" s="188" t="s">
        <v>4707</v>
      </c>
      <c r="F1613" s="9" t="s">
        <v>83</v>
      </c>
      <c r="G1613" s="9" t="s">
        <v>147</v>
      </c>
      <c r="H1613" s="10">
        <v>0</v>
      </c>
      <c r="I1613" s="11">
        <v>6</v>
      </c>
      <c r="J1613" s="24">
        <v>71897</v>
      </c>
      <c r="K1613" s="12"/>
      <c r="L1613" s="14">
        <v>0</v>
      </c>
      <c r="N1613" s="21">
        <v>0</v>
      </c>
      <c r="P1613" s="21">
        <v>0</v>
      </c>
      <c r="R1613" s="21">
        <v>0</v>
      </c>
      <c r="T1613" s="21">
        <v>183550</v>
      </c>
      <c r="V1613" s="22">
        <v>255447</v>
      </c>
      <c r="X1613" s="5" t="str">
        <f t="shared" si="25"/>
        <v>No</v>
      </c>
      <c r="Z1613" s="21"/>
      <c r="AC1613" s="28"/>
      <c r="AG1613" s="7"/>
    </row>
    <row r="1614" spans="1:33">
      <c r="A1614" s="8" t="s">
        <v>2873</v>
      </c>
      <c r="B1614" s="8" t="s">
        <v>2874</v>
      </c>
      <c r="C1614" s="9" t="s">
        <v>124</v>
      </c>
      <c r="D1614" s="185" t="s">
        <v>2875</v>
      </c>
      <c r="E1614" s="188" t="s">
        <v>2876</v>
      </c>
      <c r="F1614" s="9" t="s">
        <v>83</v>
      </c>
      <c r="G1614" s="9" t="s">
        <v>147</v>
      </c>
      <c r="H1614" s="10">
        <v>0</v>
      </c>
      <c r="I1614" s="11">
        <v>6</v>
      </c>
      <c r="J1614" s="24">
        <v>9880</v>
      </c>
      <c r="K1614" s="12"/>
      <c r="L1614" s="14">
        <v>0</v>
      </c>
      <c r="N1614" s="21">
        <v>0</v>
      </c>
      <c r="P1614" s="21">
        <v>0</v>
      </c>
      <c r="R1614" s="21">
        <v>0</v>
      </c>
      <c r="T1614" s="21">
        <v>0</v>
      </c>
      <c r="V1614" s="22">
        <v>9880</v>
      </c>
      <c r="X1614" s="5" t="str">
        <f t="shared" si="25"/>
        <v>No</v>
      </c>
      <c r="Z1614" s="21"/>
      <c r="AC1614" s="28"/>
      <c r="AG1614" s="7"/>
    </row>
    <row r="1615" spans="1:33">
      <c r="A1615" s="8" t="s">
        <v>2313</v>
      </c>
      <c r="B1615" s="8" t="s">
        <v>2314</v>
      </c>
      <c r="C1615" s="9" t="s">
        <v>106</v>
      </c>
      <c r="D1615" s="185" t="s">
        <v>2315</v>
      </c>
      <c r="E1615" s="188" t="s">
        <v>2316</v>
      </c>
      <c r="F1615" s="9" t="s">
        <v>157</v>
      </c>
      <c r="G1615" s="9" t="s">
        <v>147</v>
      </c>
      <c r="H1615" s="10">
        <v>0</v>
      </c>
      <c r="I1615" s="11">
        <v>6</v>
      </c>
      <c r="J1615" s="24">
        <v>26914</v>
      </c>
      <c r="K1615" s="12"/>
      <c r="L1615" s="14">
        <v>0</v>
      </c>
      <c r="N1615" s="21">
        <v>0</v>
      </c>
      <c r="P1615" s="21">
        <v>0</v>
      </c>
      <c r="R1615" s="21">
        <v>894</v>
      </c>
      <c r="T1615" s="21">
        <v>120543</v>
      </c>
      <c r="V1615" s="22">
        <v>148351</v>
      </c>
      <c r="X1615" s="5" t="str">
        <f t="shared" si="25"/>
        <v>No</v>
      </c>
      <c r="Z1615" s="21"/>
      <c r="AC1615" s="28"/>
      <c r="AG1615" s="7"/>
    </row>
    <row r="1616" spans="1:33">
      <c r="A1616" s="8" t="s">
        <v>3310</v>
      </c>
      <c r="B1616" s="8" t="s">
        <v>3311</v>
      </c>
      <c r="C1616" s="9" t="s">
        <v>555</v>
      </c>
      <c r="D1616" s="185" t="s">
        <v>3312</v>
      </c>
      <c r="E1616" s="188" t="s">
        <v>3313</v>
      </c>
      <c r="F1616" s="9" t="s">
        <v>83</v>
      </c>
      <c r="G1616" s="9" t="s">
        <v>147</v>
      </c>
      <c r="H1616" s="10">
        <v>0</v>
      </c>
      <c r="I1616" s="11">
        <v>6</v>
      </c>
      <c r="J1616" s="24">
        <v>10245</v>
      </c>
      <c r="K1616" s="12"/>
      <c r="L1616" s="14">
        <v>0</v>
      </c>
      <c r="N1616" s="21">
        <v>0</v>
      </c>
      <c r="P1616" s="21">
        <v>0</v>
      </c>
      <c r="R1616" s="21">
        <v>0</v>
      </c>
      <c r="T1616" s="21">
        <v>0</v>
      </c>
      <c r="V1616" s="22">
        <v>10245</v>
      </c>
      <c r="X1616" s="5" t="str">
        <f t="shared" si="25"/>
        <v>No</v>
      </c>
      <c r="Z1616" s="21"/>
      <c r="AC1616" s="28"/>
      <c r="AG1616" s="7"/>
    </row>
    <row r="1617" spans="1:33">
      <c r="A1617" s="8" t="s">
        <v>6264</v>
      </c>
      <c r="B1617" s="8" t="s">
        <v>5561</v>
      </c>
      <c r="C1617" s="9" t="s">
        <v>132</v>
      </c>
      <c r="D1617" s="185" t="s">
        <v>5562</v>
      </c>
      <c r="E1617" s="188" t="s">
        <v>5563</v>
      </c>
      <c r="F1617" s="9" t="s">
        <v>157</v>
      </c>
      <c r="G1617" s="9" t="s">
        <v>147</v>
      </c>
      <c r="H1617" s="10">
        <v>0</v>
      </c>
      <c r="I1617" s="11">
        <v>6</v>
      </c>
      <c r="J1617" s="24">
        <v>10660</v>
      </c>
      <c r="K1617" s="12"/>
      <c r="L1617" s="14">
        <v>0</v>
      </c>
      <c r="N1617" s="21">
        <v>0</v>
      </c>
      <c r="P1617" s="21">
        <v>0</v>
      </c>
      <c r="R1617" s="21">
        <v>0</v>
      </c>
      <c r="T1617" s="21">
        <v>0</v>
      </c>
      <c r="V1617" s="22">
        <v>10660</v>
      </c>
      <c r="X1617" s="5" t="str">
        <f t="shared" si="25"/>
        <v>No</v>
      </c>
      <c r="Z1617" s="21"/>
      <c r="AC1617" s="28"/>
      <c r="AG1617" s="7"/>
    </row>
    <row r="1618" spans="1:33">
      <c r="A1618" s="8" t="s">
        <v>4175</v>
      </c>
      <c r="B1618" s="8" t="s">
        <v>4176</v>
      </c>
      <c r="C1618" s="9" t="s">
        <v>150</v>
      </c>
      <c r="D1618" s="185" t="s">
        <v>4177</v>
      </c>
      <c r="E1618" s="188">
        <v>66164</v>
      </c>
      <c r="F1618" s="9" t="s">
        <v>36</v>
      </c>
      <c r="G1618" s="9" t="s">
        <v>5756</v>
      </c>
      <c r="H1618" s="10">
        <v>0</v>
      </c>
      <c r="I1618" s="11">
        <v>6</v>
      </c>
      <c r="J1618" s="24">
        <v>0</v>
      </c>
      <c r="K1618" s="12"/>
      <c r="L1618" s="14">
        <v>0</v>
      </c>
      <c r="N1618" s="21">
        <v>0</v>
      </c>
      <c r="P1618" s="21">
        <v>0</v>
      </c>
      <c r="R1618" s="21">
        <v>0</v>
      </c>
      <c r="T1618" s="21">
        <v>0</v>
      </c>
      <c r="V1618" s="22">
        <v>0</v>
      </c>
      <c r="X1618" s="5" t="str">
        <f t="shared" si="25"/>
        <v>No</v>
      </c>
      <c r="Z1618" s="21"/>
      <c r="AC1618" s="28"/>
      <c r="AG1618" s="7"/>
    </row>
    <row r="1619" spans="1:33">
      <c r="A1619" s="8" t="s">
        <v>6629</v>
      </c>
      <c r="B1619" s="8" t="s">
        <v>1202</v>
      </c>
      <c r="C1619" s="9" t="s">
        <v>254</v>
      </c>
      <c r="D1619" s="185" t="s">
        <v>1203</v>
      </c>
      <c r="E1619" s="188">
        <v>80018</v>
      </c>
      <c r="F1619" s="9" t="s">
        <v>36</v>
      </c>
      <c r="G1619" s="9" t="s">
        <v>5756</v>
      </c>
      <c r="H1619" s="10">
        <v>0</v>
      </c>
      <c r="I1619" s="11">
        <v>6</v>
      </c>
      <c r="J1619" s="24">
        <v>2298</v>
      </c>
      <c r="K1619" s="12"/>
      <c r="L1619" s="14">
        <v>0</v>
      </c>
      <c r="N1619" s="21">
        <v>0</v>
      </c>
      <c r="P1619" s="21">
        <v>0</v>
      </c>
      <c r="R1619" s="21">
        <v>0</v>
      </c>
      <c r="T1619" s="21">
        <v>0</v>
      </c>
      <c r="V1619" s="22">
        <v>2298</v>
      </c>
      <c r="X1619" s="5" t="str">
        <f t="shared" si="25"/>
        <v>No</v>
      </c>
      <c r="Z1619" s="21"/>
      <c r="AC1619" s="28"/>
      <c r="AG1619" s="7"/>
    </row>
    <row r="1620" spans="1:33">
      <c r="A1620" s="8" t="s">
        <v>1683</v>
      </c>
      <c r="B1620" s="8" t="s">
        <v>1572</v>
      </c>
      <c r="C1620" s="9" t="s">
        <v>178</v>
      </c>
      <c r="D1620" s="185" t="s">
        <v>1684</v>
      </c>
      <c r="E1620" s="188" t="s">
        <v>1685</v>
      </c>
      <c r="F1620" s="9" t="s">
        <v>83</v>
      </c>
      <c r="G1620" s="9" t="s">
        <v>147</v>
      </c>
      <c r="H1620" s="10">
        <v>0</v>
      </c>
      <c r="I1620" s="11">
        <v>6</v>
      </c>
      <c r="J1620" s="24">
        <v>81143</v>
      </c>
      <c r="K1620" s="12"/>
      <c r="L1620" s="14">
        <v>0</v>
      </c>
      <c r="N1620" s="21">
        <v>0</v>
      </c>
      <c r="P1620" s="21">
        <v>0</v>
      </c>
      <c r="R1620" s="21">
        <v>6296</v>
      </c>
      <c r="T1620" s="21">
        <v>0</v>
      </c>
      <c r="V1620" s="22">
        <v>87439</v>
      </c>
      <c r="X1620" s="5" t="str">
        <f t="shared" si="25"/>
        <v>No</v>
      </c>
      <c r="Z1620" s="21"/>
      <c r="AC1620" s="28"/>
      <c r="AG1620" s="7"/>
    </row>
    <row r="1621" spans="1:33">
      <c r="A1621" s="8" t="s">
        <v>4057</v>
      </c>
      <c r="B1621" s="8" t="s">
        <v>3973</v>
      </c>
      <c r="C1621" s="9" t="s">
        <v>112</v>
      </c>
      <c r="D1621" s="185" t="s">
        <v>4058</v>
      </c>
      <c r="E1621" s="188" t="s">
        <v>4059</v>
      </c>
      <c r="F1621" s="9" t="s">
        <v>157</v>
      </c>
      <c r="G1621" s="9" t="s">
        <v>147</v>
      </c>
      <c r="H1621" s="10">
        <v>0</v>
      </c>
      <c r="I1621" s="11">
        <v>6</v>
      </c>
      <c r="J1621" s="24">
        <v>6096</v>
      </c>
      <c r="K1621" s="12"/>
      <c r="L1621" s="14">
        <v>0</v>
      </c>
      <c r="N1621" s="21">
        <v>0</v>
      </c>
      <c r="P1621" s="21">
        <v>0</v>
      </c>
      <c r="R1621" s="21">
        <v>83121</v>
      </c>
      <c r="T1621" s="21">
        <v>0</v>
      </c>
      <c r="V1621" s="22">
        <v>89217</v>
      </c>
      <c r="X1621" s="5" t="str">
        <f t="shared" si="25"/>
        <v>No</v>
      </c>
      <c r="Z1621" s="21"/>
      <c r="AC1621" s="28"/>
      <c r="AG1621" s="7"/>
    </row>
    <row r="1622" spans="1:33">
      <c r="A1622" s="8" t="s">
        <v>5000</v>
      </c>
      <c r="B1622" s="8" t="s">
        <v>5001</v>
      </c>
      <c r="C1622" s="9" t="s">
        <v>91</v>
      </c>
      <c r="D1622" s="185" t="s">
        <v>5002</v>
      </c>
      <c r="E1622" s="188" t="s">
        <v>5003</v>
      </c>
      <c r="F1622" s="9" t="s">
        <v>83</v>
      </c>
      <c r="G1622" s="9" t="s">
        <v>147</v>
      </c>
      <c r="H1622" s="10">
        <v>0</v>
      </c>
      <c r="I1622" s="11">
        <v>6</v>
      </c>
      <c r="J1622" s="24">
        <v>71216</v>
      </c>
      <c r="K1622" s="12"/>
      <c r="L1622" s="14">
        <v>0</v>
      </c>
      <c r="N1622" s="21">
        <v>0</v>
      </c>
      <c r="P1622" s="21">
        <v>0</v>
      </c>
      <c r="R1622" s="21">
        <v>338107</v>
      </c>
      <c r="T1622" s="21">
        <v>84989</v>
      </c>
      <c r="V1622" s="22">
        <v>494312</v>
      </c>
      <c r="X1622" s="5" t="str">
        <f t="shared" si="25"/>
        <v>No</v>
      </c>
      <c r="Z1622" s="21"/>
      <c r="AC1622" s="28"/>
      <c r="AG1622" s="7"/>
    </row>
    <row r="1623" spans="1:33">
      <c r="A1623" s="8" t="s">
        <v>2939</v>
      </c>
      <c r="B1623" s="8" t="s">
        <v>2940</v>
      </c>
      <c r="C1623" s="9" t="s">
        <v>124</v>
      </c>
      <c r="D1623" s="185" t="s">
        <v>2941</v>
      </c>
      <c r="E1623" s="188" t="s">
        <v>2942</v>
      </c>
      <c r="F1623" s="9" t="s">
        <v>1320</v>
      </c>
      <c r="G1623" s="9" t="s">
        <v>147</v>
      </c>
      <c r="H1623" s="10">
        <v>0</v>
      </c>
      <c r="I1623" s="11">
        <v>6</v>
      </c>
      <c r="J1623" s="24">
        <v>7765</v>
      </c>
      <c r="K1623" s="12"/>
      <c r="L1623" s="14">
        <v>0</v>
      </c>
      <c r="N1623" s="21">
        <v>0</v>
      </c>
      <c r="P1623" s="21">
        <v>0</v>
      </c>
      <c r="R1623" s="21">
        <v>0</v>
      </c>
      <c r="T1623" s="21">
        <v>0</v>
      </c>
      <c r="V1623" s="22">
        <v>7765</v>
      </c>
      <c r="X1623" s="5" t="str">
        <f t="shared" si="25"/>
        <v>No</v>
      </c>
      <c r="Z1623" s="21"/>
      <c r="AC1623" s="28"/>
      <c r="AG1623" s="7"/>
    </row>
    <row r="1624" spans="1:33">
      <c r="A1624" s="8" t="s">
        <v>3982</v>
      </c>
      <c r="B1624" s="8" t="s">
        <v>1337</v>
      </c>
      <c r="C1624" s="9" t="s">
        <v>42</v>
      </c>
      <c r="D1624" s="185">
        <v>2009</v>
      </c>
      <c r="E1624" s="188">
        <v>20009</v>
      </c>
      <c r="F1624" s="9" t="s">
        <v>83</v>
      </c>
      <c r="G1624" s="9" t="s">
        <v>5756</v>
      </c>
      <c r="H1624" s="10">
        <v>423566</v>
      </c>
      <c r="I1624" s="11">
        <v>6</v>
      </c>
      <c r="J1624" s="24">
        <v>135707</v>
      </c>
      <c r="K1624" s="12"/>
      <c r="L1624" s="14">
        <v>0</v>
      </c>
      <c r="N1624" s="21">
        <v>0</v>
      </c>
      <c r="P1624" s="21">
        <v>0</v>
      </c>
      <c r="R1624" s="21">
        <v>1288</v>
      </c>
      <c r="T1624" s="21">
        <v>0</v>
      </c>
      <c r="V1624" s="22">
        <v>136995</v>
      </c>
      <c r="X1624" s="5" t="str">
        <f t="shared" si="25"/>
        <v>No</v>
      </c>
      <c r="Z1624" s="21"/>
      <c r="AC1624" s="28"/>
      <c r="AG1624" s="7"/>
    </row>
    <row r="1625" spans="1:33">
      <c r="A1625" s="8" t="s">
        <v>6049</v>
      </c>
      <c r="B1625" s="8" t="s">
        <v>6118</v>
      </c>
      <c r="C1625" s="9" t="s">
        <v>79</v>
      </c>
      <c r="D1625" s="185"/>
      <c r="E1625" s="188" t="s">
        <v>6050</v>
      </c>
      <c r="F1625" s="9" t="s">
        <v>157</v>
      </c>
      <c r="G1625" s="9" t="s">
        <v>147</v>
      </c>
      <c r="H1625" s="10">
        <v>0</v>
      </c>
      <c r="I1625" s="11">
        <v>6</v>
      </c>
      <c r="J1625" s="24">
        <v>26831</v>
      </c>
      <c r="K1625" s="12"/>
      <c r="L1625" s="14">
        <v>0</v>
      </c>
      <c r="N1625" s="21">
        <v>0</v>
      </c>
      <c r="P1625" s="21">
        <v>0</v>
      </c>
      <c r="R1625" s="21">
        <v>0</v>
      </c>
      <c r="T1625" s="21">
        <v>0</v>
      </c>
      <c r="V1625" s="22">
        <v>26831</v>
      </c>
      <c r="X1625" s="5" t="str">
        <f t="shared" si="25"/>
        <v>No</v>
      </c>
      <c r="Z1625" s="21"/>
      <c r="AC1625" s="28"/>
      <c r="AG1625" s="7"/>
    </row>
    <row r="1626" spans="1:33">
      <c r="A1626" s="8" t="s">
        <v>4538</v>
      </c>
      <c r="B1626" s="8" t="s">
        <v>4539</v>
      </c>
      <c r="C1626" s="9" t="s">
        <v>454</v>
      </c>
      <c r="D1626" s="185" t="s">
        <v>4540</v>
      </c>
      <c r="E1626" s="188" t="s">
        <v>4541</v>
      </c>
      <c r="F1626" s="9" t="s">
        <v>157</v>
      </c>
      <c r="G1626" s="9" t="s">
        <v>147</v>
      </c>
      <c r="H1626" s="10">
        <v>0</v>
      </c>
      <c r="I1626" s="11">
        <v>6</v>
      </c>
      <c r="J1626" s="24">
        <v>22212</v>
      </c>
      <c r="K1626" s="12"/>
      <c r="L1626" s="14">
        <v>0</v>
      </c>
      <c r="N1626" s="21">
        <v>0</v>
      </c>
      <c r="P1626" s="21">
        <v>0</v>
      </c>
      <c r="R1626" s="21">
        <v>19286</v>
      </c>
      <c r="T1626" s="21">
        <v>0</v>
      </c>
      <c r="V1626" s="22">
        <v>41498</v>
      </c>
      <c r="X1626" s="5" t="str">
        <f t="shared" si="25"/>
        <v>No</v>
      </c>
      <c r="Z1626" s="21"/>
      <c r="AC1626" s="28"/>
      <c r="AG1626" s="7"/>
    </row>
    <row r="1627" spans="1:33">
      <c r="A1627" s="8" t="s">
        <v>1441</v>
      </c>
      <c r="B1627" s="8" t="s">
        <v>1442</v>
      </c>
      <c r="C1627" s="9" t="s">
        <v>150</v>
      </c>
      <c r="D1627" s="185" t="s">
        <v>1443</v>
      </c>
      <c r="E1627" s="188" t="s">
        <v>1444</v>
      </c>
      <c r="F1627" s="9" t="s">
        <v>83</v>
      </c>
      <c r="G1627" s="9" t="s">
        <v>147</v>
      </c>
      <c r="H1627" s="10">
        <v>0</v>
      </c>
      <c r="I1627" s="11">
        <v>6</v>
      </c>
      <c r="J1627" s="24">
        <v>11969</v>
      </c>
      <c r="K1627" s="12"/>
      <c r="L1627" s="14">
        <v>0</v>
      </c>
      <c r="N1627" s="21">
        <v>0</v>
      </c>
      <c r="P1627" s="21">
        <v>0</v>
      </c>
      <c r="R1627" s="21">
        <v>0</v>
      </c>
      <c r="T1627" s="21">
        <v>15730</v>
      </c>
      <c r="V1627" s="22">
        <v>27699</v>
      </c>
      <c r="X1627" s="5" t="str">
        <f t="shared" si="25"/>
        <v>No</v>
      </c>
      <c r="Z1627" s="21"/>
      <c r="AC1627" s="28"/>
      <c r="AG1627" s="7"/>
    </row>
    <row r="1628" spans="1:33">
      <c r="A1628" s="8" t="s">
        <v>3238</v>
      </c>
      <c r="B1628" s="8" t="s">
        <v>3239</v>
      </c>
      <c r="C1628" s="9" t="s">
        <v>124</v>
      </c>
      <c r="D1628" s="185">
        <v>6127</v>
      </c>
      <c r="E1628" s="188">
        <v>60127</v>
      </c>
      <c r="F1628" s="9" t="s">
        <v>83</v>
      </c>
      <c r="G1628" s="9" t="s">
        <v>84</v>
      </c>
      <c r="H1628" s="10">
        <v>899703</v>
      </c>
      <c r="I1628" s="11">
        <v>6</v>
      </c>
      <c r="J1628" s="24">
        <v>399651</v>
      </c>
      <c r="K1628" s="12"/>
      <c r="L1628" s="14">
        <v>0</v>
      </c>
      <c r="N1628" s="21">
        <v>0</v>
      </c>
      <c r="P1628" s="21">
        <v>0</v>
      </c>
      <c r="R1628" s="21">
        <v>0</v>
      </c>
      <c r="T1628" s="21">
        <v>0</v>
      </c>
      <c r="V1628" s="22">
        <v>399651</v>
      </c>
      <c r="X1628" s="5" t="str">
        <f t="shared" si="25"/>
        <v>No</v>
      </c>
      <c r="Z1628" s="21"/>
      <c r="AC1628" s="28"/>
      <c r="AG1628" s="7"/>
    </row>
    <row r="1629" spans="1:33">
      <c r="A1629" s="8" t="s">
        <v>6630</v>
      </c>
      <c r="B1629" s="8" t="s">
        <v>6631</v>
      </c>
      <c r="C1629" s="9" t="s">
        <v>91</v>
      </c>
      <c r="D1629" s="185"/>
      <c r="E1629" s="188">
        <v>90301</v>
      </c>
      <c r="F1629" s="9" t="s">
        <v>83</v>
      </c>
      <c r="G1629" s="9" t="s">
        <v>5756</v>
      </c>
      <c r="H1629" s="10">
        <v>12150996</v>
      </c>
      <c r="I1629" s="11">
        <v>6</v>
      </c>
      <c r="J1629" s="24">
        <v>0</v>
      </c>
      <c r="K1629" s="12"/>
      <c r="L1629" s="14">
        <v>0</v>
      </c>
      <c r="N1629" s="21">
        <v>0</v>
      </c>
      <c r="P1629" s="21">
        <v>0</v>
      </c>
      <c r="R1629" s="21">
        <v>0</v>
      </c>
      <c r="T1629" s="21">
        <v>0</v>
      </c>
      <c r="V1629" s="22">
        <v>0</v>
      </c>
      <c r="X1629" s="5" t="str">
        <f t="shared" si="25"/>
        <v>No</v>
      </c>
      <c r="Z1629" s="21"/>
      <c r="AC1629" s="28"/>
      <c r="AG1629" s="7"/>
    </row>
    <row r="1630" spans="1:33">
      <c r="A1630" s="8" t="s">
        <v>6632</v>
      </c>
      <c r="B1630" s="8" t="s">
        <v>2009</v>
      </c>
      <c r="C1630" s="9" t="s">
        <v>69</v>
      </c>
      <c r="D1630" s="185" t="s">
        <v>2010</v>
      </c>
      <c r="E1630" s="188" t="s">
        <v>2011</v>
      </c>
      <c r="F1630" s="9" t="s">
        <v>157</v>
      </c>
      <c r="G1630" s="9" t="s">
        <v>147</v>
      </c>
      <c r="H1630" s="10">
        <v>0</v>
      </c>
      <c r="I1630" s="11">
        <v>6</v>
      </c>
      <c r="J1630" s="24">
        <v>23782</v>
      </c>
      <c r="K1630" s="12"/>
      <c r="L1630" s="14">
        <v>0</v>
      </c>
      <c r="N1630" s="21">
        <v>0</v>
      </c>
      <c r="P1630" s="21">
        <v>0</v>
      </c>
      <c r="R1630" s="21">
        <v>508</v>
      </c>
      <c r="T1630" s="21">
        <v>16295</v>
      </c>
      <c r="V1630" s="22">
        <v>40585</v>
      </c>
      <c r="X1630" s="5" t="str">
        <f t="shared" si="25"/>
        <v>No</v>
      </c>
      <c r="Z1630" s="21"/>
      <c r="AC1630" s="28"/>
      <c r="AG1630" s="7"/>
    </row>
    <row r="1631" spans="1:33">
      <c r="A1631" s="8" t="s">
        <v>474</v>
      </c>
      <c r="B1631" s="8" t="s">
        <v>475</v>
      </c>
      <c r="C1631" s="9" t="s">
        <v>42</v>
      </c>
      <c r="D1631" s="185">
        <v>2120</v>
      </c>
      <c r="E1631" s="188">
        <v>20120</v>
      </c>
      <c r="F1631" s="9" t="s">
        <v>83</v>
      </c>
      <c r="G1631" s="9" t="s">
        <v>5756</v>
      </c>
      <c r="H1631" s="10">
        <v>65443</v>
      </c>
      <c r="I1631" s="11">
        <v>6</v>
      </c>
      <c r="J1631" s="24">
        <v>269311</v>
      </c>
      <c r="K1631" s="12"/>
      <c r="L1631" s="14">
        <v>0</v>
      </c>
      <c r="N1631" s="21">
        <v>0</v>
      </c>
      <c r="P1631" s="21">
        <v>0</v>
      </c>
      <c r="R1631" s="21">
        <v>100778</v>
      </c>
      <c r="T1631" s="21">
        <v>0</v>
      </c>
      <c r="V1631" s="22">
        <v>370089</v>
      </c>
      <c r="X1631" s="5" t="str">
        <f t="shared" si="25"/>
        <v>No</v>
      </c>
      <c r="Z1631" s="21"/>
      <c r="AC1631" s="28"/>
      <c r="AG1631" s="7"/>
    </row>
    <row r="1632" spans="1:33">
      <c r="A1632" s="8" t="s">
        <v>4156</v>
      </c>
      <c r="B1632" s="8" t="s">
        <v>4157</v>
      </c>
      <c r="C1632" s="9" t="s">
        <v>150</v>
      </c>
      <c r="D1632" s="185" t="s">
        <v>4158</v>
      </c>
      <c r="E1632" s="188">
        <v>66146</v>
      </c>
      <c r="F1632" s="9" t="s">
        <v>36</v>
      </c>
      <c r="G1632" s="9" t="s">
        <v>5756</v>
      </c>
      <c r="H1632" s="10">
        <v>0</v>
      </c>
      <c r="I1632" s="11">
        <v>6</v>
      </c>
      <c r="J1632" s="24">
        <v>13177</v>
      </c>
      <c r="K1632" s="12"/>
      <c r="L1632" s="14">
        <v>0</v>
      </c>
      <c r="N1632" s="21">
        <v>0</v>
      </c>
      <c r="P1632" s="21">
        <v>0</v>
      </c>
      <c r="R1632" s="21">
        <v>0</v>
      </c>
      <c r="T1632" s="21">
        <v>0</v>
      </c>
      <c r="V1632" s="22">
        <v>13177</v>
      </c>
      <c r="X1632" s="5" t="str">
        <f t="shared" si="25"/>
        <v>No</v>
      </c>
      <c r="Z1632" s="21"/>
      <c r="AC1632" s="28"/>
      <c r="AG1632" s="7"/>
    </row>
    <row r="1633" spans="1:33">
      <c r="A1633" s="8" t="s">
        <v>942</v>
      </c>
      <c r="B1633" s="8" t="s">
        <v>6080</v>
      </c>
      <c r="C1633" s="9" t="s">
        <v>129</v>
      </c>
      <c r="D1633" s="185" t="s">
        <v>944</v>
      </c>
      <c r="E1633" s="188" t="s">
        <v>945</v>
      </c>
      <c r="F1633" s="9" t="s">
        <v>83</v>
      </c>
      <c r="G1633" s="9" t="s">
        <v>147</v>
      </c>
      <c r="H1633" s="10">
        <v>0</v>
      </c>
      <c r="I1633" s="11">
        <v>6</v>
      </c>
      <c r="J1633" s="24">
        <v>13457</v>
      </c>
      <c r="K1633" s="12"/>
      <c r="L1633" s="14">
        <v>0</v>
      </c>
      <c r="N1633" s="21">
        <v>0</v>
      </c>
      <c r="P1633" s="21">
        <v>0</v>
      </c>
      <c r="R1633" s="21">
        <v>0</v>
      </c>
      <c r="T1633" s="21">
        <v>0</v>
      </c>
      <c r="V1633" s="22">
        <v>13457</v>
      </c>
      <c r="X1633" s="5" t="str">
        <f t="shared" si="25"/>
        <v>No</v>
      </c>
      <c r="Z1633" s="21"/>
      <c r="AC1633" s="28"/>
      <c r="AG1633" s="7"/>
    </row>
    <row r="1634" spans="1:33">
      <c r="A1634" s="8" t="s">
        <v>5993</v>
      </c>
      <c r="B1634" s="8" t="s">
        <v>5487</v>
      </c>
      <c r="C1634" s="9" t="s">
        <v>132</v>
      </c>
      <c r="D1634" s="185" t="s">
        <v>5488</v>
      </c>
      <c r="E1634" s="188" t="s">
        <v>5489</v>
      </c>
      <c r="F1634" s="9" t="s">
        <v>157</v>
      </c>
      <c r="G1634" s="9" t="s">
        <v>147</v>
      </c>
      <c r="H1634" s="10">
        <v>0</v>
      </c>
      <c r="I1634" s="11">
        <v>6</v>
      </c>
      <c r="J1634" s="24">
        <v>28305</v>
      </c>
      <c r="K1634" s="12"/>
      <c r="L1634" s="14">
        <v>0</v>
      </c>
      <c r="N1634" s="21">
        <v>0</v>
      </c>
      <c r="P1634" s="21">
        <v>0</v>
      </c>
      <c r="R1634" s="21">
        <v>0</v>
      </c>
      <c r="T1634" s="21">
        <v>0</v>
      </c>
      <c r="V1634" s="22">
        <v>28305</v>
      </c>
      <c r="X1634" s="5" t="str">
        <f t="shared" si="25"/>
        <v>No</v>
      </c>
      <c r="Z1634" s="21"/>
      <c r="AC1634" s="28"/>
      <c r="AG1634" s="7"/>
    </row>
    <row r="1635" spans="1:33">
      <c r="A1635" s="8" t="s">
        <v>6260</v>
      </c>
      <c r="B1635" s="8" t="s">
        <v>6261</v>
      </c>
      <c r="C1635" s="9" t="s">
        <v>580</v>
      </c>
      <c r="D1635" s="185" t="s">
        <v>6262</v>
      </c>
      <c r="E1635" s="188" t="s">
        <v>6263</v>
      </c>
      <c r="F1635" s="9" t="s">
        <v>157</v>
      </c>
      <c r="G1635" s="9" t="s">
        <v>147</v>
      </c>
      <c r="H1635" s="10">
        <v>0</v>
      </c>
      <c r="I1635" s="11">
        <v>5</v>
      </c>
      <c r="J1635" s="24">
        <v>7666</v>
      </c>
      <c r="K1635" s="12"/>
      <c r="L1635" s="14">
        <v>0</v>
      </c>
      <c r="N1635" s="21">
        <v>0</v>
      </c>
      <c r="P1635" s="21">
        <v>0</v>
      </c>
      <c r="R1635" s="21">
        <v>0</v>
      </c>
      <c r="T1635" s="21">
        <v>0</v>
      </c>
      <c r="V1635" s="22">
        <v>7666</v>
      </c>
      <c r="X1635" s="5" t="str">
        <f t="shared" si="25"/>
        <v>No</v>
      </c>
      <c r="Z1635" s="21"/>
      <c r="AC1635" s="28"/>
      <c r="AG1635" s="7"/>
    </row>
    <row r="1636" spans="1:33">
      <c r="A1636" s="8" t="s">
        <v>5446</v>
      </c>
      <c r="B1636" s="8" t="s">
        <v>3973</v>
      </c>
      <c r="C1636" s="9" t="s">
        <v>58</v>
      </c>
      <c r="D1636" s="185" t="s">
        <v>5447</v>
      </c>
      <c r="E1636" s="188" t="s">
        <v>5448</v>
      </c>
      <c r="F1636" s="9" t="s">
        <v>83</v>
      </c>
      <c r="G1636" s="9" t="s">
        <v>147</v>
      </c>
      <c r="H1636" s="10">
        <v>0</v>
      </c>
      <c r="I1636" s="11">
        <v>5</v>
      </c>
      <c r="J1636" s="24">
        <v>81611</v>
      </c>
      <c r="K1636" s="12"/>
      <c r="L1636" s="14">
        <v>0</v>
      </c>
      <c r="N1636" s="21">
        <v>0</v>
      </c>
      <c r="P1636" s="21">
        <v>0</v>
      </c>
      <c r="R1636" s="21">
        <v>0</v>
      </c>
      <c r="T1636" s="21">
        <v>0</v>
      </c>
      <c r="V1636" s="22">
        <v>81611</v>
      </c>
      <c r="X1636" s="5" t="str">
        <f t="shared" si="25"/>
        <v>No</v>
      </c>
      <c r="Z1636" s="21"/>
      <c r="AC1636" s="28"/>
      <c r="AG1636" s="7"/>
    </row>
    <row r="1637" spans="1:33">
      <c r="A1637" s="8" t="s">
        <v>1064</v>
      </c>
      <c r="B1637" s="8" t="s">
        <v>201</v>
      </c>
      <c r="C1637" s="9" t="s">
        <v>106</v>
      </c>
      <c r="D1637" s="185">
        <v>7050</v>
      </c>
      <c r="E1637" s="188">
        <v>70050</v>
      </c>
      <c r="F1637" s="9" t="s">
        <v>214</v>
      </c>
      <c r="G1637" s="9" t="s">
        <v>5756</v>
      </c>
      <c r="H1637" s="10">
        <v>52900</v>
      </c>
      <c r="I1637" s="11">
        <v>5</v>
      </c>
      <c r="J1637" s="24">
        <v>0</v>
      </c>
      <c r="K1637" s="12"/>
      <c r="L1637" s="14">
        <v>0</v>
      </c>
      <c r="N1637" s="21">
        <v>0</v>
      </c>
      <c r="P1637" s="21">
        <v>0</v>
      </c>
      <c r="R1637" s="21">
        <v>0</v>
      </c>
      <c r="T1637" s="21">
        <v>0</v>
      </c>
      <c r="V1637" s="22">
        <v>0</v>
      </c>
      <c r="X1637" s="5" t="str">
        <f t="shared" si="25"/>
        <v>No</v>
      </c>
      <c r="Z1637" s="21"/>
      <c r="AC1637" s="28"/>
      <c r="AG1637" s="7"/>
    </row>
    <row r="1638" spans="1:33">
      <c r="A1638" s="8" t="s">
        <v>2845</v>
      </c>
      <c r="B1638" s="8" t="s">
        <v>2846</v>
      </c>
      <c r="C1638" s="9" t="s">
        <v>124</v>
      </c>
      <c r="D1638" s="185" t="s">
        <v>2847</v>
      </c>
      <c r="E1638" s="188" t="s">
        <v>2848</v>
      </c>
      <c r="F1638" s="9" t="s">
        <v>1320</v>
      </c>
      <c r="G1638" s="9" t="s">
        <v>147</v>
      </c>
      <c r="H1638" s="10">
        <v>0</v>
      </c>
      <c r="I1638" s="11">
        <v>5</v>
      </c>
      <c r="J1638" s="24">
        <v>8220</v>
      </c>
      <c r="K1638" s="12"/>
      <c r="L1638" s="14">
        <v>0</v>
      </c>
      <c r="N1638" s="21">
        <v>0</v>
      </c>
      <c r="P1638" s="21">
        <v>0</v>
      </c>
      <c r="R1638" s="21">
        <v>0</v>
      </c>
      <c r="T1638" s="21">
        <v>0</v>
      </c>
      <c r="V1638" s="22">
        <v>8220</v>
      </c>
      <c r="X1638" s="5" t="str">
        <f t="shared" si="25"/>
        <v>No</v>
      </c>
      <c r="Z1638" s="21"/>
      <c r="AC1638" s="28"/>
      <c r="AG1638" s="7"/>
    </row>
    <row r="1639" spans="1:33">
      <c r="A1639" s="8" t="s">
        <v>6258</v>
      </c>
      <c r="B1639" s="8" t="s">
        <v>6259</v>
      </c>
      <c r="C1639" s="9" t="s">
        <v>420</v>
      </c>
      <c r="D1639" s="185" t="s">
        <v>607</v>
      </c>
      <c r="E1639" s="188" t="s">
        <v>608</v>
      </c>
      <c r="F1639" s="9" t="s">
        <v>157</v>
      </c>
      <c r="G1639" s="9" t="s">
        <v>147</v>
      </c>
      <c r="H1639" s="10">
        <v>0</v>
      </c>
      <c r="I1639" s="11">
        <v>5</v>
      </c>
      <c r="J1639" s="24">
        <v>0</v>
      </c>
      <c r="K1639" s="12"/>
      <c r="L1639" s="14">
        <v>0</v>
      </c>
      <c r="N1639" s="21">
        <v>0</v>
      </c>
      <c r="P1639" s="21">
        <v>0</v>
      </c>
      <c r="R1639" s="21">
        <v>0</v>
      </c>
      <c r="T1639" s="21">
        <v>0</v>
      </c>
      <c r="V1639" s="22">
        <v>0</v>
      </c>
      <c r="X1639" s="5" t="str">
        <f t="shared" si="25"/>
        <v>No</v>
      </c>
      <c r="Z1639" s="21"/>
      <c r="AC1639" s="28"/>
      <c r="AG1639" s="7"/>
    </row>
    <row r="1640" spans="1:33">
      <c r="A1640" s="8" t="s">
        <v>6633</v>
      </c>
      <c r="B1640" s="8" t="s">
        <v>4079</v>
      </c>
      <c r="C1640" s="9" t="s">
        <v>178</v>
      </c>
      <c r="D1640" s="185">
        <v>5038</v>
      </c>
      <c r="E1640" s="188">
        <v>50038</v>
      </c>
      <c r="F1640" s="9" t="s">
        <v>83</v>
      </c>
      <c r="G1640" s="9" t="s">
        <v>5756</v>
      </c>
      <c r="H1640" s="10">
        <v>278165</v>
      </c>
      <c r="I1640" s="11">
        <v>5</v>
      </c>
      <c r="J1640" s="24">
        <v>0</v>
      </c>
      <c r="K1640" s="12"/>
      <c r="L1640" s="14">
        <v>0</v>
      </c>
      <c r="N1640" s="21">
        <v>0</v>
      </c>
      <c r="P1640" s="21">
        <v>0</v>
      </c>
      <c r="R1640" s="21">
        <v>0</v>
      </c>
      <c r="T1640" s="21">
        <v>0</v>
      </c>
      <c r="V1640" s="22">
        <v>0</v>
      </c>
      <c r="X1640" s="5" t="str">
        <f t="shared" si="25"/>
        <v>No</v>
      </c>
      <c r="Z1640" s="21"/>
      <c r="AC1640" s="28"/>
      <c r="AG1640" s="7"/>
    </row>
    <row r="1641" spans="1:33">
      <c r="A1641" s="8" t="s">
        <v>3768</v>
      </c>
      <c r="B1641" s="8" t="s">
        <v>561</v>
      </c>
      <c r="C1641" s="9" t="s">
        <v>278</v>
      </c>
      <c r="D1641" s="185" t="s">
        <v>3769</v>
      </c>
      <c r="E1641" s="188" t="s">
        <v>3770</v>
      </c>
      <c r="F1641" s="9" t="s">
        <v>83</v>
      </c>
      <c r="G1641" s="9" t="s">
        <v>147</v>
      </c>
      <c r="H1641" s="10">
        <v>0</v>
      </c>
      <c r="I1641" s="11">
        <v>5</v>
      </c>
      <c r="J1641" s="24">
        <v>49485</v>
      </c>
      <c r="K1641" s="12"/>
      <c r="L1641" s="14">
        <v>0</v>
      </c>
      <c r="N1641" s="21">
        <v>0</v>
      </c>
      <c r="P1641" s="21">
        <v>0</v>
      </c>
      <c r="R1641" s="21">
        <v>0</v>
      </c>
      <c r="T1641" s="21">
        <v>0</v>
      </c>
      <c r="V1641" s="22">
        <v>49485</v>
      </c>
      <c r="X1641" s="5" t="str">
        <f t="shared" si="25"/>
        <v>No</v>
      </c>
      <c r="Z1641" s="21"/>
      <c r="AC1641" s="28"/>
      <c r="AG1641" s="7"/>
    </row>
    <row r="1642" spans="1:33">
      <c r="A1642" s="8" t="s">
        <v>2450</v>
      </c>
      <c r="B1642" s="8" t="s">
        <v>2451</v>
      </c>
      <c r="C1642" s="9" t="s">
        <v>46</v>
      </c>
      <c r="D1642" s="185" t="s">
        <v>2452</v>
      </c>
      <c r="E1642" s="188" t="s">
        <v>2453</v>
      </c>
      <c r="F1642" s="9" t="s">
        <v>88</v>
      </c>
      <c r="G1642" s="9" t="s">
        <v>147</v>
      </c>
      <c r="H1642" s="10">
        <v>0</v>
      </c>
      <c r="I1642" s="11">
        <v>5</v>
      </c>
      <c r="J1642" s="24">
        <v>64840</v>
      </c>
      <c r="K1642" s="12"/>
      <c r="L1642" s="14">
        <v>0</v>
      </c>
      <c r="N1642" s="21">
        <v>0</v>
      </c>
      <c r="P1642" s="21">
        <v>0</v>
      </c>
      <c r="R1642" s="21">
        <v>0</v>
      </c>
      <c r="T1642" s="21">
        <v>5189</v>
      </c>
      <c r="V1642" s="22">
        <v>70029</v>
      </c>
      <c r="X1642" s="5" t="str">
        <f t="shared" si="25"/>
        <v>No</v>
      </c>
      <c r="Z1642" s="21"/>
      <c r="AC1642" s="28"/>
      <c r="AG1642" s="7"/>
    </row>
    <row r="1643" spans="1:33">
      <c r="A1643" s="8" t="s">
        <v>896</v>
      </c>
      <c r="B1643" s="8" t="s">
        <v>6480</v>
      </c>
      <c r="C1643" s="9" t="s">
        <v>129</v>
      </c>
      <c r="D1643" s="185" t="s">
        <v>897</v>
      </c>
      <c r="E1643" s="188" t="s">
        <v>898</v>
      </c>
      <c r="F1643" s="9" t="s">
        <v>83</v>
      </c>
      <c r="G1643" s="9" t="s">
        <v>147</v>
      </c>
      <c r="H1643" s="10">
        <v>0</v>
      </c>
      <c r="I1643" s="11">
        <v>5</v>
      </c>
      <c r="J1643" s="24">
        <v>11163</v>
      </c>
      <c r="K1643" s="12"/>
      <c r="L1643" s="14">
        <v>0</v>
      </c>
      <c r="N1643" s="21">
        <v>0</v>
      </c>
      <c r="P1643" s="21">
        <v>0</v>
      </c>
      <c r="R1643" s="21">
        <v>0</v>
      </c>
      <c r="T1643" s="21">
        <v>0</v>
      </c>
      <c r="V1643" s="22">
        <v>11163</v>
      </c>
      <c r="X1643" s="5" t="str">
        <f t="shared" si="25"/>
        <v>No</v>
      </c>
      <c r="Z1643" s="21"/>
      <c r="AC1643" s="28"/>
      <c r="AG1643" s="7"/>
    </row>
    <row r="1644" spans="1:33">
      <c r="A1644" s="8" t="s">
        <v>4830</v>
      </c>
      <c r="B1644" s="8" t="s">
        <v>167</v>
      </c>
      <c r="C1644" s="9" t="s">
        <v>168</v>
      </c>
      <c r="D1644" s="185" t="s">
        <v>4831</v>
      </c>
      <c r="E1644" s="188" t="s">
        <v>4832</v>
      </c>
      <c r="F1644" s="9" t="s">
        <v>157</v>
      </c>
      <c r="G1644" s="9" t="s">
        <v>147</v>
      </c>
      <c r="H1644" s="10">
        <v>0</v>
      </c>
      <c r="I1644" s="11">
        <v>5</v>
      </c>
      <c r="J1644" s="24">
        <v>22851</v>
      </c>
      <c r="K1644" s="12"/>
      <c r="L1644" s="14">
        <v>0</v>
      </c>
      <c r="N1644" s="21">
        <v>0</v>
      </c>
      <c r="P1644" s="21">
        <v>0</v>
      </c>
      <c r="R1644" s="21">
        <v>0</v>
      </c>
      <c r="T1644" s="21">
        <v>0</v>
      </c>
      <c r="V1644" s="22">
        <v>22851</v>
      </c>
      <c r="X1644" s="5" t="str">
        <f t="shared" si="25"/>
        <v>No</v>
      </c>
      <c r="Z1644" s="21"/>
      <c r="AC1644" s="28"/>
      <c r="AG1644" s="7"/>
    </row>
    <row r="1645" spans="1:33">
      <c r="A1645" s="8" t="s">
        <v>3158</v>
      </c>
      <c r="B1645" s="8" t="s">
        <v>547</v>
      </c>
      <c r="C1645" s="9" t="s">
        <v>50</v>
      </c>
      <c r="D1645" s="185" t="s">
        <v>3159</v>
      </c>
      <c r="E1645" s="188" t="s">
        <v>3160</v>
      </c>
      <c r="F1645" s="9" t="s">
        <v>83</v>
      </c>
      <c r="G1645" s="9" t="s">
        <v>147</v>
      </c>
      <c r="H1645" s="10">
        <v>0</v>
      </c>
      <c r="I1645" s="11">
        <v>5</v>
      </c>
      <c r="J1645" s="24">
        <v>40253</v>
      </c>
      <c r="K1645" s="12"/>
      <c r="L1645" s="14">
        <v>0</v>
      </c>
      <c r="N1645" s="21">
        <v>0</v>
      </c>
      <c r="P1645" s="21">
        <v>0</v>
      </c>
      <c r="R1645" s="21">
        <v>0</v>
      </c>
      <c r="T1645" s="21">
        <v>84651</v>
      </c>
      <c r="V1645" s="22">
        <v>124904</v>
      </c>
      <c r="X1645" s="5" t="str">
        <f t="shared" si="25"/>
        <v>No</v>
      </c>
      <c r="Z1645" s="21"/>
      <c r="AC1645" s="28"/>
      <c r="AG1645" s="7"/>
    </row>
    <row r="1646" spans="1:33">
      <c r="A1646" s="8" t="s">
        <v>3664</v>
      </c>
      <c r="B1646" s="8" t="s">
        <v>2747</v>
      </c>
      <c r="C1646" s="9" t="s">
        <v>65</v>
      </c>
      <c r="D1646" s="185" t="s">
        <v>3665</v>
      </c>
      <c r="E1646" s="188">
        <v>239</v>
      </c>
      <c r="F1646" s="9" t="s">
        <v>36</v>
      </c>
      <c r="G1646" s="9" t="s">
        <v>5756</v>
      </c>
      <c r="H1646" s="10">
        <v>0</v>
      </c>
      <c r="I1646" s="11">
        <v>5</v>
      </c>
      <c r="J1646" s="24">
        <v>0</v>
      </c>
      <c r="K1646" s="12"/>
      <c r="L1646" s="14">
        <v>0</v>
      </c>
      <c r="N1646" s="21">
        <v>0</v>
      </c>
      <c r="P1646" s="21">
        <v>0</v>
      </c>
      <c r="R1646" s="21">
        <v>0</v>
      </c>
      <c r="T1646" s="21">
        <v>0</v>
      </c>
      <c r="V1646" s="22">
        <v>0</v>
      </c>
      <c r="X1646" s="5" t="str">
        <f t="shared" si="25"/>
        <v>No</v>
      </c>
      <c r="Z1646" s="21"/>
      <c r="AC1646" s="28"/>
      <c r="AG1646" s="7"/>
    </row>
    <row r="1647" spans="1:33">
      <c r="A1647" s="8" t="s">
        <v>870</v>
      </c>
      <c r="B1647" s="8" t="s">
        <v>6474</v>
      </c>
      <c r="C1647" s="9" t="s">
        <v>129</v>
      </c>
      <c r="D1647" s="185" t="s">
        <v>871</v>
      </c>
      <c r="E1647" s="188" t="s">
        <v>872</v>
      </c>
      <c r="F1647" s="9" t="s">
        <v>83</v>
      </c>
      <c r="G1647" s="9" t="s">
        <v>147</v>
      </c>
      <c r="H1647" s="10">
        <v>0</v>
      </c>
      <c r="I1647" s="11">
        <v>5</v>
      </c>
      <c r="J1647" s="24">
        <v>12839</v>
      </c>
      <c r="K1647" s="12"/>
      <c r="L1647" s="14">
        <v>0</v>
      </c>
      <c r="N1647" s="21">
        <v>0</v>
      </c>
      <c r="P1647" s="21">
        <v>0</v>
      </c>
      <c r="R1647" s="21">
        <v>0</v>
      </c>
      <c r="T1647" s="21">
        <v>0</v>
      </c>
      <c r="V1647" s="22">
        <v>12839</v>
      </c>
      <c r="X1647" s="5" t="str">
        <f t="shared" si="25"/>
        <v>No</v>
      </c>
      <c r="Z1647" s="21"/>
      <c r="AC1647" s="28"/>
      <c r="AG1647" s="7"/>
    </row>
    <row r="1648" spans="1:33">
      <c r="A1648" s="8" t="s">
        <v>4430</v>
      </c>
      <c r="B1648" s="8" t="s">
        <v>4430</v>
      </c>
      <c r="C1648" s="9" t="s">
        <v>103</v>
      </c>
      <c r="D1648" s="185" t="s">
        <v>4431</v>
      </c>
      <c r="E1648" s="188" t="s">
        <v>4432</v>
      </c>
      <c r="F1648" s="9" t="s">
        <v>83</v>
      </c>
      <c r="G1648" s="9" t="s">
        <v>147</v>
      </c>
      <c r="H1648" s="10">
        <v>0</v>
      </c>
      <c r="I1648" s="11">
        <v>5</v>
      </c>
      <c r="J1648" s="24">
        <v>0</v>
      </c>
      <c r="K1648" s="12"/>
      <c r="L1648" s="14">
        <v>0</v>
      </c>
      <c r="N1648" s="21">
        <v>0</v>
      </c>
      <c r="P1648" s="21">
        <v>0</v>
      </c>
      <c r="R1648" s="21">
        <v>0</v>
      </c>
      <c r="T1648" s="21">
        <v>0</v>
      </c>
      <c r="V1648" s="22">
        <v>0</v>
      </c>
      <c r="X1648" s="5" t="str">
        <f t="shared" si="25"/>
        <v>No</v>
      </c>
      <c r="Z1648" s="21"/>
      <c r="AC1648" s="28"/>
      <c r="AG1648" s="7"/>
    </row>
    <row r="1649" spans="1:33">
      <c r="A1649" s="8" t="s">
        <v>5651</v>
      </c>
      <c r="B1649" s="8" t="s">
        <v>1384</v>
      </c>
      <c r="C1649" s="9" t="s">
        <v>254</v>
      </c>
      <c r="D1649" s="185" t="s">
        <v>5652</v>
      </c>
      <c r="E1649" s="188" t="s">
        <v>5653</v>
      </c>
      <c r="F1649" s="9" t="s">
        <v>83</v>
      </c>
      <c r="G1649" s="9" t="s">
        <v>147</v>
      </c>
      <c r="H1649" s="10">
        <v>0</v>
      </c>
      <c r="I1649" s="11">
        <v>5</v>
      </c>
      <c r="J1649" s="24">
        <v>2419</v>
      </c>
      <c r="K1649" s="12"/>
      <c r="L1649" s="14">
        <v>0</v>
      </c>
      <c r="N1649" s="21">
        <v>0</v>
      </c>
      <c r="P1649" s="21">
        <v>0</v>
      </c>
      <c r="R1649" s="21">
        <v>0</v>
      </c>
      <c r="T1649" s="21">
        <v>0</v>
      </c>
      <c r="V1649" s="22">
        <v>2419</v>
      </c>
      <c r="X1649" s="5" t="str">
        <f t="shared" si="25"/>
        <v>No</v>
      </c>
      <c r="Z1649" s="21"/>
      <c r="AC1649" s="28"/>
      <c r="AG1649" s="7"/>
    </row>
    <row r="1650" spans="1:33">
      <c r="A1650" s="8" t="s">
        <v>3537</v>
      </c>
      <c r="B1650" s="8" t="s">
        <v>1759</v>
      </c>
      <c r="C1650" s="9" t="s">
        <v>109</v>
      </c>
      <c r="D1650" s="185">
        <v>5107</v>
      </c>
      <c r="E1650" s="188">
        <v>50107</v>
      </c>
      <c r="F1650" s="9" t="s">
        <v>83</v>
      </c>
      <c r="G1650" s="9" t="s">
        <v>5756</v>
      </c>
      <c r="H1650" s="10">
        <v>229351</v>
      </c>
      <c r="I1650" s="11">
        <v>5</v>
      </c>
      <c r="J1650" s="24">
        <v>34391</v>
      </c>
      <c r="K1650" s="12"/>
      <c r="L1650" s="14">
        <v>0</v>
      </c>
      <c r="N1650" s="21">
        <v>0</v>
      </c>
      <c r="P1650" s="21">
        <v>0</v>
      </c>
      <c r="R1650" s="21">
        <v>0</v>
      </c>
      <c r="T1650" s="21">
        <v>0</v>
      </c>
      <c r="V1650" s="22">
        <v>34391</v>
      </c>
      <c r="X1650" s="5" t="str">
        <f t="shared" si="25"/>
        <v>No</v>
      </c>
      <c r="Z1650" s="21"/>
      <c r="AC1650" s="28"/>
      <c r="AG1650" s="7"/>
    </row>
    <row r="1651" spans="1:33">
      <c r="A1651" s="8" t="s">
        <v>5300</v>
      </c>
      <c r="B1651" s="8" t="s">
        <v>5301</v>
      </c>
      <c r="C1651" s="9" t="s">
        <v>58</v>
      </c>
      <c r="D1651" s="185" t="s">
        <v>5302</v>
      </c>
      <c r="E1651" s="188" t="s">
        <v>5303</v>
      </c>
      <c r="F1651" s="9" t="s">
        <v>83</v>
      </c>
      <c r="G1651" s="9" t="s">
        <v>147</v>
      </c>
      <c r="H1651" s="10">
        <v>0</v>
      </c>
      <c r="I1651" s="11">
        <v>5</v>
      </c>
      <c r="J1651" s="24">
        <v>161159</v>
      </c>
      <c r="K1651" s="12"/>
      <c r="L1651" s="14">
        <v>0</v>
      </c>
      <c r="N1651" s="21">
        <v>0</v>
      </c>
      <c r="P1651" s="21">
        <v>0</v>
      </c>
      <c r="R1651" s="21">
        <v>0</v>
      </c>
      <c r="T1651" s="21">
        <v>0</v>
      </c>
      <c r="V1651" s="22">
        <v>161159</v>
      </c>
      <c r="X1651" s="5" t="str">
        <f t="shared" si="25"/>
        <v>No</v>
      </c>
      <c r="Z1651" s="21"/>
      <c r="AC1651" s="28"/>
      <c r="AG1651" s="7"/>
    </row>
    <row r="1652" spans="1:33">
      <c r="A1652" s="8" t="s">
        <v>4006</v>
      </c>
      <c r="B1652" s="8" t="s">
        <v>4007</v>
      </c>
      <c r="C1652" s="9" t="s">
        <v>39</v>
      </c>
      <c r="D1652" s="185"/>
      <c r="E1652" s="188" t="s">
        <v>4008</v>
      </c>
      <c r="F1652" s="9" t="s">
        <v>157</v>
      </c>
      <c r="G1652" s="9" t="s">
        <v>147</v>
      </c>
      <c r="H1652" s="10">
        <v>0</v>
      </c>
      <c r="I1652" s="11">
        <v>5</v>
      </c>
      <c r="J1652" s="24">
        <v>4345</v>
      </c>
      <c r="K1652" s="12"/>
      <c r="L1652" s="14">
        <v>0</v>
      </c>
      <c r="N1652" s="21">
        <v>0</v>
      </c>
      <c r="P1652" s="21">
        <v>0</v>
      </c>
      <c r="R1652" s="21">
        <v>0</v>
      </c>
      <c r="T1652" s="21">
        <v>0</v>
      </c>
      <c r="V1652" s="22">
        <v>4345</v>
      </c>
      <c r="X1652" s="5" t="str">
        <f t="shared" si="25"/>
        <v>No</v>
      </c>
      <c r="Z1652" s="21"/>
      <c r="AC1652" s="28"/>
      <c r="AG1652" s="7"/>
    </row>
    <row r="1653" spans="1:33">
      <c r="A1653" s="8" t="s">
        <v>720</v>
      </c>
      <c r="B1653" s="8" t="s">
        <v>721</v>
      </c>
      <c r="C1653" s="9" t="s">
        <v>132</v>
      </c>
      <c r="D1653" s="185">
        <v>5162</v>
      </c>
      <c r="E1653" s="188">
        <v>50162</v>
      </c>
      <c r="F1653" s="9" t="s">
        <v>83</v>
      </c>
      <c r="G1653" s="9" t="s">
        <v>5756</v>
      </c>
      <c r="H1653" s="10">
        <v>66025</v>
      </c>
      <c r="I1653" s="11">
        <v>5</v>
      </c>
      <c r="J1653" s="24">
        <v>110731</v>
      </c>
      <c r="K1653" s="12"/>
      <c r="L1653" s="14">
        <v>0</v>
      </c>
      <c r="N1653" s="21">
        <v>0</v>
      </c>
      <c r="P1653" s="21">
        <v>0</v>
      </c>
      <c r="R1653" s="21">
        <v>24961</v>
      </c>
      <c r="T1653" s="21">
        <v>0</v>
      </c>
      <c r="V1653" s="22">
        <v>135692</v>
      </c>
      <c r="X1653" s="5" t="str">
        <f t="shared" si="25"/>
        <v>No</v>
      </c>
      <c r="Z1653" s="21"/>
      <c r="AC1653" s="28"/>
      <c r="AG1653" s="7"/>
    </row>
    <row r="1654" spans="1:33">
      <c r="A1654" s="8" t="s">
        <v>2024</v>
      </c>
      <c r="B1654" s="8" t="s">
        <v>2025</v>
      </c>
      <c r="C1654" s="9" t="s">
        <v>69</v>
      </c>
      <c r="D1654" s="185" t="s">
        <v>2026</v>
      </c>
      <c r="E1654" s="188" t="s">
        <v>2027</v>
      </c>
      <c r="F1654" s="9" t="s">
        <v>157</v>
      </c>
      <c r="G1654" s="9" t="s">
        <v>147</v>
      </c>
      <c r="H1654" s="10">
        <v>0</v>
      </c>
      <c r="I1654" s="11">
        <v>5</v>
      </c>
      <c r="J1654" s="24">
        <v>7544</v>
      </c>
      <c r="K1654" s="12"/>
      <c r="L1654" s="14">
        <v>0</v>
      </c>
      <c r="N1654" s="21">
        <v>0</v>
      </c>
      <c r="P1654" s="21">
        <v>0</v>
      </c>
      <c r="R1654" s="21">
        <v>2399</v>
      </c>
      <c r="T1654" s="21">
        <v>0</v>
      </c>
      <c r="V1654" s="22">
        <v>9943</v>
      </c>
      <c r="X1654" s="5" t="str">
        <f t="shared" si="25"/>
        <v>No</v>
      </c>
      <c r="Z1654" s="21"/>
      <c r="AC1654" s="28"/>
      <c r="AG1654" s="7"/>
    </row>
    <row r="1655" spans="1:33">
      <c r="A1655" s="8" t="s">
        <v>6634</v>
      </c>
      <c r="B1655" s="8" t="s">
        <v>3987</v>
      </c>
      <c r="C1655" s="9" t="s">
        <v>39</v>
      </c>
      <c r="D1655" s="185" t="s">
        <v>3988</v>
      </c>
      <c r="E1655" s="188" t="s">
        <v>3989</v>
      </c>
      <c r="F1655" s="9" t="s">
        <v>83</v>
      </c>
      <c r="G1655" s="9" t="s">
        <v>147</v>
      </c>
      <c r="H1655" s="10">
        <v>0</v>
      </c>
      <c r="I1655" s="11">
        <v>5</v>
      </c>
      <c r="J1655" s="24">
        <v>15283</v>
      </c>
      <c r="K1655" s="12"/>
      <c r="L1655" s="14">
        <v>0</v>
      </c>
      <c r="N1655" s="21">
        <v>0</v>
      </c>
      <c r="P1655" s="21">
        <v>0</v>
      </c>
      <c r="R1655" s="21">
        <v>0</v>
      </c>
      <c r="T1655" s="21">
        <v>0</v>
      </c>
      <c r="V1655" s="22">
        <v>15283</v>
      </c>
      <c r="X1655" s="5" t="str">
        <f t="shared" si="25"/>
        <v>No</v>
      </c>
      <c r="Z1655" s="21"/>
      <c r="AC1655" s="28"/>
      <c r="AG1655" s="7"/>
    </row>
    <row r="1656" spans="1:33">
      <c r="A1656" s="8" t="s">
        <v>6270</v>
      </c>
      <c r="B1656" s="8" t="s">
        <v>4163</v>
      </c>
      <c r="C1656" s="9" t="s">
        <v>91</v>
      </c>
      <c r="D1656" s="185"/>
      <c r="E1656" s="188">
        <v>90297</v>
      </c>
      <c r="F1656" s="9" t="s">
        <v>125</v>
      </c>
      <c r="G1656" s="9" t="s">
        <v>5756</v>
      </c>
      <c r="H1656" s="10">
        <v>59219</v>
      </c>
      <c r="I1656" s="11">
        <v>5</v>
      </c>
      <c r="J1656" s="24">
        <v>33427</v>
      </c>
      <c r="K1656" s="12"/>
      <c r="L1656" s="14">
        <v>0</v>
      </c>
      <c r="N1656" s="21">
        <v>0</v>
      </c>
      <c r="P1656" s="21">
        <v>0</v>
      </c>
      <c r="R1656" s="21">
        <v>0</v>
      </c>
      <c r="T1656" s="21">
        <v>0</v>
      </c>
      <c r="V1656" s="22">
        <v>33427</v>
      </c>
      <c r="X1656" s="5" t="str">
        <f t="shared" si="25"/>
        <v>No</v>
      </c>
      <c r="Z1656" s="21"/>
      <c r="AC1656" s="28"/>
      <c r="AG1656" s="7"/>
    </row>
    <row r="1657" spans="1:33">
      <c r="A1657" s="8" t="s">
        <v>5081</v>
      </c>
      <c r="B1657" s="8" t="s">
        <v>4106</v>
      </c>
      <c r="C1657" s="9" t="s">
        <v>91</v>
      </c>
      <c r="D1657" s="185" t="s">
        <v>5082</v>
      </c>
      <c r="E1657" s="188" t="s">
        <v>5083</v>
      </c>
      <c r="F1657" s="9" t="s">
        <v>83</v>
      </c>
      <c r="G1657" s="9" t="s">
        <v>147</v>
      </c>
      <c r="H1657" s="10">
        <v>0</v>
      </c>
      <c r="I1657" s="11">
        <v>5</v>
      </c>
      <c r="J1657" s="24">
        <v>94134</v>
      </c>
      <c r="K1657" s="12"/>
      <c r="L1657" s="14">
        <v>0</v>
      </c>
      <c r="N1657" s="21">
        <v>0</v>
      </c>
      <c r="P1657" s="21">
        <v>0</v>
      </c>
      <c r="R1657" s="21">
        <v>0</v>
      </c>
      <c r="T1657" s="21">
        <v>69035</v>
      </c>
      <c r="V1657" s="22">
        <v>163169</v>
      </c>
      <c r="X1657" s="5" t="str">
        <f t="shared" si="25"/>
        <v>No</v>
      </c>
      <c r="Z1657" s="21"/>
      <c r="AC1657" s="28"/>
      <c r="AG1657" s="7"/>
    </row>
    <row r="1658" spans="1:33">
      <c r="A1658" s="8" t="s">
        <v>6635</v>
      </c>
      <c r="B1658" s="8" t="s">
        <v>6636</v>
      </c>
      <c r="C1658" s="9" t="s">
        <v>124</v>
      </c>
      <c r="D1658" s="185"/>
      <c r="E1658" s="188" t="s">
        <v>6637</v>
      </c>
      <c r="F1658" s="9" t="s">
        <v>1320</v>
      </c>
      <c r="G1658" s="9" t="s">
        <v>147</v>
      </c>
      <c r="H1658" s="10">
        <v>0</v>
      </c>
      <c r="I1658" s="11">
        <v>5</v>
      </c>
      <c r="J1658" s="24">
        <v>7</v>
      </c>
      <c r="K1658" s="12"/>
      <c r="L1658" s="14">
        <v>0</v>
      </c>
      <c r="N1658" s="21">
        <v>0</v>
      </c>
      <c r="P1658" s="21">
        <v>0</v>
      </c>
      <c r="R1658" s="21">
        <v>0</v>
      </c>
      <c r="T1658" s="21">
        <v>0</v>
      </c>
      <c r="V1658" s="22">
        <v>7</v>
      </c>
      <c r="X1658" s="5" t="str">
        <f t="shared" si="25"/>
        <v>No</v>
      </c>
      <c r="Z1658" s="21"/>
      <c r="AC1658" s="28"/>
      <c r="AG1658" s="7"/>
    </row>
    <row r="1659" spans="1:33">
      <c r="A1659" s="8" t="s">
        <v>932</v>
      </c>
      <c r="B1659" s="8" t="s">
        <v>6472</v>
      </c>
      <c r="C1659" s="9" t="s">
        <v>129</v>
      </c>
      <c r="D1659" s="185" t="s">
        <v>933</v>
      </c>
      <c r="E1659" s="188" t="s">
        <v>934</v>
      </c>
      <c r="F1659" s="9" t="s">
        <v>83</v>
      </c>
      <c r="G1659" s="9" t="s">
        <v>147</v>
      </c>
      <c r="H1659" s="10">
        <v>0</v>
      </c>
      <c r="I1659" s="11">
        <v>5</v>
      </c>
      <c r="J1659" s="24">
        <v>22883</v>
      </c>
      <c r="K1659" s="12"/>
      <c r="L1659" s="14">
        <v>0</v>
      </c>
      <c r="N1659" s="21">
        <v>0</v>
      </c>
      <c r="P1659" s="21">
        <v>0</v>
      </c>
      <c r="R1659" s="21">
        <v>0</v>
      </c>
      <c r="T1659" s="21">
        <v>201931</v>
      </c>
      <c r="V1659" s="22">
        <v>224814</v>
      </c>
      <c r="X1659" s="5" t="str">
        <f t="shared" si="25"/>
        <v>No</v>
      </c>
      <c r="Z1659" s="21"/>
      <c r="AC1659" s="28"/>
      <c r="AG1659" s="7"/>
    </row>
    <row r="1660" spans="1:33">
      <c r="A1660" s="8" t="s">
        <v>5632</v>
      </c>
      <c r="B1660" s="8" t="s">
        <v>5633</v>
      </c>
      <c r="C1660" s="9" t="s">
        <v>254</v>
      </c>
      <c r="D1660" s="185" t="s">
        <v>5634</v>
      </c>
      <c r="E1660" s="188" t="s">
        <v>5635</v>
      </c>
      <c r="F1660" s="9" t="s">
        <v>157</v>
      </c>
      <c r="G1660" s="9" t="s">
        <v>147</v>
      </c>
      <c r="H1660" s="10">
        <v>0</v>
      </c>
      <c r="I1660" s="11">
        <v>5</v>
      </c>
      <c r="J1660" s="24">
        <v>8759</v>
      </c>
      <c r="K1660" s="12"/>
      <c r="L1660" s="14">
        <v>0</v>
      </c>
      <c r="N1660" s="21">
        <v>0</v>
      </c>
      <c r="P1660" s="21">
        <v>0</v>
      </c>
      <c r="R1660" s="21">
        <v>0</v>
      </c>
      <c r="T1660" s="21">
        <v>0</v>
      </c>
      <c r="V1660" s="22">
        <v>8759</v>
      </c>
      <c r="X1660" s="5" t="str">
        <f t="shared" si="25"/>
        <v>No</v>
      </c>
      <c r="Z1660" s="21"/>
      <c r="AC1660" s="28"/>
      <c r="AG1660" s="7"/>
    </row>
    <row r="1661" spans="1:33">
      <c r="A1661" s="8" t="s">
        <v>6267</v>
      </c>
      <c r="B1661" s="8" t="s">
        <v>1376</v>
      </c>
      <c r="C1661" s="9" t="s">
        <v>132</v>
      </c>
      <c r="D1661" s="185" t="s">
        <v>5567</v>
      </c>
      <c r="E1661" s="188" t="s">
        <v>5568</v>
      </c>
      <c r="F1661" s="9" t="s">
        <v>125</v>
      </c>
      <c r="G1661" s="9" t="s">
        <v>147</v>
      </c>
      <c r="H1661" s="10">
        <v>0</v>
      </c>
      <c r="I1661" s="11">
        <v>5</v>
      </c>
      <c r="J1661" s="24">
        <v>13069</v>
      </c>
      <c r="K1661" s="12"/>
      <c r="L1661" s="14">
        <v>0</v>
      </c>
      <c r="N1661" s="21">
        <v>0</v>
      </c>
      <c r="P1661" s="21">
        <v>0</v>
      </c>
      <c r="R1661" s="21">
        <v>0</v>
      </c>
      <c r="T1661" s="21">
        <v>0</v>
      </c>
      <c r="V1661" s="22">
        <v>13069</v>
      </c>
      <c r="X1661" s="5" t="str">
        <f t="shared" si="25"/>
        <v>No</v>
      </c>
      <c r="Z1661" s="21"/>
      <c r="AC1661" s="28"/>
      <c r="AG1661" s="7"/>
    </row>
    <row r="1662" spans="1:33">
      <c r="A1662" s="8" t="s">
        <v>4003</v>
      </c>
      <c r="B1662" s="8" t="s">
        <v>2416</v>
      </c>
      <c r="C1662" s="9" t="s">
        <v>39</v>
      </c>
      <c r="D1662" s="185" t="s">
        <v>4004</v>
      </c>
      <c r="E1662" s="188" t="s">
        <v>4005</v>
      </c>
      <c r="F1662" s="9" t="s">
        <v>83</v>
      </c>
      <c r="G1662" s="9" t="s">
        <v>147</v>
      </c>
      <c r="H1662" s="10">
        <v>0</v>
      </c>
      <c r="I1662" s="11">
        <v>5</v>
      </c>
      <c r="J1662" s="24">
        <v>5092</v>
      </c>
      <c r="K1662" s="12"/>
      <c r="L1662" s="14">
        <v>0</v>
      </c>
      <c r="N1662" s="21">
        <v>0</v>
      </c>
      <c r="P1662" s="21">
        <v>0</v>
      </c>
      <c r="R1662" s="21">
        <v>0</v>
      </c>
      <c r="T1662" s="21">
        <v>0</v>
      </c>
      <c r="V1662" s="22">
        <v>5092</v>
      </c>
      <c r="X1662" s="5" t="str">
        <f t="shared" si="25"/>
        <v>No</v>
      </c>
      <c r="Z1662" s="21"/>
      <c r="AC1662" s="28"/>
      <c r="AG1662" s="7"/>
    </row>
    <row r="1663" spans="1:33">
      <c r="A1663" s="8" t="s">
        <v>638</v>
      </c>
      <c r="B1663" s="8" t="s">
        <v>639</v>
      </c>
      <c r="C1663" s="9" t="s">
        <v>124</v>
      </c>
      <c r="D1663" s="185">
        <v>6058</v>
      </c>
      <c r="E1663" s="188">
        <v>60058</v>
      </c>
      <c r="F1663" s="9" t="s">
        <v>83</v>
      </c>
      <c r="G1663" s="9" t="s">
        <v>5756</v>
      </c>
      <c r="H1663" s="10">
        <v>899703</v>
      </c>
      <c r="I1663" s="11">
        <v>5</v>
      </c>
      <c r="J1663" s="24">
        <v>85165</v>
      </c>
      <c r="K1663" s="12"/>
      <c r="L1663" s="14">
        <v>0</v>
      </c>
      <c r="N1663" s="21">
        <v>0</v>
      </c>
      <c r="P1663" s="21">
        <v>0</v>
      </c>
      <c r="R1663" s="21">
        <v>12226</v>
      </c>
      <c r="T1663" s="21">
        <v>0</v>
      </c>
      <c r="V1663" s="22">
        <v>97391</v>
      </c>
      <c r="X1663" s="5" t="str">
        <f t="shared" si="25"/>
        <v>No</v>
      </c>
      <c r="Z1663" s="21"/>
      <c r="AC1663" s="28"/>
      <c r="AG1663" s="7"/>
    </row>
    <row r="1664" spans="1:33">
      <c r="A1664" s="8" t="s">
        <v>4013</v>
      </c>
      <c r="B1664" s="8" t="s">
        <v>4014</v>
      </c>
      <c r="C1664" s="9" t="s">
        <v>39</v>
      </c>
      <c r="D1664" s="185" t="s">
        <v>4015</v>
      </c>
      <c r="E1664" s="188" t="s">
        <v>4016</v>
      </c>
      <c r="F1664" s="9" t="s">
        <v>157</v>
      </c>
      <c r="G1664" s="9" t="s">
        <v>147</v>
      </c>
      <c r="H1664" s="10">
        <v>0</v>
      </c>
      <c r="I1664" s="11">
        <v>5</v>
      </c>
      <c r="J1664" s="24">
        <v>11832</v>
      </c>
      <c r="K1664" s="12"/>
      <c r="L1664" s="14">
        <v>0</v>
      </c>
      <c r="N1664" s="21">
        <v>0</v>
      </c>
      <c r="P1664" s="21">
        <v>0</v>
      </c>
      <c r="R1664" s="21">
        <v>0</v>
      </c>
      <c r="T1664" s="21">
        <v>0</v>
      </c>
      <c r="V1664" s="22">
        <v>11832</v>
      </c>
      <c r="X1664" s="5" t="str">
        <f t="shared" si="25"/>
        <v>No</v>
      </c>
      <c r="Z1664" s="21"/>
      <c r="AC1664" s="28"/>
      <c r="AG1664" s="7"/>
    </row>
    <row r="1665" spans="1:33">
      <c r="A1665" s="8" t="s">
        <v>1211</v>
      </c>
      <c r="B1665" s="8" t="s">
        <v>1212</v>
      </c>
      <c r="C1665" s="9" t="s">
        <v>87</v>
      </c>
      <c r="D1665" s="185" t="s">
        <v>1213</v>
      </c>
      <c r="E1665" s="188">
        <v>111</v>
      </c>
      <c r="F1665" s="9" t="s">
        <v>36</v>
      </c>
      <c r="G1665" s="9" t="s">
        <v>5756</v>
      </c>
      <c r="H1665" s="10">
        <v>0</v>
      </c>
      <c r="I1665" s="11">
        <v>5</v>
      </c>
      <c r="J1665" s="24">
        <v>0</v>
      </c>
      <c r="K1665" s="12"/>
      <c r="L1665" s="14">
        <v>0</v>
      </c>
      <c r="N1665" s="21">
        <v>0</v>
      </c>
      <c r="P1665" s="21">
        <v>0</v>
      </c>
      <c r="R1665" s="21">
        <v>0</v>
      </c>
      <c r="T1665" s="21">
        <v>0</v>
      </c>
      <c r="V1665" s="22">
        <v>0</v>
      </c>
      <c r="X1665" s="5" t="str">
        <f t="shared" si="25"/>
        <v>No</v>
      </c>
      <c r="Z1665" s="21"/>
      <c r="AC1665" s="28"/>
      <c r="AG1665" s="7"/>
    </row>
    <row r="1666" spans="1:33">
      <c r="A1666" s="8" t="s">
        <v>4748</v>
      </c>
      <c r="B1666" s="8" t="s">
        <v>412</v>
      </c>
      <c r="C1666" s="9" t="s">
        <v>178</v>
      </c>
      <c r="D1666" s="185">
        <v>5213</v>
      </c>
      <c r="E1666" s="188">
        <v>50213</v>
      </c>
      <c r="F1666" s="9" t="s">
        <v>157</v>
      </c>
      <c r="G1666" s="9" t="s">
        <v>84</v>
      </c>
      <c r="H1666" s="10">
        <v>3734090</v>
      </c>
      <c r="I1666" s="11">
        <v>5</v>
      </c>
      <c r="J1666" s="24">
        <v>20078</v>
      </c>
      <c r="K1666" s="12"/>
      <c r="L1666" s="14">
        <v>0</v>
      </c>
      <c r="N1666" s="21">
        <v>0</v>
      </c>
      <c r="P1666" s="21">
        <v>0</v>
      </c>
      <c r="R1666" s="21">
        <v>44783357</v>
      </c>
      <c r="T1666" s="21">
        <v>0</v>
      </c>
      <c r="V1666" s="22">
        <v>44803435</v>
      </c>
      <c r="X1666" s="5" t="str">
        <f t="shared" si="25"/>
        <v>No</v>
      </c>
      <c r="Z1666" s="21"/>
      <c r="AC1666" s="28"/>
      <c r="AG1666" s="7"/>
    </row>
    <row r="1667" spans="1:33">
      <c r="A1667" s="8" t="s">
        <v>2743</v>
      </c>
      <c r="B1667" s="8" t="s">
        <v>2731</v>
      </c>
      <c r="C1667" s="9" t="s">
        <v>65</v>
      </c>
      <c r="D1667" s="185" t="s">
        <v>2744</v>
      </c>
      <c r="E1667" s="188" t="s">
        <v>2745</v>
      </c>
      <c r="F1667" s="9" t="s">
        <v>157</v>
      </c>
      <c r="G1667" s="9" t="s">
        <v>147</v>
      </c>
      <c r="H1667" s="10">
        <v>0</v>
      </c>
      <c r="I1667" s="11">
        <v>5</v>
      </c>
      <c r="J1667" s="24">
        <v>172857</v>
      </c>
      <c r="K1667" s="12"/>
      <c r="L1667" s="14">
        <v>0</v>
      </c>
      <c r="N1667" s="21">
        <v>0</v>
      </c>
      <c r="P1667" s="21">
        <v>0</v>
      </c>
      <c r="R1667" s="21">
        <v>0</v>
      </c>
      <c r="T1667" s="21">
        <v>165525</v>
      </c>
      <c r="V1667" s="22">
        <v>338382</v>
      </c>
      <c r="X1667" s="5" t="str">
        <f t="shared" ref="X1667:X1730" si="26">IF(W1667&amp;U1667&amp;S1667&amp;Q1667&amp;O1667&amp;M1667&amp;K1667&lt;&gt;"","Yes","No")</f>
        <v>No</v>
      </c>
      <c r="Z1667" s="21"/>
      <c r="AC1667" s="28"/>
      <c r="AG1667" s="7"/>
    </row>
    <row r="1668" spans="1:33">
      <c r="A1668" s="8" t="s">
        <v>4760</v>
      </c>
      <c r="B1668" s="8" t="s">
        <v>1080</v>
      </c>
      <c r="C1668" s="9" t="s">
        <v>42</v>
      </c>
      <c r="D1668" s="185">
        <v>2191</v>
      </c>
      <c r="E1668" s="188">
        <v>20191</v>
      </c>
      <c r="F1668" s="9" t="s">
        <v>83</v>
      </c>
      <c r="G1668" s="9" t="s">
        <v>5756</v>
      </c>
      <c r="H1668" s="10">
        <v>57442</v>
      </c>
      <c r="I1668" s="11">
        <v>5</v>
      </c>
      <c r="J1668" s="24">
        <v>77736</v>
      </c>
      <c r="K1668" s="12"/>
      <c r="L1668" s="14">
        <v>0</v>
      </c>
      <c r="N1668" s="21">
        <v>0</v>
      </c>
      <c r="P1668" s="21">
        <v>0</v>
      </c>
      <c r="R1668" s="21">
        <v>0</v>
      </c>
      <c r="T1668" s="21">
        <v>0</v>
      </c>
      <c r="V1668" s="22">
        <v>77736</v>
      </c>
      <c r="X1668" s="5" t="str">
        <f t="shared" si="26"/>
        <v>No</v>
      </c>
      <c r="Z1668" s="21"/>
      <c r="AC1668" s="28"/>
      <c r="AG1668" s="7"/>
    </row>
    <row r="1669" spans="1:33">
      <c r="A1669" s="8" t="s">
        <v>6031</v>
      </c>
      <c r="B1669" s="8" t="s">
        <v>6104</v>
      </c>
      <c r="C1669" s="9" t="s">
        <v>580</v>
      </c>
      <c r="D1669" s="185" t="s">
        <v>6032</v>
      </c>
      <c r="E1669" s="188" t="s">
        <v>6033</v>
      </c>
      <c r="F1669" s="9" t="s">
        <v>157</v>
      </c>
      <c r="G1669" s="9" t="s">
        <v>147</v>
      </c>
      <c r="H1669" s="10">
        <v>0</v>
      </c>
      <c r="I1669" s="11">
        <v>5</v>
      </c>
      <c r="J1669" s="24">
        <v>1328</v>
      </c>
      <c r="K1669" s="12"/>
      <c r="L1669" s="14">
        <v>0</v>
      </c>
      <c r="N1669" s="21">
        <v>0</v>
      </c>
      <c r="P1669" s="21">
        <v>0</v>
      </c>
      <c r="R1669" s="21">
        <v>0</v>
      </c>
      <c r="T1669" s="21">
        <v>0</v>
      </c>
      <c r="V1669" s="22">
        <v>1328</v>
      </c>
      <c r="X1669" s="5" t="str">
        <f t="shared" si="26"/>
        <v>No</v>
      </c>
      <c r="Z1669" s="21"/>
      <c r="AC1669" s="28"/>
      <c r="AG1669" s="7"/>
    </row>
    <row r="1670" spans="1:33">
      <c r="A1670" s="8" t="s">
        <v>6638</v>
      </c>
      <c r="B1670" s="8" t="s">
        <v>3472</v>
      </c>
      <c r="C1670" s="9" t="s">
        <v>34</v>
      </c>
      <c r="D1670" s="185" t="s">
        <v>3473</v>
      </c>
      <c r="E1670" s="188" t="s">
        <v>3474</v>
      </c>
      <c r="F1670" s="9" t="s">
        <v>157</v>
      </c>
      <c r="G1670" s="9" t="s">
        <v>147</v>
      </c>
      <c r="H1670" s="10">
        <v>0</v>
      </c>
      <c r="I1670" s="11">
        <v>5</v>
      </c>
      <c r="J1670" s="24">
        <v>30882</v>
      </c>
      <c r="K1670" s="12"/>
      <c r="L1670" s="14">
        <v>0</v>
      </c>
      <c r="N1670" s="21">
        <v>0</v>
      </c>
      <c r="P1670" s="21">
        <v>0</v>
      </c>
      <c r="R1670" s="21">
        <v>25275</v>
      </c>
      <c r="T1670" s="21">
        <v>35554</v>
      </c>
      <c r="V1670" s="22">
        <v>91711</v>
      </c>
      <c r="X1670" s="5" t="str">
        <f t="shared" si="26"/>
        <v>No</v>
      </c>
      <c r="Z1670" s="21"/>
      <c r="AC1670" s="28"/>
      <c r="AG1670" s="7"/>
    </row>
    <row r="1671" spans="1:33">
      <c r="A1671" s="8" t="s">
        <v>873</v>
      </c>
      <c r="B1671" s="8" t="s">
        <v>874</v>
      </c>
      <c r="C1671" s="9" t="s">
        <v>129</v>
      </c>
      <c r="D1671" s="185" t="s">
        <v>875</v>
      </c>
      <c r="E1671" s="188" t="s">
        <v>876</v>
      </c>
      <c r="F1671" s="9" t="s">
        <v>83</v>
      </c>
      <c r="G1671" s="9" t="s">
        <v>147</v>
      </c>
      <c r="H1671" s="10">
        <v>0</v>
      </c>
      <c r="I1671" s="11">
        <v>5</v>
      </c>
      <c r="J1671" s="24">
        <v>6467</v>
      </c>
      <c r="K1671" s="12"/>
      <c r="L1671" s="14">
        <v>0</v>
      </c>
      <c r="N1671" s="21">
        <v>0</v>
      </c>
      <c r="P1671" s="21">
        <v>0</v>
      </c>
      <c r="R1671" s="21">
        <v>0</v>
      </c>
      <c r="T1671" s="21">
        <v>0</v>
      </c>
      <c r="V1671" s="22">
        <v>6467</v>
      </c>
      <c r="X1671" s="5" t="str">
        <f t="shared" si="26"/>
        <v>No</v>
      </c>
      <c r="Z1671" s="21"/>
      <c r="AC1671" s="28"/>
      <c r="AG1671" s="7"/>
    </row>
    <row r="1672" spans="1:33">
      <c r="A1672" s="8" t="s">
        <v>4745</v>
      </c>
      <c r="B1672" s="8" t="s">
        <v>6473</v>
      </c>
      <c r="C1672" s="9" t="s">
        <v>79</v>
      </c>
      <c r="D1672" s="185" t="s">
        <v>4746</v>
      </c>
      <c r="E1672" s="188" t="s">
        <v>4747</v>
      </c>
      <c r="F1672" s="9" t="s">
        <v>83</v>
      </c>
      <c r="G1672" s="9" t="s">
        <v>147</v>
      </c>
      <c r="H1672" s="10">
        <v>0</v>
      </c>
      <c r="I1672" s="11">
        <v>5</v>
      </c>
      <c r="J1672" s="24">
        <v>3270</v>
      </c>
      <c r="K1672" s="12"/>
      <c r="L1672" s="14">
        <v>0</v>
      </c>
      <c r="N1672" s="21">
        <v>0</v>
      </c>
      <c r="P1672" s="21">
        <v>0</v>
      </c>
      <c r="R1672" s="21">
        <v>0</v>
      </c>
      <c r="T1672" s="21">
        <v>0</v>
      </c>
      <c r="V1672" s="22">
        <v>3270</v>
      </c>
      <c r="X1672" s="5" t="str">
        <f t="shared" si="26"/>
        <v>No</v>
      </c>
      <c r="Z1672" s="21"/>
      <c r="AC1672" s="28"/>
      <c r="AG1672" s="7"/>
    </row>
    <row r="1673" spans="1:33">
      <c r="A1673" s="8" t="s">
        <v>2081</v>
      </c>
      <c r="B1673" s="8" t="s">
        <v>2082</v>
      </c>
      <c r="C1673" s="9" t="s">
        <v>275</v>
      </c>
      <c r="D1673" s="185" t="s">
        <v>2083</v>
      </c>
      <c r="E1673" s="188" t="s">
        <v>2084</v>
      </c>
      <c r="F1673" s="9" t="s">
        <v>83</v>
      </c>
      <c r="G1673" s="9" t="s">
        <v>147</v>
      </c>
      <c r="H1673" s="10">
        <v>0</v>
      </c>
      <c r="I1673" s="11">
        <v>5</v>
      </c>
      <c r="J1673" s="24">
        <v>8994</v>
      </c>
      <c r="K1673" s="12"/>
      <c r="L1673" s="14">
        <v>0</v>
      </c>
      <c r="N1673" s="21">
        <v>0</v>
      </c>
      <c r="P1673" s="21">
        <v>0</v>
      </c>
      <c r="R1673" s="21">
        <v>0</v>
      </c>
      <c r="T1673" s="21">
        <v>0</v>
      </c>
      <c r="V1673" s="22">
        <v>8994</v>
      </c>
      <c r="X1673" s="5" t="str">
        <f t="shared" si="26"/>
        <v>No</v>
      </c>
      <c r="Z1673" s="21"/>
      <c r="AC1673" s="28"/>
      <c r="AG1673" s="7"/>
    </row>
    <row r="1674" spans="1:33">
      <c r="A1674" s="8" t="s">
        <v>783</v>
      </c>
      <c r="B1674" s="8" t="s">
        <v>784</v>
      </c>
      <c r="C1674" s="9" t="s">
        <v>129</v>
      </c>
      <c r="D1674" s="185" t="s">
        <v>785</v>
      </c>
      <c r="E1674" s="188" t="s">
        <v>786</v>
      </c>
      <c r="F1674" s="9" t="s">
        <v>83</v>
      </c>
      <c r="G1674" s="9" t="s">
        <v>147</v>
      </c>
      <c r="H1674" s="10">
        <v>0</v>
      </c>
      <c r="I1674" s="11">
        <v>5</v>
      </c>
      <c r="J1674" s="24">
        <v>18767</v>
      </c>
      <c r="K1674" s="12"/>
      <c r="L1674" s="14">
        <v>0</v>
      </c>
      <c r="N1674" s="21">
        <v>0</v>
      </c>
      <c r="P1674" s="21">
        <v>0</v>
      </c>
      <c r="R1674" s="21">
        <v>0</v>
      </c>
      <c r="T1674" s="21">
        <v>0</v>
      </c>
      <c r="V1674" s="22">
        <v>18767</v>
      </c>
      <c r="X1674" s="5" t="str">
        <f t="shared" si="26"/>
        <v>No</v>
      </c>
      <c r="Z1674" s="21"/>
      <c r="AC1674" s="28"/>
      <c r="AG1674" s="7"/>
    </row>
    <row r="1675" spans="1:33">
      <c r="A1675" s="8" t="s">
        <v>6268</v>
      </c>
      <c r="B1675" s="8" t="s">
        <v>6269</v>
      </c>
      <c r="C1675" s="9" t="s">
        <v>171</v>
      </c>
      <c r="D1675" s="185"/>
      <c r="E1675" s="188">
        <v>40262</v>
      </c>
      <c r="F1675" s="9" t="s">
        <v>83</v>
      </c>
      <c r="G1675" s="9" t="s">
        <v>5756</v>
      </c>
      <c r="H1675" s="10">
        <v>5502379</v>
      </c>
      <c r="I1675" s="11">
        <v>5</v>
      </c>
      <c r="J1675" s="24">
        <v>0</v>
      </c>
      <c r="K1675" s="12"/>
      <c r="L1675" s="14">
        <v>0</v>
      </c>
      <c r="N1675" s="21">
        <v>0</v>
      </c>
      <c r="P1675" s="21">
        <v>0</v>
      </c>
      <c r="R1675" s="21">
        <v>0</v>
      </c>
      <c r="T1675" s="21">
        <v>0</v>
      </c>
      <c r="V1675" s="22">
        <v>0</v>
      </c>
      <c r="X1675" s="5" t="str">
        <f t="shared" si="26"/>
        <v>No</v>
      </c>
      <c r="Z1675" s="21"/>
      <c r="AC1675" s="28"/>
      <c r="AG1675" s="7"/>
    </row>
    <row r="1676" spans="1:33">
      <c r="A1676" s="8" t="s">
        <v>5934</v>
      </c>
      <c r="B1676" s="8" t="s">
        <v>6078</v>
      </c>
      <c r="C1676" s="9" t="s">
        <v>238</v>
      </c>
      <c r="D1676" s="185" t="s">
        <v>5935</v>
      </c>
      <c r="E1676" s="188">
        <v>11152</v>
      </c>
      <c r="F1676" s="9" t="s">
        <v>36</v>
      </c>
      <c r="G1676" s="9" t="s">
        <v>5756</v>
      </c>
      <c r="H1676" s="10">
        <v>0</v>
      </c>
      <c r="I1676" s="11">
        <v>5</v>
      </c>
      <c r="J1676" s="24">
        <v>0</v>
      </c>
      <c r="K1676" s="12"/>
      <c r="L1676" s="14">
        <v>0</v>
      </c>
      <c r="N1676" s="21">
        <v>0</v>
      </c>
      <c r="P1676" s="21">
        <v>0</v>
      </c>
      <c r="R1676" s="21">
        <v>0</v>
      </c>
      <c r="T1676" s="21">
        <v>0</v>
      </c>
      <c r="V1676" s="22">
        <v>0</v>
      </c>
      <c r="X1676" s="5" t="str">
        <f t="shared" si="26"/>
        <v>No</v>
      </c>
      <c r="Z1676" s="21"/>
      <c r="AC1676" s="28"/>
      <c r="AG1676" s="7"/>
    </row>
    <row r="1677" spans="1:33">
      <c r="A1677" s="8" t="s">
        <v>3719</v>
      </c>
      <c r="B1677" s="8" t="s">
        <v>6451</v>
      </c>
      <c r="C1677" s="9" t="s">
        <v>39</v>
      </c>
      <c r="D1677" s="185" t="s">
        <v>3990</v>
      </c>
      <c r="E1677" s="188" t="s">
        <v>3991</v>
      </c>
      <c r="F1677" s="9" t="s">
        <v>83</v>
      </c>
      <c r="G1677" s="9" t="s">
        <v>147</v>
      </c>
      <c r="H1677" s="10">
        <v>0</v>
      </c>
      <c r="I1677" s="11">
        <v>5</v>
      </c>
      <c r="J1677" s="24">
        <v>173632</v>
      </c>
      <c r="K1677" s="12"/>
      <c r="L1677" s="14">
        <v>0</v>
      </c>
      <c r="N1677" s="21">
        <v>0</v>
      </c>
      <c r="P1677" s="21">
        <v>0</v>
      </c>
      <c r="R1677" s="21">
        <v>0</v>
      </c>
      <c r="T1677" s="21">
        <v>0</v>
      </c>
      <c r="V1677" s="22">
        <v>173632</v>
      </c>
      <c r="X1677" s="5" t="str">
        <f t="shared" si="26"/>
        <v>No</v>
      </c>
      <c r="Z1677" s="21"/>
      <c r="AC1677" s="28"/>
      <c r="AG1677" s="7"/>
    </row>
    <row r="1678" spans="1:33">
      <c r="A1678" s="8" t="s">
        <v>6639</v>
      </c>
      <c r="B1678" s="8" t="s">
        <v>577</v>
      </c>
      <c r="C1678" s="9" t="s">
        <v>73</v>
      </c>
      <c r="D1678" s="185"/>
      <c r="E1678" s="188" t="s">
        <v>6640</v>
      </c>
      <c r="F1678" s="9" t="s">
        <v>83</v>
      </c>
      <c r="G1678" s="9" t="s">
        <v>147</v>
      </c>
      <c r="H1678" s="10">
        <v>0</v>
      </c>
      <c r="I1678" s="11">
        <v>5</v>
      </c>
      <c r="J1678" s="24">
        <v>6384</v>
      </c>
      <c r="K1678" s="12"/>
      <c r="L1678" s="14">
        <v>0</v>
      </c>
      <c r="N1678" s="21">
        <v>0</v>
      </c>
      <c r="P1678" s="21">
        <v>0</v>
      </c>
      <c r="R1678" s="21">
        <v>13250</v>
      </c>
      <c r="T1678" s="21">
        <v>0</v>
      </c>
      <c r="V1678" s="22">
        <v>19634</v>
      </c>
      <c r="X1678" s="5" t="str">
        <f t="shared" si="26"/>
        <v>No</v>
      </c>
      <c r="Z1678" s="21"/>
      <c r="AC1678" s="28"/>
      <c r="AG1678" s="7"/>
    </row>
    <row r="1679" spans="1:33">
      <c r="A1679" s="8" t="s">
        <v>3725</v>
      </c>
      <c r="B1679" s="8" t="s">
        <v>3726</v>
      </c>
      <c r="C1679" s="9" t="s">
        <v>278</v>
      </c>
      <c r="D1679" s="185" t="s">
        <v>3727</v>
      </c>
      <c r="E1679" s="188" t="s">
        <v>3728</v>
      </c>
      <c r="F1679" s="9" t="s">
        <v>157</v>
      </c>
      <c r="G1679" s="9" t="s">
        <v>147</v>
      </c>
      <c r="H1679" s="10">
        <v>0</v>
      </c>
      <c r="I1679" s="11">
        <v>5</v>
      </c>
      <c r="J1679" s="24">
        <v>13676</v>
      </c>
      <c r="K1679" s="12"/>
      <c r="L1679" s="14">
        <v>0</v>
      </c>
      <c r="N1679" s="21">
        <v>0</v>
      </c>
      <c r="P1679" s="21">
        <v>0</v>
      </c>
      <c r="R1679" s="21">
        <v>0</v>
      </c>
      <c r="T1679" s="21">
        <v>0</v>
      </c>
      <c r="V1679" s="22">
        <v>13676</v>
      </c>
      <c r="X1679" s="5" t="str">
        <f t="shared" si="26"/>
        <v>No</v>
      </c>
      <c r="Z1679" s="21"/>
      <c r="AC1679" s="28"/>
      <c r="AG1679" s="7"/>
    </row>
    <row r="1680" spans="1:33">
      <c r="A1680" s="8" t="s">
        <v>1165</v>
      </c>
      <c r="B1680" s="8" t="s">
        <v>1166</v>
      </c>
      <c r="C1680" s="9" t="s">
        <v>65</v>
      </c>
      <c r="D1680" s="185" t="s">
        <v>1167</v>
      </c>
      <c r="E1680" s="188">
        <v>85</v>
      </c>
      <c r="F1680" s="9" t="s">
        <v>36</v>
      </c>
      <c r="G1680" s="9" t="s">
        <v>5756</v>
      </c>
      <c r="H1680" s="10">
        <v>0</v>
      </c>
      <c r="I1680" s="11">
        <v>5</v>
      </c>
      <c r="J1680" s="24">
        <v>30256</v>
      </c>
      <c r="K1680" s="12"/>
      <c r="L1680" s="14">
        <v>0</v>
      </c>
      <c r="N1680" s="21">
        <v>0</v>
      </c>
      <c r="P1680" s="21">
        <v>0</v>
      </c>
      <c r="R1680" s="21">
        <v>0</v>
      </c>
      <c r="T1680" s="21">
        <v>0</v>
      </c>
      <c r="V1680" s="22">
        <v>30256</v>
      </c>
      <c r="X1680" s="5" t="str">
        <f t="shared" si="26"/>
        <v>No</v>
      </c>
      <c r="Z1680" s="21"/>
      <c r="AC1680" s="28"/>
      <c r="AG1680" s="7"/>
    </row>
    <row r="1681" spans="1:33">
      <c r="A1681" s="8" t="s">
        <v>5493</v>
      </c>
      <c r="B1681" s="8" t="s">
        <v>5494</v>
      </c>
      <c r="C1681" s="9" t="s">
        <v>132</v>
      </c>
      <c r="D1681" s="185" t="s">
        <v>5495</v>
      </c>
      <c r="E1681" s="188" t="s">
        <v>5496</v>
      </c>
      <c r="F1681" s="9" t="s">
        <v>83</v>
      </c>
      <c r="G1681" s="9" t="s">
        <v>147</v>
      </c>
      <c r="H1681" s="10">
        <v>0</v>
      </c>
      <c r="I1681" s="11">
        <v>5</v>
      </c>
      <c r="J1681" s="24">
        <v>26424</v>
      </c>
      <c r="K1681" s="12"/>
      <c r="L1681" s="14">
        <v>0</v>
      </c>
      <c r="N1681" s="21">
        <v>0</v>
      </c>
      <c r="P1681" s="21">
        <v>0</v>
      </c>
      <c r="R1681" s="21">
        <v>0</v>
      </c>
      <c r="T1681" s="21">
        <v>0</v>
      </c>
      <c r="V1681" s="22">
        <v>26424</v>
      </c>
      <c r="X1681" s="5" t="str">
        <f t="shared" si="26"/>
        <v>No</v>
      </c>
      <c r="Z1681" s="21"/>
      <c r="AC1681" s="28"/>
      <c r="AG1681" s="7"/>
    </row>
    <row r="1682" spans="1:33">
      <c r="A1682" s="8" t="s">
        <v>3885</v>
      </c>
      <c r="B1682" s="8" t="s">
        <v>3207</v>
      </c>
      <c r="C1682" s="9" t="s">
        <v>278</v>
      </c>
      <c r="D1682" s="185" t="s">
        <v>3886</v>
      </c>
      <c r="E1682" s="188" t="s">
        <v>3887</v>
      </c>
      <c r="F1682" s="9" t="s">
        <v>83</v>
      </c>
      <c r="G1682" s="9" t="s">
        <v>147</v>
      </c>
      <c r="H1682" s="10">
        <v>0</v>
      </c>
      <c r="I1682" s="11">
        <v>5</v>
      </c>
      <c r="J1682" s="24">
        <v>13151</v>
      </c>
      <c r="K1682" s="12"/>
      <c r="L1682" s="14">
        <v>0</v>
      </c>
      <c r="N1682" s="21">
        <v>0</v>
      </c>
      <c r="P1682" s="21">
        <v>0</v>
      </c>
      <c r="R1682" s="21">
        <v>0</v>
      </c>
      <c r="T1682" s="21">
        <v>4040</v>
      </c>
      <c r="V1682" s="22">
        <v>17191</v>
      </c>
      <c r="X1682" s="5" t="str">
        <f t="shared" si="26"/>
        <v>No</v>
      </c>
      <c r="Z1682" s="21"/>
      <c r="AC1682" s="28"/>
      <c r="AG1682" s="7"/>
    </row>
    <row r="1683" spans="1:33">
      <c r="A1683" s="8" t="s">
        <v>5438</v>
      </c>
      <c r="B1683" s="8" t="s">
        <v>5439</v>
      </c>
      <c r="C1683" s="9" t="s">
        <v>58</v>
      </c>
      <c r="D1683" s="185" t="s">
        <v>5440</v>
      </c>
      <c r="E1683" s="188" t="s">
        <v>5441</v>
      </c>
      <c r="F1683" s="9" t="s">
        <v>83</v>
      </c>
      <c r="G1683" s="9" t="s">
        <v>147</v>
      </c>
      <c r="H1683" s="10">
        <v>0</v>
      </c>
      <c r="I1683" s="11">
        <v>5</v>
      </c>
      <c r="J1683" s="24">
        <v>309630</v>
      </c>
      <c r="K1683" s="12"/>
      <c r="L1683" s="14">
        <v>0</v>
      </c>
      <c r="N1683" s="21">
        <v>0</v>
      </c>
      <c r="P1683" s="21">
        <v>0</v>
      </c>
      <c r="R1683" s="21">
        <v>0</v>
      </c>
      <c r="T1683" s="21">
        <v>0</v>
      </c>
      <c r="V1683" s="22">
        <v>309630</v>
      </c>
      <c r="X1683" s="5" t="str">
        <f t="shared" si="26"/>
        <v>No</v>
      </c>
      <c r="Z1683" s="21"/>
      <c r="AC1683" s="28"/>
      <c r="AG1683" s="7"/>
    </row>
    <row r="1684" spans="1:33">
      <c r="A1684" s="8" t="s">
        <v>6641</v>
      </c>
      <c r="B1684" s="8" t="s">
        <v>4486</v>
      </c>
      <c r="C1684" s="9" t="s">
        <v>454</v>
      </c>
      <c r="D1684" s="185" t="s">
        <v>4487</v>
      </c>
      <c r="E1684" s="188" t="s">
        <v>4488</v>
      </c>
      <c r="F1684" s="9" t="s">
        <v>157</v>
      </c>
      <c r="G1684" s="9" t="s">
        <v>147</v>
      </c>
      <c r="H1684" s="10">
        <v>0</v>
      </c>
      <c r="I1684" s="11">
        <v>5</v>
      </c>
      <c r="J1684" s="24">
        <v>2584</v>
      </c>
      <c r="K1684" s="12"/>
      <c r="L1684" s="14">
        <v>0</v>
      </c>
      <c r="N1684" s="21">
        <v>0</v>
      </c>
      <c r="P1684" s="21">
        <v>0</v>
      </c>
      <c r="R1684" s="21">
        <v>3340</v>
      </c>
      <c r="T1684" s="21">
        <v>0</v>
      </c>
      <c r="V1684" s="22">
        <v>5924</v>
      </c>
      <c r="X1684" s="5" t="str">
        <f t="shared" si="26"/>
        <v>No</v>
      </c>
      <c r="Z1684" s="21"/>
      <c r="AC1684" s="28"/>
      <c r="AG1684" s="7"/>
    </row>
    <row r="1685" spans="1:33">
      <c r="A1685" s="8" t="s">
        <v>4300</v>
      </c>
      <c r="B1685" s="8" t="s">
        <v>4301</v>
      </c>
      <c r="C1685" s="9" t="s">
        <v>235</v>
      </c>
      <c r="D1685" s="185" t="s">
        <v>4302</v>
      </c>
      <c r="E1685" s="188" t="s">
        <v>4303</v>
      </c>
      <c r="F1685" s="9" t="s">
        <v>83</v>
      </c>
      <c r="G1685" s="9" t="s">
        <v>147</v>
      </c>
      <c r="H1685" s="10">
        <v>0</v>
      </c>
      <c r="I1685" s="11">
        <v>5</v>
      </c>
      <c r="J1685" s="24">
        <v>2002</v>
      </c>
      <c r="K1685" s="12"/>
      <c r="L1685" s="14">
        <v>0</v>
      </c>
      <c r="N1685" s="21">
        <v>0</v>
      </c>
      <c r="P1685" s="21">
        <v>0</v>
      </c>
      <c r="R1685" s="21">
        <v>82277</v>
      </c>
      <c r="T1685" s="21">
        <v>0</v>
      </c>
      <c r="V1685" s="22">
        <v>84279</v>
      </c>
      <c r="X1685" s="5" t="str">
        <f t="shared" si="26"/>
        <v>No</v>
      </c>
      <c r="Z1685" s="21"/>
      <c r="AC1685" s="28"/>
      <c r="AG1685" s="7"/>
    </row>
    <row r="1686" spans="1:33">
      <c r="A1686" s="8" t="s">
        <v>4737</v>
      </c>
      <c r="B1686" s="8" t="s">
        <v>4730</v>
      </c>
      <c r="C1686" s="9" t="s">
        <v>79</v>
      </c>
      <c r="D1686" s="185" t="s">
        <v>4738</v>
      </c>
      <c r="E1686" s="188" t="s">
        <v>4739</v>
      </c>
      <c r="F1686" s="9" t="s">
        <v>157</v>
      </c>
      <c r="G1686" s="9" t="s">
        <v>147</v>
      </c>
      <c r="H1686" s="10">
        <v>0</v>
      </c>
      <c r="I1686" s="11">
        <v>5</v>
      </c>
      <c r="J1686" s="24">
        <v>35293</v>
      </c>
      <c r="K1686" s="12"/>
      <c r="L1686" s="14">
        <v>0</v>
      </c>
      <c r="N1686" s="21">
        <v>0</v>
      </c>
      <c r="P1686" s="21">
        <v>0</v>
      </c>
      <c r="R1686" s="21">
        <v>6487</v>
      </c>
      <c r="T1686" s="21">
        <v>0</v>
      </c>
      <c r="V1686" s="22">
        <v>41780</v>
      </c>
      <c r="X1686" s="5" t="str">
        <f t="shared" si="26"/>
        <v>No</v>
      </c>
      <c r="Z1686" s="21"/>
      <c r="AC1686" s="28"/>
      <c r="AG1686" s="7"/>
    </row>
    <row r="1687" spans="1:33">
      <c r="A1687" s="8" t="s">
        <v>4836</v>
      </c>
      <c r="B1687" s="8" t="s">
        <v>4837</v>
      </c>
      <c r="C1687" s="9" t="s">
        <v>87</v>
      </c>
      <c r="D1687" s="185" t="s">
        <v>4838</v>
      </c>
      <c r="E1687" s="188" t="s">
        <v>4839</v>
      </c>
      <c r="F1687" s="9" t="s">
        <v>88</v>
      </c>
      <c r="G1687" s="9" t="s">
        <v>147</v>
      </c>
      <c r="H1687" s="10">
        <v>0</v>
      </c>
      <c r="I1687" s="11">
        <v>5</v>
      </c>
      <c r="J1687" s="24">
        <v>3501</v>
      </c>
      <c r="K1687" s="12"/>
      <c r="L1687" s="14">
        <v>0</v>
      </c>
      <c r="N1687" s="21">
        <v>0</v>
      </c>
      <c r="P1687" s="21">
        <v>0</v>
      </c>
      <c r="R1687" s="21">
        <v>100</v>
      </c>
      <c r="T1687" s="21">
        <v>191612</v>
      </c>
      <c r="V1687" s="22">
        <v>195213</v>
      </c>
      <c r="X1687" s="5" t="str">
        <f t="shared" si="26"/>
        <v>No</v>
      </c>
      <c r="Z1687" s="21"/>
      <c r="AC1687" s="28"/>
      <c r="AG1687" s="7"/>
    </row>
    <row r="1688" spans="1:33">
      <c r="A1688" s="8" t="s">
        <v>6351</v>
      </c>
      <c r="B1688" s="8" t="s">
        <v>6352</v>
      </c>
      <c r="C1688" s="9" t="s">
        <v>178</v>
      </c>
      <c r="D1688" s="185"/>
      <c r="E1688" s="188" t="s">
        <v>6353</v>
      </c>
      <c r="F1688" s="9" t="s">
        <v>157</v>
      </c>
      <c r="G1688" s="9" t="s">
        <v>147</v>
      </c>
      <c r="H1688" s="10">
        <v>0</v>
      </c>
      <c r="I1688" s="11">
        <v>5</v>
      </c>
      <c r="J1688" s="24">
        <v>16050</v>
      </c>
      <c r="K1688" s="12"/>
      <c r="L1688" s="14">
        <v>0</v>
      </c>
      <c r="N1688" s="21">
        <v>0</v>
      </c>
      <c r="P1688" s="21">
        <v>0</v>
      </c>
      <c r="R1688" s="21">
        <v>0</v>
      </c>
      <c r="T1688" s="21">
        <v>0</v>
      </c>
      <c r="V1688" s="22">
        <v>16050</v>
      </c>
      <c r="X1688" s="5" t="str">
        <f t="shared" si="26"/>
        <v>No</v>
      </c>
      <c r="Z1688" s="21"/>
      <c r="AC1688" s="28"/>
      <c r="AG1688" s="7"/>
    </row>
    <row r="1689" spans="1:33">
      <c r="A1689" s="8" t="s">
        <v>1157</v>
      </c>
      <c r="B1689" s="8" t="s">
        <v>1158</v>
      </c>
      <c r="C1689" s="9" t="s">
        <v>150</v>
      </c>
      <c r="D1689" s="185" t="s">
        <v>1159</v>
      </c>
      <c r="E1689" s="188">
        <v>66158</v>
      </c>
      <c r="F1689" s="9" t="s">
        <v>36</v>
      </c>
      <c r="G1689" s="9" t="s">
        <v>5756</v>
      </c>
      <c r="H1689" s="10">
        <v>0</v>
      </c>
      <c r="I1689" s="11">
        <v>5</v>
      </c>
      <c r="J1689" s="24">
        <v>0</v>
      </c>
      <c r="K1689" s="12"/>
      <c r="L1689" s="14">
        <v>0</v>
      </c>
      <c r="N1689" s="21">
        <v>0</v>
      </c>
      <c r="P1689" s="21">
        <v>0</v>
      </c>
      <c r="R1689" s="21">
        <v>0</v>
      </c>
      <c r="T1689" s="21">
        <v>0</v>
      </c>
      <c r="V1689" s="22">
        <v>0</v>
      </c>
      <c r="X1689" s="5" t="str">
        <f t="shared" si="26"/>
        <v>No</v>
      </c>
      <c r="Z1689" s="21"/>
      <c r="AC1689" s="28"/>
      <c r="AG1689" s="7"/>
    </row>
    <row r="1690" spans="1:33">
      <c r="A1690" s="8" t="s">
        <v>2189</v>
      </c>
      <c r="B1690" s="8" t="s">
        <v>2190</v>
      </c>
      <c r="C1690" s="9" t="s">
        <v>275</v>
      </c>
      <c r="D1690" s="185" t="s">
        <v>2191</v>
      </c>
      <c r="E1690" s="188" t="s">
        <v>2192</v>
      </c>
      <c r="F1690" s="9" t="s">
        <v>157</v>
      </c>
      <c r="G1690" s="9" t="s">
        <v>147</v>
      </c>
      <c r="H1690" s="10">
        <v>0</v>
      </c>
      <c r="I1690" s="11">
        <v>5</v>
      </c>
      <c r="J1690" s="24">
        <v>11053</v>
      </c>
      <c r="K1690" s="12"/>
      <c r="L1690" s="14">
        <v>0</v>
      </c>
      <c r="N1690" s="21">
        <v>0</v>
      </c>
      <c r="P1690" s="21">
        <v>0</v>
      </c>
      <c r="R1690" s="21">
        <v>0</v>
      </c>
      <c r="T1690" s="21">
        <v>0</v>
      </c>
      <c r="V1690" s="22">
        <v>11053</v>
      </c>
      <c r="X1690" s="5" t="str">
        <f t="shared" si="26"/>
        <v>No</v>
      </c>
      <c r="Z1690" s="21"/>
      <c r="AC1690" s="28"/>
      <c r="AG1690" s="7"/>
    </row>
    <row r="1691" spans="1:33">
      <c r="A1691" s="8" t="s">
        <v>3228</v>
      </c>
      <c r="B1691" s="8" t="s">
        <v>3229</v>
      </c>
      <c r="C1691" s="9" t="s">
        <v>69</v>
      </c>
      <c r="D1691" s="185" t="s">
        <v>3230</v>
      </c>
      <c r="E1691" s="188">
        <v>88128</v>
      </c>
      <c r="F1691" s="9" t="s">
        <v>36</v>
      </c>
      <c r="G1691" s="9" t="s">
        <v>5756</v>
      </c>
      <c r="H1691" s="10">
        <v>0</v>
      </c>
      <c r="I1691" s="11">
        <v>5</v>
      </c>
      <c r="J1691" s="24">
        <v>5215</v>
      </c>
      <c r="K1691" s="12"/>
      <c r="L1691" s="14">
        <v>0</v>
      </c>
      <c r="N1691" s="21">
        <v>0</v>
      </c>
      <c r="P1691" s="21">
        <v>0</v>
      </c>
      <c r="R1691" s="21">
        <v>0</v>
      </c>
      <c r="T1691" s="21">
        <v>0</v>
      </c>
      <c r="V1691" s="22">
        <v>5215</v>
      </c>
      <c r="X1691" s="5" t="str">
        <f t="shared" si="26"/>
        <v>No</v>
      </c>
      <c r="Z1691" s="21"/>
      <c r="AC1691" s="28"/>
      <c r="AG1691" s="7"/>
    </row>
    <row r="1692" spans="1:33">
      <c r="A1692" s="8" t="s">
        <v>3681</v>
      </c>
      <c r="B1692" s="8" t="s">
        <v>3682</v>
      </c>
      <c r="C1692" s="9" t="s">
        <v>58</v>
      </c>
      <c r="D1692" s="185">
        <v>5217</v>
      </c>
      <c r="E1692" s="188">
        <v>55308</v>
      </c>
      <c r="F1692" s="9" t="s">
        <v>83</v>
      </c>
      <c r="G1692" s="9" t="s">
        <v>5756</v>
      </c>
      <c r="H1692" s="10">
        <v>401661</v>
      </c>
      <c r="I1692" s="11">
        <v>5</v>
      </c>
      <c r="J1692" s="24">
        <v>106875</v>
      </c>
      <c r="K1692" s="12"/>
      <c r="L1692" s="14">
        <v>0</v>
      </c>
      <c r="N1692" s="21">
        <v>0</v>
      </c>
      <c r="P1692" s="21">
        <v>0</v>
      </c>
      <c r="R1692" s="21">
        <v>0</v>
      </c>
      <c r="T1692" s="21">
        <v>0</v>
      </c>
      <c r="V1692" s="22">
        <v>106875</v>
      </c>
      <c r="X1692" s="5" t="str">
        <f t="shared" si="26"/>
        <v>No</v>
      </c>
      <c r="Z1692" s="21"/>
      <c r="AC1692" s="28"/>
      <c r="AG1692" s="7"/>
    </row>
    <row r="1693" spans="1:33">
      <c r="A1693" s="8" t="s">
        <v>833</v>
      </c>
      <c r="B1693" s="8" t="s">
        <v>6086</v>
      </c>
      <c r="C1693" s="9" t="s">
        <v>129</v>
      </c>
      <c r="D1693" s="185" t="s">
        <v>835</v>
      </c>
      <c r="E1693" s="188" t="s">
        <v>836</v>
      </c>
      <c r="F1693" s="9" t="s">
        <v>83</v>
      </c>
      <c r="G1693" s="9" t="s">
        <v>147</v>
      </c>
      <c r="H1693" s="10">
        <v>0</v>
      </c>
      <c r="I1693" s="11">
        <v>5</v>
      </c>
      <c r="J1693" s="24">
        <v>8796</v>
      </c>
      <c r="K1693" s="12"/>
      <c r="L1693" s="14">
        <v>0</v>
      </c>
      <c r="N1693" s="21">
        <v>0</v>
      </c>
      <c r="P1693" s="21">
        <v>0</v>
      </c>
      <c r="R1693" s="21">
        <v>0</v>
      </c>
      <c r="T1693" s="21">
        <v>0</v>
      </c>
      <c r="V1693" s="22">
        <v>8796</v>
      </c>
      <c r="X1693" s="5" t="str">
        <f t="shared" si="26"/>
        <v>No</v>
      </c>
      <c r="Z1693" s="21"/>
      <c r="AC1693" s="28"/>
      <c r="AG1693" s="7"/>
    </row>
    <row r="1694" spans="1:33">
      <c r="A1694" s="8" t="s">
        <v>1143</v>
      </c>
      <c r="B1694" s="8" t="s">
        <v>1144</v>
      </c>
      <c r="C1694" s="9" t="s">
        <v>466</v>
      </c>
      <c r="D1694" s="185">
        <v>5019</v>
      </c>
      <c r="E1694" s="188">
        <v>50019</v>
      </c>
      <c r="F1694" s="9" t="s">
        <v>83</v>
      </c>
      <c r="G1694" s="9" t="s">
        <v>5756</v>
      </c>
      <c r="H1694" s="10">
        <v>97503</v>
      </c>
      <c r="I1694" s="11">
        <v>5</v>
      </c>
      <c r="J1694" s="24">
        <v>120923</v>
      </c>
      <c r="K1694" s="12"/>
      <c r="L1694" s="14">
        <v>0</v>
      </c>
      <c r="N1694" s="21">
        <v>0</v>
      </c>
      <c r="P1694" s="21">
        <v>0</v>
      </c>
      <c r="R1694" s="21">
        <v>0</v>
      </c>
      <c r="T1694" s="21">
        <v>15514</v>
      </c>
      <c r="V1694" s="22">
        <v>136437</v>
      </c>
      <c r="X1694" s="5" t="str">
        <f t="shared" si="26"/>
        <v>No</v>
      </c>
      <c r="Z1694" s="21"/>
      <c r="AC1694" s="28"/>
      <c r="AG1694" s="7"/>
    </row>
    <row r="1695" spans="1:33">
      <c r="A1695" s="8" t="s">
        <v>1564</v>
      </c>
      <c r="B1695" s="8" t="s">
        <v>1565</v>
      </c>
      <c r="C1695" s="9" t="s">
        <v>178</v>
      </c>
      <c r="D1695" s="185" t="s">
        <v>1566</v>
      </c>
      <c r="E1695" s="188" t="s">
        <v>1567</v>
      </c>
      <c r="F1695" s="9" t="s">
        <v>83</v>
      </c>
      <c r="G1695" s="9" t="s">
        <v>147</v>
      </c>
      <c r="H1695" s="10">
        <v>0</v>
      </c>
      <c r="I1695" s="11">
        <v>5</v>
      </c>
      <c r="J1695" s="24">
        <v>24477</v>
      </c>
      <c r="K1695" s="12"/>
      <c r="L1695" s="14">
        <v>0</v>
      </c>
      <c r="N1695" s="21">
        <v>0</v>
      </c>
      <c r="P1695" s="21">
        <v>0</v>
      </c>
      <c r="R1695" s="21">
        <v>0</v>
      </c>
      <c r="T1695" s="21">
        <v>0</v>
      </c>
      <c r="V1695" s="22">
        <v>24477</v>
      </c>
      <c r="X1695" s="5" t="str">
        <f t="shared" si="26"/>
        <v>No</v>
      </c>
      <c r="Z1695" s="21"/>
      <c r="AC1695" s="28"/>
      <c r="AG1695" s="7"/>
    </row>
    <row r="1696" spans="1:33">
      <c r="A1696" s="8" t="s">
        <v>613</v>
      </c>
      <c r="B1696" s="8" t="s">
        <v>483</v>
      </c>
      <c r="C1696" s="9" t="s">
        <v>420</v>
      </c>
      <c r="D1696" s="185" t="s">
        <v>614</v>
      </c>
      <c r="E1696" s="188" t="s">
        <v>615</v>
      </c>
      <c r="F1696" s="9" t="s">
        <v>157</v>
      </c>
      <c r="G1696" s="9" t="s">
        <v>147</v>
      </c>
      <c r="H1696" s="10">
        <v>0</v>
      </c>
      <c r="I1696" s="11">
        <v>5</v>
      </c>
      <c r="J1696" s="24">
        <v>1669</v>
      </c>
      <c r="K1696" s="12"/>
      <c r="L1696" s="14">
        <v>0</v>
      </c>
      <c r="N1696" s="21">
        <v>0</v>
      </c>
      <c r="P1696" s="21">
        <v>0</v>
      </c>
      <c r="R1696" s="21">
        <v>0</v>
      </c>
      <c r="T1696" s="21">
        <v>39637</v>
      </c>
      <c r="V1696" s="22">
        <v>41306</v>
      </c>
      <c r="X1696" s="5" t="str">
        <f t="shared" si="26"/>
        <v>No</v>
      </c>
      <c r="Z1696" s="21"/>
      <c r="AC1696" s="28"/>
      <c r="AG1696" s="7"/>
    </row>
    <row r="1697" spans="1:33">
      <c r="A1697" s="8" t="s">
        <v>3148</v>
      </c>
      <c r="B1697" s="8" t="s">
        <v>3149</v>
      </c>
      <c r="C1697" s="9" t="s">
        <v>50</v>
      </c>
      <c r="D1697" s="185" t="s">
        <v>3150</v>
      </c>
      <c r="E1697" s="188" t="s">
        <v>3151</v>
      </c>
      <c r="F1697" s="9" t="s">
        <v>157</v>
      </c>
      <c r="G1697" s="9" t="s">
        <v>147</v>
      </c>
      <c r="H1697" s="10">
        <v>0</v>
      </c>
      <c r="I1697" s="11">
        <v>5</v>
      </c>
      <c r="J1697" s="24">
        <v>12786</v>
      </c>
      <c r="K1697" s="12"/>
      <c r="L1697" s="14">
        <v>0</v>
      </c>
      <c r="N1697" s="21">
        <v>0</v>
      </c>
      <c r="P1697" s="21">
        <v>0</v>
      </c>
      <c r="R1697" s="21">
        <v>0</v>
      </c>
      <c r="T1697" s="21">
        <v>28565</v>
      </c>
      <c r="V1697" s="22">
        <v>41351</v>
      </c>
      <c r="X1697" s="5" t="str">
        <f t="shared" si="26"/>
        <v>No</v>
      </c>
      <c r="Z1697" s="21"/>
      <c r="AC1697" s="28"/>
      <c r="AG1697" s="7"/>
    </row>
    <row r="1698" spans="1:33">
      <c r="A1698" s="8" t="s">
        <v>60</v>
      </c>
      <c r="B1698" s="8" t="s">
        <v>61</v>
      </c>
      <c r="C1698" s="9" t="s">
        <v>46</v>
      </c>
      <c r="D1698" s="185" t="s">
        <v>62</v>
      </c>
      <c r="E1698" s="188">
        <v>55246</v>
      </c>
      <c r="F1698" s="9" t="s">
        <v>36</v>
      </c>
      <c r="G1698" s="9" t="s">
        <v>5756</v>
      </c>
      <c r="H1698" s="10">
        <v>0</v>
      </c>
      <c r="I1698" s="11">
        <v>5</v>
      </c>
      <c r="J1698" s="24">
        <v>41993</v>
      </c>
      <c r="K1698" s="12"/>
      <c r="L1698" s="14">
        <v>0</v>
      </c>
      <c r="N1698" s="21">
        <v>0</v>
      </c>
      <c r="P1698" s="21">
        <v>0</v>
      </c>
      <c r="R1698" s="21">
        <v>0</v>
      </c>
      <c r="T1698" s="21">
        <v>0</v>
      </c>
      <c r="V1698" s="22">
        <v>41993</v>
      </c>
      <c r="X1698" s="5" t="str">
        <f t="shared" si="26"/>
        <v>No</v>
      </c>
      <c r="Z1698" s="21"/>
      <c r="AC1698" s="28"/>
      <c r="AG1698" s="7"/>
    </row>
    <row r="1699" spans="1:33">
      <c r="A1699" s="8" t="s">
        <v>5834</v>
      </c>
      <c r="B1699" s="8" t="s">
        <v>1555</v>
      </c>
      <c r="C1699" s="9" t="s">
        <v>580</v>
      </c>
      <c r="D1699" s="185" t="s">
        <v>3502</v>
      </c>
      <c r="E1699" s="188" t="s">
        <v>3503</v>
      </c>
      <c r="F1699" s="9" t="s">
        <v>157</v>
      </c>
      <c r="G1699" s="9" t="s">
        <v>147</v>
      </c>
      <c r="H1699" s="10">
        <v>0</v>
      </c>
      <c r="I1699" s="11">
        <v>5</v>
      </c>
      <c r="J1699" s="24">
        <v>10239</v>
      </c>
      <c r="K1699" s="12"/>
      <c r="L1699" s="14">
        <v>0</v>
      </c>
      <c r="N1699" s="21">
        <v>0</v>
      </c>
      <c r="P1699" s="21">
        <v>0</v>
      </c>
      <c r="R1699" s="21">
        <v>0</v>
      </c>
      <c r="T1699" s="21">
        <v>0</v>
      </c>
      <c r="V1699" s="22">
        <v>10239</v>
      </c>
      <c r="X1699" s="5" t="str">
        <f t="shared" si="26"/>
        <v>No</v>
      </c>
      <c r="Z1699" s="21"/>
      <c r="AC1699" s="28"/>
      <c r="AG1699" s="7"/>
    </row>
    <row r="1700" spans="1:33">
      <c r="A1700" s="8" t="s">
        <v>2057</v>
      </c>
      <c r="B1700" s="8" t="s">
        <v>2058</v>
      </c>
      <c r="C1700" s="9" t="s">
        <v>69</v>
      </c>
      <c r="D1700" s="185" t="s">
        <v>2059</v>
      </c>
      <c r="E1700" s="188" t="s">
        <v>2060</v>
      </c>
      <c r="F1700" s="9" t="s">
        <v>157</v>
      </c>
      <c r="G1700" s="9" t="s">
        <v>147</v>
      </c>
      <c r="H1700" s="10">
        <v>0</v>
      </c>
      <c r="I1700" s="11">
        <v>5</v>
      </c>
      <c r="J1700" s="24">
        <v>18089</v>
      </c>
      <c r="K1700" s="12"/>
      <c r="L1700" s="14">
        <v>0</v>
      </c>
      <c r="N1700" s="21">
        <v>0</v>
      </c>
      <c r="P1700" s="21">
        <v>0</v>
      </c>
      <c r="R1700" s="21">
        <v>6000</v>
      </c>
      <c r="T1700" s="21">
        <v>0</v>
      </c>
      <c r="V1700" s="22">
        <v>24089</v>
      </c>
      <c r="X1700" s="5" t="str">
        <f t="shared" si="26"/>
        <v>No</v>
      </c>
      <c r="Z1700" s="21"/>
      <c r="AC1700" s="28"/>
      <c r="AG1700" s="7"/>
    </row>
    <row r="1701" spans="1:33">
      <c r="A1701" s="8" t="s">
        <v>116</v>
      </c>
      <c r="B1701" s="8" t="s">
        <v>117</v>
      </c>
      <c r="C1701" s="9" t="s">
        <v>42</v>
      </c>
      <c r="D1701" s="185">
        <v>2214</v>
      </c>
      <c r="E1701" s="188">
        <v>20214</v>
      </c>
      <c r="F1701" s="9" t="s">
        <v>83</v>
      </c>
      <c r="G1701" s="9" t="s">
        <v>5756</v>
      </c>
      <c r="H1701" s="10">
        <v>423566</v>
      </c>
      <c r="I1701" s="11">
        <v>5</v>
      </c>
      <c r="J1701" s="24">
        <v>30952</v>
      </c>
      <c r="K1701" s="12"/>
      <c r="L1701" s="14">
        <v>0</v>
      </c>
      <c r="N1701" s="21">
        <v>0</v>
      </c>
      <c r="P1701" s="21">
        <v>0</v>
      </c>
      <c r="R1701" s="21">
        <v>0</v>
      </c>
      <c r="T1701" s="21">
        <v>0</v>
      </c>
      <c r="V1701" s="22">
        <v>30952</v>
      </c>
      <c r="X1701" s="5" t="str">
        <f t="shared" si="26"/>
        <v>No</v>
      </c>
      <c r="Z1701" s="21"/>
      <c r="AC1701" s="28"/>
      <c r="AG1701" s="7"/>
    </row>
    <row r="1702" spans="1:33">
      <c r="A1702" s="8" t="s">
        <v>3832</v>
      </c>
      <c r="B1702" s="8" t="s">
        <v>3833</v>
      </c>
      <c r="C1702" s="9" t="s">
        <v>278</v>
      </c>
      <c r="D1702" s="185" t="s">
        <v>3834</v>
      </c>
      <c r="E1702" s="188" t="s">
        <v>3835</v>
      </c>
      <c r="F1702" s="9" t="s">
        <v>157</v>
      </c>
      <c r="G1702" s="9" t="s">
        <v>147</v>
      </c>
      <c r="H1702" s="10">
        <v>0</v>
      </c>
      <c r="I1702" s="11">
        <v>5</v>
      </c>
      <c r="J1702" s="24">
        <v>19567</v>
      </c>
      <c r="K1702" s="12"/>
      <c r="L1702" s="14">
        <v>0</v>
      </c>
      <c r="N1702" s="21">
        <v>0</v>
      </c>
      <c r="P1702" s="21">
        <v>0</v>
      </c>
      <c r="R1702" s="21">
        <v>0</v>
      </c>
      <c r="T1702" s="21">
        <v>4170</v>
      </c>
      <c r="V1702" s="22">
        <v>23737</v>
      </c>
      <c r="X1702" s="5" t="str">
        <f t="shared" si="26"/>
        <v>No</v>
      </c>
      <c r="Z1702" s="21"/>
      <c r="AC1702" s="28"/>
      <c r="AG1702" s="7"/>
    </row>
    <row r="1703" spans="1:33">
      <c r="A1703" s="8" t="s">
        <v>2078</v>
      </c>
      <c r="B1703" s="8" t="s">
        <v>1932</v>
      </c>
      <c r="C1703" s="9" t="s">
        <v>275</v>
      </c>
      <c r="D1703" s="185" t="s">
        <v>2079</v>
      </c>
      <c r="E1703" s="188" t="s">
        <v>2080</v>
      </c>
      <c r="F1703" s="9" t="s">
        <v>83</v>
      </c>
      <c r="G1703" s="9" t="s">
        <v>147</v>
      </c>
      <c r="H1703" s="10">
        <v>0</v>
      </c>
      <c r="I1703" s="11">
        <v>5</v>
      </c>
      <c r="J1703" s="24">
        <v>17406</v>
      </c>
      <c r="K1703" s="12"/>
      <c r="L1703" s="14">
        <v>0</v>
      </c>
      <c r="N1703" s="21">
        <v>0</v>
      </c>
      <c r="P1703" s="21">
        <v>0</v>
      </c>
      <c r="R1703" s="21">
        <v>0</v>
      </c>
      <c r="T1703" s="21">
        <v>0</v>
      </c>
      <c r="V1703" s="22">
        <v>17406</v>
      </c>
      <c r="X1703" s="5" t="str">
        <f t="shared" si="26"/>
        <v>No</v>
      </c>
      <c r="Z1703" s="21"/>
      <c r="AC1703" s="28"/>
      <c r="AG1703" s="7"/>
    </row>
    <row r="1704" spans="1:33">
      <c r="A1704" s="8" t="s">
        <v>3524</v>
      </c>
      <c r="B1704" s="8" t="s">
        <v>3525</v>
      </c>
      <c r="C1704" s="9" t="s">
        <v>580</v>
      </c>
      <c r="D1704" s="185" t="s">
        <v>3526</v>
      </c>
      <c r="E1704" s="188" t="s">
        <v>3527</v>
      </c>
      <c r="F1704" s="9" t="s">
        <v>157</v>
      </c>
      <c r="G1704" s="9" t="s">
        <v>147</v>
      </c>
      <c r="H1704" s="10">
        <v>0</v>
      </c>
      <c r="I1704" s="11">
        <v>5</v>
      </c>
      <c r="J1704" s="24">
        <v>408</v>
      </c>
      <c r="K1704" s="12"/>
      <c r="L1704" s="14">
        <v>0</v>
      </c>
      <c r="N1704" s="21">
        <v>0</v>
      </c>
      <c r="P1704" s="21">
        <v>0</v>
      </c>
      <c r="R1704" s="21">
        <v>0</v>
      </c>
      <c r="T1704" s="21">
        <v>0</v>
      </c>
      <c r="V1704" s="22">
        <v>408</v>
      </c>
      <c r="X1704" s="5" t="str">
        <f t="shared" si="26"/>
        <v>No</v>
      </c>
      <c r="Z1704" s="21"/>
      <c r="AC1704" s="28"/>
      <c r="AG1704" s="7"/>
    </row>
    <row r="1705" spans="1:33">
      <c r="A1705" s="8" t="s">
        <v>5470</v>
      </c>
      <c r="B1705" s="8" t="s">
        <v>1281</v>
      </c>
      <c r="C1705" s="9" t="s">
        <v>132</v>
      </c>
      <c r="D1705" s="185" t="s">
        <v>5471</v>
      </c>
      <c r="E1705" s="188" t="s">
        <v>5472</v>
      </c>
      <c r="F1705" s="9" t="s">
        <v>83</v>
      </c>
      <c r="G1705" s="9" t="s">
        <v>147</v>
      </c>
      <c r="H1705" s="10">
        <v>0</v>
      </c>
      <c r="I1705" s="11">
        <v>5</v>
      </c>
      <c r="J1705" s="24">
        <v>0</v>
      </c>
      <c r="K1705" s="12"/>
      <c r="L1705" s="14">
        <v>0</v>
      </c>
      <c r="N1705" s="21">
        <v>0</v>
      </c>
      <c r="P1705" s="21">
        <v>0</v>
      </c>
      <c r="R1705" s="21">
        <v>22353</v>
      </c>
      <c r="T1705" s="21">
        <v>0</v>
      </c>
      <c r="V1705" s="22">
        <v>22353</v>
      </c>
      <c r="X1705" s="5" t="str">
        <f t="shared" si="26"/>
        <v>No</v>
      </c>
      <c r="Z1705" s="21"/>
      <c r="AC1705" s="28"/>
      <c r="AG1705" s="7"/>
    </row>
    <row r="1706" spans="1:33">
      <c r="A1706" s="8" t="s">
        <v>6276</v>
      </c>
      <c r="B1706" s="8" t="s">
        <v>4773</v>
      </c>
      <c r="C1706" s="9" t="s">
        <v>254</v>
      </c>
      <c r="D1706" s="185" t="s">
        <v>4774</v>
      </c>
      <c r="E1706" s="188">
        <v>88152</v>
      </c>
      <c r="F1706" s="9" t="s">
        <v>36</v>
      </c>
      <c r="G1706" s="9" t="s">
        <v>5756</v>
      </c>
      <c r="H1706" s="10">
        <v>0</v>
      </c>
      <c r="I1706" s="11">
        <v>5</v>
      </c>
      <c r="J1706" s="24">
        <v>5395</v>
      </c>
      <c r="K1706" s="12"/>
      <c r="L1706" s="14">
        <v>0</v>
      </c>
      <c r="N1706" s="21">
        <v>0</v>
      </c>
      <c r="P1706" s="21">
        <v>0</v>
      </c>
      <c r="R1706" s="21">
        <v>0</v>
      </c>
      <c r="T1706" s="21">
        <v>0</v>
      </c>
      <c r="V1706" s="22">
        <v>5395</v>
      </c>
      <c r="X1706" s="5" t="str">
        <f t="shared" si="26"/>
        <v>No</v>
      </c>
      <c r="Z1706" s="21"/>
      <c r="AC1706" s="28"/>
      <c r="AG1706" s="7"/>
    </row>
    <row r="1707" spans="1:33">
      <c r="A1707" s="8" t="s">
        <v>6642</v>
      </c>
      <c r="B1707" s="8" t="s">
        <v>1076</v>
      </c>
      <c r="C1707" s="9" t="s">
        <v>163</v>
      </c>
      <c r="D1707" s="185"/>
      <c r="E1707" s="188">
        <v>11159</v>
      </c>
      <c r="F1707" s="9" t="s">
        <v>113</v>
      </c>
      <c r="G1707" s="9" t="s">
        <v>5756</v>
      </c>
      <c r="H1707" s="10">
        <v>4181019</v>
      </c>
      <c r="I1707" s="11">
        <v>5</v>
      </c>
      <c r="J1707" s="24">
        <v>322038</v>
      </c>
      <c r="K1707" s="12"/>
      <c r="L1707" s="14">
        <v>0</v>
      </c>
      <c r="N1707" s="21">
        <v>0</v>
      </c>
      <c r="P1707" s="21">
        <v>0</v>
      </c>
      <c r="R1707" s="21">
        <v>0</v>
      </c>
      <c r="T1707" s="21">
        <v>0</v>
      </c>
      <c r="V1707" s="22">
        <v>322038</v>
      </c>
      <c r="X1707" s="5" t="str">
        <f t="shared" si="26"/>
        <v>No</v>
      </c>
      <c r="Z1707" s="21"/>
      <c r="AC1707" s="28"/>
      <c r="AG1707" s="7"/>
    </row>
    <row r="1708" spans="1:33">
      <c r="A1708" s="8" t="s">
        <v>1643</v>
      </c>
      <c r="B1708" s="8" t="s">
        <v>1644</v>
      </c>
      <c r="C1708" s="9" t="s">
        <v>178</v>
      </c>
      <c r="D1708" s="185" t="s">
        <v>1645</v>
      </c>
      <c r="E1708" s="188" t="s">
        <v>1646</v>
      </c>
      <c r="F1708" s="9" t="s">
        <v>83</v>
      </c>
      <c r="G1708" s="9" t="s">
        <v>147</v>
      </c>
      <c r="H1708" s="10">
        <v>0</v>
      </c>
      <c r="I1708" s="11">
        <v>5</v>
      </c>
      <c r="J1708" s="24">
        <v>64896</v>
      </c>
      <c r="K1708" s="12"/>
      <c r="L1708" s="14">
        <v>0</v>
      </c>
      <c r="N1708" s="21">
        <v>0</v>
      </c>
      <c r="P1708" s="21">
        <v>0</v>
      </c>
      <c r="R1708" s="21">
        <v>0</v>
      </c>
      <c r="T1708" s="21">
        <v>0</v>
      </c>
      <c r="V1708" s="22">
        <v>64896</v>
      </c>
      <c r="X1708" s="5" t="str">
        <f t="shared" si="26"/>
        <v>No</v>
      </c>
      <c r="Z1708" s="21"/>
      <c r="AC1708" s="28"/>
      <c r="AG1708" s="7"/>
    </row>
    <row r="1709" spans="1:33">
      <c r="A1709" s="8" t="s">
        <v>1921</v>
      </c>
      <c r="B1709" s="8" t="s">
        <v>1922</v>
      </c>
      <c r="C1709" s="9" t="s">
        <v>454</v>
      </c>
      <c r="D1709" s="185">
        <v>8025</v>
      </c>
      <c r="E1709" s="188">
        <v>80025</v>
      </c>
      <c r="F1709" s="9" t="s">
        <v>83</v>
      </c>
      <c r="G1709" s="9" t="s">
        <v>84</v>
      </c>
      <c r="H1709" s="10">
        <v>264465</v>
      </c>
      <c r="I1709" s="11">
        <v>5</v>
      </c>
      <c r="J1709" s="24">
        <v>93678</v>
      </c>
      <c r="K1709" s="12"/>
      <c r="L1709" s="14">
        <v>0</v>
      </c>
      <c r="N1709" s="21">
        <v>0</v>
      </c>
      <c r="P1709" s="21">
        <v>36847</v>
      </c>
      <c r="R1709" s="21">
        <v>0</v>
      </c>
      <c r="T1709" s="21">
        <v>0</v>
      </c>
      <c r="V1709" s="22">
        <v>130525</v>
      </c>
      <c r="X1709" s="5" t="str">
        <f t="shared" si="26"/>
        <v>No</v>
      </c>
      <c r="Z1709" s="21"/>
      <c r="AC1709" s="28"/>
      <c r="AG1709" s="7"/>
    </row>
    <row r="1710" spans="1:33">
      <c r="A1710" s="8" t="s">
        <v>6643</v>
      </c>
      <c r="B1710" s="8" t="s">
        <v>3833</v>
      </c>
      <c r="C1710" s="9" t="s">
        <v>278</v>
      </c>
      <c r="D1710" s="185"/>
      <c r="E1710" s="188" t="s">
        <v>6644</v>
      </c>
      <c r="F1710" s="9" t="s">
        <v>157</v>
      </c>
      <c r="G1710" s="9" t="s">
        <v>147</v>
      </c>
      <c r="H1710" s="10">
        <v>0</v>
      </c>
      <c r="I1710" s="11">
        <v>5</v>
      </c>
      <c r="J1710" s="24">
        <v>33539</v>
      </c>
      <c r="K1710" s="12"/>
      <c r="L1710" s="14">
        <v>0</v>
      </c>
      <c r="N1710" s="21">
        <v>0</v>
      </c>
      <c r="P1710" s="21">
        <v>0</v>
      </c>
      <c r="R1710" s="21">
        <v>0</v>
      </c>
      <c r="T1710" s="21">
        <v>0</v>
      </c>
      <c r="V1710" s="22">
        <v>33539</v>
      </c>
      <c r="X1710" s="5" t="str">
        <f t="shared" si="26"/>
        <v>No</v>
      </c>
      <c r="Z1710" s="21"/>
      <c r="AC1710" s="28"/>
      <c r="AG1710" s="7"/>
    </row>
    <row r="1711" spans="1:33">
      <c r="A1711" s="8" t="s">
        <v>6645</v>
      </c>
      <c r="B1711" s="8" t="s">
        <v>6646</v>
      </c>
      <c r="C1711" s="9" t="s">
        <v>454</v>
      </c>
      <c r="D1711" s="185"/>
      <c r="E1711" s="188" t="s">
        <v>6647</v>
      </c>
      <c r="F1711" s="9" t="s">
        <v>83</v>
      </c>
      <c r="G1711" s="9" t="s">
        <v>147</v>
      </c>
      <c r="H1711" s="10">
        <v>0</v>
      </c>
      <c r="I1711" s="11">
        <v>5</v>
      </c>
      <c r="J1711" s="24">
        <v>1955</v>
      </c>
      <c r="K1711" s="12"/>
      <c r="L1711" s="14">
        <v>0</v>
      </c>
      <c r="N1711" s="21">
        <v>0</v>
      </c>
      <c r="P1711" s="21">
        <v>0</v>
      </c>
      <c r="R1711" s="21">
        <v>0</v>
      </c>
      <c r="T1711" s="21">
        <v>0</v>
      </c>
      <c r="V1711" s="22">
        <v>1955</v>
      </c>
      <c r="X1711" s="5" t="str">
        <f t="shared" si="26"/>
        <v>No</v>
      </c>
      <c r="Z1711" s="21"/>
      <c r="AC1711" s="28"/>
      <c r="AG1711" s="7"/>
    </row>
    <row r="1712" spans="1:33">
      <c r="A1712" s="8" t="s">
        <v>6277</v>
      </c>
      <c r="B1712" s="8" t="s">
        <v>6278</v>
      </c>
      <c r="C1712" s="9" t="s">
        <v>91</v>
      </c>
      <c r="D1712" s="185"/>
      <c r="E1712" s="188">
        <v>90300</v>
      </c>
      <c r="F1712" s="9" t="s">
        <v>83</v>
      </c>
      <c r="G1712" s="9" t="s">
        <v>5756</v>
      </c>
      <c r="H1712" s="10">
        <v>12150996</v>
      </c>
      <c r="I1712" s="11">
        <v>5</v>
      </c>
      <c r="J1712" s="24">
        <v>33628</v>
      </c>
      <c r="K1712" s="12"/>
      <c r="L1712" s="14">
        <v>0</v>
      </c>
      <c r="N1712" s="21">
        <v>0</v>
      </c>
      <c r="P1712" s="21">
        <v>0</v>
      </c>
      <c r="R1712" s="21">
        <v>0</v>
      </c>
      <c r="T1712" s="21">
        <v>0</v>
      </c>
      <c r="V1712" s="22">
        <v>33628</v>
      </c>
      <c r="X1712" s="5" t="str">
        <f t="shared" si="26"/>
        <v>No</v>
      </c>
      <c r="Z1712" s="21"/>
      <c r="AC1712" s="28"/>
      <c r="AG1712" s="7"/>
    </row>
    <row r="1713" spans="1:33">
      <c r="A1713" s="8" t="s">
        <v>5984</v>
      </c>
      <c r="B1713" s="8" t="s">
        <v>6099</v>
      </c>
      <c r="C1713" s="9" t="s">
        <v>555</v>
      </c>
      <c r="D1713" s="185"/>
      <c r="E1713" s="188" t="s">
        <v>5985</v>
      </c>
      <c r="F1713" s="9" t="s">
        <v>83</v>
      </c>
      <c r="G1713" s="9" t="s">
        <v>147</v>
      </c>
      <c r="H1713" s="10">
        <v>0</v>
      </c>
      <c r="I1713" s="11">
        <v>5</v>
      </c>
      <c r="J1713" s="24">
        <v>4169</v>
      </c>
      <c r="K1713" s="12"/>
      <c r="L1713" s="14">
        <v>0</v>
      </c>
      <c r="N1713" s="21">
        <v>0</v>
      </c>
      <c r="P1713" s="21">
        <v>0</v>
      </c>
      <c r="R1713" s="21">
        <v>0</v>
      </c>
      <c r="T1713" s="21">
        <v>0</v>
      </c>
      <c r="V1713" s="22">
        <v>4169</v>
      </c>
      <c r="X1713" s="5" t="str">
        <f t="shared" si="26"/>
        <v>No</v>
      </c>
      <c r="Z1713" s="21"/>
      <c r="AC1713" s="28"/>
      <c r="AG1713" s="7"/>
    </row>
    <row r="1714" spans="1:33">
      <c r="A1714" s="8" t="s">
        <v>5332</v>
      </c>
      <c r="B1714" s="8" t="s">
        <v>5333</v>
      </c>
      <c r="C1714" s="9" t="s">
        <v>58</v>
      </c>
      <c r="D1714" s="185" t="s">
        <v>5334</v>
      </c>
      <c r="E1714" s="188" t="s">
        <v>5335</v>
      </c>
      <c r="F1714" s="9" t="s">
        <v>83</v>
      </c>
      <c r="G1714" s="9" t="s">
        <v>147</v>
      </c>
      <c r="H1714" s="10">
        <v>0</v>
      </c>
      <c r="I1714" s="11">
        <v>5</v>
      </c>
      <c r="J1714" s="24">
        <v>96024</v>
      </c>
      <c r="K1714" s="12"/>
      <c r="L1714" s="14">
        <v>0</v>
      </c>
      <c r="N1714" s="21">
        <v>0</v>
      </c>
      <c r="P1714" s="21">
        <v>0</v>
      </c>
      <c r="R1714" s="21">
        <v>0</v>
      </c>
      <c r="T1714" s="21">
        <v>0</v>
      </c>
      <c r="V1714" s="22">
        <v>96024</v>
      </c>
      <c r="X1714" s="5" t="str">
        <f t="shared" si="26"/>
        <v>No</v>
      </c>
      <c r="Z1714" s="21"/>
      <c r="AC1714" s="28"/>
      <c r="AG1714" s="7"/>
    </row>
    <row r="1715" spans="1:33">
      <c r="A1715" s="8" t="s">
        <v>243</v>
      </c>
      <c r="B1715" s="8" t="s">
        <v>244</v>
      </c>
      <c r="C1715" s="9" t="s">
        <v>235</v>
      </c>
      <c r="D1715" s="185">
        <v>4229</v>
      </c>
      <c r="E1715" s="188">
        <v>40229</v>
      </c>
      <c r="F1715" s="9" t="s">
        <v>83</v>
      </c>
      <c r="G1715" s="9" t="s">
        <v>5756</v>
      </c>
      <c r="H1715" s="10">
        <v>280648</v>
      </c>
      <c r="I1715" s="11">
        <v>5</v>
      </c>
      <c r="J1715" s="24">
        <v>31425</v>
      </c>
      <c r="K1715" s="12"/>
      <c r="L1715" s="14">
        <v>0</v>
      </c>
      <c r="N1715" s="21">
        <v>0</v>
      </c>
      <c r="P1715" s="21">
        <v>0</v>
      </c>
      <c r="R1715" s="21">
        <v>0</v>
      </c>
      <c r="T1715" s="21">
        <v>59365</v>
      </c>
      <c r="V1715" s="22">
        <v>90790</v>
      </c>
      <c r="X1715" s="5" t="str">
        <f t="shared" si="26"/>
        <v>No</v>
      </c>
      <c r="Z1715" s="21"/>
      <c r="AC1715" s="28"/>
      <c r="AG1715" s="7"/>
    </row>
    <row r="1716" spans="1:33">
      <c r="A1716" s="8" t="s">
        <v>6648</v>
      </c>
      <c r="B1716" s="8" t="s">
        <v>6649</v>
      </c>
      <c r="C1716" s="9" t="s">
        <v>210</v>
      </c>
      <c r="D1716" s="185"/>
      <c r="E1716" s="188" t="s">
        <v>6650</v>
      </c>
      <c r="F1716" s="9" t="s">
        <v>157</v>
      </c>
      <c r="G1716" s="9" t="s">
        <v>147</v>
      </c>
      <c r="H1716" s="10">
        <v>0</v>
      </c>
      <c r="I1716" s="11">
        <v>5</v>
      </c>
      <c r="J1716" s="24">
        <v>822</v>
      </c>
      <c r="K1716" s="12"/>
      <c r="L1716" s="14">
        <v>0</v>
      </c>
      <c r="N1716" s="21">
        <v>0</v>
      </c>
      <c r="P1716" s="21">
        <v>0</v>
      </c>
      <c r="R1716" s="21">
        <v>0</v>
      </c>
      <c r="T1716" s="21">
        <v>0</v>
      </c>
      <c r="V1716" s="22">
        <v>822</v>
      </c>
      <c r="X1716" s="5" t="str">
        <f t="shared" si="26"/>
        <v>No</v>
      </c>
      <c r="Z1716" s="21"/>
      <c r="AC1716" s="28"/>
      <c r="AG1716" s="7"/>
    </row>
    <row r="1717" spans="1:33">
      <c r="A1717" s="8" t="s">
        <v>6011</v>
      </c>
      <c r="B1717" s="8" t="s">
        <v>6111</v>
      </c>
      <c r="C1717" s="9" t="s">
        <v>120</v>
      </c>
      <c r="D1717" s="185"/>
      <c r="E1717" s="188" t="s">
        <v>6012</v>
      </c>
      <c r="F1717" s="9" t="s">
        <v>98</v>
      </c>
      <c r="G1717" s="9" t="s">
        <v>147</v>
      </c>
      <c r="H1717" s="10">
        <v>0</v>
      </c>
      <c r="I1717" s="11">
        <v>5</v>
      </c>
      <c r="J1717" s="24">
        <v>27678</v>
      </c>
      <c r="K1717" s="12"/>
      <c r="L1717" s="14">
        <v>0</v>
      </c>
      <c r="N1717" s="21">
        <v>0</v>
      </c>
      <c r="P1717" s="21">
        <v>0</v>
      </c>
      <c r="R1717" s="21">
        <v>0</v>
      </c>
      <c r="T1717" s="21">
        <v>0</v>
      </c>
      <c r="V1717" s="22">
        <v>27678</v>
      </c>
      <c r="X1717" s="5" t="str">
        <f t="shared" si="26"/>
        <v>No</v>
      </c>
      <c r="Z1717" s="21"/>
      <c r="AC1717" s="28"/>
      <c r="AG1717" s="7"/>
    </row>
    <row r="1718" spans="1:33">
      <c r="A1718" s="8" t="s">
        <v>3748</v>
      </c>
      <c r="B1718" s="8" t="s">
        <v>3749</v>
      </c>
      <c r="C1718" s="9" t="s">
        <v>278</v>
      </c>
      <c r="D1718" s="185" t="s">
        <v>3750</v>
      </c>
      <c r="E1718" s="188" t="s">
        <v>3751</v>
      </c>
      <c r="F1718" s="9" t="s">
        <v>157</v>
      </c>
      <c r="G1718" s="9" t="s">
        <v>147</v>
      </c>
      <c r="H1718" s="10">
        <v>0</v>
      </c>
      <c r="I1718" s="11">
        <v>5</v>
      </c>
      <c r="J1718" s="24">
        <v>11939</v>
      </c>
      <c r="K1718" s="12"/>
      <c r="L1718" s="14">
        <v>0</v>
      </c>
      <c r="N1718" s="21">
        <v>0</v>
      </c>
      <c r="P1718" s="21">
        <v>0</v>
      </c>
      <c r="R1718" s="21">
        <v>0</v>
      </c>
      <c r="T1718" s="21">
        <v>0</v>
      </c>
      <c r="V1718" s="22">
        <v>11939</v>
      </c>
      <c r="X1718" s="5" t="str">
        <f t="shared" si="26"/>
        <v>No</v>
      </c>
      <c r="Z1718" s="21"/>
      <c r="AC1718" s="28"/>
      <c r="AG1718" s="7"/>
    </row>
    <row r="1719" spans="1:33">
      <c r="A1719" s="8" t="s">
        <v>1109</v>
      </c>
      <c r="B1719" s="8" t="s">
        <v>1110</v>
      </c>
      <c r="C1719" s="9" t="s">
        <v>103</v>
      </c>
      <c r="D1719" s="185">
        <v>4151</v>
      </c>
      <c r="E1719" s="188">
        <v>40151</v>
      </c>
      <c r="F1719" s="9" t="s">
        <v>83</v>
      </c>
      <c r="G1719" s="9" t="s">
        <v>5756</v>
      </c>
      <c r="H1719" s="10">
        <v>139171</v>
      </c>
      <c r="I1719" s="11">
        <v>5</v>
      </c>
      <c r="J1719" s="24">
        <v>0</v>
      </c>
      <c r="K1719" s="12"/>
      <c r="L1719" s="14">
        <v>0</v>
      </c>
      <c r="N1719" s="21">
        <v>0</v>
      </c>
      <c r="P1719" s="21">
        <v>0</v>
      </c>
      <c r="R1719" s="21">
        <v>0</v>
      </c>
      <c r="T1719" s="21">
        <v>0</v>
      </c>
      <c r="V1719" s="22">
        <v>0</v>
      </c>
      <c r="X1719" s="5" t="str">
        <f t="shared" si="26"/>
        <v>No</v>
      </c>
      <c r="Z1719" s="21"/>
      <c r="AC1719" s="28"/>
      <c r="AG1719" s="7"/>
    </row>
    <row r="1720" spans="1:33">
      <c r="A1720" s="8" t="s">
        <v>3683</v>
      </c>
      <c r="B1720" s="8" t="s">
        <v>2766</v>
      </c>
      <c r="C1720" s="9" t="s">
        <v>39</v>
      </c>
      <c r="D1720" s="185">
        <v>9140</v>
      </c>
      <c r="E1720" s="188">
        <v>90140</v>
      </c>
      <c r="F1720" s="9" t="s">
        <v>83</v>
      </c>
      <c r="G1720" s="9" t="s">
        <v>84</v>
      </c>
      <c r="H1720" s="10">
        <v>3629114</v>
      </c>
      <c r="I1720" s="11">
        <v>5</v>
      </c>
      <c r="J1720" s="24">
        <v>27255</v>
      </c>
      <c r="K1720" s="12"/>
      <c r="L1720" s="14">
        <v>0</v>
      </c>
      <c r="N1720" s="21">
        <v>0</v>
      </c>
      <c r="P1720" s="21">
        <v>18272</v>
      </c>
      <c r="R1720" s="21">
        <v>0</v>
      </c>
      <c r="T1720" s="21">
        <v>0</v>
      </c>
      <c r="V1720" s="22">
        <v>45527</v>
      </c>
      <c r="X1720" s="5" t="str">
        <f t="shared" si="26"/>
        <v>No</v>
      </c>
      <c r="Z1720" s="21"/>
      <c r="AC1720" s="28"/>
      <c r="AG1720" s="7"/>
    </row>
    <row r="1721" spans="1:33">
      <c r="A1721" s="8" t="s">
        <v>4567</v>
      </c>
      <c r="B1721" s="8" t="s">
        <v>2370</v>
      </c>
      <c r="C1721" s="9" t="s">
        <v>454</v>
      </c>
      <c r="D1721" s="185" t="s">
        <v>4568</v>
      </c>
      <c r="E1721" s="188" t="s">
        <v>4569</v>
      </c>
      <c r="F1721" s="9" t="s">
        <v>157</v>
      </c>
      <c r="G1721" s="9" t="s">
        <v>147</v>
      </c>
      <c r="H1721" s="10">
        <v>0</v>
      </c>
      <c r="I1721" s="11">
        <v>5</v>
      </c>
      <c r="J1721" s="24">
        <v>0</v>
      </c>
      <c r="K1721" s="12"/>
      <c r="L1721" s="14">
        <v>0</v>
      </c>
      <c r="N1721" s="21">
        <v>0</v>
      </c>
      <c r="P1721" s="21">
        <v>0</v>
      </c>
      <c r="R1721" s="21">
        <v>9101</v>
      </c>
      <c r="T1721" s="21">
        <v>63568</v>
      </c>
      <c r="V1721" s="22">
        <v>72669</v>
      </c>
      <c r="X1721" s="5" t="str">
        <f t="shared" si="26"/>
        <v>No</v>
      </c>
      <c r="Z1721" s="21"/>
      <c r="AC1721" s="28"/>
      <c r="AG1721" s="7"/>
    </row>
    <row r="1722" spans="1:33">
      <c r="A1722" s="8" t="s">
        <v>2155</v>
      </c>
      <c r="B1722" s="8" t="s">
        <v>2156</v>
      </c>
      <c r="C1722" s="9" t="s">
        <v>275</v>
      </c>
      <c r="D1722" s="185" t="s">
        <v>2157</v>
      </c>
      <c r="E1722" s="188" t="s">
        <v>2158</v>
      </c>
      <c r="F1722" s="9" t="s">
        <v>83</v>
      </c>
      <c r="G1722" s="9" t="s">
        <v>147</v>
      </c>
      <c r="H1722" s="10">
        <v>0</v>
      </c>
      <c r="I1722" s="11">
        <v>5</v>
      </c>
      <c r="J1722" s="24">
        <v>11159</v>
      </c>
      <c r="K1722" s="12"/>
      <c r="L1722" s="14">
        <v>0</v>
      </c>
      <c r="N1722" s="21">
        <v>0</v>
      </c>
      <c r="P1722" s="21">
        <v>0</v>
      </c>
      <c r="R1722" s="21">
        <v>0</v>
      </c>
      <c r="T1722" s="21">
        <v>0</v>
      </c>
      <c r="V1722" s="22">
        <v>11159</v>
      </c>
      <c r="X1722" s="5" t="str">
        <f t="shared" si="26"/>
        <v>No</v>
      </c>
      <c r="Z1722" s="21"/>
      <c r="AC1722" s="28"/>
      <c r="AG1722" s="7"/>
    </row>
    <row r="1723" spans="1:33">
      <c r="A1723" s="8" t="s">
        <v>6297</v>
      </c>
      <c r="B1723" s="8" t="s">
        <v>6298</v>
      </c>
      <c r="C1723" s="9" t="s">
        <v>171</v>
      </c>
      <c r="D1723" s="185"/>
      <c r="E1723" s="188">
        <v>40249</v>
      </c>
      <c r="F1723" s="9" t="s">
        <v>83</v>
      </c>
      <c r="G1723" s="9" t="s">
        <v>5756</v>
      </c>
      <c r="H1723" s="10">
        <v>5502379</v>
      </c>
      <c r="I1723" s="11">
        <v>5</v>
      </c>
      <c r="J1723" s="24">
        <v>0</v>
      </c>
      <c r="K1723" s="12"/>
      <c r="L1723" s="14">
        <v>0</v>
      </c>
      <c r="N1723" s="21">
        <v>0</v>
      </c>
      <c r="P1723" s="21">
        <v>0</v>
      </c>
      <c r="R1723" s="21">
        <v>0</v>
      </c>
      <c r="T1723" s="21">
        <v>0</v>
      </c>
      <c r="V1723" s="22">
        <v>0</v>
      </c>
      <c r="X1723" s="5" t="str">
        <f t="shared" si="26"/>
        <v>No</v>
      </c>
      <c r="Z1723" s="21"/>
      <c r="AC1723" s="28"/>
      <c r="AG1723" s="7"/>
    </row>
    <row r="1724" spans="1:33">
      <c r="A1724" s="8" t="s">
        <v>5015</v>
      </c>
      <c r="B1724" s="8" t="s">
        <v>635</v>
      </c>
      <c r="C1724" s="9" t="s">
        <v>91</v>
      </c>
      <c r="D1724" s="185" t="s">
        <v>5016</v>
      </c>
      <c r="E1724" s="188" t="s">
        <v>5017</v>
      </c>
      <c r="F1724" s="9" t="s">
        <v>83</v>
      </c>
      <c r="G1724" s="9" t="s">
        <v>147</v>
      </c>
      <c r="H1724" s="10">
        <v>0</v>
      </c>
      <c r="I1724" s="11">
        <v>5</v>
      </c>
      <c r="J1724" s="24">
        <v>24317</v>
      </c>
      <c r="K1724" s="12"/>
      <c r="L1724" s="14">
        <v>0</v>
      </c>
      <c r="N1724" s="21">
        <v>0</v>
      </c>
      <c r="P1724" s="21">
        <v>0</v>
      </c>
      <c r="R1724" s="21">
        <v>0</v>
      </c>
      <c r="T1724" s="21">
        <v>0</v>
      </c>
      <c r="V1724" s="22">
        <v>24317</v>
      </c>
      <c r="X1724" s="5" t="str">
        <f t="shared" si="26"/>
        <v>No</v>
      </c>
      <c r="Z1724" s="21"/>
      <c r="AC1724" s="28"/>
      <c r="AG1724" s="7"/>
    </row>
    <row r="1725" spans="1:33">
      <c r="A1725" s="8" t="s">
        <v>3495</v>
      </c>
      <c r="B1725" s="8" t="s">
        <v>6477</v>
      </c>
      <c r="C1725" s="9" t="s">
        <v>580</v>
      </c>
      <c r="D1725" s="185" t="s">
        <v>3496</v>
      </c>
      <c r="E1725" s="188" t="s">
        <v>3497</v>
      </c>
      <c r="F1725" s="9" t="s">
        <v>157</v>
      </c>
      <c r="G1725" s="9" t="s">
        <v>147</v>
      </c>
      <c r="H1725" s="10">
        <v>0</v>
      </c>
      <c r="I1725" s="11">
        <v>5</v>
      </c>
      <c r="J1725" s="24">
        <v>4640</v>
      </c>
      <c r="K1725" s="12"/>
      <c r="L1725" s="14">
        <v>0</v>
      </c>
      <c r="N1725" s="21">
        <v>0</v>
      </c>
      <c r="P1725" s="21">
        <v>0</v>
      </c>
      <c r="R1725" s="21">
        <v>0</v>
      </c>
      <c r="T1725" s="21">
        <v>0</v>
      </c>
      <c r="V1725" s="22">
        <v>4640</v>
      </c>
      <c r="X1725" s="5" t="str">
        <f t="shared" si="26"/>
        <v>No</v>
      </c>
      <c r="Z1725" s="21"/>
      <c r="AC1725" s="28"/>
      <c r="AG1725" s="7"/>
    </row>
    <row r="1726" spans="1:33">
      <c r="A1726" s="8" t="s">
        <v>3179</v>
      </c>
      <c r="B1726" s="8" t="s">
        <v>3180</v>
      </c>
      <c r="C1726" s="9" t="s">
        <v>50</v>
      </c>
      <c r="D1726" s="185" t="s">
        <v>3181</v>
      </c>
      <c r="E1726" s="188" t="s">
        <v>3182</v>
      </c>
      <c r="F1726" s="9" t="s">
        <v>83</v>
      </c>
      <c r="G1726" s="9" t="s">
        <v>147</v>
      </c>
      <c r="H1726" s="10">
        <v>0</v>
      </c>
      <c r="I1726" s="11">
        <v>5</v>
      </c>
      <c r="J1726" s="24">
        <v>10374</v>
      </c>
      <c r="K1726" s="12"/>
      <c r="L1726" s="14">
        <v>0</v>
      </c>
      <c r="N1726" s="21">
        <v>0</v>
      </c>
      <c r="P1726" s="21">
        <v>0</v>
      </c>
      <c r="R1726" s="21">
        <v>0</v>
      </c>
      <c r="T1726" s="21">
        <v>31684</v>
      </c>
      <c r="V1726" s="22">
        <v>42058</v>
      </c>
      <c r="X1726" s="5" t="str">
        <f t="shared" si="26"/>
        <v>No</v>
      </c>
      <c r="Z1726" s="21"/>
      <c r="AC1726" s="28"/>
      <c r="AG1726" s="7"/>
    </row>
    <row r="1727" spans="1:33">
      <c r="A1727" s="8" t="s">
        <v>6651</v>
      </c>
      <c r="B1727" s="8" t="s">
        <v>2003</v>
      </c>
      <c r="C1727" s="9" t="s">
        <v>69</v>
      </c>
      <c r="D1727" s="185" t="s">
        <v>2068</v>
      </c>
      <c r="E1727" s="188" t="s">
        <v>2069</v>
      </c>
      <c r="F1727" s="9" t="s">
        <v>83</v>
      </c>
      <c r="G1727" s="9" t="s">
        <v>147</v>
      </c>
      <c r="H1727" s="10">
        <v>0</v>
      </c>
      <c r="I1727" s="11">
        <v>5</v>
      </c>
      <c r="J1727" s="24">
        <v>79597</v>
      </c>
      <c r="K1727" s="12"/>
      <c r="L1727" s="14">
        <v>0</v>
      </c>
      <c r="N1727" s="21">
        <v>0</v>
      </c>
      <c r="P1727" s="21">
        <v>0</v>
      </c>
      <c r="R1727" s="21">
        <v>25</v>
      </c>
      <c r="T1727" s="21">
        <v>15600</v>
      </c>
      <c r="V1727" s="22">
        <v>95222</v>
      </c>
      <c r="X1727" s="5" t="str">
        <f t="shared" si="26"/>
        <v>No</v>
      </c>
      <c r="Z1727" s="21"/>
      <c r="AC1727" s="28"/>
      <c r="AG1727" s="7"/>
    </row>
    <row r="1728" spans="1:33">
      <c r="A1728" s="8" t="s">
        <v>892</v>
      </c>
      <c r="B1728" s="8" t="s">
        <v>893</v>
      </c>
      <c r="C1728" s="9" t="s">
        <v>129</v>
      </c>
      <c r="D1728" s="185" t="s">
        <v>894</v>
      </c>
      <c r="E1728" s="188" t="s">
        <v>895</v>
      </c>
      <c r="F1728" s="9" t="s">
        <v>83</v>
      </c>
      <c r="G1728" s="9" t="s">
        <v>147</v>
      </c>
      <c r="H1728" s="10">
        <v>0</v>
      </c>
      <c r="I1728" s="11">
        <v>5</v>
      </c>
      <c r="J1728" s="24">
        <v>15427</v>
      </c>
      <c r="K1728" s="12"/>
      <c r="L1728" s="14">
        <v>0</v>
      </c>
      <c r="N1728" s="21">
        <v>0</v>
      </c>
      <c r="P1728" s="21">
        <v>0</v>
      </c>
      <c r="R1728" s="21">
        <v>0</v>
      </c>
      <c r="T1728" s="21">
        <v>25863</v>
      </c>
      <c r="V1728" s="22">
        <v>41290</v>
      </c>
      <c r="X1728" s="5" t="str">
        <f t="shared" si="26"/>
        <v>No</v>
      </c>
      <c r="Z1728" s="21"/>
      <c r="AC1728" s="28"/>
      <c r="AG1728" s="7"/>
    </row>
    <row r="1729" spans="1:33">
      <c r="A1729" s="8" t="s">
        <v>1976</v>
      </c>
      <c r="B1729" s="8" t="s">
        <v>1376</v>
      </c>
      <c r="C1729" s="9" t="s">
        <v>154</v>
      </c>
      <c r="D1729" s="185">
        <v>4081</v>
      </c>
      <c r="E1729" s="188">
        <v>40081</v>
      </c>
      <c r="F1729" s="9" t="s">
        <v>83</v>
      </c>
      <c r="G1729" s="9" t="s">
        <v>5756</v>
      </c>
      <c r="H1729" s="10">
        <v>75702</v>
      </c>
      <c r="I1729" s="11">
        <v>5</v>
      </c>
      <c r="J1729" s="24">
        <v>76184</v>
      </c>
      <c r="K1729" s="12"/>
      <c r="L1729" s="14">
        <v>0</v>
      </c>
      <c r="N1729" s="21">
        <v>0</v>
      </c>
      <c r="P1729" s="21">
        <v>0</v>
      </c>
      <c r="R1729" s="21">
        <v>0</v>
      </c>
      <c r="T1729" s="21">
        <v>0</v>
      </c>
      <c r="V1729" s="22">
        <v>76184</v>
      </c>
      <c r="X1729" s="5" t="str">
        <f t="shared" si="26"/>
        <v>No</v>
      </c>
      <c r="Z1729" s="21"/>
      <c r="AC1729" s="28"/>
      <c r="AG1729" s="7"/>
    </row>
    <row r="1730" spans="1:33">
      <c r="A1730" s="8" t="s">
        <v>5625</v>
      </c>
      <c r="B1730" s="8" t="s">
        <v>5626</v>
      </c>
      <c r="C1730" s="9" t="s">
        <v>254</v>
      </c>
      <c r="D1730" s="185" t="s">
        <v>5627</v>
      </c>
      <c r="E1730" s="188" t="s">
        <v>5628</v>
      </c>
      <c r="F1730" s="9" t="s">
        <v>157</v>
      </c>
      <c r="G1730" s="9" t="s">
        <v>147</v>
      </c>
      <c r="H1730" s="10">
        <v>0</v>
      </c>
      <c r="I1730" s="11">
        <v>5</v>
      </c>
      <c r="J1730" s="24">
        <v>7073</v>
      </c>
      <c r="K1730" s="12"/>
      <c r="L1730" s="14">
        <v>0</v>
      </c>
      <c r="N1730" s="21">
        <v>0</v>
      </c>
      <c r="P1730" s="21">
        <v>0</v>
      </c>
      <c r="R1730" s="21">
        <v>0</v>
      </c>
      <c r="T1730" s="21">
        <v>0</v>
      </c>
      <c r="V1730" s="22">
        <v>7073</v>
      </c>
      <c r="X1730" s="5" t="str">
        <f t="shared" si="26"/>
        <v>No</v>
      </c>
      <c r="Z1730" s="21"/>
      <c r="AC1730" s="28"/>
      <c r="AG1730" s="7"/>
    </row>
    <row r="1731" spans="1:33">
      <c r="A1731" s="8" t="s">
        <v>1809</v>
      </c>
      <c r="B1731" s="8" t="s">
        <v>253</v>
      </c>
      <c r="C1731" s="9" t="s">
        <v>254</v>
      </c>
      <c r="D1731" s="185">
        <v>8107</v>
      </c>
      <c r="E1731" s="188">
        <v>80107</v>
      </c>
      <c r="F1731" s="9" t="s">
        <v>214</v>
      </c>
      <c r="G1731" s="9" t="s">
        <v>84</v>
      </c>
      <c r="H1731" s="10">
        <v>82157</v>
      </c>
      <c r="I1731" s="11">
        <v>5</v>
      </c>
      <c r="J1731" s="24">
        <v>951261</v>
      </c>
      <c r="K1731" s="12"/>
      <c r="L1731" s="14">
        <v>0</v>
      </c>
      <c r="N1731" s="21">
        <v>0</v>
      </c>
      <c r="P1731" s="21">
        <v>0</v>
      </c>
      <c r="R1731" s="21">
        <v>0</v>
      </c>
      <c r="T1731" s="21">
        <v>0</v>
      </c>
      <c r="V1731" s="22">
        <v>951261</v>
      </c>
      <c r="X1731" s="5" t="str">
        <f t="shared" ref="X1731:X1794" si="27">IF(W1731&amp;U1731&amp;S1731&amp;Q1731&amp;O1731&amp;M1731&amp;K1731&lt;&gt;"","Yes","No")</f>
        <v>No</v>
      </c>
      <c r="Z1731" s="21"/>
      <c r="AC1731" s="28"/>
      <c r="AG1731" s="7"/>
    </row>
    <row r="1732" spans="1:33">
      <c r="A1732" s="8" t="s">
        <v>2020</v>
      </c>
      <c r="B1732" s="8" t="s">
        <v>2021</v>
      </c>
      <c r="C1732" s="9" t="s">
        <v>69</v>
      </c>
      <c r="D1732" s="185" t="s">
        <v>2022</v>
      </c>
      <c r="E1732" s="188" t="s">
        <v>2023</v>
      </c>
      <c r="F1732" s="9" t="s">
        <v>157</v>
      </c>
      <c r="G1732" s="9" t="s">
        <v>147</v>
      </c>
      <c r="H1732" s="10">
        <v>0</v>
      </c>
      <c r="I1732" s="11">
        <v>5</v>
      </c>
      <c r="J1732" s="24">
        <v>11381</v>
      </c>
      <c r="K1732" s="12"/>
      <c r="L1732" s="14">
        <v>0</v>
      </c>
      <c r="N1732" s="21">
        <v>0</v>
      </c>
      <c r="P1732" s="21">
        <v>0</v>
      </c>
      <c r="R1732" s="21">
        <v>4764</v>
      </c>
      <c r="T1732" s="21">
        <v>2855</v>
      </c>
      <c r="V1732" s="22">
        <v>19000</v>
      </c>
      <c r="X1732" s="5" t="str">
        <f t="shared" si="27"/>
        <v>No</v>
      </c>
      <c r="Z1732" s="21"/>
      <c r="AC1732" s="28"/>
      <c r="AG1732" s="7"/>
    </row>
    <row r="1733" spans="1:33">
      <c r="A1733" s="8" t="s">
        <v>5348</v>
      </c>
      <c r="B1733" s="8" t="s">
        <v>5349</v>
      </c>
      <c r="C1733" s="9" t="s">
        <v>58</v>
      </c>
      <c r="D1733" s="185" t="s">
        <v>5350</v>
      </c>
      <c r="E1733" s="188" t="s">
        <v>5351</v>
      </c>
      <c r="F1733" s="9" t="s">
        <v>83</v>
      </c>
      <c r="G1733" s="9" t="s">
        <v>147</v>
      </c>
      <c r="H1733" s="10">
        <v>0</v>
      </c>
      <c r="I1733" s="11">
        <v>5</v>
      </c>
      <c r="J1733" s="24">
        <v>251757</v>
      </c>
      <c r="K1733" s="12"/>
      <c r="L1733" s="14">
        <v>0</v>
      </c>
      <c r="N1733" s="21">
        <v>0</v>
      </c>
      <c r="P1733" s="21">
        <v>0</v>
      </c>
      <c r="R1733" s="21">
        <v>0</v>
      </c>
      <c r="T1733" s="21">
        <v>0</v>
      </c>
      <c r="V1733" s="22">
        <v>251757</v>
      </c>
      <c r="X1733" s="5" t="str">
        <f t="shared" si="27"/>
        <v>No</v>
      </c>
      <c r="Z1733" s="21"/>
      <c r="AC1733" s="28"/>
      <c r="AG1733" s="7"/>
    </row>
    <row r="1734" spans="1:33">
      <c r="A1734" s="8" t="s">
        <v>2708</v>
      </c>
      <c r="B1734" s="8" t="s">
        <v>2709</v>
      </c>
      <c r="C1734" s="9" t="s">
        <v>103</v>
      </c>
      <c r="D1734" s="185">
        <v>4121</v>
      </c>
      <c r="E1734" s="188">
        <v>40121</v>
      </c>
      <c r="F1734" s="9" t="s">
        <v>83</v>
      </c>
      <c r="G1734" s="9" t="s">
        <v>5756</v>
      </c>
      <c r="H1734" s="10">
        <v>109572</v>
      </c>
      <c r="I1734" s="11">
        <v>5</v>
      </c>
      <c r="J1734" s="24">
        <v>0</v>
      </c>
      <c r="K1734" s="12"/>
      <c r="L1734" s="14">
        <v>0</v>
      </c>
      <c r="N1734" s="21">
        <v>0</v>
      </c>
      <c r="P1734" s="21">
        <v>0</v>
      </c>
      <c r="R1734" s="21">
        <v>0</v>
      </c>
      <c r="T1734" s="21">
        <v>0</v>
      </c>
      <c r="V1734" s="22">
        <v>0</v>
      </c>
      <c r="X1734" s="5" t="str">
        <f t="shared" si="27"/>
        <v>No</v>
      </c>
      <c r="Z1734" s="21"/>
      <c r="AC1734" s="28"/>
      <c r="AG1734" s="7"/>
    </row>
    <row r="1735" spans="1:33">
      <c r="A1735" s="8" t="s">
        <v>6392</v>
      </c>
      <c r="B1735" s="8" t="s">
        <v>6393</v>
      </c>
      <c r="C1735" s="9" t="s">
        <v>58</v>
      </c>
      <c r="D1735" s="185"/>
      <c r="E1735" s="188" t="s">
        <v>6394</v>
      </c>
      <c r="F1735" s="9" t="s">
        <v>83</v>
      </c>
      <c r="G1735" s="9" t="s">
        <v>147</v>
      </c>
      <c r="H1735" s="10">
        <v>0</v>
      </c>
      <c r="I1735" s="11">
        <v>5</v>
      </c>
      <c r="J1735" s="24">
        <v>26966</v>
      </c>
      <c r="K1735" s="12"/>
      <c r="L1735" s="14">
        <v>0</v>
      </c>
      <c r="N1735" s="21">
        <v>0</v>
      </c>
      <c r="P1735" s="21">
        <v>0</v>
      </c>
      <c r="R1735" s="21">
        <v>0</v>
      </c>
      <c r="T1735" s="21">
        <v>0</v>
      </c>
      <c r="V1735" s="22">
        <v>26966</v>
      </c>
      <c r="X1735" s="5" t="str">
        <f t="shared" si="27"/>
        <v>No</v>
      </c>
      <c r="Z1735" s="21"/>
      <c r="AC1735" s="28"/>
      <c r="AG1735" s="7"/>
    </row>
    <row r="1736" spans="1:33">
      <c r="A1736" s="8" t="s">
        <v>6002</v>
      </c>
      <c r="B1736" s="8" t="s">
        <v>1382</v>
      </c>
      <c r="C1736" s="9" t="s">
        <v>124</v>
      </c>
      <c r="D1736" s="185"/>
      <c r="E1736" s="188" t="s">
        <v>6003</v>
      </c>
      <c r="F1736" s="9" t="s">
        <v>1320</v>
      </c>
      <c r="G1736" s="9" t="s">
        <v>147</v>
      </c>
      <c r="H1736" s="10">
        <v>0</v>
      </c>
      <c r="I1736" s="11">
        <v>5</v>
      </c>
      <c r="J1736" s="24">
        <v>7081</v>
      </c>
      <c r="K1736" s="12"/>
      <c r="L1736" s="14">
        <v>0</v>
      </c>
      <c r="N1736" s="21">
        <v>0</v>
      </c>
      <c r="P1736" s="21">
        <v>0</v>
      </c>
      <c r="R1736" s="21">
        <v>0</v>
      </c>
      <c r="T1736" s="21">
        <v>0</v>
      </c>
      <c r="V1736" s="22">
        <v>7081</v>
      </c>
      <c r="X1736" s="5" t="str">
        <f t="shared" si="27"/>
        <v>No</v>
      </c>
      <c r="Z1736" s="21"/>
      <c r="AC1736" s="28"/>
      <c r="AG1736" s="7"/>
    </row>
    <row r="1737" spans="1:33">
      <c r="A1737" s="8" t="s">
        <v>1499</v>
      </c>
      <c r="B1737" s="8" t="s">
        <v>1500</v>
      </c>
      <c r="C1737" s="9" t="s">
        <v>178</v>
      </c>
      <c r="D1737" s="185" t="s">
        <v>1501</v>
      </c>
      <c r="E1737" s="188" t="s">
        <v>1502</v>
      </c>
      <c r="F1737" s="9" t="s">
        <v>83</v>
      </c>
      <c r="G1737" s="9" t="s">
        <v>147</v>
      </c>
      <c r="H1737" s="10">
        <v>0</v>
      </c>
      <c r="I1737" s="11">
        <v>5</v>
      </c>
      <c r="J1737" s="24">
        <v>55448</v>
      </c>
      <c r="K1737" s="12"/>
      <c r="L1737" s="14">
        <v>0</v>
      </c>
      <c r="N1737" s="21">
        <v>0</v>
      </c>
      <c r="P1737" s="21">
        <v>0</v>
      </c>
      <c r="R1737" s="21">
        <v>0</v>
      </c>
      <c r="T1737" s="21">
        <v>0</v>
      </c>
      <c r="V1737" s="22">
        <v>55448</v>
      </c>
      <c r="X1737" s="5" t="str">
        <f t="shared" si="27"/>
        <v>No</v>
      </c>
      <c r="Z1737" s="21"/>
      <c r="AC1737" s="28"/>
      <c r="AG1737" s="7"/>
    </row>
    <row r="1738" spans="1:33">
      <c r="A1738" s="8" t="s">
        <v>3492</v>
      </c>
      <c r="B1738" s="8" t="s">
        <v>1063</v>
      </c>
      <c r="C1738" s="9" t="s">
        <v>580</v>
      </c>
      <c r="D1738" s="185" t="s">
        <v>3493</v>
      </c>
      <c r="E1738" s="188" t="s">
        <v>3494</v>
      </c>
      <c r="F1738" s="9" t="s">
        <v>157</v>
      </c>
      <c r="G1738" s="9" t="s">
        <v>147</v>
      </c>
      <c r="H1738" s="10">
        <v>0</v>
      </c>
      <c r="I1738" s="11">
        <v>5</v>
      </c>
      <c r="J1738" s="24">
        <v>1689</v>
      </c>
      <c r="K1738" s="12"/>
      <c r="L1738" s="14">
        <v>0</v>
      </c>
      <c r="N1738" s="21">
        <v>0</v>
      </c>
      <c r="P1738" s="21">
        <v>0</v>
      </c>
      <c r="R1738" s="21">
        <v>0</v>
      </c>
      <c r="T1738" s="21">
        <v>0</v>
      </c>
      <c r="V1738" s="22">
        <v>1689</v>
      </c>
      <c r="X1738" s="5" t="str">
        <f t="shared" si="27"/>
        <v>No</v>
      </c>
      <c r="Z1738" s="21"/>
      <c r="AC1738" s="28"/>
      <c r="AG1738" s="7"/>
    </row>
    <row r="1739" spans="1:33">
      <c r="A1739" s="8" t="s">
        <v>5431</v>
      </c>
      <c r="B1739" s="8" t="s">
        <v>5432</v>
      </c>
      <c r="C1739" s="9" t="s">
        <v>58</v>
      </c>
      <c r="D1739" s="185" t="s">
        <v>5433</v>
      </c>
      <c r="E1739" s="188" t="s">
        <v>5434</v>
      </c>
      <c r="F1739" s="9" t="s">
        <v>83</v>
      </c>
      <c r="G1739" s="9" t="s">
        <v>147</v>
      </c>
      <c r="H1739" s="10">
        <v>0</v>
      </c>
      <c r="I1739" s="11">
        <v>5</v>
      </c>
      <c r="J1739" s="24">
        <v>129163</v>
      </c>
      <c r="K1739" s="12"/>
      <c r="L1739" s="14">
        <v>0</v>
      </c>
      <c r="N1739" s="21">
        <v>0</v>
      </c>
      <c r="P1739" s="21">
        <v>0</v>
      </c>
      <c r="R1739" s="21">
        <v>0</v>
      </c>
      <c r="T1739" s="21">
        <v>0</v>
      </c>
      <c r="V1739" s="22">
        <v>129163</v>
      </c>
      <c r="X1739" s="5" t="str">
        <f t="shared" si="27"/>
        <v>No</v>
      </c>
      <c r="Z1739" s="21"/>
      <c r="AC1739" s="28"/>
      <c r="AG1739" s="7"/>
    </row>
    <row r="1740" spans="1:33">
      <c r="A1740" s="8" t="s">
        <v>713</v>
      </c>
      <c r="B1740" s="8" t="s">
        <v>714</v>
      </c>
      <c r="C1740" s="9" t="s">
        <v>420</v>
      </c>
      <c r="D1740" s="185">
        <v>55</v>
      </c>
      <c r="E1740" s="188">
        <v>55</v>
      </c>
      <c r="F1740" s="9" t="s">
        <v>83</v>
      </c>
      <c r="G1740" s="9" t="s">
        <v>5756</v>
      </c>
      <c r="H1740" s="10">
        <v>98378</v>
      </c>
      <c r="I1740" s="11">
        <v>5</v>
      </c>
      <c r="J1740" s="24">
        <v>0</v>
      </c>
      <c r="K1740" s="12"/>
      <c r="L1740" s="14">
        <v>0</v>
      </c>
      <c r="N1740" s="21">
        <v>0</v>
      </c>
      <c r="P1740" s="21">
        <v>0</v>
      </c>
      <c r="R1740" s="21">
        <v>0</v>
      </c>
      <c r="T1740" s="21">
        <v>0</v>
      </c>
      <c r="V1740" s="22">
        <v>0</v>
      </c>
      <c r="X1740" s="5" t="str">
        <f t="shared" si="27"/>
        <v>No</v>
      </c>
      <c r="Z1740" s="21"/>
      <c r="AC1740" s="28"/>
      <c r="AG1740" s="7"/>
    </row>
    <row r="1741" spans="1:33">
      <c r="A1741" s="8" t="s">
        <v>6256</v>
      </c>
      <c r="B1741" s="8" t="s">
        <v>6257</v>
      </c>
      <c r="C1741" s="9" t="s">
        <v>91</v>
      </c>
      <c r="D1741" s="185"/>
      <c r="E1741" s="188">
        <v>90289</v>
      </c>
      <c r="F1741" s="9" t="s">
        <v>83</v>
      </c>
      <c r="G1741" s="9" t="s">
        <v>5756</v>
      </c>
      <c r="H1741" s="10">
        <v>12150996</v>
      </c>
      <c r="I1741" s="11">
        <v>5</v>
      </c>
      <c r="J1741" s="24">
        <v>25832</v>
      </c>
      <c r="K1741" s="12"/>
      <c r="L1741" s="14">
        <v>0</v>
      </c>
      <c r="N1741" s="21">
        <v>0</v>
      </c>
      <c r="P1741" s="21">
        <v>0</v>
      </c>
      <c r="R1741" s="21">
        <v>0</v>
      </c>
      <c r="T1741" s="21">
        <v>0</v>
      </c>
      <c r="V1741" s="22">
        <v>25832</v>
      </c>
      <c r="X1741" s="5" t="str">
        <f t="shared" si="27"/>
        <v>No</v>
      </c>
      <c r="Z1741" s="21"/>
      <c r="AC1741" s="28"/>
      <c r="AG1741" s="7"/>
    </row>
    <row r="1742" spans="1:33">
      <c r="A1742" s="8" t="s">
        <v>1088</v>
      </c>
      <c r="B1742" s="8" t="s">
        <v>1089</v>
      </c>
      <c r="C1742" s="9" t="s">
        <v>42</v>
      </c>
      <c r="D1742" s="185">
        <v>2215</v>
      </c>
      <c r="E1742" s="188">
        <v>20215</v>
      </c>
      <c r="F1742" s="9" t="s">
        <v>83</v>
      </c>
      <c r="G1742" s="9" t="s">
        <v>5756</v>
      </c>
      <c r="H1742" s="10">
        <v>57840</v>
      </c>
      <c r="I1742" s="11">
        <v>5</v>
      </c>
      <c r="J1742" s="24">
        <v>131183</v>
      </c>
      <c r="K1742" s="12"/>
      <c r="L1742" s="14">
        <v>0</v>
      </c>
      <c r="N1742" s="21">
        <v>0</v>
      </c>
      <c r="P1742" s="21">
        <v>0</v>
      </c>
      <c r="R1742" s="21">
        <v>14950</v>
      </c>
      <c r="T1742" s="21">
        <v>0</v>
      </c>
      <c r="V1742" s="22">
        <v>146133</v>
      </c>
      <c r="X1742" s="5" t="str">
        <f t="shared" si="27"/>
        <v>No</v>
      </c>
      <c r="Z1742" s="21"/>
      <c r="AC1742" s="28"/>
      <c r="AG1742" s="7"/>
    </row>
    <row r="1743" spans="1:33">
      <c r="A1743" s="8" t="s">
        <v>2269</v>
      </c>
      <c r="B1743" s="8" t="s">
        <v>2270</v>
      </c>
      <c r="C1743" s="9" t="s">
        <v>275</v>
      </c>
      <c r="D1743" s="185" t="s">
        <v>2271</v>
      </c>
      <c r="E1743" s="188" t="s">
        <v>2272</v>
      </c>
      <c r="F1743" s="9" t="s">
        <v>157</v>
      </c>
      <c r="G1743" s="9" t="s">
        <v>147</v>
      </c>
      <c r="H1743" s="10">
        <v>0</v>
      </c>
      <c r="I1743" s="11">
        <v>5</v>
      </c>
      <c r="J1743" s="24">
        <v>4432</v>
      </c>
      <c r="K1743" s="12"/>
      <c r="L1743" s="14">
        <v>0</v>
      </c>
      <c r="N1743" s="21">
        <v>0</v>
      </c>
      <c r="P1743" s="21">
        <v>0</v>
      </c>
      <c r="R1743" s="21">
        <v>0</v>
      </c>
      <c r="T1743" s="21">
        <v>0</v>
      </c>
      <c r="V1743" s="22">
        <v>4432</v>
      </c>
      <c r="X1743" s="5" t="str">
        <f t="shared" si="27"/>
        <v>No</v>
      </c>
      <c r="Z1743" s="21"/>
      <c r="AC1743" s="28"/>
      <c r="AG1743" s="7"/>
    </row>
    <row r="1744" spans="1:33">
      <c r="A1744" s="8" t="s">
        <v>5467</v>
      </c>
      <c r="B1744" s="8" t="s">
        <v>1953</v>
      </c>
      <c r="C1744" s="9" t="s">
        <v>132</v>
      </c>
      <c r="D1744" s="185" t="s">
        <v>5468</v>
      </c>
      <c r="E1744" s="188" t="s">
        <v>5469</v>
      </c>
      <c r="F1744" s="9" t="s">
        <v>125</v>
      </c>
      <c r="G1744" s="9" t="s">
        <v>147</v>
      </c>
      <c r="H1744" s="10">
        <v>0</v>
      </c>
      <c r="I1744" s="11">
        <v>5</v>
      </c>
      <c r="J1744" s="24">
        <v>21779</v>
      </c>
      <c r="K1744" s="12"/>
      <c r="L1744" s="14">
        <v>0</v>
      </c>
      <c r="N1744" s="21">
        <v>0</v>
      </c>
      <c r="P1744" s="21">
        <v>0</v>
      </c>
      <c r="R1744" s="21">
        <v>0</v>
      </c>
      <c r="T1744" s="21">
        <v>0</v>
      </c>
      <c r="V1744" s="22">
        <v>21779</v>
      </c>
      <c r="X1744" s="5" t="str">
        <f t="shared" si="27"/>
        <v>No</v>
      </c>
      <c r="Z1744" s="21"/>
      <c r="AC1744" s="28"/>
      <c r="AG1744" s="7"/>
    </row>
    <row r="1745" spans="1:33">
      <c r="A1745" s="8" t="s">
        <v>2492</v>
      </c>
      <c r="B1745" s="8" t="s">
        <v>2493</v>
      </c>
      <c r="C1745" s="9" t="s">
        <v>46</v>
      </c>
      <c r="D1745" s="185" t="s">
        <v>2494</v>
      </c>
      <c r="E1745" s="188" t="s">
        <v>2495</v>
      </c>
      <c r="F1745" s="9" t="s">
        <v>88</v>
      </c>
      <c r="G1745" s="9" t="s">
        <v>147</v>
      </c>
      <c r="H1745" s="10">
        <v>0</v>
      </c>
      <c r="I1745" s="11">
        <v>5</v>
      </c>
      <c r="J1745" s="24">
        <v>87840</v>
      </c>
      <c r="K1745" s="12"/>
      <c r="L1745" s="14">
        <v>0</v>
      </c>
      <c r="N1745" s="21">
        <v>0</v>
      </c>
      <c r="P1745" s="21">
        <v>0</v>
      </c>
      <c r="R1745" s="21">
        <v>0</v>
      </c>
      <c r="T1745" s="21">
        <v>0</v>
      </c>
      <c r="V1745" s="22">
        <v>87840</v>
      </c>
      <c r="X1745" s="5" t="str">
        <f t="shared" si="27"/>
        <v>No</v>
      </c>
      <c r="Z1745" s="21"/>
      <c r="AC1745" s="28"/>
      <c r="AG1745" s="7"/>
    </row>
    <row r="1746" spans="1:33">
      <c r="A1746" s="8" t="s">
        <v>3995</v>
      </c>
      <c r="B1746" s="8" t="s">
        <v>3996</v>
      </c>
      <c r="C1746" s="9" t="s">
        <v>39</v>
      </c>
      <c r="D1746" s="185" t="s">
        <v>3997</v>
      </c>
      <c r="E1746" s="188" t="s">
        <v>3998</v>
      </c>
      <c r="F1746" s="9" t="s">
        <v>83</v>
      </c>
      <c r="G1746" s="9" t="s">
        <v>147</v>
      </c>
      <c r="H1746" s="10">
        <v>0</v>
      </c>
      <c r="I1746" s="11">
        <v>5</v>
      </c>
      <c r="J1746" s="24">
        <v>5298</v>
      </c>
      <c r="K1746" s="12"/>
      <c r="L1746" s="14">
        <v>0</v>
      </c>
      <c r="N1746" s="21">
        <v>0</v>
      </c>
      <c r="P1746" s="21">
        <v>0</v>
      </c>
      <c r="R1746" s="21">
        <v>0</v>
      </c>
      <c r="T1746" s="21">
        <v>0</v>
      </c>
      <c r="V1746" s="22">
        <v>5298</v>
      </c>
      <c r="X1746" s="5" t="str">
        <f t="shared" si="27"/>
        <v>No</v>
      </c>
      <c r="Z1746" s="21"/>
      <c r="AC1746" s="28"/>
      <c r="AG1746" s="7"/>
    </row>
    <row r="1747" spans="1:33">
      <c r="A1747" s="8" t="s">
        <v>5053</v>
      </c>
      <c r="B1747" s="8" t="s">
        <v>5054</v>
      </c>
      <c r="C1747" s="9" t="s">
        <v>91</v>
      </c>
      <c r="D1747" s="185" t="s">
        <v>5055</v>
      </c>
      <c r="E1747" s="188" t="s">
        <v>5056</v>
      </c>
      <c r="F1747" s="9" t="s">
        <v>83</v>
      </c>
      <c r="G1747" s="9" t="s">
        <v>147</v>
      </c>
      <c r="H1747" s="10">
        <v>0</v>
      </c>
      <c r="I1747" s="11">
        <v>5</v>
      </c>
      <c r="J1747" s="24">
        <v>37030</v>
      </c>
      <c r="K1747" s="12"/>
      <c r="L1747" s="14">
        <v>0</v>
      </c>
      <c r="N1747" s="21">
        <v>0</v>
      </c>
      <c r="P1747" s="21">
        <v>0</v>
      </c>
      <c r="R1747" s="21">
        <v>2856</v>
      </c>
      <c r="T1747" s="21">
        <v>272240</v>
      </c>
      <c r="V1747" s="22">
        <v>312126</v>
      </c>
      <c r="X1747" s="5" t="str">
        <f t="shared" si="27"/>
        <v>No</v>
      </c>
      <c r="Z1747" s="21"/>
      <c r="AC1747" s="28"/>
      <c r="AG1747" s="7"/>
    </row>
    <row r="1748" spans="1:33">
      <c r="A1748" s="8" t="s">
        <v>71</v>
      </c>
      <c r="B1748" s="8" t="s">
        <v>72</v>
      </c>
      <c r="C1748" s="9" t="s">
        <v>73</v>
      </c>
      <c r="D1748" s="185" t="s">
        <v>74</v>
      </c>
      <c r="E1748" s="188">
        <v>66188</v>
      </c>
      <c r="F1748" s="9" t="s">
        <v>36</v>
      </c>
      <c r="G1748" s="9" t="s">
        <v>5756</v>
      </c>
      <c r="H1748" s="10">
        <v>0</v>
      </c>
      <c r="I1748" s="11">
        <v>5</v>
      </c>
      <c r="J1748" s="24">
        <v>0</v>
      </c>
      <c r="K1748" s="12"/>
      <c r="L1748" s="14">
        <v>0</v>
      </c>
      <c r="N1748" s="21">
        <v>0</v>
      </c>
      <c r="P1748" s="21">
        <v>0</v>
      </c>
      <c r="R1748" s="21">
        <v>0</v>
      </c>
      <c r="T1748" s="21">
        <v>0</v>
      </c>
      <c r="V1748" s="22">
        <v>0</v>
      </c>
      <c r="X1748" s="5" t="str">
        <f t="shared" si="27"/>
        <v>No</v>
      </c>
      <c r="Z1748" s="21"/>
      <c r="AC1748" s="28"/>
      <c r="AG1748" s="7"/>
    </row>
    <row r="1749" spans="1:33">
      <c r="A1749" s="8" t="s">
        <v>6652</v>
      </c>
      <c r="B1749" s="8" t="s">
        <v>6653</v>
      </c>
      <c r="C1749" s="9" t="s">
        <v>454</v>
      </c>
      <c r="D1749" s="185"/>
      <c r="E1749" s="188" t="s">
        <v>6654</v>
      </c>
      <c r="F1749" s="9" t="s">
        <v>157</v>
      </c>
      <c r="G1749" s="9" t="s">
        <v>147</v>
      </c>
      <c r="H1749" s="10">
        <v>0</v>
      </c>
      <c r="I1749" s="11">
        <v>5</v>
      </c>
      <c r="J1749" s="24">
        <v>0</v>
      </c>
      <c r="K1749" s="12"/>
      <c r="L1749" s="14">
        <v>0</v>
      </c>
      <c r="N1749" s="21">
        <v>0</v>
      </c>
      <c r="P1749" s="21">
        <v>0</v>
      </c>
      <c r="R1749" s="21">
        <v>2913</v>
      </c>
      <c r="T1749" s="21">
        <v>0</v>
      </c>
      <c r="V1749" s="22">
        <v>2913</v>
      </c>
      <c r="X1749" s="5" t="str">
        <f t="shared" si="27"/>
        <v>No</v>
      </c>
      <c r="Z1749" s="21"/>
      <c r="AC1749" s="28"/>
      <c r="AG1749" s="7"/>
    </row>
    <row r="1750" spans="1:33">
      <c r="A1750" s="8" t="s">
        <v>827</v>
      </c>
      <c r="B1750" s="8" t="s">
        <v>6087</v>
      </c>
      <c r="C1750" s="9" t="s">
        <v>129</v>
      </c>
      <c r="D1750" s="185" t="s">
        <v>828</v>
      </c>
      <c r="E1750" s="188" t="s">
        <v>829</v>
      </c>
      <c r="F1750" s="9" t="s">
        <v>83</v>
      </c>
      <c r="G1750" s="9" t="s">
        <v>147</v>
      </c>
      <c r="H1750" s="10">
        <v>0</v>
      </c>
      <c r="I1750" s="11">
        <v>4</v>
      </c>
      <c r="J1750" s="24">
        <v>4348</v>
      </c>
      <c r="K1750" s="12"/>
      <c r="L1750" s="14">
        <v>0</v>
      </c>
      <c r="N1750" s="21">
        <v>0</v>
      </c>
      <c r="P1750" s="21">
        <v>0</v>
      </c>
      <c r="R1750" s="21">
        <v>0</v>
      </c>
      <c r="T1750" s="21">
        <v>0</v>
      </c>
      <c r="V1750" s="22">
        <v>4348</v>
      </c>
      <c r="X1750" s="5" t="str">
        <f t="shared" si="27"/>
        <v>No</v>
      </c>
      <c r="Z1750" s="21"/>
      <c r="AC1750" s="28"/>
      <c r="AG1750" s="7"/>
    </row>
    <row r="1751" spans="1:33">
      <c r="A1751" s="8" t="s">
        <v>3210</v>
      </c>
      <c r="B1751" s="8" t="s">
        <v>834</v>
      </c>
      <c r="C1751" s="9" t="s">
        <v>50</v>
      </c>
      <c r="D1751" s="185" t="s">
        <v>3211</v>
      </c>
      <c r="E1751" s="188" t="s">
        <v>3212</v>
      </c>
      <c r="F1751" s="9" t="s">
        <v>83</v>
      </c>
      <c r="G1751" s="9" t="s">
        <v>147</v>
      </c>
      <c r="H1751" s="10">
        <v>0</v>
      </c>
      <c r="I1751" s="11">
        <v>4</v>
      </c>
      <c r="J1751" s="24">
        <v>1408</v>
      </c>
      <c r="K1751" s="12"/>
      <c r="L1751" s="14">
        <v>0</v>
      </c>
      <c r="N1751" s="21">
        <v>0</v>
      </c>
      <c r="P1751" s="21">
        <v>0</v>
      </c>
      <c r="R1751" s="21">
        <v>0</v>
      </c>
      <c r="T1751" s="21">
        <v>0</v>
      </c>
      <c r="V1751" s="22">
        <v>1408</v>
      </c>
      <c r="X1751" s="5" t="str">
        <f t="shared" si="27"/>
        <v>No</v>
      </c>
      <c r="Z1751" s="21"/>
      <c r="AC1751" s="28"/>
      <c r="AG1751" s="7"/>
    </row>
    <row r="1752" spans="1:33">
      <c r="A1752" s="8" t="s">
        <v>3903</v>
      </c>
      <c r="B1752" s="8" t="s">
        <v>3904</v>
      </c>
      <c r="C1752" s="9" t="s">
        <v>278</v>
      </c>
      <c r="D1752" s="185" t="s">
        <v>3905</v>
      </c>
      <c r="E1752" s="188" t="s">
        <v>3906</v>
      </c>
      <c r="F1752" s="9" t="s">
        <v>83</v>
      </c>
      <c r="G1752" s="9" t="s">
        <v>147</v>
      </c>
      <c r="H1752" s="10">
        <v>0</v>
      </c>
      <c r="I1752" s="11">
        <v>4</v>
      </c>
      <c r="J1752" s="24">
        <v>3352</v>
      </c>
      <c r="K1752" s="12"/>
      <c r="L1752" s="14">
        <v>0</v>
      </c>
      <c r="N1752" s="21">
        <v>0</v>
      </c>
      <c r="P1752" s="21">
        <v>0</v>
      </c>
      <c r="R1752" s="21">
        <v>0</v>
      </c>
      <c r="T1752" s="21">
        <v>6426</v>
      </c>
      <c r="V1752" s="22">
        <v>9778</v>
      </c>
      <c r="X1752" s="5" t="str">
        <f t="shared" si="27"/>
        <v>No</v>
      </c>
      <c r="Z1752" s="21"/>
      <c r="AC1752" s="28"/>
      <c r="AG1752" s="7"/>
    </row>
    <row r="1753" spans="1:33">
      <c r="A1753" s="8" t="s">
        <v>2151</v>
      </c>
      <c r="B1753" s="8" t="s">
        <v>2152</v>
      </c>
      <c r="C1753" s="9" t="s">
        <v>275</v>
      </c>
      <c r="D1753" s="185" t="s">
        <v>2153</v>
      </c>
      <c r="E1753" s="188" t="s">
        <v>2154</v>
      </c>
      <c r="F1753" s="9" t="s">
        <v>157</v>
      </c>
      <c r="G1753" s="9" t="s">
        <v>147</v>
      </c>
      <c r="H1753" s="10">
        <v>0</v>
      </c>
      <c r="I1753" s="11">
        <v>4</v>
      </c>
      <c r="J1753" s="24">
        <v>12503</v>
      </c>
      <c r="K1753" s="12"/>
      <c r="L1753" s="14">
        <v>0</v>
      </c>
      <c r="N1753" s="21">
        <v>0</v>
      </c>
      <c r="P1753" s="21">
        <v>0</v>
      </c>
      <c r="R1753" s="21">
        <v>0</v>
      </c>
      <c r="T1753" s="21">
        <v>0</v>
      </c>
      <c r="V1753" s="22">
        <v>12503</v>
      </c>
      <c r="X1753" s="5" t="str">
        <f t="shared" si="27"/>
        <v>No</v>
      </c>
      <c r="Z1753" s="21"/>
      <c r="AC1753" s="28"/>
      <c r="AG1753" s="7"/>
    </row>
    <row r="1754" spans="1:33">
      <c r="A1754" s="8" t="s">
        <v>5621</v>
      </c>
      <c r="B1754" s="8" t="s">
        <v>5622</v>
      </c>
      <c r="C1754" s="9" t="s">
        <v>254</v>
      </c>
      <c r="D1754" s="185" t="s">
        <v>5623</v>
      </c>
      <c r="E1754" s="188" t="s">
        <v>5624</v>
      </c>
      <c r="F1754" s="9" t="s">
        <v>157</v>
      </c>
      <c r="G1754" s="9" t="s">
        <v>147</v>
      </c>
      <c r="H1754" s="10">
        <v>0</v>
      </c>
      <c r="I1754" s="11">
        <v>4</v>
      </c>
      <c r="J1754" s="24">
        <v>3672</v>
      </c>
      <c r="K1754" s="12"/>
      <c r="L1754" s="14">
        <v>0</v>
      </c>
      <c r="N1754" s="21">
        <v>0</v>
      </c>
      <c r="P1754" s="21">
        <v>0</v>
      </c>
      <c r="R1754" s="21">
        <v>0</v>
      </c>
      <c r="T1754" s="21">
        <v>0</v>
      </c>
      <c r="V1754" s="22">
        <v>3672</v>
      </c>
      <c r="X1754" s="5" t="str">
        <f t="shared" si="27"/>
        <v>No</v>
      </c>
      <c r="Z1754" s="21"/>
      <c r="AC1754" s="28"/>
      <c r="AG1754" s="7"/>
    </row>
    <row r="1755" spans="1:33">
      <c r="A1755" s="8" t="s">
        <v>5011</v>
      </c>
      <c r="B1755" s="8" t="s">
        <v>5012</v>
      </c>
      <c r="C1755" s="9" t="s">
        <v>91</v>
      </c>
      <c r="D1755" s="185" t="s">
        <v>5013</v>
      </c>
      <c r="E1755" s="188" t="s">
        <v>5014</v>
      </c>
      <c r="F1755" s="9" t="s">
        <v>83</v>
      </c>
      <c r="G1755" s="9" t="s">
        <v>147</v>
      </c>
      <c r="H1755" s="10">
        <v>0</v>
      </c>
      <c r="I1755" s="11">
        <v>4</v>
      </c>
      <c r="J1755" s="24">
        <v>70669</v>
      </c>
      <c r="K1755" s="12"/>
      <c r="L1755" s="14">
        <v>0</v>
      </c>
      <c r="N1755" s="21">
        <v>0</v>
      </c>
      <c r="P1755" s="21">
        <v>0</v>
      </c>
      <c r="R1755" s="21">
        <v>2360</v>
      </c>
      <c r="T1755" s="21">
        <v>0</v>
      </c>
      <c r="V1755" s="22">
        <v>73029</v>
      </c>
      <c r="X1755" s="5" t="str">
        <f t="shared" si="27"/>
        <v>No</v>
      </c>
      <c r="Z1755" s="21"/>
      <c r="AC1755" s="28"/>
      <c r="AG1755" s="7"/>
    </row>
    <row r="1756" spans="1:33">
      <c r="A1756" s="8" t="s">
        <v>6028</v>
      </c>
      <c r="B1756" s="8" t="s">
        <v>3518</v>
      </c>
      <c r="C1756" s="9" t="s">
        <v>580</v>
      </c>
      <c r="D1756" s="185" t="s">
        <v>6029</v>
      </c>
      <c r="E1756" s="188" t="s">
        <v>6030</v>
      </c>
      <c r="F1756" s="9" t="s">
        <v>157</v>
      </c>
      <c r="G1756" s="9" t="s">
        <v>147</v>
      </c>
      <c r="H1756" s="10">
        <v>0</v>
      </c>
      <c r="I1756" s="11">
        <v>4</v>
      </c>
      <c r="J1756" s="24">
        <v>10332</v>
      </c>
      <c r="K1756" s="12"/>
      <c r="L1756" s="14">
        <v>0</v>
      </c>
      <c r="N1756" s="21">
        <v>0</v>
      </c>
      <c r="P1756" s="21">
        <v>0</v>
      </c>
      <c r="R1756" s="21">
        <v>0</v>
      </c>
      <c r="T1756" s="21">
        <v>0</v>
      </c>
      <c r="V1756" s="22">
        <v>10332</v>
      </c>
      <c r="X1756" s="5" t="str">
        <f t="shared" si="27"/>
        <v>No</v>
      </c>
      <c r="Z1756" s="21"/>
      <c r="AC1756" s="28"/>
      <c r="AG1756" s="7"/>
    </row>
    <row r="1757" spans="1:33">
      <c r="A1757" s="8" t="s">
        <v>482</v>
      </c>
      <c r="B1757" s="8" t="s">
        <v>483</v>
      </c>
      <c r="C1757" s="9" t="s">
        <v>420</v>
      </c>
      <c r="D1757" s="185">
        <v>48</v>
      </c>
      <c r="E1757" s="188">
        <v>48</v>
      </c>
      <c r="F1757" s="9" t="s">
        <v>83</v>
      </c>
      <c r="G1757" s="9" t="s">
        <v>5756</v>
      </c>
      <c r="H1757" s="10">
        <v>51924</v>
      </c>
      <c r="I1757" s="11">
        <v>4</v>
      </c>
      <c r="J1757" s="24">
        <v>43313</v>
      </c>
      <c r="K1757" s="12"/>
      <c r="L1757" s="14">
        <v>0</v>
      </c>
      <c r="N1757" s="21">
        <v>0</v>
      </c>
      <c r="P1757" s="21">
        <v>0</v>
      </c>
      <c r="R1757" s="21">
        <v>0</v>
      </c>
      <c r="T1757" s="21">
        <v>0</v>
      </c>
      <c r="V1757" s="22">
        <v>43313</v>
      </c>
      <c r="X1757" s="5" t="str">
        <f t="shared" si="27"/>
        <v>No</v>
      </c>
      <c r="Z1757" s="21"/>
      <c r="AC1757" s="28"/>
      <c r="AG1757" s="7"/>
    </row>
    <row r="1758" spans="1:33">
      <c r="A1758" s="8" t="s">
        <v>2344</v>
      </c>
      <c r="B1758" s="8" t="s">
        <v>1876</v>
      </c>
      <c r="C1758" s="9" t="s">
        <v>106</v>
      </c>
      <c r="D1758" s="185" t="s">
        <v>2345</v>
      </c>
      <c r="E1758" s="188" t="s">
        <v>2346</v>
      </c>
      <c r="F1758" s="9" t="s">
        <v>83</v>
      </c>
      <c r="G1758" s="9" t="s">
        <v>147</v>
      </c>
      <c r="H1758" s="10">
        <v>0</v>
      </c>
      <c r="I1758" s="11">
        <v>4</v>
      </c>
      <c r="J1758" s="24">
        <v>19256</v>
      </c>
      <c r="K1758" s="12"/>
      <c r="L1758" s="14">
        <v>0</v>
      </c>
      <c r="N1758" s="21">
        <v>0</v>
      </c>
      <c r="P1758" s="21">
        <v>0</v>
      </c>
      <c r="R1758" s="21">
        <v>0</v>
      </c>
      <c r="T1758" s="21">
        <v>0</v>
      </c>
      <c r="V1758" s="22">
        <v>19256</v>
      </c>
      <c r="X1758" s="5" t="str">
        <f t="shared" si="27"/>
        <v>No</v>
      </c>
      <c r="Z1758" s="21"/>
      <c r="AC1758" s="28"/>
      <c r="AG1758" s="7"/>
    </row>
    <row r="1759" spans="1:33">
      <c r="A1759" s="8" t="s">
        <v>142</v>
      </c>
      <c r="B1759" s="8" t="s">
        <v>143</v>
      </c>
      <c r="C1759" s="9" t="s">
        <v>144</v>
      </c>
      <c r="D1759" s="185" t="s">
        <v>145</v>
      </c>
      <c r="E1759" s="188" t="s">
        <v>146</v>
      </c>
      <c r="F1759" s="9" t="s">
        <v>138</v>
      </c>
      <c r="G1759" s="9" t="s">
        <v>147</v>
      </c>
      <c r="H1759" s="10">
        <v>0</v>
      </c>
      <c r="I1759" s="11">
        <v>4</v>
      </c>
      <c r="J1759" s="24">
        <v>0</v>
      </c>
      <c r="K1759" s="12"/>
      <c r="L1759" s="14">
        <v>0</v>
      </c>
      <c r="N1759" s="21">
        <v>0</v>
      </c>
      <c r="P1759" s="21">
        <v>0</v>
      </c>
      <c r="R1759" s="21">
        <v>0</v>
      </c>
      <c r="T1759" s="21">
        <v>0</v>
      </c>
      <c r="V1759" s="22">
        <v>0</v>
      </c>
      <c r="X1759" s="5" t="str">
        <f t="shared" si="27"/>
        <v>No</v>
      </c>
      <c r="Z1759" s="21"/>
      <c r="AC1759" s="28"/>
      <c r="AG1759" s="7"/>
    </row>
    <row r="1760" spans="1:33">
      <c r="A1760" s="8" t="s">
        <v>1445</v>
      </c>
      <c r="B1760" s="8" t="s">
        <v>1446</v>
      </c>
      <c r="C1760" s="9" t="s">
        <v>150</v>
      </c>
      <c r="D1760" s="185" t="s">
        <v>1447</v>
      </c>
      <c r="E1760" s="188" t="s">
        <v>1448</v>
      </c>
      <c r="F1760" s="9" t="s">
        <v>83</v>
      </c>
      <c r="G1760" s="9" t="s">
        <v>147</v>
      </c>
      <c r="H1760" s="10">
        <v>0</v>
      </c>
      <c r="I1760" s="11">
        <v>4</v>
      </c>
      <c r="J1760" s="24">
        <v>34598</v>
      </c>
      <c r="K1760" s="12"/>
      <c r="L1760" s="14">
        <v>0</v>
      </c>
      <c r="N1760" s="21">
        <v>0</v>
      </c>
      <c r="P1760" s="21">
        <v>0</v>
      </c>
      <c r="R1760" s="21">
        <v>0</v>
      </c>
      <c r="T1760" s="21">
        <v>0</v>
      </c>
      <c r="V1760" s="22">
        <v>34598</v>
      </c>
      <c r="X1760" s="5" t="str">
        <f t="shared" si="27"/>
        <v>No</v>
      </c>
      <c r="Z1760" s="21"/>
      <c r="AC1760" s="28"/>
      <c r="AG1760" s="7"/>
    </row>
    <row r="1761" spans="1:33">
      <c r="A1761" s="8" t="s">
        <v>3508</v>
      </c>
      <c r="B1761" s="8" t="s">
        <v>3509</v>
      </c>
      <c r="C1761" s="9" t="s">
        <v>580</v>
      </c>
      <c r="D1761" s="185" t="s">
        <v>3510</v>
      </c>
      <c r="E1761" s="188" t="s">
        <v>3511</v>
      </c>
      <c r="F1761" s="9" t="s">
        <v>157</v>
      </c>
      <c r="G1761" s="9" t="s">
        <v>147</v>
      </c>
      <c r="H1761" s="10">
        <v>0</v>
      </c>
      <c r="I1761" s="11">
        <v>4</v>
      </c>
      <c r="J1761" s="24">
        <v>6118</v>
      </c>
      <c r="K1761" s="12"/>
      <c r="L1761" s="14">
        <v>0</v>
      </c>
      <c r="N1761" s="21">
        <v>0</v>
      </c>
      <c r="P1761" s="21">
        <v>0</v>
      </c>
      <c r="R1761" s="21">
        <v>0</v>
      </c>
      <c r="T1761" s="21">
        <v>0</v>
      </c>
      <c r="V1761" s="22">
        <v>6118</v>
      </c>
      <c r="X1761" s="5" t="str">
        <f t="shared" si="27"/>
        <v>No</v>
      </c>
      <c r="Z1761" s="21"/>
      <c r="AC1761" s="28"/>
      <c r="AG1761" s="7"/>
    </row>
    <row r="1762" spans="1:33">
      <c r="A1762" s="8" t="s">
        <v>6655</v>
      </c>
      <c r="B1762" s="8" t="s">
        <v>6656</v>
      </c>
      <c r="C1762" s="9" t="s">
        <v>46</v>
      </c>
      <c r="D1762" s="185" t="s">
        <v>6657</v>
      </c>
      <c r="E1762" s="188" t="s">
        <v>6658</v>
      </c>
      <c r="F1762" s="9" t="s">
        <v>157</v>
      </c>
      <c r="G1762" s="9" t="s">
        <v>147</v>
      </c>
      <c r="H1762" s="10">
        <v>0</v>
      </c>
      <c r="I1762" s="11">
        <v>4</v>
      </c>
      <c r="J1762" s="24">
        <v>2145</v>
      </c>
      <c r="K1762" s="12"/>
      <c r="L1762" s="14">
        <v>0</v>
      </c>
      <c r="N1762" s="21">
        <v>0</v>
      </c>
      <c r="P1762" s="21">
        <v>0</v>
      </c>
      <c r="R1762" s="21">
        <v>0</v>
      </c>
      <c r="T1762" s="21">
        <v>0</v>
      </c>
      <c r="V1762" s="22">
        <v>2145</v>
      </c>
      <c r="X1762" s="5" t="str">
        <f t="shared" si="27"/>
        <v>No</v>
      </c>
      <c r="Z1762" s="21"/>
      <c r="AC1762" s="28"/>
      <c r="AG1762" s="7"/>
    </row>
    <row r="1763" spans="1:33">
      <c r="A1763" s="8" t="s">
        <v>2085</v>
      </c>
      <c r="B1763" s="8" t="s">
        <v>2086</v>
      </c>
      <c r="C1763" s="9" t="s">
        <v>275</v>
      </c>
      <c r="D1763" s="185" t="s">
        <v>2087</v>
      </c>
      <c r="E1763" s="188" t="s">
        <v>2088</v>
      </c>
      <c r="F1763" s="9" t="s">
        <v>157</v>
      </c>
      <c r="G1763" s="9" t="s">
        <v>147</v>
      </c>
      <c r="H1763" s="10">
        <v>0</v>
      </c>
      <c r="I1763" s="11">
        <v>4</v>
      </c>
      <c r="J1763" s="24">
        <v>6898</v>
      </c>
      <c r="K1763" s="12"/>
      <c r="L1763" s="14">
        <v>0</v>
      </c>
      <c r="N1763" s="21">
        <v>0</v>
      </c>
      <c r="P1763" s="21">
        <v>0</v>
      </c>
      <c r="R1763" s="21">
        <v>0</v>
      </c>
      <c r="T1763" s="21">
        <v>0</v>
      </c>
      <c r="V1763" s="22">
        <v>6898</v>
      </c>
      <c r="X1763" s="5" t="str">
        <f t="shared" si="27"/>
        <v>No</v>
      </c>
      <c r="Z1763" s="21"/>
      <c r="AC1763" s="28"/>
      <c r="AG1763" s="7"/>
    </row>
    <row r="1764" spans="1:33">
      <c r="A1764" s="8" t="s">
        <v>1623</v>
      </c>
      <c r="B1764" s="8" t="s">
        <v>1624</v>
      </c>
      <c r="C1764" s="9" t="s">
        <v>178</v>
      </c>
      <c r="D1764" s="185" t="s">
        <v>1625</v>
      </c>
      <c r="E1764" s="188" t="s">
        <v>1626</v>
      </c>
      <c r="F1764" s="9" t="s">
        <v>83</v>
      </c>
      <c r="G1764" s="9" t="s">
        <v>147</v>
      </c>
      <c r="H1764" s="10">
        <v>0</v>
      </c>
      <c r="I1764" s="11">
        <v>4</v>
      </c>
      <c r="J1764" s="24">
        <v>35027</v>
      </c>
      <c r="K1764" s="12"/>
      <c r="L1764" s="14">
        <v>0</v>
      </c>
      <c r="N1764" s="21">
        <v>0</v>
      </c>
      <c r="P1764" s="21">
        <v>0</v>
      </c>
      <c r="R1764" s="21">
        <v>128</v>
      </c>
      <c r="T1764" s="21">
        <v>0</v>
      </c>
      <c r="V1764" s="22">
        <v>35155</v>
      </c>
      <c r="X1764" s="5" t="str">
        <f t="shared" si="27"/>
        <v>No</v>
      </c>
      <c r="Z1764" s="21"/>
      <c r="AC1764" s="28"/>
      <c r="AG1764" s="7"/>
    </row>
    <row r="1765" spans="1:33">
      <c r="A1765" s="8" t="s">
        <v>2181</v>
      </c>
      <c r="B1765" s="8" t="s">
        <v>2182</v>
      </c>
      <c r="C1765" s="9" t="s">
        <v>275</v>
      </c>
      <c r="D1765" s="185" t="s">
        <v>2183</v>
      </c>
      <c r="E1765" s="188" t="s">
        <v>2184</v>
      </c>
      <c r="F1765" s="9" t="s">
        <v>157</v>
      </c>
      <c r="G1765" s="9" t="s">
        <v>147</v>
      </c>
      <c r="H1765" s="10">
        <v>0</v>
      </c>
      <c r="I1765" s="11">
        <v>4</v>
      </c>
      <c r="J1765" s="24">
        <v>7782</v>
      </c>
      <c r="K1765" s="12"/>
      <c r="L1765" s="14">
        <v>0</v>
      </c>
      <c r="N1765" s="21">
        <v>0</v>
      </c>
      <c r="P1765" s="21">
        <v>0</v>
      </c>
      <c r="R1765" s="21">
        <v>0</v>
      </c>
      <c r="T1765" s="21">
        <v>0</v>
      </c>
      <c r="V1765" s="22">
        <v>7782</v>
      </c>
      <c r="X1765" s="5" t="str">
        <f t="shared" si="27"/>
        <v>No</v>
      </c>
      <c r="Z1765" s="21"/>
      <c r="AC1765" s="28"/>
      <c r="AG1765" s="7"/>
    </row>
    <row r="1766" spans="1:33">
      <c r="A1766" s="8" t="s">
        <v>6273</v>
      </c>
      <c r="B1766" s="8" t="s">
        <v>6274</v>
      </c>
      <c r="C1766" s="9" t="s">
        <v>178</v>
      </c>
      <c r="D1766" s="185"/>
      <c r="E1766" s="188" t="s">
        <v>6275</v>
      </c>
      <c r="F1766" s="9" t="s">
        <v>157</v>
      </c>
      <c r="G1766" s="9" t="s">
        <v>147</v>
      </c>
      <c r="H1766" s="10">
        <v>0</v>
      </c>
      <c r="I1766" s="11">
        <v>4</v>
      </c>
      <c r="J1766" s="24">
        <v>0</v>
      </c>
      <c r="K1766" s="12"/>
      <c r="L1766" s="14">
        <v>0</v>
      </c>
      <c r="N1766" s="21">
        <v>0</v>
      </c>
      <c r="P1766" s="21">
        <v>0</v>
      </c>
      <c r="R1766" s="21">
        <v>0</v>
      </c>
      <c r="T1766" s="21">
        <v>0</v>
      </c>
      <c r="V1766" s="22">
        <v>0</v>
      </c>
      <c r="X1766" s="5" t="str">
        <f t="shared" si="27"/>
        <v>No</v>
      </c>
      <c r="Z1766" s="21"/>
      <c r="AC1766" s="28"/>
      <c r="AG1766" s="7"/>
    </row>
    <row r="1767" spans="1:33">
      <c r="A1767" s="8" t="s">
        <v>4074</v>
      </c>
      <c r="B1767" s="8" t="s">
        <v>4075</v>
      </c>
      <c r="C1767" s="9" t="s">
        <v>420</v>
      </c>
      <c r="D1767" s="185" t="s">
        <v>4076</v>
      </c>
      <c r="E1767" s="188">
        <v>135</v>
      </c>
      <c r="F1767" s="9" t="s">
        <v>36</v>
      </c>
      <c r="G1767" s="9" t="s">
        <v>5756</v>
      </c>
      <c r="H1767" s="10">
        <v>0</v>
      </c>
      <c r="I1767" s="11">
        <v>4</v>
      </c>
      <c r="J1767" s="24">
        <v>17603</v>
      </c>
      <c r="K1767" s="12"/>
      <c r="L1767" s="14">
        <v>0</v>
      </c>
      <c r="N1767" s="21">
        <v>0</v>
      </c>
      <c r="P1767" s="21">
        <v>0</v>
      </c>
      <c r="R1767" s="21">
        <v>0</v>
      </c>
      <c r="T1767" s="21">
        <v>0</v>
      </c>
      <c r="V1767" s="22">
        <v>17603</v>
      </c>
      <c r="X1767" s="5" t="str">
        <f t="shared" si="27"/>
        <v>No</v>
      </c>
      <c r="Z1767" s="21"/>
      <c r="AC1767" s="28"/>
      <c r="AG1767" s="7"/>
    </row>
    <row r="1768" spans="1:33">
      <c r="A1768" s="8" t="s">
        <v>4905</v>
      </c>
      <c r="B1768" s="8" t="s">
        <v>1986</v>
      </c>
      <c r="C1768" s="9" t="s">
        <v>87</v>
      </c>
      <c r="D1768" s="185" t="s">
        <v>4906</v>
      </c>
      <c r="E1768" s="188" t="s">
        <v>4907</v>
      </c>
      <c r="F1768" s="9" t="s">
        <v>125</v>
      </c>
      <c r="G1768" s="9" t="s">
        <v>147</v>
      </c>
      <c r="H1768" s="10">
        <v>0</v>
      </c>
      <c r="I1768" s="11">
        <v>4</v>
      </c>
      <c r="J1768" s="24">
        <v>2586</v>
      </c>
      <c r="K1768" s="12"/>
      <c r="L1768" s="14">
        <v>0</v>
      </c>
      <c r="N1768" s="21">
        <v>0</v>
      </c>
      <c r="P1768" s="21">
        <v>0</v>
      </c>
      <c r="R1768" s="21">
        <v>0</v>
      </c>
      <c r="T1768" s="21">
        <v>0</v>
      </c>
      <c r="V1768" s="22">
        <v>2586</v>
      </c>
      <c r="X1768" s="5" t="str">
        <f t="shared" si="27"/>
        <v>No</v>
      </c>
      <c r="Z1768" s="21"/>
      <c r="AC1768" s="28"/>
      <c r="AG1768" s="7"/>
    </row>
    <row r="1769" spans="1:33">
      <c r="A1769" s="8" t="s">
        <v>3888</v>
      </c>
      <c r="B1769" s="8" t="s">
        <v>3882</v>
      </c>
      <c r="C1769" s="9" t="s">
        <v>278</v>
      </c>
      <c r="D1769" s="185" t="s">
        <v>3889</v>
      </c>
      <c r="E1769" s="188" t="s">
        <v>3890</v>
      </c>
      <c r="F1769" s="9" t="s">
        <v>83</v>
      </c>
      <c r="G1769" s="9" t="s">
        <v>147</v>
      </c>
      <c r="H1769" s="10">
        <v>0</v>
      </c>
      <c r="I1769" s="11">
        <v>4</v>
      </c>
      <c r="J1769" s="24">
        <v>36193</v>
      </c>
      <c r="K1769" s="12"/>
      <c r="L1769" s="14">
        <v>0</v>
      </c>
      <c r="N1769" s="21">
        <v>0</v>
      </c>
      <c r="P1769" s="21">
        <v>0</v>
      </c>
      <c r="R1769" s="21">
        <v>0</v>
      </c>
      <c r="T1769" s="21">
        <v>0</v>
      </c>
      <c r="V1769" s="22">
        <v>36193</v>
      </c>
      <c r="X1769" s="5" t="str">
        <f t="shared" si="27"/>
        <v>No</v>
      </c>
      <c r="Z1769" s="21"/>
      <c r="AC1769" s="28"/>
      <c r="AG1769" s="7"/>
    </row>
    <row r="1770" spans="1:33">
      <c r="A1770" s="8" t="s">
        <v>2730</v>
      </c>
      <c r="B1770" s="8" t="s">
        <v>2731</v>
      </c>
      <c r="C1770" s="9" t="s">
        <v>65</v>
      </c>
      <c r="D1770" s="185" t="s">
        <v>2732</v>
      </c>
      <c r="E1770" s="188" t="s">
        <v>2733</v>
      </c>
      <c r="F1770" s="9" t="s">
        <v>157</v>
      </c>
      <c r="G1770" s="9" t="s">
        <v>147</v>
      </c>
      <c r="H1770" s="10">
        <v>0</v>
      </c>
      <c r="I1770" s="11">
        <v>4</v>
      </c>
      <c r="J1770" s="24">
        <v>23268</v>
      </c>
      <c r="K1770" s="12"/>
      <c r="L1770" s="14">
        <v>0</v>
      </c>
      <c r="N1770" s="21">
        <v>0</v>
      </c>
      <c r="P1770" s="21">
        <v>0</v>
      </c>
      <c r="R1770" s="21">
        <v>256</v>
      </c>
      <c r="T1770" s="21">
        <v>0</v>
      </c>
      <c r="V1770" s="22">
        <v>23524</v>
      </c>
      <c r="X1770" s="5" t="str">
        <f t="shared" si="27"/>
        <v>No</v>
      </c>
      <c r="Z1770" s="21"/>
      <c r="AC1770" s="28"/>
      <c r="AG1770" s="7"/>
    </row>
    <row r="1771" spans="1:33">
      <c r="A1771" s="8" t="s">
        <v>818</v>
      </c>
      <c r="B1771" s="8" t="s">
        <v>519</v>
      </c>
      <c r="C1771" s="9" t="s">
        <v>129</v>
      </c>
      <c r="D1771" s="185" t="s">
        <v>819</v>
      </c>
      <c r="E1771" s="188" t="s">
        <v>820</v>
      </c>
      <c r="F1771" s="9" t="s">
        <v>83</v>
      </c>
      <c r="G1771" s="9" t="s">
        <v>147</v>
      </c>
      <c r="H1771" s="10">
        <v>0</v>
      </c>
      <c r="I1771" s="11">
        <v>4</v>
      </c>
      <c r="J1771" s="24">
        <v>2427</v>
      </c>
      <c r="K1771" s="12"/>
      <c r="L1771" s="14">
        <v>0</v>
      </c>
      <c r="N1771" s="21">
        <v>0</v>
      </c>
      <c r="P1771" s="21">
        <v>0</v>
      </c>
      <c r="R1771" s="21">
        <v>0</v>
      </c>
      <c r="T1771" s="21">
        <v>0</v>
      </c>
      <c r="V1771" s="22">
        <v>2427</v>
      </c>
      <c r="X1771" s="5" t="str">
        <f t="shared" si="27"/>
        <v>No</v>
      </c>
      <c r="Z1771" s="21"/>
      <c r="AC1771" s="28"/>
      <c r="AG1771" s="7"/>
    </row>
    <row r="1772" spans="1:33">
      <c r="A1772" s="8" t="s">
        <v>4699</v>
      </c>
      <c r="B1772" s="8" t="s">
        <v>4634</v>
      </c>
      <c r="C1772" s="9" t="s">
        <v>42</v>
      </c>
      <c r="D1772" s="185" t="s">
        <v>4700</v>
      </c>
      <c r="E1772" s="188" t="s">
        <v>4701</v>
      </c>
      <c r="F1772" s="9" t="s">
        <v>83</v>
      </c>
      <c r="G1772" s="9" t="s">
        <v>147</v>
      </c>
      <c r="H1772" s="10">
        <v>0</v>
      </c>
      <c r="I1772" s="11">
        <v>4</v>
      </c>
      <c r="J1772" s="24">
        <v>29816</v>
      </c>
      <c r="K1772" s="12"/>
      <c r="L1772" s="14">
        <v>0</v>
      </c>
      <c r="N1772" s="21">
        <v>0</v>
      </c>
      <c r="P1772" s="21">
        <v>0</v>
      </c>
      <c r="R1772" s="21">
        <v>0</v>
      </c>
      <c r="T1772" s="21">
        <v>100693</v>
      </c>
      <c r="V1772" s="22">
        <v>130509</v>
      </c>
      <c r="X1772" s="5" t="str">
        <f t="shared" si="27"/>
        <v>No</v>
      </c>
      <c r="Z1772" s="21"/>
      <c r="AC1772" s="28"/>
      <c r="AG1772" s="7"/>
    </row>
    <row r="1773" spans="1:33">
      <c r="A1773" s="8" t="s">
        <v>2075</v>
      </c>
      <c r="B1773" s="8" t="s">
        <v>2076</v>
      </c>
      <c r="C1773" s="9" t="s">
        <v>132</v>
      </c>
      <c r="D1773" s="185">
        <v>5042</v>
      </c>
      <c r="E1773" s="188">
        <v>50042</v>
      </c>
      <c r="F1773" s="9" t="s">
        <v>83</v>
      </c>
      <c r="G1773" s="9" t="s">
        <v>84</v>
      </c>
      <c r="H1773" s="10">
        <v>8608208</v>
      </c>
      <c r="I1773" s="11">
        <v>4</v>
      </c>
      <c r="J1773" s="24">
        <v>0</v>
      </c>
      <c r="K1773" s="12"/>
      <c r="L1773" s="14">
        <v>0</v>
      </c>
      <c r="N1773" s="21">
        <v>0</v>
      </c>
      <c r="P1773" s="21">
        <v>7825</v>
      </c>
      <c r="R1773" s="21">
        <v>0</v>
      </c>
      <c r="T1773" s="21">
        <v>0</v>
      </c>
      <c r="V1773" s="22">
        <v>7825</v>
      </c>
      <c r="X1773" s="5" t="str">
        <f t="shared" si="27"/>
        <v>No</v>
      </c>
      <c r="Z1773" s="21"/>
      <c r="AC1773" s="28"/>
      <c r="AG1773" s="7"/>
    </row>
    <row r="1774" spans="1:33">
      <c r="A1774" s="8" t="s">
        <v>3755</v>
      </c>
      <c r="B1774" s="8" t="s">
        <v>6478</v>
      </c>
      <c r="C1774" s="9" t="s">
        <v>278</v>
      </c>
      <c r="D1774" s="185" t="s">
        <v>3756</v>
      </c>
      <c r="E1774" s="188" t="s">
        <v>3757</v>
      </c>
      <c r="F1774" s="9" t="s">
        <v>83</v>
      </c>
      <c r="G1774" s="9" t="s">
        <v>147</v>
      </c>
      <c r="H1774" s="10">
        <v>0</v>
      </c>
      <c r="I1774" s="11">
        <v>4</v>
      </c>
      <c r="J1774" s="24">
        <v>15837</v>
      </c>
      <c r="K1774" s="12"/>
      <c r="L1774" s="14">
        <v>0</v>
      </c>
      <c r="N1774" s="21">
        <v>0</v>
      </c>
      <c r="P1774" s="21">
        <v>0</v>
      </c>
      <c r="R1774" s="21">
        <v>0</v>
      </c>
      <c r="T1774" s="21">
        <v>0</v>
      </c>
      <c r="V1774" s="22">
        <v>15837</v>
      </c>
      <c r="X1774" s="5" t="str">
        <f t="shared" si="27"/>
        <v>No</v>
      </c>
      <c r="Z1774" s="21"/>
      <c r="AC1774" s="28"/>
      <c r="AG1774" s="7"/>
    </row>
    <row r="1775" spans="1:33">
      <c r="A1775" s="8" t="s">
        <v>1343</v>
      </c>
      <c r="B1775" s="8" t="s">
        <v>485</v>
      </c>
      <c r="C1775" s="9" t="s">
        <v>42</v>
      </c>
      <c r="D1775" s="185">
        <v>2187</v>
      </c>
      <c r="E1775" s="188">
        <v>20187</v>
      </c>
      <c r="F1775" s="9" t="s">
        <v>83</v>
      </c>
      <c r="G1775" s="9" t="s">
        <v>5756</v>
      </c>
      <c r="H1775" s="10">
        <v>423566</v>
      </c>
      <c r="I1775" s="11">
        <v>4</v>
      </c>
      <c r="J1775" s="24">
        <v>154445</v>
      </c>
      <c r="K1775" s="12"/>
      <c r="L1775" s="14">
        <v>0</v>
      </c>
      <c r="N1775" s="21">
        <v>0</v>
      </c>
      <c r="P1775" s="21">
        <v>0</v>
      </c>
      <c r="R1775" s="21">
        <v>0</v>
      </c>
      <c r="T1775" s="21">
        <v>0</v>
      </c>
      <c r="V1775" s="22">
        <v>154445</v>
      </c>
      <c r="X1775" s="5" t="str">
        <f t="shared" si="27"/>
        <v>No</v>
      </c>
      <c r="Z1775" s="21"/>
      <c r="AC1775" s="28"/>
      <c r="AG1775" s="7"/>
    </row>
    <row r="1776" spans="1:33">
      <c r="A1776" s="8" t="s">
        <v>5989</v>
      </c>
      <c r="B1776" s="8" t="s">
        <v>2662</v>
      </c>
      <c r="C1776" s="9" t="s">
        <v>132</v>
      </c>
      <c r="D1776" s="185" t="s">
        <v>5519</v>
      </c>
      <c r="E1776" s="188" t="s">
        <v>5520</v>
      </c>
      <c r="F1776" s="9" t="s">
        <v>83</v>
      </c>
      <c r="G1776" s="9" t="s">
        <v>147</v>
      </c>
      <c r="H1776" s="10">
        <v>0</v>
      </c>
      <c r="I1776" s="11">
        <v>4</v>
      </c>
      <c r="J1776" s="24">
        <v>12065</v>
      </c>
      <c r="K1776" s="12"/>
      <c r="L1776" s="14">
        <v>0</v>
      </c>
      <c r="N1776" s="21">
        <v>0</v>
      </c>
      <c r="P1776" s="21">
        <v>0</v>
      </c>
      <c r="R1776" s="21">
        <v>0</v>
      </c>
      <c r="T1776" s="21">
        <v>0</v>
      </c>
      <c r="V1776" s="22">
        <v>12065</v>
      </c>
      <c r="X1776" s="5" t="str">
        <f t="shared" si="27"/>
        <v>No</v>
      </c>
      <c r="Z1776" s="21"/>
      <c r="AC1776" s="28"/>
      <c r="AG1776" s="7"/>
    </row>
    <row r="1777" spans="1:33">
      <c r="A1777" s="8" t="s">
        <v>4483</v>
      </c>
      <c r="B1777" s="8" t="s">
        <v>2348</v>
      </c>
      <c r="C1777" s="9" t="s">
        <v>454</v>
      </c>
      <c r="D1777" s="185" t="s">
        <v>4484</v>
      </c>
      <c r="E1777" s="188" t="s">
        <v>4485</v>
      </c>
      <c r="F1777" s="9" t="s">
        <v>83</v>
      </c>
      <c r="G1777" s="9" t="s">
        <v>147</v>
      </c>
      <c r="H1777" s="10">
        <v>0</v>
      </c>
      <c r="I1777" s="11">
        <v>4</v>
      </c>
      <c r="J1777" s="24">
        <v>25227</v>
      </c>
      <c r="K1777" s="12"/>
      <c r="L1777" s="14">
        <v>0</v>
      </c>
      <c r="N1777" s="21">
        <v>0</v>
      </c>
      <c r="P1777" s="21">
        <v>0</v>
      </c>
      <c r="R1777" s="21">
        <v>6500</v>
      </c>
      <c r="T1777" s="21">
        <v>0</v>
      </c>
      <c r="V1777" s="22">
        <v>31727</v>
      </c>
      <c r="X1777" s="5" t="str">
        <f t="shared" si="27"/>
        <v>No</v>
      </c>
      <c r="Z1777" s="21"/>
      <c r="AC1777" s="28"/>
      <c r="AG1777" s="7"/>
    </row>
    <row r="1778" spans="1:33">
      <c r="A1778" s="8" t="s">
        <v>6303</v>
      </c>
      <c r="B1778" s="8" t="s">
        <v>6304</v>
      </c>
      <c r="C1778" s="9" t="s">
        <v>91</v>
      </c>
      <c r="D1778" s="185"/>
      <c r="E1778" s="188">
        <v>90283</v>
      </c>
      <c r="F1778" s="9" t="s">
        <v>83</v>
      </c>
      <c r="G1778" s="9" t="s">
        <v>5756</v>
      </c>
      <c r="H1778" s="10">
        <v>12150996</v>
      </c>
      <c r="I1778" s="11">
        <v>4</v>
      </c>
      <c r="J1778" s="24">
        <v>6831</v>
      </c>
      <c r="K1778" s="12"/>
      <c r="L1778" s="14">
        <v>0</v>
      </c>
      <c r="N1778" s="21">
        <v>0</v>
      </c>
      <c r="P1778" s="21">
        <v>0</v>
      </c>
      <c r="R1778" s="21">
        <v>0</v>
      </c>
      <c r="T1778" s="21">
        <v>0</v>
      </c>
      <c r="V1778" s="22">
        <v>6831</v>
      </c>
      <c r="X1778" s="5" t="str">
        <f t="shared" si="27"/>
        <v>No</v>
      </c>
      <c r="Z1778" s="21"/>
      <c r="AC1778" s="28"/>
      <c r="AG1778" s="7"/>
    </row>
    <row r="1779" spans="1:33">
      <c r="A1779" s="8" t="s">
        <v>1062</v>
      </c>
      <c r="B1779" s="8" t="s">
        <v>1063</v>
      </c>
      <c r="C1779" s="9" t="s">
        <v>238</v>
      </c>
      <c r="D1779" s="185">
        <v>1132</v>
      </c>
      <c r="E1779" s="188">
        <v>10132</v>
      </c>
      <c r="F1779" s="9" t="s">
        <v>113</v>
      </c>
      <c r="G1779" s="9" t="s">
        <v>5756</v>
      </c>
      <c r="H1779" s="10">
        <v>924859</v>
      </c>
      <c r="I1779" s="11">
        <v>4</v>
      </c>
      <c r="J1779" s="24">
        <v>62445</v>
      </c>
      <c r="K1779" s="12"/>
      <c r="L1779" s="14">
        <v>0</v>
      </c>
      <c r="N1779" s="21">
        <v>0</v>
      </c>
      <c r="P1779" s="21">
        <v>0</v>
      </c>
      <c r="R1779" s="21">
        <v>0</v>
      </c>
      <c r="T1779" s="21">
        <v>0</v>
      </c>
      <c r="V1779" s="22">
        <v>62445</v>
      </c>
      <c r="X1779" s="5" t="str">
        <f t="shared" si="27"/>
        <v>No</v>
      </c>
      <c r="Z1779" s="21"/>
      <c r="AC1779" s="28"/>
      <c r="AG1779" s="7"/>
    </row>
    <row r="1780" spans="1:33">
      <c r="A1780" s="8" t="s">
        <v>964</v>
      </c>
      <c r="B1780" s="8" t="s">
        <v>965</v>
      </c>
      <c r="C1780" s="9" t="s">
        <v>129</v>
      </c>
      <c r="D1780" s="185" t="s">
        <v>966</v>
      </c>
      <c r="E1780" s="188" t="s">
        <v>967</v>
      </c>
      <c r="F1780" s="9" t="s">
        <v>83</v>
      </c>
      <c r="G1780" s="9" t="s">
        <v>147</v>
      </c>
      <c r="H1780" s="10">
        <v>0</v>
      </c>
      <c r="I1780" s="11">
        <v>4</v>
      </c>
      <c r="J1780" s="24">
        <v>27433</v>
      </c>
      <c r="K1780" s="12"/>
      <c r="L1780" s="14">
        <v>0</v>
      </c>
      <c r="N1780" s="21">
        <v>0</v>
      </c>
      <c r="P1780" s="21">
        <v>0</v>
      </c>
      <c r="R1780" s="21">
        <v>0</v>
      </c>
      <c r="T1780" s="21">
        <v>0</v>
      </c>
      <c r="V1780" s="22">
        <v>27433</v>
      </c>
      <c r="X1780" s="5" t="str">
        <f t="shared" si="27"/>
        <v>No</v>
      </c>
      <c r="Z1780" s="21"/>
      <c r="AC1780" s="28"/>
      <c r="AG1780" s="7"/>
    </row>
    <row r="1781" spans="1:33">
      <c r="A1781" s="8" t="s">
        <v>795</v>
      </c>
      <c r="B1781" s="8" t="s">
        <v>759</v>
      </c>
      <c r="C1781" s="9" t="s">
        <v>129</v>
      </c>
      <c r="D1781" s="185" t="s">
        <v>796</v>
      </c>
      <c r="E1781" s="188" t="s">
        <v>797</v>
      </c>
      <c r="F1781" s="9" t="s">
        <v>83</v>
      </c>
      <c r="G1781" s="9" t="s">
        <v>147</v>
      </c>
      <c r="H1781" s="10">
        <v>0</v>
      </c>
      <c r="I1781" s="11">
        <v>4</v>
      </c>
      <c r="J1781" s="24">
        <v>5668</v>
      </c>
      <c r="K1781" s="12"/>
      <c r="L1781" s="14">
        <v>0</v>
      </c>
      <c r="N1781" s="21">
        <v>0</v>
      </c>
      <c r="P1781" s="21">
        <v>0</v>
      </c>
      <c r="R1781" s="21">
        <v>0</v>
      </c>
      <c r="T1781" s="21">
        <v>0</v>
      </c>
      <c r="V1781" s="22">
        <v>5668</v>
      </c>
      <c r="X1781" s="5" t="str">
        <f t="shared" si="27"/>
        <v>No</v>
      </c>
      <c r="Z1781" s="21"/>
      <c r="AC1781" s="28"/>
      <c r="AG1781" s="7"/>
    </row>
    <row r="1782" spans="1:33">
      <c r="A1782" s="8" t="s">
        <v>3225</v>
      </c>
      <c r="B1782" s="8" t="s">
        <v>3226</v>
      </c>
      <c r="C1782" s="9" t="s">
        <v>254</v>
      </c>
      <c r="D1782" s="185" t="s">
        <v>3227</v>
      </c>
      <c r="E1782" s="188">
        <v>88164</v>
      </c>
      <c r="F1782" s="9" t="s">
        <v>36</v>
      </c>
      <c r="G1782" s="9" t="s">
        <v>5756</v>
      </c>
      <c r="H1782" s="10">
        <v>0</v>
      </c>
      <c r="I1782" s="11">
        <v>4</v>
      </c>
      <c r="J1782" s="24">
        <v>0</v>
      </c>
      <c r="K1782" s="12"/>
      <c r="L1782" s="14">
        <v>0</v>
      </c>
      <c r="N1782" s="21">
        <v>0</v>
      </c>
      <c r="P1782" s="21">
        <v>0</v>
      </c>
      <c r="R1782" s="21">
        <v>0</v>
      </c>
      <c r="T1782" s="21">
        <v>0</v>
      </c>
      <c r="V1782" s="22">
        <v>0</v>
      </c>
      <c r="X1782" s="5" t="str">
        <f t="shared" si="27"/>
        <v>No</v>
      </c>
      <c r="Z1782" s="21"/>
      <c r="AC1782" s="28"/>
      <c r="AG1782" s="7"/>
    </row>
    <row r="1783" spans="1:33">
      <c r="A1783" s="8" t="s">
        <v>6302</v>
      </c>
      <c r="B1783" s="8" t="s">
        <v>6170</v>
      </c>
      <c r="C1783" s="9" t="s">
        <v>91</v>
      </c>
      <c r="D1783" s="185"/>
      <c r="E1783" s="188">
        <v>90276</v>
      </c>
      <c r="F1783" s="9" t="s">
        <v>83</v>
      </c>
      <c r="G1783" s="9" t="s">
        <v>5756</v>
      </c>
      <c r="H1783" s="10">
        <v>12150996</v>
      </c>
      <c r="I1783" s="11">
        <v>4</v>
      </c>
      <c r="J1783" s="24">
        <v>45603</v>
      </c>
      <c r="K1783" s="12"/>
      <c r="L1783" s="14">
        <v>0</v>
      </c>
      <c r="N1783" s="21">
        <v>0</v>
      </c>
      <c r="P1783" s="21">
        <v>0</v>
      </c>
      <c r="R1783" s="21">
        <v>0</v>
      </c>
      <c r="T1783" s="21">
        <v>0</v>
      </c>
      <c r="V1783" s="22">
        <v>45603</v>
      </c>
      <c r="X1783" s="5" t="str">
        <f t="shared" si="27"/>
        <v>No</v>
      </c>
      <c r="Z1783" s="21"/>
      <c r="AC1783" s="28"/>
      <c r="AG1783" s="7"/>
    </row>
    <row r="1784" spans="1:33">
      <c r="A1784" s="8" t="s">
        <v>742</v>
      </c>
      <c r="B1784" s="8" t="s">
        <v>743</v>
      </c>
      <c r="C1784" s="9" t="s">
        <v>129</v>
      </c>
      <c r="D1784" s="185" t="s">
        <v>744</v>
      </c>
      <c r="E1784" s="188" t="s">
        <v>745</v>
      </c>
      <c r="F1784" s="9" t="s">
        <v>83</v>
      </c>
      <c r="G1784" s="9" t="s">
        <v>147</v>
      </c>
      <c r="H1784" s="10">
        <v>0</v>
      </c>
      <c r="I1784" s="11">
        <v>4</v>
      </c>
      <c r="J1784" s="24">
        <v>13586</v>
      </c>
      <c r="K1784" s="12"/>
      <c r="L1784" s="14">
        <v>0</v>
      </c>
      <c r="N1784" s="21">
        <v>0</v>
      </c>
      <c r="P1784" s="21">
        <v>0</v>
      </c>
      <c r="R1784" s="21">
        <v>0</v>
      </c>
      <c r="T1784" s="21">
        <v>0</v>
      </c>
      <c r="V1784" s="22">
        <v>13586</v>
      </c>
      <c r="X1784" s="5" t="str">
        <f t="shared" si="27"/>
        <v>No</v>
      </c>
      <c r="Z1784" s="21"/>
      <c r="AC1784" s="28"/>
      <c r="AG1784" s="7"/>
    </row>
    <row r="1785" spans="1:33">
      <c r="A1785" s="8" t="s">
        <v>6287</v>
      </c>
      <c r="B1785" s="8" t="s">
        <v>6288</v>
      </c>
      <c r="C1785" s="9" t="s">
        <v>91</v>
      </c>
      <c r="D1785" s="185"/>
      <c r="E1785" s="188">
        <v>90261</v>
      </c>
      <c r="F1785" s="9" t="s">
        <v>83</v>
      </c>
      <c r="G1785" s="9" t="s">
        <v>5756</v>
      </c>
      <c r="H1785" s="10">
        <v>12150996</v>
      </c>
      <c r="I1785" s="11">
        <v>4</v>
      </c>
      <c r="J1785" s="24">
        <v>4575</v>
      </c>
      <c r="K1785" s="12"/>
      <c r="L1785" s="14">
        <v>0</v>
      </c>
      <c r="N1785" s="21">
        <v>0</v>
      </c>
      <c r="P1785" s="21">
        <v>0</v>
      </c>
      <c r="R1785" s="21">
        <v>0</v>
      </c>
      <c r="T1785" s="21">
        <v>0</v>
      </c>
      <c r="V1785" s="22">
        <v>4575</v>
      </c>
      <c r="X1785" s="5" t="str">
        <f t="shared" si="27"/>
        <v>No</v>
      </c>
      <c r="Z1785" s="21"/>
      <c r="AC1785" s="28"/>
      <c r="AG1785" s="7"/>
    </row>
    <row r="1786" spans="1:33">
      <c r="A1786" s="8" t="s">
        <v>6659</v>
      </c>
      <c r="B1786" s="8" t="s">
        <v>3293</v>
      </c>
      <c r="C1786" s="9" t="s">
        <v>91</v>
      </c>
      <c r="D1786" s="185" t="s">
        <v>5098</v>
      </c>
      <c r="E1786" s="188" t="s">
        <v>5099</v>
      </c>
      <c r="F1786" s="9" t="s">
        <v>83</v>
      </c>
      <c r="G1786" s="9" t="s">
        <v>147</v>
      </c>
      <c r="H1786" s="10">
        <v>0</v>
      </c>
      <c r="I1786" s="11">
        <v>4</v>
      </c>
      <c r="J1786" s="24">
        <v>266229</v>
      </c>
      <c r="K1786" s="12"/>
      <c r="L1786" s="14">
        <v>0</v>
      </c>
      <c r="N1786" s="21">
        <v>0</v>
      </c>
      <c r="P1786" s="21">
        <v>0</v>
      </c>
      <c r="R1786" s="21">
        <v>0</v>
      </c>
      <c r="T1786" s="21">
        <v>9736</v>
      </c>
      <c r="V1786" s="22">
        <v>275965</v>
      </c>
      <c r="X1786" s="5" t="str">
        <f t="shared" si="27"/>
        <v>No</v>
      </c>
      <c r="Z1786" s="21"/>
      <c r="AC1786" s="28"/>
      <c r="AG1786" s="7"/>
    </row>
    <row r="1787" spans="1:33">
      <c r="A1787" s="8" t="s">
        <v>6037</v>
      </c>
      <c r="B1787" s="8" t="s">
        <v>6105</v>
      </c>
      <c r="C1787" s="9" t="s">
        <v>580</v>
      </c>
      <c r="D1787" s="185"/>
      <c r="E1787" s="188" t="s">
        <v>6038</v>
      </c>
      <c r="F1787" s="9" t="s">
        <v>157</v>
      </c>
      <c r="G1787" s="9" t="s">
        <v>147</v>
      </c>
      <c r="H1787" s="10">
        <v>0</v>
      </c>
      <c r="I1787" s="11">
        <v>4</v>
      </c>
      <c r="J1787" s="24">
        <v>6538</v>
      </c>
      <c r="K1787" s="12"/>
      <c r="L1787" s="14">
        <v>0</v>
      </c>
      <c r="N1787" s="21">
        <v>0</v>
      </c>
      <c r="P1787" s="21">
        <v>0</v>
      </c>
      <c r="R1787" s="21">
        <v>0</v>
      </c>
      <c r="T1787" s="21">
        <v>0</v>
      </c>
      <c r="V1787" s="22">
        <v>6538</v>
      </c>
      <c r="X1787" s="5" t="str">
        <f t="shared" si="27"/>
        <v>No</v>
      </c>
      <c r="Z1787" s="21"/>
      <c r="AC1787" s="28"/>
      <c r="AG1787" s="7"/>
    </row>
    <row r="1788" spans="1:33">
      <c r="A1788" s="8" t="s">
        <v>6660</v>
      </c>
      <c r="B1788" s="8" t="s">
        <v>2218</v>
      </c>
      <c r="C1788" s="9" t="s">
        <v>275</v>
      </c>
      <c r="D1788" s="185" t="s">
        <v>2219</v>
      </c>
      <c r="E1788" s="188" t="s">
        <v>2220</v>
      </c>
      <c r="F1788" s="9" t="s">
        <v>83</v>
      </c>
      <c r="G1788" s="9" t="s">
        <v>147</v>
      </c>
      <c r="H1788" s="10">
        <v>0</v>
      </c>
      <c r="I1788" s="11">
        <v>4</v>
      </c>
      <c r="J1788" s="24">
        <v>18673</v>
      </c>
      <c r="K1788" s="12"/>
      <c r="L1788" s="14">
        <v>0</v>
      </c>
      <c r="N1788" s="21">
        <v>0</v>
      </c>
      <c r="P1788" s="21">
        <v>0</v>
      </c>
      <c r="R1788" s="21">
        <v>0</v>
      </c>
      <c r="T1788" s="21">
        <v>0</v>
      </c>
      <c r="V1788" s="22">
        <v>18673</v>
      </c>
      <c r="X1788" s="5" t="str">
        <f t="shared" si="27"/>
        <v>No</v>
      </c>
      <c r="Z1788" s="21"/>
      <c r="AC1788" s="28"/>
      <c r="AG1788" s="7"/>
    </row>
    <row r="1789" spans="1:33">
      <c r="A1789" s="8" t="s">
        <v>6284</v>
      </c>
      <c r="B1789" s="8" t="s">
        <v>6285</v>
      </c>
      <c r="C1789" s="9" t="s">
        <v>91</v>
      </c>
      <c r="D1789" s="185"/>
      <c r="E1789" s="188">
        <v>90254</v>
      </c>
      <c r="F1789" s="9" t="s">
        <v>83</v>
      </c>
      <c r="G1789" s="9" t="s">
        <v>5756</v>
      </c>
      <c r="H1789" s="10">
        <v>12150996</v>
      </c>
      <c r="I1789" s="11">
        <v>4</v>
      </c>
      <c r="J1789" s="24">
        <v>35847</v>
      </c>
      <c r="K1789" s="12"/>
      <c r="L1789" s="14">
        <v>0</v>
      </c>
      <c r="N1789" s="21">
        <v>0</v>
      </c>
      <c r="P1789" s="21">
        <v>0</v>
      </c>
      <c r="R1789" s="21">
        <v>28426</v>
      </c>
      <c r="T1789" s="21">
        <v>0</v>
      </c>
      <c r="V1789" s="22">
        <v>64273</v>
      </c>
      <c r="X1789" s="5" t="str">
        <f t="shared" si="27"/>
        <v>No</v>
      </c>
      <c r="Z1789" s="21"/>
      <c r="AC1789" s="28"/>
      <c r="AG1789" s="7"/>
    </row>
    <row r="1790" spans="1:33">
      <c r="A1790" s="8" t="s">
        <v>5246</v>
      </c>
      <c r="B1790" s="8" t="s">
        <v>1990</v>
      </c>
      <c r="C1790" s="9" t="s">
        <v>168</v>
      </c>
      <c r="D1790" s="185" t="s">
        <v>5247</v>
      </c>
      <c r="E1790" s="188" t="s">
        <v>5248</v>
      </c>
      <c r="F1790" s="9" t="s">
        <v>83</v>
      </c>
      <c r="G1790" s="9" t="s">
        <v>147</v>
      </c>
      <c r="H1790" s="10">
        <v>0</v>
      </c>
      <c r="I1790" s="11">
        <v>4</v>
      </c>
      <c r="J1790" s="24">
        <v>53972</v>
      </c>
      <c r="K1790" s="12"/>
      <c r="L1790" s="14">
        <v>0</v>
      </c>
      <c r="N1790" s="21">
        <v>0</v>
      </c>
      <c r="P1790" s="21">
        <v>0</v>
      </c>
      <c r="R1790" s="21">
        <v>1139</v>
      </c>
      <c r="T1790" s="21">
        <v>0</v>
      </c>
      <c r="V1790" s="22">
        <v>55111</v>
      </c>
      <c r="X1790" s="5" t="str">
        <f t="shared" si="27"/>
        <v>No</v>
      </c>
      <c r="Z1790" s="21"/>
      <c r="AC1790" s="28"/>
      <c r="AG1790" s="7"/>
    </row>
    <row r="1791" spans="1:33">
      <c r="A1791" s="8" t="s">
        <v>5424</v>
      </c>
      <c r="B1791" s="8" t="s">
        <v>3859</v>
      </c>
      <c r="C1791" s="9" t="s">
        <v>46</v>
      </c>
      <c r="D1791" s="185" t="s">
        <v>5425</v>
      </c>
      <c r="E1791" s="188" t="s">
        <v>5426</v>
      </c>
      <c r="F1791" s="9" t="s">
        <v>83</v>
      </c>
      <c r="G1791" s="9" t="s">
        <v>147</v>
      </c>
      <c r="H1791" s="10">
        <v>0</v>
      </c>
      <c r="I1791" s="11">
        <v>4</v>
      </c>
      <c r="J1791" s="24">
        <v>120752</v>
      </c>
      <c r="K1791" s="12"/>
      <c r="L1791" s="14">
        <v>0</v>
      </c>
      <c r="N1791" s="21">
        <v>0</v>
      </c>
      <c r="P1791" s="21">
        <v>0</v>
      </c>
      <c r="R1791" s="21">
        <v>0</v>
      </c>
      <c r="T1791" s="21">
        <v>0</v>
      </c>
      <c r="V1791" s="22">
        <v>120752</v>
      </c>
      <c r="X1791" s="5" t="str">
        <f t="shared" si="27"/>
        <v>No</v>
      </c>
      <c r="Z1791" s="21"/>
      <c r="AC1791" s="28"/>
      <c r="AG1791" s="7"/>
    </row>
    <row r="1792" spans="1:33">
      <c r="A1792" s="8" t="s">
        <v>3765</v>
      </c>
      <c r="B1792" s="8" t="s">
        <v>3361</v>
      </c>
      <c r="C1792" s="9" t="s">
        <v>278</v>
      </c>
      <c r="D1792" s="185" t="s">
        <v>3766</v>
      </c>
      <c r="E1792" s="188" t="s">
        <v>3767</v>
      </c>
      <c r="F1792" s="9" t="s">
        <v>157</v>
      </c>
      <c r="G1792" s="9" t="s">
        <v>147</v>
      </c>
      <c r="H1792" s="10">
        <v>0</v>
      </c>
      <c r="I1792" s="11">
        <v>4</v>
      </c>
      <c r="J1792" s="24">
        <v>11029</v>
      </c>
      <c r="K1792" s="12"/>
      <c r="L1792" s="14">
        <v>0</v>
      </c>
      <c r="N1792" s="21">
        <v>0</v>
      </c>
      <c r="P1792" s="21">
        <v>0</v>
      </c>
      <c r="R1792" s="21">
        <v>0</v>
      </c>
      <c r="T1792" s="21">
        <v>0</v>
      </c>
      <c r="V1792" s="22">
        <v>11029</v>
      </c>
      <c r="X1792" s="5" t="str">
        <f t="shared" si="27"/>
        <v>No</v>
      </c>
      <c r="Z1792" s="21"/>
      <c r="AC1792" s="28"/>
      <c r="AG1792" s="7"/>
    </row>
    <row r="1793" spans="1:33">
      <c r="A1793" s="8" t="s">
        <v>6246</v>
      </c>
      <c r="B1793" s="8" t="s">
        <v>6247</v>
      </c>
      <c r="C1793" s="9" t="s">
        <v>91</v>
      </c>
      <c r="D1793" s="185"/>
      <c r="E1793" s="188">
        <v>90246</v>
      </c>
      <c r="F1793" s="9" t="s">
        <v>83</v>
      </c>
      <c r="G1793" s="9" t="s">
        <v>5756</v>
      </c>
      <c r="H1793" s="10">
        <v>12150996</v>
      </c>
      <c r="I1793" s="11">
        <v>4</v>
      </c>
      <c r="J1793" s="24">
        <v>18006</v>
      </c>
      <c r="K1793" s="12"/>
      <c r="L1793" s="14">
        <v>0</v>
      </c>
      <c r="N1793" s="21">
        <v>0</v>
      </c>
      <c r="P1793" s="21">
        <v>0</v>
      </c>
      <c r="R1793" s="21">
        <v>0</v>
      </c>
      <c r="T1793" s="21">
        <v>0</v>
      </c>
      <c r="V1793" s="22">
        <v>18006</v>
      </c>
      <c r="X1793" s="5" t="str">
        <f t="shared" si="27"/>
        <v>No</v>
      </c>
      <c r="Z1793" s="21"/>
      <c r="AC1793" s="28"/>
      <c r="AG1793" s="7"/>
    </row>
    <row r="1794" spans="1:33">
      <c r="A1794" s="8" t="s">
        <v>2173</v>
      </c>
      <c r="B1794" s="8" t="s">
        <v>2174</v>
      </c>
      <c r="C1794" s="9" t="s">
        <v>275</v>
      </c>
      <c r="D1794" s="185" t="s">
        <v>2175</v>
      </c>
      <c r="E1794" s="188" t="s">
        <v>2176</v>
      </c>
      <c r="F1794" s="9" t="s">
        <v>83</v>
      </c>
      <c r="G1794" s="9" t="s">
        <v>147</v>
      </c>
      <c r="H1794" s="10">
        <v>0</v>
      </c>
      <c r="I1794" s="11">
        <v>4</v>
      </c>
      <c r="J1794" s="24">
        <v>15380</v>
      </c>
      <c r="K1794" s="12"/>
      <c r="L1794" s="14">
        <v>0</v>
      </c>
      <c r="N1794" s="21">
        <v>0</v>
      </c>
      <c r="P1794" s="21">
        <v>0</v>
      </c>
      <c r="R1794" s="21">
        <v>0</v>
      </c>
      <c r="T1794" s="21">
        <v>0</v>
      </c>
      <c r="V1794" s="22">
        <v>15380</v>
      </c>
      <c r="X1794" s="5" t="str">
        <f t="shared" si="27"/>
        <v>No</v>
      </c>
      <c r="Z1794" s="21"/>
      <c r="AC1794" s="28"/>
      <c r="AG1794" s="7"/>
    </row>
    <row r="1795" spans="1:33">
      <c r="A1795" s="8" t="s">
        <v>5406</v>
      </c>
      <c r="B1795" s="8" t="s">
        <v>5287</v>
      </c>
      <c r="C1795" s="9" t="s">
        <v>58</v>
      </c>
      <c r="D1795" s="185" t="s">
        <v>5407</v>
      </c>
      <c r="E1795" s="188" t="s">
        <v>5408</v>
      </c>
      <c r="F1795" s="9" t="s">
        <v>83</v>
      </c>
      <c r="G1795" s="9" t="s">
        <v>147</v>
      </c>
      <c r="H1795" s="10">
        <v>0</v>
      </c>
      <c r="I1795" s="11">
        <v>4</v>
      </c>
      <c r="J1795" s="24">
        <v>28813</v>
      </c>
      <c r="K1795" s="12"/>
      <c r="L1795" s="14">
        <v>0</v>
      </c>
      <c r="N1795" s="21">
        <v>0</v>
      </c>
      <c r="P1795" s="21">
        <v>0</v>
      </c>
      <c r="R1795" s="21">
        <v>0</v>
      </c>
      <c r="T1795" s="21">
        <v>0</v>
      </c>
      <c r="V1795" s="22">
        <v>28813</v>
      </c>
      <c r="X1795" s="5" t="str">
        <f t="shared" ref="X1795:X1858" si="28">IF(W1795&amp;U1795&amp;S1795&amp;Q1795&amp;O1795&amp;M1795&amp;K1795&lt;&gt;"","Yes","No")</f>
        <v>No</v>
      </c>
      <c r="Z1795" s="21"/>
      <c r="AC1795" s="28"/>
      <c r="AG1795" s="7"/>
    </row>
    <row r="1796" spans="1:33">
      <c r="A1796" s="8" t="s">
        <v>4912</v>
      </c>
      <c r="B1796" s="8" t="s">
        <v>3465</v>
      </c>
      <c r="C1796" s="9" t="s">
        <v>87</v>
      </c>
      <c r="D1796" s="185"/>
      <c r="E1796" s="188" t="s">
        <v>4913</v>
      </c>
      <c r="F1796" s="9" t="s">
        <v>157</v>
      </c>
      <c r="G1796" s="9" t="s">
        <v>147</v>
      </c>
      <c r="H1796" s="10">
        <v>0</v>
      </c>
      <c r="I1796" s="11">
        <v>4</v>
      </c>
      <c r="J1796" s="24">
        <v>4806</v>
      </c>
      <c r="K1796" s="12"/>
      <c r="L1796" s="14">
        <v>0</v>
      </c>
      <c r="N1796" s="21">
        <v>0</v>
      </c>
      <c r="P1796" s="21">
        <v>0</v>
      </c>
      <c r="R1796" s="21">
        <v>26874</v>
      </c>
      <c r="T1796" s="21">
        <v>0</v>
      </c>
      <c r="V1796" s="22">
        <v>31680</v>
      </c>
      <c r="X1796" s="5" t="str">
        <f t="shared" si="28"/>
        <v>No</v>
      </c>
      <c r="Z1796" s="21"/>
      <c r="AC1796" s="28"/>
      <c r="AG1796" s="7"/>
    </row>
    <row r="1797" spans="1:33">
      <c r="A1797" s="8" t="s">
        <v>5902</v>
      </c>
      <c r="B1797" s="8" t="s">
        <v>5903</v>
      </c>
      <c r="C1797" s="9" t="s">
        <v>42</v>
      </c>
      <c r="D1797" s="185" t="s">
        <v>4673</v>
      </c>
      <c r="E1797" s="188" t="s">
        <v>4674</v>
      </c>
      <c r="F1797" s="9" t="s">
        <v>83</v>
      </c>
      <c r="G1797" s="9" t="s">
        <v>147</v>
      </c>
      <c r="H1797" s="10">
        <v>0</v>
      </c>
      <c r="I1797" s="11">
        <v>4</v>
      </c>
      <c r="J1797" s="24">
        <v>29546</v>
      </c>
      <c r="K1797" s="12"/>
      <c r="L1797" s="14">
        <v>0</v>
      </c>
      <c r="N1797" s="21">
        <v>0</v>
      </c>
      <c r="P1797" s="21">
        <v>0</v>
      </c>
      <c r="R1797" s="21">
        <v>0</v>
      </c>
      <c r="T1797" s="21">
        <v>0</v>
      </c>
      <c r="V1797" s="22">
        <v>29546</v>
      </c>
      <c r="X1797" s="5" t="str">
        <f t="shared" si="28"/>
        <v>No</v>
      </c>
      <c r="Z1797" s="21"/>
      <c r="AC1797" s="28"/>
      <c r="AG1797" s="7"/>
    </row>
    <row r="1798" spans="1:33">
      <c r="A1798" s="8" t="s">
        <v>2893</v>
      </c>
      <c r="B1798" s="8" t="s">
        <v>1466</v>
      </c>
      <c r="C1798" s="9" t="s">
        <v>124</v>
      </c>
      <c r="D1798" s="185" t="s">
        <v>2894</v>
      </c>
      <c r="E1798" s="188" t="s">
        <v>2895</v>
      </c>
      <c r="F1798" s="9" t="s">
        <v>1320</v>
      </c>
      <c r="G1798" s="9" t="s">
        <v>147</v>
      </c>
      <c r="H1798" s="10">
        <v>0</v>
      </c>
      <c r="I1798" s="11">
        <v>4</v>
      </c>
      <c r="J1798" s="24">
        <v>3161</v>
      </c>
      <c r="K1798" s="12"/>
      <c r="L1798" s="14">
        <v>0</v>
      </c>
      <c r="N1798" s="21">
        <v>0</v>
      </c>
      <c r="P1798" s="21">
        <v>0</v>
      </c>
      <c r="R1798" s="21">
        <v>0</v>
      </c>
      <c r="T1798" s="21">
        <v>0</v>
      </c>
      <c r="V1798" s="22">
        <v>3161</v>
      </c>
      <c r="X1798" s="5" t="str">
        <f t="shared" si="28"/>
        <v>No</v>
      </c>
      <c r="Z1798" s="21"/>
      <c r="AC1798" s="28"/>
      <c r="AG1798" s="7"/>
    </row>
    <row r="1799" spans="1:33">
      <c r="A1799" s="8" t="s">
        <v>6661</v>
      </c>
      <c r="B1799" s="8" t="s">
        <v>1617</v>
      </c>
      <c r="C1799" s="9" t="s">
        <v>178</v>
      </c>
      <c r="D1799" s="185" t="s">
        <v>1618</v>
      </c>
      <c r="E1799" s="188" t="s">
        <v>1619</v>
      </c>
      <c r="F1799" s="9" t="s">
        <v>83</v>
      </c>
      <c r="G1799" s="9" t="s">
        <v>147</v>
      </c>
      <c r="H1799" s="10">
        <v>0</v>
      </c>
      <c r="I1799" s="11">
        <v>4</v>
      </c>
      <c r="J1799" s="24">
        <v>41896</v>
      </c>
      <c r="K1799" s="12"/>
      <c r="L1799" s="14">
        <v>0</v>
      </c>
      <c r="N1799" s="21">
        <v>0</v>
      </c>
      <c r="P1799" s="21">
        <v>0</v>
      </c>
      <c r="R1799" s="21">
        <v>10</v>
      </c>
      <c r="T1799" s="21">
        <v>0</v>
      </c>
      <c r="V1799" s="22">
        <v>41906</v>
      </c>
      <c r="X1799" s="5" t="str">
        <f t="shared" si="28"/>
        <v>No</v>
      </c>
      <c r="Z1799" s="21"/>
      <c r="AC1799" s="28"/>
      <c r="AG1799" s="7"/>
    </row>
    <row r="1800" spans="1:33">
      <c r="A1800" s="8" t="s">
        <v>4530</v>
      </c>
      <c r="B1800" s="8" t="s">
        <v>4531</v>
      </c>
      <c r="C1800" s="9" t="s">
        <v>454</v>
      </c>
      <c r="D1800" s="185" t="s">
        <v>4532</v>
      </c>
      <c r="E1800" s="188" t="s">
        <v>4533</v>
      </c>
      <c r="F1800" s="9" t="s">
        <v>83</v>
      </c>
      <c r="G1800" s="9" t="s">
        <v>147</v>
      </c>
      <c r="H1800" s="10">
        <v>0</v>
      </c>
      <c r="I1800" s="11">
        <v>4</v>
      </c>
      <c r="J1800" s="24">
        <v>14144</v>
      </c>
      <c r="K1800" s="12"/>
      <c r="L1800" s="14">
        <v>0</v>
      </c>
      <c r="N1800" s="21">
        <v>0</v>
      </c>
      <c r="P1800" s="21">
        <v>0</v>
      </c>
      <c r="R1800" s="21">
        <v>0</v>
      </c>
      <c r="T1800" s="21">
        <v>0</v>
      </c>
      <c r="V1800" s="22">
        <v>14144</v>
      </c>
      <c r="X1800" s="5" t="str">
        <f t="shared" si="28"/>
        <v>No</v>
      </c>
      <c r="Z1800" s="21"/>
      <c r="AC1800" s="28"/>
      <c r="AG1800" s="7"/>
    </row>
    <row r="1801" spans="1:33">
      <c r="A1801" s="8" t="s">
        <v>5192</v>
      </c>
      <c r="B1801" s="8" t="s">
        <v>6476</v>
      </c>
      <c r="C1801" s="9" t="s">
        <v>168</v>
      </c>
      <c r="D1801" s="185" t="s">
        <v>5193</v>
      </c>
      <c r="E1801" s="188" t="s">
        <v>5194</v>
      </c>
      <c r="F1801" s="9" t="s">
        <v>88</v>
      </c>
      <c r="G1801" s="9" t="s">
        <v>147</v>
      </c>
      <c r="H1801" s="10">
        <v>0</v>
      </c>
      <c r="I1801" s="11">
        <v>4</v>
      </c>
      <c r="J1801" s="24">
        <v>38527</v>
      </c>
      <c r="K1801" s="12"/>
      <c r="L1801" s="14">
        <v>0</v>
      </c>
      <c r="N1801" s="21">
        <v>0</v>
      </c>
      <c r="P1801" s="21">
        <v>0</v>
      </c>
      <c r="R1801" s="21">
        <v>0</v>
      </c>
      <c r="T1801" s="21">
        <v>0</v>
      </c>
      <c r="V1801" s="22">
        <v>38527</v>
      </c>
      <c r="X1801" s="5" t="str">
        <f t="shared" si="28"/>
        <v>No</v>
      </c>
      <c r="Z1801" s="21"/>
      <c r="AC1801" s="28"/>
      <c r="AG1801" s="7"/>
    </row>
    <row r="1802" spans="1:33">
      <c r="A1802" s="8" t="s">
        <v>6245</v>
      </c>
      <c r="B1802" s="8" t="s">
        <v>1028</v>
      </c>
      <c r="C1802" s="9" t="s">
        <v>91</v>
      </c>
      <c r="D1802" s="185"/>
      <c r="E1802" s="188">
        <v>90298</v>
      </c>
      <c r="F1802" s="9" t="s">
        <v>83</v>
      </c>
      <c r="G1802" s="9" t="s">
        <v>5756</v>
      </c>
      <c r="H1802" s="10">
        <v>214811</v>
      </c>
      <c r="I1802" s="11">
        <v>4</v>
      </c>
      <c r="J1802" s="24">
        <v>0</v>
      </c>
      <c r="K1802" s="12"/>
      <c r="L1802" s="14">
        <v>0</v>
      </c>
      <c r="N1802" s="21">
        <v>0</v>
      </c>
      <c r="P1802" s="21">
        <v>0</v>
      </c>
      <c r="R1802" s="21">
        <v>0</v>
      </c>
      <c r="T1802" s="21">
        <v>0</v>
      </c>
      <c r="V1802" s="22">
        <v>0</v>
      </c>
      <c r="X1802" s="5" t="str">
        <f t="shared" si="28"/>
        <v>No</v>
      </c>
      <c r="Z1802" s="21"/>
      <c r="AC1802" s="28"/>
      <c r="AG1802" s="7"/>
    </row>
    <row r="1803" spans="1:33">
      <c r="A1803" s="8" t="s">
        <v>6662</v>
      </c>
      <c r="B1803" s="8" t="s">
        <v>5347</v>
      </c>
      <c r="C1803" s="9" t="s">
        <v>58</v>
      </c>
      <c r="D1803" s="185"/>
      <c r="E1803" s="188" t="s">
        <v>6663</v>
      </c>
      <c r="F1803" s="9" t="s">
        <v>83</v>
      </c>
      <c r="G1803" s="9" t="s">
        <v>147</v>
      </c>
      <c r="H1803" s="10">
        <v>0</v>
      </c>
      <c r="I1803" s="11">
        <v>4</v>
      </c>
      <c r="J1803" s="24">
        <v>45708</v>
      </c>
      <c r="K1803" s="12"/>
      <c r="L1803" s="14">
        <v>0</v>
      </c>
      <c r="N1803" s="21">
        <v>0</v>
      </c>
      <c r="P1803" s="21">
        <v>0</v>
      </c>
      <c r="R1803" s="21">
        <v>0</v>
      </c>
      <c r="T1803" s="21">
        <v>0</v>
      </c>
      <c r="V1803" s="22">
        <v>45708</v>
      </c>
      <c r="X1803" s="5" t="str">
        <f t="shared" si="28"/>
        <v>No</v>
      </c>
      <c r="Z1803" s="21"/>
      <c r="AC1803" s="28"/>
      <c r="AG1803" s="7"/>
    </row>
    <row r="1804" spans="1:33">
      <c r="A1804" s="8" t="s">
        <v>4397</v>
      </c>
      <c r="B1804" s="8" t="s">
        <v>4398</v>
      </c>
      <c r="C1804" s="9" t="s">
        <v>235</v>
      </c>
      <c r="D1804" s="185" t="s">
        <v>4399</v>
      </c>
      <c r="E1804" s="188" t="s">
        <v>4400</v>
      </c>
      <c r="F1804" s="9" t="s">
        <v>83</v>
      </c>
      <c r="G1804" s="9" t="s">
        <v>147</v>
      </c>
      <c r="H1804" s="10">
        <v>0</v>
      </c>
      <c r="I1804" s="11">
        <v>4</v>
      </c>
      <c r="J1804" s="24">
        <v>6561</v>
      </c>
      <c r="K1804" s="12"/>
      <c r="L1804" s="14">
        <v>0</v>
      </c>
      <c r="N1804" s="21">
        <v>0</v>
      </c>
      <c r="P1804" s="21">
        <v>0</v>
      </c>
      <c r="R1804" s="21">
        <v>87929</v>
      </c>
      <c r="T1804" s="21">
        <v>0</v>
      </c>
      <c r="V1804" s="22">
        <v>94490</v>
      </c>
      <c r="X1804" s="5" t="str">
        <f t="shared" si="28"/>
        <v>No</v>
      </c>
      <c r="Z1804" s="21"/>
      <c r="AC1804" s="28"/>
      <c r="AG1804" s="7"/>
    </row>
    <row r="1805" spans="1:33">
      <c r="A1805" s="8" t="s">
        <v>4948</v>
      </c>
      <c r="B1805" s="8" t="s">
        <v>4949</v>
      </c>
      <c r="C1805" s="9" t="s">
        <v>91</v>
      </c>
      <c r="D1805" s="185" t="s">
        <v>4950</v>
      </c>
      <c r="E1805" s="188" t="s">
        <v>4951</v>
      </c>
      <c r="F1805" s="9" t="s">
        <v>88</v>
      </c>
      <c r="G1805" s="9" t="s">
        <v>147</v>
      </c>
      <c r="H1805" s="10">
        <v>0</v>
      </c>
      <c r="I1805" s="11">
        <v>4</v>
      </c>
      <c r="J1805" s="24">
        <v>84849</v>
      </c>
      <c r="K1805" s="12"/>
      <c r="L1805" s="14">
        <v>0</v>
      </c>
      <c r="N1805" s="21">
        <v>0</v>
      </c>
      <c r="P1805" s="21">
        <v>0</v>
      </c>
      <c r="R1805" s="21">
        <v>1015</v>
      </c>
      <c r="T1805" s="21">
        <v>0</v>
      </c>
      <c r="V1805" s="22">
        <v>85864</v>
      </c>
      <c r="X1805" s="5" t="str">
        <f t="shared" si="28"/>
        <v>No</v>
      </c>
      <c r="Z1805" s="21"/>
      <c r="AC1805" s="28"/>
      <c r="AG1805" s="7"/>
    </row>
    <row r="1806" spans="1:33">
      <c r="A1806" s="8" t="s">
        <v>6664</v>
      </c>
      <c r="B1806" s="8" t="s">
        <v>5304</v>
      </c>
      <c r="C1806" s="9" t="s">
        <v>58</v>
      </c>
      <c r="D1806" s="185" t="s">
        <v>5305</v>
      </c>
      <c r="E1806" s="188" t="s">
        <v>5306</v>
      </c>
      <c r="F1806" s="9" t="s">
        <v>88</v>
      </c>
      <c r="G1806" s="9" t="s">
        <v>147</v>
      </c>
      <c r="H1806" s="10">
        <v>0</v>
      </c>
      <c r="I1806" s="11">
        <v>4</v>
      </c>
      <c r="J1806" s="24">
        <v>58989</v>
      </c>
      <c r="K1806" s="12"/>
      <c r="L1806" s="14">
        <v>0</v>
      </c>
      <c r="N1806" s="21">
        <v>0</v>
      </c>
      <c r="P1806" s="21">
        <v>0</v>
      </c>
      <c r="R1806" s="21">
        <v>0</v>
      </c>
      <c r="T1806" s="21">
        <v>0</v>
      </c>
      <c r="V1806" s="22">
        <v>58989</v>
      </c>
      <c r="X1806" s="5" t="str">
        <f t="shared" si="28"/>
        <v>No</v>
      </c>
      <c r="Z1806" s="21"/>
      <c r="AC1806" s="28"/>
      <c r="AG1806" s="7"/>
    </row>
    <row r="1807" spans="1:33">
      <c r="A1807" s="8" t="s">
        <v>3202</v>
      </c>
      <c r="B1807" s="8" t="s">
        <v>3203</v>
      </c>
      <c r="C1807" s="9" t="s">
        <v>50</v>
      </c>
      <c r="D1807" s="185" t="s">
        <v>3204</v>
      </c>
      <c r="E1807" s="188" t="s">
        <v>3205</v>
      </c>
      <c r="F1807" s="9" t="s">
        <v>83</v>
      </c>
      <c r="G1807" s="9" t="s">
        <v>147</v>
      </c>
      <c r="H1807" s="10">
        <v>0</v>
      </c>
      <c r="I1807" s="11">
        <v>4</v>
      </c>
      <c r="J1807" s="24">
        <v>16522</v>
      </c>
      <c r="K1807" s="12"/>
      <c r="L1807" s="14">
        <v>0</v>
      </c>
      <c r="N1807" s="21">
        <v>0</v>
      </c>
      <c r="P1807" s="21">
        <v>0</v>
      </c>
      <c r="R1807" s="21">
        <v>0</v>
      </c>
      <c r="T1807" s="21">
        <v>8089</v>
      </c>
      <c r="V1807" s="22">
        <v>24611</v>
      </c>
      <c r="X1807" s="5" t="str">
        <f t="shared" si="28"/>
        <v>No</v>
      </c>
      <c r="Z1807" s="21"/>
      <c r="AC1807" s="28"/>
      <c r="AG1807" s="7"/>
    </row>
    <row r="1808" spans="1:33">
      <c r="A1808" s="8" t="s">
        <v>2159</v>
      </c>
      <c r="B1808" s="8" t="s">
        <v>2160</v>
      </c>
      <c r="C1808" s="9" t="s">
        <v>275</v>
      </c>
      <c r="D1808" s="185" t="s">
        <v>2161</v>
      </c>
      <c r="E1808" s="188" t="s">
        <v>2162</v>
      </c>
      <c r="F1808" s="9" t="s">
        <v>83</v>
      </c>
      <c r="G1808" s="9" t="s">
        <v>147</v>
      </c>
      <c r="H1808" s="10">
        <v>0</v>
      </c>
      <c r="I1808" s="11">
        <v>4</v>
      </c>
      <c r="J1808" s="24">
        <v>30934</v>
      </c>
      <c r="K1808" s="12"/>
      <c r="L1808" s="14">
        <v>0</v>
      </c>
      <c r="N1808" s="21">
        <v>0</v>
      </c>
      <c r="P1808" s="21">
        <v>0</v>
      </c>
      <c r="R1808" s="21">
        <v>0</v>
      </c>
      <c r="T1808" s="21">
        <v>0</v>
      </c>
      <c r="V1808" s="22">
        <v>30934</v>
      </c>
      <c r="X1808" s="5" t="str">
        <f t="shared" si="28"/>
        <v>No</v>
      </c>
      <c r="Z1808" s="21"/>
      <c r="AC1808" s="28"/>
      <c r="AG1808" s="7"/>
    </row>
    <row r="1809" spans="1:33">
      <c r="A1809" s="8" t="s">
        <v>888</v>
      </c>
      <c r="B1809" s="8" t="s">
        <v>889</v>
      </c>
      <c r="C1809" s="9" t="s">
        <v>129</v>
      </c>
      <c r="D1809" s="185" t="s">
        <v>890</v>
      </c>
      <c r="E1809" s="188" t="s">
        <v>891</v>
      </c>
      <c r="F1809" s="9" t="s">
        <v>83</v>
      </c>
      <c r="G1809" s="9" t="s">
        <v>147</v>
      </c>
      <c r="H1809" s="10">
        <v>0</v>
      </c>
      <c r="I1809" s="11">
        <v>4</v>
      </c>
      <c r="J1809" s="24">
        <v>8522</v>
      </c>
      <c r="K1809" s="12"/>
      <c r="L1809" s="14">
        <v>0</v>
      </c>
      <c r="N1809" s="21">
        <v>0</v>
      </c>
      <c r="P1809" s="21">
        <v>0</v>
      </c>
      <c r="R1809" s="21">
        <v>0</v>
      </c>
      <c r="T1809" s="21">
        <v>0</v>
      </c>
      <c r="V1809" s="22">
        <v>8522</v>
      </c>
      <c r="X1809" s="5" t="str">
        <f t="shared" si="28"/>
        <v>No</v>
      </c>
      <c r="Z1809" s="21"/>
      <c r="AC1809" s="28"/>
      <c r="AG1809" s="7"/>
    </row>
    <row r="1810" spans="1:33">
      <c r="A1810" s="8" t="s">
        <v>3822</v>
      </c>
      <c r="B1810" s="8" t="s">
        <v>3293</v>
      </c>
      <c r="C1810" s="9" t="s">
        <v>278</v>
      </c>
      <c r="D1810" s="185" t="s">
        <v>3823</v>
      </c>
      <c r="E1810" s="188" t="s">
        <v>3824</v>
      </c>
      <c r="F1810" s="9" t="s">
        <v>157</v>
      </c>
      <c r="G1810" s="9" t="s">
        <v>147</v>
      </c>
      <c r="H1810" s="10">
        <v>0</v>
      </c>
      <c r="I1810" s="11">
        <v>4</v>
      </c>
      <c r="J1810" s="24">
        <v>23235</v>
      </c>
      <c r="K1810" s="12"/>
      <c r="L1810" s="14">
        <v>0</v>
      </c>
      <c r="N1810" s="21">
        <v>0</v>
      </c>
      <c r="P1810" s="21">
        <v>0</v>
      </c>
      <c r="R1810" s="21">
        <v>2154</v>
      </c>
      <c r="T1810" s="21">
        <v>0</v>
      </c>
      <c r="V1810" s="22">
        <v>25389</v>
      </c>
      <c r="X1810" s="5" t="str">
        <f t="shared" si="28"/>
        <v>No</v>
      </c>
      <c r="Z1810" s="21"/>
      <c r="AC1810" s="28"/>
      <c r="AG1810" s="7"/>
    </row>
    <row r="1811" spans="1:33">
      <c r="A1811" s="8" t="s">
        <v>2261</v>
      </c>
      <c r="B1811" s="8" t="s">
        <v>2262</v>
      </c>
      <c r="C1811" s="9" t="s">
        <v>275</v>
      </c>
      <c r="D1811" s="185" t="s">
        <v>2263</v>
      </c>
      <c r="E1811" s="188" t="s">
        <v>2264</v>
      </c>
      <c r="F1811" s="9" t="s">
        <v>83</v>
      </c>
      <c r="G1811" s="9" t="s">
        <v>147</v>
      </c>
      <c r="H1811" s="10">
        <v>0</v>
      </c>
      <c r="I1811" s="11">
        <v>4</v>
      </c>
      <c r="J1811" s="24">
        <v>12202</v>
      </c>
      <c r="K1811" s="12"/>
      <c r="L1811" s="14">
        <v>0</v>
      </c>
      <c r="N1811" s="21">
        <v>0</v>
      </c>
      <c r="P1811" s="21">
        <v>0</v>
      </c>
      <c r="R1811" s="21">
        <v>0</v>
      </c>
      <c r="T1811" s="21">
        <v>0</v>
      </c>
      <c r="V1811" s="22">
        <v>12202</v>
      </c>
      <c r="X1811" s="5" t="str">
        <f t="shared" si="28"/>
        <v>No</v>
      </c>
      <c r="Z1811" s="21"/>
      <c r="AC1811" s="28"/>
      <c r="AG1811" s="7"/>
    </row>
    <row r="1812" spans="1:33">
      <c r="A1812" s="8" t="s">
        <v>6289</v>
      </c>
      <c r="B1812" s="8" t="s">
        <v>6290</v>
      </c>
      <c r="C1812" s="9" t="s">
        <v>91</v>
      </c>
      <c r="D1812" s="185"/>
      <c r="E1812" s="188">
        <v>90284</v>
      </c>
      <c r="F1812" s="9" t="s">
        <v>83</v>
      </c>
      <c r="G1812" s="9" t="s">
        <v>5756</v>
      </c>
      <c r="H1812" s="10">
        <v>12150996</v>
      </c>
      <c r="I1812" s="11">
        <v>4</v>
      </c>
      <c r="J1812" s="24">
        <v>0</v>
      </c>
      <c r="K1812" s="12"/>
      <c r="L1812" s="14">
        <v>0</v>
      </c>
      <c r="N1812" s="21">
        <v>0</v>
      </c>
      <c r="P1812" s="21">
        <v>0</v>
      </c>
      <c r="R1812" s="21">
        <v>0</v>
      </c>
      <c r="T1812" s="21">
        <v>0</v>
      </c>
      <c r="V1812" s="22">
        <v>0</v>
      </c>
      <c r="X1812" s="5" t="str">
        <f t="shared" si="28"/>
        <v>No</v>
      </c>
      <c r="Z1812" s="21"/>
      <c r="AC1812" s="28"/>
      <c r="AG1812" s="7"/>
    </row>
    <row r="1813" spans="1:33">
      <c r="A1813" s="8" t="s">
        <v>371</v>
      </c>
      <c r="B1813" s="8" t="s">
        <v>372</v>
      </c>
      <c r="C1813" s="9" t="s">
        <v>73</v>
      </c>
      <c r="D1813" s="185" t="s">
        <v>373</v>
      </c>
      <c r="E1813" s="188" t="s">
        <v>374</v>
      </c>
      <c r="F1813" s="9" t="s">
        <v>83</v>
      </c>
      <c r="G1813" s="9" t="s">
        <v>147</v>
      </c>
      <c r="H1813" s="10">
        <v>0</v>
      </c>
      <c r="I1813" s="11">
        <v>4</v>
      </c>
      <c r="J1813" s="24">
        <v>6187</v>
      </c>
      <c r="K1813" s="12"/>
      <c r="L1813" s="14">
        <v>0</v>
      </c>
      <c r="N1813" s="21">
        <v>0</v>
      </c>
      <c r="P1813" s="21">
        <v>0</v>
      </c>
      <c r="R1813" s="21">
        <v>0</v>
      </c>
      <c r="T1813" s="21">
        <v>0</v>
      </c>
      <c r="V1813" s="22">
        <v>6187</v>
      </c>
      <c r="X1813" s="5" t="str">
        <f t="shared" si="28"/>
        <v>No</v>
      </c>
      <c r="Z1813" s="21"/>
      <c r="AC1813" s="28"/>
      <c r="AG1813" s="7"/>
    </row>
    <row r="1814" spans="1:33">
      <c r="A1814" s="8" t="s">
        <v>5836</v>
      </c>
      <c r="B1814" s="8" t="s">
        <v>3396</v>
      </c>
      <c r="C1814" s="9" t="s">
        <v>580</v>
      </c>
      <c r="D1814" s="185" t="s">
        <v>3515</v>
      </c>
      <c r="E1814" s="188" t="s">
        <v>3516</v>
      </c>
      <c r="F1814" s="9" t="s">
        <v>157</v>
      </c>
      <c r="G1814" s="9" t="s">
        <v>147</v>
      </c>
      <c r="H1814" s="10">
        <v>0</v>
      </c>
      <c r="I1814" s="11">
        <v>4</v>
      </c>
      <c r="J1814" s="24">
        <v>14260</v>
      </c>
      <c r="K1814" s="12"/>
      <c r="L1814" s="14">
        <v>0</v>
      </c>
      <c r="N1814" s="21">
        <v>0</v>
      </c>
      <c r="P1814" s="21">
        <v>0</v>
      </c>
      <c r="R1814" s="21">
        <v>0</v>
      </c>
      <c r="T1814" s="21">
        <v>0</v>
      </c>
      <c r="V1814" s="22">
        <v>14260</v>
      </c>
      <c r="X1814" s="5" t="str">
        <f t="shared" si="28"/>
        <v>No</v>
      </c>
      <c r="Z1814" s="21"/>
      <c r="AC1814" s="28"/>
      <c r="AG1814" s="7"/>
    </row>
    <row r="1815" spans="1:33">
      <c r="A1815" s="8" t="s">
        <v>5460</v>
      </c>
      <c r="B1815" s="8" t="s">
        <v>5461</v>
      </c>
      <c r="C1815" s="9" t="s">
        <v>132</v>
      </c>
      <c r="D1815" s="185" t="s">
        <v>5462</v>
      </c>
      <c r="E1815" s="188" t="s">
        <v>5463</v>
      </c>
      <c r="F1815" s="9" t="s">
        <v>83</v>
      </c>
      <c r="G1815" s="9" t="s">
        <v>147</v>
      </c>
      <c r="H1815" s="10">
        <v>0</v>
      </c>
      <c r="I1815" s="11">
        <v>4</v>
      </c>
      <c r="J1815" s="24">
        <v>43943</v>
      </c>
      <c r="K1815" s="12"/>
      <c r="L1815" s="14">
        <v>0</v>
      </c>
      <c r="N1815" s="21">
        <v>0</v>
      </c>
      <c r="P1815" s="21">
        <v>0</v>
      </c>
      <c r="R1815" s="21">
        <v>0</v>
      </c>
      <c r="T1815" s="21">
        <v>0</v>
      </c>
      <c r="V1815" s="22">
        <v>43943</v>
      </c>
      <c r="X1815" s="5" t="str">
        <f t="shared" si="28"/>
        <v>No</v>
      </c>
      <c r="Z1815" s="21"/>
      <c r="AC1815" s="28"/>
      <c r="AG1815" s="7"/>
    </row>
    <row r="1816" spans="1:33">
      <c r="A1816" s="8" t="s">
        <v>5046</v>
      </c>
      <c r="B1816" s="8" t="s">
        <v>5047</v>
      </c>
      <c r="C1816" s="9" t="s">
        <v>91</v>
      </c>
      <c r="D1816" s="185" t="s">
        <v>5048</v>
      </c>
      <c r="E1816" s="188" t="s">
        <v>5049</v>
      </c>
      <c r="F1816" s="9" t="s">
        <v>83</v>
      </c>
      <c r="G1816" s="9" t="s">
        <v>147</v>
      </c>
      <c r="H1816" s="10">
        <v>0</v>
      </c>
      <c r="I1816" s="11">
        <v>4</v>
      </c>
      <c r="J1816" s="24">
        <v>67148</v>
      </c>
      <c r="K1816" s="12"/>
      <c r="L1816" s="14">
        <v>0</v>
      </c>
      <c r="N1816" s="21">
        <v>0</v>
      </c>
      <c r="P1816" s="21">
        <v>0</v>
      </c>
      <c r="R1816" s="21">
        <v>0</v>
      </c>
      <c r="T1816" s="21">
        <v>0</v>
      </c>
      <c r="V1816" s="22">
        <v>67148</v>
      </c>
      <c r="X1816" s="5" t="str">
        <f t="shared" si="28"/>
        <v>No</v>
      </c>
      <c r="Z1816" s="21"/>
      <c r="AC1816" s="28"/>
      <c r="AG1816" s="7"/>
    </row>
    <row r="1817" spans="1:33">
      <c r="A1817" s="8" t="s">
        <v>6665</v>
      </c>
      <c r="B1817" s="8" t="s">
        <v>841</v>
      </c>
      <c r="C1817" s="9" t="s">
        <v>129</v>
      </c>
      <c r="D1817" s="185" t="s">
        <v>842</v>
      </c>
      <c r="E1817" s="188" t="s">
        <v>843</v>
      </c>
      <c r="F1817" s="9" t="s">
        <v>83</v>
      </c>
      <c r="G1817" s="9" t="s">
        <v>147</v>
      </c>
      <c r="H1817" s="10">
        <v>0</v>
      </c>
      <c r="I1817" s="11">
        <v>4</v>
      </c>
      <c r="J1817" s="24">
        <v>9510</v>
      </c>
      <c r="K1817" s="12"/>
      <c r="L1817" s="14">
        <v>0</v>
      </c>
      <c r="N1817" s="21">
        <v>0</v>
      </c>
      <c r="P1817" s="21">
        <v>0</v>
      </c>
      <c r="R1817" s="21">
        <v>0</v>
      </c>
      <c r="T1817" s="21">
        <v>0</v>
      </c>
      <c r="V1817" s="22">
        <v>9510</v>
      </c>
      <c r="X1817" s="5" t="str">
        <f t="shared" si="28"/>
        <v>No</v>
      </c>
      <c r="Z1817" s="21"/>
      <c r="AC1817" s="28"/>
      <c r="AG1817" s="7"/>
    </row>
    <row r="1818" spans="1:33">
      <c r="A1818" s="8" t="s">
        <v>531</v>
      </c>
      <c r="B1818" s="8" t="s">
        <v>532</v>
      </c>
      <c r="C1818" s="9" t="s">
        <v>120</v>
      </c>
      <c r="D1818" s="185">
        <v>6129</v>
      </c>
      <c r="E1818" s="188">
        <v>60129</v>
      </c>
      <c r="F1818" s="9" t="s">
        <v>83</v>
      </c>
      <c r="G1818" s="9" t="s">
        <v>5756</v>
      </c>
      <c r="H1818" s="10">
        <v>239938</v>
      </c>
      <c r="I1818" s="11">
        <v>4</v>
      </c>
      <c r="J1818" s="24">
        <v>20229</v>
      </c>
      <c r="K1818" s="12"/>
      <c r="L1818" s="14">
        <v>0</v>
      </c>
      <c r="N1818" s="21">
        <v>0</v>
      </c>
      <c r="P1818" s="21">
        <v>0</v>
      </c>
      <c r="R1818" s="21">
        <v>0</v>
      </c>
      <c r="T1818" s="21">
        <v>0</v>
      </c>
      <c r="V1818" s="22">
        <v>20229</v>
      </c>
      <c r="X1818" s="5" t="str">
        <f t="shared" si="28"/>
        <v>No</v>
      </c>
      <c r="Z1818" s="21"/>
      <c r="AC1818" s="28"/>
      <c r="AG1818" s="7"/>
    </row>
    <row r="1819" spans="1:33">
      <c r="A1819" s="8" t="s">
        <v>2119</v>
      </c>
      <c r="B1819" s="8" t="s">
        <v>2120</v>
      </c>
      <c r="C1819" s="9" t="s">
        <v>275</v>
      </c>
      <c r="D1819" s="185" t="s">
        <v>2121</v>
      </c>
      <c r="E1819" s="188" t="s">
        <v>2122</v>
      </c>
      <c r="F1819" s="9" t="s">
        <v>83</v>
      </c>
      <c r="G1819" s="9" t="s">
        <v>147</v>
      </c>
      <c r="H1819" s="10">
        <v>0</v>
      </c>
      <c r="I1819" s="11">
        <v>4</v>
      </c>
      <c r="J1819" s="24">
        <v>12759</v>
      </c>
      <c r="K1819" s="12"/>
      <c r="L1819" s="14">
        <v>0</v>
      </c>
      <c r="N1819" s="21">
        <v>0</v>
      </c>
      <c r="P1819" s="21">
        <v>0</v>
      </c>
      <c r="R1819" s="21">
        <v>0</v>
      </c>
      <c r="T1819" s="21">
        <v>0</v>
      </c>
      <c r="V1819" s="22">
        <v>12759</v>
      </c>
      <c r="X1819" s="5" t="str">
        <f t="shared" si="28"/>
        <v>No</v>
      </c>
      <c r="Z1819" s="21"/>
      <c r="AC1819" s="28"/>
      <c r="AG1819" s="7"/>
    </row>
    <row r="1820" spans="1:33">
      <c r="A1820" s="8" t="s">
        <v>6295</v>
      </c>
      <c r="B1820" s="8" t="s">
        <v>6296</v>
      </c>
      <c r="C1820" s="9" t="s">
        <v>91</v>
      </c>
      <c r="D1820" s="185"/>
      <c r="E1820" s="188">
        <v>90255</v>
      </c>
      <c r="F1820" s="9" t="s">
        <v>83</v>
      </c>
      <c r="G1820" s="9" t="s">
        <v>5756</v>
      </c>
      <c r="H1820" s="10">
        <v>12150996</v>
      </c>
      <c r="I1820" s="11">
        <v>4</v>
      </c>
      <c r="J1820" s="24">
        <v>0</v>
      </c>
      <c r="K1820" s="12"/>
      <c r="L1820" s="14">
        <v>0</v>
      </c>
      <c r="N1820" s="21">
        <v>0</v>
      </c>
      <c r="P1820" s="21">
        <v>0</v>
      </c>
      <c r="R1820" s="21">
        <v>0</v>
      </c>
      <c r="T1820" s="21">
        <v>0</v>
      </c>
      <c r="V1820" s="22">
        <v>0</v>
      </c>
      <c r="X1820" s="5" t="str">
        <f t="shared" si="28"/>
        <v>No</v>
      </c>
      <c r="Z1820" s="21"/>
      <c r="AC1820" s="28"/>
      <c r="AG1820" s="7"/>
    </row>
    <row r="1821" spans="1:33">
      <c r="A1821" s="8" t="s">
        <v>5004</v>
      </c>
      <c r="B1821" s="8" t="s">
        <v>5005</v>
      </c>
      <c r="C1821" s="9" t="s">
        <v>91</v>
      </c>
      <c r="D1821" s="185" t="s">
        <v>5006</v>
      </c>
      <c r="E1821" s="188" t="s">
        <v>5007</v>
      </c>
      <c r="F1821" s="9" t="s">
        <v>83</v>
      </c>
      <c r="G1821" s="9" t="s">
        <v>147</v>
      </c>
      <c r="H1821" s="10">
        <v>0</v>
      </c>
      <c r="I1821" s="11">
        <v>4</v>
      </c>
      <c r="J1821" s="24">
        <v>20350</v>
      </c>
      <c r="K1821" s="12"/>
      <c r="L1821" s="14">
        <v>0</v>
      </c>
      <c r="N1821" s="21">
        <v>0</v>
      </c>
      <c r="P1821" s="21">
        <v>0</v>
      </c>
      <c r="R1821" s="21">
        <v>6839</v>
      </c>
      <c r="T1821" s="21">
        <v>0</v>
      </c>
      <c r="V1821" s="22">
        <v>27189</v>
      </c>
      <c r="X1821" s="5" t="str">
        <f t="shared" si="28"/>
        <v>No</v>
      </c>
      <c r="Z1821" s="21"/>
      <c r="AC1821" s="28"/>
      <c r="AG1821" s="7"/>
    </row>
    <row r="1822" spans="1:33">
      <c r="A1822" s="8" t="s">
        <v>4137</v>
      </c>
      <c r="B1822" s="8" t="s">
        <v>4138</v>
      </c>
      <c r="C1822" s="9" t="s">
        <v>87</v>
      </c>
      <c r="D1822" s="185" t="s">
        <v>4139</v>
      </c>
      <c r="E1822" s="188">
        <v>4</v>
      </c>
      <c r="F1822" s="9" t="s">
        <v>36</v>
      </c>
      <c r="G1822" s="9" t="s">
        <v>5756</v>
      </c>
      <c r="H1822" s="10">
        <v>0</v>
      </c>
      <c r="I1822" s="11">
        <v>4</v>
      </c>
      <c r="J1822" s="24">
        <v>0</v>
      </c>
      <c r="K1822" s="12"/>
      <c r="L1822" s="14">
        <v>0</v>
      </c>
      <c r="N1822" s="21">
        <v>0</v>
      </c>
      <c r="P1822" s="21">
        <v>0</v>
      </c>
      <c r="R1822" s="21">
        <v>0</v>
      </c>
      <c r="T1822" s="21">
        <v>0</v>
      </c>
      <c r="V1822" s="22">
        <v>0</v>
      </c>
      <c r="X1822" s="5" t="str">
        <f t="shared" si="28"/>
        <v>No</v>
      </c>
      <c r="Z1822" s="21"/>
      <c r="AC1822" s="28"/>
      <c r="AG1822" s="7"/>
    </row>
    <row r="1823" spans="1:33">
      <c r="A1823" s="8" t="s">
        <v>218</v>
      </c>
      <c r="B1823" s="8" t="s">
        <v>219</v>
      </c>
      <c r="C1823" s="9" t="s">
        <v>103</v>
      </c>
      <c r="D1823" s="185">
        <v>4145</v>
      </c>
      <c r="E1823" s="188">
        <v>40145</v>
      </c>
      <c r="F1823" s="9" t="s">
        <v>83</v>
      </c>
      <c r="G1823" s="9" t="s">
        <v>5756</v>
      </c>
      <c r="H1823" s="10">
        <v>2148346</v>
      </c>
      <c r="I1823" s="11">
        <v>4</v>
      </c>
      <c r="J1823" s="24">
        <v>0</v>
      </c>
      <c r="K1823" s="12"/>
      <c r="L1823" s="14">
        <v>0</v>
      </c>
      <c r="N1823" s="21">
        <v>0</v>
      </c>
      <c r="P1823" s="21">
        <v>0</v>
      </c>
      <c r="R1823" s="21">
        <v>0</v>
      </c>
      <c r="T1823" s="21">
        <v>0</v>
      </c>
      <c r="V1823" s="22">
        <v>0</v>
      </c>
      <c r="X1823" s="5" t="str">
        <f t="shared" si="28"/>
        <v>No</v>
      </c>
      <c r="Z1823" s="21"/>
      <c r="AC1823" s="28"/>
      <c r="AG1823" s="7"/>
    </row>
    <row r="1824" spans="1:33">
      <c r="A1824" s="8" t="s">
        <v>2239</v>
      </c>
      <c r="B1824" s="8" t="s">
        <v>2240</v>
      </c>
      <c r="C1824" s="9" t="s">
        <v>275</v>
      </c>
      <c r="D1824" s="185" t="s">
        <v>2241</v>
      </c>
      <c r="E1824" s="188" t="s">
        <v>2242</v>
      </c>
      <c r="F1824" s="9" t="s">
        <v>83</v>
      </c>
      <c r="G1824" s="9" t="s">
        <v>147</v>
      </c>
      <c r="H1824" s="10">
        <v>0</v>
      </c>
      <c r="I1824" s="11">
        <v>4</v>
      </c>
      <c r="J1824" s="24">
        <v>13857</v>
      </c>
      <c r="K1824" s="12"/>
      <c r="L1824" s="14">
        <v>0</v>
      </c>
      <c r="N1824" s="21">
        <v>0</v>
      </c>
      <c r="P1824" s="21">
        <v>0</v>
      </c>
      <c r="R1824" s="21">
        <v>0</v>
      </c>
      <c r="T1824" s="21">
        <v>0</v>
      </c>
      <c r="V1824" s="22">
        <v>13857</v>
      </c>
      <c r="X1824" s="5" t="str">
        <f t="shared" si="28"/>
        <v>No</v>
      </c>
      <c r="Z1824" s="21"/>
      <c r="AC1824" s="28"/>
      <c r="AG1824" s="7"/>
    </row>
    <row r="1825" spans="1:33">
      <c r="A1825" s="8" t="s">
        <v>2325</v>
      </c>
      <c r="B1825" s="8" t="s">
        <v>2326</v>
      </c>
      <c r="C1825" s="9" t="s">
        <v>106</v>
      </c>
      <c r="D1825" s="185" t="s">
        <v>2327</v>
      </c>
      <c r="E1825" s="188" t="s">
        <v>2328</v>
      </c>
      <c r="F1825" s="9" t="s">
        <v>83</v>
      </c>
      <c r="G1825" s="9" t="s">
        <v>147</v>
      </c>
      <c r="H1825" s="10">
        <v>0</v>
      </c>
      <c r="I1825" s="11">
        <v>4</v>
      </c>
      <c r="J1825" s="24">
        <v>13017</v>
      </c>
      <c r="K1825" s="12"/>
      <c r="L1825" s="14">
        <v>0</v>
      </c>
      <c r="N1825" s="21">
        <v>0</v>
      </c>
      <c r="P1825" s="21">
        <v>0</v>
      </c>
      <c r="R1825" s="21">
        <v>8575</v>
      </c>
      <c r="T1825" s="21">
        <v>4725</v>
      </c>
      <c r="V1825" s="22">
        <v>26317</v>
      </c>
      <c r="X1825" s="5" t="str">
        <f t="shared" si="28"/>
        <v>No</v>
      </c>
      <c r="Z1825" s="21"/>
      <c r="AC1825" s="28"/>
      <c r="AG1825" s="7"/>
    </row>
    <row r="1826" spans="1:33">
      <c r="A1826" s="8" t="s">
        <v>6279</v>
      </c>
      <c r="B1826" s="8" t="s">
        <v>6280</v>
      </c>
      <c r="C1826" s="9" t="s">
        <v>91</v>
      </c>
      <c r="D1826" s="185"/>
      <c r="E1826" s="188">
        <v>90281</v>
      </c>
      <c r="F1826" s="9" t="s">
        <v>83</v>
      </c>
      <c r="G1826" s="9" t="s">
        <v>5756</v>
      </c>
      <c r="H1826" s="10">
        <v>12150996</v>
      </c>
      <c r="I1826" s="11">
        <v>4</v>
      </c>
      <c r="J1826" s="24">
        <v>44820</v>
      </c>
      <c r="K1826" s="12"/>
      <c r="L1826" s="14">
        <v>0</v>
      </c>
      <c r="N1826" s="21">
        <v>0</v>
      </c>
      <c r="P1826" s="21">
        <v>0</v>
      </c>
      <c r="R1826" s="21">
        <v>0</v>
      </c>
      <c r="T1826" s="21">
        <v>0</v>
      </c>
      <c r="V1826" s="22">
        <v>44820</v>
      </c>
      <c r="X1826" s="5" t="str">
        <f t="shared" si="28"/>
        <v>No</v>
      </c>
      <c r="Z1826" s="21"/>
      <c r="AC1826" s="28"/>
      <c r="AG1826" s="7"/>
    </row>
    <row r="1827" spans="1:33">
      <c r="A1827" s="8" t="s">
        <v>6666</v>
      </c>
      <c r="B1827" s="8" t="s">
        <v>708</v>
      </c>
      <c r="C1827" s="9" t="s">
        <v>555</v>
      </c>
      <c r="D1827" s="185"/>
      <c r="E1827" s="188">
        <v>50521</v>
      </c>
      <c r="F1827" s="9" t="s">
        <v>113</v>
      </c>
      <c r="G1827" s="9" t="s">
        <v>84</v>
      </c>
      <c r="H1827" s="10">
        <v>8608208</v>
      </c>
      <c r="I1827" s="11">
        <v>4</v>
      </c>
      <c r="J1827" s="24">
        <v>1359692</v>
      </c>
      <c r="K1827" s="12"/>
      <c r="L1827" s="14">
        <v>0</v>
      </c>
      <c r="N1827" s="21">
        <v>0</v>
      </c>
      <c r="P1827" s="21">
        <v>0</v>
      </c>
      <c r="R1827" s="21">
        <v>8330</v>
      </c>
      <c r="T1827" s="21">
        <v>0</v>
      </c>
      <c r="V1827" s="22">
        <v>1368022</v>
      </c>
      <c r="X1827" s="5" t="str">
        <f t="shared" si="28"/>
        <v>No</v>
      </c>
      <c r="Z1827" s="21"/>
      <c r="AC1827" s="28"/>
      <c r="AG1827" s="7"/>
    </row>
    <row r="1828" spans="1:33">
      <c r="A1828" s="8" t="s">
        <v>787</v>
      </c>
      <c r="B1828" s="8" t="s">
        <v>788</v>
      </c>
      <c r="C1828" s="9" t="s">
        <v>129</v>
      </c>
      <c r="D1828" s="185" t="s">
        <v>789</v>
      </c>
      <c r="E1828" s="188" t="s">
        <v>790</v>
      </c>
      <c r="F1828" s="9" t="s">
        <v>83</v>
      </c>
      <c r="G1828" s="9" t="s">
        <v>147</v>
      </c>
      <c r="H1828" s="10">
        <v>0</v>
      </c>
      <c r="I1828" s="11">
        <v>4</v>
      </c>
      <c r="J1828" s="24">
        <v>5017</v>
      </c>
      <c r="K1828" s="12"/>
      <c r="L1828" s="14">
        <v>0</v>
      </c>
      <c r="N1828" s="21">
        <v>0</v>
      </c>
      <c r="P1828" s="21">
        <v>0</v>
      </c>
      <c r="R1828" s="21">
        <v>0</v>
      </c>
      <c r="T1828" s="21">
        <v>0</v>
      </c>
      <c r="V1828" s="22">
        <v>5017</v>
      </c>
      <c r="X1828" s="5" t="str">
        <f t="shared" si="28"/>
        <v>No</v>
      </c>
      <c r="Z1828" s="21"/>
      <c r="AC1828" s="28"/>
      <c r="AG1828" s="7"/>
    </row>
    <row r="1829" spans="1:33">
      <c r="A1829" s="8" t="s">
        <v>3858</v>
      </c>
      <c r="B1829" s="8" t="s">
        <v>3859</v>
      </c>
      <c r="C1829" s="9" t="s">
        <v>278</v>
      </c>
      <c r="D1829" s="185" t="s">
        <v>3860</v>
      </c>
      <c r="E1829" s="188" t="s">
        <v>3861</v>
      </c>
      <c r="F1829" s="9" t="s">
        <v>83</v>
      </c>
      <c r="G1829" s="9" t="s">
        <v>147</v>
      </c>
      <c r="H1829" s="10">
        <v>0</v>
      </c>
      <c r="I1829" s="11">
        <v>4</v>
      </c>
      <c r="J1829" s="24">
        <v>3137</v>
      </c>
      <c r="K1829" s="12"/>
      <c r="L1829" s="14">
        <v>0</v>
      </c>
      <c r="N1829" s="21">
        <v>0</v>
      </c>
      <c r="P1829" s="21">
        <v>0</v>
      </c>
      <c r="R1829" s="21">
        <v>0</v>
      </c>
      <c r="T1829" s="21">
        <v>0</v>
      </c>
      <c r="V1829" s="22">
        <v>3137</v>
      </c>
      <c r="X1829" s="5" t="str">
        <f t="shared" si="28"/>
        <v>No</v>
      </c>
      <c r="Z1829" s="21"/>
      <c r="AC1829" s="28"/>
      <c r="AG1829" s="7"/>
    </row>
    <row r="1830" spans="1:33">
      <c r="A1830" s="8" t="s">
        <v>5965</v>
      </c>
      <c r="B1830" s="8" t="s">
        <v>6069</v>
      </c>
      <c r="C1830" s="9" t="s">
        <v>171</v>
      </c>
      <c r="D1830" s="185"/>
      <c r="E1830" s="188">
        <v>40238</v>
      </c>
      <c r="F1830" s="9" t="s">
        <v>83</v>
      </c>
      <c r="G1830" s="9" t="s">
        <v>5756</v>
      </c>
      <c r="H1830" s="10">
        <v>5502379</v>
      </c>
      <c r="I1830" s="11">
        <v>4</v>
      </c>
      <c r="J1830" s="24">
        <v>0</v>
      </c>
      <c r="K1830" s="12"/>
      <c r="L1830" s="14">
        <v>0</v>
      </c>
      <c r="N1830" s="21">
        <v>0</v>
      </c>
      <c r="P1830" s="21">
        <v>0</v>
      </c>
      <c r="R1830" s="21">
        <v>0</v>
      </c>
      <c r="T1830" s="21">
        <v>0</v>
      </c>
      <c r="V1830" s="22">
        <v>0</v>
      </c>
      <c r="X1830" s="5" t="str">
        <f t="shared" si="28"/>
        <v>No</v>
      </c>
      <c r="Z1830" s="21"/>
      <c r="AC1830" s="28"/>
      <c r="AG1830" s="7"/>
    </row>
    <row r="1831" spans="1:33">
      <c r="A1831" s="8" t="s">
        <v>3694</v>
      </c>
      <c r="B1831" s="8" t="s">
        <v>3695</v>
      </c>
      <c r="C1831" s="9" t="s">
        <v>275</v>
      </c>
      <c r="D1831" s="185"/>
      <c r="E1831" s="188">
        <v>77077</v>
      </c>
      <c r="F1831" s="9" t="s">
        <v>36</v>
      </c>
      <c r="G1831" s="9" t="s">
        <v>5756</v>
      </c>
      <c r="H1831" s="10">
        <v>0</v>
      </c>
      <c r="I1831" s="11">
        <v>4</v>
      </c>
      <c r="J1831" s="24">
        <v>21560</v>
      </c>
      <c r="K1831" s="12"/>
      <c r="L1831" s="14">
        <v>0</v>
      </c>
      <c r="N1831" s="21">
        <v>0</v>
      </c>
      <c r="P1831" s="21">
        <v>0</v>
      </c>
      <c r="R1831" s="21">
        <v>0</v>
      </c>
      <c r="T1831" s="21">
        <v>0</v>
      </c>
      <c r="V1831" s="22">
        <v>21560</v>
      </c>
      <c r="X1831" s="5" t="str">
        <f t="shared" si="28"/>
        <v>No</v>
      </c>
      <c r="Z1831" s="21"/>
      <c r="AC1831" s="28"/>
      <c r="AG1831" s="7"/>
    </row>
    <row r="1832" spans="1:33">
      <c r="A1832" s="8" t="s">
        <v>494</v>
      </c>
      <c r="B1832" s="8" t="s">
        <v>495</v>
      </c>
      <c r="C1832" s="9" t="s">
        <v>141</v>
      </c>
      <c r="D1832" s="185">
        <v>3053</v>
      </c>
      <c r="E1832" s="188">
        <v>30053</v>
      </c>
      <c r="F1832" s="9" t="s">
        <v>83</v>
      </c>
      <c r="G1832" s="9" t="s">
        <v>5756</v>
      </c>
      <c r="H1832" s="10">
        <v>69501</v>
      </c>
      <c r="I1832" s="11">
        <v>4</v>
      </c>
      <c r="J1832" s="24">
        <v>45127</v>
      </c>
      <c r="K1832" s="12"/>
      <c r="L1832" s="14">
        <v>0</v>
      </c>
      <c r="N1832" s="21">
        <v>0</v>
      </c>
      <c r="P1832" s="21">
        <v>0</v>
      </c>
      <c r="R1832" s="21">
        <v>0</v>
      </c>
      <c r="T1832" s="21">
        <v>0</v>
      </c>
      <c r="V1832" s="22">
        <v>45127</v>
      </c>
      <c r="X1832" s="5" t="str">
        <f t="shared" si="28"/>
        <v>No</v>
      </c>
      <c r="Z1832" s="21"/>
      <c r="AC1832" s="28"/>
      <c r="AG1832" s="7"/>
    </row>
    <row r="1833" spans="1:33">
      <c r="A1833" s="8" t="s">
        <v>1017</v>
      </c>
      <c r="B1833" s="8" t="s">
        <v>1018</v>
      </c>
      <c r="C1833" s="9" t="s">
        <v>275</v>
      </c>
      <c r="D1833" s="185" t="s">
        <v>1019</v>
      </c>
      <c r="E1833" s="188">
        <v>70004</v>
      </c>
      <c r="F1833" s="9" t="s">
        <v>36</v>
      </c>
      <c r="G1833" s="9" t="s">
        <v>5756</v>
      </c>
      <c r="H1833" s="10">
        <v>0</v>
      </c>
      <c r="I1833" s="11">
        <v>4</v>
      </c>
      <c r="J1833" s="24">
        <v>201143</v>
      </c>
      <c r="K1833" s="12"/>
      <c r="L1833" s="14">
        <v>0</v>
      </c>
      <c r="N1833" s="21">
        <v>0</v>
      </c>
      <c r="P1833" s="21">
        <v>0</v>
      </c>
      <c r="R1833" s="21">
        <v>0</v>
      </c>
      <c r="T1833" s="21">
        <v>0</v>
      </c>
      <c r="V1833" s="22">
        <v>201143</v>
      </c>
      <c r="X1833" s="5" t="str">
        <f t="shared" si="28"/>
        <v>No</v>
      </c>
      <c r="Z1833" s="21"/>
      <c r="AC1833" s="28"/>
      <c r="AG1833" s="7"/>
    </row>
    <row r="1834" spans="1:33">
      <c r="A1834" s="8" t="s">
        <v>6055</v>
      </c>
      <c r="B1834" s="8" t="s">
        <v>1087</v>
      </c>
      <c r="C1834" s="9" t="s">
        <v>106</v>
      </c>
      <c r="D1834" s="185"/>
      <c r="E1834" s="188">
        <v>70271</v>
      </c>
      <c r="F1834" s="9" t="s">
        <v>83</v>
      </c>
      <c r="G1834" s="9" t="s">
        <v>84</v>
      </c>
      <c r="H1834" s="10">
        <v>1519417</v>
      </c>
      <c r="I1834" s="11">
        <v>4</v>
      </c>
      <c r="J1834" s="24">
        <v>0</v>
      </c>
      <c r="K1834" s="12"/>
      <c r="L1834" s="14">
        <v>0</v>
      </c>
      <c r="N1834" s="21">
        <v>0</v>
      </c>
      <c r="P1834" s="21">
        <v>155000</v>
      </c>
      <c r="R1834" s="21">
        <v>64750</v>
      </c>
      <c r="T1834" s="21">
        <v>0</v>
      </c>
      <c r="V1834" s="22">
        <v>219750</v>
      </c>
      <c r="X1834" s="5" t="str">
        <f t="shared" si="28"/>
        <v>No</v>
      </c>
      <c r="Z1834" s="21"/>
      <c r="AC1834" s="28"/>
      <c r="AG1834" s="7"/>
    </row>
    <row r="1835" spans="1:33">
      <c r="A1835" s="8" t="s">
        <v>562</v>
      </c>
      <c r="B1835" s="8" t="s">
        <v>167</v>
      </c>
      <c r="C1835" s="9" t="s">
        <v>160</v>
      </c>
      <c r="D1835" s="185">
        <v>1088</v>
      </c>
      <c r="E1835" s="188">
        <v>10088</v>
      </c>
      <c r="F1835" s="9" t="s">
        <v>88</v>
      </c>
      <c r="G1835" s="9" t="s">
        <v>84</v>
      </c>
      <c r="H1835" s="10">
        <v>203914</v>
      </c>
      <c r="I1835" s="11">
        <v>4</v>
      </c>
      <c r="J1835" s="24">
        <v>2629974</v>
      </c>
      <c r="K1835" s="12"/>
      <c r="L1835" s="14">
        <v>0</v>
      </c>
      <c r="N1835" s="21">
        <v>0</v>
      </c>
      <c r="P1835" s="21">
        <v>23703</v>
      </c>
      <c r="R1835" s="21">
        <v>2545148</v>
      </c>
      <c r="T1835" s="21">
        <v>0</v>
      </c>
      <c r="V1835" s="22">
        <v>5198825</v>
      </c>
      <c r="X1835" s="5" t="str">
        <f t="shared" si="28"/>
        <v>No</v>
      </c>
      <c r="Z1835" s="21"/>
      <c r="AC1835" s="28"/>
      <c r="AG1835" s="7"/>
    </row>
    <row r="1836" spans="1:33">
      <c r="A1836" s="8" t="s">
        <v>2738</v>
      </c>
      <c r="B1836" s="8" t="s">
        <v>2739</v>
      </c>
      <c r="C1836" s="9" t="s">
        <v>65</v>
      </c>
      <c r="D1836" s="185" t="s">
        <v>2740</v>
      </c>
      <c r="E1836" s="188" t="s">
        <v>2741</v>
      </c>
      <c r="F1836" s="9" t="s">
        <v>157</v>
      </c>
      <c r="G1836" s="9" t="s">
        <v>147</v>
      </c>
      <c r="H1836" s="10">
        <v>0</v>
      </c>
      <c r="I1836" s="11">
        <v>4</v>
      </c>
      <c r="J1836" s="24">
        <v>23954</v>
      </c>
      <c r="K1836" s="12"/>
      <c r="L1836" s="14">
        <v>0</v>
      </c>
      <c r="N1836" s="21">
        <v>0</v>
      </c>
      <c r="P1836" s="21">
        <v>0</v>
      </c>
      <c r="R1836" s="21">
        <v>16780</v>
      </c>
      <c r="T1836" s="21">
        <v>49916</v>
      </c>
      <c r="V1836" s="22">
        <v>90650</v>
      </c>
      <c r="X1836" s="5" t="str">
        <f t="shared" si="28"/>
        <v>No</v>
      </c>
      <c r="Z1836" s="21"/>
      <c r="AC1836" s="28"/>
      <c r="AG1836" s="7"/>
    </row>
    <row r="1837" spans="1:33">
      <c r="A1837" s="8" t="s">
        <v>5266</v>
      </c>
      <c r="B1837" s="8" t="s">
        <v>287</v>
      </c>
      <c r="C1837" s="9" t="s">
        <v>168</v>
      </c>
      <c r="D1837" s="185" t="s">
        <v>5267</v>
      </c>
      <c r="E1837" s="188" t="s">
        <v>5268</v>
      </c>
      <c r="F1837" s="9" t="s">
        <v>83</v>
      </c>
      <c r="G1837" s="9" t="s">
        <v>147</v>
      </c>
      <c r="H1837" s="10">
        <v>0</v>
      </c>
      <c r="I1837" s="11">
        <v>4</v>
      </c>
      <c r="J1837" s="24">
        <v>13958</v>
      </c>
      <c r="K1837" s="12"/>
      <c r="L1837" s="14">
        <v>0</v>
      </c>
      <c r="N1837" s="21">
        <v>0</v>
      </c>
      <c r="P1837" s="21">
        <v>0</v>
      </c>
      <c r="R1837" s="21">
        <v>9676</v>
      </c>
      <c r="T1837" s="21">
        <v>34662</v>
      </c>
      <c r="V1837" s="22">
        <v>58296</v>
      </c>
      <c r="X1837" s="5" t="str">
        <f t="shared" si="28"/>
        <v>No</v>
      </c>
      <c r="Z1837" s="21"/>
      <c r="AC1837" s="28"/>
      <c r="AG1837" s="7"/>
    </row>
    <row r="1838" spans="1:33">
      <c r="A1838" s="8" t="s">
        <v>93</v>
      </c>
      <c r="B1838" s="8" t="s">
        <v>94</v>
      </c>
      <c r="C1838" s="9" t="s">
        <v>39</v>
      </c>
      <c r="D1838" s="185" t="s">
        <v>95</v>
      </c>
      <c r="E1838" s="188">
        <v>99382</v>
      </c>
      <c r="F1838" s="9" t="s">
        <v>36</v>
      </c>
      <c r="G1838" s="9" t="s">
        <v>5756</v>
      </c>
      <c r="H1838" s="10">
        <v>0</v>
      </c>
      <c r="I1838" s="11">
        <v>4</v>
      </c>
      <c r="J1838" s="24">
        <v>0</v>
      </c>
      <c r="K1838" s="12"/>
      <c r="L1838" s="14">
        <v>0</v>
      </c>
      <c r="N1838" s="21">
        <v>0</v>
      </c>
      <c r="P1838" s="21">
        <v>0</v>
      </c>
      <c r="R1838" s="21">
        <v>0</v>
      </c>
      <c r="T1838" s="21">
        <v>0</v>
      </c>
      <c r="V1838" s="22">
        <v>0</v>
      </c>
      <c r="X1838" s="5" t="str">
        <f t="shared" si="28"/>
        <v>No</v>
      </c>
      <c r="Z1838" s="21"/>
      <c r="AC1838" s="28"/>
      <c r="AG1838" s="7"/>
    </row>
    <row r="1839" spans="1:33">
      <c r="A1839" s="8" t="s">
        <v>5442</v>
      </c>
      <c r="B1839" s="8" t="s">
        <v>5443</v>
      </c>
      <c r="C1839" s="9" t="s">
        <v>58</v>
      </c>
      <c r="D1839" s="185" t="s">
        <v>5444</v>
      </c>
      <c r="E1839" s="188" t="s">
        <v>5445</v>
      </c>
      <c r="F1839" s="9" t="s">
        <v>83</v>
      </c>
      <c r="G1839" s="9" t="s">
        <v>147</v>
      </c>
      <c r="H1839" s="10">
        <v>0</v>
      </c>
      <c r="I1839" s="11">
        <v>4</v>
      </c>
      <c r="J1839" s="24">
        <v>74505</v>
      </c>
      <c r="K1839" s="12"/>
      <c r="L1839" s="14">
        <v>0</v>
      </c>
      <c r="N1839" s="21">
        <v>0</v>
      </c>
      <c r="P1839" s="21">
        <v>0</v>
      </c>
      <c r="R1839" s="21">
        <v>0</v>
      </c>
      <c r="T1839" s="21">
        <v>0</v>
      </c>
      <c r="V1839" s="22">
        <v>74505</v>
      </c>
      <c r="X1839" s="5" t="str">
        <f t="shared" si="28"/>
        <v>No</v>
      </c>
      <c r="Z1839" s="21"/>
      <c r="AC1839" s="28"/>
      <c r="AG1839" s="7"/>
    </row>
    <row r="1840" spans="1:33">
      <c r="A1840" s="8" t="s">
        <v>6265</v>
      </c>
      <c r="B1840" s="8" t="s">
        <v>6266</v>
      </c>
      <c r="C1840" s="9" t="s">
        <v>91</v>
      </c>
      <c r="D1840" s="185"/>
      <c r="E1840" s="188">
        <v>90292</v>
      </c>
      <c r="F1840" s="9" t="s">
        <v>83</v>
      </c>
      <c r="G1840" s="9" t="s">
        <v>5756</v>
      </c>
      <c r="H1840" s="10">
        <v>12150996</v>
      </c>
      <c r="I1840" s="11">
        <v>4</v>
      </c>
      <c r="J1840" s="24">
        <v>4408</v>
      </c>
      <c r="K1840" s="12"/>
      <c r="L1840" s="14">
        <v>0</v>
      </c>
      <c r="N1840" s="21">
        <v>0</v>
      </c>
      <c r="P1840" s="21">
        <v>0</v>
      </c>
      <c r="R1840" s="21">
        <v>0</v>
      </c>
      <c r="T1840" s="21">
        <v>0</v>
      </c>
      <c r="V1840" s="22">
        <v>4408</v>
      </c>
      <c r="X1840" s="5" t="str">
        <f t="shared" si="28"/>
        <v>No</v>
      </c>
      <c r="Z1840" s="21"/>
      <c r="AC1840" s="28"/>
      <c r="AG1840" s="7"/>
    </row>
    <row r="1841" spans="1:33">
      <c r="A1841" s="8" t="s">
        <v>6019</v>
      </c>
      <c r="B1841" s="8" t="s">
        <v>428</v>
      </c>
      <c r="C1841" s="9" t="s">
        <v>275</v>
      </c>
      <c r="D1841" s="185"/>
      <c r="E1841" s="188" t="s">
        <v>6020</v>
      </c>
      <c r="F1841" s="9" t="s">
        <v>83</v>
      </c>
      <c r="G1841" s="9" t="s">
        <v>147</v>
      </c>
      <c r="H1841" s="10">
        <v>0</v>
      </c>
      <c r="I1841" s="11">
        <v>4</v>
      </c>
      <c r="J1841" s="24">
        <v>4987</v>
      </c>
      <c r="K1841" s="12"/>
      <c r="L1841" s="14">
        <v>0</v>
      </c>
      <c r="N1841" s="21">
        <v>0</v>
      </c>
      <c r="P1841" s="21">
        <v>0</v>
      </c>
      <c r="R1841" s="21">
        <v>0</v>
      </c>
      <c r="T1841" s="21">
        <v>0</v>
      </c>
      <c r="V1841" s="22">
        <v>4987</v>
      </c>
      <c r="X1841" s="5" t="str">
        <f t="shared" si="28"/>
        <v>No</v>
      </c>
      <c r="Z1841" s="21"/>
      <c r="AC1841" s="28"/>
      <c r="AG1841" s="7"/>
    </row>
    <row r="1842" spans="1:33">
      <c r="A1842" s="8" t="s">
        <v>5398</v>
      </c>
      <c r="B1842" s="8" t="s">
        <v>5399</v>
      </c>
      <c r="C1842" s="9" t="s">
        <v>58</v>
      </c>
      <c r="D1842" s="185" t="s">
        <v>5400</v>
      </c>
      <c r="E1842" s="188" t="s">
        <v>5401</v>
      </c>
      <c r="F1842" s="9" t="s">
        <v>83</v>
      </c>
      <c r="G1842" s="9" t="s">
        <v>147</v>
      </c>
      <c r="H1842" s="10">
        <v>0</v>
      </c>
      <c r="I1842" s="11">
        <v>4</v>
      </c>
      <c r="J1842" s="24">
        <v>135385</v>
      </c>
      <c r="K1842" s="12"/>
      <c r="L1842" s="14">
        <v>0</v>
      </c>
      <c r="N1842" s="21">
        <v>0</v>
      </c>
      <c r="P1842" s="21">
        <v>0</v>
      </c>
      <c r="R1842" s="21">
        <v>0</v>
      </c>
      <c r="T1842" s="21">
        <v>0</v>
      </c>
      <c r="V1842" s="22">
        <v>135385</v>
      </c>
      <c r="X1842" s="5" t="str">
        <f t="shared" si="28"/>
        <v>No</v>
      </c>
      <c r="Z1842" s="21"/>
      <c r="AC1842" s="28"/>
      <c r="AG1842" s="7"/>
    </row>
    <row r="1843" spans="1:33">
      <c r="A1843" s="8" t="s">
        <v>3282</v>
      </c>
      <c r="B1843" s="8" t="s">
        <v>3283</v>
      </c>
      <c r="C1843" s="9" t="s">
        <v>555</v>
      </c>
      <c r="D1843" s="185" t="s">
        <v>3284</v>
      </c>
      <c r="E1843" s="188" t="s">
        <v>3285</v>
      </c>
      <c r="F1843" s="9" t="s">
        <v>83</v>
      </c>
      <c r="G1843" s="9" t="s">
        <v>147</v>
      </c>
      <c r="H1843" s="10">
        <v>0</v>
      </c>
      <c r="I1843" s="11">
        <v>4</v>
      </c>
      <c r="J1843" s="24">
        <v>19088</v>
      </c>
      <c r="K1843" s="12"/>
      <c r="L1843" s="14">
        <v>0</v>
      </c>
      <c r="N1843" s="21">
        <v>0</v>
      </c>
      <c r="P1843" s="21">
        <v>0</v>
      </c>
      <c r="R1843" s="21">
        <v>0</v>
      </c>
      <c r="T1843" s="21">
        <v>448</v>
      </c>
      <c r="V1843" s="22">
        <v>19536</v>
      </c>
      <c r="X1843" s="5" t="str">
        <f t="shared" si="28"/>
        <v>No</v>
      </c>
      <c r="Z1843" s="21"/>
      <c r="AC1843" s="28"/>
      <c r="AG1843" s="7"/>
    </row>
    <row r="1844" spans="1:33">
      <c r="A1844" s="8" t="s">
        <v>1961</v>
      </c>
      <c r="B1844" s="8" t="s">
        <v>1962</v>
      </c>
      <c r="C1844" s="9" t="s">
        <v>34</v>
      </c>
      <c r="D1844" s="185" t="s">
        <v>1963</v>
      </c>
      <c r="E1844" s="188">
        <v>88176</v>
      </c>
      <c r="F1844" s="9" t="s">
        <v>36</v>
      </c>
      <c r="G1844" s="9" t="s">
        <v>5756</v>
      </c>
      <c r="H1844" s="10">
        <v>0</v>
      </c>
      <c r="I1844" s="11">
        <v>4</v>
      </c>
      <c r="J1844" s="24">
        <v>0</v>
      </c>
      <c r="K1844" s="12"/>
      <c r="L1844" s="14">
        <v>0</v>
      </c>
      <c r="N1844" s="21">
        <v>0</v>
      </c>
      <c r="P1844" s="21">
        <v>0</v>
      </c>
      <c r="R1844" s="21">
        <v>0</v>
      </c>
      <c r="T1844" s="21">
        <v>0</v>
      </c>
      <c r="V1844" s="22">
        <v>0</v>
      </c>
      <c r="X1844" s="5" t="str">
        <f t="shared" si="28"/>
        <v>No</v>
      </c>
      <c r="Z1844" s="21"/>
      <c r="AC1844" s="28"/>
      <c r="AG1844" s="7"/>
    </row>
    <row r="1845" spans="1:33">
      <c r="A1845" s="8" t="s">
        <v>5654</v>
      </c>
      <c r="B1845" s="8" t="s">
        <v>5633</v>
      </c>
      <c r="C1845" s="9" t="s">
        <v>254</v>
      </c>
      <c r="D1845" s="185" t="s">
        <v>5655</v>
      </c>
      <c r="E1845" s="188" t="s">
        <v>5656</v>
      </c>
      <c r="F1845" s="9" t="s">
        <v>83</v>
      </c>
      <c r="G1845" s="9" t="s">
        <v>147</v>
      </c>
      <c r="H1845" s="10">
        <v>0</v>
      </c>
      <c r="I1845" s="11">
        <v>4</v>
      </c>
      <c r="J1845" s="24">
        <v>8382</v>
      </c>
      <c r="K1845" s="12"/>
      <c r="L1845" s="14">
        <v>0</v>
      </c>
      <c r="N1845" s="21">
        <v>0</v>
      </c>
      <c r="P1845" s="21">
        <v>0</v>
      </c>
      <c r="R1845" s="21">
        <v>0</v>
      </c>
      <c r="T1845" s="21">
        <v>0</v>
      </c>
      <c r="V1845" s="22">
        <v>8382</v>
      </c>
      <c r="X1845" s="5" t="str">
        <f t="shared" si="28"/>
        <v>No</v>
      </c>
      <c r="Z1845" s="21"/>
      <c r="AC1845" s="28"/>
      <c r="AG1845" s="7"/>
    </row>
    <row r="1846" spans="1:33">
      <c r="A1846" s="8" t="s">
        <v>776</v>
      </c>
      <c r="B1846" s="8" t="s">
        <v>6481</v>
      </c>
      <c r="C1846" s="9" t="s">
        <v>129</v>
      </c>
      <c r="D1846" s="185" t="s">
        <v>777</v>
      </c>
      <c r="E1846" s="188" t="s">
        <v>778</v>
      </c>
      <c r="F1846" s="9" t="s">
        <v>83</v>
      </c>
      <c r="G1846" s="9" t="s">
        <v>147</v>
      </c>
      <c r="H1846" s="10">
        <v>0</v>
      </c>
      <c r="I1846" s="11">
        <v>4</v>
      </c>
      <c r="J1846" s="24">
        <v>6366</v>
      </c>
      <c r="K1846" s="12"/>
      <c r="L1846" s="14">
        <v>0</v>
      </c>
      <c r="N1846" s="21">
        <v>0</v>
      </c>
      <c r="P1846" s="21">
        <v>0</v>
      </c>
      <c r="R1846" s="21">
        <v>0</v>
      </c>
      <c r="T1846" s="21">
        <v>0</v>
      </c>
      <c r="V1846" s="22">
        <v>6366</v>
      </c>
      <c r="X1846" s="5" t="str">
        <f t="shared" si="28"/>
        <v>No</v>
      </c>
      <c r="Z1846" s="21"/>
      <c r="AC1846" s="28"/>
      <c r="AG1846" s="7"/>
    </row>
    <row r="1847" spans="1:33">
      <c r="A1847" s="8" t="s">
        <v>6330</v>
      </c>
      <c r="B1847" s="8" t="s">
        <v>6331</v>
      </c>
      <c r="C1847" s="9" t="s">
        <v>178</v>
      </c>
      <c r="D1847" s="185"/>
      <c r="E1847" s="188" t="s">
        <v>6332</v>
      </c>
      <c r="F1847" s="9" t="s">
        <v>157</v>
      </c>
      <c r="G1847" s="9" t="s">
        <v>147</v>
      </c>
      <c r="H1847" s="10">
        <v>0</v>
      </c>
      <c r="I1847" s="11">
        <v>4</v>
      </c>
      <c r="J1847" s="24">
        <v>1372</v>
      </c>
      <c r="K1847" s="12"/>
      <c r="L1847" s="14">
        <v>0</v>
      </c>
      <c r="N1847" s="21">
        <v>0</v>
      </c>
      <c r="P1847" s="21">
        <v>0</v>
      </c>
      <c r="R1847" s="21">
        <v>0</v>
      </c>
      <c r="T1847" s="21">
        <v>0</v>
      </c>
      <c r="V1847" s="22">
        <v>1372</v>
      </c>
      <c r="X1847" s="5" t="str">
        <f t="shared" si="28"/>
        <v>No</v>
      </c>
      <c r="Z1847" s="21"/>
      <c r="AC1847" s="28"/>
      <c r="AG1847" s="7"/>
    </row>
    <row r="1848" spans="1:33">
      <c r="A1848" s="8" t="s">
        <v>4105</v>
      </c>
      <c r="B1848" s="8" t="s">
        <v>4106</v>
      </c>
      <c r="C1848" s="9" t="s">
        <v>91</v>
      </c>
      <c r="D1848" s="185" t="s">
        <v>4107</v>
      </c>
      <c r="E1848" s="188">
        <v>99256</v>
      </c>
      <c r="F1848" s="9" t="s">
        <v>36</v>
      </c>
      <c r="G1848" s="9" t="s">
        <v>5756</v>
      </c>
      <c r="H1848" s="10">
        <v>0</v>
      </c>
      <c r="I1848" s="11">
        <v>4</v>
      </c>
      <c r="J1848" s="24">
        <v>11016</v>
      </c>
      <c r="K1848" s="12"/>
      <c r="L1848" s="14">
        <v>0</v>
      </c>
      <c r="N1848" s="21">
        <v>0</v>
      </c>
      <c r="P1848" s="21">
        <v>0</v>
      </c>
      <c r="R1848" s="21">
        <v>0</v>
      </c>
      <c r="T1848" s="21">
        <v>0</v>
      </c>
      <c r="V1848" s="22">
        <v>11016</v>
      </c>
      <c r="X1848" s="5" t="str">
        <f t="shared" si="28"/>
        <v>No</v>
      </c>
      <c r="Z1848" s="21"/>
      <c r="AC1848" s="28"/>
      <c r="AG1848" s="7"/>
    </row>
    <row r="1849" spans="1:33">
      <c r="A1849" s="8" t="s">
        <v>4034</v>
      </c>
      <c r="B1849" s="8" t="s">
        <v>173</v>
      </c>
      <c r="C1849" s="9" t="s">
        <v>87</v>
      </c>
      <c r="D1849" s="185" t="s">
        <v>4035</v>
      </c>
      <c r="E1849" s="188">
        <v>127</v>
      </c>
      <c r="F1849" s="9" t="s">
        <v>36</v>
      </c>
      <c r="G1849" s="9" t="s">
        <v>5756</v>
      </c>
      <c r="H1849" s="10">
        <v>0</v>
      </c>
      <c r="I1849" s="11">
        <v>4</v>
      </c>
      <c r="J1849" s="24">
        <v>0</v>
      </c>
      <c r="K1849" s="12"/>
      <c r="L1849" s="14">
        <v>0</v>
      </c>
      <c r="N1849" s="21">
        <v>0</v>
      </c>
      <c r="P1849" s="21">
        <v>0</v>
      </c>
      <c r="R1849" s="21">
        <v>0</v>
      </c>
      <c r="T1849" s="21">
        <v>0</v>
      </c>
      <c r="V1849" s="22">
        <v>0</v>
      </c>
      <c r="X1849" s="5" t="str">
        <f t="shared" si="28"/>
        <v>No</v>
      </c>
      <c r="Z1849" s="21"/>
      <c r="AC1849" s="28"/>
      <c r="AG1849" s="7"/>
    </row>
    <row r="1850" spans="1:33">
      <c r="A1850" s="8" t="s">
        <v>5566</v>
      </c>
      <c r="B1850" s="8" t="s">
        <v>4645</v>
      </c>
      <c r="C1850" s="9" t="s">
        <v>42</v>
      </c>
      <c r="D1850" s="185" t="s">
        <v>4646</v>
      </c>
      <c r="E1850" s="188" t="s">
        <v>4647</v>
      </c>
      <c r="F1850" s="9" t="s">
        <v>83</v>
      </c>
      <c r="G1850" s="9" t="s">
        <v>147</v>
      </c>
      <c r="H1850" s="10">
        <v>0</v>
      </c>
      <c r="I1850" s="11">
        <v>4</v>
      </c>
      <c r="J1850" s="24">
        <v>12016</v>
      </c>
      <c r="K1850" s="12"/>
      <c r="L1850" s="14">
        <v>0</v>
      </c>
      <c r="N1850" s="21">
        <v>0</v>
      </c>
      <c r="P1850" s="21">
        <v>0</v>
      </c>
      <c r="R1850" s="21">
        <v>0</v>
      </c>
      <c r="T1850" s="21">
        <v>439018</v>
      </c>
      <c r="V1850" s="22">
        <v>451034</v>
      </c>
      <c r="X1850" s="5" t="str">
        <f t="shared" si="28"/>
        <v>No</v>
      </c>
      <c r="Z1850" s="21"/>
      <c r="AC1850" s="28"/>
      <c r="AG1850" s="7"/>
    </row>
    <row r="1851" spans="1:33">
      <c r="A1851" s="8" t="s">
        <v>5322</v>
      </c>
      <c r="B1851" s="8" t="s">
        <v>5323</v>
      </c>
      <c r="C1851" s="9" t="s">
        <v>58</v>
      </c>
      <c r="D1851" s="185" t="s">
        <v>5324</v>
      </c>
      <c r="E1851" s="188" t="s">
        <v>5325</v>
      </c>
      <c r="F1851" s="9" t="s">
        <v>83</v>
      </c>
      <c r="G1851" s="9" t="s">
        <v>147</v>
      </c>
      <c r="H1851" s="10">
        <v>0</v>
      </c>
      <c r="I1851" s="11">
        <v>4</v>
      </c>
      <c r="J1851" s="24">
        <v>143746</v>
      </c>
      <c r="K1851" s="12"/>
      <c r="L1851" s="14">
        <v>0</v>
      </c>
      <c r="N1851" s="21">
        <v>0</v>
      </c>
      <c r="P1851" s="21">
        <v>0</v>
      </c>
      <c r="R1851" s="21">
        <v>0</v>
      </c>
      <c r="T1851" s="21">
        <v>0</v>
      </c>
      <c r="V1851" s="22">
        <v>143746</v>
      </c>
      <c r="X1851" s="5" t="str">
        <f t="shared" si="28"/>
        <v>No</v>
      </c>
      <c r="Z1851" s="21"/>
      <c r="AC1851" s="28"/>
      <c r="AG1851" s="7"/>
    </row>
    <row r="1852" spans="1:33">
      <c r="A1852" s="8" t="s">
        <v>6291</v>
      </c>
      <c r="B1852" s="8" t="s">
        <v>6292</v>
      </c>
      <c r="C1852" s="9" t="s">
        <v>580</v>
      </c>
      <c r="D1852" s="185"/>
      <c r="E1852" s="188" t="s">
        <v>6293</v>
      </c>
      <c r="F1852" s="9" t="s">
        <v>157</v>
      </c>
      <c r="G1852" s="9" t="s">
        <v>147</v>
      </c>
      <c r="H1852" s="10">
        <v>0</v>
      </c>
      <c r="I1852" s="11">
        <v>4</v>
      </c>
      <c r="J1852" s="24">
        <v>4978</v>
      </c>
      <c r="K1852" s="12"/>
      <c r="L1852" s="14">
        <v>0</v>
      </c>
      <c r="N1852" s="21">
        <v>0</v>
      </c>
      <c r="P1852" s="21">
        <v>0</v>
      </c>
      <c r="R1852" s="21">
        <v>0</v>
      </c>
      <c r="T1852" s="21">
        <v>0</v>
      </c>
      <c r="V1852" s="22">
        <v>4978</v>
      </c>
      <c r="X1852" s="5" t="str">
        <f t="shared" si="28"/>
        <v>No</v>
      </c>
      <c r="Z1852" s="21"/>
      <c r="AC1852" s="28"/>
      <c r="AG1852" s="7"/>
    </row>
    <row r="1853" spans="1:33">
      <c r="A1853" s="8" t="s">
        <v>2913</v>
      </c>
      <c r="B1853" s="8" t="s">
        <v>2914</v>
      </c>
      <c r="C1853" s="9" t="s">
        <v>124</v>
      </c>
      <c r="D1853" s="185" t="s">
        <v>2915</v>
      </c>
      <c r="E1853" s="188" t="s">
        <v>2916</v>
      </c>
      <c r="F1853" s="9" t="s">
        <v>1320</v>
      </c>
      <c r="G1853" s="9" t="s">
        <v>147</v>
      </c>
      <c r="H1853" s="10">
        <v>0</v>
      </c>
      <c r="I1853" s="11">
        <v>4</v>
      </c>
      <c r="J1853" s="24">
        <v>4263</v>
      </c>
      <c r="K1853" s="12"/>
      <c r="L1853" s="14">
        <v>0</v>
      </c>
      <c r="N1853" s="21">
        <v>0</v>
      </c>
      <c r="P1853" s="21">
        <v>0</v>
      </c>
      <c r="R1853" s="21">
        <v>0</v>
      </c>
      <c r="T1853" s="21">
        <v>0</v>
      </c>
      <c r="V1853" s="22">
        <v>4263</v>
      </c>
      <c r="X1853" s="5" t="str">
        <f t="shared" si="28"/>
        <v>No</v>
      </c>
      <c r="Z1853" s="21"/>
      <c r="AC1853" s="28"/>
      <c r="AG1853" s="7"/>
    </row>
    <row r="1854" spans="1:33">
      <c r="A1854" s="8" t="s">
        <v>5925</v>
      </c>
      <c r="B1854" s="8" t="s">
        <v>1092</v>
      </c>
      <c r="C1854" s="9" t="s">
        <v>87</v>
      </c>
      <c r="D1854" s="185"/>
      <c r="E1854" s="188" t="s">
        <v>5926</v>
      </c>
      <c r="F1854" s="9" t="s">
        <v>113</v>
      </c>
      <c r="G1854" s="9" t="s">
        <v>147</v>
      </c>
      <c r="H1854" s="10">
        <v>0</v>
      </c>
      <c r="I1854" s="11">
        <v>4</v>
      </c>
      <c r="J1854" s="24">
        <v>3095</v>
      </c>
      <c r="K1854" s="12"/>
      <c r="L1854" s="14">
        <v>0</v>
      </c>
      <c r="N1854" s="21">
        <v>0</v>
      </c>
      <c r="P1854" s="21">
        <v>0</v>
      </c>
      <c r="R1854" s="21">
        <v>0</v>
      </c>
      <c r="T1854" s="21">
        <v>0</v>
      </c>
      <c r="V1854" s="22">
        <v>3095</v>
      </c>
      <c r="X1854" s="5" t="str">
        <f t="shared" si="28"/>
        <v>No</v>
      </c>
      <c r="Z1854" s="21"/>
      <c r="AC1854" s="28"/>
      <c r="AG1854" s="7"/>
    </row>
    <row r="1855" spans="1:33">
      <c r="A1855" s="8" t="s">
        <v>6163</v>
      </c>
      <c r="B1855" s="8" t="s">
        <v>6164</v>
      </c>
      <c r="C1855" s="9" t="s">
        <v>91</v>
      </c>
      <c r="D1855" s="185"/>
      <c r="E1855" s="188">
        <v>90249</v>
      </c>
      <c r="F1855" s="9" t="s">
        <v>83</v>
      </c>
      <c r="G1855" s="9" t="s">
        <v>5756</v>
      </c>
      <c r="H1855" s="10">
        <v>12150996</v>
      </c>
      <c r="I1855" s="11">
        <v>4</v>
      </c>
      <c r="J1855" s="24">
        <v>66378</v>
      </c>
      <c r="K1855" s="12"/>
      <c r="L1855" s="14">
        <v>0</v>
      </c>
      <c r="N1855" s="21">
        <v>0</v>
      </c>
      <c r="P1855" s="21">
        <v>0</v>
      </c>
      <c r="R1855" s="21">
        <v>0</v>
      </c>
      <c r="T1855" s="21">
        <v>0</v>
      </c>
      <c r="V1855" s="22">
        <v>66378</v>
      </c>
      <c r="X1855" s="5" t="str">
        <f t="shared" si="28"/>
        <v>No</v>
      </c>
      <c r="Z1855" s="21"/>
      <c r="AC1855" s="28"/>
      <c r="AG1855" s="7"/>
    </row>
    <row r="1856" spans="1:33">
      <c r="A1856" s="8" t="s">
        <v>6667</v>
      </c>
      <c r="B1856" s="8" t="s">
        <v>6668</v>
      </c>
      <c r="C1856" s="9" t="s">
        <v>580</v>
      </c>
      <c r="D1856" s="185" t="s">
        <v>6669</v>
      </c>
      <c r="E1856" s="188" t="s">
        <v>6670</v>
      </c>
      <c r="F1856" s="9" t="s">
        <v>157</v>
      </c>
      <c r="G1856" s="9" t="s">
        <v>147</v>
      </c>
      <c r="H1856" s="10">
        <v>0</v>
      </c>
      <c r="I1856" s="11">
        <v>4</v>
      </c>
      <c r="J1856" s="24">
        <v>2877</v>
      </c>
      <c r="K1856" s="12"/>
      <c r="L1856" s="14">
        <v>0</v>
      </c>
      <c r="N1856" s="21">
        <v>0</v>
      </c>
      <c r="P1856" s="21">
        <v>0</v>
      </c>
      <c r="R1856" s="21">
        <v>0</v>
      </c>
      <c r="T1856" s="21">
        <v>0</v>
      </c>
      <c r="V1856" s="22">
        <v>2877</v>
      </c>
      <c r="X1856" s="5" t="str">
        <f t="shared" si="28"/>
        <v>No</v>
      </c>
      <c r="Z1856" s="21"/>
      <c r="AC1856" s="28"/>
      <c r="AG1856" s="7"/>
    </row>
    <row r="1857" spans="1:33">
      <c r="A1857" s="8" t="s">
        <v>2061</v>
      </c>
      <c r="B1857" s="8" t="s">
        <v>2062</v>
      </c>
      <c r="C1857" s="9" t="s">
        <v>69</v>
      </c>
      <c r="D1857" s="185" t="s">
        <v>2063</v>
      </c>
      <c r="E1857" s="188" t="s">
        <v>2064</v>
      </c>
      <c r="F1857" s="9" t="s">
        <v>83</v>
      </c>
      <c r="G1857" s="9" t="s">
        <v>147</v>
      </c>
      <c r="H1857" s="10">
        <v>0</v>
      </c>
      <c r="I1857" s="11">
        <v>4</v>
      </c>
      <c r="J1857" s="24">
        <v>28716</v>
      </c>
      <c r="K1857" s="12"/>
      <c r="L1857" s="14">
        <v>0</v>
      </c>
      <c r="N1857" s="21">
        <v>0</v>
      </c>
      <c r="P1857" s="21">
        <v>0</v>
      </c>
      <c r="R1857" s="21">
        <v>6129</v>
      </c>
      <c r="T1857" s="21">
        <v>13758</v>
      </c>
      <c r="V1857" s="22">
        <v>48603</v>
      </c>
      <c r="X1857" s="5" t="str">
        <f t="shared" si="28"/>
        <v>No</v>
      </c>
      <c r="Z1857" s="21"/>
      <c r="AC1857" s="28"/>
      <c r="AG1857" s="7"/>
    </row>
    <row r="1858" spans="1:33">
      <c r="A1858" s="8" t="s">
        <v>4656</v>
      </c>
      <c r="B1858" s="8" t="s">
        <v>4634</v>
      </c>
      <c r="C1858" s="9" t="s">
        <v>42</v>
      </c>
      <c r="D1858" s="185" t="s">
        <v>4657</v>
      </c>
      <c r="E1858" s="188" t="s">
        <v>4658</v>
      </c>
      <c r="F1858" s="9" t="s">
        <v>83</v>
      </c>
      <c r="G1858" s="9" t="s">
        <v>147</v>
      </c>
      <c r="H1858" s="10">
        <v>0</v>
      </c>
      <c r="I1858" s="11">
        <v>4</v>
      </c>
      <c r="J1858" s="24">
        <v>57460</v>
      </c>
      <c r="K1858" s="12"/>
      <c r="L1858" s="14">
        <v>0</v>
      </c>
      <c r="N1858" s="21">
        <v>0</v>
      </c>
      <c r="P1858" s="21">
        <v>0</v>
      </c>
      <c r="R1858" s="21">
        <v>0</v>
      </c>
      <c r="T1858" s="21">
        <v>689601</v>
      </c>
      <c r="V1858" s="22">
        <v>747061</v>
      </c>
      <c r="X1858" s="5" t="str">
        <f t="shared" si="28"/>
        <v>No</v>
      </c>
      <c r="Z1858" s="21"/>
      <c r="AC1858" s="28"/>
      <c r="AG1858" s="7"/>
    </row>
    <row r="1859" spans="1:33">
      <c r="A1859" s="8" t="s">
        <v>6671</v>
      </c>
      <c r="B1859" s="8" t="s">
        <v>6084</v>
      </c>
      <c r="C1859" s="9" t="s">
        <v>129</v>
      </c>
      <c r="D1859" s="185" t="s">
        <v>857</v>
      </c>
      <c r="E1859" s="188" t="s">
        <v>858</v>
      </c>
      <c r="F1859" s="9" t="s">
        <v>83</v>
      </c>
      <c r="G1859" s="9" t="s">
        <v>147</v>
      </c>
      <c r="H1859" s="10">
        <v>0</v>
      </c>
      <c r="I1859" s="11">
        <v>4</v>
      </c>
      <c r="J1859" s="24">
        <v>2933</v>
      </c>
      <c r="K1859" s="12"/>
      <c r="L1859" s="14">
        <v>0</v>
      </c>
      <c r="N1859" s="21">
        <v>0</v>
      </c>
      <c r="P1859" s="21">
        <v>0</v>
      </c>
      <c r="R1859" s="21">
        <v>0</v>
      </c>
      <c r="T1859" s="21">
        <v>0</v>
      </c>
      <c r="V1859" s="22">
        <v>2933</v>
      </c>
      <c r="X1859" s="5" t="str">
        <f t="shared" ref="X1859:X1922" si="29">IF(W1859&amp;U1859&amp;S1859&amp;Q1859&amp;O1859&amp;M1859&amp;K1859&lt;&gt;"","Yes","No")</f>
        <v>No</v>
      </c>
      <c r="Z1859" s="21"/>
      <c r="AC1859" s="28"/>
      <c r="AG1859" s="7"/>
    </row>
    <row r="1860" spans="1:33">
      <c r="A1860" s="8" t="s">
        <v>6286</v>
      </c>
      <c r="B1860" s="8" t="s">
        <v>1984</v>
      </c>
      <c r="C1860" s="9" t="s">
        <v>171</v>
      </c>
      <c r="D1860" s="185"/>
      <c r="E1860" s="188">
        <v>40257</v>
      </c>
      <c r="F1860" s="9" t="s">
        <v>83</v>
      </c>
      <c r="G1860" s="9" t="s">
        <v>5756</v>
      </c>
      <c r="H1860" s="10">
        <v>5502379</v>
      </c>
      <c r="I1860" s="11">
        <v>4</v>
      </c>
      <c r="J1860" s="24">
        <v>0</v>
      </c>
      <c r="K1860" s="12"/>
      <c r="L1860" s="14">
        <v>0</v>
      </c>
      <c r="N1860" s="21">
        <v>0</v>
      </c>
      <c r="P1860" s="21">
        <v>0</v>
      </c>
      <c r="R1860" s="21">
        <v>0</v>
      </c>
      <c r="T1860" s="21">
        <v>0</v>
      </c>
      <c r="V1860" s="22">
        <v>0</v>
      </c>
      <c r="X1860" s="5" t="str">
        <f t="shared" si="29"/>
        <v>No</v>
      </c>
      <c r="Z1860" s="21"/>
      <c r="AC1860" s="28"/>
      <c r="AG1860" s="7"/>
    </row>
    <row r="1861" spans="1:33">
      <c r="A1861" s="8" t="s">
        <v>6299</v>
      </c>
      <c r="B1861" s="8" t="s">
        <v>6300</v>
      </c>
      <c r="C1861" s="9" t="s">
        <v>42</v>
      </c>
      <c r="D1861" s="185"/>
      <c r="E1861" s="188" t="s">
        <v>6301</v>
      </c>
      <c r="F1861" s="9" t="s">
        <v>83</v>
      </c>
      <c r="G1861" s="9" t="s">
        <v>147</v>
      </c>
      <c r="H1861" s="10">
        <v>0</v>
      </c>
      <c r="I1861" s="11">
        <v>4</v>
      </c>
      <c r="J1861" s="24">
        <v>70255</v>
      </c>
      <c r="K1861" s="12"/>
      <c r="L1861" s="14">
        <v>0</v>
      </c>
      <c r="N1861" s="21">
        <v>0</v>
      </c>
      <c r="P1861" s="21">
        <v>0</v>
      </c>
      <c r="R1861" s="21">
        <v>0</v>
      </c>
      <c r="T1861" s="21">
        <v>0</v>
      </c>
      <c r="V1861" s="22">
        <v>70255</v>
      </c>
      <c r="X1861" s="5" t="str">
        <f t="shared" si="29"/>
        <v>No</v>
      </c>
      <c r="Z1861" s="21"/>
      <c r="AC1861" s="28"/>
      <c r="AG1861" s="7"/>
    </row>
    <row r="1862" spans="1:33">
      <c r="A1862" s="8" t="s">
        <v>2637</v>
      </c>
      <c r="B1862" s="8" t="s">
        <v>6294</v>
      </c>
      <c r="C1862" s="9" t="s">
        <v>288</v>
      </c>
      <c r="D1862" s="185" t="s">
        <v>2638</v>
      </c>
      <c r="E1862" s="188" t="s">
        <v>2639</v>
      </c>
      <c r="F1862" s="9" t="s">
        <v>88</v>
      </c>
      <c r="G1862" s="9" t="s">
        <v>147</v>
      </c>
      <c r="H1862" s="10">
        <v>0</v>
      </c>
      <c r="I1862" s="11">
        <v>4</v>
      </c>
      <c r="J1862" s="24">
        <v>33339</v>
      </c>
      <c r="K1862" s="12"/>
      <c r="L1862" s="14">
        <v>0</v>
      </c>
      <c r="N1862" s="21">
        <v>0</v>
      </c>
      <c r="P1862" s="21">
        <v>0</v>
      </c>
      <c r="R1862" s="21">
        <v>400</v>
      </c>
      <c r="T1862" s="21">
        <v>0</v>
      </c>
      <c r="V1862" s="22">
        <v>33739</v>
      </c>
      <c r="X1862" s="5" t="str">
        <f t="shared" si="29"/>
        <v>No</v>
      </c>
      <c r="Z1862" s="21"/>
      <c r="AC1862" s="28"/>
      <c r="AG1862" s="7"/>
    </row>
    <row r="1863" spans="1:33">
      <c r="A1863" s="8" t="s">
        <v>6672</v>
      </c>
      <c r="B1863" s="8" t="s">
        <v>2742</v>
      </c>
      <c r="C1863" s="9" t="s">
        <v>65</v>
      </c>
      <c r="D1863" s="185" t="s">
        <v>6673</v>
      </c>
      <c r="E1863" s="188" t="s">
        <v>6674</v>
      </c>
      <c r="F1863" s="9" t="s">
        <v>157</v>
      </c>
      <c r="G1863" s="9" t="s">
        <v>147</v>
      </c>
      <c r="H1863" s="10">
        <v>0</v>
      </c>
      <c r="I1863" s="11">
        <v>3</v>
      </c>
      <c r="J1863" s="24">
        <v>3907</v>
      </c>
      <c r="K1863" s="12"/>
      <c r="L1863" s="14">
        <v>0</v>
      </c>
      <c r="N1863" s="21">
        <v>0</v>
      </c>
      <c r="P1863" s="21">
        <v>0</v>
      </c>
      <c r="R1863" s="21">
        <v>8623</v>
      </c>
      <c r="T1863" s="21">
        <v>0</v>
      </c>
      <c r="V1863" s="22">
        <v>12530</v>
      </c>
      <c r="X1863" s="5" t="str">
        <f t="shared" si="29"/>
        <v>No</v>
      </c>
      <c r="Z1863" s="21"/>
      <c r="AC1863" s="28"/>
      <c r="AG1863" s="7"/>
    </row>
    <row r="1864" spans="1:33">
      <c r="A1864" s="8" t="s">
        <v>6013</v>
      </c>
      <c r="B1864" s="8" t="s">
        <v>6110</v>
      </c>
      <c r="C1864" s="9" t="s">
        <v>120</v>
      </c>
      <c r="D1864" s="185"/>
      <c r="E1864" s="188" t="s">
        <v>6014</v>
      </c>
      <c r="F1864" s="9" t="s">
        <v>83</v>
      </c>
      <c r="G1864" s="9" t="s">
        <v>147</v>
      </c>
      <c r="H1864" s="10">
        <v>0</v>
      </c>
      <c r="I1864" s="11">
        <v>3</v>
      </c>
      <c r="J1864" s="24">
        <v>290</v>
      </c>
      <c r="K1864" s="12"/>
      <c r="L1864" s="14">
        <v>0</v>
      </c>
      <c r="N1864" s="21">
        <v>0</v>
      </c>
      <c r="P1864" s="21">
        <v>0</v>
      </c>
      <c r="R1864" s="21">
        <v>0</v>
      </c>
      <c r="T1864" s="21">
        <v>0</v>
      </c>
      <c r="V1864" s="22">
        <v>290</v>
      </c>
      <c r="X1864" s="5" t="str">
        <f t="shared" si="29"/>
        <v>No</v>
      </c>
      <c r="Z1864" s="21"/>
      <c r="AC1864" s="28"/>
      <c r="AG1864" s="7"/>
    </row>
    <row r="1865" spans="1:33">
      <c r="A1865" s="8" t="s">
        <v>2423</v>
      </c>
      <c r="B1865" s="8" t="s">
        <v>2424</v>
      </c>
      <c r="C1865" s="9" t="s">
        <v>46</v>
      </c>
      <c r="D1865" s="185" t="s">
        <v>2425</v>
      </c>
      <c r="E1865" s="188" t="s">
        <v>2426</v>
      </c>
      <c r="F1865" s="9" t="s">
        <v>88</v>
      </c>
      <c r="G1865" s="9" t="s">
        <v>147</v>
      </c>
      <c r="H1865" s="10">
        <v>0</v>
      </c>
      <c r="I1865" s="11">
        <v>3</v>
      </c>
      <c r="J1865" s="24">
        <v>63448</v>
      </c>
      <c r="K1865" s="12"/>
      <c r="L1865" s="14">
        <v>0</v>
      </c>
      <c r="N1865" s="21">
        <v>0</v>
      </c>
      <c r="P1865" s="21">
        <v>0</v>
      </c>
      <c r="R1865" s="21">
        <v>0</v>
      </c>
      <c r="T1865" s="21">
        <v>55327</v>
      </c>
      <c r="V1865" s="22">
        <v>118775</v>
      </c>
      <c r="X1865" s="5" t="str">
        <f t="shared" si="29"/>
        <v>No</v>
      </c>
      <c r="Z1865" s="21"/>
      <c r="AC1865" s="28"/>
      <c r="AG1865" s="7"/>
    </row>
    <row r="1866" spans="1:33">
      <c r="A1866" s="8" t="s">
        <v>4964</v>
      </c>
      <c r="B1866" s="8" t="s">
        <v>4965</v>
      </c>
      <c r="C1866" s="9" t="s">
        <v>91</v>
      </c>
      <c r="D1866" s="185" t="s">
        <v>4966</v>
      </c>
      <c r="E1866" s="188" t="s">
        <v>4967</v>
      </c>
      <c r="F1866" s="9" t="s">
        <v>83</v>
      </c>
      <c r="G1866" s="9" t="s">
        <v>147</v>
      </c>
      <c r="H1866" s="10">
        <v>0</v>
      </c>
      <c r="I1866" s="11">
        <v>3</v>
      </c>
      <c r="J1866" s="24">
        <v>18782</v>
      </c>
      <c r="K1866" s="12"/>
      <c r="L1866" s="14">
        <v>0</v>
      </c>
      <c r="N1866" s="21">
        <v>0</v>
      </c>
      <c r="P1866" s="21">
        <v>0</v>
      </c>
      <c r="R1866" s="21">
        <v>1267</v>
      </c>
      <c r="T1866" s="21">
        <v>105087</v>
      </c>
      <c r="V1866" s="22">
        <v>125136</v>
      </c>
      <c r="X1866" s="5" t="str">
        <f t="shared" si="29"/>
        <v>No</v>
      </c>
      <c r="Z1866" s="21"/>
      <c r="AC1866" s="28"/>
      <c r="AG1866" s="7"/>
    </row>
    <row r="1867" spans="1:33">
      <c r="A1867" s="8" t="s">
        <v>581</v>
      </c>
      <c r="B1867" s="8" t="s">
        <v>582</v>
      </c>
      <c r="C1867" s="9" t="s">
        <v>73</v>
      </c>
      <c r="D1867" s="185" t="s">
        <v>583</v>
      </c>
      <c r="E1867" s="188">
        <v>66242</v>
      </c>
      <c r="F1867" s="9" t="s">
        <v>36</v>
      </c>
      <c r="G1867" s="9" t="s">
        <v>5756</v>
      </c>
      <c r="H1867" s="10">
        <v>0</v>
      </c>
      <c r="I1867" s="11">
        <v>3</v>
      </c>
      <c r="J1867" s="24">
        <v>18864</v>
      </c>
      <c r="K1867" s="12"/>
      <c r="L1867" s="14">
        <v>0</v>
      </c>
      <c r="N1867" s="21">
        <v>0</v>
      </c>
      <c r="P1867" s="21">
        <v>0</v>
      </c>
      <c r="R1867" s="21">
        <v>0</v>
      </c>
      <c r="T1867" s="21">
        <v>0</v>
      </c>
      <c r="V1867" s="22">
        <v>18864</v>
      </c>
      <c r="X1867" s="5" t="str">
        <f t="shared" si="29"/>
        <v>No</v>
      </c>
      <c r="Z1867" s="21"/>
      <c r="AC1867" s="28"/>
      <c r="AG1867" s="7"/>
    </row>
    <row r="1868" spans="1:33">
      <c r="A1868" s="8" t="s">
        <v>6675</v>
      </c>
      <c r="B1868" s="8" t="s">
        <v>2247</v>
      </c>
      <c r="C1868" s="9" t="s">
        <v>275</v>
      </c>
      <c r="D1868" s="185" t="s">
        <v>2248</v>
      </c>
      <c r="E1868" s="188" t="s">
        <v>2249</v>
      </c>
      <c r="F1868" s="9" t="s">
        <v>83</v>
      </c>
      <c r="G1868" s="9" t="s">
        <v>147</v>
      </c>
      <c r="H1868" s="10">
        <v>0</v>
      </c>
      <c r="I1868" s="11">
        <v>3</v>
      </c>
      <c r="J1868" s="24">
        <v>7382</v>
      </c>
      <c r="K1868" s="12"/>
      <c r="L1868" s="14">
        <v>0</v>
      </c>
      <c r="N1868" s="21">
        <v>0</v>
      </c>
      <c r="P1868" s="21">
        <v>0</v>
      </c>
      <c r="R1868" s="21">
        <v>0</v>
      </c>
      <c r="T1868" s="21">
        <v>0</v>
      </c>
      <c r="V1868" s="22">
        <v>7382</v>
      </c>
      <c r="X1868" s="5" t="str">
        <f t="shared" si="29"/>
        <v>No</v>
      </c>
      <c r="Z1868" s="21"/>
      <c r="AC1868" s="28"/>
      <c r="AG1868" s="7"/>
    </row>
    <row r="1869" spans="1:33">
      <c r="A1869" s="8" t="s">
        <v>4669</v>
      </c>
      <c r="B1869" s="8" t="s">
        <v>4670</v>
      </c>
      <c r="C1869" s="9" t="s">
        <v>42</v>
      </c>
      <c r="D1869" s="185" t="s">
        <v>4671</v>
      </c>
      <c r="E1869" s="188" t="s">
        <v>4672</v>
      </c>
      <c r="F1869" s="9" t="s">
        <v>83</v>
      </c>
      <c r="G1869" s="9" t="s">
        <v>147</v>
      </c>
      <c r="H1869" s="10">
        <v>0</v>
      </c>
      <c r="I1869" s="11">
        <v>3</v>
      </c>
      <c r="J1869" s="24">
        <v>14528</v>
      </c>
      <c r="K1869" s="12"/>
      <c r="L1869" s="14">
        <v>0</v>
      </c>
      <c r="N1869" s="21">
        <v>0</v>
      </c>
      <c r="P1869" s="21">
        <v>0</v>
      </c>
      <c r="R1869" s="21">
        <v>0</v>
      </c>
      <c r="T1869" s="21">
        <v>0</v>
      </c>
      <c r="V1869" s="22">
        <v>14528</v>
      </c>
      <c r="X1869" s="5" t="str">
        <f t="shared" si="29"/>
        <v>No</v>
      </c>
      <c r="Z1869" s="21"/>
      <c r="AC1869" s="28"/>
      <c r="AG1869" s="7"/>
    </row>
    <row r="1870" spans="1:33">
      <c r="A1870" s="8" t="s">
        <v>3840</v>
      </c>
      <c r="B1870" s="8" t="s">
        <v>3841</v>
      </c>
      <c r="C1870" s="9" t="s">
        <v>278</v>
      </c>
      <c r="D1870" s="185" t="s">
        <v>3842</v>
      </c>
      <c r="E1870" s="188" t="s">
        <v>3843</v>
      </c>
      <c r="F1870" s="9" t="s">
        <v>157</v>
      </c>
      <c r="G1870" s="9" t="s">
        <v>147</v>
      </c>
      <c r="H1870" s="10">
        <v>0</v>
      </c>
      <c r="I1870" s="11">
        <v>3</v>
      </c>
      <c r="J1870" s="24">
        <v>5431</v>
      </c>
      <c r="K1870" s="12"/>
      <c r="L1870" s="14">
        <v>0</v>
      </c>
      <c r="N1870" s="21">
        <v>0</v>
      </c>
      <c r="P1870" s="21">
        <v>0</v>
      </c>
      <c r="R1870" s="21">
        <v>0</v>
      </c>
      <c r="T1870" s="21">
        <v>0</v>
      </c>
      <c r="V1870" s="22">
        <v>5431</v>
      </c>
      <c r="X1870" s="5" t="str">
        <f t="shared" si="29"/>
        <v>No</v>
      </c>
      <c r="Z1870" s="21"/>
      <c r="AC1870" s="28"/>
      <c r="AG1870" s="7"/>
    </row>
    <row r="1871" spans="1:33">
      <c r="A1871" s="8" t="s">
        <v>6307</v>
      </c>
      <c r="B1871" s="8" t="s">
        <v>6170</v>
      </c>
      <c r="C1871" s="9" t="s">
        <v>91</v>
      </c>
      <c r="D1871" s="185"/>
      <c r="E1871" s="188">
        <v>90279</v>
      </c>
      <c r="F1871" s="9" t="s">
        <v>83</v>
      </c>
      <c r="G1871" s="9" t="s">
        <v>5756</v>
      </c>
      <c r="H1871" s="10">
        <v>12150996</v>
      </c>
      <c r="I1871" s="11">
        <v>3</v>
      </c>
      <c r="J1871" s="24">
        <v>3507</v>
      </c>
      <c r="K1871" s="12"/>
      <c r="L1871" s="14">
        <v>0</v>
      </c>
      <c r="N1871" s="21">
        <v>0</v>
      </c>
      <c r="P1871" s="21">
        <v>0</v>
      </c>
      <c r="R1871" s="21">
        <v>0</v>
      </c>
      <c r="T1871" s="21">
        <v>0</v>
      </c>
      <c r="V1871" s="22">
        <v>3507</v>
      </c>
      <c r="X1871" s="5" t="str">
        <f t="shared" si="29"/>
        <v>No</v>
      </c>
      <c r="Z1871" s="21"/>
      <c r="AC1871" s="28"/>
      <c r="AG1871" s="7"/>
    </row>
    <row r="1872" spans="1:33">
      <c r="A1872" s="8" t="s">
        <v>949</v>
      </c>
      <c r="B1872" s="8" t="s">
        <v>950</v>
      </c>
      <c r="C1872" s="9" t="s">
        <v>129</v>
      </c>
      <c r="D1872" s="185" t="s">
        <v>951</v>
      </c>
      <c r="E1872" s="188" t="s">
        <v>952</v>
      </c>
      <c r="F1872" s="9" t="s">
        <v>83</v>
      </c>
      <c r="G1872" s="9" t="s">
        <v>147</v>
      </c>
      <c r="H1872" s="10">
        <v>0</v>
      </c>
      <c r="I1872" s="11">
        <v>3</v>
      </c>
      <c r="J1872" s="24">
        <v>2676</v>
      </c>
      <c r="K1872" s="12"/>
      <c r="L1872" s="14">
        <v>0</v>
      </c>
      <c r="N1872" s="21">
        <v>0</v>
      </c>
      <c r="P1872" s="21">
        <v>0</v>
      </c>
      <c r="R1872" s="21">
        <v>0</v>
      </c>
      <c r="T1872" s="21">
        <v>0</v>
      </c>
      <c r="V1872" s="22">
        <v>2676</v>
      </c>
      <c r="X1872" s="5" t="str">
        <f t="shared" si="29"/>
        <v>No</v>
      </c>
      <c r="Z1872" s="21"/>
      <c r="AC1872" s="28"/>
      <c r="AG1872" s="7"/>
    </row>
    <row r="1873" spans="1:33">
      <c r="A1873" s="8" t="s">
        <v>1176</v>
      </c>
      <c r="B1873" s="8" t="s">
        <v>1177</v>
      </c>
      <c r="C1873" s="9" t="s">
        <v>91</v>
      </c>
      <c r="D1873" s="185" t="s">
        <v>1178</v>
      </c>
      <c r="E1873" s="188">
        <v>99262</v>
      </c>
      <c r="F1873" s="9" t="s">
        <v>36</v>
      </c>
      <c r="G1873" s="9" t="s">
        <v>5756</v>
      </c>
      <c r="H1873" s="10">
        <v>0</v>
      </c>
      <c r="I1873" s="11">
        <v>3</v>
      </c>
      <c r="J1873" s="24">
        <v>10662</v>
      </c>
      <c r="K1873" s="12"/>
      <c r="L1873" s="14">
        <v>0</v>
      </c>
      <c r="N1873" s="21">
        <v>0</v>
      </c>
      <c r="P1873" s="21">
        <v>0</v>
      </c>
      <c r="R1873" s="21">
        <v>0</v>
      </c>
      <c r="T1873" s="21">
        <v>0</v>
      </c>
      <c r="V1873" s="22">
        <v>10662</v>
      </c>
      <c r="X1873" s="5" t="str">
        <f t="shared" si="29"/>
        <v>No</v>
      </c>
      <c r="Z1873" s="21"/>
      <c r="AC1873" s="28"/>
      <c r="AG1873" s="7"/>
    </row>
    <row r="1874" spans="1:33">
      <c r="A1874" s="8" t="s">
        <v>6354</v>
      </c>
      <c r="B1874" s="8" t="s">
        <v>6355</v>
      </c>
      <c r="C1874" s="9" t="s">
        <v>278</v>
      </c>
      <c r="D1874" s="185"/>
      <c r="E1874" s="188" t="s">
        <v>6356</v>
      </c>
      <c r="F1874" s="9" t="s">
        <v>157</v>
      </c>
      <c r="G1874" s="9" t="s">
        <v>147</v>
      </c>
      <c r="H1874" s="10">
        <v>0</v>
      </c>
      <c r="I1874" s="11">
        <v>3</v>
      </c>
      <c r="J1874" s="24">
        <v>10672</v>
      </c>
      <c r="K1874" s="12"/>
      <c r="L1874" s="14">
        <v>0</v>
      </c>
      <c r="N1874" s="21">
        <v>0</v>
      </c>
      <c r="P1874" s="21">
        <v>0</v>
      </c>
      <c r="R1874" s="21">
        <v>12741</v>
      </c>
      <c r="T1874" s="21">
        <v>7041</v>
      </c>
      <c r="V1874" s="22">
        <v>30454</v>
      </c>
      <c r="X1874" s="5" t="str">
        <f t="shared" si="29"/>
        <v>No</v>
      </c>
      <c r="Z1874" s="21"/>
      <c r="AC1874" s="28"/>
      <c r="AG1874" s="7"/>
    </row>
    <row r="1875" spans="1:33">
      <c r="A1875" s="8" t="s">
        <v>6004</v>
      </c>
      <c r="B1875" s="8" t="s">
        <v>384</v>
      </c>
      <c r="C1875" s="9" t="s">
        <v>73</v>
      </c>
      <c r="D1875" s="185" t="s">
        <v>385</v>
      </c>
      <c r="E1875" s="188" t="s">
        <v>386</v>
      </c>
      <c r="F1875" s="9" t="s">
        <v>83</v>
      </c>
      <c r="G1875" s="9" t="s">
        <v>147</v>
      </c>
      <c r="H1875" s="10">
        <v>0</v>
      </c>
      <c r="I1875" s="11">
        <v>3</v>
      </c>
      <c r="J1875" s="24">
        <v>6473</v>
      </c>
      <c r="K1875" s="12"/>
      <c r="L1875" s="14">
        <v>0</v>
      </c>
      <c r="N1875" s="21">
        <v>0</v>
      </c>
      <c r="P1875" s="21">
        <v>0</v>
      </c>
      <c r="R1875" s="21">
        <v>0</v>
      </c>
      <c r="T1875" s="21">
        <v>0</v>
      </c>
      <c r="V1875" s="22">
        <v>6473</v>
      </c>
      <c r="X1875" s="5" t="str">
        <f t="shared" si="29"/>
        <v>No</v>
      </c>
      <c r="Z1875" s="21"/>
      <c r="AC1875" s="28"/>
      <c r="AG1875" s="7"/>
    </row>
    <row r="1876" spans="1:33">
      <c r="A1876" s="8" t="s">
        <v>6676</v>
      </c>
      <c r="B1876" s="8" t="s">
        <v>6114</v>
      </c>
      <c r="C1876" s="9" t="s">
        <v>254</v>
      </c>
      <c r="D1876" s="185"/>
      <c r="E1876" s="188" t="s">
        <v>6024</v>
      </c>
      <c r="F1876" s="9" t="s">
        <v>83</v>
      </c>
      <c r="G1876" s="9" t="s">
        <v>147</v>
      </c>
      <c r="H1876" s="10">
        <v>0</v>
      </c>
      <c r="I1876" s="11">
        <v>3</v>
      </c>
      <c r="J1876" s="24">
        <v>2988</v>
      </c>
      <c r="K1876" s="12"/>
      <c r="L1876" s="14">
        <v>0</v>
      </c>
      <c r="N1876" s="21">
        <v>0</v>
      </c>
      <c r="P1876" s="21">
        <v>0</v>
      </c>
      <c r="R1876" s="21">
        <v>0</v>
      </c>
      <c r="T1876" s="21">
        <v>0</v>
      </c>
      <c r="V1876" s="22">
        <v>2988</v>
      </c>
      <c r="X1876" s="5" t="str">
        <f t="shared" si="29"/>
        <v>No</v>
      </c>
      <c r="Z1876" s="21"/>
      <c r="AC1876" s="28"/>
      <c r="AG1876" s="7"/>
    </row>
    <row r="1877" spans="1:33">
      <c r="A1877" s="8" t="s">
        <v>5326</v>
      </c>
      <c r="B1877" s="8" t="s">
        <v>5327</v>
      </c>
      <c r="C1877" s="9" t="s">
        <v>58</v>
      </c>
      <c r="D1877" s="185" t="s">
        <v>5328</v>
      </c>
      <c r="E1877" s="188" t="s">
        <v>5329</v>
      </c>
      <c r="F1877" s="9" t="s">
        <v>83</v>
      </c>
      <c r="G1877" s="9" t="s">
        <v>147</v>
      </c>
      <c r="H1877" s="10">
        <v>0</v>
      </c>
      <c r="I1877" s="11">
        <v>3</v>
      </c>
      <c r="J1877" s="24">
        <v>67268</v>
      </c>
      <c r="K1877" s="12"/>
      <c r="L1877" s="14">
        <v>0</v>
      </c>
      <c r="N1877" s="21">
        <v>0</v>
      </c>
      <c r="P1877" s="21">
        <v>0</v>
      </c>
      <c r="R1877" s="21">
        <v>0</v>
      </c>
      <c r="T1877" s="21">
        <v>0</v>
      </c>
      <c r="V1877" s="22">
        <v>67268</v>
      </c>
      <c r="X1877" s="5" t="str">
        <f t="shared" si="29"/>
        <v>No</v>
      </c>
      <c r="Z1877" s="21"/>
      <c r="AC1877" s="28"/>
      <c r="AG1877" s="7"/>
    </row>
    <row r="1878" spans="1:33">
      <c r="A1878" s="8" t="s">
        <v>4069</v>
      </c>
      <c r="B1878" s="8" t="s">
        <v>4070</v>
      </c>
      <c r="C1878" s="9" t="s">
        <v>87</v>
      </c>
      <c r="D1878" s="185" t="s">
        <v>4071</v>
      </c>
      <c r="E1878" s="188">
        <v>15</v>
      </c>
      <c r="F1878" s="9" t="s">
        <v>36</v>
      </c>
      <c r="G1878" s="9" t="s">
        <v>5756</v>
      </c>
      <c r="H1878" s="10">
        <v>0</v>
      </c>
      <c r="I1878" s="11">
        <v>3</v>
      </c>
      <c r="J1878" s="24">
        <v>0</v>
      </c>
      <c r="K1878" s="12"/>
      <c r="L1878" s="14">
        <v>0</v>
      </c>
      <c r="N1878" s="21">
        <v>0</v>
      </c>
      <c r="P1878" s="21">
        <v>0</v>
      </c>
      <c r="R1878" s="21">
        <v>0</v>
      </c>
      <c r="T1878" s="21">
        <v>0</v>
      </c>
      <c r="V1878" s="22">
        <v>0</v>
      </c>
      <c r="X1878" s="5" t="str">
        <f t="shared" si="29"/>
        <v>No</v>
      </c>
      <c r="Z1878" s="21"/>
      <c r="AC1878" s="28"/>
      <c r="AG1878" s="7"/>
    </row>
    <row r="1879" spans="1:33">
      <c r="A1879" s="8" t="s">
        <v>2407</v>
      </c>
      <c r="B1879" s="8" t="s">
        <v>2408</v>
      </c>
      <c r="C1879" s="9" t="s">
        <v>46</v>
      </c>
      <c r="D1879" s="185" t="s">
        <v>2409</v>
      </c>
      <c r="E1879" s="188" t="s">
        <v>2410</v>
      </c>
      <c r="F1879" s="9" t="s">
        <v>88</v>
      </c>
      <c r="G1879" s="9" t="s">
        <v>147</v>
      </c>
      <c r="H1879" s="10">
        <v>0</v>
      </c>
      <c r="I1879" s="11">
        <v>3</v>
      </c>
      <c r="J1879" s="24">
        <v>8836</v>
      </c>
      <c r="K1879" s="12"/>
      <c r="L1879" s="14">
        <v>0</v>
      </c>
      <c r="N1879" s="21">
        <v>0</v>
      </c>
      <c r="P1879" s="21">
        <v>0</v>
      </c>
      <c r="R1879" s="21">
        <v>0</v>
      </c>
      <c r="T1879" s="21">
        <v>61155</v>
      </c>
      <c r="V1879" s="22">
        <v>69991</v>
      </c>
      <c r="X1879" s="5" t="str">
        <f t="shared" si="29"/>
        <v>No</v>
      </c>
      <c r="Z1879" s="21"/>
      <c r="AC1879" s="28"/>
      <c r="AG1879" s="7"/>
    </row>
    <row r="1880" spans="1:33">
      <c r="A1880" s="8" t="s">
        <v>988</v>
      </c>
      <c r="B1880" s="8" t="s">
        <v>989</v>
      </c>
      <c r="C1880" s="9" t="s">
        <v>129</v>
      </c>
      <c r="D1880" s="185" t="s">
        <v>990</v>
      </c>
      <c r="E1880" s="188" t="s">
        <v>991</v>
      </c>
      <c r="F1880" s="9" t="s">
        <v>83</v>
      </c>
      <c r="G1880" s="9" t="s">
        <v>147</v>
      </c>
      <c r="H1880" s="10">
        <v>0</v>
      </c>
      <c r="I1880" s="11">
        <v>3</v>
      </c>
      <c r="J1880" s="24">
        <v>5424</v>
      </c>
      <c r="K1880" s="12"/>
      <c r="L1880" s="14">
        <v>0</v>
      </c>
      <c r="N1880" s="21">
        <v>0</v>
      </c>
      <c r="P1880" s="21">
        <v>0</v>
      </c>
      <c r="R1880" s="21">
        <v>0</v>
      </c>
      <c r="T1880" s="21">
        <v>0</v>
      </c>
      <c r="V1880" s="22">
        <v>5424</v>
      </c>
      <c r="X1880" s="5" t="str">
        <f t="shared" si="29"/>
        <v>No</v>
      </c>
      <c r="Z1880" s="21"/>
      <c r="AC1880" s="28"/>
      <c r="AG1880" s="7"/>
    </row>
    <row r="1881" spans="1:33">
      <c r="A1881" s="8" t="s">
        <v>1496</v>
      </c>
      <c r="B1881" s="8" t="s">
        <v>6489</v>
      </c>
      <c r="C1881" s="9" t="s">
        <v>178</v>
      </c>
      <c r="D1881" s="185" t="s">
        <v>1497</v>
      </c>
      <c r="E1881" s="188" t="s">
        <v>1498</v>
      </c>
      <c r="F1881" s="9" t="s">
        <v>83</v>
      </c>
      <c r="G1881" s="9" t="s">
        <v>147</v>
      </c>
      <c r="H1881" s="10">
        <v>0</v>
      </c>
      <c r="I1881" s="11">
        <v>3</v>
      </c>
      <c r="J1881" s="24">
        <v>48367</v>
      </c>
      <c r="K1881" s="12"/>
      <c r="L1881" s="14">
        <v>0</v>
      </c>
      <c r="N1881" s="21">
        <v>0</v>
      </c>
      <c r="P1881" s="21">
        <v>0</v>
      </c>
      <c r="R1881" s="21">
        <v>0</v>
      </c>
      <c r="T1881" s="21">
        <v>0</v>
      </c>
      <c r="V1881" s="22">
        <v>48367</v>
      </c>
      <c r="X1881" s="5" t="str">
        <f t="shared" si="29"/>
        <v>No</v>
      </c>
      <c r="Z1881" s="21"/>
      <c r="AC1881" s="28"/>
      <c r="AG1881" s="7"/>
    </row>
    <row r="1882" spans="1:33">
      <c r="A1882" s="8" t="s">
        <v>2633</v>
      </c>
      <c r="B1882" s="8" t="s">
        <v>2634</v>
      </c>
      <c r="C1882" s="9" t="s">
        <v>288</v>
      </c>
      <c r="D1882" s="185" t="s">
        <v>2635</v>
      </c>
      <c r="E1882" s="188" t="s">
        <v>2636</v>
      </c>
      <c r="F1882" s="9" t="s">
        <v>83</v>
      </c>
      <c r="G1882" s="9" t="s">
        <v>147</v>
      </c>
      <c r="H1882" s="10">
        <v>0</v>
      </c>
      <c r="I1882" s="11">
        <v>3</v>
      </c>
      <c r="J1882" s="24">
        <v>19472</v>
      </c>
      <c r="K1882" s="12"/>
      <c r="L1882" s="14">
        <v>0</v>
      </c>
      <c r="N1882" s="21">
        <v>0</v>
      </c>
      <c r="P1882" s="21">
        <v>0</v>
      </c>
      <c r="R1882" s="21">
        <v>0</v>
      </c>
      <c r="T1882" s="21">
        <v>0</v>
      </c>
      <c r="V1882" s="22">
        <v>19472</v>
      </c>
      <c r="X1882" s="5" t="str">
        <f t="shared" si="29"/>
        <v>No</v>
      </c>
      <c r="Z1882" s="21"/>
      <c r="AC1882" s="28"/>
      <c r="AG1882" s="7"/>
    </row>
    <row r="1883" spans="1:33">
      <c r="A1883" s="8" t="s">
        <v>2163</v>
      </c>
      <c r="B1883" s="8" t="s">
        <v>2164</v>
      </c>
      <c r="C1883" s="9" t="s">
        <v>275</v>
      </c>
      <c r="D1883" s="185" t="s">
        <v>2165</v>
      </c>
      <c r="E1883" s="188" t="s">
        <v>2166</v>
      </c>
      <c r="F1883" s="9" t="s">
        <v>83</v>
      </c>
      <c r="G1883" s="9" t="s">
        <v>147</v>
      </c>
      <c r="H1883" s="10">
        <v>0</v>
      </c>
      <c r="I1883" s="11">
        <v>3</v>
      </c>
      <c r="J1883" s="24">
        <v>6232</v>
      </c>
      <c r="K1883" s="12"/>
      <c r="L1883" s="14">
        <v>0</v>
      </c>
      <c r="N1883" s="21">
        <v>0</v>
      </c>
      <c r="P1883" s="21">
        <v>0</v>
      </c>
      <c r="R1883" s="21">
        <v>0</v>
      </c>
      <c r="T1883" s="21">
        <v>0</v>
      </c>
      <c r="V1883" s="22">
        <v>6232</v>
      </c>
      <c r="X1883" s="5" t="str">
        <f t="shared" si="29"/>
        <v>No</v>
      </c>
      <c r="Z1883" s="21"/>
      <c r="AC1883" s="28"/>
      <c r="AG1883" s="7"/>
    </row>
    <row r="1884" spans="1:33">
      <c r="A1884" s="8" t="s">
        <v>5962</v>
      </c>
      <c r="B1884" s="8" t="s">
        <v>292</v>
      </c>
      <c r="C1884" s="9" t="s">
        <v>288</v>
      </c>
      <c r="D1884" s="185"/>
      <c r="E1884" s="188">
        <v>30990</v>
      </c>
      <c r="F1884" s="9" t="s">
        <v>157</v>
      </c>
      <c r="G1884" s="9" t="s">
        <v>5756</v>
      </c>
      <c r="H1884" s="10">
        <v>1733853</v>
      </c>
      <c r="I1884" s="11">
        <v>3</v>
      </c>
      <c r="J1884" s="24">
        <v>18858</v>
      </c>
      <c r="K1884" s="12"/>
      <c r="L1884" s="14">
        <v>0</v>
      </c>
      <c r="N1884" s="21">
        <v>0</v>
      </c>
      <c r="P1884" s="21">
        <v>0</v>
      </c>
      <c r="R1884" s="21">
        <v>64769</v>
      </c>
      <c r="T1884" s="21">
        <v>0</v>
      </c>
      <c r="V1884" s="22">
        <v>83627</v>
      </c>
      <c r="X1884" s="5" t="str">
        <f t="shared" si="29"/>
        <v>No</v>
      </c>
      <c r="Z1884" s="21"/>
      <c r="AC1884" s="28"/>
      <c r="AG1884" s="7"/>
    </row>
    <row r="1885" spans="1:33">
      <c r="A1885" s="8" t="s">
        <v>6677</v>
      </c>
      <c r="B1885" s="8" t="s">
        <v>2065</v>
      </c>
      <c r="C1885" s="9" t="s">
        <v>69</v>
      </c>
      <c r="D1885" s="185" t="s">
        <v>2066</v>
      </c>
      <c r="E1885" s="188" t="s">
        <v>2067</v>
      </c>
      <c r="F1885" s="9" t="s">
        <v>157</v>
      </c>
      <c r="G1885" s="9" t="s">
        <v>147</v>
      </c>
      <c r="H1885" s="10">
        <v>0</v>
      </c>
      <c r="I1885" s="11">
        <v>3</v>
      </c>
      <c r="J1885" s="24">
        <v>13926</v>
      </c>
      <c r="K1885" s="12"/>
      <c r="L1885" s="14">
        <v>0</v>
      </c>
      <c r="N1885" s="21">
        <v>0</v>
      </c>
      <c r="P1885" s="21">
        <v>0</v>
      </c>
      <c r="R1885" s="21">
        <v>0</v>
      </c>
      <c r="T1885" s="21">
        <v>1500</v>
      </c>
      <c r="V1885" s="22">
        <v>15426</v>
      </c>
      <c r="X1885" s="5" t="str">
        <f t="shared" si="29"/>
        <v>No</v>
      </c>
      <c r="Z1885" s="21"/>
      <c r="AC1885" s="28"/>
      <c r="AG1885" s="7"/>
    </row>
    <row r="1886" spans="1:33">
      <c r="A1886" s="8" t="s">
        <v>884</v>
      </c>
      <c r="B1886" s="8" t="s">
        <v>885</v>
      </c>
      <c r="C1886" s="9" t="s">
        <v>129</v>
      </c>
      <c r="D1886" s="185" t="s">
        <v>886</v>
      </c>
      <c r="E1886" s="188" t="s">
        <v>887</v>
      </c>
      <c r="F1886" s="9" t="s">
        <v>83</v>
      </c>
      <c r="G1886" s="9" t="s">
        <v>147</v>
      </c>
      <c r="H1886" s="10">
        <v>0</v>
      </c>
      <c r="I1886" s="11">
        <v>3</v>
      </c>
      <c r="J1886" s="24">
        <v>4084</v>
      </c>
      <c r="K1886" s="12"/>
      <c r="L1886" s="14">
        <v>0</v>
      </c>
      <c r="N1886" s="21">
        <v>0</v>
      </c>
      <c r="P1886" s="21">
        <v>0</v>
      </c>
      <c r="R1886" s="21">
        <v>0</v>
      </c>
      <c r="T1886" s="21">
        <v>0</v>
      </c>
      <c r="V1886" s="22">
        <v>4084</v>
      </c>
      <c r="X1886" s="5" t="str">
        <f t="shared" si="29"/>
        <v>No</v>
      </c>
      <c r="Z1886" s="21"/>
      <c r="AC1886" s="28"/>
      <c r="AG1886" s="7"/>
    </row>
    <row r="1887" spans="1:33">
      <c r="A1887" s="8" t="s">
        <v>3825</v>
      </c>
      <c r="B1887" s="8" t="s">
        <v>6486</v>
      </c>
      <c r="C1887" s="9" t="s">
        <v>278</v>
      </c>
      <c r="D1887" s="185" t="s">
        <v>3826</v>
      </c>
      <c r="E1887" s="188" t="s">
        <v>3827</v>
      </c>
      <c r="F1887" s="9" t="s">
        <v>157</v>
      </c>
      <c r="G1887" s="9" t="s">
        <v>147</v>
      </c>
      <c r="H1887" s="10">
        <v>0</v>
      </c>
      <c r="I1887" s="11">
        <v>3</v>
      </c>
      <c r="J1887" s="24">
        <v>13711</v>
      </c>
      <c r="K1887" s="12"/>
      <c r="L1887" s="14">
        <v>0</v>
      </c>
      <c r="N1887" s="21">
        <v>0</v>
      </c>
      <c r="P1887" s="21">
        <v>0</v>
      </c>
      <c r="R1887" s="21">
        <v>0</v>
      </c>
      <c r="T1887" s="21">
        <v>0</v>
      </c>
      <c r="V1887" s="22">
        <v>13711</v>
      </c>
      <c r="X1887" s="5" t="str">
        <f t="shared" si="29"/>
        <v>No</v>
      </c>
      <c r="Z1887" s="21"/>
      <c r="AC1887" s="28"/>
      <c r="AG1887" s="7"/>
    </row>
    <row r="1888" spans="1:33">
      <c r="A1888" s="8" t="s">
        <v>4733</v>
      </c>
      <c r="B1888" s="8" t="s">
        <v>4734</v>
      </c>
      <c r="C1888" s="9" t="s">
        <v>79</v>
      </c>
      <c r="D1888" s="185" t="s">
        <v>4735</v>
      </c>
      <c r="E1888" s="188" t="s">
        <v>4736</v>
      </c>
      <c r="F1888" s="9" t="s">
        <v>83</v>
      </c>
      <c r="G1888" s="9" t="s">
        <v>147</v>
      </c>
      <c r="H1888" s="10">
        <v>0</v>
      </c>
      <c r="I1888" s="11">
        <v>3</v>
      </c>
      <c r="J1888" s="24">
        <v>9942</v>
      </c>
      <c r="K1888" s="12"/>
      <c r="L1888" s="14">
        <v>0</v>
      </c>
      <c r="N1888" s="21">
        <v>0</v>
      </c>
      <c r="P1888" s="21">
        <v>0</v>
      </c>
      <c r="R1888" s="21">
        <v>1266</v>
      </c>
      <c r="T1888" s="21">
        <v>0</v>
      </c>
      <c r="V1888" s="22">
        <v>11208</v>
      </c>
      <c r="X1888" s="5" t="str">
        <f t="shared" si="29"/>
        <v>No</v>
      </c>
      <c r="Z1888" s="21"/>
      <c r="AC1888" s="28"/>
      <c r="AG1888" s="7"/>
    </row>
    <row r="1889" spans="1:33">
      <c r="A1889" s="8" t="s">
        <v>2038</v>
      </c>
      <c r="B1889" s="8" t="s">
        <v>2039</v>
      </c>
      <c r="C1889" s="9" t="s">
        <v>69</v>
      </c>
      <c r="D1889" s="185" t="s">
        <v>2040</v>
      </c>
      <c r="E1889" s="188" t="s">
        <v>2041</v>
      </c>
      <c r="F1889" s="9" t="s">
        <v>157</v>
      </c>
      <c r="G1889" s="9" t="s">
        <v>147</v>
      </c>
      <c r="H1889" s="10">
        <v>0</v>
      </c>
      <c r="I1889" s="11">
        <v>3</v>
      </c>
      <c r="J1889" s="24">
        <v>13119</v>
      </c>
      <c r="K1889" s="12"/>
      <c r="L1889" s="14">
        <v>0</v>
      </c>
      <c r="N1889" s="21">
        <v>0</v>
      </c>
      <c r="P1889" s="21">
        <v>0</v>
      </c>
      <c r="R1889" s="21">
        <v>0</v>
      </c>
      <c r="T1889" s="21">
        <v>0</v>
      </c>
      <c r="V1889" s="22">
        <v>13119</v>
      </c>
      <c r="X1889" s="5" t="str">
        <f t="shared" si="29"/>
        <v>No</v>
      </c>
      <c r="Z1889" s="21"/>
      <c r="AC1889" s="28"/>
      <c r="AG1889" s="7"/>
    </row>
    <row r="1890" spans="1:33">
      <c r="A1890" s="8" t="s">
        <v>625</v>
      </c>
      <c r="B1890" s="8" t="s">
        <v>626</v>
      </c>
      <c r="C1890" s="9" t="s">
        <v>580</v>
      </c>
      <c r="D1890" s="185" t="s">
        <v>3486</v>
      </c>
      <c r="E1890" s="188" t="s">
        <v>5922</v>
      </c>
      <c r="F1890" s="9" t="s">
        <v>88</v>
      </c>
      <c r="G1890" s="9" t="s">
        <v>147</v>
      </c>
      <c r="H1890" s="10">
        <v>0</v>
      </c>
      <c r="I1890" s="11">
        <v>3</v>
      </c>
      <c r="J1890" s="24">
        <v>121125</v>
      </c>
      <c r="K1890" s="12"/>
      <c r="L1890" s="14">
        <v>0</v>
      </c>
      <c r="N1890" s="21">
        <v>0</v>
      </c>
      <c r="P1890" s="21">
        <v>0</v>
      </c>
      <c r="R1890" s="21">
        <v>0</v>
      </c>
      <c r="T1890" s="21">
        <v>0</v>
      </c>
      <c r="V1890" s="22">
        <v>121125</v>
      </c>
      <c r="X1890" s="5" t="str">
        <f t="shared" si="29"/>
        <v>No</v>
      </c>
      <c r="Z1890" s="21"/>
      <c r="AC1890" s="28"/>
      <c r="AG1890" s="7"/>
    </row>
    <row r="1891" spans="1:33">
      <c r="A1891" s="8" t="s">
        <v>6678</v>
      </c>
      <c r="B1891" s="8" t="s">
        <v>6679</v>
      </c>
      <c r="C1891" s="9" t="s">
        <v>39</v>
      </c>
      <c r="D1891" s="185"/>
      <c r="E1891" s="188" t="s">
        <v>6680</v>
      </c>
      <c r="F1891" s="9" t="s">
        <v>36</v>
      </c>
      <c r="G1891" s="9" t="s">
        <v>147</v>
      </c>
      <c r="H1891" s="10">
        <v>0</v>
      </c>
      <c r="I1891" s="11">
        <v>3</v>
      </c>
      <c r="J1891" s="24">
        <v>0</v>
      </c>
      <c r="K1891" s="12"/>
      <c r="L1891" s="14">
        <v>0</v>
      </c>
      <c r="N1891" s="21">
        <v>0</v>
      </c>
      <c r="P1891" s="21">
        <v>0</v>
      </c>
      <c r="R1891" s="21">
        <v>0</v>
      </c>
      <c r="T1891" s="21">
        <v>0</v>
      </c>
      <c r="V1891" s="22">
        <v>0</v>
      </c>
      <c r="X1891" s="5" t="str">
        <f t="shared" si="29"/>
        <v>No</v>
      </c>
      <c r="Z1891" s="21"/>
      <c r="AC1891" s="28"/>
      <c r="AG1891" s="7"/>
    </row>
    <row r="1892" spans="1:33">
      <c r="A1892" s="8" t="s">
        <v>341</v>
      </c>
      <c r="B1892" s="8" t="s">
        <v>342</v>
      </c>
      <c r="C1892" s="9" t="s">
        <v>73</v>
      </c>
      <c r="D1892" s="185" t="s">
        <v>343</v>
      </c>
      <c r="E1892" s="188" t="s">
        <v>344</v>
      </c>
      <c r="F1892" s="9" t="s">
        <v>83</v>
      </c>
      <c r="G1892" s="9" t="s">
        <v>147</v>
      </c>
      <c r="H1892" s="10">
        <v>0</v>
      </c>
      <c r="I1892" s="11">
        <v>3</v>
      </c>
      <c r="J1892" s="24">
        <v>8329</v>
      </c>
      <c r="K1892" s="12"/>
      <c r="L1892" s="14">
        <v>0</v>
      </c>
      <c r="N1892" s="21">
        <v>0</v>
      </c>
      <c r="P1892" s="21">
        <v>0</v>
      </c>
      <c r="R1892" s="21">
        <v>0</v>
      </c>
      <c r="T1892" s="21">
        <v>0</v>
      </c>
      <c r="V1892" s="22">
        <v>8329</v>
      </c>
      <c r="X1892" s="5" t="str">
        <f t="shared" si="29"/>
        <v>No</v>
      </c>
      <c r="Z1892" s="21"/>
      <c r="AC1892" s="28"/>
      <c r="AG1892" s="7"/>
    </row>
    <row r="1893" spans="1:33">
      <c r="A1893" s="8" t="s">
        <v>4785</v>
      </c>
      <c r="B1893" s="8" t="s">
        <v>4786</v>
      </c>
      <c r="C1893" s="9" t="s">
        <v>58</v>
      </c>
      <c r="D1893" s="185" t="s">
        <v>4787</v>
      </c>
      <c r="E1893" s="188">
        <v>55300</v>
      </c>
      <c r="F1893" s="9" t="s">
        <v>36</v>
      </c>
      <c r="G1893" s="9" t="s">
        <v>5756</v>
      </c>
      <c r="H1893" s="10">
        <v>0</v>
      </c>
      <c r="I1893" s="11">
        <v>3</v>
      </c>
      <c r="J1893" s="24">
        <v>21868</v>
      </c>
      <c r="K1893" s="12"/>
      <c r="L1893" s="14">
        <v>0</v>
      </c>
      <c r="N1893" s="21">
        <v>0</v>
      </c>
      <c r="P1893" s="21">
        <v>0</v>
      </c>
      <c r="R1893" s="21">
        <v>0</v>
      </c>
      <c r="T1893" s="21">
        <v>0</v>
      </c>
      <c r="V1893" s="22">
        <v>21868</v>
      </c>
      <c r="X1893" s="5" t="str">
        <f t="shared" si="29"/>
        <v>No</v>
      </c>
      <c r="Z1893" s="21"/>
      <c r="AC1893" s="28"/>
      <c r="AG1893" s="7"/>
    </row>
    <row r="1894" spans="1:33">
      <c r="A1894" s="8" t="s">
        <v>1003</v>
      </c>
      <c r="B1894" s="8" t="s">
        <v>6485</v>
      </c>
      <c r="C1894" s="9" t="s">
        <v>129</v>
      </c>
      <c r="D1894" s="185" t="s">
        <v>1004</v>
      </c>
      <c r="E1894" s="188" t="s">
        <v>1005</v>
      </c>
      <c r="F1894" s="9" t="s">
        <v>83</v>
      </c>
      <c r="G1894" s="9" t="s">
        <v>147</v>
      </c>
      <c r="H1894" s="10">
        <v>0</v>
      </c>
      <c r="I1894" s="11">
        <v>3</v>
      </c>
      <c r="J1894" s="24">
        <v>6510</v>
      </c>
      <c r="K1894" s="12"/>
      <c r="L1894" s="14">
        <v>0</v>
      </c>
      <c r="N1894" s="21">
        <v>0</v>
      </c>
      <c r="P1894" s="21">
        <v>0</v>
      </c>
      <c r="R1894" s="21">
        <v>0</v>
      </c>
      <c r="T1894" s="21">
        <v>23069</v>
      </c>
      <c r="V1894" s="22">
        <v>29579</v>
      </c>
      <c r="X1894" s="5" t="str">
        <f t="shared" si="29"/>
        <v>No</v>
      </c>
      <c r="Z1894" s="21"/>
      <c r="AC1894" s="28"/>
      <c r="AG1894" s="7"/>
    </row>
    <row r="1895" spans="1:33">
      <c r="A1895" s="8" t="s">
        <v>5314</v>
      </c>
      <c r="B1895" s="8" t="s">
        <v>5315</v>
      </c>
      <c r="C1895" s="9" t="s">
        <v>58</v>
      </c>
      <c r="D1895" s="185" t="s">
        <v>5316</v>
      </c>
      <c r="E1895" s="188" t="s">
        <v>5317</v>
      </c>
      <c r="F1895" s="9" t="s">
        <v>83</v>
      </c>
      <c r="G1895" s="9" t="s">
        <v>147</v>
      </c>
      <c r="H1895" s="10">
        <v>0</v>
      </c>
      <c r="I1895" s="11">
        <v>3</v>
      </c>
      <c r="J1895" s="24">
        <v>110096</v>
      </c>
      <c r="K1895" s="12"/>
      <c r="L1895" s="14">
        <v>0</v>
      </c>
      <c r="N1895" s="21">
        <v>0</v>
      </c>
      <c r="P1895" s="21">
        <v>0</v>
      </c>
      <c r="R1895" s="21">
        <v>0</v>
      </c>
      <c r="T1895" s="21">
        <v>0</v>
      </c>
      <c r="V1895" s="22">
        <v>110096</v>
      </c>
      <c r="X1895" s="5" t="str">
        <f t="shared" si="29"/>
        <v>No</v>
      </c>
      <c r="Z1895" s="21"/>
      <c r="AC1895" s="28"/>
      <c r="AG1895" s="7"/>
    </row>
    <row r="1896" spans="1:33">
      <c r="A1896" s="8" t="s">
        <v>4606</v>
      </c>
      <c r="B1896" s="8" t="s">
        <v>6483</v>
      </c>
      <c r="C1896" s="9" t="s">
        <v>42</v>
      </c>
      <c r="D1896" s="185" t="s">
        <v>4607</v>
      </c>
      <c r="E1896" s="188" t="s">
        <v>4608</v>
      </c>
      <c r="F1896" s="9" t="s">
        <v>83</v>
      </c>
      <c r="G1896" s="9" t="s">
        <v>147</v>
      </c>
      <c r="H1896" s="10">
        <v>0</v>
      </c>
      <c r="I1896" s="11">
        <v>3</v>
      </c>
      <c r="J1896" s="24">
        <v>6400</v>
      </c>
      <c r="K1896" s="12"/>
      <c r="L1896" s="14">
        <v>0</v>
      </c>
      <c r="N1896" s="21">
        <v>0</v>
      </c>
      <c r="P1896" s="21">
        <v>0</v>
      </c>
      <c r="R1896" s="21">
        <v>0</v>
      </c>
      <c r="T1896" s="21">
        <v>0</v>
      </c>
      <c r="V1896" s="22">
        <v>6400</v>
      </c>
      <c r="X1896" s="5" t="str">
        <f t="shared" si="29"/>
        <v>No</v>
      </c>
      <c r="Z1896" s="21"/>
      <c r="AC1896" s="28"/>
      <c r="AG1896" s="7"/>
    </row>
    <row r="1897" spans="1:33">
      <c r="A1897" s="8" t="s">
        <v>1715</v>
      </c>
      <c r="B1897" s="8" t="s">
        <v>718</v>
      </c>
      <c r="C1897" s="9" t="s">
        <v>278</v>
      </c>
      <c r="D1897" s="185">
        <v>7054</v>
      </c>
      <c r="E1897" s="188" t="s">
        <v>6681</v>
      </c>
      <c r="F1897" s="9" t="s">
        <v>83</v>
      </c>
      <c r="G1897" s="9" t="s">
        <v>147</v>
      </c>
      <c r="H1897" s="10">
        <v>472870</v>
      </c>
      <c r="I1897" s="11">
        <v>3</v>
      </c>
      <c r="J1897" s="24">
        <v>13733</v>
      </c>
      <c r="K1897" s="12"/>
      <c r="L1897" s="14">
        <v>0</v>
      </c>
      <c r="N1897" s="21">
        <v>0</v>
      </c>
      <c r="P1897" s="21">
        <v>0</v>
      </c>
      <c r="R1897" s="21">
        <v>0</v>
      </c>
      <c r="T1897" s="21">
        <v>0</v>
      </c>
      <c r="V1897" s="22">
        <v>13733</v>
      </c>
      <c r="X1897" s="5" t="str">
        <f t="shared" si="29"/>
        <v>No</v>
      </c>
      <c r="Z1897" s="21"/>
      <c r="AC1897" s="28"/>
      <c r="AG1897" s="7"/>
    </row>
    <row r="1898" spans="1:33">
      <c r="A1898" s="8" t="s">
        <v>2147</v>
      </c>
      <c r="B1898" s="8" t="s">
        <v>2148</v>
      </c>
      <c r="C1898" s="9" t="s">
        <v>275</v>
      </c>
      <c r="D1898" s="185" t="s">
        <v>2149</v>
      </c>
      <c r="E1898" s="188" t="s">
        <v>2150</v>
      </c>
      <c r="F1898" s="9" t="s">
        <v>83</v>
      </c>
      <c r="G1898" s="9" t="s">
        <v>147</v>
      </c>
      <c r="H1898" s="10">
        <v>0</v>
      </c>
      <c r="I1898" s="11">
        <v>3</v>
      </c>
      <c r="J1898" s="24">
        <v>1600</v>
      </c>
      <c r="K1898" s="12"/>
      <c r="L1898" s="14">
        <v>0</v>
      </c>
      <c r="N1898" s="21">
        <v>0</v>
      </c>
      <c r="P1898" s="21">
        <v>0</v>
      </c>
      <c r="R1898" s="21">
        <v>0</v>
      </c>
      <c r="T1898" s="21">
        <v>0</v>
      </c>
      <c r="V1898" s="22">
        <v>1600</v>
      </c>
      <c r="X1898" s="5" t="str">
        <f t="shared" si="29"/>
        <v>No</v>
      </c>
      <c r="Z1898" s="21"/>
      <c r="AC1898" s="28"/>
      <c r="AG1898" s="7"/>
    </row>
    <row r="1899" spans="1:33">
      <c r="A1899" s="8" t="s">
        <v>978</v>
      </c>
      <c r="B1899" s="8" t="s">
        <v>6079</v>
      </c>
      <c r="C1899" s="9" t="s">
        <v>129</v>
      </c>
      <c r="D1899" s="185" t="s">
        <v>979</v>
      </c>
      <c r="E1899" s="188" t="s">
        <v>980</v>
      </c>
      <c r="F1899" s="9" t="s">
        <v>83</v>
      </c>
      <c r="G1899" s="9" t="s">
        <v>147</v>
      </c>
      <c r="H1899" s="10">
        <v>0</v>
      </c>
      <c r="I1899" s="11">
        <v>3</v>
      </c>
      <c r="J1899" s="24">
        <v>9062</v>
      </c>
      <c r="K1899" s="12"/>
      <c r="L1899" s="14">
        <v>0</v>
      </c>
      <c r="N1899" s="21">
        <v>0</v>
      </c>
      <c r="P1899" s="21">
        <v>0</v>
      </c>
      <c r="R1899" s="21">
        <v>0</v>
      </c>
      <c r="T1899" s="21">
        <v>0</v>
      </c>
      <c r="V1899" s="22">
        <v>9062</v>
      </c>
      <c r="X1899" s="5" t="str">
        <f t="shared" si="29"/>
        <v>No</v>
      </c>
      <c r="Z1899" s="21"/>
      <c r="AC1899" s="28"/>
      <c r="AG1899" s="7"/>
    </row>
    <row r="1900" spans="1:33">
      <c r="A1900" s="8" t="s">
        <v>2347</v>
      </c>
      <c r="B1900" s="8" t="s">
        <v>2348</v>
      </c>
      <c r="C1900" s="9" t="s">
        <v>106</v>
      </c>
      <c r="D1900" s="185" t="s">
        <v>2349</v>
      </c>
      <c r="E1900" s="188" t="s">
        <v>2350</v>
      </c>
      <c r="F1900" s="9" t="s">
        <v>83</v>
      </c>
      <c r="G1900" s="9" t="s">
        <v>147</v>
      </c>
      <c r="H1900" s="10">
        <v>0</v>
      </c>
      <c r="I1900" s="11">
        <v>3</v>
      </c>
      <c r="J1900" s="24">
        <v>18316</v>
      </c>
      <c r="K1900" s="12"/>
      <c r="L1900" s="14">
        <v>0</v>
      </c>
      <c r="N1900" s="21">
        <v>0</v>
      </c>
      <c r="P1900" s="21">
        <v>0</v>
      </c>
      <c r="R1900" s="21">
        <v>0</v>
      </c>
      <c r="T1900" s="21">
        <v>20523</v>
      </c>
      <c r="V1900" s="22">
        <v>38839</v>
      </c>
      <c r="X1900" s="5" t="str">
        <f t="shared" si="29"/>
        <v>No</v>
      </c>
      <c r="Z1900" s="21"/>
      <c r="AC1900" s="28"/>
      <c r="AG1900" s="7"/>
    </row>
    <row r="1901" spans="1:33">
      <c r="A1901" s="8" t="s">
        <v>6682</v>
      </c>
      <c r="B1901" s="8" t="s">
        <v>2250</v>
      </c>
      <c r="C1901" s="9" t="s">
        <v>275</v>
      </c>
      <c r="D1901" s="185" t="s">
        <v>2251</v>
      </c>
      <c r="E1901" s="188" t="s">
        <v>2252</v>
      </c>
      <c r="F1901" s="9" t="s">
        <v>83</v>
      </c>
      <c r="G1901" s="9" t="s">
        <v>147</v>
      </c>
      <c r="H1901" s="10">
        <v>0</v>
      </c>
      <c r="I1901" s="11">
        <v>3</v>
      </c>
      <c r="J1901" s="24">
        <v>12196</v>
      </c>
      <c r="K1901" s="12"/>
      <c r="L1901" s="14">
        <v>0</v>
      </c>
      <c r="N1901" s="21">
        <v>0</v>
      </c>
      <c r="P1901" s="21">
        <v>0</v>
      </c>
      <c r="R1901" s="21">
        <v>0</v>
      </c>
      <c r="T1901" s="21">
        <v>0</v>
      </c>
      <c r="V1901" s="22">
        <v>12196</v>
      </c>
      <c r="X1901" s="5" t="str">
        <f t="shared" si="29"/>
        <v>No</v>
      </c>
      <c r="Z1901" s="21"/>
      <c r="AC1901" s="28"/>
      <c r="AG1901" s="7"/>
    </row>
    <row r="1902" spans="1:33">
      <c r="A1902" s="8" t="s">
        <v>5929</v>
      </c>
      <c r="B1902" s="8" t="s">
        <v>561</v>
      </c>
      <c r="C1902" s="9" t="s">
        <v>163</v>
      </c>
      <c r="D1902" s="185">
        <v>1158</v>
      </c>
      <c r="E1902" s="188">
        <v>10180</v>
      </c>
      <c r="F1902" s="9" t="s">
        <v>83</v>
      </c>
      <c r="G1902" s="9" t="s">
        <v>5756</v>
      </c>
      <c r="H1902" s="10">
        <v>4181019</v>
      </c>
      <c r="I1902" s="11">
        <v>3</v>
      </c>
      <c r="J1902" s="24">
        <v>14612</v>
      </c>
      <c r="K1902" s="12"/>
      <c r="L1902" s="14">
        <v>0</v>
      </c>
      <c r="N1902" s="21">
        <v>0</v>
      </c>
      <c r="P1902" s="21">
        <v>0</v>
      </c>
      <c r="R1902" s="21">
        <v>0</v>
      </c>
      <c r="T1902" s="21">
        <v>0</v>
      </c>
      <c r="V1902" s="22">
        <v>14612</v>
      </c>
      <c r="X1902" s="5" t="str">
        <f t="shared" si="29"/>
        <v>No</v>
      </c>
      <c r="Z1902" s="21"/>
      <c r="AC1902" s="28"/>
      <c r="AG1902" s="7"/>
    </row>
    <row r="1903" spans="1:33">
      <c r="A1903" s="8" t="s">
        <v>3789</v>
      </c>
      <c r="B1903" s="8" t="s">
        <v>1047</v>
      </c>
      <c r="C1903" s="9" t="s">
        <v>278</v>
      </c>
      <c r="D1903" s="185" t="s">
        <v>3790</v>
      </c>
      <c r="E1903" s="188" t="s">
        <v>3791</v>
      </c>
      <c r="F1903" s="9" t="s">
        <v>83</v>
      </c>
      <c r="G1903" s="9" t="s">
        <v>147</v>
      </c>
      <c r="H1903" s="10">
        <v>0</v>
      </c>
      <c r="I1903" s="11">
        <v>3</v>
      </c>
      <c r="J1903" s="24">
        <v>16658</v>
      </c>
      <c r="K1903" s="12"/>
      <c r="L1903" s="14">
        <v>0</v>
      </c>
      <c r="N1903" s="21">
        <v>0</v>
      </c>
      <c r="P1903" s="21">
        <v>0</v>
      </c>
      <c r="R1903" s="21">
        <v>0</v>
      </c>
      <c r="T1903" s="21">
        <v>0</v>
      </c>
      <c r="V1903" s="22">
        <v>16658</v>
      </c>
      <c r="X1903" s="5" t="str">
        <f t="shared" si="29"/>
        <v>No</v>
      </c>
      <c r="Z1903" s="21"/>
      <c r="AC1903" s="28"/>
      <c r="AG1903" s="7"/>
    </row>
    <row r="1904" spans="1:33">
      <c r="A1904" s="8" t="s">
        <v>6683</v>
      </c>
      <c r="B1904" s="8" t="s">
        <v>2474</v>
      </c>
      <c r="C1904" s="9" t="s">
        <v>46</v>
      </c>
      <c r="D1904" s="185" t="s">
        <v>2475</v>
      </c>
      <c r="E1904" s="188" t="s">
        <v>2476</v>
      </c>
      <c r="F1904" s="9" t="s">
        <v>88</v>
      </c>
      <c r="G1904" s="9" t="s">
        <v>147</v>
      </c>
      <c r="H1904" s="10">
        <v>0</v>
      </c>
      <c r="I1904" s="11">
        <v>3</v>
      </c>
      <c r="J1904" s="24">
        <v>39536</v>
      </c>
      <c r="K1904" s="12"/>
      <c r="L1904" s="14">
        <v>0</v>
      </c>
      <c r="N1904" s="21">
        <v>0</v>
      </c>
      <c r="P1904" s="21">
        <v>0</v>
      </c>
      <c r="R1904" s="21">
        <v>0</v>
      </c>
      <c r="T1904" s="21">
        <v>11700</v>
      </c>
      <c r="V1904" s="22">
        <v>51236</v>
      </c>
      <c r="X1904" s="5" t="str">
        <f t="shared" si="29"/>
        <v>No</v>
      </c>
      <c r="Z1904" s="21"/>
      <c r="AC1904" s="28"/>
      <c r="AG1904" s="7"/>
    </row>
    <row r="1905" spans="1:33">
      <c r="A1905" s="8" t="s">
        <v>3836</v>
      </c>
      <c r="B1905" s="8" t="s">
        <v>3837</v>
      </c>
      <c r="C1905" s="9" t="s">
        <v>278</v>
      </c>
      <c r="D1905" s="185" t="s">
        <v>3838</v>
      </c>
      <c r="E1905" s="188" t="s">
        <v>3839</v>
      </c>
      <c r="F1905" s="9" t="s">
        <v>157</v>
      </c>
      <c r="G1905" s="9" t="s">
        <v>147</v>
      </c>
      <c r="H1905" s="10">
        <v>0</v>
      </c>
      <c r="I1905" s="11">
        <v>3</v>
      </c>
      <c r="J1905" s="24">
        <v>2842</v>
      </c>
      <c r="K1905" s="12"/>
      <c r="L1905" s="14">
        <v>0</v>
      </c>
      <c r="N1905" s="21">
        <v>0</v>
      </c>
      <c r="P1905" s="21">
        <v>0</v>
      </c>
      <c r="R1905" s="21">
        <v>0</v>
      </c>
      <c r="T1905" s="21">
        <v>0</v>
      </c>
      <c r="V1905" s="22">
        <v>2842</v>
      </c>
      <c r="X1905" s="5" t="str">
        <f t="shared" si="29"/>
        <v>No</v>
      </c>
      <c r="Z1905" s="21"/>
      <c r="AC1905" s="28"/>
      <c r="AG1905" s="7"/>
    </row>
    <row r="1906" spans="1:33">
      <c r="A1906" s="8" t="s">
        <v>1815</v>
      </c>
      <c r="B1906" s="8" t="s">
        <v>1816</v>
      </c>
      <c r="C1906" s="9" t="s">
        <v>65</v>
      </c>
      <c r="D1906" s="185" t="s">
        <v>1817</v>
      </c>
      <c r="E1906" s="188">
        <v>30</v>
      </c>
      <c r="F1906" s="9" t="s">
        <v>36</v>
      </c>
      <c r="G1906" s="9" t="s">
        <v>5756</v>
      </c>
      <c r="H1906" s="10">
        <v>0</v>
      </c>
      <c r="I1906" s="11">
        <v>3</v>
      </c>
      <c r="J1906" s="24">
        <v>52</v>
      </c>
      <c r="K1906" s="12"/>
      <c r="L1906" s="14">
        <v>0</v>
      </c>
      <c r="N1906" s="21">
        <v>0</v>
      </c>
      <c r="P1906" s="21">
        <v>0</v>
      </c>
      <c r="R1906" s="21">
        <v>0</v>
      </c>
      <c r="T1906" s="21">
        <v>0</v>
      </c>
      <c r="V1906" s="22">
        <v>52</v>
      </c>
      <c r="X1906" s="5" t="str">
        <f t="shared" si="29"/>
        <v>No</v>
      </c>
      <c r="Z1906" s="21"/>
      <c r="AC1906" s="28"/>
      <c r="AG1906" s="7"/>
    </row>
    <row r="1907" spans="1:33">
      <c r="A1907" s="8" t="s">
        <v>5034</v>
      </c>
      <c r="B1907" s="8" t="s">
        <v>5035</v>
      </c>
      <c r="C1907" s="9" t="s">
        <v>91</v>
      </c>
      <c r="D1907" s="185" t="s">
        <v>5036</v>
      </c>
      <c r="E1907" s="188" t="s">
        <v>5037</v>
      </c>
      <c r="F1907" s="9" t="s">
        <v>83</v>
      </c>
      <c r="G1907" s="9" t="s">
        <v>147</v>
      </c>
      <c r="H1907" s="10">
        <v>0</v>
      </c>
      <c r="I1907" s="11">
        <v>3</v>
      </c>
      <c r="J1907" s="24">
        <v>17064</v>
      </c>
      <c r="K1907" s="12"/>
      <c r="L1907" s="14">
        <v>0</v>
      </c>
      <c r="N1907" s="21">
        <v>0</v>
      </c>
      <c r="P1907" s="21">
        <v>0</v>
      </c>
      <c r="R1907" s="21">
        <v>988</v>
      </c>
      <c r="T1907" s="21">
        <v>17416</v>
      </c>
      <c r="V1907" s="22">
        <v>35468</v>
      </c>
      <c r="X1907" s="5" t="str">
        <f t="shared" si="29"/>
        <v>No</v>
      </c>
      <c r="Z1907" s="21"/>
      <c r="AC1907" s="28"/>
      <c r="AG1907" s="7"/>
    </row>
    <row r="1908" spans="1:33">
      <c r="A1908" s="8" t="s">
        <v>67</v>
      </c>
      <c r="B1908" s="8" t="s">
        <v>68</v>
      </c>
      <c r="C1908" s="9" t="s">
        <v>69</v>
      </c>
      <c r="D1908" s="185" t="s">
        <v>70</v>
      </c>
      <c r="E1908" s="188">
        <v>88146</v>
      </c>
      <c r="F1908" s="9" t="s">
        <v>36</v>
      </c>
      <c r="G1908" s="9" t="s">
        <v>5756</v>
      </c>
      <c r="H1908" s="10">
        <v>0</v>
      </c>
      <c r="I1908" s="11">
        <v>3</v>
      </c>
      <c r="J1908" s="24">
        <v>0</v>
      </c>
      <c r="K1908" s="12"/>
      <c r="L1908" s="14">
        <v>0</v>
      </c>
      <c r="N1908" s="21">
        <v>0</v>
      </c>
      <c r="P1908" s="21">
        <v>0</v>
      </c>
      <c r="R1908" s="21">
        <v>0</v>
      </c>
      <c r="T1908" s="21">
        <v>0</v>
      </c>
      <c r="V1908" s="22">
        <v>0</v>
      </c>
      <c r="X1908" s="5" t="str">
        <f t="shared" si="29"/>
        <v>No</v>
      </c>
      <c r="Z1908" s="21"/>
      <c r="AC1908" s="28"/>
      <c r="AG1908" s="7"/>
    </row>
    <row r="1909" spans="1:33">
      <c r="A1909" s="8" t="s">
        <v>850</v>
      </c>
      <c r="B1909" s="8" t="s">
        <v>6123</v>
      </c>
      <c r="C1909" s="9" t="s">
        <v>129</v>
      </c>
      <c r="D1909" s="185" t="s">
        <v>851</v>
      </c>
      <c r="E1909" s="188" t="s">
        <v>852</v>
      </c>
      <c r="F1909" s="9" t="s">
        <v>83</v>
      </c>
      <c r="G1909" s="9" t="s">
        <v>147</v>
      </c>
      <c r="H1909" s="10">
        <v>0</v>
      </c>
      <c r="I1909" s="11">
        <v>3</v>
      </c>
      <c r="J1909" s="24">
        <v>18547</v>
      </c>
      <c r="K1909" s="12"/>
      <c r="L1909" s="14">
        <v>0</v>
      </c>
      <c r="N1909" s="21">
        <v>0</v>
      </c>
      <c r="P1909" s="21">
        <v>0</v>
      </c>
      <c r="R1909" s="21">
        <v>0</v>
      </c>
      <c r="T1909" s="21">
        <v>0</v>
      </c>
      <c r="V1909" s="22">
        <v>18547</v>
      </c>
      <c r="X1909" s="5" t="str">
        <f t="shared" si="29"/>
        <v>No</v>
      </c>
      <c r="Z1909" s="21"/>
      <c r="AC1909" s="28"/>
      <c r="AG1909" s="7"/>
    </row>
    <row r="1910" spans="1:33">
      <c r="A1910" s="8" t="s">
        <v>4919</v>
      </c>
      <c r="B1910" s="8" t="s">
        <v>4920</v>
      </c>
      <c r="C1910" s="9" t="s">
        <v>91</v>
      </c>
      <c r="D1910" s="185" t="s">
        <v>4921</v>
      </c>
      <c r="E1910" s="188" t="s">
        <v>4922</v>
      </c>
      <c r="F1910" s="9" t="s">
        <v>83</v>
      </c>
      <c r="G1910" s="9" t="s">
        <v>147</v>
      </c>
      <c r="H1910" s="10">
        <v>0</v>
      </c>
      <c r="I1910" s="11">
        <v>3</v>
      </c>
      <c r="J1910" s="24">
        <v>23342</v>
      </c>
      <c r="K1910" s="12"/>
      <c r="L1910" s="14">
        <v>0</v>
      </c>
      <c r="N1910" s="21">
        <v>0</v>
      </c>
      <c r="P1910" s="21">
        <v>0</v>
      </c>
      <c r="R1910" s="21">
        <v>396</v>
      </c>
      <c r="T1910" s="21">
        <v>0</v>
      </c>
      <c r="V1910" s="22">
        <v>23738</v>
      </c>
      <c r="X1910" s="5" t="str">
        <f t="shared" si="29"/>
        <v>No</v>
      </c>
      <c r="Z1910" s="21"/>
      <c r="AC1910" s="28"/>
      <c r="AG1910" s="7"/>
    </row>
    <row r="1911" spans="1:33">
      <c r="A1911" s="8" t="s">
        <v>758</v>
      </c>
      <c r="B1911" s="8" t="s">
        <v>6090</v>
      </c>
      <c r="C1911" s="9" t="s">
        <v>129</v>
      </c>
      <c r="D1911" s="185" t="s">
        <v>760</v>
      </c>
      <c r="E1911" s="188" t="s">
        <v>761</v>
      </c>
      <c r="F1911" s="9" t="s">
        <v>83</v>
      </c>
      <c r="G1911" s="9" t="s">
        <v>147</v>
      </c>
      <c r="H1911" s="10">
        <v>0</v>
      </c>
      <c r="I1911" s="11">
        <v>3</v>
      </c>
      <c r="J1911" s="24">
        <v>8416</v>
      </c>
      <c r="K1911" s="12"/>
      <c r="L1911" s="14">
        <v>0</v>
      </c>
      <c r="N1911" s="21">
        <v>0</v>
      </c>
      <c r="P1911" s="21">
        <v>0</v>
      </c>
      <c r="R1911" s="21">
        <v>0</v>
      </c>
      <c r="T1911" s="21">
        <v>0</v>
      </c>
      <c r="V1911" s="22">
        <v>8416</v>
      </c>
      <c r="X1911" s="5" t="str">
        <f t="shared" si="29"/>
        <v>No</v>
      </c>
      <c r="Z1911" s="21"/>
      <c r="AC1911" s="28"/>
      <c r="AG1911" s="7"/>
    </row>
    <row r="1912" spans="1:33">
      <c r="A1912" s="8" t="s">
        <v>5916</v>
      </c>
      <c r="B1912" s="8" t="s">
        <v>6071</v>
      </c>
      <c r="C1912" s="9" t="s">
        <v>420</v>
      </c>
      <c r="D1912" s="185"/>
      <c r="E1912" s="188" t="s">
        <v>5917</v>
      </c>
      <c r="F1912" s="9" t="s">
        <v>83</v>
      </c>
      <c r="G1912" s="9" t="s">
        <v>147</v>
      </c>
      <c r="H1912" s="10">
        <v>0</v>
      </c>
      <c r="I1912" s="11">
        <v>3</v>
      </c>
      <c r="J1912" s="24">
        <v>0</v>
      </c>
      <c r="K1912" s="12"/>
      <c r="L1912" s="14">
        <v>0</v>
      </c>
      <c r="N1912" s="21">
        <v>0</v>
      </c>
      <c r="P1912" s="21">
        <v>0</v>
      </c>
      <c r="R1912" s="21">
        <v>0</v>
      </c>
      <c r="T1912" s="21">
        <v>0</v>
      </c>
      <c r="V1912" s="22">
        <v>0</v>
      </c>
      <c r="X1912" s="5" t="str">
        <f t="shared" si="29"/>
        <v>No</v>
      </c>
      <c r="Z1912" s="21"/>
      <c r="AC1912" s="28"/>
      <c r="AG1912" s="7"/>
    </row>
    <row r="1913" spans="1:33">
      <c r="A1913" s="8" t="s">
        <v>6310</v>
      </c>
      <c r="B1913" s="8" t="s">
        <v>6311</v>
      </c>
      <c r="C1913" s="9" t="s">
        <v>171</v>
      </c>
      <c r="D1913" s="185"/>
      <c r="E1913" s="188">
        <v>40255</v>
      </c>
      <c r="F1913" s="9" t="s">
        <v>83</v>
      </c>
      <c r="G1913" s="9" t="s">
        <v>5756</v>
      </c>
      <c r="H1913" s="10">
        <v>5502379</v>
      </c>
      <c r="I1913" s="11">
        <v>3</v>
      </c>
      <c r="J1913" s="24">
        <v>66733</v>
      </c>
      <c r="K1913" s="12"/>
      <c r="L1913" s="14">
        <v>0</v>
      </c>
      <c r="N1913" s="21">
        <v>0</v>
      </c>
      <c r="P1913" s="21">
        <v>0</v>
      </c>
      <c r="R1913" s="21">
        <v>0</v>
      </c>
      <c r="T1913" s="21">
        <v>0</v>
      </c>
      <c r="V1913" s="22">
        <v>66733</v>
      </c>
      <c r="X1913" s="5" t="str">
        <f t="shared" si="29"/>
        <v>No</v>
      </c>
      <c r="Z1913" s="21"/>
      <c r="AC1913" s="28"/>
      <c r="AG1913" s="7"/>
    </row>
    <row r="1914" spans="1:33">
      <c r="A1914" s="8" t="s">
        <v>3364</v>
      </c>
      <c r="B1914" s="8" t="s">
        <v>535</v>
      </c>
      <c r="C1914" s="9" t="s">
        <v>555</v>
      </c>
      <c r="D1914" s="185"/>
      <c r="E1914" s="188" t="s">
        <v>3365</v>
      </c>
      <c r="F1914" s="9" t="s">
        <v>83</v>
      </c>
      <c r="G1914" s="9" t="s">
        <v>147</v>
      </c>
      <c r="H1914" s="10">
        <v>0</v>
      </c>
      <c r="I1914" s="11">
        <v>3</v>
      </c>
      <c r="J1914" s="24">
        <v>8343</v>
      </c>
      <c r="K1914" s="12"/>
      <c r="L1914" s="14">
        <v>0</v>
      </c>
      <c r="N1914" s="21">
        <v>0</v>
      </c>
      <c r="P1914" s="21">
        <v>0</v>
      </c>
      <c r="R1914" s="21">
        <v>0</v>
      </c>
      <c r="T1914" s="21">
        <v>0</v>
      </c>
      <c r="V1914" s="22">
        <v>8343</v>
      </c>
      <c r="X1914" s="5" t="str">
        <f t="shared" si="29"/>
        <v>No</v>
      </c>
      <c r="Z1914" s="21"/>
      <c r="AC1914" s="28"/>
      <c r="AG1914" s="7"/>
    </row>
    <row r="1915" spans="1:33">
      <c r="A1915" s="8" t="s">
        <v>3431</v>
      </c>
      <c r="B1915" s="8" t="s">
        <v>3432</v>
      </c>
      <c r="C1915" s="9" t="s">
        <v>34</v>
      </c>
      <c r="D1915" s="185" t="s">
        <v>3433</v>
      </c>
      <c r="E1915" s="188" t="s">
        <v>3434</v>
      </c>
      <c r="F1915" s="9" t="s">
        <v>157</v>
      </c>
      <c r="G1915" s="9" t="s">
        <v>147</v>
      </c>
      <c r="H1915" s="10">
        <v>0</v>
      </c>
      <c r="I1915" s="11">
        <v>3</v>
      </c>
      <c r="J1915" s="24">
        <v>9915</v>
      </c>
      <c r="K1915" s="12"/>
      <c r="L1915" s="14">
        <v>0</v>
      </c>
      <c r="N1915" s="21">
        <v>0</v>
      </c>
      <c r="P1915" s="21">
        <v>0</v>
      </c>
      <c r="R1915" s="21">
        <v>6361</v>
      </c>
      <c r="T1915" s="21">
        <v>969</v>
      </c>
      <c r="V1915" s="22">
        <v>17245</v>
      </c>
      <c r="X1915" s="5" t="str">
        <f t="shared" si="29"/>
        <v>No</v>
      </c>
      <c r="Z1915" s="21"/>
      <c r="AC1915" s="28"/>
      <c r="AG1915" s="7"/>
    </row>
    <row r="1916" spans="1:33">
      <c r="A1916" s="8" t="s">
        <v>2204</v>
      </c>
      <c r="B1916" s="8" t="s">
        <v>2205</v>
      </c>
      <c r="C1916" s="9" t="s">
        <v>275</v>
      </c>
      <c r="D1916" s="185" t="s">
        <v>2206</v>
      </c>
      <c r="E1916" s="188" t="s">
        <v>2207</v>
      </c>
      <c r="F1916" s="9" t="s">
        <v>157</v>
      </c>
      <c r="G1916" s="9" t="s">
        <v>147</v>
      </c>
      <c r="H1916" s="10">
        <v>0</v>
      </c>
      <c r="I1916" s="11">
        <v>3</v>
      </c>
      <c r="J1916" s="24">
        <v>19800</v>
      </c>
      <c r="K1916" s="12"/>
      <c r="L1916" s="14">
        <v>0</v>
      </c>
      <c r="N1916" s="21">
        <v>0</v>
      </c>
      <c r="P1916" s="21">
        <v>0</v>
      </c>
      <c r="R1916" s="21">
        <v>0</v>
      </c>
      <c r="T1916" s="21">
        <v>0</v>
      </c>
      <c r="V1916" s="22">
        <v>19800</v>
      </c>
      <c r="X1916" s="5" t="str">
        <f t="shared" si="29"/>
        <v>No</v>
      </c>
      <c r="Z1916" s="21"/>
      <c r="AC1916" s="28"/>
      <c r="AG1916" s="7"/>
    </row>
    <row r="1917" spans="1:33">
      <c r="A1917" s="8" t="s">
        <v>5933</v>
      </c>
      <c r="B1917" s="8" t="s">
        <v>6098</v>
      </c>
      <c r="C1917" s="9" t="s">
        <v>163</v>
      </c>
      <c r="D1917" s="185"/>
      <c r="E1917" s="188">
        <v>10184</v>
      </c>
      <c r="F1917" s="9" t="s">
        <v>36</v>
      </c>
      <c r="G1917" s="9" t="s">
        <v>5756</v>
      </c>
      <c r="H1917" s="10">
        <v>246695</v>
      </c>
      <c r="I1917" s="11">
        <v>3</v>
      </c>
      <c r="J1917" s="24">
        <v>0</v>
      </c>
      <c r="K1917" s="12"/>
      <c r="L1917" s="14">
        <v>0</v>
      </c>
      <c r="N1917" s="21">
        <v>0</v>
      </c>
      <c r="P1917" s="21">
        <v>0</v>
      </c>
      <c r="R1917" s="21">
        <v>0</v>
      </c>
      <c r="T1917" s="21">
        <v>0</v>
      </c>
      <c r="V1917" s="22">
        <v>0</v>
      </c>
      <c r="X1917" s="5" t="str">
        <f t="shared" si="29"/>
        <v>No</v>
      </c>
      <c r="Z1917" s="21"/>
      <c r="AC1917" s="28"/>
      <c r="AG1917" s="7"/>
    </row>
    <row r="1918" spans="1:33">
      <c r="A1918" s="8" t="s">
        <v>4996</v>
      </c>
      <c r="B1918" s="8" t="s">
        <v>4997</v>
      </c>
      <c r="C1918" s="9" t="s">
        <v>91</v>
      </c>
      <c r="D1918" s="185" t="s">
        <v>4998</v>
      </c>
      <c r="E1918" s="188" t="s">
        <v>4999</v>
      </c>
      <c r="F1918" s="9" t="s">
        <v>83</v>
      </c>
      <c r="G1918" s="9" t="s">
        <v>147</v>
      </c>
      <c r="H1918" s="10">
        <v>0</v>
      </c>
      <c r="I1918" s="11">
        <v>3</v>
      </c>
      <c r="J1918" s="24">
        <v>74927</v>
      </c>
      <c r="K1918" s="12"/>
      <c r="L1918" s="14">
        <v>0</v>
      </c>
      <c r="N1918" s="21">
        <v>0</v>
      </c>
      <c r="P1918" s="21">
        <v>0</v>
      </c>
      <c r="R1918" s="21">
        <v>1639</v>
      </c>
      <c r="T1918" s="21">
        <v>0</v>
      </c>
      <c r="V1918" s="22">
        <v>76566</v>
      </c>
      <c r="X1918" s="5" t="str">
        <f t="shared" si="29"/>
        <v>No</v>
      </c>
      <c r="Z1918" s="21"/>
      <c r="AC1918" s="28"/>
      <c r="AG1918" s="7"/>
    </row>
    <row r="1919" spans="1:33">
      <c r="A1919" s="8" t="s">
        <v>3457</v>
      </c>
      <c r="B1919" s="8" t="s">
        <v>893</v>
      </c>
      <c r="C1919" s="9" t="s">
        <v>34</v>
      </c>
      <c r="D1919" s="185" t="s">
        <v>3458</v>
      </c>
      <c r="E1919" s="188" t="s">
        <v>3459</v>
      </c>
      <c r="F1919" s="9" t="s">
        <v>83</v>
      </c>
      <c r="G1919" s="9" t="s">
        <v>147</v>
      </c>
      <c r="H1919" s="10">
        <v>0</v>
      </c>
      <c r="I1919" s="11">
        <v>3</v>
      </c>
      <c r="J1919" s="24">
        <v>18279</v>
      </c>
      <c r="K1919" s="12"/>
      <c r="L1919" s="14">
        <v>0</v>
      </c>
      <c r="N1919" s="21">
        <v>0</v>
      </c>
      <c r="P1919" s="21">
        <v>0</v>
      </c>
      <c r="R1919" s="21">
        <v>0</v>
      </c>
      <c r="T1919" s="21">
        <v>0</v>
      </c>
      <c r="V1919" s="22">
        <v>18279</v>
      </c>
      <c r="X1919" s="5" t="str">
        <f t="shared" si="29"/>
        <v>No</v>
      </c>
      <c r="Z1919" s="21"/>
      <c r="AC1919" s="28"/>
      <c r="AG1919" s="7"/>
    </row>
    <row r="1920" spans="1:33">
      <c r="A1920" s="8" t="s">
        <v>3795</v>
      </c>
      <c r="B1920" s="8" t="s">
        <v>3796</v>
      </c>
      <c r="C1920" s="9" t="s">
        <v>278</v>
      </c>
      <c r="D1920" s="185" t="s">
        <v>3797</v>
      </c>
      <c r="E1920" s="188" t="s">
        <v>3798</v>
      </c>
      <c r="F1920" s="9" t="s">
        <v>83</v>
      </c>
      <c r="G1920" s="9" t="s">
        <v>147</v>
      </c>
      <c r="H1920" s="10">
        <v>0</v>
      </c>
      <c r="I1920" s="11">
        <v>3</v>
      </c>
      <c r="J1920" s="24">
        <v>4734</v>
      </c>
      <c r="K1920" s="12"/>
      <c r="L1920" s="14">
        <v>0</v>
      </c>
      <c r="N1920" s="21">
        <v>0</v>
      </c>
      <c r="P1920" s="21">
        <v>0</v>
      </c>
      <c r="R1920" s="21">
        <v>0</v>
      </c>
      <c r="T1920" s="21">
        <v>0</v>
      </c>
      <c r="V1920" s="22">
        <v>4734</v>
      </c>
      <c r="X1920" s="5" t="str">
        <f t="shared" si="29"/>
        <v>No</v>
      </c>
      <c r="Z1920" s="21"/>
      <c r="AC1920" s="28"/>
      <c r="AG1920" s="7"/>
    </row>
    <row r="1921" spans="1:33">
      <c r="A1921" s="8" t="s">
        <v>5018</v>
      </c>
      <c r="B1921" s="8" t="s">
        <v>5019</v>
      </c>
      <c r="C1921" s="9" t="s">
        <v>91</v>
      </c>
      <c r="D1921" s="185" t="s">
        <v>5020</v>
      </c>
      <c r="E1921" s="188" t="s">
        <v>5021</v>
      </c>
      <c r="F1921" s="9" t="s">
        <v>88</v>
      </c>
      <c r="G1921" s="9" t="s">
        <v>147</v>
      </c>
      <c r="H1921" s="10">
        <v>0</v>
      </c>
      <c r="I1921" s="11">
        <v>3</v>
      </c>
      <c r="J1921" s="24">
        <v>54535</v>
      </c>
      <c r="K1921" s="12"/>
      <c r="L1921" s="14">
        <v>0</v>
      </c>
      <c r="N1921" s="21">
        <v>0</v>
      </c>
      <c r="P1921" s="21">
        <v>0</v>
      </c>
      <c r="R1921" s="21">
        <v>22810</v>
      </c>
      <c r="T1921" s="21">
        <v>0</v>
      </c>
      <c r="V1921" s="22">
        <v>77345</v>
      </c>
      <c r="X1921" s="5" t="str">
        <f t="shared" si="29"/>
        <v>No</v>
      </c>
      <c r="Z1921" s="21"/>
      <c r="AC1921" s="28"/>
      <c r="AG1921" s="7"/>
    </row>
    <row r="1922" spans="1:33">
      <c r="A1922" s="8" t="s">
        <v>6387</v>
      </c>
      <c r="B1922" s="8" t="s">
        <v>6388</v>
      </c>
      <c r="C1922" s="9" t="s">
        <v>580</v>
      </c>
      <c r="D1922" s="185" t="s">
        <v>6389</v>
      </c>
      <c r="E1922" s="188" t="s">
        <v>6390</v>
      </c>
      <c r="F1922" s="9" t="s">
        <v>157</v>
      </c>
      <c r="G1922" s="9" t="s">
        <v>147</v>
      </c>
      <c r="H1922" s="10">
        <v>0</v>
      </c>
      <c r="I1922" s="11">
        <v>3</v>
      </c>
      <c r="J1922" s="24">
        <v>1765</v>
      </c>
      <c r="K1922" s="12"/>
      <c r="L1922" s="14">
        <v>0</v>
      </c>
      <c r="N1922" s="21">
        <v>0</v>
      </c>
      <c r="P1922" s="21">
        <v>0</v>
      </c>
      <c r="R1922" s="21">
        <v>0</v>
      </c>
      <c r="T1922" s="21">
        <v>0</v>
      </c>
      <c r="V1922" s="22">
        <v>1765</v>
      </c>
      <c r="X1922" s="5" t="str">
        <f t="shared" si="29"/>
        <v>No</v>
      </c>
      <c r="Z1922" s="21"/>
      <c r="AC1922" s="28"/>
      <c r="AG1922" s="7"/>
    </row>
    <row r="1923" spans="1:33">
      <c r="A1923" s="8" t="s">
        <v>2877</v>
      </c>
      <c r="B1923" s="8" t="s">
        <v>2878</v>
      </c>
      <c r="C1923" s="9" t="s">
        <v>124</v>
      </c>
      <c r="D1923" s="185" t="s">
        <v>2879</v>
      </c>
      <c r="E1923" s="188" t="s">
        <v>2880</v>
      </c>
      <c r="F1923" s="9" t="s">
        <v>83</v>
      </c>
      <c r="G1923" s="9" t="s">
        <v>147</v>
      </c>
      <c r="H1923" s="10">
        <v>0</v>
      </c>
      <c r="I1923" s="11">
        <v>3</v>
      </c>
      <c r="J1923" s="24">
        <v>19067</v>
      </c>
      <c r="K1923" s="12"/>
      <c r="L1923" s="14">
        <v>0</v>
      </c>
      <c r="N1923" s="21">
        <v>0</v>
      </c>
      <c r="P1923" s="21">
        <v>0</v>
      </c>
      <c r="R1923" s="21">
        <v>0</v>
      </c>
      <c r="T1923" s="21">
        <v>0</v>
      </c>
      <c r="V1923" s="22">
        <v>19067</v>
      </c>
      <c r="X1923" s="5" t="str">
        <f t="shared" ref="X1923:X1986" si="30">IF(W1923&amp;U1923&amp;S1923&amp;Q1923&amp;O1923&amp;M1923&amp;K1923&lt;&gt;"","Yes","No")</f>
        <v>No</v>
      </c>
      <c r="Z1923" s="21"/>
      <c r="AC1923" s="28"/>
      <c r="AG1923" s="7"/>
    </row>
    <row r="1924" spans="1:33">
      <c r="A1924" s="8" t="s">
        <v>798</v>
      </c>
      <c r="B1924" s="8" t="s">
        <v>799</v>
      </c>
      <c r="C1924" s="9" t="s">
        <v>129</v>
      </c>
      <c r="D1924" s="185" t="s">
        <v>800</v>
      </c>
      <c r="E1924" s="188" t="s">
        <v>801</v>
      </c>
      <c r="F1924" s="9" t="s">
        <v>83</v>
      </c>
      <c r="G1924" s="9" t="s">
        <v>147</v>
      </c>
      <c r="H1924" s="10">
        <v>0</v>
      </c>
      <c r="I1924" s="11">
        <v>3</v>
      </c>
      <c r="J1924" s="24">
        <v>2699</v>
      </c>
      <c r="K1924" s="12"/>
      <c r="L1924" s="14">
        <v>0</v>
      </c>
      <c r="N1924" s="21">
        <v>0</v>
      </c>
      <c r="P1924" s="21">
        <v>0</v>
      </c>
      <c r="R1924" s="21">
        <v>0</v>
      </c>
      <c r="T1924" s="21">
        <v>0</v>
      </c>
      <c r="V1924" s="22">
        <v>2699</v>
      </c>
      <c r="X1924" s="5" t="str">
        <f t="shared" si="30"/>
        <v>No</v>
      </c>
      <c r="Z1924" s="21"/>
      <c r="AC1924" s="28"/>
      <c r="AG1924" s="7"/>
    </row>
    <row r="1925" spans="1:33">
      <c r="A1925" s="8" t="s">
        <v>2283</v>
      </c>
      <c r="B1925" s="8" t="s">
        <v>2284</v>
      </c>
      <c r="C1925" s="9" t="s">
        <v>106</v>
      </c>
      <c r="D1925" s="185" t="s">
        <v>2285</v>
      </c>
      <c r="E1925" s="188" t="s">
        <v>2286</v>
      </c>
      <c r="F1925" s="9" t="s">
        <v>83</v>
      </c>
      <c r="G1925" s="9" t="s">
        <v>147</v>
      </c>
      <c r="H1925" s="10">
        <v>0</v>
      </c>
      <c r="I1925" s="11">
        <v>3</v>
      </c>
      <c r="J1925" s="24">
        <v>12694</v>
      </c>
      <c r="K1925" s="12"/>
      <c r="L1925" s="14">
        <v>0</v>
      </c>
      <c r="N1925" s="21">
        <v>0</v>
      </c>
      <c r="P1925" s="21">
        <v>0</v>
      </c>
      <c r="R1925" s="21">
        <v>0</v>
      </c>
      <c r="T1925" s="21">
        <v>0</v>
      </c>
      <c r="V1925" s="22">
        <v>12694</v>
      </c>
      <c r="X1925" s="5" t="str">
        <f t="shared" si="30"/>
        <v>No</v>
      </c>
      <c r="Z1925" s="21"/>
      <c r="AC1925" s="28"/>
      <c r="AG1925" s="7"/>
    </row>
    <row r="1926" spans="1:33">
      <c r="A1926" s="8" t="s">
        <v>4717</v>
      </c>
      <c r="B1926" s="8" t="s">
        <v>6488</v>
      </c>
      <c r="C1926" s="9" t="s">
        <v>79</v>
      </c>
      <c r="D1926" s="185" t="s">
        <v>4718</v>
      </c>
      <c r="E1926" s="188" t="s">
        <v>4719</v>
      </c>
      <c r="F1926" s="9" t="s">
        <v>83</v>
      </c>
      <c r="G1926" s="9" t="s">
        <v>147</v>
      </c>
      <c r="H1926" s="10">
        <v>0</v>
      </c>
      <c r="I1926" s="11">
        <v>3</v>
      </c>
      <c r="J1926" s="24">
        <v>5462</v>
      </c>
      <c r="K1926" s="12"/>
      <c r="L1926" s="14">
        <v>0</v>
      </c>
      <c r="N1926" s="21">
        <v>0</v>
      </c>
      <c r="P1926" s="21">
        <v>0</v>
      </c>
      <c r="R1926" s="21">
        <v>0</v>
      </c>
      <c r="T1926" s="21">
        <v>0</v>
      </c>
      <c r="V1926" s="22">
        <v>5462</v>
      </c>
      <c r="X1926" s="5" t="str">
        <f t="shared" si="30"/>
        <v>No</v>
      </c>
      <c r="Z1926" s="21"/>
      <c r="AC1926" s="28"/>
      <c r="AG1926" s="7"/>
    </row>
    <row r="1927" spans="1:33">
      <c r="A1927" s="8" t="s">
        <v>773</v>
      </c>
      <c r="B1927" s="8" t="s">
        <v>6497</v>
      </c>
      <c r="C1927" s="9" t="s">
        <v>129</v>
      </c>
      <c r="D1927" s="185" t="s">
        <v>774</v>
      </c>
      <c r="E1927" s="188" t="s">
        <v>775</v>
      </c>
      <c r="F1927" s="9" t="s">
        <v>83</v>
      </c>
      <c r="G1927" s="9" t="s">
        <v>147</v>
      </c>
      <c r="H1927" s="10">
        <v>0</v>
      </c>
      <c r="I1927" s="11">
        <v>3</v>
      </c>
      <c r="J1927" s="24">
        <v>18177</v>
      </c>
      <c r="K1927" s="12"/>
      <c r="L1927" s="14">
        <v>0</v>
      </c>
      <c r="N1927" s="21">
        <v>0</v>
      </c>
      <c r="P1927" s="21">
        <v>0</v>
      </c>
      <c r="R1927" s="21">
        <v>0</v>
      </c>
      <c r="T1927" s="21">
        <v>0</v>
      </c>
      <c r="V1927" s="22">
        <v>18177</v>
      </c>
      <c r="X1927" s="5" t="str">
        <f t="shared" si="30"/>
        <v>No</v>
      </c>
      <c r="Z1927" s="21"/>
      <c r="AC1927" s="28"/>
      <c r="AG1927" s="7"/>
    </row>
    <row r="1928" spans="1:33">
      <c r="A1928" s="8" t="s">
        <v>3999</v>
      </c>
      <c r="B1928" s="8" t="s">
        <v>4000</v>
      </c>
      <c r="C1928" s="9" t="s">
        <v>39</v>
      </c>
      <c r="D1928" s="185" t="s">
        <v>4001</v>
      </c>
      <c r="E1928" s="188" t="s">
        <v>4002</v>
      </c>
      <c r="F1928" s="9" t="s">
        <v>83</v>
      </c>
      <c r="G1928" s="9" t="s">
        <v>147</v>
      </c>
      <c r="H1928" s="10">
        <v>0</v>
      </c>
      <c r="I1928" s="11">
        <v>3</v>
      </c>
      <c r="J1928" s="24">
        <v>12853</v>
      </c>
      <c r="K1928" s="12"/>
      <c r="L1928" s="14">
        <v>0</v>
      </c>
      <c r="N1928" s="21">
        <v>0</v>
      </c>
      <c r="P1928" s="21">
        <v>0</v>
      </c>
      <c r="R1928" s="21">
        <v>0</v>
      </c>
      <c r="T1928" s="21">
        <v>0</v>
      </c>
      <c r="V1928" s="22">
        <v>12853</v>
      </c>
      <c r="X1928" s="5" t="str">
        <f t="shared" si="30"/>
        <v>No</v>
      </c>
      <c r="Z1928" s="21"/>
      <c r="AC1928" s="28"/>
      <c r="AG1928" s="7"/>
    </row>
    <row r="1929" spans="1:33">
      <c r="A1929" s="8" t="s">
        <v>3873</v>
      </c>
      <c r="B1929" s="8" t="s">
        <v>3874</v>
      </c>
      <c r="C1929" s="9" t="s">
        <v>278</v>
      </c>
      <c r="D1929" s="185" t="s">
        <v>3875</v>
      </c>
      <c r="E1929" s="188" t="s">
        <v>3876</v>
      </c>
      <c r="F1929" s="9" t="s">
        <v>83</v>
      </c>
      <c r="G1929" s="9" t="s">
        <v>147</v>
      </c>
      <c r="H1929" s="10">
        <v>0</v>
      </c>
      <c r="I1929" s="11">
        <v>3</v>
      </c>
      <c r="J1929" s="24">
        <v>9000</v>
      </c>
      <c r="K1929" s="12"/>
      <c r="L1929" s="14">
        <v>0</v>
      </c>
      <c r="N1929" s="21">
        <v>0</v>
      </c>
      <c r="P1929" s="21">
        <v>0</v>
      </c>
      <c r="R1929" s="21">
        <v>0</v>
      </c>
      <c r="T1929" s="21">
        <v>0</v>
      </c>
      <c r="V1929" s="22">
        <v>9000</v>
      </c>
      <c r="X1929" s="5" t="str">
        <f t="shared" si="30"/>
        <v>No</v>
      </c>
      <c r="Z1929" s="21"/>
      <c r="AC1929" s="28"/>
      <c r="AG1929" s="7"/>
    </row>
    <row r="1930" spans="1:33">
      <c r="A1930" s="8" t="s">
        <v>5343</v>
      </c>
      <c r="B1930" s="8" t="s">
        <v>5344</v>
      </c>
      <c r="C1930" s="9" t="s">
        <v>58</v>
      </c>
      <c r="D1930" s="185" t="s">
        <v>5345</v>
      </c>
      <c r="E1930" s="188" t="s">
        <v>5346</v>
      </c>
      <c r="F1930" s="9" t="s">
        <v>83</v>
      </c>
      <c r="G1930" s="9" t="s">
        <v>147</v>
      </c>
      <c r="H1930" s="10">
        <v>0</v>
      </c>
      <c r="I1930" s="11">
        <v>3</v>
      </c>
      <c r="J1930" s="24">
        <v>83776</v>
      </c>
      <c r="K1930" s="12"/>
      <c r="L1930" s="14">
        <v>0</v>
      </c>
      <c r="N1930" s="21">
        <v>0</v>
      </c>
      <c r="P1930" s="21">
        <v>0</v>
      </c>
      <c r="R1930" s="21">
        <v>0</v>
      </c>
      <c r="T1930" s="21">
        <v>0</v>
      </c>
      <c r="V1930" s="22">
        <v>83776</v>
      </c>
      <c r="X1930" s="5" t="str">
        <f t="shared" si="30"/>
        <v>No</v>
      </c>
      <c r="Z1930" s="21"/>
      <c r="AC1930" s="28"/>
      <c r="AG1930" s="7"/>
    </row>
    <row r="1931" spans="1:33">
      <c r="A1931" s="8" t="s">
        <v>6684</v>
      </c>
      <c r="B1931" s="8" t="s">
        <v>6685</v>
      </c>
      <c r="C1931" s="9" t="s">
        <v>39</v>
      </c>
      <c r="D1931" s="185"/>
      <c r="E1931" s="188" t="s">
        <v>6686</v>
      </c>
      <c r="F1931" s="9" t="s">
        <v>83</v>
      </c>
      <c r="G1931" s="9" t="s">
        <v>147</v>
      </c>
      <c r="H1931" s="10">
        <v>0</v>
      </c>
      <c r="I1931" s="11">
        <v>3</v>
      </c>
      <c r="J1931" s="24">
        <v>4945</v>
      </c>
      <c r="K1931" s="12"/>
      <c r="L1931" s="14">
        <v>0</v>
      </c>
      <c r="N1931" s="21">
        <v>0</v>
      </c>
      <c r="P1931" s="21">
        <v>0</v>
      </c>
      <c r="R1931" s="21">
        <v>0</v>
      </c>
      <c r="T1931" s="21">
        <v>0</v>
      </c>
      <c r="V1931" s="22">
        <v>4945</v>
      </c>
      <c r="X1931" s="5" t="str">
        <f t="shared" si="30"/>
        <v>No</v>
      </c>
      <c r="Z1931" s="21"/>
      <c r="AC1931" s="28"/>
      <c r="AG1931" s="7"/>
    </row>
    <row r="1932" spans="1:33">
      <c r="A1932" s="8" t="s">
        <v>3417</v>
      </c>
      <c r="B1932" s="8" t="s">
        <v>893</v>
      </c>
      <c r="C1932" s="9" t="s">
        <v>34</v>
      </c>
      <c r="D1932" s="185" t="s">
        <v>3418</v>
      </c>
      <c r="E1932" s="188" t="s">
        <v>3419</v>
      </c>
      <c r="F1932" s="9" t="s">
        <v>157</v>
      </c>
      <c r="G1932" s="9" t="s">
        <v>147</v>
      </c>
      <c r="H1932" s="10">
        <v>0</v>
      </c>
      <c r="I1932" s="11">
        <v>3</v>
      </c>
      <c r="J1932" s="24">
        <v>12558</v>
      </c>
      <c r="K1932" s="12"/>
      <c r="L1932" s="14">
        <v>0</v>
      </c>
      <c r="N1932" s="21">
        <v>0</v>
      </c>
      <c r="P1932" s="21">
        <v>0</v>
      </c>
      <c r="R1932" s="21">
        <v>1700</v>
      </c>
      <c r="T1932" s="21">
        <v>0</v>
      </c>
      <c r="V1932" s="22">
        <v>14258</v>
      </c>
      <c r="X1932" s="5" t="str">
        <f t="shared" si="30"/>
        <v>No</v>
      </c>
      <c r="Z1932" s="21"/>
      <c r="AC1932" s="28"/>
      <c r="AG1932" s="7"/>
    </row>
    <row r="1933" spans="1:33">
      <c r="A1933" s="8" t="s">
        <v>4382</v>
      </c>
      <c r="B1933" s="8" t="s">
        <v>4383</v>
      </c>
      <c r="C1933" s="9" t="s">
        <v>235</v>
      </c>
      <c r="D1933" s="185" t="s">
        <v>4384</v>
      </c>
      <c r="E1933" s="188" t="s">
        <v>4385</v>
      </c>
      <c r="F1933" s="9" t="s">
        <v>157</v>
      </c>
      <c r="G1933" s="9" t="s">
        <v>147</v>
      </c>
      <c r="H1933" s="10">
        <v>0</v>
      </c>
      <c r="I1933" s="11">
        <v>3</v>
      </c>
      <c r="J1933" s="24">
        <v>9348</v>
      </c>
      <c r="K1933" s="12"/>
      <c r="L1933" s="14">
        <v>0</v>
      </c>
      <c r="N1933" s="21">
        <v>0</v>
      </c>
      <c r="P1933" s="21">
        <v>0</v>
      </c>
      <c r="R1933" s="21">
        <v>69361</v>
      </c>
      <c r="T1933" s="21">
        <v>0</v>
      </c>
      <c r="V1933" s="22">
        <v>78709</v>
      </c>
      <c r="X1933" s="5" t="str">
        <f t="shared" si="30"/>
        <v>No</v>
      </c>
      <c r="Z1933" s="21"/>
      <c r="AC1933" s="28">
        <v>2</v>
      </c>
      <c r="AG1933" s="7"/>
    </row>
    <row r="1934" spans="1:33">
      <c r="A1934" s="8" t="s">
        <v>6017</v>
      </c>
      <c r="B1934" s="8" t="s">
        <v>6487</v>
      </c>
      <c r="C1934" s="9" t="s">
        <v>120</v>
      </c>
      <c r="D1934" s="185"/>
      <c r="E1934" s="188" t="s">
        <v>6018</v>
      </c>
      <c r="F1934" s="9" t="s">
        <v>83</v>
      </c>
      <c r="G1934" s="9" t="s">
        <v>147</v>
      </c>
      <c r="H1934" s="10">
        <v>0</v>
      </c>
      <c r="I1934" s="11">
        <v>3</v>
      </c>
      <c r="J1934" s="24">
        <v>8111</v>
      </c>
      <c r="K1934" s="12"/>
      <c r="L1934" s="14">
        <v>0</v>
      </c>
      <c r="N1934" s="21">
        <v>0</v>
      </c>
      <c r="P1934" s="21">
        <v>0</v>
      </c>
      <c r="R1934" s="21">
        <v>0</v>
      </c>
      <c r="T1934" s="21">
        <v>0</v>
      </c>
      <c r="V1934" s="22">
        <v>8111</v>
      </c>
      <c r="X1934" s="5" t="str">
        <f t="shared" si="30"/>
        <v>No</v>
      </c>
      <c r="Z1934" s="21"/>
      <c r="AC1934" s="28"/>
      <c r="AG1934" s="7"/>
    </row>
    <row r="1935" spans="1:33">
      <c r="A1935" s="8" t="s">
        <v>6316</v>
      </c>
      <c r="B1935" s="8" t="s">
        <v>6317</v>
      </c>
      <c r="C1935" s="9" t="s">
        <v>42</v>
      </c>
      <c r="D1935" s="185" t="s">
        <v>6318</v>
      </c>
      <c r="E1935" s="188" t="s">
        <v>6319</v>
      </c>
      <c r="F1935" s="9" t="s">
        <v>83</v>
      </c>
      <c r="G1935" s="9" t="s">
        <v>147</v>
      </c>
      <c r="H1935" s="10">
        <v>0</v>
      </c>
      <c r="I1935" s="11">
        <v>3</v>
      </c>
      <c r="J1935" s="24">
        <v>0</v>
      </c>
      <c r="K1935" s="12"/>
      <c r="L1935" s="14">
        <v>0</v>
      </c>
      <c r="N1935" s="21">
        <v>0</v>
      </c>
      <c r="P1935" s="21">
        <v>0</v>
      </c>
      <c r="R1935" s="21">
        <v>0</v>
      </c>
      <c r="T1935" s="21">
        <v>12229</v>
      </c>
      <c r="V1935" s="22">
        <v>12229</v>
      </c>
      <c r="X1935" s="5" t="str">
        <f t="shared" si="30"/>
        <v>No</v>
      </c>
      <c r="Z1935" s="21"/>
      <c r="AC1935" s="28"/>
      <c r="AG1935" s="7"/>
    </row>
    <row r="1936" spans="1:33">
      <c r="A1936" s="8" t="s">
        <v>3736</v>
      </c>
      <c r="B1936" s="8" t="s">
        <v>3737</v>
      </c>
      <c r="C1936" s="9" t="s">
        <v>278</v>
      </c>
      <c r="D1936" s="185" t="s">
        <v>3738</v>
      </c>
      <c r="E1936" s="188" t="s">
        <v>3739</v>
      </c>
      <c r="F1936" s="9" t="s">
        <v>157</v>
      </c>
      <c r="G1936" s="9" t="s">
        <v>147</v>
      </c>
      <c r="H1936" s="10">
        <v>0</v>
      </c>
      <c r="I1936" s="11">
        <v>3</v>
      </c>
      <c r="J1936" s="24">
        <v>10024</v>
      </c>
      <c r="K1936" s="12"/>
      <c r="L1936" s="14">
        <v>0</v>
      </c>
      <c r="N1936" s="21">
        <v>0</v>
      </c>
      <c r="P1936" s="21">
        <v>0</v>
      </c>
      <c r="R1936" s="21">
        <v>0</v>
      </c>
      <c r="T1936" s="21">
        <v>0</v>
      </c>
      <c r="V1936" s="22">
        <v>10024</v>
      </c>
      <c r="X1936" s="5" t="str">
        <f t="shared" si="30"/>
        <v>No</v>
      </c>
      <c r="Z1936" s="21"/>
      <c r="AC1936" s="28"/>
      <c r="AG1936" s="7"/>
    </row>
    <row r="1937" spans="1:33">
      <c r="A1937" s="8" t="s">
        <v>4751</v>
      </c>
      <c r="B1937" s="8" t="s">
        <v>2729</v>
      </c>
      <c r="C1937" s="9" t="s">
        <v>65</v>
      </c>
      <c r="D1937" s="185" t="s">
        <v>4752</v>
      </c>
      <c r="E1937" s="188">
        <v>14</v>
      </c>
      <c r="F1937" s="9" t="s">
        <v>36</v>
      </c>
      <c r="G1937" s="9" t="s">
        <v>5756</v>
      </c>
      <c r="H1937" s="10">
        <v>0</v>
      </c>
      <c r="I1937" s="11">
        <v>3</v>
      </c>
      <c r="J1937" s="24">
        <v>49381</v>
      </c>
      <c r="K1937" s="12"/>
      <c r="L1937" s="14">
        <v>0</v>
      </c>
      <c r="N1937" s="21">
        <v>0</v>
      </c>
      <c r="P1937" s="21">
        <v>0</v>
      </c>
      <c r="R1937" s="21">
        <v>18641</v>
      </c>
      <c r="T1937" s="21">
        <v>98</v>
      </c>
      <c r="V1937" s="22">
        <v>68120</v>
      </c>
      <c r="X1937" s="5" t="str">
        <f t="shared" si="30"/>
        <v>No</v>
      </c>
      <c r="Z1937" s="21"/>
      <c r="AC1937" s="28"/>
      <c r="AG1937" s="7"/>
    </row>
    <row r="1938" spans="1:33">
      <c r="A1938" s="8" t="s">
        <v>5930</v>
      </c>
      <c r="B1938" s="8" t="s">
        <v>3563</v>
      </c>
      <c r="C1938" s="9" t="s">
        <v>163</v>
      </c>
      <c r="D1938" s="185">
        <v>1159</v>
      </c>
      <c r="E1938" s="188">
        <v>10181</v>
      </c>
      <c r="F1938" s="9" t="s">
        <v>83</v>
      </c>
      <c r="G1938" s="9" t="s">
        <v>5756</v>
      </c>
      <c r="H1938" s="10">
        <v>4181019</v>
      </c>
      <c r="I1938" s="11">
        <v>3</v>
      </c>
      <c r="J1938" s="24">
        <v>30279</v>
      </c>
      <c r="K1938" s="12"/>
      <c r="L1938" s="14">
        <v>0</v>
      </c>
      <c r="N1938" s="21">
        <v>0</v>
      </c>
      <c r="P1938" s="21">
        <v>0</v>
      </c>
      <c r="R1938" s="21">
        <v>0</v>
      </c>
      <c r="T1938" s="21">
        <v>0</v>
      </c>
      <c r="V1938" s="22">
        <v>30279</v>
      </c>
      <c r="X1938" s="5" t="str">
        <f t="shared" si="30"/>
        <v>No</v>
      </c>
      <c r="Z1938" s="21"/>
      <c r="AC1938" s="28"/>
      <c r="AG1938" s="7"/>
    </row>
    <row r="1939" spans="1:33">
      <c r="A1939" s="8" t="s">
        <v>981</v>
      </c>
      <c r="B1939" s="8" t="s">
        <v>136</v>
      </c>
      <c r="C1939" s="9" t="s">
        <v>129</v>
      </c>
      <c r="D1939" s="185" t="s">
        <v>982</v>
      </c>
      <c r="E1939" s="188" t="s">
        <v>983</v>
      </c>
      <c r="F1939" s="9" t="s">
        <v>83</v>
      </c>
      <c r="G1939" s="9" t="s">
        <v>147</v>
      </c>
      <c r="H1939" s="10">
        <v>0</v>
      </c>
      <c r="I1939" s="11">
        <v>3</v>
      </c>
      <c r="J1939" s="24">
        <v>16241</v>
      </c>
      <c r="K1939" s="12"/>
      <c r="L1939" s="14">
        <v>0</v>
      </c>
      <c r="N1939" s="21">
        <v>0</v>
      </c>
      <c r="P1939" s="21">
        <v>0</v>
      </c>
      <c r="R1939" s="21">
        <v>0</v>
      </c>
      <c r="T1939" s="21">
        <v>0</v>
      </c>
      <c r="V1939" s="22">
        <v>16241</v>
      </c>
      <c r="X1939" s="5" t="str">
        <f t="shared" si="30"/>
        <v>No</v>
      </c>
      <c r="Z1939" s="21"/>
      <c r="AC1939" s="28"/>
      <c r="AG1939" s="7"/>
    </row>
    <row r="1940" spans="1:33">
      <c r="A1940" s="8" t="s">
        <v>6320</v>
      </c>
      <c r="B1940" s="8" t="s">
        <v>6321</v>
      </c>
      <c r="C1940" s="9" t="s">
        <v>580</v>
      </c>
      <c r="D1940" s="185" t="s">
        <v>6322</v>
      </c>
      <c r="E1940" s="188" t="s">
        <v>6323</v>
      </c>
      <c r="F1940" s="9" t="s">
        <v>157</v>
      </c>
      <c r="G1940" s="9" t="s">
        <v>147</v>
      </c>
      <c r="H1940" s="10">
        <v>0</v>
      </c>
      <c r="I1940" s="11">
        <v>3</v>
      </c>
      <c r="J1940" s="24">
        <v>175</v>
      </c>
      <c r="K1940" s="12"/>
      <c r="L1940" s="14">
        <v>0</v>
      </c>
      <c r="N1940" s="21">
        <v>0</v>
      </c>
      <c r="P1940" s="21">
        <v>0</v>
      </c>
      <c r="R1940" s="21">
        <v>0</v>
      </c>
      <c r="T1940" s="21">
        <v>0</v>
      </c>
      <c r="V1940" s="22">
        <v>175</v>
      </c>
      <c r="X1940" s="5" t="str">
        <f t="shared" si="30"/>
        <v>No</v>
      </c>
      <c r="Z1940" s="21"/>
      <c r="AC1940" s="28"/>
      <c r="AG1940" s="7"/>
    </row>
    <row r="1941" spans="1:33">
      <c r="A1941" s="8" t="s">
        <v>2170</v>
      </c>
      <c r="B1941" s="8" t="s">
        <v>418</v>
      </c>
      <c r="C1941" s="9" t="s">
        <v>275</v>
      </c>
      <c r="D1941" s="185" t="s">
        <v>2171</v>
      </c>
      <c r="E1941" s="188" t="s">
        <v>2172</v>
      </c>
      <c r="F1941" s="9" t="s">
        <v>157</v>
      </c>
      <c r="G1941" s="9" t="s">
        <v>147</v>
      </c>
      <c r="H1941" s="10">
        <v>0</v>
      </c>
      <c r="I1941" s="11">
        <v>3</v>
      </c>
      <c r="J1941" s="24">
        <v>1430</v>
      </c>
      <c r="K1941" s="12"/>
      <c r="L1941" s="14">
        <v>0</v>
      </c>
      <c r="N1941" s="21">
        <v>0</v>
      </c>
      <c r="P1941" s="21">
        <v>0</v>
      </c>
      <c r="R1941" s="21">
        <v>0</v>
      </c>
      <c r="T1941" s="21">
        <v>0</v>
      </c>
      <c r="V1941" s="22">
        <v>1430</v>
      </c>
      <c r="X1941" s="5" t="str">
        <f t="shared" si="30"/>
        <v>No</v>
      </c>
      <c r="Z1941" s="21"/>
      <c r="AC1941" s="28"/>
      <c r="AG1941" s="7"/>
    </row>
    <row r="1942" spans="1:33">
      <c r="A1942" s="8" t="s">
        <v>3684</v>
      </c>
      <c r="B1942" s="8" t="s">
        <v>3685</v>
      </c>
      <c r="C1942" s="9" t="s">
        <v>34</v>
      </c>
      <c r="D1942" s="185" t="s">
        <v>3686</v>
      </c>
      <c r="E1942" s="188">
        <v>88194</v>
      </c>
      <c r="F1942" s="9" t="s">
        <v>36</v>
      </c>
      <c r="G1942" s="9" t="s">
        <v>5756</v>
      </c>
      <c r="H1942" s="10">
        <v>0</v>
      </c>
      <c r="I1942" s="11">
        <v>3</v>
      </c>
      <c r="J1942" s="24">
        <v>13081</v>
      </c>
      <c r="K1942" s="12"/>
      <c r="L1942" s="14">
        <v>0</v>
      </c>
      <c r="N1942" s="21">
        <v>0</v>
      </c>
      <c r="P1942" s="21">
        <v>0</v>
      </c>
      <c r="R1942" s="21">
        <v>0</v>
      </c>
      <c r="T1942" s="21">
        <v>0</v>
      </c>
      <c r="V1942" s="22">
        <v>13081</v>
      </c>
      <c r="X1942" s="5" t="str">
        <f t="shared" si="30"/>
        <v>No</v>
      </c>
      <c r="Z1942" s="21"/>
      <c r="AC1942" s="28"/>
      <c r="AG1942" s="7"/>
    </row>
    <row r="1943" spans="1:33">
      <c r="A1943" s="8" t="s">
        <v>2470</v>
      </c>
      <c r="B1943" s="8" t="s">
        <v>2471</v>
      </c>
      <c r="C1943" s="9" t="s">
        <v>46</v>
      </c>
      <c r="D1943" s="185" t="s">
        <v>2472</v>
      </c>
      <c r="E1943" s="188" t="s">
        <v>2473</v>
      </c>
      <c r="F1943" s="9" t="s">
        <v>88</v>
      </c>
      <c r="G1943" s="9" t="s">
        <v>147</v>
      </c>
      <c r="H1943" s="10">
        <v>0</v>
      </c>
      <c r="I1943" s="11">
        <v>3</v>
      </c>
      <c r="J1943" s="24">
        <v>51567</v>
      </c>
      <c r="K1943" s="12"/>
      <c r="L1943" s="14">
        <v>0</v>
      </c>
      <c r="N1943" s="21">
        <v>0</v>
      </c>
      <c r="P1943" s="21">
        <v>0</v>
      </c>
      <c r="R1943" s="21">
        <v>0</v>
      </c>
      <c r="T1943" s="21">
        <v>792</v>
      </c>
      <c r="V1943" s="22">
        <v>52359</v>
      </c>
      <c r="X1943" s="5" t="str">
        <f t="shared" si="30"/>
        <v>No</v>
      </c>
      <c r="Z1943" s="21"/>
      <c r="AC1943" s="28"/>
      <c r="AG1943" s="7"/>
    </row>
    <row r="1944" spans="1:33">
      <c r="A1944" s="8" t="s">
        <v>877</v>
      </c>
      <c r="B1944" s="8" t="s">
        <v>878</v>
      </c>
      <c r="C1944" s="9" t="s">
        <v>129</v>
      </c>
      <c r="D1944" s="185" t="s">
        <v>879</v>
      </c>
      <c r="E1944" s="188" t="s">
        <v>880</v>
      </c>
      <c r="F1944" s="9" t="s">
        <v>83</v>
      </c>
      <c r="G1944" s="9" t="s">
        <v>147</v>
      </c>
      <c r="H1944" s="10">
        <v>0</v>
      </c>
      <c r="I1944" s="11">
        <v>3</v>
      </c>
      <c r="J1944" s="24">
        <v>24175</v>
      </c>
      <c r="K1944" s="12"/>
      <c r="L1944" s="14">
        <v>0</v>
      </c>
      <c r="N1944" s="21">
        <v>0</v>
      </c>
      <c r="P1944" s="21">
        <v>0</v>
      </c>
      <c r="R1944" s="21">
        <v>0</v>
      </c>
      <c r="T1944" s="21">
        <v>0</v>
      </c>
      <c r="V1944" s="22">
        <v>24175</v>
      </c>
      <c r="X1944" s="5" t="str">
        <f t="shared" si="30"/>
        <v>No</v>
      </c>
      <c r="Z1944" s="21"/>
      <c r="AC1944" s="28"/>
      <c r="AG1944" s="7"/>
    </row>
    <row r="1945" spans="1:33">
      <c r="A1945" s="8" t="s">
        <v>956</v>
      </c>
      <c r="B1945" s="8" t="s">
        <v>957</v>
      </c>
      <c r="C1945" s="9" t="s">
        <v>129</v>
      </c>
      <c r="D1945" s="185" t="s">
        <v>958</v>
      </c>
      <c r="E1945" s="188" t="s">
        <v>959</v>
      </c>
      <c r="F1945" s="9" t="s">
        <v>83</v>
      </c>
      <c r="G1945" s="9" t="s">
        <v>147</v>
      </c>
      <c r="H1945" s="10">
        <v>0</v>
      </c>
      <c r="I1945" s="11">
        <v>3</v>
      </c>
      <c r="J1945" s="24">
        <v>40</v>
      </c>
      <c r="K1945" s="12"/>
      <c r="L1945" s="14">
        <v>0</v>
      </c>
      <c r="N1945" s="21">
        <v>0</v>
      </c>
      <c r="P1945" s="21">
        <v>0</v>
      </c>
      <c r="R1945" s="21">
        <v>0</v>
      </c>
      <c r="T1945" s="21">
        <v>0</v>
      </c>
      <c r="V1945" s="22">
        <v>40</v>
      </c>
      <c r="X1945" s="5" t="str">
        <f t="shared" si="30"/>
        <v>No</v>
      </c>
      <c r="Z1945" s="21"/>
      <c r="AC1945" s="28"/>
      <c r="AG1945" s="7"/>
    </row>
    <row r="1946" spans="1:33">
      <c r="A1946" s="8" t="s">
        <v>5030</v>
      </c>
      <c r="B1946" s="8" t="s">
        <v>5031</v>
      </c>
      <c r="C1946" s="9" t="s">
        <v>91</v>
      </c>
      <c r="D1946" s="185" t="s">
        <v>5032</v>
      </c>
      <c r="E1946" s="188" t="s">
        <v>5033</v>
      </c>
      <c r="F1946" s="9" t="s">
        <v>83</v>
      </c>
      <c r="G1946" s="9" t="s">
        <v>147</v>
      </c>
      <c r="H1946" s="10">
        <v>0</v>
      </c>
      <c r="I1946" s="11">
        <v>3</v>
      </c>
      <c r="J1946" s="24">
        <v>240318</v>
      </c>
      <c r="K1946" s="12"/>
      <c r="L1946" s="14">
        <v>0</v>
      </c>
      <c r="N1946" s="21">
        <v>0</v>
      </c>
      <c r="P1946" s="21">
        <v>0</v>
      </c>
      <c r="R1946" s="21">
        <v>0</v>
      </c>
      <c r="T1946" s="21">
        <v>0</v>
      </c>
      <c r="V1946" s="22">
        <v>240318</v>
      </c>
      <c r="X1946" s="5" t="str">
        <f t="shared" si="30"/>
        <v>No</v>
      </c>
      <c r="Z1946" s="21"/>
      <c r="AC1946" s="28"/>
      <c r="AG1946" s="7"/>
    </row>
    <row r="1947" spans="1:33">
      <c r="A1947" s="8" t="s">
        <v>1915</v>
      </c>
      <c r="B1947" s="8" t="s">
        <v>1000</v>
      </c>
      <c r="C1947" s="9" t="s">
        <v>120</v>
      </c>
      <c r="D1947" s="185">
        <v>6133</v>
      </c>
      <c r="E1947" s="188">
        <v>60133</v>
      </c>
      <c r="F1947" s="9" t="s">
        <v>157</v>
      </c>
      <c r="G1947" s="9" t="s">
        <v>84</v>
      </c>
      <c r="H1947" s="10">
        <v>5121892</v>
      </c>
      <c r="I1947" s="11">
        <v>3</v>
      </c>
      <c r="J1947" s="24">
        <v>39853</v>
      </c>
      <c r="K1947" s="12"/>
      <c r="L1947" s="14">
        <v>0</v>
      </c>
      <c r="N1947" s="21">
        <v>0</v>
      </c>
      <c r="P1947" s="21">
        <v>126616</v>
      </c>
      <c r="R1947" s="21">
        <v>716203</v>
      </c>
      <c r="T1947" s="21">
        <v>0</v>
      </c>
      <c r="V1947" s="22">
        <v>882672</v>
      </c>
      <c r="X1947" s="5" t="str">
        <f t="shared" si="30"/>
        <v>No</v>
      </c>
      <c r="Z1947" s="21"/>
      <c r="AC1947" s="28"/>
      <c r="AG1947" s="7"/>
    </row>
    <row r="1948" spans="1:33">
      <c r="A1948" s="8" t="s">
        <v>337</v>
      </c>
      <c r="B1948" s="8" t="s">
        <v>338</v>
      </c>
      <c r="C1948" s="9" t="s">
        <v>73</v>
      </c>
      <c r="D1948" s="185" t="s">
        <v>339</v>
      </c>
      <c r="E1948" s="188" t="s">
        <v>340</v>
      </c>
      <c r="F1948" s="9" t="s">
        <v>83</v>
      </c>
      <c r="G1948" s="9" t="s">
        <v>147</v>
      </c>
      <c r="H1948" s="10">
        <v>0</v>
      </c>
      <c r="I1948" s="11">
        <v>3</v>
      </c>
      <c r="J1948" s="24">
        <v>4442</v>
      </c>
      <c r="K1948" s="12"/>
      <c r="L1948" s="14">
        <v>0</v>
      </c>
      <c r="N1948" s="21">
        <v>0</v>
      </c>
      <c r="P1948" s="21">
        <v>0</v>
      </c>
      <c r="R1948" s="21">
        <v>0</v>
      </c>
      <c r="T1948" s="21">
        <v>0</v>
      </c>
      <c r="V1948" s="22">
        <v>4442</v>
      </c>
      <c r="X1948" s="5" t="str">
        <f t="shared" si="30"/>
        <v>No</v>
      </c>
      <c r="Z1948" s="21"/>
      <c r="AC1948" s="28"/>
      <c r="AG1948" s="7"/>
    </row>
    <row r="1949" spans="1:33">
      <c r="A1949" s="8" t="s">
        <v>1923</v>
      </c>
      <c r="B1949" s="8" t="s">
        <v>1831</v>
      </c>
      <c r="C1949" s="9" t="s">
        <v>87</v>
      </c>
      <c r="D1949" s="185" t="s">
        <v>1924</v>
      </c>
      <c r="E1949" s="188">
        <v>95</v>
      </c>
      <c r="F1949" s="9" t="s">
        <v>36</v>
      </c>
      <c r="G1949" s="9" t="s">
        <v>5756</v>
      </c>
      <c r="H1949" s="10">
        <v>0</v>
      </c>
      <c r="I1949" s="11">
        <v>3</v>
      </c>
      <c r="J1949" s="24">
        <v>0</v>
      </c>
      <c r="K1949" s="12"/>
      <c r="L1949" s="14">
        <v>0</v>
      </c>
      <c r="N1949" s="21">
        <v>0</v>
      </c>
      <c r="P1949" s="21">
        <v>0</v>
      </c>
      <c r="R1949" s="21">
        <v>0</v>
      </c>
      <c r="T1949" s="21">
        <v>0</v>
      </c>
      <c r="V1949" s="22">
        <v>0</v>
      </c>
      <c r="X1949" s="5" t="str">
        <f t="shared" si="30"/>
        <v>No</v>
      </c>
      <c r="Z1949" s="21"/>
      <c r="AC1949" s="28"/>
      <c r="AG1949" s="7"/>
    </row>
    <row r="1950" spans="1:33">
      <c r="A1950" s="8" t="s">
        <v>3952</v>
      </c>
      <c r="B1950" s="8" t="s">
        <v>3953</v>
      </c>
      <c r="C1950" s="9" t="s">
        <v>278</v>
      </c>
      <c r="D1950" s="185" t="s">
        <v>3954</v>
      </c>
      <c r="E1950" s="188" t="s">
        <v>3955</v>
      </c>
      <c r="F1950" s="9" t="s">
        <v>83</v>
      </c>
      <c r="G1950" s="9" t="s">
        <v>147</v>
      </c>
      <c r="H1950" s="10">
        <v>0</v>
      </c>
      <c r="I1950" s="11">
        <v>3</v>
      </c>
      <c r="J1950" s="24">
        <v>22152</v>
      </c>
      <c r="K1950" s="12"/>
      <c r="L1950" s="14">
        <v>0</v>
      </c>
      <c r="N1950" s="21">
        <v>0</v>
      </c>
      <c r="P1950" s="21">
        <v>0</v>
      </c>
      <c r="R1950" s="21">
        <v>0</v>
      </c>
      <c r="T1950" s="21">
        <v>0</v>
      </c>
      <c r="V1950" s="22">
        <v>22152</v>
      </c>
      <c r="X1950" s="5" t="str">
        <f t="shared" si="30"/>
        <v>No</v>
      </c>
      <c r="Z1950" s="21"/>
      <c r="AC1950" s="28"/>
      <c r="AG1950" s="7"/>
    </row>
    <row r="1951" spans="1:33">
      <c r="A1951" s="8" t="s">
        <v>824</v>
      </c>
      <c r="B1951" s="8" t="s">
        <v>6484</v>
      </c>
      <c r="C1951" s="9" t="s">
        <v>129</v>
      </c>
      <c r="D1951" s="185" t="s">
        <v>825</v>
      </c>
      <c r="E1951" s="188" t="s">
        <v>826</v>
      </c>
      <c r="F1951" s="9" t="s">
        <v>83</v>
      </c>
      <c r="G1951" s="9" t="s">
        <v>147</v>
      </c>
      <c r="H1951" s="10">
        <v>0</v>
      </c>
      <c r="I1951" s="11">
        <v>3</v>
      </c>
      <c r="J1951" s="24">
        <v>21628</v>
      </c>
      <c r="K1951" s="12"/>
      <c r="L1951" s="14">
        <v>0</v>
      </c>
      <c r="N1951" s="21">
        <v>0</v>
      </c>
      <c r="P1951" s="21">
        <v>0</v>
      </c>
      <c r="R1951" s="21">
        <v>0</v>
      </c>
      <c r="T1951" s="21">
        <v>0</v>
      </c>
      <c r="V1951" s="22">
        <v>21628</v>
      </c>
      <c r="X1951" s="5" t="str">
        <f t="shared" si="30"/>
        <v>No</v>
      </c>
      <c r="Z1951" s="21"/>
      <c r="AC1951" s="28"/>
      <c r="AG1951" s="7"/>
    </row>
    <row r="1952" spans="1:33">
      <c r="A1952" s="8" t="s">
        <v>6034</v>
      </c>
      <c r="B1952" s="8" t="s">
        <v>6103</v>
      </c>
      <c r="C1952" s="9" t="s">
        <v>580</v>
      </c>
      <c r="D1952" s="185" t="s">
        <v>6035</v>
      </c>
      <c r="E1952" s="188" t="s">
        <v>6036</v>
      </c>
      <c r="F1952" s="9" t="s">
        <v>157</v>
      </c>
      <c r="G1952" s="9" t="s">
        <v>147</v>
      </c>
      <c r="H1952" s="10">
        <v>0</v>
      </c>
      <c r="I1952" s="11">
        <v>3</v>
      </c>
      <c r="J1952" s="24">
        <v>65</v>
      </c>
      <c r="K1952" s="12"/>
      <c r="L1952" s="14">
        <v>0</v>
      </c>
      <c r="N1952" s="21">
        <v>0</v>
      </c>
      <c r="P1952" s="21">
        <v>0</v>
      </c>
      <c r="R1952" s="21">
        <v>0</v>
      </c>
      <c r="T1952" s="21">
        <v>0</v>
      </c>
      <c r="V1952" s="22">
        <v>65</v>
      </c>
      <c r="X1952" s="5" t="str">
        <f t="shared" si="30"/>
        <v>No</v>
      </c>
      <c r="Z1952" s="21"/>
      <c r="AC1952" s="28"/>
      <c r="AG1952" s="7"/>
    </row>
    <row r="1953" spans="1:33">
      <c r="A1953" s="8" t="s">
        <v>1942</v>
      </c>
      <c r="B1953" s="8" t="s">
        <v>1943</v>
      </c>
      <c r="C1953" s="9" t="s">
        <v>124</v>
      </c>
      <c r="D1953" s="185">
        <v>6112</v>
      </c>
      <c r="E1953" s="188">
        <v>60112</v>
      </c>
      <c r="F1953" s="9" t="s">
        <v>88</v>
      </c>
      <c r="G1953" s="9" t="s">
        <v>5756</v>
      </c>
      <c r="H1953" s="10">
        <v>899703</v>
      </c>
      <c r="I1953" s="11">
        <v>3</v>
      </c>
      <c r="J1953" s="24">
        <v>32725</v>
      </c>
      <c r="K1953" s="12"/>
      <c r="L1953" s="14">
        <v>0</v>
      </c>
      <c r="N1953" s="21">
        <v>0</v>
      </c>
      <c r="P1953" s="21">
        <v>0</v>
      </c>
      <c r="R1953" s="21">
        <v>0</v>
      </c>
      <c r="T1953" s="21">
        <v>0</v>
      </c>
      <c r="V1953" s="22">
        <v>32725</v>
      </c>
      <c r="X1953" s="5" t="str">
        <f t="shared" si="30"/>
        <v>No</v>
      </c>
      <c r="Z1953" s="21"/>
      <c r="AC1953" s="28"/>
      <c r="AG1953" s="7"/>
    </row>
    <row r="1954" spans="1:33">
      <c r="A1954" s="8" t="s">
        <v>164</v>
      </c>
      <c r="B1954" s="8" t="s">
        <v>165</v>
      </c>
      <c r="C1954" s="9" t="s">
        <v>91</v>
      </c>
      <c r="D1954" s="185">
        <v>9194</v>
      </c>
      <c r="E1954" s="188">
        <v>90194</v>
      </c>
      <c r="F1954" s="9" t="s">
        <v>83</v>
      </c>
      <c r="G1954" s="9" t="s">
        <v>5756</v>
      </c>
      <c r="H1954" s="10">
        <v>65088</v>
      </c>
      <c r="I1954" s="11">
        <v>3</v>
      </c>
      <c r="J1954" s="24">
        <v>45715</v>
      </c>
      <c r="K1954" s="12"/>
      <c r="L1954" s="14">
        <v>0</v>
      </c>
      <c r="N1954" s="21">
        <v>0</v>
      </c>
      <c r="P1954" s="21">
        <v>0</v>
      </c>
      <c r="R1954" s="21">
        <v>0</v>
      </c>
      <c r="T1954" s="21">
        <v>0</v>
      </c>
      <c r="V1954" s="22">
        <v>45715</v>
      </c>
      <c r="X1954" s="5" t="str">
        <f t="shared" si="30"/>
        <v>No</v>
      </c>
      <c r="Z1954" s="21"/>
      <c r="AC1954" s="28"/>
      <c r="AG1954" s="7"/>
    </row>
    <row r="1955" spans="1:33">
      <c r="A1955" s="8" t="s">
        <v>6687</v>
      </c>
      <c r="B1955" s="8" t="s">
        <v>6688</v>
      </c>
      <c r="C1955" s="9" t="s">
        <v>454</v>
      </c>
      <c r="D1955" s="185" t="s">
        <v>6689</v>
      </c>
      <c r="E1955" s="188" t="s">
        <v>6690</v>
      </c>
      <c r="F1955" s="9" t="s">
        <v>83</v>
      </c>
      <c r="G1955" s="9" t="s">
        <v>147</v>
      </c>
      <c r="H1955" s="10">
        <v>0</v>
      </c>
      <c r="I1955" s="11">
        <v>3</v>
      </c>
      <c r="J1955" s="24">
        <v>0</v>
      </c>
      <c r="K1955" s="12"/>
      <c r="L1955" s="14">
        <v>0</v>
      </c>
      <c r="N1955" s="21">
        <v>0</v>
      </c>
      <c r="P1955" s="21">
        <v>0</v>
      </c>
      <c r="R1955" s="21">
        <v>0</v>
      </c>
      <c r="T1955" s="21">
        <v>0</v>
      </c>
      <c r="V1955" s="22">
        <v>0</v>
      </c>
      <c r="X1955" s="5" t="str">
        <f t="shared" si="30"/>
        <v>No</v>
      </c>
      <c r="Z1955" s="21"/>
      <c r="AC1955" s="28"/>
      <c r="AG1955" s="7"/>
    </row>
    <row r="1956" spans="1:33">
      <c r="A1956" s="8" t="s">
        <v>972</v>
      </c>
      <c r="B1956" s="8" t="s">
        <v>2890</v>
      </c>
      <c r="C1956" s="9" t="s">
        <v>129</v>
      </c>
      <c r="D1956" s="185" t="s">
        <v>973</v>
      </c>
      <c r="E1956" s="188" t="s">
        <v>974</v>
      </c>
      <c r="F1956" s="9" t="s">
        <v>83</v>
      </c>
      <c r="G1956" s="9" t="s">
        <v>147</v>
      </c>
      <c r="H1956" s="10">
        <v>0</v>
      </c>
      <c r="I1956" s="11">
        <v>3</v>
      </c>
      <c r="J1956" s="24">
        <v>4253</v>
      </c>
      <c r="K1956" s="12"/>
      <c r="L1956" s="14">
        <v>0</v>
      </c>
      <c r="N1956" s="21">
        <v>0</v>
      </c>
      <c r="P1956" s="21">
        <v>0</v>
      </c>
      <c r="R1956" s="21">
        <v>0</v>
      </c>
      <c r="T1956" s="21">
        <v>0</v>
      </c>
      <c r="V1956" s="22">
        <v>4253</v>
      </c>
      <c r="X1956" s="5" t="str">
        <f t="shared" si="30"/>
        <v>No</v>
      </c>
      <c r="Z1956" s="21"/>
      <c r="AC1956" s="28"/>
      <c r="AG1956" s="7"/>
    </row>
    <row r="1957" spans="1:33">
      <c r="A1957" s="8" t="s">
        <v>375</v>
      </c>
      <c r="B1957" s="8" t="s">
        <v>6479</v>
      </c>
      <c r="C1957" s="9" t="s">
        <v>73</v>
      </c>
      <c r="D1957" s="185" t="s">
        <v>376</v>
      </c>
      <c r="E1957" s="188" t="s">
        <v>377</v>
      </c>
      <c r="F1957" s="9" t="s">
        <v>83</v>
      </c>
      <c r="G1957" s="9" t="s">
        <v>147</v>
      </c>
      <c r="H1957" s="10">
        <v>0</v>
      </c>
      <c r="I1957" s="11">
        <v>3</v>
      </c>
      <c r="J1957" s="24">
        <v>406</v>
      </c>
      <c r="K1957" s="12"/>
      <c r="L1957" s="14">
        <v>0</v>
      </c>
      <c r="N1957" s="21">
        <v>0</v>
      </c>
      <c r="P1957" s="21">
        <v>0</v>
      </c>
      <c r="R1957" s="21">
        <v>236</v>
      </c>
      <c r="T1957" s="21">
        <v>0</v>
      </c>
      <c r="V1957" s="22">
        <v>642</v>
      </c>
      <c r="X1957" s="5" t="str">
        <f t="shared" si="30"/>
        <v>No</v>
      </c>
      <c r="Z1957" s="21"/>
      <c r="AC1957" s="28"/>
      <c r="AG1957" s="7"/>
    </row>
    <row r="1958" spans="1:33">
      <c r="A1958" s="8" t="s">
        <v>587</v>
      </c>
      <c r="B1958" s="8" t="s">
        <v>588</v>
      </c>
      <c r="C1958" s="9" t="s">
        <v>91</v>
      </c>
      <c r="D1958" s="185">
        <v>9167</v>
      </c>
      <c r="E1958" s="188">
        <v>90167</v>
      </c>
      <c r="F1958" s="9" t="s">
        <v>83</v>
      </c>
      <c r="G1958" s="9" t="s">
        <v>5756</v>
      </c>
      <c r="H1958" s="10">
        <v>72794</v>
      </c>
      <c r="I1958" s="11">
        <v>3</v>
      </c>
      <c r="J1958" s="24">
        <v>32103</v>
      </c>
      <c r="K1958" s="12"/>
      <c r="L1958" s="14">
        <v>0</v>
      </c>
      <c r="N1958" s="21">
        <v>0</v>
      </c>
      <c r="P1958" s="21">
        <v>0</v>
      </c>
      <c r="R1958" s="21">
        <v>0</v>
      </c>
      <c r="T1958" s="21">
        <v>0</v>
      </c>
      <c r="V1958" s="22">
        <v>32103</v>
      </c>
      <c r="X1958" s="5" t="str">
        <f t="shared" si="30"/>
        <v>No</v>
      </c>
      <c r="Z1958" s="21"/>
      <c r="AC1958" s="28"/>
      <c r="AG1958" s="7"/>
    </row>
    <row r="1959" spans="1:33">
      <c r="A1959" s="8" t="s">
        <v>2089</v>
      </c>
      <c r="B1959" s="8" t="s">
        <v>521</v>
      </c>
      <c r="C1959" s="9" t="s">
        <v>275</v>
      </c>
      <c r="D1959" s="185" t="s">
        <v>2090</v>
      </c>
      <c r="E1959" s="188" t="s">
        <v>2091</v>
      </c>
      <c r="F1959" s="9" t="s">
        <v>83</v>
      </c>
      <c r="G1959" s="9" t="s">
        <v>147</v>
      </c>
      <c r="H1959" s="10">
        <v>0</v>
      </c>
      <c r="I1959" s="11">
        <v>3</v>
      </c>
      <c r="J1959" s="24">
        <v>917</v>
      </c>
      <c r="K1959" s="12"/>
      <c r="L1959" s="14">
        <v>0</v>
      </c>
      <c r="N1959" s="21">
        <v>0</v>
      </c>
      <c r="P1959" s="21">
        <v>0</v>
      </c>
      <c r="R1959" s="21">
        <v>0</v>
      </c>
      <c r="T1959" s="21">
        <v>0</v>
      </c>
      <c r="V1959" s="22">
        <v>917</v>
      </c>
      <c r="X1959" s="5" t="str">
        <f t="shared" si="30"/>
        <v>No</v>
      </c>
      <c r="Z1959" s="21"/>
      <c r="AC1959" s="28"/>
      <c r="AG1959" s="7"/>
    </row>
    <row r="1960" spans="1:33">
      <c r="A1960" s="8" t="s">
        <v>5374</v>
      </c>
      <c r="B1960" s="8" t="s">
        <v>5375</v>
      </c>
      <c r="C1960" s="9" t="s">
        <v>58</v>
      </c>
      <c r="D1960" s="185" t="s">
        <v>5376</v>
      </c>
      <c r="E1960" s="188" t="s">
        <v>5377</v>
      </c>
      <c r="F1960" s="9" t="s">
        <v>83</v>
      </c>
      <c r="G1960" s="9" t="s">
        <v>147</v>
      </c>
      <c r="H1960" s="10">
        <v>0</v>
      </c>
      <c r="I1960" s="11">
        <v>3</v>
      </c>
      <c r="J1960" s="24">
        <v>106069</v>
      </c>
      <c r="K1960" s="12"/>
      <c r="L1960" s="14">
        <v>0</v>
      </c>
      <c r="N1960" s="21">
        <v>0</v>
      </c>
      <c r="P1960" s="21">
        <v>0</v>
      </c>
      <c r="R1960" s="21">
        <v>0</v>
      </c>
      <c r="T1960" s="21">
        <v>0</v>
      </c>
      <c r="V1960" s="22">
        <v>106069</v>
      </c>
      <c r="X1960" s="5" t="str">
        <f t="shared" si="30"/>
        <v>No</v>
      </c>
      <c r="Z1960" s="21"/>
      <c r="AC1960" s="28"/>
      <c r="AG1960" s="7"/>
    </row>
    <row r="1961" spans="1:33">
      <c r="A1961" s="8" t="s">
        <v>4582</v>
      </c>
      <c r="B1961" s="8" t="s">
        <v>2956</v>
      </c>
      <c r="C1961" s="9" t="s">
        <v>79</v>
      </c>
      <c r="D1961" s="185" t="s">
        <v>4583</v>
      </c>
      <c r="E1961" s="188">
        <v>90011</v>
      </c>
      <c r="F1961" s="9" t="s">
        <v>36</v>
      </c>
      <c r="G1961" s="9" t="s">
        <v>5756</v>
      </c>
      <c r="H1961" s="10">
        <v>0</v>
      </c>
      <c r="I1961" s="11">
        <v>3</v>
      </c>
      <c r="J1961" s="24">
        <v>4346</v>
      </c>
      <c r="K1961" s="12"/>
      <c r="L1961" s="14">
        <v>0</v>
      </c>
      <c r="N1961" s="21">
        <v>0</v>
      </c>
      <c r="P1961" s="21">
        <v>0</v>
      </c>
      <c r="R1961" s="21">
        <v>0</v>
      </c>
      <c r="T1961" s="21">
        <v>0</v>
      </c>
      <c r="V1961" s="22">
        <v>4346</v>
      </c>
      <c r="X1961" s="5" t="str">
        <f t="shared" si="30"/>
        <v>No</v>
      </c>
      <c r="Z1961" s="21"/>
      <c r="AC1961" s="28"/>
      <c r="AG1961" s="7"/>
    </row>
    <row r="1962" spans="1:33">
      <c r="A1962" s="8" t="s">
        <v>3869</v>
      </c>
      <c r="B1962" s="8" t="s">
        <v>3870</v>
      </c>
      <c r="C1962" s="9" t="s">
        <v>278</v>
      </c>
      <c r="D1962" s="185" t="s">
        <v>3871</v>
      </c>
      <c r="E1962" s="188" t="s">
        <v>3872</v>
      </c>
      <c r="F1962" s="9" t="s">
        <v>157</v>
      </c>
      <c r="G1962" s="9" t="s">
        <v>147</v>
      </c>
      <c r="H1962" s="10">
        <v>0</v>
      </c>
      <c r="I1962" s="11">
        <v>3</v>
      </c>
      <c r="J1962" s="24">
        <v>11320</v>
      </c>
      <c r="K1962" s="12"/>
      <c r="L1962" s="14">
        <v>0</v>
      </c>
      <c r="N1962" s="21">
        <v>0</v>
      </c>
      <c r="P1962" s="21">
        <v>0</v>
      </c>
      <c r="R1962" s="21">
        <v>0</v>
      </c>
      <c r="T1962" s="21">
        <v>0</v>
      </c>
      <c r="V1962" s="22">
        <v>11320</v>
      </c>
      <c r="X1962" s="5" t="str">
        <f t="shared" si="30"/>
        <v>No</v>
      </c>
      <c r="Z1962" s="21"/>
      <c r="AC1962" s="28"/>
      <c r="AG1962" s="7"/>
    </row>
    <row r="1963" spans="1:33">
      <c r="A1963" s="8" t="s">
        <v>1307</v>
      </c>
      <c r="B1963" s="8" t="s">
        <v>1308</v>
      </c>
      <c r="C1963" s="9" t="s">
        <v>141</v>
      </c>
      <c r="D1963" s="185" t="s">
        <v>1309</v>
      </c>
      <c r="E1963" s="188" t="s">
        <v>1310</v>
      </c>
      <c r="F1963" s="9" t="s">
        <v>83</v>
      </c>
      <c r="G1963" s="9" t="s">
        <v>147</v>
      </c>
      <c r="H1963" s="10">
        <v>0</v>
      </c>
      <c r="I1963" s="11">
        <v>3</v>
      </c>
      <c r="J1963" s="24">
        <v>10239</v>
      </c>
      <c r="K1963" s="12"/>
      <c r="L1963" s="14">
        <v>0</v>
      </c>
      <c r="N1963" s="21">
        <v>0</v>
      </c>
      <c r="P1963" s="21">
        <v>0</v>
      </c>
      <c r="R1963" s="21">
        <v>0</v>
      </c>
      <c r="T1963" s="21">
        <v>0</v>
      </c>
      <c r="V1963" s="22">
        <v>10239</v>
      </c>
      <c r="X1963" s="5" t="str">
        <f t="shared" si="30"/>
        <v>No</v>
      </c>
      <c r="Z1963" s="21"/>
      <c r="AC1963" s="28"/>
      <c r="AG1963" s="7"/>
    </row>
    <row r="1964" spans="1:33">
      <c r="A1964" s="8" t="s">
        <v>5678</v>
      </c>
      <c r="B1964" s="8" t="s">
        <v>6691</v>
      </c>
      <c r="C1964" s="9" t="s">
        <v>254</v>
      </c>
      <c r="D1964" s="185" t="s">
        <v>5679</v>
      </c>
      <c r="E1964" s="188" t="s">
        <v>5680</v>
      </c>
      <c r="F1964" s="9" t="s">
        <v>83</v>
      </c>
      <c r="G1964" s="9" t="s">
        <v>147</v>
      </c>
      <c r="H1964" s="10">
        <v>0</v>
      </c>
      <c r="I1964" s="11">
        <v>3</v>
      </c>
      <c r="J1964" s="24">
        <v>1711</v>
      </c>
      <c r="K1964" s="12"/>
      <c r="L1964" s="14">
        <v>0</v>
      </c>
      <c r="N1964" s="21">
        <v>0</v>
      </c>
      <c r="P1964" s="21">
        <v>0</v>
      </c>
      <c r="R1964" s="21">
        <v>0</v>
      </c>
      <c r="T1964" s="21">
        <v>0</v>
      </c>
      <c r="V1964" s="22">
        <v>1711</v>
      </c>
      <c r="X1964" s="5" t="str">
        <f t="shared" si="30"/>
        <v>No</v>
      </c>
      <c r="Z1964" s="21"/>
      <c r="AC1964" s="28"/>
      <c r="AG1964" s="7"/>
    </row>
    <row r="1965" spans="1:33">
      <c r="A1965" s="8" t="s">
        <v>6692</v>
      </c>
      <c r="B1965" s="8" t="s">
        <v>6693</v>
      </c>
      <c r="C1965" s="9" t="s">
        <v>160</v>
      </c>
      <c r="D1965" s="185" t="s">
        <v>6694</v>
      </c>
      <c r="E1965" s="188">
        <v>11146</v>
      </c>
      <c r="F1965" s="9" t="s">
        <v>36</v>
      </c>
      <c r="G1965" s="9" t="s">
        <v>5756</v>
      </c>
      <c r="H1965" s="10">
        <v>0</v>
      </c>
      <c r="I1965" s="11">
        <v>3</v>
      </c>
      <c r="J1965" s="24">
        <v>0</v>
      </c>
      <c r="K1965" s="12"/>
      <c r="L1965" s="14">
        <v>0</v>
      </c>
      <c r="N1965" s="21">
        <v>0</v>
      </c>
      <c r="P1965" s="21">
        <v>0</v>
      </c>
      <c r="R1965" s="21">
        <v>0</v>
      </c>
      <c r="T1965" s="21">
        <v>0</v>
      </c>
      <c r="V1965" s="22">
        <v>0</v>
      </c>
      <c r="X1965" s="5" t="str">
        <f t="shared" si="30"/>
        <v>No</v>
      </c>
      <c r="Z1965" s="21"/>
      <c r="AC1965" s="28"/>
      <c r="AG1965" s="7"/>
    </row>
    <row r="1966" spans="1:33">
      <c r="A1966" s="8" t="s">
        <v>4078</v>
      </c>
      <c r="B1966" s="8" t="s">
        <v>2689</v>
      </c>
      <c r="C1966" s="9" t="s">
        <v>235</v>
      </c>
      <c r="D1966" s="185">
        <v>4233</v>
      </c>
      <c r="E1966" s="188">
        <v>40233</v>
      </c>
      <c r="F1966" s="9" t="s">
        <v>83</v>
      </c>
      <c r="G1966" s="9" t="s">
        <v>5756</v>
      </c>
      <c r="H1966" s="10">
        <v>214881</v>
      </c>
      <c r="I1966" s="11">
        <v>3</v>
      </c>
      <c r="J1966" s="24">
        <v>79539</v>
      </c>
      <c r="K1966" s="12"/>
      <c r="L1966" s="14">
        <v>0</v>
      </c>
      <c r="N1966" s="21">
        <v>0</v>
      </c>
      <c r="P1966" s="21">
        <v>0</v>
      </c>
      <c r="R1966" s="21">
        <v>86136</v>
      </c>
      <c r="T1966" s="21">
        <v>0</v>
      </c>
      <c r="V1966" s="22">
        <v>165675</v>
      </c>
      <c r="X1966" s="5" t="str">
        <f t="shared" si="30"/>
        <v>No</v>
      </c>
      <c r="Z1966" s="21"/>
      <c r="AC1966" s="28"/>
      <c r="AG1966" s="7"/>
    </row>
    <row r="1967" spans="1:33">
      <c r="A1967" s="8" t="s">
        <v>1021</v>
      </c>
      <c r="B1967" s="8" t="s">
        <v>1022</v>
      </c>
      <c r="C1967" s="9" t="s">
        <v>129</v>
      </c>
      <c r="D1967" s="185">
        <v>4193</v>
      </c>
      <c r="E1967" s="188">
        <v>40193</v>
      </c>
      <c r="F1967" s="9" t="s">
        <v>83</v>
      </c>
      <c r="G1967" s="9" t="s">
        <v>5756</v>
      </c>
      <c r="H1967" s="10">
        <v>51456</v>
      </c>
      <c r="I1967" s="11">
        <v>3</v>
      </c>
      <c r="J1967" s="24">
        <v>16319</v>
      </c>
      <c r="K1967" s="12"/>
      <c r="L1967" s="14">
        <v>0</v>
      </c>
      <c r="N1967" s="21">
        <v>0</v>
      </c>
      <c r="P1967" s="21">
        <v>0</v>
      </c>
      <c r="R1967" s="21">
        <v>2102</v>
      </c>
      <c r="T1967" s="21">
        <v>0</v>
      </c>
      <c r="V1967" s="22">
        <v>18421</v>
      </c>
      <c r="X1967" s="5" t="str">
        <f t="shared" si="30"/>
        <v>No</v>
      </c>
      <c r="Z1967" s="21"/>
      <c r="AC1967" s="28"/>
      <c r="AG1967" s="7"/>
    </row>
    <row r="1968" spans="1:33">
      <c r="A1968" s="8" t="s">
        <v>2385</v>
      </c>
      <c r="B1968" s="8" t="s">
        <v>2386</v>
      </c>
      <c r="C1968" s="9" t="s">
        <v>46</v>
      </c>
      <c r="D1968" s="185" t="s">
        <v>2387</v>
      </c>
      <c r="E1968" s="188" t="s">
        <v>2388</v>
      </c>
      <c r="F1968" s="9" t="s">
        <v>88</v>
      </c>
      <c r="G1968" s="9" t="s">
        <v>147</v>
      </c>
      <c r="H1968" s="10">
        <v>0</v>
      </c>
      <c r="I1968" s="11">
        <v>3</v>
      </c>
      <c r="J1968" s="24">
        <v>31912</v>
      </c>
      <c r="K1968" s="12"/>
      <c r="L1968" s="14">
        <v>0</v>
      </c>
      <c r="N1968" s="21">
        <v>0</v>
      </c>
      <c r="P1968" s="21">
        <v>0</v>
      </c>
      <c r="R1968" s="21">
        <v>0</v>
      </c>
      <c r="T1968" s="21">
        <v>12337</v>
      </c>
      <c r="V1968" s="22">
        <v>44249</v>
      </c>
      <c r="X1968" s="5" t="str">
        <f t="shared" si="30"/>
        <v>No</v>
      </c>
      <c r="Z1968" s="21"/>
      <c r="AC1968" s="28"/>
      <c r="AG1968" s="7"/>
    </row>
    <row r="1969" spans="1:33">
      <c r="A1969" s="8" t="s">
        <v>3413</v>
      </c>
      <c r="B1969" s="8" t="s">
        <v>3414</v>
      </c>
      <c r="C1969" s="9" t="s">
        <v>34</v>
      </c>
      <c r="D1969" s="185" t="s">
        <v>3415</v>
      </c>
      <c r="E1969" s="188" t="s">
        <v>3416</v>
      </c>
      <c r="F1969" s="9" t="s">
        <v>157</v>
      </c>
      <c r="G1969" s="9" t="s">
        <v>147</v>
      </c>
      <c r="H1969" s="10">
        <v>0</v>
      </c>
      <c r="I1969" s="11">
        <v>3</v>
      </c>
      <c r="J1969" s="24">
        <v>18797</v>
      </c>
      <c r="K1969" s="12"/>
      <c r="L1969" s="14">
        <v>0</v>
      </c>
      <c r="N1969" s="21">
        <v>0</v>
      </c>
      <c r="P1969" s="21">
        <v>0</v>
      </c>
      <c r="R1969" s="21">
        <v>0</v>
      </c>
      <c r="T1969" s="21">
        <v>7677</v>
      </c>
      <c r="V1969" s="22">
        <v>26474</v>
      </c>
      <c r="X1969" s="5" t="str">
        <f t="shared" si="30"/>
        <v>No</v>
      </c>
      <c r="Z1969" s="21"/>
      <c r="AC1969" s="28"/>
      <c r="AG1969" s="7"/>
    </row>
    <row r="1970" spans="1:33">
      <c r="A1970" s="8" t="s">
        <v>2185</v>
      </c>
      <c r="B1970" s="8" t="s">
        <v>2186</v>
      </c>
      <c r="C1970" s="9" t="s">
        <v>275</v>
      </c>
      <c r="D1970" s="185" t="s">
        <v>2187</v>
      </c>
      <c r="E1970" s="188" t="s">
        <v>2188</v>
      </c>
      <c r="F1970" s="9" t="s">
        <v>157</v>
      </c>
      <c r="G1970" s="9" t="s">
        <v>147</v>
      </c>
      <c r="H1970" s="10">
        <v>0</v>
      </c>
      <c r="I1970" s="11">
        <v>3</v>
      </c>
      <c r="J1970" s="24">
        <v>7787</v>
      </c>
      <c r="K1970" s="12"/>
      <c r="L1970" s="14">
        <v>0</v>
      </c>
      <c r="N1970" s="21">
        <v>0</v>
      </c>
      <c r="P1970" s="21">
        <v>0</v>
      </c>
      <c r="R1970" s="21">
        <v>0</v>
      </c>
      <c r="T1970" s="21">
        <v>0</v>
      </c>
      <c r="V1970" s="22">
        <v>7787</v>
      </c>
      <c r="X1970" s="5" t="str">
        <f t="shared" si="30"/>
        <v>No</v>
      </c>
      <c r="Z1970" s="21"/>
      <c r="AC1970" s="28"/>
      <c r="AG1970" s="7"/>
    </row>
    <row r="1971" spans="1:33">
      <c r="A1971" s="8" t="s">
        <v>6308</v>
      </c>
      <c r="B1971" s="8" t="s">
        <v>6309</v>
      </c>
      <c r="C1971" s="9" t="s">
        <v>163</v>
      </c>
      <c r="D1971" s="185"/>
      <c r="E1971" s="188">
        <v>10189</v>
      </c>
      <c r="F1971" s="9" t="s">
        <v>157</v>
      </c>
      <c r="G1971" s="9" t="s">
        <v>5756</v>
      </c>
      <c r="H1971" s="10">
        <v>59124</v>
      </c>
      <c r="I1971" s="11">
        <v>3</v>
      </c>
      <c r="J1971" s="24">
        <v>20732</v>
      </c>
      <c r="K1971" s="12"/>
      <c r="L1971" s="14">
        <v>0</v>
      </c>
      <c r="N1971" s="21">
        <v>0</v>
      </c>
      <c r="P1971" s="21">
        <v>0</v>
      </c>
      <c r="R1971" s="21">
        <v>447</v>
      </c>
      <c r="T1971" s="21">
        <v>12122</v>
      </c>
      <c r="V1971" s="22">
        <v>33301</v>
      </c>
      <c r="X1971" s="5" t="str">
        <f t="shared" si="30"/>
        <v>No</v>
      </c>
      <c r="Z1971" s="21"/>
      <c r="AC1971" s="28"/>
      <c r="AG1971" s="7"/>
    </row>
    <row r="1972" spans="1:33">
      <c r="A1972" s="8" t="s">
        <v>4908</v>
      </c>
      <c r="B1972" s="8" t="s">
        <v>4909</v>
      </c>
      <c r="C1972" s="9" t="s">
        <v>87</v>
      </c>
      <c r="D1972" s="185" t="s">
        <v>4910</v>
      </c>
      <c r="E1972" s="188" t="s">
        <v>4911</v>
      </c>
      <c r="F1972" s="9" t="s">
        <v>83</v>
      </c>
      <c r="G1972" s="9" t="s">
        <v>147</v>
      </c>
      <c r="H1972" s="10">
        <v>0</v>
      </c>
      <c r="I1972" s="11">
        <v>3</v>
      </c>
      <c r="J1972" s="24">
        <v>0</v>
      </c>
      <c r="K1972" s="12"/>
      <c r="L1972" s="14">
        <v>0</v>
      </c>
      <c r="N1972" s="21">
        <v>0</v>
      </c>
      <c r="P1972" s="21">
        <v>0</v>
      </c>
      <c r="R1972" s="21">
        <v>6962</v>
      </c>
      <c r="T1972" s="21">
        <v>0</v>
      </c>
      <c r="V1972" s="22">
        <v>6962</v>
      </c>
      <c r="X1972" s="5" t="str">
        <f t="shared" si="30"/>
        <v>No</v>
      </c>
      <c r="Z1972" s="21"/>
      <c r="AC1972" s="28"/>
      <c r="AG1972" s="7"/>
    </row>
    <row r="1973" spans="1:33">
      <c r="A1973" s="8" t="s">
        <v>2411</v>
      </c>
      <c r="B1973" s="8" t="s">
        <v>2412</v>
      </c>
      <c r="C1973" s="9" t="s">
        <v>46</v>
      </c>
      <c r="D1973" s="185" t="s">
        <v>2413</v>
      </c>
      <c r="E1973" s="188" t="s">
        <v>2414</v>
      </c>
      <c r="F1973" s="9" t="s">
        <v>88</v>
      </c>
      <c r="G1973" s="9" t="s">
        <v>147</v>
      </c>
      <c r="H1973" s="10">
        <v>0</v>
      </c>
      <c r="I1973" s="11">
        <v>3</v>
      </c>
      <c r="J1973" s="24">
        <v>21211</v>
      </c>
      <c r="K1973" s="12"/>
      <c r="L1973" s="14">
        <v>0</v>
      </c>
      <c r="N1973" s="21">
        <v>0</v>
      </c>
      <c r="P1973" s="21">
        <v>0</v>
      </c>
      <c r="R1973" s="21">
        <v>0</v>
      </c>
      <c r="T1973" s="21">
        <v>300</v>
      </c>
      <c r="V1973" s="22">
        <v>21511</v>
      </c>
      <c r="X1973" s="5" t="str">
        <f t="shared" si="30"/>
        <v>No</v>
      </c>
      <c r="Z1973" s="21"/>
      <c r="AC1973" s="28"/>
      <c r="AG1973" s="7"/>
    </row>
    <row r="1974" spans="1:33">
      <c r="A1974" s="8" t="s">
        <v>929</v>
      </c>
      <c r="B1974" s="8" t="s">
        <v>436</v>
      </c>
      <c r="C1974" s="9" t="s">
        <v>129</v>
      </c>
      <c r="D1974" s="185" t="s">
        <v>930</v>
      </c>
      <c r="E1974" s="188" t="s">
        <v>931</v>
      </c>
      <c r="F1974" s="9" t="s">
        <v>83</v>
      </c>
      <c r="G1974" s="9" t="s">
        <v>147</v>
      </c>
      <c r="H1974" s="10">
        <v>0</v>
      </c>
      <c r="I1974" s="11">
        <v>3</v>
      </c>
      <c r="J1974" s="24">
        <v>1014</v>
      </c>
      <c r="K1974" s="12"/>
      <c r="L1974" s="14">
        <v>0</v>
      </c>
      <c r="N1974" s="21">
        <v>0</v>
      </c>
      <c r="P1974" s="21">
        <v>0</v>
      </c>
      <c r="R1974" s="21">
        <v>0</v>
      </c>
      <c r="T1974" s="21">
        <v>0</v>
      </c>
      <c r="V1974" s="22">
        <v>1014</v>
      </c>
      <c r="X1974" s="5" t="str">
        <f t="shared" si="30"/>
        <v>No</v>
      </c>
      <c r="Z1974" s="21"/>
      <c r="AC1974" s="28"/>
      <c r="AG1974" s="7"/>
    </row>
    <row r="1975" spans="1:33">
      <c r="A1975" s="8" t="s">
        <v>815</v>
      </c>
      <c r="B1975" s="8" t="s">
        <v>6500</v>
      </c>
      <c r="C1975" s="9" t="s">
        <v>129</v>
      </c>
      <c r="D1975" s="185" t="s">
        <v>816</v>
      </c>
      <c r="E1975" s="188" t="s">
        <v>817</v>
      </c>
      <c r="F1975" s="9" t="s">
        <v>83</v>
      </c>
      <c r="G1975" s="9" t="s">
        <v>147</v>
      </c>
      <c r="H1975" s="10">
        <v>0</v>
      </c>
      <c r="I1975" s="11">
        <v>3</v>
      </c>
      <c r="J1975" s="24">
        <v>4914</v>
      </c>
      <c r="K1975" s="12"/>
      <c r="L1975" s="14">
        <v>0</v>
      </c>
      <c r="N1975" s="21">
        <v>0</v>
      </c>
      <c r="P1975" s="21">
        <v>0</v>
      </c>
      <c r="R1975" s="21">
        <v>0</v>
      </c>
      <c r="T1975" s="21">
        <v>0</v>
      </c>
      <c r="V1975" s="22">
        <v>4914</v>
      </c>
      <c r="X1975" s="5" t="str">
        <f t="shared" si="30"/>
        <v>No</v>
      </c>
      <c r="Z1975" s="21"/>
      <c r="AC1975" s="28"/>
      <c r="AG1975" s="7"/>
    </row>
    <row r="1976" spans="1:33">
      <c r="A1976" s="8" t="s">
        <v>4696</v>
      </c>
      <c r="B1976" s="8" t="s">
        <v>570</v>
      </c>
      <c r="C1976" s="9" t="s">
        <v>42</v>
      </c>
      <c r="D1976" s="185" t="s">
        <v>4697</v>
      </c>
      <c r="E1976" s="188" t="s">
        <v>4698</v>
      </c>
      <c r="F1976" s="9" t="s">
        <v>83</v>
      </c>
      <c r="G1976" s="9" t="s">
        <v>147</v>
      </c>
      <c r="H1976" s="10">
        <v>0</v>
      </c>
      <c r="I1976" s="11">
        <v>3</v>
      </c>
      <c r="J1976" s="24">
        <v>49439</v>
      </c>
      <c r="K1976" s="12"/>
      <c r="L1976" s="14">
        <v>0</v>
      </c>
      <c r="N1976" s="21">
        <v>0</v>
      </c>
      <c r="P1976" s="21">
        <v>0</v>
      </c>
      <c r="R1976" s="21">
        <v>0</v>
      </c>
      <c r="T1976" s="21">
        <v>5809</v>
      </c>
      <c r="V1976" s="22">
        <v>55248</v>
      </c>
      <c r="X1976" s="5" t="str">
        <f t="shared" si="30"/>
        <v>No</v>
      </c>
      <c r="Z1976" s="21"/>
      <c r="AC1976" s="28"/>
      <c r="AG1976" s="7"/>
    </row>
    <row r="1977" spans="1:33">
      <c r="A1977" s="8" t="s">
        <v>907</v>
      </c>
      <c r="B1977" s="8" t="s">
        <v>6083</v>
      </c>
      <c r="C1977" s="9" t="s">
        <v>129</v>
      </c>
      <c r="D1977" s="185" t="s">
        <v>908</v>
      </c>
      <c r="E1977" s="188" t="s">
        <v>909</v>
      </c>
      <c r="F1977" s="9" t="s">
        <v>83</v>
      </c>
      <c r="G1977" s="9" t="s">
        <v>147</v>
      </c>
      <c r="H1977" s="10">
        <v>0</v>
      </c>
      <c r="I1977" s="11">
        <v>3</v>
      </c>
      <c r="J1977" s="24">
        <v>3600</v>
      </c>
      <c r="K1977" s="12"/>
      <c r="L1977" s="14">
        <v>0</v>
      </c>
      <c r="N1977" s="21">
        <v>0</v>
      </c>
      <c r="P1977" s="21">
        <v>0</v>
      </c>
      <c r="R1977" s="21">
        <v>0</v>
      </c>
      <c r="T1977" s="21">
        <v>0</v>
      </c>
      <c r="V1977" s="22">
        <v>3600</v>
      </c>
      <c r="X1977" s="5" t="str">
        <f t="shared" si="30"/>
        <v>No</v>
      </c>
      <c r="Z1977" s="21"/>
      <c r="AC1977" s="28"/>
      <c r="AG1977" s="7"/>
    </row>
    <row r="1978" spans="1:33">
      <c r="A1978" s="8" t="s">
        <v>4234</v>
      </c>
      <c r="B1978" s="8" t="s">
        <v>4235</v>
      </c>
      <c r="C1978" s="9" t="s">
        <v>235</v>
      </c>
      <c r="D1978" s="185" t="s">
        <v>4236</v>
      </c>
      <c r="E1978" s="188" t="s">
        <v>4237</v>
      </c>
      <c r="F1978" s="9" t="s">
        <v>83</v>
      </c>
      <c r="G1978" s="9" t="s">
        <v>147</v>
      </c>
      <c r="H1978" s="10">
        <v>0</v>
      </c>
      <c r="I1978" s="11">
        <v>3</v>
      </c>
      <c r="J1978" s="24">
        <v>722</v>
      </c>
      <c r="K1978" s="12"/>
      <c r="L1978" s="14">
        <v>0</v>
      </c>
      <c r="N1978" s="21">
        <v>0</v>
      </c>
      <c r="P1978" s="21">
        <v>0</v>
      </c>
      <c r="R1978" s="21">
        <v>17054</v>
      </c>
      <c r="T1978" s="21">
        <v>0</v>
      </c>
      <c r="V1978" s="22">
        <v>17776</v>
      </c>
      <c r="X1978" s="5" t="str">
        <f t="shared" si="30"/>
        <v>No</v>
      </c>
      <c r="Z1978" s="21"/>
      <c r="AC1978" s="28"/>
      <c r="AG1978" s="7"/>
    </row>
    <row r="1979" spans="1:33">
      <c r="A1979" s="8" t="s">
        <v>6695</v>
      </c>
      <c r="B1979" s="8" t="s">
        <v>6696</v>
      </c>
      <c r="C1979" s="9" t="s">
        <v>454</v>
      </c>
      <c r="D1979" s="185" t="s">
        <v>6697</v>
      </c>
      <c r="E1979" s="188" t="s">
        <v>6698</v>
      </c>
      <c r="F1979" s="9" t="s">
        <v>83</v>
      </c>
      <c r="G1979" s="9" t="s">
        <v>147</v>
      </c>
      <c r="H1979" s="10">
        <v>0</v>
      </c>
      <c r="I1979" s="11">
        <v>3</v>
      </c>
      <c r="J1979" s="24">
        <v>9645</v>
      </c>
      <c r="K1979" s="12"/>
      <c r="L1979" s="14">
        <v>0</v>
      </c>
      <c r="N1979" s="21">
        <v>0</v>
      </c>
      <c r="P1979" s="21">
        <v>0</v>
      </c>
      <c r="R1979" s="21">
        <v>50295</v>
      </c>
      <c r="T1979" s="21">
        <v>0</v>
      </c>
      <c r="V1979" s="22">
        <v>59940</v>
      </c>
      <c r="X1979" s="5" t="str">
        <f t="shared" si="30"/>
        <v>No</v>
      </c>
      <c r="Z1979" s="21"/>
      <c r="AC1979" s="28"/>
      <c r="AG1979" s="7"/>
    </row>
    <row r="1980" spans="1:33">
      <c r="A1980" s="8" t="s">
        <v>3782</v>
      </c>
      <c r="B1980" s="8" t="s">
        <v>3783</v>
      </c>
      <c r="C1980" s="9" t="s">
        <v>278</v>
      </c>
      <c r="D1980" s="185" t="s">
        <v>3784</v>
      </c>
      <c r="E1980" s="188" t="s">
        <v>3785</v>
      </c>
      <c r="F1980" s="9" t="s">
        <v>157</v>
      </c>
      <c r="G1980" s="9" t="s">
        <v>147</v>
      </c>
      <c r="H1980" s="10">
        <v>0</v>
      </c>
      <c r="I1980" s="11">
        <v>3</v>
      </c>
      <c r="J1980" s="24">
        <v>15652</v>
      </c>
      <c r="K1980" s="12"/>
      <c r="L1980" s="14">
        <v>0</v>
      </c>
      <c r="N1980" s="21">
        <v>0</v>
      </c>
      <c r="P1980" s="21">
        <v>0</v>
      </c>
      <c r="R1980" s="21">
        <v>0</v>
      </c>
      <c r="T1980" s="21">
        <v>0</v>
      </c>
      <c r="V1980" s="22">
        <v>15652</v>
      </c>
      <c r="X1980" s="5" t="str">
        <f t="shared" si="30"/>
        <v>No</v>
      </c>
      <c r="Z1980" s="21"/>
      <c r="AC1980" s="28"/>
      <c r="AG1980" s="7"/>
    </row>
    <row r="1981" spans="1:33">
      <c r="A1981" s="8" t="s">
        <v>52</v>
      </c>
      <c r="B1981" s="8" t="s">
        <v>53</v>
      </c>
      <c r="C1981" s="9" t="s">
        <v>54</v>
      </c>
      <c r="D1981" s="185" t="s">
        <v>55</v>
      </c>
      <c r="E1981" s="188">
        <v>88200</v>
      </c>
      <c r="F1981" s="9" t="s">
        <v>36</v>
      </c>
      <c r="G1981" s="9" t="s">
        <v>5756</v>
      </c>
      <c r="H1981" s="10">
        <v>0</v>
      </c>
      <c r="I1981" s="11">
        <v>3</v>
      </c>
      <c r="J1981" s="24">
        <v>3644</v>
      </c>
      <c r="K1981" s="12"/>
      <c r="L1981" s="14">
        <v>0</v>
      </c>
      <c r="N1981" s="21">
        <v>0</v>
      </c>
      <c r="P1981" s="21">
        <v>0</v>
      </c>
      <c r="R1981" s="21">
        <v>0</v>
      </c>
      <c r="T1981" s="21">
        <v>0</v>
      </c>
      <c r="V1981" s="22">
        <v>3644</v>
      </c>
      <c r="X1981" s="5" t="str">
        <f t="shared" si="30"/>
        <v>No</v>
      </c>
      <c r="Z1981" s="21"/>
      <c r="AC1981" s="28"/>
      <c r="AG1981" s="7"/>
    </row>
    <row r="1982" spans="1:33">
      <c r="A1982" s="8" t="s">
        <v>960</v>
      </c>
      <c r="B1982" s="8" t="s">
        <v>961</v>
      </c>
      <c r="C1982" s="9" t="s">
        <v>129</v>
      </c>
      <c r="D1982" s="185" t="s">
        <v>962</v>
      </c>
      <c r="E1982" s="188" t="s">
        <v>963</v>
      </c>
      <c r="F1982" s="9" t="s">
        <v>83</v>
      </c>
      <c r="G1982" s="9" t="s">
        <v>147</v>
      </c>
      <c r="H1982" s="10">
        <v>0</v>
      </c>
      <c r="I1982" s="11">
        <v>3</v>
      </c>
      <c r="J1982" s="24">
        <v>21928</v>
      </c>
      <c r="K1982" s="12"/>
      <c r="L1982" s="14">
        <v>0</v>
      </c>
      <c r="N1982" s="21">
        <v>0</v>
      </c>
      <c r="P1982" s="21">
        <v>0</v>
      </c>
      <c r="R1982" s="21">
        <v>0</v>
      </c>
      <c r="T1982" s="21">
        <v>0</v>
      </c>
      <c r="V1982" s="22">
        <v>21928</v>
      </c>
      <c r="X1982" s="5" t="str">
        <f t="shared" si="30"/>
        <v>No</v>
      </c>
      <c r="Z1982" s="21"/>
      <c r="AC1982" s="28"/>
      <c r="AG1982" s="7"/>
    </row>
    <row r="1983" spans="1:33">
      <c r="A1983" s="8" t="s">
        <v>3855</v>
      </c>
      <c r="B1983" s="8" t="s">
        <v>6482</v>
      </c>
      <c r="C1983" s="9" t="s">
        <v>278</v>
      </c>
      <c r="D1983" s="185" t="s">
        <v>3856</v>
      </c>
      <c r="E1983" s="188" t="s">
        <v>3857</v>
      </c>
      <c r="F1983" s="9" t="s">
        <v>157</v>
      </c>
      <c r="G1983" s="9" t="s">
        <v>147</v>
      </c>
      <c r="H1983" s="10">
        <v>0</v>
      </c>
      <c r="I1983" s="11">
        <v>3</v>
      </c>
      <c r="J1983" s="24">
        <v>11500</v>
      </c>
      <c r="K1983" s="12"/>
      <c r="L1983" s="14">
        <v>0</v>
      </c>
      <c r="N1983" s="21">
        <v>0</v>
      </c>
      <c r="P1983" s="21">
        <v>0</v>
      </c>
      <c r="R1983" s="21">
        <v>500</v>
      </c>
      <c r="T1983" s="21">
        <v>0</v>
      </c>
      <c r="V1983" s="22">
        <v>12000</v>
      </c>
      <c r="X1983" s="5" t="str">
        <f t="shared" si="30"/>
        <v>No</v>
      </c>
      <c r="Z1983" s="21"/>
      <c r="AC1983" s="28"/>
      <c r="AG1983" s="7"/>
    </row>
    <row r="1984" spans="1:33">
      <c r="A1984" s="8" t="s">
        <v>6699</v>
      </c>
      <c r="B1984" s="8" t="s">
        <v>2035</v>
      </c>
      <c r="C1984" s="9" t="s">
        <v>69</v>
      </c>
      <c r="D1984" s="185" t="s">
        <v>2036</v>
      </c>
      <c r="E1984" s="188" t="s">
        <v>2037</v>
      </c>
      <c r="F1984" s="9" t="s">
        <v>157</v>
      </c>
      <c r="G1984" s="9" t="s">
        <v>147</v>
      </c>
      <c r="H1984" s="10">
        <v>0</v>
      </c>
      <c r="I1984" s="11">
        <v>3</v>
      </c>
      <c r="J1984" s="24">
        <v>5170</v>
      </c>
      <c r="K1984" s="12"/>
      <c r="L1984" s="14">
        <v>0</v>
      </c>
      <c r="N1984" s="21">
        <v>0</v>
      </c>
      <c r="P1984" s="21">
        <v>0</v>
      </c>
      <c r="R1984" s="21">
        <v>0</v>
      </c>
      <c r="T1984" s="21">
        <v>0</v>
      </c>
      <c r="V1984" s="22">
        <v>5170</v>
      </c>
      <c r="X1984" s="5" t="str">
        <f t="shared" si="30"/>
        <v>No</v>
      </c>
      <c r="Z1984" s="21"/>
      <c r="AC1984" s="28"/>
      <c r="AG1984" s="7"/>
    </row>
    <row r="1985" spans="1:33">
      <c r="A1985" s="8" t="s">
        <v>1295</v>
      </c>
      <c r="B1985" s="8" t="s">
        <v>1296</v>
      </c>
      <c r="C1985" s="9" t="s">
        <v>141</v>
      </c>
      <c r="D1985" s="185" t="s">
        <v>1297</v>
      </c>
      <c r="E1985" s="188" t="s">
        <v>1298</v>
      </c>
      <c r="F1985" s="9" t="s">
        <v>88</v>
      </c>
      <c r="G1985" s="9" t="s">
        <v>147</v>
      </c>
      <c r="H1985" s="10">
        <v>0</v>
      </c>
      <c r="I1985" s="11">
        <v>3</v>
      </c>
      <c r="J1985" s="24">
        <v>6985</v>
      </c>
      <c r="K1985" s="12"/>
      <c r="L1985" s="14">
        <v>0</v>
      </c>
      <c r="N1985" s="21">
        <v>0</v>
      </c>
      <c r="P1985" s="21">
        <v>0</v>
      </c>
      <c r="R1985" s="21">
        <v>0</v>
      </c>
      <c r="T1985" s="21">
        <v>0</v>
      </c>
      <c r="V1985" s="22">
        <v>6985</v>
      </c>
      <c r="X1985" s="5" t="str">
        <f t="shared" si="30"/>
        <v>No</v>
      </c>
      <c r="Z1985" s="21"/>
      <c r="AC1985" s="28"/>
      <c r="AG1985" s="7"/>
    </row>
    <row r="1986" spans="1:33">
      <c r="A1986" s="8" t="s">
        <v>2127</v>
      </c>
      <c r="B1986" s="8" t="s">
        <v>191</v>
      </c>
      <c r="C1986" s="9" t="s">
        <v>275</v>
      </c>
      <c r="D1986" s="185" t="s">
        <v>2128</v>
      </c>
      <c r="E1986" s="188" t="s">
        <v>2129</v>
      </c>
      <c r="F1986" s="9" t="s">
        <v>83</v>
      </c>
      <c r="G1986" s="9" t="s">
        <v>147</v>
      </c>
      <c r="H1986" s="10">
        <v>0</v>
      </c>
      <c r="I1986" s="11">
        <v>3</v>
      </c>
      <c r="J1986" s="24">
        <v>7589</v>
      </c>
      <c r="K1986" s="12"/>
      <c r="L1986" s="14">
        <v>0</v>
      </c>
      <c r="N1986" s="21">
        <v>0</v>
      </c>
      <c r="P1986" s="21">
        <v>0</v>
      </c>
      <c r="R1986" s="21">
        <v>0</v>
      </c>
      <c r="T1986" s="21">
        <v>0</v>
      </c>
      <c r="V1986" s="22">
        <v>7589</v>
      </c>
      <c r="X1986" s="5" t="str">
        <f t="shared" si="30"/>
        <v>No</v>
      </c>
      <c r="Z1986" s="21"/>
      <c r="AC1986" s="28"/>
      <c r="AG1986" s="7"/>
    </row>
    <row r="1987" spans="1:33">
      <c r="A1987" s="8" t="s">
        <v>5088</v>
      </c>
      <c r="B1987" s="8" t="s">
        <v>5089</v>
      </c>
      <c r="C1987" s="9" t="s">
        <v>91</v>
      </c>
      <c r="D1987" s="185" t="s">
        <v>5090</v>
      </c>
      <c r="E1987" s="188" t="s">
        <v>5091</v>
      </c>
      <c r="F1987" s="9" t="s">
        <v>83</v>
      </c>
      <c r="G1987" s="9" t="s">
        <v>147</v>
      </c>
      <c r="H1987" s="10">
        <v>0</v>
      </c>
      <c r="I1987" s="11">
        <v>3</v>
      </c>
      <c r="J1987" s="24">
        <v>22791</v>
      </c>
      <c r="K1987" s="12"/>
      <c r="L1987" s="14">
        <v>0</v>
      </c>
      <c r="N1987" s="21">
        <v>0</v>
      </c>
      <c r="P1987" s="21">
        <v>0</v>
      </c>
      <c r="R1987" s="21">
        <v>0</v>
      </c>
      <c r="T1987" s="21">
        <v>0</v>
      </c>
      <c r="V1987" s="22">
        <v>22791</v>
      </c>
      <c r="X1987" s="5" t="str">
        <f t="shared" ref="X1987:X2050" si="31">IF(W1987&amp;U1987&amp;S1987&amp;Q1987&amp;O1987&amp;M1987&amp;K1987&lt;&gt;"","Yes","No")</f>
        <v>No</v>
      </c>
      <c r="Z1987" s="21"/>
      <c r="AC1987" s="28"/>
      <c r="AG1987" s="7"/>
    </row>
    <row r="1988" spans="1:33">
      <c r="A1988" s="8" t="s">
        <v>6313</v>
      </c>
      <c r="B1988" s="8" t="s">
        <v>6314</v>
      </c>
      <c r="C1988" s="9" t="s">
        <v>555</v>
      </c>
      <c r="D1988" s="185"/>
      <c r="E1988" s="188" t="s">
        <v>6315</v>
      </c>
      <c r="F1988" s="9" t="s">
        <v>83</v>
      </c>
      <c r="G1988" s="9" t="s">
        <v>147</v>
      </c>
      <c r="H1988" s="10">
        <v>0</v>
      </c>
      <c r="I1988" s="11">
        <v>3</v>
      </c>
      <c r="J1988" s="24">
        <v>3773</v>
      </c>
      <c r="K1988" s="12"/>
      <c r="L1988" s="14">
        <v>0</v>
      </c>
      <c r="N1988" s="21">
        <v>0</v>
      </c>
      <c r="P1988" s="21">
        <v>0</v>
      </c>
      <c r="R1988" s="21">
        <v>0</v>
      </c>
      <c r="T1988" s="21">
        <v>44608</v>
      </c>
      <c r="V1988" s="22">
        <v>48381</v>
      </c>
      <c r="X1988" s="5" t="str">
        <f t="shared" si="31"/>
        <v>No</v>
      </c>
      <c r="Z1988" s="21"/>
      <c r="AC1988" s="28"/>
      <c r="AG1988" s="7"/>
    </row>
    <row r="1989" spans="1:33">
      <c r="A1989" s="8" t="s">
        <v>1055</v>
      </c>
      <c r="B1989" s="8" t="s">
        <v>128</v>
      </c>
      <c r="C1989" s="9" t="s">
        <v>129</v>
      </c>
      <c r="D1989" s="185">
        <v>4230</v>
      </c>
      <c r="E1989" s="188">
        <v>40230</v>
      </c>
      <c r="F1989" s="9" t="s">
        <v>83</v>
      </c>
      <c r="G1989" s="9" t="s">
        <v>84</v>
      </c>
      <c r="H1989" s="10">
        <v>4515419</v>
      </c>
      <c r="I1989" s="11">
        <v>3</v>
      </c>
      <c r="J1989" s="24">
        <v>70171</v>
      </c>
      <c r="K1989" s="12"/>
      <c r="L1989" s="14">
        <v>0</v>
      </c>
      <c r="N1989" s="21">
        <v>0</v>
      </c>
      <c r="P1989" s="21">
        <v>0</v>
      </c>
      <c r="R1989" s="21">
        <v>0</v>
      </c>
      <c r="T1989" s="21">
        <v>0</v>
      </c>
      <c r="V1989" s="22">
        <v>70171</v>
      </c>
      <c r="X1989" s="5" t="str">
        <f t="shared" si="31"/>
        <v>No</v>
      </c>
      <c r="Z1989" s="21"/>
      <c r="AC1989" s="28"/>
      <c r="AG1989" s="7"/>
    </row>
    <row r="1990" spans="1:33">
      <c r="A1990" s="8" t="s">
        <v>3678</v>
      </c>
      <c r="B1990" s="8" t="s">
        <v>3679</v>
      </c>
      <c r="C1990" s="9" t="s">
        <v>87</v>
      </c>
      <c r="D1990" s="185" t="s">
        <v>3680</v>
      </c>
      <c r="E1990" s="188">
        <v>103</v>
      </c>
      <c r="F1990" s="9" t="s">
        <v>36</v>
      </c>
      <c r="G1990" s="9" t="s">
        <v>5756</v>
      </c>
      <c r="H1990" s="10">
        <v>0</v>
      </c>
      <c r="I1990" s="11">
        <v>3</v>
      </c>
      <c r="J1990" s="24">
        <v>0</v>
      </c>
      <c r="K1990" s="12"/>
      <c r="L1990" s="14">
        <v>0</v>
      </c>
      <c r="N1990" s="21">
        <v>0</v>
      </c>
      <c r="P1990" s="21">
        <v>0</v>
      </c>
      <c r="R1990" s="21">
        <v>0</v>
      </c>
      <c r="T1990" s="21">
        <v>0</v>
      </c>
      <c r="V1990" s="22">
        <v>0</v>
      </c>
      <c r="X1990" s="5" t="str">
        <f t="shared" si="31"/>
        <v>No</v>
      </c>
      <c r="Z1990" s="21"/>
      <c r="AC1990" s="28"/>
      <c r="AG1990" s="7"/>
    </row>
    <row r="1991" spans="1:33">
      <c r="A1991" s="8" t="s">
        <v>2197</v>
      </c>
      <c r="B1991" s="8" t="s">
        <v>2198</v>
      </c>
      <c r="C1991" s="9" t="s">
        <v>275</v>
      </c>
      <c r="D1991" s="185" t="s">
        <v>2199</v>
      </c>
      <c r="E1991" s="188" t="s">
        <v>2200</v>
      </c>
      <c r="F1991" s="9" t="s">
        <v>157</v>
      </c>
      <c r="G1991" s="9" t="s">
        <v>147</v>
      </c>
      <c r="H1991" s="10">
        <v>0</v>
      </c>
      <c r="I1991" s="11">
        <v>3</v>
      </c>
      <c r="J1991" s="24">
        <v>11332</v>
      </c>
      <c r="K1991" s="12"/>
      <c r="L1991" s="14">
        <v>0</v>
      </c>
      <c r="N1991" s="21">
        <v>0</v>
      </c>
      <c r="P1991" s="21">
        <v>0</v>
      </c>
      <c r="R1991" s="21">
        <v>0</v>
      </c>
      <c r="T1991" s="21">
        <v>0</v>
      </c>
      <c r="V1991" s="22">
        <v>11332</v>
      </c>
      <c r="X1991" s="5" t="str">
        <f t="shared" si="31"/>
        <v>No</v>
      </c>
      <c r="Z1991" s="21"/>
      <c r="AC1991" s="28"/>
      <c r="AG1991" s="7"/>
    </row>
    <row r="1992" spans="1:33">
      <c r="A1992" s="8" t="s">
        <v>3371</v>
      </c>
      <c r="B1992" s="8" t="s">
        <v>3372</v>
      </c>
      <c r="C1992" s="9" t="s">
        <v>254</v>
      </c>
      <c r="D1992" s="185" t="s">
        <v>3373</v>
      </c>
      <c r="E1992" s="188">
        <v>88116</v>
      </c>
      <c r="F1992" s="9" t="s">
        <v>36</v>
      </c>
      <c r="G1992" s="9" t="s">
        <v>5756</v>
      </c>
      <c r="H1992" s="10">
        <v>0</v>
      </c>
      <c r="I1992" s="11">
        <v>3</v>
      </c>
      <c r="J1992" s="24">
        <v>6784</v>
      </c>
      <c r="K1992" s="12"/>
      <c r="L1992" s="14">
        <v>0</v>
      </c>
      <c r="N1992" s="21">
        <v>0</v>
      </c>
      <c r="P1992" s="21">
        <v>0</v>
      </c>
      <c r="R1992" s="21">
        <v>0</v>
      </c>
      <c r="T1992" s="21">
        <v>0</v>
      </c>
      <c r="V1992" s="22">
        <v>6784</v>
      </c>
      <c r="X1992" s="5" t="str">
        <f t="shared" si="31"/>
        <v>No</v>
      </c>
      <c r="Z1992" s="21"/>
      <c r="AC1992" s="28"/>
      <c r="AG1992" s="7"/>
    </row>
    <row r="1993" spans="1:33">
      <c r="A1993" s="8" t="s">
        <v>56</v>
      </c>
      <c r="B1993" s="8" t="s">
        <v>57</v>
      </c>
      <c r="C1993" s="9" t="s">
        <v>58</v>
      </c>
      <c r="D1993" s="185" t="s">
        <v>59</v>
      </c>
      <c r="E1993" s="188">
        <v>55282</v>
      </c>
      <c r="F1993" s="9" t="s">
        <v>36</v>
      </c>
      <c r="G1993" s="9" t="s">
        <v>5756</v>
      </c>
      <c r="H1993" s="10">
        <v>0</v>
      </c>
      <c r="I1993" s="11">
        <v>2</v>
      </c>
      <c r="J1993" s="24">
        <v>39382</v>
      </c>
      <c r="K1993" s="12"/>
      <c r="L1993" s="14">
        <v>0</v>
      </c>
      <c r="N1993" s="21">
        <v>0</v>
      </c>
      <c r="P1993" s="21">
        <v>0</v>
      </c>
      <c r="R1993" s="21">
        <v>0</v>
      </c>
      <c r="T1993" s="21">
        <v>0</v>
      </c>
      <c r="V1993" s="22">
        <v>39382</v>
      </c>
      <c r="X1993" s="5" t="str">
        <f t="shared" si="31"/>
        <v>No</v>
      </c>
      <c r="Z1993" s="21"/>
      <c r="AC1993" s="28"/>
      <c r="AG1993" s="7"/>
    </row>
    <row r="1994" spans="1:33">
      <c r="A1994" s="8" t="s">
        <v>2507</v>
      </c>
      <c r="B1994" s="8" t="s">
        <v>2508</v>
      </c>
      <c r="C1994" s="9" t="s">
        <v>79</v>
      </c>
      <c r="D1994" s="185" t="s">
        <v>2509</v>
      </c>
      <c r="E1994" s="188">
        <v>99394</v>
      </c>
      <c r="F1994" s="9" t="s">
        <v>36</v>
      </c>
      <c r="G1994" s="9" t="s">
        <v>5756</v>
      </c>
      <c r="H1994" s="10">
        <v>0</v>
      </c>
      <c r="I1994" s="11">
        <v>2</v>
      </c>
      <c r="J1994" s="24">
        <v>0</v>
      </c>
      <c r="K1994" s="12"/>
      <c r="L1994" s="14">
        <v>0</v>
      </c>
      <c r="N1994" s="21">
        <v>0</v>
      </c>
      <c r="P1994" s="21">
        <v>0</v>
      </c>
      <c r="R1994" s="21">
        <v>0</v>
      </c>
      <c r="T1994" s="21">
        <v>0</v>
      </c>
      <c r="V1994" s="22">
        <v>0</v>
      </c>
      <c r="X1994" s="5" t="str">
        <f t="shared" si="31"/>
        <v>No</v>
      </c>
      <c r="Z1994" s="21"/>
      <c r="AC1994" s="28"/>
      <c r="AG1994" s="7"/>
    </row>
    <row r="1995" spans="1:33">
      <c r="A1995" s="8" t="s">
        <v>6328</v>
      </c>
      <c r="B1995" s="8" t="s">
        <v>6329</v>
      </c>
      <c r="C1995" s="9" t="s">
        <v>171</v>
      </c>
      <c r="D1995" s="185"/>
      <c r="E1995" s="188">
        <v>40250</v>
      </c>
      <c r="F1995" s="9" t="s">
        <v>83</v>
      </c>
      <c r="G1995" s="9" t="s">
        <v>5756</v>
      </c>
      <c r="H1995" s="10">
        <v>5502379</v>
      </c>
      <c r="I1995" s="11">
        <v>2</v>
      </c>
      <c r="J1995" s="24">
        <v>0</v>
      </c>
      <c r="K1995" s="12"/>
      <c r="L1995" s="14">
        <v>0</v>
      </c>
      <c r="N1995" s="21">
        <v>0</v>
      </c>
      <c r="P1995" s="21">
        <v>0</v>
      </c>
      <c r="R1995" s="21">
        <v>0</v>
      </c>
      <c r="T1995" s="21">
        <v>0</v>
      </c>
      <c r="V1995" s="22">
        <v>0</v>
      </c>
      <c r="X1995" s="5" t="str">
        <f t="shared" si="31"/>
        <v>No</v>
      </c>
      <c r="Z1995" s="21"/>
      <c r="AC1995" s="28"/>
      <c r="AG1995" s="7"/>
    </row>
    <row r="1996" spans="1:33">
      <c r="A1996" s="8" t="s">
        <v>6700</v>
      </c>
      <c r="B1996" s="8" t="s">
        <v>975</v>
      </c>
      <c r="C1996" s="9" t="s">
        <v>129</v>
      </c>
      <c r="D1996" s="185" t="s">
        <v>976</v>
      </c>
      <c r="E1996" s="188" t="s">
        <v>977</v>
      </c>
      <c r="F1996" s="9" t="s">
        <v>83</v>
      </c>
      <c r="G1996" s="9" t="s">
        <v>147</v>
      </c>
      <c r="H1996" s="10">
        <v>0</v>
      </c>
      <c r="I1996" s="11">
        <v>2</v>
      </c>
      <c r="J1996" s="24">
        <v>10188</v>
      </c>
      <c r="K1996" s="12"/>
      <c r="L1996" s="14">
        <v>0</v>
      </c>
      <c r="N1996" s="21">
        <v>0</v>
      </c>
      <c r="P1996" s="21">
        <v>0</v>
      </c>
      <c r="R1996" s="21">
        <v>0</v>
      </c>
      <c r="T1996" s="21">
        <v>0</v>
      </c>
      <c r="V1996" s="22">
        <v>10188</v>
      </c>
      <c r="X1996" s="5" t="str">
        <f t="shared" si="31"/>
        <v>No</v>
      </c>
      <c r="Z1996" s="21"/>
      <c r="AC1996" s="28"/>
      <c r="AG1996" s="7"/>
    </row>
    <row r="1997" spans="1:33">
      <c r="A1997" s="8" t="s">
        <v>1510</v>
      </c>
      <c r="B1997" s="8" t="s">
        <v>105</v>
      </c>
      <c r="C1997" s="9" t="s">
        <v>178</v>
      </c>
      <c r="D1997" s="185" t="s">
        <v>1511</v>
      </c>
      <c r="E1997" s="188" t="s">
        <v>1512</v>
      </c>
      <c r="F1997" s="9" t="s">
        <v>83</v>
      </c>
      <c r="G1997" s="9" t="s">
        <v>147</v>
      </c>
      <c r="H1997" s="10">
        <v>0</v>
      </c>
      <c r="I1997" s="11">
        <v>2</v>
      </c>
      <c r="J1997" s="24">
        <v>12526</v>
      </c>
      <c r="K1997" s="12"/>
      <c r="L1997" s="14">
        <v>0</v>
      </c>
      <c r="N1997" s="21">
        <v>0</v>
      </c>
      <c r="P1997" s="21">
        <v>0</v>
      </c>
      <c r="R1997" s="21">
        <v>0</v>
      </c>
      <c r="T1997" s="21">
        <v>0</v>
      </c>
      <c r="V1997" s="22">
        <v>12526</v>
      </c>
      <c r="X1997" s="5" t="str">
        <f t="shared" si="31"/>
        <v>No</v>
      </c>
      <c r="Z1997" s="21"/>
      <c r="AC1997" s="28"/>
      <c r="AG1997" s="7"/>
    </row>
    <row r="1998" spans="1:33">
      <c r="A1998" s="8" t="s">
        <v>6701</v>
      </c>
      <c r="B1998" s="8" t="s">
        <v>2991</v>
      </c>
      <c r="C1998" s="9" t="s">
        <v>168</v>
      </c>
      <c r="D1998" s="185" t="s">
        <v>5244</v>
      </c>
      <c r="E1998" s="188" t="s">
        <v>5245</v>
      </c>
      <c r="F1998" s="9" t="s">
        <v>88</v>
      </c>
      <c r="G1998" s="9" t="s">
        <v>147</v>
      </c>
      <c r="H1998" s="10">
        <v>0</v>
      </c>
      <c r="I1998" s="11">
        <v>2</v>
      </c>
      <c r="J1998" s="24">
        <v>8490</v>
      </c>
      <c r="K1998" s="12"/>
      <c r="L1998" s="14">
        <v>0</v>
      </c>
      <c r="N1998" s="21">
        <v>0</v>
      </c>
      <c r="P1998" s="21">
        <v>0</v>
      </c>
      <c r="R1998" s="21">
        <v>0</v>
      </c>
      <c r="T1998" s="21">
        <v>0</v>
      </c>
      <c r="V1998" s="22">
        <v>8490</v>
      </c>
      <c r="X1998" s="5" t="str">
        <f t="shared" si="31"/>
        <v>No</v>
      </c>
      <c r="Z1998" s="21"/>
      <c r="AC1998" s="28"/>
      <c r="AG1998" s="7"/>
    </row>
    <row r="1999" spans="1:33">
      <c r="A1999" s="8" t="s">
        <v>3814</v>
      </c>
      <c r="B1999" s="8" t="s">
        <v>3815</v>
      </c>
      <c r="C1999" s="9" t="s">
        <v>278</v>
      </c>
      <c r="D1999" s="185" t="s">
        <v>3816</v>
      </c>
      <c r="E1999" s="188" t="s">
        <v>3817</v>
      </c>
      <c r="F1999" s="9" t="s">
        <v>83</v>
      </c>
      <c r="G1999" s="9" t="s">
        <v>147</v>
      </c>
      <c r="H1999" s="10">
        <v>0</v>
      </c>
      <c r="I1999" s="11">
        <v>2</v>
      </c>
      <c r="J1999" s="24">
        <v>5472</v>
      </c>
      <c r="K1999" s="12"/>
      <c r="L1999" s="14">
        <v>0</v>
      </c>
      <c r="N1999" s="21">
        <v>0</v>
      </c>
      <c r="P1999" s="21">
        <v>0</v>
      </c>
      <c r="R1999" s="21">
        <v>0</v>
      </c>
      <c r="T1999" s="21">
        <v>0</v>
      </c>
      <c r="V1999" s="22">
        <v>5472</v>
      </c>
      <c r="X1999" s="5" t="str">
        <f t="shared" si="31"/>
        <v>No</v>
      </c>
      <c r="Z1999" s="21"/>
      <c r="AC1999" s="28"/>
      <c r="AG1999" s="7"/>
    </row>
    <row r="2000" spans="1:33">
      <c r="A2000" s="8" t="s">
        <v>2253</v>
      </c>
      <c r="B2000" s="8" t="s">
        <v>2254</v>
      </c>
      <c r="C2000" s="9" t="s">
        <v>275</v>
      </c>
      <c r="D2000" s="185" t="s">
        <v>2255</v>
      </c>
      <c r="E2000" s="188" t="s">
        <v>2256</v>
      </c>
      <c r="F2000" s="9" t="s">
        <v>83</v>
      </c>
      <c r="G2000" s="9" t="s">
        <v>147</v>
      </c>
      <c r="H2000" s="10">
        <v>0</v>
      </c>
      <c r="I2000" s="11">
        <v>2</v>
      </c>
      <c r="J2000" s="24">
        <v>8969</v>
      </c>
      <c r="K2000" s="12"/>
      <c r="L2000" s="14">
        <v>0</v>
      </c>
      <c r="N2000" s="21">
        <v>0</v>
      </c>
      <c r="P2000" s="21">
        <v>0</v>
      </c>
      <c r="R2000" s="21">
        <v>0</v>
      </c>
      <c r="T2000" s="21">
        <v>0</v>
      </c>
      <c r="V2000" s="22">
        <v>8969</v>
      </c>
      <c r="X2000" s="5" t="str">
        <f t="shared" si="31"/>
        <v>No</v>
      </c>
      <c r="Z2000" s="21"/>
      <c r="AC2000" s="28"/>
      <c r="AG2000" s="7"/>
    </row>
    <row r="2001" spans="1:33">
      <c r="A2001" s="8" t="s">
        <v>6702</v>
      </c>
      <c r="B2001" s="8" t="s">
        <v>6703</v>
      </c>
      <c r="C2001" s="9" t="s">
        <v>65</v>
      </c>
      <c r="D2001" s="185"/>
      <c r="E2001" s="188">
        <v>414</v>
      </c>
      <c r="F2001" s="9" t="s">
        <v>36</v>
      </c>
      <c r="G2001" s="9" t="s">
        <v>5756</v>
      </c>
      <c r="H2001" s="10">
        <v>0</v>
      </c>
      <c r="I2001" s="11">
        <v>2</v>
      </c>
      <c r="J2001" s="24">
        <v>0</v>
      </c>
      <c r="K2001" s="12"/>
      <c r="L2001" s="14">
        <v>0</v>
      </c>
      <c r="N2001" s="21">
        <v>0</v>
      </c>
      <c r="P2001" s="21">
        <v>0</v>
      </c>
      <c r="R2001" s="21">
        <v>0</v>
      </c>
      <c r="T2001" s="21">
        <v>0</v>
      </c>
      <c r="V2001" s="22">
        <v>0</v>
      </c>
      <c r="X2001" s="5" t="str">
        <f t="shared" si="31"/>
        <v>No</v>
      </c>
      <c r="Z2001" s="21"/>
      <c r="AC2001" s="28"/>
      <c r="AG2001" s="7"/>
    </row>
    <row r="2002" spans="1:33">
      <c r="A2002" s="8" t="s">
        <v>5970</v>
      </c>
      <c r="B2002" s="8" t="s">
        <v>6067</v>
      </c>
      <c r="C2002" s="9" t="s">
        <v>171</v>
      </c>
      <c r="D2002" s="185"/>
      <c r="E2002" s="188">
        <v>44932</v>
      </c>
      <c r="F2002" s="9" t="s">
        <v>83</v>
      </c>
      <c r="G2002" s="9" t="s">
        <v>5756</v>
      </c>
      <c r="H2002" s="10">
        <v>5502379</v>
      </c>
      <c r="I2002" s="11">
        <v>2</v>
      </c>
      <c r="J2002" s="24">
        <v>19437</v>
      </c>
      <c r="K2002" s="12"/>
      <c r="L2002" s="14">
        <v>0</v>
      </c>
      <c r="N2002" s="21">
        <v>0</v>
      </c>
      <c r="P2002" s="21">
        <v>0</v>
      </c>
      <c r="R2002" s="21">
        <v>0</v>
      </c>
      <c r="T2002" s="21">
        <v>0</v>
      </c>
      <c r="V2002" s="22">
        <v>19437</v>
      </c>
      <c r="X2002" s="5" t="str">
        <f t="shared" si="31"/>
        <v>No</v>
      </c>
      <c r="Z2002" s="21"/>
      <c r="AC2002" s="28"/>
      <c r="AG2002" s="7"/>
    </row>
    <row r="2003" spans="1:33">
      <c r="A2003" s="8" t="s">
        <v>5928</v>
      </c>
      <c r="B2003" s="8" t="s">
        <v>6075</v>
      </c>
      <c r="C2003" s="9" t="s">
        <v>163</v>
      </c>
      <c r="D2003" s="185">
        <v>1157</v>
      </c>
      <c r="E2003" s="188">
        <v>10179</v>
      </c>
      <c r="F2003" s="9" t="s">
        <v>83</v>
      </c>
      <c r="G2003" s="9" t="s">
        <v>5756</v>
      </c>
      <c r="H2003" s="10">
        <v>4181019</v>
      </c>
      <c r="I2003" s="11">
        <v>2</v>
      </c>
      <c r="J2003" s="24">
        <v>3420</v>
      </c>
      <c r="K2003" s="12"/>
      <c r="L2003" s="14">
        <v>0</v>
      </c>
      <c r="N2003" s="21">
        <v>0</v>
      </c>
      <c r="P2003" s="21">
        <v>0</v>
      </c>
      <c r="R2003" s="21">
        <v>0</v>
      </c>
      <c r="T2003" s="21">
        <v>0</v>
      </c>
      <c r="V2003" s="22">
        <v>3420</v>
      </c>
      <c r="X2003" s="5" t="str">
        <f t="shared" si="31"/>
        <v>No</v>
      </c>
      <c r="Z2003" s="21"/>
      <c r="AC2003" s="28"/>
      <c r="AG2003" s="7"/>
    </row>
    <row r="2004" spans="1:33">
      <c r="A2004" s="8" t="s">
        <v>6324</v>
      </c>
      <c r="B2004" s="8" t="s">
        <v>6325</v>
      </c>
      <c r="C2004" s="9" t="s">
        <v>103</v>
      </c>
      <c r="D2004" s="185">
        <v>4163</v>
      </c>
      <c r="E2004" s="188">
        <v>40163</v>
      </c>
      <c r="F2004" s="9" t="s">
        <v>83</v>
      </c>
      <c r="G2004" s="9" t="s">
        <v>5756</v>
      </c>
      <c r="H2004" s="10">
        <v>2148346</v>
      </c>
      <c r="I2004" s="11">
        <v>2</v>
      </c>
      <c r="J2004" s="24">
        <v>0</v>
      </c>
      <c r="K2004" s="12"/>
      <c r="L2004" s="14">
        <v>0</v>
      </c>
      <c r="N2004" s="21">
        <v>0</v>
      </c>
      <c r="P2004" s="21">
        <v>0</v>
      </c>
      <c r="R2004" s="21">
        <v>0</v>
      </c>
      <c r="T2004" s="21">
        <v>0</v>
      </c>
      <c r="V2004" s="22">
        <v>0</v>
      </c>
      <c r="X2004" s="5" t="str">
        <f t="shared" si="31"/>
        <v>No</v>
      </c>
      <c r="Z2004" s="21"/>
      <c r="AC2004" s="28"/>
      <c r="AG2004" s="7"/>
    </row>
    <row r="2005" spans="1:33">
      <c r="A2005" s="8" t="s">
        <v>3792</v>
      </c>
      <c r="B2005" s="8" t="s">
        <v>6498</v>
      </c>
      <c r="C2005" s="9" t="s">
        <v>278</v>
      </c>
      <c r="D2005" s="185" t="s">
        <v>3793</v>
      </c>
      <c r="E2005" s="188" t="s">
        <v>3794</v>
      </c>
      <c r="F2005" s="9" t="s">
        <v>83</v>
      </c>
      <c r="G2005" s="9" t="s">
        <v>147</v>
      </c>
      <c r="H2005" s="10">
        <v>0</v>
      </c>
      <c r="I2005" s="11">
        <v>2</v>
      </c>
      <c r="J2005" s="24">
        <v>5939</v>
      </c>
      <c r="K2005" s="12"/>
      <c r="L2005" s="14">
        <v>0</v>
      </c>
      <c r="N2005" s="21">
        <v>0</v>
      </c>
      <c r="P2005" s="21">
        <v>0</v>
      </c>
      <c r="R2005" s="21">
        <v>0</v>
      </c>
      <c r="T2005" s="21">
        <v>0</v>
      </c>
      <c r="V2005" s="22">
        <v>5939</v>
      </c>
      <c r="X2005" s="5" t="str">
        <f t="shared" si="31"/>
        <v>No</v>
      </c>
      <c r="Z2005" s="21"/>
      <c r="AC2005" s="28"/>
      <c r="AG2005" s="7"/>
    </row>
    <row r="2006" spans="1:33">
      <c r="A2006" s="8" t="s">
        <v>2050</v>
      </c>
      <c r="B2006" s="8" t="s">
        <v>2025</v>
      </c>
      <c r="C2006" s="9" t="s">
        <v>69</v>
      </c>
      <c r="D2006" s="185" t="s">
        <v>2051</v>
      </c>
      <c r="E2006" s="188" t="s">
        <v>2052</v>
      </c>
      <c r="F2006" s="9" t="s">
        <v>157</v>
      </c>
      <c r="G2006" s="9" t="s">
        <v>147</v>
      </c>
      <c r="H2006" s="10">
        <v>0</v>
      </c>
      <c r="I2006" s="11">
        <v>2</v>
      </c>
      <c r="J2006" s="24">
        <v>5564</v>
      </c>
      <c r="K2006" s="12"/>
      <c r="L2006" s="14">
        <v>0</v>
      </c>
      <c r="N2006" s="21">
        <v>0</v>
      </c>
      <c r="P2006" s="21">
        <v>0</v>
      </c>
      <c r="R2006" s="21">
        <v>0</v>
      </c>
      <c r="T2006" s="21">
        <v>3974</v>
      </c>
      <c r="V2006" s="22">
        <v>9538</v>
      </c>
      <c r="X2006" s="5" t="str">
        <f t="shared" si="31"/>
        <v>No</v>
      </c>
      <c r="Z2006" s="21"/>
      <c r="AC2006" s="28"/>
      <c r="AG2006" s="7"/>
    </row>
    <row r="2007" spans="1:33">
      <c r="A2007" s="8" t="s">
        <v>2317</v>
      </c>
      <c r="B2007" s="8" t="s">
        <v>2318</v>
      </c>
      <c r="C2007" s="9" t="s">
        <v>106</v>
      </c>
      <c r="D2007" s="185" t="s">
        <v>2319</v>
      </c>
      <c r="E2007" s="188" t="s">
        <v>2320</v>
      </c>
      <c r="F2007" s="9" t="s">
        <v>83</v>
      </c>
      <c r="G2007" s="9" t="s">
        <v>147</v>
      </c>
      <c r="H2007" s="10">
        <v>0</v>
      </c>
      <c r="I2007" s="11">
        <v>2</v>
      </c>
      <c r="J2007" s="24">
        <v>8689</v>
      </c>
      <c r="K2007" s="12"/>
      <c r="L2007" s="14">
        <v>0</v>
      </c>
      <c r="N2007" s="21">
        <v>0</v>
      </c>
      <c r="P2007" s="21">
        <v>0</v>
      </c>
      <c r="R2007" s="21">
        <v>0</v>
      </c>
      <c r="T2007" s="21">
        <v>0</v>
      </c>
      <c r="V2007" s="22">
        <v>8689</v>
      </c>
      <c r="X2007" s="5" t="str">
        <f t="shared" si="31"/>
        <v>No</v>
      </c>
      <c r="Z2007" s="21"/>
      <c r="AC2007" s="28"/>
      <c r="AG2007" s="7"/>
    </row>
    <row r="2008" spans="1:33">
      <c r="A2008" s="8" t="s">
        <v>6704</v>
      </c>
      <c r="B2008" s="8" t="s">
        <v>6496</v>
      </c>
      <c r="C2008" s="9" t="s">
        <v>69</v>
      </c>
      <c r="D2008" s="185" t="s">
        <v>2048</v>
      </c>
      <c r="E2008" s="188" t="s">
        <v>2049</v>
      </c>
      <c r="F2008" s="9" t="s">
        <v>157</v>
      </c>
      <c r="G2008" s="9" t="s">
        <v>147</v>
      </c>
      <c r="H2008" s="10">
        <v>0</v>
      </c>
      <c r="I2008" s="11">
        <v>2</v>
      </c>
      <c r="J2008" s="24">
        <v>6122</v>
      </c>
      <c r="K2008" s="12"/>
      <c r="L2008" s="14">
        <v>0</v>
      </c>
      <c r="N2008" s="21">
        <v>0</v>
      </c>
      <c r="P2008" s="21">
        <v>0</v>
      </c>
      <c r="R2008" s="21">
        <v>0</v>
      </c>
      <c r="T2008" s="21">
        <v>0</v>
      </c>
      <c r="V2008" s="22">
        <v>6122</v>
      </c>
      <c r="X2008" s="5" t="str">
        <f t="shared" si="31"/>
        <v>No</v>
      </c>
      <c r="Z2008" s="21"/>
      <c r="AC2008" s="28"/>
      <c r="AG2008" s="7"/>
    </row>
    <row r="2009" spans="1:33">
      <c r="A2009" s="8" t="s">
        <v>779</v>
      </c>
      <c r="B2009" s="8" t="s">
        <v>780</v>
      </c>
      <c r="C2009" s="9" t="s">
        <v>129</v>
      </c>
      <c r="D2009" s="185" t="s">
        <v>781</v>
      </c>
      <c r="E2009" s="188" t="s">
        <v>782</v>
      </c>
      <c r="F2009" s="9" t="s">
        <v>83</v>
      </c>
      <c r="G2009" s="9" t="s">
        <v>147</v>
      </c>
      <c r="H2009" s="10">
        <v>0</v>
      </c>
      <c r="I2009" s="11">
        <v>2</v>
      </c>
      <c r="J2009" s="24">
        <v>26537</v>
      </c>
      <c r="K2009" s="12"/>
      <c r="L2009" s="14">
        <v>0</v>
      </c>
      <c r="N2009" s="21">
        <v>0</v>
      </c>
      <c r="P2009" s="21">
        <v>0</v>
      </c>
      <c r="R2009" s="21">
        <v>0</v>
      </c>
      <c r="T2009" s="21">
        <v>0</v>
      </c>
      <c r="V2009" s="22">
        <v>26537</v>
      </c>
      <c r="X2009" s="5" t="str">
        <f t="shared" si="31"/>
        <v>No</v>
      </c>
      <c r="Z2009" s="21"/>
      <c r="AC2009" s="28"/>
      <c r="AG2009" s="7"/>
    </row>
    <row r="2010" spans="1:33">
      <c r="A2010" s="8" t="s">
        <v>3935</v>
      </c>
      <c r="B2010" s="8" t="s">
        <v>191</v>
      </c>
      <c r="C2010" s="9" t="s">
        <v>278</v>
      </c>
      <c r="D2010" s="185" t="s">
        <v>3936</v>
      </c>
      <c r="E2010" s="188" t="s">
        <v>3937</v>
      </c>
      <c r="F2010" s="9" t="s">
        <v>83</v>
      </c>
      <c r="G2010" s="9" t="s">
        <v>147</v>
      </c>
      <c r="H2010" s="10">
        <v>0</v>
      </c>
      <c r="I2010" s="11">
        <v>2</v>
      </c>
      <c r="J2010" s="24">
        <v>1085</v>
      </c>
      <c r="K2010" s="12"/>
      <c r="L2010" s="14">
        <v>0</v>
      </c>
      <c r="N2010" s="21">
        <v>0</v>
      </c>
      <c r="P2010" s="21">
        <v>0</v>
      </c>
      <c r="R2010" s="21">
        <v>0</v>
      </c>
      <c r="T2010" s="21">
        <v>0</v>
      </c>
      <c r="V2010" s="22">
        <v>1085</v>
      </c>
      <c r="X2010" s="5" t="str">
        <f t="shared" si="31"/>
        <v>No</v>
      </c>
      <c r="Z2010" s="21"/>
      <c r="AC2010" s="28" t="s">
        <v>5838</v>
      </c>
      <c r="AG2010" s="7"/>
    </row>
    <row r="2011" spans="1:33">
      <c r="A2011" s="8" t="s">
        <v>6343</v>
      </c>
      <c r="B2011" s="8" t="s">
        <v>6344</v>
      </c>
      <c r="C2011" s="9" t="s">
        <v>91</v>
      </c>
      <c r="D2011" s="185"/>
      <c r="E2011" s="188">
        <v>90264</v>
      </c>
      <c r="F2011" s="9" t="s">
        <v>83</v>
      </c>
      <c r="G2011" s="9" t="s">
        <v>5756</v>
      </c>
      <c r="H2011" s="10">
        <v>12150996</v>
      </c>
      <c r="I2011" s="11">
        <v>2</v>
      </c>
      <c r="J2011" s="24">
        <v>0</v>
      </c>
      <c r="K2011" s="12"/>
      <c r="L2011" s="14">
        <v>0</v>
      </c>
      <c r="N2011" s="21">
        <v>0</v>
      </c>
      <c r="P2011" s="21">
        <v>0</v>
      </c>
      <c r="R2011" s="21">
        <v>0</v>
      </c>
      <c r="T2011" s="21">
        <v>0</v>
      </c>
      <c r="V2011" s="22">
        <v>0</v>
      </c>
      <c r="X2011" s="5" t="str">
        <f t="shared" si="31"/>
        <v>No</v>
      </c>
      <c r="Z2011" s="21"/>
      <c r="AC2011" s="28"/>
      <c r="AG2011" s="7"/>
    </row>
    <row r="2012" spans="1:33">
      <c r="A2012" s="8" t="s">
        <v>2155</v>
      </c>
      <c r="B2012" s="8" t="s">
        <v>3866</v>
      </c>
      <c r="C2012" s="9" t="s">
        <v>278</v>
      </c>
      <c r="D2012" s="185" t="s">
        <v>3867</v>
      </c>
      <c r="E2012" s="188" t="s">
        <v>3868</v>
      </c>
      <c r="F2012" s="9" t="s">
        <v>83</v>
      </c>
      <c r="G2012" s="9" t="s">
        <v>147</v>
      </c>
      <c r="H2012" s="10">
        <v>0</v>
      </c>
      <c r="I2012" s="11">
        <v>2</v>
      </c>
      <c r="J2012" s="24">
        <v>965</v>
      </c>
      <c r="K2012" s="12"/>
      <c r="L2012" s="14">
        <v>0</v>
      </c>
      <c r="N2012" s="21">
        <v>0</v>
      </c>
      <c r="P2012" s="21">
        <v>0</v>
      </c>
      <c r="R2012" s="21">
        <v>0</v>
      </c>
      <c r="T2012" s="21">
        <v>0</v>
      </c>
      <c r="V2012" s="22">
        <v>965</v>
      </c>
      <c r="X2012" s="5" t="str">
        <f t="shared" si="31"/>
        <v>No</v>
      </c>
      <c r="Z2012" s="21"/>
      <c r="AC2012" s="28"/>
      <c r="AG2012" s="7"/>
    </row>
    <row r="2013" spans="1:33">
      <c r="A2013" s="8" t="s">
        <v>5188</v>
      </c>
      <c r="B2013" s="8" t="s">
        <v>5189</v>
      </c>
      <c r="C2013" s="9" t="s">
        <v>168</v>
      </c>
      <c r="D2013" s="185" t="s">
        <v>5190</v>
      </c>
      <c r="E2013" s="188" t="s">
        <v>5191</v>
      </c>
      <c r="F2013" s="9" t="s">
        <v>83</v>
      </c>
      <c r="G2013" s="9" t="s">
        <v>147</v>
      </c>
      <c r="H2013" s="10">
        <v>0</v>
      </c>
      <c r="I2013" s="11">
        <v>2</v>
      </c>
      <c r="J2013" s="24">
        <v>0</v>
      </c>
      <c r="K2013" s="12"/>
      <c r="L2013" s="14">
        <v>0</v>
      </c>
      <c r="N2013" s="21">
        <v>0</v>
      </c>
      <c r="P2013" s="21">
        <v>0</v>
      </c>
      <c r="R2013" s="21">
        <v>1909</v>
      </c>
      <c r="T2013" s="21">
        <v>0</v>
      </c>
      <c r="V2013" s="22">
        <v>1909</v>
      </c>
      <c r="X2013" s="5" t="str">
        <f t="shared" si="31"/>
        <v>No</v>
      </c>
      <c r="Z2013" s="21"/>
      <c r="AC2013" s="28"/>
      <c r="AG2013" s="7"/>
    </row>
    <row r="2014" spans="1:33">
      <c r="A2014" s="8" t="s">
        <v>6326</v>
      </c>
      <c r="B2014" s="8" t="s">
        <v>6327</v>
      </c>
      <c r="C2014" s="9" t="s">
        <v>171</v>
      </c>
      <c r="D2014" s="185"/>
      <c r="E2014" s="188">
        <v>40261</v>
      </c>
      <c r="F2014" s="9" t="s">
        <v>83</v>
      </c>
      <c r="G2014" s="9" t="s">
        <v>5756</v>
      </c>
      <c r="H2014" s="10">
        <v>5502379</v>
      </c>
      <c r="I2014" s="11">
        <v>2</v>
      </c>
      <c r="J2014" s="24">
        <v>0</v>
      </c>
      <c r="K2014" s="12"/>
      <c r="L2014" s="14">
        <v>0</v>
      </c>
      <c r="N2014" s="21">
        <v>0</v>
      </c>
      <c r="P2014" s="21">
        <v>0</v>
      </c>
      <c r="R2014" s="21">
        <v>0</v>
      </c>
      <c r="T2014" s="21">
        <v>0</v>
      </c>
      <c r="V2014" s="22">
        <v>0</v>
      </c>
      <c r="X2014" s="5" t="str">
        <f t="shared" si="31"/>
        <v>No</v>
      </c>
      <c r="Z2014" s="21"/>
      <c r="AC2014" s="28"/>
      <c r="AG2014" s="7"/>
    </row>
    <row r="2015" spans="1:33">
      <c r="A2015" s="8" t="s">
        <v>754</v>
      </c>
      <c r="B2015" s="8" t="s">
        <v>755</v>
      </c>
      <c r="C2015" s="9" t="s">
        <v>129</v>
      </c>
      <c r="D2015" s="185" t="s">
        <v>756</v>
      </c>
      <c r="E2015" s="188" t="s">
        <v>757</v>
      </c>
      <c r="F2015" s="9" t="s">
        <v>83</v>
      </c>
      <c r="G2015" s="9" t="s">
        <v>147</v>
      </c>
      <c r="H2015" s="10">
        <v>0</v>
      </c>
      <c r="I2015" s="11">
        <v>2</v>
      </c>
      <c r="J2015" s="24">
        <v>3266</v>
      </c>
      <c r="K2015" s="12"/>
      <c r="L2015" s="14">
        <v>0</v>
      </c>
      <c r="N2015" s="21">
        <v>0</v>
      </c>
      <c r="P2015" s="21">
        <v>0</v>
      </c>
      <c r="R2015" s="21">
        <v>0</v>
      </c>
      <c r="T2015" s="21">
        <v>0</v>
      </c>
      <c r="V2015" s="22">
        <v>3266</v>
      </c>
      <c r="X2015" s="5" t="str">
        <f t="shared" si="31"/>
        <v>No</v>
      </c>
      <c r="Z2015" s="21"/>
      <c r="AC2015" s="28"/>
      <c r="AG2015" s="7"/>
    </row>
    <row r="2016" spans="1:33">
      <c r="A2016" s="8" t="s">
        <v>4978</v>
      </c>
      <c r="B2016" s="8" t="s">
        <v>4979</v>
      </c>
      <c r="C2016" s="9" t="s">
        <v>91</v>
      </c>
      <c r="D2016" s="185" t="s">
        <v>4980</v>
      </c>
      <c r="E2016" s="188" t="s">
        <v>4981</v>
      </c>
      <c r="F2016" s="9" t="s">
        <v>83</v>
      </c>
      <c r="G2016" s="9" t="s">
        <v>147</v>
      </c>
      <c r="H2016" s="10">
        <v>0</v>
      </c>
      <c r="I2016" s="11">
        <v>2</v>
      </c>
      <c r="J2016" s="24">
        <v>75860</v>
      </c>
      <c r="K2016" s="12"/>
      <c r="L2016" s="14">
        <v>0</v>
      </c>
      <c r="N2016" s="21">
        <v>0</v>
      </c>
      <c r="P2016" s="21">
        <v>0</v>
      </c>
      <c r="R2016" s="21">
        <v>0</v>
      </c>
      <c r="T2016" s="21">
        <v>0</v>
      </c>
      <c r="V2016" s="22">
        <v>75860</v>
      </c>
      <c r="X2016" s="5" t="str">
        <f t="shared" si="31"/>
        <v>No</v>
      </c>
      <c r="Z2016" s="21"/>
      <c r="AC2016" s="28"/>
      <c r="AG2016" s="7"/>
    </row>
    <row r="2017" spans="1:33">
      <c r="A2017" s="8" t="s">
        <v>3645</v>
      </c>
      <c r="B2017" s="8" t="s">
        <v>3646</v>
      </c>
      <c r="C2017" s="9" t="s">
        <v>54</v>
      </c>
      <c r="D2017" s="185" t="s">
        <v>3647</v>
      </c>
      <c r="E2017" s="188" t="s">
        <v>3648</v>
      </c>
      <c r="F2017" s="9" t="s">
        <v>83</v>
      </c>
      <c r="G2017" s="9" t="s">
        <v>147</v>
      </c>
      <c r="H2017" s="10">
        <v>0</v>
      </c>
      <c r="I2017" s="11">
        <v>2</v>
      </c>
      <c r="J2017" s="24">
        <v>32854</v>
      </c>
      <c r="K2017" s="12"/>
      <c r="L2017" s="14">
        <v>0</v>
      </c>
      <c r="N2017" s="21">
        <v>0</v>
      </c>
      <c r="P2017" s="21">
        <v>0</v>
      </c>
      <c r="R2017" s="21">
        <v>0</v>
      </c>
      <c r="T2017" s="21">
        <v>0</v>
      </c>
      <c r="V2017" s="22">
        <v>32854</v>
      </c>
      <c r="X2017" s="5" t="str">
        <f t="shared" si="31"/>
        <v>No</v>
      </c>
      <c r="Z2017" s="21"/>
      <c r="AC2017" s="28"/>
      <c r="AG2017" s="7"/>
    </row>
    <row r="2018" spans="1:33">
      <c r="A2018" s="8" t="s">
        <v>1460</v>
      </c>
      <c r="B2018" s="8" t="s">
        <v>1461</v>
      </c>
      <c r="C2018" s="9" t="s">
        <v>82</v>
      </c>
      <c r="D2018" s="185">
        <v>2194</v>
      </c>
      <c r="E2018" s="188">
        <v>20194</v>
      </c>
      <c r="F2018" s="9" t="s">
        <v>83</v>
      </c>
      <c r="G2018" s="9" t="s">
        <v>5756</v>
      </c>
      <c r="H2018" s="10">
        <v>64037</v>
      </c>
      <c r="I2018" s="11">
        <v>2</v>
      </c>
      <c r="J2018" s="24">
        <v>6477</v>
      </c>
      <c r="K2018" s="12"/>
      <c r="L2018" s="14">
        <v>0</v>
      </c>
      <c r="N2018" s="21">
        <v>0</v>
      </c>
      <c r="P2018" s="21">
        <v>0</v>
      </c>
      <c r="R2018" s="21">
        <v>0</v>
      </c>
      <c r="T2018" s="21">
        <v>0</v>
      </c>
      <c r="V2018" s="22">
        <v>6477</v>
      </c>
      <c r="X2018" s="5" t="str">
        <f t="shared" si="31"/>
        <v>No</v>
      </c>
      <c r="Z2018" s="21"/>
      <c r="AC2018" s="28"/>
      <c r="AG2018" s="7"/>
    </row>
    <row r="2019" spans="1:33">
      <c r="A2019" s="8" t="s">
        <v>3959</v>
      </c>
      <c r="B2019" s="8" t="s">
        <v>3960</v>
      </c>
      <c r="C2019" s="9" t="s">
        <v>278</v>
      </c>
      <c r="D2019" s="185" t="s">
        <v>3961</v>
      </c>
      <c r="E2019" s="188" t="s">
        <v>3962</v>
      </c>
      <c r="F2019" s="9" t="s">
        <v>157</v>
      </c>
      <c r="G2019" s="9" t="s">
        <v>147</v>
      </c>
      <c r="H2019" s="10">
        <v>0</v>
      </c>
      <c r="I2019" s="11">
        <v>2</v>
      </c>
      <c r="J2019" s="24">
        <v>16187</v>
      </c>
      <c r="K2019" s="12"/>
      <c r="L2019" s="14">
        <v>0</v>
      </c>
      <c r="N2019" s="21">
        <v>0</v>
      </c>
      <c r="P2019" s="21">
        <v>0</v>
      </c>
      <c r="R2019" s="21">
        <v>0</v>
      </c>
      <c r="T2019" s="21">
        <v>0</v>
      </c>
      <c r="V2019" s="22">
        <v>16187</v>
      </c>
      <c r="X2019" s="5" t="str">
        <f t="shared" si="31"/>
        <v>No</v>
      </c>
      <c r="Z2019" s="21"/>
      <c r="AC2019" s="28"/>
      <c r="AG2019" s="7"/>
    </row>
    <row r="2020" spans="1:33">
      <c r="A2020" s="8" t="s">
        <v>1558</v>
      </c>
      <c r="B2020" s="8" t="s">
        <v>6499</v>
      </c>
      <c r="C2020" s="9" t="s">
        <v>178</v>
      </c>
      <c r="D2020" s="185" t="s">
        <v>1559</v>
      </c>
      <c r="E2020" s="188" t="s">
        <v>1560</v>
      </c>
      <c r="F2020" s="9" t="s">
        <v>83</v>
      </c>
      <c r="G2020" s="9" t="s">
        <v>147</v>
      </c>
      <c r="H2020" s="10">
        <v>0</v>
      </c>
      <c r="I2020" s="11">
        <v>2</v>
      </c>
      <c r="J2020" s="24">
        <v>28427</v>
      </c>
      <c r="K2020" s="12"/>
      <c r="L2020" s="14">
        <v>0</v>
      </c>
      <c r="N2020" s="21">
        <v>0</v>
      </c>
      <c r="P2020" s="21">
        <v>0</v>
      </c>
      <c r="R2020" s="21">
        <v>0</v>
      </c>
      <c r="T2020" s="21">
        <v>0</v>
      </c>
      <c r="V2020" s="22">
        <v>28427</v>
      </c>
      <c r="X2020" s="5" t="str">
        <f t="shared" si="31"/>
        <v>No</v>
      </c>
      <c r="Z2020" s="21"/>
      <c r="AC2020" s="28"/>
      <c r="AG2020" s="7"/>
    </row>
    <row r="2021" spans="1:33">
      <c r="A2021" s="8" t="s">
        <v>5435</v>
      </c>
      <c r="B2021" s="8" t="s">
        <v>4575</v>
      </c>
      <c r="C2021" s="9" t="s">
        <v>58</v>
      </c>
      <c r="D2021" s="185" t="s">
        <v>5436</v>
      </c>
      <c r="E2021" s="188" t="s">
        <v>5437</v>
      </c>
      <c r="F2021" s="9" t="s">
        <v>83</v>
      </c>
      <c r="G2021" s="9" t="s">
        <v>147</v>
      </c>
      <c r="H2021" s="10">
        <v>0</v>
      </c>
      <c r="I2021" s="11">
        <v>2</v>
      </c>
      <c r="J2021" s="24">
        <v>32475</v>
      </c>
      <c r="K2021" s="12"/>
      <c r="L2021" s="14">
        <v>0</v>
      </c>
      <c r="N2021" s="21">
        <v>0</v>
      </c>
      <c r="P2021" s="21">
        <v>0</v>
      </c>
      <c r="R2021" s="21">
        <v>0</v>
      </c>
      <c r="T2021" s="21">
        <v>0</v>
      </c>
      <c r="V2021" s="22">
        <v>32475</v>
      </c>
      <c r="X2021" s="5" t="str">
        <f t="shared" si="31"/>
        <v>No</v>
      </c>
      <c r="Z2021" s="21"/>
      <c r="AC2021" s="28"/>
      <c r="AG2021" s="7"/>
    </row>
    <row r="2022" spans="1:33">
      <c r="A2022" s="8" t="s">
        <v>910</v>
      </c>
      <c r="B2022" s="8" t="s">
        <v>6494</v>
      </c>
      <c r="C2022" s="9" t="s">
        <v>129</v>
      </c>
      <c r="D2022" s="185" t="s">
        <v>911</v>
      </c>
      <c r="E2022" s="188" t="s">
        <v>912</v>
      </c>
      <c r="F2022" s="9" t="s">
        <v>83</v>
      </c>
      <c r="G2022" s="9" t="s">
        <v>147</v>
      </c>
      <c r="H2022" s="10">
        <v>0</v>
      </c>
      <c r="I2022" s="11">
        <v>2</v>
      </c>
      <c r="J2022" s="24">
        <v>5721</v>
      </c>
      <c r="K2022" s="12"/>
      <c r="L2022" s="14">
        <v>0</v>
      </c>
      <c r="N2022" s="21">
        <v>0</v>
      </c>
      <c r="P2022" s="21">
        <v>0</v>
      </c>
      <c r="R2022" s="21">
        <v>0</v>
      </c>
      <c r="T2022" s="21">
        <v>0</v>
      </c>
      <c r="V2022" s="22">
        <v>5721</v>
      </c>
      <c r="X2022" s="5" t="str">
        <f t="shared" si="31"/>
        <v>No</v>
      </c>
      <c r="Z2022" s="21"/>
      <c r="AC2022" s="28"/>
      <c r="AG2022" s="7"/>
    </row>
    <row r="2023" spans="1:33">
      <c r="A2023" s="8" t="s">
        <v>3799</v>
      </c>
      <c r="B2023" s="8" t="s">
        <v>1372</v>
      </c>
      <c r="C2023" s="9" t="s">
        <v>278</v>
      </c>
      <c r="D2023" s="185" t="s">
        <v>3800</v>
      </c>
      <c r="E2023" s="188" t="s">
        <v>3801</v>
      </c>
      <c r="F2023" s="9" t="s">
        <v>157</v>
      </c>
      <c r="G2023" s="9" t="s">
        <v>147</v>
      </c>
      <c r="H2023" s="10">
        <v>0</v>
      </c>
      <c r="I2023" s="11">
        <v>2</v>
      </c>
      <c r="J2023" s="24">
        <v>10096</v>
      </c>
      <c r="K2023" s="12"/>
      <c r="L2023" s="14">
        <v>0</v>
      </c>
      <c r="N2023" s="21">
        <v>0</v>
      </c>
      <c r="P2023" s="21">
        <v>0</v>
      </c>
      <c r="R2023" s="21">
        <v>0</v>
      </c>
      <c r="T2023" s="21">
        <v>3333</v>
      </c>
      <c r="V2023" s="22">
        <v>13429</v>
      </c>
      <c r="X2023" s="5" t="str">
        <f t="shared" si="31"/>
        <v>No</v>
      </c>
      <c r="Z2023" s="21"/>
      <c r="AC2023" s="28"/>
      <c r="AG2023" s="7"/>
    </row>
    <row r="2024" spans="1:33">
      <c r="A2024" s="8" t="s">
        <v>596</v>
      </c>
      <c r="B2024" s="8" t="s">
        <v>597</v>
      </c>
      <c r="C2024" s="9" t="s">
        <v>420</v>
      </c>
      <c r="D2024" s="185" t="s">
        <v>598</v>
      </c>
      <c r="E2024" s="188" t="s">
        <v>599</v>
      </c>
      <c r="F2024" s="9" t="s">
        <v>83</v>
      </c>
      <c r="G2024" s="9" t="s">
        <v>147</v>
      </c>
      <c r="H2024" s="10">
        <v>0</v>
      </c>
      <c r="I2024" s="11">
        <v>2</v>
      </c>
      <c r="J2024" s="24">
        <v>20569</v>
      </c>
      <c r="K2024" s="12"/>
      <c r="L2024" s="14">
        <v>0</v>
      </c>
      <c r="N2024" s="21">
        <v>0</v>
      </c>
      <c r="P2024" s="21">
        <v>0</v>
      </c>
      <c r="R2024" s="21">
        <v>0</v>
      </c>
      <c r="T2024" s="21">
        <v>0</v>
      </c>
      <c r="V2024" s="22">
        <v>20569</v>
      </c>
      <c r="X2024" s="5" t="str">
        <f t="shared" si="31"/>
        <v>No</v>
      </c>
      <c r="Z2024" s="21"/>
      <c r="AC2024" s="28"/>
      <c r="AG2024" s="7"/>
    </row>
    <row r="2025" spans="1:33">
      <c r="A2025" s="8" t="s">
        <v>6336</v>
      </c>
      <c r="B2025" s="8" t="s">
        <v>6337</v>
      </c>
      <c r="C2025" s="9" t="s">
        <v>91</v>
      </c>
      <c r="D2025" s="185"/>
      <c r="E2025" s="188">
        <v>90290</v>
      </c>
      <c r="F2025" s="9" t="s">
        <v>83</v>
      </c>
      <c r="G2025" s="9" t="s">
        <v>5756</v>
      </c>
      <c r="H2025" s="10">
        <v>12150996</v>
      </c>
      <c r="I2025" s="11">
        <v>2</v>
      </c>
      <c r="J2025" s="24">
        <v>0</v>
      </c>
      <c r="K2025" s="12"/>
      <c r="L2025" s="14">
        <v>0</v>
      </c>
      <c r="N2025" s="21">
        <v>0</v>
      </c>
      <c r="P2025" s="21">
        <v>0</v>
      </c>
      <c r="R2025" s="21">
        <v>0</v>
      </c>
      <c r="T2025" s="21">
        <v>0</v>
      </c>
      <c r="V2025" s="22">
        <v>0</v>
      </c>
      <c r="X2025" s="5" t="str">
        <f t="shared" si="31"/>
        <v>No</v>
      </c>
      <c r="Z2025" s="21"/>
      <c r="AC2025" s="28"/>
      <c r="AG2025" s="7"/>
    </row>
    <row r="2026" spans="1:33">
      <c r="A2026" s="8" t="s">
        <v>671</v>
      </c>
      <c r="B2026" s="8" t="s">
        <v>672</v>
      </c>
      <c r="C2026" s="9" t="s">
        <v>46</v>
      </c>
      <c r="D2026" s="185" t="s">
        <v>673</v>
      </c>
      <c r="E2026" s="188">
        <v>55258</v>
      </c>
      <c r="F2026" s="9" t="s">
        <v>36</v>
      </c>
      <c r="G2026" s="9" t="s">
        <v>5756</v>
      </c>
      <c r="H2026" s="10">
        <v>0</v>
      </c>
      <c r="I2026" s="11">
        <v>2</v>
      </c>
      <c r="J2026" s="24">
        <v>7083</v>
      </c>
      <c r="K2026" s="12"/>
      <c r="L2026" s="14">
        <v>0</v>
      </c>
      <c r="N2026" s="21">
        <v>0</v>
      </c>
      <c r="P2026" s="21">
        <v>0</v>
      </c>
      <c r="R2026" s="21">
        <v>0</v>
      </c>
      <c r="T2026" s="21">
        <v>0</v>
      </c>
      <c r="V2026" s="22">
        <v>7083</v>
      </c>
      <c r="X2026" s="5" t="str">
        <f t="shared" si="31"/>
        <v>No</v>
      </c>
      <c r="Z2026" s="21"/>
      <c r="AC2026" s="28"/>
      <c r="AG2026" s="7"/>
    </row>
    <row r="2027" spans="1:33">
      <c r="A2027" s="8" t="s">
        <v>89</v>
      </c>
      <c r="B2027" s="8" t="s">
        <v>90</v>
      </c>
      <c r="C2027" s="9" t="s">
        <v>91</v>
      </c>
      <c r="D2027" s="185" t="s">
        <v>92</v>
      </c>
      <c r="E2027" s="188">
        <v>99316</v>
      </c>
      <c r="F2027" s="9" t="s">
        <v>36</v>
      </c>
      <c r="G2027" s="9" t="s">
        <v>5756</v>
      </c>
      <c r="H2027" s="10">
        <v>0</v>
      </c>
      <c r="I2027" s="11">
        <v>2</v>
      </c>
      <c r="J2027" s="24">
        <v>244293</v>
      </c>
      <c r="K2027" s="12"/>
      <c r="L2027" s="14">
        <v>0</v>
      </c>
      <c r="N2027" s="21">
        <v>0</v>
      </c>
      <c r="P2027" s="21">
        <v>0</v>
      </c>
      <c r="R2027" s="21">
        <v>0</v>
      </c>
      <c r="T2027" s="21">
        <v>0</v>
      </c>
      <c r="V2027" s="22">
        <v>244293</v>
      </c>
      <c r="X2027" s="5" t="str">
        <f t="shared" si="31"/>
        <v>No</v>
      </c>
      <c r="Z2027" s="21"/>
      <c r="AC2027" s="28"/>
      <c r="AG2027" s="7"/>
    </row>
    <row r="2028" spans="1:33">
      <c r="A2028" s="8" t="s">
        <v>2232</v>
      </c>
      <c r="B2028" s="8" t="s">
        <v>2233</v>
      </c>
      <c r="C2028" s="9" t="s">
        <v>275</v>
      </c>
      <c r="D2028" s="185" t="s">
        <v>2234</v>
      </c>
      <c r="E2028" s="188" t="s">
        <v>2235</v>
      </c>
      <c r="F2028" s="9" t="s">
        <v>83</v>
      </c>
      <c r="G2028" s="9" t="s">
        <v>147</v>
      </c>
      <c r="H2028" s="10">
        <v>0</v>
      </c>
      <c r="I2028" s="11">
        <v>2</v>
      </c>
      <c r="J2028" s="24">
        <v>2722</v>
      </c>
      <c r="K2028" s="12"/>
      <c r="L2028" s="14">
        <v>0</v>
      </c>
      <c r="N2028" s="21">
        <v>0</v>
      </c>
      <c r="P2028" s="21">
        <v>0</v>
      </c>
      <c r="R2028" s="21">
        <v>0</v>
      </c>
      <c r="T2028" s="21">
        <v>0</v>
      </c>
      <c r="V2028" s="22">
        <v>2722</v>
      </c>
      <c r="X2028" s="5" t="str">
        <f t="shared" si="31"/>
        <v>No</v>
      </c>
      <c r="Z2028" s="21"/>
      <c r="AC2028" s="28"/>
      <c r="AG2028" s="7"/>
    </row>
    <row r="2029" spans="1:33">
      <c r="A2029" s="8" t="s">
        <v>2333</v>
      </c>
      <c r="B2029" s="8" t="s">
        <v>119</v>
      </c>
      <c r="C2029" s="9" t="s">
        <v>106</v>
      </c>
      <c r="D2029" s="185" t="s">
        <v>2334</v>
      </c>
      <c r="E2029" s="188" t="s">
        <v>2335</v>
      </c>
      <c r="F2029" s="9" t="s">
        <v>83</v>
      </c>
      <c r="G2029" s="9" t="s">
        <v>147</v>
      </c>
      <c r="H2029" s="10">
        <v>0</v>
      </c>
      <c r="I2029" s="11">
        <v>2</v>
      </c>
      <c r="J2029" s="24">
        <v>0</v>
      </c>
      <c r="K2029" s="12"/>
      <c r="L2029" s="14">
        <v>0</v>
      </c>
      <c r="N2029" s="21">
        <v>0</v>
      </c>
      <c r="P2029" s="21">
        <v>0</v>
      </c>
      <c r="R2029" s="21">
        <v>0</v>
      </c>
      <c r="T2029" s="21">
        <v>0</v>
      </c>
      <c r="V2029" s="22">
        <v>0</v>
      </c>
      <c r="X2029" s="5" t="str">
        <f t="shared" si="31"/>
        <v>No</v>
      </c>
      <c r="Z2029" s="21"/>
      <c r="AC2029" s="28"/>
      <c r="AG2029" s="7"/>
    </row>
    <row r="2030" spans="1:33">
      <c r="A2030" s="8" t="s">
        <v>2280</v>
      </c>
      <c r="B2030" s="8" t="s">
        <v>1160</v>
      </c>
      <c r="C2030" s="9" t="s">
        <v>106</v>
      </c>
      <c r="D2030" s="185" t="s">
        <v>2281</v>
      </c>
      <c r="E2030" s="188" t="s">
        <v>2282</v>
      </c>
      <c r="F2030" s="9" t="s">
        <v>83</v>
      </c>
      <c r="G2030" s="9" t="s">
        <v>147</v>
      </c>
      <c r="H2030" s="10">
        <v>0</v>
      </c>
      <c r="I2030" s="11">
        <v>2</v>
      </c>
      <c r="J2030" s="24">
        <v>2413</v>
      </c>
      <c r="K2030" s="12"/>
      <c r="L2030" s="14">
        <v>0</v>
      </c>
      <c r="N2030" s="21">
        <v>0</v>
      </c>
      <c r="P2030" s="21">
        <v>0</v>
      </c>
      <c r="R2030" s="21">
        <v>0</v>
      </c>
      <c r="T2030" s="21">
        <v>0</v>
      </c>
      <c r="V2030" s="22">
        <v>2413</v>
      </c>
      <c r="X2030" s="5" t="str">
        <f t="shared" si="31"/>
        <v>No</v>
      </c>
      <c r="Z2030" s="21"/>
      <c r="AC2030" s="28"/>
      <c r="AG2030" s="7"/>
    </row>
    <row r="2031" spans="1:33">
      <c r="A2031" s="8" t="s">
        <v>3852</v>
      </c>
      <c r="B2031" s="8" t="s">
        <v>3837</v>
      </c>
      <c r="C2031" s="9" t="s">
        <v>278</v>
      </c>
      <c r="D2031" s="185" t="s">
        <v>3853</v>
      </c>
      <c r="E2031" s="188" t="s">
        <v>3854</v>
      </c>
      <c r="F2031" s="9" t="s">
        <v>157</v>
      </c>
      <c r="G2031" s="9" t="s">
        <v>147</v>
      </c>
      <c r="H2031" s="10">
        <v>0</v>
      </c>
      <c r="I2031" s="11">
        <v>2</v>
      </c>
      <c r="J2031" s="24">
        <v>8018</v>
      </c>
      <c r="K2031" s="12"/>
      <c r="L2031" s="14">
        <v>0</v>
      </c>
      <c r="N2031" s="21">
        <v>0</v>
      </c>
      <c r="P2031" s="21">
        <v>0</v>
      </c>
      <c r="R2031" s="21">
        <v>0</v>
      </c>
      <c r="T2031" s="21">
        <v>0</v>
      </c>
      <c r="V2031" s="22">
        <v>8018</v>
      </c>
      <c r="X2031" s="5" t="str">
        <f t="shared" si="31"/>
        <v>No</v>
      </c>
      <c r="Z2031" s="21"/>
      <c r="AC2031" s="28"/>
      <c r="AG2031" s="7"/>
    </row>
    <row r="2032" spans="1:33">
      <c r="A2032" s="8" t="s">
        <v>2096</v>
      </c>
      <c r="B2032" s="8" t="s">
        <v>2097</v>
      </c>
      <c r="C2032" s="9" t="s">
        <v>275</v>
      </c>
      <c r="D2032" s="185" t="s">
        <v>2098</v>
      </c>
      <c r="E2032" s="188" t="s">
        <v>2099</v>
      </c>
      <c r="F2032" s="9" t="s">
        <v>83</v>
      </c>
      <c r="G2032" s="9" t="s">
        <v>147</v>
      </c>
      <c r="H2032" s="10">
        <v>0</v>
      </c>
      <c r="I2032" s="11">
        <v>2</v>
      </c>
      <c r="J2032" s="24">
        <v>5706</v>
      </c>
      <c r="K2032" s="12"/>
      <c r="L2032" s="14">
        <v>0</v>
      </c>
      <c r="N2032" s="21">
        <v>0</v>
      </c>
      <c r="P2032" s="21">
        <v>0</v>
      </c>
      <c r="R2032" s="21">
        <v>0</v>
      </c>
      <c r="T2032" s="21">
        <v>0</v>
      </c>
      <c r="V2032" s="22">
        <v>5706</v>
      </c>
      <c r="X2032" s="5" t="str">
        <f t="shared" si="31"/>
        <v>No</v>
      </c>
      <c r="Z2032" s="21"/>
      <c r="AC2032" s="28"/>
      <c r="AG2032" s="7"/>
    </row>
    <row r="2033" spans="1:33">
      <c r="A2033" s="8" t="s">
        <v>5367</v>
      </c>
      <c r="B2033" s="8" t="s">
        <v>5368</v>
      </c>
      <c r="C2033" s="9" t="s">
        <v>58</v>
      </c>
      <c r="D2033" s="185" t="s">
        <v>5369</v>
      </c>
      <c r="E2033" s="188" t="s">
        <v>5370</v>
      </c>
      <c r="F2033" s="9" t="s">
        <v>83</v>
      </c>
      <c r="G2033" s="9" t="s">
        <v>147</v>
      </c>
      <c r="H2033" s="10">
        <v>0</v>
      </c>
      <c r="I2033" s="11">
        <v>2</v>
      </c>
      <c r="J2033" s="24">
        <v>72324</v>
      </c>
      <c r="K2033" s="12"/>
      <c r="L2033" s="14">
        <v>0</v>
      </c>
      <c r="N2033" s="21">
        <v>0</v>
      </c>
      <c r="P2033" s="21">
        <v>0</v>
      </c>
      <c r="R2033" s="21">
        <v>0</v>
      </c>
      <c r="T2033" s="21">
        <v>0</v>
      </c>
      <c r="V2033" s="22">
        <v>72324</v>
      </c>
      <c r="X2033" s="5" t="str">
        <f t="shared" si="31"/>
        <v>No</v>
      </c>
      <c r="Z2033" s="21"/>
      <c r="AC2033" s="28"/>
      <c r="AG2033" s="7"/>
    </row>
    <row r="2034" spans="1:33">
      <c r="A2034" s="8" t="s">
        <v>5684</v>
      </c>
      <c r="B2034" s="8" t="s">
        <v>5685</v>
      </c>
      <c r="C2034" s="9" t="s">
        <v>254</v>
      </c>
      <c r="D2034" s="185" t="s">
        <v>5686</v>
      </c>
      <c r="E2034" s="188" t="s">
        <v>5687</v>
      </c>
      <c r="F2034" s="9" t="s">
        <v>83</v>
      </c>
      <c r="G2034" s="9" t="s">
        <v>147</v>
      </c>
      <c r="H2034" s="10">
        <v>0</v>
      </c>
      <c r="I2034" s="11">
        <v>2</v>
      </c>
      <c r="J2034" s="24">
        <v>523</v>
      </c>
      <c r="K2034" s="12"/>
      <c r="L2034" s="14">
        <v>0</v>
      </c>
      <c r="N2034" s="21">
        <v>0</v>
      </c>
      <c r="P2034" s="21">
        <v>0</v>
      </c>
      <c r="R2034" s="21">
        <v>0</v>
      </c>
      <c r="T2034" s="21">
        <v>0</v>
      </c>
      <c r="V2034" s="22">
        <v>523</v>
      </c>
      <c r="X2034" s="5" t="str">
        <f t="shared" si="31"/>
        <v>No</v>
      </c>
      <c r="Z2034" s="21"/>
      <c r="AC2034" s="28"/>
      <c r="AG2034" s="7"/>
    </row>
    <row r="2035" spans="1:33">
      <c r="A2035" s="8" t="s">
        <v>6349</v>
      </c>
      <c r="B2035" s="8" t="s">
        <v>1795</v>
      </c>
      <c r="C2035" s="9" t="s">
        <v>171</v>
      </c>
      <c r="D2035" s="185"/>
      <c r="E2035" s="188">
        <v>40258</v>
      </c>
      <c r="F2035" s="9" t="s">
        <v>157</v>
      </c>
      <c r="G2035" s="9" t="s">
        <v>84</v>
      </c>
      <c r="H2035" s="10">
        <v>2441770</v>
      </c>
      <c r="I2035" s="11">
        <v>2</v>
      </c>
      <c r="J2035" s="24">
        <v>12718</v>
      </c>
      <c r="K2035" s="12"/>
      <c r="L2035" s="14">
        <v>0</v>
      </c>
      <c r="N2035" s="21">
        <v>0</v>
      </c>
      <c r="P2035" s="21">
        <v>59400</v>
      </c>
      <c r="R2035" s="21">
        <v>89910</v>
      </c>
      <c r="T2035" s="21">
        <v>0</v>
      </c>
      <c r="V2035" s="22">
        <v>162028</v>
      </c>
      <c r="X2035" s="5" t="str">
        <f t="shared" si="31"/>
        <v>No</v>
      </c>
      <c r="Z2035" s="21"/>
      <c r="AC2035" s="28"/>
      <c r="AG2035" s="7"/>
    </row>
    <row r="2036" spans="1:33">
      <c r="A2036" s="8" t="s">
        <v>6312</v>
      </c>
      <c r="B2036" s="8" t="s">
        <v>1111</v>
      </c>
      <c r="C2036" s="9" t="s">
        <v>163</v>
      </c>
      <c r="D2036" s="185"/>
      <c r="E2036" s="188">
        <v>10196</v>
      </c>
      <c r="F2036" s="9" t="s">
        <v>1320</v>
      </c>
      <c r="G2036" s="9" t="s">
        <v>5756</v>
      </c>
      <c r="H2036" s="10">
        <v>59124</v>
      </c>
      <c r="I2036" s="11">
        <v>2</v>
      </c>
      <c r="J2036" s="24">
        <v>2580</v>
      </c>
      <c r="K2036" s="12"/>
      <c r="L2036" s="14">
        <v>0</v>
      </c>
      <c r="N2036" s="21">
        <v>0</v>
      </c>
      <c r="P2036" s="21">
        <v>0</v>
      </c>
      <c r="R2036" s="21">
        <v>0</v>
      </c>
      <c r="T2036" s="21">
        <v>0</v>
      </c>
      <c r="V2036" s="22">
        <v>2580</v>
      </c>
      <c r="X2036" s="5" t="str">
        <f t="shared" si="31"/>
        <v>No</v>
      </c>
      <c r="Z2036" s="21"/>
      <c r="AC2036" s="28"/>
      <c r="AG2036" s="7"/>
    </row>
    <row r="2037" spans="1:33">
      <c r="A2037" s="8" t="s">
        <v>6405</v>
      </c>
      <c r="B2037" s="8" t="s">
        <v>6406</v>
      </c>
      <c r="C2037" s="9" t="s">
        <v>278</v>
      </c>
      <c r="D2037" s="185"/>
      <c r="E2037" s="188">
        <v>70273</v>
      </c>
      <c r="F2037" s="9" t="s">
        <v>36</v>
      </c>
      <c r="G2037" s="9" t="s">
        <v>5756</v>
      </c>
      <c r="H2037" s="10">
        <v>0</v>
      </c>
      <c r="I2037" s="11">
        <v>2</v>
      </c>
      <c r="J2037" s="24">
        <v>1546</v>
      </c>
      <c r="K2037" s="12"/>
      <c r="L2037" s="14">
        <v>0</v>
      </c>
      <c r="N2037" s="21">
        <v>0</v>
      </c>
      <c r="P2037" s="21">
        <v>0</v>
      </c>
      <c r="R2037" s="21">
        <v>0</v>
      </c>
      <c r="T2037" s="21">
        <v>0</v>
      </c>
      <c r="V2037" s="22">
        <v>1546</v>
      </c>
      <c r="X2037" s="5" t="str">
        <f t="shared" si="31"/>
        <v>No</v>
      </c>
      <c r="Z2037" s="21"/>
      <c r="AC2037" s="28"/>
      <c r="AG2037" s="7"/>
    </row>
    <row r="2038" spans="1:33">
      <c r="A2038" s="8" t="s">
        <v>3715</v>
      </c>
      <c r="B2038" s="8" t="s">
        <v>3716</v>
      </c>
      <c r="C2038" s="9" t="s">
        <v>278</v>
      </c>
      <c r="D2038" s="185" t="s">
        <v>3717</v>
      </c>
      <c r="E2038" s="188" t="s">
        <v>3718</v>
      </c>
      <c r="F2038" s="9" t="s">
        <v>157</v>
      </c>
      <c r="G2038" s="9" t="s">
        <v>147</v>
      </c>
      <c r="H2038" s="10">
        <v>0</v>
      </c>
      <c r="I2038" s="11">
        <v>2</v>
      </c>
      <c r="J2038" s="24">
        <v>10263</v>
      </c>
      <c r="K2038" s="12"/>
      <c r="L2038" s="14">
        <v>0</v>
      </c>
      <c r="N2038" s="21">
        <v>0</v>
      </c>
      <c r="P2038" s="21">
        <v>0</v>
      </c>
      <c r="R2038" s="21">
        <v>0</v>
      </c>
      <c r="T2038" s="21">
        <v>0</v>
      </c>
      <c r="V2038" s="22">
        <v>10263</v>
      </c>
      <c r="X2038" s="5" t="str">
        <f t="shared" si="31"/>
        <v>No</v>
      </c>
      <c r="Z2038" s="21"/>
      <c r="AC2038" s="28"/>
      <c r="AG2038" s="7"/>
    </row>
    <row r="2039" spans="1:33">
      <c r="A2039" s="8" t="s">
        <v>3945</v>
      </c>
      <c r="B2039" s="8" t="s">
        <v>677</v>
      </c>
      <c r="C2039" s="9" t="s">
        <v>278</v>
      </c>
      <c r="D2039" s="185" t="s">
        <v>3946</v>
      </c>
      <c r="E2039" s="188" t="s">
        <v>3947</v>
      </c>
      <c r="F2039" s="9" t="s">
        <v>83</v>
      </c>
      <c r="G2039" s="9" t="s">
        <v>147</v>
      </c>
      <c r="H2039" s="10">
        <v>0</v>
      </c>
      <c r="I2039" s="11">
        <v>2</v>
      </c>
      <c r="J2039" s="24">
        <v>13674</v>
      </c>
      <c r="K2039" s="12"/>
      <c r="L2039" s="14">
        <v>0</v>
      </c>
      <c r="N2039" s="21">
        <v>0</v>
      </c>
      <c r="P2039" s="21">
        <v>0</v>
      </c>
      <c r="R2039" s="21">
        <v>0</v>
      </c>
      <c r="T2039" s="21">
        <v>0</v>
      </c>
      <c r="V2039" s="22">
        <v>13674</v>
      </c>
      <c r="X2039" s="5" t="str">
        <f t="shared" si="31"/>
        <v>No</v>
      </c>
      <c r="Z2039" s="21"/>
      <c r="AC2039" s="28"/>
      <c r="AG2039" s="7"/>
    </row>
    <row r="2040" spans="1:33">
      <c r="A2040" s="8" t="s">
        <v>5593</v>
      </c>
      <c r="B2040" s="8" t="s">
        <v>5594</v>
      </c>
      <c r="C2040" s="9" t="s">
        <v>254</v>
      </c>
      <c r="D2040" s="185" t="s">
        <v>5595</v>
      </c>
      <c r="E2040" s="188" t="s">
        <v>5596</v>
      </c>
      <c r="F2040" s="9" t="s">
        <v>83</v>
      </c>
      <c r="G2040" s="9" t="s">
        <v>147</v>
      </c>
      <c r="H2040" s="10">
        <v>0</v>
      </c>
      <c r="I2040" s="11">
        <v>2</v>
      </c>
      <c r="J2040" s="24">
        <v>3395</v>
      </c>
      <c r="K2040" s="12"/>
      <c r="L2040" s="14">
        <v>0</v>
      </c>
      <c r="N2040" s="21">
        <v>0</v>
      </c>
      <c r="P2040" s="21">
        <v>0</v>
      </c>
      <c r="R2040" s="21">
        <v>0</v>
      </c>
      <c r="T2040" s="21">
        <v>0</v>
      </c>
      <c r="V2040" s="22">
        <v>3395</v>
      </c>
      <c r="X2040" s="5" t="str">
        <f t="shared" si="31"/>
        <v>No</v>
      </c>
      <c r="Z2040" s="21"/>
      <c r="AC2040" s="28"/>
      <c r="AG2040" s="7"/>
    </row>
    <row r="2041" spans="1:33">
      <c r="A2041" s="8" t="s">
        <v>437</v>
      </c>
      <c r="B2041" s="8" t="s">
        <v>438</v>
      </c>
      <c r="C2041" s="9" t="s">
        <v>79</v>
      </c>
      <c r="D2041" s="185" t="s">
        <v>439</v>
      </c>
      <c r="E2041" s="188">
        <v>99406</v>
      </c>
      <c r="F2041" s="9" t="s">
        <v>36</v>
      </c>
      <c r="G2041" s="9" t="s">
        <v>5756</v>
      </c>
      <c r="H2041" s="10">
        <v>0</v>
      </c>
      <c r="I2041" s="11">
        <v>2</v>
      </c>
      <c r="J2041" s="24">
        <v>6152</v>
      </c>
      <c r="K2041" s="12"/>
      <c r="L2041" s="14">
        <v>0</v>
      </c>
      <c r="N2041" s="21">
        <v>0</v>
      </c>
      <c r="P2041" s="21">
        <v>0</v>
      </c>
      <c r="R2041" s="21">
        <v>0</v>
      </c>
      <c r="T2041" s="21">
        <v>0</v>
      </c>
      <c r="V2041" s="22">
        <v>6152</v>
      </c>
      <c r="X2041" s="5" t="str">
        <f t="shared" si="31"/>
        <v>No</v>
      </c>
      <c r="Z2041" s="21"/>
      <c r="AC2041" s="28"/>
      <c r="AG2041" s="7"/>
    </row>
    <row r="2042" spans="1:33">
      <c r="A2042" s="8" t="s">
        <v>1790</v>
      </c>
      <c r="B2042" s="8" t="s">
        <v>1791</v>
      </c>
      <c r="C2042" s="9" t="s">
        <v>42</v>
      </c>
      <c r="D2042" s="185">
        <v>2089</v>
      </c>
      <c r="E2042" s="188">
        <v>20089</v>
      </c>
      <c r="F2042" s="9" t="s">
        <v>83</v>
      </c>
      <c r="G2042" s="9" t="s">
        <v>5756</v>
      </c>
      <c r="H2042" s="10">
        <v>18351295</v>
      </c>
      <c r="I2042" s="11">
        <v>2</v>
      </c>
      <c r="J2042" s="24">
        <v>7602</v>
      </c>
      <c r="K2042" s="12"/>
      <c r="L2042" s="14">
        <v>0</v>
      </c>
      <c r="N2042" s="21">
        <v>0</v>
      </c>
      <c r="P2042" s="21">
        <v>0</v>
      </c>
      <c r="R2042" s="21">
        <v>0</v>
      </c>
      <c r="T2042" s="21">
        <v>0</v>
      </c>
      <c r="V2042" s="22">
        <v>7602</v>
      </c>
      <c r="X2042" s="5" t="str">
        <f t="shared" si="31"/>
        <v>No</v>
      </c>
      <c r="Z2042" s="21"/>
      <c r="AC2042" s="28"/>
      <c r="AG2042" s="7"/>
    </row>
    <row r="2043" spans="1:33">
      <c r="A2043" s="8" t="s">
        <v>3740</v>
      </c>
      <c r="B2043" s="8" t="s">
        <v>3741</v>
      </c>
      <c r="C2043" s="9" t="s">
        <v>278</v>
      </c>
      <c r="D2043" s="185" t="s">
        <v>3742</v>
      </c>
      <c r="E2043" s="188" t="s">
        <v>3743</v>
      </c>
      <c r="F2043" s="9" t="s">
        <v>83</v>
      </c>
      <c r="G2043" s="9" t="s">
        <v>147</v>
      </c>
      <c r="H2043" s="10">
        <v>0</v>
      </c>
      <c r="I2043" s="11">
        <v>2</v>
      </c>
      <c r="J2043" s="24">
        <v>15329</v>
      </c>
      <c r="K2043" s="12"/>
      <c r="L2043" s="14">
        <v>0</v>
      </c>
      <c r="N2043" s="21">
        <v>0</v>
      </c>
      <c r="P2043" s="21">
        <v>0</v>
      </c>
      <c r="R2043" s="21">
        <v>915</v>
      </c>
      <c r="T2043" s="21">
        <v>0</v>
      </c>
      <c r="V2043" s="22">
        <v>16244</v>
      </c>
      <c r="X2043" s="5" t="str">
        <f t="shared" si="31"/>
        <v>No</v>
      </c>
      <c r="Z2043" s="21"/>
      <c r="AC2043" s="28"/>
      <c r="AG2043" s="7"/>
    </row>
    <row r="2044" spans="1:33">
      <c r="A2044" s="8" t="s">
        <v>4480</v>
      </c>
      <c r="B2044" s="8" t="s">
        <v>4481</v>
      </c>
      <c r="C2044" s="9" t="s">
        <v>454</v>
      </c>
      <c r="D2044" s="185"/>
      <c r="E2044" s="188" t="s">
        <v>4482</v>
      </c>
      <c r="F2044" s="9" t="s">
        <v>83</v>
      </c>
      <c r="G2044" s="9" t="s">
        <v>147</v>
      </c>
      <c r="H2044" s="10">
        <v>0</v>
      </c>
      <c r="I2044" s="11">
        <v>2</v>
      </c>
      <c r="J2044" s="24">
        <v>6480</v>
      </c>
      <c r="K2044" s="12"/>
      <c r="L2044" s="14">
        <v>0</v>
      </c>
      <c r="N2044" s="21">
        <v>0</v>
      </c>
      <c r="P2044" s="21">
        <v>0</v>
      </c>
      <c r="R2044" s="21">
        <v>0</v>
      </c>
      <c r="T2044" s="21">
        <v>0</v>
      </c>
      <c r="V2044" s="22">
        <v>6480</v>
      </c>
      <c r="X2044" s="5" t="str">
        <f t="shared" si="31"/>
        <v>No</v>
      </c>
      <c r="Z2044" s="21"/>
      <c r="AC2044" s="28"/>
      <c r="AG2044" s="7"/>
    </row>
    <row r="2045" spans="1:33">
      <c r="A2045" s="8" t="s">
        <v>5940</v>
      </c>
      <c r="B2045" s="8" t="s">
        <v>4448</v>
      </c>
      <c r="C2045" s="9" t="s">
        <v>160</v>
      </c>
      <c r="D2045" s="185" t="s">
        <v>4449</v>
      </c>
      <c r="E2045" s="188" t="s">
        <v>4450</v>
      </c>
      <c r="F2045" s="9" t="s">
        <v>157</v>
      </c>
      <c r="G2045" s="9" t="s">
        <v>147</v>
      </c>
      <c r="H2045" s="10">
        <v>0</v>
      </c>
      <c r="I2045" s="11">
        <v>2</v>
      </c>
      <c r="J2045" s="24">
        <v>302198</v>
      </c>
      <c r="K2045" s="12"/>
      <c r="L2045" s="14">
        <v>0</v>
      </c>
      <c r="N2045" s="21">
        <v>0</v>
      </c>
      <c r="P2045" s="21">
        <v>0</v>
      </c>
      <c r="R2045" s="21">
        <v>426784</v>
      </c>
      <c r="T2045" s="21">
        <v>0</v>
      </c>
      <c r="V2045" s="22">
        <v>728982</v>
      </c>
      <c r="X2045" s="5" t="str">
        <f t="shared" si="31"/>
        <v>No</v>
      </c>
      <c r="Z2045" s="21"/>
      <c r="AC2045" s="28"/>
      <c r="AG2045" s="7"/>
    </row>
    <row r="2046" spans="1:33">
      <c r="A2046" s="8" t="s">
        <v>3810</v>
      </c>
      <c r="B2046" s="8" t="s">
        <v>3811</v>
      </c>
      <c r="C2046" s="9" t="s">
        <v>278</v>
      </c>
      <c r="D2046" s="185" t="s">
        <v>3812</v>
      </c>
      <c r="E2046" s="188" t="s">
        <v>3813</v>
      </c>
      <c r="F2046" s="9" t="s">
        <v>83</v>
      </c>
      <c r="G2046" s="9" t="s">
        <v>147</v>
      </c>
      <c r="H2046" s="10">
        <v>0</v>
      </c>
      <c r="I2046" s="11">
        <v>2</v>
      </c>
      <c r="J2046" s="24">
        <v>3141</v>
      </c>
      <c r="K2046" s="12"/>
      <c r="L2046" s="14">
        <v>0</v>
      </c>
      <c r="N2046" s="21">
        <v>0</v>
      </c>
      <c r="P2046" s="21">
        <v>0</v>
      </c>
      <c r="R2046" s="21">
        <v>0</v>
      </c>
      <c r="T2046" s="21">
        <v>0</v>
      </c>
      <c r="V2046" s="22">
        <v>3141</v>
      </c>
      <c r="X2046" s="5" t="str">
        <f t="shared" si="31"/>
        <v>No</v>
      </c>
      <c r="Z2046" s="21"/>
      <c r="AC2046" s="28"/>
      <c r="AG2046" s="7"/>
    </row>
    <row r="2047" spans="1:33">
      <c r="A2047" s="8" t="s">
        <v>269</v>
      </c>
      <c r="B2047" s="8" t="s">
        <v>270</v>
      </c>
      <c r="C2047" s="9" t="s">
        <v>58</v>
      </c>
      <c r="D2047" s="185" t="s">
        <v>271</v>
      </c>
      <c r="E2047" s="188">
        <v>55240</v>
      </c>
      <c r="F2047" s="9" t="s">
        <v>36</v>
      </c>
      <c r="G2047" s="9" t="s">
        <v>5756</v>
      </c>
      <c r="H2047" s="10">
        <v>0</v>
      </c>
      <c r="I2047" s="11">
        <v>2</v>
      </c>
      <c r="J2047" s="24">
        <v>6903</v>
      </c>
      <c r="K2047" s="12"/>
      <c r="L2047" s="14">
        <v>0</v>
      </c>
      <c r="N2047" s="21">
        <v>0</v>
      </c>
      <c r="P2047" s="21">
        <v>0</v>
      </c>
      <c r="R2047" s="21">
        <v>0</v>
      </c>
      <c r="T2047" s="21">
        <v>0</v>
      </c>
      <c r="V2047" s="22">
        <v>6903</v>
      </c>
      <c r="X2047" s="5" t="str">
        <f t="shared" si="31"/>
        <v>No</v>
      </c>
      <c r="Z2047" s="21"/>
      <c r="AC2047" s="28"/>
      <c r="AG2047" s="7"/>
    </row>
    <row r="2048" spans="1:33">
      <c r="A2048" s="8" t="s">
        <v>4960</v>
      </c>
      <c r="B2048" s="8" t="s">
        <v>4961</v>
      </c>
      <c r="C2048" s="9" t="s">
        <v>91</v>
      </c>
      <c r="D2048" s="185" t="s">
        <v>4962</v>
      </c>
      <c r="E2048" s="188" t="s">
        <v>4963</v>
      </c>
      <c r="F2048" s="9" t="s">
        <v>83</v>
      </c>
      <c r="G2048" s="9" t="s">
        <v>147</v>
      </c>
      <c r="H2048" s="10">
        <v>0</v>
      </c>
      <c r="I2048" s="11">
        <v>2</v>
      </c>
      <c r="J2048" s="24">
        <v>5068</v>
      </c>
      <c r="K2048" s="12"/>
      <c r="L2048" s="14">
        <v>0</v>
      </c>
      <c r="N2048" s="21">
        <v>0</v>
      </c>
      <c r="P2048" s="21">
        <v>0</v>
      </c>
      <c r="R2048" s="21">
        <v>0</v>
      </c>
      <c r="T2048" s="21">
        <v>0</v>
      </c>
      <c r="V2048" s="22">
        <v>5068</v>
      </c>
      <c r="X2048" s="5" t="str">
        <f t="shared" si="31"/>
        <v>No</v>
      </c>
      <c r="Z2048" s="21"/>
      <c r="AC2048" s="28"/>
      <c r="AG2048" s="7"/>
    </row>
    <row r="2049" spans="1:33">
      <c r="A2049" s="8" t="s">
        <v>2321</v>
      </c>
      <c r="B2049" s="8" t="s">
        <v>2322</v>
      </c>
      <c r="C2049" s="9" t="s">
        <v>106</v>
      </c>
      <c r="D2049" s="185" t="s">
        <v>2323</v>
      </c>
      <c r="E2049" s="188" t="s">
        <v>2324</v>
      </c>
      <c r="F2049" s="9" t="s">
        <v>83</v>
      </c>
      <c r="G2049" s="9" t="s">
        <v>147</v>
      </c>
      <c r="H2049" s="10">
        <v>0</v>
      </c>
      <c r="I2049" s="11">
        <v>2</v>
      </c>
      <c r="J2049" s="24">
        <v>23007</v>
      </c>
      <c r="K2049" s="12"/>
      <c r="L2049" s="14">
        <v>0</v>
      </c>
      <c r="N2049" s="21">
        <v>0</v>
      </c>
      <c r="P2049" s="21">
        <v>0</v>
      </c>
      <c r="R2049" s="21">
        <v>0</v>
      </c>
      <c r="T2049" s="21">
        <v>0</v>
      </c>
      <c r="V2049" s="22">
        <v>23007</v>
      </c>
      <c r="X2049" s="5" t="str">
        <f t="shared" si="31"/>
        <v>No</v>
      </c>
      <c r="Z2049" s="21"/>
      <c r="AC2049" s="28"/>
      <c r="AG2049" s="7"/>
    </row>
    <row r="2050" spans="1:33">
      <c r="A2050" s="8" t="s">
        <v>6345</v>
      </c>
      <c r="B2050" s="8" t="s">
        <v>6346</v>
      </c>
      <c r="C2050" s="9" t="s">
        <v>91</v>
      </c>
      <c r="D2050" s="185"/>
      <c r="E2050" s="188">
        <v>90280</v>
      </c>
      <c r="F2050" s="9" t="s">
        <v>83</v>
      </c>
      <c r="G2050" s="9" t="s">
        <v>5756</v>
      </c>
      <c r="H2050" s="10">
        <v>12150996</v>
      </c>
      <c r="I2050" s="11">
        <v>2</v>
      </c>
      <c r="J2050" s="24">
        <v>24928</v>
      </c>
      <c r="K2050" s="12"/>
      <c r="L2050" s="14">
        <v>0</v>
      </c>
      <c r="N2050" s="21">
        <v>0</v>
      </c>
      <c r="P2050" s="21">
        <v>0</v>
      </c>
      <c r="R2050" s="21">
        <v>0</v>
      </c>
      <c r="T2050" s="21">
        <v>0</v>
      </c>
      <c r="V2050" s="22">
        <v>24928</v>
      </c>
      <c r="X2050" s="5" t="str">
        <f t="shared" si="31"/>
        <v>No</v>
      </c>
      <c r="Z2050" s="21"/>
      <c r="AC2050" s="28"/>
      <c r="AG2050" s="7"/>
    </row>
    <row r="2051" spans="1:33">
      <c r="A2051" s="8" t="s">
        <v>2775</v>
      </c>
      <c r="B2051" s="8" t="s">
        <v>965</v>
      </c>
      <c r="C2051" s="9" t="s">
        <v>58</v>
      </c>
      <c r="D2051" s="185" t="s">
        <v>5382</v>
      </c>
      <c r="E2051" s="188" t="s">
        <v>5383</v>
      </c>
      <c r="F2051" s="9" t="s">
        <v>83</v>
      </c>
      <c r="G2051" s="9" t="s">
        <v>147</v>
      </c>
      <c r="H2051" s="10">
        <v>0</v>
      </c>
      <c r="I2051" s="11">
        <v>2</v>
      </c>
      <c r="J2051" s="24">
        <v>83534</v>
      </c>
      <c r="K2051" s="12"/>
      <c r="L2051" s="14">
        <v>0</v>
      </c>
      <c r="N2051" s="21">
        <v>0</v>
      </c>
      <c r="P2051" s="21">
        <v>0</v>
      </c>
      <c r="R2051" s="21">
        <v>0</v>
      </c>
      <c r="T2051" s="21">
        <v>0</v>
      </c>
      <c r="V2051" s="22">
        <v>83534</v>
      </c>
      <c r="X2051" s="5" t="str">
        <f t="shared" ref="X2051:X2114" si="32">IF(W2051&amp;U2051&amp;S2051&amp;Q2051&amp;O2051&amp;M2051&amp;K2051&lt;&gt;"","Yes","No")</f>
        <v>No</v>
      </c>
      <c r="Z2051" s="21"/>
      <c r="AC2051" s="28"/>
      <c r="AG2051" s="7"/>
    </row>
    <row r="2052" spans="1:33">
      <c r="A2052" s="8" t="s">
        <v>953</v>
      </c>
      <c r="B2052" s="8" t="s">
        <v>6492</v>
      </c>
      <c r="C2052" s="9" t="s">
        <v>129</v>
      </c>
      <c r="D2052" s="185" t="s">
        <v>954</v>
      </c>
      <c r="E2052" s="188" t="s">
        <v>955</v>
      </c>
      <c r="F2052" s="9" t="s">
        <v>83</v>
      </c>
      <c r="G2052" s="9" t="s">
        <v>147</v>
      </c>
      <c r="H2052" s="10">
        <v>0</v>
      </c>
      <c r="I2052" s="11">
        <v>2</v>
      </c>
      <c r="J2052" s="24">
        <v>24229</v>
      </c>
      <c r="K2052" s="12"/>
      <c r="L2052" s="14">
        <v>0</v>
      </c>
      <c r="N2052" s="21">
        <v>0</v>
      </c>
      <c r="P2052" s="21">
        <v>0</v>
      </c>
      <c r="R2052" s="21">
        <v>0</v>
      </c>
      <c r="T2052" s="21">
        <v>0</v>
      </c>
      <c r="V2052" s="22">
        <v>24229</v>
      </c>
      <c r="X2052" s="5" t="str">
        <f t="shared" si="32"/>
        <v>No</v>
      </c>
      <c r="Z2052" s="21"/>
      <c r="AC2052" s="28"/>
      <c r="AG2052" s="7"/>
    </row>
    <row r="2053" spans="1:33">
      <c r="A2053" s="8" t="s">
        <v>3931</v>
      </c>
      <c r="B2053" s="8" t="s">
        <v>3932</v>
      </c>
      <c r="C2053" s="9" t="s">
        <v>278</v>
      </c>
      <c r="D2053" s="185" t="s">
        <v>3933</v>
      </c>
      <c r="E2053" s="188" t="s">
        <v>3934</v>
      </c>
      <c r="F2053" s="9" t="s">
        <v>83</v>
      </c>
      <c r="G2053" s="9" t="s">
        <v>147</v>
      </c>
      <c r="H2053" s="10">
        <v>0</v>
      </c>
      <c r="I2053" s="11">
        <v>2</v>
      </c>
      <c r="J2053" s="24">
        <v>4966</v>
      </c>
      <c r="K2053" s="12"/>
      <c r="L2053" s="14">
        <v>0</v>
      </c>
      <c r="N2053" s="21">
        <v>0</v>
      </c>
      <c r="P2053" s="21">
        <v>0</v>
      </c>
      <c r="R2053" s="21">
        <v>0</v>
      </c>
      <c r="T2053" s="21">
        <v>0</v>
      </c>
      <c r="V2053" s="22">
        <v>4966</v>
      </c>
      <c r="X2053" s="5" t="str">
        <f t="shared" si="32"/>
        <v>No</v>
      </c>
      <c r="Z2053" s="21"/>
      <c r="AC2053" s="28"/>
      <c r="AG2053" s="7"/>
    </row>
    <row r="2054" spans="1:33">
      <c r="A2054" s="8" t="s">
        <v>196</v>
      </c>
      <c r="B2054" s="8" t="s">
        <v>197</v>
      </c>
      <c r="C2054" s="9" t="s">
        <v>103</v>
      </c>
      <c r="D2054" s="185">
        <v>4123</v>
      </c>
      <c r="E2054" s="188">
        <v>40123</v>
      </c>
      <c r="F2054" s="9" t="s">
        <v>83</v>
      </c>
      <c r="G2054" s="9" t="s">
        <v>5756</v>
      </c>
      <c r="H2054" s="10">
        <v>2148346</v>
      </c>
      <c r="I2054" s="11">
        <v>2</v>
      </c>
      <c r="J2054" s="24">
        <v>0</v>
      </c>
      <c r="K2054" s="12"/>
      <c r="L2054" s="14">
        <v>0</v>
      </c>
      <c r="N2054" s="21">
        <v>0</v>
      </c>
      <c r="P2054" s="21">
        <v>0</v>
      </c>
      <c r="R2054" s="21">
        <v>0</v>
      </c>
      <c r="T2054" s="21">
        <v>0</v>
      </c>
      <c r="V2054" s="22">
        <v>0</v>
      </c>
      <c r="X2054" s="5" t="str">
        <f t="shared" si="32"/>
        <v>No</v>
      </c>
      <c r="Z2054" s="21"/>
      <c r="AC2054" s="28"/>
      <c r="AG2054" s="7"/>
    </row>
    <row r="2055" spans="1:33">
      <c r="A2055" s="8" t="s">
        <v>2294</v>
      </c>
      <c r="B2055" s="8" t="s">
        <v>2295</v>
      </c>
      <c r="C2055" s="9" t="s">
        <v>106</v>
      </c>
      <c r="D2055" s="185" t="s">
        <v>2296</v>
      </c>
      <c r="E2055" s="188" t="s">
        <v>2297</v>
      </c>
      <c r="F2055" s="9" t="s">
        <v>157</v>
      </c>
      <c r="G2055" s="9" t="s">
        <v>147</v>
      </c>
      <c r="H2055" s="10">
        <v>0</v>
      </c>
      <c r="I2055" s="11">
        <v>2</v>
      </c>
      <c r="J2055" s="24">
        <v>6208</v>
      </c>
      <c r="K2055" s="12"/>
      <c r="L2055" s="14">
        <v>0</v>
      </c>
      <c r="N2055" s="21">
        <v>0</v>
      </c>
      <c r="P2055" s="21">
        <v>0</v>
      </c>
      <c r="R2055" s="21">
        <v>2966</v>
      </c>
      <c r="T2055" s="21">
        <v>0</v>
      </c>
      <c r="V2055" s="22">
        <v>9174</v>
      </c>
      <c r="X2055" s="5" t="str">
        <f t="shared" si="32"/>
        <v>No</v>
      </c>
      <c r="Z2055" s="21"/>
      <c r="AC2055" s="28"/>
      <c r="AG2055" s="7"/>
    </row>
    <row r="2056" spans="1:33">
      <c r="A2056" s="8" t="s">
        <v>5670</v>
      </c>
      <c r="B2056" s="8" t="s">
        <v>5671</v>
      </c>
      <c r="C2056" s="9" t="s">
        <v>254</v>
      </c>
      <c r="D2056" s="185" t="s">
        <v>5672</v>
      </c>
      <c r="E2056" s="188" t="s">
        <v>5673</v>
      </c>
      <c r="F2056" s="9" t="s">
        <v>157</v>
      </c>
      <c r="G2056" s="9" t="s">
        <v>147</v>
      </c>
      <c r="H2056" s="10">
        <v>0</v>
      </c>
      <c r="I2056" s="11">
        <v>2</v>
      </c>
      <c r="J2056" s="24">
        <v>1018</v>
      </c>
      <c r="K2056" s="12"/>
      <c r="L2056" s="14">
        <v>0</v>
      </c>
      <c r="N2056" s="21">
        <v>0</v>
      </c>
      <c r="P2056" s="21">
        <v>0</v>
      </c>
      <c r="R2056" s="21">
        <v>0</v>
      </c>
      <c r="T2056" s="21">
        <v>0</v>
      </c>
      <c r="V2056" s="22">
        <v>1018</v>
      </c>
      <c r="X2056" s="5" t="str">
        <f t="shared" si="32"/>
        <v>No</v>
      </c>
      <c r="Z2056" s="21"/>
      <c r="AC2056" s="28"/>
      <c r="AG2056" s="7"/>
    </row>
    <row r="2057" spans="1:33">
      <c r="A2057" s="8" t="s">
        <v>6340</v>
      </c>
      <c r="B2057" s="8" t="s">
        <v>6170</v>
      </c>
      <c r="C2057" s="9" t="s">
        <v>91</v>
      </c>
      <c r="D2057" s="185"/>
      <c r="E2057" s="188">
        <v>90273</v>
      </c>
      <c r="F2057" s="9" t="s">
        <v>83</v>
      </c>
      <c r="G2057" s="9" t="s">
        <v>5756</v>
      </c>
      <c r="H2057" s="10">
        <v>12150996</v>
      </c>
      <c r="I2057" s="11">
        <v>2</v>
      </c>
      <c r="J2057" s="24">
        <v>25516</v>
      </c>
      <c r="K2057" s="12"/>
      <c r="L2057" s="14">
        <v>0</v>
      </c>
      <c r="N2057" s="21">
        <v>0</v>
      </c>
      <c r="P2057" s="21">
        <v>0</v>
      </c>
      <c r="R2057" s="21">
        <v>0</v>
      </c>
      <c r="T2057" s="21">
        <v>0</v>
      </c>
      <c r="V2057" s="22">
        <v>25516</v>
      </c>
      <c r="X2057" s="5" t="str">
        <f t="shared" si="32"/>
        <v>No</v>
      </c>
      <c r="Z2057" s="21"/>
      <c r="AC2057" s="28"/>
      <c r="AG2057" s="7"/>
    </row>
    <row r="2058" spans="1:33">
      <c r="A2058" s="8" t="s">
        <v>2758</v>
      </c>
      <c r="B2058" s="8" t="s">
        <v>1198</v>
      </c>
      <c r="C2058" s="9" t="s">
        <v>65</v>
      </c>
      <c r="D2058" s="185" t="s">
        <v>2759</v>
      </c>
      <c r="E2058" s="188" t="s">
        <v>2760</v>
      </c>
      <c r="F2058" s="9" t="s">
        <v>83</v>
      </c>
      <c r="G2058" s="9" t="s">
        <v>147</v>
      </c>
      <c r="H2058" s="10">
        <v>0</v>
      </c>
      <c r="I2058" s="11">
        <v>2</v>
      </c>
      <c r="J2058" s="24">
        <v>28724</v>
      </c>
      <c r="K2058" s="12"/>
      <c r="L2058" s="14">
        <v>0</v>
      </c>
      <c r="N2058" s="21">
        <v>0</v>
      </c>
      <c r="P2058" s="21">
        <v>0</v>
      </c>
      <c r="R2058" s="21">
        <v>0</v>
      </c>
      <c r="T2058" s="21">
        <v>0</v>
      </c>
      <c r="V2058" s="22">
        <v>28724</v>
      </c>
      <c r="X2058" s="5" t="str">
        <f t="shared" si="32"/>
        <v>No</v>
      </c>
      <c r="Z2058" s="21"/>
      <c r="AC2058" s="28"/>
      <c r="AG2058" s="7"/>
    </row>
    <row r="2059" spans="1:33">
      <c r="A2059" s="8" t="s">
        <v>6347</v>
      </c>
      <c r="B2059" s="8" t="s">
        <v>6348</v>
      </c>
      <c r="C2059" s="9" t="s">
        <v>163</v>
      </c>
      <c r="D2059" s="185"/>
      <c r="E2059" s="188">
        <v>10192</v>
      </c>
      <c r="F2059" s="9" t="s">
        <v>1320</v>
      </c>
      <c r="G2059" s="9" t="s">
        <v>5756</v>
      </c>
      <c r="H2059" s="10">
        <v>59124</v>
      </c>
      <c r="I2059" s="11">
        <v>2</v>
      </c>
      <c r="J2059" s="24">
        <v>6157</v>
      </c>
      <c r="K2059" s="12"/>
      <c r="L2059" s="14">
        <v>0</v>
      </c>
      <c r="N2059" s="21">
        <v>0</v>
      </c>
      <c r="P2059" s="21">
        <v>0</v>
      </c>
      <c r="R2059" s="21">
        <v>4856</v>
      </c>
      <c r="T2059" s="21">
        <v>0</v>
      </c>
      <c r="V2059" s="22">
        <v>11013</v>
      </c>
      <c r="X2059" s="5" t="str">
        <f t="shared" si="32"/>
        <v>No</v>
      </c>
      <c r="Z2059" s="21"/>
      <c r="AC2059" s="28"/>
      <c r="AG2059" s="7"/>
    </row>
    <row r="2060" spans="1:33">
      <c r="A2060" s="8" t="s">
        <v>6025</v>
      </c>
      <c r="B2060" s="8" t="s">
        <v>6113</v>
      </c>
      <c r="C2060" s="9" t="s">
        <v>254</v>
      </c>
      <c r="D2060" s="185"/>
      <c r="E2060" s="188" t="s">
        <v>6026</v>
      </c>
      <c r="F2060" s="9" t="s">
        <v>83</v>
      </c>
      <c r="G2060" s="9" t="s">
        <v>147</v>
      </c>
      <c r="H2060" s="10">
        <v>0</v>
      </c>
      <c r="I2060" s="11">
        <v>2</v>
      </c>
      <c r="J2060" s="24">
        <v>4584</v>
      </c>
      <c r="K2060" s="12"/>
      <c r="L2060" s="14">
        <v>0</v>
      </c>
      <c r="N2060" s="21">
        <v>0</v>
      </c>
      <c r="P2060" s="21">
        <v>0</v>
      </c>
      <c r="R2060" s="21">
        <v>0</v>
      </c>
      <c r="T2060" s="21">
        <v>0</v>
      </c>
      <c r="V2060" s="22">
        <v>4584</v>
      </c>
      <c r="X2060" s="5" t="str">
        <f t="shared" si="32"/>
        <v>No</v>
      </c>
      <c r="Z2060" s="21"/>
      <c r="AC2060" s="28"/>
      <c r="AG2060" s="7"/>
    </row>
    <row r="2061" spans="1:33">
      <c r="A2061" s="8" t="s">
        <v>387</v>
      </c>
      <c r="B2061" s="8" t="s">
        <v>1217</v>
      </c>
      <c r="C2061" s="9" t="s">
        <v>58</v>
      </c>
      <c r="D2061" s="185" t="s">
        <v>5330</v>
      </c>
      <c r="E2061" s="188" t="s">
        <v>5331</v>
      </c>
      <c r="F2061" s="9" t="s">
        <v>83</v>
      </c>
      <c r="G2061" s="9" t="s">
        <v>147</v>
      </c>
      <c r="H2061" s="10">
        <v>0</v>
      </c>
      <c r="I2061" s="11">
        <v>2</v>
      </c>
      <c r="J2061" s="24">
        <v>11418</v>
      </c>
      <c r="K2061" s="12"/>
      <c r="L2061" s="14">
        <v>0</v>
      </c>
      <c r="N2061" s="21">
        <v>0</v>
      </c>
      <c r="P2061" s="21">
        <v>0</v>
      </c>
      <c r="R2061" s="21">
        <v>0</v>
      </c>
      <c r="T2061" s="21">
        <v>0</v>
      </c>
      <c r="V2061" s="22">
        <v>11418</v>
      </c>
      <c r="X2061" s="5" t="str">
        <f t="shared" si="32"/>
        <v>No</v>
      </c>
      <c r="Z2061" s="21"/>
      <c r="AC2061" s="28"/>
      <c r="AG2061" s="7"/>
    </row>
    <row r="2062" spans="1:33">
      <c r="A2062" s="8" t="s">
        <v>505</v>
      </c>
      <c r="B2062" s="8" t="s">
        <v>506</v>
      </c>
      <c r="C2062" s="9" t="s">
        <v>58</v>
      </c>
      <c r="D2062" s="185">
        <v>5210</v>
      </c>
      <c r="E2062" s="188">
        <v>50210</v>
      </c>
      <c r="F2062" s="9" t="s">
        <v>83</v>
      </c>
      <c r="G2062" s="9" t="s">
        <v>5756</v>
      </c>
      <c r="H2062" s="10">
        <v>68444</v>
      </c>
      <c r="I2062" s="11">
        <v>2</v>
      </c>
      <c r="J2062" s="24">
        <v>68133</v>
      </c>
      <c r="K2062" s="12"/>
      <c r="L2062" s="14">
        <v>0</v>
      </c>
      <c r="N2062" s="21">
        <v>0</v>
      </c>
      <c r="P2062" s="21">
        <v>0</v>
      </c>
      <c r="R2062" s="21">
        <v>0</v>
      </c>
      <c r="T2062" s="21">
        <v>0</v>
      </c>
      <c r="V2062" s="22">
        <v>68133</v>
      </c>
      <c r="X2062" s="5" t="str">
        <f t="shared" si="32"/>
        <v>No</v>
      </c>
      <c r="Z2062" s="21"/>
      <c r="AC2062" s="28"/>
      <c r="AG2062" s="7"/>
    </row>
    <row r="2063" spans="1:33">
      <c r="A2063" s="8" t="s">
        <v>1236</v>
      </c>
      <c r="B2063" s="8" t="s">
        <v>68</v>
      </c>
      <c r="C2063" s="9" t="s">
        <v>69</v>
      </c>
      <c r="D2063" s="185" t="s">
        <v>1237</v>
      </c>
      <c r="E2063" s="188">
        <v>80212</v>
      </c>
      <c r="F2063" s="9" t="s">
        <v>36</v>
      </c>
      <c r="G2063" s="9" t="s">
        <v>5756</v>
      </c>
      <c r="H2063" s="10">
        <v>0</v>
      </c>
      <c r="I2063" s="11">
        <v>2</v>
      </c>
      <c r="J2063" s="24">
        <v>0</v>
      </c>
      <c r="K2063" s="12"/>
      <c r="L2063" s="14">
        <v>0</v>
      </c>
      <c r="N2063" s="21">
        <v>0</v>
      </c>
      <c r="P2063" s="21">
        <v>0</v>
      </c>
      <c r="R2063" s="21">
        <v>0</v>
      </c>
      <c r="T2063" s="21">
        <v>0</v>
      </c>
      <c r="V2063" s="22">
        <v>0</v>
      </c>
      <c r="X2063" s="5" t="str">
        <f t="shared" si="32"/>
        <v>No</v>
      </c>
      <c r="Z2063" s="21"/>
      <c r="AC2063" s="28"/>
      <c r="AG2063" s="7"/>
    </row>
    <row r="2064" spans="1:33">
      <c r="A2064" s="8" t="s">
        <v>2734</v>
      </c>
      <c r="B2064" s="8" t="s">
        <v>2735</v>
      </c>
      <c r="C2064" s="9" t="s">
        <v>65</v>
      </c>
      <c r="D2064" s="185" t="s">
        <v>2736</v>
      </c>
      <c r="E2064" s="188" t="s">
        <v>2737</v>
      </c>
      <c r="F2064" s="9" t="s">
        <v>157</v>
      </c>
      <c r="G2064" s="9" t="s">
        <v>147</v>
      </c>
      <c r="H2064" s="10">
        <v>0</v>
      </c>
      <c r="I2064" s="11">
        <v>2</v>
      </c>
      <c r="J2064" s="24">
        <v>15542</v>
      </c>
      <c r="K2064" s="12"/>
      <c r="L2064" s="14">
        <v>0</v>
      </c>
      <c r="N2064" s="21">
        <v>0</v>
      </c>
      <c r="P2064" s="21">
        <v>0</v>
      </c>
      <c r="R2064" s="21">
        <v>0</v>
      </c>
      <c r="T2064" s="21">
        <v>0</v>
      </c>
      <c r="V2064" s="22">
        <v>15542</v>
      </c>
      <c r="X2064" s="5" t="str">
        <f t="shared" si="32"/>
        <v>No</v>
      </c>
      <c r="Z2064" s="21"/>
      <c r="AC2064" s="28"/>
      <c r="AG2064" s="7"/>
    </row>
    <row r="2065" spans="1:33">
      <c r="A2065" s="8" t="s">
        <v>6009</v>
      </c>
      <c r="B2065" s="8" t="s">
        <v>6112</v>
      </c>
      <c r="C2065" s="9" t="s">
        <v>120</v>
      </c>
      <c r="D2065" s="185"/>
      <c r="E2065" s="188" t="s">
        <v>6010</v>
      </c>
      <c r="F2065" s="9" t="s">
        <v>88</v>
      </c>
      <c r="G2065" s="9" t="s">
        <v>147</v>
      </c>
      <c r="H2065" s="10">
        <v>0</v>
      </c>
      <c r="I2065" s="11">
        <v>2</v>
      </c>
      <c r="J2065" s="24">
        <v>4748</v>
      </c>
      <c r="K2065" s="12"/>
      <c r="L2065" s="14">
        <v>0</v>
      </c>
      <c r="N2065" s="21">
        <v>0</v>
      </c>
      <c r="P2065" s="21">
        <v>0</v>
      </c>
      <c r="R2065" s="21">
        <v>0</v>
      </c>
      <c r="T2065" s="21">
        <v>0</v>
      </c>
      <c r="V2065" s="22">
        <v>4748</v>
      </c>
      <c r="X2065" s="5" t="str">
        <f t="shared" si="32"/>
        <v>No</v>
      </c>
      <c r="Z2065" s="21"/>
      <c r="AC2065" s="28"/>
      <c r="AG2065" s="7"/>
    </row>
    <row r="2066" spans="1:33">
      <c r="A2066" s="8" t="s">
        <v>2226</v>
      </c>
      <c r="B2066" s="8" t="s">
        <v>2227</v>
      </c>
      <c r="C2066" s="9" t="s">
        <v>275</v>
      </c>
      <c r="D2066" s="185" t="s">
        <v>2228</v>
      </c>
      <c r="E2066" s="188" t="s">
        <v>2229</v>
      </c>
      <c r="F2066" s="9" t="s">
        <v>157</v>
      </c>
      <c r="G2066" s="9" t="s">
        <v>147</v>
      </c>
      <c r="H2066" s="10">
        <v>0</v>
      </c>
      <c r="I2066" s="11">
        <v>2</v>
      </c>
      <c r="J2066" s="24">
        <v>1347</v>
      </c>
      <c r="K2066" s="12"/>
      <c r="L2066" s="14">
        <v>0</v>
      </c>
      <c r="N2066" s="21">
        <v>0</v>
      </c>
      <c r="P2066" s="21">
        <v>0</v>
      </c>
      <c r="R2066" s="21">
        <v>0</v>
      </c>
      <c r="T2066" s="21">
        <v>0</v>
      </c>
      <c r="V2066" s="22">
        <v>1347</v>
      </c>
      <c r="X2066" s="5" t="str">
        <f t="shared" si="32"/>
        <v>No</v>
      </c>
      <c r="Z2066" s="21"/>
      <c r="AC2066" s="28"/>
      <c r="AG2066" s="7"/>
    </row>
    <row r="2067" spans="1:33">
      <c r="A2067" s="8" t="s">
        <v>4153</v>
      </c>
      <c r="B2067" s="8" t="s">
        <v>4154</v>
      </c>
      <c r="C2067" s="9" t="s">
        <v>39</v>
      </c>
      <c r="D2067" s="185" t="s">
        <v>4155</v>
      </c>
      <c r="E2067" s="188">
        <v>99328</v>
      </c>
      <c r="F2067" s="9" t="s">
        <v>36</v>
      </c>
      <c r="G2067" s="9" t="s">
        <v>5756</v>
      </c>
      <c r="H2067" s="10">
        <v>0</v>
      </c>
      <c r="I2067" s="11">
        <v>2</v>
      </c>
      <c r="J2067" s="24">
        <v>0</v>
      </c>
      <c r="K2067" s="12"/>
      <c r="L2067" s="14">
        <v>0</v>
      </c>
      <c r="N2067" s="21">
        <v>0</v>
      </c>
      <c r="P2067" s="21">
        <v>0</v>
      </c>
      <c r="R2067" s="21">
        <v>0</v>
      </c>
      <c r="T2067" s="21">
        <v>0</v>
      </c>
      <c r="V2067" s="22">
        <v>0</v>
      </c>
      <c r="X2067" s="5" t="str">
        <f t="shared" si="32"/>
        <v>No</v>
      </c>
      <c r="Z2067" s="21"/>
      <c r="AC2067" s="28"/>
      <c r="AG2067" s="7"/>
    </row>
    <row r="2068" spans="1:33">
      <c r="A2068" s="8" t="s">
        <v>6705</v>
      </c>
      <c r="B2068" s="8" t="s">
        <v>2227</v>
      </c>
      <c r="C2068" s="9" t="s">
        <v>275</v>
      </c>
      <c r="D2068" s="185" t="s">
        <v>2230</v>
      </c>
      <c r="E2068" s="188" t="s">
        <v>2231</v>
      </c>
      <c r="F2068" s="9" t="s">
        <v>83</v>
      </c>
      <c r="G2068" s="9" t="s">
        <v>147</v>
      </c>
      <c r="H2068" s="10">
        <v>0</v>
      </c>
      <c r="I2068" s="11">
        <v>2</v>
      </c>
      <c r="J2068" s="24">
        <v>1110</v>
      </c>
      <c r="K2068" s="12"/>
      <c r="L2068" s="14">
        <v>0</v>
      </c>
      <c r="N2068" s="21">
        <v>0</v>
      </c>
      <c r="P2068" s="21">
        <v>0</v>
      </c>
      <c r="R2068" s="21">
        <v>0</v>
      </c>
      <c r="T2068" s="21">
        <v>0</v>
      </c>
      <c r="V2068" s="22">
        <v>1110</v>
      </c>
      <c r="X2068" s="5" t="str">
        <f t="shared" si="32"/>
        <v>No</v>
      </c>
      <c r="Z2068" s="21"/>
      <c r="AC2068" s="28"/>
      <c r="AG2068" s="7"/>
    </row>
    <row r="2069" spans="1:33">
      <c r="A2069" s="8" t="s">
        <v>5938</v>
      </c>
      <c r="B2069" s="8" t="s">
        <v>4458</v>
      </c>
      <c r="C2069" s="9" t="s">
        <v>160</v>
      </c>
      <c r="D2069" s="185" t="s">
        <v>4459</v>
      </c>
      <c r="E2069" s="188" t="s">
        <v>4460</v>
      </c>
      <c r="F2069" s="9" t="s">
        <v>83</v>
      </c>
      <c r="G2069" s="9" t="s">
        <v>147</v>
      </c>
      <c r="H2069" s="10">
        <v>0</v>
      </c>
      <c r="I2069" s="11">
        <v>2</v>
      </c>
      <c r="J2069" s="24">
        <v>11769</v>
      </c>
      <c r="K2069" s="12"/>
      <c r="L2069" s="14">
        <v>0</v>
      </c>
      <c r="N2069" s="21">
        <v>0</v>
      </c>
      <c r="P2069" s="21">
        <v>0</v>
      </c>
      <c r="R2069" s="21">
        <v>0</v>
      </c>
      <c r="T2069" s="21">
        <v>0</v>
      </c>
      <c r="V2069" s="22">
        <v>11769</v>
      </c>
      <c r="X2069" s="5" t="str">
        <f t="shared" si="32"/>
        <v>No</v>
      </c>
      <c r="Z2069" s="21"/>
      <c r="AC2069" s="28"/>
      <c r="AG2069" s="7"/>
    </row>
    <row r="2070" spans="1:33">
      <c r="A2070" s="8" t="s">
        <v>114</v>
      </c>
      <c r="B2070" s="8" t="s">
        <v>115</v>
      </c>
      <c r="C2070" s="9" t="s">
        <v>42</v>
      </c>
      <c r="D2070" s="185">
        <v>2176</v>
      </c>
      <c r="E2070" s="188">
        <v>20176</v>
      </c>
      <c r="F2070" s="9" t="s">
        <v>88</v>
      </c>
      <c r="G2070" s="9" t="s">
        <v>5756</v>
      </c>
      <c r="H2070" s="10">
        <v>18351295</v>
      </c>
      <c r="I2070" s="11">
        <v>2</v>
      </c>
      <c r="J2070" s="24">
        <v>284949</v>
      </c>
      <c r="K2070" s="12"/>
      <c r="L2070" s="14">
        <v>0</v>
      </c>
      <c r="N2070" s="21">
        <v>0</v>
      </c>
      <c r="P2070" s="21">
        <v>0</v>
      </c>
      <c r="R2070" s="21">
        <v>0</v>
      </c>
      <c r="T2070" s="21">
        <v>0</v>
      </c>
      <c r="V2070" s="22">
        <v>284949</v>
      </c>
      <c r="X2070" s="5" t="str">
        <f t="shared" si="32"/>
        <v>No</v>
      </c>
      <c r="Z2070" s="21"/>
      <c r="AC2070" s="28"/>
      <c r="AG2070" s="7"/>
    </row>
    <row r="2071" spans="1:33">
      <c r="A2071" s="8" t="s">
        <v>4546</v>
      </c>
      <c r="B2071" s="8" t="s">
        <v>4547</v>
      </c>
      <c r="C2071" s="9" t="s">
        <v>454</v>
      </c>
      <c r="D2071" s="185" t="s">
        <v>4548</v>
      </c>
      <c r="E2071" s="188" t="s">
        <v>4549</v>
      </c>
      <c r="F2071" s="9" t="s">
        <v>83</v>
      </c>
      <c r="G2071" s="9" t="s">
        <v>147</v>
      </c>
      <c r="H2071" s="10">
        <v>0</v>
      </c>
      <c r="I2071" s="11">
        <v>2</v>
      </c>
      <c r="J2071" s="24">
        <v>71983</v>
      </c>
      <c r="K2071" s="12"/>
      <c r="L2071" s="14">
        <v>0</v>
      </c>
      <c r="N2071" s="21">
        <v>0</v>
      </c>
      <c r="P2071" s="21">
        <v>0</v>
      </c>
      <c r="R2071" s="21">
        <v>9968</v>
      </c>
      <c r="T2071" s="21">
        <v>0</v>
      </c>
      <c r="V2071" s="22">
        <v>81951</v>
      </c>
      <c r="X2071" s="5" t="str">
        <f t="shared" si="32"/>
        <v>No</v>
      </c>
      <c r="Z2071" s="21"/>
      <c r="AC2071" s="28"/>
      <c r="AG2071" s="7"/>
    </row>
    <row r="2072" spans="1:33">
      <c r="A2072" s="8" t="s">
        <v>5394</v>
      </c>
      <c r="B2072" s="8" t="s">
        <v>5395</v>
      </c>
      <c r="C2072" s="9" t="s">
        <v>58</v>
      </c>
      <c r="D2072" s="185" t="s">
        <v>5396</v>
      </c>
      <c r="E2072" s="188" t="s">
        <v>5397</v>
      </c>
      <c r="F2072" s="9" t="s">
        <v>88</v>
      </c>
      <c r="G2072" s="9" t="s">
        <v>147</v>
      </c>
      <c r="H2072" s="10">
        <v>0</v>
      </c>
      <c r="I2072" s="11">
        <v>2</v>
      </c>
      <c r="J2072" s="24">
        <v>26895</v>
      </c>
      <c r="K2072" s="12"/>
      <c r="L2072" s="14">
        <v>0</v>
      </c>
      <c r="N2072" s="21">
        <v>0</v>
      </c>
      <c r="P2072" s="21">
        <v>0</v>
      </c>
      <c r="R2072" s="21">
        <v>0</v>
      </c>
      <c r="T2072" s="21">
        <v>0</v>
      </c>
      <c r="V2072" s="22">
        <v>26895</v>
      </c>
      <c r="X2072" s="5" t="str">
        <f t="shared" si="32"/>
        <v>No</v>
      </c>
      <c r="Z2072" s="21"/>
      <c r="AC2072" s="28"/>
      <c r="AG2072" s="7"/>
    </row>
    <row r="2073" spans="1:33">
      <c r="A2073" s="8" t="s">
        <v>968</v>
      </c>
      <c r="B2073" s="8" t="s">
        <v>969</v>
      </c>
      <c r="C2073" s="9" t="s">
        <v>129</v>
      </c>
      <c r="D2073" s="185" t="s">
        <v>970</v>
      </c>
      <c r="E2073" s="188" t="s">
        <v>971</v>
      </c>
      <c r="F2073" s="9" t="s">
        <v>83</v>
      </c>
      <c r="G2073" s="9" t="s">
        <v>147</v>
      </c>
      <c r="H2073" s="10">
        <v>0</v>
      </c>
      <c r="I2073" s="11">
        <v>2</v>
      </c>
      <c r="J2073" s="24">
        <v>5259</v>
      </c>
      <c r="K2073" s="12"/>
      <c r="L2073" s="14">
        <v>0</v>
      </c>
      <c r="N2073" s="21">
        <v>0</v>
      </c>
      <c r="P2073" s="21">
        <v>0</v>
      </c>
      <c r="R2073" s="21">
        <v>0</v>
      </c>
      <c r="T2073" s="21">
        <v>0</v>
      </c>
      <c r="V2073" s="22">
        <v>5259</v>
      </c>
      <c r="X2073" s="5" t="str">
        <f t="shared" si="32"/>
        <v>No</v>
      </c>
      <c r="Z2073" s="21"/>
      <c r="AC2073" s="28"/>
      <c r="AG2073" s="7"/>
    </row>
    <row r="2074" spans="1:33">
      <c r="A2074" s="8" t="s">
        <v>4570</v>
      </c>
      <c r="B2074" s="8" t="s">
        <v>4571</v>
      </c>
      <c r="C2074" s="9" t="s">
        <v>254</v>
      </c>
      <c r="D2074" s="185" t="s">
        <v>4572</v>
      </c>
      <c r="E2074" s="188">
        <v>88170</v>
      </c>
      <c r="F2074" s="9" t="s">
        <v>36</v>
      </c>
      <c r="G2074" s="9" t="s">
        <v>5756</v>
      </c>
      <c r="H2074" s="10">
        <v>0</v>
      </c>
      <c r="I2074" s="11">
        <v>2</v>
      </c>
      <c r="J2074" s="24">
        <v>0</v>
      </c>
      <c r="K2074" s="12"/>
      <c r="L2074" s="14">
        <v>0</v>
      </c>
      <c r="N2074" s="21">
        <v>0</v>
      </c>
      <c r="P2074" s="21">
        <v>0</v>
      </c>
      <c r="R2074" s="21">
        <v>0</v>
      </c>
      <c r="T2074" s="21">
        <v>0</v>
      </c>
      <c r="V2074" s="22">
        <v>0</v>
      </c>
      <c r="X2074" s="5" t="str">
        <f t="shared" si="32"/>
        <v>No</v>
      </c>
      <c r="Z2074" s="21"/>
      <c r="AC2074" s="28"/>
      <c r="AG2074" s="7"/>
    </row>
    <row r="2075" spans="1:33">
      <c r="A2075" s="8" t="s">
        <v>2092</v>
      </c>
      <c r="B2075" s="8" t="s">
        <v>2093</v>
      </c>
      <c r="C2075" s="9" t="s">
        <v>275</v>
      </c>
      <c r="D2075" s="185" t="s">
        <v>2094</v>
      </c>
      <c r="E2075" s="188" t="s">
        <v>2095</v>
      </c>
      <c r="F2075" s="9" t="s">
        <v>157</v>
      </c>
      <c r="G2075" s="9" t="s">
        <v>147</v>
      </c>
      <c r="H2075" s="10">
        <v>0</v>
      </c>
      <c r="I2075" s="11">
        <v>2</v>
      </c>
      <c r="J2075" s="24">
        <v>4990</v>
      </c>
      <c r="K2075" s="12"/>
      <c r="L2075" s="14">
        <v>0</v>
      </c>
      <c r="N2075" s="21">
        <v>0</v>
      </c>
      <c r="P2075" s="21">
        <v>0</v>
      </c>
      <c r="R2075" s="21">
        <v>0</v>
      </c>
      <c r="T2075" s="21">
        <v>0</v>
      </c>
      <c r="V2075" s="22">
        <v>4990</v>
      </c>
      <c r="X2075" s="5" t="str">
        <f t="shared" si="32"/>
        <v>No</v>
      </c>
      <c r="Z2075" s="21"/>
      <c r="AC2075" s="28"/>
      <c r="AG2075" s="7"/>
    </row>
    <row r="2076" spans="1:33">
      <c r="A2076" s="8" t="s">
        <v>1303</v>
      </c>
      <c r="B2076" s="8" t="s">
        <v>1304</v>
      </c>
      <c r="C2076" s="9" t="s">
        <v>141</v>
      </c>
      <c r="D2076" s="185" t="s">
        <v>1305</v>
      </c>
      <c r="E2076" s="188" t="s">
        <v>1306</v>
      </c>
      <c r="F2076" s="9" t="s">
        <v>83</v>
      </c>
      <c r="G2076" s="9" t="s">
        <v>147</v>
      </c>
      <c r="H2076" s="10">
        <v>0</v>
      </c>
      <c r="I2076" s="11">
        <v>2</v>
      </c>
      <c r="J2076" s="24">
        <v>3478</v>
      </c>
      <c r="K2076" s="12"/>
      <c r="L2076" s="14">
        <v>0</v>
      </c>
      <c r="N2076" s="21">
        <v>0</v>
      </c>
      <c r="P2076" s="21">
        <v>0</v>
      </c>
      <c r="R2076" s="21">
        <v>7200</v>
      </c>
      <c r="T2076" s="21">
        <v>0</v>
      </c>
      <c r="V2076" s="22">
        <v>10678</v>
      </c>
      <c r="X2076" s="5" t="str">
        <f t="shared" si="32"/>
        <v>No</v>
      </c>
      <c r="Z2076" s="21"/>
      <c r="AC2076" s="28"/>
      <c r="AG2076" s="7"/>
    </row>
    <row r="2077" spans="1:33">
      <c r="A2077" s="8" t="s">
        <v>5073</v>
      </c>
      <c r="B2077" s="8" t="s">
        <v>5074</v>
      </c>
      <c r="C2077" s="9" t="s">
        <v>91</v>
      </c>
      <c r="D2077" s="185" t="s">
        <v>5075</v>
      </c>
      <c r="E2077" s="188" t="s">
        <v>5076</v>
      </c>
      <c r="F2077" s="9" t="s">
        <v>83</v>
      </c>
      <c r="G2077" s="9" t="s">
        <v>147</v>
      </c>
      <c r="H2077" s="10">
        <v>0</v>
      </c>
      <c r="I2077" s="11">
        <v>2</v>
      </c>
      <c r="J2077" s="24">
        <v>6405</v>
      </c>
      <c r="K2077" s="12"/>
      <c r="L2077" s="14">
        <v>0</v>
      </c>
      <c r="N2077" s="21">
        <v>0</v>
      </c>
      <c r="P2077" s="21">
        <v>0</v>
      </c>
      <c r="R2077" s="21">
        <v>0</v>
      </c>
      <c r="T2077" s="21">
        <v>0</v>
      </c>
      <c r="V2077" s="22">
        <v>6405</v>
      </c>
      <c r="X2077" s="5" t="str">
        <f t="shared" si="32"/>
        <v>No</v>
      </c>
      <c r="Z2077" s="21"/>
      <c r="AC2077" s="28"/>
      <c r="AG2077" s="7"/>
    </row>
    <row r="2078" spans="1:33">
      <c r="A2078" s="8" t="s">
        <v>3594</v>
      </c>
      <c r="B2078" s="8" t="s">
        <v>3595</v>
      </c>
      <c r="C2078" s="9" t="s">
        <v>109</v>
      </c>
      <c r="D2078" s="185" t="s">
        <v>3596</v>
      </c>
      <c r="E2078" s="188" t="s">
        <v>3597</v>
      </c>
      <c r="F2078" s="9" t="s">
        <v>157</v>
      </c>
      <c r="G2078" s="9" t="s">
        <v>147</v>
      </c>
      <c r="H2078" s="10">
        <v>0</v>
      </c>
      <c r="I2078" s="11">
        <v>2</v>
      </c>
      <c r="J2078" s="24">
        <v>6175</v>
      </c>
      <c r="K2078" s="12"/>
      <c r="L2078" s="14">
        <v>0</v>
      </c>
      <c r="N2078" s="21">
        <v>0</v>
      </c>
      <c r="P2078" s="21">
        <v>0</v>
      </c>
      <c r="R2078" s="21">
        <v>0</v>
      </c>
      <c r="T2078" s="21">
        <v>0</v>
      </c>
      <c r="V2078" s="22">
        <v>6175</v>
      </c>
      <c r="X2078" s="5" t="str">
        <f t="shared" si="32"/>
        <v>No</v>
      </c>
      <c r="Z2078" s="21"/>
      <c r="AC2078" s="28"/>
      <c r="AG2078" s="7"/>
    </row>
    <row r="2079" spans="1:33">
      <c r="A2079" s="8" t="s">
        <v>3711</v>
      </c>
      <c r="B2079" s="8" t="s">
        <v>3712</v>
      </c>
      <c r="C2079" s="9" t="s">
        <v>278</v>
      </c>
      <c r="D2079" s="185" t="s">
        <v>3713</v>
      </c>
      <c r="E2079" s="188" t="s">
        <v>3714</v>
      </c>
      <c r="F2079" s="9" t="s">
        <v>157</v>
      </c>
      <c r="G2079" s="9" t="s">
        <v>147</v>
      </c>
      <c r="H2079" s="10">
        <v>0</v>
      </c>
      <c r="I2079" s="11">
        <v>2</v>
      </c>
      <c r="J2079" s="24">
        <v>4546</v>
      </c>
      <c r="K2079" s="12"/>
      <c r="L2079" s="14">
        <v>0</v>
      </c>
      <c r="N2079" s="21">
        <v>0</v>
      </c>
      <c r="P2079" s="21">
        <v>0</v>
      </c>
      <c r="R2079" s="21">
        <v>1000</v>
      </c>
      <c r="T2079" s="21">
        <v>0</v>
      </c>
      <c r="V2079" s="22">
        <v>5546</v>
      </c>
      <c r="X2079" s="5" t="str">
        <f t="shared" si="32"/>
        <v>No</v>
      </c>
      <c r="Z2079" s="21"/>
      <c r="AC2079" s="28"/>
      <c r="AG2079" s="7"/>
    </row>
    <row r="2080" spans="1:33">
      <c r="A2080" s="8" t="s">
        <v>5589</v>
      </c>
      <c r="B2080" s="8" t="s">
        <v>5590</v>
      </c>
      <c r="C2080" s="9" t="s">
        <v>254</v>
      </c>
      <c r="D2080" s="185" t="s">
        <v>5591</v>
      </c>
      <c r="E2080" s="188" t="s">
        <v>5592</v>
      </c>
      <c r="F2080" s="9" t="s">
        <v>157</v>
      </c>
      <c r="G2080" s="9" t="s">
        <v>147</v>
      </c>
      <c r="H2080" s="10">
        <v>0</v>
      </c>
      <c r="I2080" s="11">
        <v>2</v>
      </c>
      <c r="J2080" s="24">
        <v>6475</v>
      </c>
      <c r="K2080" s="12"/>
      <c r="L2080" s="14">
        <v>0</v>
      </c>
      <c r="N2080" s="21">
        <v>0</v>
      </c>
      <c r="P2080" s="21">
        <v>0</v>
      </c>
      <c r="R2080" s="21">
        <v>0</v>
      </c>
      <c r="T2080" s="21">
        <v>0</v>
      </c>
      <c r="V2080" s="22">
        <v>6475</v>
      </c>
      <c r="X2080" s="5" t="str">
        <f t="shared" si="32"/>
        <v>No</v>
      </c>
      <c r="Z2080" s="21"/>
      <c r="AC2080" s="28"/>
      <c r="AG2080" s="7"/>
    </row>
    <row r="2081" spans="1:33">
      <c r="A2081" s="8" t="s">
        <v>5451</v>
      </c>
      <c r="B2081" s="8" t="s">
        <v>5452</v>
      </c>
      <c r="C2081" s="9" t="s">
        <v>58</v>
      </c>
      <c r="D2081" s="185" t="s">
        <v>5453</v>
      </c>
      <c r="E2081" s="188" t="s">
        <v>5454</v>
      </c>
      <c r="F2081" s="9" t="s">
        <v>83</v>
      </c>
      <c r="G2081" s="9" t="s">
        <v>147</v>
      </c>
      <c r="H2081" s="10">
        <v>0</v>
      </c>
      <c r="I2081" s="11">
        <v>2</v>
      </c>
      <c r="J2081" s="24">
        <v>69716</v>
      </c>
      <c r="K2081" s="12"/>
      <c r="L2081" s="14">
        <v>0</v>
      </c>
      <c r="N2081" s="21">
        <v>0</v>
      </c>
      <c r="P2081" s="21">
        <v>0</v>
      </c>
      <c r="R2081" s="21">
        <v>0</v>
      </c>
      <c r="T2081" s="21">
        <v>0</v>
      </c>
      <c r="V2081" s="22">
        <v>69716</v>
      </c>
      <c r="X2081" s="5" t="str">
        <f t="shared" si="32"/>
        <v>No</v>
      </c>
      <c r="Z2081" s="21"/>
      <c r="AC2081" s="28"/>
      <c r="AG2081" s="7"/>
    </row>
    <row r="2082" spans="1:33">
      <c r="A2082" s="8" t="s">
        <v>682</v>
      </c>
      <c r="B2082" s="8" t="s">
        <v>683</v>
      </c>
      <c r="C2082" s="9" t="s">
        <v>168</v>
      </c>
      <c r="D2082" s="185">
        <v>63</v>
      </c>
      <c r="E2082" s="188">
        <v>63</v>
      </c>
      <c r="F2082" s="9" t="s">
        <v>83</v>
      </c>
      <c r="G2082" s="9" t="s">
        <v>5756</v>
      </c>
      <c r="H2082" s="10">
        <v>55805</v>
      </c>
      <c r="I2082" s="11">
        <v>2</v>
      </c>
      <c r="J2082" s="24">
        <v>5424</v>
      </c>
      <c r="K2082" s="12"/>
      <c r="L2082" s="14">
        <v>0</v>
      </c>
      <c r="N2082" s="21">
        <v>0</v>
      </c>
      <c r="P2082" s="21">
        <v>0</v>
      </c>
      <c r="R2082" s="21">
        <v>0</v>
      </c>
      <c r="T2082" s="21">
        <v>0</v>
      </c>
      <c r="V2082" s="22">
        <v>5424</v>
      </c>
      <c r="X2082" s="5" t="str">
        <f t="shared" si="32"/>
        <v>No</v>
      </c>
      <c r="Z2082" s="21"/>
      <c r="AC2082" s="28"/>
      <c r="AG2082" s="7"/>
    </row>
    <row r="2083" spans="1:33">
      <c r="A2083" s="8" t="s">
        <v>2415</v>
      </c>
      <c r="B2083" s="8" t="s">
        <v>2416</v>
      </c>
      <c r="C2083" s="9" t="s">
        <v>46</v>
      </c>
      <c r="D2083" s="185" t="s">
        <v>2417</v>
      </c>
      <c r="E2083" s="188" t="s">
        <v>2418</v>
      </c>
      <c r="F2083" s="9" t="s">
        <v>88</v>
      </c>
      <c r="G2083" s="9" t="s">
        <v>147</v>
      </c>
      <c r="H2083" s="10">
        <v>0</v>
      </c>
      <c r="I2083" s="11">
        <v>2</v>
      </c>
      <c r="J2083" s="24">
        <v>2946</v>
      </c>
      <c r="K2083" s="12"/>
      <c r="L2083" s="14">
        <v>0</v>
      </c>
      <c r="N2083" s="21">
        <v>0</v>
      </c>
      <c r="P2083" s="21">
        <v>0</v>
      </c>
      <c r="R2083" s="21">
        <v>0</v>
      </c>
      <c r="T2083" s="21">
        <v>40</v>
      </c>
      <c r="V2083" s="22">
        <v>2986</v>
      </c>
      <c r="X2083" s="5" t="str">
        <f t="shared" si="32"/>
        <v>No</v>
      </c>
      <c r="Z2083" s="21"/>
      <c r="AC2083" s="28"/>
      <c r="AG2083" s="7"/>
    </row>
    <row r="2084" spans="1:33">
      <c r="A2084" s="8" t="s">
        <v>811</v>
      </c>
      <c r="B2084" s="8" t="s">
        <v>812</v>
      </c>
      <c r="C2084" s="9" t="s">
        <v>129</v>
      </c>
      <c r="D2084" s="185" t="s">
        <v>813</v>
      </c>
      <c r="E2084" s="188" t="s">
        <v>814</v>
      </c>
      <c r="F2084" s="9" t="s">
        <v>83</v>
      </c>
      <c r="G2084" s="9" t="s">
        <v>147</v>
      </c>
      <c r="H2084" s="10">
        <v>0</v>
      </c>
      <c r="I2084" s="11">
        <v>2</v>
      </c>
      <c r="J2084" s="24">
        <v>7825</v>
      </c>
      <c r="K2084" s="12"/>
      <c r="L2084" s="14">
        <v>0</v>
      </c>
      <c r="N2084" s="21">
        <v>0</v>
      </c>
      <c r="P2084" s="21">
        <v>0</v>
      </c>
      <c r="R2084" s="21">
        <v>0</v>
      </c>
      <c r="T2084" s="21">
        <v>0</v>
      </c>
      <c r="V2084" s="22">
        <v>7825</v>
      </c>
      <c r="X2084" s="5" t="str">
        <f t="shared" si="32"/>
        <v>No</v>
      </c>
      <c r="Z2084" s="21"/>
      <c r="AC2084" s="28"/>
      <c r="AG2084" s="7"/>
    </row>
    <row r="2085" spans="1:33">
      <c r="A2085" s="8" t="s">
        <v>649</v>
      </c>
      <c r="B2085" s="8" t="s">
        <v>650</v>
      </c>
      <c r="C2085" s="9" t="s">
        <v>91</v>
      </c>
      <c r="D2085" s="185" t="s">
        <v>651</v>
      </c>
      <c r="E2085" s="188">
        <v>99358</v>
      </c>
      <c r="F2085" s="9" t="s">
        <v>36</v>
      </c>
      <c r="G2085" s="9" t="s">
        <v>5756</v>
      </c>
      <c r="H2085" s="10">
        <v>0</v>
      </c>
      <c r="I2085" s="11">
        <v>2</v>
      </c>
      <c r="J2085" s="24">
        <v>3671</v>
      </c>
      <c r="K2085" s="12"/>
      <c r="L2085" s="14">
        <v>0</v>
      </c>
      <c r="N2085" s="21">
        <v>0</v>
      </c>
      <c r="P2085" s="21">
        <v>0</v>
      </c>
      <c r="R2085" s="21">
        <v>0</v>
      </c>
      <c r="T2085" s="21">
        <v>0</v>
      </c>
      <c r="V2085" s="22">
        <v>3671</v>
      </c>
      <c r="X2085" s="5" t="str">
        <f t="shared" si="32"/>
        <v>No</v>
      </c>
      <c r="Z2085" s="21"/>
      <c r="AC2085" s="28"/>
      <c r="AG2085" s="7"/>
    </row>
    <row r="2086" spans="1:33">
      <c r="A2086" s="8" t="s">
        <v>41</v>
      </c>
      <c r="B2086" s="8" t="s">
        <v>6181</v>
      </c>
      <c r="C2086" s="9" t="s">
        <v>42</v>
      </c>
      <c r="D2086" s="185" t="s">
        <v>43</v>
      </c>
      <c r="E2086" s="188">
        <v>22929</v>
      </c>
      <c r="F2086" s="9" t="s">
        <v>36</v>
      </c>
      <c r="G2086" s="9" t="s">
        <v>5756</v>
      </c>
      <c r="H2086" s="10">
        <v>0</v>
      </c>
      <c r="I2086" s="11">
        <v>2</v>
      </c>
      <c r="J2086" s="24">
        <v>18053</v>
      </c>
      <c r="K2086" s="12"/>
      <c r="L2086" s="14">
        <v>0</v>
      </c>
      <c r="N2086" s="21">
        <v>0</v>
      </c>
      <c r="P2086" s="21">
        <v>0</v>
      </c>
      <c r="R2086" s="21">
        <v>0</v>
      </c>
      <c r="T2086" s="21">
        <v>0</v>
      </c>
      <c r="V2086" s="22">
        <v>18053</v>
      </c>
      <c r="X2086" s="5" t="str">
        <f t="shared" si="32"/>
        <v>No</v>
      </c>
      <c r="Z2086" s="21"/>
      <c r="AC2086" s="28"/>
      <c r="AG2086" s="7"/>
    </row>
    <row r="2087" spans="1:33">
      <c r="A2087" s="8" t="s">
        <v>6305</v>
      </c>
      <c r="B2087" s="8" t="s">
        <v>6306</v>
      </c>
      <c r="C2087" s="9" t="s">
        <v>91</v>
      </c>
      <c r="D2087" s="185"/>
      <c r="E2087" s="188">
        <v>90288</v>
      </c>
      <c r="F2087" s="9" t="s">
        <v>83</v>
      </c>
      <c r="G2087" s="9" t="s">
        <v>5756</v>
      </c>
      <c r="H2087" s="10">
        <v>12150996</v>
      </c>
      <c r="I2087" s="11">
        <v>2</v>
      </c>
      <c r="J2087" s="24">
        <v>0</v>
      </c>
      <c r="K2087" s="12"/>
      <c r="L2087" s="14">
        <v>0</v>
      </c>
      <c r="N2087" s="21">
        <v>0</v>
      </c>
      <c r="P2087" s="21">
        <v>0</v>
      </c>
      <c r="R2087" s="21">
        <v>0</v>
      </c>
      <c r="T2087" s="21">
        <v>0</v>
      </c>
      <c r="V2087" s="22">
        <v>0</v>
      </c>
      <c r="X2087" s="5" t="str">
        <f t="shared" si="32"/>
        <v>No</v>
      </c>
      <c r="Z2087" s="21"/>
      <c r="AC2087" s="28"/>
      <c r="AG2087" s="7"/>
    </row>
    <row r="2088" spans="1:33">
      <c r="A2088" s="8" t="s">
        <v>4956</v>
      </c>
      <c r="B2088" s="8" t="s">
        <v>4957</v>
      </c>
      <c r="C2088" s="9" t="s">
        <v>91</v>
      </c>
      <c r="D2088" s="185" t="s">
        <v>4958</v>
      </c>
      <c r="E2088" s="188" t="s">
        <v>4959</v>
      </c>
      <c r="F2088" s="9" t="s">
        <v>83</v>
      </c>
      <c r="G2088" s="9" t="s">
        <v>147</v>
      </c>
      <c r="H2088" s="10">
        <v>0</v>
      </c>
      <c r="I2088" s="11">
        <v>2</v>
      </c>
      <c r="J2088" s="24">
        <v>3020</v>
      </c>
      <c r="K2088" s="12"/>
      <c r="L2088" s="14">
        <v>0</v>
      </c>
      <c r="N2088" s="21">
        <v>0</v>
      </c>
      <c r="P2088" s="21">
        <v>0</v>
      </c>
      <c r="R2088" s="21">
        <v>1989</v>
      </c>
      <c r="T2088" s="21">
        <v>0</v>
      </c>
      <c r="V2088" s="22">
        <v>5009</v>
      </c>
      <c r="X2088" s="5" t="str">
        <f t="shared" si="32"/>
        <v>No</v>
      </c>
      <c r="Z2088" s="21"/>
      <c r="AC2088" s="28"/>
      <c r="AG2088" s="7"/>
    </row>
    <row r="2089" spans="1:33">
      <c r="A2089" s="8" t="s">
        <v>1253</v>
      </c>
      <c r="B2089" s="8" t="s">
        <v>1254</v>
      </c>
      <c r="C2089" s="9" t="s">
        <v>65</v>
      </c>
      <c r="D2089" s="185" t="s">
        <v>1255</v>
      </c>
      <c r="E2089" s="188">
        <v>279</v>
      </c>
      <c r="F2089" s="9" t="s">
        <v>36</v>
      </c>
      <c r="G2089" s="9" t="s">
        <v>5756</v>
      </c>
      <c r="H2089" s="10">
        <v>0</v>
      </c>
      <c r="I2089" s="11">
        <v>2</v>
      </c>
      <c r="J2089" s="24">
        <v>2985</v>
      </c>
      <c r="K2089" s="12"/>
      <c r="L2089" s="14">
        <v>0</v>
      </c>
      <c r="N2089" s="21">
        <v>0</v>
      </c>
      <c r="P2089" s="21">
        <v>0</v>
      </c>
      <c r="R2089" s="21">
        <v>0</v>
      </c>
      <c r="T2089" s="21">
        <v>0</v>
      </c>
      <c r="V2089" s="22">
        <v>2985</v>
      </c>
      <c r="X2089" s="5" t="str">
        <f t="shared" si="32"/>
        <v>No</v>
      </c>
      <c r="Z2089" s="21"/>
      <c r="AC2089" s="28"/>
      <c r="AG2089" s="7"/>
    </row>
    <row r="2090" spans="1:33">
      <c r="A2090" s="8" t="s">
        <v>37</v>
      </c>
      <c r="B2090" s="8" t="s">
        <v>38</v>
      </c>
      <c r="C2090" s="9" t="s">
        <v>39</v>
      </c>
      <c r="D2090" s="185" t="s">
        <v>40</v>
      </c>
      <c r="E2090" s="188">
        <v>99298</v>
      </c>
      <c r="F2090" s="9" t="s">
        <v>36</v>
      </c>
      <c r="G2090" s="9" t="s">
        <v>5756</v>
      </c>
      <c r="H2090" s="10">
        <v>0</v>
      </c>
      <c r="I2090" s="11">
        <v>2</v>
      </c>
      <c r="J2090" s="24">
        <v>0</v>
      </c>
      <c r="K2090" s="12"/>
      <c r="L2090" s="14">
        <v>0</v>
      </c>
      <c r="N2090" s="21">
        <v>0</v>
      </c>
      <c r="P2090" s="21">
        <v>0</v>
      </c>
      <c r="R2090" s="21">
        <v>0</v>
      </c>
      <c r="T2090" s="21">
        <v>0</v>
      </c>
      <c r="V2090" s="22">
        <v>0</v>
      </c>
      <c r="X2090" s="5" t="str">
        <f t="shared" si="32"/>
        <v>No</v>
      </c>
      <c r="Z2090" s="21"/>
      <c r="AC2090" s="28"/>
      <c r="AG2090" s="7"/>
    </row>
    <row r="2091" spans="1:33">
      <c r="A2091" s="8" t="s">
        <v>3927</v>
      </c>
      <c r="B2091" s="8" t="s">
        <v>3928</v>
      </c>
      <c r="C2091" s="9" t="s">
        <v>278</v>
      </c>
      <c r="D2091" s="185" t="s">
        <v>3929</v>
      </c>
      <c r="E2091" s="188" t="s">
        <v>3930</v>
      </c>
      <c r="F2091" s="9" t="s">
        <v>83</v>
      </c>
      <c r="G2091" s="9" t="s">
        <v>147</v>
      </c>
      <c r="H2091" s="10">
        <v>0</v>
      </c>
      <c r="I2091" s="11">
        <v>2</v>
      </c>
      <c r="J2091" s="24">
        <v>10058</v>
      </c>
      <c r="K2091" s="12"/>
      <c r="L2091" s="14">
        <v>0</v>
      </c>
      <c r="N2091" s="21">
        <v>0</v>
      </c>
      <c r="P2091" s="21">
        <v>0</v>
      </c>
      <c r="R2091" s="21">
        <v>4868</v>
      </c>
      <c r="T2091" s="21">
        <v>0</v>
      </c>
      <c r="V2091" s="22">
        <v>14926</v>
      </c>
      <c r="X2091" s="5" t="str">
        <f t="shared" si="32"/>
        <v>No</v>
      </c>
      <c r="Z2091" s="21"/>
      <c r="AC2091" s="28"/>
      <c r="AG2091" s="7"/>
    </row>
    <row r="2092" spans="1:33">
      <c r="A2092" s="8" t="s">
        <v>853</v>
      </c>
      <c r="B2092" s="8" t="s">
        <v>854</v>
      </c>
      <c r="C2092" s="9" t="s">
        <v>129</v>
      </c>
      <c r="D2092" s="185" t="s">
        <v>855</v>
      </c>
      <c r="E2092" s="188" t="s">
        <v>856</v>
      </c>
      <c r="F2092" s="9" t="s">
        <v>83</v>
      </c>
      <c r="G2092" s="9" t="s">
        <v>147</v>
      </c>
      <c r="H2092" s="10">
        <v>0</v>
      </c>
      <c r="I2092" s="11">
        <v>2</v>
      </c>
      <c r="J2092" s="24">
        <v>256</v>
      </c>
      <c r="K2092" s="12"/>
      <c r="L2092" s="14">
        <v>0</v>
      </c>
      <c r="N2092" s="21">
        <v>0</v>
      </c>
      <c r="P2092" s="21">
        <v>0</v>
      </c>
      <c r="R2092" s="21">
        <v>0</v>
      </c>
      <c r="T2092" s="21">
        <v>0</v>
      </c>
      <c r="V2092" s="22">
        <v>256</v>
      </c>
      <c r="X2092" s="5" t="str">
        <f t="shared" si="32"/>
        <v>No</v>
      </c>
      <c r="Z2092" s="21"/>
      <c r="AC2092" s="28"/>
      <c r="AG2092" s="7"/>
    </row>
    <row r="2093" spans="1:33">
      <c r="A2093" s="8" t="s">
        <v>2103</v>
      </c>
      <c r="B2093" s="8" t="s">
        <v>2104</v>
      </c>
      <c r="C2093" s="9" t="s">
        <v>275</v>
      </c>
      <c r="D2093" s="185" t="s">
        <v>2105</v>
      </c>
      <c r="E2093" s="188" t="s">
        <v>2106</v>
      </c>
      <c r="F2093" s="9" t="s">
        <v>157</v>
      </c>
      <c r="G2093" s="9" t="s">
        <v>147</v>
      </c>
      <c r="H2093" s="10">
        <v>0</v>
      </c>
      <c r="I2093" s="11">
        <v>2</v>
      </c>
      <c r="J2093" s="24">
        <v>7024</v>
      </c>
      <c r="K2093" s="12"/>
      <c r="L2093" s="14">
        <v>0</v>
      </c>
      <c r="N2093" s="21">
        <v>0</v>
      </c>
      <c r="P2093" s="21">
        <v>0</v>
      </c>
      <c r="R2093" s="21">
        <v>0</v>
      </c>
      <c r="T2093" s="21">
        <v>0</v>
      </c>
      <c r="V2093" s="22">
        <v>7024</v>
      </c>
      <c r="X2093" s="5" t="str">
        <f t="shared" si="32"/>
        <v>No</v>
      </c>
      <c r="Z2093" s="21"/>
      <c r="AC2093" s="28"/>
      <c r="AG2093" s="7"/>
    </row>
    <row r="2094" spans="1:33">
      <c r="A2094" s="8" t="s">
        <v>2031</v>
      </c>
      <c r="B2094" s="8" t="s">
        <v>2032</v>
      </c>
      <c r="C2094" s="9" t="s">
        <v>69</v>
      </c>
      <c r="D2094" s="185" t="s">
        <v>2033</v>
      </c>
      <c r="E2094" s="188" t="s">
        <v>2034</v>
      </c>
      <c r="F2094" s="9" t="s">
        <v>157</v>
      </c>
      <c r="G2094" s="9" t="s">
        <v>147</v>
      </c>
      <c r="H2094" s="10">
        <v>0</v>
      </c>
      <c r="I2094" s="11">
        <v>2</v>
      </c>
      <c r="J2094" s="24">
        <v>3701</v>
      </c>
      <c r="K2094" s="12"/>
      <c r="L2094" s="14">
        <v>0</v>
      </c>
      <c r="N2094" s="21">
        <v>0</v>
      </c>
      <c r="P2094" s="21">
        <v>0</v>
      </c>
      <c r="R2094" s="21">
        <v>1920</v>
      </c>
      <c r="T2094" s="21">
        <v>1212</v>
      </c>
      <c r="V2094" s="22">
        <v>6833</v>
      </c>
      <c r="X2094" s="5" t="str">
        <f t="shared" si="32"/>
        <v>No</v>
      </c>
      <c r="Z2094" s="21"/>
      <c r="AC2094" s="28"/>
      <c r="AG2094" s="7"/>
    </row>
    <row r="2095" spans="1:33">
      <c r="A2095" s="8" t="s">
        <v>5359</v>
      </c>
      <c r="B2095" s="8" t="s">
        <v>5360</v>
      </c>
      <c r="C2095" s="9" t="s">
        <v>58</v>
      </c>
      <c r="D2095" s="185" t="s">
        <v>5361</v>
      </c>
      <c r="E2095" s="188" t="s">
        <v>5362</v>
      </c>
      <c r="F2095" s="9" t="s">
        <v>83</v>
      </c>
      <c r="G2095" s="9" t="s">
        <v>147</v>
      </c>
      <c r="H2095" s="10">
        <v>0</v>
      </c>
      <c r="I2095" s="11">
        <v>2</v>
      </c>
      <c r="J2095" s="24">
        <v>32118</v>
      </c>
      <c r="K2095" s="12"/>
      <c r="L2095" s="14">
        <v>0</v>
      </c>
      <c r="N2095" s="21">
        <v>0</v>
      </c>
      <c r="P2095" s="21">
        <v>0</v>
      </c>
      <c r="R2095" s="21">
        <v>0</v>
      </c>
      <c r="T2095" s="21">
        <v>0</v>
      </c>
      <c r="V2095" s="22">
        <v>32118</v>
      </c>
      <c r="X2095" s="5" t="str">
        <f t="shared" si="32"/>
        <v>No</v>
      </c>
      <c r="Z2095" s="21"/>
      <c r="AC2095" s="28"/>
      <c r="AG2095" s="7"/>
    </row>
    <row r="2096" spans="1:33">
      <c r="A2096" s="8" t="s">
        <v>2360</v>
      </c>
      <c r="B2096" s="8" t="s">
        <v>1035</v>
      </c>
      <c r="C2096" s="9" t="s">
        <v>42</v>
      </c>
      <c r="D2096" s="185">
        <v>2143</v>
      </c>
      <c r="E2096" s="188">
        <v>20143</v>
      </c>
      <c r="F2096" s="9" t="s">
        <v>83</v>
      </c>
      <c r="G2096" s="9" t="s">
        <v>5756</v>
      </c>
      <c r="H2096" s="10">
        <v>423566</v>
      </c>
      <c r="I2096" s="11">
        <v>2</v>
      </c>
      <c r="J2096" s="24">
        <v>3461</v>
      </c>
      <c r="K2096" s="12"/>
      <c r="L2096" s="14">
        <v>0</v>
      </c>
      <c r="N2096" s="21">
        <v>0</v>
      </c>
      <c r="P2096" s="21">
        <v>0</v>
      </c>
      <c r="R2096" s="21">
        <v>0</v>
      </c>
      <c r="T2096" s="21">
        <v>0</v>
      </c>
      <c r="V2096" s="22">
        <v>3461</v>
      </c>
      <c r="X2096" s="5" t="str">
        <f t="shared" si="32"/>
        <v>No</v>
      </c>
      <c r="Z2096" s="21"/>
      <c r="AC2096" s="28"/>
      <c r="AG2096" s="7"/>
    </row>
    <row r="2097" spans="1:33">
      <c r="A2097" s="8" t="s">
        <v>1291</v>
      </c>
      <c r="B2097" s="8" t="s">
        <v>1292</v>
      </c>
      <c r="C2097" s="9" t="s">
        <v>141</v>
      </c>
      <c r="D2097" s="185" t="s">
        <v>1293</v>
      </c>
      <c r="E2097" s="188" t="s">
        <v>1294</v>
      </c>
      <c r="F2097" s="9" t="s">
        <v>157</v>
      </c>
      <c r="G2097" s="9" t="s">
        <v>147</v>
      </c>
      <c r="H2097" s="10">
        <v>0</v>
      </c>
      <c r="I2097" s="11">
        <v>2</v>
      </c>
      <c r="J2097" s="24">
        <v>19154</v>
      </c>
      <c r="K2097" s="12"/>
      <c r="L2097" s="14">
        <v>0</v>
      </c>
      <c r="N2097" s="21">
        <v>0</v>
      </c>
      <c r="P2097" s="21">
        <v>0</v>
      </c>
      <c r="R2097" s="21">
        <v>0</v>
      </c>
      <c r="T2097" s="21">
        <v>0</v>
      </c>
      <c r="V2097" s="22">
        <v>19154</v>
      </c>
      <c r="X2097" s="5" t="str">
        <f t="shared" si="32"/>
        <v>No</v>
      </c>
      <c r="Z2097" s="21"/>
      <c r="AC2097" s="28"/>
      <c r="AG2097" s="7"/>
    </row>
    <row r="2098" spans="1:33">
      <c r="A2098" s="8" t="s">
        <v>5918</v>
      </c>
      <c r="B2098" s="8" t="s">
        <v>6491</v>
      </c>
      <c r="C2098" s="9" t="s">
        <v>420</v>
      </c>
      <c r="D2098" s="185"/>
      <c r="E2098" s="188" t="s">
        <v>5919</v>
      </c>
      <c r="F2098" s="9" t="s">
        <v>83</v>
      </c>
      <c r="G2098" s="9" t="s">
        <v>147</v>
      </c>
      <c r="H2098" s="10">
        <v>0</v>
      </c>
      <c r="I2098" s="11">
        <v>2</v>
      </c>
      <c r="J2098" s="24">
        <v>3060</v>
      </c>
      <c r="K2098" s="12"/>
      <c r="L2098" s="14">
        <v>0</v>
      </c>
      <c r="N2098" s="21">
        <v>0</v>
      </c>
      <c r="P2098" s="21">
        <v>0</v>
      </c>
      <c r="R2098" s="21">
        <v>0</v>
      </c>
      <c r="T2098" s="21">
        <v>35010</v>
      </c>
      <c r="V2098" s="22">
        <v>38070</v>
      </c>
      <c r="X2098" s="5" t="str">
        <f t="shared" si="32"/>
        <v>No</v>
      </c>
      <c r="Z2098" s="21"/>
      <c r="AC2098" s="28"/>
      <c r="AG2098" s="7"/>
    </row>
    <row r="2099" spans="1:33">
      <c r="A2099" s="8" t="s">
        <v>5084</v>
      </c>
      <c r="B2099" s="8" t="s">
        <v>5085</v>
      </c>
      <c r="C2099" s="9" t="s">
        <v>91</v>
      </c>
      <c r="D2099" s="185" t="s">
        <v>5086</v>
      </c>
      <c r="E2099" s="188" t="s">
        <v>5087</v>
      </c>
      <c r="F2099" s="9" t="s">
        <v>83</v>
      </c>
      <c r="G2099" s="9" t="s">
        <v>147</v>
      </c>
      <c r="H2099" s="10">
        <v>0</v>
      </c>
      <c r="I2099" s="11">
        <v>2</v>
      </c>
      <c r="J2099" s="24">
        <v>15831</v>
      </c>
      <c r="K2099" s="12"/>
      <c r="L2099" s="14">
        <v>0</v>
      </c>
      <c r="N2099" s="21">
        <v>0</v>
      </c>
      <c r="P2099" s="21">
        <v>0</v>
      </c>
      <c r="R2099" s="21">
        <v>0</v>
      </c>
      <c r="T2099" s="21">
        <v>0</v>
      </c>
      <c r="V2099" s="22">
        <v>15831</v>
      </c>
      <c r="X2099" s="5" t="str">
        <f t="shared" si="32"/>
        <v>No</v>
      </c>
      <c r="Z2099" s="21"/>
      <c r="AC2099" s="28"/>
      <c r="AG2099" s="7"/>
    </row>
    <row r="2100" spans="1:33">
      <c r="A2100" s="8" t="s">
        <v>2201</v>
      </c>
      <c r="B2100" s="8" t="s">
        <v>2201</v>
      </c>
      <c r="C2100" s="9" t="s">
        <v>275</v>
      </c>
      <c r="D2100" s="185" t="s">
        <v>2202</v>
      </c>
      <c r="E2100" s="188" t="s">
        <v>2203</v>
      </c>
      <c r="F2100" s="9" t="s">
        <v>83</v>
      </c>
      <c r="G2100" s="9" t="s">
        <v>147</v>
      </c>
      <c r="H2100" s="10">
        <v>0</v>
      </c>
      <c r="I2100" s="11">
        <v>2</v>
      </c>
      <c r="J2100" s="24">
        <v>4309</v>
      </c>
      <c r="K2100" s="12"/>
      <c r="L2100" s="14">
        <v>0</v>
      </c>
      <c r="N2100" s="21">
        <v>0</v>
      </c>
      <c r="P2100" s="21">
        <v>0</v>
      </c>
      <c r="R2100" s="21">
        <v>0</v>
      </c>
      <c r="T2100" s="21">
        <v>0</v>
      </c>
      <c r="V2100" s="22">
        <v>4309</v>
      </c>
      <c r="X2100" s="5" t="str">
        <f t="shared" si="32"/>
        <v>No</v>
      </c>
      <c r="Z2100" s="21"/>
      <c r="AC2100" s="28"/>
      <c r="AG2100" s="7"/>
    </row>
    <row r="2101" spans="1:33">
      <c r="A2101" s="8" t="s">
        <v>6341</v>
      </c>
      <c r="B2101" s="8" t="s">
        <v>6342</v>
      </c>
      <c r="C2101" s="9" t="s">
        <v>163</v>
      </c>
      <c r="D2101" s="185"/>
      <c r="E2101" s="188">
        <v>10185</v>
      </c>
      <c r="F2101" s="9" t="s">
        <v>1320</v>
      </c>
      <c r="G2101" s="9" t="s">
        <v>5756</v>
      </c>
      <c r="H2101" s="10">
        <v>59124</v>
      </c>
      <c r="I2101" s="11">
        <v>2</v>
      </c>
      <c r="J2101" s="24">
        <v>0</v>
      </c>
      <c r="K2101" s="12"/>
      <c r="L2101" s="14">
        <v>0</v>
      </c>
      <c r="N2101" s="21">
        <v>0</v>
      </c>
      <c r="P2101" s="21">
        <v>0</v>
      </c>
      <c r="R2101" s="21">
        <v>4166</v>
      </c>
      <c r="T2101" s="21">
        <v>18256</v>
      </c>
      <c r="V2101" s="22">
        <v>22422</v>
      </c>
      <c r="X2101" s="5" t="str">
        <f t="shared" si="32"/>
        <v>No</v>
      </c>
      <c r="Z2101" s="21"/>
      <c r="AC2101" s="28"/>
      <c r="AG2101" s="7"/>
    </row>
    <row r="2102" spans="1:33">
      <c r="A2102" s="8" t="s">
        <v>5307</v>
      </c>
      <c r="B2102" s="8" t="s">
        <v>5308</v>
      </c>
      <c r="C2102" s="9" t="s">
        <v>58</v>
      </c>
      <c r="D2102" s="185" t="s">
        <v>5309</v>
      </c>
      <c r="E2102" s="188" t="s">
        <v>5310</v>
      </c>
      <c r="F2102" s="9" t="s">
        <v>83</v>
      </c>
      <c r="G2102" s="9" t="s">
        <v>147</v>
      </c>
      <c r="H2102" s="10">
        <v>0</v>
      </c>
      <c r="I2102" s="11">
        <v>2</v>
      </c>
      <c r="J2102" s="24">
        <v>95296</v>
      </c>
      <c r="K2102" s="12"/>
      <c r="L2102" s="14">
        <v>0</v>
      </c>
      <c r="N2102" s="21">
        <v>0</v>
      </c>
      <c r="P2102" s="21">
        <v>0</v>
      </c>
      <c r="R2102" s="21">
        <v>0</v>
      </c>
      <c r="T2102" s="21">
        <v>0</v>
      </c>
      <c r="V2102" s="22">
        <v>95296</v>
      </c>
      <c r="X2102" s="5" t="str">
        <f t="shared" si="32"/>
        <v>No</v>
      </c>
      <c r="Z2102" s="21"/>
      <c r="AC2102" s="28"/>
      <c r="AG2102" s="7"/>
    </row>
    <row r="2103" spans="1:33">
      <c r="A2103" s="8" t="s">
        <v>6706</v>
      </c>
      <c r="B2103" s="8" t="s">
        <v>6707</v>
      </c>
      <c r="C2103" s="9" t="s">
        <v>39</v>
      </c>
      <c r="D2103" s="185" t="s">
        <v>6708</v>
      </c>
      <c r="E2103" s="188">
        <v>99334</v>
      </c>
      <c r="F2103" s="9" t="s">
        <v>36</v>
      </c>
      <c r="G2103" s="9" t="s">
        <v>5756</v>
      </c>
      <c r="H2103" s="10">
        <v>0</v>
      </c>
      <c r="I2103" s="11">
        <v>2</v>
      </c>
      <c r="J2103" s="24">
        <v>964</v>
      </c>
      <c r="K2103" s="12"/>
      <c r="L2103" s="14">
        <v>0</v>
      </c>
      <c r="N2103" s="21">
        <v>0</v>
      </c>
      <c r="P2103" s="21">
        <v>0</v>
      </c>
      <c r="R2103" s="21">
        <v>0</v>
      </c>
      <c r="T2103" s="21">
        <v>0</v>
      </c>
      <c r="V2103" s="22">
        <v>964</v>
      </c>
      <c r="X2103" s="5" t="str">
        <f t="shared" si="32"/>
        <v>No</v>
      </c>
      <c r="Z2103" s="21"/>
      <c r="AC2103" s="28"/>
      <c r="AG2103" s="7"/>
    </row>
    <row r="2104" spans="1:33">
      <c r="A2104" s="8" t="s">
        <v>3310</v>
      </c>
      <c r="B2104" s="8" t="s">
        <v>460</v>
      </c>
      <c r="C2104" s="9" t="s">
        <v>42</v>
      </c>
      <c r="D2104" s="185" t="s">
        <v>4685</v>
      </c>
      <c r="E2104" s="188" t="s">
        <v>4686</v>
      </c>
      <c r="F2104" s="9" t="s">
        <v>83</v>
      </c>
      <c r="G2104" s="9" t="s">
        <v>147</v>
      </c>
      <c r="H2104" s="10">
        <v>0</v>
      </c>
      <c r="I2104" s="11">
        <v>2</v>
      </c>
      <c r="J2104" s="24">
        <v>22450</v>
      </c>
      <c r="K2104" s="12"/>
      <c r="L2104" s="14">
        <v>0</v>
      </c>
      <c r="N2104" s="21">
        <v>0</v>
      </c>
      <c r="P2104" s="21">
        <v>0</v>
      </c>
      <c r="R2104" s="21">
        <v>0</v>
      </c>
      <c r="T2104" s="21">
        <v>45694</v>
      </c>
      <c r="V2104" s="22">
        <v>68144</v>
      </c>
      <c r="X2104" s="5" t="str">
        <f t="shared" si="32"/>
        <v>No</v>
      </c>
      <c r="Z2104" s="21"/>
      <c r="AC2104" s="28"/>
      <c r="AG2104" s="7"/>
    </row>
    <row r="2105" spans="1:33">
      <c r="A2105" s="8" t="s">
        <v>4454</v>
      </c>
      <c r="B2105" s="8" t="s">
        <v>4455</v>
      </c>
      <c r="C2105" s="9" t="s">
        <v>160</v>
      </c>
      <c r="D2105" s="185" t="s">
        <v>4456</v>
      </c>
      <c r="E2105" s="188" t="s">
        <v>4457</v>
      </c>
      <c r="F2105" s="9" t="s">
        <v>83</v>
      </c>
      <c r="G2105" s="9" t="s">
        <v>147</v>
      </c>
      <c r="H2105" s="10">
        <v>0</v>
      </c>
      <c r="I2105" s="11">
        <v>2</v>
      </c>
      <c r="J2105" s="24">
        <v>11616</v>
      </c>
      <c r="K2105" s="12"/>
      <c r="L2105" s="14">
        <v>0</v>
      </c>
      <c r="N2105" s="21">
        <v>0</v>
      </c>
      <c r="P2105" s="21">
        <v>0</v>
      </c>
      <c r="R2105" s="21">
        <v>0</v>
      </c>
      <c r="T2105" s="21">
        <v>0</v>
      </c>
      <c r="V2105" s="22">
        <v>11616</v>
      </c>
      <c r="X2105" s="5" t="str">
        <f t="shared" si="32"/>
        <v>No</v>
      </c>
      <c r="Z2105" s="21"/>
      <c r="AC2105" s="28"/>
      <c r="AG2105" s="7"/>
    </row>
    <row r="2106" spans="1:33">
      <c r="A2106" s="8" t="s">
        <v>3771</v>
      </c>
      <c r="B2106" s="8" t="s">
        <v>957</v>
      </c>
      <c r="C2106" s="9" t="s">
        <v>278</v>
      </c>
      <c r="D2106" s="185" t="s">
        <v>3772</v>
      </c>
      <c r="E2106" s="188" t="s">
        <v>3773</v>
      </c>
      <c r="F2106" s="9" t="s">
        <v>83</v>
      </c>
      <c r="G2106" s="9" t="s">
        <v>147</v>
      </c>
      <c r="H2106" s="10">
        <v>0</v>
      </c>
      <c r="I2106" s="11">
        <v>2</v>
      </c>
      <c r="J2106" s="24">
        <v>4839</v>
      </c>
      <c r="K2106" s="12"/>
      <c r="L2106" s="14">
        <v>0</v>
      </c>
      <c r="N2106" s="21">
        <v>0</v>
      </c>
      <c r="P2106" s="21">
        <v>0</v>
      </c>
      <c r="R2106" s="21">
        <v>0</v>
      </c>
      <c r="T2106" s="21">
        <v>0</v>
      </c>
      <c r="V2106" s="22">
        <v>4839</v>
      </c>
      <c r="X2106" s="5" t="str">
        <f t="shared" si="32"/>
        <v>No</v>
      </c>
      <c r="Z2106" s="21"/>
      <c r="AC2106" s="28"/>
      <c r="AG2106" s="7"/>
    </row>
    <row r="2107" spans="1:33">
      <c r="A2107" s="8" t="s">
        <v>2454</v>
      </c>
      <c r="B2107" s="8" t="s">
        <v>2455</v>
      </c>
      <c r="C2107" s="9" t="s">
        <v>46</v>
      </c>
      <c r="D2107" s="185" t="s">
        <v>2456</v>
      </c>
      <c r="E2107" s="188" t="s">
        <v>2457</v>
      </c>
      <c r="F2107" s="9" t="s">
        <v>88</v>
      </c>
      <c r="G2107" s="9" t="s">
        <v>147</v>
      </c>
      <c r="H2107" s="10">
        <v>0</v>
      </c>
      <c r="I2107" s="11">
        <v>2</v>
      </c>
      <c r="J2107" s="24">
        <v>1356</v>
      </c>
      <c r="K2107" s="12"/>
      <c r="L2107" s="14">
        <v>0</v>
      </c>
      <c r="N2107" s="21">
        <v>0</v>
      </c>
      <c r="P2107" s="21">
        <v>0</v>
      </c>
      <c r="R2107" s="21">
        <v>0</v>
      </c>
      <c r="T2107" s="21">
        <v>0</v>
      </c>
      <c r="V2107" s="22">
        <v>1356</v>
      </c>
      <c r="X2107" s="5" t="str">
        <f t="shared" si="32"/>
        <v>No</v>
      </c>
      <c r="Z2107" s="21"/>
      <c r="AC2107" s="28"/>
      <c r="AG2107" s="7"/>
    </row>
    <row r="2108" spans="1:33">
      <c r="A2108" s="8" t="s">
        <v>2340</v>
      </c>
      <c r="B2108" s="8" t="s">
        <v>2341</v>
      </c>
      <c r="C2108" s="9" t="s">
        <v>106</v>
      </c>
      <c r="D2108" s="185" t="s">
        <v>2342</v>
      </c>
      <c r="E2108" s="188" t="s">
        <v>2343</v>
      </c>
      <c r="F2108" s="9" t="s">
        <v>83</v>
      </c>
      <c r="G2108" s="9" t="s">
        <v>147</v>
      </c>
      <c r="H2108" s="10">
        <v>0</v>
      </c>
      <c r="I2108" s="11">
        <v>2</v>
      </c>
      <c r="J2108" s="24">
        <v>11442</v>
      </c>
      <c r="K2108" s="12"/>
      <c r="L2108" s="14">
        <v>0</v>
      </c>
      <c r="N2108" s="21">
        <v>0</v>
      </c>
      <c r="P2108" s="21">
        <v>0</v>
      </c>
      <c r="R2108" s="21">
        <v>0</v>
      </c>
      <c r="T2108" s="21">
        <v>0</v>
      </c>
      <c r="V2108" s="22">
        <v>11442</v>
      </c>
      <c r="X2108" s="5" t="str">
        <f t="shared" si="32"/>
        <v>No</v>
      </c>
      <c r="Z2108" s="21"/>
      <c r="AC2108" s="28"/>
      <c r="AG2108" s="7"/>
    </row>
    <row r="2109" spans="1:33">
      <c r="A2109" s="8" t="s">
        <v>4108</v>
      </c>
      <c r="B2109" s="8" t="s">
        <v>4109</v>
      </c>
      <c r="C2109" s="9" t="s">
        <v>178</v>
      </c>
      <c r="D2109" s="185" t="s">
        <v>4110</v>
      </c>
      <c r="E2109" s="188">
        <v>50007</v>
      </c>
      <c r="F2109" s="9" t="s">
        <v>36</v>
      </c>
      <c r="G2109" s="9" t="s">
        <v>5756</v>
      </c>
      <c r="H2109" s="10">
        <v>0</v>
      </c>
      <c r="I2109" s="11">
        <v>2</v>
      </c>
      <c r="J2109" s="24">
        <v>5397</v>
      </c>
      <c r="K2109" s="12"/>
      <c r="L2109" s="14">
        <v>0</v>
      </c>
      <c r="N2109" s="21">
        <v>0</v>
      </c>
      <c r="P2109" s="21">
        <v>0</v>
      </c>
      <c r="R2109" s="21">
        <v>0</v>
      </c>
      <c r="T2109" s="21">
        <v>0</v>
      </c>
      <c r="V2109" s="22">
        <v>5397</v>
      </c>
      <c r="X2109" s="5" t="str">
        <f t="shared" si="32"/>
        <v>No</v>
      </c>
      <c r="Z2109" s="21"/>
      <c r="AC2109" s="28"/>
      <c r="AG2109" s="7"/>
    </row>
    <row r="2110" spans="1:33">
      <c r="A2110" s="8" t="s">
        <v>866</v>
      </c>
      <c r="B2110" s="8" t="s">
        <v>867</v>
      </c>
      <c r="C2110" s="9" t="s">
        <v>129</v>
      </c>
      <c r="D2110" s="185" t="s">
        <v>868</v>
      </c>
      <c r="E2110" s="188" t="s">
        <v>869</v>
      </c>
      <c r="F2110" s="9" t="s">
        <v>83</v>
      </c>
      <c r="G2110" s="9" t="s">
        <v>147</v>
      </c>
      <c r="H2110" s="10">
        <v>0</v>
      </c>
      <c r="I2110" s="11">
        <v>2</v>
      </c>
      <c r="J2110" s="24">
        <v>3591</v>
      </c>
      <c r="K2110" s="12"/>
      <c r="L2110" s="14">
        <v>0</v>
      </c>
      <c r="N2110" s="21">
        <v>0</v>
      </c>
      <c r="P2110" s="21">
        <v>0</v>
      </c>
      <c r="R2110" s="21">
        <v>0</v>
      </c>
      <c r="T2110" s="21">
        <v>0</v>
      </c>
      <c r="V2110" s="22">
        <v>3591</v>
      </c>
      <c r="X2110" s="5" t="str">
        <f t="shared" si="32"/>
        <v>No</v>
      </c>
      <c r="Z2110" s="21"/>
      <c r="AC2110" s="28"/>
      <c r="AG2110" s="7"/>
    </row>
    <row r="2111" spans="1:33">
      <c r="A2111" s="8" t="s">
        <v>3844</v>
      </c>
      <c r="B2111" s="8" t="s">
        <v>3845</v>
      </c>
      <c r="C2111" s="9" t="s">
        <v>278</v>
      </c>
      <c r="D2111" s="185" t="s">
        <v>3846</v>
      </c>
      <c r="E2111" s="188" t="s">
        <v>3847</v>
      </c>
      <c r="F2111" s="9" t="s">
        <v>83</v>
      </c>
      <c r="G2111" s="9" t="s">
        <v>147</v>
      </c>
      <c r="H2111" s="10">
        <v>0</v>
      </c>
      <c r="I2111" s="11">
        <v>2</v>
      </c>
      <c r="J2111" s="24">
        <v>708</v>
      </c>
      <c r="K2111" s="12"/>
      <c r="L2111" s="14">
        <v>0</v>
      </c>
      <c r="N2111" s="21">
        <v>0</v>
      </c>
      <c r="P2111" s="21">
        <v>0</v>
      </c>
      <c r="R2111" s="21">
        <v>0</v>
      </c>
      <c r="T2111" s="21">
        <v>0</v>
      </c>
      <c r="V2111" s="22">
        <v>708</v>
      </c>
      <c r="X2111" s="5" t="str">
        <f t="shared" si="32"/>
        <v>No</v>
      </c>
      <c r="Z2111" s="21"/>
      <c r="AC2111" s="28"/>
      <c r="AG2111" s="7"/>
    </row>
    <row r="2112" spans="1:33">
      <c r="A2112" s="8" t="s">
        <v>6350</v>
      </c>
      <c r="B2112" s="8" t="s">
        <v>6170</v>
      </c>
      <c r="C2112" s="9" t="s">
        <v>91</v>
      </c>
      <c r="D2112" s="185"/>
      <c r="E2112" s="188">
        <v>90278</v>
      </c>
      <c r="F2112" s="9" t="s">
        <v>83</v>
      </c>
      <c r="G2112" s="9" t="s">
        <v>5756</v>
      </c>
      <c r="H2112" s="10">
        <v>12150996</v>
      </c>
      <c r="I2112" s="11">
        <v>2</v>
      </c>
      <c r="J2112" s="24">
        <v>11397</v>
      </c>
      <c r="K2112" s="12"/>
      <c r="L2112" s="14">
        <v>0</v>
      </c>
      <c r="N2112" s="21">
        <v>0</v>
      </c>
      <c r="P2112" s="21">
        <v>0</v>
      </c>
      <c r="R2112" s="21">
        <v>0</v>
      </c>
      <c r="T2112" s="21">
        <v>0</v>
      </c>
      <c r="V2112" s="22">
        <v>11397</v>
      </c>
      <c r="X2112" s="5" t="str">
        <f t="shared" si="32"/>
        <v>No</v>
      </c>
      <c r="Z2112" s="21"/>
      <c r="AC2112" s="28"/>
      <c r="AG2112" s="7"/>
    </row>
    <row r="2113" spans="1:33">
      <c r="A2113" s="8" t="s">
        <v>6335</v>
      </c>
      <c r="B2113" s="8" t="s">
        <v>4711</v>
      </c>
      <c r="C2113" s="9" t="s">
        <v>79</v>
      </c>
      <c r="D2113" s="185" t="s">
        <v>4712</v>
      </c>
      <c r="E2113" s="188" t="s">
        <v>4713</v>
      </c>
      <c r="F2113" s="9" t="s">
        <v>83</v>
      </c>
      <c r="G2113" s="9" t="s">
        <v>147</v>
      </c>
      <c r="H2113" s="10">
        <v>0</v>
      </c>
      <c r="I2113" s="11">
        <v>2</v>
      </c>
      <c r="J2113" s="24">
        <v>11647</v>
      </c>
      <c r="K2113" s="12"/>
      <c r="L2113" s="14">
        <v>0</v>
      </c>
      <c r="N2113" s="21">
        <v>0</v>
      </c>
      <c r="P2113" s="21">
        <v>0</v>
      </c>
      <c r="R2113" s="21">
        <v>9418</v>
      </c>
      <c r="T2113" s="21">
        <v>0</v>
      </c>
      <c r="V2113" s="22">
        <v>21065</v>
      </c>
      <c r="X2113" s="5" t="str">
        <f t="shared" si="32"/>
        <v>No</v>
      </c>
      <c r="Z2113" s="21"/>
      <c r="AC2113" s="28"/>
      <c r="AG2113" s="7"/>
    </row>
    <row r="2114" spans="1:33">
      <c r="A2114" s="8" t="s">
        <v>2045</v>
      </c>
      <c r="B2114" s="8" t="s">
        <v>6475</v>
      </c>
      <c r="C2114" s="9" t="s">
        <v>69</v>
      </c>
      <c r="D2114" s="185" t="s">
        <v>2046</v>
      </c>
      <c r="E2114" s="188" t="s">
        <v>2047</v>
      </c>
      <c r="F2114" s="9" t="s">
        <v>83</v>
      </c>
      <c r="G2114" s="9" t="s">
        <v>147</v>
      </c>
      <c r="H2114" s="10">
        <v>0</v>
      </c>
      <c r="I2114" s="11">
        <v>2</v>
      </c>
      <c r="J2114" s="24">
        <v>3236</v>
      </c>
      <c r="K2114" s="12"/>
      <c r="L2114" s="14">
        <v>0</v>
      </c>
      <c r="N2114" s="21">
        <v>0</v>
      </c>
      <c r="P2114" s="21">
        <v>0</v>
      </c>
      <c r="R2114" s="21">
        <v>11270</v>
      </c>
      <c r="T2114" s="21">
        <v>0</v>
      </c>
      <c r="V2114" s="22">
        <v>14506</v>
      </c>
      <c r="X2114" s="5" t="str">
        <f t="shared" si="32"/>
        <v>No</v>
      </c>
      <c r="Z2114" s="21"/>
      <c r="AC2114" s="28"/>
      <c r="AG2114" s="7"/>
    </row>
    <row r="2115" spans="1:33">
      <c r="A2115" s="8" t="s">
        <v>5296</v>
      </c>
      <c r="B2115" s="8" t="s">
        <v>5297</v>
      </c>
      <c r="C2115" s="9" t="s">
        <v>58</v>
      </c>
      <c r="D2115" s="185" t="s">
        <v>5298</v>
      </c>
      <c r="E2115" s="188" t="s">
        <v>5299</v>
      </c>
      <c r="F2115" s="9" t="s">
        <v>83</v>
      </c>
      <c r="G2115" s="9" t="s">
        <v>147</v>
      </c>
      <c r="H2115" s="10">
        <v>0</v>
      </c>
      <c r="I2115" s="11">
        <v>2</v>
      </c>
      <c r="J2115" s="24">
        <v>31083</v>
      </c>
      <c r="K2115" s="12"/>
      <c r="L2115" s="14">
        <v>0</v>
      </c>
      <c r="N2115" s="21">
        <v>0</v>
      </c>
      <c r="P2115" s="21">
        <v>0</v>
      </c>
      <c r="R2115" s="21">
        <v>0</v>
      </c>
      <c r="T2115" s="21">
        <v>0</v>
      </c>
      <c r="V2115" s="22">
        <v>31083</v>
      </c>
      <c r="X2115" s="5" t="str">
        <f t="shared" ref="X2115:X2178" si="33">IF(W2115&amp;U2115&amp;S2115&amp;Q2115&amp;O2115&amp;M2115&amp;K2115&lt;&gt;"","Yes","No")</f>
        <v>No</v>
      </c>
      <c r="Z2115" s="21"/>
      <c r="AC2115" s="28"/>
      <c r="AG2115" s="7"/>
    </row>
    <row r="2116" spans="1:33">
      <c r="A2116" s="8" t="s">
        <v>5100</v>
      </c>
      <c r="B2116" s="8" t="s">
        <v>2978</v>
      </c>
      <c r="C2116" s="9" t="s">
        <v>87</v>
      </c>
      <c r="D2116" s="185">
        <v>28</v>
      </c>
      <c r="E2116" s="188">
        <v>28</v>
      </c>
      <c r="F2116" s="9" t="s">
        <v>83</v>
      </c>
      <c r="G2116" s="9" t="s">
        <v>84</v>
      </c>
      <c r="H2116" s="10">
        <v>3059393</v>
      </c>
      <c r="I2116" s="11">
        <v>2</v>
      </c>
      <c r="J2116" s="24">
        <v>2004543</v>
      </c>
      <c r="K2116" s="12"/>
      <c r="L2116" s="14">
        <v>0</v>
      </c>
      <c r="N2116" s="21">
        <v>1747</v>
      </c>
      <c r="P2116" s="21">
        <v>0</v>
      </c>
      <c r="R2116" s="21">
        <v>197372</v>
      </c>
      <c r="T2116" s="21">
        <v>0</v>
      </c>
      <c r="V2116" s="22">
        <v>2203662</v>
      </c>
      <c r="X2116" s="5" t="str">
        <f t="shared" si="33"/>
        <v>No</v>
      </c>
      <c r="Z2116" s="21"/>
      <c r="AC2116" s="28"/>
      <c r="AG2116" s="7"/>
    </row>
    <row r="2117" spans="1:33">
      <c r="A2117" s="8" t="s">
        <v>6709</v>
      </c>
      <c r="B2117" s="8" t="s">
        <v>3971</v>
      </c>
      <c r="C2117" s="9" t="s">
        <v>278</v>
      </c>
      <c r="D2117" s="185"/>
      <c r="E2117" s="188" t="s">
        <v>3972</v>
      </c>
      <c r="F2117" s="9" t="s">
        <v>83</v>
      </c>
      <c r="G2117" s="9" t="s">
        <v>147</v>
      </c>
      <c r="H2117" s="10">
        <v>0</v>
      </c>
      <c r="I2117" s="11">
        <v>2</v>
      </c>
      <c r="J2117" s="24">
        <v>544</v>
      </c>
      <c r="K2117" s="12"/>
      <c r="L2117" s="14">
        <v>0</v>
      </c>
      <c r="N2117" s="21">
        <v>0</v>
      </c>
      <c r="P2117" s="21">
        <v>0</v>
      </c>
      <c r="R2117" s="21">
        <v>0</v>
      </c>
      <c r="T2117" s="21">
        <v>0</v>
      </c>
      <c r="V2117" s="22">
        <v>544</v>
      </c>
      <c r="X2117" s="5" t="str">
        <f t="shared" si="33"/>
        <v>No</v>
      </c>
      <c r="Z2117" s="21"/>
      <c r="AC2117" s="28"/>
      <c r="AG2117" s="7"/>
    </row>
    <row r="2118" spans="1:33">
      <c r="A2118" s="8" t="s">
        <v>381</v>
      </c>
      <c r="B2118" s="8" t="s">
        <v>6471</v>
      </c>
      <c r="C2118" s="9" t="s">
        <v>73</v>
      </c>
      <c r="D2118" s="185" t="s">
        <v>382</v>
      </c>
      <c r="E2118" s="188" t="s">
        <v>383</v>
      </c>
      <c r="F2118" s="9" t="s">
        <v>83</v>
      </c>
      <c r="G2118" s="9" t="s">
        <v>147</v>
      </c>
      <c r="H2118" s="10">
        <v>0</v>
      </c>
      <c r="I2118" s="11">
        <v>2</v>
      </c>
      <c r="J2118" s="24">
        <v>21731</v>
      </c>
      <c r="K2118" s="12"/>
      <c r="L2118" s="14">
        <v>0</v>
      </c>
      <c r="N2118" s="21">
        <v>0</v>
      </c>
      <c r="P2118" s="21">
        <v>0</v>
      </c>
      <c r="R2118" s="21">
        <v>0</v>
      </c>
      <c r="T2118" s="21">
        <v>0</v>
      </c>
      <c r="V2118" s="22">
        <v>21731</v>
      </c>
      <c r="X2118" s="5" t="str">
        <f t="shared" si="33"/>
        <v>No</v>
      </c>
      <c r="Z2118" s="21"/>
      <c r="AC2118" s="28"/>
      <c r="AG2118" s="7"/>
    </row>
    <row r="2119" spans="1:33">
      <c r="A2119" s="8" t="s">
        <v>3938</v>
      </c>
      <c r="B2119" s="8" t="s">
        <v>6493</v>
      </c>
      <c r="C2119" s="9" t="s">
        <v>278</v>
      </c>
      <c r="D2119" s="185" t="s">
        <v>3939</v>
      </c>
      <c r="E2119" s="188" t="s">
        <v>3940</v>
      </c>
      <c r="F2119" s="9" t="s">
        <v>83</v>
      </c>
      <c r="G2119" s="9" t="s">
        <v>147</v>
      </c>
      <c r="H2119" s="10">
        <v>0</v>
      </c>
      <c r="I2119" s="11">
        <v>2</v>
      </c>
      <c r="J2119" s="24">
        <v>3321</v>
      </c>
      <c r="K2119" s="12"/>
      <c r="L2119" s="14">
        <v>0</v>
      </c>
      <c r="N2119" s="21">
        <v>0</v>
      </c>
      <c r="P2119" s="21">
        <v>0</v>
      </c>
      <c r="R2119" s="21">
        <v>0</v>
      </c>
      <c r="T2119" s="21">
        <v>0</v>
      </c>
      <c r="V2119" s="22">
        <v>3321</v>
      </c>
      <c r="X2119" s="5" t="str">
        <f t="shared" si="33"/>
        <v>No</v>
      </c>
      <c r="Z2119" s="21"/>
      <c r="AC2119" s="28"/>
      <c r="AG2119" s="7"/>
    </row>
    <row r="2120" spans="1:33">
      <c r="A2120" s="8" t="s">
        <v>6338</v>
      </c>
      <c r="B2120" s="8" t="s">
        <v>6339</v>
      </c>
      <c r="C2120" s="9" t="s">
        <v>171</v>
      </c>
      <c r="D2120" s="185"/>
      <c r="E2120" s="188">
        <v>40253</v>
      </c>
      <c r="F2120" s="9" t="s">
        <v>83</v>
      </c>
      <c r="G2120" s="9" t="s">
        <v>5756</v>
      </c>
      <c r="H2120" s="10">
        <v>5502379</v>
      </c>
      <c r="I2120" s="11">
        <v>2</v>
      </c>
      <c r="J2120" s="24">
        <v>27616</v>
      </c>
      <c r="K2120" s="12"/>
      <c r="L2120" s="14">
        <v>0</v>
      </c>
      <c r="N2120" s="21">
        <v>0</v>
      </c>
      <c r="P2120" s="21">
        <v>0</v>
      </c>
      <c r="R2120" s="21">
        <v>0</v>
      </c>
      <c r="T2120" s="21">
        <v>0</v>
      </c>
      <c r="V2120" s="22">
        <v>27616</v>
      </c>
      <c r="X2120" s="5" t="str">
        <f t="shared" si="33"/>
        <v>No</v>
      </c>
      <c r="Z2120" s="21"/>
      <c r="AC2120" s="28"/>
      <c r="AG2120" s="7"/>
    </row>
    <row r="2121" spans="1:33">
      <c r="A2121" s="8" t="s">
        <v>6022</v>
      </c>
      <c r="B2121" s="8" t="s">
        <v>6115</v>
      </c>
      <c r="C2121" s="9" t="s">
        <v>254</v>
      </c>
      <c r="D2121" s="185"/>
      <c r="E2121" s="188" t="s">
        <v>6023</v>
      </c>
      <c r="F2121" s="9" t="s">
        <v>83</v>
      </c>
      <c r="G2121" s="9" t="s">
        <v>147</v>
      </c>
      <c r="H2121" s="10">
        <v>0</v>
      </c>
      <c r="I2121" s="11">
        <v>2</v>
      </c>
      <c r="J2121" s="24">
        <v>357</v>
      </c>
      <c r="K2121" s="12"/>
      <c r="L2121" s="14">
        <v>0</v>
      </c>
      <c r="N2121" s="21">
        <v>0</v>
      </c>
      <c r="P2121" s="21">
        <v>0</v>
      </c>
      <c r="R2121" s="21">
        <v>0</v>
      </c>
      <c r="T2121" s="21">
        <v>0</v>
      </c>
      <c r="V2121" s="22">
        <v>357</v>
      </c>
      <c r="X2121" s="5" t="str">
        <f t="shared" si="33"/>
        <v>No</v>
      </c>
      <c r="Z2121" s="21"/>
      <c r="AC2121" s="28"/>
      <c r="AG2121" s="7"/>
    </row>
    <row r="2122" spans="1:33">
      <c r="A2122" s="8" t="s">
        <v>3439</v>
      </c>
      <c r="B2122" s="8" t="s">
        <v>893</v>
      </c>
      <c r="C2122" s="9" t="s">
        <v>34</v>
      </c>
      <c r="D2122" s="185" t="s">
        <v>3440</v>
      </c>
      <c r="E2122" s="188" t="s">
        <v>3441</v>
      </c>
      <c r="F2122" s="9" t="s">
        <v>157</v>
      </c>
      <c r="G2122" s="9" t="s">
        <v>147</v>
      </c>
      <c r="H2122" s="10">
        <v>0</v>
      </c>
      <c r="I2122" s="11">
        <v>2</v>
      </c>
      <c r="J2122" s="24">
        <v>27668</v>
      </c>
      <c r="K2122" s="12"/>
      <c r="L2122" s="14">
        <v>0</v>
      </c>
      <c r="N2122" s="21">
        <v>0</v>
      </c>
      <c r="P2122" s="21">
        <v>0</v>
      </c>
      <c r="R2122" s="21">
        <v>1650</v>
      </c>
      <c r="T2122" s="21">
        <v>0</v>
      </c>
      <c r="V2122" s="22">
        <v>29318</v>
      </c>
      <c r="X2122" s="5" t="str">
        <f t="shared" si="33"/>
        <v>No</v>
      </c>
      <c r="Z2122" s="21"/>
      <c r="AC2122" s="28"/>
      <c r="AG2122" s="7"/>
    </row>
    <row r="2123" spans="1:33">
      <c r="A2123" s="8" t="s">
        <v>3963</v>
      </c>
      <c r="B2123" s="8" t="s">
        <v>3964</v>
      </c>
      <c r="C2123" s="9" t="s">
        <v>278</v>
      </c>
      <c r="D2123" s="185" t="s">
        <v>3965</v>
      </c>
      <c r="E2123" s="188" t="s">
        <v>3966</v>
      </c>
      <c r="F2123" s="9" t="s">
        <v>83</v>
      </c>
      <c r="G2123" s="9" t="s">
        <v>147</v>
      </c>
      <c r="H2123" s="10">
        <v>0</v>
      </c>
      <c r="I2123" s="11">
        <v>2</v>
      </c>
      <c r="J2123" s="24">
        <v>8497</v>
      </c>
      <c r="K2123" s="12"/>
      <c r="L2123" s="14">
        <v>0</v>
      </c>
      <c r="N2123" s="21">
        <v>0</v>
      </c>
      <c r="P2123" s="21">
        <v>0</v>
      </c>
      <c r="R2123" s="21">
        <v>0</v>
      </c>
      <c r="T2123" s="21">
        <v>0</v>
      </c>
      <c r="V2123" s="22">
        <v>8497</v>
      </c>
      <c r="X2123" s="5" t="str">
        <f t="shared" si="33"/>
        <v>No</v>
      </c>
      <c r="Z2123" s="21"/>
      <c r="AC2123" s="28"/>
      <c r="AG2123" s="7"/>
    </row>
    <row r="2124" spans="1:33">
      <c r="A2124" s="8" t="s">
        <v>3891</v>
      </c>
      <c r="B2124" s="8" t="s">
        <v>3892</v>
      </c>
      <c r="C2124" s="9" t="s">
        <v>278</v>
      </c>
      <c r="D2124" s="185" t="s">
        <v>3893</v>
      </c>
      <c r="E2124" s="188" t="s">
        <v>3894</v>
      </c>
      <c r="F2124" s="9" t="s">
        <v>83</v>
      </c>
      <c r="G2124" s="9" t="s">
        <v>147</v>
      </c>
      <c r="H2124" s="10">
        <v>0</v>
      </c>
      <c r="I2124" s="11">
        <v>2</v>
      </c>
      <c r="J2124" s="24">
        <v>4980</v>
      </c>
      <c r="K2124" s="12"/>
      <c r="L2124" s="14">
        <v>0</v>
      </c>
      <c r="N2124" s="21">
        <v>0</v>
      </c>
      <c r="P2124" s="21">
        <v>0</v>
      </c>
      <c r="R2124" s="21">
        <v>0</v>
      </c>
      <c r="T2124" s="21">
        <v>0</v>
      </c>
      <c r="V2124" s="22">
        <v>4980</v>
      </c>
      <c r="X2124" s="5" t="str">
        <f t="shared" si="33"/>
        <v>No</v>
      </c>
      <c r="Z2124" s="21"/>
      <c r="AC2124" s="28"/>
      <c r="AG2124" s="7"/>
    </row>
    <row r="2125" spans="1:33">
      <c r="A2125" s="8" t="s">
        <v>1351</v>
      </c>
      <c r="B2125" s="8" t="s">
        <v>1352</v>
      </c>
      <c r="C2125" s="9" t="s">
        <v>91</v>
      </c>
      <c r="D2125" s="185" t="s">
        <v>1353</v>
      </c>
      <c r="E2125" s="188">
        <v>99364</v>
      </c>
      <c r="F2125" s="9" t="s">
        <v>36</v>
      </c>
      <c r="G2125" s="9" t="s">
        <v>5756</v>
      </c>
      <c r="H2125" s="10">
        <v>0</v>
      </c>
      <c r="I2125" s="11">
        <v>2</v>
      </c>
      <c r="J2125" s="24">
        <v>0</v>
      </c>
      <c r="K2125" s="12"/>
      <c r="L2125" s="14">
        <v>0</v>
      </c>
      <c r="N2125" s="21">
        <v>0</v>
      </c>
      <c r="P2125" s="21">
        <v>0</v>
      </c>
      <c r="R2125" s="21">
        <v>0</v>
      </c>
      <c r="T2125" s="21">
        <v>0</v>
      </c>
      <c r="V2125" s="22">
        <v>0</v>
      </c>
      <c r="X2125" s="5" t="str">
        <f t="shared" si="33"/>
        <v>No</v>
      </c>
      <c r="Z2125" s="21"/>
      <c r="AC2125" s="28"/>
      <c r="AG2125" s="7"/>
    </row>
    <row r="2126" spans="1:33">
      <c r="A2126" s="8" t="s">
        <v>2996</v>
      </c>
      <c r="B2126" s="8" t="s">
        <v>838</v>
      </c>
      <c r="C2126" s="9" t="s">
        <v>109</v>
      </c>
      <c r="D2126" s="185">
        <v>4218</v>
      </c>
      <c r="E2126" s="188">
        <v>40218</v>
      </c>
      <c r="F2126" s="9" t="s">
        <v>83</v>
      </c>
      <c r="G2126" s="9" t="s">
        <v>5756</v>
      </c>
      <c r="H2126" s="10">
        <v>972546</v>
      </c>
      <c r="I2126" s="11">
        <v>2</v>
      </c>
      <c r="J2126" s="24">
        <v>9397</v>
      </c>
      <c r="K2126" s="12"/>
      <c r="L2126" s="14">
        <v>0</v>
      </c>
      <c r="N2126" s="21">
        <v>0</v>
      </c>
      <c r="P2126" s="21">
        <v>0</v>
      </c>
      <c r="R2126" s="21">
        <v>0</v>
      </c>
      <c r="T2126" s="21">
        <v>0</v>
      </c>
      <c r="V2126" s="22">
        <v>9397</v>
      </c>
      <c r="X2126" s="5" t="str">
        <f t="shared" si="33"/>
        <v>No</v>
      </c>
      <c r="Z2126" s="21"/>
      <c r="AC2126" s="28"/>
      <c r="AG2126" s="7"/>
    </row>
    <row r="2127" spans="1:33">
      <c r="A2127" s="8" t="s">
        <v>5521</v>
      </c>
      <c r="B2127" s="8" t="s">
        <v>5522</v>
      </c>
      <c r="C2127" s="9" t="s">
        <v>132</v>
      </c>
      <c r="D2127" s="185" t="s">
        <v>5523</v>
      </c>
      <c r="E2127" s="188" t="s">
        <v>5524</v>
      </c>
      <c r="F2127" s="9" t="s">
        <v>83</v>
      </c>
      <c r="G2127" s="9" t="s">
        <v>147</v>
      </c>
      <c r="H2127" s="10">
        <v>0</v>
      </c>
      <c r="I2127" s="11">
        <v>2</v>
      </c>
      <c r="J2127" s="24">
        <v>9245</v>
      </c>
      <c r="K2127" s="12"/>
      <c r="L2127" s="14">
        <v>0</v>
      </c>
      <c r="N2127" s="21">
        <v>0</v>
      </c>
      <c r="P2127" s="21">
        <v>0</v>
      </c>
      <c r="R2127" s="21">
        <v>0</v>
      </c>
      <c r="T2127" s="21">
        <v>0</v>
      </c>
      <c r="V2127" s="22">
        <v>9245</v>
      </c>
      <c r="X2127" s="5" t="str">
        <f t="shared" si="33"/>
        <v>No</v>
      </c>
      <c r="Z2127" s="21"/>
      <c r="AC2127" s="28"/>
      <c r="AG2127" s="7"/>
    </row>
    <row r="2128" spans="1:33">
      <c r="A2128" s="8" t="s">
        <v>6710</v>
      </c>
      <c r="B2128" s="8" t="s">
        <v>2167</v>
      </c>
      <c r="C2128" s="9" t="s">
        <v>275</v>
      </c>
      <c r="D2128" s="185" t="s">
        <v>2168</v>
      </c>
      <c r="E2128" s="188" t="s">
        <v>2169</v>
      </c>
      <c r="F2128" s="9" t="s">
        <v>83</v>
      </c>
      <c r="G2128" s="9" t="s">
        <v>147</v>
      </c>
      <c r="H2128" s="10">
        <v>0</v>
      </c>
      <c r="I2128" s="11">
        <v>2</v>
      </c>
      <c r="J2128" s="24">
        <v>8949</v>
      </c>
      <c r="K2128" s="12"/>
      <c r="L2128" s="14">
        <v>0</v>
      </c>
      <c r="N2128" s="21">
        <v>0</v>
      </c>
      <c r="P2128" s="21">
        <v>0</v>
      </c>
      <c r="R2128" s="21">
        <v>0</v>
      </c>
      <c r="T2128" s="21">
        <v>0</v>
      </c>
      <c r="V2128" s="22">
        <v>8949</v>
      </c>
      <c r="X2128" s="5" t="str">
        <f t="shared" si="33"/>
        <v>No</v>
      </c>
      <c r="Z2128" s="21"/>
      <c r="AC2128" s="28"/>
      <c r="AG2128" s="7"/>
    </row>
    <row r="2129" spans="1:33">
      <c r="A2129" s="8" t="s">
        <v>4952</v>
      </c>
      <c r="B2129" s="8" t="s">
        <v>4953</v>
      </c>
      <c r="C2129" s="9" t="s">
        <v>91</v>
      </c>
      <c r="D2129" s="185" t="s">
        <v>4954</v>
      </c>
      <c r="E2129" s="188" t="s">
        <v>4955</v>
      </c>
      <c r="F2129" s="9" t="s">
        <v>83</v>
      </c>
      <c r="G2129" s="9" t="s">
        <v>147</v>
      </c>
      <c r="H2129" s="10">
        <v>0</v>
      </c>
      <c r="I2129" s="11">
        <v>2</v>
      </c>
      <c r="J2129" s="24">
        <v>16638</v>
      </c>
      <c r="K2129" s="12"/>
      <c r="L2129" s="14">
        <v>0</v>
      </c>
      <c r="N2129" s="21">
        <v>0</v>
      </c>
      <c r="P2129" s="21">
        <v>0</v>
      </c>
      <c r="R2129" s="21">
        <v>203</v>
      </c>
      <c r="T2129" s="21">
        <v>0</v>
      </c>
      <c r="V2129" s="22">
        <v>16841</v>
      </c>
      <c r="X2129" s="5" t="str">
        <f t="shared" si="33"/>
        <v>No</v>
      </c>
      <c r="Z2129" s="21"/>
      <c r="AC2129" s="28"/>
      <c r="AG2129" s="7"/>
    </row>
    <row r="2130" spans="1:33">
      <c r="A2130" s="8" t="s">
        <v>1397</v>
      </c>
      <c r="B2130" s="8" t="s">
        <v>1398</v>
      </c>
      <c r="C2130" s="9" t="s">
        <v>150</v>
      </c>
      <c r="D2130" s="185" t="s">
        <v>1399</v>
      </c>
      <c r="E2130" s="188" t="s">
        <v>1400</v>
      </c>
      <c r="F2130" s="9" t="s">
        <v>83</v>
      </c>
      <c r="G2130" s="9" t="s">
        <v>147</v>
      </c>
      <c r="H2130" s="10">
        <v>0</v>
      </c>
      <c r="I2130" s="11">
        <v>2</v>
      </c>
      <c r="J2130" s="24">
        <v>5617</v>
      </c>
      <c r="K2130" s="12"/>
      <c r="L2130" s="14">
        <v>0</v>
      </c>
      <c r="N2130" s="21">
        <v>0</v>
      </c>
      <c r="P2130" s="21">
        <v>0</v>
      </c>
      <c r="R2130" s="21">
        <v>0</v>
      </c>
      <c r="T2130" s="21">
        <v>1200</v>
      </c>
      <c r="V2130" s="22">
        <v>6817</v>
      </c>
      <c r="X2130" s="5" t="str">
        <f t="shared" si="33"/>
        <v>No</v>
      </c>
      <c r="Z2130" s="21"/>
      <c r="AC2130" s="28"/>
      <c r="AG2130" s="7"/>
    </row>
    <row r="2131" spans="1:33">
      <c r="A2131" s="8" t="s">
        <v>6711</v>
      </c>
      <c r="B2131" s="8" t="s">
        <v>2236</v>
      </c>
      <c r="C2131" s="9" t="s">
        <v>275</v>
      </c>
      <c r="D2131" s="185" t="s">
        <v>2237</v>
      </c>
      <c r="E2131" s="188" t="s">
        <v>2238</v>
      </c>
      <c r="F2131" s="9" t="s">
        <v>83</v>
      </c>
      <c r="G2131" s="9" t="s">
        <v>147</v>
      </c>
      <c r="H2131" s="10">
        <v>0</v>
      </c>
      <c r="I2131" s="11">
        <v>2</v>
      </c>
      <c r="J2131" s="24">
        <v>4466</v>
      </c>
      <c r="K2131" s="12"/>
      <c r="L2131" s="14">
        <v>0</v>
      </c>
      <c r="N2131" s="21">
        <v>0</v>
      </c>
      <c r="P2131" s="21">
        <v>0</v>
      </c>
      <c r="R2131" s="21">
        <v>0</v>
      </c>
      <c r="T2131" s="21">
        <v>0</v>
      </c>
      <c r="V2131" s="22">
        <v>4466</v>
      </c>
      <c r="X2131" s="5" t="str">
        <f t="shared" si="33"/>
        <v>No</v>
      </c>
      <c r="Z2131" s="21"/>
      <c r="AC2131" s="28"/>
      <c r="AG2131" s="7"/>
    </row>
    <row r="2132" spans="1:33">
      <c r="A2132" s="8" t="s">
        <v>881</v>
      </c>
      <c r="B2132" s="8" t="s">
        <v>6490</v>
      </c>
      <c r="C2132" s="9" t="s">
        <v>129</v>
      </c>
      <c r="D2132" s="185" t="s">
        <v>882</v>
      </c>
      <c r="E2132" s="188" t="s">
        <v>883</v>
      </c>
      <c r="F2132" s="9" t="s">
        <v>83</v>
      </c>
      <c r="G2132" s="9" t="s">
        <v>147</v>
      </c>
      <c r="H2132" s="10">
        <v>0</v>
      </c>
      <c r="I2132" s="11">
        <v>2</v>
      </c>
      <c r="J2132" s="24">
        <v>6748</v>
      </c>
      <c r="K2132" s="12"/>
      <c r="L2132" s="14">
        <v>0</v>
      </c>
      <c r="N2132" s="21">
        <v>0</v>
      </c>
      <c r="P2132" s="21">
        <v>0</v>
      </c>
      <c r="R2132" s="21">
        <v>0</v>
      </c>
      <c r="T2132" s="21">
        <v>0</v>
      </c>
      <c r="V2132" s="22">
        <v>6748</v>
      </c>
      <c r="X2132" s="5" t="str">
        <f t="shared" si="33"/>
        <v>No</v>
      </c>
      <c r="Z2132" s="21"/>
      <c r="AC2132" s="28"/>
      <c r="AG2132" s="7"/>
    </row>
    <row r="2133" spans="1:33">
      <c r="A2133" s="8" t="s">
        <v>2329</v>
      </c>
      <c r="B2133" s="8" t="s">
        <v>2330</v>
      </c>
      <c r="C2133" s="9" t="s">
        <v>106</v>
      </c>
      <c r="D2133" s="185" t="s">
        <v>2331</v>
      </c>
      <c r="E2133" s="188" t="s">
        <v>2332</v>
      </c>
      <c r="F2133" s="9" t="s">
        <v>83</v>
      </c>
      <c r="G2133" s="9" t="s">
        <v>147</v>
      </c>
      <c r="H2133" s="10">
        <v>0</v>
      </c>
      <c r="I2133" s="11">
        <v>2</v>
      </c>
      <c r="J2133" s="24">
        <v>14506</v>
      </c>
      <c r="K2133" s="12"/>
      <c r="L2133" s="14">
        <v>0</v>
      </c>
      <c r="N2133" s="21">
        <v>0</v>
      </c>
      <c r="P2133" s="21">
        <v>0</v>
      </c>
      <c r="R2133" s="21">
        <v>0</v>
      </c>
      <c r="T2133" s="21">
        <v>0</v>
      </c>
      <c r="V2133" s="22">
        <v>14506</v>
      </c>
      <c r="X2133" s="5" t="str">
        <f t="shared" si="33"/>
        <v>No</v>
      </c>
      <c r="Z2133" s="21"/>
      <c r="AC2133" s="28"/>
      <c r="AG2133" s="7"/>
    </row>
    <row r="2134" spans="1:33">
      <c r="A2134" s="8" t="s">
        <v>4843</v>
      </c>
      <c r="B2134" s="8" t="s">
        <v>4844</v>
      </c>
      <c r="C2134" s="9" t="s">
        <v>87</v>
      </c>
      <c r="D2134" s="185" t="s">
        <v>4845</v>
      </c>
      <c r="E2134" s="188" t="s">
        <v>4846</v>
      </c>
      <c r="F2134" s="9" t="s">
        <v>157</v>
      </c>
      <c r="G2134" s="9" t="s">
        <v>147</v>
      </c>
      <c r="H2134" s="10">
        <v>0</v>
      </c>
      <c r="I2134" s="11">
        <v>2</v>
      </c>
      <c r="J2134" s="24">
        <v>19609</v>
      </c>
      <c r="K2134" s="12"/>
      <c r="L2134" s="14">
        <v>0</v>
      </c>
      <c r="N2134" s="21">
        <v>0</v>
      </c>
      <c r="P2134" s="21">
        <v>0</v>
      </c>
      <c r="R2134" s="21">
        <v>0</v>
      </c>
      <c r="T2134" s="21">
        <v>0</v>
      </c>
      <c r="V2134" s="22">
        <v>19609</v>
      </c>
      <c r="X2134" s="5" t="str">
        <f t="shared" si="33"/>
        <v>No</v>
      </c>
      <c r="Z2134" s="21"/>
      <c r="AC2134" s="28"/>
      <c r="AG2134" s="7"/>
    </row>
    <row r="2135" spans="1:33">
      <c r="A2135" s="8" t="s">
        <v>2100</v>
      </c>
      <c r="B2135" s="8" t="s">
        <v>957</v>
      </c>
      <c r="C2135" s="9" t="s">
        <v>275</v>
      </c>
      <c r="D2135" s="185" t="s">
        <v>2101</v>
      </c>
      <c r="E2135" s="188" t="s">
        <v>2102</v>
      </c>
      <c r="F2135" s="9" t="s">
        <v>83</v>
      </c>
      <c r="G2135" s="9" t="s">
        <v>147</v>
      </c>
      <c r="H2135" s="10">
        <v>0</v>
      </c>
      <c r="I2135" s="11">
        <v>2</v>
      </c>
      <c r="J2135" s="24">
        <v>9492</v>
      </c>
      <c r="K2135" s="12"/>
      <c r="L2135" s="14">
        <v>0</v>
      </c>
      <c r="N2135" s="21">
        <v>0</v>
      </c>
      <c r="P2135" s="21">
        <v>0</v>
      </c>
      <c r="R2135" s="21">
        <v>0</v>
      </c>
      <c r="T2135" s="21">
        <v>0</v>
      </c>
      <c r="V2135" s="22">
        <v>9492</v>
      </c>
      <c r="X2135" s="5" t="str">
        <f t="shared" si="33"/>
        <v>No</v>
      </c>
      <c r="Z2135" s="21"/>
      <c r="AC2135" s="28"/>
      <c r="AG2135" s="7"/>
    </row>
    <row r="2136" spans="1:33">
      <c r="A2136" s="8" t="s">
        <v>766</v>
      </c>
      <c r="B2136" s="8" t="s">
        <v>767</v>
      </c>
      <c r="C2136" s="9" t="s">
        <v>129</v>
      </c>
      <c r="D2136" s="185" t="s">
        <v>768</v>
      </c>
      <c r="E2136" s="188" t="s">
        <v>769</v>
      </c>
      <c r="F2136" s="9" t="s">
        <v>83</v>
      </c>
      <c r="G2136" s="9" t="s">
        <v>147</v>
      </c>
      <c r="H2136" s="10">
        <v>0</v>
      </c>
      <c r="I2136" s="11">
        <v>2</v>
      </c>
      <c r="J2136" s="24">
        <v>3885</v>
      </c>
      <c r="K2136" s="12"/>
      <c r="L2136" s="14">
        <v>0</v>
      </c>
      <c r="N2136" s="21">
        <v>0</v>
      </c>
      <c r="P2136" s="21">
        <v>0</v>
      </c>
      <c r="R2136" s="21">
        <v>0</v>
      </c>
      <c r="T2136" s="21">
        <v>0</v>
      </c>
      <c r="V2136" s="22">
        <v>3885</v>
      </c>
      <c r="X2136" s="5" t="str">
        <f t="shared" si="33"/>
        <v>No</v>
      </c>
      <c r="Z2136" s="21"/>
      <c r="AC2136" s="28"/>
      <c r="AG2136" s="7"/>
    </row>
    <row r="2137" spans="1:33">
      <c r="A2137" s="8" t="s">
        <v>6333</v>
      </c>
      <c r="B2137" s="8" t="s">
        <v>6334</v>
      </c>
      <c r="C2137" s="9" t="s">
        <v>91</v>
      </c>
      <c r="D2137" s="185">
        <v>9227</v>
      </c>
      <c r="E2137" s="188">
        <v>90227</v>
      </c>
      <c r="F2137" s="9" t="s">
        <v>83</v>
      </c>
      <c r="G2137" s="9" t="s">
        <v>5756</v>
      </c>
      <c r="H2137" s="10">
        <v>214811</v>
      </c>
      <c r="I2137" s="11">
        <v>2</v>
      </c>
      <c r="J2137" s="24">
        <v>42068</v>
      </c>
      <c r="K2137" s="12"/>
      <c r="L2137" s="14">
        <v>0</v>
      </c>
      <c r="N2137" s="21">
        <v>0</v>
      </c>
      <c r="P2137" s="21">
        <v>0</v>
      </c>
      <c r="R2137" s="21">
        <v>0</v>
      </c>
      <c r="T2137" s="21">
        <v>1190</v>
      </c>
      <c r="V2137" s="22">
        <v>43258</v>
      </c>
      <c r="X2137" s="5" t="str">
        <f t="shared" si="33"/>
        <v>No</v>
      </c>
      <c r="Z2137" s="21"/>
      <c r="AC2137" s="28"/>
      <c r="AG2137" s="7"/>
    </row>
    <row r="2138" spans="1:33">
      <c r="A2138" s="8" t="s">
        <v>1812</v>
      </c>
      <c r="B2138" s="8" t="s">
        <v>1813</v>
      </c>
      <c r="C2138" s="9" t="s">
        <v>87</v>
      </c>
      <c r="D2138" s="185" t="s">
        <v>1814</v>
      </c>
      <c r="E2138" s="188">
        <v>183</v>
      </c>
      <c r="F2138" s="9" t="s">
        <v>36</v>
      </c>
      <c r="G2138" s="9" t="s">
        <v>5756</v>
      </c>
      <c r="H2138" s="10">
        <v>0</v>
      </c>
      <c r="I2138" s="11">
        <v>2</v>
      </c>
      <c r="J2138" s="24">
        <v>4185</v>
      </c>
      <c r="K2138" s="12"/>
      <c r="L2138" s="14">
        <v>0</v>
      </c>
      <c r="N2138" s="21">
        <v>0</v>
      </c>
      <c r="P2138" s="21">
        <v>0</v>
      </c>
      <c r="R2138" s="21">
        <v>0</v>
      </c>
      <c r="T2138" s="21">
        <v>0</v>
      </c>
      <c r="V2138" s="22">
        <v>4185</v>
      </c>
      <c r="X2138" s="5" t="str">
        <f t="shared" si="33"/>
        <v>No</v>
      </c>
      <c r="Z2138" s="21"/>
      <c r="AC2138" s="28"/>
      <c r="AG2138" s="7"/>
    </row>
    <row r="2139" spans="1:33">
      <c r="A2139" s="8" t="s">
        <v>5920</v>
      </c>
      <c r="B2139" s="8" t="s">
        <v>6495</v>
      </c>
      <c r="C2139" s="9" t="s">
        <v>420</v>
      </c>
      <c r="D2139" s="185"/>
      <c r="E2139" s="188" t="s">
        <v>5921</v>
      </c>
      <c r="F2139" s="9" t="s">
        <v>83</v>
      </c>
      <c r="G2139" s="9" t="s">
        <v>147</v>
      </c>
      <c r="H2139" s="10">
        <v>0</v>
      </c>
      <c r="I2139" s="11">
        <v>2</v>
      </c>
      <c r="J2139" s="24">
        <v>0</v>
      </c>
      <c r="K2139" s="12"/>
      <c r="L2139" s="14">
        <v>0</v>
      </c>
      <c r="N2139" s="21">
        <v>0</v>
      </c>
      <c r="P2139" s="21">
        <v>0</v>
      </c>
      <c r="R2139" s="21">
        <v>0</v>
      </c>
      <c r="T2139" s="21">
        <v>0</v>
      </c>
      <c r="V2139" s="22">
        <v>0</v>
      </c>
      <c r="X2139" s="5" t="str">
        <f t="shared" si="33"/>
        <v>No</v>
      </c>
      <c r="Z2139" s="21"/>
      <c r="AC2139" s="28"/>
      <c r="AG2139" s="7"/>
    </row>
    <row r="2140" spans="1:33">
      <c r="A2140" s="8" t="s">
        <v>5336</v>
      </c>
      <c r="B2140" s="8" t="s">
        <v>5337</v>
      </c>
      <c r="C2140" s="9" t="s">
        <v>58</v>
      </c>
      <c r="D2140" s="185" t="s">
        <v>5338</v>
      </c>
      <c r="E2140" s="188" t="s">
        <v>5339</v>
      </c>
      <c r="F2140" s="9" t="s">
        <v>83</v>
      </c>
      <c r="G2140" s="9" t="s">
        <v>147</v>
      </c>
      <c r="H2140" s="10">
        <v>0</v>
      </c>
      <c r="I2140" s="11">
        <v>2</v>
      </c>
      <c r="J2140" s="24">
        <v>49800</v>
      </c>
      <c r="K2140" s="12"/>
      <c r="L2140" s="14">
        <v>0</v>
      </c>
      <c r="N2140" s="21">
        <v>0</v>
      </c>
      <c r="P2140" s="21">
        <v>0</v>
      </c>
      <c r="R2140" s="21">
        <v>0</v>
      </c>
      <c r="T2140" s="21">
        <v>0</v>
      </c>
      <c r="V2140" s="22">
        <v>49800</v>
      </c>
      <c r="X2140" s="5" t="str">
        <f t="shared" si="33"/>
        <v>No</v>
      </c>
      <c r="Z2140" s="21"/>
      <c r="AC2140" s="28"/>
      <c r="AG2140" s="7"/>
    </row>
    <row r="2141" spans="1:33">
      <c r="A2141" s="8" t="s">
        <v>738</v>
      </c>
      <c r="B2141" s="8" t="s">
        <v>739</v>
      </c>
      <c r="C2141" s="9" t="s">
        <v>129</v>
      </c>
      <c r="D2141" s="185" t="s">
        <v>740</v>
      </c>
      <c r="E2141" s="188" t="s">
        <v>741</v>
      </c>
      <c r="F2141" s="9" t="s">
        <v>83</v>
      </c>
      <c r="G2141" s="9" t="s">
        <v>147</v>
      </c>
      <c r="H2141" s="10">
        <v>0</v>
      </c>
      <c r="I2141" s="11">
        <v>2</v>
      </c>
      <c r="J2141" s="24">
        <v>6219</v>
      </c>
      <c r="K2141" s="12"/>
      <c r="L2141" s="14">
        <v>0</v>
      </c>
      <c r="N2141" s="21">
        <v>0</v>
      </c>
      <c r="P2141" s="21">
        <v>0</v>
      </c>
      <c r="R2141" s="21">
        <v>0</v>
      </c>
      <c r="T2141" s="21">
        <v>898</v>
      </c>
      <c r="V2141" s="22">
        <v>7117</v>
      </c>
      <c r="X2141" s="5" t="str">
        <f t="shared" si="33"/>
        <v>No</v>
      </c>
      <c r="Z2141" s="21"/>
      <c r="AC2141" s="28"/>
      <c r="AG2141" s="7"/>
    </row>
    <row r="2142" spans="1:33">
      <c r="A2142" s="8" t="s">
        <v>1820</v>
      </c>
      <c r="B2142" s="8" t="s">
        <v>1821</v>
      </c>
      <c r="C2142" s="9" t="s">
        <v>580</v>
      </c>
      <c r="D2142" s="185" t="s">
        <v>1822</v>
      </c>
      <c r="E2142" s="188">
        <v>80015</v>
      </c>
      <c r="F2142" s="9" t="s">
        <v>36</v>
      </c>
      <c r="G2142" s="9" t="s">
        <v>5756</v>
      </c>
      <c r="H2142" s="10">
        <v>0</v>
      </c>
      <c r="I2142" s="11">
        <v>2</v>
      </c>
      <c r="J2142" s="24">
        <v>0</v>
      </c>
      <c r="K2142" s="12"/>
      <c r="L2142" s="14">
        <v>0</v>
      </c>
      <c r="N2142" s="21">
        <v>0</v>
      </c>
      <c r="P2142" s="21">
        <v>0</v>
      </c>
      <c r="R2142" s="21">
        <v>0</v>
      </c>
      <c r="T2142" s="21">
        <v>0</v>
      </c>
      <c r="V2142" s="22">
        <v>0</v>
      </c>
      <c r="X2142" s="5" t="str">
        <f t="shared" si="33"/>
        <v>No</v>
      </c>
      <c r="Z2142" s="21"/>
      <c r="AC2142" s="28"/>
      <c r="AG2142" s="7"/>
    </row>
    <row r="2143" spans="1:33">
      <c r="A2143" s="8" t="s">
        <v>3719</v>
      </c>
      <c r="B2143" s="8" t="s">
        <v>6451</v>
      </c>
      <c r="C2143" s="9" t="s">
        <v>278</v>
      </c>
      <c r="D2143" s="185" t="s">
        <v>3720</v>
      </c>
      <c r="E2143" s="188" t="s">
        <v>3721</v>
      </c>
      <c r="F2143" s="9" t="s">
        <v>83</v>
      </c>
      <c r="G2143" s="9" t="s">
        <v>147</v>
      </c>
      <c r="H2143" s="10">
        <v>0</v>
      </c>
      <c r="I2143" s="11">
        <v>2</v>
      </c>
      <c r="J2143" s="24">
        <v>5714</v>
      </c>
      <c r="K2143" s="12"/>
      <c r="L2143" s="14">
        <v>0</v>
      </c>
      <c r="N2143" s="21">
        <v>0</v>
      </c>
      <c r="P2143" s="21">
        <v>0</v>
      </c>
      <c r="R2143" s="21">
        <v>0</v>
      </c>
      <c r="T2143" s="21">
        <v>0</v>
      </c>
      <c r="V2143" s="22">
        <v>5714</v>
      </c>
      <c r="X2143" s="5" t="str">
        <f t="shared" si="33"/>
        <v>No</v>
      </c>
      <c r="Z2143" s="21"/>
      <c r="AC2143" s="28"/>
      <c r="AG2143" s="7"/>
    </row>
    <row r="2144" spans="1:33">
      <c r="A2144" s="8" t="s">
        <v>6360</v>
      </c>
      <c r="B2144" s="8" t="s">
        <v>1111</v>
      </c>
      <c r="C2144" s="9" t="s">
        <v>163</v>
      </c>
      <c r="D2144" s="185"/>
      <c r="E2144" s="188">
        <v>10186</v>
      </c>
      <c r="F2144" s="9" t="s">
        <v>157</v>
      </c>
      <c r="G2144" s="9" t="s">
        <v>5756</v>
      </c>
      <c r="H2144" s="10">
        <v>59124</v>
      </c>
      <c r="I2144" s="11">
        <v>1</v>
      </c>
      <c r="J2144" s="24">
        <v>0</v>
      </c>
      <c r="K2144" s="12"/>
      <c r="L2144" s="14">
        <v>0</v>
      </c>
      <c r="N2144" s="21">
        <v>0</v>
      </c>
      <c r="P2144" s="21">
        <v>0</v>
      </c>
      <c r="R2144" s="21">
        <v>0</v>
      </c>
      <c r="T2144" s="21">
        <v>0</v>
      </c>
      <c r="V2144" s="22">
        <v>0</v>
      </c>
      <c r="X2144" s="5" t="str">
        <f t="shared" si="33"/>
        <v>No</v>
      </c>
      <c r="Z2144" s="21"/>
      <c r="AC2144" s="28"/>
      <c r="AG2144" s="7"/>
    </row>
    <row r="2145" spans="1:33">
      <c r="A2145" s="8" t="s">
        <v>1206</v>
      </c>
      <c r="B2145" s="8" t="s">
        <v>1207</v>
      </c>
      <c r="C2145" s="9" t="s">
        <v>87</v>
      </c>
      <c r="D2145" s="185">
        <v>60</v>
      </c>
      <c r="E2145" s="188">
        <v>60</v>
      </c>
      <c r="F2145" s="9" t="s">
        <v>36</v>
      </c>
      <c r="G2145" s="9" t="s">
        <v>5756</v>
      </c>
      <c r="H2145" s="10">
        <v>145140</v>
      </c>
      <c r="I2145" s="11">
        <v>1</v>
      </c>
      <c r="J2145" s="24">
        <v>0</v>
      </c>
      <c r="K2145" s="12"/>
      <c r="L2145" s="14">
        <v>0</v>
      </c>
      <c r="N2145" s="21">
        <v>0</v>
      </c>
      <c r="P2145" s="21">
        <v>0</v>
      </c>
      <c r="R2145" s="21">
        <v>0</v>
      </c>
      <c r="T2145" s="21">
        <v>0</v>
      </c>
      <c r="V2145" s="22">
        <v>0</v>
      </c>
      <c r="X2145" s="5" t="str">
        <f t="shared" si="33"/>
        <v>No</v>
      </c>
      <c r="Z2145" s="21"/>
      <c r="AC2145" s="28"/>
      <c r="AG2145" s="7"/>
    </row>
    <row r="2146" spans="1:33">
      <c r="A2146" s="8" t="s">
        <v>6395</v>
      </c>
      <c r="B2146" s="8" t="s">
        <v>6396</v>
      </c>
      <c r="C2146" s="9" t="s">
        <v>454</v>
      </c>
      <c r="D2146" s="185"/>
      <c r="E2146" s="188" t="s">
        <v>6397</v>
      </c>
      <c r="F2146" s="9" t="s">
        <v>83</v>
      </c>
      <c r="G2146" s="9" t="s">
        <v>147</v>
      </c>
      <c r="H2146" s="10">
        <v>0</v>
      </c>
      <c r="I2146" s="11">
        <v>1</v>
      </c>
      <c r="J2146" s="24">
        <v>75438</v>
      </c>
      <c r="K2146" s="12"/>
      <c r="L2146" s="14">
        <v>0</v>
      </c>
      <c r="N2146" s="21">
        <v>0</v>
      </c>
      <c r="P2146" s="21">
        <v>0</v>
      </c>
      <c r="R2146" s="21">
        <v>0</v>
      </c>
      <c r="T2146" s="21">
        <v>0</v>
      </c>
      <c r="V2146" s="22">
        <v>75438</v>
      </c>
      <c r="X2146" s="5" t="str">
        <f t="shared" si="33"/>
        <v>No</v>
      </c>
      <c r="Z2146" s="21"/>
      <c r="AC2146" s="28"/>
      <c r="AG2146" s="7"/>
    </row>
    <row r="2147" spans="1:33">
      <c r="A2147" s="8" t="s">
        <v>6367</v>
      </c>
      <c r="B2147" s="8" t="s">
        <v>6368</v>
      </c>
      <c r="C2147" s="9" t="s">
        <v>69</v>
      </c>
      <c r="D2147" s="185"/>
      <c r="E2147" s="188" t="s">
        <v>6369</v>
      </c>
      <c r="F2147" s="9" t="s">
        <v>157</v>
      </c>
      <c r="G2147" s="9" t="s">
        <v>147</v>
      </c>
      <c r="H2147" s="10">
        <v>0</v>
      </c>
      <c r="I2147" s="11">
        <v>1</v>
      </c>
      <c r="J2147" s="24">
        <v>8655</v>
      </c>
      <c r="K2147" s="12"/>
      <c r="L2147" s="14">
        <v>0</v>
      </c>
      <c r="N2147" s="21">
        <v>0</v>
      </c>
      <c r="P2147" s="21">
        <v>0</v>
      </c>
      <c r="R2147" s="21">
        <v>21037</v>
      </c>
      <c r="T2147" s="21">
        <v>0</v>
      </c>
      <c r="V2147" s="22">
        <v>29692</v>
      </c>
      <c r="X2147" s="5" t="str">
        <f t="shared" si="33"/>
        <v>No</v>
      </c>
      <c r="Z2147" s="21"/>
      <c r="AC2147" s="28"/>
      <c r="AG2147" s="7"/>
    </row>
    <row r="2148" spans="1:33">
      <c r="A2148" s="8" t="s">
        <v>6712</v>
      </c>
      <c r="B2148" s="8" t="s">
        <v>6713</v>
      </c>
      <c r="C2148" s="9" t="s">
        <v>233</v>
      </c>
      <c r="D2148" s="185"/>
      <c r="E2148" s="188" t="s">
        <v>6714</v>
      </c>
      <c r="F2148" s="9" t="s">
        <v>83</v>
      </c>
      <c r="G2148" s="9" t="s">
        <v>147</v>
      </c>
      <c r="H2148" s="10">
        <v>0</v>
      </c>
      <c r="I2148" s="11">
        <v>1</v>
      </c>
      <c r="J2148" s="24">
        <v>1440</v>
      </c>
      <c r="K2148" s="12"/>
      <c r="L2148" s="14">
        <v>0</v>
      </c>
      <c r="N2148" s="21">
        <v>0</v>
      </c>
      <c r="P2148" s="21">
        <v>0</v>
      </c>
      <c r="R2148" s="21">
        <v>6143</v>
      </c>
      <c r="T2148" s="21">
        <v>0</v>
      </c>
      <c r="V2148" s="22">
        <v>7583</v>
      </c>
      <c r="X2148" s="5" t="str">
        <f t="shared" si="33"/>
        <v>No</v>
      </c>
      <c r="Z2148" s="21"/>
      <c r="AC2148" s="28"/>
      <c r="AG2148" s="7"/>
    </row>
    <row r="2149" spans="1:33">
      <c r="A2149" s="8" t="s">
        <v>6363</v>
      </c>
      <c r="B2149" s="8" t="s">
        <v>6170</v>
      </c>
      <c r="C2149" s="9" t="s">
        <v>91</v>
      </c>
      <c r="D2149" s="185"/>
      <c r="E2149" s="188">
        <v>90272</v>
      </c>
      <c r="F2149" s="9" t="s">
        <v>83</v>
      </c>
      <c r="G2149" s="9" t="s">
        <v>5756</v>
      </c>
      <c r="H2149" s="10">
        <v>12150996</v>
      </c>
      <c r="I2149" s="11">
        <v>1</v>
      </c>
      <c r="J2149" s="24">
        <v>11013</v>
      </c>
      <c r="K2149" s="12"/>
      <c r="L2149" s="14">
        <v>0</v>
      </c>
      <c r="N2149" s="21">
        <v>0</v>
      </c>
      <c r="P2149" s="21">
        <v>0</v>
      </c>
      <c r="R2149" s="21">
        <v>0</v>
      </c>
      <c r="T2149" s="21">
        <v>0</v>
      </c>
      <c r="V2149" s="22">
        <v>11013</v>
      </c>
      <c r="X2149" s="5" t="str">
        <f t="shared" si="33"/>
        <v>No</v>
      </c>
      <c r="Z2149" s="21"/>
      <c r="AC2149" s="28"/>
      <c r="AG2149" s="7"/>
    </row>
    <row r="2150" spans="1:33">
      <c r="A2150" s="8" t="s">
        <v>3705</v>
      </c>
      <c r="B2150" s="8" t="s">
        <v>3706</v>
      </c>
      <c r="C2150" s="9" t="s">
        <v>65</v>
      </c>
      <c r="D2150" s="185" t="s">
        <v>3707</v>
      </c>
      <c r="E2150" s="188">
        <v>247</v>
      </c>
      <c r="F2150" s="9" t="s">
        <v>36</v>
      </c>
      <c r="G2150" s="9" t="s">
        <v>5756</v>
      </c>
      <c r="H2150" s="10">
        <v>0</v>
      </c>
      <c r="I2150" s="11">
        <v>1</v>
      </c>
      <c r="J2150" s="24">
        <v>0</v>
      </c>
      <c r="K2150" s="12"/>
      <c r="L2150" s="14">
        <v>0</v>
      </c>
      <c r="N2150" s="21">
        <v>0</v>
      </c>
      <c r="P2150" s="21">
        <v>0</v>
      </c>
      <c r="R2150" s="21">
        <v>16470</v>
      </c>
      <c r="T2150" s="21">
        <v>0</v>
      </c>
      <c r="V2150" s="22">
        <v>16470</v>
      </c>
      <c r="X2150" s="5" t="str">
        <f t="shared" si="33"/>
        <v>No</v>
      </c>
      <c r="Z2150" s="21"/>
      <c r="AC2150" s="28"/>
      <c r="AG2150" s="7"/>
    </row>
    <row r="2151" spans="1:33">
      <c r="A2151" s="8" t="s">
        <v>5378</v>
      </c>
      <c r="B2151" s="8" t="s">
        <v>5379</v>
      </c>
      <c r="C2151" s="9" t="s">
        <v>58</v>
      </c>
      <c r="D2151" s="185" t="s">
        <v>5380</v>
      </c>
      <c r="E2151" s="188" t="s">
        <v>5381</v>
      </c>
      <c r="F2151" s="9" t="s">
        <v>83</v>
      </c>
      <c r="G2151" s="9" t="s">
        <v>147</v>
      </c>
      <c r="H2151" s="10">
        <v>0</v>
      </c>
      <c r="I2151" s="11">
        <v>1</v>
      </c>
      <c r="J2151" s="24">
        <v>14175</v>
      </c>
      <c r="K2151" s="12"/>
      <c r="L2151" s="14">
        <v>0</v>
      </c>
      <c r="N2151" s="21">
        <v>0</v>
      </c>
      <c r="P2151" s="21">
        <v>0</v>
      </c>
      <c r="R2151" s="21">
        <v>0</v>
      </c>
      <c r="T2151" s="21">
        <v>0</v>
      </c>
      <c r="V2151" s="22">
        <v>14175</v>
      </c>
      <c r="X2151" s="5" t="str">
        <f t="shared" si="33"/>
        <v>No</v>
      </c>
      <c r="Z2151" s="21"/>
      <c r="AC2151" s="28"/>
      <c r="AG2151" s="7"/>
    </row>
    <row r="2152" spans="1:33">
      <c r="A2152" s="8" t="s">
        <v>2111</v>
      </c>
      <c r="B2152" s="8" t="s">
        <v>2111</v>
      </c>
      <c r="C2152" s="9" t="s">
        <v>275</v>
      </c>
      <c r="D2152" s="185" t="s">
        <v>2112</v>
      </c>
      <c r="E2152" s="188" t="s">
        <v>2113</v>
      </c>
      <c r="F2152" s="9" t="s">
        <v>83</v>
      </c>
      <c r="G2152" s="9" t="s">
        <v>147</v>
      </c>
      <c r="H2152" s="10">
        <v>0</v>
      </c>
      <c r="I2152" s="11">
        <v>1</v>
      </c>
      <c r="J2152" s="24">
        <v>799</v>
      </c>
      <c r="K2152" s="12"/>
      <c r="L2152" s="14">
        <v>0</v>
      </c>
      <c r="N2152" s="21">
        <v>0</v>
      </c>
      <c r="P2152" s="21">
        <v>0</v>
      </c>
      <c r="R2152" s="21">
        <v>0</v>
      </c>
      <c r="T2152" s="21">
        <v>0</v>
      </c>
      <c r="V2152" s="22">
        <v>799</v>
      </c>
      <c r="X2152" s="5" t="str">
        <f t="shared" si="33"/>
        <v>No</v>
      </c>
      <c r="Z2152" s="21"/>
      <c r="AC2152" s="28"/>
      <c r="AG2152" s="7"/>
    </row>
    <row r="2153" spans="1:33">
      <c r="A2153" s="8" t="s">
        <v>6715</v>
      </c>
      <c r="B2153" s="8" t="s">
        <v>2674</v>
      </c>
      <c r="C2153" s="9" t="s">
        <v>2675</v>
      </c>
      <c r="D2153" s="185"/>
      <c r="E2153" s="188">
        <v>11147</v>
      </c>
      <c r="F2153" s="9" t="s">
        <v>138</v>
      </c>
      <c r="G2153" s="9" t="s">
        <v>84</v>
      </c>
      <c r="H2153" s="10">
        <v>1190956</v>
      </c>
      <c r="I2153" s="11">
        <v>1</v>
      </c>
      <c r="J2153" s="24">
        <v>361510</v>
      </c>
      <c r="K2153" s="12"/>
      <c r="L2153" s="14">
        <v>0</v>
      </c>
      <c r="N2153" s="21">
        <v>0</v>
      </c>
      <c r="P2153" s="21">
        <v>0</v>
      </c>
      <c r="R2153" s="21">
        <v>0</v>
      </c>
      <c r="T2153" s="21">
        <v>0</v>
      </c>
      <c r="V2153" s="22">
        <v>361510</v>
      </c>
      <c r="X2153" s="5" t="str">
        <f t="shared" si="33"/>
        <v>No</v>
      </c>
      <c r="Z2153" s="21"/>
      <c r="AC2153" s="28"/>
      <c r="AG2153" s="7"/>
    </row>
    <row r="2154" spans="1:33">
      <c r="A2154" s="8" t="s">
        <v>6716</v>
      </c>
      <c r="B2154" s="8" t="s">
        <v>6717</v>
      </c>
      <c r="C2154" s="9" t="s">
        <v>275</v>
      </c>
      <c r="D2154" s="185" t="s">
        <v>6718</v>
      </c>
      <c r="E2154" s="188">
        <v>77069</v>
      </c>
      <c r="F2154" s="9" t="s">
        <v>36</v>
      </c>
      <c r="G2154" s="9" t="s">
        <v>5756</v>
      </c>
      <c r="H2154" s="10">
        <v>0</v>
      </c>
      <c r="I2154" s="11">
        <v>1</v>
      </c>
      <c r="J2154" s="24">
        <v>0</v>
      </c>
      <c r="K2154" s="12"/>
      <c r="L2154" s="14">
        <v>0</v>
      </c>
      <c r="N2154" s="21">
        <v>0</v>
      </c>
      <c r="P2154" s="21">
        <v>0</v>
      </c>
      <c r="R2154" s="21">
        <v>0</v>
      </c>
      <c r="T2154" s="21">
        <v>0</v>
      </c>
      <c r="V2154" s="22">
        <v>0</v>
      </c>
      <c r="X2154" s="5" t="str">
        <f t="shared" si="33"/>
        <v>No</v>
      </c>
      <c r="Z2154" s="21"/>
      <c r="AC2154" s="28"/>
      <c r="AG2154" s="7"/>
    </row>
    <row r="2155" spans="1:33">
      <c r="A2155" s="8" t="s">
        <v>2754</v>
      </c>
      <c r="B2155" s="8" t="s">
        <v>2755</v>
      </c>
      <c r="C2155" s="9" t="s">
        <v>65</v>
      </c>
      <c r="D2155" s="185" t="s">
        <v>2756</v>
      </c>
      <c r="E2155" s="188" t="s">
        <v>2757</v>
      </c>
      <c r="F2155" s="9" t="s">
        <v>88</v>
      </c>
      <c r="G2155" s="9" t="s">
        <v>147</v>
      </c>
      <c r="H2155" s="10">
        <v>0</v>
      </c>
      <c r="I2155" s="11">
        <v>1</v>
      </c>
      <c r="J2155" s="24">
        <v>1958653</v>
      </c>
      <c r="K2155" s="12"/>
      <c r="L2155" s="14">
        <v>0</v>
      </c>
      <c r="N2155" s="21">
        <v>0</v>
      </c>
      <c r="P2155" s="21">
        <v>0</v>
      </c>
      <c r="R2155" s="21">
        <v>1162692</v>
      </c>
      <c r="T2155" s="21">
        <v>0</v>
      </c>
      <c r="V2155" s="22">
        <v>3121345</v>
      </c>
      <c r="X2155" s="5" t="str">
        <f t="shared" si="33"/>
        <v>No</v>
      </c>
      <c r="Z2155" s="21"/>
      <c r="AC2155" s="28"/>
      <c r="AG2155" s="7"/>
    </row>
    <row r="2156" spans="1:33">
      <c r="A2156" s="8" t="s">
        <v>6380</v>
      </c>
      <c r="B2156" s="8" t="s">
        <v>6381</v>
      </c>
      <c r="C2156" s="9" t="s">
        <v>163</v>
      </c>
      <c r="D2156" s="185"/>
      <c r="E2156" s="188">
        <v>10190</v>
      </c>
      <c r="F2156" s="9" t="s">
        <v>1320</v>
      </c>
      <c r="G2156" s="9" t="s">
        <v>5756</v>
      </c>
      <c r="H2156" s="10">
        <v>59124</v>
      </c>
      <c r="I2156" s="11">
        <v>1</v>
      </c>
      <c r="J2156" s="24">
        <v>0</v>
      </c>
      <c r="K2156" s="12"/>
      <c r="L2156" s="14">
        <v>0</v>
      </c>
      <c r="N2156" s="21">
        <v>0</v>
      </c>
      <c r="P2156" s="21">
        <v>0</v>
      </c>
      <c r="R2156" s="21">
        <v>0</v>
      </c>
      <c r="T2156" s="21">
        <v>13446</v>
      </c>
      <c r="V2156" s="22">
        <v>13446</v>
      </c>
      <c r="X2156" s="5" t="str">
        <f t="shared" si="33"/>
        <v>No</v>
      </c>
      <c r="Z2156" s="21"/>
      <c r="AC2156" s="28"/>
      <c r="AG2156" s="7"/>
    </row>
    <row r="2157" spans="1:33">
      <c r="A2157" s="8" t="s">
        <v>493</v>
      </c>
      <c r="B2157" s="8" t="s">
        <v>473</v>
      </c>
      <c r="C2157" s="9" t="s">
        <v>278</v>
      </c>
      <c r="D2157" s="185">
        <v>7055</v>
      </c>
      <c r="E2157" s="188">
        <v>70055</v>
      </c>
      <c r="F2157" s="9" t="s">
        <v>83</v>
      </c>
      <c r="G2157" s="9" t="s">
        <v>5756</v>
      </c>
      <c r="H2157" s="10">
        <v>472870</v>
      </c>
      <c r="I2157" s="11">
        <v>1</v>
      </c>
      <c r="J2157" s="24">
        <v>18802</v>
      </c>
      <c r="K2157" s="12"/>
      <c r="L2157" s="14">
        <v>0</v>
      </c>
      <c r="N2157" s="21">
        <v>0</v>
      </c>
      <c r="P2157" s="21">
        <v>0</v>
      </c>
      <c r="R2157" s="21">
        <v>0</v>
      </c>
      <c r="T2157" s="21">
        <v>0</v>
      </c>
      <c r="V2157" s="22">
        <v>18802</v>
      </c>
      <c r="X2157" s="5" t="str">
        <f t="shared" si="33"/>
        <v>No</v>
      </c>
      <c r="Z2157" s="21"/>
      <c r="AC2157" s="28"/>
      <c r="AG2157" s="7"/>
    </row>
    <row r="2158" spans="1:33">
      <c r="A2158" s="8" t="s">
        <v>3729</v>
      </c>
      <c r="B2158" s="8" t="s">
        <v>6503</v>
      </c>
      <c r="C2158" s="9" t="s">
        <v>278</v>
      </c>
      <c r="D2158" s="185" t="s">
        <v>3730</v>
      </c>
      <c r="E2158" s="188" t="s">
        <v>3731</v>
      </c>
      <c r="F2158" s="9" t="s">
        <v>83</v>
      </c>
      <c r="G2158" s="9" t="s">
        <v>147</v>
      </c>
      <c r="H2158" s="10">
        <v>0</v>
      </c>
      <c r="I2158" s="11">
        <v>1</v>
      </c>
      <c r="J2158" s="24">
        <v>4889</v>
      </c>
      <c r="K2158" s="12"/>
      <c r="L2158" s="14">
        <v>0</v>
      </c>
      <c r="N2158" s="21">
        <v>0</v>
      </c>
      <c r="P2158" s="21">
        <v>0</v>
      </c>
      <c r="R2158" s="21">
        <v>0</v>
      </c>
      <c r="T2158" s="21">
        <v>0</v>
      </c>
      <c r="V2158" s="22">
        <v>4889</v>
      </c>
      <c r="X2158" s="5" t="str">
        <f t="shared" si="33"/>
        <v>No</v>
      </c>
      <c r="Z2158" s="21"/>
      <c r="AC2158" s="28"/>
      <c r="AG2158" s="7"/>
    </row>
    <row r="2159" spans="1:33">
      <c r="A2159" s="8" t="s">
        <v>1234</v>
      </c>
      <c r="B2159" s="8" t="s">
        <v>1235</v>
      </c>
      <c r="C2159" s="9" t="s">
        <v>65</v>
      </c>
      <c r="D2159" s="185"/>
      <c r="E2159" s="188">
        <v>400</v>
      </c>
      <c r="F2159" s="9" t="s">
        <v>36</v>
      </c>
      <c r="G2159" s="9" t="s">
        <v>5756</v>
      </c>
      <c r="H2159" s="10">
        <v>0</v>
      </c>
      <c r="I2159" s="11">
        <v>1</v>
      </c>
      <c r="J2159" s="24">
        <v>0</v>
      </c>
      <c r="K2159" s="12"/>
      <c r="L2159" s="14">
        <v>0</v>
      </c>
      <c r="N2159" s="21">
        <v>0</v>
      </c>
      <c r="P2159" s="21">
        <v>0</v>
      </c>
      <c r="R2159" s="21">
        <v>0</v>
      </c>
      <c r="T2159" s="21">
        <v>0</v>
      </c>
      <c r="V2159" s="22">
        <v>0</v>
      </c>
      <c r="X2159" s="5" t="str">
        <f t="shared" si="33"/>
        <v>No</v>
      </c>
      <c r="Z2159" s="21"/>
      <c r="AC2159" s="28"/>
      <c r="AG2159" s="7"/>
    </row>
    <row r="2160" spans="1:33">
      <c r="A2160" s="8" t="s">
        <v>48</v>
      </c>
      <c r="B2160" s="8" t="s">
        <v>49</v>
      </c>
      <c r="C2160" s="9" t="s">
        <v>50</v>
      </c>
      <c r="D2160" s="185" t="s">
        <v>51</v>
      </c>
      <c r="E2160" s="188">
        <v>44919</v>
      </c>
      <c r="F2160" s="9" t="s">
        <v>36</v>
      </c>
      <c r="G2160" s="9" t="s">
        <v>5756</v>
      </c>
      <c r="H2160" s="10">
        <v>0</v>
      </c>
      <c r="I2160" s="11">
        <v>1</v>
      </c>
      <c r="J2160" s="24">
        <v>0</v>
      </c>
      <c r="K2160" s="12"/>
      <c r="L2160" s="14">
        <v>0</v>
      </c>
      <c r="N2160" s="21">
        <v>0</v>
      </c>
      <c r="P2160" s="21">
        <v>0</v>
      </c>
      <c r="R2160" s="21">
        <v>0</v>
      </c>
      <c r="T2160" s="21">
        <v>0</v>
      </c>
      <c r="V2160" s="22">
        <v>0</v>
      </c>
      <c r="X2160" s="5" t="str">
        <f t="shared" si="33"/>
        <v>No</v>
      </c>
      <c r="Z2160" s="21"/>
      <c r="AC2160" s="28"/>
      <c r="AG2160" s="7"/>
    </row>
    <row r="2161" spans="1:33">
      <c r="A2161" s="8" t="s">
        <v>4066</v>
      </c>
      <c r="B2161" s="8" t="s">
        <v>4067</v>
      </c>
      <c r="C2161" s="9" t="s">
        <v>65</v>
      </c>
      <c r="D2161" s="185" t="s">
        <v>4068</v>
      </c>
      <c r="E2161" s="188">
        <v>199</v>
      </c>
      <c r="F2161" s="9" t="s">
        <v>36</v>
      </c>
      <c r="G2161" s="9" t="s">
        <v>5756</v>
      </c>
      <c r="H2161" s="10">
        <v>0</v>
      </c>
      <c r="I2161" s="11">
        <v>1</v>
      </c>
      <c r="J2161" s="24">
        <v>30794</v>
      </c>
      <c r="K2161" s="12"/>
      <c r="L2161" s="14">
        <v>0</v>
      </c>
      <c r="N2161" s="21">
        <v>0</v>
      </c>
      <c r="P2161" s="21">
        <v>0</v>
      </c>
      <c r="R2161" s="21">
        <v>0</v>
      </c>
      <c r="T2161" s="21">
        <v>0</v>
      </c>
      <c r="V2161" s="22">
        <v>30794</v>
      </c>
      <c r="X2161" s="5" t="str">
        <f t="shared" si="33"/>
        <v>No</v>
      </c>
      <c r="Z2161" s="21"/>
      <c r="AC2161" s="28"/>
      <c r="AG2161" s="7"/>
    </row>
    <row r="2162" spans="1:33">
      <c r="A2162" s="8" t="s">
        <v>3919</v>
      </c>
      <c r="B2162" s="8" t="s">
        <v>3920</v>
      </c>
      <c r="C2162" s="9" t="s">
        <v>278</v>
      </c>
      <c r="D2162" s="185" t="s">
        <v>3921</v>
      </c>
      <c r="E2162" s="188" t="s">
        <v>3922</v>
      </c>
      <c r="F2162" s="9" t="s">
        <v>83</v>
      </c>
      <c r="G2162" s="9" t="s">
        <v>147</v>
      </c>
      <c r="H2162" s="10">
        <v>0</v>
      </c>
      <c r="I2162" s="11">
        <v>1</v>
      </c>
      <c r="J2162" s="24">
        <v>6539</v>
      </c>
      <c r="K2162" s="12"/>
      <c r="L2162" s="14">
        <v>0</v>
      </c>
      <c r="N2162" s="21">
        <v>0</v>
      </c>
      <c r="P2162" s="21">
        <v>0</v>
      </c>
      <c r="R2162" s="21">
        <v>0</v>
      </c>
      <c r="T2162" s="21">
        <v>0</v>
      </c>
      <c r="V2162" s="22">
        <v>6539</v>
      </c>
      <c r="X2162" s="5" t="str">
        <f t="shared" si="33"/>
        <v>No</v>
      </c>
      <c r="Z2162" s="21"/>
      <c r="AC2162" s="28"/>
      <c r="AG2162" s="7"/>
    </row>
    <row r="2163" spans="1:33">
      <c r="A2163" s="8" t="s">
        <v>6382</v>
      </c>
      <c r="B2163" s="8" t="s">
        <v>6170</v>
      </c>
      <c r="C2163" s="9" t="s">
        <v>91</v>
      </c>
      <c r="D2163" s="185"/>
      <c r="E2163" s="188">
        <v>90269</v>
      </c>
      <c r="F2163" s="9" t="s">
        <v>83</v>
      </c>
      <c r="G2163" s="9" t="s">
        <v>5756</v>
      </c>
      <c r="H2163" s="10">
        <v>12150996</v>
      </c>
      <c r="I2163" s="11">
        <v>1</v>
      </c>
      <c r="J2163" s="24">
        <v>11145</v>
      </c>
      <c r="K2163" s="12"/>
      <c r="L2163" s="14">
        <v>0</v>
      </c>
      <c r="N2163" s="21">
        <v>0</v>
      </c>
      <c r="P2163" s="21">
        <v>0</v>
      </c>
      <c r="R2163" s="21">
        <v>0</v>
      </c>
      <c r="T2163" s="21">
        <v>0</v>
      </c>
      <c r="V2163" s="22">
        <v>11145</v>
      </c>
      <c r="X2163" s="5" t="str">
        <f t="shared" si="33"/>
        <v>No</v>
      </c>
      <c r="Z2163" s="21"/>
      <c r="AC2163" s="28"/>
      <c r="AG2163" s="7"/>
    </row>
    <row r="2164" spans="1:33">
      <c r="A2164" s="8" t="s">
        <v>770</v>
      </c>
      <c r="B2164" s="8" t="s">
        <v>6088</v>
      </c>
      <c r="C2164" s="9" t="s">
        <v>129</v>
      </c>
      <c r="D2164" s="185" t="s">
        <v>771</v>
      </c>
      <c r="E2164" s="188" t="s">
        <v>772</v>
      </c>
      <c r="F2164" s="9" t="s">
        <v>83</v>
      </c>
      <c r="G2164" s="9" t="s">
        <v>147</v>
      </c>
      <c r="H2164" s="10">
        <v>0</v>
      </c>
      <c r="I2164" s="11">
        <v>1</v>
      </c>
      <c r="J2164" s="24">
        <v>4651</v>
      </c>
      <c r="K2164" s="12"/>
      <c r="L2164" s="14">
        <v>0</v>
      </c>
      <c r="N2164" s="21">
        <v>0</v>
      </c>
      <c r="P2164" s="21">
        <v>0</v>
      </c>
      <c r="R2164" s="21">
        <v>0</v>
      </c>
      <c r="T2164" s="21">
        <v>0</v>
      </c>
      <c r="V2164" s="22">
        <v>4651</v>
      </c>
      <c r="X2164" s="5" t="str">
        <f t="shared" si="33"/>
        <v>No</v>
      </c>
      <c r="Z2164" s="21"/>
      <c r="AC2164" s="28"/>
      <c r="AG2164" s="7"/>
    </row>
    <row r="2165" spans="1:33">
      <c r="A2165" s="8" t="s">
        <v>5967</v>
      </c>
      <c r="B2165" s="8" t="s">
        <v>6066</v>
      </c>
      <c r="C2165" s="9" t="s">
        <v>171</v>
      </c>
      <c r="D2165" s="185"/>
      <c r="E2165" s="188">
        <v>40240</v>
      </c>
      <c r="F2165" s="9" t="s">
        <v>83</v>
      </c>
      <c r="G2165" s="9" t="s">
        <v>5756</v>
      </c>
      <c r="H2165" s="10">
        <v>5502379</v>
      </c>
      <c r="I2165" s="11">
        <v>1</v>
      </c>
      <c r="J2165" s="24">
        <v>0</v>
      </c>
      <c r="K2165" s="12"/>
      <c r="L2165" s="14">
        <v>0</v>
      </c>
      <c r="N2165" s="21">
        <v>0</v>
      </c>
      <c r="P2165" s="21">
        <v>0</v>
      </c>
      <c r="R2165" s="21">
        <v>0</v>
      </c>
      <c r="T2165" s="21">
        <v>0</v>
      </c>
      <c r="V2165" s="22">
        <v>0</v>
      </c>
      <c r="X2165" s="5" t="str">
        <f t="shared" si="33"/>
        <v>No</v>
      </c>
      <c r="Z2165" s="21"/>
      <c r="AC2165" s="28"/>
      <c r="AG2165" s="7"/>
    </row>
    <row r="2166" spans="1:33">
      <c r="A2166" s="8" t="s">
        <v>2123</v>
      </c>
      <c r="B2166" s="8" t="s">
        <v>2124</v>
      </c>
      <c r="C2166" s="9" t="s">
        <v>275</v>
      </c>
      <c r="D2166" s="185" t="s">
        <v>2125</v>
      </c>
      <c r="E2166" s="188" t="s">
        <v>2126</v>
      </c>
      <c r="F2166" s="9" t="s">
        <v>83</v>
      </c>
      <c r="G2166" s="9" t="s">
        <v>147</v>
      </c>
      <c r="H2166" s="10">
        <v>0</v>
      </c>
      <c r="I2166" s="11">
        <v>1</v>
      </c>
      <c r="J2166" s="24">
        <v>5563</v>
      </c>
      <c r="K2166" s="12"/>
      <c r="L2166" s="14">
        <v>0</v>
      </c>
      <c r="N2166" s="21">
        <v>0</v>
      </c>
      <c r="P2166" s="21">
        <v>0</v>
      </c>
      <c r="R2166" s="21">
        <v>0</v>
      </c>
      <c r="T2166" s="21">
        <v>0</v>
      </c>
      <c r="V2166" s="22">
        <v>5563</v>
      </c>
      <c r="X2166" s="5" t="str">
        <f t="shared" si="33"/>
        <v>No</v>
      </c>
      <c r="Z2166" s="21"/>
      <c r="AC2166" s="28"/>
      <c r="AG2166" s="7"/>
    </row>
    <row r="2167" spans="1:33">
      <c r="A2167" s="8" t="s">
        <v>6376</v>
      </c>
      <c r="B2167" s="8" t="s">
        <v>936</v>
      </c>
      <c r="C2167" s="9" t="s">
        <v>163</v>
      </c>
      <c r="D2167" s="185"/>
      <c r="E2167" s="188">
        <v>10187</v>
      </c>
      <c r="F2167" s="9" t="s">
        <v>1320</v>
      </c>
      <c r="G2167" s="9" t="s">
        <v>5756</v>
      </c>
      <c r="H2167" s="10">
        <v>59124</v>
      </c>
      <c r="I2167" s="11">
        <v>1</v>
      </c>
      <c r="J2167" s="24">
        <v>8490</v>
      </c>
      <c r="K2167" s="12"/>
      <c r="L2167" s="14">
        <v>0</v>
      </c>
      <c r="N2167" s="21">
        <v>0</v>
      </c>
      <c r="P2167" s="21">
        <v>0</v>
      </c>
      <c r="R2167" s="21">
        <v>0</v>
      </c>
      <c r="T2167" s="21">
        <v>3560</v>
      </c>
      <c r="V2167" s="22">
        <v>12050</v>
      </c>
      <c r="X2167" s="5" t="str">
        <f t="shared" si="33"/>
        <v>No</v>
      </c>
      <c r="Z2167" s="21"/>
      <c r="AC2167" s="28"/>
      <c r="AG2167" s="7"/>
    </row>
    <row r="2168" spans="1:33">
      <c r="A2168" s="8" t="s">
        <v>4054</v>
      </c>
      <c r="B2168" s="8" t="s">
        <v>111</v>
      </c>
      <c r="C2168" s="9" t="s">
        <v>112</v>
      </c>
      <c r="D2168" s="185" t="s">
        <v>4055</v>
      </c>
      <c r="E2168" s="188" t="s">
        <v>4056</v>
      </c>
      <c r="F2168" s="9" t="s">
        <v>157</v>
      </c>
      <c r="G2168" s="9" t="s">
        <v>147</v>
      </c>
      <c r="H2168" s="10">
        <v>0</v>
      </c>
      <c r="I2168" s="11">
        <v>1</v>
      </c>
      <c r="J2168" s="24">
        <v>5562</v>
      </c>
      <c r="K2168" s="12"/>
      <c r="L2168" s="14">
        <v>0</v>
      </c>
      <c r="N2168" s="21">
        <v>0</v>
      </c>
      <c r="P2168" s="21">
        <v>0</v>
      </c>
      <c r="R2168" s="21">
        <v>0</v>
      </c>
      <c r="T2168" s="21">
        <v>0</v>
      </c>
      <c r="V2168" s="22">
        <v>5562</v>
      </c>
      <c r="X2168" s="5" t="str">
        <f t="shared" si="33"/>
        <v>No</v>
      </c>
      <c r="Z2168" s="21"/>
      <c r="AC2168" s="28"/>
      <c r="AG2168" s="7"/>
    </row>
    <row r="2169" spans="1:33">
      <c r="A2169" s="8" t="s">
        <v>3899</v>
      </c>
      <c r="B2169" s="8" t="s">
        <v>3900</v>
      </c>
      <c r="C2169" s="9" t="s">
        <v>278</v>
      </c>
      <c r="D2169" s="185" t="s">
        <v>3901</v>
      </c>
      <c r="E2169" s="188" t="s">
        <v>3902</v>
      </c>
      <c r="F2169" s="9" t="s">
        <v>83</v>
      </c>
      <c r="G2169" s="9" t="s">
        <v>147</v>
      </c>
      <c r="H2169" s="10">
        <v>0</v>
      </c>
      <c r="I2169" s="11">
        <v>1</v>
      </c>
      <c r="J2169" s="24">
        <v>1570</v>
      </c>
      <c r="K2169" s="12"/>
      <c r="L2169" s="14">
        <v>0</v>
      </c>
      <c r="N2169" s="21">
        <v>0</v>
      </c>
      <c r="P2169" s="21">
        <v>0</v>
      </c>
      <c r="R2169" s="21">
        <v>0</v>
      </c>
      <c r="T2169" s="21">
        <v>0</v>
      </c>
      <c r="V2169" s="22">
        <v>1570</v>
      </c>
      <c r="X2169" s="5" t="str">
        <f t="shared" si="33"/>
        <v>No</v>
      </c>
      <c r="Z2169" s="21"/>
      <c r="AC2169" s="28"/>
      <c r="AG2169" s="7"/>
    </row>
    <row r="2170" spans="1:33">
      <c r="A2170" s="8" t="s">
        <v>4690</v>
      </c>
      <c r="B2170" s="8" t="s">
        <v>3207</v>
      </c>
      <c r="C2170" s="9" t="s">
        <v>42</v>
      </c>
      <c r="D2170" s="185" t="s">
        <v>4691</v>
      </c>
      <c r="E2170" s="188" t="s">
        <v>4692</v>
      </c>
      <c r="F2170" s="9" t="s">
        <v>83</v>
      </c>
      <c r="G2170" s="9" t="s">
        <v>147</v>
      </c>
      <c r="H2170" s="10">
        <v>0</v>
      </c>
      <c r="I2170" s="11">
        <v>1</v>
      </c>
      <c r="J2170" s="24">
        <v>5082</v>
      </c>
      <c r="K2170" s="12"/>
      <c r="L2170" s="14">
        <v>0</v>
      </c>
      <c r="N2170" s="21">
        <v>0</v>
      </c>
      <c r="P2170" s="21">
        <v>0</v>
      </c>
      <c r="R2170" s="21">
        <v>0</v>
      </c>
      <c r="T2170" s="21">
        <v>7739</v>
      </c>
      <c r="V2170" s="22">
        <v>12821</v>
      </c>
      <c r="X2170" s="5" t="str">
        <f t="shared" si="33"/>
        <v>No</v>
      </c>
      <c r="Z2170" s="21"/>
      <c r="AC2170" s="28"/>
      <c r="AG2170" s="7"/>
    </row>
    <row r="2171" spans="1:33">
      <c r="A2171" s="8" t="s">
        <v>2243</v>
      </c>
      <c r="B2171" s="8" t="s">
        <v>2244</v>
      </c>
      <c r="C2171" s="9" t="s">
        <v>275</v>
      </c>
      <c r="D2171" s="185" t="s">
        <v>2245</v>
      </c>
      <c r="E2171" s="188" t="s">
        <v>2246</v>
      </c>
      <c r="F2171" s="9" t="s">
        <v>83</v>
      </c>
      <c r="G2171" s="9" t="s">
        <v>147</v>
      </c>
      <c r="H2171" s="10">
        <v>0</v>
      </c>
      <c r="I2171" s="11">
        <v>1</v>
      </c>
      <c r="J2171" s="24">
        <v>1676</v>
      </c>
      <c r="K2171" s="12"/>
      <c r="L2171" s="14">
        <v>0</v>
      </c>
      <c r="N2171" s="21">
        <v>0</v>
      </c>
      <c r="P2171" s="21">
        <v>0</v>
      </c>
      <c r="R2171" s="21">
        <v>0</v>
      </c>
      <c r="T2171" s="21">
        <v>0</v>
      </c>
      <c r="V2171" s="22">
        <v>1676</v>
      </c>
      <c r="X2171" s="5" t="str">
        <f t="shared" si="33"/>
        <v>No</v>
      </c>
      <c r="Z2171" s="21"/>
      <c r="AC2171" s="28"/>
      <c r="AG2171" s="7"/>
    </row>
    <row r="2172" spans="1:33">
      <c r="A2172" s="8" t="s">
        <v>2366</v>
      </c>
      <c r="B2172" s="8" t="s">
        <v>5551</v>
      </c>
      <c r="C2172" s="9" t="s">
        <v>132</v>
      </c>
      <c r="D2172" s="185" t="s">
        <v>5552</v>
      </c>
      <c r="E2172" s="188" t="s">
        <v>5553</v>
      </c>
      <c r="F2172" s="9" t="s">
        <v>83</v>
      </c>
      <c r="G2172" s="9" t="s">
        <v>147</v>
      </c>
      <c r="H2172" s="10">
        <v>0</v>
      </c>
      <c r="I2172" s="11">
        <v>1</v>
      </c>
      <c r="J2172" s="24">
        <v>5490</v>
      </c>
      <c r="K2172" s="12"/>
      <c r="L2172" s="14">
        <v>0</v>
      </c>
      <c r="N2172" s="21">
        <v>0</v>
      </c>
      <c r="P2172" s="21">
        <v>0</v>
      </c>
      <c r="R2172" s="21">
        <v>0</v>
      </c>
      <c r="T2172" s="21">
        <v>0</v>
      </c>
      <c r="V2172" s="22">
        <v>5490</v>
      </c>
      <c r="X2172" s="5" t="str">
        <f t="shared" si="33"/>
        <v>No</v>
      </c>
      <c r="Z2172" s="21"/>
      <c r="AC2172" s="28"/>
      <c r="AG2172" s="7"/>
    </row>
    <row r="2173" spans="1:33">
      <c r="A2173" s="8" t="s">
        <v>496</v>
      </c>
      <c r="B2173" s="8" t="s">
        <v>497</v>
      </c>
      <c r="C2173" s="9" t="s">
        <v>42</v>
      </c>
      <c r="D2173" s="185">
        <v>2213</v>
      </c>
      <c r="E2173" s="188">
        <v>20213</v>
      </c>
      <c r="F2173" s="9" t="s">
        <v>83</v>
      </c>
      <c r="G2173" s="9" t="s">
        <v>5756</v>
      </c>
      <c r="H2173" s="10">
        <v>594962</v>
      </c>
      <c r="I2173" s="11">
        <v>1</v>
      </c>
      <c r="J2173" s="24">
        <v>2944</v>
      </c>
      <c r="K2173" s="12"/>
      <c r="L2173" s="14">
        <v>0</v>
      </c>
      <c r="N2173" s="21">
        <v>0</v>
      </c>
      <c r="P2173" s="21">
        <v>0</v>
      </c>
      <c r="R2173" s="21">
        <v>0</v>
      </c>
      <c r="T2173" s="21">
        <v>0</v>
      </c>
      <c r="V2173" s="22">
        <v>2944</v>
      </c>
      <c r="X2173" s="5" t="str">
        <f t="shared" si="33"/>
        <v>No</v>
      </c>
      <c r="Z2173" s="21"/>
      <c r="AC2173" s="28"/>
      <c r="AG2173" s="7"/>
    </row>
    <row r="2174" spans="1:33">
      <c r="A2174" s="8" t="s">
        <v>6057</v>
      </c>
      <c r="B2174" s="8" t="s">
        <v>6073</v>
      </c>
      <c r="C2174" s="9" t="s">
        <v>65</v>
      </c>
      <c r="D2174" s="185" t="s">
        <v>6056</v>
      </c>
      <c r="E2174" s="188">
        <v>271</v>
      </c>
      <c r="F2174" s="9" t="s">
        <v>36</v>
      </c>
      <c r="G2174" s="9" t="s">
        <v>5756</v>
      </c>
      <c r="H2174" s="10">
        <v>0</v>
      </c>
      <c r="I2174" s="11">
        <v>1</v>
      </c>
      <c r="J2174" s="24">
        <v>0</v>
      </c>
      <c r="K2174" s="12"/>
      <c r="L2174" s="14">
        <v>0</v>
      </c>
      <c r="N2174" s="21">
        <v>0</v>
      </c>
      <c r="P2174" s="21">
        <v>0</v>
      </c>
      <c r="R2174" s="21">
        <v>0</v>
      </c>
      <c r="T2174" s="21">
        <v>0</v>
      </c>
      <c r="V2174" s="22">
        <v>0</v>
      </c>
      <c r="X2174" s="5" t="str">
        <f t="shared" si="33"/>
        <v>No</v>
      </c>
      <c r="Z2174" s="21"/>
      <c r="AC2174" s="28"/>
      <c r="AG2174" s="7"/>
    </row>
    <row r="2175" spans="1:33">
      <c r="A2175" s="8" t="s">
        <v>5643</v>
      </c>
      <c r="B2175" s="8" t="s">
        <v>5644</v>
      </c>
      <c r="C2175" s="9" t="s">
        <v>254</v>
      </c>
      <c r="D2175" s="185" t="s">
        <v>5645</v>
      </c>
      <c r="E2175" s="188" t="s">
        <v>5646</v>
      </c>
      <c r="F2175" s="9" t="s">
        <v>157</v>
      </c>
      <c r="G2175" s="9" t="s">
        <v>147</v>
      </c>
      <c r="H2175" s="10">
        <v>0</v>
      </c>
      <c r="I2175" s="11">
        <v>1</v>
      </c>
      <c r="J2175" s="24">
        <v>1387</v>
      </c>
      <c r="K2175" s="12"/>
      <c r="L2175" s="14">
        <v>0</v>
      </c>
      <c r="N2175" s="21">
        <v>0</v>
      </c>
      <c r="P2175" s="21">
        <v>0</v>
      </c>
      <c r="R2175" s="21">
        <v>0</v>
      </c>
      <c r="T2175" s="21">
        <v>0</v>
      </c>
      <c r="V2175" s="22">
        <v>1387</v>
      </c>
      <c r="X2175" s="5" t="str">
        <f t="shared" si="33"/>
        <v>No</v>
      </c>
      <c r="Z2175" s="21"/>
      <c r="AC2175" s="28"/>
      <c r="AG2175" s="7"/>
    </row>
    <row r="2176" spans="1:33">
      <c r="A2176" s="8" t="s">
        <v>2698</v>
      </c>
      <c r="B2176" s="8" t="s">
        <v>2699</v>
      </c>
      <c r="C2176" s="9" t="s">
        <v>91</v>
      </c>
      <c r="D2176" s="185" t="s">
        <v>2700</v>
      </c>
      <c r="E2176" s="188">
        <v>99292</v>
      </c>
      <c r="F2176" s="9" t="s">
        <v>36</v>
      </c>
      <c r="G2176" s="9" t="s">
        <v>5756</v>
      </c>
      <c r="H2176" s="10">
        <v>0</v>
      </c>
      <c r="I2176" s="11">
        <v>1</v>
      </c>
      <c r="J2176" s="24">
        <v>15336</v>
      </c>
      <c r="K2176" s="12"/>
      <c r="L2176" s="14">
        <v>0</v>
      </c>
      <c r="N2176" s="21">
        <v>0</v>
      </c>
      <c r="P2176" s="21">
        <v>0</v>
      </c>
      <c r="R2176" s="21">
        <v>0</v>
      </c>
      <c r="T2176" s="21">
        <v>2882</v>
      </c>
      <c r="V2176" s="22">
        <v>18218</v>
      </c>
      <c r="X2176" s="5" t="str">
        <f t="shared" si="33"/>
        <v>No</v>
      </c>
      <c r="Z2176" s="21"/>
      <c r="AC2176" s="28"/>
      <c r="AG2176" s="7"/>
    </row>
    <row r="2177" spans="1:33">
      <c r="A2177" s="8" t="s">
        <v>2177</v>
      </c>
      <c r="B2177" s="8" t="s">
        <v>2178</v>
      </c>
      <c r="C2177" s="9" t="s">
        <v>275</v>
      </c>
      <c r="D2177" s="185" t="s">
        <v>2179</v>
      </c>
      <c r="E2177" s="188" t="s">
        <v>2180</v>
      </c>
      <c r="F2177" s="9" t="s">
        <v>83</v>
      </c>
      <c r="G2177" s="9" t="s">
        <v>147</v>
      </c>
      <c r="H2177" s="10">
        <v>0</v>
      </c>
      <c r="I2177" s="11">
        <v>1</v>
      </c>
      <c r="J2177" s="24">
        <v>1266</v>
      </c>
      <c r="K2177" s="12"/>
      <c r="L2177" s="14">
        <v>0</v>
      </c>
      <c r="N2177" s="21">
        <v>0</v>
      </c>
      <c r="P2177" s="21">
        <v>0</v>
      </c>
      <c r="R2177" s="21">
        <v>0</v>
      </c>
      <c r="T2177" s="21">
        <v>0</v>
      </c>
      <c r="V2177" s="22">
        <v>1266</v>
      </c>
      <c r="X2177" s="5" t="str">
        <f t="shared" si="33"/>
        <v>No</v>
      </c>
      <c r="Z2177" s="21"/>
      <c r="AC2177" s="28"/>
      <c r="AG2177" s="7"/>
    </row>
    <row r="2178" spans="1:33">
      <c r="A2178" s="8" t="s">
        <v>2107</v>
      </c>
      <c r="B2178" s="8" t="s">
        <v>2108</v>
      </c>
      <c r="C2178" s="9" t="s">
        <v>275</v>
      </c>
      <c r="D2178" s="185" t="s">
        <v>2109</v>
      </c>
      <c r="E2178" s="188" t="s">
        <v>2110</v>
      </c>
      <c r="F2178" s="9" t="s">
        <v>83</v>
      </c>
      <c r="G2178" s="9" t="s">
        <v>147</v>
      </c>
      <c r="H2178" s="10">
        <v>0</v>
      </c>
      <c r="I2178" s="11">
        <v>1</v>
      </c>
      <c r="J2178" s="24">
        <v>1573</v>
      </c>
      <c r="K2178" s="12"/>
      <c r="L2178" s="14">
        <v>0</v>
      </c>
      <c r="N2178" s="21">
        <v>0</v>
      </c>
      <c r="P2178" s="21">
        <v>0</v>
      </c>
      <c r="R2178" s="21">
        <v>0</v>
      </c>
      <c r="T2178" s="21">
        <v>0</v>
      </c>
      <c r="V2178" s="22">
        <v>1573</v>
      </c>
      <c r="X2178" s="5" t="str">
        <f t="shared" si="33"/>
        <v>No</v>
      </c>
      <c r="Z2178" s="21"/>
      <c r="AC2178" s="28"/>
      <c r="AG2178" s="7"/>
    </row>
    <row r="2179" spans="1:33">
      <c r="A2179" s="8" t="s">
        <v>6719</v>
      </c>
      <c r="B2179" s="8" t="s">
        <v>6720</v>
      </c>
      <c r="C2179" s="9" t="s">
        <v>278</v>
      </c>
      <c r="D2179" s="185"/>
      <c r="E2179" s="188" t="s">
        <v>6721</v>
      </c>
      <c r="F2179" s="9" t="s">
        <v>83</v>
      </c>
      <c r="G2179" s="9" t="s">
        <v>147</v>
      </c>
      <c r="H2179" s="10">
        <v>0</v>
      </c>
      <c r="I2179" s="11">
        <v>1</v>
      </c>
      <c r="J2179" s="24">
        <v>125</v>
      </c>
      <c r="K2179" s="12"/>
      <c r="L2179" s="14">
        <v>0</v>
      </c>
      <c r="N2179" s="21">
        <v>0</v>
      </c>
      <c r="P2179" s="21">
        <v>0</v>
      </c>
      <c r="R2179" s="21">
        <v>125</v>
      </c>
      <c r="T2179" s="21">
        <v>0</v>
      </c>
      <c r="V2179" s="22">
        <v>250</v>
      </c>
      <c r="X2179" s="5" t="str">
        <f t="shared" ref="X2179:X2229" si="34">IF(W2179&amp;U2179&amp;S2179&amp;Q2179&amp;O2179&amp;M2179&amp;K2179&lt;&gt;"","Yes","No")</f>
        <v>No</v>
      </c>
      <c r="Z2179" s="21"/>
      <c r="AC2179" s="28"/>
      <c r="AG2179" s="7"/>
    </row>
    <row r="2180" spans="1:33">
      <c r="A2180" s="8" t="s">
        <v>63</v>
      </c>
      <c r="B2180" s="8" t="s">
        <v>64</v>
      </c>
      <c r="C2180" s="9" t="s">
        <v>65</v>
      </c>
      <c r="D2180" s="185" t="s">
        <v>66</v>
      </c>
      <c r="E2180" s="188">
        <v>159</v>
      </c>
      <c r="F2180" s="9" t="s">
        <v>36</v>
      </c>
      <c r="G2180" s="9" t="s">
        <v>5756</v>
      </c>
      <c r="H2180" s="10">
        <v>0</v>
      </c>
      <c r="I2180" s="11">
        <v>1</v>
      </c>
      <c r="J2180" s="24">
        <v>0</v>
      </c>
      <c r="K2180" s="12"/>
      <c r="L2180" s="14">
        <v>0</v>
      </c>
      <c r="N2180" s="21">
        <v>0</v>
      </c>
      <c r="P2180" s="21">
        <v>0</v>
      </c>
      <c r="R2180" s="21">
        <v>0</v>
      </c>
      <c r="T2180" s="21">
        <v>0</v>
      </c>
      <c r="V2180" s="22">
        <v>0</v>
      </c>
      <c r="X2180" s="5" t="str">
        <f t="shared" si="34"/>
        <v>No</v>
      </c>
      <c r="Z2180" s="21"/>
      <c r="AC2180" s="28"/>
      <c r="AG2180" s="7"/>
    </row>
    <row r="2181" spans="1:33">
      <c r="A2181" s="8" t="s">
        <v>6722</v>
      </c>
      <c r="B2181" s="8" t="s">
        <v>6502</v>
      </c>
      <c r="C2181" s="9" t="s">
        <v>34</v>
      </c>
      <c r="D2181" s="185"/>
      <c r="E2181" s="188" t="s">
        <v>6027</v>
      </c>
      <c r="F2181" s="9" t="s">
        <v>83</v>
      </c>
      <c r="G2181" s="9" t="s">
        <v>147</v>
      </c>
      <c r="H2181" s="10">
        <v>0</v>
      </c>
      <c r="I2181" s="11">
        <v>1</v>
      </c>
      <c r="J2181" s="24">
        <v>1338</v>
      </c>
      <c r="K2181" s="12"/>
      <c r="L2181" s="14">
        <v>0</v>
      </c>
      <c r="N2181" s="21">
        <v>0</v>
      </c>
      <c r="P2181" s="21">
        <v>0</v>
      </c>
      <c r="R2181" s="21">
        <v>2000</v>
      </c>
      <c r="T2181" s="21">
        <v>81</v>
      </c>
      <c r="V2181" s="22">
        <v>3419</v>
      </c>
      <c r="X2181" s="5" t="str">
        <f t="shared" si="34"/>
        <v>No</v>
      </c>
      <c r="Z2181" s="21"/>
      <c r="AC2181" s="28"/>
      <c r="AG2181" s="7"/>
    </row>
    <row r="2182" spans="1:33">
      <c r="A2182" s="8" t="s">
        <v>821</v>
      </c>
      <c r="B2182" s="8" t="s">
        <v>6501</v>
      </c>
      <c r="C2182" s="9" t="s">
        <v>129</v>
      </c>
      <c r="D2182" s="185" t="s">
        <v>822</v>
      </c>
      <c r="E2182" s="188" t="s">
        <v>823</v>
      </c>
      <c r="F2182" s="9" t="s">
        <v>83</v>
      </c>
      <c r="G2182" s="9" t="s">
        <v>147</v>
      </c>
      <c r="H2182" s="10">
        <v>0</v>
      </c>
      <c r="I2182" s="11">
        <v>1</v>
      </c>
      <c r="J2182" s="24">
        <v>3902</v>
      </c>
      <c r="K2182" s="12"/>
      <c r="L2182" s="14">
        <v>0</v>
      </c>
      <c r="N2182" s="21">
        <v>0</v>
      </c>
      <c r="P2182" s="21">
        <v>0</v>
      </c>
      <c r="R2182" s="21">
        <v>0</v>
      </c>
      <c r="T2182" s="21">
        <v>0</v>
      </c>
      <c r="V2182" s="22">
        <v>3902</v>
      </c>
      <c r="X2182" s="5" t="str">
        <f t="shared" si="34"/>
        <v>No</v>
      </c>
      <c r="Z2182" s="21"/>
      <c r="AC2182" s="28"/>
      <c r="AG2182" s="7"/>
    </row>
    <row r="2183" spans="1:33">
      <c r="A2183" s="8" t="s">
        <v>2431</v>
      </c>
      <c r="B2183" s="8" t="s">
        <v>2432</v>
      </c>
      <c r="C2183" s="9" t="s">
        <v>46</v>
      </c>
      <c r="D2183" s="185" t="s">
        <v>2433</v>
      </c>
      <c r="E2183" s="188" t="s">
        <v>2434</v>
      </c>
      <c r="F2183" s="9" t="s">
        <v>88</v>
      </c>
      <c r="G2183" s="9" t="s">
        <v>147</v>
      </c>
      <c r="H2183" s="10">
        <v>0</v>
      </c>
      <c r="I2183" s="11">
        <v>1</v>
      </c>
      <c r="J2183" s="24">
        <v>7134</v>
      </c>
      <c r="K2183" s="12"/>
      <c r="L2183" s="14">
        <v>0</v>
      </c>
      <c r="N2183" s="21">
        <v>0</v>
      </c>
      <c r="P2183" s="21">
        <v>0</v>
      </c>
      <c r="R2183" s="21">
        <v>0</v>
      </c>
      <c r="T2183" s="21">
        <v>843</v>
      </c>
      <c r="V2183" s="22">
        <v>7977</v>
      </c>
      <c r="X2183" s="5" t="str">
        <f t="shared" si="34"/>
        <v>No</v>
      </c>
      <c r="Z2183" s="21"/>
      <c r="AC2183" s="28"/>
      <c r="AG2183" s="7"/>
    </row>
    <row r="2184" spans="1:33">
      <c r="A2184" s="8" t="s">
        <v>1977</v>
      </c>
      <c r="B2184" s="8" t="s">
        <v>1978</v>
      </c>
      <c r="C2184" s="9" t="s">
        <v>58</v>
      </c>
      <c r="D2184" s="185" t="s">
        <v>1979</v>
      </c>
      <c r="E2184" s="188">
        <v>50013</v>
      </c>
      <c r="F2184" s="9" t="s">
        <v>36</v>
      </c>
      <c r="G2184" s="9" t="s">
        <v>5756</v>
      </c>
      <c r="H2184" s="10">
        <v>0</v>
      </c>
      <c r="I2184" s="11">
        <v>1</v>
      </c>
      <c r="J2184" s="24">
        <v>2843</v>
      </c>
      <c r="K2184" s="12"/>
      <c r="L2184" s="14">
        <v>0</v>
      </c>
      <c r="N2184" s="21">
        <v>0</v>
      </c>
      <c r="P2184" s="21">
        <v>0</v>
      </c>
      <c r="R2184" s="21">
        <v>0</v>
      </c>
      <c r="T2184" s="21">
        <v>0</v>
      </c>
      <c r="V2184" s="22">
        <v>2843</v>
      </c>
      <c r="X2184" s="5" t="str">
        <f t="shared" si="34"/>
        <v>No</v>
      </c>
      <c r="Z2184" s="21"/>
      <c r="AC2184" s="28"/>
      <c r="AG2184" s="7"/>
    </row>
    <row r="2185" spans="1:33">
      <c r="A2185" s="8" t="s">
        <v>600</v>
      </c>
      <c r="B2185" s="8" t="s">
        <v>601</v>
      </c>
      <c r="C2185" s="9" t="s">
        <v>420</v>
      </c>
      <c r="D2185" s="185" t="s">
        <v>602</v>
      </c>
      <c r="E2185" s="188" t="s">
        <v>603</v>
      </c>
      <c r="F2185" s="9" t="s">
        <v>157</v>
      </c>
      <c r="G2185" s="9" t="s">
        <v>147</v>
      </c>
      <c r="H2185" s="10">
        <v>0</v>
      </c>
      <c r="I2185" s="11">
        <v>1</v>
      </c>
      <c r="J2185" s="24">
        <v>0</v>
      </c>
      <c r="K2185" s="12"/>
      <c r="L2185" s="14">
        <v>0</v>
      </c>
      <c r="N2185" s="21">
        <v>0</v>
      </c>
      <c r="P2185" s="21">
        <v>0</v>
      </c>
      <c r="R2185" s="21">
        <v>0</v>
      </c>
      <c r="T2185" s="21">
        <v>0</v>
      </c>
      <c r="V2185" s="22">
        <v>0</v>
      </c>
      <c r="X2185" s="5" t="str">
        <f t="shared" si="34"/>
        <v>No</v>
      </c>
      <c r="Z2185" s="21"/>
      <c r="AC2185" s="28"/>
      <c r="AG2185" s="7"/>
    </row>
    <row r="2186" spans="1:33">
      <c r="A2186" s="8" t="s">
        <v>6373</v>
      </c>
      <c r="B2186" s="8" t="s">
        <v>6374</v>
      </c>
      <c r="C2186" s="9" t="s">
        <v>171</v>
      </c>
      <c r="D2186" s="185"/>
      <c r="E2186" s="188">
        <v>40248</v>
      </c>
      <c r="F2186" s="9" t="s">
        <v>83</v>
      </c>
      <c r="G2186" s="9" t="s">
        <v>5756</v>
      </c>
      <c r="H2186" s="10">
        <v>5502379</v>
      </c>
      <c r="I2186" s="11">
        <v>1</v>
      </c>
      <c r="J2186" s="24">
        <v>0</v>
      </c>
      <c r="K2186" s="12"/>
      <c r="L2186" s="14">
        <v>0</v>
      </c>
      <c r="N2186" s="21">
        <v>0</v>
      </c>
      <c r="P2186" s="21">
        <v>0</v>
      </c>
      <c r="R2186" s="21">
        <v>0</v>
      </c>
      <c r="T2186" s="21">
        <v>0</v>
      </c>
      <c r="V2186" s="22">
        <v>0</v>
      </c>
      <c r="X2186" s="5" t="str">
        <f t="shared" si="34"/>
        <v>No</v>
      </c>
      <c r="Z2186" s="21"/>
      <c r="AC2186" s="28"/>
      <c r="AG2186" s="7"/>
    </row>
    <row r="2187" spans="1:33">
      <c r="A2187" s="8" t="s">
        <v>3774</v>
      </c>
      <c r="B2187" s="8" t="s">
        <v>3775</v>
      </c>
      <c r="C2187" s="9" t="s">
        <v>278</v>
      </c>
      <c r="D2187" s="185" t="s">
        <v>3776</v>
      </c>
      <c r="E2187" s="188" t="s">
        <v>3777</v>
      </c>
      <c r="F2187" s="9" t="s">
        <v>83</v>
      </c>
      <c r="G2187" s="9" t="s">
        <v>147</v>
      </c>
      <c r="H2187" s="10">
        <v>0</v>
      </c>
      <c r="I2187" s="11">
        <v>1</v>
      </c>
      <c r="J2187" s="24">
        <v>7141</v>
      </c>
      <c r="K2187" s="12"/>
      <c r="L2187" s="14">
        <v>0</v>
      </c>
      <c r="N2187" s="21">
        <v>0</v>
      </c>
      <c r="P2187" s="21">
        <v>0</v>
      </c>
      <c r="R2187" s="21">
        <v>0</v>
      </c>
      <c r="T2187" s="21">
        <v>0</v>
      </c>
      <c r="V2187" s="22">
        <v>7141</v>
      </c>
      <c r="X2187" s="5" t="str">
        <f t="shared" si="34"/>
        <v>No</v>
      </c>
      <c r="Z2187" s="21"/>
      <c r="AC2187" s="28"/>
      <c r="AG2187" s="7"/>
    </row>
    <row r="2188" spans="1:33">
      <c r="A2188" s="8" t="s">
        <v>6051</v>
      </c>
      <c r="B2188" s="8" t="s">
        <v>6096</v>
      </c>
      <c r="C2188" s="9" t="s">
        <v>5851</v>
      </c>
      <c r="D2188" s="185" t="s">
        <v>6052</v>
      </c>
      <c r="E2188" s="188" t="s">
        <v>6053</v>
      </c>
      <c r="F2188" s="9" t="s">
        <v>138</v>
      </c>
      <c r="G2188" s="9" t="s">
        <v>147</v>
      </c>
      <c r="H2188" s="10">
        <v>0</v>
      </c>
      <c r="I2188" s="11">
        <v>1</v>
      </c>
      <c r="J2188" s="24">
        <v>53800</v>
      </c>
      <c r="K2188" s="12"/>
      <c r="L2188" s="14">
        <v>0</v>
      </c>
      <c r="N2188" s="21">
        <v>0</v>
      </c>
      <c r="P2188" s="21">
        <v>0</v>
      </c>
      <c r="R2188" s="21">
        <v>120288</v>
      </c>
      <c r="T2188" s="21">
        <v>0</v>
      </c>
      <c r="V2188" s="22">
        <v>174088</v>
      </c>
      <c r="X2188" s="5" t="str">
        <f t="shared" si="34"/>
        <v>No</v>
      </c>
      <c r="Z2188" s="21"/>
      <c r="AC2188" s="28"/>
      <c r="AG2188" s="7"/>
    </row>
    <row r="2189" spans="1:33">
      <c r="A2189" s="8" t="s">
        <v>4593</v>
      </c>
      <c r="B2189" s="8" t="s">
        <v>4594</v>
      </c>
      <c r="C2189" s="9" t="s">
        <v>87</v>
      </c>
      <c r="D2189" s="185"/>
      <c r="E2189" s="188">
        <v>401</v>
      </c>
      <c r="F2189" s="9" t="s">
        <v>36</v>
      </c>
      <c r="G2189" s="9" t="s">
        <v>5756</v>
      </c>
      <c r="H2189" s="10">
        <v>0</v>
      </c>
      <c r="I2189" s="11">
        <v>1</v>
      </c>
      <c r="J2189" s="24">
        <v>0</v>
      </c>
      <c r="K2189" s="12"/>
      <c r="L2189" s="14">
        <v>0</v>
      </c>
      <c r="N2189" s="21">
        <v>0</v>
      </c>
      <c r="P2189" s="21">
        <v>0</v>
      </c>
      <c r="R2189" s="21">
        <v>0</v>
      </c>
      <c r="T2189" s="21">
        <v>0</v>
      </c>
      <c r="V2189" s="22">
        <v>0</v>
      </c>
      <c r="X2189" s="5" t="str">
        <f t="shared" si="34"/>
        <v>No</v>
      </c>
      <c r="Z2189" s="21"/>
      <c r="AC2189" s="28"/>
      <c r="AG2189" s="7"/>
    </row>
    <row r="2190" spans="1:33">
      <c r="A2190" s="8" t="s">
        <v>1183</v>
      </c>
      <c r="B2190" s="8" t="s">
        <v>1184</v>
      </c>
      <c r="C2190" s="9" t="s">
        <v>87</v>
      </c>
      <c r="D2190" s="185" t="s">
        <v>1185</v>
      </c>
      <c r="E2190" s="188">
        <v>36</v>
      </c>
      <c r="F2190" s="9" t="s">
        <v>36</v>
      </c>
      <c r="G2190" s="9" t="s">
        <v>5756</v>
      </c>
      <c r="H2190" s="10">
        <v>0</v>
      </c>
      <c r="I2190" s="11">
        <v>1</v>
      </c>
      <c r="J2190" s="24">
        <v>995</v>
      </c>
      <c r="K2190" s="12"/>
      <c r="L2190" s="14">
        <v>0</v>
      </c>
      <c r="N2190" s="21">
        <v>0</v>
      </c>
      <c r="P2190" s="21">
        <v>0</v>
      </c>
      <c r="R2190" s="21">
        <v>0</v>
      </c>
      <c r="T2190" s="21">
        <v>0</v>
      </c>
      <c r="V2190" s="22">
        <v>995</v>
      </c>
      <c r="X2190" s="5" t="str">
        <f t="shared" si="34"/>
        <v>No</v>
      </c>
      <c r="Z2190" s="21"/>
      <c r="AC2190" s="28"/>
      <c r="AG2190" s="7"/>
    </row>
    <row r="2191" spans="1:33">
      <c r="A2191" s="8" t="s">
        <v>3915</v>
      </c>
      <c r="B2191" s="8" t="s">
        <v>3916</v>
      </c>
      <c r="C2191" s="9" t="s">
        <v>278</v>
      </c>
      <c r="D2191" s="185" t="s">
        <v>3917</v>
      </c>
      <c r="E2191" s="188" t="s">
        <v>3918</v>
      </c>
      <c r="F2191" s="9" t="s">
        <v>83</v>
      </c>
      <c r="G2191" s="9" t="s">
        <v>147</v>
      </c>
      <c r="H2191" s="10">
        <v>0</v>
      </c>
      <c r="I2191" s="11">
        <v>1</v>
      </c>
      <c r="J2191" s="24">
        <v>2993</v>
      </c>
      <c r="K2191" s="12"/>
      <c r="L2191" s="14">
        <v>0</v>
      </c>
      <c r="N2191" s="21">
        <v>0</v>
      </c>
      <c r="P2191" s="21">
        <v>0</v>
      </c>
      <c r="R2191" s="21">
        <v>0</v>
      </c>
      <c r="T2191" s="21">
        <v>230</v>
      </c>
      <c r="V2191" s="22">
        <v>3223</v>
      </c>
      <c r="X2191" s="5" t="str">
        <f t="shared" si="34"/>
        <v>No</v>
      </c>
      <c r="Z2191" s="21"/>
      <c r="AC2191" s="28"/>
      <c r="AG2191" s="7"/>
    </row>
    <row r="2192" spans="1:33">
      <c r="A2192" s="8" t="s">
        <v>6372</v>
      </c>
      <c r="B2192" s="8" t="s">
        <v>6170</v>
      </c>
      <c r="C2192" s="9" t="s">
        <v>91</v>
      </c>
      <c r="D2192" s="185"/>
      <c r="E2192" s="188">
        <v>90270</v>
      </c>
      <c r="F2192" s="9" t="s">
        <v>83</v>
      </c>
      <c r="G2192" s="9" t="s">
        <v>5756</v>
      </c>
      <c r="H2192" s="10">
        <v>12150996</v>
      </c>
      <c r="I2192" s="11">
        <v>1</v>
      </c>
      <c r="J2192" s="24">
        <v>8028</v>
      </c>
      <c r="K2192" s="12"/>
      <c r="L2192" s="14">
        <v>0</v>
      </c>
      <c r="N2192" s="21">
        <v>0</v>
      </c>
      <c r="P2192" s="21">
        <v>0</v>
      </c>
      <c r="R2192" s="21">
        <v>0</v>
      </c>
      <c r="T2192" s="21">
        <v>0</v>
      </c>
      <c r="V2192" s="22">
        <v>8028</v>
      </c>
      <c r="X2192" s="5" t="str">
        <f t="shared" si="34"/>
        <v>No</v>
      </c>
      <c r="Z2192" s="21"/>
      <c r="AC2192" s="28"/>
      <c r="AG2192" s="7"/>
    </row>
    <row r="2193" spans="1:33">
      <c r="A2193" s="8" t="s">
        <v>4424</v>
      </c>
      <c r="B2193" s="8" t="s">
        <v>4424</v>
      </c>
      <c r="C2193" s="9" t="s">
        <v>103</v>
      </c>
      <c r="D2193" s="185" t="s">
        <v>4425</v>
      </c>
      <c r="E2193" s="188" t="s">
        <v>4426</v>
      </c>
      <c r="F2193" s="9" t="s">
        <v>83</v>
      </c>
      <c r="G2193" s="9" t="s">
        <v>147</v>
      </c>
      <c r="H2193" s="10">
        <v>0</v>
      </c>
      <c r="I2193" s="11">
        <v>1</v>
      </c>
      <c r="J2193" s="24">
        <v>0</v>
      </c>
      <c r="K2193" s="12"/>
      <c r="L2193" s="14">
        <v>0</v>
      </c>
      <c r="N2193" s="21">
        <v>0</v>
      </c>
      <c r="P2193" s="21">
        <v>0</v>
      </c>
      <c r="R2193" s="21">
        <v>0</v>
      </c>
      <c r="T2193" s="21">
        <v>0</v>
      </c>
      <c r="V2193" s="22">
        <v>0</v>
      </c>
      <c r="X2193" s="5" t="str">
        <f t="shared" si="34"/>
        <v>No</v>
      </c>
      <c r="Z2193" s="21"/>
      <c r="AC2193" s="28"/>
      <c r="AG2193" s="7"/>
    </row>
    <row r="2194" spans="1:33">
      <c r="A2194" s="8" t="s">
        <v>2309</v>
      </c>
      <c r="B2194" s="8" t="s">
        <v>2310</v>
      </c>
      <c r="C2194" s="9" t="s">
        <v>106</v>
      </c>
      <c r="D2194" s="185" t="s">
        <v>2311</v>
      </c>
      <c r="E2194" s="188" t="s">
        <v>2312</v>
      </c>
      <c r="F2194" s="9" t="s">
        <v>83</v>
      </c>
      <c r="G2194" s="9" t="s">
        <v>147</v>
      </c>
      <c r="H2194" s="10">
        <v>0</v>
      </c>
      <c r="I2194" s="11">
        <v>1</v>
      </c>
      <c r="J2194" s="24">
        <v>24968</v>
      </c>
      <c r="K2194" s="12"/>
      <c r="L2194" s="14">
        <v>0</v>
      </c>
      <c r="N2194" s="21">
        <v>0</v>
      </c>
      <c r="P2194" s="21">
        <v>0</v>
      </c>
      <c r="R2194" s="21">
        <v>0</v>
      </c>
      <c r="T2194" s="21">
        <v>0</v>
      </c>
      <c r="V2194" s="22">
        <v>24968</v>
      </c>
      <c r="X2194" s="5" t="str">
        <f t="shared" si="34"/>
        <v>No</v>
      </c>
      <c r="Z2194" s="21"/>
      <c r="AC2194" s="28"/>
      <c r="AG2194" s="7"/>
    </row>
    <row r="2195" spans="1:33">
      <c r="A2195" s="8" t="s">
        <v>3848</v>
      </c>
      <c r="B2195" s="8" t="s">
        <v>3849</v>
      </c>
      <c r="C2195" s="9" t="s">
        <v>278</v>
      </c>
      <c r="D2195" s="185" t="s">
        <v>3850</v>
      </c>
      <c r="E2195" s="188" t="s">
        <v>3851</v>
      </c>
      <c r="F2195" s="9" t="s">
        <v>157</v>
      </c>
      <c r="G2195" s="9" t="s">
        <v>147</v>
      </c>
      <c r="H2195" s="10">
        <v>0</v>
      </c>
      <c r="I2195" s="11">
        <v>1</v>
      </c>
      <c r="J2195" s="24">
        <v>1447</v>
      </c>
      <c r="K2195" s="12"/>
      <c r="L2195" s="14">
        <v>0</v>
      </c>
      <c r="N2195" s="21">
        <v>0</v>
      </c>
      <c r="P2195" s="21">
        <v>0</v>
      </c>
      <c r="R2195" s="21">
        <v>0</v>
      </c>
      <c r="T2195" s="21">
        <v>0</v>
      </c>
      <c r="V2195" s="22">
        <v>1447</v>
      </c>
      <c r="X2195" s="5" t="str">
        <f t="shared" si="34"/>
        <v>No</v>
      </c>
      <c r="Z2195" s="21"/>
      <c r="AC2195" s="28"/>
      <c r="AG2195" s="7"/>
    </row>
    <row r="2196" spans="1:33">
      <c r="A2196" s="8" t="s">
        <v>4602</v>
      </c>
      <c r="B2196" s="8" t="s">
        <v>4515</v>
      </c>
      <c r="C2196" s="9" t="s">
        <v>454</v>
      </c>
      <c r="D2196" s="185" t="s">
        <v>4603</v>
      </c>
      <c r="E2196" s="188">
        <v>80017</v>
      </c>
      <c r="F2196" s="9" t="s">
        <v>36</v>
      </c>
      <c r="G2196" s="9" t="s">
        <v>5756</v>
      </c>
      <c r="H2196" s="10">
        <v>0</v>
      </c>
      <c r="I2196" s="11">
        <v>1</v>
      </c>
      <c r="J2196" s="24">
        <v>0</v>
      </c>
      <c r="K2196" s="12"/>
      <c r="L2196" s="14">
        <v>0</v>
      </c>
      <c r="N2196" s="21">
        <v>0</v>
      </c>
      <c r="P2196" s="21">
        <v>0</v>
      </c>
      <c r="R2196" s="21">
        <v>11267</v>
      </c>
      <c r="T2196" s="21">
        <v>0</v>
      </c>
      <c r="V2196" s="22">
        <v>11267</v>
      </c>
      <c r="X2196" s="5" t="str">
        <f t="shared" si="34"/>
        <v>No</v>
      </c>
      <c r="Z2196" s="21"/>
      <c r="AC2196" s="28"/>
      <c r="AG2196" s="7"/>
    </row>
    <row r="2197" spans="1:33">
      <c r="A2197" s="8" t="s">
        <v>3941</v>
      </c>
      <c r="B2197" s="8" t="s">
        <v>3942</v>
      </c>
      <c r="C2197" s="9" t="s">
        <v>278</v>
      </c>
      <c r="D2197" s="185" t="s">
        <v>3943</v>
      </c>
      <c r="E2197" s="188" t="s">
        <v>3944</v>
      </c>
      <c r="F2197" s="9" t="s">
        <v>157</v>
      </c>
      <c r="G2197" s="9" t="s">
        <v>147</v>
      </c>
      <c r="H2197" s="10">
        <v>0</v>
      </c>
      <c r="I2197" s="11">
        <v>1</v>
      </c>
      <c r="J2197" s="24">
        <v>3198</v>
      </c>
      <c r="K2197" s="12"/>
      <c r="L2197" s="14">
        <v>0</v>
      </c>
      <c r="N2197" s="21">
        <v>0</v>
      </c>
      <c r="P2197" s="21">
        <v>0</v>
      </c>
      <c r="R2197" s="21">
        <v>0</v>
      </c>
      <c r="T2197" s="21">
        <v>0</v>
      </c>
      <c r="V2197" s="22">
        <v>3198</v>
      </c>
      <c r="X2197" s="5" t="str">
        <f t="shared" si="34"/>
        <v>No</v>
      </c>
      <c r="Z2197" s="21"/>
      <c r="AC2197" s="28"/>
      <c r="AG2197" s="7"/>
    </row>
    <row r="2198" spans="1:33">
      <c r="A2198" s="8" t="s">
        <v>6385</v>
      </c>
      <c r="B2198" s="8" t="s">
        <v>6386</v>
      </c>
      <c r="C2198" s="9" t="s">
        <v>163</v>
      </c>
      <c r="D2198" s="185"/>
      <c r="E2198" s="188">
        <v>10188</v>
      </c>
      <c r="F2198" s="9" t="s">
        <v>83</v>
      </c>
      <c r="G2198" s="9" t="s">
        <v>5756</v>
      </c>
      <c r="H2198" s="10">
        <v>59124</v>
      </c>
      <c r="I2198" s="11">
        <v>1</v>
      </c>
      <c r="J2198" s="24">
        <v>379</v>
      </c>
      <c r="K2198" s="12"/>
      <c r="L2198" s="14">
        <v>0</v>
      </c>
      <c r="N2198" s="21">
        <v>0</v>
      </c>
      <c r="P2198" s="21">
        <v>0</v>
      </c>
      <c r="R2198" s="21">
        <v>392</v>
      </c>
      <c r="T2198" s="21">
        <v>0</v>
      </c>
      <c r="V2198" s="22">
        <v>771</v>
      </c>
      <c r="X2198" s="5" t="str">
        <f t="shared" si="34"/>
        <v>No</v>
      </c>
      <c r="Z2198" s="21"/>
      <c r="AC2198" s="28"/>
      <c r="AG2198" s="7"/>
    </row>
    <row r="2199" spans="1:33">
      <c r="A2199" s="8" t="s">
        <v>6059</v>
      </c>
      <c r="B2199" s="8" t="s">
        <v>6092</v>
      </c>
      <c r="C2199" s="9" t="s">
        <v>129</v>
      </c>
      <c r="D2199" s="185"/>
      <c r="E2199" s="188" t="s">
        <v>6058</v>
      </c>
      <c r="F2199" s="9" t="s">
        <v>83</v>
      </c>
      <c r="G2199" s="9" t="s">
        <v>147</v>
      </c>
      <c r="H2199" s="10">
        <v>0</v>
      </c>
      <c r="I2199" s="11">
        <v>1</v>
      </c>
      <c r="J2199" s="24">
        <v>1084</v>
      </c>
      <c r="K2199" s="12"/>
      <c r="L2199" s="14">
        <v>0</v>
      </c>
      <c r="N2199" s="21">
        <v>0</v>
      </c>
      <c r="P2199" s="21">
        <v>0</v>
      </c>
      <c r="R2199" s="21">
        <v>0</v>
      </c>
      <c r="T2199" s="21">
        <v>0</v>
      </c>
      <c r="V2199" s="22">
        <v>1084</v>
      </c>
      <c r="X2199" s="5" t="str">
        <f t="shared" si="34"/>
        <v>No</v>
      </c>
      <c r="Z2199" s="21"/>
      <c r="AC2199" s="28"/>
      <c r="AG2199" s="7"/>
    </row>
    <row r="2200" spans="1:33">
      <c r="A2200" s="8" t="s">
        <v>6364</v>
      </c>
      <c r="B2200" s="8" t="s">
        <v>6365</v>
      </c>
      <c r="C2200" s="9" t="s">
        <v>580</v>
      </c>
      <c r="D2200" s="185"/>
      <c r="E2200" s="188" t="s">
        <v>6366</v>
      </c>
      <c r="F2200" s="9" t="s">
        <v>157</v>
      </c>
      <c r="G2200" s="9" t="s">
        <v>147</v>
      </c>
      <c r="H2200" s="10">
        <v>0</v>
      </c>
      <c r="I2200" s="11">
        <v>1</v>
      </c>
      <c r="J2200" s="24">
        <v>0</v>
      </c>
      <c r="K2200" s="12"/>
      <c r="L2200" s="14">
        <v>0</v>
      </c>
      <c r="N2200" s="21">
        <v>0</v>
      </c>
      <c r="P2200" s="21">
        <v>0</v>
      </c>
      <c r="R2200" s="21">
        <v>0</v>
      </c>
      <c r="T2200" s="21">
        <v>9402</v>
      </c>
      <c r="V2200" s="22">
        <v>9402</v>
      </c>
      <c r="X2200" s="5" t="str">
        <f t="shared" si="34"/>
        <v>No</v>
      </c>
      <c r="Z2200" s="21"/>
      <c r="AC2200" s="28"/>
      <c r="AG2200" s="7"/>
    </row>
    <row r="2201" spans="1:33">
      <c r="A2201" s="8" t="s">
        <v>3895</v>
      </c>
      <c r="B2201" s="8" t="s">
        <v>3896</v>
      </c>
      <c r="C2201" s="9" t="s">
        <v>278</v>
      </c>
      <c r="D2201" s="185" t="s">
        <v>3897</v>
      </c>
      <c r="E2201" s="188" t="s">
        <v>3898</v>
      </c>
      <c r="F2201" s="9" t="s">
        <v>157</v>
      </c>
      <c r="G2201" s="9" t="s">
        <v>147</v>
      </c>
      <c r="H2201" s="10">
        <v>0</v>
      </c>
      <c r="I2201" s="11">
        <v>1</v>
      </c>
      <c r="J2201" s="24">
        <v>5030</v>
      </c>
      <c r="K2201" s="12"/>
      <c r="L2201" s="14">
        <v>0</v>
      </c>
      <c r="N2201" s="21">
        <v>0</v>
      </c>
      <c r="P2201" s="21">
        <v>0</v>
      </c>
      <c r="R2201" s="21">
        <v>0</v>
      </c>
      <c r="T2201" s="21">
        <v>0</v>
      </c>
      <c r="V2201" s="22">
        <v>5030</v>
      </c>
      <c r="X2201" s="5" t="str">
        <f t="shared" si="34"/>
        <v>No</v>
      </c>
      <c r="Z2201" s="21"/>
      <c r="AC2201" s="28"/>
      <c r="AG2201" s="7"/>
    </row>
    <row r="2202" spans="1:33">
      <c r="A2202" s="8" t="s">
        <v>685</v>
      </c>
      <c r="B2202" s="8" t="s">
        <v>686</v>
      </c>
      <c r="C2202" s="9" t="s">
        <v>42</v>
      </c>
      <c r="D2202" s="185">
        <v>2182</v>
      </c>
      <c r="E2202" s="188">
        <v>20182</v>
      </c>
      <c r="F2202" s="9" t="s">
        <v>83</v>
      </c>
      <c r="G2202" s="9" t="s">
        <v>5756</v>
      </c>
      <c r="H2202" s="10">
        <v>423566</v>
      </c>
      <c r="I2202" s="11">
        <v>1</v>
      </c>
      <c r="J2202" s="24">
        <v>2625</v>
      </c>
      <c r="K2202" s="12"/>
      <c r="L2202" s="14">
        <v>0</v>
      </c>
      <c r="N2202" s="21">
        <v>0</v>
      </c>
      <c r="P2202" s="21">
        <v>0</v>
      </c>
      <c r="R2202" s="21">
        <v>0</v>
      </c>
      <c r="T2202" s="21">
        <v>0</v>
      </c>
      <c r="V2202" s="22">
        <v>2625</v>
      </c>
      <c r="X2202" s="5" t="str">
        <f t="shared" si="34"/>
        <v>No</v>
      </c>
      <c r="Z2202" s="21"/>
      <c r="AC2202" s="28"/>
      <c r="AG2202" s="7"/>
    </row>
    <row r="2203" spans="1:33">
      <c r="A2203" s="8" t="s">
        <v>3806</v>
      </c>
      <c r="B2203" s="8" t="s">
        <v>3807</v>
      </c>
      <c r="C2203" s="9" t="s">
        <v>278</v>
      </c>
      <c r="D2203" s="185" t="s">
        <v>3808</v>
      </c>
      <c r="E2203" s="188" t="s">
        <v>3809</v>
      </c>
      <c r="F2203" s="9" t="s">
        <v>83</v>
      </c>
      <c r="G2203" s="9" t="s">
        <v>147</v>
      </c>
      <c r="H2203" s="10">
        <v>0</v>
      </c>
      <c r="I2203" s="11">
        <v>1</v>
      </c>
      <c r="J2203" s="24">
        <v>700</v>
      </c>
      <c r="K2203" s="12"/>
      <c r="L2203" s="14">
        <v>0</v>
      </c>
      <c r="N2203" s="21">
        <v>0</v>
      </c>
      <c r="P2203" s="21">
        <v>0</v>
      </c>
      <c r="R2203" s="21">
        <v>0</v>
      </c>
      <c r="T2203" s="21">
        <v>0</v>
      </c>
      <c r="V2203" s="22">
        <v>700</v>
      </c>
      <c r="X2203" s="5" t="str">
        <f t="shared" si="34"/>
        <v>No</v>
      </c>
      <c r="Z2203" s="21"/>
      <c r="AC2203" s="28"/>
      <c r="AG2203" s="7"/>
    </row>
    <row r="2204" spans="1:33">
      <c r="A2204" s="8" t="s">
        <v>5409</v>
      </c>
      <c r="B2204" s="8" t="s">
        <v>5410</v>
      </c>
      <c r="C2204" s="9" t="s">
        <v>58</v>
      </c>
      <c r="D2204" s="185" t="s">
        <v>5411</v>
      </c>
      <c r="E2204" s="188" t="s">
        <v>5412</v>
      </c>
      <c r="F2204" s="9" t="s">
        <v>83</v>
      </c>
      <c r="G2204" s="9" t="s">
        <v>147</v>
      </c>
      <c r="H2204" s="10">
        <v>0</v>
      </c>
      <c r="I2204" s="11">
        <v>1</v>
      </c>
      <c r="J2204" s="24">
        <v>28573</v>
      </c>
      <c r="K2204" s="12"/>
      <c r="L2204" s="14">
        <v>0</v>
      </c>
      <c r="N2204" s="21">
        <v>0</v>
      </c>
      <c r="P2204" s="21">
        <v>0</v>
      </c>
      <c r="R2204" s="21">
        <v>0</v>
      </c>
      <c r="T2204" s="21">
        <v>0</v>
      </c>
      <c r="V2204" s="22">
        <v>28573</v>
      </c>
      <c r="X2204" s="5" t="str">
        <f t="shared" si="34"/>
        <v>No</v>
      </c>
      <c r="Z2204" s="21"/>
      <c r="AC2204" s="28"/>
      <c r="AG2204" s="7"/>
    </row>
    <row r="2205" spans="1:33">
      <c r="A2205" s="8" t="s">
        <v>2496</v>
      </c>
      <c r="B2205" s="8" t="s">
        <v>2497</v>
      </c>
      <c r="C2205" s="9" t="s">
        <v>46</v>
      </c>
      <c r="D2205" s="185" t="s">
        <v>2498</v>
      </c>
      <c r="E2205" s="188" t="s">
        <v>2499</v>
      </c>
      <c r="F2205" s="9" t="s">
        <v>88</v>
      </c>
      <c r="G2205" s="9" t="s">
        <v>147</v>
      </c>
      <c r="H2205" s="10">
        <v>0</v>
      </c>
      <c r="I2205" s="11">
        <v>1</v>
      </c>
      <c r="J2205" s="24">
        <v>23918</v>
      </c>
      <c r="K2205" s="12"/>
      <c r="L2205" s="14">
        <v>0</v>
      </c>
      <c r="N2205" s="21">
        <v>0</v>
      </c>
      <c r="P2205" s="21">
        <v>0</v>
      </c>
      <c r="R2205" s="21">
        <v>0</v>
      </c>
      <c r="T2205" s="21">
        <v>0</v>
      </c>
      <c r="V2205" s="22">
        <v>23918</v>
      </c>
      <c r="X2205" s="5" t="str">
        <f t="shared" si="34"/>
        <v>No</v>
      </c>
      <c r="Z2205" s="21"/>
      <c r="AC2205" s="28"/>
      <c r="AG2205" s="7"/>
    </row>
    <row r="2206" spans="1:33">
      <c r="A2206" s="8" t="s">
        <v>6383</v>
      </c>
      <c r="B2206" s="8" t="s">
        <v>6384</v>
      </c>
      <c r="C2206" s="9" t="s">
        <v>171</v>
      </c>
      <c r="D2206" s="185"/>
      <c r="E2206" s="188">
        <v>40263</v>
      </c>
      <c r="F2206" s="9" t="s">
        <v>83</v>
      </c>
      <c r="G2206" s="9" t="s">
        <v>5756</v>
      </c>
      <c r="H2206" s="10">
        <v>5502379</v>
      </c>
      <c r="I2206" s="11">
        <v>1</v>
      </c>
      <c r="J2206" s="24">
        <v>0</v>
      </c>
      <c r="K2206" s="12"/>
      <c r="L2206" s="14">
        <v>0</v>
      </c>
      <c r="N2206" s="21">
        <v>0</v>
      </c>
      <c r="P2206" s="21">
        <v>0</v>
      </c>
      <c r="R2206" s="21">
        <v>0</v>
      </c>
      <c r="T2206" s="21">
        <v>0</v>
      </c>
      <c r="V2206" s="22">
        <v>0</v>
      </c>
      <c r="X2206" s="5" t="str">
        <f t="shared" si="34"/>
        <v>No</v>
      </c>
      <c r="Z2206" s="21"/>
      <c r="AC2206" s="28"/>
      <c r="AG2206" s="7"/>
    </row>
    <row r="2207" spans="1:33">
      <c r="A2207" s="8" t="s">
        <v>6359</v>
      </c>
      <c r="B2207" s="8" t="s">
        <v>6170</v>
      </c>
      <c r="C2207" s="9" t="s">
        <v>91</v>
      </c>
      <c r="D2207" s="185"/>
      <c r="E2207" s="188">
        <v>90274</v>
      </c>
      <c r="F2207" s="9" t="s">
        <v>83</v>
      </c>
      <c r="G2207" s="9" t="s">
        <v>5756</v>
      </c>
      <c r="H2207" s="10">
        <v>11402946</v>
      </c>
      <c r="I2207" s="11">
        <v>1</v>
      </c>
      <c r="J2207" s="24">
        <v>0</v>
      </c>
      <c r="K2207" s="12"/>
      <c r="L2207" s="14">
        <v>0</v>
      </c>
      <c r="N2207" s="21">
        <v>0</v>
      </c>
      <c r="P2207" s="21">
        <v>0</v>
      </c>
      <c r="R2207" s="21">
        <v>0</v>
      </c>
      <c r="T2207" s="21">
        <v>0</v>
      </c>
      <c r="V2207" s="22">
        <v>0</v>
      </c>
      <c r="X2207" s="5" t="str">
        <f t="shared" si="34"/>
        <v>No</v>
      </c>
      <c r="Z2207" s="21"/>
      <c r="AC2207" s="28"/>
      <c r="AG2207" s="7"/>
    </row>
    <row r="2208" spans="1:33">
      <c r="A2208" s="8" t="s">
        <v>6377</v>
      </c>
      <c r="B2208" s="8" t="s">
        <v>3469</v>
      </c>
      <c r="C2208" s="9" t="s">
        <v>132</v>
      </c>
      <c r="D2208" s="185" t="s">
        <v>5572</v>
      </c>
      <c r="E2208" s="188" t="s">
        <v>5573</v>
      </c>
      <c r="F2208" s="9" t="s">
        <v>83</v>
      </c>
      <c r="G2208" s="9" t="s">
        <v>147</v>
      </c>
      <c r="H2208" s="10">
        <v>0</v>
      </c>
      <c r="I2208" s="11">
        <v>1</v>
      </c>
      <c r="J2208" s="24">
        <v>2350</v>
      </c>
      <c r="K2208" s="12"/>
      <c r="L2208" s="14">
        <v>0</v>
      </c>
      <c r="N2208" s="21">
        <v>0</v>
      </c>
      <c r="P2208" s="21">
        <v>0</v>
      </c>
      <c r="R2208" s="21">
        <v>0</v>
      </c>
      <c r="T2208" s="21">
        <v>0</v>
      </c>
      <c r="V2208" s="22">
        <v>2350</v>
      </c>
      <c r="X2208" s="5" t="str">
        <f t="shared" si="34"/>
        <v>No</v>
      </c>
      <c r="Z2208" s="21"/>
      <c r="AC2208" s="28"/>
      <c r="AG2208" s="7"/>
    </row>
    <row r="2209" spans="1:33">
      <c r="A2209" s="8" t="s">
        <v>1173</v>
      </c>
      <c r="B2209" s="8" t="s">
        <v>1174</v>
      </c>
      <c r="C2209" s="9" t="s">
        <v>65</v>
      </c>
      <c r="D2209" s="185" t="s">
        <v>1175</v>
      </c>
      <c r="E2209" s="188">
        <v>175</v>
      </c>
      <c r="F2209" s="9" t="s">
        <v>36</v>
      </c>
      <c r="G2209" s="9" t="s">
        <v>5756</v>
      </c>
      <c r="H2209" s="10">
        <v>0</v>
      </c>
      <c r="I2209" s="11">
        <v>1</v>
      </c>
      <c r="J2209" s="24">
        <v>285</v>
      </c>
      <c r="K2209" s="12"/>
      <c r="L2209" s="14">
        <v>0</v>
      </c>
      <c r="N2209" s="21">
        <v>0</v>
      </c>
      <c r="P2209" s="21">
        <v>0</v>
      </c>
      <c r="R2209" s="21">
        <v>0</v>
      </c>
      <c r="T2209" s="21">
        <v>0</v>
      </c>
      <c r="V2209" s="22">
        <v>285</v>
      </c>
      <c r="X2209" s="5" t="str">
        <f t="shared" si="34"/>
        <v>No</v>
      </c>
      <c r="Z2209" s="21"/>
      <c r="AC2209" s="28"/>
      <c r="AG2209" s="7"/>
    </row>
    <row r="2210" spans="1:33">
      <c r="A2210" s="8" t="s">
        <v>6361</v>
      </c>
      <c r="B2210" s="8" t="s">
        <v>6362</v>
      </c>
      <c r="C2210" s="9" t="s">
        <v>163</v>
      </c>
      <c r="D2210" s="185"/>
      <c r="E2210" s="188">
        <v>10193</v>
      </c>
      <c r="F2210" s="9" t="s">
        <v>1320</v>
      </c>
      <c r="G2210" s="9" t="s">
        <v>5756</v>
      </c>
      <c r="H2210" s="10">
        <v>59124</v>
      </c>
      <c r="I2210" s="11">
        <v>1</v>
      </c>
      <c r="J2210" s="24">
        <v>0</v>
      </c>
      <c r="K2210" s="12"/>
      <c r="L2210" s="14">
        <v>0</v>
      </c>
      <c r="N2210" s="21">
        <v>0</v>
      </c>
      <c r="P2210" s="21">
        <v>0</v>
      </c>
      <c r="R2210" s="21">
        <v>3149</v>
      </c>
      <c r="T2210" s="21">
        <v>0</v>
      </c>
      <c r="V2210" s="22">
        <v>3149</v>
      </c>
      <c r="X2210" s="5" t="str">
        <f t="shared" si="34"/>
        <v>No</v>
      </c>
      <c r="Z2210" s="21"/>
      <c r="AC2210" s="28"/>
      <c r="AG2210" s="7"/>
    </row>
    <row r="2211" spans="1:33">
      <c r="A2211" s="8" t="s">
        <v>3454</v>
      </c>
      <c r="B2211" s="8" t="s">
        <v>893</v>
      </c>
      <c r="C2211" s="9" t="s">
        <v>34</v>
      </c>
      <c r="D2211" s="185" t="s">
        <v>3455</v>
      </c>
      <c r="E2211" s="188" t="s">
        <v>3456</v>
      </c>
      <c r="F2211" s="9" t="s">
        <v>83</v>
      </c>
      <c r="G2211" s="9" t="s">
        <v>147</v>
      </c>
      <c r="H2211" s="10">
        <v>0</v>
      </c>
      <c r="I2211" s="11">
        <v>1</v>
      </c>
      <c r="J2211" s="24">
        <v>5317</v>
      </c>
      <c r="K2211" s="12"/>
      <c r="L2211" s="14">
        <v>0</v>
      </c>
      <c r="N2211" s="21">
        <v>0</v>
      </c>
      <c r="P2211" s="21">
        <v>0</v>
      </c>
      <c r="R2211" s="21">
        <v>0</v>
      </c>
      <c r="T2211" s="21">
        <v>0</v>
      </c>
      <c r="V2211" s="22">
        <v>5317</v>
      </c>
      <c r="X2211" s="5" t="str">
        <f t="shared" si="34"/>
        <v>No</v>
      </c>
      <c r="Z2211" s="21"/>
      <c r="AC2211" s="28"/>
      <c r="AG2211" s="7"/>
    </row>
    <row r="2212" spans="1:33">
      <c r="A2212" s="8" t="s">
        <v>6723</v>
      </c>
      <c r="B2212" s="8" t="s">
        <v>2223</v>
      </c>
      <c r="C2212" s="9" t="s">
        <v>275</v>
      </c>
      <c r="D2212" s="185" t="s">
        <v>2224</v>
      </c>
      <c r="E2212" s="188" t="s">
        <v>2225</v>
      </c>
      <c r="F2212" s="9" t="s">
        <v>83</v>
      </c>
      <c r="G2212" s="9" t="s">
        <v>147</v>
      </c>
      <c r="H2212" s="10">
        <v>0</v>
      </c>
      <c r="I2212" s="11">
        <v>1</v>
      </c>
      <c r="J2212" s="24">
        <v>4204</v>
      </c>
      <c r="K2212" s="12"/>
      <c r="L2212" s="14">
        <v>0</v>
      </c>
      <c r="N2212" s="21">
        <v>0</v>
      </c>
      <c r="P2212" s="21">
        <v>0</v>
      </c>
      <c r="R2212" s="21">
        <v>0</v>
      </c>
      <c r="T2212" s="21">
        <v>0</v>
      </c>
      <c r="V2212" s="22">
        <v>4204</v>
      </c>
      <c r="X2212" s="5" t="str">
        <f t="shared" si="34"/>
        <v>No</v>
      </c>
      <c r="Z2212" s="21"/>
      <c r="AC2212" s="28"/>
      <c r="AG2212" s="7"/>
    </row>
    <row r="2213" spans="1:33">
      <c r="A2213" s="8" t="s">
        <v>3907</v>
      </c>
      <c r="B2213" s="8" t="s">
        <v>3908</v>
      </c>
      <c r="C2213" s="9" t="s">
        <v>278</v>
      </c>
      <c r="D2213" s="185" t="s">
        <v>3909</v>
      </c>
      <c r="E2213" s="188" t="s">
        <v>3910</v>
      </c>
      <c r="F2213" s="9" t="s">
        <v>83</v>
      </c>
      <c r="G2213" s="9" t="s">
        <v>147</v>
      </c>
      <c r="H2213" s="10">
        <v>0</v>
      </c>
      <c r="I2213" s="11">
        <v>1</v>
      </c>
      <c r="J2213" s="24">
        <v>3606</v>
      </c>
      <c r="K2213" s="12"/>
      <c r="L2213" s="14">
        <v>0</v>
      </c>
      <c r="N2213" s="21">
        <v>0</v>
      </c>
      <c r="P2213" s="21">
        <v>0</v>
      </c>
      <c r="R2213" s="21">
        <v>0</v>
      </c>
      <c r="T2213" s="21">
        <v>0</v>
      </c>
      <c r="V2213" s="22">
        <v>3606</v>
      </c>
      <c r="X2213" s="5" t="str">
        <f t="shared" si="34"/>
        <v>No</v>
      </c>
      <c r="Z2213" s="21"/>
      <c r="AC2213" s="28"/>
      <c r="AG2213" s="7"/>
    </row>
    <row r="2214" spans="1:33">
      <c r="A2214" s="8" t="s">
        <v>1383</v>
      </c>
      <c r="B2214" s="8" t="s">
        <v>1384</v>
      </c>
      <c r="C2214" s="9" t="s">
        <v>466</v>
      </c>
      <c r="D2214" s="185">
        <v>5195</v>
      </c>
      <c r="E2214" s="188">
        <v>50195</v>
      </c>
      <c r="F2214" s="9" t="s">
        <v>83</v>
      </c>
      <c r="G2214" s="9" t="s">
        <v>5756</v>
      </c>
      <c r="H2214" s="10">
        <v>75250</v>
      </c>
      <c r="I2214" s="11">
        <v>1</v>
      </c>
      <c r="J2214" s="24">
        <v>870</v>
      </c>
      <c r="K2214" s="12"/>
      <c r="L2214" s="14">
        <v>0</v>
      </c>
      <c r="N2214" s="21">
        <v>0</v>
      </c>
      <c r="P2214" s="21">
        <v>0</v>
      </c>
      <c r="R2214" s="21">
        <v>0</v>
      </c>
      <c r="T2214" s="21">
        <v>0</v>
      </c>
      <c r="V2214" s="22">
        <v>870</v>
      </c>
      <c r="X2214" s="5" t="str">
        <f t="shared" si="34"/>
        <v>No</v>
      </c>
      <c r="Z2214" s="21"/>
      <c r="AC2214" s="28"/>
      <c r="AG2214" s="7"/>
    </row>
    <row r="2215" spans="1:33">
      <c r="A2215" s="8" t="s">
        <v>2257</v>
      </c>
      <c r="B2215" s="8" t="s">
        <v>2258</v>
      </c>
      <c r="C2215" s="9" t="s">
        <v>275</v>
      </c>
      <c r="D2215" s="185" t="s">
        <v>2259</v>
      </c>
      <c r="E2215" s="188" t="s">
        <v>2260</v>
      </c>
      <c r="F2215" s="9" t="s">
        <v>157</v>
      </c>
      <c r="G2215" s="9" t="s">
        <v>147</v>
      </c>
      <c r="H2215" s="10">
        <v>0</v>
      </c>
      <c r="I2215" s="11">
        <v>1</v>
      </c>
      <c r="J2215" s="24">
        <v>16</v>
      </c>
      <c r="K2215" s="12"/>
      <c r="L2215" s="14">
        <v>0</v>
      </c>
      <c r="N2215" s="21">
        <v>0</v>
      </c>
      <c r="P2215" s="21">
        <v>0</v>
      </c>
      <c r="R2215" s="21">
        <v>0</v>
      </c>
      <c r="T2215" s="21">
        <v>0</v>
      </c>
      <c r="V2215" s="22">
        <v>16</v>
      </c>
      <c r="X2215" s="5" t="str">
        <f t="shared" si="34"/>
        <v>No</v>
      </c>
      <c r="Z2215" s="21"/>
      <c r="AC2215" s="28"/>
      <c r="AG2215" s="7"/>
    </row>
    <row r="2216" spans="1:33">
      <c r="A2216" s="8" t="s">
        <v>5927</v>
      </c>
      <c r="B2216" s="8" t="s">
        <v>6068</v>
      </c>
      <c r="C2216" s="9" t="s">
        <v>163</v>
      </c>
      <c r="D2216" s="185">
        <v>1156</v>
      </c>
      <c r="E2216" s="188">
        <v>10178</v>
      </c>
      <c r="F2216" s="9" t="s">
        <v>83</v>
      </c>
      <c r="G2216" s="9" t="s">
        <v>5756</v>
      </c>
      <c r="H2216" s="10">
        <v>4181019</v>
      </c>
      <c r="I2216" s="11">
        <v>1</v>
      </c>
      <c r="J2216" s="24">
        <v>5005</v>
      </c>
      <c r="K2216" s="12"/>
      <c r="L2216" s="14">
        <v>0</v>
      </c>
      <c r="N2216" s="21">
        <v>0</v>
      </c>
      <c r="P2216" s="21">
        <v>0</v>
      </c>
      <c r="R2216" s="21">
        <v>0</v>
      </c>
      <c r="T2216" s="21">
        <v>0</v>
      </c>
      <c r="V2216" s="22">
        <v>5005</v>
      </c>
      <c r="X2216" s="5" t="str">
        <f t="shared" si="34"/>
        <v>No</v>
      </c>
      <c r="Z2216" s="21"/>
      <c r="AC2216" s="28"/>
      <c r="AG2216" s="7"/>
    </row>
    <row r="2217" spans="1:33">
      <c r="A2217" s="8" t="s">
        <v>4427</v>
      </c>
      <c r="B2217" s="8" t="s">
        <v>4427</v>
      </c>
      <c r="C2217" s="9" t="s">
        <v>103</v>
      </c>
      <c r="D2217" s="185" t="s">
        <v>4428</v>
      </c>
      <c r="E2217" s="188" t="s">
        <v>4429</v>
      </c>
      <c r="F2217" s="9" t="s">
        <v>83</v>
      </c>
      <c r="G2217" s="9" t="s">
        <v>147</v>
      </c>
      <c r="H2217" s="10">
        <v>0</v>
      </c>
      <c r="I2217" s="11">
        <v>1</v>
      </c>
      <c r="J2217" s="24">
        <v>0</v>
      </c>
      <c r="K2217" s="12"/>
      <c r="L2217" s="14">
        <v>0</v>
      </c>
      <c r="N2217" s="21">
        <v>0</v>
      </c>
      <c r="P2217" s="21">
        <v>0</v>
      </c>
      <c r="R2217" s="21">
        <v>0</v>
      </c>
      <c r="T2217" s="21">
        <v>0</v>
      </c>
      <c r="V2217" s="22">
        <v>0</v>
      </c>
      <c r="X2217" s="5" t="str">
        <f t="shared" si="34"/>
        <v>No</v>
      </c>
      <c r="Z2217" s="21"/>
      <c r="AC2217" s="28"/>
      <c r="AG2217" s="7"/>
    </row>
    <row r="2218" spans="1:33">
      <c r="A2218" s="8" t="s">
        <v>3564</v>
      </c>
      <c r="B2218" s="8" t="s">
        <v>3565</v>
      </c>
      <c r="C2218" s="9" t="s">
        <v>109</v>
      </c>
      <c r="D2218" s="185" t="s">
        <v>3566</v>
      </c>
      <c r="E2218" s="188" t="s">
        <v>3567</v>
      </c>
      <c r="F2218" s="9" t="s">
        <v>83</v>
      </c>
      <c r="G2218" s="9" t="s">
        <v>147</v>
      </c>
      <c r="H2218" s="10">
        <v>0</v>
      </c>
      <c r="I2218" s="11">
        <v>1</v>
      </c>
      <c r="J2218" s="24">
        <v>4628</v>
      </c>
      <c r="K2218" s="12"/>
      <c r="L2218" s="14">
        <v>0</v>
      </c>
      <c r="N2218" s="21">
        <v>0</v>
      </c>
      <c r="P2218" s="21">
        <v>0</v>
      </c>
      <c r="R2218" s="21">
        <v>0</v>
      </c>
      <c r="T2218" s="21">
        <v>0</v>
      </c>
      <c r="V2218" s="22">
        <v>4628</v>
      </c>
      <c r="X2218" s="5" t="str">
        <f t="shared" si="34"/>
        <v>No</v>
      </c>
      <c r="Z2218" s="21"/>
      <c r="AC2218" s="28"/>
      <c r="AG2218" s="7"/>
    </row>
    <row r="2219" spans="1:33">
      <c r="A2219" s="8" t="s">
        <v>6378</v>
      </c>
      <c r="B2219" s="8" t="s">
        <v>6379</v>
      </c>
      <c r="C2219" s="9" t="s">
        <v>171</v>
      </c>
      <c r="D2219" s="185"/>
      <c r="E2219" s="188">
        <v>40260</v>
      </c>
      <c r="F2219" s="9" t="s">
        <v>83</v>
      </c>
      <c r="G2219" s="9" t="s">
        <v>5756</v>
      </c>
      <c r="H2219" s="10">
        <v>5502379</v>
      </c>
      <c r="I2219" s="11">
        <v>1</v>
      </c>
      <c r="J2219" s="24">
        <v>0</v>
      </c>
      <c r="K2219" s="12"/>
      <c r="L2219" s="14">
        <v>0</v>
      </c>
      <c r="N2219" s="21">
        <v>0</v>
      </c>
      <c r="P2219" s="21">
        <v>0</v>
      </c>
      <c r="R2219" s="21">
        <v>0</v>
      </c>
      <c r="T2219" s="21">
        <v>0</v>
      </c>
      <c r="V2219" s="22">
        <v>0</v>
      </c>
      <c r="X2219" s="5" t="str">
        <f t="shared" si="34"/>
        <v>No</v>
      </c>
      <c r="Z2219" s="21"/>
      <c r="AC2219" s="28"/>
      <c r="AG2219" s="7"/>
    </row>
    <row r="2220" spans="1:33">
      <c r="A2220" s="8" t="s">
        <v>387</v>
      </c>
      <c r="B2220" s="8" t="s">
        <v>1463</v>
      </c>
      <c r="C2220" s="9" t="s">
        <v>275</v>
      </c>
      <c r="D2220" s="185" t="s">
        <v>2212</v>
      </c>
      <c r="E2220" s="188" t="s">
        <v>2213</v>
      </c>
      <c r="F2220" s="9" t="s">
        <v>83</v>
      </c>
      <c r="G2220" s="9" t="s">
        <v>147</v>
      </c>
      <c r="H2220" s="10">
        <v>0</v>
      </c>
      <c r="I2220" s="11">
        <v>1</v>
      </c>
      <c r="J2220" s="24">
        <v>628</v>
      </c>
      <c r="K2220" s="12"/>
      <c r="L2220" s="14">
        <v>0</v>
      </c>
      <c r="N2220" s="21">
        <v>0</v>
      </c>
      <c r="P2220" s="21">
        <v>0</v>
      </c>
      <c r="R2220" s="21">
        <v>0</v>
      </c>
      <c r="T2220" s="21">
        <v>0</v>
      </c>
      <c r="V2220" s="22">
        <v>628</v>
      </c>
      <c r="X2220" s="5" t="str">
        <f t="shared" si="34"/>
        <v>No</v>
      </c>
      <c r="Z2220" s="21"/>
      <c r="AC2220" s="28"/>
      <c r="AG2220" s="7"/>
    </row>
    <row r="2221" spans="1:33">
      <c r="A2221" s="8" t="s">
        <v>5931</v>
      </c>
      <c r="B2221" s="8" t="s">
        <v>4169</v>
      </c>
      <c r="C2221" s="9" t="s">
        <v>163</v>
      </c>
      <c r="D2221" s="185">
        <v>1160</v>
      </c>
      <c r="E2221" s="188">
        <v>10182</v>
      </c>
      <c r="F2221" s="9" t="s">
        <v>157</v>
      </c>
      <c r="G2221" s="9" t="s">
        <v>5756</v>
      </c>
      <c r="H2221" s="10">
        <v>4181019</v>
      </c>
      <c r="I2221" s="11">
        <v>1</v>
      </c>
      <c r="J2221" s="24">
        <v>6637</v>
      </c>
      <c r="K2221" s="12"/>
      <c r="L2221" s="14">
        <v>0</v>
      </c>
      <c r="N2221" s="21">
        <v>0</v>
      </c>
      <c r="P2221" s="21">
        <v>0</v>
      </c>
      <c r="R2221" s="21">
        <v>0</v>
      </c>
      <c r="T2221" s="21">
        <v>0</v>
      </c>
      <c r="V2221" s="22">
        <v>6637</v>
      </c>
      <c r="X2221" s="5" t="str">
        <f t="shared" si="34"/>
        <v>No</v>
      </c>
      <c r="Z2221" s="21"/>
      <c r="AC2221" s="28"/>
      <c r="AG2221" s="7"/>
    </row>
    <row r="2222" spans="1:33">
      <c r="A2222" s="8" t="s">
        <v>2273</v>
      </c>
      <c r="B2222" s="8" t="s">
        <v>1197</v>
      </c>
      <c r="C2222" s="9" t="s">
        <v>106</v>
      </c>
      <c r="D2222" s="185" t="s">
        <v>2274</v>
      </c>
      <c r="E2222" s="188" t="s">
        <v>2275</v>
      </c>
      <c r="F2222" s="9" t="s">
        <v>157</v>
      </c>
      <c r="G2222" s="9" t="s">
        <v>147</v>
      </c>
      <c r="H2222" s="10">
        <v>0</v>
      </c>
      <c r="I2222" s="11">
        <v>1</v>
      </c>
      <c r="J2222" s="24">
        <v>6577</v>
      </c>
      <c r="K2222" s="12"/>
      <c r="L2222" s="14">
        <v>0</v>
      </c>
      <c r="N2222" s="21">
        <v>0</v>
      </c>
      <c r="P2222" s="21">
        <v>0</v>
      </c>
      <c r="R2222" s="21">
        <v>0</v>
      </c>
      <c r="T2222" s="21">
        <v>0</v>
      </c>
      <c r="V2222" s="22">
        <v>6577</v>
      </c>
      <c r="X2222" s="5" t="str">
        <f t="shared" si="34"/>
        <v>No</v>
      </c>
      <c r="Z2222" s="21"/>
      <c r="AC2222" s="28"/>
      <c r="AG2222" s="7"/>
    </row>
    <row r="2223" spans="1:33">
      <c r="A2223" s="8" t="s">
        <v>3802</v>
      </c>
      <c r="B2223" s="8" t="s">
        <v>3803</v>
      </c>
      <c r="C2223" s="9" t="s">
        <v>278</v>
      </c>
      <c r="D2223" s="185" t="s">
        <v>3804</v>
      </c>
      <c r="E2223" s="188" t="s">
        <v>3805</v>
      </c>
      <c r="F2223" s="9" t="s">
        <v>157</v>
      </c>
      <c r="G2223" s="9" t="s">
        <v>147</v>
      </c>
      <c r="H2223" s="10">
        <v>0</v>
      </c>
      <c r="I2223" s="11">
        <v>1</v>
      </c>
      <c r="J2223" s="24">
        <v>11604</v>
      </c>
      <c r="K2223" s="12"/>
      <c r="L2223" s="14">
        <v>0</v>
      </c>
      <c r="N2223" s="21">
        <v>0</v>
      </c>
      <c r="P2223" s="21">
        <v>0</v>
      </c>
      <c r="R2223" s="21">
        <v>0</v>
      </c>
      <c r="T2223" s="21">
        <v>0</v>
      </c>
      <c r="V2223" s="22">
        <v>11604</v>
      </c>
      <c r="X2223" s="5" t="str">
        <f t="shared" si="34"/>
        <v>No</v>
      </c>
      <c r="Z2223" s="21"/>
      <c r="AC2223" s="28"/>
      <c r="AG2223" s="7"/>
    </row>
    <row r="2224" spans="1:33">
      <c r="A2224" s="8" t="s">
        <v>6724</v>
      </c>
      <c r="B2224" s="8" t="s">
        <v>6725</v>
      </c>
      <c r="C2224" s="9" t="s">
        <v>87</v>
      </c>
      <c r="D2224" s="185"/>
      <c r="E2224" s="188">
        <v>417</v>
      </c>
      <c r="F2224" s="9" t="s">
        <v>36</v>
      </c>
      <c r="G2224" s="9" t="s">
        <v>5756</v>
      </c>
      <c r="H2224" s="10">
        <v>0</v>
      </c>
      <c r="I2224" s="11">
        <v>1</v>
      </c>
      <c r="J2224" s="24">
        <v>0</v>
      </c>
      <c r="K2224" s="12"/>
      <c r="L2224" s="14">
        <v>0</v>
      </c>
      <c r="N2224" s="21">
        <v>0</v>
      </c>
      <c r="P2224" s="21">
        <v>0</v>
      </c>
      <c r="R2224" s="21">
        <v>0</v>
      </c>
      <c r="T2224" s="21">
        <v>0</v>
      </c>
      <c r="V2224" s="22">
        <v>0</v>
      </c>
      <c r="X2224" s="5" t="str">
        <f t="shared" si="34"/>
        <v>No</v>
      </c>
      <c r="Z2224" s="21"/>
      <c r="AC2224" s="28"/>
      <c r="AG2224" s="7"/>
    </row>
    <row r="2225" spans="1:33">
      <c r="A2225" s="8" t="s">
        <v>5026</v>
      </c>
      <c r="B2225" s="8" t="s">
        <v>5027</v>
      </c>
      <c r="C2225" s="9" t="s">
        <v>91</v>
      </c>
      <c r="D2225" s="185" t="s">
        <v>5028</v>
      </c>
      <c r="E2225" s="188" t="s">
        <v>5029</v>
      </c>
      <c r="F2225" s="9" t="s">
        <v>83</v>
      </c>
      <c r="G2225" s="9" t="s">
        <v>147</v>
      </c>
      <c r="H2225" s="10">
        <v>0</v>
      </c>
      <c r="I2225" s="11">
        <v>1</v>
      </c>
      <c r="J2225" s="24">
        <v>34015</v>
      </c>
      <c r="K2225" s="12"/>
      <c r="L2225" s="14">
        <v>0</v>
      </c>
      <c r="N2225" s="21">
        <v>0</v>
      </c>
      <c r="P2225" s="21">
        <v>0</v>
      </c>
      <c r="R2225" s="21">
        <v>0</v>
      </c>
      <c r="T2225" s="21">
        <v>0</v>
      </c>
      <c r="V2225" s="22">
        <v>34015</v>
      </c>
      <c r="X2225" s="5" t="str">
        <f t="shared" si="34"/>
        <v>No</v>
      </c>
      <c r="Z2225" s="21"/>
      <c r="AC2225" s="28"/>
      <c r="AG2225" s="7"/>
    </row>
    <row r="2226" spans="1:33">
      <c r="A2226" s="8" t="s">
        <v>3923</v>
      </c>
      <c r="B2226" s="8" t="s">
        <v>3924</v>
      </c>
      <c r="C2226" s="9" t="s">
        <v>278</v>
      </c>
      <c r="D2226" s="185" t="s">
        <v>3925</v>
      </c>
      <c r="E2226" s="188" t="s">
        <v>3926</v>
      </c>
      <c r="F2226" s="9" t="s">
        <v>83</v>
      </c>
      <c r="G2226" s="9" t="s">
        <v>147</v>
      </c>
      <c r="H2226" s="10">
        <v>0</v>
      </c>
      <c r="I2226" s="11">
        <v>1</v>
      </c>
      <c r="J2226" s="24">
        <v>7648</v>
      </c>
      <c r="K2226" s="12"/>
      <c r="L2226" s="14">
        <v>0</v>
      </c>
      <c r="N2226" s="21">
        <v>0</v>
      </c>
      <c r="P2226" s="21">
        <v>0</v>
      </c>
      <c r="R2226" s="21">
        <v>0</v>
      </c>
      <c r="T2226" s="21">
        <v>0</v>
      </c>
      <c r="V2226" s="22">
        <v>7648</v>
      </c>
      <c r="X2226" s="5" t="str">
        <f t="shared" si="34"/>
        <v>No</v>
      </c>
      <c r="Z2226" s="21"/>
      <c r="AC2226" s="28"/>
      <c r="AG2226" s="7"/>
    </row>
    <row r="2227" spans="1:33">
      <c r="A2227" s="8" t="s">
        <v>6370</v>
      </c>
      <c r="B2227" s="8" t="s">
        <v>6371</v>
      </c>
      <c r="C2227" s="9" t="s">
        <v>163</v>
      </c>
      <c r="D2227" s="185"/>
      <c r="E2227" s="188">
        <v>10191</v>
      </c>
      <c r="F2227" s="9" t="s">
        <v>1320</v>
      </c>
      <c r="G2227" s="9" t="s">
        <v>5756</v>
      </c>
      <c r="H2227" s="10">
        <v>59124</v>
      </c>
      <c r="I2227" s="11">
        <v>1</v>
      </c>
      <c r="J2227" s="24">
        <v>2780</v>
      </c>
      <c r="K2227" s="12"/>
      <c r="L2227" s="14">
        <v>0</v>
      </c>
      <c r="N2227" s="21">
        <v>0</v>
      </c>
      <c r="P2227" s="21">
        <v>0</v>
      </c>
      <c r="R2227" s="21">
        <v>0</v>
      </c>
      <c r="T2227" s="21">
        <v>7668</v>
      </c>
      <c r="V2227" s="22">
        <v>10448</v>
      </c>
      <c r="X2227" s="5" t="str">
        <f t="shared" si="34"/>
        <v>No</v>
      </c>
      <c r="Z2227" s="21"/>
      <c r="AC2227" s="28"/>
      <c r="AG2227" s="7"/>
    </row>
    <row r="2228" spans="1:33">
      <c r="A2228" s="8" t="s">
        <v>6375</v>
      </c>
      <c r="B2228" s="8" t="s">
        <v>6170</v>
      </c>
      <c r="C2228" s="9" t="s">
        <v>91</v>
      </c>
      <c r="D2228" s="185"/>
      <c r="E2228" s="188">
        <v>90275</v>
      </c>
      <c r="F2228" s="9" t="s">
        <v>83</v>
      </c>
      <c r="G2228" s="9" t="s">
        <v>5756</v>
      </c>
      <c r="H2228" s="10">
        <v>12150996</v>
      </c>
      <c r="I2228" s="11">
        <v>1</v>
      </c>
      <c r="J2228" s="24">
        <v>12428</v>
      </c>
      <c r="K2228" s="12"/>
      <c r="L2228" s="14">
        <v>0</v>
      </c>
      <c r="N2228" s="21">
        <v>0</v>
      </c>
      <c r="P2228" s="21">
        <v>0</v>
      </c>
      <c r="R2228" s="21">
        <v>0</v>
      </c>
      <c r="T2228" s="21">
        <v>0</v>
      </c>
      <c r="V2228" s="22">
        <v>12428</v>
      </c>
      <c r="X2228" s="5" t="str">
        <f t="shared" si="34"/>
        <v>No</v>
      </c>
      <c r="Z2228" s="21"/>
      <c r="AC2228" s="28"/>
      <c r="AG2228" s="7"/>
    </row>
    <row r="2229" spans="1:33">
      <c r="A2229" s="8" t="s">
        <v>6357</v>
      </c>
      <c r="B2229" s="8" t="s">
        <v>6358</v>
      </c>
      <c r="C2229" s="9" t="s">
        <v>163</v>
      </c>
      <c r="D2229" s="185"/>
      <c r="E2229" s="188">
        <v>10195</v>
      </c>
      <c r="F2229" s="9" t="s">
        <v>1320</v>
      </c>
      <c r="G2229" s="9" t="s">
        <v>5756</v>
      </c>
      <c r="H2229" s="10">
        <v>59124</v>
      </c>
      <c r="I2229" s="11">
        <v>1</v>
      </c>
      <c r="J2229" s="24">
        <v>0</v>
      </c>
      <c r="K2229" s="12"/>
      <c r="L2229" s="14">
        <v>0</v>
      </c>
      <c r="N2229" s="21">
        <v>0</v>
      </c>
      <c r="P2229" s="21">
        <v>0</v>
      </c>
      <c r="R2229" s="21">
        <v>1198</v>
      </c>
      <c r="T2229" s="21">
        <v>0</v>
      </c>
      <c r="V2229" s="22">
        <v>1198</v>
      </c>
      <c r="X2229" s="5" t="str">
        <f t="shared" si="34"/>
        <v>No</v>
      </c>
      <c r="Z2229" s="21"/>
      <c r="AC2229" s="28"/>
      <c r="AG2229" s="7"/>
    </row>
    <row r="2230" spans="1:33">
      <c r="A2230" s="8" t="s">
        <v>4637</v>
      </c>
      <c r="B2230" s="8" t="s">
        <v>3254</v>
      </c>
      <c r="C2230" s="9" t="s">
        <v>42</v>
      </c>
      <c r="D2230" s="185" t="s">
        <v>4638</v>
      </c>
      <c r="E2230" s="188" t="s">
        <v>4639</v>
      </c>
      <c r="F2230" s="9" t="s">
        <v>83</v>
      </c>
      <c r="G2230" s="9" t="s">
        <v>147</v>
      </c>
      <c r="H2230" s="10">
        <v>0</v>
      </c>
      <c r="I2230" s="11">
        <v>1</v>
      </c>
      <c r="J2230" s="24">
        <v>0</v>
      </c>
      <c r="K2230" s="12"/>
      <c r="L2230" s="14">
        <v>0</v>
      </c>
      <c r="N2230" s="21">
        <v>0</v>
      </c>
      <c r="P2230" s="21">
        <v>0</v>
      </c>
      <c r="R2230" s="21">
        <v>0</v>
      </c>
      <c r="T2230" s="21">
        <v>11520</v>
      </c>
      <c r="V2230" s="22">
        <v>11520</v>
      </c>
      <c r="X2230" s="5" t="str">
        <f t="shared" ref="X2230:X2260" si="35">IF(W2230&amp;U2230&amp;S2230&amp;Q2230&amp;O2230&amp;M2230&amp;K2230&lt;&gt;"","Yes","No")</f>
        <v>No</v>
      </c>
      <c r="Z2230" s="21"/>
      <c r="AC2230" s="28"/>
      <c r="AG2230" s="7"/>
    </row>
    <row r="2231" spans="1:33">
      <c r="A2231" s="8" t="s">
        <v>2510</v>
      </c>
      <c r="B2231" s="8" t="s">
        <v>334</v>
      </c>
      <c r="C2231" s="9" t="s">
        <v>73</v>
      </c>
      <c r="D2231" s="185" t="s">
        <v>2511</v>
      </c>
      <c r="E2231" s="188">
        <v>66224</v>
      </c>
      <c r="F2231" s="9" t="s">
        <v>36</v>
      </c>
      <c r="G2231" s="9" t="s">
        <v>5756</v>
      </c>
      <c r="H2231" s="10">
        <v>0</v>
      </c>
      <c r="I2231" s="11">
        <v>0</v>
      </c>
      <c r="J2231" s="24">
        <v>0</v>
      </c>
      <c r="K2231" s="12"/>
      <c r="L2231" s="14">
        <v>0</v>
      </c>
      <c r="N2231" s="21">
        <v>0</v>
      </c>
      <c r="P2231" s="21">
        <v>0</v>
      </c>
      <c r="R2231" s="21">
        <v>0</v>
      </c>
      <c r="T2231" s="21">
        <v>0</v>
      </c>
      <c r="V2231" s="22">
        <v>0</v>
      </c>
      <c r="X2231" s="5" t="str">
        <f t="shared" si="35"/>
        <v>No</v>
      </c>
      <c r="Z2231" s="21"/>
      <c r="AC2231" s="28"/>
      <c r="AG2231" s="7"/>
    </row>
    <row r="2232" spans="1:33">
      <c r="A2232" s="8" t="s">
        <v>6400</v>
      </c>
      <c r="B2232" s="8" t="s">
        <v>6401</v>
      </c>
      <c r="C2232" s="9" t="s">
        <v>454</v>
      </c>
      <c r="D2232" s="185" t="s">
        <v>6402</v>
      </c>
      <c r="E2232" s="188" t="s">
        <v>6403</v>
      </c>
      <c r="F2232" s="9" t="s">
        <v>125</v>
      </c>
      <c r="G2232" s="9" t="s">
        <v>147</v>
      </c>
      <c r="H2232" s="10">
        <v>0</v>
      </c>
      <c r="I2232" s="11">
        <v>0</v>
      </c>
      <c r="J2232" s="24">
        <v>0</v>
      </c>
      <c r="K2232" s="12"/>
      <c r="L2232" s="14">
        <v>0</v>
      </c>
      <c r="N2232" s="21">
        <v>0</v>
      </c>
      <c r="P2232" s="21">
        <v>0</v>
      </c>
      <c r="R2232" s="21">
        <v>0</v>
      </c>
      <c r="T2232" s="21">
        <v>0</v>
      </c>
      <c r="V2232" s="22">
        <v>0</v>
      </c>
      <c r="X2232" s="5" t="str">
        <f t="shared" si="35"/>
        <v>No</v>
      </c>
      <c r="Z2232" s="21"/>
      <c r="AC2232" s="28"/>
      <c r="AG2232" s="7"/>
    </row>
    <row r="2233" spans="1:33">
      <c r="A2233" s="8" t="s">
        <v>1994</v>
      </c>
      <c r="B2233" s="8" t="s">
        <v>635</v>
      </c>
      <c r="C2233" s="9" t="s">
        <v>160</v>
      </c>
      <c r="D2233" s="185">
        <v>1121</v>
      </c>
      <c r="E2233" s="188">
        <v>10121</v>
      </c>
      <c r="F2233" s="9" t="s">
        <v>125</v>
      </c>
      <c r="G2233" s="9" t="s">
        <v>126</v>
      </c>
      <c r="H2233" s="10">
        <v>59397</v>
      </c>
      <c r="I2233" s="11">
        <v>0</v>
      </c>
      <c r="J2233" s="24">
        <v>0</v>
      </c>
      <c r="K2233" s="12"/>
      <c r="L2233" s="14">
        <v>0</v>
      </c>
      <c r="N2233" s="21">
        <v>0</v>
      </c>
      <c r="P2233" s="21">
        <v>0</v>
      </c>
      <c r="R2233" s="21">
        <v>0</v>
      </c>
      <c r="T2233" s="21">
        <v>0</v>
      </c>
      <c r="V2233" s="22">
        <v>0</v>
      </c>
      <c r="X2233" s="5" t="str">
        <f t="shared" si="35"/>
        <v>No</v>
      </c>
      <c r="Z2233" s="21"/>
      <c r="AC2233" s="28"/>
      <c r="AG2233" s="7"/>
    </row>
    <row r="2234" spans="1:33">
      <c r="A2234" s="8" t="s">
        <v>6726</v>
      </c>
      <c r="B2234" s="8" t="s">
        <v>6727</v>
      </c>
      <c r="C2234" s="9" t="s">
        <v>120</v>
      </c>
      <c r="D2234" s="185"/>
      <c r="E2234" s="188">
        <v>60270</v>
      </c>
      <c r="F2234" s="9" t="s">
        <v>83</v>
      </c>
      <c r="G2234" s="9" t="s">
        <v>1703</v>
      </c>
      <c r="H2234" s="10">
        <v>170030</v>
      </c>
      <c r="I2234" s="11">
        <v>0</v>
      </c>
      <c r="J2234" s="24">
        <v>3257</v>
      </c>
      <c r="K2234" s="12"/>
      <c r="L2234" s="14">
        <v>0</v>
      </c>
      <c r="N2234" s="21">
        <v>0</v>
      </c>
      <c r="P2234" s="21">
        <v>0</v>
      </c>
      <c r="R2234" s="21">
        <v>0</v>
      </c>
      <c r="T2234" s="21">
        <v>0</v>
      </c>
      <c r="V2234" s="22">
        <v>3257</v>
      </c>
      <c r="X2234" s="5" t="str">
        <f t="shared" si="35"/>
        <v>No</v>
      </c>
      <c r="Z2234" s="21"/>
      <c r="AC2234" s="28"/>
      <c r="AG2234" s="7"/>
    </row>
    <row r="2235" spans="1:33">
      <c r="A2235" s="8" t="s">
        <v>139</v>
      </c>
      <c r="B2235" s="8" t="s">
        <v>140</v>
      </c>
      <c r="C2235" s="9" t="s">
        <v>141</v>
      </c>
      <c r="D2235" s="185">
        <v>3105</v>
      </c>
      <c r="E2235" s="188">
        <v>30105</v>
      </c>
      <c r="F2235" s="9" t="s">
        <v>125</v>
      </c>
      <c r="G2235" s="9" t="s">
        <v>126</v>
      </c>
      <c r="H2235" s="10">
        <v>4586770</v>
      </c>
      <c r="I2235" s="11">
        <v>0</v>
      </c>
      <c r="J2235" s="24">
        <v>0</v>
      </c>
      <c r="K2235" s="12"/>
      <c r="L2235" s="14">
        <v>0</v>
      </c>
      <c r="N2235" s="21">
        <v>0</v>
      </c>
      <c r="P2235" s="21">
        <v>0</v>
      </c>
      <c r="R2235" s="21">
        <v>0</v>
      </c>
      <c r="T2235" s="21">
        <v>0</v>
      </c>
      <c r="V2235" s="22">
        <v>0</v>
      </c>
      <c r="X2235" s="5" t="str">
        <f t="shared" si="35"/>
        <v>No</v>
      </c>
      <c r="Z2235" s="21"/>
      <c r="AC2235" s="28"/>
      <c r="AG2235" s="7"/>
    </row>
    <row r="2236" spans="1:33">
      <c r="A2236" s="8" t="s">
        <v>564</v>
      </c>
      <c r="B2236" s="8" t="s">
        <v>469</v>
      </c>
      <c r="C2236" s="9" t="s">
        <v>106</v>
      </c>
      <c r="D2236" s="185">
        <v>7057</v>
      </c>
      <c r="E2236" s="188">
        <v>70057</v>
      </c>
      <c r="F2236" s="9" t="s">
        <v>88</v>
      </c>
      <c r="G2236" s="9" t="s">
        <v>121</v>
      </c>
      <c r="H2236" s="10">
        <v>2150706</v>
      </c>
      <c r="I2236" s="11">
        <v>0</v>
      </c>
      <c r="J2236" s="24">
        <v>0</v>
      </c>
      <c r="K2236" s="12"/>
      <c r="L2236" s="14">
        <v>0</v>
      </c>
      <c r="N2236" s="21">
        <v>0</v>
      </c>
      <c r="P2236" s="21">
        <v>0</v>
      </c>
      <c r="R2236" s="21">
        <v>0</v>
      </c>
      <c r="T2236" s="21">
        <v>0</v>
      </c>
      <c r="V2236" s="22">
        <v>0</v>
      </c>
      <c r="X2236" s="5" t="str">
        <f t="shared" si="35"/>
        <v>No</v>
      </c>
      <c r="Z2236" s="21"/>
      <c r="AC2236" s="28"/>
      <c r="AG2236" s="7"/>
    </row>
    <row r="2237" spans="1:33">
      <c r="A2237" s="8" t="s">
        <v>118</v>
      </c>
      <c r="B2237" s="8" t="s">
        <v>119</v>
      </c>
      <c r="C2237" s="9" t="s">
        <v>120</v>
      </c>
      <c r="D2237" s="185">
        <v>6119</v>
      </c>
      <c r="E2237" s="188">
        <v>60119</v>
      </c>
      <c r="F2237" s="9" t="s">
        <v>83</v>
      </c>
      <c r="G2237" s="9" t="s">
        <v>121</v>
      </c>
      <c r="H2237" s="10">
        <v>4944332</v>
      </c>
      <c r="I2237" s="11">
        <v>0</v>
      </c>
      <c r="J2237" s="24">
        <v>0</v>
      </c>
      <c r="K2237" s="12"/>
      <c r="L2237" s="14">
        <v>0</v>
      </c>
      <c r="N2237" s="21">
        <v>0</v>
      </c>
      <c r="P2237" s="21">
        <v>0</v>
      </c>
      <c r="R2237" s="21">
        <v>0</v>
      </c>
      <c r="T2237" s="21">
        <v>0</v>
      </c>
      <c r="V2237" s="22">
        <v>0</v>
      </c>
      <c r="X2237" s="5" t="str">
        <f t="shared" si="35"/>
        <v>No</v>
      </c>
      <c r="Z2237" s="21"/>
      <c r="AC2237" s="28"/>
      <c r="AG2237" s="7"/>
    </row>
    <row r="2238" spans="1:33">
      <c r="A2238" s="8" t="s">
        <v>2504</v>
      </c>
      <c r="B2238" s="8" t="s">
        <v>1095</v>
      </c>
      <c r="C2238" s="9" t="s">
        <v>91</v>
      </c>
      <c r="D2238" s="185" t="s">
        <v>2505</v>
      </c>
      <c r="E2238" s="188">
        <v>99370</v>
      </c>
      <c r="F2238" s="9" t="s">
        <v>36</v>
      </c>
      <c r="G2238" s="9" t="s">
        <v>5756</v>
      </c>
      <c r="H2238" s="10">
        <v>0</v>
      </c>
      <c r="I2238" s="11">
        <v>0</v>
      </c>
      <c r="J2238" s="24">
        <v>0</v>
      </c>
      <c r="K2238" s="12"/>
      <c r="L2238" s="14">
        <v>0</v>
      </c>
      <c r="N2238" s="21">
        <v>0</v>
      </c>
      <c r="P2238" s="21">
        <v>0</v>
      </c>
      <c r="R2238" s="21">
        <v>0</v>
      </c>
      <c r="T2238" s="21">
        <v>0</v>
      </c>
      <c r="V2238" s="22">
        <v>0</v>
      </c>
      <c r="X2238" s="5" t="str">
        <f t="shared" si="35"/>
        <v>No</v>
      </c>
      <c r="Z2238" s="21"/>
      <c r="AC2238" s="28"/>
      <c r="AG2238" s="7"/>
    </row>
    <row r="2239" spans="1:33">
      <c r="A2239" s="8" t="s">
        <v>391</v>
      </c>
      <c r="B2239" s="8" t="s">
        <v>140</v>
      </c>
      <c r="C2239" s="9" t="s">
        <v>120</v>
      </c>
      <c r="D2239" s="185">
        <v>6117</v>
      </c>
      <c r="E2239" s="188">
        <v>60117</v>
      </c>
      <c r="F2239" s="9" t="s">
        <v>125</v>
      </c>
      <c r="G2239" s="9" t="s">
        <v>126</v>
      </c>
      <c r="H2239" s="10">
        <v>5121892</v>
      </c>
      <c r="I2239" s="11">
        <v>0</v>
      </c>
      <c r="J2239" s="24">
        <v>0</v>
      </c>
      <c r="K2239" s="12"/>
      <c r="L2239" s="14">
        <v>0</v>
      </c>
      <c r="N2239" s="21">
        <v>0</v>
      </c>
      <c r="P2239" s="21">
        <v>0</v>
      </c>
      <c r="R2239" s="21">
        <v>0</v>
      </c>
      <c r="T2239" s="21">
        <v>0</v>
      </c>
      <c r="V2239" s="22">
        <v>0</v>
      </c>
      <c r="X2239" s="5" t="str">
        <f t="shared" si="35"/>
        <v>No</v>
      </c>
      <c r="Z2239" s="21"/>
      <c r="AC2239" s="28"/>
      <c r="AG2239" s="7"/>
    </row>
    <row r="2240" spans="1:33">
      <c r="A2240" s="8" t="s">
        <v>4182</v>
      </c>
      <c r="B2240" s="8" t="s">
        <v>3779</v>
      </c>
      <c r="C2240" s="9" t="s">
        <v>154</v>
      </c>
      <c r="D2240" s="185" t="s">
        <v>4183</v>
      </c>
      <c r="E2240" s="188" t="s">
        <v>4184</v>
      </c>
      <c r="F2240" s="9" t="s">
        <v>83</v>
      </c>
      <c r="G2240" s="9" t="s">
        <v>147</v>
      </c>
      <c r="H2240" s="10">
        <v>0</v>
      </c>
      <c r="I2240" s="11">
        <v>0</v>
      </c>
      <c r="J2240" s="24">
        <v>0</v>
      </c>
      <c r="K2240" s="12"/>
      <c r="L2240" s="14">
        <v>0</v>
      </c>
      <c r="N2240" s="21">
        <v>0</v>
      </c>
      <c r="P2240" s="21">
        <v>0</v>
      </c>
      <c r="R2240" s="21">
        <v>0</v>
      </c>
      <c r="T2240" s="21">
        <v>0</v>
      </c>
      <c r="V2240" s="22">
        <v>0</v>
      </c>
      <c r="X2240" s="5" t="str">
        <f t="shared" si="35"/>
        <v>No</v>
      </c>
      <c r="Z2240" s="21"/>
      <c r="AC2240" s="28"/>
      <c r="AG2240" s="7"/>
    </row>
    <row r="2241" spans="1:33">
      <c r="A2241" s="8" t="s">
        <v>3374</v>
      </c>
      <c r="B2241" s="8" t="s">
        <v>3375</v>
      </c>
      <c r="C2241" s="9" t="s">
        <v>65</v>
      </c>
      <c r="D2241" s="185" t="s">
        <v>3376</v>
      </c>
      <c r="E2241" s="188">
        <v>26</v>
      </c>
      <c r="F2241" s="9" t="s">
        <v>36</v>
      </c>
      <c r="G2241" s="9" t="s">
        <v>5756</v>
      </c>
      <c r="H2241" s="10">
        <v>0</v>
      </c>
      <c r="I2241" s="11">
        <v>0</v>
      </c>
      <c r="J2241" s="24">
        <v>0</v>
      </c>
      <c r="K2241" s="12"/>
      <c r="L2241" s="14">
        <v>0</v>
      </c>
      <c r="N2241" s="21">
        <v>0</v>
      </c>
      <c r="P2241" s="21">
        <v>0</v>
      </c>
      <c r="R2241" s="21">
        <v>0</v>
      </c>
      <c r="T2241" s="21">
        <v>0</v>
      </c>
      <c r="V2241" s="22">
        <v>0</v>
      </c>
      <c r="X2241" s="5" t="str">
        <f t="shared" si="35"/>
        <v>No</v>
      </c>
      <c r="Z2241" s="21"/>
      <c r="AC2241" s="28"/>
      <c r="AG2241" s="7"/>
    </row>
    <row r="2242" spans="1:33">
      <c r="A2242" s="8" t="s">
        <v>405</v>
      </c>
      <c r="B2242" s="8" t="s">
        <v>406</v>
      </c>
      <c r="C2242" s="9" t="s">
        <v>124</v>
      </c>
      <c r="D2242" s="185">
        <v>6128</v>
      </c>
      <c r="E2242" s="188">
        <v>60128</v>
      </c>
      <c r="F2242" s="9" t="s">
        <v>125</v>
      </c>
      <c r="G2242" s="9" t="s">
        <v>126</v>
      </c>
      <c r="H2242" s="10">
        <v>899703</v>
      </c>
      <c r="I2242" s="11">
        <v>0</v>
      </c>
      <c r="J2242" s="24">
        <v>0</v>
      </c>
      <c r="K2242" s="12"/>
      <c r="L2242" s="14">
        <v>0</v>
      </c>
      <c r="N2242" s="21">
        <v>0</v>
      </c>
      <c r="P2242" s="21">
        <v>0</v>
      </c>
      <c r="R2242" s="21">
        <v>0</v>
      </c>
      <c r="T2242" s="21">
        <v>0</v>
      </c>
      <c r="V2242" s="22">
        <v>0</v>
      </c>
      <c r="X2242" s="5" t="str">
        <f t="shared" si="35"/>
        <v>No</v>
      </c>
      <c r="Z2242" s="21"/>
      <c r="AC2242" s="28"/>
      <c r="AG2242" s="7"/>
    </row>
    <row r="2243" spans="1:33">
      <c r="A2243" s="8" t="s">
        <v>1992</v>
      </c>
      <c r="B2243" s="8" t="s">
        <v>1993</v>
      </c>
      <c r="C2243" s="9" t="s">
        <v>238</v>
      </c>
      <c r="D2243" s="185">
        <v>1127</v>
      </c>
      <c r="E2243" s="188">
        <v>10127</v>
      </c>
      <c r="F2243" s="9" t="s">
        <v>83</v>
      </c>
      <c r="G2243" s="9" t="s">
        <v>121</v>
      </c>
      <c r="H2243" s="10">
        <v>923311</v>
      </c>
      <c r="I2243" s="11">
        <v>0</v>
      </c>
      <c r="J2243" s="24">
        <v>0</v>
      </c>
      <c r="K2243" s="12"/>
      <c r="L2243" s="14">
        <v>0</v>
      </c>
      <c r="N2243" s="21">
        <v>0</v>
      </c>
      <c r="P2243" s="21">
        <v>0</v>
      </c>
      <c r="R2243" s="21">
        <v>0</v>
      </c>
      <c r="T2243" s="21">
        <v>0</v>
      </c>
      <c r="V2243" s="22">
        <v>0</v>
      </c>
      <c r="X2243" s="5" t="str">
        <f t="shared" si="35"/>
        <v>No</v>
      </c>
      <c r="Z2243" s="21"/>
      <c r="AC2243" s="28"/>
      <c r="AG2243" s="7"/>
    </row>
    <row r="2244" spans="1:33">
      <c r="A2244" s="8" t="s">
        <v>6407</v>
      </c>
      <c r="B2244" s="8" t="s">
        <v>1694</v>
      </c>
      <c r="C2244" s="9" t="s">
        <v>73</v>
      </c>
      <c r="D2244" s="185" t="s">
        <v>2514</v>
      </c>
      <c r="E2244" s="188">
        <v>66248</v>
      </c>
      <c r="F2244" s="9" t="s">
        <v>36</v>
      </c>
      <c r="G2244" s="9" t="s">
        <v>5756</v>
      </c>
      <c r="H2244" s="10">
        <v>0</v>
      </c>
      <c r="I2244" s="11">
        <v>0</v>
      </c>
      <c r="J2244" s="24">
        <v>0</v>
      </c>
      <c r="K2244" s="12"/>
      <c r="L2244" s="14">
        <v>0</v>
      </c>
      <c r="N2244" s="21">
        <v>0</v>
      </c>
      <c r="P2244" s="21">
        <v>0</v>
      </c>
      <c r="R2244" s="21">
        <v>0</v>
      </c>
      <c r="T2244" s="21">
        <v>0</v>
      </c>
      <c r="V2244" s="22">
        <v>0</v>
      </c>
      <c r="X2244" s="5" t="str">
        <f t="shared" si="35"/>
        <v>No</v>
      </c>
      <c r="Z2244" s="21"/>
      <c r="AC2244" s="28"/>
      <c r="AG2244" s="7"/>
    </row>
    <row r="2245" spans="1:33">
      <c r="A2245" s="8" t="s">
        <v>4140</v>
      </c>
      <c r="B2245" s="8" t="s">
        <v>1201</v>
      </c>
      <c r="C2245" s="9" t="s">
        <v>39</v>
      </c>
      <c r="D2245" s="185" t="s">
        <v>4141</v>
      </c>
      <c r="E2245" s="188">
        <v>99352</v>
      </c>
      <c r="F2245" s="9" t="s">
        <v>36</v>
      </c>
      <c r="G2245" s="9" t="s">
        <v>5756</v>
      </c>
      <c r="H2245" s="10">
        <v>0</v>
      </c>
      <c r="I2245" s="11">
        <v>0</v>
      </c>
      <c r="J2245" s="24">
        <v>0</v>
      </c>
      <c r="K2245" s="12"/>
      <c r="L2245" s="14">
        <v>0</v>
      </c>
      <c r="N2245" s="21">
        <v>0</v>
      </c>
      <c r="P2245" s="21">
        <v>0</v>
      </c>
      <c r="R2245" s="21">
        <v>0</v>
      </c>
      <c r="T2245" s="21">
        <v>0</v>
      </c>
      <c r="V2245" s="22">
        <v>0</v>
      </c>
      <c r="X2245" s="5" t="str">
        <f t="shared" si="35"/>
        <v>No</v>
      </c>
      <c r="Z2245" s="21"/>
      <c r="AC2245" s="28"/>
      <c r="AG2245" s="7"/>
    </row>
    <row r="2246" spans="1:33">
      <c r="A2246" s="8" t="s">
        <v>2720</v>
      </c>
      <c r="B2246" s="8" t="s">
        <v>2702</v>
      </c>
      <c r="C2246" s="9" t="s">
        <v>150</v>
      </c>
      <c r="D2246" s="185" t="s">
        <v>2721</v>
      </c>
      <c r="E2246" s="188">
        <v>66140</v>
      </c>
      <c r="F2246" s="9" t="s">
        <v>36</v>
      </c>
      <c r="G2246" s="9" t="s">
        <v>5756</v>
      </c>
      <c r="H2246" s="10">
        <v>0</v>
      </c>
      <c r="I2246" s="11">
        <v>0</v>
      </c>
      <c r="J2246" s="24">
        <v>0</v>
      </c>
      <c r="K2246" s="12"/>
      <c r="L2246" s="14">
        <v>0</v>
      </c>
      <c r="N2246" s="21">
        <v>0</v>
      </c>
      <c r="P2246" s="21">
        <v>0</v>
      </c>
      <c r="R2246" s="21">
        <v>0</v>
      </c>
      <c r="T2246" s="21">
        <v>0</v>
      </c>
      <c r="V2246" s="22">
        <v>0</v>
      </c>
      <c r="X2246" s="5" t="str">
        <f t="shared" si="35"/>
        <v>No</v>
      </c>
      <c r="Z2246" s="21"/>
      <c r="AC2246" s="28"/>
      <c r="AG2246" s="7"/>
    </row>
    <row r="2247" spans="1:33">
      <c r="A2247" s="8" t="s">
        <v>130</v>
      </c>
      <c r="B2247" s="8" t="s">
        <v>131</v>
      </c>
      <c r="C2247" s="9" t="s">
        <v>132</v>
      </c>
      <c r="D2247" s="185">
        <v>5185</v>
      </c>
      <c r="E2247" s="188">
        <v>50185</v>
      </c>
      <c r="F2247" s="9" t="s">
        <v>125</v>
      </c>
      <c r="G2247" s="9" t="s">
        <v>126</v>
      </c>
      <c r="H2247" s="10">
        <v>8608208</v>
      </c>
      <c r="I2247" s="11">
        <v>0</v>
      </c>
      <c r="J2247" s="24">
        <v>0</v>
      </c>
      <c r="K2247" s="12"/>
      <c r="L2247" s="14">
        <v>0</v>
      </c>
      <c r="N2247" s="21">
        <v>0</v>
      </c>
      <c r="P2247" s="21">
        <v>0</v>
      </c>
      <c r="R2247" s="21">
        <v>0</v>
      </c>
      <c r="T2247" s="21">
        <v>0</v>
      </c>
      <c r="V2247" s="22">
        <v>0</v>
      </c>
      <c r="X2247" s="5" t="str">
        <f t="shared" si="35"/>
        <v>No</v>
      </c>
      <c r="Z2247" s="21"/>
      <c r="AC2247" s="28"/>
      <c r="AG2247" s="7"/>
    </row>
    <row r="2248" spans="1:33">
      <c r="A2248" s="8" t="s">
        <v>4096</v>
      </c>
      <c r="B2248" s="8" t="s">
        <v>4097</v>
      </c>
      <c r="C2248" s="9" t="s">
        <v>555</v>
      </c>
      <c r="D2248" s="185">
        <v>5176</v>
      </c>
      <c r="E2248" s="188">
        <v>50176</v>
      </c>
      <c r="F2248" s="9" t="s">
        <v>83</v>
      </c>
      <c r="G2248" s="9" t="s">
        <v>1703</v>
      </c>
      <c r="H2248" s="10">
        <v>68545</v>
      </c>
      <c r="I2248" s="11">
        <v>0</v>
      </c>
      <c r="J2248" s="24">
        <v>58507</v>
      </c>
      <c r="K2248" s="12"/>
      <c r="L2248" s="14">
        <v>0</v>
      </c>
      <c r="N2248" s="21">
        <v>0</v>
      </c>
      <c r="P2248" s="21">
        <v>1545</v>
      </c>
      <c r="R2248" s="21">
        <v>0</v>
      </c>
      <c r="T2248" s="21">
        <v>0</v>
      </c>
      <c r="V2248" s="22">
        <v>60052</v>
      </c>
      <c r="X2248" s="5" t="str">
        <f t="shared" si="35"/>
        <v>No</v>
      </c>
      <c r="Z2248" s="21"/>
      <c r="AC2248" s="28"/>
      <c r="AG2248" s="7"/>
    </row>
    <row r="2249" spans="1:33">
      <c r="A2249" s="8" t="s">
        <v>3476</v>
      </c>
      <c r="B2249" s="8" t="s">
        <v>119</v>
      </c>
      <c r="C2249" s="9" t="s">
        <v>120</v>
      </c>
      <c r="D2249" s="185"/>
      <c r="E2249" s="188">
        <v>66270</v>
      </c>
      <c r="F2249" s="9" t="s">
        <v>138</v>
      </c>
      <c r="G2249" s="9" t="s">
        <v>121</v>
      </c>
      <c r="H2249" s="10">
        <v>4944332</v>
      </c>
      <c r="I2249" s="11">
        <v>0</v>
      </c>
      <c r="J2249" s="24">
        <v>0</v>
      </c>
      <c r="K2249" s="12"/>
      <c r="L2249" s="14">
        <v>0</v>
      </c>
      <c r="N2249" s="21">
        <v>0</v>
      </c>
      <c r="P2249" s="21">
        <v>0</v>
      </c>
      <c r="R2249" s="21">
        <v>0</v>
      </c>
      <c r="T2249" s="21">
        <v>0</v>
      </c>
      <c r="V2249" s="22">
        <v>0</v>
      </c>
      <c r="X2249" s="5" t="str">
        <f t="shared" si="35"/>
        <v>No</v>
      </c>
      <c r="Z2249" s="21"/>
      <c r="AC2249" s="28"/>
      <c r="AG2249" s="7"/>
    </row>
    <row r="2250" spans="1:33">
      <c r="A2250" s="8" t="s">
        <v>6728</v>
      </c>
      <c r="B2250" s="8" t="s">
        <v>1083</v>
      </c>
      <c r="C2250" s="9" t="s">
        <v>91</v>
      </c>
      <c r="D2250" s="185" t="s">
        <v>6729</v>
      </c>
      <c r="E2250" s="188">
        <v>99268</v>
      </c>
      <c r="F2250" s="9" t="s">
        <v>36</v>
      </c>
      <c r="G2250" s="9" t="s">
        <v>5756</v>
      </c>
      <c r="H2250" s="10">
        <v>0</v>
      </c>
      <c r="I2250" s="11">
        <v>0</v>
      </c>
      <c r="J2250" s="24">
        <v>0</v>
      </c>
      <c r="K2250" s="12"/>
      <c r="L2250" s="14">
        <v>0</v>
      </c>
      <c r="N2250" s="21">
        <v>0</v>
      </c>
      <c r="P2250" s="21">
        <v>0</v>
      </c>
      <c r="R2250" s="21">
        <v>0</v>
      </c>
      <c r="T2250" s="21">
        <v>0</v>
      </c>
      <c r="V2250" s="22">
        <v>0</v>
      </c>
      <c r="X2250" s="5" t="str">
        <f t="shared" si="35"/>
        <v>No</v>
      </c>
      <c r="Z2250" s="21"/>
      <c r="AC2250" s="28"/>
      <c r="AG2250" s="7"/>
    </row>
    <row r="2251" spans="1:33">
      <c r="A2251" s="8" t="s">
        <v>174</v>
      </c>
      <c r="B2251" s="8" t="s">
        <v>175</v>
      </c>
      <c r="C2251" s="9" t="s">
        <v>120</v>
      </c>
      <c r="D2251" s="185">
        <v>6070</v>
      </c>
      <c r="E2251" s="188">
        <v>60070</v>
      </c>
      <c r="F2251" s="9" t="s">
        <v>83</v>
      </c>
      <c r="G2251" s="9" t="s">
        <v>1703</v>
      </c>
      <c r="H2251" s="10">
        <v>5121892</v>
      </c>
      <c r="I2251" s="11">
        <v>0</v>
      </c>
      <c r="J2251" s="24">
        <v>55505</v>
      </c>
      <c r="K2251" s="12"/>
      <c r="L2251" s="14">
        <v>0</v>
      </c>
      <c r="N2251" s="21">
        <v>0</v>
      </c>
      <c r="P2251" s="21">
        <v>0</v>
      </c>
      <c r="R2251" s="21">
        <v>0</v>
      </c>
      <c r="T2251" s="21">
        <v>0</v>
      </c>
      <c r="V2251" s="22">
        <v>55505</v>
      </c>
      <c r="X2251" s="5" t="str">
        <f t="shared" si="35"/>
        <v>No</v>
      </c>
      <c r="Z2251" s="21"/>
      <c r="AC2251" s="28"/>
      <c r="AG2251" s="7"/>
    </row>
    <row r="2252" spans="1:33">
      <c r="A2252" s="8" t="s">
        <v>224</v>
      </c>
      <c r="B2252" s="8" t="s">
        <v>119</v>
      </c>
      <c r="C2252" s="9" t="s">
        <v>120</v>
      </c>
      <c r="D2252" s="185">
        <v>6120</v>
      </c>
      <c r="E2252" s="188">
        <v>60120</v>
      </c>
      <c r="F2252" s="9" t="s">
        <v>138</v>
      </c>
      <c r="G2252" s="9" t="s">
        <v>121</v>
      </c>
      <c r="H2252" s="10">
        <v>4944332</v>
      </c>
      <c r="I2252" s="11">
        <v>0</v>
      </c>
      <c r="J2252" s="24">
        <v>0</v>
      </c>
      <c r="K2252" s="12"/>
      <c r="L2252" s="14">
        <v>0</v>
      </c>
      <c r="N2252" s="21">
        <v>0</v>
      </c>
      <c r="P2252" s="21">
        <v>0</v>
      </c>
      <c r="R2252" s="21">
        <v>0</v>
      </c>
      <c r="T2252" s="21">
        <v>0</v>
      </c>
      <c r="V2252" s="22">
        <v>0</v>
      </c>
      <c r="X2252" s="5" t="str">
        <f t="shared" si="35"/>
        <v>No</v>
      </c>
      <c r="Z2252" s="21"/>
      <c r="AC2252" s="28"/>
      <c r="AG2252" s="7"/>
    </row>
    <row r="2253" spans="1:33">
      <c r="A2253" s="8" t="s">
        <v>122</v>
      </c>
      <c r="B2253" s="8" t="s">
        <v>123</v>
      </c>
      <c r="C2253" s="9" t="s">
        <v>124</v>
      </c>
      <c r="D2253" s="185">
        <v>6122</v>
      </c>
      <c r="E2253" s="188">
        <v>60122</v>
      </c>
      <c r="F2253" s="9" t="s">
        <v>125</v>
      </c>
      <c r="G2253" s="9" t="s">
        <v>126</v>
      </c>
      <c r="H2253" s="10">
        <v>144875</v>
      </c>
      <c r="I2253" s="11">
        <v>0</v>
      </c>
      <c r="J2253" s="24">
        <v>0</v>
      </c>
      <c r="K2253" s="12"/>
      <c r="L2253" s="14">
        <v>0</v>
      </c>
      <c r="N2253" s="21">
        <v>0</v>
      </c>
      <c r="P2253" s="21">
        <v>0</v>
      </c>
      <c r="R2253" s="21">
        <v>0</v>
      </c>
      <c r="T2253" s="21">
        <v>0</v>
      </c>
      <c r="V2253" s="22">
        <v>0</v>
      </c>
      <c r="X2253" s="5" t="str">
        <f t="shared" si="35"/>
        <v>No</v>
      </c>
      <c r="Z2253" s="21"/>
      <c r="AC2253" s="28"/>
      <c r="AG2253" s="7"/>
    </row>
    <row r="2254" spans="1:33">
      <c r="A2254" s="8" t="s">
        <v>1340</v>
      </c>
      <c r="B2254" s="8" t="s">
        <v>1341</v>
      </c>
      <c r="C2254" s="9" t="s">
        <v>168</v>
      </c>
      <c r="D2254" s="185" t="s">
        <v>1342</v>
      </c>
      <c r="E2254" s="188">
        <v>75</v>
      </c>
      <c r="F2254" s="9" t="s">
        <v>36</v>
      </c>
      <c r="G2254" s="9" t="s">
        <v>5756</v>
      </c>
      <c r="H2254" s="10">
        <v>0</v>
      </c>
      <c r="I2254" s="11">
        <v>0</v>
      </c>
      <c r="J2254" s="24">
        <v>0</v>
      </c>
      <c r="K2254" s="12"/>
      <c r="L2254" s="14">
        <v>0</v>
      </c>
      <c r="N2254" s="21">
        <v>0</v>
      </c>
      <c r="P2254" s="21">
        <v>0</v>
      </c>
      <c r="R2254" s="21">
        <v>0</v>
      </c>
      <c r="T2254" s="21">
        <v>0</v>
      </c>
      <c r="V2254" s="22">
        <v>0</v>
      </c>
      <c r="X2254" s="5" t="str">
        <f t="shared" si="35"/>
        <v>No</v>
      </c>
      <c r="Z2254" s="21"/>
      <c r="AC2254" s="28"/>
      <c r="AG2254" s="7"/>
    </row>
    <row r="2255" spans="1:33">
      <c r="A2255" s="8" t="s">
        <v>6063</v>
      </c>
      <c r="B2255" s="8" t="s">
        <v>6100</v>
      </c>
      <c r="C2255" s="9" t="s">
        <v>154</v>
      </c>
      <c r="D2255" s="185"/>
      <c r="E2255" s="188" t="s">
        <v>6062</v>
      </c>
      <c r="F2255" s="9" t="s">
        <v>83</v>
      </c>
      <c r="G2255" s="9" t="s">
        <v>147</v>
      </c>
      <c r="H2255" s="10">
        <v>0</v>
      </c>
      <c r="I2255" s="11">
        <v>0</v>
      </c>
      <c r="J2255" s="24">
        <v>0</v>
      </c>
      <c r="K2255" s="12"/>
      <c r="L2255" s="14">
        <v>0</v>
      </c>
      <c r="N2255" s="21">
        <v>0</v>
      </c>
      <c r="P2255" s="21">
        <v>0</v>
      </c>
      <c r="R2255" s="21">
        <v>0</v>
      </c>
      <c r="T2255" s="21">
        <v>0</v>
      </c>
      <c r="V2255" s="22">
        <v>0</v>
      </c>
      <c r="X2255" s="5" t="str">
        <f t="shared" si="35"/>
        <v>No</v>
      </c>
      <c r="Z2255" s="21"/>
      <c r="AC2255" s="28"/>
      <c r="AG2255" s="7"/>
    </row>
    <row r="2256" spans="1:33">
      <c r="A2256" s="8" t="s">
        <v>4028</v>
      </c>
      <c r="B2256" s="8" t="s">
        <v>4029</v>
      </c>
      <c r="C2256" s="9" t="s">
        <v>168</v>
      </c>
      <c r="D2256" s="185" t="s">
        <v>4030</v>
      </c>
      <c r="E2256" s="188">
        <v>27</v>
      </c>
      <c r="F2256" s="9" t="s">
        <v>36</v>
      </c>
      <c r="G2256" s="9" t="s">
        <v>5756</v>
      </c>
      <c r="H2256" s="10">
        <v>0</v>
      </c>
      <c r="I2256" s="11">
        <v>0</v>
      </c>
      <c r="J2256" s="24">
        <v>0</v>
      </c>
      <c r="K2256" s="12"/>
      <c r="L2256" s="14">
        <v>0</v>
      </c>
      <c r="N2256" s="21">
        <v>0</v>
      </c>
      <c r="P2256" s="21">
        <v>0</v>
      </c>
      <c r="R2256" s="21">
        <v>0</v>
      </c>
      <c r="T2256" s="21">
        <v>0</v>
      </c>
      <c r="V2256" s="22">
        <v>0</v>
      </c>
      <c r="X2256" s="5" t="str">
        <f t="shared" si="35"/>
        <v>No</v>
      </c>
      <c r="Z2256" s="21"/>
      <c r="AC2256" s="28"/>
      <c r="AG2256" s="7"/>
    </row>
    <row r="2257" spans="1:33">
      <c r="A2257" s="8" t="s">
        <v>2512</v>
      </c>
      <c r="B2257" s="8" t="s">
        <v>1694</v>
      </c>
      <c r="C2257" s="9" t="s">
        <v>73</v>
      </c>
      <c r="D2257" s="185" t="s">
        <v>2513</v>
      </c>
      <c r="E2257" s="188">
        <v>66206</v>
      </c>
      <c r="F2257" s="9" t="s">
        <v>36</v>
      </c>
      <c r="G2257" s="9" t="s">
        <v>5756</v>
      </c>
      <c r="H2257" s="10">
        <v>0</v>
      </c>
      <c r="I2257" s="11">
        <v>0</v>
      </c>
      <c r="J2257" s="24">
        <v>0</v>
      </c>
      <c r="K2257" s="12"/>
      <c r="L2257" s="14">
        <v>0</v>
      </c>
      <c r="N2257" s="21">
        <v>0</v>
      </c>
      <c r="P2257" s="21">
        <v>0</v>
      </c>
      <c r="R2257" s="21">
        <v>0</v>
      </c>
      <c r="T2257" s="21">
        <v>0</v>
      </c>
      <c r="V2257" s="22">
        <v>0</v>
      </c>
      <c r="X2257" s="5" t="str">
        <f t="shared" si="35"/>
        <v>No</v>
      </c>
      <c r="Z2257" s="21"/>
      <c r="AC2257" s="28"/>
      <c r="AG2257" s="7"/>
    </row>
    <row r="2258" spans="1:33">
      <c r="A2258" s="8" t="s">
        <v>3231</v>
      </c>
      <c r="B2258" s="8" t="s">
        <v>3232</v>
      </c>
      <c r="C2258" s="9" t="s">
        <v>39</v>
      </c>
      <c r="D2258" s="185" t="s">
        <v>3233</v>
      </c>
      <c r="E2258" s="188">
        <v>99250</v>
      </c>
      <c r="F2258" s="9" t="s">
        <v>36</v>
      </c>
      <c r="G2258" s="9" t="s">
        <v>5756</v>
      </c>
      <c r="H2258" s="10">
        <v>0</v>
      </c>
      <c r="I2258" s="11">
        <v>0</v>
      </c>
      <c r="J2258" s="24">
        <v>0</v>
      </c>
      <c r="K2258" s="12"/>
      <c r="L2258" s="14">
        <v>0</v>
      </c>
      <c r="N2258" s="21">
        <v>0</v>
      </c>
      <c r="P2258" s="21">
        <v>0</v>
      </c>
      <c r="R2258" s="21">
        <v>0</v>
      </c>
      <c r="T2258" s="21">
        <v>0</v>
      </c>
      <c r="V2258" s="22">
        <v>0</v>
      </c>
      <c r="X2258" s="5" t="str">
        <f t="shared" si="35"/>
        <v>No</v>
      </c>
      <c r="Z2258" s="21"/>
      <c r="AC2258" s="28"/>
      <c r="AG2258" s="7"/>
    </row>
    <row r="2259" spans="1:33">
      <c r="A2259" s="8" t="s">
        <v>6730</v>
      </c>
      <c r="B2259" s="8" t="s">
        <v>1477</v>
      </c>
      <c r="C2259" s="9" t="s">
        <v>275</v>
      </c>
      <c r="D2259" s="185"/>
      <c r="E2259" s="188">
        <v>70274</v>
      </c>
      <c r="F2259" s="9" t="s">
        <v>83</v>
      </c>
      <c r="G2259" s="9" t="s">
        <v>126</v>
      </c>
      <c r="H2259" s="10">
        <v>50440</v>
      </c>
      <c r="I2259" s="11">
        <v>0</v>
      </c>
      <c r="J2259" s="24">
        <v>0</v>
      </c>
      <c r="K2259" s="12"/>
      <c r="L2259" s="14">
        <v>0</v>
      </c>
      <c r="N2259" s="21">
        <v>0</v>
      </c>
      <c r="P2259" s="21">
        <v>0</v>
      </c>
      <c r="R2259" s="21">
        <v>0</v>
      </c>
      <c r="T2259" s="21">
        <v>0</v>
      </c>
      <c r="V2259" s="22">
        <v>0</v>
      </c>
      <c r="X2259" s="5" t="str">
        <f t="shared" si="35"/>
        <v>No</v>
      </c>
      <c r="Z2259" s="21"/>
      <c r="AC2259" s="28"/>
      <c r="AG2259" s="7"/>
    </row>
    <row r="2260" spans="1:33">
      <c r="A2260" s="8" t="s">
        <v>226</v>
      </c>
      <c r="B2260" s="8" t="s">
        <v>119</v>
      </c>
      <c r="C2260" s="9" t="s">
        <v>120</v>
      </c>
      <c r="D2260" s="185">
        <v>6126</v>
      </c>
      <c r="E2260" s="188">
        <v>60126</v>
      </c>
      <c r="F2260" s="9" t="s">
        <v>138</v>
      </c>
      <c r="G2260" s="9" t="s">
        <v>121</v>
      </c>
      <c r="H2260" s="10">
        <v>4944332</v>
      </c>
      <c r="I2260" s="11">
        <v>0</v>
      </c>
      <c r="J2260" s="24">
        <v>0</v>
      </c>
      <c r="K2260" s="12"/>
      <c r="L2260" s="14">
        <v>0</v>
      </c>
      <c r="N2260" s="21">
        <v>0</v>
      </c>
      <c r="P2260" s="21">
        <v>0</v>
      </c>
      <c r="R2260" s="21">
        <v>0</v>
      </c>
      <c r="T2260" s="21">
        <v>0</v>
      </c>
      <c r="V2260" s="22">
        <v>0</v>
      </c>
      <c r="X2260" s="5" t="str">
        <f t="shared" si="35"/>
        <v>No</v>
      </c>
      <c r="Z2260" s="21"/>
      <c r="AC2260" s="28"/>
      <c r="AG2260" s="7"/>
    </row>
    <row r="2261" spans="1:33">
      <c r="A2261" s="8" t="s">
        <v>1693</v>
      </c>
      <c r="B2261" s="8" t="s">
        <v>1694</v>
      </c>
      <c r="C2261" s="9" t="s">
        <v>73</v>
      </c>
      <c r="D2261" s="185" t="s">
        <v>1695</v>
      </c>
      <c r="E2261" s="188">
        <v>66218</v>
      </c>
      <c r="F2261" s="9" t="s">
        <v>36</v>
      </c>
      <c r="G2261" s="9" t="s">
        <v>5756</v>
      </c>
      <c r="H2261" s="10">
        <v>0</v>
      </c>
      <c r="I2261" s="11">
        <v>0</v>
      </c>
      <c r="J2261" s="24">
        <v>0</v>
      </c>
      <c r="K2261" s="12"/>
      <c r="L2261" s="14">
        <v>0</v>
      </c>
      <c r="N2261" s="21">
        <v>0</v>
      </c>
      <c r="P2261" s="21">
        <v>0</v>
      </c>
      <c r="R2261" s="21">
        <v>0</v>
      </c>
      <c r="T2261" s="21">
        <v>0</v>
      </c>
      <c r="V2261" s="22">
        <v>0</v>
      </c>
      <c r="X2261" s="5" t="str">
        <f t="shared" ref="X2261:X2277" si="36">IF(W2261&amp;U2261&amp;S2261&amp;Q2261&amp;O2261&amp;M2261&amp;K2261&lt;&gt;"","Yes","No")</f>
        <v>No</v>
      </c>
      <c r="Z2261" s="21"/>
      <c r="AC2261" s="28"/>
      <c r="AG2261" s="7"/>
    </row>
    <row r="2262" spans="1:33">
      <c r="A2262" s="8" t="s">
        <v>6054</v>
      </c>
      <c r="B2262" s="8" t="s">
        <v>3384</v>
      </c>
      <c r="C2262" s="9" t="s">
        <v>58</v>
      </c>
      <c r="D2262" s="185"/>
      <c r="E2262" s="188">
        <v>55312</v>
      </c>
      <c r="F2262" s="9" t="s">
        <v>83</v>
      </c>
      <c r="G2262" s="9" t="s">
        <v>121</v>
      </c>
      <c r="H2262" s="10">
        <v>1376476</v>
      </c>
      <c r="I2262" s="11">
        <v>0</v>
      </c>
      <c r="J2262" s="24">
        <v>0</v>
      </c>
      <c r="K2262" s="12"/>
      <c r="L2262" s="14">
        <v>0</v>
      </c>
      <c r="N2262" s="21">
        <v>0</v>
      </c>
      <c r="P2262" s="21">
        <v>0</v>
      </c>
      <c r="R2262" s="21">
        <v>0</v>
      </c>
      <c r="T2262" s="21">
        <v>0</v>
      </c>
      <c r="V2262" s="22">
        <v>0</v>
      </c>
      <c r="X2262" s="5" t="str">
        <f t="shared" si="36"/>
        <v>No</v>
      </c>
      <c r="Z2262" s="21"/>
      <c r="AC2262" s="28"/>
      <c r="AG2262" s="7"/>
    </row>
    <row r="2263" spans="1:33">
      <c r="A2263" s="8" t="s">
        <v>6731</v>
      </c>
      <c r="B2263" s="8" t="s">
        <v>1051</v>
      </c>
      <c r="C2263" s="9" t="s">
        <v>91</v>
      </c>
      <c r="D2263" s="185"/>
      <c r="E2263" s="188" t="s">
        <v>6732</v>
      </c>
      <c r="F2263" s="9" t="s">
        <v>83</v>
      </c>
      <c r="G2263" s="9" t="s">
        <v>147</v>
      </c>
      <c r="H2263" s="10">
        <v>0</v>
      </c>
      <c r="I2263" s="11">
        <v>0</v>
      </c>
      <c r="J2263" s="24">
        <v>0</v>
      </c>
      <c r="K2263" s="12"/>
      <c r="L2263" s="14">
        <v>0</v>
      </c>
      <c r="N2263" s="21">
        <v>0</v>
      </c>
      <c r="P2263" s="21">
        <v>0</v>
      </c>
      <c r="R2263" s="21">
        <v>0</v>
      </c>
      <c r="T2263" s="21">
        <v>0</v>
      </c>
      <c r="V2263" s="22">
        <v>0</v>
      </c>
      <c r="X2263" s="5" t="str">
        <f t="shared" si="36"/>
        <v>No</v>
      </c>
      <c r="Z2263" s="21"/>
      <c r="AC2263" s="28"/>
      <c r="AG2263" s="7"/>
    </row>
    <row r="2264" spans="1:33">
      <c r="A2264" s="8" t="s">
        <v>148</v>
      </c>
      <c r="B2264" s="8" t="s">
        <v>149</v>
      </c>
      <c r="C2264" s="9" t="s">
        <v>150</v>
      </c>
      <c r="D2264" s="185" t="s">
        <v>151</v>
      </c>
      <c r="E2264" s="188">
        <v>66182</v>
      </c>
      <c r="F2264" s="9" t="s">
        <v>36</v>
      </c>
      <c r="G2264" s="9" t="s">
        <v>5756</v>
      </c>
      <c r="H2264" s="10">
        <v>0</v>
      </c>
      <c r="I2264" s="11">
        <v>0</v>
      </c>
      <c r="J2264" s="24">
        <v>0</v>
      </c>
      <c r="K2264" s="12"/>
      <c r="L2264" s="14">
        <v>0</v>
      </c>
      <c r="N2264" s="21">
        <v>0</v>
      </c>
      <c r="P2264" s="21">
        <v>0</v>
      </c>
      <c r="R2264" s="21">
        <v>0</v>
      </c>
      <c r="T2264" s="21">
        <v>0</v>
      </c>
      <c r="V2264" s="22">
        <v>0</v>
      </c>
      <c r="X2264" s="5" t="str">
        <f t="shared" si="36"/>
        <v>No</v>
      </c>
      <c r="Z2264" s="21"/>
      <c r="AC2264" s="28"/>
      <c r="AG2264" s="7"/>
    </row>
    <row r="2265" spans="1:33">
      <c r="A2265" s="8" t="s">
        <v>225</v>
      </c>
      <c r="B2265" s="8" t="s">
        <v>119</v>
      </c>
      <c r="C2265" s="9" t="s">
        <v>120</v>
      </c>
      <c r="D2265" s="185">
        <v>6121</v>
      </c>
      <c r="E2265" s="188">
        <v>60121</v>
      </c>
      <c r="F2265" s="9" t="s">
        <v>138</v>
      </c>
      <c r="G2265" s="9" t="s">
        <v>121</v>
      </c>
      <c r="H2265" s="10">
        <v>4944332</v>
      </c>
      <c r="I2265" s="11">
        <v>0</v>
      </c>
      <c r="J2265" s="24">
        <v>0</v>
      </c>
      <c r="K2265" s="12"/>
      <c r="L2265" s="14">
        <v>0</v>
      </c>
      <c r="N2265" s="21">
        <v>0</v>
      </c>
      <c r="P2265" s="21">
        <v>0</v>
      </c>
      <c r="R2265" s="21">
        <v>0</v>
      </c>
      <c r="T2265" s="21">
        <v>0</v>
      </c>
      <c r="V2265" s="22">
        <v>0</v>
      </c>
      <c r="X2265" s="5" t="str">
        <f t="shared" si="36"/>
        <v>No</v>
      </c>
      <c r="Z2265" s="21"/>
      <c r="AC2265" s="28"/>
      <c r="AG2265" s="7"/>
    </row>
    <row r="2266" spans="1:33">
      <c r="A2266" s="8" t="s">
        <v>2997</v>
      </c>
      <c r="B2266" s="8" t="s">
        <v>2998</v>
      </c>
      <c r="C2266" s="9" t="s">
        <v>168</v>
      </c>
      <c r="D2266" s="185" t="s">
        <v>2999</v>
      </c>
      <c r="E2266" s="188">
        <v>231</v>
      </c>
      <c r="F2266" s="9" t="s">
        <v>36</v>
      </c>
      <c r="G2266" s="9" t="s">
        <v>5756</v>
      </c>
      <c r="H2266" s="10">
        <v>0</v>
      </c>
      <c r="I2266" s="11">
        <v>0</v>
      </c>
      <c r="J2266" s="24">
        <v>0</v>
      </c>
      <c r="K2266" s="12"/>
      <c r="L2266" s="14">
        <v>0</v>
      </c>
      <c r="N2266" s="21">
        <v>0</v>
      </c>
      <c r="P2266" s="21">
        <v>0</v>
      </c>
      <c r="R2266" s="21">
        <v>229</v>
      </c>
      <c r="T2266" s="21">
        <v>0</v>
      </c>
      <c r="V2266" s="22">
        <v>229</v>
      </c>
      <c r="X2266" s="5" t="str">
        <f t="shared" si="36"/>
        <v>No</v>
      </c>
      <c r="Z2266" s="21"/>
      <c r="AC2266" s="28"/>
      <c r="AG2266" s="7"/>
    </row>
    <row r="2267" spans="1:33">
      <c r="A2267" s="8" t="s">
        <v>1218</v>
      </c>
      <c r="B2267" s="8" t="s">
        <v>1219</v>
      </c>
      <c r="C2267" s="9" t="s">
        <v>87</v>
      </c>
      <c r="D2267" s="185" t="s">
        <v>1220</v>
      </c>
      <c r="E2267" s="188">
        <v>223</v>
      </c>
      <c r="F2267" s="9" t="s">
        <v>36</v>
      </c>
      <c r="G2267" s="9" t="s">
        <v>5756</v>
      </c>
      <c r="H2267" s="10">
        <v>0</v>
      </c>
      <c r="I2267" s="11">
        <v>0</v>
      </c>
      <c r="J2267" s="24">
        <v>0</v>
      </c>
      <c r="K2267" s="12"/>
      <c r="L2267" s="14">
        <v>0</v>
      </c>
      <c r="N2267" s="21">
        <v>0</v>
      </c>
      <c r="P2267" s="21">
        <v>0</v>
      </c>
      <c r="R2267" s="21">
        <v>0</v>
      </c>
      <c r="T2267" s="21">
        <v>0</v>
      </c>
      <c r="V2267" s="22">
        <v>0</v>
      </c>
      <c r="X2267" s="5" t="str">
        <f t="shared" si="36"/>
        <v>No</v>
      </c>
      <c r="Z2267" s="21"/>
      <c r="AC2267" s="28"/>
      <c r="AG2267" s="7"/>
    </row>
    <row r="2268" spans="1:33">
      <c r="A2268" s="8" t="s">
        <v>6404</v>
      </c>
      <c r="B2268" s="8" t="s">
        <v>3128</v>
      </c>
      <c r="C2268" s="9" t="s">
        <v>91</v>
      </c>
      <c r="D2268" s="185"/>
      <c r="E2268" s="188">
        <v>90299</v>
      </c>
      <c r="F2268" s="9" t="s">
        <v>88</v>
      </c>
      <c r="G2268" s="9" t="s">
        <v>121</v>
      </c>
      <c r="H2268" s="10">
        <v>3281212</v>
      </c>
      <c r="I2268" s="11">
        <v>0</v>
      </c>
      <c r="J2268" s="24">
        <v>0</v>
      </c>
      <c r="K2268" s="12"/>
      <c r="L2268" s="14">
        <v>0</v>
      </c>
      <c r="N2268" s="21">
        <v>0</v>
      </c>
      <c r="P2268" s="21">
        <v>0</v>
      </c>
      <c r="R2268" s="21">
        <v>1754497</v>
      </c>
      <c r="T2268" s="21">
        <v>0</v>
      </c>
      <c r="V2268" s="22">
        <v>1754497</v>
      </c>
      <c r="X2268" s="5" t="str">
        <f t="shared" si="36"/>
        <v>No</v>
      </c>
      <c r="Z2268" s="21"/>
      <c r="AC2268" s="28"/>
      <c r="AG2268" s="7"/>
    </row>
    <row r="2269" spans="1:33">
      <c r="A2269" s="8" t="s">
        <v>2683</v>
      </c>
      <c r="B2269" s="8" t="s">
        <v>1694</v>
      </c>
      <c r="C2269" s="9" t="s">
        <v>73</v>
      </c>
      <c r="D2269" s="185" t="s">
        <v>2684</v>
      </c>
      <c r="E2269" s="188">
        <v>66236</v>
      </c>
      <c r="F2269" s="9" t="s">
        <v>36</v>
      </c>
      <c r="G2269" s="9" t="s">
        <v>5756</v>
      </c>
      <c r="H2269" s="10">
        <v>0</v>
      </c>
      <c r="I2269" s="11">
        <v>0</v>
      </c>
      <c r="J2269" s="24">
        <v>0</v>
      </c>
      <c r="K2269" s="12"/>
      <c r="L2269" s="14">
        <v>0</v>
      </c>
      <c r="N2269" s="21">
        <v>0</v>
      </c>
      <c r="P2269" s="21">
        <v>0</v>
      </c>
      <c r="R2269" s="21">
        <v>0</v>
      </c>
      <c r="T2269" s="21">
        <v>0</v>
      </c>
      <c r="V2269" s="22">
        <v>0</v>
      </c>
      <c r="X2269" s="5" t="str">
        <f t="shared" si="36"/>
        <v>No</v>
      </c>
      <c r="Z2269" s="21"/>
      <c r="AC2269" s="28"/>
      <c r="AG2269" s="7"/>
    </row>
    <row r="2270" spans="1:33">
      <c r="A2270" s="8" t="s">
        <v>133</v>
      </c>
      <c r="B2270" s="8" t="s">
        <v>134</v>
      </c>
      <c r="C2270" s="9" t="s">
        <v>129</v>
      </c>
      <c r="D2270" s="185">
        <v>4236</v>
      </c>
      <c r="E2270" s="188">
        <v>40236</v>
      </c>
      <c r="F2270" s="9" t="s">
        <v>83</v>
      </c>
      <c r="G2270" s="9" t="s">
        <v>121</v>
      </c>
      <c r="H2270" s="10">
        <v>4515419</v>
      </c>
      <c r="I2270" s="11">
        <v>0</v>
      </c>
      <c r="J2270" s="24">
        <v>0</v>
      </c>
      <c r="K2270" s="12"/>
      <c r="L2270" s="14">
        <v>0</v>
      </c>
      <c r="N2270" s="21">
        <v>0</v>
      </c>
      <c r="P2270" s="21">
        <v>0</v>
      </c>
      <c r="R2270" s="21">
        <v>0</v>
      </c>
      <c r="T2270" s="21">
        <v>0</v>
      </c>
      <c r="V2270" s="22">
        <v>0</v>
      </c>
      <c r="X2270" s="5" t="str">
        <f t="shared" si="36"/>
        <v>No</v>
      </c>
      <c r="Z2270" s="21"/>
      <c r="AC2270" s="28"/>
      <c r="AG2270" s="7"/>
    </row>
    <row r="2271" spans="1:33">
      <c r="A2271" s="8" t="s">
        <v>409</v>
      </c>
      <c r="B2271" s="8" t="s">
        <v>410</v>
      </c>
      <c r="C2271" s="9" t="s">
        <v>91</v>
      </c>
      <c r="D2271" s="185">
        <v>9218</v>
      </c>
      <c r="E2271" s="188">
        <v>90218</v>
      </c>
      <c r="F2271" s="9" t="s">
        <v>125</v>
      </c>
      <c r="G2271" s="9" t="s">
        <v>121</v>
      </c>
      <c r="H2271" s="10">
        <v>1932666</v>
      </c>
      <c r="I2271" s="11">
        <v>0</v>
      </c>
      <c r="J2271" s="24">
        <v>0</v>
      </c>
      <c r="K2271" s="12"/>
      <c r="L2271" s="14">
        <v>0</v>
      </c>
      <c r="N2271" s="21">
        <v>0</v>
      </c>
      <c r="P2271" s="21">
        <v>0</v>
      </c>
      <c r="R2271" s="21">
        <v>0</v>
      </c>
      <c r="T2271" s="21">
        <v>0</v>
      </c>
      <c r="V2271" s="22">
        <v>0</v>
      </c>
      <c r="X2271" s="5" t="str">
        <f t="shared" si="36"/>
        <v>No</v>
      </c>
      <c r="Z2271" s="21"/>
      <c r="AC2271" s="28"/>
      <c r="AG2271" s="7"/>
    </row>
    <row r="2272" spans="1:33">
      <c r="A2272" s="8" t="s">
        <v>127</v>
      </c>
      <c r="B2272" s="8" t="s">
        <v>128</v>
      </c>
      <c r="C2272" s="9" t="s">
        <v>129</v>
      </c>
      <c r="D2272" s="185">
        <v>4176</v>
      </c>
      <c r="E2272" s="188">
        <v>40176</v>
      </c>
      <c r="F2272" s="9" t="s">
        <v>125</v>
      </c>
      <c r="G2272" s="9" t="s">
        <v>126</v>
      </c>
      <c r="H2272" s="10">
        <v>4515419</v>
      </c>
      <c r="I2272" s="11">
        <v>0</v>
      </c>
      <c r="J2272" s="24">
        <v>0</v>
      </c>
      <c r="K2272" s="12"/>
      <c r="L2272" s="14">
        <v>0</v>
      </c>
      <c r="N2272" s="21">
        <v>0</v>
      </c>
      <c r="P2272" s="21">
        <v>0</v>
      </c>
      <c r="R2272" s="21">
        <v>0</v>
      </c>
      <c r="T2272" s="21">
        <v>0</v>
      </c>
      <c r="V2272" s="22">
        <v>0</v>
      </c>
      <c r="X2272" s="5" t="str">
        <f t="shared" si="36"/>
        <v>No</v>
      </c>
      <c r="Z2272" s="21"/>
      <c r="AC2272" s="28"/>
      <c r="AG2272" s="7"/>
    </row>
    <row r="2273" spans="1:33">
      <c r="A2273" s="8" t="s">
        <v>1385</v>
      </c>
      <c r="B2273" s="8" t="s">
        <v>1386</v>
      </c>
      <c r="C2273" s="9" t="s">
        <v>87</v>
      </c>
      <c r="D2273" s="185" t="s">
        <v>1387</v>
      </c>
      <c r="E2273" s="188">
        <v>263</v>
      </c>
      <c r="F2273" s="9" t="s">
        <v>36</v>
      </c>
      <c r="G2273" s="9" t="s">
        <v>5756</v>
      </c>
      <c r="H2273" s="10">
        <v>0</v>
      </c>
      <c r="I2273" s="11">
        <v>0</v>
      </c>
      <c r="J2273" s="24">
        <v>0</v>
      </c>
      <c r="K2273" s="12"/>
      <c r="L2273" s="14">
        <v>0</v>
      </c>
      <c r="N2273" s="21">
        <v>0</v>
      </c>
      <c r="P2273" s="21">
        <v>0</v>
      </c>
      <c r="R2273" s="21">
        <v>0</v>
      </c>
      <c r="T2273" s="21">
        <v>0</v>
      </c>
      <c r="V2273" s="22">
        <v>0</v>
      </c>
      <c r="X2273" s="5" t="str">
        <f t="shared" si="36"/>
        <v>No</v>
      </c>
      <c r="Z2273" s="21"/>
      <c r="AC2273" s="28"/>
      <c r="AG2273" s="7"/>
    </row>
    <row r="2274" spans="1:33">
      <c r="A2274" s="8" t="s">
        <v>1328</v>
      </c>
      <c r="B2274" s="8" t="s">
        <v>1329</v>
      </c>
      <c r="C2274" s="9" t="s">
        <v>39</v>
      </c>
      <c r="D2274" s="185" t="s">
        <v>1330</v>
      </c>
      <c r="E2274" s="188">
        <v>99310</v>
      </c>
      <c r="F2274" s="9" t="s">
        <v>36</v>
      </c>
      <c r="G2274" s="9" t="s">
        <v>5756</v>
      </c>
      <c r="H2274" s="10">
        <v>0</v>
      </c>
      <c r="I2274" s="11">
        <v>0</v>
      </c>
      <c r="J2274" s="24">
        <v>0</v>
      </c>
      <c r="K2274" s="12"/>
      <c r="L2274" s="14">
        <v>0</v>
      </c>
      <c r="N2274" s="21">
        <v>0</v>
      </c>
      <c r="P2274" s="21">
        <v>0</v>
      </c>
      <c r="R2274" s="21">
        <v>0</v>
      </c>
      <c r="T2274" s="21">
        <v>0</v>
      </c>
      <c r="V2274" s="22">
        <v>0</v>
      </c>
      <c r="X2274" s="5" t="str">
        <f t="shared" si="36"/>
        <v>No</v>
      </c>
      <c r="Z2274" s="21"/>
      <c r="AC2274" s="28"/>
      <c r="AG2274" s="7"/>
    </row>
    <row r="2275" spans="1:33">
      <c r="A2275" s="8" t="s">
        <v>6398</v>
      </c>
      <c r="B2275" s="8" t="s">
        <v>6399</v>
      </c>
      <c r="C2275" s="9" t="s">
        <v>278</v>
      </c>
      <c r="D2275" s="185"/>
      <c r="E2275" s="188">
        <v>70272</v>
      </c>
      <c r="F2275" s="9" t="s">
        <v>157</v>
      </c>
      <c r="G2275" s="9" t="s">
        <v>1703</v>
      </c>
      <c r="H2275" s="10">
        <v>54622</v>
      </c>
      <c r="I2275" s="11">
        <v>0</v>
      </c>
      <c r="J2275" s="24">
        <v>71125</v>
      </c>
      <c r="K2275" s="12"/>
      <c r="L2275" s="14">
        <v>0</v>
      </c>
      <c r="N2275" s="21">
        <v>0</v>
      </c>
      <c r="P2275" s="21">
        <v>0</v>
      </c>
      <c r="R2275" s="21">
        <v>0</v>
      </c>
      <c r="T2275" s="21">
        <v>0</v>
      </c>
      <c r="V2275" s="22">
        <v>71125</v>
      </c>
      <c r="X2275" s="5" t="str">
        <f t="shared" si="36"/>
        <v>No</v>
      </c>
      <c r="Z2275" s="21"/>
      <c r="AC2275" s="28"/>
      <c r="AG2275" s="7"/>
    </row>
    <row r="2276" spans="1:33">
      <c r="A2276" s="8" t="s">
        <v>4800</v>
      </c>
      <c r="B2276" s="8" t="s">
        <v>4801</v>
      </c>
      <c r="C2276" s="9" t="s">
        <v>555</v>
      </c>
      <c r="D2276" s="185">
        <v>5212</v>
      </c>
      <c r="E2276" s="188">
        <v>50212</v>
      </c>
      <c r="F2276" s="9" t="s">
        <v>88</v>
      </c>
      <c r="G2276" s="9" t="s">
        <v>1703</v>
      </c>
      <c r="H2276" s="10">
        <v>63835</v>
      </c>
      <c r="I2276" s="11">
        <v>0</v>
      </c>
      <c r="J2276" s="24">
        <v>27770</v>
      </c>
      <c r="K2276" s="12"/>
      <c r="L2276" s="14">
        <v>0</v>
      </c>
      <c r="N2276" s="21">
        <v>0</v>
      </c>
      <c r="P2276" s="21">
        <v>0</v>
      </c>
      <c r="R2276" s="21">
        <v>1078</v>
      </c>
      <c r="T2276" s="21">
        <v>0</v>
      </c>
      <c r="V2276" s="22">
        <v>28848</v>
      </c>
      <c r="X2276" s="5" t="str">
        <f t="shared" si="36"/>
        <v>No</v>
      </c>
      <c r="Z2276" s="21"/>
      <c r="AC2276" s="28"/>
      <c r="AG2276" s="7"/>
    </row>
    <row r="2277" spans="1:33">
      <c r="A2277" s="8" t="s">
        <v>1936</v>
      </c>
      <c r="B2277" s="8" t="s">
        <v>136</v>
      </c>
      <c r="C2277" s="9" t="s">
        <v>137</v>
      </c>
      <c r="D2277" s="185">
        <v>3104</v>
      </c>
      <c r="E2277" s="188">
        <v>30104</v>
      </c>
      <c r="F2277" s="9" t="s">
        <v>6</v>
      </c>
      <c r="G2277" s="9" t="s">
        <v>121</v>
      </c>
      <c r="H2277" s="10">
        <v>4586770</v>
      </c>
      <c r="I2277" s="11">
        <v>0</v>
      </c>
      <c r="J2277" s="24">
        <v>0</v>
      </c>
      <c r="K2277" s="12"/>
      <c r="L2277" s="14">
        <v>0</v>
      </c>
      <c r="N2277" s="21">
        <v>0</v>
      </c>
      <c r="P2277" s="21">
        <v>0</v>
      </c>
      <c r="R2277" s="21">
        <v>0</v>
      </c>
      <c r="T2277" s="21">
        <v>0</v>
      </c>
      <c r="V2277" s="22">
        <v>0</v>
      </c>
      <c r="X2277" s="5" t="str">
        <f t="shared" si="36"/>
        <v>No</v>
      </c>
      <c r="Z2277" s="21"/>
      <c r="AC2277" s="28"/>
      <c r="AG2277" s="7"/>
    </row>
  </sheetData>
  <autoFilter ref="A1:X2277"/>
  <conditionalFormatting sqref="A2:X2277">
    <cfRule type="expression" dxfId="87" priority="6">
      <formula>MOD(ROW(),2)=0</formula>
    </cfRule>
  </conditionalFormatting>
  <conditionalFormatting sqref="A454">
    <cfRule type="expression" dxfId="86" priority="5">
      <formula>MOD(ROW(),2)=0</formula>
    </cfRule>
  </conditionalFormatting>
  <conditionalFormatting sqref="B23:I23">
    <cfRule type="expression" dxfId="85" priority="4">
      <formula>MOD(ROW(),2)=0</formula>
    </cfRule>
  </conditionalFormatting>
  <conditionalFormatting sqref="A438">
    <cfRule type="expression" dxfId="84" priority="3">
      <formula>MOD(ROW(),2)=0</formula>
    </cfRule>
  </conditionalFormatting>
  <conditionalFormatting sqref="A640">
    <cfRule type="expression" dxfId="83" priority="2">
      <formula>MOD(ROW(),2)=0</formula>
    </cfRule>
  </conditionalFormatting>
  <conditionalFormatting sqref="A2181:X2201">
    <cfRule type="expression" dxfId="82"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95" r:id="rId4" name="Drop Down 23">
              <controlPr defaultSize="0" autoLine="0" autoPict="0" macro="[0]!ThisWorkbook.DropDown24_Change" altText="This drop-down menu shows or hides columns indicating the presence of &quot;questionable&quot; data.">
                <anchor moveWithCells="1">
                  <from>
                    <xdr:col>24</xdr:col>
                    <xdr:colOff>152400</xdr:colOff>
                    <xdr:row>0</xdr:row>
                    <xdr:rowOff>161925</xdr:rowOff>
                  </from>
                  <to>
                    <xdr:col>25</xdr:col>
                    <xdr:colOff>1400175</xdr:colOff>
                    <xdr:row>0</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562"/>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9.140625" style="26" bestFit="1" customWidth="1"/>
    <col min="11" max="11" width="11.7109375" style="19" hidden="1" customWidth="1"/>
    <col min="12" max="12" width="11.7109375" style="14" bestFit="1" customWidth="1"/>
    <col min="13" max="13" width="12.140625" style="14" hidden="1" customWidth="1"/>
    <col min="14" max="14" width="13.28515625" style="21" bestFit="1" customWidth="1"/>
    <col min="15" max="15" width="11.28515625" style="14" hidden="1" customWidth="1"/>
    <col min="16" max="16" width="9.7109375" style="21" bestFit="1" customWidth="1"/>
    <col min="17" max="17" width="13.85546875" style="14" hidden="1" customWidth="1"/>
    <col min="18" max="18" width="10.85546875" style="21" bestFit="1" customWidth="1"/>
    <col min="19" max="19" width="11.85546875" style="14" hidden="1" customWidth="1"/>
    <col min="20" max="20" width="10.42578125" style="21" bestFit="1" customWidth="1"/>
    <col min="21" max="21" width="12.7109375" style="14" hidden="1" customWidth="1"/>
    <col min="22" max="22" width="13" style="21" bestFit="1" customWidth="1"/>
    <col min="23" max="23" width="11.28515625" style="14" hidden="1" customWidth="1"/>
    <col min="24" max="24" width="11.7109375" style="22" bestFit="1" customWidth="1"/>
    <col min="25" max="25" width="12.28515625" style="14" hidden="1" customWidth="1"/>
    <col min="26" max="26" width="15.140625" style="5" hidden="1" customWidth="1"/>
    <col min="27" max="27" width="10.42578125" style="14"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193" customWidth="1"/>
    <col min="34" max="34" width="7.85546875" style="193"/>
    <col min="35" max="35" width="7.85546875" style="193" customWidth="1"/>
    <col min="36" max="16384" width="7.85546875" style="193"/>
  </cols>
  <sheetData>
    <row r="1" spans="1:35" s="55" customFormat="1" ht="33.75">
      <c r="A1" s="46" t="s">
        <v>1</v>
      </c>
      <c r="B1" s="46" t="s">
        <v>5</v>
      </c>
      <c r="C1" s="45" t="s">
        <v>0</v>
      </c>
      <c r="D1" s="184" t="s">
        <v>6124</v>
      </c>
      <c r="E1" s="187" t="s">
        <v>6125</v>
      </c>
      <c r="F1" s="45" t="s">
        <v>7</v>
      </c>
      <c r="G1" s="46" t="s">
        <v>8</v>
      </c>
      <c r="H1" s="52" t="s">
        <v>9</v>
      </c>
      <c r="I1" s="52" t="s">
        <v>2</v>
      </c>
      <c r="J1" s="53" t="s">
        <v>19</v>
      </c>
      <c r="K1" s="45" t="s">
        <v>5706</v>
      </c>
      <c r="L1" s="53" t="s">
        <v>20</v>
      </c>
      <c r="M1" s="53" t="s">
        <v>5707</v>
      </c>
      <c r="N1" s="53" t="s">
        <v>21</v>
      </c>
      <c r="O1" s="53" t="s">
        <v>5708</v>
      </c>
      <c r="P1" s="53" t="s">
        <v>22</v>
      </c>
      <c r="Q1" s="53" t="s">
        <v>5709</v>
      </c>
      <c r="R1" s="53" t="s">
        <v>23</v>
      </c>
      <c r="S1" s="53" t="s">
        <v>5710</v>
      </c>
      <c r="T1" s="53" t="s">
        <v>24</v>
      </c>
      <c r="U1" s="53" t="s">
        <v>5711</v>
      </c>
      <c r="V1" s="53" t="s">
        <v>25</v>
      </c>
      <c r="W1" s="53" t="s">
        <v>5712</v>
      </c>
      <c r="X1" s="53" t="s">
        <v>4</v>
      </c>
      <c r="Y1" s="53" t="s">
        <v>5700</v>
      </c>
      <c r="Z1" s="45" t="s">
        <v>5837</v>
      </c>
      <c r="AA1" s="53"/>
      <c r="AB1" s="45"/>
      <c r="AC1" s="47">
        <f>IF(AC4=1,1,0)</f>
        <v>1</v>
      </c>
      <c r="AD1" s="45"/>
      <c r="AE1" s="53"/>
      <c r="AF1" s="45"/>
      <c r="AG1" s="45"/>
      <c r="AI1" s="49"/>
    </row>
    <row r="2" spans="1:35">
      <c r="A2" s="8" t="s">
        <v>96</v>
      </c>
      <c r="B2" s="8" t="s">
        <v>97</v>
      </c>
      <c r="C2" s="9" t="s">
        <v>42</v>
      </c>
      <c r="D2" s="185">
        <v>2008</v>
      </c>
      <c r="E2" s="188">
        <v>20008</v>
      </c>
      <c r="F2" s="9" t="s">
        <v>98</v>
      </c>
      <c r="G2" s="9" t="s">
        <v>84</v>
      </c>
      <c r="H2" s="10">
        <v>18351295</v>
      </c>
      <c r="I2" s="11">
        <v>10936</v>
      </c>
      <c r="J2" s="25">
        <v>0</v>
      </c>
      <c r="K2" s="12"/>
      <c r="L2" s="14">
        <v>0</v>
      </c>
      <c r="N2" s="21">
        <v>0</v>
      </c>
      <c r="P2" s="21">
        <v>0</v>
      </c>
      <c r="R2" s="21">
        <v>0</v>
      </c>
      <c r="T2" s="21">
        <v>310367130</v>
      </c>
      <c r="V2" s="21">
        <v>0</v>
      </c>
      <c r="X2" s="22">
        <v>310367130</v>
      </c>
      <c r="Z2" s="5" t="str">
        <f>IF(Y2&amp;W2&amp;U2&amp;S2&amp;Q2&amp;O2&amp;M2&amp;K2&lt;&gt;"","Yes","No")</f>
        <v>No</v>
      </c>
      <c r="AA2" s="193"/>
      <c r="AB2" s="193"/>
      <c r="AC2" s="193" t="s">
        <v>5907</v>
      </c>
      <c r="AD2" s="193"/>
      <c r="AE2" s="193"/>
      <c r="AF2" s="193"/>
    </row>
    <row r="3" spans="1:35">
      <c r="A3" s="8" t="s">
        <v>4073</v>
      </c>
      <c r="B3" s="8" t="s">
        <v>3974</v>
      </c>
      <c r="C3" s="9" t="s">
        <v>82</v>
      </c>
      <c r="D3" s="185">
        <v>2080</v>
      </c>
      <c r="E3" s="188">
        <v>20080</v>
      </c>
      <c r="F3" s="9" t="s">
        <v>543</v>
      </c>
      <c r="G3" s="9" t="s">
        <v>84</v>
      </c>
      <c r="H3" s="10">
        <v>18351295</v>
      </c>
      <c r="I3" s="11">
        <v>4013</v>
      </c>
      <c r="J3" s="25">
        <v>0</v>
      </c>
      <c r="K3" s="12"/>
      <c r="L3" s="14">
        <v>0</v>
      </c>
      <c r="N3" s="21">
        <v>0</v>
      </c>
      <c r="P3" s="21">
        <v>0</v>
      </c>
      <c r="R3" s="21">
        <v>0</v>
      </c>
      <c r="T3" s="21">
        <v>0</v>
      </c>
      <c r="V3" s="21">
        <v>0</v>
      </c>
      <c r="X3" s="22">
        <v>0</v>
      </c>
      <c r="Z3" s="5" t="str">
        <f t="shared" ref="Z3:Z66" si="0">IF(Y3&amp;W3&amp;U3&amp;S3&amp;Q3&amp;O3&amp;M3&amp;K3&lt;&gt;"","Yes","No")</f>
        <v>No</v>
      </c>
      <c r="AA3" s="193"/>
      <c r="AB3" s="193"/>
      <c r="AC3" s="193" t="s">
        <v>5908</v>
      </c>
      <c r="AD3" s="193"/>
      <c r="AE3" s="193"/>
      <c r="AF3" s="193"/>
    </row>
    <row r="4" spans="1:35">
      <c r="A4" s="8" t="s">
        <v>4792</v>
      </c>
      <c r="B4" s="8" t="s">
        <v>1153</v>
      </c>
      <c r="C4" s="9" t="s">
        <v>91</v>
      </c>
      <c r="D4" s="185">
        <v>9154</v>
      </c>
      <c r="E4" s="188">
        <v>90154</v>
      </c>
      <c r="F4" s="9" t="s">
        <v>88</v>
      </c>
      <c r="G4" s="9" t="s">
        <v>84</v>
      </c>
      <c r="H4" s="10">
        <v>12150996</v>
      </c>
      <c r="I4" s="11">
        <v>3505</v>
      </c>
      <c r="J4" s="25">
        <v>0</v>
      </c>
      <c r="K4" s="12"/>
      <c r="L4" s="14">
        <v>0</v>
      </c>
      <c r="N4" s="21">
        <v>0</v>
      </c>
      <c r="P4" s="21">
        <v>0</v>
      </c>
      <c r="R4" s="21">
        <v>0</v>
      </c>
      <c r="T4" s="21">
        <v>71270326</v>
      </c>
      <c r="V4" s="21">
        <v>0</v>
      </c>
      <c r="X4" s="22">
        <v>71270326</v>
      </c>
      <c r="Z4" s="5" t="str">
        <f t="shared" si="0"/>
        <v>No</v>
      </c>
      <c r="AA4" s="193"/>
      <c r="AB4" s="193"/>
      <c r="AC4" s="193">
        <v>1</v>
      </c>
      <c r="AD4" s="193"/>
      <c r="AE4" s="193"/>
      <c r="AF4" s="193"/>
    </row>
    <row r="5" spans="1:35">
      <c r="A5" s="8" t="s">
        <v>6131</v>
      </c>
      <c r="B5" s="8" t="s">
        <v>416</v>
      </c>
      <c r="C5" s="9" t="s">
        <v>87</v>
      </c>
      <c r="D5" s="185">
        <v>1</v>
      </c>
      <c r="E5" s="188">
        <v>1</v>
      </c>
      <c r="F5" s="9" t="s">
        <v>83</v>
      </c>
      <c r="G5" s="9" t="s">
        <v>84</v>
      </c>
      <c r="H5" s="10">
        <v>3059393</v>
      </c>
      <c r="I5" s="11">
        <v>3154</v>
      </c>
      <c r="J5" s="25">
        <v>0</v>
      </c>
      <c r="K5" s="12"/>
      <c r="L5" s="14">
        <v>0</v>
      </c>
      <c r="N5" s="21">
        <v>0</v>
      </c>
      <c r="P5" s="21">
        <v>0</v>
      </c>
      <c r="R5" s="21">
        <v>0</v>
      </c>
      <c r="T5" s="21">
        <v>0</v>
      </c>
      <c r="V5" s="21">
        <v>0</v>
      </c>
      <c r="X5" s="22">
        <v>0</v>
      </c>
      <c r="Z5" s="5" t="str">
        <f t="shared" si="0"/>
        <v>No</v>
      </c>
      <c r="AA5" s="193"/>
      <c r="AB5" s="193"/>
      <c r="AC5" s="193"/>
      <c r="AD5" s="193"/>
      <c r="AE5" s="193"/>
      <c r="AF5" s="193"/>
    </row>
    <row r="6" spans="1:35">
      <c r="A6" s="8" t="s">
        <v>4174</v>
      </c>
      <c r="B6" s="8" t="s">
        <v>136</v>
      </c>
      <c r="C6" s="9" t="s">
        <v>137</v>
      </c>
      <c r="D6" s="185">
        <v>3030</v>
      </c>
      <c r="E6" s="188">
        <v>30030</v>
      </c>
      <c r="F6" s="9" t="s">
        <v>88</v>
      </c>
      <c r="G6" s="9" t="s">
        <v>84</v>
      </c>
      <c r="H6" s="10">
        <v>4586770</v>
      </c>
      <c r="I6" s="11">
        <v>3129</v>
      </c>
      <c r="J6" s="25">
        <v>0</v>
      </c>
      <c r="K6" s="12"/>
      <c r="L6" s="14">
        <v>0</v>
      </c>
      <c r="N6" s="21">
        <v>0</v>
      </c>
      <c r="P6" s="21">
        <v>0</v>
      </c>
      <c r="R6" s="21">
        <v>0</v>
      </c>
      <c r="T6" s="21">
        <v>0</v>
      </c>
      <c r="V6" s="21">
        <v>0</v>
      </c>
      <c r="X6" s="22">
        <v>0</v>
      </c>
      <c r="Z6" s="5" t="str">
        <f t="shared" si="0"/>
        <v>No</v>
      </c>
      <c r="AA6" s="193"/>
      <c r="AB6" s="193"/>
      <c r="AC6" s="193"/>
      <c r="AD6" s="193"/>
      <c r="AE6" s="193"/>
      <c r="AF6" s="193"/>
    </row>
    <row r="7" spans="1:35">
      <c r="A7" s="8" t="s">
        <v>1016</v>
      </c>
      <c r="B7" s="8" t="s">
        <v>708</v>
      </c>
      <c r="C7" s="9" t="s">
        <v>555</v>
      </c>
      <c r="D7" s="185">
        <v>5066</v>
      </c>
      <c r="E7" s="188">
        <v>50066</v>
      </c>
      <c r="F7" s="9" t="s">
        <v>88</v>
      </c>
      <c r="G7" s="9" t="s">
        <v>84</v>
      </c>
      <c r="H7" s="10">
        <v>8608208</v>
      </c>
      <c r="I7" s="11">
        <v>2719</v>
      </c>
      <c r="J7" s="25">
        <v>0</v>
      </c>
      <c r="K7" s="12"/>
      <c r="L7" s="14">
        <v>0</v>
      </c>
      <c r="N7" s="21">
        <v>0</v>
      </c>
      <c r="P7" s="21">
        <v>0</v>
      </c>
      <c r="R7" s="21">
        <v>0</v>
      </c>
      <c r="T7" s="21">
        <v>0</v>
      </c>
      <c r="V7" s="21">
        <v>0</v>
      </c>
      <c r="X7" s="22">
        <v>0</v>
      </c>
      <c r="Z7" s="5" t="str">
        <f t="shared" si="0"/>
        <v>No</v>
      </c>
      <c r="AA7" s="193"/>
      <c r="AB7" s="193"/>
      <c r="AC7" s="193"/>
      <c r="AD7" s="193"/>
      <c r="AE7" s="193"/>
      <c r="AF7" s="193"/>
    </row>
    <row r="8" spans="1:35">
      <c r="A8" s="8" t="s">
        <v>4168</v>
      </c>
      <c r="B8" s="8" t="s">
        <v>4169</v>
      </c>
      <c r="C8" s="9" t="s">
        <v>163</v>
      </c>
      <c r="D8" s="185">
        <v>1003</v>
      </c>
      <c r="E8" s="188">
        <v>10003</v>
      </c>
      <c r="F8" s="9" t="s">
        <v>88</v>
      </c>
      <c r="G8" s="9" t="s">
        <v>84</v>
      </c>
      <c r="H8" s="10">
        <v>4181019</v>
      </c>
      <c r="I8" s="11">
        <v>2453</v>
      </c>
      <c r="J8" s="25">
        <v>0</v>
      </c>
      <c r="K8" s="12"/>
      <c r="L8" s="14">
        <v>0</v>
      </c>
      <c r="N8" s="21">
        <v>0</v>
      </c>
      <c r="P8" s="21">
        <v>0</v>
      </c>
      <c r="R8" s="21">
        <v>0</v>
      </c>
      <c r="T8" s="21">
        <v>0</v>
      </c>
      <c r="V8" s="21">
        <v>0</v>
      </c>
      <c r="X8" s="22">
        <v>0</v>
      </c>
      <c r="Z8" s="5" t="str">
        <f t="shared" si="0"/>
        <v>No</v>
      </c>
      <c r="AA8" s="193"/>
      <c r="AB8" s="193"/>
      <c r="AC8" s="193"/>
      <c r="AD8" s="193"/>
      <c r="AE8" s="193"/>
      <c r="AF8" s="193"/>
    </row>
    <row r="9" spans="1:35">
      <c r="A9" s="8" t="s">
        <v>1981</v>
      </c>
      <c r="B9" s="8" t="s">
        <v>1982</v>
      </c>
      <c r="C9" s="9" t="s">
        <v>288</v>
      </c>
      <c r="D9" s="185">
        <v>3019</v>
      </c>
      <c r="E9" s="188">
        <v>30019</v>
      </c>
      <c r="F9" s="9" t="s">
        <v>88</v>
      </c>
      <c r="G9" s="9" t="s">
        <v>84</v>
      </c>
      <c r="H9" s="10">
        <v>5441567</v>
      </c>
      <c r="I9" s="11">
        <v>2375</v>
      </c>
      <c r="J9" s="25">
        <v>0</v>
      </c>
      <c r="K9" s="12"/>
      <c r="L9" s="14">
        <v>0</v>
      </c>
      <c r="N9" s="21">
        <v>0</v>
      </c>
      <c r="P9" s="21">
        <v>0</v>
      </c>
      <c r="R9" s="21">
        <v>0</v>
      </c>
      <c r="T9" s="21">
        <v>0</v>
      </c>
      <c r="V9" s="21">
        <v>0</v>
      </c>
      <c r="X9" s="22">
        <v>0</v>
      </c>
      <c r="Z9" s="5" t="str">
        <f t="shared" si="0"/>
        <v>No</v>
      </c>
      <c r="AA9" s="193"/>
      <c r="AB9" s="193"/>
      <c r="AC9" s="193"/>
      <c r="AD9" s="193"/>
      <c r="AE9" s="193"/>
      <c r="AF9" s="193"/>
    </row>
    <row r="10" spans="1:35">
      <c r="A10" s="8" t="s">
        <v>6507</v>
      </c>
      <c r="B10" s="8" t="s">
        <v>119</v>
      </c>
      <c r="C10" s="9" t="s">
        <v>120</v>
      </c>
      <c r="D10" s="185">
        <v>6008</v>
      </c>
      <c r="E10" s="188">
        <v>60008</v>
      </c>
      <c r="F10" s="9" t="s">
        <v>88</v>
      </c>
      <c r="G10" s="9" t="s">
        <v>84</v>
      </c>
      <c r="H10" s="10">
        <v>4944332</v>
      </c>
      <c r="I10" s="11">
        <v>2121</v>
      </c>
      <c r="J10" s="25">
        <v>0</v>
      </c>
      <c r="K10" s="12"/>
      <c r="L10" s="14">
        <v>563181128</v>
      </c>
      <c r="N10" s="21">
        <v>0</v>
      </c>
      <c r="P10" s="21">
        <v>0</v>
      </c>
      <c r="R10" s="21">
        <v>0</v>
      </c>
      <c r="T10" s="21">
        <v>0</v>
      </c>
      <c r="V10" s="21">
        <v>0</v>
      </c>
      <c r="X10" s="22">
        <v>563181128</v>
      </c>
      <c r="Z10" s="5" t="str">
        <f t="shared" si="0"/>
        <v>No</v>
      </c>
      <c r="AA10" s="193"/>
      <c r="AB10" s="193"/>
      <c r="AC10" s="193"/>
      <c r="AD10" s="193"/>
      <c r="AE10" s="193"/>
      <c r="AF10" s="193"/>
    </row>
    <row r="11" spans="1:35">
      <c r="A11" s="8" t="s">
        <v>6508</v>
      </c>
      <c r="B11" s="8" t="s">
        <v>444</v>
      </c>
      <c r="C11" s="9" t="s">
        <v>103</v>
      </c>
      <c r="D11" s="185">
        <v>4105</v>
      </c>
      <c r="E11" s="188">
        <v>40105</v>
      </c>
      <c r="F11" s="9" t="s">
        <v>138</v>
      </c>
      <c r="G11" s="9" t="s">
        <v>84</v>
      </c>
      <c r="H11" s="10">
        <v>2148346</v>
      </c>
      <c r="I11" s="11">
        <v>1726</v>
      </c>
      <c r="J11" s="25">
        <v>0</v>
      </c>
      <c r="K11" s="12"/>
      <c r="L11" s="14">
        <v>0</v>
      </c>
      <c r="N11" s="21">
        <v>0</v>
      </c>
      <c r="P11" s="21">
        <v>0</v>
      </c>
      <c r="R11" s="21">
        <v>0</v>
      </c>
      <c r="T11" s="21">
        <v>0</v>
      </c>
      <c r="V11" s="21">
        <v>0</v>
      </c>
      <c r="X11" s="22">
        <v>0</v>
      </c>
      <c r="Z11" s="5" t="str">
        <f t="shared" si="0"/>
        <v>No</v>
      </c>
      <c r="AA11" s="193"/>
      <c r="AB11" s="193"/>
      <c r="AC11" s="193"/>
      <c r="AD11" s="193"/>
      <c r="AE11" s="193"/>
      <c r="AF11" s="193"/>
    </row>
    <row r="12" spans="1:35">
      <c r="A12" s="8" t="s">
        <v>5456</v>
      </c>
      <c r="B12" s="8" t="s">
        <v>5457</v>
      </c>
      <c r="C12" s="9" t="s">
        <v>217</v>
      </c>
      <c r="D12" s="185">
        <v>3034</v>
      </c>
      <c r="E12" s="188">
        <v>30034</v>
      </c>
      <c r="F12" s="9" t="s">
        <v>138</v>
      </c>
      <c r="G12" s="9" t="s">
        <v>84</v>
      </c>
      <c r="H12" s="10">
        <v>2203663</v>
      </c>
      <c r="I12" s="11">
        <v>1680</v>
      </c>
      <c r="J12" s="25">
        <v>0</v>
      </c>
      <c r="K12" s="12"/>
      <c r="L12" s="14">
        <v>0</v>
      </c>
      <c r="N12" s="21">
        <v>0</v>
      </c>
      <c r="P12" s="21">
        <v>0</v>
      </c>
      <c r="R12" s="21">
        <v>0</v>
      </c>
      <c r="T12" s="21">
        <v>0</v>
      </c>
      <c r="V12" s="21">
        <v>0</v>
      </c>
      <c r="X12" s="22">
        <v>0</v>
      </c>
      <c r="Z12" s="5" t="str">
        <f t="shared" si="0"/>
        <v>No</v>
      </c>
      <c r="AA12" s="193"/>
      <c r="AB12" s="193"/>
      <c r="AC12" s="193"/>
      <c r="AD12" s="193"/>
      <c r="AE12" s="193"/>
      <c r="AF12" s="193"/>
    </row>
    <row r="13" spans="1:35">
      <c r="A13" s="8" t="s">
        <v>2001</v>
      </c>
      <c r="B13" s="8" t="s">
        <v>2000</v>
      </c>
      <c r="C13" s="9" t="s">
        <v>555</v>
      </c>
      <c r="D13" s="185">
        <v>5113</v>
      </c>
      <c r="E13" s="188">
        <v>50113</v>
      </c>
      <c r="F13" s="9" t="s">
        <v>88</v>
      </c>
      <c r="G13" s="9" t="s">
        <v>84</v>
      </c>
      <c r="H13" s="10">
        <v>8608208</v>
      </c>
      <c r="I13" s="11">
        <v>1582</v>
      </c>
      <c r="J13" s="25">
        <v>0</v>
      </c>
      <c r="K13" s="12"/>
      <c r="L13" s="14">
        <v>0</v>
      </c>
      <c r="N13" s="21">
        <v>0</v>
      </c>
      <c r="P13" s="21">
        <v>0</v>
      </c>
      <c r="R13" s="21">
        <v>0</v>
      </c>
      <c r="T13" s="21">
        <v>0</v>
      </c>
      <c r="V13" s="21">
        <v>0</v>
      </c>
      <c r="X13" s="22">
        <v>0</v>
      </c>
      <c r="Z13" s="5" t="str">
        <f t="shared" si="0"/>
        <v>No</v>
      </c>
      <c r="AA13" s="193"/>
      <c r="AB13" s="193"/>
      <c r="AC13" s="193"/>
      <c r="AD13" s="193"/>
      <c r="AE13" s="193"/>
      <c r="AF13" s="193"/>
    </row>
    <row r="14" spans="1:35">
      <c r="A14" s="8" t="s">
        <v>3978</v>
      </c>
      <c r="B14" s="8" t="s">
        <v>3979</v>
      </c>
      <c r="C14" s="9" t="s">
        <v>91</v>
      </c>
      <c r="D14" s="185">
        <v>9036</v>
      </c>
      <c r="E14" s="188">
        <v>90036</v>
      </c>
      <c r="F14" s="9" t="s">
        <v>88</v>
      </c>
      <c r="G14" s="9" t="s">
        <v>84</v>
      </c>
      <c r="H14" s="10">
        <v>12150996</v>
      </c>
      <c r="I14" s="11">
        <v>1501</v>
      </c>
      <c r="J14" s="25">
        <v>0</v>
      </c>
      <c r="K14" s="12"/>
      <c r="L14" s="14">
        <v>0</v>
      </c>
      <c r="N14" s="21">
        <v>0</v>
      </c>
      <c r="P14" s="21">
        <v>0</v>
      </c>
      <c r="R14" s="21">
        <v>0</v>
      </c>
      <c r="T14" s="21">
        <v>0</v>
      </c>
      <c r="V14" s="21">
        <v>0</v>
      </c>
      <c r="X14" s="22">
        <v>0</v>
      </c>
      <c r="Z14" s="5" t="str">
        <f t="shared" si="0"/>
        <v>No</v>
      </c>
      <c r="AA14" s="193"/>
      <c r="AB14" s="193"/>
      <c r="AC14" s="193"/>
      <c r="AD14" s="193"/>
      <c r="AE14" s="193"/>
      <c r="AF14" s="193"/>
    </row>
    <row r="15" spans="1:35">
      <c r="A15" s="8" t="s">
        <v>5459</v>
      </c>
      <c r="B15" s="8" t="s">
        <v>2370</v>
      </c>
      <c r="C15" s="9" t="s">
        <v>454</v>
      </c>
      <c r="D15" s="185">
        <v>8006</v>
      </c>
      <c r="E15" s="188">
        <v>80006</v>
      </c>
      <c r="F15" s="9" t="s">
        <v>88</v>
      </c>
      <c r="G15" s="9" t="s">
        <v>84</v>
      </c>
      <c r="H15" s="10">
        <v>2374203</v>
      </c>
      <c r="I15" s="11">
        <v>1480</v>
      </c>
      <c r="J15" s="25">
        <v>0</v>
      </c>
      <c r="K15" s="12"/>
      <c r="L15" s="14">
        <v>723634901</v>
      </c>
      <c r="N15" s="21">
        <v>0</v>
      </c>
      <c r="P15" s="21">
        <v>0</v>
      </c>
      <c r="R15" s="21">
        <v>0</v>
      </c>
      <c r="T15" s="21">
        <v>0</v>
      </c>
      <c r="V15" s="21">
        <v>0</v>
      </c>
      <c r="X15" s="22">
        <v>723634901</v>
      </c>
      <c r="Z15" s="5" t="str">
        <f t="shared" si="0"/>
        <v>No</v>
      </c>
      <c r="AA15" s="193"/>
      <c r="AB15" s="193"/>
      <c r="AC15" s="193"/>
      <c r="AD15" s="193"/>
      <c r="AE15" s="193"/>
      <c r="AF15" s="193"/>
    </row>
    <row r="16" spans="1:35">
      <c r="A16" s="8" t="s">
        <v>4597</v>
      </c>
      <c r="B16" s="8" t="s">
        <v>3987</v>
      </c>
      <c r="C16" s="9" t="s">
        <v>171</v>
      </c>
      <c r="D16" s="185">
        <v>4034</v>
      </c>
      <c r="E16" s="188">
        <v>40034</v>
      </c>
      <c r="F16" s="9" t="s">
        <v>83</v>
      </c>
      <c r="G16" s="9" t="s">
        <v>84</v>
      </c>
      <c r="H16" s="10">
        <v>5502379</v>
      </c>
      <c r="I16" s="11">
        <v>1221</v>
      </c>
      <c r="J16" s="25">
        <v>0</v>
      </c>
      <c r="K16" s="12"/>
      <c r="L16" s="14">
        <v>0</v>
      </c>
      <c r="N16" s="21">
        <v>0</v>
      </c>
      <c r="P16" s="21">
        <v>0</v>
      </c>
      <c r="R16" s="21">
        <v>0</v>
      </c>
      <c r="T16" s="21">
        <v>0</v>
      </c>
      <c r="V16" s="21">
        <v>0</v>
      </c>
      <c r="X16" s="22">
        <v>0</v>
      </c>
      <c r="Z16" s="5" t="str">
        <f t="shared" si="0"/>
        <v>No</v>
      </c>
      <c r="AA16" s="193"/>
      <c r="AB16" s="193"/>
      <c r="AC16" s="193"/>
      <c r="AD16" s="193"/>
      <c r="AE16" s="193"/>
      <c r="AF16" s="193"/>
    </row>
    <row r="17" spans="1:32">
      <c r="A17" s="8" t="s">
        <v>6509</v>
      </c>
      <c r="B17" s="8" t="s">
        <v>448</v>
      </c>
      <c r="C17" s="9" t="s">
        <v>91</v>
      </c>
      <c r="D17" s="185">
        <v>9157</v>
      </c>
      <c r="E17" s="188">
        <v>90157</v>
      </c>
      <c r="F17" s="9" t="s">
        <v>88</v>
      </c>
      <c r="G17" s="9" t="s">
        <v>84</v>
      </c>
      <c r="H17" s="10">
        <v>12150996</v>
      </c>
      <c r="I17" s="11">
        <v>1187</v>
      </c>
      <c r="J17" s="25">
        <v>0</v>
      </c>
      <c r="K17" s="12"/>
      <c r="L17" s="14">
        <v>0</v>
      </c>
      <c r="N17" s="21">
        <v>0</v>
      </c>
      <c r="P17" s="21">
        <v>0</v>
      </c>
      <c r="R17" s="21">
        <v>0</v>
      </c>
      <c r="T17" s="21">
        <v>0</v>
      </c>
      <c r="V17" s="21">
        <v>0</v>
      </c>
      <c r="X17" s="22">
        <v>0</v>
      </c>
      <c r="Z17" s="5" t="str">
        <f t="shared" si="0"/>
        <v>No</v>
      </c>
      <c r="AA17" s="193"/>
      <c r="AB17" s="193"/>
      <c r="AC17" s="193"/>
      <c r="AD17" s="193"/>
      <c r="AE17" s="193"/>
      <c r="AF17" s="193"/>
    </row>
    <row r="18" spans="1:32">
      <c r="A18" s="8" t="s">
        <v>1925</v>
      </c>
      <c r="B18" s="8" t="s">
        <v>97</v>
      </c>
      <c r="C18" s="9" t="s">
        <v>42</v>
      </c>
      <c r="D18" s="185">
        <v>2078</v>
      </c>
      <c r="E18" s="188">
        <v>20078</v>
      </c>
      <c r="F18" s="9" t="s">
        <v>98</v>
      </c>
      <c r="G18" s="9" t="s">
        <v>84</v>
      </c>
      <c r="H18" s="10">
        <v>18351295</v>
      </c>
      <c r="I18" s="11">
        <v>1178</v>
      </c>
      <c r="J18" s="25">
        <v>0</v>
      </c>
      <c r="K18" s="12"/>
      <c r="L18" s="14">
        <v>0</v>
      </c>
      <c r="N18" s="21">
        <v>0</v>
      </c>
      <c r="P18" s="21">
        <v>0</v>
      </c>
      <c r="R18" s="21">
        <v>0</v>
      </c>
      <c r="T18" s="21">
        <v>0</v>
      </c>
      <c r="V18" s="21">
        <v>0</v>
      </c>
      <c r="X18" s="22">
        <v>0</v>
      </c>
      <c r="Z18" s="5" t="str">
        <f t="shared" si="0"/>
        <v>No</v>
      </c>
      <c r="AA18" s="193"/>
      <c r="AB18" s="193"/>
      <c r="AC18" s="193"/>
      <c r="AD18" s="193"/>
      <c r="AE18" s="193"/>
      <c r="AF18" s="193"/>
    </row>
    <row r="19" spans="1:32">
      <c r="A19" s="8" t="s">
        <v>3536</v>
      </c>
      <c r="B19" s="8" t="s">
        <v>97</v>
      </c>
      <c r="C19" s="9" t="s">
        <v>42</v>
      </c>
      <c r="D19" s="185">
        <v>2188</v>
      </c>
      <c r="E19" s="188">
        <v>20188</v>
      </c>
      <c r="F19" s="9" t="s">
        <v>98</v>
      </c>
      <c r="G19" s="9" t="s">
        <v>84</v>
      </c>
      <c r="H19" s="10">
        <v>18351295</v>
      </c>
      <c r="I19" s="11">
        <v>1098</v>
      </c>
      <c r="J19" s="25">
        <v>0</v>
      </c>
      <c r="K19" s="12"/>
      <c r="L19" s="14">
        <v>0</v>
      </c>
      <c r="N19" s="21">
        <v>0</v>
      </c>
      <c r="P19" s="21">
        <v>0</v>
      </c>
      <c r="R19" s="21">
        <v>0</v>
      </c>
      <c r="T19" s="21">
        <v>0</v>
      </c>
      <c r="V19" s="21">
        <v>0</v>
      </c>
      <c r="X19" s="22">
        <v>0</v>
      </c>
      <c r="Z19" s="5" t="str">
        <f t="shared" si="0"/>
        <v>No</v>
      </c>
      <c r="AA19" s="193"/>
      <c r="AB19" s="193"/>
      <c r="AC19" s="193"/>
      <c r="AD19" s="193"/>
      <c r="AE19" s="193"/>
      <c r="AF19" s="193"/>
    </row>
    <row r="20" spans="1:32">
      <c r="A20" s="8" t="s">
        <v>1999</v>
      </c>
      <c r="B20" s="8" t="s">
        <v>2000</v>
      </c>
      <c r="C20" s="9" t="s">
        <v>555</v>
      </c>
      <c r="D20" s="185">
        <v>5182</v>
      </c>
      <c r="E20" s="188">
        <v>50182</v>
      </c>
      <c r="F20" s="9" t="s">
        <v>88</v>
      </c>
      <c r="G20" s="9" t="s">
        <v>84</v>
      </c>
      <c r="H20" s="10">
        <v>8608208</v>
      </c>
      <c r="I20" s="11">
        <v>1096</v>
      </c>
      <c r="J20" s="25">
        <v>0</v>
      </c>
      <c r="K20" s="12"/>
      <c r="L20" s="14">
        <v>0</v>
      </c>
      <c r="N20" s="21">
        <v>0</v>
      </c>
      <c r="P20" s="21">
        <v>0</v>
      </c>
      <c r="R20" s="21">
        <v>0</v>
      </c>
      <c r="T20" s="21">
        <v>0</v>
      </c>
      <c r="V20" s="21">
        <v>0</v>
      </c>
      <c r="X20" s="22">
        <v>0</v>
      </c>
      <c r="Z20" s="5" t="str">
        <f t="shared" si="0"/>
        <v>No</v>
      </c>
      <c r="AA20" s="193"/>
      <c r="AB20" s="193"/>
      <c r="AC20" s="193"/>
      <c r="AD20" s="193"/>
      <c r="AE20" s="193"/>
      <c r="AF20" s="193"/>
    </row>
    <row r="21" spans="1:32">
      <c r="A21" s="8" t="s">
        <v>4170</v>
      </c>
      <c r="B21" s="8" t="s">
        <v>4171</v>
      </c>
      <c r="C21" s="9" t="s">
        <v>54</v>
      </c>
      <c r="D21" s="185">
        <v>8001</v>
      </c>
      <c r="E21" s="188">
        <v>80001</v>
      </c>
      <c r="F21" s="9" t="s">
        <v>88</v>
      </c>
      <c r="G21" s="9" t="s">
        <v>84</v>
      </c>
      <c r="H21" s="10">
        <v>1021243</v>
      </c>
      <c r="I21" s="11">
        <v>1086</v>
      </c>
      <c r="J21" s="25">
        <v>0</v>
      </c>
      <c r="K21" s="12"/>
      <c r="L21" s="14">
        <v>0</v>
      </c>
      <c r="N21" s="21">
        <v>0</v>
      </c>
      <c r="P21" s="21">
        <v>0</v>
      </c>
      <c r="R21" s="21">
        <v>0</v>
      </c>
      <c r="T21" s="21">
        <v>0</v>
      </c>
      <c r="V21" s="21">
        <v>0</v>
      </c>
      <c r="X21" s="22">
        <v>0</v>
      </c>
      <c r="Z21" s="5" t="str">
        <f t="shared" si="0"/>
        <v>No</v>
      </c>
      <c r="AA21" s="193"/>
      <c r="AB21" s="193"/>
      <c r="AC21" s="193"/>
      <c r="AD21" s="193"/>
      <c r="AE21" s="193"/>
      <c r="AF21" s="193"/>
    </row>
    <row r="22" spans="1:32">
      <c r="A22" s="8" t="s">
        <v>707</v>
      </c>
      <c r="B22" s="8" t="s">
        <v>708</v>
      </c>
      <c r="C22" s="9" t="s">
        <v>555</v>
      </c>
      <c r="D22" s="185">
        <v>5118</v>
      </c>
      <c r="E22" s="188">
        <v>50118</v>
      </c>
      <c r="F22" s="9" t="s">
        <v>88</v>
      </c>
      <c r="G22" s="9" t="s">
        <v>84</v>
      </c>
      <c r="H22" s="10">
        <v>8608208</v>
      </c>
      <c r="I22" s="11">
        <v>1064</v>
      </c>
      <c r="J22" s="25">
        <v>0</v>
      </c>
      <c r="K22" s="12"/>
      <c r="L22" s="14">
        <v>0</v>
      </c>
      <c r="N22" s="21">
        <v>0</v>
      </c>
      <c r="P22" s="21">
        <v>0</v>
      </c>
      <c r="R22" s="21">
        <v>0</v>
      </c>
      <c r="T22" s="21">
        <v>0</v>
      </c>
      <c r="V22" s="21">
        <v>0</v>
      </c>
      <c r="X22" s="22">
        <v>0</v>
      </c>
      <c r="Z22" s="5" t="str">
        <f t="shared" si="0"/>
        <v>No</v>
      </c>
      <c r="AA22" s="193"/>
      <c r="AB22" s="193"/>
      <c r="AC22" s="193"/>
      <c r="AD22" s="193"/>
      <c r="AE22" s="193"/>
      <c r="AF22" s="193"/>
    </row>
    <row r="23" spans="1:32">
      <c r="A23" s="8" t="s">
        <v>5290</v>
      </c>
      <c r="B23" s="8" t="s">
        <v>1000</v>
      </c>
      <c r="C23" s="9" t="s">
        <v>120</v>
      </c>
      <c r="D23" s="185">
        <v>6056</v>
      </c>
      <c r="E23" s="188">
        <v>60056</v>
      </c>
      <c r="F23" s="9" t="s">
        <v>88</v>
      </c>
      <c r="G23" s="9" t="s">
        <v>84</v>
      </c>
      <c r="H23" s="10">
        <v>5121892</v>
      </c>
      <c r="I23" s="11">
        <v>1061</v>
      </c>
      <c r="J23" s="25">
        <v>0</v>
      </c>
      <c r="K23" s="12"/>
      <c r="L23" s="14">
        <v>0</v>
      </c>
      <c r="N23" s="21">
        <v>0</v>
      </c>
      <c r="P23" s="21">
        <v>0</v>
      </c>
      <c r="R23" s="21">
        <v>0</v>
      </c>
      <c r="T23" s="21">
        <v>0</v>
      </c>
      <c r="V23" s="21">
        <v>0</v>
      </c>
      <c r="X23" s="22">
        <v>0</v>
      </c>
      <c r="Z23" s="5" t="str">
        <f t="shared" si="0"/>
        <v>No</v>
      </c>
      <c r="AA23" s="193"/>
      <c r="AB23" s="193"/>
      <c r="AC23" s="193"/>
      <c r="AD23" s="193"/>
      <c r="AE23" s="193"/>
      <c r="AF23" s="193"/>
    </row>
    <row r="24" spans="1:32">
      <c r="A24" s="8" t="s">
        <v>3120</v>
      </c>
      <c r="B24" s="8" t="s">
        <v>3121</v>
      </c>
      <c r="C24" s="9" t="s">
        <v>42</v>
      </c>
      <c r="D24" s="185">
        <v>2100</v>
      </c>
      <c r="E24" s="188">
        <v>20100</v>
      </c>
      <c r="F24" s="9" t="s">
        <v>98</v>
      </c>
      <c r="G24" s="9" t="s">
        <v>84</v>
      </c>
      <c r="H24" s="10">
        <v>18351295</v>
      </c>
      <c r="I24" s="11">
        <v>1036</v>
      </c>
      <c r="J24" s="25">
        <v>0</v>
      </c>
      <c r="K24" s="12"/>
      <c r="L24" s="14">
        <v>0</v>
      </c>
      <c r="N24" s="21">
        <v>0</v>
      </c>
      <c r="P24" s="21">
        <v>0</v>
      </c>
      <c r="R24" s="21">
        <v>0</v>
      </c>
      <c r="T24" s="21">
        <v>0</v>
      </c>
      <c r="V24" s="21">
        <v>0</v>
      </c>
      <c r="X24" s="22">
        <v>0</v>
      </c>
      <c r="Z24" s="5" t="str">
        <f t="shared" si="0"/>
        <v>No</v>
      </c>
      <c r="AA24" s="193"/>
      <c r="AB24" s="193"/>
      <c r="AC24" s="193"/>
      <c r="AD24" s="193"/>
      <c r="AE24" s="193"/>
      <c r="AF24" s="193"/>
    </row>
    <row r="25" spans="1:32">
      <c r="A25" s="8" t="s">
        <v>5104</v>
      </c>
      <c r="B25" s="8" t="s">
        <v>1754</v>
      </c>
      <c r="C25" s="9" t="s">
        <v>91</v>
      </c>
      <c r="D25" s="185">
        <v>9015</v>
      </c>
      <c r="E25" s="188">
        <v>90015</v>
      </c>
      <c r="F25" s="9" t="s">
        <v>83</v>
      </c>
      <c r="G25" s="9" t="s">
        <v>84</v>
      </c>
      <c r="H25" s="10">
        <v>3281212</v>
      </c>
      <c r="I25" s="11">
        <v>988</v>
      </c>
      <c r="J25" s="25">
        <v>0</v>
      </c>
      <c r="K25" s="12"/>
      <c r="L25" s="14">
        <v>0</v>
      </c>
      <c r="N25" s="21">
        <v>0</v>
      </c>
      <c r="P25" s="21">
        <v>0</v>
      </c>
      <c r="R25" s="21">
        <v>0</v>
      </c>
      <c r="T25" s="21">
        <v>0</v>
      </c>
      <c r="V25" s="21">
        <v>0</v>
      </c>
      <c r="X25" s="22">
        <v>0</v>
      </c>
      <c r="Z25" s="5" t="str">
        <f t="shared" si="0"/>
        <v>No</v>
      </c>
      <c r="AA25" s="193"/>
      <c r="AB25" s="193"/>
      <c r="AC25" s="193"/>
      <c r="AD25" s="193"/>
      <c r="AE25" s="193"/>
      <c r="AF25" s="193"/>
    </row>
    <row r="26" spans="1:32">
      <c r="A26" s="8" t="s">
        <v>166</v>
      </c>
      <c r="B26" s="8" t="s">
        <v>167</v>
      </c>
      <c r="C26" s="9" t="s">
        <v>168</v>
      </c>
      <c r="D26" s="185">
        <v>8</v>
      </c>
      <c r="E26" s="188">
        <v>8</v>
      </c>
      <c r="F26" s="9" t="s">
        <v>88</v>
      </c>
      <c r="G26" s="9" t="s">
        <v>84</v>
      </c>
      <c r="H26" s="10">
        <v>1849898</v>
      </c>
      <c r="I26" s="11">
        <v>964</v>
      </c>
      <c r="J26" s="25">
        <v>0</v>
      </c>
      <c r="K26" s="12"/>
      <c r="L26" s="14">
        <v>0</v>
      </c>
      <c r="N26" s="21">
        <v>0</v>
      </c>
      <c r="P26" s="21">
        <v>0</v>
      </c>
      <c r="R26" s="21">
        <v>336130653</v>
      </c>
      <c r="T26" s="21">
        <v>0</v>
      </c>
      <c r="V26" s="21">
        <v>0</v>
      </c>
      <c r="X26" s="22">
        <v>336130653</v>
      </c>
      <c r="Z26" s="5" t="str">
        <f t="shared" si="0"/>
        <v>No</v>
      </c>
      <c r="AA26" s="193"/>
      <c r="AB26" s="193"/>
      <c r="AC26" s="193"/>
      <c r="AD26" s="193"/>
      <c r="AE26" s="193"/>
      <c r="AF26" s="193"/>
    </row>
    <row r="27" spans="1:32">
      <c r="A27" s="8" t="s">
        <v>735</v>
      </c>
      <c r="B27" s="8" t="s">
        <v>292</v>
      </c>
      <c r="C27" s="9" t="s">
        <v>288</v>
      </c>
      <c r="D27" s="185">
        <v>3022</v>
      </c>
      <c r="E27" s="188">
        <v>30022</v>
      </c>
      <c r="F27" s="9" t="s">
        <v>88</v>
      </c>
      <c r="G27" s="9" t="s">
        <v>84</v>
      </c>
      <c r="H27" s="10">
        <v>1733853</v>
      </c>
      <c r="I27" s="11">
        <v>939</v>
      </c>
      <c r="J27" s="25">
        <v>0</v>
      </c>
      <c r="K27" s="12"/>
      <c r="L27" s="14">
        <v>0</v>
      </c>
      <c r="N27" s="21">
        <v>0</v>
      </c>
      <c r="P27" s="21">
        <v>0</v>
      </c>
      <c r="R27" s="21">
        <v>0</v>
      </c>
      <c r="T27" s="21">
        <v>0</v>
      </c>
      <c r="V27" s="21">
        <v>0</v>
      </c>
      <c r="X27" s="22">
        <v>0</v>
      </c>
      <c r="Z27" s="5" t="str">
        <f t="shared" si="0"/>
        <v>No</v>
      </c>
      <c r="AA27" s="193"/>
      <c r="AB27" s="193"/>
      <c r="AC27" s="193"/>
      <c r="AD27" s="193"/>
      <c r="AE27" s="193"/>
      <c r="AF27" s="193"/>
    </row>
    <row r="28" spans="1:32">
      <c r="A28" s="8" t="s">
        <v>6510</v>
      </c>
      <c r="B28" s="8" t="s">
        <v>3859</v>
      </c>
      <c r="C28" s="9" t="s">
        <v>46</v>
      </c>
      <c r="D28" s="185">
        <v>5027</v>
      </c>
      <c r="E28" s="188">
        <v>50027</v>
      </c>
      <c r="F28" s="9" t="s">
        <v>98</v>
      </c>
      <c r="G28" s="9" t="s">
        <v>84</v>
      </c>
      <c r="H28" s="10">
        <v>2650890</v>
      </c>
      <c r="I28" s="11">
        <v>850</v>
      </c>
      <c r="J28" s="25">
        <v>0</v>
      </c>
      <c r="K28" s="12"/>
      <c r="L28" s="14">
        <v>0</v>
      </c>
      <c r="N28" s="21">
        <v>0</v>
      </c>
      <c r="P28" s="21">
        <v>0</v>
      </c>
      <c r="R28" s="21">
        <v>0</v>
      </c>
      <c r="T28" s="21">
        <v>0</v>
      </c>
      <c r="V28" s="21">
        <v>0</v>
      </c>
      <c r="X28" s="22">
        <v>0</v>
      </c>
      <c r="Z28" s="5" t="str">
        <f t="shared" si="0"/>
        <v>No</v>
      </c>
      <c r="AA28" s="193"/>
      <c r="AB28" s="193"/>
      <c r="AC28" s="193"/>
      <c r="AD28" s="193"/>
      <c r="AE28" s="193"/>
      <c r="AF28" s="193"/>
    </row>
    <row r="29" spans="1:32">
      <c r="A29" s="8" t="s">
        <v>4134</v>
      </c>
      <c r="B29" s="8" t="s">
        <v>128</v>
      </c>
      <c r="C29" s="9" t="s">
        <v>129</v>
      </c>
      <c r="D29" s="185">
        <v>4022</v>
      </c>
      <c r="E29" s="188">
        <v>40022</v>
      </c>
      <c r="F29" s="9" t="s">
        <v>88</v>
      </c>
      <c r="G29" s="9" t="s">
        <v>84</v>
      </c>
      <c r="H29" s="10">
        <v>4515419</v>
      </c>
      <c r="I29" s="11">
        <v>845</v>
      </c>
      <c r="J29" s="25">
        <v>0</v>
      </c>
      <c r="K29" s="12"/>
      <c r="L29" s="14">
        <v>429886049</v>
      </c>
      <c r="N29" s="21">
        <v>0</v>
      </c>
      <c r="P29" s="21">
        <v>0</v>
      </c>
      <c r="R29" s="21">
        <v>0</v>
      </c>
      <c r="T29" s="21">
        <v>0</v>
      </c>
      <c r="V29" s="21">
        <v>0</v>
      </c>
      <c r="X29" s="22">
        <v>429886049</v>
      </c>
      <c r="Z29" s="5" t="str">
        <f t="shared" si="0"/>
        <v>No</v>
      </c>
      <c r="AA29" s="193"/>
      <c r="AB29" s="193"/>
      <c r="AC29" s="193"/>
      <c r="AD29" s="193"/>
      <c r="AE29" s="193"/>
      <c r="AF29" s="193"/>
    </row>
    <row r="30" spans="1:32">
      <c r="A30" s="8" t="s">
        <v>3709</v>
      </c>
      <c r="B30" s="8" t="s">
        <v>3710</v>
      </c>
      <c r="C30" s="9" t="s">
        <v>120</v>
      </c>
      <c r="D30" s="185">
        <v>6011</v>
      </c>
      <c r="E30" s="188">
        <v>60011</v>
      </c>
      <c r="F30" s="9" t="s">
        <v>88</v>
      </c>
      <c r="G30" s="9" t="s">
        <v>84</v>
      </c>
      <c r="H30" s="10">
        <v>1758210</v>
      </c>
      <c r="I30" s="11">
        <v>814</v>
      </c>
      <c r="J30" s="25">
        <v>0</v>
      </c>
      <c r="K30" s="12"/>
      <c r="L30" s="14">
        <v>0</v>
      </c>
      <c r="N30" s="21">
        <v>0</v>
      </c>
      <c r="P30" s="21">
        <v>0</v>
      </c>
      <c r="R30" s="21">
        <v>0</v>
      </c>
      <c r="T30" s="21">
        <v>0</v>
      </c>
      <c r="V30" s="21">
        <v>0</v>
      </c>
      <c r="X30" s="22">
        <v>0</v>
      </c>
      <c r="Z30" s="5" t="str">
        <f t="shared" si="0"/>
        <v>No</v>
      </c>
      <c r="AA30" s="193"/>
      <c r="AB30" s="193"/>
      <c r="AC30" s="193"/>
      <c r="AD30" s="193"/>
      <c r="AE30" s="193"/>
      <c r="AF30" s="193"/>
    </row>
    <row r="31" spans="1:32">
      <c r="A31" s="8" t="s">
        <v>3377</v>
      </c>
      <c r="B31" s="8" t="s">
        <v>3378</v>
      </c>
      <c r="C31" s="9" t="s">
        <v>188</v>
      </c>
      <c r="D31" s="185">
        <v>9002</v>
      </c>
      <c r="E31" s="188">
        <v>90002</v>
      </c>
      <c r="F31" s="9" t="s">
        <v>83</v>
      </c>
      <c r="G31" s="9" t="s">
        <v>84</v>
      </c>
      <c r="H31" s="10">
        <v>802459</v>
      </c>
      <c r="I31" s="11">
        <v>794</v>
      </c>
      <c r="J31" s="25">
        <v>0</v>
      </c>
      <c r="K31" s="12"/>
      <c r="L31" s="14">
        <v>0</v>
      </c>
      <c r="N31" s="21">
        <v>0</v>
      </c>
      <c r="P31" s="21">
        <v>0</v>
      </c>
      <c r="R31" s="21">
        <v>0</v>
      </c>
      <c r="T31" s="21">
        <v>0</v>
      </c>
      <c r="V31" s="21">
        <v>0</v>
      </c>
      <c r="X31" s="22">
        <v>0</v>
      </c>
      <c r="Z31" s="5" t="str">
        <f t="shared" si="0"/>
        <v>No</v>
      </c>
      <c r="AA31" s="193"/>
      <c r="AB31" s="193"/>
      <c r="AC31" s="193"/>
      <c r="AD31" s="193"/>
      <c r="AE31" s="193"/>
      <c r="AF31" s="193"/>
    </row>
    <row r="32" spans="1:32">
      <c r="A32" s="8" t="s">
        <v>6039</v>
      </c>
      <c r="B32" s="8" t="s">
        <v>418</v>
      </c>
      <c r="C32" s="9" t="s">
        <v>91</v>
      </c>
      <c r="D32" s="185">
        <v>9014</v>
      </c>
      <c r="E32" s="188">
        <v>90014</v>
      </c>
      <c r="F32" s="9" t="s">
        <v>88</v>
      </c>
      <c r="G32" s="9" t="s">
        <v>84</v>
      </c>
      <c r="H32" s="10">
        <v>3281212</v>
      </c>
      <c r="I32" s="11">
        <v>794</v>
      </c>
      <c r="J32" s="25">
        <v>0</v>
      </c>
      <c r="K32" s="12"/>
      <c r="L32" s="14">
        <v>0</v>
      </c>
      <c r="N32" s="21">
        <v>124297389</v>
      </c>
      <c r="P32" s="21">
        <v>0</v>
      </c>
      <c r="R32" s="21">
        <v>0</v>
      </c>
      <c r="T32" s="21">
        <v>0</v>
      </c>
      <c r="V32" s="21">
        <v>0</v>
      </c>
      <c r="X32" s="22">
        <v>124297389</v>
      </c>
      <c r="Z32" s="5" t="str">
        <f t="shared" si="0"/>
        <v>No</v>
      </c>
      <c r="AA32" s="193"/>
      <c r="AB32" s="193"/>
      <c r="AC32" s="193"/>
      <c r="AD32" s="193"/>
      <c r="AE32" s="193"/>
      <c r="AF32" s="193"/>
    </row>
    <row r="33" spans="1:32">
      <c r="A33" s="8" t="s">
        <v>4808</v>
      </c>
      <c r="B33" s="8" t="s">
        <v>1032</v>
      </c>
      <c r="C33" s="9" t="s">
        <v>91</v>
      </c>
      <c r="D33" s="185">
        <v>9026</v>
      </c>
      <c r="E33" s="188">
        <v>90026</v>
      </c>
      <c r="F33" s="9" t="s">
        <v>88</v>
      </c>
      <c r="G33" s="9" t="s">
        <v>84</v>
      </c>
      <c r="H33" s="10">
        <v>2956746</v>
      </c>
      <c r="I33" s="11">
        <v>783</v>
      </c>
      <c r="J33" s="25">
        <v>0</v>
      </c>
      <c r="K33" s="12"/>
      <c r="L33" s="14">
        <v>0</v>
      </c>
      <c r="N33" s="21">
        <v>0</v>
      </c>
      <c r="P33" s="21">
        <v>0</v>
      </c>
      <c r="R33" s="21">
        <v>0</v>
      </c>
      <c r="T33" s="21">
        <v>0</v>
      </c>
      <c r="V33" s="21">
        <v>0</v>
      </c>
      <c r="X33" s="22">
        <v>0</v>
      </c>
      <c r="Z33" s="5" t="str">
        <f t="shared" si="0"/>
        <v>No</v>
      </c>
      <c r="AA33" s="193"/>
      <c r="AB33" s="193"/>
      <c r="AC33" s="193"/>
      <c r="AD33" s="193"/>
      <c r="AE33" s="193"/>
      <c r="AF33" s="193"/>
    </row>
    <row r="34" spans="1:32">
      <c r="A34" s="8" t="s">
        <v>5455</v>
      </c>
      <c r="B34" s="8" t="s">
        <v>228</v>
      </c>
      <c r="C34" s="9" t="s">
        <v>120</v>
      </c>
      <c r="D34" s="185">
        <v>6048</v>
      </c>
      <c r="E34" s="188">
        <v>60048</v>
      </c>
      <c r="F34" s="9" t="s">
        <v>88</v>
      </c>
      <c r="G34" s="9" t="s">
        <v>84</v>
      </c>
      <c r="H34" s="10">
        <v>1362416</v>
      </c>
      <c r="I34" s="11">
        <v>751</v>
      </c>
      <c r="J34" s="25">
        <v>0</v>
      </c>
      <c r="K34" s="12"/>
      <c r="L34" s="14">
        <v>228545196</v>
      </c>
      <c r="N34" s="21">
        <v>0</v>
      </c>
      <c r="P34" s="21">
        <v>0</v>
      </c>
      <c r="R34" s="21">
        <v>0</v>
      </c>
      <c r="T34" s="21">
        <v>0</v>
      </c>
      <c r="V34" s="21">
        <v>0</v>
      </c>
      <c r="X34" s="22">
        <v>228545196</v>
      </c>
      <c r="Z34" s="5" t="str">
        <f t="shared" si="0"/>
        <v>No</v>
      </c>
      <c r="AA34" s="193"/>
      <c r="AB34" s="193"/>
      <c r="AC34" s="193"/>
      <c r="AD34" s="193"/>
      <c r="AE34" s="193"/>
      <c r="AF34" s="193"/>
    </row>
    <row r="35" spans="1:32">
      <c r="A35" s="8" t="s">
        <v>1031</v>
      </c>
      <c r="B35" s="8" t="s">
        <v>1032</v>
      </c>
      <c r="C35" s="9" t="s">
        <v>91</v>
      </c>
      <c r="D35" s="185">
        <v>9095</v>
      </c>
      <c r="E35" s="188">
        <v>90095</v>
      </c>
      <c r="F35" s="9" t="s">
        <v>125</v>
      </c>
      <c r="G35" s="9" t="s">
        <v>84</v>
      </c>
      <c r="H35" s="10">
        <v>2956746</v>
      </c>
      <c r="I35" s="11">
        <v>727</v>
      </c>
      <c r="J35" s="25">
        <v>0</v>
      </c>
      <c r="K35" s="12"/>
      <c r="L35" s="14">
        <v>0</v>
      </c>
      <c r="N35" s="21">
        <v>0</v>
      </c>
      <c r="P35" s="21">
        <v>0</v>
      </c>
      <c r="R35" s="21">
        <v>0</v>
      </c>
      <c r="T35" s="21">
        <v>0</v>
      </c>
      <c r="V35" s="21">
        <v>0</v>
      </c>
      <c r="X35" s="22">
        <v>0</v>
      </c>
      <c r="Z35" s="5" t="str">
        <f t="shared" si="0"/>
        <v>No</v>
      </c>
      <c r="AA35" s="193"/>
      <c r="AB35" s="193"/>
      <c r="AC35" s="193"/>
      <c r="AD35" s="193"/>
      <c r="AE35" s="193"/>
      <c r="AF35" s="193"/>
    </row>
    <row r="36" spans="1:32">
      <c r="A36" s="8" t="s">
        <v>4769</v>
      </c>
      <c r="B36" s="8" t="s">
        <v>4770</v>
      </c>
      <c r="C36" s="9" t="s">
        <v>91</v>
      </c>
      <c r="D36" s="185">
        <v>9013</v>
      </c>
      <c r="E36" s="188">
        <v>90013</v>
      </c>
      <c r="F36" s="9" t="s">
        <v>88</v>
      </c>
      <c r="G36" s="9" t="s">
        <v>84</v>
      </c>
      <c r="H36" s="10">
        <v>1664496</v>
      </c>
      <c r="I36" s="11">
        <v>654</v>
      </c>
      <c r="J36" s="25">
        <v>0</v>
      </c>
      <c r="K36" s="12"/>
      <c r="L36" s="14">
        <v>0</v>
      </c>
      <c r="N36" s="21">
        <v>0</v>
      </c>
      <c r="P36" s="21">
        <v>0</v>
      </c>
      <c r="R36" s="21">
        <v>0</v>
      </c>
      <c r="T36" s="21">
        <v>1258072</v>
      </c>
      <c r="V36" s="21">
        <v>0</v>
      </c>
      <c r="X36" s="22">
        <v>1258072</v>
      </c>
      <c r="Z36" s="5" t="str">
        <f t="shared" si="0"/>
        <v>No</v>
      </c>
      <c r="AA36" s="193"/>
      <c r="AB36" s="193"/>
      <c r="AC36" s="193"/>
      <c r="AD36" s="193"/>
      <c r="AE36" s="193"/>
      <c r="AF36" s="193"/>
    </row>
    <row r="37" spans="1:32">
      <c r="A37" s="8" t="s">
        <v>85</v>
      </c>
      <c r="B37" s="8" t="s">
        <v>86</v>
      </c>
      <c r="C37" s="9" t="s">
        <v>87</v>
      </c>
      <c r="D37" s="185">
        <v>29</v>
      </c>
      <c r="E37" s="188">
        <v>29</v>
      </c>
      <c r="F37" s="9" t="s">
        <v>88</v>
      </c>
      <c r="G37" s="9" t="s">
        <v>84</v>
      </c>
      <c r="H37" s="10">
        <v>3059393</v>
      </c>
      <c r="I37" s="11">
        <v>621</v>
      </c>
      <c r="J37" s="25">
        <v>0</v>
      </c>
      <c r="K37" s="12"/>
      <c r="L37" s="14">
        <v>131303285</v>
      </c>
      <c r="N37" s="21">
        <v>0</v>
      </c>
      <c r="P37" s="21">
        <v>0</v>
      </c>
      <c r="R37" s="21">
        <v>0</v>
      </c>
      <c r="T37" s="21">
        <v>0</v>
      </c>
      <c r="V37" s="21">
        <v>0</v>
      </c>
      <c r="X37" s="22">
        <v>131303285</v>
      </c>
      <c r="Z37" s="5" t="str">
        <f t="shared" si="0"/>
        <v>No</v>
      </c>
      <c r="AA37" s="193"/>
      <c r="AB37" s="193"/>
      <c r="AC37" s="193"/>
      <c r="AD37" s="193"/>
      <c r="AE37" s="193"/>
      <c r="AF37" s="193"/>
    </row>
    <row r="38" spans="1:32">
      <c r="A38" s="8" t="s">
        <v>4164</v>
      </c>
      <c r="B38" s="8" t="s">
        <v>4165</v>
      </c>
      <c r="C38" s="9" t="s">
        <v>171</v>
      </c>
      <c r="D38" s="185">
        <v>4035</v>
      </c>
      <c r="E38" s="188">
        <v>40035</v>
      </c>
      <c r="F38" s="9" t="s">
        <v>88</v>
      </c>
      <c r="G38" s="9" t="s">
        <v>84</v>
      </c>
      <c r="H38" s="10">
        <v>1510516</v>
      </c>
      <c r="I38" s="11">
        <v>610</v>
      </c>
      <c r="J38" s="25">
        <v>0</v>
      </c>
      <c r="K38" s="12"/>
      <c r="L38" s="14">
        <v>0</v>
      </c>
      <c r="N38" s="21">
        <v>0</v>
      </c>
      <c r="P38" s="21">
        <v>0</v>
      </c>
      <c r="R38" s="21">
        <v>0</v>
      </c>
      <c r="T38" s="21">
        <v>0</v>
      </c>
      <c r="V38" s="21">
        <v>0</v>
      </c>
      <c r="X38" s="22">
        <v>0</v>
      </c>
      <c r="Z38" s="5" t="str">
        <f t="shared" si="0"/>
        <v>No</v>
      </c>
      <c r="AA38" s="193"/>
      <c r="AB38" s="193"/>
      <c r="AC38" s="193"/>
      <c r="AD38" s="193"/>
      <c r="AE38" s="193"/>
      <c r="AF38" s="193"/>
    </row>
    <row r="39" spans="1:32">
      <c r="A39" s="8" t="s">
        <v>4802</v>
      </c>
      <c r="B39" s="8" t="s">
        <v>4803</v>
      </c>
      <c r="C39" s="9" t="s">
        <v>141</v>
      </c>
      <c r="D39" s="185">
        <v>3070</v>
      </c>
      <c r="E39" s="188">
        <v>30070</v>
      </c>
      <c r="F39" s="9" t="s">
        <v>88</v>
      </c>
      <c r="G39" s="9" t="s">
        <v>84</v>
      </c>
      <c r="H39" s="10">
        <v>4586770</v>
      </c>
      <c r="I39" s="11">
        <v>609</v>
      </c>
      <c r="J39" s="25">
        <v>0</v>
      </c>
      <c r="K39" s="12"/>
      <c r="L39" s="14">
        <v>0</v>
      </c>
      <c r="N39" s="21">
        <v>0</v>
      </c>
      <c r="P39" s="21">
        <v>0</v>
      </c>
      <c r="R39" s="21">
        <v>0</v>
      </c>
      <c r="T39" s="21">
        <v>0</v>
      </c>
      <c r="V39" s="21">
        <v>0</v>
      </c>
      <c r="X39" s="22">
        <v>0</v>
      </c>
      <c r="Z39" s="5" t="str">
        <f t="shared" si="0"/>
        <v>No</v>
      </c>
      <c r="AA39" s="193"/>
      <c r="AB39" s="193"/>
      <c r="AC39" s="193"/>
      <c r="AD39" s="193"/>
      <c r="AE39" s="193"/>
      <c r="AF39" s="193"/>
    </row>
    <row r="40" spans="1:32">
      <c r="A40" s="8" t="s">
        <v>4144</v>
      </c>
      <c r="B40" s="8" t="s">
        <v>727</v>
      </c>
      <c r="C40" s="9" t="s">
        <v>39</v>
      </c>
      <c r="D40" s="185">
        <v>9032</v>
      </c>
      <c r="E40" s="188">
        <v>90032</v>
      </c>
      <c r="F40" s="9" t="s">
        <v>83</v>
      </c>
      <c r="G40" s="9" t="s">
        <v>84</v>
      </c>
      <c r="H40" s="10">
        <v>3629114</v>
      </c>
      <c r="I40" s="11">
        <v>562</v>
      </c>
      <c r="J40" s="25">
        <v>0</v>
      </c>
      <c r="K40" s="12"/>
      <c r="L40" s="14">
        <v>0</v>
      </c>
      <c r="N40" s="21">
        <v>0</v>
      </c>
      <c r="P40" s="21">
        <v>0</v>
      </c>
      <c r="R40" s="21">
        <v>0</v>
      </c>
      <c r="T40" s="21">
        <v>0</v>
      </c>
      <c r="V40" s="21">
        <v>0</v>
      </c>
      <c r="X40" s="22">
        <v>0</v>
      </c>
      <c r="Z40" s="5" t="str">
        <f t="shared" si="0"/>
        <v>No</v>
      </c>
      <c r="AA40" s="193"/>
      <c r="AB40" s="193"/>
      <c r="AC40" s="193"/>
      <c r="AD40" s="193"/>
      <c r="AE40" s="193"/>
      <c r="AF40" s="193"/>
    </row>
    <row r="41" spans="1:32">
      <c r="A41" s="8" t="s">
        <v>417</v>
      </c>
      <c r="B41" s="8" t="s">
        <v>418</v>
      </c>
      <c r="C41" s="9" t="s">
        <v>91</v>
      </c>
      <c r="D41" s="185">
        <v>9003</v>
      </c>
      <c r="E41" s="188">
        <v>90003</v>
      </c>
      <c r="F41" s="9" t="s">
        <v>88</v>
      </c>
      <c r="G41" s="9" t="s">
        <v>84</v>
      </c>
      <c r="H41" s="10">
        <v>3281212</v>
      </c>
      <c r="I41" s="11">
        <v>559</v>
      </c>
      <c r="J41" s="25">
        <v>0</v>
      </c>
      <c r="K41" s="12"/>
      <c r="L41" s="14">
        <v>247184988</v>
      </c>
      <c r="N41" s="21">
        <v>99162986</v>
      </c>
      <c r="P41" s="21">
        <v>0</v>
      </c>
      <c r="R41" s="21">
        <v>0</v>
      </c>
      <c r="T41" s="21">
        <v>0</v>
      </c>
      <c r="V41" s="21">
        <v>0</v>
      </c>
      <c r="X41" s="22">
        <v>346347974</v>
      </c>
      <c r="Z41" s="5" t="str">
        <f t="shared" si="0"/>
        <v>No</v>
      </c>
      <c r="AA41" s="193"/>
      <c r="AB41" s="193"/>
      <c r="AC41" s="193"/>
      <c r="AD41" s="193"/>
      <c r="AE41" s="193"/>
      <c r="AF41" s="193"/>
    </row>
    <row r="42" spans="1:32">
      <c r="A42" s="8" t="s">
        <v>2077</v>
      </c>
      <c r="B42" s="8" t="s">
        <v>372</v>
      </c>
      <c r="C42" s="9" t="s">
        <v>79</v>
      </c>
      <c r="D42" s="185">
        <v>9045</v>
      </c>
      <c r="E42" s="188">
        <v>90045</v>
      </c>
      <c r="F42" s="9" t="s">
        <v>88</v>
      </c>
      <c r="G42" s="9" t="s">
        <v>84</v>
      </c>
      <c r="H42" s="10">
        <v>1886011</v>
      </c>
      <c r="I42" s="11">
        <v>557</v>
      </c>
      <c r="J42" s="25">
        <v>0</v>
      </c>
      <c r="K42" s="12"/>
      <c r="L42" s="14">
        <v>0</v>
      </c>
      <c r="N42" s="21">
        <v>0</v>
      </c>
      <c r="P42" s="21">
        <v>0</v>
      </c>
      <c r="R42" s="21">
        <v>0</v>
      </c>
      <c r="T42" s="21">
        <v>0</v>
      </c>
      <c r="V42" s="21">
        <v>0</v>
      </c>
      <c r="X42" s="22">
        <v>0</v>
      </c>
      <c r="Z42" s="5" t="str">
        <f t="shared" si="0"/>
        <v>No</v>
      </c>
      <c r="AA42" s="193"/>
      <c r="AB42" s="193"/>
      <c r="AC42" s="193"/>
      <c r="AD42" s="193"/>
      <c r="AE42" s="193"/>
      <c r="AF42" s="193"/>
    </row>
    <row r="43" spans="1:32">
      <c r="A43" s="8" t="s">
        <v>449</v>
      </c>
      <c r="B43" s="8" t="s">
        <v>450</v>
      </c>
      <c r="C43" s="9" t="s">
        <v>91</v>
      </c>
      <c r="D43" s="185">
        <v>9230</v>
      </c>
      <c r="E43" s="188">
        <v>90230</v>
      </c>
      <c r="F43" s="9" t="s">
        <v>83</v>
      </c>
      <c r="G43" s="9" t="s">
        <v>84</v>
      </c>
      <c r="H43" s="10">
        <v>87941</v>
      </c>
      <c r="I43" s="11">
        <v>552</v>
      </c>
      <c r="J43" s="25">
        <v>0</v>
      </c>
      <c r="K43" s="12"/>
      <c r="L43" s="14">
        <v>0</v>
      </c>
      <c r="N43" s="21">
        <v>0</v>
      </c>
      <c r="P43" s="21">
        <v>0</v>
      </c>
      <c r="R43" s="21">
        <v>0</v>
      </c>
      <c r="T43" s="21">
        <v>0</v>
      </c>
      <c r="V43" s="21">
        <v>0</v>
      </c>
      <c r="X43" s="22">
        <v>0</v>
      </c>
      <c r="Z43" s="5" t="str">
        <f t="shared" si="0"/>
        <v>No</v>
      </c>
      <c r="AA43" s="193"/>
      <c r="AB43" s="193"/>
      <c r="AC43" s="193"/>
      <c r="AD43" s="193"/>
      <c r="AE43" s="193"/>
      <c r="AF43" s="193"/>
    </row>
    <row r="44" spans="1:32">
      <c r="A44" s="8" t="s">
        <v>2977</v>
      </c>
      <c r="B44" s="8" t="s">
        <v>2978</v>
      </c>
      <c r="C44" s="9" t="s">
        <v>87</v>
      </c>
      <c r="D44" s="185">
        <v>3</v>
      </c>
      <c r="E44" s="188">
        <v>3</v>
      </c>
      <c r="F44" s="9" t="s">
        <v>88</v>
      </c>
      <c r="G44" s="9" t="s">
        <v>84</v>
      </c>
      <c r="H44" s="10">
        <v>3059393</v>
      </c>
      <c r="I44" s="11">
        <v>533</v>
      </c>
      <c r="J44" s="25">
        <v>0</v>
      </c>
      <c r="K44" s="12"/>
      <c r="L44" s="14">
        <v>81799746</v>
      </c>
      <c r="N44" s="21">
        <v>0</v>
      </c>
      <c r="P44" s="21">
        <v>0</v>
      </c>
      <c r="R44" s="21">
        <v>0</v>
      </c>
      <c r="T44" s="21">
        <v>0</v>
      </c>
      <c r="V44" s="21">
        <v>0</v>
      </c>
      <c r="X44" s="22">
        <v>81799746</v>
      </c>
      <c r="Z44" s="5" t="str">
        <f t="shared" si="0"/>
        <v>No</v>
      </c>
      <c r="AA44" s="193"/>
      <c r="AB44" s="193"/>
      <c r="AC44" s="193"/>
      <c r="AD44" s="193"/>
      <c r="AE44" s="193"/>
      <c r="AF44" s="193"/>
    </row>
    <row r="45" spans="1:32">
      <c r="A45" s="8" t="s">
        <v>6511</v>
      </c>
      <c r="B45" s="8" t="s">
        <v>728</v>
      </c>
      <c r="C45" s="9" t="s">
        <v>178</v>
      </c>
      <c r="D45" s="185">
        <v>5193</v>
      </c>
      <c r="E45" s="188">
        <v>50193</v>
      </c>
      <c r="F45" s="9" t="s">
        <v>183</v>
      </c>
      <c r="G45" s="9" t="s">
        <v>84</v>
      </c>
      <c r="H45" s="10">
        <v>3734090</v>
      </c>
      <c r="I45" s="11">
        <v>523</v>
      </c>
      <c r="J45" s="25">
        <v>0</v>
      </c>
      <c r="K45" s="12"/>
      <c r="L45" s="14">
        <v>0</v>
      </c>
      <c r="N45" s="21">
        <v>0</v>
      </c>
      <c r="P45" s="21">
        <v>0</v>
      </c>
      <c r="R45" s="21">
        <v>0</v>
      </c>
      <c r="T45" s="21">
        <v>0</v>
      </c>
      <c r="V45" s="21">
        <v>0</v>
      </c>
      <c r="X45" s="22">
        <v>0</v>
      </c>
      <c r="Z45" s="5" t="str">
        <f t="shared" si="0"/>
        <v>No</v>
      </c>
      <c r="AA45" s="193"/>
      <c r="AB45" s="193"/>
      <c r="AC45" s="193"/>
      <c r="AD45" s="193"/>
      <c r="AE45" s="193"/>
      <c r="AF45" s="193"/>
    </row>
    <row r="46" spans="1:32">
      <c r="A46" s="8" t="s">
        <v>2844</v>
      </c>
      <c r="B46" s="8" t="s">
        <v>412</v>
      </c>
      <c r="C46" s="9" t="s">
        <v>178</v>
      </c>
      <c r="D46" s="185">
        <v>5119</v>
      </c>
      <c r="E46" s="188">
        <v>50119</v>
      </c>
      <c r="F46" s="9" t="s">
        <v>83</v>
      </c>
      <c r="G46" s="9" t="s">
        <v>84</v>
      </c>
      <c r="H46" s="10">
        <v>3734090</v>
      </c>
      <c r="I46" s="11">
        <v>519</v>
      </c>
      <c r="J46" s="25">
        <v>0</v>
      </c>
      <c r="K46" s="12"/>
      <c r="L46" s="14">
        <v>0</v>
      </c>
      <c r="N46" s="21">
        <v>0</v>
      </c>
      <c r="P46" s="21">
        <v>0</v>
      </c>
      <c r="R46" s="21">
        <v>0</v>
      </c>
      <c r="T46" s="21">
        <v>0</v>
      </c>
      <c r="V46" s="21">
        <v>0</v>
      </c>
      <c r="X46" s="22">
        <v>0</v>
      </c>
      <c r="Z46" s="5" t="str">
        <f t="shared" si="0"/>
        <v>No</v>
      </c>
      <c r="AA46" s="193"/>
      <c r="AB46" s="193"/>
      <c r="AC46" s="193"/>
      <c r="AD46" s="193"/>
      <c r="AE46" s="193"/>
      <c r="AF46" s="193"/>
    </row>
    <row r="47" spans="1:32">
      <c r="A47" s="8" t="s">
        <v>2961</v>
      </c>
      <c r="B47" s="8" t="s">
        <v>100</v>
      </c>
      <c r="C47" s="9" t="s">
        <v>46</v>
      </c>
      <c r="D47" s="185">
        <v>5155</v>
      </c>
      <c r="E47" s="188">
        <v>50155</v>
      </c>
      <c r="F47" s="9" t="s">
        <v>98</v>
      </c>
      <c r="G47" s="9" t="s">
        <v>84</v>
      </c>
      <c r="H47" s="10">
        <v>2650890</v>
      </c>
      <c r="I47" s="11">
        <v>499</v>
      </c>
      <c r="J47" s="25">
        <v>0</v>
      </c>
      <c r="K47" s="12"/>
      <c r="L47" s="14">
        <v>0</v>
      </c>
      <c r="N47" s="21">
        <v>3430157</v>
      </c>
      <c r="P47" s="21">
        <v>0</v>
      </c>
      <c r="R47" s="21">
        <v>0</v>
      </c>
      <c r="T47" s="21">
        <v>0</v>
      </c>
      <c r="V47" s="21">
        <v>0</v>
      </c>
      <c r="X47" s="22">
        <v>3430157</v>
      </c>
      <c r="Z47" s="5" t="str">
        <f t="shared" si="0"/>
        <v>No</v>
      </c>
      <c r="AA47" s="193"/>
      <c r="AB47" s="193"/>
      <c r="AC47" s="193"/>
      <c r="AD47" s="193"/>
      <c r="AE47" s="193"/>
      <c r="AF47" s="193"/>
    </row>
    <row r="48" spans="1:32">
      <c r="A48" s="8" t="s">
        <v>229</v>
      </c>
      <c r="B48" s="8" t="s">
        <v>230</v>
      </c>
      <c r="C48" s="9" t="s">
        <v>171</v>
      </c>
      <c r="D48" s="185">
        <v>4029</v>
      </c>
      <c r="E48" s="188">
        <v>40029</v>
      </c>
      <c r="F48" s="9" t="s">
        <v>83</v>
      </c>
      <c r="G48" s="9" t="s">
        <v>84</v>
      </c>
      <c r="H48" s="10">
        <v>5502379</v>
      </c>
      <c r="I48" s="11">
        <v>494</v>
      </c>
      <c r="J48" s="25">
        <v>0</v>
      </c>
      <c r="K48" s="12"/>
      <c r="L48" s="14">
        <v>0</v>
      </c>
      <c r="N48" s="21">
        <v>0</v>
      </c>
      <c r="P48" s="21">
        <v>0</v>
      </c>
      <c r="R48" s="21">
        <v>0</v>
      </c>
      <c r="T48" s="21">
        <v>0</v>
      </c>
      <c r="V48" s="21">
        <v>0</v>
      </c>
      <c r="X48" s="22">
        <v>0</v>
      </c>
      <c r="Z48" s="5" t="str">
        <f t="shared" si="0"/>
        <v>No</v>
      </c>
      <c r="AA48" s="193"/>
      <c r="AB48" s="193"/>
      <c r="AC48" s="193"/>
      <c r="AD48" s="193"/>
      <c r="AE48" s="193"/>
      <c r="AF48" s="193"/>
    </row>
    <row r="49" spans="1:32">
      <c r="A49" s="8" t="s">
        <v>5101</v>
      </c>
      <c r="B49" s="8" t="s">
        <v>2836</v>
      </c>
      <c r="C49" s="9" t="s">
        <v>466</v>
      </c>
      <c r="D49" s="185">
        <v>5015</v>
      </c>
      <c r="E49" s="188">
        <v>50015</v>
      </c>
      <c r="F49" s="9" t="s">
        <v>88</v>
      </c>
      <c r="G49" s="9" t="s">
        <v>84</v>
      </c>
      <c r="H49" s="10">
        <v>1780673</v>
      </c>
      <c r="I49" s="11">
        <v>487</v>
      </c>
      <c r="J49" s="25">
        <v>0</v>
      </c>
      <c r="K49" s="12"/>
      <c r="L49" s="14">
        <v>0</v>
      </c>
      <c r="N49" s="21">
        <v>0</v>
      </c>
      <c r="P49" s="21">
        <v>0</v>
      </c>
      <c r="R49" s="21">
        <v>0</v>
      </c>
      <c r="T49" s="21">
        <v>0</v>
      </c>
      <c r="V49" s="21">
        <v>0</v>
      </c>
      <c r="X49" s="22">
        <v>0</v>
      </c>
      <c r="Z49" s="5" t="str">
        <f t="shared" si="0"/>
        <v>No</v>
      </c>
      <c r="AA49" s="193"/>
      <c r="AB49" s="193"/>
      <c r="AC49" s="193"/>
      <c r="AD49" s="193"/>
      <c r="AE49" s="193"/>
      <c r="AF49" s="193"/>
    </row>
    <row r="50" spans="1:32">
      <c r="A50" s="8" t="s">
        <v>468</v>
      </c>
      <c r="B50" s="8" t="s">
        <v>469</v>
      </c>
      <c r="C50" s="9" t="s">
        <v>106</v>
      </c>
      <c r="D50" s="185">
        <v>7006</v>
      </c>
      <c r="E50" s="188">
        <v>70006</v>
      </c>
      <c r="F50" s="9" t="s">
        <v>88</v>
      </c>
      <c r="G50" s="9" t="s">
        <v>84</v>
      </c>
      <c r="H50" s="10">
        <v>2150706</v>
      </c>
      <c r="I50" s="11">
        <v>482</v>
      </c>
      <c r="J50" s="25">
        <v>0</v>
      </c>
      <c r="K50" s="12"/>
      <c r="L50" s="14">
        <v>0</v>
      </c>
      <c r="N50" s="21">
        <v>0</v>
      </c>
      <c r="P50" s="21">
        <v>0</v>
      </c>
      <c r="R50" s="21">
        <v>0</v>
      </c>
      <c r="T50" s="21">
        <v>0</v>
      </c>
      <c r="V50" s="21">
        <v>0</v>
      </c>
      <c r="X50" s="22">
        <v>0</v>
      </c>
      <c r="Z50" s="5" t="str">
        <f t="shared" si="0"/>
        <v>No</v>
      </c>
      <c r="AA50" s="193"/>
      <c r="AB50" s="193"/>
      <c r="AC50" s="193"/>
      <c r="AD50" s="193"/>
      <c r="AE50" s="193"/>
      <c r="AF50" s="193"/>
    </row>
    <row r="51" spans="1:32">
      <c r="A51" s="8" t="s">
        <v>1799</v>
      </c>
      <c r="B51" s="8" t="s">
        <v>207</v>
      </c>
      <c r="C51" s="9" t="s">
        <v>1800</v>
      </c>
      <c r="D51" s="185">
        <v>3075</v>
      </c>
      <c r="E51" s="188">
        <v>30075</v>
      </c>
      <c r="F51" s="9" t="s">
        <v>88</v>
      </c>
      <c r="G51" s="9" t="s">
        <v>84</v>
      </c>
      <c r="H51" s="10">
        <v>5441567</v>
      </c>
      <c r="I51" s="11">
        <v>451</v>
      </c>
      <c r="J51" s="25">
        <v>0</v>
      </c>
      <c r="K51" s="12"/>
      <c r="L51" s="14">
        <v>0</v>
      </c>
      <c r="N51" s="21">
        <v>0</v>
      </c>
      <c r="P51" s="21">
        <v>0</v>
      </c>
      <c r="R51" s="21">
        <v>0</v>
      </c>
      <c r="T51" s="21">
        <v>0</v>
      </c>
      <c r="V51" s="21">
        <v>0</v>
      </c>
      <c r="X51" s="22">
        <v>0</v>
      </c>
      <c r="Z51" s="5" t="str">
        <f t="shared" si="0"/>
        <v>No</v>
      </c>
      <c r="AA51" s="193"/>
      <c r="AB51" s="193"/>
      <c r="AC51" s="193"/>
      <c r="AD51" s="193"/>
      <c r="AE51" s="193"/>
      <c r="AF51" s="193"/>
    </row>
    <row r="52" spans="1:32">
      <c r="A52" s="8" t="s">
        <v>6512</v>
      </c>
      <c r="B52" s="8" t="s">
        <v>727</v>
      </c>
      <c r="C52" s="9" t="s">
        <v>39</v>
      </c>
      <c r="D52" s="185">
        <v>9136</v>
      </c>
      <c r="E52" s="188">
        <v>90136</v>
      </c>
      <c r="F52" s="9" t="s">
        <v>88</v>
      </c>
      <c r="G52" s="9" t="s">
        <v>84</v>
      </c>
      <c r="H52" s="10">
        <v>3629114</v>
      </c>
      <c r="I52" s="11">
        <v>434</v>
      </c>
      <c r="J52" s="25">
        <v>0</v>
      </c>
      <c r="K52" s="12"/>
      <c r="L52" s="14">
        <v>0</v>
      </c>
      <c r="N52" s="21">
        <v>0</v>
      </c>
      <c r="P52" s="21">
        <v>0</v>
      </c>
      <c r="R52" s="21">
        <v>0</v>
      </c>
      <c r="T52" s="21">
        <v>0</v>
      </c>
      <c r="V52" s="21">
        <v>0</v>
      </c>
      <c r="X52" s="22">
        <v>0</v>
      </c>
      <c r="Z52" s="5" t="str">
        <f t="shared" si="0"/>
        <v>No</v>
      </c>
      <c r="AA52" s="193"/>
      <c r="AB52" s="193"/>
      <c r="AC52" s="193"/>
      <c r="AD52" s="193"/>
      <c r="AE52" s="193"/>
      <c r="AF52" s="193"/>
    </row>
    <row r="53" spans="1:32">
      <c r="A53" s="8" t="s">
        <v>169</v>
      </c>
      <c r="B53" s="8" t="s">
        <v>170</v>
      </c>
      <c r="C53" s="9" t="s">
        <v>171</v>
      </c>
      <c r="D53" s="185">
        <v>4037</v>
      </c>
      <c r="E53" s="188">
        <v>40037</v>
      </c>
      <c r="F53" s="9" t="s">
        <v>83</v>
      </c>
      <c r="G53" s="9" t="s">
        <v>84</v>
      </c>
      <c r="H53" s="10">
        <v>5502379</v>
      </c>
      <c r="I53" s="11">
        <v>431</v>
      </c>
      <c r="J53" s="25">
        <v>0</v>
      </c>
      <c r="K53" s="12"/>
      <c r="L53" s="14">
        <v>0</v>
      </c>
      <c r="N53" s="21">
        <v>0</v>
      </c>
      <c r="P53" s="21">
        <v>0</v>
      </c>
      <c r="R53" s="21">
        <v>0</v>
      </c>
      <c r="T53" s="21">
        <v>0</v>
      </c>
      <c r="V53" s="21">
        <v>0</v>
      </c>
      <c r="X53" s="22">
        <v>0</v>
      </c>
      <c r="Z53" s="5" t="str">
        <f t="shared" si="0"/>
        <v>No</v>
      </c>
      <c r="AA53" s="193"/>
      <c r="AB53" s="193"/>
      <c r="AC53" s="193"/>
      <c r="AD53" s="193"/>
      <c r="AE53" s="193"/>
      <c r="AF53" s="193"/>
    </row>
    <row r="54" spans="1:32">
      <c r="A54" s="8" t="s">
        <v>4085</v>
      </c>
      <c r="B54" s="8" t="s">
        <v>4086</v>
      </c>
      <c r="C54" s="9" t="s">
        <v>87</v>
      </c>
      <c r="D54" s="185">
        <v>18</v>
      </c>
      <c r="E54" s="188">
        <v>18</v>
      </c>
      <c r="F54" s="9" t="s">
        <v>88</v>
      </c>
      <c r="G54" s="9" t="s">
        <v>84</v>
      </c>
      <c r="H54" s="10">
        <v>210975</v>
      </c>
      <c r="I54" s="11">
        <v>431</v>
      </c>
      <c r="J54" s="25">
        <v>0</v>
      </c>
      <c r="K54" s="12"/>
      <c r="L54" s="14">
        <v>0</v>
      </c>
      <c r="N54" s="21">
        <v>0</v>
      </c>
      <c r="P54" s="21">
        <v>0</v>
      </c>
      <c r="R54" s="21">
        <v>0</v>
      </c>
      <c r="T54" s="21">
        <v>0</v>
      </c>
      <c r="V54" s="21">
        <v>0</v>
      </c>
      <c r="X54" s="22">
        <v>0</v>
      </c>
      <c r="Z54" s="5" t="str">
        <f t="shared" si="0"/>
        <v>No</v>
      </c>
      <c r="AA54" s="193"/>
      <c r="AB54" s="193"/>
      <c r="AC54" s="193"/>
      <c r="AD54" s="193"/>
      <c r="AE54" s="193"/>
      <c r="AF54" s="193"/>
    </row>
    <row r="55" spans="1:32">
      <c r="A55" s="8" t="s">
        <v>3383</v>
      </c>
      <c r="B55" s="8" t="s">
        <v>3384</v>
      </c>
      <c r="C55" s="9" t="s">
        <v>58</v>
      </c>
      <c r="D55" s="185">
        <v>5008</v>
      </c>
      <c r="E55" s="188">
        <v>50008</v>
      </c>
      <c r="F55" s="9" t="s">
        <v>83</v>
      </c>
      <c r="G55" s="9" t="s">
        <v>84</v>
      </c>
      <c r="H55" s="10">
        <v>1376476</v>
      </c>
      <c r="I55" s="11">
        <v>422</v>
      </c>
      <c r="J55" s="25">
        <v>0</v>
      </c>
      <c r="K55" s="12"/>
      <c r="L55" s="14">
        <v>0</v>
      </c>
      <c r="N55" s="21">
        <v>0</v>
      </c>
      <c r="P55" s="21">
        <v>0</v>
      </c>
      <c r="R55" s="21">
        <v>0</v>
      </c>
      <c r="T55" s="21">
        <v>0</v>
      </c>
      <c r="V55" s="21">
        <v>0</v>
      </c>
      <c r="X55" s="22">
        <v>0</v>
      </c>
      <c r="Z55" s="5" t="str">
        <f t="shared" si="0"/>
        <v>No</v>
      </c>
      <c r="AA55" s="193"/>
      <c r="AB55" s="193"/>
      <c r="AC55" s="193"/>
      <c r="AD55" s="193"/>
      <c r="AE55" s="193"/>
      <c r="AF55" s="193"/>
    </row>
    <row r="56" spans="1:32">
      <c r="A56" s="8" t="s">
        <v>4797</v>
      </c>
      <c r="B56" s="8" t="s">
        <v>492</v>
      </c>
      <c r="C56" s="9" t="s">
        <v>235</v>
      </c>
      <c r="D56" s="185">
        <v>4008</v>
      </c>
      <c r="E56" s="188">
        <v>40008</v>
      </c>
      <c r="F56" s="9" t="s">
        <v>83</v>
      </c>
      <c r="G56" s="9" t="s">
        <v>84</v>
      </c>
      <c r="H56" s="10">
        <v>1249442</v>
      </c>
      <c r="I56" s="11">
        <v>419</v>
      </c>
      <c r="J56" s="25">
        <v>0</v>
      </c>
      <c r="K56" s="12"/>
      <c r="L56" s="14">
        <v>0</v>
      </c>
      <c r="N56" s="21">
        <v>0</v>
      </c>
      <c r="P56" s="21">
        <v>0</v>
      </c>
      <c r="R56" s="21">
        <v>0</v>
      </c>
      <c r="T56" s="21">
        <v>0</v>
      </c>
      <c r="V56" s="21">
        <v>0</v>
      </c>
      <c r="X56" s="22">
        <v>0</v>
      </c>
      <c r="Z56" s="5" t="str">
        <f t="shared" si="0"/>
        <v>No</v>
      </c>
      <c r="AA56" s="193"/>
      <c r="AB56" s="193"/>
      <c r="AC56" s="193"/>
      <c r="AD56" s="193"/>
      <c r="AE56" s="193"/>
      <c r="AF56" s="193"/>
    </row>
    <row r="57" spans="1:32">
      <c r="A57" s="8" t="s">
        <v>445</v>
      </c>
      <c r="B57" s="8" t="s">
        <v>430</v>
      </c>
      <c r="C57" s="9" t="s">
        <v>91</v>
      </c>
      <c r="D57" s="185">
        <v>9009</v>
      </c>
      <c r="E57" s="188">
        <v>90009</v>
      </c>
      <c r="F57" s="9" t="s">
        <v>88</v>
      </c>
      <c r="G57" s="9" t="s">
        <v>84</v>
      </c>
      <c r="H57" s="10">
        <v>3281212</v>
      </c>
      <c r="I57" s="11">
        <v>404</v>
      </c>
      <c r="J57" s="25">
        <v>0</v>
      </c>
      <c r="K57" s="12"/>
      <c r="L57" s="14">
        <v>56042662</v>
      </c>
      <c r="N57" s="21">
        <v>0</v>
      </c>
      <c r="P57" s="21">
        <v>0</v>
      </c>
      <c r="R57" s="21">
        <v>0</v>
      </c>
      <c r="T57" s="21">
        <v>0</v>
      </c>
      <c r="V57" s="21">
        <v>0</v>
      </c>
      <c r="X57" s="22">
        <v>56042662</v>
      </c>
      <c r="Z57" s="5" t="str">
        <f t="shared" si="0"/>
        <v>No</v>
      </c>
      <c r="AA57" s="193"/>
      <c r="AB57" s="193"/>
      <c r="AC57" s="193"/>
      <c r="AD57" s="193"/>
      <c r="AE57" s="193"/>
      <c r="AF57" s="193"/>
    </row>
    <row r="58" spans="1:32">
      <c r="A58" s="8" t="s">
        <v>726</v>
      </c>
      <c r="B58" s="8" t="s">
        <v>727</v>
      </c>
      <c r="C58" s="9" t="s">
        <v>39</v>
      </c>
      <c r="D58" s="185">
        <v>9169</v>
      </c>
      <c r="E58" s="188">
        <v>90169</v>
      </c>
      <c r="F58" s="9" t="s">
        <v>183</v>
      </c>
      <c r="G58" s="9" t="s">
        <v>84</v>
      </c>
      <c r="H58" s="10">
        <v>3629114</v>
      </c>
      <c r="I58" s="11">
        <v>398</v>
      </c>
      <c r="J58" s="25">
        <v>0</v>
      </c>
      <c r="K58" s="12"/>
      <c r="L58" s="14">
        <v>0</v>
      </c>
      <c r="N58" s="21">
        <v>0</v>
      </c>
      <c r="P58" s="21">
        <v>0</v>
      </c>
      <c r="R58" s="21">
        <v>0</v>
      </c>
      <c r="T58" s="21">
        <v>0</v>
      </c>
      <c r="V58" s="21">
        <v>0</v>
      </c>
      <c r="X58" s="22">
        <v>0</v>
      </c>
      <c r="Z58" s="5" t="str">
        <f t="shared" si="0"/>
        <v>No</v>
      </c>
      <c r="AA58" s="193"/>
      <c r="AB58" s="193"/>
      <c r="AC58" s="193"/>
      <c r="AD58" s="193"/>
      <c r="AE58" s="193"/>
      <c r="AF58" s="193"/>
    </row>
    <row r="59" spans="1:32">
      <c r="A59" s="8" t="s">
        <v>5180</v>
      </c>
      <c r="B59" s="8" t="s">
        <v>416</v>
      </c>
      <c r="C59" s="9" t="s">
        <v>87</v>
      </c>
      <c r="D59" s="185">
        <v>40</v>
      </c>
      <c r="E59" s="188">
        <v>40</v>
      </c>
      <c r="F59" s="9" t="s">
        <v>88</v>
      </c>
      <c r="G59" s="9" t="s">
        <v>84</v>
      </c>
      <c r="H59" s="10">
        <v>3059393</v>
      </c>
      <c r="I59" s="11">
        <v>378</v>
      </c>
      <c r="J59" s="25">
        <v>0</v>
      </c>
      <c r="K59" s="12"/>
      <c r="L59" s="14">
        <v>1123267924</v>
      </c>
      <c r="N59" s="21">
        <v>140868632</v>
      </c>
      <c r="P59" s="21">
        <v>0</v>
      </c>
      <c r="R59" s="21">
        <v>280382262</v>
      </c>
      <c r="T59" s="21">
        <v>0</v>
      </c>
      <c r="V59" s="21">
        <v>0</v>
      </c>
      <c r="X59" s="22">
        <v>1544518818</v>
      </c>
      <c r="Z59" s="5" t="str">
        <f t="shared" si="0"/>
        <v>No</v>
      </c>
      <c r="AA59" s="193"/>
      <c r="AB59" s="193"/>
      <c r="AC59" s="193"/>
      <c r="AD59" s="193"/>
      <c r="AE59" s="193"/>
      <c r="AF59" s="193"/>
    </row>
    <row r="60" spans="1:32">
      <c r="A60" s="8" t="s">
        <v>5102</v>
      </c>
      <c r="B60" s="8" t="s">
        <v>5103</v>
      </c>
      <c r="C60" s="9" t="s">
        <v>141</v>
      </c>
      <c r="D60" s="185">
        <v>3083</v>
      </c>
      <c r="E60" s="188">
        <v>30083</v>
      </c>
      <c r="F60" s="9" t="s">
        <v>88</v>
      </c>
      <c r="G60" s="9" t="s">
        <v>84</v>
      </c>
      <c r="H60" s="10">
        <v>1439666</v>
      </c>
      <c r="I60" s="11">
        <v>375</v>
      </c>
      <c r="J60" s="25">
        <v>0</v>
      </c>
      <c r="K60" s="12"/>
      <c r="L60" s="14">
        <v>0</v>
      </c>
      <c r="N60" s="21">
        <v>0</v>
      </c>
      <c r="P60" s="21">
        <v>0</v>
      </c>
      <c r="R60" s="21">
        <v>0</v>
      </c>
      <c r="T60" s="21">
        <v>0</v>
      </c>
      <c r="V60" s="21">
        <v>0</v>
      </c>
      <c r="X60" s="22">
        <v>0</v>
      </c>
      <c r="Z60" s="5" t="str">
        <f t="shared" si="0"/>
        <v>No</v>
      </c>
      <c r="AA60" s="193"/>
      <c r="AB60" s="193"/>
      <c r="AC60" s="193"/>
      <c r="AD60" s="193"/>
      <c r="AE60" s="193"/>
      <c r="AF60" s="193"/>
    </row>
    <row r="61" spans="1:32">
      <c r="A61" s="8" t="s">
        <v>1949</v>
      </c>
      <c r="B61" s="8" t="s">
        <v>1932</v>
      </c>
      <c r="C61" s="9" t="s">
        <v>466</v>
      </c>
      <c r="D61" s="185">
        <v>5016</v>
      </c>
      <c r="E61" s="188">
        <v>50016</v>
      </c>
      <c r="F61" s="9" t="s">
        <v>88</v>
      </c>
      <c r="G61" s="9" t="s">
        <v>84</v>
      </c>
      <c r="H61" s="10">
        <v>1368035</v>
      </c>
      <c r="I61" s="11">
        <v>357</v>
      </c>
      <c r="J61" s="25">
        <v>0</v>
      </c>
      <c r="K61" s="12"/>
      <c r="L61" s="14">
        <v>129143144</v>
      </c>
      <c r="N61" s="21">
        <v>0</v>
      </c>
      <c r="P61" s="21">
        <v>0</v>
      </c>
      <c r="R61" s="21">
        <v>0</v>
      </c>
      <c r="T61" s="21">
        <v>0</v>
      </c>
      <c r="V61" s="21">
        <v>0</v>
      </c>
      <c r="X61" s="22">
        <v>129143144</v>
      </c>
      <c r="Z61" s="5" t="str">
        <f t="shared" si="0"/>
        <v>No</v>
      </c>
      <c r="AA61" s="193"/>
      <c r="AB61" s="193"/>
      <c r="AC61" s="193"/>
      <c r="AD61" s="193"/>
      <c r="AE61" s="193"/>
      <c r="AF61" s="193"/>
    </row>
    <row r="62" spans="1:32">
      <c r="A62" s="8" t="s">
        <v>1152</v>
      </c>
      <c r="B62" s="8" t="s">
        <v>1153</v>
      </c>
      <c r="C62" s="9" t="s">
        <v>91</v>
      </c>
      <c r="D62" s="185">
        <v>9147</v>
      </c>
      <c r="E62" s="188">
        <v>90147</v>
      </c>
      <c r="F62" s="9" t="s">
        <v>83</v>
      </c>
      <c r="G62" s="9" t="s">
        <v>84</v>
      </c>
      <c r="H62" s="10">
        <v>12150996</v>
      </c>
      <c r="I62" s="11">
        <v>357</v>
      </c>
      <c r="J62" s="25">
        <v>0</v>
      </c>
      <c r="K62" s="12"/>
      <c r="L62" s="14">
        <v>0</v>
      </c>
      <c r="N62" s="21">
        <v>0</v>
      </c>
      <c r="P62" s="21">
        <v>0</v>
      </c>
      <c r="R62" s="21">
        <v>0</v>
      </c>
      <c r="T62" s="21">
        <v>0</v>
      </c>
      <c r="V62" s="21">
        <v>0</v>
      </c>
      <c r="X62" s="22">
        <v>0</v>
      </c>
      <c r="Z62" s="5" t="str">
        <f t="shared" si="0"/>
        <v>No</v>
      </c>
      <c r="AA62" s="193"/>
      <c r="AB62" s="193"/>
      <c r="AC62" s="193"/>
      <c r="AD62" s="193"/>
      <c r="AE62" s="193"/>
      <c r="AF62" s="193"/>
    </row>
    <row r="63" spans="1:32">
      <c r="A63" s="8" t="s">
        <v>3395</v>
      </c>
      <c r="B63" s="8" t="s">
        <v>3396</v>
      </c>
      <c r="C63" s="9" t="s">
        <v>42</v>
      </c>
      <c r="D63" s="185">
        <v>2004</v>
      </c>
      <c r="E63" s="188">
        <v>20004</v>
      </c>
      <c r="F63" s="9" t="s">
        <v>88</v>
      </c>
      <c r="G63" s="9" t="s">
        <v>84</v>
      </c>
      <c r="H63" s="10">
        <v>935906</v>
      </c>
      <c r="I63" s="11">
        <v>356</v>
      </c>
      <c r="J63" s="25">
        <v>0</v>
      </c>
      <c r="K63" s="12"/>
      <c r="L63" s="14">
        <v>0</v>
      </c>
      <c r="N63" s="21">
        <v>0</v>
      </c>
      <c r="P63" s="21">
        <v>0</v>
      </c>
      <c r="R63" s="21">
        <v>0</v>
      </c>
      <c r="T63" s="21">
        <v>0</v>
      </c>
      <c r="V63" s="21">
        <v>0</v>
      </c>
      <c r="X63" s="22">
        <v>0</v>
      </c>
      <c r="Z63" s="5" t="str">
        <f t="shared" si="0"/>
        <v>No</v>
      </c>
      <c r="AA63" s="193"/>
      <c r="AB63" s="193"/>
      <c r="AC63" s="193"/>
      <c r="AD63" s="193"/>
      <c r="AE63" s="193"/>
      <c r="AF63" s="193"/>
    </row>
    <row r="64" spans="1:32">
      <c r="A64" s="8" t="s">
        <v>2959</v>
      </c>
      <c r="B64" s="8" t="s">
        <v>2960</v>
      </c>
      <c r="C64" s="9" t="s">
        <v>466</v>
      </c>
      <c r="D64" s="185">
        <v>5012</v>
      </c>
      <c r="E64" s="188">
        <v>50012</v>
      </c>
      <c r="F64" s="9" t="s">
        <v>83</v>
      </c>
      <c r="G64" s="9" t="s">
        <v>84</v>
      </c>
      <c r="H64" s="10">
        <v>1624827</v>
      </c>
      <c r="I64" s="11">
        <v>348</v>
      </c>
      <c r="J64" s="25">
        <v>0</v>
      </c>
      <c r="K64" s="12"/>
      <c r="L64" s="14">
        <v>0</v>
      </c>
      <c r="N64" s="21">
        <v>0</v>
      </c>
      <c r="P64" s="21">
        <v>0</v>
      </c>
      <c r="R64" s="21">
        <v>0</v>
      </c>
      <c r="T64" s="21">
        <v>0</v>
      </c>
      <c r="V64" s="21">
        <v>0</v>
      </c>
      <c r="X64" s="22">
        <v>0</v>
      </c>
      <c r="Z64" s="5" t="str">
        <f t="shared" si="0"/>
        <v>No</v>
      </c>
      <c r="AA64" s="193"/>
      <c r="AB64" s="193"/>
      <c r="AC64" s="193"/>
      <c r="AD64" s="193"/>
      <c r="AE64" s="193"/>
      <c r="AF64" s="193"/>
    </row>
    <row r="65" spans="1:32">
      <c r="A65" s="8" t="s">
        <v>729</v>
      </c>
      <c r="B65" s="8" t="s">
        <v>730</v>
      </c>
      <c r="C65" s="9" t="s">
        <v>42</v>
      </c>
      <c r="D65" s="185">
        <v>2076</v>
      </c>
      <c r="E65" s="188">
        <v>20076</v>
      </c>
      <c r="F65" s="9" t="s">
        <v>83</v>
      </c>
      <c r="G65" s="9" t="s">
        <v>84</v>
      </c>
      <c r="H65" s="10">
        <v>18351295</v>
      </c>
      <c r="I65" s="11">
        <v>340</v>
      </c>
      <c r="J65" s="25">
        <v>0</v>
      </c>
      <c r="K65" s="12"/>
      <c r="L65" s="14">
        <v>0</v>
      </c>
      <c r="N65" s="21">
        <v>0</v>
      </c>
      <c r="P65" s="21">
        <v>0</v>
      </c>
      <c r="R65" s="21">
        <v>0</v>
      </c>
      <c r="T65" s="21">
        <v>0</v>
      </c>
      <c r="V65" s="21">
        <v>0</v>
      </c>
      <c r="X65" s="22">
        <v>0</v>
      </c>
      <c r="Z65" s="5" t="str">
        <f t="shared" si="0"/>
        <v>No</v>
      </c>
      <c r="AA65" s="193"/>
      <c r="AB65" s="193"/>
      <c r="AC65" s="193"/>
      <c r="AD65" s="193"/>
      <c r="AE65" s="193"/>
      <c r="AF65" s="193"/>
    </row>
    <row r="66" spans="1:32">
      <c r="A66" s="8" t="s">
        <v>674</v>
      </c>
      <c r="B66" s="8" t="s">
        <v>675</v>
      </c>
      <c r="C66" s="9" t="s">
        <v>42</v>
      </c>
      <c r="D66" s="185">
        <v>2206</v>
      </c>
      <c r="E66" s="188">
        <v>20206</v>
      </c>
      <c r="F66" s="9" t="s">
        <v>83</v>
      </c>
      <c r="G66" s="9" t="s">
        <v>84</v>
      </c>
      <c r="H66" s="10">
        <v>18351295</v>
      </c>
      <c r="I66" s="11">
        <v>338</v>
      </c>
      <c r="J66" s="25">
        <v>0</v>
      </c>
      <c r="K66" s="12"/>
      <c r="L66" s="14">
        <v>0</v>
      </c>
      <c r="N66" s="21">
        <v>0</v>
      </c>
      <c r="P66" s="21">
        <v>0</v>
      </c>
      <c r="R66" s="21">
        <v>0</v>
      </c>
      <c r="T66" s="21">
        <v>0</v>
      </c>
      <c r="V66" s="21">
        <v>0</v>
      </c>
      <c r="X66" s="22">
        <v>0</v>
      </c>
      <c r="Z66" s="5" t="str">
        <f t="shared" si="0"/>
        <v>No</v>
      </c>
      <c r="AA66" s="193"/>
      <c r="AB66" s="193"/>
      <c r="AC66" s="193"/>
      <c r="AD66" s="193"/>
      <c r="AE66" s="193"/>
      <c r="AF66" s="193"/>
    </row>
    <row r="67" spans="1:32">
      <c r="A67" s="8" t="s">
        <v>6513</v>
      </c>
      <c r="B67" s="8" t="s">
        <v>3627</v>
      </c>
      <c r="C67" s="9" t="s">
        <v>39</v>
      </c>
      <c r="D67" s="185">
        <v>9033</v>
      </c>
      <c r="E67" s="188">
        <v>90033</v>
      </c>
      <c r="F67" s="9" t="s">
        <v>83</v>
      </c>
      <c r="G67" s="9" t="s">
        <v>84</v>
      </c>
      <c r="H67" s="10">
        <v>843168</v>
      </c>
      <c r="I67" s="11">
        <v>333</v>
      </c>
      <c r="J67" s="25">
        <v>0</v>
      </c>
      <c r="K67" s="12"/>
      <c r="L67" s="14">
        <v>0</v>
      </c>
      <c r="N67" s="21">
        <v>0</v>
      </c>
      <c r="P67" s="21">
        <v>0</v>
      </c>
      <c r="R67" s="21">
        <v>0</v>
      </c>
      <c r="T67" s="21">
        <v>0</v>
      </c>
      <c r="V67" s="21">
        <v>0</v>
      </c>
      <c r="X67" s="22">
        <v>0</v>
      </c>
      <c r="Z67" s="5" t="str">
        <f t="shared" ref="Z67:Z130" si="1">IF(Y67&amp;W67&amp;U67&amp;S67&amp;Q67&amp;O67&amp;M67&amp;K67&lt;&gt;"","Yes","No")</f>
        <v>No</v>
      </c>
      <c r="AA67" s="193"/>
      <c r="AB67" s="193"/>
      <c r="AC67" s="193"/>
      <c r="AD67" s="193"/>
      <c r="AE67" s="193"/>
      <c r="AF67" s="193"/>
    </row>
    <row r="68" spans="1:32">
      <c r="A68" s="8" t="s">
        <v>4132</v>
      </c>
      <c r="B68" s="8" t="s">
        <v>4133</v>
      </c>
      <c r="C68" s="9" t="s">
        <v>91</v>
      </c>
      <c r="D68" s="185">
        <v>9146</v>
      </c>
      <c r="E68" s="188">
        <v>90146</v>
      </c>
      <c r="F68" s="9" t="s">
        <v>88</v>
      </c>
      <c r="G68" s="9" t="s">
        <v>84</v>
      </c>
      <c r="H68" s="10">
        <v>12150996</v>
      </c>
      <c r="I68" s="11">
        <v>329</v>
      </c>
      <c r="J68" s="25">
        <v>0</v>
      </c>
      <c r="K68" s="12"/>
      <c r="L68" s="14">
        <v>0</v>
      </c>
      <c r="N68" s="21">
        <v>0</v>
      </c>
      <c r="P68" s="21">
        <v>0</v>
      </c>
      <c r="R68" s="21">
        <v>0</v>
      </c>
      <c r="T68" s="21">
        <v>0</v>
      </c>
      <c r="V68" s="21">
        <v>0</v>
      </c>
      <c r="X68" s="22">
        <v>0</v>
      </c>
      <c r="Z68" s="5" t="str">
        <f t="shared" si="1"/>
        <v>No</v>
      </c>
      <c r="AA68" s="193"/>
      <c r="AB68" s="193"/>
      <c r="AC68" s="193"/>
      <c r="AD68" s="193"/>
      <c r="AE68" s="193"/>
      <c r="AF68" s="193"/>
    </row>
    <row r="69" spans="1:32">
      <c r="A69" s="8" t="s">
        <v>4581</v>
      </c>
      <c r="B69" s="8" t="s">
        <v>2299</v>
      </c>
      <c r="C69" s="9" t="s">
        <v>141</v>
      </c>
      <c r="D69" s="185">
        <v>3006</v>
      </c>
      <c r="E69" s="188">
        <v>30006</v>
      </c>
      <c r="F69" s="9" t="s">
        <v>543</v>
      </c>
      <c r="G69" s="9" t="s">
        <v>84</v>
      </c>
      <c r="H69" s="10">
        <v>953556</v>
      </c>
      <c r="I69" s="11">
        <v>327</v>
      </c>
      <c r="J69" s="25">
        <v>0</v>
      </c>
      <c r="K69" s="12"/>
      <c r="L69" s="14">
        <v>0</v>
      </c>
      <c r="N69" s="21">
        <v>0</v>
      </c>
      <c r="P69" s="21">
        <v>0</v>
      </c>
      <c r="R69" s="21">
        <v>0</v>
      </c>
      <c r="T69" s="21">
        <v>0</v>
      </c>
      <c r="V69" s="21">
        <v>0</v>
      </c>
      <c r="X69" s="22">
        <v>0</v>
      </c>
      <c r="Z69" s="5" t="str">
        <f t="shared" si="1"/>
        <v>No</v>
      </c>
      <c r="AA69" s="193"/>
      <c r="AB69" s="193"/>
      <c r="AC69" s="193"/>
      <c r="AD69" s="193"/>
      <c r="AE69" s="193"/>
      <c r="AF69" s="193"/>
    </row>
    <row r="70" spans="1:32">
      <c r="A70" s="8" t="s">
        <v>1758</v>
      </c>
      <c r="B70" s="8" t="s">
        <v>1087</v>
      </c>
      <c r="C70" s="9" t="s">
        <v>106</v>
      </c>
      <c r="D70" s="185">
        <v>7005</v>
      </c>
      <c r="E70" s="188">
        <v>70005</v>
      </c>
      <c r="F70" s="9" t="s">
        <v>88</v>
      </c>
      <c r="G70" s="9" t="s">
        <v>84</v>
      </c>
      <c r="H70" s="10">
        <v>1519417</v>
      </c>
      <c r="I70" s="11">
        <v>325</v>
      </c>
      <c r="J70" s="25">
        <v>0</v>
      </c>
      <c r="K70" s="12"/>
      <c r="L70" s="14">
        <v>0</v>
      </c>
      <c r="N70" s="21">
        <v>0</v>
      </c>
      <c r="P70" s="21">
        <v>0</v>
      </c>
      <c r="R70" s="21">
        <v>0</v>
      </c>
      <c r="T70" s="21">
        <v>0</v>
      </c>
      <c r="V70" s="21">
        <v>0</v>
      </c>
      <c r="X70" s="22">
        <v>0</v>
      </c>
      <c r="Z70" s="5" t="str">
        <f t="shared" si="1"/>
        <v>No</v>
      </c>
      <c r="AA70" s="193"/>
      <c r="AB70" s="193"/>
      <c r="AC70" s="193"/>
      <c r="AD70" s="193"/>
      <c r="AE70" s="193"/>
      <c r="AF70" s="193"/>
    </row>
    <row r="71" spans="1:32">
      <c r="A71" s="8" t="s">
        <v>1462</v>
      </c>
      <c r="B71" s="8" t="s">
        <v>1463</v>
      </c>
      <c r="C71" s="9" t="s">
        <v>163</v>
      </c>
      <c r="D71" s="185">
        <v>1105</v>
      </c>
      <c r="E71" s="188">
        <v>10105</v>
      </c>
      <c r="F71" s="9" t="s">
        <v>88</v>
      </c>
      <c r="G71" s="9" t="s">
        <v>84</v>
      </c>
      <c r="H71" s="10">
        <v>246695</v>
      </c>
      <c r="I71" s="11">
        <v>323</v>
      </c>
      <c r="J71" s="25">
        <v>0</v>
      </c>
      <c r="K71" s="12"/>
      <c r="L71" s="14">
        <v>0</v>
      </c>
      <c r="N71" s="21">
        <v>0</v>
      </c>
      <c r="P71" s="21">
        <v>0</v>
      </c>
      <c r="R71" s="21">
        <v>0</v>
      </c>
      <c r="T71" s="21">
        <v>0</v>
      </c>
      <c r="V71" s="21">
        <v>0</v>
      </c>
      <c r="X71" s="22">
        <v>0</v>
      </c>
      <c r="Z71" s="5" t="str">
        <f t="shared" si="1"/>
        <v>No</v>
      </c>
      <c r="AA71" s="193"/>
      <c r="AB71" s="193"/>
      <c r="AC71" s="193"/>
      <c r="AD71" s="193"/>
      <c r="AE71" s="193"/>
      <c r="AF71" s="193"/>
    </row>
    <row r="72" spans="1:32">
      <c r="A72" s="8" t="s">
        <v>1708</v>
      </c>
      <c r="B72" s="8" t="s">
        <v>240</v>
      </c>
      <c r="C72" s="9" t="s">
        <v>109</v>
      </c>
      <c r="D72" s="185">
        <v>4018</v>
      </c>
      <c r="E72" s="188">
        <v>40018</v>
      </c>
      <c r="F72" s="9" t="s">
        <v>88</v>
      </c>
      <c r="G72" s="9" t="s">
        <v>84</v>
      </c>
      <c r="H72" s="10">
        <v>972546</v>
      </c>
      <c r="I72" s="11">
        <v>320</v>
      </c>
      <c r="J72" s="25">
        <v>0</v>
      </c>
      <c r="K72" s="12"/>
      <c r="L72" s="14">
        <v>0</v>
      </c>
      <c r="N72" s="21">
        <v>0</v>
      </c>
      <c r="P72" s="21">
        <v>0</v>
      </c>
      <c r="R72" s="21">
        <v>0</v>
      </c>
      <c r="T72" s="21">
        <v>0</v>
      </c>
      <c r="V72" s="21">
        <v>0</v>
      </c>
      <c r="X72" s="22">
        <v>0</v>
      </c>
      <c r="Z72" s="5" t="str">
        <f t="shared" si="1"/>
        <v>No</v>
      </c>
      <c r="AA72" s="193"/>
      <c r="AB72" s="193"/>
      <c r="AC72" s="193"/>
      <c r="AD72" s="193"/>
      <c r="AE72" s="193"/>
      <c r="AF72" s="193"/>
    </row>
    <row r="73" spans="1:32">
      <c r="A73" s="8" t="s">
        <v>4435</v>
      </c>
      <c r="B73" s="8" t="s">
        <v>4436</v>
      </c>
      <c r="C73" s="9" t="s">
        <v>82</v>
      </c>
      <c r="D73" s="185">
        <v>2098</v>
      </c>
      <c r="E73" s="188">
        <v>20098</v>
      </c>
      <c r="F73" s="9" t="s">
        <v>88</v>
      </c>
      <c r="G73" s="9" t="s">
        <v>84</v>
      </c>
      <c r="H73" s="10">
        <v>18351295</v>
      </c>
      <c r="I73" s="11">
        <v>313</v>
      </c>
      <c r="J73" s="25">
        <v>0</v>
      </c>
      <c r="K73" s="12"/>
      <c r="L73" s="14">
        <v>0</v>
      </c>
      <c r="N73" s="21">
        <v>0</v>
      </c>
      <c r="P73" s="21">
        <v>0</v>
      </c>
      <c r="R73" s="21">
        <v>0</v>
      </c>
      <c r="T73" s="21">
        <v>0</v>
      </c>
      <c r="V73" s="21">
        <v>0</v>
      </c>
      <c r="X73" s="22">
        <v>0</v>
      </c>
      <c r="Z73" s="5" t="str">
        <f t="shared" si="1"/>
        <v>No</v>
      </c>
      <c r="AA73" s="193"/>
      <c r="AB73" s="193"/>
      <c r="AC73" s="193"/>
      <c r="AD73" s="193"/>
      <c r="AE73" s="193"/>
      <c r="AF73" s="193"/>
    </row>
    <row r="74" spans="1:32">
      <c r="A74" s="8" t="s">
        <v>2375</v>
      </c>
      <c r="B74" s="8" t="s">
        <v>2376</v>
      </c>
      <c r="C74" s="9" t="s">
        <v>91</v>
      </c>
      <c r="D74" s="185">
        <v>9148</v>
      </c>
      <c r="E74" s="188">
        <v>90148</v>
      </c>
      <c r="F74" s="9" t="s">
        <v>88</v>
      </c>
      <c r="G74" s="9" t="s">
        <v>84</v>
      </c>
      <c r="H74" s="10">
        <v>328454</v>
      </c>
      <c r="I74" s="11">
        <v>304</v>
      </c>
      <c r="J74" s="25">
        <v>0</v>
      </c>
      <c r="K74" s="12"/>
      <c r="L74" s="14">
        <v>0</v>
      </c>
      <c r="N74" s="21">
        <v>0</v>
      </c>
      <c r="P74" s="21">
        <v>0</v>
      </c>
      <c r="R74" s="21">
        <v>0</v>
      </c>
      <c r="T74" s="21">
        <v>0</v>
      </c>
      <c r="V74" s="21">
        <v>0</v>
      </c>
      <c r="X74" s="22">
        <v>0</v>
      </c>
      <c r="Z74" s="5" t="str">
        <f t="shared" si="1"/>
        <v>No</v>
      </c>
      <c r="AA74" s="193"/>
      <c r="AB74" s="193"/>
      <c r="AC74" s="193"/>
      <c r="AD74" s="193"/>
      <c r="AE74" s="193"/>
      <c r="AF74" s="193"/>
    </row>
    <row r="75" spans="1:32">
      <c r="A75" s="8" t="s">
        <v>5458</v>
      </c>
      <c r="B75" s="8" t="s">
        <v>412</v>
      </c>
      <c r="C75" s="9" t="s">
        <v>178</v>
      </c>
      <c r="D75" s="185">
        <v>5031</v>
      </c>
      <c r="E75" s="188">
        <v>50031</v>
      </c>
      <c r="F75" s="9" t="s">
        <v>88</v>
      </c>
      <c r="G75" s="9" t="s">
        <v>84</v>
      </c>
      <c r="H75" s="10">
        <v>3734090</v>
      </c>
      <c r="I75" s="11">
        <v>302</v>
      </c>
      <c r="J75" s="25">
        <v>0</v>
      </c>
      <c r="K75" s="12"/>
      <c r="L75" s="14">
        <v>0</v>
      </c>
      <c r="N75" s="21">
        <v>71496800</v>
      </c>
      <c r="P75" s="21">
        <v>0</v>
      </c>
      <c r="R75" s="21">
        <v>0</v>
      </c>
      <c r="T75" s="21">
        <v>0</v>
      </c>
      <c r="V75" s="21">
        <v>0</v>
      </c>
      <c r="X75" s="22">
        <v>71496800</v>
      </c>
      <c r="Z75" s="5" t="str">
        <f t="shared" si="1"/>
        <v>No</v>
      </c>
      <c r="AA75" s="193"/>
      <c r="AB75" s="193"/>
      <c r="AC75" s="193"/>
      <c r="AD75" s="193"/>
      <c r="AE75" s="193"/>
      <c r="AF75" s="193"/>
    </row>
    <row r="76" spans="1:32">
      <c r="A76" s="8" t="s">
        <v>1939</v>
      </c>
      <c r="B76" s="8" t="s">
        <v>1940</v>
      </c>
      <c r="C76" s="9" t="s">
        <v>87</v>
      </c>
      <c r="D76" s="185">
        <v>2</v>
      </c>
      <c r="E76" s="188">
        <v>2</v>
      </c>
      <c r="F76" s="9" t="s">
        <v>88</v>
      </c>
      <c r="G76" s="9" t="s">
        <v>84</v>
      </c>
      <c r="H76" s="10">
        <v>387847</v>
      </c>
      <c r="I76" s="11">
        <v>300</v>
      </c>
      <c r="J76" s="25">
        <v>0</v>
      </c>
      <c r="K76" s="12"/>
      <c r="L76" s="14">
        <v>65491244</v>
      </c>
      <c r="N76" s="21">
        <v>0</v>
      </c>
      <c r="P76" s="21">
        <v>0</v>
      </c>
      <c r="R76" s="21">
        <v>0</v>
      </c>
      <c r="T76" s="21">
        <v>0</v>
      </c>
      <c r="V76" s="21">
        <v>0</v>
      </c>
      <c r="X76" s="22">
        <v>65491244</v>
      </c>
      <c r="Z76" s="5" t="str">
        <f t="shared" si="1"/>
        <v>No</v>
      </c>
      <c r="AA76" s="193"/>
      <c r="AB76" s="193"/>
      <c r="AC76" s="193"/>
      <c r="AD76" s="193"/>
      <c r="AE76" s="193"/>
      <c r="AF76" s="193"/>
    </row>
    <row r="77" spans="1:32">
      <c r="A77" s="8" t="s">
        <v>1221</v>
      </c>
      <c r="B77" s="8" t="s">
        <v>1222</v>
      </c>
      <c r="C77" s="9" t="s">
        <v>42</v>
      </c>
      <c r="D77" s="185">
        <v>2072</v>
      </c>
      <c r="E77" s="188">
        <v>20072</v>
      </c>
      <c r="F77" s="9" t="s">
        <v>83</v>
      </c>
      <c r="G77" s="9" t="s">
        <v>84</v>
      </c>
      <c r="H77" s="10">
        <v>18351295</v>
      </c>
      <c r="I77" s="11">
        <v>291</v>
      </c>
      <c r="J77" s="25">
        <v>0</v>
      </c>
      <c r="K77" s="12"/>
      <c r="L77" s="14">
        <v>0</v>
      </c>
      <c r="N77" s="21">
        <v>0</v>
      </c>
      <c r="P77" s="21">
        <v>0</v>
      </c>
      <c r="R77" s="21">
        <v>0</v>
      </c>
      <c r="T77" s="21">
        <v>0</v>
      </c>
      <c r="V77" s="21">
        <v>0</v>
      </c>
      <c r="X77" s="22">
        <v>0</v>
      </c>
      <c r="Z77" s="5" t="str">
        <f t="shared" si="1"/>
        <v>No</v>
      </c>
      <c r="AA77" s="193"/>
      <c r="AB77" s="193"/>
      <c r="AC77" s="193"/>
      <c r="AD77" s="193"/>
      <c r="AE77" s="193"/>
      <c r="AF77" s="193"/>
    </row>
    <row r="78" spans="1:32">
      <c r="A78" s="8" t="s">
        <v>2673</v>
      </c>
      <c r="B78" s="8" t="s">
        <v>2674</v>
      </c>
      <c r="C78" s="9" t="s">
        <v>2675</v>
      </c>
      <c r="D78" s="185">
        <v>1001</v>
      </c>
      <c r="E78" s="188">
        <v>10001</v>
      </c>
      <c r="F78" s="9" t="s">
        <v>88</v>
      </c>
      <c r="G78" s="9" t="s">
        <v>84</v>
      </c>
      <c r="H78" s="10">
        <v>1190956</v>
      </c>
      <c r="I78" s="11">
        <v>290</v>
      </c>
      <c r="J78" s="25">
        <v>0</v>
      </c>
      <c r="K78" s="12"/>
      <c r="L78" s="14">
        <v>0</v>
      </c>
      <c r="N78" s="21">
        <v>0</v>
      </c>
      <c r="P78" s="21">
        <v>42560051</v>
      </c>
      <c r="R78" s="21">
        <v>0</v>
      </c>
      <c r="T78" s="21">
        <v>0</v>
      </c>
      <c r="V78" s="21">
        <v>0</v>
      </c>
      <c r="X78" s="22">
        <v>42560051</v>
      </c>
      <c r="Z78" s="5" t="str">
        <f t="shared" si="1"/>
        <v>No</v>
      </c>
      <c r="AA78" s="193"/>
      <c r="AB78" s="193"/>
      <c r="AC78" s="193" t="s">
        <v>5907</v>
      </c>
      <c r="AD78" s="193"/>
      <c r="AE78" s="193"/>
      <c r="AF78" s="193"/>
    </row>
    <row r="79" spans="1:32">
      <c r="A79" s="8" t="s">
        <v>643</v>
      </c>
      <c r="B79" s="8" t="s">
        <v>644</v>
      </c>
      <c r="C79" s="9" t="s">
        <v>235</v>
      </c>
      <c r="D79" s="185">
        <v>4007</v>
      </c>
      <c r="E79" s="188">
        <v>40007</v>
      </c>
      <c r="F79" s="9" t="s">
        <v>83</v>
      </c>
      <c r="G79" s="9" t="s">
        <v>84</v>
      </c>
      <c r="H79" s="10">
        <v>884891</v>
      </c>
      <c r="I79" s="11">
        <v>289</v>
      </c>
      <c r="J79" s="25">
        <v>0</v>
      </c>
      <c r="K79" s="12"/>
      <c r="L79" s="14">
        <v>0</v>
      </c>
      <c r="N79" s="21">
        <v>0</v>
      </c>
      <c r="P79" s="21">
        <v>0</v>
      </c>
      <c r="R79" s="21">
        <v>0</v>
      </c>
      <c r="T79" s="21">
        <v>0</v>
      </c>
      <c r="V79" s="21">
        <v>0</v>
      </c>
      <c r="X79" s="22">
        <v>0</v>
      </c>
      <c r="Z79" s="5" t="str">
        <f t="shared" si="1"/>
        <v>No</v>
      </c>
      <c r="AA79" s="193"/>
      <c r="AB79" s="193"/>
      <c r="AC79" s="193"/>
      <c r="AD79" s="193"/>
      <c r="AE79" s="193"/>
      <c r="AF79" s="193"/>
    </row>
    <row r="80" spans="1:32">
      <c r="A80" s="8" t="s">
        <v>2989</v>
      </c>
      <c r="B80" s="8" t="s">
        <v>665</v>
      </c>
      <c r="C80" s="9" t="s">
        <v>168</v>
      </c>
      <c r="D80" s="185">
        <v>25</v>
      </c>
      <c r="E80" s="188">
        <v>25</v>
      </c>
      <c r="F80" s="9" t="s">
        <v>88</v>
      </c>
      <c r="G80" s="9" t="s">
        <v>84</v>
      </c>
      <c r="H80" s="10">
        <v>236632</v>
      </c>
      <c r="I80" s="11">
        <v>288</v>
      </c>
      <c r="J80" s="25">
        <v>0</v>
      </c>
      <c r="K80" s="12"/>
      <c r="L80" s="14">
        <v>0</v>
      </c>
      <c r="N80" s="21">
        <v>0</v>
      </c>
      <c r="P80" s="21">
        <v>0</v>
      </c>
      <c r="R80" s="21">
        <v>0</v>
      </c>
      <c r="T80" s="21">
        <v>0</v>
      </c>
      <c r="V80" s="21">
        <v>0</v>
      </c>
      <c r="X80" s="22">
        <v>0</v>
      </c>
      <c r="Z80" s="5" t="str">
        <f t="shared" si="1"/>
        <v>No</v>
      </c>
      <c r="AA80" s="193"/>
      <c r="AB80" s="193"/>
      <c r="AC80" s="193"/>
      <c r="AD80" s="193"/>
      <c r="AE80" s="193"/>
      <c r="AF80" s="193"/>
    </row>
    <row r="81" spans="1:32">
      <c r="A81" s="8" t="s">
        <v>1349</v>
      </c>
      <c r="B81" s="8" t="s">
        <v>128</v>
      </c>
      <c r="C81" s="9" t="s">
        <v>129</v>
      </c>
      <c r="D81" s="185">
        <v>4153</v>
      </c>
      <c r="E81" s="188">
        <v>40153</v>
      </c>
      <c r="F81" s="9" t="s">
        <v>183</v>
      </c>
      <c r="G81" s="9" t="s">
        <v>84</v>
      </c>
      <c r="H81" s="10">
        <v>4515419</v>
      </c>
      <c r="I81" s="11">
        <v>287</v>
      </c>
      <c r="J81" s="25">
        <v>0</v>
      </c>
      <c r="K81" s="12"/>
      <c r="L81" s="14">
        <v>0</v>
      </c>
      <c r="N81" s="21">
        <v>0</v>
      </c>
      <c r="P81" s="21">
        <v>0</v>
      </c>
      <c r="R81" s="21">
        <v>0</v>
      </c>
      <c r="T81" s="21">
        <v>0</v>
      </c>
      <c r="V81" s="21">
        <v>0</v>
      </c>
      <c r="X81" s="22">
        <v>0</v>
      </c>
      <c r="Z81" s="5" t="str">
        <f t="shared" si="1"/>
        <v>No</v>
      </c>
      <c r="AA81" s="193"/>
      <c r="AB81" s="193"/>
      <c r="AC81" s="193"/>
      <c r="AD81" s="193"/>
      <c r="AE81" s="193"/>
      <c r="AF81" s="193"/>
    </row>
    <row r="82" spans="1:32">
      <c r="A82" s="8" t="s">
        <v>463</v>
      </c>
      <c r="B82" s="8" t="s">
        <v>464</v>
      </c>
      <c r="C82" s="9" t="s">
        <v>217</v>
      </c>
      <c r="D82" s="185">
        <v>3051</v>
      </c>
      <c r="E82" s="188">
        <v>30051</v>
      </c>
      <c r="F82" s="9" t="s">
        <v>83</v>
      </c>
      <c r="G82" s="9" t="s">
        <v>84</v>
      </c>
      <c r="H82" s="10">
        <v>4586770</v>
      </c>
      <c r="I82" s="11">
        <v>287</v>
      </c>
      <c r="J82" s="25">
        <v>0</v>
      </c>
      <c r="K82" s="12"/>
      <c r="L82" s="14">
        <v>0</v>
      </c>
      <c r="N82" s="21">
        <v>0</v>
      </c>
      <c r="P82" s="21">
        <v>0</v>
      </c>
      <c r="R82" s="21">
        <v>0</v>
      </c>
      <c r="T82" s="21">
        <v>0</v>
      </c>
      <c r="V82" s="21">
        <v>0</v>
      </c>
      <c r="X82" s="22">
        <v>0</v>
      </c>
      <c r="Z82" s="5" t="str">
        <f t="shared" si="1"/>
        <v>No</v>
      </c>
      <c r="AA82" s="193"/>
      <c r="AB82" s="193"/>
      <c r="AC82" s="193"/>
      <c r="AD82" s="193"/>
      <c r="AE82" s="193"/>
      <c r="AF82" s="193"/>
    </row>
    <row r="83" spans="1:32">
      <c r="A83" s="8" t="s">
        <v>2990</v>
      </c>
      <c r="B83" s="8" t="s">
        <v>2991</v>
      </c>
      <c r="C83" s="9" t="s">
        <v>168</v>
      </c>
      <c r="D83" s="185">
        <v>7</v>
      </c>
      <c r="E83" s="188">
        <v>7</v>
      </c>
      <c r="F83" s="9" t="s">
        <v>88</v>
      </c>
      <c r="G83" s="9" t="s">
        <v>84</v>
      </c>
      <c r="H83" s="10">
        <v>247421</v>
      </c>
      <c r="I83" s="11">
        <v>277</v>
      </c>
      <c r="J83" s="25">
        <v>0</v>
      </c>
      <c r="K83" s="12"/>
      <c r="L83" s="14">
        <v>0</v>
      </c>
      <c r="N83" s="21">
        <v>0</v>
      </c>
      <c r="P83" s="21">
        <v>0</v>
      </c>
      <c r="R83" s="21">
        <v>32827455</v>
      </c>
      <c r="T83" s="21">
        <v>0</v>
      </c>
      <c r="V83" s="21">
        <v>1983365</v>
      </c>
      <c r="X83" s="22">
        <v>34810820</v>
      </c>
      <c r="Z83" s="5" t="str">
        <f t="shared" si="1"/>
        <v>No</v>
      </c>
      <c r="AA83" s="193"/>
      <c r="AB83" s="193"/>
      <c r="AC83" s="193"/>
      <c r="AD83" s="193"/>
      <c r="AE83" s="193"/>
      <c r="AF83" s="193"/>
    </row>
    <row r="84" spans="1:32">
      <c r="A84" s="8" t="s">
        <v>1985</v>
      </c>
      <c r="B84" s="8" t="s">
        <v>1986</v>
      </c>
      <c r="C84" s="9" t="s">
        <v>87</v>
      </c>
      <c r="D84" s="185">
        <v>19</v>
      </c>
      <c r="E84" s="188">
        <v>19</v>
      </c>
      <c r="F84" s="9" t="s">
        <v>88</v>
      </c>
      <c r="G84" s="9" t="s">
        <v>84</v>
      </c>
      <c r="H84" s="10">
        <v>176617</v>
      </c>
      <c r="I84" s="11">
        <v>276</v>
      </c>
      <c r="J84" s="25">
        <v>0</v>
      </c>
      <c r="K84" s="12"/>
      <c r="L84" s="14">
        <v>38680923</v>
      </c>
      <c r="N84" s="21">
        <v>0</v>
      </c>
      <c r="P84" s="21">
        <v>0</v>
      </c>
      <c r="R84" s="21">
        <v>0</v>
      </c>
      <c r="T84" s="21">
        <v>0</v>
      </c>
      <c r="V84" s="21">
        <v>0</v>
      </c>
      <c r="X84" s="22">
        <v>38680923</v>
      </c>
      <c r="Z84" s="5" t="str">
        <f t="shared" si="1"/>
        <v>No</v>
      </c>
      <c r="AA84" s="193"/>
      <c r="AB84" s="193"/>
      <c r="AC84" s="193"/>
      <c r="AD84" s="193"/>
      <c r="AE84" s="193"/>
      <c r="AF84" s="193"/>
    </row>
    <row r="85" spans="1:32">
      <c r="A85" s="8" t="s">
        <v>4598</v>
      </c>
      <c r="B85" s="8" t="s">
        <v>551</v>
      </c>
      <c r="C85" s="9" t="s">
        <v>42</v>
      </c>
      <c r="D85" s="185">
        <v>2002</v>
      </c>
      <c r="E85" s="188">
        <v>20002</v>
      </c>
      <c r="F85" s="9" t="s">
        <v>88</v>
      </c>
      <c r="G85" s="9" t="s">
        <v>84</v>
      </c>
      <c r="H85" s="10">
        <v>594962</v>
      </c>
      <c r="I85" s="11">
        <v>276</v>
      </c>
      <c r="J85" s="25">
        <v>0</v>
      </c>
      <c r="K85" s="12"/>
      <c r="L85" s="14">
        <v>0</v>
      </c>
      <c r="N85" s="21">
        <v>0</v>
      </c>
      <c r="P85" s="21">
        <v>0</v>
      </c>
      <c r="R85" s="21">
        <v>0</v>
      </c>
      <c r="T85" s="21">
        <v>0</v>
      </c>
      <c r="V85" s="21">
        <v>0</v>
      </c>
      <c r="X85" s="22">
        <v>0</v>
      </c>
      <c r="Z85" s="5" t="str">
        <f t="shared" si="1"/>
        <v>No</v>
      </c>
      <c r="AA85" s="193"/>
      <c r="AB85" s="193"/>
      <c r="AC85" s="193"/>
      <c r="AD85" s="193"/>
      <c r="AE85" s="193"/>
      <c r="AF85" s="193"/>
    </row>
    <row r="86" spans="1:32">
      <c r="A86" s="8" t="s">
        <v>1794</v>
      </c>
      <c r="B86" s="8" t="s">
        <v>1795</v>
      </c>
      <c r="C86" s="9" t="s">
        <v>171</v>
      </c>
      <c r="D86" s="185">
        <v>4027</v>
      </c>
      <c r="E86" s="188">
        <v>40027</v>
      </c>
      <c r="F86" s="9" t="s">
        <v>88</v>
      </c>
      <c r="G86" s="9" t="s">
        <v>84</v>
      </c>
      <c r="H86" s="10">
        <v>2441770</v>
      </c>
      <c r="I86" s="11">
        <v>276</v>
      </c>
      <c r="J86" s="25">
        <v>0</v>
      </c>
      <c r="K86" s="12"/>
      <c r="L86" s="14">
        <v>0</v>
      </c>
      <c r="N86" s="21">
        <v>41607265</v>
      </c>
      <c r="P86" s="21">
        <v>630827</v>
      </c>
      <c r="R86" s="21">
        <v>0</v>
      </c>
      <c r="T86" s="21">
        <v>0</v>
      </c>
      <c r="V86" s="21">
        <v>0</v>
      </c>
      <c r="X86" s="22">
        <v>42238092</v>
      </c>
      <c r="Z86" s="5" t="str">
        <f t="shared" si="1"/>
        <v>No</v>
      </c>
      <c r="AA86" s="193"/>
      <c r="AB86" s="193"/>
      <c r="AC86" s="193"/>
      <c r="AD86" s="193"/>
      <c r="AE86" s="193"/>
      <c r="AF86" s="193"/>
    </row>
    <row r="87" spans="1:32">
      <c r="A87" s="8" t="s">
        <v>442</v>
      </c>
      <c r="B87" s="8" t="s">
        <v>410</v>
      </c>
      <c r="C87" s="9" t="s">
        <v>91</v>
      </c>
      <c r="D87" s="185">
        <v>9031</v>
      </c>
      <c r="E87" s="188">
        <v>90031</v>
      </c>
      <c r="F87" s="9" t="s">
        <v>88</v>
      </c>
      <c r="G87" s="9" t="s">
        <v>84</v>
      </c>
      <c r="H87" s="10">
        <v>1932666</v>
      </c>
      <c r="I87" s="11">
        <v>275</v>
      </c>
      <c r="J87" s="25">
        <v>0</v>
      </c>
      <c r="K87" s="12"/>
      <c r="L87" s="14">
        <v>0</v>
      </c>
      <c r="N87" s="21">
        <v>0</v>
      </c>
      <c r="P87" s="21">
        <v>0</v>
      </c>
      <c r="R87" s="21">
        <v>0</v>
      </c>
      <c r="T87" s="21">
        <v>0</v>
      </c>
      <c r="V87" s="21">
        <v>0</v>
      </c>
      <c r="X87" s="22">
        <v>0</v>
      </c>
      <c r="Z87" s="5" t="str">
        <f t="shared" si="1"/>
        <v>No</v>
      </c>
      <c r="AA87" s="193"/>
      <c r="AB87" s="193"/>
      <c r="AC87" s="193"/>
      <c r="AD87" s="193"/>
      <c r="AE87" s="193"/>
      <c r="AF87" s="193"/>
    </row>
    <row r="88" spans="1:32">
      <c r="A88" s="8" t="s">
        <v>1464</v>
      </c>
      <c r="B88" s="8" t="s">
        <v>535</v>
      </c>
      <c r="C88" s="9" t="s">
        <v>163</v>
      </c>
      <c r="D88" s="185">
        <v>1008</v>
      </c>
      <c r="E88" s="188">
        <v>10008</v>
      </c>
      <c r="F88" s="9" t="s">
        <v>88</v>
      </c>
      <c r="G88" s="9" t="s">
        <v>84</v>
      </c>
      <c r="H88" s="10">
        <v>621300</v>
      </c>
      <c r="I88" s="11">
        <v>265</v>
      </c>
      <c r="J88" s="25">
        <v>0</v>
      </c>
      <c r="K88" s="12"/>
      <c r="L88" s="14">
        <v>0</v>
      </c>
      <c r="N88" s="21">
        <v>0</v>
      </c>
      <c r="P88" s="21">
        <v>0</v>
      </c>
      <c r="R88" s="21">
        <v>0</v>
      </c>
      <c r="T88" s="21">
        <v>0</v>
      </c>
      <c r="V88" s="21">
        <v>0</v>
      </c>
      <c r="X88" s="22">
        <v>0</v>
      </c>
      <c r="Z88" s="5" t="str">
        <f t="shared" si="1"/>
        <v>No</v>
      </c>
      <c r="AA88" s="193"/>
      <c r="AB88" s="193"/>
      <c r="AC88" s="193"/>
      <c r="AD88" s="193"/>
      <c r="AE88" s="193"/>
      <c r="AF88" s="193"/>
    </row>
    <row r="89" spans="1:32">
      <c r="A89" s="8" t="s">
        <v>4805</v>
      </c>
      <c r="B89" s="8" t="s">
        <v>436</v>
      </c>
      <c r="C89" s="9" t="s">
        <v>274</v>
      </c>
      <c r="D89" s="185">
        <v>4004</v>
      </c>
      <c r="E89" s="188">
        <v>40004</v>
      </c>
      <c r="F89" s="9" t="s">
        <v>88</v>
      </c>
      <c r="G89" s="9" t="s">
        <v>84</v>
      </c>
      <c r="H89" s="10">
        <v>969587</v>
      </c>
      <c r="I89" s="11">
        <v>262</v>
      </c>
      <c r="J89" s="25">
        <v>0</v>
      </c>
      <c r="K89" s="12"/>
      <c r="L89" s="14">
        <v>0</v>
      </c>
      <c r="N89" s="21">
        <v>0</v>
      </c>
      <c r="P89" s="21">
        <v>0</v>
      </c>
      <c r="R89" s="21">
        <v>0</v>
      </c>
      <c r="T89" s="21">
        <v>0</v>
      </c>
      <c r="V89" s="21">
        <v>0</v>
      </c>
      <c r="X89" s="22">
        <v>0</v>
      </c>
      <c r="Z89" s="5" t="str">
        <f t="shared" si="1"/>
        <v>No</v>
      </c>
      <c r="AA89" s="193"/>
      <c r="AB89" s="193"/>
      <c r="AC89" s="193"/>
      <c r="AD89" s="193"/>
      <c r="AE89" s="193"/>
      <c r="AF89" s="193"/>
    </row>
    <row r="90" spans="1:32">
      <c r="A90" s="8" t="s">
        <v>4081</v>
      </c>
      <c r="B90" s="8" t="s">
        <v>4082</v>
      </c>
      <c r="C90" s="9" t="s">
        <v>87</v>
      </c>
      <c r="D90" s="185">
        <v>20</v>
      </c>
      <c r="E90" s="188">
        <v>20</v>
      </c>
      <c r="F90" s="9" t="s">
        <v>88</v>
      </c>
      <c r="G90" s="9" t="s">
        <v>84</v>
      </c>
      <c r="H90" s="10">
        <v>198979</v>
      </c>
      <c r="I90" s="11">
        <v>262</v>
      </c>
      <c r="J90" s="25">
        <v>0</v>
      </c>
      <c r="K90" s="12"/>
      <c r="L90" s="14">
        <v>47844901</v>
      </c>
      <c r="N90" s="21">
        <v>0</v>
      </c>
      <c r="P90" s="21">
        <v>0</v>
      </c>
      <c r="R90" s="21">
        <v>0</v>
      </c>
      <c r="T90" s="21">
        <v>0</v>
      </c>
      <c r="V90" s="21">
        <v>0</v>
      </c>
      <c r="X90" s="22">
        <v>47844901</v>
      </c>
      <c r="Z90" s="5" t="str">
        <f t="shared" si="1"/>
        <v>No</v>
      </c>
      <c r="AA90" s="193"/>
      <c r="AB90" s="193"/>
      <c r="AC90" s="193"/>
      <c r="AD90" s="193"/>
      <c r="AE90" s="193"/>
      <c r="AF90" s="193"/>
    </row>
    <row r="91" spans="1:32">
      <c r="A91" s="8" t="s">
        <v>6132</v>
      </c>
      <c r="B91" s="8" t="s">
        <v>2071</v>
      </c>
      <c r="C91" s="9" t="s">
        <v>42</v>
      </c>
      <c r="D91" s="185">
        <v>2113</v>
      </c>
      <c r="E91" s="188">
        <v>20113</v>
      </c>
      <c r="F91" s="9" t="s">
        <v>88</v>
      </c>
      <c r="G91" s="9" t="s">
        <v>84</v>
      </c>
      <c r="H91" s="10">
        <v>720572</v>
      </c>
      <c r="I91" s="11">
        <v>258</v>
      </c>
      <c r="J91" s="25">
        <v>0</v>
      </c>
      <c r="K91" s="12"/>
      <c r="L91" s="14">
        <v>0</v>
      </c>
      <c r="N91" s="21">
        <v>0</v>
      </c>
      <c r="P91" s="21">
        <v>0</v>
      </c>
      <c r="R91" s="21">
        <v>0</v>
      </c>
      <c r="T91" s="21">
        <v>0</v>
      </c>
      <c r="V91" s="21">
        <v>0</v>
      </c>
      <c r="X91" s="22">
        <v>0</v>
      </c>
      <c r="Z91" s="5" t="str">
        <f t="shared" si="1"/>
        <v>No</v>
      </c>
      <c r="AA91" s="193"/>
      <c r="AB91" s="193"/>
      <c r="AC91" s="193"/>
      <c r="AD91" s="193"/>
      <c r="AE91" s="193"/>
      <c r="AF91" s="193"/>
    </row>
    <row r="92" spans="1:32">
      <c r="A92" s="8" t="s">
        <v>3530</v>
      </c>
      <c r="B92" s="8" t="s">
        <v>893</v>
      </c>
      <c r="C92" s="9" t="s">
        <v>58</v>
      </c>
      <c r="D92" s="185">
        <v>5005</v>
      </c>
      <c r="E92" s="188">
        <v>50005</v>
      </c>
      <c r="F92" s="9" t="s">
        <v>83</v>
      </c>
      <c r="G92" s="9" t="s">
        <v>84</v>
      </c>
      <c r="H92" s="10">
        <v>401661</v>
      </c>
      <c r="I92" s="11">
        <v>254</v>
      </c>
      <c r="J92" s="25">
        <v>0</v>
      </c>
      <c r="K92" s="12"/>
      <c r="L92" s="14">
        <v>0</v>
      </c>
      <c r="N92" s="21">
        <v>0</v>
      </c>
      <c r="P92" s="21">
        <v>0</v>
      </c>
      <c r="R92" s="21">
        <v>0</v>
      </c>
      <c r="T92" s="21">
        <v>0</v>
      </c>
      <c r="V92" s="21">
        <v>0</v>
      </c>
      <c r="X92" s="22">
        <v>0</v>
      </c>
      <c r="Z92" s="5" t="str">
        <f t="shared" si="1"/>
        <v>No</v>
      </c>
      <c r="AA92" s="193"/>
      <c r="AB92" s="193"/>
      <c r="AC92" s="193"/>
      <c r="AD92" s="193"/>
      <c r="AE92" s="193"/>
      <c r="AF92" s="193"/>
    </row>
    <row r="93" spans="1:32">
      <c r="A93" s="8" t="s">
        <v>3696</v>
      </c>
      <c r="B93" s="8" t="s">
        <v>3697</v>
      </c>
      <c r="C93" s="9" t="s">
        <v>91</v>
      </c>
      <c r="D93" s="185">
        <v>9029</v>
      </c>
      <c r="E93" s="188">
        <v>90029</v>
      </c>
      <c r="F93" s="9" t="s">
        <v>88</v>
      </c>
      <c r="G93" s="9" t="s">
        <v>84</v>
      </c>
      <c r="H93" s="10">
        <v>1932666</v>
      </c>
      <c r="I93" s="11">
        <v>250</v>
      </c>
      <c r="J93" s="25">
        <v>0</v>
      </c>
      <c r="K93" s="12"/>
      <c r="L93" s="14">
        <v>0</v>
      </c>
      <c r="N93" s="21">
        <v>0</v>
      </c>
      <c r="P93" s="21">
        <v>0</v>
      </c>
      <c r="R93" s="21">
        <v>0</v>
      </c>
      <c r="T93" s="21">
        <v>0</v>
      </c>
      <c r="V93" s="21">
        <v>0</v>
      </c>
      <c r="X93" s="22">
        <v>0</v>
      </c>
      <c r="Z93" s="5" t="str">
        <f t="shared" si="1"/>
        <v>No</v>
      </c>
      <c r="AA93" s="193"/>
      <c r="AB93" s="193"/>
      <c r="AC93" s="193"/>
      <c r="AD93" s="193"/>
      <c r="AE93" s="193"/>
      <c r="AF93" s="193"/>
    </row>
    <row r="94" spans="1:32">
      <c r="A94" s="8" t="s">
        <v>699</v>
      </c>
      <c r="B94" s="8" t="s">
        <v>700</v>
      </c>
      <c r="C94" s="9" t="s">
        <v>171</v>
      </c>
      <c r="D94" s="185">
        <v>4152</v>
      </c>
      <c r="E94" s="188">
        <v>40152</v>
      </c>
      <c r="F94" s="9" t="s">
        <v>183</v>
      </c>
      <c r="G94" s="9" t="s">
        <v>84</v>
      </c>
      <c r="H94" s="10">
        <v>5502379</v>
      </c>
      <c r="I94" s="11">
        <v>250</v>
      </c>
      <c r="J94" s="25">
        <v>0</v>
      </c>
      <c r="K94" s="12"/>
      <c r="L94" s="14">
        <v>0</v>
      </c>
      <c r="N94" s="21">
        <v>0</v>
      </c>
      <c r="P94" s="21">
        <v>0</v>
      </c>
      <c r="R94" s="21">
        <v>0</v>
      </c>
      <c r="T94" s="21">
        <v>0</v>
      </c>
      <c r="V94" s="21">
        <v>0</v>
      </c>
      <c r="X94" s="22">
        <v>0</v>
      </c>
      <c r="Z94" s="5" t="str">
        <f t="shared" si="1"/>
        <v>No</v>
      </c>
      <c r="AA94" s="193"/>
      <c r="AB94" s="193"/>
      <c r="AC94" s="193"/>
      <c r="AD94" s="193"/>
      <c r="AE94" s="193"/>
      <c r="AF94" s="193"/>
    </row>
    <row r="95" spans="1:32">
      <c r="A95" s="8" t="s">
        <v>4420</v>
      </c>
      <c r="B95" s="8" t="s">
        <v>595</v>
      </c>
      <c r="C95" s="9" t="s">
        <v>171</v>
      </c>
      <c r="D95" s="185">
        <v>4040</v>
      </c>
      <c r="E95" s="188">
        <v>40040</v>
      </c>
      <c r="F95" s="9" t="s">
        <v>88</v>
      </c>
      <c r="G95" s="9" t="s">
        <v>84</v>
      </c>
      <c r="H95" s="10">
        <v>1065219</v>
      </c>
      <c r="I95" s="11">
        <v>248</v>
      </c>
      <c r="J95" s="25">
        <v>0</v>
      </c>
      <c r="K95" s="12"/>
      <c r="L95" s="14">
        <v>0</v>
      </c>
      <c r="N95" s="21">
        <v>0</v>
      </c>
      <c r="P95" s="21">
        <v>0</v>
      </c>
      <c r="R95" s="21">
        <v>0</v>
      </c>
      <c r="T95" s="21">
        <v>0</v>
      </c>
      <c r="V95" s="21">
        <v>0</v>
      </c>
      <c r="X95" s="22">
        <v>0</v>
      </c>
      <c r="Z95" s="5" t="str">
        <f t="shared" si="1"/>
        <v>No</v>
      </c>
      <c r="AA95" s="193"/>
      <c r="AB95" s="193"/>
      <c r="AC95" s="193"/>
      <c r="AD95" s="193"/>
      <c r="AE95" s="193"/>
      <c r="AF95" s="193"/>
    </row>
    <row r="96" spans="1:32">
      <c r="A96" s="8" t="s">
        <v>6514</v>
      </c>
      <c r="B96" s="8" t="s">
        <v>2262</v>
      </c>
      <c r="C96" s="9" t="s">
        <v>288</v>
      </c>
      <c r="D96" s="185">
        <v>3027</v>
      </c>
      <c r="E96" s="188">
        <v>30027</v>
      </c>
      <c r="F96" s="9" t="s">
        <v>88</v>
      </c>
      <c r="G96" s="9" t="s">
        <v>84</v>
      </c>
      <c r="H96" s="10">
        <v>232045</v>
      </c>
      <c r="I96" s="11">
        <v>246</v>
      </c>
      <c r="J96" s="25">
        <v>0</v>
      </c>
      <c r="K96" s="12"/>
      <c r="L96" s="14">
        <v>0</v>
      </c>
      <c r="N96" s="21">
        <v>0</v>
      </c>
      <c r="P96" s="21">
        <v>0</v>
      </c>
      <c r="R96" s="21">
        <v>0</v>
      </c>
      <c r="T96" s="21">
        <v>0</v>
      </c>
      <c r="V96" s="21">
        <v>0</v>
      </c>
      <c r="X96" s="22">
        <v>0</v>
      </c>
      <c r="Z96" s="5" t="str">
        <f t="shared" si="1"/>
        <v>No</v>
      </c>
      <c r="AA96" s="193"/>
      <c r="AB96" s="193"/>
      <c r="AC96" s="193"/>
      <c r="AD96" s="193"/>
      <c r="AE96" s="193"/>
      <c r="AF96" s="193"/>
    </row>
    <row r="97" spans="1:32">
      <c r="A97" s="8" t="s">
        <v>6515</v>
      </c>
      <c r="B97" s="8" t="s">
        <v>1819</v>
      </c>
      <c r="C97" s="9" t="s">
        <v>178</v>
      </c>
      <c r="D97" s="185">
        <v>5032</v>
      </c>
      <c r="E97" s="188">
        <v>50032</v>
      </c>
      <c r="F97" s="9" t="s">
        <v>88</v>
      </c>
      <c r="G97" s="9" t="s">
        <v>84</v>
      </c>
      <c r="H97" s="10">
        <v>356218</v>
      </c>
      <c r="I97" s="11">
        <v>237</v>
      </c>
      <c r="J97" s="25">
        <v>0</v>
      </c>
      <c r="K97" s="12"/>
      <c r="L97" s="14">
        <v>0</v>
      </c>
      <c r="N97" s="21">
        <v>6673917</v>
      </c>
      <c r="P97" s="21">
        <v>0</v>
      </c>
      <c r="R97" s="21">
        <v>0</v>
      </c>
      <c r="T97" s="21">
        <v>0</v>
      </c>
      <c r="V97" s="21">
        <v>0</v>
      </c>
      <c r="X97" s="22">
        <v>6673917</v>
      </c>
      <c r="Z97" s="5" t="str">
        <f t="shared" si="1"/>
        <v>No</v>
      </c>
      <c r="AA97" s="193"/>
      <c r="AB97" s="193"/>
      <c r="AC97" s="193"/>
      <c r="AD97" s="193"/>
      <c r="AE97" s="193"/>
      <c r="AF97" s="193"/>
    </row>
    <row r="98" spans="1:32">
      <c r="A98" s="8" t="s">
        <v>1257</v>
      </c>
      <c r="B98" s="8" t="s">
        <v>285</v>
      </c>
      <c r="C98" s="9" t="s">
        <v>141</v>
      </c>
      <c r="D98" s="185">
        <v>3068</v>
      </c>
      <c r="E98" s="188">
        <v>30068</v>
      </c>
      <c r="F98" s="9" t="s">
        <v>83</v>
      </c>
      <c r="G98" s="9" t="s">
        <v>84</v>
      </c>
      <c r="H98" s="10">
        <v>4586770</v>
      </c>
      <c r="I98" s="11">
        <v>235</v>
      </c>
      <c r="J98" s="25">
        <v>0</v>
      </c>
      <c r="K98" s="12"/>
      <c r="L98" s="14">
        <v>0</v>
      </c>
      <c r="N98" s="21">
        <v>0</v>
      </c>
      <c r="P98" s="21">
        <v>0</v>
      </c>
      <c r="R98" s="21">
        <v>0</v>
      </c>
      <c r="T98" s="21">
        <v>0</v>
      </c>
      <c r="V98" s="21">
        <v>0</v>
      </c>
      <c r="X98" s="22">
        <v>0</v>
      </c>
      <c r="Z98" s="5" t="str">
        <f t="shared" si="1"/>
        <v>No</v>
      </c>
      <c r="AA98" s="193"/>
      <c r="AB98" s="193"/>
      <c r="AC98" s="193"/>
      <c r="AD98" s="193"/>
      <c r="AE98" s="193"/>
      <c r="AF98" s="193"/>
    </row>
    <row r="99" spans="1:32">
      <c r="A99" s="8" t="s">
        <v>1209</v>
      </c>
      <c r="B99" s="8" t="s">
        <v>1210</v>
      </c>
      <c r="C99" s="9" t="s">
        <v>178</v>
      </c>
      <c r="D99" s="185">
        <v>5033</v>
      </c>
      <c r="E99" s="188">
        <v>50033</v>
      </c>
      <c r="F99" s="9" t="s">
        <v>88</v>
      </c>
      <c r="G99" s="9" t="s">
        <v>84</v>
      </c>
      <c r="H99" s="10">
        <v>569935</v>
      </c>
      <c r="I99" s="11">
        <v>234</v>
      </c>
      <c r="J99" s="25">
        <v>0</v>
      </c>
      <c r="K99" s="12"/>
      <c r="L99" s="14">
        <v>0</v>
      </c>
      <c r="N99" s="21">
        <v>15769003</v>
      </c>
      <c r="P99" s="21">
        <v>0</v>
      </c>
      <c r="R99" s="21">
        <v>0</v>
      </c>
      <c r="T99" s="21">
        <v>0</v>
      </c>
      <c r="V99" s="21">
        <v>0</v>
      </c>
      <c r="X99" s="22">
        <v>15769003</v>
      </c>
      <c r="Z99" s="5" t="str">
        <f t="shared" si="1"/>
        <v>No</v>
      </c>
      <c r="AA99" s="193"/>
      <c r="AB99" s="193"/>
      <c r="AC99" s="193"/>
      <c r="AD99" s="193"/>
      <c r="AE99" s="193"/>
      <c r="AF99" s="193"/>
    </row>
    <row r="100" spans="1:32">
      <c r="A100" s="8" t="s">
        <v>1373</v>
      </c>
      <c r="B100" s="8" t="s">
        <v>506</v>
      </c>
      <c r="C100" s="9" t="s">
        <v>238</v>
      </c>
      <c r="D100" s="185">
        <v>1048</v>
      </c>
      <c r="E100" s="188">
        <v>10048</v>
      </c>
      <c r="F100" s="9" t="s">
        <v>138</v>
      </c>
      <c r="G100" s="9" t="s">
        <v>84</v>
      </c>
      <c r="H100" s="10">
        <v>924859</v>
      </c>
      <c r="I100" s="11">
        <v>233</v>
      </c>
      <c r="J100" s="25">
        <v>0</v>
      </c>
      <c r="K100" s="12"/>
      <c r="L100" s="14">
        <v>0</v>
      </c>
      <c r="N100" s="21">
        <v>0</v>
      </c>
      <c r="P100" s="21">
        <v>0</v>
      </c>
      <c r="R100" s="21">
        <v>0</v>
      </c>
      <c r="T100" s="21">
        <v>0</v>
      </c>
      <c r="V100" s="21">
        <v>0</v>
      </c>
      <c r="X100" s="22">
        <v>0</v>
      </c>
      <c r="Z100" s="5" t="str">
        <f t="shared" si="1"/>
        <v>No</v>
      </c>
      <c r="AA100" s="193"/>
      <c r="AB100" s="193"/>
      <c r="AC100" s="193"/>
      <c r="AD100" s="193"/>
      <c r="AE100" s="193"/>
      <c r="AF100" s="193"/>
    </row>
    <row r="101" spans="1:32">
      <c r="A101" s="8" t="s">
        <v>5288</v>
      </c>
      <c r="B101" s="8" t="s">
        <v>5289</v>
      </c>
      <c r="C101" s="9" t="s">
        <v>91</v>
      </c>
      <c r="D101" s="185">
        <v>9030</v>
      </c>
      <c r="E101" s="188">
        <v>90030</v>
      </c>
      <c r="F101" s="9" t="s">
        <v>88</v>
      </c>
      <c r="G101" s="9" t="s">
        <v>84</v>
      </c>
      <c r="H101" s="10">
        <v>2956746</v>
      </c>
      <c r="I101" s="11">
        <v>229</v>
      </c>
      <c r="J101" s="25">
        <v>0</v>
      </c>
      <c r="K101" s="12"/>
      <c r="L101" s="14">
        <v>0</v>
      </c>
      <c r="N101" s="21">
        <v>0</v>
      </c>
      <c r="P101" s="21">
        <v>0</v>
      </c>
      <c r="R101" s="21">
        <v>0</v>
      </c>
      <c r="T101" s="21">
        <v>0</v>
      </c>
      <c r="V101" s="21">
        <v>0</v>
      </c>
      <c r="X101" s="22">
        <v>0</v>
      </c>
      <c r="Z101" s="5" t="str">
        <f t="shared" si="1"/>
        <v>No</v>
      </c>
      <c r="AA101" s="193"/>
      <c r="AB101" s="193"/>
      <c r="AC101" s="193" t="s">
        <v>5839</v>
      </c>
      <c r="AD101" s="193"/>
      <c r="AE101" s="193"/>
      <c r="AF101" s="193"/>
    </row>
    <row r="102" spans="1:32">
      <c r="A102" s="8" t="s">
        <v>2365</v>
      </c>
      <c r="B102" s="8" t="s">
        <v>1906</v>
      </c>
      <c r="C102" s="9" t="s">
        <v>265</v>
      </c>
      <c r="D102" s="185">
        <v>7010</v>
      </c>
      <c r="E102" s="188">
        <v>70010</v>
      </c>
      <c r="F102" s="9" t="s">
        <v>88</v>
      </c>
      <c r="G102" s="9" t="s">
        <v>84</v>
      </c>
      <c r="H102" s="10">
        <v>450070</v>
      </c>
      <c r="I102" s="11">
        <v>229</v>
      </c>
      <c r="J102" s="25">
        <v>0</v>
      </c>
      <c r="K102" s="12"/>
      <c r="L102" s="14">
        <v>0</v>
      </c>
      <c r="N102" s="21">
        <v>17300284</v>
      </c>
      <c r="P102" s="21">
        <v>0</v>
      </c>
      <c r="R102" s="21">
        <v>0</v>
      </c>
      <c r="T102" s="21">
        <v>0</v>
      </c>
      <c r="V102" s="21">
        <v>0</v>
      </c>
      <c r="X102" s="22">
        <v>17300284</v>
      </c>
      <c r="Z102" s="5" t="str">
        <f t="shared" si="1"/>
        <v>No</v>
      </c>
      <c r="AA102" s="193"/>
      <c r="AB102" s="193"/>
      <c r="AC102" s="193"/>
      <c r="AD102" s="193"/>
      <c r="AE102" s="193"/>
      <c r="AF102" s="193"/>
    </row>
    <row r="103" spans="1:32">
      <c r="A103" s="8" t="s">
        <v>4765</v>
      </c>
      <c r="B103" s="8" t="s">
        <v>4766</v>
      </c>
      <c r="C103" s="9" t="s">
        <v>91</v>
      </c>
      <c r="D103" s="185">
        <v>9019</v>
      </c>
      <c r="E103" s="188">
        <v>90019</v>
      </c>
      <c r="F103" s="9" t="s">
        <v>88</v>
      </c>
      <c r="G103" s="9" t="s">
        <v>84</v>
      </c>
      <c r="H103" s="10">
        <v>1723634</v>
      </c>
      <c r="I103" s="11">
        <v>229</v>
      </c>
      <c r="J103" s="25">
        <v>0</v>
      </c>
      <c r="K103" s="12"/>
      <c r="L103" s="14">
        <v>0</v>
      </c>
      <c r="N103" s="21">
        <v>0</v>
      </c>
      <c r="P103" s="21">
        <v>0</v>
      </c>
      <c r="R103" s="21">
        <v>0</v>
      </c>
      <c r="T103" s="21">
        <v>0</v>
      </c>
      <c r="V103" s="21">
        <v>0</v>
      </c>
      <c r="X103" s="22">
        <v>0</v>
      </c>
      <c r="Z103" s="5" t="str">
        <f t="shared" si="1"/>
        <v>No</v>
      </c>
      <c r="AA103" s="193"/>
      <c r="AB103" s="193"/>
      <c r="AC103" s="193"/>
      <c r="AD103" s="193"/>
      <c r="AE103" s="193"/>
      <c r="AF103" s="193"/>
    </row>
    <row r="104" spans="1:32">
      <c r="A104" s="8" t="s">
        <v>3975</v>
      </c>
      <c r="B104" s="8" t="s">
        <v>3976</v>
      </c>
      <c r="C104" s="9" t="s">
        <v>82</v>
      </c>
      <c r="D104" s="185">
        <v>2122</v>
      </c>
      <c r="E104" s="188">
        <v>20122</v>
      </c>
      <c r="F104" s="9" t="s">
        <v>113</v>
      </c>
      <c r="G104" s="9" t="s">
        <v>84</v>
      </c>
      <c r="H104" s="10">
        <v>18351295</v>
      </c>
      <c r="I104" s="11">
        <v>225</v>
      </c>
      <c r="J104" s="25">
        <v>0</v>
      </c>
      <c r="K104" s="12"/>
      <c r="L104" s="14">
        <v>0</v>
      </c>
      <c r="N104" s="21">
        <v>0</v>
      </c>
      <c r="P104" s="21">
        <v>0</v>
      </c>
      <c r="R104" s="21">
        <v>0</v>
      </c>
      <c r="T104" s="21">
        <v>0</v>
      </c>
      <c r="V104" s="21">
        <v>0</v>
      </c>
      <c r="X104" s="22">
        <v>0</v>
      </c>
      <c r="Z104" s="5" t="str">
        <f t="shared" si="1"/>
        <v>No</v>
      </c>
      <c r="AA104" s="193"/>
      <c r="AB104" s="193"/>
      <c r="AC104" s="193"/>
      <c r="AD104" s="193"/>
      <c r="AE104" s="193"/>
      <c r="AF104" s="193"/>
    </row>
    <row r="105" spans="1:32">
      <c r="A105" s="8" t="s">
        <v>99</v>
      </c>
      <c r="B105" s="8" t="s">
        <v>100</v>
      </c>
      <c r="C105" s="9" t="s">
        <v>46</v>
      </c>
      <c r="D105" s="185">
        <v>5154</v>
      </c>
      <c r="E105" s="188">
        <v>50154</v>
      </c>
      <c r="F105" s="9" t="s">
        <v>83</v>
      </c>
      <c r="G105" s="9" t="s">
        <v>84</v>
      </c>
      <c r="H105" s="10">
        <v>2650890</v>
      </c>
      <c r="I105" s="11">
        <v>220</v>
      </c>
      <c r="J105" s="25">
        <v>0</v>
      </c>
      <c r="K105" s="12"/>
      <c r="L105" s="14">
        <v>0</v>
      </c>
      <c r="N105" s="21">
        <v>0</v>
      </c>
      <c r="P105" s="21">
        <v>0</v>
      </c>
      <c r="R105" s="21">
        <v>0</v>
      </c>
      <c r="T105" s="21">
        <v>0</v>
      </c>
      <c r="V105" s="21">
        <v>0</v>
      </c>
      <c r="X105" s="22">
        <v>0</v>
      </c>
      <c r="Z105" s="5" t="str">
        <f t="shared" si="1"/>
        <v>No</v>
      </c>
      <c r="AA105" s="193"/>
      <c r="AB105" s="193"/>
      <c r="AC105" s="193"/>
      <c r="AD105" s="193"/>
      <c r="AE105" s="193"/>
      <c r="AF105" s="193"/>
    </row>
    <row r="106" spans="1:32">
      <c r="A106" s="8" t="s">
        <v>2955</v>
      </c>
      <c r="B106" s="8" t="s">
        <v>2956</v>
      </c>
      <c r="C106" s="9" t="s">
        <v>79</v>
      </c>
      <c r="D106" s="185">
        <v>9001</v>
      </c>
      <c r="E106" s="188">
        <v>90001</v>
      </c>
      <c r="F106" s="9" t="s">
        <v>88</v>
      </c>
      <c r="G106" s="9" t="s">
        <v>84</v>
      </c>
      <c r="H106" s="10">
        <v>392141</v>
      </c>
      <c r="I106" s="11">
        <v>219</v>
      </c>
      <c r="J106" s="25">
        <v>0</v>
      </c>
      <c r="K106" s="12"/>
      <c r="L106" s="14">
        <v>0</v>
      </c>
      <c r="N106" s="21">
        <v>0</v>
      </c>
      <c r="P106" s="21">
        <v>0</v>
      </c>
      <c r="R106" s="21">
        <v>0</v>
      </c>
      <c r="T106" s="21">
        <v>0</v>
      </c>
      <c r="V106" s="21">
        <v>0</v>
      </c>
      <c r="X106" s="22">
        <v>0</v>
      </c>
      <c r="Z106" s="5" t="str">
        <f t="shared" si="1"/>
        <v>No</v>
      </c>
      <c r="AA106" s="193"/>
      <c r="AB106" s="193"/>
      <c r="AC106" s="193"/>
      <c r="AD106" s="193"/>
      <c r="AE106" s="193"/>
      <c r="AF106" s="193"/>
    </row>
    <row r="107" spans="1:32">
      <c r="A107" s="8" t="s">
        <v>4795</v>
      </c>
      <c r="B107" s="8" t="s">
        <v>4796</v>
      </c>
      <c r="C107" s="9" t="s">
        <v>466</v>
      </c>
      <c r="D107" s="185">
        <v>5022</v>
      </c>
      <c r="E107" s="188">
        <v>50022</v>
      </c>
      <c r="F107" s="9" t="s">
        <v>88</v>
      </c>
      <c r="G107" s="9" t="s">
        <v>84</v>
      </c>
      <c r="H107" s="10">
        <v>507643</v>
      </c>
      <c r="I107" s="11">
        <v>214</v>
      </c>
      <c r="J107" s="25">
        <v>0</v>
      </c>
      <c r="K107" s="12"/>
      <c r="L107" s="14">
        <v>0</v>
      </c>
      <c r="N107" s="21">
        <v>12805657</v>
      </c>
      <c r="P107" s="21">
        <v>0</v>
      </c>
      <c r="R107" s="21">
        <v>0</v>
      </c>
      <c r="T107" s="21">
        <v>0</v>
      </c>
      <c r="V107" s="21">
        <v>0</v>
      </c>
      <c r="X107" s="22">
        <v>12805657</v>
      </c>
      <c r="Z107" s="5" t="str">
        <f t="shared" si="1"/>
        <v>No</v>
      </c>
      <c r="AA107" s="193"/>
      <c r="AB107" s="193"/>
      <c r="AC107" s="193"/>
      <c r="AD107" s="193"/>
      <c r="AE107" s="193"/>
      <c r="AF107" s="193"/>
    </row>
    <row r="108" spans="1:32">
      <c r="A108" s="8" t="s">
        <v>6133</v>
      </c>
      <c r="B108" s="8" t="s">
        <v>1697</v>
      </c>
      <c r="C108" s="9" t="s">
        <v>42</v>
      </c>
      <c r="D108" s="185">
        <v>2018</v>
      </c>
      <c r="E108" s="188">
        <v>20018</v>
      </c>
      <c r="F108" s="9" t="s">
        <v>88</v>
      </c>
      <c r="G108" s="9" t="s">
        <v>84</v>
      </c>
      <c r="H108" s="10">
        <v>412317</v>
      </c>
      <c r="I108" s="11">
        <v>213</v>
      </c>
      <c r="J108" s="25">
        <v>0</v>
      </c>
      <c r="K108" s="12"/>
      <c r="L108" s="14">
        <v>0</v>
      </c>
      <c r="N108" s="21">
        <v>0</v>
      </c>
      <c r="P108" s="21">
        <v>0</v>
      </c>
      <c r="R108" s="21">
        <v>0</v>
      </c>
      <c r="T108" s="21">
        <v>0</v>
      </c>
      <c r="V108" s="21">
        <v>0</v>
      </c>
      <c r="X108" s="22">
        <v>0</v>
      </c>
      <c r="Z108" s="5" t="str">
        <f t="shared" si="1"/>
        <v>No</v>
      </c>
      <c r="AA108" s="193"/>
      <c r="AB108" s="193"/>
      <c r="AC108" s="193">
        <v>2</v>
      </c>
      <c r="AD108" s="193"/>
      <c r="AE108" s="193"/>
      <c r="AF108" s="193"/>
    </row>
    <row r="109" spans="1:32">
      <c r="A109" s="8" t="s">
        <v>6516</v>
      </c>
      <c r="B109" s="8" t="s">
        <v>4113</v>
      </c>
      <c r="C109" s="9" t="s">
        <v>466</v>
      </c>
      <c r="D109" s="185">
        <v>5010</v>
      </c>
      <c r="E109" s="188">
        <v>50010</v>
      </c>
      <c r="F109" s="9" t="s">
        <v>88</v>
      </c>
      <c r="G109" s="9" t="s">
        <v>84</v>
      </c>
      <c r="H109" s="10">
        <v>569499</v>
      </c>
      <c r="I109" s="11">
        <v>212</v>
      </c>
      <c r="J109" s="25">
        <v>0</v>
      </c>
      <c r="K109" s="12"/>
      <c r="L109" s="14">
        <v>47826245</v>
      </c>
      <c r="N109" s="21">
        <v>0</v>
      </c>
      <c r="P109" s="21">
        <v>0</v>
      </c>
      <c r="R109" s="21">
        <v>0</v>
      </c>
      <c r="T109" s="21">
        <v>0</v>
      </c>
      <c r="V109" s="21">
        <v>0</v>
      </c>
      <c r="X109" s="22">
        <v>47826245</v>
      </c>
      <c r="Z109" s="5" t="str">
        <f t="shared" si="1"/>
        <v>No</v>
      </c>
      <c r="AA109" s="193"/>
      <c r="AB109" s="193"/>
      <c r="AC109" s="193"/>
      <c r="AD109" s="193"/>
      <c r="AE109" s="193"/>
      <c r="AF109" s="193"/>
    </row>
    <row r="110" spans="1:32">
      <c r="A110" s="8" t="s">
        <v>2768</v>
      </c>
      <c r="B110" s="8" t="s">
        <v>2769</v>
      </c>
      <c r="C110" s="9" t="s">
        <v>132</v>
      </c>
      <c r="D110" s="185">
        <v>5050</v>
      </c>
      <c r="E110" s="188">
        <v>50050</v>
      </c>
      <c r="F110" s="9" t="s">
        <v>88</v>
      </c>
      <c r="G110" s="9" t="s">
        <v>84</v>
      </c>
      <c r="H110" s="10">
        <v>1487483</v>
      </c>
      <c r="I110" s="11">
        <v>209</v>
      </c>
      <c r="J110" s="25">
        <v>0</v>
      </c>
      <c r="K110" s="12"/>
      <c r="L110" s="14">
        <v>0</v>
      </c>
      <c r="N110" s="21">
        <v>0</v>
      </c>
      <c r="P110" s="21">
        <v>0</v>
      </c>
      <c r="R110" s="21">
        <v>0</v>
      </c>
      <c r="T110" s="21">
        <v>0</v>
      </c>
      <c r="V110" s="21">
        <v>0</v>
      </c>
      <c r="X110" s="22">
        <v>0</v>
      </c>
      <c r="Z110" s="5" t="str">
        <f t="shared" si="1"/>
        <v>No</v>
      </c>
      <c r="AA110" s="193"/>
      <c r="AB110" s="193"/>
      <c r="AC110" s="193"/>
      <c r="AD110" s="193"/>
      <c r="AE110" s="193"/>
      <c r="AF110" s="193"/>
    </row>
    <row r="111" spans="1:32">
      <c r="A111" s="8" t="s">
        <v>4586</v>
      </c>
      <c r="B111" s="8" t="s">
        <v>4587</v>
      </c>
      <c r="C111" s="9" t="s">
        <v>120</v>
      </c>
      <c r="D111" s="185">
        <v>6007</v>
      </c>
      <c r="E111" s="188">
        <v>60007</v>
      </c>
      <c r="F111" s="9" t="s">
        <v>88</v>
      </c>
      <c r="G111" s="9" t="s">
        <v>84</v>
      </c>
      <c r="H111" s="10">
        <v>5121892</v>
      </c>
      <c r="I111" s="11">
        <v>209</v>
      </c>
      <c r="J111" s="25">
        <v>0</v>
      </c>
      <c r="K111" s="12"/>
      <c r="L111" s="14">
        <v>74317463</v>
      </c>
      <c r="N111" s="21">
        <v>0</v>
      </c>
      <c r="P111" s="21">
        <v>0</v>
      </c>
      <c r="R111" s="21">
        <v>0</v>
      </c>
      <c r="T111" s="21">
        <v>0</v>
      </c>
      <c r="V111" s="21">
        <v>0</v>
      </c>
      <c r="X111" s="22">
        <v>74317463</v>
      </c>
      <c r="Z111" s="5" t="str">
        <f t="shared" si="1"/>
        <v>No</v>
      </c>
      <c r="AA111" s="193"/>
      <c r="AB111" s="193"/>
      <c r="AC111" s="193"/>
      <c r="AD111" s="193"/>
      <c r="AE111" s="193"/>
      <c r="AF111" s="193"/>
    </row>
    <row r="112" spans="1:32">
      <c r="A112" s="8" t="s">
        <v>4093</v>
      </c>
      <c r="B112" s="8" t="s">
        <v>128</v>
      </c>
      <c r="C112" s="9" t="s">
        <v>129</v>
      </c>
      <c r="D112" s="185">
        <v>4203</v>
      </c>
      <c r="E112" s="188">
        <v>40203</v>
      </c>
      <c r="F112" s="9" t="s">
        <v>113</v>
      </c>
      <c r="G112" s="9" t="s">
        <v>84</v>
      </c>
      <c r="H112" s="10">
        <v>4515419</v>
      </c>
      <c r="I112" s="11">
        <v>205</v>
      </c>
      <c r="J112" s="25">
        <v>0</v>
      </c>
      <c r="K112" s="12"/>
      <c r="L112" s="14">
        <v>0</v>
      </c>
      <c r="N112" s="21">
        <v>0</v>
      </c>
      <c r="P112" s="21">
        <v>0</v>
      </c>
      <c r="R112" s="21">
        <v>0</v>
      </c>
      <c r="T112" s="21">
        <v>0</v>
      </c>
      <c r="V112" s="21">
        <v>0</v>
      </c>
      <c r="X112" s="22">
        <v>0</v>
      </c>
      <c r="Z112" s="5" t="str">
        <f t="shared" si="1"/>
        <v>No</v>
      </c>
      <c r="AA112" s="193"/>
      <c r="AB112" s="193"/>
      <c r="AC112" s="193"/>
      <c r="AD112" s="193"/>
      <c r="AE112" s="193"/>
      <c r="AF112" s="193"/>
    </row>
    <row r="113" spans="1:32">
      <c r="A113" s="8" t="s">
        <v>3629</v>
      </c>
      <c r="B113" s="8" t="s">
        <v>684</v>
      </c>
      <c r="C113" s="9" t="s">
        <v>120</v>
      </c>
      <c r="D113" s="185">
        <v>6006</v>
      </c>
      <c r="E113" s="188">
        <v>60006</v>
      </c>
      <c r="F113" s="9" t="s">
        <v>83</v>
      </c>
      <c r="G113" s="9" t="s">
        <v>84</v>
      </c>
      <c r="H113" s="10">
        <v>803086</v>
      </c>
      <c r="I113" s="11">
        <v>202</v>
      </c>
      <c r="J113" s="25">
        <v>0</v>
      </c>
      <c r="K113" s="12"/>
      <c r="L113" s="14">
        <v>0</v>
      </c>
      <c r="N113" s="21">
        <v>0</v>
      </c>
      <c r="P113" s="21">
        <v>0</v>
      </c>
      <c r="R113" s="21">
        <v>0</v>
      </c>
      <c r="T113" s="21">
        <v>0</v>
      </c>
      <c r="V113" s="21">
        <v>0</v>
      </c>
      <c r="X113" s="22">
        <v>0</v>
      </c>
      <c r="Z113" s="5" t="str">
        <f t="shared" si="1"/>
        <v>No</v>
      </c>
      <c r="AA113" s="193"/>
      <c r="AB113" s="193"/>
      <c r="AC113" s="193"/>
      <c r="AD113" s="193"/>
      <c r="AE113" s="193"/>
      <c r="AF113" s="193"/>
    </row>
    <row r="114" spans="1:32">
      <c r="A114" s="8" t="s">
        <v>736</v>
      </c>
      <c r="B114" s="8" t="s">
        <v>737</v>
      </c>
      <c r="C114" s="9" t="s">
        <v>178</v>
      </c>
      <c r="D114" s="185">
        <v>5148</v>
      </c>
      <c r="E114" s="188">
        <v>50148</v>
      </c>
      <c r="F114" s="9" t="s">
        <v>88</v>
      </c>
      <c r="G114" s="9" t="s">
        <v>84</v>
      </c>
      <c r="H114" s="10">
        <v>87106</v>
      </c>
      <c r="I114" s="11">
        <v>202</v>
      </c>
      <c r="J114" s="25">
        <v>0</v>
      </c>
      <c r="K114" s="12"/>
      <c r="L114" s="14">
        <v>0</v>
      </c>
      <c r="N114" s="21">
        <v>0</v>
      </c>
      <c r="P114" s="21">
        <v>0</v>
      </c>
      <c r="R114" s="21">
        <v>0</v>
      </c>
      <c r="T114" s="21">
        <v>0</v>
      </c>
      <c r="V114" s="21">
        <v>0</v>
      </c>
      <c r="X114" s="22">
        <v>0</v>
      </c>
      <c r="Z114" s="5" t="str">
        <f t="shared" si="1"/>
        <v>No</v>
      </c>
      <c r="AA114" s="193"/>
      <c r="AB114" s="193"/>
      <c r="AC114" s="193"/>
      <c r="AD114" s="193"/>
      <c r="AE114" s="193"/>
      <c r="AF114" s="193"/>
    </row>
    <row r="115" spans="1:32">
      <c r="A115" s="8" t="s">
        <v>2979</v>
      </c>
      <c r="B115" s="8" t="s">
        <v>502</v>
      </c>
      <c r="C115" s="9" t="s">
        <v>171</v>
      </c>
      <c r="D115" s="185">
        <v>4041</v>
      </c>
      <c r="E115" s="188">
        <v>40041</v>
      </c>
      <c r="F115" s="9" t="s">
        <v>88</v>
      </c>
      <c r="G115" s="9" t="s">
        <v>84</v>
      </c>
      <c r="H115" s="10">
        <v>2441770</v>
      </c>
      <c r="I115" s="11">
        <v>201</v>
      </c>
      <c r="J115" s="25">
        <v>0</v>
      </c>
      <c r="K115" s="12"/>
      <c r="L115" s="14">
        <v>0</v>
      </c>
      <c r="N115" s="21">
        <v>0</v>
      </c>
      <c r="P115" s="21">
        <v>0</v>
      </c>
      <c r="R115" s="21">
        <v>0</v>
      </c>
      <c r="T115" s="21">
        <v>0</v>
      </c>
      <c r="V115" s="21">
        <v>842423</v>
      </c>
      <c r="X115" s="22">
        <v>842423</v>
      </c>
      <c r="Z115" s="5" t="str">
        <f t="shared" si="1"/>
        <v>No</v>
      </c>
      <c r="AA115" s="193"/>
      <c r="AB115" s="193"/>
      <c r="AC115" s="193"/>
      <c r="AD115" s="193"/>
      <c r="AE115" s="193"/>
      <c r="AF115" s="193"/>
    </row>
    <row r="116" spans="1:32">
      <c r="A116" s="8" t="s">
        <v>2962</v>
      </c>
      <c r="B116" s="8" t="s">
        <v>2963</v>
      </c>
      <c r="C116" s="9" t="s">
        <v>91</v>
      </c>
      <c r="D116" s="185">
        <v>9023</v>
      </c>
      <c r="E116" s="188">
        <v>90023</v>
      </c>
      <c r="F116" s="9" t="s">
        <v>543</v>
      </c>
      <c r="G116" s="9" t="s">
        <v>84</v>
      </c>
      <c r="H116" s="10">
        <v>12150996</v>
      </c>
      <c r="I116" s="11">
        <v>199</v>
      </c>
      <c r="J116" s="25">
        <v>0</v>
      </c>
      <c r="K116" s="12"/>
      <c r="L116" s="14">
        <v>0</v>
      </c>
      <c r="N116" s="21">
        <v>0</v>
      </c>
      <c r="P116" s="21">
        <v>0</v>
      </c>
      <c r="R116" s="21">
        <v>0</v>
      </c>
      <c r="T116" s="21">
        <v>0</v>
      </c>
      <c r="V116" s="21">
        <v>0</v>
      </c>
      <c r="X116" s="22">
        <v>0</v>
      </c>
      <c r="Z116" s="5" t="str">
        <f t="shared" si="1"/>
        <v>No</v>
      </c>
      <c r="AA116" s="193"/>
      <c r="AB116" s="193"/>
      <c r="AC116" s="193"/>
      <c r="AD116" s="193"/>
      <c r="AE116" s="193"/>
      <c r="AF116" s="193"/>
    </row>
    <row r="117" spans="1:32">
      <c r="A117" s="8" t="s">
        <v>1471</v>
      </c>
      <c r="B117" s="8" t="s">
        <v>1153</v>
      </c>
      <c r="C117" s="9" t="s">
        <v>91</v>
      </c>
      <c r="D117" s="185">
        <v>9151</v>
      </c>
      <c r="E117" s="188">
        <v>90151</v>
      </c>
      <c r="F117" s="9" t="s">
        <v>88</v>
      </c>
      <c r="G117" s="9" t="s">
        <v>84</v>
      </c>
      <c r="H117" s="10">
        <v>12150996</v>
      </c>
      <c r="I117" s="11">
        <v>195</v>
      </c>
      <c r="J117" s="25">
        <v>0</v>
      </c>
      <c r="K117" s="12"/>
      <c r="L117" s="14">
        <v>0</v>
      </c>
      <c r="N117" s="21">
        <v>0</v>
      </c>
      <c r="P117" s="21">
        <v>0</v>
      </c>
      <c r="R117" s="21">
        <v>0</v>
      </c>
      <c r="T117" s="21">
        <v>0</v>
      </c>
      <c r="V117" s="21">
        <v>0</v>
      </c>
      <c r="X117" s="22">
        <v>0</v>
      </c>
      <c r="Z117" s="5" t="str">
        <f t="shared" si="1"/>
        <v>No</v>
      </c>
      <c r="AA117" s="193"/>
      <c r="AB117" s="193"/>
      <c r="AC117" s="193"/>
      <c r="AD117" s="193"/>
      <c r="AE117" s="193"/>
      <c r="AF117" s="193"/>
    </row>
    <row r="118" spans="1:32">
      <c r="A118" s="8" t="s">
        <v>1803</v>
      </c>
      <c r="B118" s="8" t="s">
        <v>1804</v>
      </c>
      <c r="C118" s="9" t="s">
        <v>73</v>
      </c>
      <c r="D118" s="185">
        <v>6019</v>
      </c>
      <c r="E118" s="188">
        <v>60019</v>
      </c>
      <c r="F118" s="9" t="s">
        <v>83</v>
      </c>
      <c r="G118" s="9" t="s">
        <v>84</v>
      </c>
      <c r="H118" s="10">
        <v>741318</v>
      </c>
      <c r="I118" s="11">
        <v>193</v>
      </c>
      <c r="J118" s="25">
        <v>0</v>
      </c>
      <c r="K118" s="12"/>
      <c r="L118" s="14">
        <v>0</v>
      </c>
      <c r="N118" s="21">
        <v>0</v>
      </c>
      <c r="P118" s="21">
        <v>0</v>
      </c>
      <c r="R118" s="21">
        <v>0</v>
      </c>
      <c r="T118" s="21">
        <v>0</v>
      </c>
      <c r="V118" s="21">
        <v>0</v>
      </c>
      <c r="X118" s="22">
        <v>0</v>
      </c>
      <c r="Z118" s="5" t="str">
        <f t="shared" si="1"/>
        <v>No</v>
      </c>
      <c r="AA118" s="193"/>
      <c r="AB118" s="193"/>
      <c r="AC118" s="193" t="s">
        <v>5908</v>
      </c>
      <c r="AD118" s="193"/>
      <c r="AE118" s="193"/>
      <c r="AF118" s="193"/>
    </row>
    <row r="119" spans="1:32">
      <c r="A119" s="8" t="s">
        <v>6517</v>
      </c>
      <c r="B119" s="8" t="s">
        <v>1217</v>
      </c>
      <c r="C119" s="9" t="s">
        <v>288</v>
      </c>
      <c r="D119" s="185"/>
      <c r="E119" s="188">
        <v>30202</v>
      </c>
      <c r="F119" s="9" t="s">
        <v>88</v>
      </c>
      <c r="G119" s="9" t="s">
        <v>84</v>
      </c>
      <c r="H119" s="10">
        <v>402004</v>
      </c>
      <c r="I119" s="11">
        <v>192</v>
      </c>
      <c r="J119" s="25">
        <v>0</v>
      </c>
      <c r="K119" s="12"/>
      <c r="L119" s="14">
        <v>0</v>
      </c>
      <c r="N119" s="21">
        <v>0</v>
      </c>
      <c r="P119" s="21">
        <v>0</v>
      </c>
      <c r="R119" s="21">
        <v>0</v>
      </c>
      <c r="T119" s="21">
        <v>0</v>
      </c>
      <c r="V119" s="21">
        <v>0</v>
      </c>
      <c r="X119" s="22">
        <v>0</v>
      </c>
      <c r="Z119" s="5" t="str">
        <f t="shared" si="1"/>
        <v>No</v>
      </c>
      <c r="AA119" s="193"/>
      <c r="AB119" s="193"/>
      <c r="AC119" s="193"/>
      <c r="AD119" s="193"/>
      <c r="AE119" s="193"/>
      <c r="AF119" s="193"/>
    </row>
    <row r="120" spans="1:32">
      <c r="A120" s="8" t="s">
        <v>4781</v>
      </c>
      <c r="B120" s="8" t="s">
        <v>4782</v>
      </c>
      <c r="C120" s="9" t="s">
        <v>82</v>
      </c>
      <c r="D120" s="185">
        <v>2126</v>
      </c>
      <c r="E120" s="188">
        <v>20126</v>
      </c>
      <c r="F120" s="9" t="s">
        <v>113</v>
      </c>
      <c r="G120" s="9" t="s">
        <v>84</v>
      </c>
      <c r="H120" s="10">
        <v>18351295</v>
      </c>
      <c r="I120" s="11">
        <v>184</v>
      </c>
      <c r="J120" s="25">
        <v>0</v>
      </c>
      <c r="K120" s="12"/>
      <c r="L120" s="14">
        <v>0</v>
      </c>
      <c r="N120" s="21">
        <v>0</v>
      </c>
      <c r="P120" s="21">
        <v>0</v>
      </c>
      <c r="R120" s="21">
        <v>0</v>
      </c>
      <c r="T120" s="21">
        <v>0</v>
      </c>
      <c r="V120" s="21">
        <v>0</v>
      </c>
      <c r="X120" s="22">
        <v>0</v>
      </c>
      <c r="Z120" s="5" t="str">
        <f t="shared" si="1"/>
        <v>No</v>
      </c>
      <c r="AA120" s="193"/>
      <c r="AB120" s="193"/>
      <c r="AC120" s="193"/>
      <c r="AD120" s="193"/>
      <c r="AE120" s="193"/>
      <c r="AF120" s="193"/>
    </row>
    <row r="121" spans="1:32">
      <c r="A121" s="8" t="s">
        <v>4437</v>
      </c>
      <c r="B121" s="8" t="s">
        <v>4438</v>
      </c>
      <c r="C121" s="9" t="s">
        <v>87</v>
      </c>
      <c r="D121" s="185">
        <v>24</v>
      </c>
      <c r="E121" s="188">
        <v>24</v>
      </c>
      <c r="F121" s="9" t="s">
        <v>88</v>
      </c>
      <c r="G121" s="9" t="s">
        <v>84</v>
      </c>
      <c r="H121" s="10">
        <v>1849898</v>
      </c>
      <c r="I121" s="11">
        <v>181</v>
      </c>
      <c r="J121" s="25">
        <v>0</v>
      </c>
      <c r="K121" s="12"/>
      <c r="L121" s="14">
        <v>51481508</v>
      </c>
      <c r="N121" s="21">
        <v>0</v>
      </c>
      <c r="P121" s="21">
        <v>0</v>
      </c>
      <c r="R121" s="21">
        <v>0</v>
      </c>
      <c r="T121" s="21">
        <v>0</v>
      </c>
      <c r="V121" s="21">
        <v>0</v>
      </c>
      <c r="X121" s="22">
        <v>51481508</v>
      </c>
      <c r="Z121" s="5" t="str">
        <f t="shared" si="1"/>
        <v>No</v>
      </c>
      <c r="AA121" s="193"/>
      <c r="AB121" s="193"/>
      <c r="AC121" s="193"/>
      <c r="AD121" s="193"/>
      <c r="AE121" s="193"/>
      <c r="AF121" s="193"/>
    </row>
    <row r="122" spans="1:32">
      <c r="A122" s="8" t="s">
        <v>2686</v>
      </c>
      <c r="B122" s="8" t="s">
        <v>2687</v>
      </c>
      <c r="C122" s="9" t="s">
        <v>466</v>
      </c>
      <c r="D122" s="185">
        <v>5017</v>
      </c>
      <c r="E122" s="188">
        <v>50017</v>
      </c>
      <c r="F122" s="9" t="s">
        <v>88</v>
      </c>
      <c r="G122" s="9" t="s">
        <v>84</v>
      </c>
      <c r="H122" s="10">
        <v>724091</v>
      </c>
      <c r="I122" s="11">
        <v>179</v>
      </c>
      <c r="J122" s="25">
        <v>0</v>
      </c>
      <c r="K122" s="12"/>
      <c r="L122" s="14">
        <v>52477810</v>
      </c>
      <c r="N122" s="21">
        <v>0</v>
      </c>
      <c r="P122" s="21">
        <v>0</v>
      </c>
      <c r="R122" s="21">
        <v>0</v>
      </c>
      <c r="T122" s="21">
        <v>0</v>
      </c>
      <c r="V122" s="21">
        <v>0</v>
      </c>
      <c r="X122" s="22">
        <v>52477810</v>
      </c>
      <c r="Z122" s="5" t="str">
        <f t="shared" si="1"/>
        <v>No</v>
      </c>
      <c r="AA122" s="193"/>
      <c r="AB122" s="193"/>
      <c r="AC122" s="193"/>
      <c r="AD122" s="193"/>
      <c r="AE122" s="193"/>
      <c r="AF122" s="193"/>
    </row>
    <row r="123" spans="1:32">
      <c r="A123" s="8" t="s">
        <v>4149</v>
      </c>
      <c r="B123" s="8" t="s">
        <v>4150</v>
      </c>
      <c r="C123" s="9" t="s">
        <v>288</v>
      </c>
      <c r="D123" s="185">
        <v>3010</v>
      </c>
      <c r="E123" s="188">
        <v>30010</v>
      </c>
      <c r="F123" s="9" t="s">
        <v>88</v>
      </c>
      <c r="G123" s="9" t="s">
        <v>84</v>
      </c>
      <c r="H123" s="10">
        <v>664651</v>
      </c>
      <c r="I123" s="11">
        <v>178</v>
      </c>
      <c r="J123" s="25">
        <v>0</v>
      </c>
      <c r="K123" s="12"/>
      <c r="L123" s="14">
        <v>0</v>
      </c>
      <c r="N123" s="21">
        <v>0</v>
      </c>
      <c r="P123" s="21">
        <v>0</v>
      </c>
      <c r="R123" s="21">
        <v>0</v>
      </c>
      <c r="T123" s="21">
        <v>0</v>
      </c>
      <c r="V123" s="21">
        <v>0</v>
      </c>
      <c r="X123" s="22">
        <v>0</v>
      </c>
      <c r="Z123" s="5" t="str">
        <f t="shared" si="1"/>
        <v>No</v>
      </c>
      <c r="AA123" s="193"/>
      <c r="AB123" s="193"/>
      <c r="AC123" s="193"/>
      <c r="AD123" s="193"/>
      <c r="AE123" s="193"/>
      <c r="AF123" s="193"/>
    </row>
    <row r="124" spans="1:32">
      <c r="A124" s="8" t="s">
        <v>1073</v>
      </c>
      <c r="B124" s="8" t="s">
        <v>1074</v>
      </c>
      <c r="C124" s="9" t="s">
        <v>163</v>
      </c>
      <c r="D124" s="185">
        <v>1061</v>
      </c>
      <c r="E124" s="188">
        <v>10061</v>
      </c>
      <c r="F124" s="9" t="s">
        <v>88</v>
      </c>
      <c r="G124" s="9" t="s">
        <v>84</v>
      </c>
      <c r="H124" s="10">
        <v>116960</v>
      </c>
      <c r="I124" s="11">
        <v>176</v>
      </c>
      <c r="J124" s="25">
        <v>0</v>
      </c>
      <c r="K124" s="12"/>
      <c r="L124" s="14">
        <v>0</v>
      </c>
      <c r="N124" s="21">
        <v>0</v>
      </c>
      <c r="P124" s="21">
        <v>0</v>
      </c>
      <c r="R124" s="21">
        <v>0</v>
      </c>
      <c r="T124" s="21">
        <v>0</v>
      </c>
      <c r="V124" s="21">
        <v>0</v>
      </c>
      <c r="X124" s="22">
        <v>0</v>
      </c>
      <c r="Z124" s="5" t="str">
        <f t="shared" si="1"/>
        <v>No</v>
      </c>
      <c r="AA124" s="193"/>
      <c r="AB124" s="193"/>
      <c r="AC124" s="193"/>
      <c r="AD124" s="193"/>
      <c r="AE124" s="193"/>
      <c r="AF124" s="193"/>
    </row>
    <row r="125" spans="1:32">
      <c r="A125" s="8" t="s">
        <v>3528</v>
      </c>
      <c r="B125" s="8" t="s">
        <v>3529</v>
      </c>
      <c r="C125" s="9" t="s">
        <v>178</v>
      </c>
      <c r="D125" s="185">
        <v>5036</v>
      </c>
      <c r="E125" s="188">
        <v>50036</v>
      </c>
      <c r="F125" s="9" t="s">
        <v>88</v>
      </c>
      <c r="G125" s="9" t="s">
        <v>84</v>
      </c>
      <c r="H125" s="10">
        <v>313532</v>
      </c>
      <c r="I125" s="11">
        <v>171</v>
      </c>
      <c r="J125" s="25">
        <v>0</v>
      </c>
      <c r="K125" s="12"/>
      <c r="L125" s="14">
        <v>0</v>
      </c>
      <c r="N125" s="21">
        <v>0</v>
      </c>
      <c r="P125" s="21">
        <v>0</v>
      </c>
      <c r="R125" s="21">
        <v>0</v>
      </c>
      <c r="T125" s="21">
        <v>0</v>
      </c>
      <c r="V125" s="21">
        <v>0</v>
      </c>
      <c r="X125" s="22">
        <v>0</v>
      </c>
      <c r="Z125" s="5" t="str">
        <f t="shared" si="1"/>
        <v>No</v>
      </c>
      <c r="AA125" s="193"/>
      <c r="AB125" s="193"/>
      <c r="AC125" s="193"/>
      <c r="AD125" s="193"/>
      <c r="AE125" s="193"/>
      <c r="AF125" s="193"/>
    </row>
    <row r="126" spans="1:32">
      <c r="A126" s="8" t="s">
        <v>4033</v>
      </c>
      <c r="B126" s="8" t="s">
        <v>471</v>
      </c>
      <c r="C126" s="9" t="s">
        <v>65</v>
      </c>
      <c r="D126" s="185">
        <v>12</v>
      </c>
      <c r="E126" s="188">
        <v>12</v>
      </c>
      <c r="F126" s="9" t="s">
        <v>83</v>
      </c>
      <c r="G126" s="9" t="s">
        <v>84</v>
      </c>
      <c r="H126" s="10">
        <v>251243</v>
      </c>
      <c r="I126" s="11">
        <v>170</v>
      </c>
      <c r="J126" s="25">
        <v>0</v>
      </c>
      <c r="K126" s="12"/>
      <c r="L126" s="14">
        <v>0</v>
      </c>
      <c r="N126" s="21">
        <v>0</v>
      </c>
      <c r="P126" s="21">
        <v>0</v>
      </c>
      <c r="R126" s="21">
        <v>0</v>
      </c>
      <c r="T126" s="21">
        <v>0</v>
      </c>
      <c r="V126" s="21">
        <v>0</v>
      </c>
      <c r="X126" s="22">
        <v>0</v>
      </c>
      <c r="Z126" s="5" t="str">
        <f t="shared" si="1"/>
        <v>No</v>
      </c>
      <c r="AA126" s="193"/>
      <c r="AB126" s="193"/>
      <c r="AC126" s="193"/>
      <c r="AD126" s="193"/>
      <c r="AE126" s="193"/>
      <c r="AF126" s="193"/>
    </row>
    <row r="127" spans="1:32">
      <c r="A127" s="8" t="s">
        <v>3630</v>
      </c>
      <c r="B127" s="8" t="s">
        <v>3631</v>
      </c>
      <c r="C127" s="9" t="s">
        <v>91</v>
      </c>
      <c r="D127" s="185">
        <v>9008</v>
      </c>
      <c r="E127" s="188">
        <v>90008</v>
      </c>
      <c r="F127" s="9" t="s">
        <v>83</v>
      </c>
      <c r="G127" s="9" t="s">
        <v>84</v>
      </c>
      <c r="H127" s="10">
        <v>12150996</v>
      </c>
      <c r="I127" s="11">
        <v>168</v>
      </c>
      <c r="J127" s="25">
        <v>0</v>
      </c>
      <c r="K127" s="12"/>
      <c r="L127" s="14">
        <v>0</v>
      </c>
      <c r="N127" s="21">
        <v>0</v>
      </c>
      <c r="P127" s="21">
        <v>0</v>
      </c>
      <c r="R127" s="21">
        <v>0</v>
      </c>
      <c r="T127" s="21">
        <v>0</v>
      </c>
      <c r="V127" s="21">
        <v>0</v>
      </c>
      <c r="X127" s="22">
        <v>0</v>
      </c>
      <c r="Z127" s="5" t="str">
        <f t="shared" si="1"/>
        <v>No</v>
      </c>
      <c r="AA127" s="193"/>
      <c r="AB127" s="193"/>
      <c r="AC127" s="193"/>
      <c r="AD127" s="193"/>
      <c r="AE127" s="193"/>
      <c r="AF127" s="193"/>
    </row>
    <row r="128" spans="1:32">
      <c r="A128" s="8" t="s">
        <v>5693</v>
      </c>
      <c r="B128" s="8" t="s">
        <v>406</v>
      </c>
      <c r="C128" s="9" t="s">
        <v>124</v>
      </c>
      <c r="D128" s="185">
        <v>6032</v>
      </c>
      <c r="E128" s="188">
        <v>60032</v>
      </c>
      <c r="F128" s="9" t="s">
        <v>88</v>
      </c>
      <c r="G128" s="9" t="s">
        <v>84</v>
      </c>
      <c r="H128" s="10">
        <v>899703</v>
      </c>
      <c r="I128" s="11">
        <v>165</v>
      </c>
      <c r="J128" s="25">
        <v>0</v>
      </c>
      <c r="K128" s="12"/>
      <c r="L128" s="14">
        <v>0</v>
      </c>
      <c r="N128" s="21">
        <v>0</v>
      </c>
      <c r="P128" s="21">
        <v>0</v>
      </c>
      <c r="R128" s="21">
        <v>0</v>
      </c>
      <c r="T128" s="21">
        <v>0</v>
      </c>
      <c r="V128" s="21">
        <v>0</v>
      </c>
      <c r="X128" s="22">
        <v>0</v>
      </c>
      <c r="Z128" s="5" t="str">
        <f t="shared" si="1"/>
        <v>No</v>
      </c>
      <c r="AA128" s="193"/>
      <c r="AB128" s="193"/>
      <c r="AC128" s="193"/>
      <c r="AD128" s="193"/>
      <c r="AE128" s="193"/>
      <c r="AF128" s="193"/>
    </row>
    <row r="129" spans="1:32">
      <c r="A129" s="8" t="s">
        <v>3639</v>
      </c>
      <c r="B129" s="8" t="s">
        <v>3640</v>
      </c>
      <c r="C129" s="9" t="s">
        <v>454</v>
      </c>
      <c r="D129" s="185">
        <v>8005</v>
      </c>
      <c r="E129" s="188">
        <v>80005</v>
      </c>
      <c r="F129" s="9" t="s">
        <v>83</v>
      </c>
      <c r="G129" s="9" t="s">
        <v>84</v>
      </c>
      <c r="H129" s="10">
        <v>559409</v>
      </c>
      <c r="I129" s="11">
        <v>165</v>
      </c>
      <c r="J129" s="25">
        <v>0</v>
      </c>
      <c r="K129" s="12"/>
      <c r="L129" s="14">
        <v>0</v>
      </c>
      <c r="N129" s="21">
        <v>0</v>
      </c>
      <c r="P129" s="21">
        <v>0</v>
      </c>
      <c r="R129" s="21">
        <v>0</v>
      </c>
      <c r="T129" s="21">
        <v>0</v>
      </c>
      <c r="V129" s="21">
        <v>0</v>
      </c>
      <c r="X129" s="22">
        <v>0</v>
      </c>
      <c r="Z129" s="5" t="str">
        <f t="shared" si="1"/>
        <v>No</v>
      </c>
      <c r="AA129" s="193"/>
      <c r="AB129" s="193"/>
      <c r="AC129" s="193"/>
      <c r="AD129" s="193"/>
      <c r="AE129" s="193"/>
      <c r="AF129" s="193"/>
    </row>
    <row r="130" spans="1:32">
      <c r="A130" s="8" t="s">
        <v>1377</v>
      </c>
      <c r="B130" s="8" t="s">
        <v>1378</v>
      </c>
      <c r="C130" s="9" t="s">
        <v>171</v>
      </c>
      <c r="D130" s="185">
        <v>4030</v>
      </c>
      <c r="E130" s="188">
        <v>40030</v>
      </c>
      <c r="F130" s="9" t="s">
        <v>83</v>
      </c>
      <c r="G130" s="9" t="s">
        <v>84</v>
      </c>
      <c r="H130" s="10">
        <v>187781</v>
      </c>
      <c r="I130" s="11">
        <v>158</v>
      </c>
      <c r="J130" s="25">
        <v>0</v>
      </c>
      <c r="K130" s="12"/>
      <c r="L130" s="14">
        <v>0</v>
      </c>
      <c r="N130" s="21">
        <v>0</v>
      </c>
      <c r="P130" s="21">
        <v>0</v>
      </c>
      <c r="R130" s="21">
        <v>0</v>
      </c>
      <c r="T130" s="21">
        <v>0</v>
      </c>
      <c r="V130" s="21">
        <v>0</v>
      </c>
      <c r="X130" s="22">
        <v>0</v>
      </c>
      <c r="Z130" s="5" t="str">
        <f t="shared" si="1"/>
        <v>No</v>
      </c>
      <c r="AA130" s="193"/>
      <c r="AB130" s="193"/>
      <c r="AC130" s="193"/>
      <c r="AD130" s="193"/>
      <c r="AE130" s="193"/>
      <c r="AF130" s="193"/>
    </row>
    <row r="131" spans="1:32">
      <c r="A131" s="8" t="s">
        <v>2685</v>
      </c>
      <c r="B131" s="8" t="s">
        <v>426</v>
      </c>
      <c r="C131" s="9" t="s">
        <v>178</v>
      </c>
      <c r="D131" s="185">
        <v>5040</v>
      </c>
      <c r="E131" s="188">
        <v>50040</v>
      </c>
      <c r="F131" s="9" t="s">
        <v>88</v>
      </c>
      <c r="G131" s="9" t="s">
        <v>84</v>
      </c>
      <c r="H131" s="10">
        <v>306022</v>
      </c>
      <c r="I131" s="11">
        <v>153</v>
      </c>
      <c r="J131" s="25">
        <v>0</v>
      </c>
      <c r="K131" s="12"/>
      <c r="L131" s="14">
        <v>0</v>
      </c>
      <c r="N131" s="21">
        <v>15295712</v>
      </c>
      <c r="P131" s="21">
        <v>0</v>
      </c>
      <c r="R131" s="21">
        <v>0</v>
      </c>
      <c r="T131" s="21">
        <v>0</v>
      </c>
      <c r="V131" s="21">
        <v>0</v>
      </c>
      <c r="X131" s="22">
        <v>15295712</v>
      </c>
      <c r="Z131" s="5" t="str">
        <f t="shared" ref="Z131:Z194" si="2">IF(Y131&amp;W131&amp;U131&amp;S131&amp;Q131&amp;O131&amp;M131&amp;K131&lt;&gt;"","Yes","No")</f>
        <v>No</v>
      </c>
      <c r="AA131" s="193"/>
      <c r="AB131" s="193"/>
      <c r="AC131" s="193"/>
      <c r="AD131" s="193"/>
      <c r="AE131" s="193"/>
      <c r="AF131" s="193"/>
    </row>
    <row r="132" spans="1:32">
      <c r="A132" s="8" t="s">
        <v>1753</v>
      </c>
      <c r="B132" s="8" t="s">
        <v>1754</v>
      </c>
      <c r="C132" s="9" t="s">
        <v>91</v>
      </c>
      <c r="D132" s="185">
        <v>9016</v>
      </c>
      <c r="E132" s="188">
        <v>90016</v>
      </c>
      <c r="F132" s="9" t="s">
        <v>88</v>
      </c>
      <c r="G132" s="9" t="s">
        <v>84</v>
      </c>
      <c r="H132" s="10">
        <v>3281212</v>
      </c>
      <c r="I132" s="11">
        <v>146</v>
      </c>
      <c r="J132" s="25">
        <v>0</v>
      </c>
      <c r="K132" s="12"/>
      <c r="L132" s="14">
        <v>0</v>
      </c>
      <c r="N132" s="21">
        <v>0</v>
      </c>
      <c r="P132" s="21">
        <v>0</v>
      </c>
      <c r="R132" s="21">
        <v>0</v>
      </c>
      <c r="T132" s="21">
        <v>52291524</v>
      </c>
      <c r="V132" s="21">
        <v>0</v>
      </c>
      <c r="X132" s="22">
        <v>52291524</v>
      </c>
      <c r="Z132" s="5" t="str">
        <f t="shared" si="2"/>
        <v>No</v>
      </c>
      <c r="AA132" s="193"/>
      <c r="AB132" s="193"/>
      <c r="AC132" s="193"/>
      <c r="AD132" s="193"/>
      <c r="AE132" s="193"/>
      <c r="AF132" s="193"/>
    </row>
    <row r="133" spans="1:32">
      <c r="A133" s="8" t="s">
        <v>3129</v>
      </c>
      <c r="B133" s="8" t="s">
        <v>3130</v>
      </c>
      <c r="C133" s="9" t="s">
        <v>235</v>
      </c>
      <c r="D133" s="185">
        <v>4108</v>
      </c>
      <c r="E133" s="188">
        <v>40108</v>
      </c>
      <c r="F133" s="9" t="s">
        <v>88</v>
      </c>
      <c r="G133" s="9" t="s">
        <v>84</v>
      </c>
      <c r="H133" s="10">
        <v>347602</v>
      </c>
      <c r="I133" s="11">
        <v>144</v>
      </c>
      <c r="J133" s="25">
        <v>0</v>
      </c>
      <c r="K133" s="12"/>
      <c r="L133" s="14">
        <v>54179262</v>
      </c>
      <c r="N133" s="21">
        <v>0</v>
      </c>
      <c r="P133" s="21">
        <v>0</v>
      </c>
      <c r="R133" s="21">
        <v>0</v>
      </c>
      <c r="T133" s="21">
        <v>0</v>
      </c>
      <c r="V133" s="21">
        <v>0</v>
      </c>
      <c r="X133" s="22">
        <v>54179262</v>
      </c>
      <c r="Z133" s="5" t="str">
        <f t="shared" si="2"/>
        <v>No</v>
      </c>
      <c r="AA133" s="193"/>
      <c r="AB133" s="193"/>
      <c r="AC133" s="193"/>
      <c r="AD133" s="193"/>
      <c r="AE133" s="193"/>
      <c r="AF133" s="193"/>
    </row>
    <row r="134" spans="1:32">
      <c r="A134" s="8" t="s">
        <v>1085</v>
      </c>
      <c r="B134" s="8" t="s">
        <v>506</v>
      </c>
      <c r="C134" s="9" t="s">
        <v>238</v>
      </c>
      <c r="D134" s="185">
        <v>1017</v>
      </c>
      <c r="E134" s="188">
        <v>10017</v>
      </c>
      <c r="F134" s="9" t="s">
        <v>88</v>
      </c>
      <c r="G134" s="9" t="s">
        <v>84</v>
      </c>
      <c r="H134" s="10">
        <v>924859</v>
      </c>
      <c r="I134" s="11">
        <v>144</v>
      </c>
      <c r="J134" s="25">
        <v>0</v>
      </c>
      <c r="K134" s="12"/>
      <c r="L134" s="14">
        <v>0</v>
      </c>
      <c r="N134" s="21">
        <v>0</v>
      </c>
      <c r="P134" s="21">
        <v>0</v>
      </c>
      <c r="R134" s="21">
        <v>0</v>
      </c>
      <c r="T134" s="21">
        <v>0</v>
      </c>
      <c r="V134" s="21">
        <v>0</v>
      </c>
      <c r="X134" s="22">
        <v>0</v>
      </c>
      <c r="Z134" s="5" t="str">
        <f t="shared" si="2"/>
        <v>No</v>
      </c>
      <c r="AA134" s="193"/>
      <c r="AB134" s="193"/>
      <c r="AC134" s="193"/>
      <c r="AD134" s="193"/>
      <c r="AE134" s="193"/>
      <c r="AF134" s="193"/>
    </row>
    <row r="135" spans="1:32">
      <c r="A135" s="8" t="s">
        <v>1362</v>
      </c>
      <c r="B135" s="8" t="s">
        <v>1363</v>
      </c>
      <c r="C135" s="9" t="s">
        <v>555</v>
      </c>
      <c r="D135" s="185">
        <v>5146</v>
      </c>
      <c r="E135" s="188">
        <v>50146</v>
      </c>
      <c r="F135" s="9" t="s">
        <v>88</v>
      </c>
      <c r="G135" s="9" t="s">
        <v>84</v>
      </c>
      <c r="H135" s="10">
        <v>2150706</v>
      </c>
      <c r="I135" s="11">
        <v>144</v>
      </c>
      <c r="J135" s="25">
        <v>0</v>
      </c>
      <c r="K135" s="12"/>
      <c r="L135" s="14">
        <v>9348332</v>
      </c>
      <c r="N135" s="21">
        <v>0</v>
      </c>
      <c r="P135" s="21">
        <v>0</v>
      </c>
      <c r="R135" s="21">
        <v>0</v>
      </c>
      <c r="T135" s="21">
        <v>0</v>
      </c>
      <c r="V135" s="21">
        <v>0</v>
      </c>
      <c r="X135" s="22">
        <v>9348332</v>
      </c>
      <c r="Z135" s="5" t="str">
        <f t="shared" si="2"/>
        <v>No</v>
      </c>
      <c r="AA135" s="193"/>
      <c r="AB135" s="193"/>
      <c r="AC135" s="193"/>
      <c r="AD135" s="193"/>
      <c r="AE135" s="193"/>
      <c r="AF135" s="193"/>
    </row>
    <row r="136" spans="1:32">
      <c r="A136" s="8" t="s">
        <v>4818</v>
      </c>
      <c r="B136" s="8" t="s">
        <v>4819</v>
      </c>
      <c r="C136" s="9" t="s">
        <v>171</v>
      </c>
      <c r="D136" s="185">
        <v>4063</v>
      </c>
      <c r="E136" s="188">
        <v>40063</v>
      </c>
      <c r="F136" s="9" t="s">
        <v>83</v>
      </c>
      <c r="G136" s="9" t="s">
        <v>84</v>
      </c>
      <c r="H136" s="10">
        <v>452791</v>
      </c>
      <c r="I136" s="11">
        <v>142</v>
      </c>
      <c r="J136" s="25">
        <v>0</v>
      </c>
      <c r="K136" s="12"/>
      <c r="L136" s="14">
        <v>0</v>
      </c>
      <c r="N136" s="21">
        <v>0</v>
      </c>
      <c r="P136" s="21">
        <v>0</v>
      </c>
      <c r="R136" s="21">
        <v>0</v>
      </c>
      <c r="T136" s="21">
        <v>0</v>
      </c>
      <c r="V136" s="21">
        <v>0</v>
      </c>
      <c r="X136" s="22">
        <v>0</v>
      </c>
      <c r="Z136" s="5" t="str">
        <f t="shared" si="2"/>
        <v>No</v>
      </c>
      <c r="AA136" s="193"/>
      <c r="AB136" s="193"/>
      <c r="AC136" s="193"/>
      <c r="AD136" s="193"/>
      <c r="AE136" s="193"/>
      <c r="AF136" s="193"/>
    </row>
    <row r="137" spans="1:32">
      <c r="A137" s="8" t="s">
        <v>429</v>
      </c>
      <c r="B137" s="8" t="s">
        <v>430</v>
      </c>
      <c r="C137" s="9" t="s">
        <v>91</v>
      </c>
      <c r="D137" s="185">
        <v>9134</v>
      </c>
      <c r="E137" s="188">
        <v>90134</v>
      </c>
      <c r="F137" s="9" t="s">
        <v>88</v>
      </c>
      <c r="G137" s="9" t="s">
        <v>84</v>
      </c>
      <c r="H137" s="10">
        <v>3281212</v>
      </c>
      <c r="I137" s="11">
        <v>140</v>
      </c>
      <c r="J137" s="25">
        <v>0</v>
      </c>
      <c r="K137" s="12"/>
      <c r="L137" s="14">
        <v>0</v>
      </c>
      <c r="N137" s="21">
        <v>0</v>
      </c>
      <c r="P137" s="21">
        <v>0</v>
      </c>
      <c r="R137" s="21">
        <v>0</v>
      </c>
      <c r="T137" s="21">
        <v>0</v>
      </c>
      <c r="V137" s="21">
        <v>0</v>
      </c>
      <c r="X137" s="22">
        <v>0</v>
      </c>
      <c r="Z137" s="5" t="str">
        <f t="shared" si="2"/>
        <v>No</v>
      </c>
      <c r="AA137" s="193"/>
      <c r="AB137" s="193"/>
      <c r="AC137" s="193"/>
      <c r="AD137" s="193"/>
      <c r="AE137" s="193"/>
      <c r="AF137" s="193"/>
    </row>
    <row r="138" spans="1:32">
      <c r="A138" s="8" t="s">
        <v>2967</v>
      </c>
      <c r="B138" s="8" t="s">
        <v>2968</v>
      </c>
      <c r="C138" s="9" t="s">
        <v>91</v>
      </c>
      <c r="D138" s="185">
        <v>9027</v>
      </c>
      <c r="E138" s="188">
        <v>90027</v>
      </c>
      <c r="F138" s="9" t="s">
        <v>83</v>
      </c>
      <c r="G138" s="9" t="s">
        <v>84</v>
      </c>
      <c r="H138" s="10">
        <v>654628</v>
      </c>
      <c r="I138" s="11">
        <v>139</v>
      </c>
      <c r="J138" s="25">
        <v>0</v>
      </c>
      <c r="K138" s="12"/>
      <c r="L138" s="14">
        <v>0</v>
      </c>
      <c r="N138" s="21">
        <v>0</v>
      </c>
      <c r="P138" s="21">
        <v>0</v>
      </c>
      <c r="R138" s="21">
        <v>0</v>
      </c>
      <c r="T138" s="21">
        <v>0</v>
      </c>
      <c r="V138" s="21">
        <v>0</v>
      </c>
      <c r="X138" s="22">
        <v>0</v>
      </c>
      <c r="Z138" s="5" t="str">
        <f t="shared" si="2"/>
        <v>No</v>
      </c>
      <c r="AA138" s="193"/>
      <c r="AB138" s="193"/>
      <c r="AC138" s="193"/>
      <c r="AD138" s="193"/>
      <c r="AE138" s="193"/>
      <c r="AF138" s="193"/>
    </row>
    <row r="139" spans="1:32">
      <c r="A139" s="8" t="s">
        <v>2506</v>
      </c>
      <c r="B139" s="8" t="s">
        <v>111</v>
      </c>
      <c r="C139" s="9" t="s">
        <v>91</v>
      </c>
      <c r="D139" s="185">
        <v>9078</v>
      </c>
      <c r="E139" s="188">
        <v>90078</v>
      </c>
      <c r="F139" s="9" t="s">
        <v>88</v>
      </c>
      <c r="G139" s="9" t="s">
        <v>84</v>
      </c>
      <c r="H139" s="10">
        <v>615968</v>
      </c>
      <c r="I139" s="11">
        <v>139</v>
      </c>
      <c r="J139" s="25">
        <v>0</v>
      </c>
      <c r="K139" s="12"/>
      <c r="L139" s="14">
        <v>0</v>
      </c>
      <c r="N139" s="21">
        <v>0</v>
      </c>
      <c r="P139" s="21">
        <v>0</v>
      </c>
      <c r="R139" s="21">
        <v>0</v>
      </c>
      <c r="T139" s="21">
        <v>0</v>
      </c>
      <c r="V139" s="21">
        <v>0</v>
      </c>
      <c r="X139" s="22">
        <v>0</v>
      </c>
      <c r="Z139" s="5" t="str">
        <f t="shared" si="2"/>
        <v>No</v>
      </c>
      <c r="AA139" s="193"/>
      <c r="AB139" s="193"/>
      <c r="AC139" s="193"/>
      <c r="AD139" s="193"/>
      <c r="AE139" s="193"/>
      <c r="AF139" s="193"/>
    </row>
    <row r="140" spans="1:32">
      <c r="A140" s="8" t="s">
        <v>3236</v>
      </c>
      <c r="B140" s="8" t="s">
        <v>3237</v>
      </c>
      <c r="C140" s="9" t="s">
        <v>274</v>
      </c>
      <c r="D140" s="185">
        <v>4003</v>
      </c>
      <c r="E140" s="188">
        <v>40003</v>
      </c>
      <c r="F140" s="9" t="s">
        <v>83</v>
      </c>
      <c r="G140" s="9" t="s">
        <v>84</v>
      </c>
      <c r="H140" s="10">
        <v>1060061</v>
      </c>
      <c r="I140" s="11">
        <v>139</v>
      </c>
      <c r="J140" s="25">
        <v>0</v>
      </c>
      <c r="K140" s="12"/>
      <c r="L140" s="14">
        <v>0</v>
      </c>
      <c r="N140" s="21">
        <v>0</v>
      </c>
      <c r="P140" s="21">
        <v>0</v>
      </c>
      <c r="R140" s="21">
        <v>0</v>
      </c>
      <c r="T140" s="21">
        <v>0</v>
      </c>
      <c r="V140" s="21">
        <v>0</v>
      </c>
      <c r="X140" s="22">
        <v>0</v>
      </c>
      <c r="Z140" s="5" t="str">
        <f t="shared" si="2"/>
        <v>No</v>
      </c>
      <c r="AA140" s="193"/>
      <c r="AB140" s="193"/>
      <c r="AC140" s="193"/>
      <c r="AD140" s="193"/>
      <c r="AE140" s="193"/>
      <c r="AF140" s="193"/>
    </row>
    <row r="141" spans="1:32">
      <c r="A141" s="8" t="s">
        <v>5285</v>
      </c>
      <c r="B141" s="8" t="s">
        <v>4766</v>
      </c>
      <c r="C141" s="9" t="s">
        <v>91</v>
      </c>
      <c r="D141" s="185">
        <v>9223</v>
      </c>
      <c r="E141" s="188">
        <v>90223</v>
      </c>
      <c r="F141" s="9" t="s">
        <v>88</v>
      </c>
      <c r="G141" s="9" t="s">
        <v>84</v>
      </c>
      <c r="H141" s="10">
        <v>1723634</v>
      </c>
      <c r="I141" s="11">
        <v>138</v>
      </c>
      <c r="J141" s="25">
        <v>0</v>
      </c>
      <c r="K141" s="12"/>
      <c r="L141" s="14">
        <v>0</v>
      </c>
      <c r="N141" s="21">
        <v>0</v>
      </c>
      <c r="P141" s="21">
        <v>0</v>
      </c>
      <c r="R141" s="21">
        <v>0</v>
      </c>
      <c r="T141" s="21">
        <v>0</v>
      </c>
      <c r="V141" s="21">
        <v>0</v>
      </c>
      <c r="X141" s="22">
        <v>0</v>
      </c>
      <c r="Z141" s="5" t="str">
        <f t="shared" si="2"/>
        <v>No</v>
      </c>
      <c r="AA141" s="193"/>
      <c r="AB141" s="193"/>
      <c r="AC141" s="193"/>
      <c r="AD141" s="193"/>
      <c r="AE141" s="193"/>
      <c r="AF141" s="193"/>
    </row>
    <row r="142" spans="1:32">
      <c r="A142" s="8" t="s">
        <v>4172</v>
      </c>
      <c r="B142" s="8" t="s">
        <v>4173</v>
      </c>
      <c r="C142" s="9" t="s">
        <v>171</v>
      </c>
      <c r="D142" s="185">
        <v>4032</v>
      </c>
      <c r="E142" s="188">
        <v>40032</v>
      </c>
      <c r="F142" s="9" t="s">
        <v>83</v>
      </c>
      <c r="G142" s="9" t="s">
        <v>84</v>
      </c>
      <c r="H142" s="10">
        <v>349064</v>
      </c>
      <c r="I142" s="11">
        <v>138</v>
      </c>
      <c r="J142" s="25">
        <v>0</v>
      </c>
      <c r="K142" s="12"/>
      <c r="L142" s="14">
        <v>0</v>
      </c>
      <c r="N142" s="21">
        <v>0</v>
      </c>
      <c r="P142" s="21">
        <v>0</v>
      </c>
      <c r="R142" s="21">
        <v>0</v>
      </c>
      <c r="T142" s="21">
        <v>0</v>
      </c>
      <c r="V142" s="21">
        <v>0</v>
      </c>
      <c r="X142" s="22">
        <v>0</v>
      </c>
      <c r="Z142" s="5" t="str">
        <f t="shared" si="2"/>
        <v>No</v>
      </c>
      <c r="AA142" s="193"/>
      <c r="AB142" s="193"/>
      <c r="AC142" s="193"/>
      <c r="AD142" s="193"/>
      <c r="AE142" s="193"/>
      <c r="AF142" s="193"/>
    </row>
    <row r="143" spans="1:32">
      <c r="A143" s="8" t="s">
        <v>5983</v>
      </c>
      <c r="B143" s="8" t="s">
        <v>4314</v>
      </c>
      <c r="C143" s="9" t="s">
        <v>46</v>
      </c>
      <c r="D143" s="185">
        <v>5222</v>
      </c>
      <c r="E143" s="188">
        <v>50519</v>
      </c>
      <c r="F143" s="9" t="s">
        <v>88</v>
      </c>
      <c r="G143" s="9" t="s">
        <v>84</v>
      </c>
      <c r="H143" s="10">
        <v>2650890</v>
      </c>
      <c r="I143" s="11">
        <v>133</v>
      </c>
      <c r="J143" s="25">
        <v>0</v>
      </c>
      <c r="K143" s="12"/>
      <c r="L143" s="14">
        <v>0</v>
      </c>
      <c r="N143" s="21">
        <v>0</v>
      </c>
      <c r="P143" s="21">
        <v>0</v>
      </c>
      <c r="R143" s="21">
        <v>0</v>
      </c>
      <c r="T143" s="21">
        <v>0</v>
      </c>
      <c r="V143" s="21">
        <v>0</v>
      </c>
      <c r="X143" s="22">
        <v>0</v>
      </c>
      <c r="Z143" s="5" t="str">
        <f t="shared" si="2"/>
        <v>No</v>
      </c>
      <c r="AA143" s="193"/>
      <c r="AB143" s="193"/>
      <c r="AC143" s="193"/>
      <c r="AD143" s="193"/>
      <c r="AE143" s="193"/>
      <c r="AF143" s="193"/>
    </row>
    <row r="144" spans="1:32">
      <c r="A144" s="8" t="s">
        <v>3708</v>
      </c>
      <c r="B144" s="8" t="s">
        <v>444</v>
      </c>
      <c r="C144" s="9" t="s">
        <v>103</v>
      </c>
      <c r="D144" s="185">
        <v>4086</v>
      </c>
      <c r="E144" s="188">
        <v>40086</v>
      </c>
      <c r="F144" s="9" t="s">
        <v>88</v>
      </c>
      <c r="G144" s="9" t="s">
        <v>84</v>
      </c>
      <c r="H144" s="10">
        <v>2148346</v>
      </c>
      <c r="I144" s="11">
        <v>128</v>
      </c>
      <c r="J144" s="25">
        <v>0</v>
      </c>
      <c r="K144" s="12"/>
      <c r="L144" s="14">
        <v>0</v>
      </c>
      <c r="N144" s="21">
        <v>0</v>
      </c>
      <c r="P144" s="21">
        <v>0</v>
      </c>
      <c r="R144" s="21">
        <v>0</v>
      </c>
      <c r="T144" s="21">
        <v>0</v>
      </c>
      <c r="V144" s="21">
        <v>0</v>
      </c>
      <c r="X144" s="22">
        <v>0</v>
      </c>
      <c r="Z144" s="5" t="str">
        <f t="shared" si="2"/>
        <v>No</v>
      </c>
      <c r="AA144" s="193"/>
      <c r="AB144" s="193"/>
      <c r="AC144" s="193"/>
      <c r="AD144" s="193"/>
      <c r="AE144" s="193"/>
      <c r="AF144" s="193"/>
    </row>
    <row r="145" spans="1:32">
      <c r="A145" s="8" t="s">
        <v>554</v>
      </c>
      <c r="B145" s="8" t="s">
        <v>424</v>
      </c>
      <c r="C145" s="9" t="s">
        <v>555</v>
      </c>
      <c r="D145" s="185">
        <v>5211</v>
      </c>
      <c r="E145" s="188">
        <v>50211</v>
      </c>
      <c r="F145" s="9" t="s">
        <v>88</v>
      </c>
      <c r="G145" s="9" t="s">
        <v>84</v>
      </c>
      <c r="H145" s="10">
        <v>67821</v>
      </c>
      <c r="I145" s="11">
        <v>126</v>
      </c>
      <c r="J145" s="25">
        <v>0</v>
      </c>
      <c r="K145" s="12"/>
      <c r="L145" s="14">
        <v>0</v>
      </c>
      <c r="N145" s="21">
        <v>0</v>
      </c>
      <c r="P145" s="21">
        <v>0</v>
      </c>
      <c r="R145" s="21">
        <v>0</v>
      </c>
      <c r="T145" s="21">
        <v>0</v>
      </c>
      <c r="V145" s="21">
        <v>0</v>
      </c>
      <c r="X145" s="22">
        <v>0</v>
      </c>
      <c r="Z145" s="5" t="str">
        <f t="shared" si="2"/>
        <v>No</v>
      </c>
      <c r="AA145" s="193"/>
      <c r="AB145" s="193"/>
      <c r="AC145" s="193"/>
      <c r="AD145" s="193"/>
      <c r="AE145" s="193"/>
      <c r="AF145" s="193"/>
    </row>
    <row r="146" spans="1:32">
      <c r="A146" s="8" t="s">
        <v>1370</v>
      </c>
      <c r="B146" s="8" t="s">
        <v>128</v>
      </c>
      <c r="C146" s="9" t="s">
        <v>129</v>
      </c>
      <c r="D146" s="185">
        <v>4135</v>
      </c>
      <c r="E146" s="188">
        <v>40135</v>
      </c>
      <c r="F146" s="9" t="s">
        <v>138</v>
      </c>
      <c r="G146" s="9" t="s">
        <v>84</v>
      </c>
      <c r="H146" s="10">
        <v>4515419</v>
      </c>
      <c r="I146" s="11">
        <v>125</v>
      </c>
      <c r="J146" s="25">
        <v>0</v>
      </c>
      <c r="K146" s="12"/>
      <c r="L146" s="14">
        <v>0</v>
      </c>
      <c r="N146" s="21">
        <v>0</v>
      </c>
      <c r="P146" s="21">
        <v>0</v>
      </c>
      <c r="R146" s="21">
        <v>0</v>
      </c>
      <c r="T146" s="21">
        <v>0</v>
      </c>
      <c r="V146" s="21">
        <v>0</v>
      </c>
      <c r="X146" s="22">
        <v>0</v>
      </c>
      <c r="Z146" s="5" t="str">
        <f t="shared" si="2"/>
        <v>No</v>
      </c>
      <c r="AA146" s="193"/>
      <c r="AB146" s="193"/>
      <c r="AC146" s="193"/>
      <c r="AD146" s="193"/>
      <c r="AE146" s="193"/>
      <c r="AF146" s="193"/>
    </row>
    <row r="147" spans="1:32">
      <c r="A147" s="8" t="s">
        <v>4123</v>
      </c>
      <c r="B147" s="8" t="s">
        <v>4124</v>
      </c>
      <c r="C147" s="9" t="s">
        <v>120</v>
      </c>
      <c r="D147" s="185">
        <v>6101</v>
      </c>
      <c r="E147" s="188">
        <v>60101</v>
      </c>
      <c r="F147" s="9" t="s">
        <v>88</v>
      </c>
      <c r="G147" s="9" t="s">
        <v>84</v>
      </c>
      <c r="H147" s="10">
        <v>366174</v>
      </c>
      <c r="I147" s="11">
        <v>123</v>
      </c>
      <c r="J147" s="25">
        <v>0</v>
      </c>
      <c r="K147" s="12"/>
      <c r="L147" s="14">
        <v>22350756</v>
      </c>
      <c r="N147" s="21">
        <v>0</v>
      </c>
      <c r="P147" s="21">
        <v>0</v>
      </c>
      <c r="R147" s="21">
        <v>0</v>
      </c>
      <c r="T147" s="21">
        <v>0</v>
      </c>
      <c r="V147" s="21">
        <v>0</v>
      </c>
      <c r="X147" s="22">
        <v>22350756</v>
      </c>
      <c r="Z147" s="5" t="str">
        <f t="shared" si="2"/>
        <v>No</v>
      </c>
      <c r="AA147" s="193"/>
      <c r="AB147" s="193"/>
      <c r="AC147" s="193"/>
      <c r="AD147" s="193"/>
      <c r="AE147" s="193"/>
      <c r="AF147" s="193"/>
    </row>
    <row r="148" spans="1:32">
      <c r="A148" s="8" t="s">
        <v>1243</v>
      </c>
      <c r="B148" s="8" t="s">
        <v>1244</v>
      </c>
      <c r="C148" s="9" t="s">
        <v>288</v>
      </c>
      <c r="D148" s="185">
        <v>3013</v>
      </c>
      <c r="E148" s="188">
        <v>30013</v>
      </c>
      <c r="F148" s="9" t="s">
        <v>88</v>
      </c>
      <c r="G148" s="9" t="s">
        <v>84</v>
      </c>
      <c r="H148" s="10">
        <v>196611</v>
      </c>
      <c r="I148" s="11">
        <v>120</v>
      </c>
      <c r="J148" s="25">
        <v>0</v>
      </c>
      <c r="K148" s="12"/>
      <c r="L148" s="14">
        <v>0</v>
      </c>
      <c r="N148" s="21">
        <v>0</v>
      </c>
      <c r="P148" s="21">
        <v>0</v>
      </c>
      <c r="R148" s="21">
        <v>0</v>
      </c>
      <c r="T148" s="21">
        <v>0</v>
      </c>
      <c r="V148" s="21">
        <v>0</v>
      </c>
      <c r="X148" s="22">
        <v>0</v>
      </c>
      <c r="Z148" s="5" t="str">
        <f t="shared" si="2"/>
        <v>No</v>
      </c>
      <c r="AA148" s="193"/>
      <c r="AB148" s="193"/>
      <c r="AC148" s="193"/>
      <c r="AD148" s="193"/>
      <c r="AE148" s="193"/>
      <c r="AF148" s="193"/>
    </row>
    <row r="149" spans="1:32">
      <c r="A149" s="8" t="s">
        <v>2369</v>
      </c>
      <c r="B149" s="8" t="s">
        <v>2370</v>
      </c>
      <c r="C149" s="9" t="s">
        <v>454</v>
      </c>
      <c r="D149" s="185">
        <v>8109</v>
      </c>
      <c r="E149" s="188">
        <v>80109</v>
      </c>
      <c r="F149" s="9" t="s">
        <v>183</v>
      </c>
      <c r="G149" s="9" t="s">
        <v>84</v>
      </c>
      <c r="H149" s="10">
        <v>2374203</v>
      </c>
      <c r="I149" s="11">
        <v>119</v>
      </c>
      <c r="J149" s="25">
        <v>0</v>
      </c>
      <c r="K149" s="12"/>
      <c r="L149" s="14">
        <v>0</v>
      </c>
      <c r="N149" s="21">
        <v>0</v>
      </c>
      <c r="P149" s="21">
        <v>0</v>
      </c>
      <c r="R149" s="21">
        <v>0</v>
      </c>
      <c r="T149" s="21">
        <v>0</v>
      </c>
      <c r="V149" s="21">
        <v>0</v>
      </c>
      <c r="X149" s="22">
        <v>0</v>
      </c>
      <c r="Z149" s="5" t="str">
        <f t="shared" si="2"/>
        <v>No</v>
      </c>
      <c r="AA149" s="193"/>
      <c r="AB149" s="193"/>
      <c r="AC149" s="193"/>
      <c r="AD149" s="193"/>
      <c r="AE149" s="193"/>
      <c r="AF149" s="193"/>
    </row>
    <row r="150" spans="1:32">
      <c r="A150" s="8" t="s">
        <v>1919</v>
      </c>
      <c r="B150" s="8" t="s">
        <v>1920</v>
      </c>
      <c r="C150" s="9" t="s">
        <v>555</v>
      </c>
      <c r="D150" s="185">
        <v>5060</v>
      </c>
      <c r="E150" s="188">
        <v>50060</v>
      </c>
      <c r="F150" s="9" t="s">
        <v>88</v>
      </c>
      <c r="G150" s="9" t="s">
        <v>84</v>
      </c>
      <c r="H150" s="10">
        <v>145361</v>
      </c>
      <c r="I150" s="11">
        <v>119</v>
      </c>
      <c r="J150" s="25">
        <v>0</v>
      </c>
      <c r="K150" s="12"/>
      <c r="L150" s="14">
        <v>0</v>
      </c>
      <c r="N150" s="21">
        <v>0</v>
      </c>
      <c r="P150" s="21">
        <v>0</v>
      </c>
      <c r="R150" s="21">
        <v>0</v>
      </c>
      <c r="T150" s="21">
        <v>0</v>
      </c>
      <c r="V150" s="21">
        <v>0</v>
      </c>
      <c r="X150" s="22">
        <v>0</v>
      </c>
      <c r="Z150" s="5" t="str">
        <f t="shared" si="2"/>
        <v>No</v>
      </c>
      <c r="AA150" s="193"/>
      <c r="AB150" s="193"/>
      <c r="AC150" s="193"/>
      <c r="AD150" s="193"/>
      <c r="AE150" s="193"/>
      <c r="AF150" s="193"/>
    </row>
    <row r="151" spans="1:32">
      <c r="A151" s="8" t="s">
        <v>3634</v>
      </c>
      <c r="B151" s="8" t="s">
        <v>3635</v>
      </c>
      <c r="C151" s="9" t="s">
        <v>109</v>
      </c>
      <c r="D151" s="185">
        <v>4019</v>
      </c>
      <c r="E151" s="188">
        <v>40019</v>
      </c>
      <c r="F151" s="9" t="s">
        <v>88</v>
      </c>
      <c r="G151" s="9" t="s">
        <v>84</v>
      </c>
      <c r="H151" s="10">
        <v>1624827</v>
      </c>
      <c r="I151" s="11">
        <v>119</v>
      </c>
      <c r="J151" s="25">
        <v>0</v>
      </c>
      <c r="K151" s="12"/>
      <c r="L151" s="14">
        <v>0</v>
      </c>
      <c r="N151" s="21">
        <v>0</v>
      </c>
      <c r="P151" s="21">
        <v>0</v>
      </c>
      <c r="R151" s="21">
        <v>0</v>
      </c>
      <c r="T151" s="21">
        <v>0</v>
      </c>
      <c r="V151" s="21">
        <v>0</v>
      </c>
      <c r="X151" s="22">
        <v>0</v>
      </c>
      <c r="Z151" s="5" t="str">
        <f t="shared" si="2"/>
        <v>No</v>
      </c>
      <c r="AA151" s="193"/>
      <c r="AB151" s="193"/>
      <c r="AC151" s="193"/>
      <c r="AD151" s="193"/>
      <c r="AE151" s="193"/>
      <c r="AF151" s="193"/>
    </row>
    <row r="152" spans="1:32">
      <c r="A152" s="8" t="s">
        <v>5112</v>
      </c>
      <c r="B152" s="8" t="s">
        <v>5113</v>
      </c>
      <c r="C152" s="9" t="s">
        <v>217</v>
      </c>
      <c r="D152" s="185">
        <v>3085</v>
      </c>
      <c r="E152" s="188">
        <v>30085</v>
      </c>
      <c r="F152" s="9" t="s">
        <v>83</v>
      </c>
      <c r="G152" s="9" t="s">
        <v>84</v>
      </c>
      <c r="H152" s="10">
        <v>4586770</v>
      </c>
      <c r="I152" s="11">
        <v>116</v>
      </c>
      <c r="J152" s="25">
        <v>0</v>
      </c>
      <c r="K152" s="12"/>
      <c r="L152" s="14">
        <v>0</v>
      </c>
      <c r="N152" s="21">
        <v>0</v>
      </c>
      <c r="P152" s="21">
        <v>0</v>
      </c>
      <c r="R152" s="21">
        <v>0</v>
      </c>
      <c r="T152" s="21">
        <v>0</v>
      </c>
      <c r="V152" s="21">
        <v>0</v>
      </c>
      <c r="X152" s="22">
        <v>0</v>
      </c>
      <c r="Z152" s="5" t="str">
        <f t="shared" si="2"/>
        <v>No</v>
      </c>
      <c r="AA152" s="193"/>
      <c r="AB152" s="193"/>
      <c r="AC152" s="193"/>
      <c r="AD152" s="193"/>
      <c r="AE152" s="193"/>
      <c r="AF152" s="193"/>
    </row>
    <row r="153" spans="1:32">
      <c r="A153" s="8" t="s">
        <v>1075</v>
      </c>
      <c r="B153" s="8" t="s">
        <v>1076</v>
      </c>
      <c r="C153" s="9" t="s">
        <v>163</v>
      </c>
      <c r="D153" s="185">
        <v>1064</v>
      </c>
      <c r="E153" s="188">
        <v>10064</v>
      </c>
      <c r="F153" s="9" t="s">
        <v>88</v>
      </c>
      <c r="G153" s="9" t="s">
        <v>84</v>
      </c>
      <c r="H153" s="10">
        <v>1190956</v>
      </c>
      <c r="I153" s="11">
        <v>115</v>
      </c>
      <c r="J153" s="25">
        <v>0</v>
      </c>
      <c r="K153" s="12"/>
      <c r="L153" s="14">
        <v>0</v>
      </c>
      <c r="N153" s="21">
        <v>0</v>
      </c>
      <c r="P153" s="21">
        <v>0</v>
      </c>
      <c r="R153" s="21">
        <v>0</v>
      </c>
      <c r="T153" s="21">
        <v>0</v>
      </c>
      <c r="V153" s="21">
        <v>0</v>
      </c>
      <c r="X153" s="22">
        <v>0</v>
      </c>
      <c r="Z153" s="5" t="str">
        <f t="shared" si="2"/>
        <v>No</v>
      </c>
      <c r="AA153" s="193"/>
      <c r="AB153" s="193"/>
      <c r="AC153" s="193"/>
      <c r="AD153" s="193"/>
      <c r="AE153" s="193"/>
      <c r="AF153" s="193"/>
    </row>
    <row r="154" spans="1:32">
      <c r="A154" s="8" t="s">
        <v>1830</v>
      </c>
      <c r="B154" s="8" t="s">
        <v>1831</v>
      </c>
      <c r="C154" s="9" t="s">
        <v>87</v>
      </c>
      <c r="D154" s="185">
        <v>21</v>
      </c>
      <c r="E154" s="188">
        <v>21</v>
      </c>
      <c r="F154" s="9" t="s">
        <v>88</v>
      </c>
      <c r="G154" s="9" t="s">
        <v>84</v>
      </c>
      <c r="H154" s="10">
        <v>114473</v>
      </c>
      <c r="I154" s="11">
        <v>113</v>
      </c>
      <c r="J154" s="25">
        <v>0</v>
      </c>
      <c r="K154" s="12"/>
      <c r="L154" s="14">
        <v>0</v>
      </c>
      <c r="N154" s="21">
        <v>0</v>
      </c>
      <c r="P154" s="21">
        <v>0</v>
      </c>
      <c r="R154" s="21">
        <v>0</v>
      </c>
      <c r="T154" s="21">
        <v>0</v>
      </c>
      <c r="V154" s="21">
        <v>0</v>
      </c>
      <c r="X154" s="22">
        <v>0</v>
      </c>
      <c r="Z154" s="5" t="str">
        <f t="shared" si="2"/>
        <v>No</v>
      </c>
      <c r="AA154" s="193"/>
      <c r="AB154" s="193"/>
      <c r="AC154" s="193"/>
      <c r="AD154" s="193"/>
      <c r="AE154" s="193"/>
      <c r="AF154" s="193"/>
    </row>
    <row r="155" spans="1:32">
      <c r="A155" s="8" t="s">
        <v>1081</v>
      </c>
      <c r="B155" s="8" t="s">
        <v>1082</v>
      </c>
      <c r="C155" s="9" t="s">
        <v>91</v>
      </c>
      <c r="D155" s="185">
        <v>9006</v>
      </c>
      <c r="E155" s="188">
        <v>90006</v>
      </c>
      <c r="F155" s="9" t="s">
        <v>88</v>
      </c>
      <c r="G155" s="9" t="s">
        <v>84</v>
      </c>
      <c r="H155" s="10">
        <v>163703</v>
      </c>
      <c r="I155" s="11">
        <v>112</v>
      </c>
      <c r="J155" s="25">
        <v>0</v>
      </c>
      <c r="K155" s="12"/>
      <c r="L155" s="14">
        <v>26286403</v>
      </c>
      <c r="N155" s="21">
        <v>0</v>
      </c>
      <c r="P155" s="21">
        <v>0</v>
      </c>
      <c r="R155" s="21">
        <v>0</v>
      </c>
      <c r="T155" s="21">
        <v>0</v>
      </c>
      <c r="V155" s="21">
        <v>0</v>
      </c>
      <c r="X155" s="22">
        <v>26286403</v>
      </c>
      <c r="Z155" s="5" t="str">
        <f t="shared" si="2"/>
        <v>No</v>
      </c>
      <c r="AA155" s="193"/>
      <c r="AB155" s="193"/>
      <c r="AC155" s="193"/>
      <c r="AD155" s="193"/>
      <c r="AE155" s="193"/>
      <c r="AF155" s="193"/>
    </row>
    <row r="156" spans="1:32">
      <c r="A156" s="8" t="s">
        <v>423</v>
      </c>
      <c r="B156" s="8" t="s">
        <v>424</v>
      </c>
      <c r="C156" s="9" t="s">
        <v>288</v>
      </c>
      <c r="D156" s="185">
        <v>3014</v>
      </c>
      <c r="E156" s="188">
        <v>30014</v>
      </c>
      <c r="F156" s="9" t="s">
        <v>88</v>
      </c>
      <c r="G156" s="9" t="s">
        <v>84</v>
      </c>
      <c r="H156" s="10">
        <v>444474</v>
      </c>
      <c r="I156" s="11">
        <v>112</v>
      </c>
      <c r="J156" s="25">
        <v>0</v>
      </c>
      <c r="K156" s="12"/>
      <c r="L156" s="14">
        <v>0</v>
      </c>
      <c r="N156" s="21">
        <v>0</v>
      </c>
      <c r="P156" s="21">
        <v>0</v>
      </c>
      <c r="R156" s="21">
        <v>0</v>
      </c>
      <c r="T156" s="21">
        <v>0</v>
      </c>
      <c r="V156" s="21">
        <v>0</v>
      </c>
      <c r="X156" s="22">
        <v>0</v>
      </c>
      <c r="Z156" s="5" t="str">
        <f t="shared" si="2"/>
        <v>No</v>
      </c>
      <c r="AA156" s="193"/>
      <c r="AB156" s="193"/>
      <c r="AC156" s="193"/>
      <c r="AD156" s="193"/>
      <c r="AE156" s="193"/>
      <c r="AF156" s="193"/>
    </row>
    <row r="157" spans="1:32">
      <c r="A157" s="8" t="s">
        <v>1987</v>
      </c>
      <c r="B157" s="8" t="s">
        <v>1988</v>
      </c>
      <c r="C157" s="9" t="s">
        <v>275</v>
      </c>
      <c r="D157" s="185">
        <v>7002</v>
      </c>
      <c r="E157" s="188">
        <v>70002</v>
      </c>
      <c r="F157" s="9" t="s">
        <v>88</v>
      </c>
      <c r="G157" s="9" t="s">
        <v>84</v>
      </c>
      <c r="H157" s="10">
        <v>725008</v>
      </c>
      <c r="I157" s="11">
        <v>111</v>
      </c>
      <c r="J157" s="25">
        <v>0</v>
      </c>
      <c r="K157" s="12"/>
      <c r="L157" s="14">
        <v>0</v>
      </c>
      <c r="N157" s="21">
        <v>0</v>
      </c>
      <c r="P157" s="21">
        <v>0</v>
      </c>
      <c r="R157" s="21">
        <v>0</v>
      </c>
      <c r="T157" s="21">
        <v>0</v>
      </c>
      <c r="V157" s="21">
        <v>0</v>
      </c>
      <c r="X157" s="22">
        <v>0</v>
      </c>
      <c r="Z157" s="5" t="str">
        <f t="shared" si="2"/>
        <v>No</v>
      </c>
      <c r="AA157" s="193"/>
      <c r="AB157" s="193"/>
      <c r="AC157" s="193"/>
      <c r="AD157" s="193"/>
      <c r="AE157" s="193"/>
      <c r="AF157" s="193"/>
    </row>
    <row r="158" spans="1:32">
      <c r="A158" s="8" t="s">
        <v>3691</v>
      </c>
      <c r="B158" s="8" t="s">
        <v>3692</v>
      </c>
      <c r="C158" s="9" t="s">
        <v>288</v>
      </c>
      <c r="D158" s="185">
        <v>3054</v>
      </c>
      <c r="E158" s="188">
        <v>30054</v>
      </c>
      <c r="F158" s="9" t="s">
        <v>88</v>
      </c>
      <c r="G158" s="9" t="s">
        <v>84</v>
      </c>
      <c r="H158" s="10">
        <v>87454</v>
      </c>
      <c r="I158" s="11">
        <v>110</v>
      </c>
      <c r="J158" s="25">
        <v>0</v>
      </c>
      <c r="K158" s="12"/>
      <c r="L158" s="14">
        <v>0</v>
      </c>
      <c r="N158" s="21">
        <v>0</v>
      </c>
      <c r="P158" s="21">
        <v>0</v>
      </c>
      <c r="R158" s="21">
        <v>0</v>
      </c>
      <c r="T158" s="21">
        <v>0</v>
      </c>
      <c r="V158" s="21">
        <v>0</v>
      </c>
      <c r="X158" s="22">
        <v>0</v>
      </c>
      <c r="Z158" s="5" t="str">
        <f t="shared" si="2"/>
        <v>No</v>
      </c>
      <c r="AA158" s="193"/>
      <c r="AB158" s="193"/>
      <c r="AC158" s="193"/>
      <c r="AD158" s="193"/>
      <c r="AE158" s="193"/>
      <c r="AF158" s="193"/>
    </row>
    <row r="159" spans="1:32">
      <c r="A159" s="8" t="s">
        <v>731</v>
      </c>
      <c r="B159" s="8" t="s">
        <v>732</v>
      </c>
      <c r="C159" s="9" t="s">
        <v>91</v>
      </c>
      <c r="D159" s="185">
        <v>9062</v>
      </c>
      <c r="E159" s="188">
        <v>90062</v>
      </c>
      <c r="F159" s="9" t="s">
        <v>88</v>
      </c>
      <c r="G159" s="9" t="s">
        <v>84</v>
      </c>
      <c r="H159" s="10">
        <v>114237</v>
      </c>
      <c r="I159" s="11">
        <v>110</v>
      </c>
      <c r="J159" s="25">
        <v>0</v>
      </c>
      <c r="K159" s="12"/>
      <c r="L159" s="14">
        <v>0</v>
      </c>
      <c r="N159" s="21">
        <v>0</v>
      </c>
      <c r="P159" s="21">
        <v>0</v>
      </c>
      <c r="R159" s="21">
        <v>0</v>
      </c>
      <c r="T159" s="21">
        <v>0</v>
      </c>
      <c r="V159" s="21">
        <v>0</v>
      </c>
      <c r="X159" s="22">
        <v>0</v>
      </c>
      <c r="Z159" s="5" t="str">
        <f t="shared" si="2"/>
        <v>No</v>
      </c>
      <c r="AA159" s="193"/>
      <c r="AB159" s="193"/>
      <c r="AC159" s="193"/>
      <c r="AD159" s="193"/>
      <c r="AE159" s="193"/>
      <c r="AF159" s="193"/>
    </row>
    <row r="160" spans="1:32">
      <c r="A160" s="8" t="s">
        <v>3379</v>
      </c>
      <c r="B160" s="8" t="s">
        <v>3380</v>
      </c>
      <c r="C160" s="9" t="s">
        <v>171</v>
      </c>
      <c r="D160" s="185">
        <v>4028</v>
      </c>
      <c r="E160" s="188">
        <v>40028</v>
      </c>
      <c r="F160" s="9" t="s">
        <v>83</v>
      </c>
      <c r="G160" s="9" t="s">
        <v>84</v>
      </c>
      <c r="H160" s="10">
        <v>530290</v>
      </c>
      <c r="I160" s="11">
        <v>109</v>
      </c>
      <c r="J160" s="25">
        <v>0</v>
      </c>
      <c r="K160" s="12"/>
      <c r="L160" s="14">
        <v>0</v>
      </c>
      <c r="N160" s="21">
        <v>0</v>
      </c>
      <c r="P160" s="21">
        <v>0</v>
      </c>
      <c r="R160" s="21">
        <v>0</v>
      </c>
      <c r="T160" s="21">
        <v>0</v>
      </c>
      <c r="V160" s="21">
        <v>0</v>
      </c>
      <c r="X160" s="22">
        <v>0</v>
      </c>
      <c r="Z160" s="5" t="str">
        <f t="shared" si="2"/>
        <v>No</v>
      </c>
      <c r="AA160" s="193"/>
      <c r="AB160" s="193"/>
      <c r="AC160" s="193"/>
      <c r="AD160" s="193"/>
      <c r="AE160" s="193"/>
      <c r="AF160" s="193"/>
    </row>
    <row r="161" spans="1:32">
      <c r="A161" s="8" t="s">
        <v>5279</v>
      </c>
      <c r="B161" s="8" t="s">
        <v>5280</v>
      </c>
      <c r="C161" s="9" t="s">
        <v>91</v>
      </c>
      <c r="D161" s="185">
        <v>9041</v>
      </c>
      <c r="E161" s="188">
        <v>90041</v>
      </c>
      <c r="F161" s="9" t="s">
        <v>83</v>
      </c>
      <c r="G161" s="9" t="s">
        <v>84</v>
      </c>
      <c r="H161" s="10">
        <v>12150996</v>
      </c>
      <c r="I161" s="11">
        <v>107</v>
      </c>
      <c r="J161" s="25">
        <v>0</v>
      </c>
      <c r="K161" s="12"/>
      <c r="L161" s="14">
        <v>0</v>
      </c>
      <c r="N161" s="21">
        <v>0</v>
      </c>
      <c r="P161" s="21">
        <v>0</v>
      </c>
      <c r="R161" s="21">
        <v>0</v>
      </c>
      <c r="T161" s="21">
        <v>0</v>
      </c>
      <c r="V161" s="21">
        <v>0</v>
      </c>
      <c r="X161" s="22">
        <v>0</v>
      </c>
      <c r="Z161" s="5" t="str">
        <f t="shared" si="2"/>
        <v>No</v>
      </c>
      <c r="AA161" s="193"/>
      <c r="AB161" s="193"/>
      <c r="AC161" s="193"/>
      <c r="AD161" s="193"/>
      <c r="AE161" s="193"/>
      <c r="AF161" s="193"/>
    </row>
    <row r="162" spans="1:32">
      <c r="A162" s="8" t="s">
        <v>4142</v>
      </c>
      <c r="B162" s="8" t="s">
        <v>4143</v>
      </c>
      <c r="C162" s="9" t="s">
        <v>120</v>
      </c>
      <c r="D162" s="185">
        <v>6051</v>
      </c>
      <c r="E162" s="188">
        <v>60051</v>
      </c>
      <c r="F162" s="9" t="s">
        <v>88</v>
      </c>
      <c r="G162" s="9" t="s">
        <v>84</v>
      </c>
      <c r="H162" s="10">
        <v>320069</v>
      </c>
      <c r="I162" s="11">
        <v>105</v>
      </c>
      <c r="J162" s="25">
        <v>0</v>
      </c>
      <c r="K162" s="12"/>
      <c r="L162" s="14">
        <v>0</v>
      </c>
      <c r="N162" s="21">
        <v>0</v>
      </c>
      <c r="P162" s="21">
        <v>0</v>
      </c>
      <c r="R162" s="21">
        <v>0</v>
      </c>
      <c r="T162" s="21">
        <v>0</v>
      </c>
      <c r="V162" s="21">
        <v>0</v>
      </c>
      <c r="X162" s="22">
        <v>0</v>
      </c>
      <c r="Z162" s="5" t="str">
        <f t="shared" si="2"/>
        <v>No</v>
      </c>
      <c r="AA162" s="193"/>
      <c r="AB162" s="193"/>
      <c r="AC162" s="193"/>
      <c r="AD162" s="193"/>
      <c r="AE162" s="193"/>
      <c r="AF162" s="193"/>
    </row>
    <row r="163" spans="1:32">
      <c r="A163" s="8" t="s">
        <v>6518</v>
      </c>
      <c r="B163" s="8" t="s">
        <v>246</v>
      </c>
      <c r="C163" s="9" t="s">
        <v>141</v>
      </c>
      <c r="D163" s="185">
        <v>3071</v>
      </c>
      <c r="E163" s="188">
        <v>30071</v>
      </c>
      <c r="F163" s="9" t="s">
        <v>83</v>
      </c>
      <c r="G163" s="9" t="s">
        <v>84</v>
      </c>
      <c r="H163" s="10">
        <v>4586770</v>
      </c>
      <c r="I163" s="11">
        <v>105</v>
      </c>
      <c r="J163" s="25">
        <v>0</v>
      </c>
      <c r="K163" s="12"/>
      <c r="L163" s="14">
        <v>0</v>
      </c>
      <c r="N163" s="21">
        <v>0</v>
      </c>
      <c r="P163" s="21">
        <v>0</v>
      </c>
      <c r="R163" s="21">
        <v>0</v>
      </c>
      <c r="T163" s="21">
        <v>0</v>
      </c>
      <c r="V163" s="21">
        <v>0</v>
      </c>
      <c r="X163" s="22">
        <v>0</v>
      </c>
      <c r="Z163" s="5" t="str">
        <f t="shared" si="2"/>
        <v>No</v>
      </c>
      <c r="AA163" s="193"/>
      <c r="AB163" s="193"/>
      <c r="AC163" s="193"/>
      <c r="AD163" s="193"/>
      <c r="AE163" s="193"/>
      <c r="AF163" s="193"/>
    </row>
    <row r="164" spans="1:32">
      <c r="A164" s="8" t="s">
        <v>2984</v>
      </c>
      <c r="B164" s="8" t="s">
        <v>2723</v>
      </c>
      <c r="C164" s="9" t="s">
        <v>91</v>
      </c>
      <c r="D164" s="185">
        <v>9012</v>
      </c>
      <c r="E164" s="188">
        <v>90012</v>
      </c>
      <c r="F164" s="9" t="s">
        <v>88</v>
      </c>
      <c r="G164" s="9" t="s">
        <v>84</v>
      </c>
      <c r="H164" s="10">
        <v>370583</v>
      </c>
      <c r="I164" s="11">
        <v>104</v>
      </c>
      <c r="J164" s="25">
        <v>0</v>
      </c>
      <c r="K164" s="12"/>
      <c r="L164" s="14">
        <v>0</v>
      </c>
      <c r="N164" s="21">
        <v>0</v>
      </c>
      <c r="P164" s="21">
        <v>0</v>
      </c>
      <c r="R164" s="21">
        <v>0</v>
      </c>
      <c r="T164" s="21">
        <v>0</v>
      </c>
      <c r="V164" s="21">
        <v>0</v>
      </c>
      <c r="X164" s="22">
        <v>0</v>
      </c>
      <c r="Z164" s="5" t="str">
        <f t="shared" si="2"/>
        <v>No</v>
      </c>
      <c r="AA164" s="193"/>
      <c r="AB164" s="193"/>
      <c r="AC164" s="193"/>
      <c r="AD164" s="193"/>
      <c r="AE164" s="193"/>
      <c r="AF164" s="193"/>
    </row>
    <row r="165" spans="1:32">
      <c r="A165" s="8" t="s">
        <v>4038</v>
      </c>
      <c r="B165" s="8" t="s">
        <v>3563</v>
      </c>
      <c r="C165" s="9" t="s">
        <v>109</v>
      </c>
      <c r="D165" s="185">
        <v>4017</v>
      </c>
      <c r="E165" s="188">
        <v>40017</v>
      </c>
      <c r="F165" s="9" t="s">
        <v>88</v>
      </c>
      <c r="G165" s="9" t="s">
        <v>84</v>
      </c>
      <c r="H165" s="10">
        <v>290263</v>
      </c>
      <c r="I165" s="11">
        <v>103</v>
      </c>
      <c r="J165" s="25">
        <v>0</v>
      </c>
      <c r="K165" s="12"/>
      <c r="L165" s="14">
        <v>0</v>
      </c>
      <c r="N165" s="21">
        <v>17119661</v>
      </c>
      <c r="P165" s="21">
        <v>0</v>
      </c>
      <c r="R165" s="21">
        <v>0</v>
      </c>
      <c r="T165" s="21">
        <v>0</v>
      </c>
      <c r="V165" s="21">
        <v>0</v>
      </c>
      <c r="X165" s="22">
        <v>17119661</v>
      </c>
      <c r="Z165" s="5" t="str">
        <f t="shared" si="2"/>
        <v>No</v>
      </c>
      <c r="AA165" s="193"/>
      <c r="AB165" s="193"/>
      <c r="AC165" s="193"/>
      <c r="AD165" s="193"/>
      <c r="AE165" s="193"/>
      <c r="AF165" s="193"/>
    </row>
    <row r="166" spans="1:32">
      <c r="A166" s="8" t="s">
        <v>4750</v>
      </c>
      <c r="B166" s="8" t="s">
        <v>2952</v>
      </c>
      <c r="C166" s="9" t="s">
        <v>163</v>
      </c>
      <c r="D166" s="185">
        <v>1014</v>
      </c>
      <c r="E166" s="188">
        <v>10014</v>
      </c>
      <c r="F166" s="9" t="s">
        <v>88</v>
      </c>
      <c r="G166" s="9" t="s">
        <v>84</v>
      </c>
      <c r="H166" s="10">
        <v>486514</v>
      </c>
      <c r="I166" s="11">
        <v>103</v>
      </c>
      <c r="J166" s="25">
        <v>0</v>
      </c>
      <c r="K166" s="12"/>
      <c r="L166" s="14">
        <v>0</v>
      </c>
      <c r="N166" s="21">
        <v>0</v>
      </c>
      <c r="P166" s="21">
        <v>0</v>
      </c>
      <c r="R166" s="21">
        <v>0</v>
      </c>
      <c r="T166" s="21">
        <v>0</v>
      </c>
      <c r="V166" s="21">
        <v>0</v>
      </c>
      <c r="X166" s="22">
        <v>0</v>
      </c>
      <c r="Z166" s="5" t="str">
        <f t="shared" si="2"/>
        <v>No</v>
      </c>
      <c r="AA166" s="193"/>
      <c r="AB166" s="193"/>
      <c r="AC166" s="193"/>
      <c r="AD166" s="193"/>
      <c r="AE166" s="193"/>
      <c r="AF166" s="193"/>
    </row>
    <row r="167" spans="1:32">
      <c r="A167" s="8" t="s">
        <v>4180</v>
      </c>
      <c r="B167" s="8" t="s">
        <v>4181</v>
      </c>
      <c r="C167" s="9" t="s">
        <v>82</v>
      </c>
      <c r="D167" s="185">
        <v>2128</v>
      </c>
      <c r="E167" s="188">
        <v>20128</v>
      </c>
      <c r="F167" s="9" t="s">
        <v>113</v>
      </c>
      <c r="G167" s="9" t="s">
        <v>84</v>
      </c>
      <c r="H167" s="10">
        <v>18351295</v>
      </c>
      <c r="I167" s="11">
        <v>103</v>
      </c>
      <c r="J167" s="25">
        <v>0</v>
      </c>
      <c r="K167" s="12"/>
      <c r="L167" s="14">
        <v>0</v>
      </c>
      <c r="N167" s="21">
        <v>0</v>
      </c>
      <c r="P167" s="21">
        <v>0</v>
      </c>
      <c r="R167" s="21">
        <v>0</v>
      </c>
      <c r="T167" s="21">
        <v>0</v>
      </c>
      <c r="V167" s="21">
        <v>0</v>
      </c>
      <c r="X167" s="22">
        <v>0</v>
      </c>
      <c r="Z167" s="5" t="str">
        <f t="shared" si="2"/>
        <v>No</v>
      </c>
      <c r="AA167" s="193"/>
      <c r="AB167" s="193"/>
      <c r="AC167" s="193"/>
      <c r="AD167" s="193"/>
      <c r="AE167" s="193"/>
      <c r="AF167" s="193"/>
    </row>
    <row r="168" spans="1:32">
      <c r="A168" s="8" t="s">
        <v>6135</v>
      </c>
      <c r="B168" s="8" t="s">
        <v>134</v>
      </c>
      <c r="C168" s="9" t="s">
        <v>129</v>
      </c>
      <c r="D168" s="185">
        <v>4078</v>
      </c>
      <c r="E168" s="188">
        <v>40078</v>
      </c>
      <c r="F168" s="9" t="s">
        <v>83</v>
      </c>
      <c r="G168" s="9" t="s">
        <v>84</v>
      </c>
      <c r="H168" s="10">
        <v>4515419</v>
      </c>
      <c r="I168" s="11">
        <v>102</v>
      </c>
      <c r="J168" s="25">
        <v>0</v>
      </c>
      <c r="K168" s="12"/>
      <c r="L168" s="14">
        <v>0</v>
      </c>
      <c r="N168" s="21">
        <v>0</v>
      </c>
      <c r="P168" s="21">
        <v>0</v>
      </c>
      <c r="R168" s="21">
        <v>0</v>
      </c>
      <c r="T168" s="21">
        <v>0</v>
      </c>
      <c r="V168" s="21">
        <v>0</v>
      </c>
      <c r="X168" s="22">
        <v>0</v>
      </c>
      <c r="Z168" s="5" t="str">
        <f t="shared" si="2"/>
        <v>No</v>
      </c>
      <c r="AA168" s="193"/>
      <c r="AB168" s="193"/>
      <c r="AC168" s="193"/>
      <c r="AD168" s="193"/>
      <c r="AE168" s="193"/>
      <c r="AF168" s="193"/>
    </row>
    <row r="169" spans="1:32">
      <c r="A169" s="8" t="s">
        <v>3131</v>
      </c>
      <c r="B169" s="8" t="s">
        <v>3132</v>
      </c>
      <c r="C169" s="9" t="s">
        <v>120</v>
      </c>
      <c r="D169" s="185">
        <v>6091</v>
      </c>
      <c r="E169" s="188">
        <v>60091</v>
      </c>
      <c r="F169" s="9" t="s">
        <v>88</v>
      </c>
      <c r="G169" s="9" t="s">
        <v>84</v>
      </c>
      <c r="H169" s="10">
        <v>217630</v>
      </c>
      <c r="I169" s="11">
        <v>102</v>
      </c>
      <c r="J169" s="25">
        <v>0</v>
      </c>
      <c r="K169" s="12"/>
      <c r="L169" s="14">
        <v>0</v>
      </c>
      <c r="N169" s="21">
        <v>0</v>
      </c>
      <c r="P169" s="21">
        <v>0</v>
      </c>
      <c r="R169" s="21">
        <v>0</v>
      </c>
      <c r="T169" s="21">
        <v>0</v>
      </c>
      <c r="V169" s="21">
        <v>0</v>
      </c>
      <c r="X169" s="22">
        <v>0</v>
      </c>
      <c r="Z169" s="5" t="str">
        <f t="shared" si="2"/>
        <v>No</v>
      </c>
      <c r="AA169" s="193"/>
      <c r="AB169" s="193"/>
      <c r="AC169" s="193"/>
      <c r="AD169" s="193"/>
      <c r="AE169" s="193"/>
      <c r="AF169" s="193"/>
    </row>
    <row r="170" spans="1:32">
      <c r="A170" s="8" t="s">
        <v>1168</v>
      </c>
      <c r="B170" s="8" t="s">
        <v>1169</v>
      </c>
      <c r="C170" s="9" t="s">
        <v>278</v>
      </c>
      <c r="D170" s="185">
        <v>7035</v>
      </c>
      <c r="E170" s="188">
        <v>70035</v>
      </c>
      <c r="F170" s="9" t="s">
        <v>83</v>
      </c>
      <c r="G170" s="9" t="s">
        <v>84</v>
      </c>
      <c r="H170" s="10">
        <v>1519417</v>
      </c>
      <c r="I170" s="11">
        <v>101</v>
      </c>
      <c r="J170" s="25">
        <v>0</v>
      </c>
      <c r="K170" s="12"/>
      <c r="L170" s="14">
        <v>0</v>
      </c>
      <c r="N170" s="21">
        <v>0</v>
      </c>
      <c r="P170" s="21">
        <v>0</v>
      </c>
      <c r="R170" s="21">
        <v>0</v>
      </c>
      <c r="T170" s="21">
        <v>0</v>
      </c>
      <c r="V170" s="21">
        <v>0</v>
      </c>
      <c r="X170" s="22">
        <v>0</v>
      </c>
      <c r="Z170" s="5" t="str">
        <f t="shared" si="2"/>
        <v>No</v>
      </c>
      <c r="AA170" s="193"/>
      <c r="AB170" s="193"/>
      <c r="AC170" s="193"/>
      <c r="AD170" s="193"/>
      <c r="AE170" s="193"/>
      <c r="AF170" s="193"/>
    </row>
    <row r="171" spans="1:32">
      <c r="A171" s="8" t="s">
        <v>6520</v>
      </c>
      <c r="B171" s="8" t="s">
        <v>502</v>
      </c>
      <c r="C171" s="9" t="s">
        <v>171</v>
      </c>
      <c r="D171" s="185">
        <v>4200</v>
      </c>
      <c r="E171" s="188">
        <v>40200</v>
      </c>
      <c r="F171" s="9" t="s">
        <v>88</v>
      </c>
      <c r="G171" s="9" t="s">
        <v>84</v>
      </c>
      <c r="H171" s="10">
        <v>2441770</v>
      </c>
      <c r="I171" s="11">
        <v>101</v>
      </c>
      <c r="J171" s="25">
        <v>0</v>
      </c>
      <c r="K171" s="12"/>
      <c r="L171" s="14">
        <v>0</v>
      </c>
      <c r="N171" s="21">
        <v>0</v>
      </c>
      <c r="P171" s="21">
        <v>0</v>
      </c>
      <c r="R171" s="21">
        <v>0</v>
      </c>
      <c r="T171" s="21">
        <v>0</v>
      </c>
      <c r="V171" s="21">
        <v>0</v>
      </c>
      <c r="X171" s="22">
        <v>0</v>
      </c>
      <c r="Z171" s="5" t="str">
        <f t="shared" si="2"/>
        <v>No</v>
      </c>
      <c r="AA171" s="193"/>
      <c r="AB171" s="193"/>
      <c r="AC171" s="193"/>
      <c r="AD171" s="193"/>
      <c r="AE171" s="193"/>
      <c r="AF171" s="193"/>
    </row>
    <row r="172" spans="1:32">
      <c r="A172" s="8" t="s">
        <v>4072</v>
      </c>
      <c r="B172" s="8" t="s">
        <v>1468</v>
      </c>
      <c r="C172" s="9" t="s">
        <v>50</v>
      </c>
      <c r="D172" s="185">
        <v>4042</v>
      </c>
      <c r="E172" s="188">
        <v>40042</v>
      </c>
      <c r="F172" s="9" t="s">
        <v>88</v>
      </c>
      <c r="G172" s="9" t="s">
        <v>84</v>
      </c>
      <c r="H172" s="10">
        <v>749495</v>
      </c>
      <c r="I172" s="11">
        <v>100</v>
      </c>
      <c r="J172" s="25">
        <v>0</v>
      </c>
      <c r="K172" s="12"/>
      <c r="L172" s="14">
        <v>0</v>
      </c>
      <c r="N172" s="21">
        <v>0</v>
      </c>
      <c r="P172" s="21">
        <v>0</v>
      </c>
      <c r="R172" s="21">
        <v>0</v>
      </c>
      <c r="T172" s="21">
        <v>0</v>
      </c>
      <c r="V172" s="21">
        <v>0</v>
      </c>
      <c r="X172" s="22">
        <v>0</v>
      </c>
      <c r="Z172" s="5" t="str">
        <f t="shared" si="2"/>
        <v>No</v>
      </c>
      <c r="AA172" s="193"/>
      <c r="AB172" s="193"/>
      <c r="AC172" s="193"/>
      <c r="AD172" s="193"/>
      <c r="AE172" s="193"/>
      <c r="AF172" s="193"/>
    </row>
    <row r="173" spans="1:32">
      <c r="A173" s="8" t="s">
        <v>5999</v>
      </c>
      <c r="B173" s="8" t="s">
        <v>140</v>
      </c>
      <c r="C173" s="9" t="s">
        <v>120</v>
      </c>
      <c r="D173" s="185">
        <v>6084</v>
      </c>
      <c r="E173" s="188">
        <v>60084</v>
      </c>
      <c r="F173" s="9" t="s">
        <v>183</v>
      </c>
      <c r="G173" s="9" t="s">
        <v>84</v>
      </c>
      <c r="H173" s="10">
        <v>5121892</v>
      </c>
      <c r="I173" s="11">
        <v>99</v>
      </c>
      <c r="J173" s="25">
        <v>0</v>
      </c>
      <c r="K173" s="12"/>
      <c r="L173" s="14">
        <v>0</v>
      </c>
      <c r="N173" s="21">
        <v>0</v>
      </c>
      <c r="P173" s="21">
        <v>0</v>
      </c>
      <c r="R173" s="21">
        <v>0</v>
      </c>
      <c r="T173" s="21">
        <v>0</v>
      </c>
      <c r="V173" s="21">
        <v>0</v>
      </c>
      <c r="X173" s="22">
        <v>0</v>
      </c>
      <c r="Z173" s="5" t="str">
        <f t="shared" si="2"/>
        <v>No</v>
      </c>
      <c r="AA173" s="193"/>
      <c r="AB173" s="193"/>
      <c r="AC173" s="193"/>
      <c r="AD173" s="193"/>
      <c r="AE173" s="193"/>
      <c r="AF173" s="193"/>
    </row>
    <row r="174" spans="1:32">
      <c r="A174" s="8" t="s">
        <v>646</v>
      </c>
      <c r="B174" s="8" t="s">
        <v>506</v>
      </c>
      <c r="C174" s="9" t="s">
        <v>238</v>
      </c>
      <c r="D174" s="185">
        <v>1055</v>
      </c>
      <c r="E174" s="188">
        <v>10055</v>
      </c>
      <c r="F174" s="9" t="s">
        <v>138</v>
      </c>
      <c r="G174" s="9" t="s">
        <v>84</v>
      </c>
      <c r="H174" s="10">
        <v>562839</v>
      </c>
      <c r="I174" s="11">
        <v>98</v>
      </c>
      <c r="J174" s="25">
        <v>0</v>
      </c>
      <c r="K174" s="12"/>
      <c r="L174" s="14">
        <v>0</v>
      </c>
      <c r="N174" s="21">
        <v>0</v>
      </c>
      <c r="P174" s="21">
        <v>0</v>
      </c>
      <c r="R174" s="21">
        <v>0</v>
      </c>
      <c r="T174" s="21">
        <v>0</v>
      </c>
      <c r="V174" s="21">
        <v>0</v>
      </c>
      <c r="X174" s="22">
        <v>0</v>
      </c>
      <c r="Z174" s="5" t="str">
        <f t="shared" si="2"/>
        <v>No</v>
      </c>
      <c r="AA174" s="193"/>
      <c r="AB174" s="193"/>
      <c r="AC174" s="193"/>
      <c r="AD174" s="193"/>
      <c r="AE174" s="193"/>
      <c r="AF174" s="193"/>
    </row>
    <row r="175" spans="1:32">
      <c r="A175" s="8" t="s">
        <v>491</v>
      </c>
      <c r="B175" s="8" t="s">
        <v>492</v>
      </c>
      <c r="C175" s="9" t="s">
        <v>235</v>
      </c>
      <c r="D175" s="185">
        <v>4228</v>
      </c>
      <c r="E175" s="188">
        <v>40228</v>
      </c>
      <c r="F175" s="9" t="s">
        <v>83</v>
      </c>
      <c r="G175" s="9" t="s">
        <v>84</v>
      </c>
      <c r="H175" s="10">
        <v>1249442</v>
      </c>
      <c r="I175" s="11">
        <v>98</v>
      </c>
      <c r="J175" s="25">
        <v>0</v>
      </c>
      <c r="K175" s="12"/>
      <c r="L175" s="14">
        <v>0</v>
      </c>
      <c r="N175" s="21">
        <v>0</v>
      </c>
      <c r="P175" s="21">
        <v>0</v>
      </c>
      <c r="R175" s="21">
        <v>0</v>
      </c>
      <c r="T175" s="21">
        <v>0</v>
      </c>
      <c r="V175" s="21">
        <v>0</v>
      </c>
      <c r="X175" s="22">
        <v>0</v>
      </c>
      <c r="Z175" s="5" t="str">
        <f t="shared" si="2"/>
        <v>No</v>
      </c>
      <c r="AA175" s="193"/>
      <c r="AB175" s="193"/>
      <c r="AC175" s="193"/>
      <c r="AD175" s="193"/>
      <c r="AE175" s="193"/>
      <c r="AF175" s="193"/>
    </row>
    <row r="176" spans="1:32">
      <c r="A176" s="8" t="s">
        <v>245</v>
      </c>
      <c r="B176" s="8" t="s">
        <v>246</v>
      </c>
      <c r="C176" s="9" t="s">
        <v>141</v>
      </c>
      <c r="D176" s="185">
        <v>3073</v>
      </c>
      <c r="E176" s="188">
        <v>30073</v>
      </c>
      <c r="F176" s="9" t="s">
        <v>88</v>
      </c>
      <c r="G176" s="9" t="s">
        <v>84</v>
      </c>
      <c r="H176" s="10">
        <v>4586770</v>
      </c>
      <c r="I176" s="11">
        <v>97</v>
      </c>
      <c r="J176" s="25">
        <v>0</v>
      </c>
      <c r="K176" s="12"/>
      <c r="L176" s="14">
        <v>0</v>
      </c>
      <c r="N176" s="21">
        <v>0</v>
      </c>
      <c r="P176" s="21">
        <v>0</v>
      </c>
      <c r="R176" s="21">
        <v>0</v>
      </c>
      <c r="T176" s="21">
        <v>0</v>
      </c>
      <c r="V176" s="21">
        <v>0</v>
      </c>
      <c r="X176" s="22">
        <v>0</v>
      </c>
      <c r="Z176" s="5" t="str">
        <f t="shared" si="2"/>
        <v>No</v>
      </c>
      <c r="AA176" s="193"/>
      <c r="AB176" s="193"/>
      <c r="AC176" s="193"/>
      <c r="AD176" s="193"/>
      <c r="AE176" s="193"/>
      <c r="AF176" s="193"/>
    </row>
    <row r="177" spans="1:32">
      <c r="A177" s="8" t="s">
        <v>3657</v>
      </c>
      <c r="B177" s="8" t="s">
        <v>3658</v>
      </c>
      <c r="C177" s="9" t="s">
        <v>141</v>
      </c>
      <c r="D177" s="185">
        <v>3081</v>
      </c>
      <c r="E177" s="188">
        <v>30081</v>
      </c>
      <c r="F177" s="9" t="s">
        <v>83</v>
      </c>
      <c r="G177" s="9" t="s">
        <v>84</v>
      </c>
      <c r="H177" s="10">
        <v>4586770</v>
      </c>
      <c r="I177" s="11">
        <v>96</v>
      </c>
      <c r="J177" s="25">
        <v>0</v>
      </c>
      <c r="K177" s="12"/>
      <c r="L177" s="14">
        <v>0</v>
      </c>
      <c r="N177" s="21">
        <v>0</v>
      </c>
      <c r="P177" s="21">
        <v>0</v>
      </c>
      <c r="R177" s="21">
        <v>0</v>
      </c>
      <c r="T177" s="21">
        <v>0</v>
      </c>
      <c r="V177" s="21">
        <v>0</v>
      </c>
      <c r="X177" s="22">
        <v>0</v>
      </c>
      <c r="Z177" s="5" t="str">
        <f t="shared" si="2"/>
        <v>No</v>
      </c>
      <c r="AA177" s="193"/>
      <c r="AB177" s="193"/>
      <c r="AC177" s="193"/>
      <c r="AD177" s="193"/>
      <c r="AE177" s="193"/>
      <c r="AF177" s="193"/>
    </row>
    <row r="178" spans="1:32">
      <c r="A178" s="8" t="s">
        <v>1010</v>
      </c>
      <c r="B178" s="8" t="s">
        <v>1011</v>
      </c>
      <c r="C178" s="9" t="s">
        <v>466</v>
      </c>
      <c r="D178" s="185">
        <v>5117</v>
      </c>
      <c r="E178" s="188">
        <v>50117</v>
      </c>
      <c r="F178" s="9" t="s">
        <v>88</v>
      </c>
      <c r="G178" s="9" t="s">
        <v>84</v>
      </c>
      <c r="H178" s="10">
        <v>1780673</v>
      </c>
      <c r="I178" s="11">
        <v>96</v>
      </c>
      <c r="J178" s="25">
        <v>0</v>
      </c>
      <c r="K178" s="12"/>
      <c r="L178" s="14">
        <v>0</v>
      </c>
      <c r="N178" s="21">
        <v>0</v>
      </c>
      <c r="P178" s="21">
        <v>0</v>
      </c>
      <c r="R178" s="21">
        <v>0</v>
      </c>
      <c r="T178" s="21">
        <v>0</v>
      </c>
      <c r="V178" s="21">
        <v>0</v>
      </c>
      <c r="X178" s="22">
        <v>0</v>
      </c>
      <c r="Z178" s="5" t="str">
        <f t="shared" si="2"/>
        <v>No</v>
      </c>
      <c r="AA178" s="193"/>
      <c r="AB178" s="193"/>
      <c r="AC178" s="193"/>
      <c r="AD178" s="193"/>
      <c r="AE178" s="193"/>
      <c r="AF178" s="193"/>
    </row>
    <row r="179" spans="1:32">
      <c r="A179" s="8" t="s">
        <v>3123</v>
      </c>
      <c r="B179" s="8" t="s">
        <v>3124</v>
      </c>
      <c r="C179" s="9" t="s">
        <v>163</v>
      </c>
      <c r="D179" s="185">
        <v>1118</v>
      </c>
      <c r="E179" s="188">
        <v>10118</v>
      </c>
      <c r="F179" s="9" t="s">
        <v>88</v>
      </c>
      <c r="G179" s="9" t="s">
        <v>84</v>
      </c>
      <c r="H179" s="10">
        <v>4181019</v>
      </c>
      <c r="I179" s="11">
        <v>95</v>
      </c>
      <c r="J179" s="25">
        <v>0</v>
      </c>
      <c r="K179" s="12"/>
      <c r="L179" s="14">
        <v>0</v>
      </c>
      <c r="N179" s="21">
        <v>0</v>
      </c>
      <c r="P179" s="21">
        <v>0</v>
      </c>
      <c r="R179" s="21">
        <v>0</v>
      </c>
      <c r="T179" s="21">
        <v>0</v>
      </c>
      <c r="V179" s="21">
        <v>0</v>
      </c>
      <c r="X179" s="22">
        <v>0</v>
      </c>
      <c r="Z179" s="5" t="str">
        <f t="shared" si="2"/>
        <v>No</v>
      </c>
      <c r="AA179" s="193"/>
      <c r="AB179" s="193"/>
      <c r="AC179" s="193"/>
      <c r="AD179" s="193"/>
      <c r="AE179" s="193"/>
      <c r="AF179" s="193"/>
    </row>
    <row r="180" spans="1:32">
      <c r="A180" s="8" t="s">
        <v>4416</v>
      </c>
      <c r="B180" s="8" t="s">
        <v>644</v>
      </c>
      <c r="C180" s="9" t="s">
        <v>235</v>
      </c>
      <c r="D180" s="185" t="s">
        <v>4417</v>
      </c>
      <c r="E180" s="188">
        <v>40222</v>
      </c>
      <c r="F180" s="9" t="s">
        <v>83</v>
      </c>
      <c r="G180" s="9" t="s">
        <v>84</v>
      </c>
      <c r="H180" s="10">
        <v>884891</v>
      </c>
      <c r="I180" s="11">
        <v>94</v>
      </c>
      <c r="J180" s="25">
        <v>0</v>
      </c>
      <c r="K180" s="12"/>
      <c r="L180" s="14">
        <v>0</v>
      </c>
      <c r="N180" s="21">
        <v>0</v>
      </c>
      <c r="P180" s="21">
        <v>0</v>
      </c>
      <c r="R180" s="21">
        <v>0</v>
      </c>
      <c r="T180" s="21">
        <v>0</v>
      </c>
      <c r="V180" s="21">
        <v>0</v>
      </c>
      <c r="X180" s="22">
        <v>0</v>
      </c>
      <c r="Z180" s="5" t="str">
        <f t="shared" si="2"/>
        <v>No</v>
      </c>
      <c r="AA180" s="193"/>
      <c r="AB180" s="193"/>
      <c r="AC180" s="193"/>
      <c r="AD180" s="193"/>
      <c r="AE180" s="193"/>
      <c r="AF180" s="193"/>
    </row>
    <row r="181" spans="1:32">
      <c r="A181" s="8" t="s">
        <v>3484</v>
      </c>
      <c r="B181" s="8" t="s">
        <v>3485</v>
      </c>
      <c r="C181" s="9" t="s">
        <v>82</v>
      </c>
      <c r="D181" s="185">
        <v>2149</v>
      </c>
      <c r="E181" s="188">
        <v>20149</v>
      </c>
      <c r="F181" s="9" t="s">
        <v>113</v>
      </c>
      <c r="G181" s="9" t="s">
        <v>84</v>
      </c>
      <c r="H181" s="10">
        <v>18351295</v>
      </c>
      <c r="I181" s="11">
        <v>94</v>
      </c>
      <c r="J181" s="25">
        <v>0</v>
      </c>
      <c r="K181" s="12"/>
      <c r="L181" s="14">
        <v>0</v>
      </c>
      <c r="N181" s="21">
        <v>0</v>
      </c>
      <c r="P181" s="21">
        <v>0</v>
      </c>
      <c r="R181" s="21">
        <v>0</v>
      </c>
      <c r="T181" s="21">
        <v>0</v>
      </c>
      <c r="V181" s="21">
        <v>0</v>
      </c>
      <c r="X181" s="22">
        <v>0</v>
      </c>
      <c r="Z181" s="5" t="str">
        <f t="shared" si="2"/>
        <v>No</v>
      </c>
      <c r="AA181" s="193"/>
      <c r="AB181" s="193"/>
      <c r="AC181" s="193"/>
      <c r="AD181" s="193"/>
      <c r="AE181" s="193"/>
      <c r="AF181" s="193"/>
    </row>
    <row r="182" spans="1:32">
      <c r="A182" s="8" t="s">
        <v>1917</v>
      </c>
      <c r="B182" s="8" t="s">
        <v>1918</v>
      </c>
      <c r="C182" s="9" t="s">
        <v>91</v>
      </c>
      <c r="D182" s="185">
        <v>9079</v>
      </c>
      <c r="E182" s="188">
        <v>90079</v>
      </c>
      <c r="F182" s="9" t="s">
        <v>88</v>
      </c>
      <c r="G182" s="9" t="s">
        <v>84</v>
      </c>
      <c r="H182" s="10">
        <v>345580</v>
      </c>
      <c r="I182" s="11">
        <v>93</v>
      </c>
      <c r="J182" s="25">
        <v>0</v>
      </c>
      <c r="K182" s="12"/>
      <c r="L182" s="14">
        <v>0</v>
      </c>
      <c r="N182" s="21">
        <v>0</v>
      </c>
      <c r="P182" s="21">
        <v>0</v>
      </c>
      <c r="R182" s="21">
        <v>0</v>
      </c>
      <c r="T182" s="21">
        <v>0</v>
      </c>
      <c r="V182" s="21">
        <v>0</v>
      </c>
      <c r="X182" s="22">
        <v>0</v>
      </c>
      <c r="Z182" s="5" t="str">
        <f t="shared" si="2"/>
        <v>No</v>
      </c>
      <c r="AA182" s="193"/>
      <c r="AB182" s="193"/>
      <c r="AC182" s="193"/>
      <c r="AD182" s="193"/>
      <c r="AE182" s="193"/>
      <c r="AF182" s="193"/>
    </row>
    <row r="183" spans="1:32">
      <c r="A183" s="8" t="s">
        <v>2770</v>
      </c>
      <c r="B183" s="8" t="s">
        <v>2771</v>
      </c>
      <c r="C183" s="9" t="s">
        <v>150</v>
      </c>
      <c r="D183" s="185">
        <v>6018</v>
      </c>
      <c r="E183" s="188">
        <v>60018</v>
      </c>
      <c r="F183" s="9" t="s">
        <v>83</v>
      </c>
      <c r="G183" s="9" t="s">
        <v>84</v>
      </c>
      <c r="H183" s="10">
        <v>655479</v>
      </c>
      <c r="I183" s="11">
        <v>93</v>
      </c>
      <c r="J183" s="25">
        <v>0</v>
      </c>
      <c r="K183" s="12"/>
      <c r="L183" s="14">
        <v>0</v>
      </c>
      <c r="N183" s="21">
        <v>0</v>
      </c>
      <c r="P183" s="21">
        <v>0</v>
      </c>
      <c r="R183" s="21">
        <v>0</v>
      </c>
      <c r="T183" s="21">
        <v>0</v>
      </c>
      <c r="V183" s="21">
        <v>0</v>
      </c>
      <c r="X183" s="22">
        <v>0</v>
      </c>
      <c r="Z183" s="5" t="str">
        <f t="shared" si="2"/>
        <v>No</v>
      </c>
      <c r="AA183" s="193"/>
      <c r="AB183" s="193"/>
      <c r="AC183" s="193"/>
      <c r="AD183" s="193"/>
      <c r="AE183" s="193"/>
      <c r="AF183" s="193"/>
    </row>
    <row r="184" spans="1:32">
      <c r="A184" s="8" t="s">
        <v>1381</v>
      </c>
      <c r="B184" s="8" t="s">
        <v>1382</v>
      </c>
      <c r="C184" s="9" t="s">
        <v>288</v>
      </c>
      <c r="D184" s="185">
        <v>3044</v>
      </c>
      <c r="E184" s="188">
        <v>30044</v>
      </c>
      <c r="F184" s="9" t="s">
        <v>83</v>
      </c>
      <c r="G184" s="9" t="s">
        <v>84</v>
      </c>
      <c r="H184" s="10">
        <v>1733853</v>
      </c>
      <c r="I184" s="11">
        <v>92</v>
      </c>
      <c r="J184" s="25">
        <v>0</v>
      </c>
      <c r="K184" s="12"/>
      <c r="L184" s="14">
        <v>0</v>
      </c>
      <c r="N184" s="21">
        <v>0</v>
      </c>
      <c r="P184" s="21">
        <v>0</v>
      </c>
      <c r="R184" s="21">
        <v>0</v>
      </c>
      <c r="T184" s="21">
        <v>0</v>
      </c>
      <c r="V184" s="21">
        <v>0</v>
      </c>
      <c r="X184" s="22">
        <v>0</v>
      </c>
      <c r="Z184" s="5" t="str">
        <f t="shared" si="2"/>
        <v>No</v>
      </c>
      <c r="AA184" s="193"/>
      <c r="AB184" s="193"/>
      <c r="AC184" s="193"/>
      <c r="AD184" s="193"/>
      <c r="AE184" s="193"/>
      <c r="AF184" s="193"/>
    </row>
    <row r="185" spans="1:32">
      <c r="A185" s="8" t="s">
        <v>2367</v>
      </c>
      <c r="B185" s="8" t="s">
        <v>2368</v>
      </c>
      <c r="C185" s="9" t="s">
        <v>171</v>
      </c>
      <c r="D185" s="185">
        <v>4046</v>
      </c>
      <c r="E185" s="188">
        <v>40046</v>
      </c>
      <c r="F185" s="9" t="s">
        <v>83</v>
      </c>
      <c r="G185" s="9" t="s">
        <v>84</v>
      </c>
      <c r="H185" s="10">
        <v>643260</v>
      </c>
      <c r="I185" s="11">
        <v>92</v>
      </c>
      <c r="J185" s="25">
        <v>0</v>
      </c>
      <c r="K185" s="12"/>
      <c r="L185" s="14">
        <v>0</v>
      </c>
      <c r="N185" s="21">
        <v>0</v>
      </c>
      <c r="P185" s="21">
        <v>0</v>
      </c>
      <c r="R185" s="21">
        <v>0</v>
      </c>
      <c r="T185" s="21">
        <v>0</v>
      </c>
      <c r="V185" s="21">
        <v>0</v>
      </c>
      <c r="X185" s="22">
        <v>0</v>
      </c>
      <c r="Z185" s="5" t="str">
        <f t="shared" si="2"/>
        <v>No</v>
      </c>
      <c r="AA185" s="193"/>
      <c r="AB185" s="193"/>
      <c r="AC185" s="193"/>
      <c r="AD185" s="193"/>
      <c r="AE185" s="193"/>
      <c r="AF185" s="193"/>
    </row>
    <row r="186" spans="1:32">
      <c r="A186" s="8" t="s">
        <v>500</v>
      </c>
      <c r="B186" s="8" t="s">
        <v>501</v>
      </c>
      <c r="C186" s="9" t="s">
        <v>91</v>
      </c>
      <c r="D186" s="185">
        <v>9171</v>
      </c>
      <c r="E186" s="188">
        <v>90171</v>
      </c>
      <c r="F186" s="9" t="s">
        <v>83</v>
      </c>
      <c r="G186" s="9" t="s">
        <v>84</v>
      </c>
      <c r="H186" s="10">
        <v>258653</v>
      </c>
      <c r="I186" s="11">
        <v>90</v>
      </c>
      <c r="J186" s="25">
        <v>0</v>
      </c>
      <c r="K186" s="12"/>
      <c r="L186" s="14">
        <v>0</v>
      </c>
      <c r="N186" s="21">
        <v>0</v>
      </c>
      <c r="P186" s="21">
        <v>0</v>
      </c>
      <c r="R186" s="21">
        <v>0</v>
      </c>
      <c r="T186" s="21">
        <v>0</v>
      </c>
      <c r="V186" s="21">
        <v>0</v>
      </c>
      <c r="X186" s="22">
        <v>0</v>
      </c>
      <c r="Z186" s="5" t="str">
        <f t="shared" si="2"/>
        <v>No</v>
      </c>
      <c r="AA186" s="193"/>
      <c r="AB186" s="193"/>
      <c r="AC186" s="193"/>
      <c r="AD186" s="193"/>
      <c r="AE186" s="193"/>
      <c r="AF186" s="193"/>
    </row>
    <row r="187" spans="1:32">
      <c r="A187" s="8" t="s">
        <v>3672</v>
      </c>
      <c r="B187" s="8" t="s">
        <v>1702</v>
      </c>
      <c r="C187" s="9" t="s">
        <v>235</v>
      </c>
      <c r="D187" s="185">
        <v>4087</v>
      </c>
      <c r="E187" s="188">
        <v>40087</v>
      </c>
      <c r="F187" s="9" t="s">
        <v>83</v>
      </c>
      <c r="G187" s="9" t="s">
        <v>84</v>
      </c>
      <c r="H187" s="10">
        <v>347602</v>
      </c>
      <c r="I187" s="11">
        <v>90</v>
      </c>
      <c r="J187" s="25">
        <v>0</v>
      </c>
      <c r="K187" s="12"/>
      <c r="L187" s="14">
        <v>0</v>
      </c>
      <c r="N187" s="21">
        <v>0</v>
      </c>
      <c r="P187" s="21">
        <v>0</v>
      </c>
      <c r="R187" s="21">
        <v>0</v>
      </c>
      <c r="T187" s="21">
        <v>0</v>
      </c>
      <c r="V187" s="21">
        <v>0</v>
      </c>
      <c r="X187" s="22">
        <v>0</v>
      </c>
      <c r="Z187" s="5" t="str">
        <f t="shared" si="2"/>
        <v>No</v>
      </c>
      <c r="AA187" s="193"/>
      <c r="AB187" s="193"/>
      <c r="AC187" s="193"/>
      <c r="AD187" s="193"/>
      <c r="AE187" s="193"/>
      <c r="AF187" s="193"/>
    </row>
    <row r="188" spans="1:32">
      <c r="A188" s="8" t="s">
        <v>431</v>
      </c>
      <c r="B188" s="8" t="s">
        <v>432</v>
      </c>
      <c r="C188" s="9" t="s">
        <v>120</v>
      </c>
      <c r="D188" s="185">
        <v>6010</v>
      </c>
      <c r="E188" s="188">
        <v>60010</v>
      </c>
      <c r="F188" s="9" t="s">
        <v>83</v>
      </c>
      <c r="G188" s="9" t="s">
        <v>84</v>
      </c>
      <c r="H188" s="10">
        <v>237356</v>
      </c>
      <c r="I188" s="11">
        <v>89</v>
      </c>
      <c r="J188" s="25">
        <v>0</v>
      </c>
      <c r="K188" s="12"/>
      <c r="L188" s="14">
        <v>0</v>
      </c>
      <c r="N188" s="21">
        <v>0</v>
      </c>
      <c r="P188" s="21">
        <v>0</v>
      </c>
      <c r="R188" s="21">
        <v>0</v>
      </c>
      <c r="T188" s="21">
        <v>0</v>
      </c>
      <c r="V188" s="21">
        <v>0</v>
      </c>
      <c r="X188" s="22">
        <v>0</v>
      </c>
      <c r="Z188" s="5" t="str">
        <f t="shared" si="2"/>
        <v>No</v>
      </c>
      <c r="AA188" s="193"/>
      <c r="AB188" s="193"/>
      <c r="AC188" s="193"/>
      <c r="AD188" s="193"/>
      <c r="AE188" s="193"/>
      <c r="AF188" s="193"/>
    </row>
    <row r="189" spans="1:32">
      <c r="A189" s="8" t="s">
        <v>4584</v>
      </c>
      <c r="B189" s="8" t="s">
        <v>4585</v>
      </c>
      <c r="C189" s="9" t="s">
        <v>235</v>
      </c>
      <c r="D189" s="185">
        <v>4051</v>
      </c>
      <c r="E189" s="188">
        <v>40051</v>
      </c>
      <c r="F189" s="9" t="s">
        <v>83</v>
      </c>
      <c r="G189" s="9" t="s">
        <v>84</v>
      </c>
      <c r="H189" s="10">
        <v>347602</v>
      </c>
      <c r="I189" s="11">
        <v>88</v>
      </c>
      <c r="J189" s="25">
        <v>0</v>
      </c>
      <c r="K189" s="12"/>
      <c r="L189" s="14">
        <v>0</v>
      </c>
      <c r="N189" s="21">
        <v>0</v>
      </c>
      <c r="P189" s="21">
        <v>0</v>
      </c>
      <c r="R189" s="21">
        <v>0</v>
      </c>
      <c r="T189" s="21">
        <v>0</v>
      </c>
      <c r="V189" s="21">
        <v>0</v>
      </c>
      <c r="X189" s="22">
        <v>0</v>
      </c>
      <c r="Z189" s="5" t="str">
        <f t="shared" si="2"/>
        <v>No</v>
      </c>
      <c r="AA189" s="193"/>
      <c r="AB189" s="193"/>
      <c r="AC189" s="193"/>
      <c r="AD189" s="193"/>
      <c r="AE189" s="193"/>
      <c r="AF189" s="193"/>
    </row>
    <row r="190" spans="1:32">
      <c r="A190" s="8" t="s">
        <v>2695</v>
      </c>
      <c r="B190" s="8" t="s">
        <v>140</v>
      </c>
      <c r="C190" s="9" t="s">
        <v>141</v>
      </c>
      <c r="D190" s="185">
        <v>3080</v>
      </c>
      <c r="E190" s="188">
        <v>30080</v>
      </c>
      <c r="F190" s="9" t="s">
        <v>83</v>
      </c>
      <c r="G190" s="9" t="s">
        <v>84</v>
      </c>
      <c r="H190" s="10">
        <v>4586770</v>
      </c>
      <c r="I190" s="11">
        <v>87</v>
      </c>
      <c r="J190" s="25">
        <v>0</v>
      </c>
      <c r="K190" s="12"/>
      <c r="L190" s="14">
        <v>0</v>
      </c>
      <c r="N190" s="21">
        <v>0</v>
      </c>
      <c r="P190" s="21">
        <v>0</v>
      </c>
      <c r="R190" s="21">
        <v>0</v>
      </c>
      <c r="T190" s="21">
        <v>0</v>
      </c>
      <c r="V190" s="21">
        <v>0</v>
      </c>
      <c r="X190" s="22">
        <v>0</v>
      </c>
      <c r="Z190" s="5" t="str">
        <f t="shared" si="2"/>
        <v>No</v>
      </c>
      <c r="AA190" s="193"/>
      <c r="AB190" s="193"/>
      <c r="AC190" s="193"/>
      <c r="AD190" s="193"/>
      <c r="AE190" s="193"/>
      <c r="AF190" s="193"/>
    </row>
    <row r="191" spans="1:32">
      <c r="A191" s="8" t="s">
        <v>4578</v>
      </c>
      <c r="B191" s="8" t="s">
        <v>3074</v>
      </c>
      <c r="C191" s="9" t="s">
        <v>171</v>
      </c>
      <c r="D191" s="185">
        <v>4036</v>
      </c>
      <c r="E191" s="188">
        <v>40036</v>
      </c>
      <c r="F191" s="9" t="s">
        <v>83</v>
      </c>
      <c r="G191" s="9" t="s">
        <v>84</v>
      </c>
      <c r="H191" s="10">
        <v>240223</v>
      </c>
      <c r="I191" s="11">
        <v>87</v>
      </c>
      <c r="J191" s="25">
        <v>0</v>
      </c>
      <c r="K191" s="12"/>
      <c r="L191" s="14">
        <v>0</v>
      </c>
      <c r="N191" s="21">
        <v>0</v>
      </c>
      <c r="P191" s="21">
        <v>0</v>
      </c>
      <c r="R191" s="21">
        <v>0</v>
      </c>
      <c r="T191" s="21">
        <v>0</v>
      </c>
      <c r="V191" s="21">
        <v>0</v>
      </c>
      <c r="X191" s="22">
        <v>0</v>
      </c>
      <c r="Z191" s="5" t="str">
        <f t="shared" si="2"/>
        <v>No</v>
      </c>
      <c r="AA191" s="193"/>
      <c r="AB191" s="193"/>
      <c r="AC191" s="193"/>
      <c r="AD191" s="193"/>
      <c r="AE191" s="193"/>
      <c r="AF191" s="193"/>
    </row>
    <row r="192" spans="1:32">
      <c r="A192" s="8" t="s">
        <v>247</v>
      </c>
      <c r="B192" s="8" t="s">
        <v>248</v>
      </c>
      <c r="C192" s="9" t="s">
        <v>91</v>
      </c>
      <c r="D192" s="185">
        <v>9020</v>
      </c>
      <c r="E192" s="188">
        <v>90020</v>
      </c>
      <c r="F192" s="9" t="s">
        <v>88</v>
      </c>
      <c r="G192" s="9" t="s">
        <v>84</v>
      </c>
      <c r="H192" s="10">
        <v>195861</v>
      </c>
      <c r="I192" s="11">
        <v>87</v>
      </c>
      <c r="J192" s="25">
        <v>0</v>
      </c>
      <c r="K192" s="12"/>
      <c r="L192" s="14">
        <v>0</v>
      </c>
      <c r="N192" s="21">
        <v>0</v>
      </c>
      <c r="P192" s="21">
        <v>0</v>
      </c>
      <c r="R192" s="21">
        <v>0</v>
      </c>
      <c r="T192" s="21">
        <v>0</v>
      </c>
      <c r="V192" s="21">
        <v>0</v>
      </c>
      <c r="X192" s="22">
        <v>0</v>
      </c>
      <c r="Z192" s="5" t="str">
        <f t="shared" si="2"/>
        <v>No</v>
      </c>
      <c r="AA192" s="193"/>
      <c r="AB192" s="193"/>
      <c r="AC192" s="193"/>
      <c r="AD192" s="193"/>
      <c r="AE192" s="193"/>
      <c r="AF192" s="193"/>
    </row>
    <row r="193" spans="1:32">
      <c r="A193" s="8" t="s">
        <v>1946</v>
      </c>
      <c r="B193" s="8" t="s">
        <v>1947</v>
      </c>
      <c r="C193" s="9" t="s">
        <v>163</v>
      </c>
      <c r="D193" s="185">
        <v>1004</v>
      </c>
      <c r="E193" s="188">
        <v>10004</v>
      </c>
      <c r="F193" s="9" t="s">
        <v>88</v>
      </c>
      <c r="G193" s="9" t="s">
        <v>84</v>
      </c>
      <c r="H193" s="10">
        <v>4181019</v>
      </c>
      <c r="I193" s="11">
        <v>87</v>
      </c>
      <c r="J193" s="25">
        <v>0</v>
      </c>
      <c r="K193" s="12"/>
      <c r="L193" s="14">
        <v>0</v>
      </c>
      <c r="N193" s="21">
        <v>0</v>
      </c>
      <c r="P193" s="21">
        <v>0</v>
      </c>
      <c r="R193" s="21">
        <v>0</v>
      </c>
      <c r="T193" s="21">
        <v>0</v>
      </c>
      <c r="V193" s="21">
        <v>0</v>
      </c>
      <c r="X193" s="22">
        <v>0</v>
      </c>
      <c r="Z193" s="5" t="str">
        <f t="shared" si="2"/>
        <v>No</v>
      </c>
      <c r="AA193" s="193"/>
      <c r="AB193" s="193"/>
      <c r="AC193" s="193"/>
      <c r="AD193" s="193"/>
      <c r="AE193" s="193"/>
      <c r="AF193" s="193"/>
    </row>
    <row r="194" spans="1:32">
      <c r="A194" s="8" t="s">
        <v>3636</v>
      </c>
      <c r="B194" s="8" t="s">
        <v>3637</v>
      </c>
      <c r="C194" s="9" t="s">
        <v>129</v>
      </c>
      <c r="D194" s="185">
        <v>4025</v>
      </c>
      <c r="E194" s="188">
        <v>40025</v>
      </c>
      <c r="F194" s="9" t="s">
        <v>88</v>
      </c>
      <c r="G194" s="9" t="s">
        <v>84</v>
      </c>
      <c r="H194" s="10">
        <v>260677</v>
      </c>
      <c r="I194" s="11">
        <v>86</v>
      </c>
      <c r="J194" s="25">
        <v>0</v>
      </c>
      <c r="K194" s="12"/>
      <c r="L194" s="14">
        <v>0</v>
      </c>
      <c r="N194" s="21">
        <v>0</v>
      </c>
      <c r="P194" s="21">
        <v>0</v>
      </c>
      <c r="R194" s="21">
        <v>0</v>
      </c>
      <c r="T194" s="21">
        <v>0</v>
      </c>
      <c r="V194" s="21">
        <v>0</v>
      </c>
      <c r="X194" s="22">
        <v>0</v>
      </c>
      <c r="Z194" s="5" t="str">
        <f t="shared" si="2"/>
        <v>No</v>
      </c>
      <c r="AA194" s="193"/>
      <c r="AB194" s="193"/>
      <c r="AC194" s="193"/>
      <c r="AD194" s="193"/>
      <c r="AE194" s="193"/>
      <c r="AF194" s="193"/>
    </row>
    <row r="195" spans="1:32">
      <c r="A195" s="8" t="s">
        <v>1980</v>
      </c>
      <c r="B195" s="8" t="s">
        <v>561</v>
      </c>
      <c r="C195" s="9" t="s">
        <v>87</v>
      </c>
      <c r="D195" s="185">
        <v>44</v>
      </c>
      <c r="E195" s="188">
        <v>44</v>
      </c>
      <c r="F195" s="9" t="s">
        <v>88</v>
      </c>
      <c r="G195" s="9" t="s">
        <v>84</v>
      </c>
      <c r="H195" s="10">
        <v>62966</v>
      </c>
      <c r="I195" s="11">
        <v>85</v>
      </c>
      <c r="J195" s="25">
        <v>0</v>
      </c>
      <c r="K195" s="12"/>
      <c r="L195" s="14">
        <v>11711091</v>
      </c>
      <c r="N195" s="21">
        <v>0</v>
      </c>
      <c r="P195" s="21">
        <v>0</v>
      </c>
      <c r="R195" s="21">
        <v>0</v>
      </c>
      <c r="T195" s="21">
        <v>0</v>
      </c>
      <c r="V195" s="21">
        <v>0</v>
      </c>
      <c r="X195" s="22">
        <v>11711091</v>
      </c>
      <c r="Z195" s="5" t="str">
        <f t="shared" ref="Z195:Z258" si="3">IF(Y195&amp;W195&amp;U195&amp;S195&amp;Q195&amp;O195&amp;M195&amp;K195&lt;&gt;"","Yes","No")</f>
        <v>No</v>
      </c>
      <c r="AA195" s="193"/>
      <c r="AB195" s="193"/>
      <c r="AC195" s="193"/>
      <c r="AD195" s="193"/>
      <c r="AE195" s="193"/>
      <c r="AF195" s="193"/>
    </row>
    <row r="196" spans="1:32">
      <c r="A196" s="8" t="s">
        <v>2973</v>
      </c>
      <c r="B196" s="8" t="s">
        <v>2974</v>
      </c>
      <c r="C196" s="9" t="s">
        <v>91</v>
      </c>
      <c r="D196" s="185">
        <v>9004</v>
      </c>
      <c r="E196" s="188">
        <v>90004</v>
      </c>
      <c r="F196" s="9" t="s">
        <v>88</v>
      </c>
      <c r="G196" s="9" t="s">
        <v>84</v>
      </c>
      <c r="H196" s="10">
        <v>523994</v>
      </c>
      <c r="I196" s="11">
        <v>85</v>
      </c>
      <c r="J196" s="25">
        <v>0</v>
      </c>
      <c r="K196" s="12"/>
      <c r="L196" s="14">
        <v>18348132</v>
      </c>
      <c r="N196" s="21">
        <v>0</v>
      </c>
      <c r="P196" s="21">
        <v>0</v>
      </c>
      <c r="R196" s="21">
        <v>0</v>
      </c>
      <c r="T196" s="21">
        <v>0</v>
      </c>
      <c r="V196" s="21">
        <v>0</v>
      </c>
      <c r="X196" s="22">
        <v>18348132</v>
      </c>
      <c r="Z196" s="5" t="str">
        <f t="shared" si="3"/>
        <v>No</v>
      </c>
      <c r="AA196" s="193"/>
      <c r="AB196" s="193"/>
      <c r="AC196" s="193"/>
      <c r="AD196" s="193"/>
      <c r="AE196" s="193"/>
      <c r="AF196" s="193"/>
    </row>
    <row r="197" spans="1:32">
      <c r="A197" s="8" t="s">
        <v>3615</v>
      </c>
      <c r="B197" s="8" t="s">
        <v>3616</v>
      </c>
      <c r="C197" s="9" t="s">
        <v>91</v>
      </c>
      <c r="D197" s="185">
        <v>9010</v>
      </c>
      <c r="E197" s="188">
        <v>90010</v>
      </c>
      <c r="F197" s="9" t="s">
        <v>83</v>
      </c>
      <c r="G197" s="9" t="s">
        <v>84</v>
      </c>
      <c r="H197" s="10">
        <v>12150996</v>
      </c>
      <c r="I197" s="11">
        <v>84</v>
      </c>
      <c r="J197" s="25">
        <v>0</v>
      </c>
      <c r="K197" s="12"/>
      <c r="L197" s="14">
        <v>0</v>
      </c>
      <c r="N197" s="21">
        <v>0</v>
      </c>
      <c r="P197" s="21">
        <v>0</v>
      </c>
      <c r="R197" s="21">
        <v>0</v>
      </c>
      <c r="T197" s="21">
        <v>0</v>
      </c>
      <c r="V197" s="21">
        <v>0</v>
      </c>
      <c r="X197" s="22">
        <v>0</v>
      </c>
      <c r="Z197" s="5" t="str">
        <f t="shared" si="3"/>
        <v>No</v>
      </c>
      <c r="AA197" s="193"/>
      <c r="AB197" s="193"/>
      <c r="AC197" s="193"/>
      <c r="AD197" s="193"/>
      <c r="AE197" s="193"/>
      <c r="AF197" s="193"/>
    </row>
    <row r="198" spans="1:32">
      <c r="A198" s="8" t="s">
        <v>1012</v>
      </c>
      <c r="B198" s="8" t="s">
        <v>1013</v>
      </c>
      <c r="C198" s="9" t="s">
        <v>265</v>
      </c>
      <c r="D198" s="185">
        <v>7041</v>
      </c>
      <c r="E198" s="188">
        <v>70041</v>
      </c>
      <c r="F198" s="9" t="s">
        <v>83</v>
      </c>
      <c r="G198" s="9" t="s">
        <v>84</v>
      </c>
      <c r="H198" s="10">
        <v>60438</v>
      </c>
      <c r="I198" s="11">
        <v>84</v>
      </c>
      <c r="J198" s="25">
        <v>0</v>
      </c>
      <c r="K198" s="12"/>
      <c r="L198" s="14">
        <v>0</v>
      </c>
      <c r="N198" s="21">
        <v>0</v>
      </c>
      <c r="P198" s="21">
        <v>0</v>
      </c>
      <c r="R198" s="21">
        <v>0</v>
      </c>
      <c r="T198" s="21">
        <v>0</v>
      </c>
      <c r="V198" s="21">
        <v>0</v>
      </c>
      <c r="X198" s="22">
        <v>0</v>
      </c>
      <c r="Z198" s="5" t="str">
        <f t="shared" si="3"/>
        <v>No</v>
      </c>
      <c r="AA198" s="193"/>
      <c r="AB198" s="193"/>
      <c r="AC198" s="193"/>
      <c r="AD198" s="193"/>
      <c r="AE198" s="193"/>
      <c r="AF198" s="193"/>
    </row>
    <row r="199" spans="1:32">
      <c r="A199" s="8" t="s">
        <v>1249</v>
      </c>
      <c r="B199" s="8" t="s">
        <v>1250</v>
      </c>
      <c r="C199" s="9" t="s">
        <v>171</v>
      </c>
      <c r="D199" s="185">
        <v>4074</v>
      </c>
      <c r="E199" s="188">
        <v>40074</v>
      </c>
      <c r="F199" s="9" t="s">
        <v>83</v>
      </c>
      <c r="G199" s="9" t="s">
        <v>84</v>
      </c>
      <c r="H199" s="10">
        <v>2441770</v>
      </c>
      <c r="I199" s="11">
        <v>84</v>
      </c>
      <c r="J199" s="25">
        <v>0</v>
      </c>
      <c r="K199" s="12"/>
      <c r="L199" s="14">
        <v>0</v>
      </c>
      <c r="N199" s="21">
        <v>0</v>
      </c>
      <c r="P199" s="21">
        <v>0</v>
      </c>
      <c r="R199" s="21">
        <v>0</v>
      </c>
      <c r="T199" s="21">
        <v>0</v>
      </c>
      <c r="V199" s="21">
        <v>0</v>
      </c>
      <c r="X199" s="22">
        <v>0</v>
      </c>
      <c r="Z199" s="5" t="str">
        <f t="shared" si="3"/>
        <v>No</v>
      </c>
      <c r="AA199" s="193"/>
      <c r="AB199" s="193"/>
      <c r="AC199" s="193"/>
      <c r="AD199" s="193"/>
      <c r="AE199" s="193"/>
      <c r="AF199" s="193"/>
    </row>
    <row r="200" spans="1:32">
      <c r="A200" s="8" t="s">
        <v>3659</v>
      </c>
      <c r="B200" s="8" t="s">
        <v>3660</v>
      </c>
      <c r="C200" s="9" t="s">
        <v>42</v>
      </c>
      <c r="D200" s="185">
        <v>2217</v>
      </c>
      <c r="E200" s="188">
        <v>20217</v>
      </c>
      <c r="F200" s="9" t="s">
        <v>113</v>
      </c>
      <c r="G200" s="9" t="s">
        <v>84</v>
      </c>
      <c r="H200" s="10">
        <v>18351295</v>
      </c>
      <c r="I200" s="11">
        <v>83</v>
      </c>
      <c r="J200" s="25">
        <v>0</v>
      </c>
      <c r="K200" s="12"/>
      <c r="L200" s="14">
        <v>0</v>
      </c>
      <c r="N200" s="21">
        <v>0</v>
      </c>
      <c r="P200" s="21">
        <v>0</v>
      </c>
      <c r="R200" s="21">
        <v>0</v>
      </c>
      <c r="T200" s="21">
        <v>0</v>
      </c>
      <c r="V200" s="21">
        <v>0</v>
      </c>
      <c r="X200" s="22">
        <v>0</v>
      </c>
      <c r="Z200" s="5" t="str">
        <f t="shared" si="3"/>
        <v>No</v>
      </c>
      <c r="AA200" s="193"/>
      <c r="AB200" s="193"/>
      <c r="AC200" s="193"/>
      <c r="AD200" s="193"/>
      <c r="AE200" s="193"/>
      <c r="AF200" s="193"/>
    </row>
    <row r="201" spans="1:32">
      <c r="A201" s="8" t="s">
        <v>6525</v>
      </c>
      <c r="B201" s="8" t="s">
        <v>6526</v>
      </c>
      <c r="C201" s="9" t="s">
        <v>420</v>
      </c>
      <c r="D201" s="185"/>
      <c r="E201" s="188">
        <v>415</v>
      </c>
      <c r="F201" s="9" t="s">
        <v>83</v>
      </c>
      <c r="G201" s="9" t="s">
        <v>84</v>
      </c>
      <c r="H201" s="10">
        <v>349684</v>
      </c>
      <c r="I201" s="11">
        <v>83</v>
      </c>
      <c r="J201" s="25">
        <v>0</v>
      </c>
      <c r="K201" s="12"/>
      <c r="L201" s="14">
        <v>0</v>
      </c>
      <c r="N201" s="21">
        <v>0</v>
      </c>
      <c r="P201" s="21">
        <v>0</v>
      </c>
      <c r="R201" s="21">
        <v>0</v>
      </c>
      <c r="T201" s="21">
        <v>0</v>
      </c>
      <c r="V201" s="21">
        <v>0</v>
      </c>
      <c r="X201" s="22">
        <v>0</v>
      </c>
      <c r="Z201" s="5" t="str">
        <f t="shared" si="3"/>
        <v>No</v>
      </c>
      <c r="AA201" s="193"/>
      <c r="AB201" s="193"/>
      <c r="AC201" s="193"/>
      <c r="AD201" s="193"/>
      <c r="AE201" s="193"/>
      <c r="AF201" s="193"/>
    </row>
    <row r="202" spans="1:32">
      <c r="A202" s="8" t="s">
        <v>584</v>
      </c>
      <c r="B202" s="8" t="s">
        <v>281</v>
      </c>
      <c r="C202" s="9" t="s">
        <v>235</v>
      </c>
      <c r="D202" s="185">
        <v>4093</v>
      </c>
      <c r="E202" s="188">
        <v>40093</v>
      </c>
      <c r="F202" s="9" t="s">
        <v>83</v>
      </c>
      <c r="G202" s="9" t="s">
        <v>84</v>
      </c>
      <c r="H202" s="10">
        <v>311810</v>
      </c>
      <c r="I202" s="11">
        <v>83</v>
      </c>
      <c r="J202" s="25">
        <v>0</v>
      </c>
      <c r="K202" s="12"/>
      <c r="L202" s="14">
        <v>0</v>
      </c>
      <c r="N202" s="21">
        <v>0</v>
      </c>
      <c r="P202" s="21">
        <v>0</v>
      </c>
      <c r="R202" s="21">
        <v>0</v>
      </c>
      <c r="T202" s="21">
        <v>0</v>
      </c>
      <c r="V202" s="21">
        <v>0</v>
      </c>
      <c r="X202" s="22">
        <v>0</v>
      </c>
      <c r="Z202" s="5" t="str">
        <f t="shared" si="3"/>
        <v>No</v>
      </c>
      <c r="AA202" s="193"/>
      <c r="AB202" s="193"/>
      <c r="AC202" s="193"/>
      <c r="AD202" s="193"/>
      <c r="AE202" s="193"/>
      <c r="AF202" s="193"/>
    </row>
    <row r="203" spans="1:32">
      <c r="A203" s="8" t="s">
        <v>715</v>
      </c>
      <c r="B203" s="8" t="s">
        <v>716</v>
      </c>
      <c r="C203" s="9" t="s">
        <v>238</v>
      </c>
      <c r="D203" s="185">
        <v>1057</v>
      </c>
      <c r="E203" s="188">
        <v>10057</v>
      </c>
      <c r="F203" s="9" t="s">
        <v>88</v>
      </c>
      <c r="G203" s="9" t="s">
        <v>84</v>
      </c>
      <c r="H203" s="10">
        <v>923311</v>
      </c>
      <c r="I203" s="11">
        <v>82</v>
      </c>
      <c r="J203" s="25">
        <v>0</v>
      </c>
      <c r="K203" s="12"/>
      <c r="L203" s="14">
        <v>0</v>
      </c>
      <c r="N203" s="21">
        <v>0</v>
      </c>
      <c r="P203" s="21">
        <v>0</v>
      </c>
      <c r="R203" s="21">
        <v>0</v>
      </c>
      <c r="T203" s="21">
        <v>0</v>
      </c>
      <c r="V203" s="21">
        <v>0</v>
      </c>
      <c r="X203" s="22">
        <v>0</v>
      </c>
      <c r="Z203" s="5" t="str">
        <f t="shared" si="3"/>
        <v>No</v>
      </c>
      <c r="AA203" s="193"/>
      <c r="AB203" s="193"/>
      <c r="AC203" s="193"/>
      <c r="AD203" s="193"/>
      <c r="AE203" s="193"/>
      <c r="AF203" s="193"/>
    </row>
    <row r="204" spans="1:32">
      <c r="A204" s="8" t="s">
        <v>2765</v>
      </c>
      <c r="B204" s="8" t="s">
        <v>2766</v>
      </c>
      <c r="C204" s="9" t="s">
        <v>555</v>
      </c>
      <c r="D204" s="185">
        <v>5056</v>
      </c>
      <c r="E204" s="188">
        <v>50056</v>
      </c>
      <c r="F204" s="9" t="s">
        <v>88</v>
      </c>
      <c r="G204" s="9" t="s">
        <v>84</v>
      </c>
      <c r="H204" s="10">
        <v>266921</v>
      </c>
      <c r="I204" s="11">
        <v>82</v>
      </c>
      <c r="J204" s="25">
        <v>0</v>
      </c>
      <c r="K204" s="12"/>
      <c r="L204" s="14">
        <v>0</v>
      </c>
      <c r="N204" s="21">
        <v>1230942</v>
      </c>
      <c r="P204" s="21">
        <v>0</v>
      </c>
      <c r="R204" s="21">
        <v>0</v>
      </c>
      <c r="T204" s="21">
        <v>0</v>
      </c>
      <c r="V204" s="21">
        <v>0</v>
      </c>
      <c r="X204" s="22">
        <v>1230942</v>
      </c>
      <c r="Z204" s="5" t="str">
        <f t="shared" si="3"/>
        <v>No</v>
      </c>
      <c r="AA204" s="193"/>
      <c r="AB204" s="193"/>
      <c r="AC204" s="193"/>
      <c r="AD204" s="193"/>
      <c r="AE204" s="193"/>
      <c r="AF204" s="193"/>
    </row>
    <row r="205" spans="1:32">
      <c r="A205" s="8" t="s">
        <v>5096</v>
      </c>
      <c r="B205" s="8" t="s">
        <v>1217</v>
      </c>
      <c r="C205" s="9" t="s">
        <v>91</v>
      </c>
      <c r="D205" s="185">
        <v>9121</v>
      </c>
      <c r="E205" s="188">
        <v>90121</v>
      </c>
      <c r="F205" s="9" t="s">
        <v>88</v>
      </c>
      <c r="G205" s="9" t="s">
        <v>84</v>
      </c>
      <c r="H205" s="10">
        <v>341219</v>
      </c>
      <c r="I205" s="11">
        <v>82</v>
      </c>
      <c r="J205" s="25">
        <v>0</v>
      </c>
      <c r="K205" s="12"/>
      <c r="L205" s="14">
        <v>0</v>
      </c>
      <c r="N205" s="21">
        <v>0</v>
      </c>
      <c r="P205" s="21">
        <v>0</v>
      </c>
      <c r="R205" s="21">
        <v>0</v>
      </c>
      <c r="T205" s="21">
        <v>0</v>
      </c>
      <c r="V205" s="21">
        <v>0</v>
      </c>
      <c r="X205" s="22">
        <v>0</v>
      </c>
      <c r="Z205" s="5" t="str">
        <f t="shared" si="3"/>
        <v>No</v>
      </c>
      <c r="AA205" s="193"/>
      <c r="AB205" s="193"/>
      <c r="AC205" s="193"/>
      <c r="AD205" s="193"/>
      <c r="AE205" s="193"/>
      <c r="AF205" s="193"/>
    </row>
    <row r="206" spans="1:32">
      <c r="A206" s="8" t="s">
        <v>2975</v>
      </c>
      <c r="B206" s="8" t="s">
        <v>2976</v>
      </c>
      <c r="C206" s="9" t="s">
        <v>91</v>
      </c>
      <c r="D206" s="185">
        <v>9234</v>
      </c>
      <c r="E206" s="188">
        <v>90234</v>
      </c>
      <c r="F206" s="9" t="s">
        <v>88</v>
      </c>
      <c r="G206" s="9" t="s">
        <v>84</v>
      </c>
      <c r="H206" s="10">
        <v>3281212</v>
      </c>
      <c r="I206" s="11">
        <v>81</v>
      </c>
      <c r="J206" s="25">
        <v>0</v>
      </c>
      <c r="K206" s="12"/>
      <c r="L206" s="14">
        <v>0</v>
      </c>
      <c r="N206" s="21">
        <v>0</v>
      </c>
      <c r="P206" s="21">
        <v>0</v>
      </c>
      <c r="R206" s="21">
        <v>0</v>
      </c>
      <c r="T206" s="21">
        <v>0</v>
      </c>
      <c r="V206" s="21">
        <v>0</v>
      </c>
      <c r="X206" s="22">
        <v>0</v>
      </c>
      <c r="Z206" s="5" t="str">
        <f t="shared" si="3"/>
        <v>No</v>
      </c>
      <c r="AA206" s="193"/>
      <c r="AB206" s="193"/>
      <c r="AC206" s="193"/>
      <c r="AD206" s="193"/>
      <c r="AE206" s="193"/>
      <c r="AF206" s="193"/>
    </row>
    <row r="207" spans="1:32">
      <c r="A207" s="8" t="s">
        <v>5264</v>
      </c>
      <c r="B207" s="8" t="s">
        <v>167</v>
      </c>
      <c r="C207" s="9" t="s">
        <v>168</v>
      </c>
      <c r="D207" s="185" t="s">
        <v>5265</v>
      </c>
      <c r="E207" s="188">
        <v>376</v>
      </c>
      <c r="F207" s="9" t="s">
        <v>157</v>
      </c>
      <c r="G207" s="9" t="s">
        <v>84</v>
      </c>
      <c r="H207" s="10">
        <v>1849898</v>
      </c>
      <c r="I207" s="11">
        <v>80</v>
      </c>
      <c r="J207" s="25">
        <v>0</v>
      </c>
      <c r="K207" s="12"/>
      <c r="L207" s="14">
        <v>0</v>
      </c>
      <c r="N207" s="21">
        <v>0</v>
      </c>
      <c r="P207" s="21">
        <v>0</v>
      </c>
      <c r="R207" s="21">
        <v>0</v>
      </c>
      <c r="T207" s="21">
        <v>0</v>
      </c>
      <c r="V207" s="21">
        <v>0</v>
      </c>
      <c r="X207" s="22">
        <v>0</v>
      </c>
      <c r="Z207" s="5" t="str">
        <f t="shared" si="3"/>
        <v>No</v>
      </c>
      <c r="AA207" s="193"/>
      <c r="AB207" s="193"/>
      <c r="AC207" s="193"/>
      <c r="AD207" s="193"/>
      <c r="AE207" s="193"/>
      <c r="AF207" s="193"/>
    </row>
    <row r="208" spans="1:32">
      <c r="A208" s="8" t="s">
        <v>3122</v>
      </c>
      <c r="B208" s="8" t="s">
        <v>1804</v>
      </c>
      <c r="C208" s="9" t="s">
        <v>73</v>
      </c>
      <c r="D208" s="185">
        <v>6111</v>
      </c>
      <c r="E208" s="188">
        <v>60111</v>
      </c>
      <c r="F208" s="9" t="s">
        <v>88</v>
      </c>
      <c r="G208" s="9" t="s">
        <v>84</v>
      </c>
      <c r="H208" s="10">
        <v>741318</v>
      </c>
      <c r="I208" s="11">
        <v>80</v>
      </c>
      <c r="J208" s="25">
        <v>0</v>
      </c>
      <c r="K208" s="12"/>
      <c r="L208" s="14">
        <v>0</v>
      </c>
      <c r="N208" s="21">
        <v>0</v>
      </c>
      <c r="P208" s="21">
        <v>0</v>
      </c>
      <c r="R208" s="21">
        <v>0</v>
      </c>
      <c r="T208" s="21">
        <v>0</v>
      </c>
      <c r="V208" s="21">
        <v>0</v>
      </c>
      <c r="X208" s="22">
        <v>0</v>
      </c>
      <c r="Z208" s="5" t="str">
        <f t="shared" si="3"/>
        <v>No</v>
      </c>
      <c r="AA208" s="193"/>
      <c r="AB208" s="193"/>
      <c r="AC208" s="193"/>
      <c r="AD208" s="193"/>
      <c r="AE208" s="193"/>
      <c r="AF208" s="193"/>
    </row>
    <row r="209" spans="1:32">
      <c r="A209" s="8" t="s">
        <v>1810</v>
      </c>
      <c r="B209" s="8" t="s">
        <v>1811</v>
      </c>
      <c r="C209" s="9" t="s">
        <v>274</v>
      </c>
      <c r="D209" s="185">
        <v>4001</v>
      </c>
      <c r="E209" s="188">
        <v>40001</v>
      </c>
      <c r="F209" s="9" t="s">
        <v>83</v>
      </c>
      <c r="G209" s="9" t="s">
        <v>84</v>
      </c>
      <c r="H209" s="10">
        <v>381112</v>
      </c>
      <c r="I209" s="11">
        <v>80</v>
      </c>
      <c r="J209" s="25">
        <v>0</v>
      </c>
      <c r="K209" s="12"/>
      <c r="L209" s="14">
        <v>0</v>
      </c>
      <c r="N209" s="21">
        <v>0</v>
      </c>
      <c r="P209" s="21">
        <v>0</v>
      </c>
      <c r="R209" s="21">
        <v>0</v>
      </c>
      <c r="T209" s="21">
        <v>0</v>
      </c>
      <c r="V209" s="21">
        <v>0</v>
      </c>
      <c r="X209" s="22">
        <v>0</v>
      </c>
      <c r="Z209" s="5" t="str">
        <f t="shared" si="3"/>
        <v>No</v>
      </c>
      <c r="AA209" s="193"/>
      <c r="AB209" s="193"/>
      <c r="AC209" s="193"/>
      <c r="AD209" s="193"/>
      <c r="AE209" s="193"/>
      <c r="AF209" s="193"/>
    </row>
    <row r="210" spans="1:32">
      <c r="A210" s="8" t="s">
        <v>3369</v>
      </c>
      <c r="B210" s="8" t="s">
        <v>3370</v>
      </c>
      <c r="C210" s="9" t="s">
        <v>238</v>
      </c>
      <c r="D210" s="185">
        <v>1049</v>
      </c>
      <c r="E210" s="188">
        <v>10049</v>
      </c>
      <c r="F210" s="9" t="s">
        <v>88</v>
      </c>
      <c r="G210" s="9" t="s">
        <v>84</v>
      </c>
      <c r="H210" s="10">
        <v>562839</v>
      </c>
      <c r="I210" s="11">
        <v>80</v>
      </c>
      <c r="J210" s="25">
        <v>0</v>
      </c>
      <c r="K210" s="12"/>
      <c r="L210" s="14">
        <v>0</v>
      </c>
      <c r="N210" s="21">
        <v>0</v>
      </c>
      <c r="P210" s="21">
        <v>0</v>
      </c>
      <c r="R210" s="21">
        <v>0</v>
      </c>
      <c r="T210" s="21">
        <v>0</v>
      </c>
      <c r="V210" s="21">
        <v>0</v>
      </c>
      <c r="X210" s="22">
        <v>0</v>
      </c>
      <c r="Z210" s="5" t="str">
        <f t="shared" si="3"/>
        <v>No</v>
      </c>
      <c r="AA210" s="193"/>
      <c r="AB210" s="193"/>
      <c r="AC210" s="193"/>
      <c r="AD210" s="193"/>
      <c r="AE210" s="193"/>
      <c r="AF210" s="193"/>
    </row>
    <row r="211" spans="1:32">
      <c r="A211" s="8" t="s">
        <v>3676</v>
      </c>
      <c r="B211" s="8" t="s">
        <v>3677</v>
      </c>
      <c r="C211" s="9" t="s">
        <v>150</v>
      </c>
      <c r="D211" s="185">
        <v>6017</v>
      </c>
      <c r="E211" s="188">
        <v>60017</v>
      </c>
      <c r="F211" s="9" t="s">
        <v>83</v>
      </c>
      <c r="G211" s="9" t="s">
        <v>84</v>
      </c>
      <c r="H211" s="10">
        <v>861505</v>
      </c>
      <c r="I211" s="11">
        <v>80</v>
      </c>
      <c r="J211" s="25">
        <v>0</v>
      </c>
      <c r="K211" s="12"/>
      <c r="L211" s="14">
        <v>0</v>
      </c>
      <c r="N211" s="21">
        <v>0</v>
      </c>
      <c r="P211" s="21">
        <v>0</v>
      </c>
      <c r="R211" s="21">
        <v>0</v>
      </c>
      <c r="T211" s="21">
        <v>0</v>
      </c>
      <c r="V211" s="21">
        <v>0</v>
      </c>
      <c r="X211" s="22">
        <v>0</v>
      </c>
      <c r="Z211" s="5" t="str">
        <f t="shared" si="3"/>
        <v>No</v>
      </c>
      <c r="AA211" s="193"/>
      <c r="AB211" s="193"/>
      <c r="AC211" s="193"/>
      <c r="AD211" s="193"/>
      <c r="AE211" s="193"/>
      <c r="AF211" s="193"/>
    </row>
    <row r="212" spans="1:32">
      <c r="A212" s="8" t="s">
        <v>1256</v>
      </c>
      <c r="B212" s="8" t="s">
        <v>281</v>
      </c>
      <c r="C212" s="9" t="s">
        <v>235</v>
      </c>
      <c r="D212" s="185">
        <v>4173</v>
      </c>
      <c r="E212" s="188">
        <v>40173</v>
      </c>
      <c r="F212" s="9" t="s">
        <v>88</v>
      </c>
      <c r="G212" s="9" t="s">
        <v>84</v>
      </c>
      <c r="H212" s="10">
        <v>311810</v>
      </c>
      <c r="I212" s="11">
        <v>79</v>
      </c>
      <c r="J212" s="25">
        <v>0</v>
      </c>
      <c r="K212" s="12"/>
      <c r="L212" s="14">
        <v>0</v>
      </c>
      <c r="N212" s="21">
        <v>0</v>
      </c>
      <c r="P212" s="21">
        <v>0</v>
      </c>
      <c r="R212" s="21">
        <v>4022407</v>
      </c>
      <c r="T212" s="21">
        <v>0</v>
      </c>
      <c r="V212" s="21">
        <v>0</v>
      </c>
      <c r="X212" s="22">
        <v>4022407</v>
      </c>
      <c r="Z212" s="5" t="str">
        <f t="shared" si="3"/>
        <v>No</v>
      </c>
      <c r="AA212" s="193"/>
      <c r="AB212" s="193"/>
      <c r="AC212" s="193"/>
      <c r="AD212" s="193"/>
      <c r="AE212" s="193"/>
      <c r="AF212" s="193"/>
    </row>
    <row r="213" spans="1:32">
      <c r="A213" s="8" t="s">
        <v>161</v>
      </c>
      <c r="B213" s="8" t="s">
        <v>162</v>
      </c>
      <c r="C213" s="9" t="s">
        <v>163</v>
      </c>
      <c r="D213" s="185">
        <v>1005</v>
      </c>
      <c r="E213" s="188">
        <v>10005</v>
      </c>
      <c r="F213" s="9" t="s">
        <v>88</v>
      </c>
      <c r="G213" s="9" t="s">
        <v>84</v>
      </c>
      <c r="H213" s="10">
        <v>4181019</v>
      </c>
      <c r="I213" s="11">
        <v>79</v>
      </c>
      <c r="J213" s="25">
        <v>0</v>
      </c>
      <c r="K213" s="12"/>
      <c r="L213" s="14">
        <v>0</v>
      </c>
      <c r="N213" s="21">
        <v>0</v>
      </c>
      <c r="P213" s="21">
        <v>0</v>
      </c>
      <c r="R213" s="21">
        <v>0</v>
      </c>
      <c r="T213" s="21">
        <v>0</v>
      </c>
      <c r="V213" s="21">
        <v>0</v>
      </c>
      <c r="X213" s="22">
        <v>0</v>
      </c>
      <c r="Z213" s="5" t="str">
        <f t="shared" si="3"/>
        <v>No</v>
      </c>
      <c r="AA213" s="193"/>
      <c r="AB213" s="193"/>
      <c r="AC213" s="193"/>
      <c r="AD213" s="193"/>
      <c r="AE213" s="193"/>
      <c r="AF213" s="193"/>
    </row>
    <row r="214" spans="1:32">
      <c r="A214" s="8" t="s">
        <v>2839</v>
      </c>
      <c r="B214" s="8" t="s">
        <v>2840</v>
      </c>
      <c r="C214" s="9" t="s">
        <v>188</v>
      </c>
      <c r="D214" s="185">
        <v>9241</v>
      </c>
      <c r="E214" s="188">
        <v>90241</v>
      </c>
      <c r="F214" s="9" t="s">
        <v>83</v>
      </c>
      <c r="G214" s="9" t="s">
        <v>84</v>
      </c>
      <c r="H214" s="10">
        <v>55934</v>
      </c>
      <c r="I214" s="11">
        <v>78</v>
      </c>
      <c r="J214" s="25">
        <v>0</v>
      </c>
      <c r="K214" s="12"/>
      <c r="L214" s="14">
        <v>0</v>
      </c>
      <c r="N214" s="21">
        <v>0</v>
      </c>
      <c r="P214" s="21">
        <v>0</v>
      </c>
      <c r="R214" s="21">
        <v>0</v>
      </c>
      <c r="T214" s="21">
        <v>0</v>
      </c>
      <c r="V214" s="21">
        <v>0</v>
      </c>
      <c r="X214" s="22">
        <v>0</v>
      </c>
      <c r="Z214" s="5" t="str">
        <f t="shared" si="3"/>
        <v>No</v>
      </c>
      <c r="AA214" s="193"/>
      <c r="AB214" s="193"/>
      <c r="AC214" s="193"/>
      <c r="AD214" s="193"/>
      <c r="AE214" s="193"/>
      <c r="AF214" s="193"/>
    </row>
    <row r="215" spans="1:32">
      <c r="A215" s="8" t="s">
        <v>513</v>
      </c>
      <c r="B215" s="8" t="s">
        <v>514</v>
      </c>
      <c r="C215" s="9" t="s">
        <v>82</v>
      </c>
      <c r="D215" s="185">
        <v>2075</v>
      </c>
      <c r="E215" s="188">
        <v>20075</v>
      </c>
      <c r="F215" s="9" t="s">
        <v>88</v>
      </c>
      <c r="G215" s="9" t="s">
        <v>84</v>
      </c>
      <c r="H215" s="10">
        <v>5441567</v>
      </c>
      <c r="I215" s="11">
        <v>78</v>
      </c>
      <c r="J215" s="25">
        <v>0</v>
      </c>
      <c r="K215" s="12"/>
      <c r="L215" s="14">
        <v>0</v>
      </c>
      <c r="N215" s="21">
        <v>0</v>
      </c>
      <c r="P215" s="21">
        <v>0</v>
      </c>
      <c r="R215" s="21">
        <v>0</v>
      </c>
      <c r="T215" s="21">
        <v>23074817</v>
      </c>
      <c r="V215" s="21">
        <v>0</v>
      </c>
      <c r="X215" s="22">
        <v>23074817</v>
      </c>
      <c r="Z215" s="5" t="str">
        <f t="shared" si="3"/>
        <v>No</v>
      </c>
      <c r="AA215" s="193"/>
      <c r="AB215" s="193"/>
      <c r="AC215" s="193"/>
      <c r="AD215" s="193"/>
      <c r="AE215" s="193"/>
      <c r="AF215" s="193"/>
    </row>
    <row r="216" spans="1:32">
      <c r="A216" s="8" t="s">
        <v>719</v>
      </c>
      <c r="B216" s="8" t="s">
        <v>191</v>
      </c>
      <c r="C216" s="9" t="s">
        <v>275</v>
      </c>
      <c r="D216" s="185">
        <v>7001</v>
      </c>
      <c r="E216" s="188">
        <v>70001</v>
      </c>
      <c r="F216" s="9" t="s">
        <v>83</v>
      </c>
      <c r="G216" s="9" t="s">
        <v>84</v>
      </c>
      <c r="H216" s="10">
        <v>258719</v>
      </c>
      <c r="I216" s="11">
        <v>78</v>
      </c>
      <c r="J216" s="25">
        <v>0</v>
      </c>
      <c r="K216" s="12"/>
      <c r="L216" s="14">
        <v>0</v>
      </c>
      <c r="N216" s="21">
        <v>0</v>
      </c>
      <c r="P216" s="21">
        <v>0</v>
      </c>
      <c r="R216" s="21">
        <v>0</v>
      </c>
      <c r="T216" s="21">
        <v>0</v>
      </c>
      <c r="V216" s="21">
        <v>0</v>
      </c>
      <c r="X216" s="22">
        <v>0</v>
      </c>
      <c r="Z216" s="5" t="str">
        <f t="shared" si="3"/>
        <v>No</v>
      </c>
      <c r="AA216" s="193"/>
      <c r="AB216" s="193"/>
      <c r="AC216" s="193"/>
      <c r="AD216" s="193"/>
      <c r="AE216" s="193"/>
      <c r="AF216" s="193"/>
    </row>
    <row r="217" spans="1:32">
      <c r="A217" s="8" t="s">
        <v>2072</v>
      </c>
      <c r="B217" s="8" t="s">
        <v>2073</v>
      </c>
      <c r="C217" s="9" t="s">
        <v>91</v>
      </c>
      <c r="D217" s="185">
        <v>9162</v>
      </c>
      <c r="E217" s="188">
        <v>90162</v>
      </c>
      <c r="F217" s="9" t="s">
        <v>88</v>
      </c>
      <c r="G217" s="9" t="s">
        <v>84</v>
      </c>
      <c r="H217" s="10">
        <v>277634</v>
      </c>
      <c r="I217" s="11">
        <v>78</v>
      </c>
      <c r="J217" s="25">
        <v>0</v>
      </c>
      <c r="K217" s="12"/>
      <c r="L217" s="14">
        <v>0</v>
      </c>
      <c r="N217" s="21">
        <v>0</v>
      </c>
      <c r="P217" s="21">
        <v>0</v>
      </c>
      <c r="R217" s="21">
        <v>0</v>
      </c>
      <c r="T217" s="21">
        <v>0</v>
      </c>
      <c r="V217" s="21">
        <v>0</v>
      </c>
      <c r="X217" s="22">
        <v>0</v>
      </c>
      <c r="Z217" s="5" t="str">
        <f t="shared" si="3"/>
        <v>No</v>
      </c>
      <c r="AA217" s="193"/>
      <c r="AB217" s="193"/>
      <c r="AC217" s="193"/>
      <c r="AD217" s="193"/>
      <c r="AE217" s="193"/>
      <c r="AF217" s="193"/>
    </row>
    <row r="218" spans="1:32">
      <c r="A218" s="8" t="s">
        <v>239</v>
      </c>
      <c r="B218" s="8" t="s">
        <v>240</v>
      </c>
      <c r="C218" s="9" t="s">
        <v>109</v>
      </c>
      <c r="D218" s="185">
        <v>4196</v>
      </c>
      <c r="E218" s="188">
        <v>40196</v>
      </c>
      <c r="F218" s="9" t="s">
        <v>125</v>
      </c>
      <c r="G218" s="9" t="s">
        <v>84</v>
      </c>
      <c r="H218" s="10">
        <v>972546</v>
      </c>
      <c r="I218" s="11">
        <v>77</v>
      </c>
      <c r="J218" s="25">
        <v>0</v>
      </c>
      <c r="K218" s="12"/>
      <c r="L218" s="14">
        <v>0</v>
      </c>
      <c r="N218" s="21">
        <v>0</v>
      </c>
      <c r="P218" s="21">
        <v>0</v>
      </c>
      <c r="R218" s="21">
        <v>0</v>
      </c>
      <c r="T218" s="21">
        <v>0</v>
      </c>
      <c r="V218" s="21">
        <v>0</v>
      </c>
      <c r="X218" s="22">
        <v>0</v>
      </c>
      <c r="Z218" s="5" t="str">
        <f t="shared" si="3"/>
        <v>No</v>
      </c>
      <c r="AA218" s="193"/>
      <c r="AB218" s="193"/>
      <c r="AC218" s="193"/>
      <c r="AD218" s="193"/>
      <c r="AE218" s="193"/>
      <c r="AF218" s="193"/>
    </row>
    <row r="219" spans="1:32">
      <c r="A219" s="8" t="s">
        <v>1696</v>
      </c>
      <c r="B219" s="8" t="s">
        <v>557</v>
      </c>
      <c r="C219" s="9" t="s">
        <v>154</v>
      </c>
      <c r="D219" s="185">
        <v>4110</v>
      </c>
      <c r="E219" s="188">
        <v>40110</v>
      </c>
      <c r="F219" s="9" t="s">
        <v>88</v>
      </c>
      <c r="G219" s="9" t="s">
        <v>84</v>
      </c>
      <c r="H219" s="10">
        <v>548404</v>
      </c>
      <c r="I219" s="11">
        <v>77</v>
      </c>
      <c r="J219" s="25">
        <v>0</v>
      </c>
      <c r="K219" s="12"/>
      <c r="L219" s="14">
        <v>0</v>
      </c>
      <c r="N219" s="21">
        <v>0</v>
      </c>
      <c r="P219" s="21">
        <v>0</v>
      </c>
      <c r="R219" s="21">
        <v>0</v>
      </c>
      <c r="T219" s="21">
        <v>0</v>
      </c>
      <c r="V219" s="21">
        <v>0</v>
      </c>
      <c r="X219" s="22">
        <v>0</v>
      </c>
      <c r="Z219" s="5" t="str">
        <f t="shared" si="3"/>
        <v>No</v>
      </c>
      <c r="AA219" s="193"/>
      <c r="AB219" s="193"/>
      <c r="AC219" s="193"/>
      <c r="AD219" s="193"/>
      <c r="AE219" s="193"/>
      <c r="AF219" s="193"/>
    </row>
    <row r="220" spans="1:32">
      <c r="A220" s="8" t="s">
        <v>4793</v>
      </c>
      <c r="B220" s="8" t="s">
        <v>4794</v>
      </c>
      <c r="C220" s="9" t="s">
        <v>58</v>
      </c>
      <c r="D220" s="185">
        <v>5001</v>
      </c>
      <c r="E220" s="188">
        <v>50001</v>
      </c>
      <c r="F220" s="9" t="s">
        <v>83</v>
      </c>
      <c r="G220" s="9" t="s">
        <v>84</v>
      </c>
      <c r="H220" s="10">
        <v>216154</v>
      </c>
      <c r="I220" s="11">
        <v>76</v>
      </c>
      <c r="J220" s="25">
        <v>0</v>
      </c>
      <c r="K220" s="12"/>
      <c r="L220" s="14">
        <v>0</v>
      </c>
      <c r="N220" s="21">
        <v>0</v>
      </c>
      <c r="P220" s="21">
        <v>0</v>
      </c>
      <c r="R220" s="21">
        <v>0</v>
      </c>
      <c r="T220" s="21">
        <v>0</v>
      </c>
      <c r="V220" s="21">
        <v>0</v>
      </c>
      <c r="X220" s="22">
        <v>0</v>
      </c>
      <c r="Z220" s="5" t="str">
        <f t="shared" si="3"/>
        <v>No</v>
      </c>
      <c r="AA220" s="193"/>
      <c r="AB220" s="193"/>
      <c r="AC220" s="193"/>
      <c r="AD220" s="193"/>
      <c r="AE220" s="193"/>
      <c r="AF220" s="193"/>
    </row>
    <row r="221" spans="1:32">
      <c r="A221" s="8" t="s">
        <v>1358</v>
      </c>
      <c r="B221" s="8" t="s">
        <v>1359</v>
      </c>
      <c r="C221" s="9" t="s">
        <v>120</v>
      </c>
      <c r="D221" s="185">
        <v>6059</v>
      </c>
      <c r="E221" s="188">
        <v>60059</v>
      </c>
      <c r="F221" s="9" t="s">
        <v>88</v>
      </c>
      <c r="G221" s="9" t="s">
        <v>84</v>
      </c>
      <c r="H221" s="10">
        <v>171345</v>
      </c>
      <c r="I221" s="11">
        <v>75</v>
      </c>
      <c r="J221" s="25">
        <v>0</v>
      </c>
      <c r="K221" s="12"/>
      <c r="L221" s="14">
        <v>0</v>
      </c>
      <c r="N221" s="21">
        <v>0</v>
      </c>
      <c r="P221" s="21">
        <v>0</v>
      </c>
      <c r="R221" s="21">
        <v>0</v>
      </c>
      <c r="T221" s="21">
        <v>0</v>
      </c>
      <c r="V221" s="21">
        <v>0</v>
      </c>
      <c r="X221" s="22">
        <v>0</v>
      </c>
      <c r="Z221" s="5" t="str">
        <f t="shared" si="3"/>
        <v>No</v>
      </c>
      <c r="AA221" s="193"/>
      <c r="AB221" s="193"/>
      <c r="AC221" s="193"/>
      <c r="AD221" s="193"/>
      <c r="AE221" s="193"/>
      <c r="AF221" s="193"/>
    </row>
    <row r="222" spans="1:32">
      <c r="A222" s="8" t="s">
        <v>710</v>
      </c>
      <c r="B222" s="8" t="s">
        <v>441</v>
      </c>
      <c r="C222" s="9" t="s">
        <v>274</v>
      </c>
      <c r="D222" s="185">
        <v>4002</v>
      </c>
      <c r="E222" s="188">
        <v>40002</v>
      </c>
      <c r="F222" s="9" t="s">
        <v>83</v>
      </c>
      <c r="G222" s="9" t="s">
        <v>84</v>
      </c>
      <c r="H222" s="10">
        <v>558696</v>
      </c>
      <c r="I222" s="11">
        <v>75</v>
      </c>
      <c r="J222" s="25">
        <v>0</v>
      </c>
      <c r="K222" s="12"/>
      <c r="L222" s="14">
        <v>0</v>
      </c>
      <c r="N222" s="21">
        <v>0</v>
      </c>
      <c r="P222" s="21">
        <v>0</v>
      </c>
      <c r="R222" s="21">
        <v>0</v>
      </c>
      <c r="T222" s="21">
        <v>0</v>
      </c>
      <c r="V222" s="21">
        <v>0</v>
      </c>
      <c r="X222" s="22">
        <v>0</v>
      </c>
      <c r="Z222" s="5" t="str">
        <f t="shared" si="3"/>
        <v>No</v>
      </c>
      <c r="AA222" s="193"/>
      <c r="AB222" s="193"/>
      <c r="AC222" s="193"/>
      <c r="AD222" s="193"/>
      <c r="AE222" s="193"/>
      <c r="AF222" s="193"/>
    </row>
    <row r="223" spans="1:32">
      <c r="A223" s="8" t="s">
        <v>647</v>
      </c>
      <c r="B223" s="8" t="s">
        <v>561</v>
      </c>
      <c r="C223" s="9" t="s">
        <v>648</v>
      </c>
      <c r="D223" s="185">
        <v>1066</v>
      </c>
      <c r="E223" s="188">
        <v>10066</v>
      </c>
      <c r="F223" s="9" t="s">
        <v>88</v>
      </c>
      <c r="G223" s="9" t="s">
        <v>84</v>
      </c>
      <c r="H223" s="10">
        <v>108740</v>
      </c>
      <c r="I223" s="11">
        <v>75</v>
      </c>
      <c r="J223" s="25">
        <v>0</v>
      </c>
      <c r="K223" s="12"/>
      <c r="L223" s="14">
        <v>0</v>
      </c>
      <c r="N223" s="21">
        <v>0</v>
      </c>
      <c r="P223" s="21">
        <v>0</v>
      </c>
      <c r="R223" s="21">
        <v>0</v>
      </c>
      <c r="T223" s="21">
        <v>0</v>
      </c>
      <c r="V223" s="21">
        <v>0</v>
      </c>
      <c r="X223" s="22">
        <v>0</v>
      </c>
      <c r="Z223" s="5" t="str">
        <f t="shared" si="3"/>
        <v>No</v>
      </c>
      <c r="AA223" s="193"/>
      <c r="AB223" s="193"/>
      <c r="AC223" s="193"/>
      <c r="AD223" s="193"/>
      <c r="AE223" s="193"/>
      <c r="AF223" s="193"/>
    </row>
    <row r="224" spans="1:32">
      <c r="A224" s="8" t="s">
        <v>3549</v>
      </c>
      <c r="B224" s="8" t="s">
        <v>3550</v>
      </c>
      <c r="C224" s="9" t="s">
        <v>109</v>
      </c>
      <c r="D224" s="185" t="s">
        <v>3551</v>
      </c>
      <c r="E224" s="188">
        <v>41105</v>
      </c>
      <c r="F224" s="9" t="s">
        <v>157</v>
      </c>
      <c r="G224" s="9" t="s">
        <v>84</v>
      </c>
      <c r="H224" s="10">
        <v>70543</v>
      </c>
      <c r="I224" s="11">
        <v>74</v>
      </c>
      <c r="J224" s="25">
        <v>0</v>
      </c>
      <c r="K224" s="12"/>
      <c r="L224" s="14">
        <v>0</v>
      </c>
      <c r="N224" s="21">
        <v>0</v>
      </c>
      <c r="P224" s="21">
        <v>0</v>
      </c>
      <c r="R224" s="21">
        <v>0</v>
      </c>
      <c r="T224" s="21">
        <v>0</v>
      </c>
      <c r="V224" s="21">
        <v>0</v>
      </c>
      <c r="X224" s="22">
        <v>0</v>
      </c>
      <c r="Z224" s="5" t="str">
        <f t="shared" si="3"/>
        <v>No</v>
      </c>
      <c r="AA224" s="193"/>
      <c r="AB224" s="193"/>
      <c r="AC224" s="193"/>
      <c r="AD224" s="193"/>
      <c r="AE224" s="193"/>
      <c r="AF224" s="193"/>
    </row>
    <row r="225" spans="1:32">
      <c r="A225" s="8" t="s">
        <v>4031</v>
      </c>
      <c r="B225" s="8" t="s">
        <v>4032</v>
      </c>
      <c r="C225" s="9" t="s">
        <v>163</v>
      </c>
      <c r="D225" s="185">
        <v>1006</v>
      </c>
      <c r="E225" s="188">
        <v>10006</v>
      </c>
      <c r="F225" s="9" t="s">
        <v>88</v>
      </c>
      <c r="G225" s="9" t="s">
        <v>84</v>
      </c>
      <c r="H225" s="10">
        <v>149443</v>
      </c>
      <c r="I225" s="11">
        <v>74</v>
      </c>
      <c r="J225" s="25">
        <v>0</v>
      </c>
      <c r="K225" s="12"/>
      <c r="L225" s="14">
        <v>0</v>
      </c>
      <c r="N225" s="21">
        <v>0</v>
      </c>
      <c r="P225" s="21">
        <v>0</v>
      </c>
      <c r="R225" s="21">
        <v>0</v>
      </c>
      <c r="T225" s="21">
        <v>0</v>
      </c>
      <c r="V225" s="21">
        <v>0</v>
      </c>
      <c r="X225" s="22">
        <v>0</v>
      </c>
      <c r="Z225" s="5" t="str">
        <f t="shared" si="3"/>
        <v>No</v>
      </c>
      <c r="AA225" s="193"/>
      <c r="AB225" s="193"/>
      <c r="AC225" s="193"/>
      <c r="AD225" s="193"/>
      <c r="AE225" s="193"/>
      <c r="AF225" s="193"/>
    </row>
    <row r="226" spans="1:32">
      <c r="A226" s="8" t="s">
        <v>1964</v>
      </c>
      <c r="B226" s="8" t="s">
        <v>1965</v>
      </c>
      <c r="C226" s="9" t="s">
        <v>124</v>
      </c>
      <c r="D226" s="185">
        <v>6022</v>
      </c>
      <c r="E226" s="188">
        <v>60022</v>
      </c>
      <c r="F226" s="9" t="s">
        <v>88</v>
      </c>
      <c r="G226" s="9" t="s">
        <v>84</v>
      </c>
      <c r="H226" s="10">
        <v>594309</v>
      </c>
      <c r="I226" s="11">
        <v>74</v>
      </c>
      <c r="J226" s="25">
        <v>0</v>
      </c>
      <c r="K226" s="12"/>
      <c r="L226" s="14">
        <v>0</v>
      </c>
      <c r="N226" s="21">
        <v>0</v>
      </c>
      <c r="P226" s="21">
        <v>0</v>
      </c>
      <c r="R226" s="21">
        <v>0</v>
      </c>
      <c r="T226" s="21">
        <v>0</v>
      </c>
      <c r="V226" s="21">
        <v>0</v>
      </c>
      <c r="X226" s="22">
        <v>0</v>
      </c>
      <c r="Z226" s="5" t="str">
        <f t="shared" si="3"/>
        <v>No</v>
      </c>
      <c r="AA226" s="193"/>
      <c r="AB226" s="193"/>
      <c r="AC226" s="193"/>
      <c r="AD226" s="193"/>
      <c r="AE226" s="193"/>
      <c r="AF226" s="193"/>
    </row>
    <row r="227" spans="1:32">
      <c r="A227" s="8" t="s">
        <v>2669</v>
      </c>
      <c r="B227" s="8" t="s">
        <v>2670</v>
      </c>
      <c r="C227" s="9" t="s">
        <v>120</v>
      </c>
      <c r="D227" s="185">
        <v>6114</v>
      </c>
      <c r="E227" s="188">
        <v>60114</v>
      </c>
      <c r="F227" s="9" t="s">
        <v>83</v>
      </c>
      <c r="G227" s="9" t="s">
        <v>84</v>
      </c>
      <c r="H227" s="10">
        <v>5121892</v>
      </c>
      <c r="I227" s="11">
        <v>74</v>
      </c>
      <c r="J227" s="25">
        <v>0</v>
      </c>
      <c r="K227" s="12"/>
      <c r="L227" s="14">
        <v>0</v>
      </c>
      <c r="N227" s="21">
        <v>0</v>
      </c>
      <c r="P227" s="21">
        <v>0</v>
      </c>
      <c r="R227" s="21">
        <v>0</v>
      </c>
      <c r="T227" s="21">
        <v>0</v>
      </c>
      <c r="V227" s="21">
        <v>0</v>
      </c>
      <c r="X227" s="22">
        <v>0</v>
      </c>
      <c r="Z227" s="5" t="str">
        <f t="shared" si="3"/>
        <v>No</v>
      </c>
      <c r="AA227" s="193"/>
      <c r="AB227" s="193"/>
      <c r="AC227" s="193"/>
      <c r="AD227" s="193"/>
      <c r="AE227" s="193"/>
      <c r="AF227" s="193"/>
    </row>
    <row r="228" spans="1:32">
      <c r="A228" s="8" t="s">
        <v>6528</v>
      </c>
      <c r="B228" s="8" t="s">
        <v>1020</v>
      </c>
      <c r="C228" s="9" t="s">
        <v>178</v>
      </c>
      <c r="D228" s="185">
        <v>5035</v>
      </c>
      <c r="E228" s="188">
        <v>50035</v>
      </c>
      <c r="F228" s="9" t="s">
        <v>88</v>
      </c>
      <c r="G228" s="9" t="s">
        <v>84</v>
      </c>
      <c r="H228" s="10">
        <v>209703</v>
      </c>
      <c r="I228" s="11">
        <v>73</v>
      </c>
      <c r="J228" s="25">
        <v>0</v>
      </c>
      <c r="K228" s="12"/>
      <c r="L228" s="14">
        <v>0</v>
      </c>
      <c r="N228" s="21">
        <v>0</v>
      </c>
      <c r="P228" s="21">
        <v>0</v>
      </c>
      <c r="R228" s="21">
        <v>0</v>
      </c>
      <c r="T228" s="21">
        <v>0</v>
      </c>
      <c r="V228" s="21">
        <v>0</v>
      </c>
      <c r="X228" s="22">
        <v>0</v>
      </c>
      <c r="Z228" s="5" t="str">
        <f t="shared" si="3"/>
        <v>No</v>
      </c>
      <c r="AA228" s="193"/>
      <c r="AB228" s="193"/>
      <c r="AC228" s="193"/>
      <c r="AD228" s="193"/>
      <c r="AE228" s="193"/>
      <c r="AF228" s="193"/>
    </row>
    <row r="229" spans="1:32">
      <c r="A229" s="8" t="s">
        <v>529</v>
      </c>
      <c r="B229" s="8" t="s">
        <v>530</v>
      </c>
      <c r="C229" s="9" t="s">
        <v>213</v>
      </c>
      <c r="D229" s="185">
        <v>6033</v>
      </c>
      <c r="E229" s="188">
        <v>60033</v>
      </c>
      <c r="F229" s="9" t="s">
        <v>88</v>
      </c>
      <c r="G229" s="9" t="s">
        <v>84</v>
      </c>
      <c r="H229" s="10">
        <v>431388</v>
      </c>
      <c r="I229" s="11">
        <v>73</v>
      </c>
      <c r="J229" s="25">
        <v>0</v>
      </c>
      <c r="K229" s="12"/>
      <c r="L229" s="14">
        <v>0</v>
      </c>
      <c r="N229" s="21">
        <v>0</v>
      </c>
      <c r="P229" s="21">
        <v>0</v>
      </c>
      <c r="R229" s="21">
        <v>0</v>
      </c>
      <c r="T229" s="21">
        <v>0</v>
      </c>
      <c r="V229" s="21">
        <v>0</v>
      </c>
      <c r="X229" s="22">
        <v>0</v>
      </c>
      <c r="Z229" s="5" t="str">
        <f t="shared" si="3"/>
        <v>No</v>
      </c>
      <c r="AA229" s="193"/>
      <c r="AB229" s="193"/>
      <c r="AC229" s="193"/>
      <c r="AD229" s="193"/>
      <c r="AE229" s="193"/>
      <c r="AF229" s="193"/>
    </row>
    <row r="230" spans="1:32">
      <c r="A230" s="8" t="s">
        <v>4100</v>
      </c>
      <c r="B230" s="8" t="s">
        <v>1080</v>
      </c>
      <c r="C230" s="9" t="s">
        <v>288</v>
      </c>
      <c r="D230" s="185">
        <v>3015</v>
      </c>
      <c r="E230" s="188">
        <v>30015</v>
      </c>
      <c r="F230" s="9" t="s">
        <v>88</v>
      </c>
      <c r="G230" s="9" t="s">
        <v>84</v>
      </c>
      <c r="H230" s="10">
        <v>381502</v>
      </c>
      <c r="I230" s="11">
        <v>73</v>
      </c>
      <c r="J230" s="25">
        <v>0</v>
      </c>
      <c r="K230" s="12"/>
      <c r="L230" s="14">
        <v>0</v>
      </c>
      <c r="N230" s="21">
        <v>0</v>
      </c>
      <c r="P230" s="21">
        <v>0</v>
      </c>
      <c r="R230" s="21">
        <v>0</v>
      </c>
      <c r="T230" s="21">
        <v>0</v>
      </c>
      <c r="V230" s="21">
        <v>0</v>
      </c>
      <c r="X230" s="22">
        <v>0</v>
      </c>
      <c r="Z230" s="5" t="str">
        <f t="shared" si="3"/>
        <v>No</v>
      </c>
      <c r="AA230" s="193"/>
      <c r="AB230" s="193"/>
      <c r="AC230" s="193"/>
      <c r="AD230" s="193"/>
      <c r="AE230" s="193"/>
      <c r="AF230" s="193"/>
    </row>
    <row r="231" spans="1:32">
      <c r="A231" s="8" t="s">
        <v>1801</v>
      </c>
      <c r="B231" s="8" t="s">
        <v>1802</v>
      </c>
      <c r="C231" s="9" t="s">
        <v>42</v>
      </c>
      <c r="D231" s="185">
        <v>2084</v>
      </c>
      <c r="E231" s="188">
        <v>20084</v>
      </c>
      <c r="F231" s="9" t="s">
        <v>83</v>
      </c>
      <c r="G231" s="9" t="s">
        <v>84</v>
      </c>
      <c r="H231" s="10">
        <v>18351295</v>
      </c>
      <c r="I231" s="11">
        <v>71</v>
      </c>
      <c r="J231" s="25">
        <v>0</v>
      </c>
      <c r="K231" s="12"/>
      <c r="L231" s="14">
        <v>0</v>
      </c>
      <c r="N231" s="21">
        <v>0</v>
      </c>
      <c r="P231" s="21">
        <v>0</v>
      </c>
      <c r="R231" s="21">
        <v>0</v>
      </c>
      <c r="T231" s="21">
        <v>0</v>
      </c>
      <c r="V231" s="21">
        <v>0</v>
      </c>
      <c r="X231" s="22">
        <v>0</v>
      </c>
      <c r="Z231" s="5" t="str">
        <f t="shared" si="3"/>
        <v>No</v>
      </c>
      <c r="AA231" s="193"/>
      <c r="AB231" s="193"/>
      <c r="AC231" s="193"/>
      <c r="AD231" s="193"/>
      <c r="AE231" s="193"/>
      <c r="AF231" s="193"/>
    </row>
    <row r="232" spans="1:32">
      <c r="A232" s="8" t="s">
        <v>4771</v>
      </c>
      <c r="B232" s="8" t="s">
        <v>4772</v>
      </c>
      <c r="C232" s="9" t="s">
        <v>82</v>
      </c>
      <c r="D232" s="185">
        <v>2190</v>
      </c>
      <c r="E232" s="188">
        <v>20190</v>
      </c>
      <c r="F232" s="9" t="s">
        <v>113</v>
      </c>
      <c r="G232" s="9" t="s">
        <v>84</v>
      </c>
      <c r="H232" s="10">
        <v>18351295</v>
      </c>
      <c r="I232" s="11">
        <v>71</v>
      </c>
      <c r="J232" s="25">
        <v>0</v>
      </c>
      <c r="K232" s="12"/>
      <c r="L232" s="14">
        <v>0</v>
      </c>
      <c r="N232" s="21">
        <v>0</v>
      </c>
      <c r="P232" s="21">
        <v>0</v>
      </c>
      <c r="R232" s="21">
        <v>0</v>
      </c>
      <c r="T232" s="21">
        <v>0</v>
      </c>
      <c r="V232" s="21">
        <v>0</v>
      </c>
      <c r="X232" s="22">
        <v>0</v>
      </c>
      <c r="Z232" s="5" t="str">
        <f t="shared" si="3"/>
        <v>No</v>
      </c>
      <c r="AA232" s="193"/>
      <c r="AB232" s="193"/>
      <c r="AC232" s="193"/>
      <c r="AD232" s="193"/>
      <c r="AE232" s="193"/>
      <c r="AF232" s="193"/>
    </row>
    <row r="233" spans="1:32">
      <c r="A233" s="8" t="s">
        <v>1150</v>
      </c>
      <c r="B233" s="8" t="s">
        <v>221</v>
      </c>
      <c r="C233" s="9" t="s">
        <v>141</v>
      </c>
      <c r="D233" s="185">
        <v>3045</v>
      </c>
      <c r="E233" s="188">
        <v>30045</v>
      </c>
      <c r="F233" s="9" t="s">
        <v>543</v>
      </c>
      <c r="G233" s="9" t="s">
        <v>84</v>
      </c>
      <c r="H233" s="10">
        <v>92359</v>
      </c>
      <c r="I233" s="11">
        <v>71</v>
      </c>
      <c r="J233" s="25">
        <v>0</v>
      </c>
      <c r="K233" s="12"/>
      <c r="L233" s="14">
        <v>0</v>
      </c>
      <c r="N233" s="21">
        <v>0</v>
      </c>
      <c r="P233" s="21">
        <v>0</v>
      </c>
      <c r="R233" s="21">
        <v>0</v>
      </c>
      <c r="T233" s="21">
        <v>0</v>
      </c>
      <c r="V233" s="21">
        <v>0</v>
      </c>
      <c r="X233" s="22">
        <v>0</v>
      </c>
      <c r="Z233" s="5" t="str">
        <f t="shared" si="3"/>
        <v>No</v>
      </c>
      <c r="AA233" s="193"/>
      <c r="AB233" s="193"/>
      <c r="AC233" s="193"/>
      <c r="AD233" s="193"/>
      <c r="AE233" s="193"/>
      <c r="AF233" s="193"/>
    </row>
    <row r="234" spans="1:32">
      <c r="A234" s="8" t="s">
        <v>539</v>
      </c>
      <c r="B234" s="8" t="s">
        <v>540</v>
      </c>
      <c r="C234" s="9" t="s">
        <v>210</v>
      </c>
      <c r="D234" s="185">
        <v>4014</v>
      </c>
      <c r="E234" s="188">
        <v>40014</v>
      </c>
      <c r="F234" s="9" t="s">
        <v>88</v>
      </c>
      <c r="G234" s="9" t="s">
        <v>84</v>
      </c>
      <c r="H234" s="10">
        <v>208948</v>
      </c>
      <c r="I234" s="11">
        <v>71</v>
      </c>
      <c r="J234" s="25">
        <v>0</v>
      </c>
      <c r="K234" s="12"/>
      <c r="L234" s="14">
        <v>0</v>
      </c>
      <c r="N234" s="21">
        <v>0</v>
      </c>
      <c r="P234" s="21">
        <v>0</v>
      </c>
      <c r="R234" s="21">
        <v>0</v>
      </c>
      <c r="T234" s="21">
        <v>0</v>
      </c>
      <c r="V234" s="21">
        <v>0</v>
      </c>
      <c r="X234" s="22">
        <v>0</v>
      </c>
      <c r="Z234" s="5" t="str">
        <f t="shared" si="3"/>
        <v>No</v>
      </c>
      <c r="AA234" s="193"/>
      <c r="AB234" s="193"/>
      <c r="AC234" s="193"/>
      <c r="AD234" s="193"/>
      <c r="AE234" s="193"/>
      <c r="AF234" s="193"/>
    </row>
    <row r="235" spans="1:32">
      <c r="A235" s="8" t="s">
        <v>2693</v>
      </c>
      <c r="B235" s="8" t="s">
        <v>2694</v>
      </c>
      <c r="C235" s="9" t="s">
        <v>163</v>
      </c>
      <c r="D235" s="185">
        <v>1013</v>
      </c>
      <c r="E235" s="188">
        <v>10013</v>
      </c>
      <c r="F235" s="9" t="s">
        <v>88</v>
      </c>
      <c r="G235" s="9" t="s">
        <v>84</v>
      </c>
      <c r="H235" s="10">
        <v>4181019</v>
      </c>
      <c r="I235" s="11">
        <v>71</v>
      </c>
      <c r="J235" s="25">
        <v>0</v>
      </c>
      <c r="K235" s="12"/>
      <c r="L235" s="14">
        <v>0</v>
      </c>
      <c r="N235" s="21">
        <v>0</v>
      </c>
      <c r="P235" s="21">
        <v>0</v>
      </c>
      <c r="R235" s="21">
        <v>0</v>
      </c>
      <c r="T235" s="21">
        <v>0</v>
      </c>
      <c r="V235" s="21">
        <v>0</v>
      </c>
      <c r="X235" s="22">
        <v>0</v>
      </c>
      <c r="Z235" s="5" t="str">
        <f t="shared" si="3"/>
        <v>No</v>
      </c>
      <c r="AA235" s="193"/>
      <c r="AB235" s="193"/>
      <c r="AC235" s="193"/>
      <c r="AD235" s="193"/>
      <c r="AE235" s="193"/>
      <c r="AF235" s="193"/>
    </row>
    <row r="236" spans="1:32">
      <c r="A236" s="8" t="s">
        <v>2379</v>
      </c>
      <c r="B236" s="8" t="s">
        <v>2380</v>
      </c>
      <c r="C236" s="9" t="s">
        <v>238</v>
      </c>
      <c r="D236" s="185">
        <v>1128</v>
      </c>
      <c r="E236" s="188">
        <v>10128</v>
      </c>
      <c r="F236" s="9" t="s">
        <v>98</v>
      </c>
      <c r="G236" s="9" t="s">
        <v>84</v>
      </c>
      <c r="H236" s="10">
        <v>194535</v>
      </c>
      <c r="I236" s="11">
        <v>70</v>
      </c>
      <c r="J236" s="25">
        <v>0</v>
      </c>
      <c r="K236" s="12"/>
      <c r="L236" s="14">
        <v>0</v>
      </c>
      <c r="N236" s="21">
        <v>0</v>
      </c>
      <c r="P236" s="21">
        <v>0</v>
      </c>
      <c r="R236" s="21">
        <v>0</v>
      </c>
      <c r="T236" s="21">
        <v>0</v>
      </c>
      <c r="V236" s="21">
        <v>0</v>
      </c>
      <c r="X236" s="22">
        <v>0</v>
      </c>
      <c r="Z236" s="5" t="str">
        <f t="shared" si="3"/>
        <v>No</v>
      </c>
      <c r="AA236" s="193"/>
      <c r="AB236" s="193"/>
      <c r="AC236" s="193"/>
      <c r="AD236" s="193"/>
      <c r="AE236" s="193"/>
      <c r="AF236" s="193"/>
    </row>
    <row r="237" spans="1:32">
      <c r="A237" s="8" t="s">
        <v>5959</v>
      </c>
      <c r="B237" s="8" t="s">
        <v>136</v>
      </c>
      <c r="C237" s="9" t="s">
        <v>288</v>
      </c>
      <c r="D237" s="185">
        <v>3111</v>
      </c>
      <c r="E237" s="188">
        <v>30111</v>
      </c>
      <c r="F237" s="9" t="s">
        <v>88</v>
      </c>
      <c r="G237" s="9" t="s">
        <v>84</v>
      </c>
      <c r="H237" s="10">
        <v>1733853</v>
      </c>
      <c r="I237" s="11">
        <v>70</v>
      </c>
      <c r="J237" s="25">
        <v>0</v>
      </c>
      <c r="K237" s="12"/>
      <c r="L237" s="14">
        <v>0</v>
      </c>
      <c r="N237" s="21">
        <v>0</v>
      </c>
      <c r="P237" s="21">
        <v>0</v>
      </c>
      <c r="R237" s="21">
        <v>0</v>
      </c>
      <c r="T237" s="21">
        <v>0</v>
      </c>
      <c r="V237" s="21">
        <v>0</v>
      </c>
      <c r="X237" s="22">
        <v>0</v>
      </c>
      <c r="Z237" s="5" t="str">
        <f t="shared" si="3"/>
        <v>No</v>
      </c>
      <c r="AA237" s="193"/>
      <c r="AB237" s="193"/>
      <c r="AC237" s="193"/>
      <c r="AD237" s="193"/>
      <c r="AE237" s="193"/>
      <c r="AF237" s="193"/>
    </row>
    <row r="238" spans="1:32">
      <c r="A238" s="8" t="s">
        <v>1334</v>
      </c>
      <c r="B238" s="8" t="s">
        <v>1335</v>
      </c>
      <c r="C238" s="9" t="s">
        <v>132</v>
      </c>
      <c r="D238" s="185">
        <v>5104</v>
      </c>
      <c r="E238" s="188">
        <v>50104</v>
      </c>
      <c r="F238" s="9" t="s">
        <v>88</v>
      </c>
      <c r="G238" s="9" t="s">
        <v>84</v>
      </c>
      <c r="H238" s="10">
        <v>8608208</v>
      </c>
      <c r="I238" s="11">
        <v>70</v>
      </c>
      <c r="J238" s="25">
        <v>0</v>
      </c>
      <c r="K238" s="12"/>
      <c r="L238" s="14">
        <v>0</v>
      </c>
      <c r="N238" s="21">
        <v>0</v>
      </c>
      <c r="P238" s="21">
        <v>0</v>
      </c>
      <c r="R238" s="21">
        <v>0</v>
      </c>
      <c r="T238" s="21">
        <v>0</v>
      </c>
      <c r="V238" s="21">
        <v>0</v>
      </c>
      <c r="X238" s="22">
        <v>0</v>
      </c>
      <c r="Z238" s="5" t="str">
        <f t="shared" si="3"/>
        <v>No</v>
      </c>
      <c r="AA238" s="193"/>
      <c r="AB238" s="193"/>
      <c r="AC238" s="193"/>
      <c r="AD238" s="193"/>
      <c r="AE238" s="193"/>
      <c r="AF238" s="193"/>
    </row>
    <row r="239" spans="1:32">
      <c r="A239" s="8" t="s">
        <v>255</v>
      </c>
      <c r="B239" s="8" t="s">
        <v>256</v>
      </c>
      <c r="C239" s="9" t="s">
        <v>91</v>
      </c>
      <c r="D239" s="185">
        <v>9035</v>
      </c>
      <c r="E239" s="188">
        <v>90035</v>
      </c>
      <c r="F239" s="9" t="s">
        <v>88</v>
      </c>
      <c r="G239" s="9" t="s">
        <v>84</v>
      </c>
      <c r="H239" s="10">
        <v>367260</v>
      </c>
      <c r="I239" s="11">
        <v>70</v>
      </c>
      <c r="J239" s="25">
        <v>0</v>
      </c>
      <c r="K239" s="12"/>
      <c r="L239" s="14">
        <v>0</v>
      </c>
      <c r="N239" s="21">
        <v>0</v>
      </c>
      <c r="P239" s="21">
        <v>0</v>
      </c>
      <c r="R239" s="21">
        <v>0</v>
      </c>
      <c r="T239" s="21">
        <v>0</v>
      </c>
      <c r="V239" s="21">
        <v>0</v>
      </c>
      <c r="X239" s="22">
        <v>0</v>
      </c>
      <c r="Z239" s="5" t="str">
        <f t="shared" si="3"/>
        <v>No</v>
      </c>
      <c r="AA239" s="193"/>
      <c r="AB239" s="193"/>
      <c r="AC239" s="193"/>
      <c r="AD239" s="193"/>
      <c r="AE239" s="193"/>
      <c r="AF239" s="193"/>
    </row>
    <row r="240" spans="1:32">
      <c r="A240" s="8" t="s">
        <v>4114</v>
      </c>
      <c r="B240" s="8" t="s">
        <v>1138</v>
      </c>
      <c r="C240" s="9" t="s">
        <v>82</v>
      </c>
      <c r="D240" s="185">
        <v>2192</v>
      </c>
      <c r="E240" s="188">
        <v>20192</v>
      </c>
      <c r="F240" s="9" t="s">
        <v>83</v>
      </c>
      <c r="G240" s="9" t="s">
        <v>84</v>
      </c>
      <c r="H240" s="10">
        <v>18351295</v>
      </c>
      <c r="I240" s="11">
        <v>68</v>
      </c>
      <c r="J240" s="25">
        <v>0</v>
      </c>
      <c r="K240" s="12"/>
      <c r="L240" s="14">
        <v>0</v>
      </c>
      <c r="N240" s="21">
        <v>0</v>
      </c>
      <c r="P240" s="21">
        <v>0</v>
      </c>
      <c r="R240" s="21">
        <v>0</v>
      </c>
      <c r="T240" s="21">
        <v>0</v>
      </c>
      <c r="V240" s="21">
        <v>0</v>
      </c>
      <c r="X240" s="22">
        <v>0</v>
      </c>
      <c r="Z240" s="5" t="str">
        <f t="shared" si="3"/>
        <v>No</v>
      </c>
      <c r="AA240" s="193"/>
      <c r="AB240" s="193"/>
      <c r="AC240" s="193"/>
      <c r="AD240" s="193"/>
      <c r="AE240" s="193"/>
      <c r="AF240" s="193"/>
    </row>
    <row r="241" spans="1:32">
      <c r="A241" s="8" t="s">
        <v>6529</v>
      </c>
      <c r="B241" s="8" t="s">
        <v>3368</v>
      </c>
      <c r="C241" s="9" t="s">
        <v>171</v>
      </c>
      <c r="D241" s="185">
        <v>4031</v>
      </c>
      <c r="E241" s="188">
        <v>40031</v>
      </c>
      <c r="F241" s="9" t="s">
        <v>88</v>
      </c>
      <c r="G241" s="9" t="s">
        <v>84</v>
      </c>
      <c r="H241" s="10">
        <v>262596</v>
      </c>
      <c r="I241" s="11">
        <v>68</v>
      </c>
      <c r="J241" s="25">
        <v>0</v>
      </c>
      <c r="K241" s="12"/>
      <c r="L241" s="14">
        <v>0</v>
      </c>
      <c r="N241" s="21">
        <v>0</v>
      </c>
      <c r="P241" s="21">
        <v>0</v>
      </c>
      <c r="R241" s="21">
        <v>0</v>
      </c>
      <c r="T241" s="21">
        <v>0</v>
      </c>
      <c r="V241" s="21">
        <v>0</v>
      </c>
      <c r="X241" s="22">
        <v>0</v>
      </c>
      <c r="Z241" s="5" t="str">
        <f t="shared" si="3"/>
        <v>No</v>
      </c>
      <c r="AA241" s="193"/>
      <c r="AB241" s="193"/>
      <c r="AC241" s="193"/>
      <c r="AD241" s="193"/>
      <c r="AE241" s="193"/>
      <c r="AF241" s="193"/>
    </row>
    <row r="242" spans="1:32">
      <c r="A242" s="8" t="s">
        <v>5286</v>
      </c>
      <c r="B242" s="8" t="s">
        <v>5287</v>
      </c>
      <c r="C242" s="9" t="s">
        <v>58</v>
      </c>
      <c r="D242" s="185">
        <v>5003</v>
      </c>
      <c r="E242" s="188">
        <v>50003</v>
      </c>
      <c r="F242" s="9" t="s">
        <v>83</v>
      </c>
      <c r="G242" s="9" t="s">
        <v>84</v>
      </c>
      <c r="H242" s="10">
        <v>124064</v>
      </c>
      <c r="I242" s="11">
        <v>68</v>
      </c>
      <c r="J242" s="25">
        <v>0</v>
      </c>
      <c r="K242" s="12"/>
      <c r="L242" s="14">
        <v>0</v>
      </c>
      <c r="N242" s="21">
        <v>0</v>
      </c>
      <c r="P242" s="21">
        <v>0</v>
      </c>
      <c r="R242" s="21">
        <v>0</v>
      </c>
      <c r="T242" s="21">
        <v>0</v>
      </c>
      <c r="V242" s="21">
        <v>0</v>
      </c>
      <c r="X242" s="22">
        <v>0</v>
      </c>
      <c r="Z242" s="5" t="str">
        <f t="shared" si="3"/>
        <v>No</v>
      </c>
      <c r="AA242" s="193"/>
      <c r="AB242" s="193"/>
      <c r="AC242" s="193"/>
      <c r="AD242" s="193"/>
      <c r="AE242" s="193"/>
      <c r="AF242" s="193"/>
    </row>
    <row r="243" spans="1:32">
      <c r="A243" s="8" t="s">
        <v>5942</v>
      </c>
      <c r="B243" s="8" t="s">
        <v>6101</v>
      </c>
      <c r="C243" s="9" t="s">
        <v>82</v>
      </c>
      <c r="D243" s="185">
        <v>2209</v>
      </c>
      <c r="E243" s="188">
        <v>20209</v>
      </c>
      <c r="F243" s="9" t="s">
        <v>83</v>
      </c>
      <c r="G243" s="9" t="s">
        <v>84</v>
      </c>
      <c r="H243" s="10">
        <v>18351295</v>
      </c>
      <c r="I243" s="11">
        <v>68</v>
      </c>
      <c r="J243" s="25">
        <v>0</v>
      </c>
      <c r="K243" s="12"/>
      <c r="L243" s="14">
        <v>0</v>
      </c>
      <c r="N243" s="21">
        <v>0</v>
      </c>
      <c r="P243" s="21">
        <v>0</v>
      </c>
      <c r="R243" s="21">
        <v>0</v>
      </c>
      <c r="T243" s="21">
        <v>0</v>
      </c>
      <c r="V243" s="21">
        <v>0</v>
      </c>
      <c r="X243" s="22">
        <v>0</v>
      </c>
      <c r="Z243" s="5" t="str">
        <f t="shared" si="3"/>
        <v>No</v>
      </c>
      <c r="AA243" s="193"/>
      <c r="AB243" s="193"/>
      <c r="AC243" s="193"/>
      <c r="AD243" s="193"/>
      <c r="AE243" s="193"/>
      <c r="AF243" s="193"/>
    </row>
    <row r="244" spans="1:32">
      <c r="A244" s="8" t="s">
        <v>5691</v>
      </c>
      <c r="B244" s="8" t="s">
        <v>4181</v>
      </c>
      <c r="C244" s="9" t="s">
        <v>82</v>
      </c>
      <c r="D244" s="185">
        <v>2196</v>
      </c>
      <c r="E244" s="188">
        <v>20196</v>
      </c>
      <c r="F244" s="9" t="s">
        <v>83</v>
      </c>
      <c r="G244" s="9" t="s">
        <v>84</v>
      </c>
      <c r="H244" s="10">
        <v>18351295</v>
      </c>
      <c r="I244" s="11">
        <v>66</v>
      </c>
      <c r="J244" s="25">
        <v>0</v>
      </c>
      <c r="K244" s="12"/>
      <c r="L244" s="14">
        <v>0</v>
      </c>
      <c r="N244" s="21">
        <v>0</v>
      </c>
      <c r="P244" s="21">
        <v>0</v>
      </c>
      <c r="R244" s="21">
        <v>0</v>
      </c>
      <c r="T244" s="21">
        <v>0</v>
      </c>
      <c r="V244" s="21">
        <v>0</v>
      </c>
      <c r="X244" s="22">
        <v>0</v>
      </c>
      <c r="Z244" s="5" t="str">
        <f t="shared" si="3"/>
        <v>No</v>
      </c>
      <c r="AA244" s="193"/>
      <c r="AB244" s="193"/>
      <c r="AC244" s="193"/>
      <c r="AD244" s="193"/>
      <c r="AE244" s="193"/>
      <c r="AF244" s="193"/>
    </row>
    <row r="245" spans="1:32">
      <c r="A245" s="8" t="s">
        <v>717</v>
      </c>
      <c r="B245" s="8" t="s">
        <v>718</v>
      </c>
      <c r="C245" s="9" t="s">
        <v>278</v>
      </c>
      <c r="D245" s="185">
        <v>7015</v>
      </c>
      <c r="E245" s="188">
        <v>70015</v>
      </c>
      <c r="F245" s="9" t="s">
        <v>83</v>
      </c>
      <c r="G245" s="9" t="s">
        <v>84</v>
      </c>
      <c r="H245" s="10">
        <v>472870</v>
      </c>
      <c r="I245" s="11">
        <v>66</v>
      </c>
      <c r="J245" s="25">
        <v>0</v>
      </c>
      <c r="K245" s="12"/>
      <c r="L245" s="14">
        <v>0</v>
      </c>
      <c r="N245" s="21">
        <v>0</v>
      </c>
      <c r="P245" s="21">
        <v>0</v>
      </c>
      <c r="R245" s="21">
        <v>0</v>
      </c>
      <c r="T245" s="21">
        <v>0</v>
      </c>
      <c r="V245" s="21">
        <v>0</v>
      </c>
      <c r="X245" s="22">
        <v>0</v>
      </c>
      <c r="Z245" s="5" t="str">
        <f t="shared" si="3"/>
        <v>No</v>
      </c>
      <c r="AA245" s="193"/>
      <c r="AB245" s="193"/>
      <c r="AC245" s="193"/>
      <c r="AD245" s="193"/>
      <c r="AE245" s="193"/>
      <c r="AF245" s="193"/>
    </row>
    <row r="246" spans="1:32">
      <c r="A246" s="8" t="s">
        <v>1950</v>
      </c>
      <c r="B246" s="8" t="s">
        <v>1951</v>
      </c>
      <c r="C246" s="9" t="s">
        <v>466</v>
      </c>
      <c r="D246" s="185">
        <v>5011</v>
      </c>
      <c r="E246" s="188">
        <v>50011</v>
      </c>
      <c r="F246" s="9" t="s">
        <v>88</v>
      </c>
      <c r="G246" s="9" t="s">
        <v>84</v>
      </c>
      <c r="H246" s="10">
        <v>279245</v>
      </c>
      <c r="I246" s="11">
        <v>66</v>
      </c>
      <c r="J246" s="25">
        <v>0</v>
      </c>
      <c r="K246" s="12"/>
      <c r="L246" s="14">
        <v>15231082</v>
      </c>
      <c r="N246" s="21">
        <v>0</v>
      </c>
      <c r="P246" s="21">
        <v>0</v>
      </c>
      <c r="R246" s="21">
        <v>0</v>
      </c>
      <c r="T246" s="21">
        <v>0</v>
      </c>
      <c r="V246" s="21">
        <v>0</v>
      </c>
      <c r="X246" s="22">
        <v>15231082</v>
      </c>
      <c r="Z246" s="5" t="str">
        <f t="shared" si="3"/>
        <v>No</v>
      </c>
      <c r="AA246" s="193"/>
      <c r="AB246" s="193"/>
      <c r="AC246" s="193"/>
      <c r="AD246" s="193"/>
      <c r="AE246" s="193"/>
      <c r="AF246" s="193"/>
    </row>
    <row r="247" spans="1:32">
      <c r="A247" s="8" t="s">
        <v>4591</v>
      </c>
      <c r="B247" s="8" t="s">
        <v>4592</v>
      </c>
      <c r="C247" s="9" t="s">
        <v>235</v>
      </c>
      <c r="D247" s="185">
        <v>4012</v>
      </c>
      <c r="E247" s="188">
        <v>40012</v>
      </c>
      <c r="F247" s="9" t="s">
        <v>88</v>
      </c>
      <c r="G247" s="9" t="s">
        <v>84</v>
      </c>
      <c r="H247" s="10">
        <v>391024</v>
      </c>
      <c r="I247" s="11">
        <v>66</v>
      </c>
      <c r="J247" s="25">
        <v>0</v>
      </c>
      <c r="K247" s="12"/>
      <c r="L247" s="14">
        <v>0</v>
      </c>
      <c r="N247" s="21">
        <v>0</v>
      </c>
      <c r="P247" s="21">
        <v>0</v>
      </c>
      <c r="R247" s="21">
        <v>0</v>
      </c>
      <c r="T247" s="21">
        <v>0</v>
      </c>
      <c r="V247" s="21">
        <v>0</v>
      </c>
      <c r="X247" s="22">
        <v>0</v>
      </c>
      <c r="Z247" s="5" t="str">
        <f t="shared" si="3"/>
        <v>No</v>
      </c>
      <c r="AA247" s="193"/>
      <c r="AB247" s="193"/>
      <c r="AC247" s="193"/>
      <c r="AD247" s="193"/>
      <c r="AE247" s="193"/>
      <c r="AF247" s="193"/>
    </row>
    <row r="248" spans="1:32">
      <c r="A248" s="8" t="s">
        <v>1983</v>
      </c>
      <c r="B248" s="8" t="s">
        <v>1984</v>
      </c>
      <c r="C248" s="9" t="s">
        <v>171</v>
      </c>
      <c r="D248" s="185">
        <v>4077</v>
      </c>
      <c r="E248" s="188">
        <v>40077</v>
      </c>
      <c r="F248" s="9" t="s">
        <v>88</v>
      </c>
      <c r="G248" s="9" t="s">
        <v>84</v>
      </c>
      <c r="H248" s="10">
        <v>5502379</v>
      </c>
      <c r="I248" s="11">
        <v>66</v>
      </c>
      <c r="J248" s="25">
        <v>0</v>
      </c>
      <c r="K248" s="12"/>
      <c r="L248" s="14">
        <v>0</v>
      </c>
      <c r="N248" s="21">
        <v>0</v>
      </c>
      <c r="P248" s="21">
        <v>0</v>
      </c>
      <c r="R248" s="21">
        <v>0</v>
      </c>
      <c r="T248" s="21">
        <v>0</v>
      </c>
      <c r="V248" s="21">
        <v>0</v>
      </c>
      <c r="X248" s="22">
        <v>0</v>
      </c>
      <c r="Z248" s="5" t="str">
        <f t="shared" si="3"/>
        <v>No</v>
      </c>
      <c r="AA248" s="193"/>
      <c r="AB248" s="193"/>
      <c r="AC248" s="193"/>
      <c r="AD248" s="193"/>
      <c r="AE248" s="193"/>
      <c r="AF248" s="193"/>
    </row>
    <row r="249" spans="1:32">
      <c r="A249" s="8" t="s">
        <v>1354</v>
      </c>
      <c r="B249" s="8" t="s">
        <v>1355</v>
      </c>
      <c r="C249" s="9" t="s">
        <v>91</v>
      </c>
      <c r="D249" s="185">
        <v>9089</v>
      </c>
      <c r="E249" s="188">
        <v>90089</v>
      </c>
      <c r="F249" s="9" t="s">
        <v>83</v>
      </c>
      <c r="G249" s="9" t="s">
        <v>84</v>
      </c>
      <c r="H249" s="10">
        <v>308231</v>
      </c>
      <c r="I249" s="11">
        <v>65</v>
      </c>
      <c r="J249" s="25">
        <v>0</v>
      </c>
      <c r="K249" s="12"/>
      <c r="L249" s="14">
        <v>0</v>
      </c>
      <c r="N249" s="21">
        <v>0</v>
      </c>
      <c r="P249" s="21">
        <v>0</v>
      </c>
      <c r="R249" s="21">
        <v>0</v>
      </c>
      <c r="T249" s="21">
        <v>0</v>
      </c>
      <c r="V249" s="21">
        <v>0</v>
      </c>
      <c r="X249" s="22">
        <v>0</v>
      </c>
      <c r="Z249" s="5" t="str">
        <f t="shared" si="3"/>
        <v>No</v>
      </c>
      <c r="AA249" s="193"/>
      <c r="AB249" s="193"/>
      <c r="AC249" s="193"/>
      <c r="AD249" s="193"/>
      <c r="AE249" s="193"/>
      <c r="AF249" s="193"/>
    </row>
    <row r="250" spans="1:32">
      <c r="A250" s="8" t="s">
        <v>5982</v>
      </c>
      <c r="B250" s="8" t="s">
        <v>6116</v>
      </c>
      <c r="C250" s="9" t="s">
        <v>46</v>
      </c>
      <c r="D250" s="185">
        <v>5221</v>
      </c>
      <c r="E250" s="188">
        <v>50518</v>
      </c>
      <c r="F250" s="9" t="s">
        <v>88</v>
      </c>
      <c r="G250" s="9" t="s">
        <v>84</v>
      </c>
      <c r="H250" s="10">
        <v>2650890</v>
      </c>
      <c r="I250" s="11">
        <v>65</v>
      </c>
      <c r="J250" s="25">
        <v>0</v>
      </c>
      <c r="K250" s="12"/>
      <c r="L250" s="14">
        <v>0</v>
      </c>
      <c r="N250" s="21">
        <v>0</v>
      </c>
      <c r="P250" s="21">
        <v>0</v>
      </c>
      <c r="R250" s="21">
        <v>0</v>
      </c>
      <c r="T250" s="21">
        <v>0</v>
      </c>
      <c r="V250" s="21">
        <v>0</v>
      </c>
      <c r="X250" s="22">
        <v>0</v>
      </c>
      <c r="Z250" s="5" t="str">
        <f t="shared" si="3"/>
        <v>No</v>
      </c>
      <c r="AA250" s="193"/>
      <c r="AB250" s="193"/>
      <c r="AC250" s="193"/>
      <c r="AD250" s="193"/>
      <c r="AE250" s="193"/>
      <c r="AF250" s="193"/>
    </row>
    <row r="251" spans="1:32">
      <c r="A251" s="8" t="s">
        <v>4147</v>
      </c>
      <c r="B251" s="8" t="s">
        <v>4148</v>
      </c>
      <c r="C251" s="9" t="s">
        <v>129</v>
      </c>
      <c r="D251" s="185">
        <v>4138</v>
      </c>
      <c r="E251" s="188">
        <v>40138</v>
      </c>
      <c r="F251" s="9" t="s">
        <v>83</v>
      </c>
      <c r="G251" s="9" t="s">
        <v>84</v>
      </c>
      <c r="H251" s="10">
        <v>4515419</v>
      </c>
      <c r="I251" s="11">
        <v>65</v>
      </c>
      <c r="J251" s="25">
        <v>0</v>
      </c>
      <c r="K251" s="12"/>
      <c r="L251" s="14">
        <v>0</v>
      </c>
      <c r="N251" s="21">
        <v>0</v>
      </c>
      <c r="P251" s="21">
        <v>0</v>
      </c>
      <c r="R251" s="21">
        <v>0</v>
      </c>
      <c r="T251" s="21">
        <v>0</v>
      </c>
      <c r="V251" s="21">
        <v>0</v>
      </c>
      <c r="X251" s="22">
        <v>0</v>
      </c>
      <c r="Z251" s="5" t="str">
        <f t="shared" si="3"/>
        <v>No</v>
      </c>
      <c r="AA251" s="193"/>
      <c r="AB251" s="193"/>
      <c r="AC251" s="193"/>
      <c r="AD251" s="193"/>
      <c r="AE251" s="193"/>
      <c r="AF251" s="193"/>
    </row>
    <row r="252" spans="1:32">
      <c r="A252" s="8" t="s">
        <v>3628</v>
      </c>
      <c r="B252" s="8" t="s">
        <v>3119</v>
      </c>
      <c r="C252" s="9" t="s">
        <v>171</v>
      </c>
      <c r="D252" s="185">
        <v>4038</v>
      </c>
      <c r="E252" s="188">
        <v>40038</v>
      </c>
      <c r="F252" s="9" t="s">
        <v>83</v>
      </c>
      <c r="G252" s="9" t="s">
        <v>84</v>
      </c>
      <c r="H252" s="10">
        <v>340067</v>
      </c>
      <c r="I252" s="11">
        <v>64</v>
      </c>
      <c r="J252" s="25">
        <v>0</v>
      </c>
      <c r="K252" s="12"/>
      <c r="L252" s="14">
        <v>0</v>
      </c>
      <c r="N252" s="21">
        <v>0</v>
      </c>
      <c r="P252" s="21">
        <v>0</v>
      </c>
      <c r="R252" s="21">
        <v>0</v>
      </c>
      <c r="T252" s="21">
        <v>0</v>
      </c>
      <c r="V252" s="21">
        <v>0</v>
      </c>
      <c r="X252" s="22">
        <v>0</v>
      </c>
      <c r="Z252" s="5" t="str">
        <f t="shared" si="3"/>
        <v>No</v>
      </c>
      <c r="AA252" s="193"/>
      <c r="AB252" s="193"/>
      <c r="AC252" s="193"/>
      <c r="AD252" s="193"/>
      <c r="AE252" s="193"/>
      <c r="AF252" s="193"/>
    </row>
    <row r="253" spans="1:32">
      <c r="A253" s="8" t="s">
        <v>4101</v>
      </c>
      <c r="B253" s="8" t="s">
        <v>4102</v>
      </c>
      <c r="C253" s="9" t="s">
        <v>46</v>
      </c>
      <c r="D253" s="185">
        <v>5025</v>
      </c>
      <c r="E253" s="188">
        <v>50025</v>
      </c>
      <c r="F253" s="9" t="s">
        <v>88</v>
      </c>
      <c r="G253" s="9" t="s">
        <v>84</v>
      </c>
      <c r="H253" s="10">
        <v>120378</v>
      </c>
      <c r="I253" s="11">
        <v>64</v>
      </c>
      <c r="J253" s="25">
        <v>0</v>
      </c>
      <c r="K253" s="12"/>
      <c r="L253" s="14">
        <v>0</v>
      </c>
      <c r="N253" s="21">
        <v>0</v>
      </c>
      <c r="P253" s="21">
        <v>0</v>
      </c>
      <c r="R253" s="21">
        <v>0</v>
      </c>
      <c r="T253" s="21">
        <v>0</v>
      </c>
      <c r="V253" s="21">
        <v>0</v>
      </c>
      <c r="X253" s="22">
        <v>0</v>
      </c>
      <c r="Z253" s="5" t="str">
        <f t="shared" si="3"/>
        <v>No</v>
      </c>
      <c r="AA253" s="193"/>
      <c r="AB253" s="193"/>
      <c r="AC253" s="193"/>
      <c r="AD253" s="193"/>
      <c r="AE253" s="193"/>
      <c r="AF253" s="193"/>
    </row>
    <row r="254" spans="1:32">
      <c r="A254" s="8" t="s">
        <v>4599</v>
      </c>
      <c r="B254" s="8" t="s">
        <v>4600</v>
      </c>
      <c r="C254" s="9" t="s">
        <v>42</v>
      </c>
      <c r="D254" s="185">
        <v>2145</v>
      </c>
      <c r="E254" s="188">
        <v>20145</v>
      </c>
      <c r="F254" s="9" t="s">
        <v>157</v>
      </c>
      <c r="G254" s="9" t="s">
        <v>84</v>
      </c>
      <c r="H254" s="10">
        <v>53661</v>
      </c>
      <c r="I254" s="11">
        <v>64</v>
      </c>
      <c r="J254" s="25">
        <v>0</v>
      </c>
      <c r="K254" s="12"/>
      <c r="L254" s="14">
        <v>0</v>
      </c>
      <c r="N254" s="21">
        <v>0</v>
      </c>
      <c r="P254" s="21">
        <v>0</v>
      </c>
      <c r="R254" s="21">
        <v>0</v>
      </c>
      <c r="T254" s="21">
        <v>0</v>
      </c>
      <c r="V254" s="21">
        <v>0</v>
      </c>
      <c r="X254" s="22">
        <v>0</v>
      </c>
      <c r="Z254" s="5" t="str">
        <f t="shared" si="3"/>
        <v>No</v>
      </c>
      <c r="AA254" s="193"/>
      <c r="AB254" s="193"/>
      <c r="AC254" s="193"/>
      <c r="AD254" s="193"/>
      <c r="AE254" s="193"/>
      <c r="AF254" s="193"/>
    </row>
    <row r="255" spans="1:32">
      <c r="A255" s="8" t="s">
        <v>520</v>
      </c>
      <c r="B255" s="8" t="s">
        <v>521</v>
      </c>
      <c r="C255" s="9" t="s">
        <v>238</v>
      </c>
      <c r="D255" s="185">
        <v>1050</v>
      </c>
      <c r="E255" s="188">
        <v>10050</v>
      </c>
      <c r="F255" s="9" t="s">
        <v>88</v>
      </c>
      <c r="G255" s="9" t="s">
        <v>84</v>
      </c>
      <c r="H255" s="10">
        <v>923311</v>
      </c>
      <c r="I255" s="11">
        <v>64</v>
      </c>
      <c r="J255" s="25">
        <v>0</v>
      </c>
      <c r="K255" s="12"/>
      <c r="L255" s="14">
        <v>0</v>
      </c>
      <c r="N255" s="21">
        <v>0</v>
      </c>
      <c r="P255" s="21">
        <v>0</v>
      </c>
      <c r="R255" s="21">
        <v>0</v>
      </c>
      <c r="T255" s="21">
        <v>0</v>
      </c>
      <c r="V255" s="21">
        <v>0</v>
      </c>
      <c r="X255" s="22">
        <v>0</v>
      </c>
      <c r="Z255" s="5" t="str">
        <f t="shared" si="3"/>
        <v>No</v>
      </c>
      <c r="AA255" s="193"/>
      <c r="AB255" s="193"/>
      <c r="AC255" s="193"/>
      <c r="AD255" s="193"/>
      <c r="AE255" s="193"/>
      <c r="AF255" s="193"/>
    </row>
    <row r="256" spans="1:32">
      <c r="A256" s="8" t="s">
        <v>2987</v>
      </c>
      <c r="B256" s="8" t="s">
        <v>2988</v>
      </c>
      <c r="C256" s="9" t="s">
        <v>91</v>
      </c>
      <c r="D256" s="185">
        <v>9211</v>
      </c>
      <c r="E256" s="188">
        <v>90211</v>
      </c>
      <c r="F256" s="9" t="s">
        <v>157</v>
      </c>
      <c r="G256" s="9" t="s">
        <v>84</v>
      </c>
      <c r="H256" s="10">
        <v>12150996</v>
      </c>
      <c r="I256" s="11">
        <v>63</v>
      </c>
      <c r="J256" s="25">
        <v>0</v>
      </c>
      <c r="K256" s="12"/>
      <c r="L256" s="14">
        <v>0</v>
      </c>
      <c r="N256" s="21">
        <v>0</v>
      </c>
      <c r="P256" s="21">
        <v>0</v>
      </c>
      <c r="R256" s="21">
        <v>0</v>
      </c>
      <c r="T256" s="21">
        <v>0</v>
      </c>
      <c r="V256" s="21">
        <v>0</v>
      </c>
      <c r="X256" s="22">
        <v>0</v>
      </c>
      <c r="Z256" s="5" t="str">
        <f t="shared" si="3"/>
        <v>No</v>
      </c>
      <c r="AA256" s="193"/>
      <c r="AB256" s="193"/>
      <c r="AC256" s="193"/>
      <c r="AD256" s="193"/>
      <c r="AE256" s="193"/>
      <c r="AF256" s="193"/>
    </row>
    <row r="257" spans="1:32">
      <c r="A257" s="8" t="s">
        <v>4604</v>
      </c>
      <c r="B257" s="8" t="s">
        <v>4605</v>
      </c>
      <c r="C257" s="9" t="s">
        <v>420</v>
      </c>
      <c r="D257" s="185">
        <v>11</v>
      </c>
      <c r="E257" s="188">
        <v>11</v>
      </c>
      <c r="F257" s="9" t="s">
        <v>88</v>
      </c>
      <c r="G257" s="9" t="s">
        <v>84</v>
      </c>
      <c r="H257" s="10">
        <v>349684</v>
      </c>
      <c r="I257" s="11">
        <v>63</v>
      </c>
      <c r="J257" s="25">
        <v>0</v>
      </c>
      <c r="K257" s="12"/>
      <c r="L257" s="14">
        <v>0</v>
      </c>
      <c r="N257" s="21">
        <v>0</v>
      </c>
      <c r="P257" s="21">
        <v>0</v>
      </c>
      <c r="R257" s="21">
        <v>0</v>
      </c>
      <c r="T257" s="21">
        <v>0</v>
      </c>
      <c r="V257" s="21">
        <v>0</v>
      </c>
      <c r="X257" s="22">
        <v>0</v>
      </c>
      <c r="Z257" s="5" t="str">
        <f t="shared" si="3"/>
        <v>No</v>
      </c>
      <c r="AA257" s="193"/>
      <c r="AB257" s="193"/>
      <c r="AC257" s="193"/>
      <c r="AD257" s="193"/>
      <c r="AE257" s="193"/>
      <c r="AF257" s="193"/>
    </row>
    <row r="258" spans="1:32">
      <c r="A258" s="8" t="s">
        <v>2983</v>
      </c>
      <c r="B258" s="8" t="s">
        <v>185</v>
      </c>
      <c r="C258" s="9" t="s">
        <v>91</v>
      </c>
      <c r="D258" s="185">
        <v>9007</v>
      </c>
      <c r="E258" s="188">
        <v>90007</v>
      </c>
      <c r="F258" s="9" t="s">
        <v>83</v>
      </c>
      <c r="G258" s="9" t="s">
        <v>84</v>
      </c>
      <c r="H258" s="10">
        <v>358172</v>
      </c>
      <c r="I258" s="11">
        <v>63</v>
      </c>
      <c r="J258" s="25">
        <v>0</v>
      </c>
      <c r="K258" s="12"/>
      <c r="L258" s="14">
        <v>0</v>
      </c>
      <c r="N258" s="21">
        <v>0</v>
      </c>
      <c r="P258" s="21">
        <v>0</v>
      </c>
      <c r="R258" s="21">
        <v>0</v>
      </c>
      <c r="T258" s="21">
        <v>0</v>
      </c>
      <c r="V258" s="21">
        <v>0</v>
      </c>
      <c r="X258" s="22">
        <v>0</v>
      </c>
      <c r="Z258" s="5" t="str">
        <f t="shared" si="3"/>
        <v>No</v>
      </c>
      <c r="AA258" s="193"/>
      <c r="AB258" s="193"/>
      <c r="AC258" s="193"/>
      <c r="AD258" s="193"/>
      <c r="AE258" s="193"/>
      <c r="AF258" s="193"/>
    </row>
    <row r="259" spans="1:32">
      <c r="A259" s="8" t="s">
        <v>4421</v>
      </c>
      <c r="B259" s="8" t="s">
        <v>4422</v>
      </c>
      <c r="C259" s="9" t="s">
        <v>555</v>
      </c>
      <c r="D259" s="185">
        <v>5057</v>
      </c>
      <c r="E259" s="188">
        <v>50057</v>
      </c>
      <c r="F259" s="9" t="s">
        <v>88</v>
      </c>
      <c r="G259" s="9" t="s">
        <v>84</v>
      </c>
      <c r="H259" s="10">
        <v>280051</v>
      </c>
      <c r="I259" s="11">
        <v>62</v>
      </c>
      <c r="J259" s="25">
        <v>0</v>
      </c>
      <c r="K259" s="12"/>
      <c r="L259" s="14">
        <v>0</v>
      </c>
      <c r="N259" s="21">
        <v>0</v>
      </c>
      <c r="P259" s="21">
        <v>0</v>
      </c>
      <c r="R259" s="21">
        <v>0</v>
      </c>
      <c r="T259" s="21">
        <v>0</v>
      </c>
      <c r="V259" s="21">
        <v>0</v>
      </c>
      <c r="X259" s="22">
        <v>0</v>
      </c>
      <c r="Z259" s="5" t="str">
        <f t="shared" ref="Z259:Z322" si="4">IF(Y259&amp;W259&amp;U259&amp;S259&amp;Q259&amp;O259&amp;M259&amp;K259&lt;&gt;"","Yes","No")</f>
        <v>No</v>
      </c>
      <c r="AA259" s="193"/>
      <c r="AB259" s="193"/>
      <c r="AC259" s="193"/>
      <c r="AD259" s="193"/>
      <c r="AE259" s="193"/>
      <c r="AF259" s="193"/>
    </row>
    <row r="260" spans="1:32">
      <c r="A260" s="8" t="s">
        <v>457</v>
      </c>
      <c r="B260" s="8" t="s">
        <v>458</v>
      </c>
      <c r="C260" s="9" t="s">
        <v>288</v>
      </c>
      <c r="D260" s="185">
        <v>3025</v>
      </c>
      <c r="E260" s="188">
        <v>30025</v>
      </c>
      <c r="F260" s="9" t="s">
        <v>88</v>
      </c>
      <c r="G260" s="9" t="s">
        <v>84</v>
      </c>
      <c r="H260" s="10">
        <v>381502</v>
      </c>
      <c r="I260" s="11">
        <v>62</v>
      </c>
      <c r="J260" s="25">
        <v>0</v>
      </c>
      <c r="K260" s="12"/>
      <c r="L260" s="14">
        <v>0</v>
      </c>
      <c r="N260" s="21">
        <v>0</v>
      </c>
      <c r="P260" s="21">
        <v>0</v>
      </c>
      <c r="R260" s="21">
        <v>0</v>
      </c>
      <c r="T260" s="21">
        <v>0</v>
      </c>
      <c r="V260" s="21">
        <v>0</v>
      </c>
      <c r="X260" s="22">
        <v>0</v>
      </c>
      <c r="Z260" s="5" t="str">
        <f t="shared" si="4"/>
        <v>No</v>
      </c>
      <c r="AA260" s="193"/>
      <c r="AB260" s="193"/>
      <c r="AC260" s="193"/>
      <c r="AD260" s="193"/>
      <c r="AE260" s="193"/>
      <c r="AF260" s="193"/>
    </row>
    <row r="261" spans="1:32">
      <c r="A261" s="8" t="s">
        <v>476</v>
      </c>
      <c r="B261" s="8" t="s">
        <v>477</v>
      </c>
      <c r="C261" s="9" t="s">
        <v>132</v>
      </c>
      <c r="D261" s="185">
        <v>5051</v>
      </c>
      <c r="E261" s="188">
        <v>50051</v>
      </c>
      <c r="F261" s="9" t="s">
        <v>88</v>
      </c>
      <c r="G261" s="9" t="s">
        <v>84</v>
      </c>
      <c r="H261" s="10">
        <v>147725</v>
      </c>
      <c r="I261" s="11">
        <v>61</v>
      </c>
      <c r="J261" s="25">
        <v>0</v>
      </c>
      <c r="K261" s="12"/>
      <c r="L261" s="14">
        <v>0</v>
      </c>
      <c r="N261" s="21">
        <v>0</v>
      </c>
      <c r="P261" s="21">
        <v>0</v>
      </c>
      <c r="R261" s="21">
        <v>0</v>
      </c>
      <c r="T261" s="21">
        <v>0</v>
      </c>
      <c r="V261" s="21">
        <v>0</v>
      </c>
      <c r="X261" s="22">
        <v>0</v>
      </c>
      <c r="Z261" s="5" t="str">
        <f t="shared" si="4"/>
        <v>No</v>
      </c>
      <c r="AA261" s="193"/>
      <c r="AB261" s="193"/>
      <c r="AC261" s="193"/>
      <c r="AD261" s="193"/>
      <c r="AE261" s="193"/>
      <c r="AF261" s="193"/>
    </row>
    <row r="262" spans="1:32">
      <c r="A262" s="8" t="s">
        <v>4135</v>
      </c>
      <c r="B262" s="8" t="s">
        <v>4136</v>
      </c>
      <c r="C262" s="9" t="s">
        <v>82</v>
      </c>
      <c r="D262" s="185">
        <v>2204</v>
      </c>
      <c r="E262" s="188">
        <v>20204</v>
      </c>
      <c r="F262" s="9" t="s">
        <v>157</v>
      </c>
      <c r="G262" s="9" t="s">
        <v>84</v>
      </c>
      <c r="H262" s="10">
        <v>5441567</v>
      </c>
      <c r="I262" s="11">
        <v>61</v>
      </c>
      <c r="J262" s="25">
        <v>0</v>
      </c>
      <c r="K262" s="12"/>
      <c r="L262" s="14">
        <v>0</v>
      </c>
      <c r="N262" s="21">
        <v>0</v>
      </c>
      <c r="P262" s="21">
        <v>0</v>
      </c>
      <c r="R262" s="21">
        <v>0</v>
      </c>
      <c r="T262" s="21">
        <v>0</v>
      </c>
      <c r="V262" s="21">
        <v>0</v>
      </c>
      <c r="X262" s="22">
        <v>0</v>
      </c>
      <c r="Z262" s="5" t="str">
        <f t="shared" si="4"/>
        <v>No</v>
      </c>
      <c r="AA262" s="193"/>
      <c r="AB262" s="193"/>
      <c r="AC262" s="193"/>
      <c r="AD262" s="193"/>
      <c r="AE262" s="193"/>
      <c r="AF262" s="193"/>
    </row>
    <row r="263" spans="1:32">
      <c r="A263" s="8" t="s">
        <v>4121</v>
      </c>
      <c r="B263" s="8" t="s">
        <v>4122</v>
      </c>
      <c r="C263" s="9" t="s">
        <v>87</v>
      </c>
      <c r="D263" s="185">
        <v>6</v>
      </c>
      <c r="E263" s="188">
        <v>6</v>
      </c>
      <c r="F263" s="9" t="s">
        <v>83</v>
      </c>
      <c r="G263" s="9" t="s">
        <v>84</v>
      </c>
      <c r="H263" s="10">
        <v>129534</v>
      </c>
      <c r="I263" s="11">
        <v>61</v>
      </c>
      <c r="J263" s="25">
        <v>0</v>
      </c>
      <c r="K263" s="12"/>
      <c r="L263" s="14">
        <v>0</v>
      </c>
      <c r="N263" s="21">
        <v>0</v>
      </c>
      <c r="P263" s="21">
        <v>0</v>
      </c>
      <c r="R263" s="21">
        <v>0</v>
      </c>
      <c r="T263" s="21">
        <v>0</v>
      </c>
      <c r="V263" s="21">
        <v>0</v>
      </c>
      <c r="X263" s="22">
        <v>0</v>
      </c>
      <c r="Z263" s="5" t="str">
        <f t="shared" si="4"/>
        <v>No</v>
      </c>
      <c r="AA263" s="193"/>
      <c r="AB263" s="193"/>
      <c r="AC263" s="193"/>
      <c r="AD263" s="193"/>
      <c r="AE263" s="193"/>
      <c r="AF263" s="193"/>
    </row>
    <row r="264" spans="1:32">
      <c r="A264" s="8" t="s">
        <v>4573</v>
      </c>
      <c r="B264" s="8" t="s">
        <v>3698</v>
      </c>
      <c r="C264" s="9" t="s">
        <v>454</v>
      </c>
      <c r="D264" s="185">
        <v>8106</v>
      </c>
      <c r="E264" s="188">
        <v>80106</v>
      </c>
      <c r="F264" s="9" t="s">
        <v>125</v>
      </c>
      <c r="G264" s="9" t="s">
        <v>84</v>
      </c>
      <c r="H264" s="10">
        <v>264465</v>
      </c>
      <c r="I264" s="11">
        <v>60</v>
      </c>
      <c r="J264" s="25">
        <v>0</v>
      </c>
      <c r="K264" s="12"/>
      <c r="L264" s="14">
        <v>0</v>
      </c>
      <c r="N264" s="21">
        <v>0</v>
      </c>
      <c r="P264" s="21">
        <v>0</v>
      </c>
      <c r="R264" s="21">
        <v>0</v>
      </c>
      <c r="T264" s="21">
        <v>0</v>
      </c>
      <c r="V264" s="21">
        <v>0</v>
      </c>
      <c r="X264" s="22">
        <v>0</v>
      </c>
      <c r="Z264" s="5" t="str">
        <f t="shared" si="4"/>
        <v>No</v>
      </c>
      <c r="AA264" s="193"/>
      <c r="AB264" s="193"/>
      <c r="AC264" s="193"/>
      <c r="AD264" s="193"/>
      <c r="AE264" s="193"/>
      <c r="AF264" s="193"/>
    </row>
    <row r="265" spans="1:32">
      <c r="A265" s="8" t="s">
        <v>4784</v>
      </c>
      <c r="B265" s="8" t="s">
        <v>436</v>
      </c>
      <c r="C265" s="9" t="s">
        <v>274</v>
      </c>
      <c r="D265" s="185">
        <v>4159</v>
      </c>
      <c r="E265" s="188">
        <v>40159</v>
      </c>
      <c r="F265" s="9" t="s">
        <v>88</v>
      </c>
      <c r="G265" s="9" t="s">
        <v>84</v>
      </c>
      <c r="H265" s="10">
        <v>969587</v>
      </c>
      <c r="I265" s="11">
        <v>59</v>
      </c>
      <c r="J265" s="25">
        <v>0</v>
      </c>
      <c r="K265" s="12"/>
      <c r="L265" s="14">
        <v>0</v>
      </c>
      <c r="N265" s="21">
        <v>0</v>
      </c>
      <c r="P265" s="21">
        <v>0</v>
      </c>
      <c r="R265" s="21">
        <v>0</v>
      </c>
      <c r="T265" s="21">
        <v>0</v>
      </c>
      <c r="V265" s="21">
        <v>0</v>
      </c>
      <c r="X265" s="22">
        <v>0</v>
      </c>
      <c r="Z265" s="5" t="str">
        <f t="shared" si="4"/>
        <v>No</v>
      </c>
      <c r="AA265" s="193"/>
      <c r="AB265" s="193"/>
      <c r="AC265" s="193"/>
      <c r="AD265" s="193"/>
      <c r="AE265" s="193"/>
      <c r="AF265" s="193"/>
    </row>
    <row r="266" spans="1:32">
      <c r="A266" s="8" t="s">
        <v>4103</v>
      </c>
      <c r="B266" s="8" t="s">
        <v>4104</v>
      </c>
      <c r="C266" s="9" t="s">
        <v>91</v>
      </c>
      <c r="D266" s="185">
        <v>9144</v>
      </c>
      <c r="E266" s="188">
        <v>90144</v>
      </c>
      <c r="F266" s="9" t="s">
        <v>88</v>
      </c>
      <c r="G266" s="9" t="s">
        <v>84</v>
      </c>
      <c r="H266" s="10">
        <v>615968</v>
      </c>
      <c r="I266" s="11">
        <v>59</v>
      </c>
      <c r="J266" s="25">
        <v>0</v>
      </c>
      <c r="K266" s="12"/>
      <c r="L266" s="14">
        <v>10722411</v>
      </c>
      <c r="N266" s="21">
        <v>0</v>
      </c>
      <c r="P266" s="21">
        <v>0</v>
      </c>
      <c r="R266" s="21">
        <v>0</v>
      </c>
      <c r="T266" s="21">
        <v>0</v>
      </c>
      <c r="V266" s="21">
        <v>0</v>
      </c>
      <c r="X266" s="22">
        <v>10722411</v>
      </c>
      <c r="Z266" s="5" t="str">
        <f t="shared" si="4"/>
        <v>No</v>
      </c>
      <c r="AA266" s="193"/>
      <c r="AB266" s="193"/>
      <c r="AC266" s="193"/>
      <c r="AD266" s="193"/>
      <c r="AE266" s="193"/>
      <c r="AF266" s="193"/>
    </row>
    <row r="267" spans="1:32">
      <c r="A267" s="8" t="s">
        <v>591</v>
      </c>
      <c r="B267" s="8" t="s">
        <v>535</v>
      </c>
      <c r="C267" s="9" t="s">
        <v>555</v>
      </c>
      <c r="D267" s="185">
        <v>5059</v>
      </c>
      <c r="E267" s="188">
        <v>50059</v>
      </c>
      <c r="F267" s="9" t="s">
        <v>88</v>
      </c>
      <c r="G267" s="9" t="s">
        <v>84</v>
      </c>
      <c r="H267" s="10">
        <v>161316</v>
      </c>
      <c r="I267" s="11">
        <v>58</v>
      </c>
      <c r="J267" s="25">
        <v>0</v>
      </c>
      <c r="K267" s="12"/>
      <c r="L267" s="14">
        <v>0</v>
      </c>
      <c r="N267" s="21">
        <v>2696589</v>
      </c>
      <c r="P267" s="21">
        <v>0</v>
      </c>
      <c r="R267" s="21">
        <v>0</v>
      </c>
      <c r="T267" s="21">
        <v>0</v>
      </c>
      <c r="V267" s="21">
        <v>0</v>
      </c>
      <c r="X267" s="22">
        <v>2696589</v>
      </c>
      <c r="Z267" s="5" t="str">
        <f t="shared" si="4"/>
        <v>No</v>
      </c>
      <c r="AA267" s="193"/>
      <c r="AB267" s="193"/>
      <c r="AC267" s="193"/>
      <c r="AD267" s="193"/>
      <c r="AE267" s="193"/>
      <c r="AF267" s="193"/>
    </row>
    <row r="268" spans="1:32">
      <c r="A268" s="8" t="s">
        <v>3673</v>
      </c>
      <c r="B268" s="8" t="s">
        <v>444</v>
      </c>
      <c r="C268" s="9" t="s">
        <v>103</v>
      </c>
      <c r="D268" s="185">
        <v>4094</v>
      </c>
      <c r="E268" s="188">
        <v>40094</v>
      </c>
      <c r="F268" s="9" t="s">
        <v>138</v>
      </c>
      <c r="G268" s="9" t="s">
        <v>84</v>
      </c>
      <c r="H268" s="10">
        <v>2148346</v>
      </c>
      <c r="I268" s="11">
        <v>58</v>
      </c>
      <c r="J268" s="25">
        <v>0</v>
      </c>
      <c r="K268" s="12"/>
      <c r="L268" s="14">
        <v>0</v>
      </c>
      <c r="N268" s="21">
        <v>0</v>
      </c>
      <c r="P268" s="21">
        <v>0</v>
      </c>
      <c r="R268" s="21">
        <v>0</v>
      </c>
      <c r="T268" s="21">
        <v>0</v>
      </c>
      <c r="V268" s="21">
        <v>0</v>
      </c>
      <c r="X268" s="22">
        <v>0</v>
      </c>
      <c r="Z268" s="5" t="str">
        <f t="shared" si="4"/>
        <v>No</v>
      </c>
      <c r="AA268" s="193"/>
      <c r="AB268" s="193"/>
      <c r="AC268" s="193"/>
      <c r="AD268" s="193"/>
      <c r="AE268" s="193"/>
      <c r="AF268" s="193"/>
    </row>
    <row r="269" spans="1:32">
      <c r="A269" s="8" t="s">
        <v>2772</v>
      </c>
      <c r="B269" s="8" t="s">
        <v>1132</v>
      </c>
      <c r="C269" s="9" t="s">
        <v>129</v>
      </c>
      <c r="D269" s="185">
        <v>4180</v>
      </c>
      <c r="E269" s="188">
        <v>40180</v>
      </c>
      <c r="F269" s="9" t="s">
        <v>214</v>
      </c>
      <c r="G269" s="9" t="s">
        <v>84</v>
      </c>
      <c r="H269" s="10">
        <v>128754</v>
      </c>
      <c r="I269" s="11">
        <v>58</v>
      </c>
      <c r="J269" s="25">
        <v>0</v>
      </c>
      <c r="K269" s="12"/>
      <c r="L269" s="14">
        <v>0</v>
      </c>
      <c r="N269" s="21">
        <v>0</v>
      </c>
      <c r="P269" s="21">
        <v>0</v>
      </c>
      <c r="R269" s="21">
        <v>0</v>
      </c>
      <c r="T269" s="21">
        <v>0</v>
      </c>
      <c r="V269" s="21">
        <v>0</v>
      </c>
      <c r="X269" s="22">
        <v>0</v>
      </c>
      <c r="Z269" s="5" t="str">
        <f t="shared" si="4"/>
        <v>No</v>
      </c>
      <c r="AA269" s="193"/>
      <c r="AB269" s="193"/>
      <c r="AC269" s="193"/>
      <c r="AD269" s="193"/>
      <c r="AE269" s="193"/>
      <c r="AF269" s="193"/>
    </row>
    <row r="270" spans="1:32">
      <c r="A270" s="8" t="s">
        <v>2773</v>
      </c>
      <c r="B270" s="8" t="s">
        <v>2774</v>
      </c>
      <c r="C270" s="9" t="s">
        <v>124</v>
      </c>
      <c r="D270" s="185">
        <v>6024</v>
      </c>
      <c r="E270" s="188">
        <v>60024</v>
      </c>
      <c r="F270" s="9" t="s">
        <v>83</v>
      </c>
      <c r="G270" s="9" t="s">
        <v>84</v>
      </c>
      <c r="H270" s="10">
        <v>298317</v>
      </c>
      <c r="I270" s="11">
        <v>58</v>
      </c>
      <c r="J270" s="25">
        <v>0</v>
      </c>
      <c r="K270" s="12"/>
      <c r="L270" s="14">
        <v>0</v>
      </c>
      <c r="N270" s="21">
        <v>0</v>
      </c>
      <c r="P270" s="21">
        <v>0</v>
      </c>
      <c r="R270" s="21">
        <v>0</v>
      </c>
      <c r="T270" s="21">
        <v>0</v>
      </c>
      <c r="V270" s="21">
        <v>0</v>
      </c>
      <c r="X270" s="22">
        <v>0</v>
      </c>
      <c r="Z270" s="5" t="str">
        <f t="shared" si="4"/>
        <v>No</v>
      </c>
      <c r="AA270" s="193"/>
      <c r="AB270" s="193"/>
      <c r="AC270" s="193"/>
      <c r="AD270" s="193"/>
      <c r="AE270" s="193"/>
      <c r="AF270" s="193"/>
    </row>
    <row r="271" spans="1:32">
      <c r="A271" s="8" t="s">
        <v>4761</v>
      </c>
      <c r="B271" s="8" t="s">
        <v>4762</v>
      </c>
      <c r="C271" s="9" t="s">
        <v>82</v>
      </c>
      <c r="D271" s="185">
        <v>2161</v>
      </c>
      <c r="E271" s="188">
        <v>20161</v>
      </c>
      <c r="F271" s="9" t="s">
        <v>113</v>
      </c>
      <c r="G271" s="9" t="s">
        <v>84</v>
      </c>
      <c r="H271" s="10">
        <v>18351295</v>
      </c>
      <c r="I271" s="11">
        <v>57</v>
      </c>
      <c r="J271" s="25">
        <v>0</v>
      </c>
      <c r="K271" s="12"/>
      <c r="L271" s="14">
        <v>0</v>
      </c>
      <c r="N271" s="21">
        <v>0</v>
      </c>
      <c r="P271" s="21">
        <v>0</v>
      </c>
      <c r="R271" s="21">
        <v>0</v>
      </c>
      <c r="T271" s="21">
        <v>0</v>
      </c>
      <c r="V271" s="21">
        <v>0</v>
      </c>
      <c r="X271" s="22">
        <v>0</v>
      </c>
      <c r="Z271" s="5" t="str">
        <f t="shared" si="4"/>
        <v>No</v>
      </c>
      <c r="AA271" s="193"/>
      <c r="AB271" s="193"/>
      <c r="AC271" s="193"/>
      <c r="AD271" s="193"/>
      <c r="AE271" s="193"/>
      <c r="AF271" s="193"/>
    </row>
    <row r="272" spans="1:32">
      <c r="A272" s="8" t="s">
        <v>4099</v>
      </c>
      <c r="B272" s="8" t="s">
        <v>86</v>
      </c>
      <c r="C272" s="9" t="s">
        <v>87</v>
      </c>
      <c r="D272" s="185">
        <v>5</v>
      </c>
      <c r="E272" s="188">
        <v>5</v>
      </c>
      <c r="F272" s="9" t="s">
        <v>83</v>
      </c>
      <c r="G272" s="9" t="s">
        <v>84</v>
      </c>
      <c r="H272" s="10">
        <v>3059393</v>
      </c>
      <c r="I272" s="11">
        <v>57</v>
      </c>
      <c r="J272" s="25">
        <v>0</v>
      </c>
      <c r="K272" s="12"/>
      <c r="L272" s="14">
        <v>0</v>
      </c>
      <c r="N272" s="21">
        <v>0</v>
      </c>
      <c r="P272" s="21">
        <v>0</v>
      </c>
      <c r="R272" s="21">
        <v>0</v>
      </c>
      <c r="T272" s="21">
        <v>0</v>
      </c>
      <c r="V272" s="21">
        <v>0</v>
      </c>
      <c r="X272" s="22">
        <v>0</v>
      </c>
      <c r="Z272" s="5" t="str">
        <f t="shared" si="4"/>
        <v>No</v>
      </c>
      <c r="AA272" s="193"/>
      <c r="AB272" s="193"/>
      <c r="AC272" s="193"/>
      <c r="AD272" s="193"/>
      <c r="AE272" s="193"/>
      <c r="AF272" s="193"/>
    </row>
    <row r="273" spans="1:32">
      <c r="A273" s="8" t="s">
        <v>291</v>
      </c>
      <c r="B273" s="8" t="s">
        <v>292</v>
      </c>
      <c r="C273" s="9" t="s">
        <v>288</v>
      </c>
      <c r="D273" s="185">
        <v>3078</v>
      </c>
      <c r="E273" s="188">
        <v>30078</v>
      </c>
      <c r="F273" s="9" t="s">
        <v>125</v>
      </c>
      <c r="G273" s="9" t="s">
        <v>84</v>
      </c>
      <c r="H273" s="10">
        <v>1733853</v>
      </c>
      <c r="I273" s="11">
        <v>57</v>
      </c>
      <c r="J273" s="25">
        <v>0</v>
      </c>
      <c r="K273" s="12"/>
      <c r="L273" s="14">
        <v>0</v>
      </c>
      <c r="N273" s="21">
        <v>0</v>
      </c>
      <c r="P273" s="21">
        <v>0</v>
      </c>
      <c r="R273" s="21">
        <v>0</v>
      </c>
      <c r="T273" s="21">
        <v>0</v>
      </c>
      <c r="V273" s="21">
        <v>0</v>
      </c>
      <c r="X273" s="22">
        <v>0</v>
      </c>
      <c r="Z273" s="5" t="str">
        <f t="shared" si="4"/>
        <v>No</v>
      </c>
      <c r="AA273" s="193"/>
      <c r="AB273" s="193"/>
      <c r="AC273" s="193"/>
      <c r="AD273" s="193"/>
      <c r="AE273" s="193"/>
      <c r="AF273" s="193"/>
    </row>
    <row r="274" spans="1:32">
      <c r="A274" s="8" t="s">
        <v>1807</v>
      </c>
      <c r="B274" s="8" t="s">
        <v>1808</v>
      </c>
      <c r="C274" s="9" t="s">
        <v>91</v>
      </c>
      <c r="D274" s="185">
        <v>9173</v>
      </c>
      <c r="E274" s="188">
        <v>90173</v>
      </c>
      <c r="F274" s="9" t="s">
        <v>88</v>
      </c>
      <c r="G274" s="9" t="s">
        <v>84</v>
      </c>
      <c r="H274" s="10">
        <v>136969</v>
      </c>
      <c r="I274" s="11">
        <v>56</v>
      </c>
      <c r="J274" s="25">
        <v>0</v>
      </c>
      <c r="K274" s="12"/>
      <c r="L274" s="14">
        <v>0</v>
      </c>
      <c r="N274" s="21">
        <v>0</v>
      </c>
      <c r="P274" s="21">
        <v>0</v>
      </c>
      <c r="R274" s="21">
        <v>0</v>
      </c>
      <c r="T274" s="21">
        <v>0</v>
      </c>
      <c r="V274" s="21">
        <v>0</v>
      </c>
      <c r="X274" s="22">
        <v>0</v>
      </c>
      <c r="Z274" s="5" t="str">
        <f t="shared" si="4"/>
        <v>No</v>
      </c>
      <c r="AA274" s="193"/>
      <c r="AB274" s="193"/>
      <c r="AC274" s="193"/>
      <c r="AD274" s="193"/>
      <c r="AE274" s="193"/>
      <c r="AF274" s="193"/>
    </row>
    <row r="275" spans="1:32">
      <c r="A275" s="8" t="s">
        <v>724</v>
      </c>
      <c r="B275" s="8" t="s">
        <v>725</v>
      </c>
      <c r="C275" s="9" t="s">
        <v>265</v>
      </c>
      <c r="D275" s="185">
        <v>7049</v>
      </c>
      <c r="E275" s="188">
        <v>70049</v>
      </c>
      <c r="F275" s="9" t="s">
        <v>157</v>
      </c>
      <c r="G275" s="9" t="s">
        <v>84</v>
      </c>
      <c r="H275" s="10">
        <v>280051</v>
      </c>
      <c r="I275" s="11">
        <v>56</v>
      </c>
      <c r="J275" s="25">
        <v>0</v>
      </c>
      <c r="K275" s="12"/>
      <c r="L275" s="14">
        <v>0</v>
      </c>
      <c r="N275" s="21">
        <v>0</v>
      </c>
      <c r="P275" s="21">
        <v>0</v>
      </c>
      <c r="R275" s="21">
        <v>0</v>
      </c>
      <c r="T275" s="21">
        <v>0</v>
      </c>
      <c r="V275" s="21">
        <v>0</v>
      </c>
      <c r="X275" s="22">
        <v>0</v>
      </c>
      <c r="Z275" s="5" t="str">
        <f t="shared" si="4"/>
        <v>No</v>
      </c>
      <c r="AA275" s="193"/>
      <c r="AB275" s="193"/>
      <c r="AC275" s="193"/>
      <c r="AD275" s="193"/>
      <c r="AE275" s="193"/>
      <c r="AF275" s="193"/>
    </row>
    <row r="276" spans="1:32">
      <c r="A276" s="8" t="s">
        <v>4813</v>
      </c>
      <c r="B276" s="8" t="s">
        <v>4814</v>
      </c>
      <c r="C276" s="9" t="s">
        <v>42</v>
      </c>
      <c r="D276" s="185">
        <v>2003</v>
      </c>
      <c r="E276" s="188">
        <v>20003</v>
      </c>
      <c r="F276" s="9" t="s">
        <v>83</v>
      </c>
      <c r="G276" s="9" t="s">
        <v>84</v>
      </c>
      <c r="H276" s="10">
        <v>158084</v>
      </c>
      <c r="I276" s="11">
        <v>55</v>
      </c>
      <c r="J276" s="25">
        <v>0</v>
      </c>
      <c r="K276" s="12"/>
      <c r="L276" s="14">
        <v>0</v>
      </c>
      <c r="N276" s="21">
        <v>0</v>
      </c>
      <c r="P276" s="21">
        <v>0</v>
      </c>
      <c r="R276" s="21">
        <v>0</v>
      </c>
      <c r="T276" s="21">
        <v>0</v>
      </c>
      <c r="V276" s="21">
        <v>0</v>
      </c>
      <c r="X276" s="22">
        <v>0</v>
      </c>
      <c r="Z276" s="5" t="str">
        <f t="shared" si="4"/>
        <v>No</v>
      </c>
      <c r="AA276" s="193"/>
      <c r="AB276" s="193"/>
      <c r="AC276" s="193"/>
      <c r="AD276" s="193"/>
      <c r="AE276" s="193"/>
      <c r="AF276" s="193"/>
    </row>
    <row r="277" spans="1:32">
      <c r="A277" s="8" t="s">
        <v>2074</v>
      </c>
      <c r="B277" s="8" t="s">
        <v>1329</v>
      </c>
      <c r="C277" s="9" t="s">
        <v>39</v>
      </c>
      <c r="D277" s="185">
        <v>9233</v>
      </c>
      <c r="E277" s="188">
        <v>90233</v>
      </c>
      <c r="F277" s="9" t="s">
        <v>88</v>
      </c>
      <c r="G277" s="9" t="s">
        <v>84</v>
      </c>
      <c r="H277" s="10">
        <v>135267</v>
      </c>
      <c r="I277" s="11">
        <v>55</v>
      </c>
      <c r="J277" s="25">
        <v>0</v>
      </c>
      <c r="K277" s="12"/>
      <c r="L277" s="14">
        <v>0</v>
      </c>
      <c r="N277" s="21">
        <v>0</v>
      </c>
      <c r="P277" s="21">
        <v>0</v>
      </c>
      <c r="R277" s="21">
        <v>0</v>
      </c>
      <c r="T277" s="21">
        <v>0</v>
      </c>
      <c r="V277" s="21">
        <v>0</v>
      </c>
      <c r="X277" s="22">
        <v>0</v>
      </c>
      <c r="Z277" s="5" t="str">
        <f t="shared" si="4"/>
        <v>No</v>
      </c>
      <c r="AA277" s="193"/>
      <c r="AB277" s="193"/>
      <c r="AC277" s="193"/>
      <c r="AD277" s="193"/>
      <c r="AE277" s="193"/>
      <c r="AF277" s="193"/>
    </row>
    <row r="278" spans="1:32">
      <c r="A278" s="8" t="s">
        <v>1465</v>
      </c>
      <c r="B278" s="8" t="s">
        <v>1466</v>
      </c>
      <c r="C278" s="9" t="s">
        <v>154</v>
      </c>
      <c r="D278" s="185">
        <v>4141</v>
      </c>
      <c r="E278" s="188">
        <v>40141</v>
      </c>
      <c r="F278" s="9" t="s">
        <v>88</v>
      </c>
      <c r="G278" s="9" t="s">
        <v>84</v>
      </c>
      <c r="H278" s="10">
        <v>549777</v>
      </c>
      <c r="I278" s="11">
        <v>54</v>
      </c>
      <c r="J278" s="25">
        <v>0</v>
      </c>
      <c r="K278" s="12"/>
      <c r="L278" s="14">
        <v>0</v>
      </c>
      <c r="N278" s="21">
        <v>0</v>
      </c>
      <c r="P278" s="21">
        <v>0</v>
      </c>
      <c r="R278" s="21">
        <v>0</v>
      </c>
      <c r="T278" s="21">
        <v>0</v>
      </c>
      <c r="V278" s="21">
        <v>0</v>
      </c>
      <c r="X278" s="22">
        <v>0</v>
      </c>
      <c r="Z278" s="5" t="str">
        <f t="shared" si="4"/>
        <v>No</v>
      </c>
      <c r="AA278" s="193"/>
      <c r="AB278" s="193"/>
      <c r="AC278" s="193"/>
      <c r="AD278" s="193"/>
      <c r="AE278" s="193"/>
      <c r="AF278" s="193"/>
    </row>
    <row r="279" spans="1:32">
      <c r="A279" s="8" t="s">
        <v>4753</v>
      </c>
      <c r="B279" s="8" t="s">
        <v>4301</v>
      </c>
      <c r="C279" s="9" t="s">
        <v>109</v>
      </c>
      <c r="D279" s="185">
        <v>4191</v>
      </c>
      <c r="E279" s="188">
        <v>40191</v>
      </c>
      <c r="F279" s="9" t="s">
        <v>88</v>
      </c>
      <c r="G279" s="9" t="s">
        <v>84</v>
      </c>
      <c r="H279" s="10">
        <v>73467</v>
      </c>
      <c r="I279" s="11">
        <v>54</v>
      </c>
      <c r="J279" s="25">
        <v>0</v>
      </c>
      <c r="K279" s="12"/>
      <c r="L279" s="14">
        <v>0</v>
      </c>
      <c r="N279" s="21">
        <v>0</v>
      </c>
      <c r="P279" s="21">
        <v>0</v>
      </c>
      <c r="R279" s="21">
        <v>0</v>
      </c>
      <c r="T279" s="21">
        <v>0</v>
      </c>
      <c r="V279" s="21">
        <v>0</v>
      </c>
      <c r="X279" s="22">
        <v>0</v>
      </c>
      <c r="Z279" s="5" t="str">
        <f t="shared" si="4"/>
        <v>No</v>
      </c>
      <c r="AA279" s="193"/>
      <c r="AB279" s="193"/>
      <c r="AC279" s="193"/>
      <c r="AD279" s="193"/>
      <c r="AE279" s="193"/>
      <c r="AF279" s="193"/>
    </row>
    <row r="280" spans="1:32">
      <c r="A280" s="8" t="s">
        <v>4763</v>
      </c>
      <c r="B280" s="8" t="s">
        <v>207</v>
      </c>
      <c r="C280" s="9" t="s">
        <v>82</v>
      </c>
      <c r="D280" s="185">
        <v>2163</v>
      </c>
      <c r="E280" s="188">
        <v>20163</v>
      </c>
      <c r="F280" s="9" t="s">
        <v>113</v>
      </c>
      <c r="G280" s="9" t="s">
        <v>84</v>
      </c>
      <c r="H280" s="10">
        <v>18351295</v>
      </c>
      <c r="I280" s="11">
        <v>54</v>
      </c>
      <c r="J280" s="25">
        <v>0</v>
      </c>
      <c r="K280" s="12"/>
      <c r="L280" s="14">
        <v>0</v>
      </c>
      <c r="N280" s="21">
        <v>0</v>
      </c>
      <c r="P280" s="21">
        <v>0</v>
      </c>
      <c r="R280" s="21">
        <v>0</v>
      </c>
      <c r="T280" s="21">
        <v>0</v>
      </c>
      <c r="V280" s="21">
        <v>0</v>
      </c>
      <c r="X280" s="22">
        <v>0</v>
      </c>
      <c r="Z280" s="5" t="str">
        <f t="shared" si="4"/>
        <v>No</v>
      </c>
      <c r="AA280" s="193"/>
      <c r="AB280" s="193"/>
      <c r="AC280" s="193"/>
      <c r="AD280" s="193"/>
      <c r="AE280" s="193"/>
      <c r="AF280" s="193"/>
    </row>
    <row r="281" spans="1:32">
      <c r="A281" s="8" t="s">
        <v>1974</v>
      </c>
      <c r="B281" s="8" t="s">
        <v>1975</v>
      </c>
      <c r="C281" s="9" t="s">
        <v>91</v>
      </c>
      <c r="D281" s="185">
        <v>9205</v>
      </c>
      <c r="E281" s="188">
        <v>90205</v>
      </c>
      <c r="F281" s="9" t="s">
        <v>83</v>
      </c>
      <c r="G281" s="9" t="s">
        <v>84</v>
      </c>
      <c r="H281" s="10">
        <v>1723634</v>
      </c>
      <c r="I281" s="11">
        <v>54</v>
      </c>
      <c r="J281" s="25">
        <v>0</v>
      </c>
      <c r="K281" s="12"/>
      <c r="L281" s="14">
        <v>0</v>
      </c>
      <c r="N281" s="21">
        <v>0</v>
      </c>
      <c r="P281" s="21">
        <v>0</v>
      </c>
      <c r="R281" s="21">
        <v>0</v>
      </c>
      <c r="T281" s="21">
        <v>0</v>
      </c>
      <c r="V281" s="21">
        <v>0</v>
      </c>
      <c r="X281" s="22">
        <v>0</v>
      </c>
      <c r="Z281" s="5" t="str">
        <f t="shared" si="4"/>
        <v>No</v>
      </c>
      <c r="AA281" s="193"/>
      <c r="AB281" s="193"/>
      <c r="AC281" s="193"/>
      <c r="AD281" s="193"/>
      <c r="AE281" s="193"/>
      <c r="AF281" s="193"/>
    </row>
    <row r="282" spans="1:32">
      <c r="A282" s="8" t="s">
        <v>459</v>
      </c>
      <c r="B282" s="8" t="s">
        <v>460</v>
      </c>
      <c r="C282" s="9" t="s">
        <v>288</v>
      </c>
      <c r="D282" s="185">
        <v>3012</v>
      </c>
      <c r="E282" s="188">
        <v>30012</v>
      </c>
      <c r="F282" s="9" t="s">
        <v>88</v>
      </c>
      <c r="G282" s="9" t="s">
        <v>84</v>
      </c>
      <c r="H282" s="10">
        <v>69014</v>
      </c>
      <c r="I282" s="11">
        <v>53</v>
      </c>
      <c r="J282" s="25">
        <v>0</v>
      </c>
      <c r="K282" s="12"/>
      <c r="L282" s="14">
        <v>0</v>
      </c>
      <c r="N282" s="21">
        <v>0</v>
      </c>
      <c r="P282" s="21">
        <v>0</v>
      </c>
      <c r="R282" s="21">
        <v>0</v>
      </c>
      <c r="T282" s="21">
        <v>0</v>
      </c>
      <c r="V282" s="21">
        <v>0</v>
      </c>
      <c r="X282" s="22">
        <v>0</v>
      </c>
      <c r="Z282" s="5" t="str">
        <f t="shared" si="4"/>
        <v>No</v>
      </c>
      <c r="AA282" s="193"/>
      <c r="AB282" s="193"/>
      <c r="AC282" s="193"/>
      <c r="AD282" s="193"/>
      <c r="AE282" s="193"/>
      <c r="AF282" s="193"/>
    </row>
    <row r="283" spans="1:32">
      <c r="A283" s="8" t="s">
        <v>5295</v>
      </c>
      <c r="B283" s="8" t="s">
        <v>1266</v>
      </c>
      <c r="C283" s="9" t="s">
        <v>141</v>
      </c>
      <c r="D283" s="185">
        <v>3007</v>
      </c>
      <c r="E283" s="188">
        <v>30007</v>
      </c>
      <c r="F283" s="9" t="s">
        <v>543</v>
      </c>
      <c r="G283" s="9" t="s">
        <v>84</v>
      </c>
      <c r="H283" s="10">
        <v>210111</v>
      </c>
      <c r="I283" s="11">
        <v>53</v>
      </c>
      <c r="J283" s="25">
        <v>0</v>
      </c>
      <c r="K283" s="12"/>
      <c r="L283" s="14">
        <v>0</v>
      </c>
      <c r="N283" s="21">
        <v>0</v>
      </c>
      <c r="P283" s="21">
        <v>0</v>
      </c>
      <c r="R283" s="21">
        <v>0</v>
      </c>
      <c r="T283" s="21">
        <v>0</v>
      </c>
      <c r="V283" s="21">
        <v>0</v>
      </c>
      <c r="X283" s="22">
        <v>0</v>
      </c>
      <c r="Z283" s="5" t="str">
        <f t="shared" si="4"/>
        <v>No</v>
      </c>
      <c r="AA283" s="193"/>
      <c r="AB283" s="193"/>
      <c r="AC283" s="193"/>
      <c r="AD283" s="193"/>
      <c r="AE283" s="193"/>
      <c r="AF283" s="193"/>
    </row>
    <row r="284" spans="1:32">
      <c r="A284" s="8" t="s">
        <v>4809</v>
      </c>
      <c r="B284" s="8" t="s">
        <v>4810</v>
      </c>
      <c r="C284" s="9" t="s">
        <v>120</v>
      </c>
      <c r="D284" s="185">
        <v>6102</v>
      </c>
      <c r="E284" s="188">
        <v>60102</v>
      </c>
      <c r="F284" s="9" t="s">
        <v>88</v>
      </c>
      <c r="G284" s="9" t="s">
        <v>84</v>
      </c>
      <c r="H284" s="10">
        <v>92984</v>
      </c>
      <c r="I284" s="11">
        <v>53</v>
      </c>
      <c r="J284" s="25">
        <v>0</v>
      </c>
      <c r="K284" s="12"/>
      <c r="L284" s="14">
        <v>0</v>
      </c>
      <c r="N284" s="21">
        <v>0</v>
      </c>
      <c r="P284" s="21">
        <v>0</v>
      </c>
      <c r="R284" s="21">
        <v>0</v>
      </c>
      <c r="T284" s="21">
        <v>0</v>
      </c>
      <c r="V284" s="21">
        <v>0</v>
      </c>
      <c r="X284" s="22">
        <v>0</v>
      </c>
      <c r="Z284" s="5" t="str">
        <f t="shared" si="4"/>
        <v>No</v>
      </c>
      <c r="AA284" s="193"/>
      <c r="AB284" s="193"/>
      <c r="AC284" s="193"/>
      <c r="AD284" s="193"/>
      <c r="AE284" s="193"/>
      <c r="AF284" s="193"/>
    </row>
    <row r="285" spans="1:32">
      <c r="A285" s="8" t="s">
        <v>3366</v>
      </c>
      <c r="B285" s="8" t="s">
        <v>3367</v>
      </c>
      <c r="C285" s="9" t="s">
        <v>46</v>
      </c>
      <c r="D285" s="185">
        <v>5028</v>
      </c>
      <c r="E285" s="188">
        <v>50028</v>
      </c>
      <c r="F285" s="9" t="s">
        <v>88</v>
      </c>
      <c r="G285" s="9" t="s">
        <v>84</v>
      </c>
      <c r="H285" s="10">
        <v>110621</v>
      </c>
      <c r="I285" s="11">
        <v>53</v>
      </c>
      <c r="J285" s="25">
        <v>0</v>
      </c>
      <c r="K285" s="12"/>
      <c r="L285" s="14">
        <v>0</v>
      </c>
      <c r="N285" s="21">
        <v>2478528</v>
      </c>
      <c r="P285" s="21">
        <v>0</v>
      </c>
      <c r="R285" s="21">
        <v>0</v>
      </c>
      <c r="T285" s="21">
        <v>0</v>
      </c>
      <c r="V285" s="21">
        <v>0</v>
      </c>
      <c r="X285" s="22">
        <v>2478528</v>
      </c>
      <c r="Z285" s="5" t="str">
        <f t="shared" si="4"/>
        <v>No</v>
      </c>
      <c r="AA285" s="193"/>
      <c r="AB285" s="193"/>
      <c r="AC285" s="193"/>
      <c r="AD285" s="193"/>
      <c r="AE285" s="193"/>
      <c r="AF285" s="193"/>
    </row>
    <row r="286" spans="1:32">
      <c r="A286" s="8" t="s">
        <v>135</v>
      </c>
      <c r="B286" s="8" t="s">
        <v>136</v>
      </c>
      <c r="C286" s="9" t="s">
        <v>137</v>
      </c>
      <c r="D286" s="185">
        <v>3112</v>
      </c>
      <c r="E286" s="188">
        <v>30112</v>
      </c>
      <c r="F286" s="9" t="s">
        <v>138</v>
      </c>
      <c r="G286" s="9" t="s">
        <v>84</v>
      </c>
      <c r="H286" s="10">
        <v>4586770</v>
      </c>
      <c r="I286" s="11">
        <v>53</v>
      </c>
      <c r="J286" s="25">
        <v>0</v>
      </c>
      <c r="K286" s="12"/>
      <c r="L286" s="14">
        <v>0</v>
      </c>
      <c r="N286" s="21">
        <v>0</v>
      </c>
      <c r="P286" s="21">
        <v>0</v>
      </c>
      <c r="R286" s="21">
        <v>0</v>
      </c>
      <c r="T286" s="21">
        <v>0</v>
      </c>
      <c r="V286" s="21">
        <v>0</v>
      </c>
      <c r="X286" s="22">
        <v>0</v>
      </c>
      <c r="Z286" s="5" t="str">
        <f t="shared" si="4"/>
        <v>No</v>
      </c>
      <c r="AA286" s="193"/>
      <c r="AB286" s="193"/>
      <c r="AC286" s="193"/>
      <c r="AD286" s="193"/>
      <c r="AE286" s="193"/>
      <c r="AF286" s="193"/>
    </row>
    <row r="287" spans="1:32">
      <c r="A287" s="8" t="s">
        <v>1133</v>
      </c>
      <c r="B287" s="8" t="s">
        <v>1134</v>
      </c>
      <c r="C287" s="9" t="s">
        <v>120</v>
      </c>
      <c r="D287" s="185">
        <v>6009</v>
      </c>
      <c r="E287" s="188">
        <v>60009</v>
      </c>
      <c r="F287" s="9" t="s">
        <v>83</v>
      </c>
      <c r="G287" s="9" t="s">
        <v>84</v>
      </c>
      <c r="H287" s="10">
        <v>235730</v>
      </c>
      <c r="I287" s="11">
        <v>52</v>
      </c>
      <c r="J287" s="25">
        <v>0</v>
      </c>
      <c r="K287" s="12"/>
      <c r="L287" s="14">
        <v>0</v>
      </c>
      <c r="N287" s="21">
        <v>0</v>
      </c>
      <c r="P287" s="21">
        <v>0</v>
      </c>
      <c r="R287" s="21">
        <v>0</v>
      </c>
      <c r="T287" s="21">
        <v>0</v>
      </c>
      <c r="V287" s="21">
        <v>0</v>
      </c>
      <c r="X287" s="22">
        <v>0</v>
      </c>
      <c r="Z287" s="5" t="str">
        <f t="shared" si="4"/>
        <v>No</v>
      </c>
      <c r="AA287" s="193"/>
      <c r="AB287" s="193"/>
      <c r="AC287" s="193"/>
      <c r="AD287" s="193"/>
      <c r="AE287" s="193"/>
      <c r="AF287" s="193"/>
    </row>
    <row r="288" spans="1:32">
      <c r="A288" s="8" t="s">
        <v>6533</v>
      </c>
      <c r="B288" s="8" t="s">
        <v>3977</v>
      </c>
      <c r="C288" s="9" t="s">
        <v>288</v>
      </c>
      <c r="D288" s="185">
        <v>2169</v>
      </c>
      <c r="E288" s="188">
        <v>20169</v>
      </c>
      <c r="F288" s="9" t="s">
        <v>113</v>
      </c>
      <c r="G288" s="9" t="s">
        <v>84</v>
      </c>
      <c r="H288" s="10">
        <v>18351295</v>
      </c>
      <c r="I288" s="11">
        <v>52</v>
      </c>
      <c r="J288" s="25">
        <v>0</v>
      </c>
      <c r="K288" s="12"/>
      <c r="L288" s="14">
        <v>0</v>
      </c>
      <c r="N288" s="21">
        <v>0</v>
      </c>
      <c r="P288" s="21">
        <v>0</v>
      </c>
      <c r="R288" s="21">
        <v>0</v>
      </c>
      <c r="T288" s="21">
        <v>0</v>
      </c>
      <c r="V288" s="21">
        <v>0</v>
      </c>
      <c r="X288" s="22">
        <v>0</v>
      </c>
      <c r="Z288" s="5" t="str">
        <f t="shared" si="4"/>
        <v>No</v>
      </c>
      <c r="AA288" s="193"/>
      <c r="AB288" s="193"/>
      <c r="AC288" s="193"/>
      <c r="AD288" s="193"/>
      <c r="AE288" s="193"/>
      <c r="AF288" s="193"/>
    </row>
    <row r="289" spans="1:32">
      <c r="A289" s="8" t="s">
        <v>3533</v>
      </c>
      <c r="B289" s="8" t="s">
        <v>1532</v>
      </c>
      <c r="C289" s="9" t="s">
        <v>178</v>
      </c>
      <c r="D289" s="185">
        <v>5029</v>
      </c>
      <c r="E289" s="188">
        <v>50029</v>
      </c>
      <c r="F289" s="9" t="s">
        <v>88</v>
      </c>
      <c r="G289" s="9" t="s">
        <v>84</v>
      </c>
      <c r="H289" s="10">
        <v>70585</v>
      </c>
      <c r="I289" s="11">
        <v>52</v>
      </c>
      <c r="J289" s="25">
        <v>0</v>
      </c>
      <c r="K289" s="12"/>
      <c r="L289" s="14">
        <v>0</v>
      </c>
      <c r="N289" s="21">
        <v>2658288</v>
      </c>
      <c r="P289" s="21">
        <v>0</v>
      </c>
      <c r="R289" s="21">
        <v>0</v>
      </c>
      <c r="T289" s="21">
        <v>0</v>
      </c>
      <c r="V289" s="21">
        <v>0</v>
      </c>
      <c r="X289" s="22">
        <v>2658288</v>
      </c>
      <c r="Z289" s="5" t="str">
        <f t="shared" si="4"/>
        <v>No</v>
      </c>
      <c r="AA289" s="193"/>
      <c r="AB289" s="193"/>
      <c r="AC289" s="193"/>
      <c r="AD289" s="193"/>
      <c r="AE289" s="193"/>
      <c r="AF289" s="193"/>
    </row>
    <row r="290" spans="1:32">
      <c r="A290" s="8" t="s">
        <v>3534</v>
      </c>
      <c r="B290" s="8" t="s">
        <v>3535</v>
      </c>
      <c r="C290" s="9" t="s">
        <v>129</v>
      </c>
      <c r="D290" s="185">
        <v>4082</v>
      </c>
      <c r="E290" s="188">
        <v>40082</v>
      </c>
      <c r="F290" s="9" t="s">
        <v>83</v>
      </c>
      <c r="G290" s="9" t="s">
        <v>84</v>
      </c>
      <c r="H290" s="10">
        <v>4515419</v>
      </c>
      <c r="I290" s="11">
        <v>51</v>
      </c>
      <c r="J290" s="25">
        <v>0</v>
      </c>
      <c r="K290" s="12"/>
      <c r="L290" s="14">
        <v>0</v>
      </c>
      <c r="N290" s="21">
        <v>0</v>
      </c>
      <c r="P290" s="21">
        <v>0</v>
      </c>
      <c r="R290" s="21">
        <v>0</v>
      </c>
      <c r="T290" s="21">
        <v>0</v>
      </c>
      <c r="V290" s="21">
        <v>0</v>
      </c>
      <c r="X290" s="22">
        <v>0</v>
      </c>
      <c r="Z290" s="5" t="str">
        <f t="shared" si="4"/>
        <v>No</v>
      </c>
      <c r="AA290" s="193"/>
      <c r="AB290" s="193"/>
      <c r="AC290" s="193"/>
      <c r="AD290" s="193"/>
      <c r="AE290" s="193"/>
      <c r="AF290" s="193"/>
    </row>
    <row r="291" spans="1:32">
      <c r="A291" s="8" t="s">
        <v>4036</v>
      </c>
      <c r="B291" s="8" t="s">
        <v>4037</v>
      </c>
      <c r="C291" s="9" t="s">
        <v>555</v>
      </c>
      <c r="D291" s="185">
        <v>5058</v>
      </c>
      <c r="E291" s="188">
        <v>50058</v>
      </c>
      <c r="F291" s="9" t="s">
        <v>88</v>
      </c>
      <c r="G291" s="9" t="s">
        <v>84</v>
      </c>
      <c r="H291" s="10">
        <v>296863</v>
      </c>
      <c r="I291" s="11">
        <v>51</v>
      </c>
      <c r="J291" s="25">
        <v>0</v>
      </c>
      <c r="K291" s="12"/>
      <c r="L291" s="14">
        <v>0</v>
      </c>
      <c r="N291" s="21">
        <v>0</v>
      </c>
      <c r="P291" s="21">
        <v>0</v>
      </c>
      <c r="R291" s="21">
        <v>0</v>
      </c>
      <c r="T291" s="21">
        <v>0</v>
      </c>
      <c r="V291" s="21">
        <v>0</v>
      </c>
      <c r="X291" s="22">
        <v>0</v>
      </c>
      <c r="Z291" s="5" t="str">
        <f t="shared" si="4"/>
        <v>No</v>
      </c>
      <c r="AA291" s="193"/>
      <c r="AB291" s="193"/>
      <c r="AC291" s="193"/>
      <c r="AD291" s="193"/>
      <c r="AE291" s="193"/>
      <c r="AF291" s="193"/>
    </row>
    <row r="292" spans="1:32">
      <c r="A292" s="8" t="s">
        <v>4811</v>
      </c>
      <c r="B292" s="8" t="s">
        <v>4812</v>
      </c>
      <c r="C292" s="9" t="s">
        <v>120</v>
      </c>
      <c r="D292" s="185">
        <v>6090</v>
      </c>
      <c r="E292" s="188">
        <v>60090</v>
      </c>
      <c r="F292" s="9" t="s">
        <v>125</v>
      </c>
      <c r="G292" s="9" t="s">
        <v>84</v>
      </c>
      <c r="H292" s="10">
        <v>728825</v>
      </c>
      <c r="I292" s="11">
        <v>50</v>
      </c>
      <c r="J292" s="25">
        <v>0</v>
      </c>
      <c r="K292" s="12"/>
      <c r="L292" s="14">
        <v>0</v>
      </c>
      <c r="N292" s="21">
        <v>0</v>
      </c>
      <c r="P292" s="21">
        <v>0</v>
      </c>
      <c r="R292" s="21">
        <v>0</v>
      </c>
      <c r="T292" s="21">
        <v>0</v>
      </c>
      <c r="V292" s="21">
        <v>0</v>
      </c>
      <c r="X292" s="22">
        <v>0</v>
      </c>
      <c r="Z292" s="5" t="str">
        <f t="shared" si="4"/>
        <v>No</v>
      </c>
      <c r="AA292" s="193"/>
      <c r="AB292" s="193"/>
      <c r="AC292" s="193"/>
      <c r="AD292" s="193"/>
      <c r="AE292" s="193"/>
      <c r="AF292" s="193"/>
    </row>
    <row r="293" spans="1:32">
      <c r="A293" s="8" t="s">
        <v>2371</v>
      </c>
      <c r="B293" s="8" t="s">
        <v>2372</v>
      </c>
      <c r="C293" s="9" t="s">
        <v>91</v>
      </c>
      <c r="D293" s="185">
        <v>9159</v>
      </c>
      <c r="E293" s="188">
        <v>90159</v>
      </c>
      <c r="F293" s="9" t="s">
        <v>88</v>
      </c>
      <c r="G293" s="9" t="s">
        <v>84</v>
      </c>
      <c r="H293" s="10">
        <v>3281212</v>
      </c>
      <c r="I293" s="11">
        <v>50</v>
      </c>
      <c r="J293" s="25">
        <v>0</v>
      </c>
      <c r="K293" s="12"/>
      <c r="L293" s="14">
        <v>0</v>
      </c>
      <c r="N293" s="21">
        <v>0</v>
      </c>
      <c r="P293" s="21">
        <v>0</v>
      </c>
      <c r="R293" s="21">
        <v>0</v>
      </c>
      <c r="T293" s="21">
        <v>0</v>
      </c>
      <c r="V293" s="21">
        <v>0</v>
      </c>
      <c r="X293" s="22">
        <v>0</v>
      </c>
      <c r="Z293" s="5" t="str">
        <f t="shared" si="4"/>
        <v>No</v>
      </c>
      <c r="AA293" s="193"/>
      <c r="AB293" s="193"/>
      <c r="AC293" s="193"/>
      <c r="AD293" s="193"/>
      <c r="AE293" s="193"/>
      <c r="AF293" s="193"/>
    </row>
    <row r="294" spans="1:32">
      <c r="A294" s="8" t="s">
        <v>1711</v>
      </c>
      <c r="B294" s="8" t="s">
        <v>1712</v>
      </c>
      <c r="C294" s="9" t="s">
        <v>58</v>
      </c>
      <c r="D294" s="185">
        <v>5099</v>
      </c>
      <c r="E294" s="188">
        <v>50099</v>
      </c>
      <c r="F294" s="9" t="s">
        <v>83</v>
      </c>
      <c r="G294" s="9" t="s">
        <v>84</v>
      </c>
      <c r="H294" s="10">
        <v>102852</v>
      </c>
      <c r="I294" s="11">
        <v>50</v>
      </c>
      <c r="J294" s="25">
        <v>0</v>
      </c>
      <c r="K294" s="12"/>
      <c r="L294" s="14">
        <v>0</v>
      </c>
      <c r="N294" s="21">
        <v>0</v>
      </c>
      <c r="P294" s="21">
        <v>0</v>
      </c>
      <c r="R294" s="21">
        <v>0</v>
      </c>
      <c r="T294" s="21">
        <v>0</v>
      </c>
      <c r="V294" s="21">
        <v>0</v>
      </c>
      <c r="X294" s="22">
        <v>0</v>
      </c>
      <c r="Z294" s="5" t="str">
        <f t="shared" si="4"/>
        <v>No</v>
      </c>
      <c r="AA294" s="193"/>
      <c r="AB294" s="193"/>
      <c r="AC294" s="193"/>
      <c r="AD294" s="193"/>
      <c r="AE294" s="193"/>
      <c r="AF294" s="193"/>
    </row>
    <row r="295" spans="1:32">
      <c r="A295" s="8" t="s">
        <v>1826</v>
      </c>
      <c r="B295" s="8" t="s">
        <v>1827</v>
      </c>
      <c r="C295" s="9" t="s">
        <v>154</v>
      </c>
      <c r="D295" s="185">
        <v>4100</v>
      </c>
      <c r="E295" s="188">
        <v>40100</v>
      </c>
      <c r="F295" s="9" t="s">
        <v>88</v>
      </c>
      <c r="G295" s="9" t="s">
        <v>84</v>
      </c>
      <c r="H295" s="10">
        <v>73107</v>
      </c>
      <c r="I295" s="11">
        <v>50</v>
      </c>
      <c r="J295" s="25">
        <v>0</v>
      </c>
      <c r="K295" s="12"/>
      <c r="L295" s="14">
        <v>0</v>
      </c>
      <c r="N295" s="21">
        <v>0</v>
      </c>
      <c r="P295" s="21">
        <v>0</v>
      </c>
      <c r="R295" s="21">
        <v>0</v>
      </c>
      <c r="T295" s="21">
        <v>0</v>
      </c>
      <c r="V295" s="21">
        <v>0</v>
      </c>
      <c r="X295" s="22">
        <v>0</v>
      </c>
      <c r="Z295" s="5" t="str">
        <f t="shared" si="4"/>
        <v>No</v>
      </c>
      <c r="AA295" s="193"/>
      <c r="AB295" s="193"/>
      <c r="AC295" s="193"/>
      <c r="AD295" s="193"/>
      <c r="AE295" s="193"/>
      <c r="AF295" s="193"/>
    </row>
    <row r="296" spans="1:32">
      <c r="A296" s="8" t="s">
        <v>6534</v>
      </c>
      <c r="B296" s="8" t="s">
        <v>3698</v>
      </c>
      <c r="C296" s="9" t="s">
        <v>454</v>
      </c>
      <c r="D296" s="185">
        <v>8011</v>
      </c>
      <c r="E296" s="188">
        <v>80011</v>
      </c>
      <c r="F296" s="9" t="s">
        <v>83</v>
      </c>
      <c r="G296" s="9" t="s">
        <v>84</v>
      </c>
      <c r="H296" s="10">
        <v>264465</v>
      </c>
      <c r="I296" s="11">
        <v>50</v>
      </c>
      <c r="J296" s="25">
        <v>0</v>
      </c>
      <c r="K296" s="12"/>
      <c r="L296" s="14">
        <v>0</v>
      </c>
      <c r="N296" s="21">
        <v>0</v>
      </c>
      <c r="P296" s="21">
        <v>0</v>
      </c>
      <c r="R296" s="21">
        <v>0</v>
      </c>
      <c r="T296" s="21">
        <v>0</v>
      </c>
      <c r="V296" s="21">
        <v>0</v>
      </c>
      <c r="X296" s="22">
        <v>0</v>
      </c>
      <c r="Z296" s="5" t="str">
        <f t="shared" si="4"/>
        <v>No</v>
      </c>
      <c r="AA296" s="193"/>
      <c r="AB296" s="193"/>
      <c r="AC296" s="193"/>
      <c r="AD296" s="193"/>
      <c r="AE296" s="193"/>
      <c r="AF296" s="193"/>
    </row>
    <row r="297" spans="1:32">
      <c r="A297" s="8" t="s">
        <v>1792</v>
      </c>
      <c r="B297" s="8" t="s">
        <v>1793</v>
      </c>
      <c r="C297" s="9" t="s">
        <v>466</v>
      </c>
      <c r="D297" s="185">
        <v>5024</v>
      </c>
      <c r="E297" s="188">
        <v>50024</v>
      </c>
      <c r="F297" s="9" t="s">
        <v>88</v>
      </c>
      <c r="G297" s="9" t="s">
        <v>84</v>
      </c>
      <c r="H297" s="10">
        <v>387550</v>
      </c>
      <c r="I297" s="11">
        <v>50</v>
      </c>
      <c r="J297" s="25">
        <v>0</v>
      </c>
      <c r="K297" s="12"/>
      <c r="L297" s="14">
        <v>8444641</v>
      </c>
      <c r="N297" s="21">
        <v>0</v>
      </c>
      <c r="P297" s="21">
        <v>0</v>
      </c>
      <c r="R297" s="21">
        <v>0</v>
      </c>
      <c r="T297" s="21">
        <v>0</v>
      </c>
      <c r="V297" s="21">
        <v>0</v>
      </c>
      <c r="X297" s="22">
        <v>8444641</v>
      </c>
      <c r="Z297" s="5" t="str">
        <f t="shared" si="4"/>
        <v>No</v>
      </c>
      <c r="AA297" s="193"/>
      <c r="AB297" s="193"/>
      <c r="AC297" s="193"/>
      <c r="AD297" s="193"/>
      <c r="AE297" s="193"/>
      <c r="AF297" s="193"/>
    </row>
    <row r="298" spans="1:32">
      <c r="A298" s="8" t="s">
        <v>503</v>
      </c>
      <c r="B298" s="8" t="s">
        <v>504</v>
      </c>
      <c r="C298" s="9" t="s">
        <v>50</v>
      </c>
      <c r="D298" s="185">
        <v>4068</v>
      </c>
      <c r="E298" s="188">
        <v>40068</v>
      </c>
      <c r="F298" s="9" t="s">
        <v>125</v>
      </c>
      <c r="G298" s="9" t="s">
        <v>84</v>
      </c>
      <c r="H298" s="10">
        <v>77074</v>
      </c>
      <c r="I298" s="11">
        <v>49</v>
      </c>
      <c r="J298" s="25">
        <v>0</v>
      </c>
      <c r="K298" s="12"/>
      <c r="L298" s="14">
        <v>0</v>
      </c>
      <c r="N298" s="21">
        <v>0</v>
      </c>
      <c r="P298" s="21">
        <v>0</v>
      </c>
      <c r="R298" s="21">
        <v>0</v>
      </c>
      <c r="T298" s="21">
        <v>0</v>
      </c>
      <c r="V298" s="21">
        <v>0</v>
      </c>
      <c r="X298" s="22">
        <v>0</v>
      </c>
      <c r="Z298" s="5" t="str">
        <f t="shared" si="4"/>
        <v>No</v>
      </c>
      <c r="AA298" s="193"/>
      <c r="AB298" s="193"/>
      <c r="AC298" s="193"/>
      <c r="AD298" s="193"/>
      <c r="AE298" s="193"/>
      <c r="AF298" s="193"/>
    </row>
    <row r="299" spans="1:32">
      <c r="A299" s="8" t="s">
        <v>6536</v>
      </c>
      <c r="B299" s="8" t="s">
        <v>1337</v>
      </c>
      <c r="C299" s="9" t="s">
        <v>42</v>
      </c>
      <c r="D299" s="185">
        <v>2010</v>
      </c>
      <c r="E299" s="188">
        <v>20010</v>
      </c>
      <c r="F299" s="9" t="s">
        <v>83</v>
      </c>
      <c r="G299" s="9" t="s">
        <v>84</v>
      </c>
      <c r="H299" s="10">
        <v>423566</v>
      </c>
      <c r="I299" s="11">
        <v>49</v>
      </c>
      <c r="J299" s="25">
        <v>0</v>
      </c>
      <c r="K299" s="12"/>
      <c r="L299" s="14">
        <v>0</v>
      </c>
      <c r="N299" s="21">
        <v>0</v>
      </c>
      <c r="P299" s="21">
        <v>0</v>
      </c>
      <c r="R299" s="21">
        <v>0</v>
      </c>
      <c r="T299" s="21">
        <v>0</v>
      </c>
      <c r="V299" s="21">
        <v>0</v>
      </c>
      <c r="X299" s="22">
        <v>0</v>
      </c>
      <c r="Z299" s="5" t="str">
        <f t="shared" si="4"/>
        <v>No</v>
      </c>
      <c r="AA299" s="193"/>
      <c r="AB299" s="193"/>
      <c r="AC299" s="193"/>
      <c r="AD299" s="193"/>
      <c r="AE299" s="193"/>
      <c r="AF299" s="193"/>
    </row>
    <row r="300" spans="1:32">
      <c r="A300" s="8" t="s">
        <v>461</v>
      </c>
      <c r="B300" s="8" t="s">
        <v>462</v>
      </c>
      <c r="C300" s="9" t="s">
        <v>91</v>
      </c>
      <c r="D300" s="185">
        <v>9039</v>
      </c>
      <c r="E300" s="188">
        <v>90039</v>
      </c>
      <c r="F300" s="9" t="s">
        <v>83</v>
      </c>
      <c r="G300" s="9" t="s">
        <v>84</v>
      </c>
      <c r="H300" s="10">
        <v>12150996</v>
      </c>
      <c r="I300" s="11">
        <v>49</v>
      </c>
      <c r="J300" s="25">
        <v>0</v>
      </c>
      <c r="K300" s="12"/>
      <c r="L300" s="14">
        <v>0</v>
      </c>
      <c r="N300" s="21">
        <v>0</v>
      </c>
      <c r="P300" s="21">
        <v>0</v>
      </c>
      <c r="R300" s="21">
        <v>0</v>
      </c>
      <c r="T300" s="21">
        <v>0</v>
      </c>
      <c r="V300" s="21">
        <v>0</v>
      </c>
      <c r="X300" s="22">
        <v>0</v>
      </c>
      <c r="Z300" s="5" t="str">
        <f t="shared" si="4"/>
        <v>No</v>
      </c>
      <c r="AA300" s="193"/>
      <c r="AB300" s="193"/>
      <c r="AC300" s="193"/>
      <c r="AD300" s="193"/>
      <c r="AE300" s="193"/>
      <c r="AF300" s="193"/>
    </row>
    <row r="301" spans="1:32">
      <c r="A301" s="8" t="s">
        <v>2690</v>
      </c>
      <c r="B301" s="8" t="s">
        <v>2691</v>
      </c>
      <c r="C301" s="9" t="s">
        <v>466</v>
      </c>
      <c r="D301" s="185">
        <v>5021</v>
      </c>
      <c r="E301" s="188">
        <v>50021</v>
      </c>
      <c r="F301" s="9" t="s">
        <v>88</v>
      </c>
      <c r="G301" s="9" t="s">
        <v>84</v>
      </c>
      <c r="H301" s="10">
        <v>569499</v>
      </c>
      <c r="I301" s="11">
        <v>49</v>
      </c>
      <c r="J301" s="25">
        <v>0</v>
      </c>
      <c r="K301" s="12"/>
      <c r="L301" s="14">
        <v>5445627</v>
      </c>
      <c r="N301" s="21">
        <v>0</v>
      </c>
      <c r="P301" s="21">
        <v>0</v>
      </c>
      <c r="R301" s="21">
        <v>0</v>
      </c>
      <c r="T301" s="21">
        <v>0</v>
      </c>
      <c r="V301" s="21">
        <v>0</v>
      </c>
      <c r="X301" s="22">
        <v>5445627</v>
      </c>
      <c r="Z301" s="5" t="str">
        <f t="shared" si="4"/>
        <v>No</v>
      </c>
      <c r="AA301" s="193"/>
      <c r="AB301" s="193"/>
      <c r="AC301" s="193"/>
      <c r="AD301" s="193"/>
      <c r="AE301" s="193"/>
      <c r="AF301" s="193"/>
    </row>
    <row r="302" spans="1:32">
      <c r="A302" s="8" t="s">
        <v>2957</v>
      </c>
      <c r="B302" s="8" t="s">
        <v>2958</v>
      </c>
      <c r="C302" s="9" t="s">
        <v>91</v>
      </c>
      <c r="D302" s="185">
        <v>9042</v>
      </c>
      <c r="E302" s="188">
        <v>90042</v>
      </c>
      <c r="F302" s="9" t="s">
        <v>83</v>
      </c>
      <c r="G302" s="9" t="s">
        <v>84</v>
      </c>
      <c r="H302" s="10">
        <v>12150996</v>
      </c>
      <c r="I302" s="11">
        <v>49</v>
      </c>
      <c r="J302" s="25">
        <v>0</v>
      </c>
      <c r="K302" s="12"/>
      <c r="L302" s="14">
        <v>0</v>
      </c>
      <c r="N302" s="21">
        <v>0</v>
      </c>
      <c r="P302" s="21">
        <v>0</v>
      </c>
      <c r="R302" s="21">
        <v>0</v>
      </c>
      <c r="T302" s="21">
        <v>0</v>
      </c>
      <c r="V302" s="21">
        <v>0</v>
      </c>
      <c r="X302" s="22">
        <v>0</v>
      </c>
      <c r="Z302" s="5" t="str">
        <f t="shared" si="4"/>
        <v>No</v>
      </c>
      <c r="AA302" s="193"/>
      <c r="AB302" s="193"/>
      <c r="AC302" s="193"/>
      <c r="AD302" s="193"/>
      <c r="AE302" s="193"/>
      <c r="AF302" s="193"/>
    </row>
    <row r="303" spans="1:32">
      <c r="A303" s="8" t="s">
        <v>6535</v>
      </c>
      <c r="B303" s="8" t="s">
        <v>2764</v>
      </c>
      <c r="C303" s="9" t="s">
        <v>235</v>
      </c>
      <c r="D303" s="185">
        <v>4172</v>
      </c>
      <c r="E303" s="188">
        <v>40172</v>
      </c>
      <c r="F303" s="9" t="s">
        <v>88</v>
      </c>
      <c r="G303" s="9" t="s">
        <v>84</v>
      </c>
      <c r="H303" s="10">
        <v>212195</v>
      </c>
      <c r="I303" s="11">
        <v>49</v>
      </c>
      <c r="J303" s="25">
        <v>0</v>
      </c>
      <c r="K303" s="12"/>
      <c r="L303" s="14">
        <v>0</v>
      </c>
      <c r="N303" s="21">
        <v>0</v>
      </c>
      <c r="P303" s="21">
        <v>0</v>
      </c>
      <c r="R303" s="21">
        <v>0</v>
      </c>
      <c r="T303" s="21">
        <v>0</v>
      </c>
      <c r="V303" s="21">
        <v>0</v>
      </c>
      <c r="X303" s="22">
        <v>0</v>
      </c>
      <c r="Z303" s="5" t="str">
        <f t="shared" si="4"/>
        <v>No</v>
      </c>
      <c r="AA303" s="193"/>
      <c r="AB303" s="193"/>
      <c r="AC303" s="193"/>
      <c r="AD303" s="193"/>
      <c r="AE303" s="193"/>
      <c r="AF303" s="193"/>
    </row>
    <row r="304" spans="1:32">
      <c r="A304" s="8" t="s">
        <v>1705</v>
      </c>
      <c r="B304" s="8" t="s">
        <v>1706</v>
      </c>
      <c r="C304" s="9" t="s">
        <v>91</v>
      </c>
      <c r="D304" s="185">
        <v>9090</v>
      </c>
      <c r="E304" s="188">
        <v>90090</v>
      </c>
      <c r="F304" s="9" t="s">
        <v>88</v>
      </c>
      <c r="G304" s="9" t="s">
        <v>84</v>
      </c>
      <c r="H304" s="10">
        <v>1723634</v>
      </c>
      <c r="I304" s="11">
        <v>48</v>
      </c>
      <c r="J304" s="25">
        <v>0</v>
      </c>
      <c r="K304" s="12"/>
      <c r="L304" s="14">
        <v>0</v>
      </c>
      <c r="N304" s="21">
        <v>0</v>
      </c>
      <c r="P304" s="21">
        <v>0</v>
      </c>
      <c r="R304" s="21">
        <v>0</v>
      </c>
      <c r="T304" s="21">
        <v>0</v>
      </c>
      <c r="V304" s="21">
        <v>0</v>
      </c>
      <c r="X304" s="22">
        <v>0</v>
      </c>
      <c r="Z304" s="5" t="str">
        <f t="shared" si="4"/>
        <v>No</v>
      </c>
      <c r="AA304" s="193"/>
      <c r="AB304" s="193"/>
      <c r="AC304" s="193"/>
      <c r="AD304" s="193"/>
      <c r="AE304" s="193"/>
      <c r="AF304" s="193"/>
    </row>
    <row r="305" spans="1:32">
      <c r="A305" s="8" t="s">
        <v>3531</v>
      </c>
      <c r="B305" s="8" t="s">
        <v>3532</v>
      </c>
      <c r="C305" s="9" t="s">
        <v>132</v>
      </c>
      <c r="D305" s="185">
        <v>5052</v>
      </c>
      <c r="E305" s="188">
        <v>50052</v>
      </c>
      <c r="F305" s="9" t="s">
        <v>88</v>
      </c>
      <c r="G305" s="9" t="s">
        <v>84</v>
      </c>
      <c r="H305" s="10">
        <v>278165</v>
      </c>
      <c r="I305" s="11">
        <v>48</v>
      </c>
      <c r="J305" s="25">
        <v>0</v>
      </c>
      <c r="K305" s="12"/>
      <c r="L305" s="14">
        <v>0</v>
      </c>
      <c r="N305" s="21">
        <v>0</v>
      </c>
      <c r="P305" s="21">
        <v>0</v>
      </c>
      <c r="R305" s="21">
        <v>0</v>
      </c>
      <c r="T305" s="21">
        <v>0</v>
      </c>
      <c r="V305" s="21">
        <v>0</v>
      </c>
      <c r="X305" s="22">
        <v>0</v>
      </c>
      <c r="Z305" s="5" t="str">
        <f t="shared" si="4"/>
        <v>No</v>
      </c>
      <c r="AA305" s="193"/>
      <c r="AB305" s="193"/>
      <c r="AC305" s="193"/>
      <c r="AD305" s="193"/>
      <c r="AE305" s="193"/>
      <c r="AF305" s="193"/>
    </row>
    <row r="306" spans="1:32">
      <c r="A306" s="8" t="s">
        <v>4162</v>
      </c>
      <c r="B306" s="8" t="s">
        <v>4163</v>
      </c>
      <c r="C306" s="9" t="s">
        <v>91</v>
      </c>
      <c r="D306" s="185">
        <v>9206</v>
      </c>
      <c r="E306" s="188">
        <v>90206</v>
      </c>
      <c r="F306" s="9" t="s">
        <v>88</v>
      </c>
      <c r="G306" s="9" t="s">
        <v>84</v>
      </c>
      <c r="H306" s="10">
        <v>59219</v>
      </c>
      <c r="I306" s="11">
        <v>47</v>
      </c>
      <c r="J306" s="25">
        <v>0</v>
      </c>
      <c r="K306" s="12"/>
      <c r="L306" s="14">
        <v>0</v>
      </c>
      <c r="N306" s="21">
        <v>0</v>
      </c>
      <c r="P306" s="21">
        <v>0</v>
      </c>
      <c r="R306" s="21">
        <v>0</v>
      </c>
      <c r="T306" s="21">
        <v>0</v>
      </c>
      <c r="V306" s="21">
        <v>0</v>
      </c>
      <c r="X306" s="22">
        <v>0</v>
      </c>
      <c r="Z306" s="5" t="str">
        <f t="shared" si="4"/>
        <v>No</v>
      </c>
      <c r="AA306" s="193"/>
      <c r="AB306" s="193"/>
      <c r="AC306" s="193"/>
      <c r="AD306" s="193"/>
      <c r="AE306" s="193"/>
      <c r="AF306" s="193"/>
    </row>
    <row r="307" spans="1:32">
      <c r="A307" s="8" t="s">
        <v>556</v>
      </c>
      <c r="B307" s="8" t="s">
        <v>557</v>
      </c>
      <c r="C307" s="9" t="s">
        <v>233</v>
      </c>
      <c r="D307" s="185">
        <v>3001</v>
      </c>
      <c r="E307" s="188">
        <v>30001</v>
      </c>
      <c r="F307" s="9" t="s">
        <v>88</v>
      </c>
      <c r="G307" s="9" t="s">
        <v>84</v>
      </c>
      <c r="H307" s="10">
        <v>153199</v>
      </c>
      <c r="I307" s="11">
        <v>47</v>
      </c>
      <c r="J307" s="25">
        <v>0</v>
      </c>
      <c r="K307" s="12"/>
      <c r="L307" s="14">
        <v>0</v>
      </c>
      <c r="N307" s="21">
        <v>8827041</v>
      </c>
      <c r="P307" s="21">
        <v>0</v>
      </c>
      <c r="R307" s="21">
        <v>0</v>
      </c>
      <c r="T307" s="21">
        <v>0</v>
      </c>
      <c r="V307" s="21">
        <v>0</v>
      </c>
      <c r="X307" s="22">
        <v>8827041</v>
      </c>
      <c r="Z307" s="5" t="str">
        <f t="shared" si="4"/>
        <v>No</v>
      </c>
      <c r="AA307" s="193"/>
      <c r="AB307" s="193"/>
      <c r="AC307" s="193"/>
      <c r="AD307" s="193"/>
      <c r="AE307" s="193"/>
      <c r="AF307" s="193"/>
    </row>
    <row r="308" spans="1:32">
      <c r="A308" s="8" t="s">
        <v>1356</v>
      </c>
      <c r="B308" s="8" t="s">
        <v>1357</v>
      </c>
      <c r="C308" s="9" t="s">
        <v>91</v>
      </c>
      <c r="D308" s="185">
        <v>9208</v>
      </c>
      <c r="E308" s="188">
        <v>90208</v>
      </c>
      <c r="F308" s="9" t="s">
        <v>125</v>
      </c>
      <c r="G308" s="9" t="s">
        <v>84</v>
      </c>
      <c r="H308" s="10">
        <v>98176</v>
      </c>
      <c r="I308" s="11">
        <v>47</v>
      </c>
      <c r="J308" s="25">
        <v>0</v>
      </c>
      <c r="K308" s="12"/>
      <c r="L308" s="14">
        <v>0</v>
      </c>
      <c r="N308" s="21">
        <v>0</v>
      </c>
      <c r="P308" s="21">
        <v>0</v>
      </c>
      <c r="R308" s="21">
        <v>0</v>
      </c>
      <c r="T308" s="21">
        <v>0</v>
      </c>
      <c r="V308" s="21">
        <v>0</v>
      </c>
      <c r="X308" s="22">
        <v>0</v>
      </c>
      <c r="Z308" s="5" t="str">
        <f t="shared" si="4"/>
        <v>No</v>
      </c>
      <c r="AA308" s="193"/>
      <c r="AB308" s="193"/>
      <c r="AC308" s="193"/>
      <c r="AD308" s="193"/>
      <c r="AE308" s="193"/>
      <c r="AF308" s="193"/>
    </row>
    <row r="309" spans="1:32">
      <c r="A309" s="8" t="s">
        <v>5114</v>
      </c>
      <c r="B309" s="8" t="s">
        <v>5115</v>
      </c>
      <c r="C309" s="9" t="s">
        <v>120</v>
      </c>
      <c r="D309" s="185">
        <v>6130</v>
      </c>
      <c r="E309" s="188">
        <v>60130</v>
      </c>
      <c r="F309" s="9" t="s">
        <v>125</v>
      </c>
      <c r="G309" s="9" t="s">
        <v>84</v>
      </c>
      <c r="H309" s="10">
        <v>1758210</v>
      </c>
      <c r="I309" s="11">
        <v>46</v>
      </c>
      <c r="J309" s="25">
        <v>0</v>
      </c>
      <c r="K309" s="12"/>
      <c r="L309" s="14">
        <v>0</v>
      </c>
      <c r="N309" s="21">
        <v>0</v>
      </c>
      <c r="P309" s="21">
        <v>0</v>
      </c>
      <c r="R309" s="21">
        <v>0</v>
      </c>
      <c r="T309" s="21">
        <v>0</v>
      </c>
      <c r="V309" s="21">
        <v>0</v>
      </c>
      <c r="X309" s="22">
        <v>0</v>
      </c>
      <c r="Z309" s="5" t="str">
        <f t="shared" si="4"/>
        <v>No</v>
      </c>
      <c r="AA309" s="193"/>
      <c r="AB309" s="193"/>
      <c r="AC309" s="193"/>
      <c r="AD309" s="193"/>
      <c r="AE309" s="193"/>
      <c r="AF309" s="193"/>
    </row>
    <row r="310" spans="1:32">
      <c r="A310" s="8" t="s">
        <v>478</v>
      </c>
      <c r="B310" s="8" t="s">
        <v>479</v>
      </c>
      <c r="C310" s="9" t="s">
        <v>50</v>
      </c>
      <c r="D310" s="185">
        <v>4043</v>
      </c>
      <c r="E310" s="188">
        <v>40043</v>
      </c>
      <c r="F310" s="9" t="s">
        <v>83</v>
      </c>
      <c r="G310" s="9" t="s">
        <v>84</v>
      </c>
      <c r="H310" s="10">
        <v>326183</v>
      </c>
      <c r="I310" s="11">
        <v>46</v>
      </c>
      <c r="J310" s="25">
        <v>0</v>
      </c>
      <c r="K310" s="12"/>
      <c r="L310" s="14">
        <v>0</v>
      </c>
      <c r="N310" s="21">
        <v>0</v>
      </c>
      <c r="P310" s="21">
        <v>0</v>
      </c>
      <c r="R310" s="21">
        <v>0</v>
      </c>
      <c r="T310" s="21">
        <v>0</v>
      </c>
      <c r="V310" s="21">
        <v>0</v>
      </c>
      <c r="X310" s="22">
        <v>0</v>
      </c>
      <c r="Z310" s="5" t="str">
        <f t="shared" si="4"/>
        <v>No</v>
      </c>
      <c r="AA310" s="193"/>
      <c r="AB310" s="193"/>
      <c r="AC310" s="193"/>
      <c r="AD310" s="193"/>
      <c r="AE310" s="193"/>
      <c r="AF310" s="193"/>
    </row>
    <row r="311" spans="1:32">
      <c r="A311" s="8" t="s">
        <v>4758</v>
      </c>
      <c r="B311" s="8" t="s">
        <v>4759</v>
      </c>
      <c r="C311" s="9" t="s">
        <v>82</v>
      </c>
      <c r="D311" s="185">
        <v>2166</v>
      </c>
      <c r="E311" s="188">
        <v>20166</v>
      </c>
      <c r="F311" s="9" t="s">
        <v>113</v>
      </c>
      <c r="G311" s="9" t="s">
        <v>84</v>
      </c>
      <c r="H311" s="10">
        <v>18351295</v>
      </c>
      <c r="I311" s="11">
        <v>46</v>
      </c>
      <c r="J311" s="25">
        <v>0</v>
      </c>
      <c r="K311" s="12"/>
      <c r="L311" s="14">
        <v>0</v>
      </c>
      <c r="N311" s="21">
        <v>0</v>
      </c>
      <c r="P311" s="21">
        <v>0</v>
      </c>
      <c r="R311" s="21">
        <v>0</v>
      </c>
      <c r="T311" s="21">
        <v>0</v>
      </c>
      <c r="V311" s="21">
        <v>0</v>
      </c>
      <c r="X311" s="22">
        <v>0</v>
      </c>
      <c r="Z311" s="5" t="str">
        <f t="shared" si="4"/>
        <v>No</v>
      </c>
      <c r="AA311" s="193"/>
      <c r="AB311" s="193"/>
      <c r="AC311" s="193"/>
      <c r="AD311" s="193"/>
      <c r="AE311" s="193"/>
      <c r="AF311" s="193"/>
    </row>
    <row r="312" spans="1:32">
      <c r="A312" s="8" t="s">
        <v>4595</v>
      </c>
      <c r="B312" s="8" t="s">
        <v>4596</v>
      </c>
      <c r="C312" s="9" t="s">
        <v>171</v>
      </c>
      <c r="D312" s="185">
        <v>4140</v>
      </c>
      <c r="E312" s="188">
        <v>40140</v>
      </c>
      <c r="F312" s="9" t="s">
        <v>83</v>
      </c>
      <c r="G312" s="9" t="s">
        <v>84</v>
      </c>
      <c r="H312" s="10">
        <v>310298</v>
      </c>
      <c r="I312" s="11">
        <v>46</v>
      </c>
      <c r="J312" s="25">
        <v>0</v>
      </c>
      <c r="K312" s="12"/>
      <c r="L312" s="14">
        <v>0</v>
      </c>
      <c r="N312" s="21">
        <v>0</v>
      </c>
      <c r="P312" s="21">
        <v>0</v>
      </c>
      <c r="R312" s="21">
        <v>0</v>
      </c>
      <c r="T312" s="21">
        <v>0</v>
      </c>
      <c r="V312" s="21">
        <v>0</v>
      </c>
      <c r="X312" s="22">
        <v>0</v>
      </c>
      <c r="Z312" s="5" t="str">
        <f t="shared" si="4"/>
        <v>No</v>
      </c>
      <c r="AA312" s="193"/>
      <c r="AB312" s="193"/>
      <c r="AC312" s="193"/>
      <c r="AD312" s="193"/>
      <c r="AE312" s="193"/>
      <c r="AF312" s="193"/>
    </row>
    <row r="313" spans="1:32">
      <c r="A313" s="8" t="s">
        <v>2677</v>
      </c>
      <c r="B313" s="8" t="s">
        <v>2678</v>
      </c>
      <c r="C313" s="9" t="s">
        <v>238</v>
      </c>
      <c r="D313" s="185">
        <v>1102</v>
      </c>
      <c r="E313" s="188">
        <v>10102</v>
      </c>
      <c r="F313" s="9" t="s">
        <v>138</v>
      </c>
      <c r="G313" s="9" t="s">
        <v>84</v>
      </c>
      <c r="H313" s="10">
        <v>924859</v>
      </c>
      <c r="I313" s="11">
        <v>46</v>
      </c>
      <c r="J313" s="25">
        <v>0</v>
      </c>
      <c r="K313" s="12"/>
      <c r="L313" s="14">
        <v>0</v>
      </c>
      <c r="N313" s="21">
        <v>0</v>
      </c>
      <c r="P313" s="21">
        <v>0</v>
      </c>
      <c r="R313" s="21">
        <v>0</v>
      </c>
      <c r="T313" s="21">
        <v>0</v>
      </c>
      <c r="V313" s="21">
        <v>0</v>
      </c>
      <c r="X313" s="22">
        <v>0</v>
      </c>
      <c r="Z313" s="5" t="str">
        <f t="shared" si="4"/>
        <v>No</v>
      </c>
      <c r="AA313" s="193"/>
      <c r="AB313" s="193"/>
      <c r="AC313" s="193"/>
      <c r="AD313" s="193"/>
      <c r="AE313" s="193"/>
      <c r="AF313" s="193"/>
    </row>
    <row r="314" spans="1:32">
      <c r="A314" s="8" t="s">
        <v>3477</v>
      </c>
      <c r="B314" s="8" t="s">
        <v>3478</v>
      </c>
      <c r="C314" s="9" t="s">
        <v>171</v>
      </c>
      <c r="D314" s="185">
        <v>4128</v>
      </c>
      <c r="E314" s="188">
        <v>40128</v>
      </c>
      <c r="F314" s="9" t="s">
        <v>83</v>
      </c>
      <c r="G314" s="9" t="s">
        <v>84</v>
      </c>
      <c r="H314" s="10">
        <v>191917</v>
      </c>
      <c r="I314" s="11">
        <v>45</v>
      </c>
      <c r="J314" s="25">
        <v>0</v>
      </c>
      <c r="K314" s="12"/>
      <c r="L314" s="14">
        <v>0</v>
      </c>
      <c r="N314" s="21">
        <v>0</v>
      </c>
      <c r="P314" s="21">
        <v>0</v>
      </c>
      <c r="R314" s="21">
        <v>0</v>
      </c>
      <c r="T314" s="21">
        <v>0</v>
      </c>
      <c r="V314" s="21">
        <v>0</v>
      </c>
      <c r="X314" s="22">
        <v>0</v>
      </c>
      <c r="Z314" s="5" t="str">
        <f t="shared" si="4"/>
        <v>No</v>
      </c>
      <c r="AA314" s="193"/>
      <c r="AB314" s="193"/>
      <c r="AC314" s="193"/>
      <c r="AD314" s="193"/>
      <c r="AE314" s="193"/>
      <c r="AF314" s="193"/>
    </row>
    <row r="315" spans="1:32">
      <c r="A315" s="8" t="s">
        <v>1027</v>
      </c>
      <c r="B315" s="8" t="s">
        <v>1028</v>
      </c>
      <c r="C315" s="9" t="s">
        <v>91</v>
      </c>
      <c r="D315" s="185">
        <v>9164</v>
      </c>
      <c r="E315" s="188">
        <v>90164</v>
      </c>
      <c r="F315" s="9" t="s">
        <v>88</v>
      </c>
      <c r="G315" s="9" t="s">
        <v>84</v>
      </c>
      <c r="H315" s="10">
        <v>367260</v>
      </c>
      <c r="I315" s="11">
        <v>45</v>
      </c>
      <c r="J315" s="25">
        <v>0</v>
      </c>
      <c r="K315" s="12"/>
      <c r="L315" s="14">
        <v>0</v>
      </c>
      <c r="N315" s="21">
        <v>0</v>
      </c>
      <c r="P315" s="21">
        <v>0</v>
      </c>
      <c r="R315" s="21">
        <v>0</v>
      </c>
      <c r="T315" s="21">
        <v>0</v>
      </c>
      <c r="V315" s="21">
        <v>0</v>
      </c>
      <c r="X315" s="22">
        <v>0</v>
      </c>
      <c r="Z315" s="5" t="str">
        <f t="shared" si="4"/>
        <v>No</v>
      </c>
      <c r="AA315" s="193"/>
      <c r="AB315" s="193"/>
      <c r="AC315" s="193"/>
      <c r="AD315" s="193"/>
      <c r="AE315" s="193"/>
      <c r="AF315" s="193"/>
    </row>
    <row r="316" spans="1:32">
      <c r="A316" s="8" t="s">
        <v>1048</v>
      </c>
      <c r="B316" s="8" t="s">
        <v>1049</v>
      </c>
      <c r="C316" s="9" t="s">
        <v>171</v>
      </c>
      <c r="D316" s="185">
        <v>4026</v>
      </c>
      <c r="E316" s="188">
        <v>40026</v>
      </c>
      <c r="F316" s="9" t="s">
        <v>83</v>
      </c>
      <c r="G316" s="9" t="s">
        <v>84</v>
      </c>
      <c r="H316" s="10">
        <v>643260</v>
      </c>
      <c r="I316" s="11">
        <v>45</v>
      </c>
      <c r="J316" s="25">
        <v>0</v>
      </c>
      <c r="K316" s="12"/>
      <c r="L316" s="14">
        <v>0</v>
      </c>
      <c r="N316" s="21">
        <v>0</v>
      </c>
      <c r="P316" s="21">
        <v>0</v>
      </c>
      <c r="R316" s="21">
        <v>0</v>
      </c>
      <c r="T316" s="21">
        <v>0</v>
      </c>
      <c r="V316" s="21">
        <v>0</v>
      </c>
      <c r="X316" s="22">
        <v>0</v>
      </c>
      <c r="Z316" s="5" t="str">
        <f t="shared" si="4"/>
        <v>No</v>
      </c>
      <c r="AA316" s="193"/>
      <c r="AB316" s="193"/>
      <c r="AC316" s="193"/>
      <c r="AD316" s="193"/>
      <c r="AE316" s="193"/>
      <c r="AF316" s="193"/>
    </row>
    <row r="317" spans="1:32">
      <c r="A317" s="8" t="s">
        <v>6537</v>
      </c>
      <c r="B317" s="8" t="s">
        <v>3069</v>
      </c>
      <c r="C317" s="9" t="s">
        <v>171</v>
      </c>
      <c r="D317" s="185"/>
      <c r="E317" s="188">
        <v>40245</v>
      </c>
      <c r="F317" s="9" t="s">
        <v>157</v>
      </c>
      <c r="G317" s="9" t="s">
        <v>84</v>
      </c>
      <c r="H317" s="10">
        <v>1065219</v>
      </c>
      <c r="I317" s="11">
        <v>45</v>
      </c>
      <c r="J317" s="25">
        <v>0</v>
      </c>
      <c r="K317" s="12"/>
      <c r="L317" s="14">
        <v>0</v>
      </c>
      <c r="N317" s="21">
        <v>0</v>
      </c>
      <c r="P317" s="21">
        <v>0</v>
      </c>
      <c r="R317" s="21">
        <v>0</v>
      </c>
      <c r="T317" s="21">
        <v>0</v>
      </c>
      <c r="V317" s="21">
        <v>0</v>
      </c>
      <c r="X317" s="22">
        <v>0</v>
      </c>
      <c r="Z317" s="5" t="str">
        <f t="shared" si="4"/>
        <v>No</v>
      </c>
      <c r="AA317" s="193"/>
      <c r="AB317" s="193"/>
      <c r="AC317" s="193"/>
      <c r="AD317" s="193"/>
      <c r="AE317" s="193"/>
      <c r="AF317" s="193"/>
    </row>
    <row r="318" spans="1:32">
      <c r="A318" s="8" t="s">
        <v>1038</v>
      </c>
      <c r="B318" s="8" t="s">
        <v>1039</v>
      </c>
      <c r="C318" s="9" t="s">
        <v>555</v>
      </c>
      <c r="D318" s="185">
        <v>5047</v>
      </c>
      <c r="E318" s="188">
        <v>50047</v>
      </c>
      <c r="F318" s="9" t="s">
        <v>88</v>
      </c>
      <c r="G318" s="9" t="s">
        <v>84</v>
      </c>
      <c r="H318" s="10">
        <v>132600</v>
      </c>
      <c r="I318" s="11">
        <v>44</v>
      </c>
      <c r="J318" s="25">
        <v>0</v>
      </c>
      <c r="K318" s="12"/>
      <c r="L318" s="14">
        <v>0</v>
      </c>
      <c r="N318" s="21">
        <v>0</v>
      </c>
      <c r="P318" s="21">
        <v>0</v>
      </c>
      <c r="R318" s="21">
        <v>0</v>
      </c>
      <c r="T318" s="21">
        <v>0</v>
      </c>
      <c r="V318" s="21">
        <v>0</v>
      </c>
      <c r="X318" s="22">
        <v>0</v>
      </c>
      <c r="Z318" s="5" t="str">
        <f t="shared" si="4"/>
        <v>No</v>
      </c>
      <c r="AA318" s="193"/>
      <c r="AB318" s="193"/>
      <c r="AC318" s="193"/>
      <c r="AD318" s="193"/>
      <c r="AE318" s="193"/>
      <c r="AF318" s="193"/>
    </row>
    <row r="319" spans="1:32">
      <c r="A319" s="8" t="s">
        <v>489</v>
      </c>
      <c r="B319" s="8" t="s">
        <v>490</v>
      </c>
      <c r="C319" s="9" t="s">
        <v>168</v>
      </c>
      <c r="D319" s="185">
        <v>57</v>
      </c>
      <c r="E319" s="188">
        <v>57</v>
      </c>
      <c r="F319" s="9" t="s">
        <v>125</v>
      </c>
      <c r="G319" s="9" t="s">
        <v>84</v>
      </c>
      <c r="H319" s="10">
        <v>83794</v>
      </c>
      <c r="I319" s="11">
        <v>44</v>
      </c>
      <c r="J319" s="25">
        <v>0</v>
      </c>
      <c r="K319" s="12"/>
      <c r="L319" s="14">
        <v>0</v>
      </c>
      <c r="N319" s="21">
        <v>0</v>
      </c>
      <c r="P319" s="21">
        <v>0</v>
      </c>
      <c r="R319" s="21">
        <v>0</v>
      </c>
      <c r="T319" s="21">
        <v>0</v>
      </c>
      <c r="V319" s="21">
        <v>0</v>
      </c>
      <c r="X319" s="22">
        <v>0</v>
      </c>
      <c r="Z319" s="5" t="str">
        <f t="shared" si="4"/>
        <v>No</v>
      </c>
      <c r="AA319" s="193"/>
      <c r="AB319" s="193"/>
      <c r="AC319" s="193"/>
      <c r="AD319" s="193"/>
      <c r="AE319" s="193"/>
      <c r="AF319" s="193"/>
    </row>
    <row r="320" spans="1:32">
      <c r="A320" s="8" t="s">
        <v>2716</v>
      </c>
      <c r="B320" s="8" t="s">
        <v>2717</v>
      </c>
      <c r="C320" s="9" t="s">
        <v>42</v>
      </c>
      <c r="D320" s="185">
        <v>2099</v>
      </c>
      <c r="E320" s="188">
        <v>20099</v>
      </c>
      <c r="F320" s="9" t="s">
        <v>88</v>
      </c>
      <c r="G320" s="9" t="s">
        <v>84</v>
      </c>
      <c r="H320" s="10">
        <v>18351295</v>
      </c>
      <c r="I320" s="11">
        <v>44</v>
      </c>
      <c r="J320" s="25">
        <v>0</v>
      </c>
      <c r="K320" s="12"/>
      <c r="L320" s="14">
        <v>0</v>
      </c>
      <c r="N320" s="21">
        <v>0</v>
      </c>
      <c r="P320" s="21">
        <v>0</v>
      </c>
      <c r="R320" s="21">
        <v>0</v>
      </c>
      <c r="T320" s="21">
        <v>0</v>
      </c>
      <c r="V320" s="21">
        <v>0</v>
      </c>
      <c r="X320" s="22">
        <v>0</v>
      </c>
      <c r="Z320" s="5" t="str">
        <f t="shared" si="4"/>
        <v>No</v>
      </c>
      <c r="AA320" s="193"/>
      <c r="AB320" s="193"/>
      <c r="AC320" s="193"/>
      <c r="AD320" s="193"/>
      <c r="AE320" s="193"/>
      <c r="AF320" s="193"/>
    </row>
    <row r="321" spans="1:32">
      <c r="A321" s="8" t="s">
        <v>4115</v>
      </c>
      <c r="B321" s="8" t="s">
        <v>4116</v>
      </c>
      <c r="C321" s="9" t="s">
        <v>124</v>
      </c>
      <c r="D321" s="185">
        <v>6088</v>
      </c>
      <c r="E321" s="188">
        <v>60088</v>
      </c>
      <c r="F321" s="9" t="s">
        <v>83</v>
      </c>
      <c r="G321" s="9" t="s">
        <v>84</v>
      </c>
      <c r="H321" s="10">
        <v>899703</v>
      </c>
      <c r="I321" s="11">
        <v>44</v>
      </c>
      <c r="J321" s="25">
        <v>0</v>
      </c>
      <c r="K321" s="12"/>
      <c r="L321" s="14">
        <v>0</v>
      </c>
      <c r="N321" s="21">
        <v>0</v>
      </c>
      <c r="P321" s="21">
        <v>0</v>
      </c>
      <c r="R321" s="21">
        <v>0</v>
      </c>
      <c r="T321" s="21">
        <v>0</v>
      </c>
      <c r="V321" s="21">
        <v>0</v>
      </c>
      <c r="X321" s="22">
        <v>0</v>
      </c>
      <c r="Z321" s="5" t="str">
        <f t="shared" si="4"/>
        <v>No</v>
      </c>
      <c r="AA321" s="193"/>
      <c r="AB321" s="193"/>
      <c r="AC321" s="193"/>
      <c r="AD321" s="193"/>
      <c r="AE321" s="193"/>
      <c r="AF321" s="193"/>
    </row>
    <row r="322" spans="1:32">
      <c r="A322" s="8" t="s">
        <v>2070</v>
      </c>
      <c r="B322" s="8" t="s">
        <v>2071</v>
      </c>
      <c r="C322" s="9" t="s">
        <v>46</v>
      </c>
      <c r="D322" s="185">
        <v>5092</v>
      </c>
      <c r="E322" s="188">
        <v>50092</v>
      </c>
      <c r="F322" s="9" t="s">
        <v>83</v>
      </c>
      <c r="G322" s="9" t="s">
        <v>84</v>
      </c>
      <c r="H322" s="10">
        <v>107677</v>
      </c>
      <c r="I322" s="11">
        <v>44</v>
      </c>
      <c r="J322" s="25">
        <v>0</v>
      </c>
      <c r="K322" s="12"/>
      <c r="L322" s="14">
        <v>0</v>
      </c>
      <c r="N322" s="21">
        <v>0</v>
      </c>
      <c r="P322" s="21">
        <v>0</v>
      </c>
      <c r="R322" s="21">
        <v>0</v>
      </c>
      <c r="T322" s="21">
        <v>0</v>
      </c>
      <c r="V322" s="21">
        <v>0</v>
      </c>
      <c r="X322" s="22">
        <v>0</v>
      </c>
      <c r="Z322" s="5" t="str">
        <f t="shared" si="4"/>
        <v>No</v>
      </c>
      <c r="AA322" s="193"/>
      <c r="AB322" s="193"/>
      <c r="AC322" s="193"/>
      <c r="AD322" s="193"/>
      <c r="AE322" s="193"/>
      <c r="AF322" s="193"/>
    </row>
    <row r="323" spans="1:32">
      <c r="A323" s="8" t="s">
        <v>3617</v>
      </c>
      <c r="B323" s="8" t="s">
        <v>3618</v>
      </c>
      <c r="C323" s="9" t="s">
        <v>466</v>
      </c>
      <c r="D323" s="185">
        <v>5166</v>
      </c>
      <c r="E323" s="188">
        <v>50166</v>
      </c>
      <c r="F323" s="9" t="s">
        <v>83</v>
      </c>
      <c r="G323" s="9" t="s">
        <v>84</v>
      </c>
      <c r="H323" s="10">
        <v>1624827</v>
      </c>
      <c r="I323" s="11">
        <v>44</v>
      </c>
      <c r="J323" s="25">
        <v>0</v>
      </c>
      <c r="K323" s="12"/>
      <c r="L323" s="14">
        <v>0</v>
      </c>
      <c r="N323" s="21">
        <v>0</v>
      </c>
      <c r="P323" s="21">
        <v>0</v>
      </c>
      <c r="R323" s="21">
        <v>0</v>
      </c>
      <c r="T323" s="21">
        <v>0</v>
      </c>
      <c r="V323" s="21">
        <v>0</v>
      </c>
      <c r="X323" s="22">
        <v>0</v>
      </c>
      <c r="Z323" s="5" t="str">
        <f t="shared" ref="Z323:Z386" si="5">IF(Y323&amp;W323&amp;U323&amp;S323&amp;Q323&amp;O323&amp;M323&amp;K323&lt;&gt;"","Yes","No")</f>
        <v>No</v>
      </c>
      <c r="AA323" s="193"/>
      <c r="AB323" s="193"/>
      <c r="AC323" s="193"/>
      <c r="AD323" s="193"/>
      <c r="AE323" s="193"/>
      <c r="AF323" s="193"/>
    </row>
    <row r="324" spans="1:32">
      <c r="A324" s="8" t="s">
        <v>2667</v>
      </c>
      <c r="B324" s="8" t="s">
        <v>2668</v>
      </c>
      <c r="C324" s="9" t="s">
        <v>120</v>
      </c>
      <c r="D324" s="185">
        <v>6103</v>
      </c>
      <c r="E324" s="188">
        <v>60103</v>
      </c>
      <c r="F324" s="9" t="s">
        <v>83</v>
      </c>
      <c r="G324" s="9" t="s">
        <v>84</v>
      </c>
      <c r="H324" s="10">
        <v>4944332</v>
      </c>
      <c r="I324" s="11">
        <v>44</v>
      </c>
      <c r="J324" s="25">
        <v>0</v>
      </c>
      <c r="K324" s="12"/>
      <c r="L324" s="14">
        <v>0</v>
      </c>
      <c r="N324" s="21">
        <v>0</v>
      </c>
      <c r="P324" s="21">
        <v>0</v>
      </c>
      <c r="R324" s="21">
        <v>0</v>
      </c>
      <c r="T324" s="21">
        <v>0</v>
      </c>
      <c r="V324" s="21">
        <v>0</v>
      </c>
      <c r="X324" s="22">
        <v>0</v>
      </c>
      <c r="Z324" s="5" t="str">
        <f t="shared" si="5"/>
        <v>No</v>
      </c>
      <c r="AA324" s="193"/>
      <c r="AB324" s="193"/>
      <c r="AC324" s="193"/>
      <c r="AD324" s="193"/>
      <c r="AE324" s="193"/>
      <c r="AF324" s="193"/>
    </row>
    <row r="325" spans="1:32">
      <c r="A325" s="8" t="s">
        <v>1179</v>
      </c>
      <c r="B325" s="8" t="s">
        <v>1180</v>
      </c>
      <c r="C325" s="9" t="s">
        <v>132</v>
      </c>
      <c r="D325" s="185">
        <v>5044</v>
      </c>
      <c r="E325" s="188">
        <v>50044</v>
      </c>
      <c r="F325" s="9" t="s">
        <v>88</v>
      </c>
      <c r="G325" s="9" t="s">
        <v>84</v>
      </c>
      <c r="H325" s="10">
        <v>313492</v>
      </c>
      <c r="I325" s="11">
        <v>43</v>
      </c>
      <c r="J325" s="25">
        <v>0</v>
      </c>
      <c r="K325" s="12"/>
      <c r="L325" s="14">
        <v>0</v>
      </c>
      <c r="N325" s="21">
        <v>5027321</v>
      </c>
      <c r="P325" s="21">
        <v>0</v>
      </c>
      <c r="R325" s="21">
        <v>0</v>
      </c>
      <c r="T325" s="21">
        <v>0</v>
      </c>
      <c r="V325" s="21">
        <v>0</v>
      </c>
      <c r="X325" s="22">
        <v>5027321</v>
      </c>
      <c r="Z325" s="5" t="str">
        <f t="shared" si="5"/>
        <v>No</v>
      </c>
      <c r="AA325" s="193"/>
      <c r="AB325" s="193"/>
      <c r="AC325" s="193"/>
      <c r="AD325" s="193"/>
      <c r="AE325" s="193"/>
      <c r="AF325" s="193"/>
    </row>
    <row r="326" spans="1:32">
      <c r="A326" s="8" t="s">
        <v>5094</v>
      </c>
      <c r="B326" s="8" t="s">
        <v>5095</v>
      </c>
      <c r="C326" s="9" t="s">
        <v>141</v>
      </c>
      <c r="D326" s="185">
        <v>3008</v>
      </c>
      <c r="E326" s="188">
        <v>30008</v>
      </c>
      <c r="F326" s="9" t="s">
        <v>88</v>
      </c>
      <c r="G326" s="9" t="s">
        <v>84</v>
      </c>
      <c r="H326" s="10">
        <v>116636</v>
      </c>
      <c r="I326" s="11">
        <v>43</v>
      </c>
      <c r="J326" s="25">
        <v>0</v>
      </c>
      <c r="K326" s="12"/>
      <c r="L326" s="14">
        <v>0</v>
      </c>
      <c r="N326" s="21">
        <v>0</v>
      </c>
      <c r="P326" s="21">
        <v>0</v>
      </c>
      <c r="R326" s="21">
        <v>0</v>
      </c>
      <c r="T326" s="21">
        <v>0</v>
      </c>
      <c r="V326" s="21">
        <v>0</v>
      </c>
      <c r="X326" s="22">
        <v>0</v>
      </c>
      <c r="Z326" s="5" t="str">
        <f t="shared" si="5"/>
        <v>No</v>
      </c>
      <c r="AA326" s="193"/>
      <c r="AB326" s="193"/>
      <c r="AC326" s="193"/>
      <c r="AD326" s="193"/>
      <c r="AE326" s="193"/>
      <c r="AF326" s="193"/>
    </row>
    <row r="327" spans="1:32">
      <c r="A327" s="8" t="s">
        <v>4178</v>
      </c>
      <c r="B327" s="8" t="s">
        <v>4179</v>
      </c>
      <c r="C327" s="9" t="s">
        <v>91</v>
      </c>
      <c r="D327" s="185">
        <v>9092</v>
      </c>
      <c r="E327" s="188">
        <v>90092</v>
      </c>
      <c r="F327" s="9" t="s">
        <v>83</v>
      </c>
      <c r="G327" s="9" t="s">
        <v>84</v>
      </c>
      <c r="H327" s="10">
        <v>133683</v>
      </c>
      <c r="I327" s="11">
        <v>43</v>
      </c>
      <c r="J327" s="25">
        <v>0</v>
      </c>
      <c r="K327" s="12"/>
      <c r="L327" s="14">
        <v>0</v>
      </c>
      <c r="N327" s="21">
        <v>0</v>
      </c>
      <c r="P327" s="21">
        <v>0</v>
      </c>
      <c r="R327" s="21">
        <v>0</v>
      </c>
      <c r="T327" s="21">
        <v>0</v>
      </c>
      <c r="V327" s="21">
        <v>0</v>
      </c>
      <c r="X327" s="22">
        <v>0</v>
      </c>
      <c r="Z327" s="5" t="str">
        <f t="shared" si="5"/>
        <v>No</v>
      </c>
      <c r="AA327" s="193"/>
      <c r="AB327" s="193"/>
      <c r="AC327" s="193"/>
      <c r="AD327" s="193"/>
      <c r="AE327" s="193"/>
      <c r="AF327" s="193"/>
    </row>
    <row r="328" spans="1:32">
      <c r="A328" s="8" t="s">
        <v>1091</v>
      </c>
      <c r="B328" s="8" t="s">
        <v>1092</v>
      </c>
      <c r="C328" s="9" t="s">
        <v>87</v>
      </c>
      <c r="D328" s="185">
        <v>43</v>
      </c>
      <c r="E328" s="188">
        <v>43</v>
      </c>
      <c r="F328" s="9" t="s">
        <v>88</v>
      </c>
      <c r="G328" s="9" t="s">
        <v>84</v>
      </c>
      <c r="H328" s="10">
        <v>67227</v>
      </c>
      <c r="I328" s="11">
        <v>43</v>
      </c>
      <c r="J328" s="25">
        <v>0</v>
      </c>
      <c r="K328" s="12"/>
      <c r="L328" s="14">
        <v>11910262</v>
      </c>
      <c r="N328" s="21">
        <v>0</v>
      </c>
      <c r="P328" s="21">
        <v>0</v>
      </c>
      <c r="R328" s="21">
        <v>0</v>
      </c>
      <c r="T328" s="21">
        <v>0</v>
      </c>
      <c r="V328" s="21">
        <v>0</v>
      </c>
      <c r="X328" s="22">
        <v>11910262</v>
      </c>
      <c r="Z328" s="5" t="str">
        <f t="shared" si="5"/>
        <v>No</v>
      </c>
      <c r="AA328" s="193"/>
      <c r="AB328" s="193"/>
      <c r="AC328" s="193"/>
      <c r="AD328" s="193"/>
      <c r="AE328" s="193"/>
      <c r="AF328" s="193"/>
    </row>
    <row r="329" spans="1:32">
      <c r="A329" s="8" t="s">
        <v>6040</v>
      </c>
      <c r="B329" s="8" t="s">
        <v>4817</v>
      </c>
      <c r="C329" s="9" t="s">
        <v>91</v>
      </c>
      <c r="D329" s="185">
        <v>9088</v>
      </c>
      <c r="E329" s="188">
        <v>90088</v>
      </c>
      <c r="F329" s="9" t="s">
        <v>88</v>
      </c>
      <c r="G329" s="9" t="s">
        <v>84</v>
      </c>
      <c r="H329" s="10">
        <v>83913</v>
      </c>
      <c r="I329" s="11">
        <v>43</v>
      </c>
      <c r="J329" s="25">
        <v>0</v>
      </c>
      <c r="K329" s="12"/>
      <c r="L329" s="14">
        <v>0</v>
      </c>
      <c r="N329" s="21">
        <v>0</v>
      </c>
      <c r="P329" s="21">
        <v>0</v>
      </c>
      <c r="R329" s="21">
        <v>0</v>
      </c>
      <c r="T329" s="21">
        <v>0</v>
      </c>
      <c r="V329" s="21">
        <v>0</v>
      </c>
      <c r="X329" s="22">
        <v>0</v>
      </c>
      <c r="Z329" s="5" t="str">
        <f t="shared" si="5"/>
        <v>No</v>
      </c>
      <c r="AA329" s="193"/>
      <c r="AB329" s="193"/>
      <c r="AC329" s="193"/>
      <c r="AD329" s="193"/>
      <c r="AE329" s="193"/>
      <c r="AF329" s="193"/>
    </row>
    <row r="330" spans="1:32">
      <c r="A330" s="8" t="s">
        <v>6539</v>
      </c>
      <c r="B330" s="8" t="s">
        <v>541</v>
      </c>
      <c r="C330" s="9" t="s">
        <v>238</v>
      </c>
      <c r="D330" s="185">
        <v>1051</v>
      </c>
      <c r="E330" s="188">
        <v>10051</v>
      </c>
      <c r="F330" s="9" t="s">
        <v>88</v>
      </c>
      <c r="G330" s="9" t="s">
        <v>84</v>
      </c>
      <c r="H330" s="10">
        <v>168136</v>
      </c>
      <c r="I330" s="11">
        <v>42</v>
      </c>
      <c r="J330" s="25">
        <v>0</v>
      </c>
      <c r="K330" s="12"/>
      <c r="L330" s="14">
        <v>0</v>
      </c>
      <c r="N330" s="21">
        <v>0</v>
      </c>
      <c r="P330" s="21">
        <v>0</v>
      </c>
      <c r="R330" s="21">
        <v>0</v>
      </c>
      <c r="T330" s="21">
        <v>0</v>
      </c>
      <c r="V330" s="21">
        <v>0</v>
      </c>
      <c r="X330" s="22">
        <v>0</v>
      </c>
      <c r="Z330" s="5" t="str">
        <f t="shared" si="5"/>
        <v>No</v>
      </c>
      <c r="AA330" s="193"/>
      <c r="AB330" s="193"/>
      <c r="AC330" s="193"/>
      <c r="AD330" s="193"/>
      <c r="AE330" s="193"/>
      <c r="AF330" s="193"/>
    </row>
    <row r="331" spans="1:32">
      <c r="A331" s="8" t="s">
        <v>1104</v>
      </c>
      <c r="B331" s="8" t="s">
        <v>232</v>
      </c>
      <c r="C331" s="9" t="s">
        <v>233</v>
      </c>
      <c r="D331" s="185">
        <v>3107</v>
      </c>
      <c r="E331" s="188">
        <v>30107</v>
      </c>
      <c r="F331" s="9" t="s">
        <v>214</v>
      </c>
      <c r="G331" s="9" t="s">
        <v>84</v>
      </c>
      <c r="H331" s="10">
        <v>70350</v>
      </c>
      <c r="I331" s="11">
        <v>42</v>
      </c>
      <c r="J331" s="25">
        <v>0</v>
      </c>
      <c r="K331" s="12"/>
      <c r="L331" s="14">
        <v>0</v>
      </c>
      <c r="N331" s="21">
        <v>0</v>
      </c>
      <c r="P331" s="21">
        <v>0</v>
      </c>
      <c r="R331" s="21">
        <v>0</v>
      </c>
      <c r="T331" s="21">
        <v>0</v>
      </c>
      <c r="V331" s="21">
        <v>0</v>
      </c>
      <c r="X331" s="22">
        <v>0</v>
      </c>
      <c r="Z331" s="5" t="str">
        <f t="shared" si="5"/>
        <v>No</v>
      </c>
      <c r="AA331" s="193"/>
      <c r="AB331" s="193"/>
      <c r="AC331" s="193"/>
      <c r="AD331" s="193"/>
      <c r="AE331" s="193"/>
      <c r="AF331" s="193"/>
    </row>
    <row r="332" spans="1:32">
      <c r="A332" s="8" t="s">
        <v>4159</v>
      </c>
      <c r="B332" s="8" t="s">
        <v>4160</v>
      </c>
      <c r="C332" s="9" t="s">
        <v>34</v>
      </c>
      <c r="D332" s="185">
        <v>8002</v>
      </c>
      <c r="E332" s="188">
        <v>80002</v>
      </c>
      <c r="F332" s="9" t="s">
        <v>183</v>
      </c>
      <c r="G332" s="9" t="s">
        <v>84</v>
      </c>
      <c r="H332" s="10">
        <v>156777</v>
      </c>
      <c r="I332" s="11">
        <v>42</v>
      </c>
      <c r="J332" s="25">
        <v>0</v>
      </c>
      <c r="K332" s="12"/>
      <c r="L332" s="14">
        <v>0</v>
      </c>
      <c r="N332" s="21">
        <v>0</v>
      </c>
      <c r="P332" s="21">
        <v>0</v>
      </c>
      <c r="R332" s="21">
        <v>0</v>
      </c>
      <c r="T332" s="21">
        <v>0</v>
      </c>
      <c r="V332" s="21">
        <v>0</v>
      </c>
      <c r="X332" s="22">
        <v>0</v>
      </c>
      <c r="Z332" s="5" t="str">
        <f t="shared" si="5"/>
        <v>No</v>
      </c>
      <c r="AA332" s="193"/>
      <c r="AB332" s="193"/>
      <c r="AC332" s="193"/>
      <c r="AD332" s="193"/>
      <c r="AE332" s="193"/>
      <c r="AF332" s="193"/>
    </row>
    <row r="333" spans="1:32">
      <c r="A333" s="8" t="s">
        <v>4777</v>
      </c>
      <c r="B333" s="8" t="s">
        <v>2599</v>
      </c>
      <c r="C333" s="9" t="s">
        <v>235</v>
      </c>
      <c r="D333" s="185">
        <v>4006</v>
      </c>
      <c r="E333" s="188">
        <v>40006</v>
      </c>
      <c r="F333" s="9" t="s">
        <v>88</v>
      </c>
      <c r="G333" s="9" t="s">
        <v>84</v>
      </c>
      <c r="H333" s="10">
        <v>219957</v>
      </c>
      <c r="I333" s="11">
        <v>42</v>
      </c>
      <c r="J333" s="25">
        <v>0</v>
      </c>
      <c r="K333" s="12"/>
      <c r="L333" s="14">
        <v>0</v>
      </c>
      <c r="N333" s="21">
        <v>0</v>
      </c>
      <c r="P333" s="21">
        <v>0</v>
      </c>
      <c r="R333" s="21">
        <v>0</v>
      </c>
      <c r="T333" s="21">
        <v>0</v>
      </c>
      <c r="V333" s="21">
        <v>0</v>
      </c>
      <c r="X333" s="22">
        <v>0</v>
      </c>
      <c r="Z333" s="5" t="str">
        <f t="shared" si="5"/>
        <v>No</v>
      </c>
      <c r="AA333" s="193"/>
      <c r="AB333" s="193"/>
      <c r="AC333" s="193"/>
      <c r="AD333" s="193"/>
      <c r="AE333" s="193"/>
      <c r="AF333" s="193"/>
    </row>
    <row r="334" spans="1:32">
      <c r="A334" s="8" t="s">
        <v>4127</v>
      </c>
      <c r="B334" s="8" t="s">
        <v>4128</v>
      </c>
      <c r="C334" s="9" t="s">
        <v>217</v>
      </c>
      <c r="D334" s="185">
        <v>3048</v>
      </c>
      <c r="E334" s="188">
        <v>30048</v>
      </c>
      <c r="F334" s="9" t="s">
        <v>83</v>
      </c>
      <c r="G334" s="9" t="s">
        <v>84</v>
      </c>
      <c r="H334" s="10">
        <v>2203663</v>
      </c>
      <c r="I334" s="11">
        <v>42</v>
      </c>
      <c r="J334" s="25">
        <v>0</v>
      </c>
      <c r="K334" s="12"/>
      <c r="L334" s="14">
        <v>0</v>
      </c>
      <c r="N334" s="21">
        <v>0</v>
      </c>
      <c r="P334" s="21">
        <v>0</v>
      </c>
      <c r="R334" s="21">
        <v>0</v>
      </c>
      <c r="T334" s="21">
        <v>0</v>
      </c>
      <c r="V334" s="21">
        <v>0</v>
      </c>
      <c r="X334" s="22">
        <v>0</v>
      </c>
      <c r="Z334" s="5" t="str">
        <f t="shared" si="5"/>
        <v>No</v>
      </c>
      <c r="AA334" s="193"/>
      <c r="AB334" s="193"/>
      <c r="AC334" s="193"/>
      <c r="AD334" s="193"/>
      <c r="AE334" s="193"/>
      <c r="AF334" s="193"/>
    </row>
    <row r="335" spans="1:32">
      <c r="A335" s="8" t="s">
        <v>698</v>
      </c>
      <c r="B335" s="8" t="s">
        <v>506</v>
      </c>
      <c r="C335" s="9" t="s">
        <v>238</v>
      </c>
      <c r="D335" s="185">
        <v>1056</v>
      </c>
      <c r="E335" s="188">
        <v>10056</v>
      </c>
      <c r="F335" s="9" t="s">
        <v>138</v>
      </c>
      <c r="G335" s="9" t="s">
        <v>84</v>
      </c>
      <c r="H335" s="10">
        <v>923311</v>
      </c>
      <c r="I335" s="11">
        <v>42</v>
      </c>
      <c r="J335" s="25">
        <v>0</v>
      </c>
      <c r="K335" s="12"/>
      <c r="L335" s="14">
        <v>0</v>
      </c>
      <c r="N335" s="21">
        <v>0</v>
      </c>
      <c r="P335" s="21">
        <v>0</v>
      </c>
      <c r="R335" s="21">
        <v>0</v>
      </c>
      <c r="T335" s="21">
        <v>0</v>
      </c>
      <c r="V335" s="21">
        <v>0</v>
      </c>
      <c r="X335" s="22">
        <v>0</v>
      </c>
      <c r="Z335" s="5" t="str">
        <f t="shared" si="5"/>
        <v>No</v>
      </c>
      <c r="AA335" s="193"/>
      <c r="AB335" s="193"/>
      <c r="AC335" s="193"/>
      <c r="AD335" s="193"/>
      <c r="AE335" s="193"/>
      <c r="AF335" s="193"/>
    </row>
    <row r="336" spans="1:32">
      <c r="A336" s="8" t="s">
        <v>2980</v>
      </c>
      <c r="B336" s="8" t="s">
        <v>2981</v>
      </c>
      <c r="C336" s="9" t="s">
        <v>466</v>
      </c>
      <c r="D336" s="185">
        <v>5157</v>
      </c>
      <c r="E336" s="188">
        <v>50157</v>
      </c>
      <c r="F336" s="9" t="s">
        <v>88</v>
      </c>
      <c r="G336" s="9" t="s">
        <v>84</v>
      </c>
      <c r="H336" s="10">
        <v>1624827</v>
      </c>
      <c r="I336" s="11">
        <v>42</v>
      </c>
      <c r="J336" s="25">
        <v>0</v>
      </c>
      <c r="K336" s="12"/>
      <c r="L336" s="14">
        <v>0</v>
      </c>
      <c r="N336" s="21">
        <v>0</v>
      </c>
      <c r="P336" s="21">
        <v>0</v>
      </c>
      <c r="R336" s="21">
        <v>0</v>
      </c>
      <c r="T336" s="21">
        <v>0</v>
      </c>
      <c r="V336" s="21">
        <v>0</v>
      </c>
      <c r="X336" s="22">
        <v>0</v>
      </c>
      <c r="Z336" s="5" t="str">
        <f t="shared" si="5"/>
        <v>No</v>
      </c>
      <c r="AA336" s="193"/>
      <c r="AB336" s="193"/>
      <c r="AC336" s="193"/>
      <c r="AD336" s="193"/>
      <c r="AE336" s="193"/>
      <c r="AF336" s="193"/>
    </row>
    <row r="337" spans="1:32">
      <c r="A337" s="8" t="s">
        <v>1025</v>
      </c>
      <c r="B337" s="8" t="s">
        <v>1026</v>
      </c>
      <c r="C337" s="9" t="s">
        <v>58</v>
      </c>
      <c r="D337" s="185">
        <v>5096</v>
      </c>
      <c r="E337" s="188">
        <v>50096</v>
      </c>
      <c r="F337" s="9" t="s">
        <v>83</v>
      </c>
      <c r="G337" s="9" t="s">
        <v>84</v>
      </c>
      <c r="H337" s="10">
        <v>1376476</v>
      </c>
      <c r="I337" s="11">
        <v>41</v>
      </c>
      <c r="J337" s="25">
        <v>0</v>
      </c>
      <c r="K337" s="12"/>
      <c r="L337" s="14">
        <v>0</v>
      </c>
      <c r="N337" s="21">
        <v>0</v>
      </c>
      <c r="P337" s="21">
        <v>0</v>
      </c>
      <c r="R337" s="21">
        <v>0</v>
      </c>
      <c r="T337" s="21">
        <v>0</v>
      </c>
      <c r="V337" s="21">
        <v>0</v>
      </c>
      <c r="X337" s="22">
        <v>0</v>
      </c>
      <c r="Z337" s="5" t="str">
        <f t="shared" si="5"/>
        <v>No</v>
      </c>
      <c r="AA337" s="193"/>
      <c r="AB337" s="193"/>
      <c r="AC337" s="193"/>
      <c r="AD337" s="193"/>
      <c r="AE337" s="193"/>
      <c r="AF337" s="193"/>
    </row>
    <row r="338" spans="1:32">
      <c r="A338" s="8" t="s">
        <v>3980</v>
      </c>
      <c r="B338" s="8" t="s">
        <v>3981</v>
      </c>
      <c r="C338" s="9" t="s">
        <v>91</v>
      </c>
      <c r="D338" s="185">
        <v>9232</v>
      </c>
      <c r="E338" s="188">
        <v>90232</v>
      </c>
      <c r="F338" s="9" t="s">
        <v>88</v>
      </c>
      <c r="G338" s="9" t="s">
        <v>84</v>
      </c>
      <c r="H338" s="10">
        <v>165074</v>
      </c>
      <c r="I338" s="11">
        <v>41</v>
      </c>
      <c r="J338" s="25">
        <v>0</v>
      </c>
      <c r="K338" s="12"/>
      <c r="L338" s="14">
        <v>0</v>
      </c>
      <c r="N338" s="21">
        <v>0</v>
      </c>
      <c r="P338" s="21">
        <v>0</v>
      </c>
      <c r="R338" s="21">
        <v>0</v>
      </c>
      <c r="T338" s="21">
        <v>0</v>
      </c>
      <c r="V338" s="21">
        <v>0</v>
      </c>
      <c r="X338" s="22">
        <v>0</v>
      </c>
      <c r="Z338" s="5" t="str">
        <f t="shared" si="5"/>
        <v>No</v>
      </c>
      <c r="AA338" s="193"/>
      <c r="AB338" s="193"/>
      <c r="AC338" s="193"/>
      <c r="AD338" s="193"/>
      <c r="AE338" s="193"/>
      <c r="AF338" s="193"/>
    </row>
    <row r="339" spans="1:32">
      <c r="A339" s="8" t="s">
        <v>1069</v>
      </c>
      <c r="B339" s="8" t="s">
        <v>1070</v>
      </c>
      <c r="C339" s="9" t="s">
        <v>466</v>
      </c>
      <c r="D339" s="185">
        <v>5165</v>
      </c>
      <c r="E339" s="188">
        <v>50165</v>
      </c>
      <c r="F339" s="9" t="s">
        <v>83</v>
      </c>
      <c r="G339" s="9" t="s">
        <v>84</v>
      </c>
      <c r="H339" s="10">
        <v>724091</v>
      </c>
      <c r="I339" s="11">
        <v>41</v>
      </c>
      <c r="J339" s="25">
        <v>0</v>
      </c>
      <c r="K339" s="12"/>
      <c r="L339" s="14">
        <v>0</v>
      </c>
      <c r="N339" s="21">
        <v>0</v>
      </c>
      <c r="P339" s="21">
        <v>0</v>
      </c>
      <c r="R339" s="21">
        <v>0</v>
      </c>
      <c r="T339" s="21">
        <v>0</v>
      </c>
      <c r="V339" s="21">
        <v>0</v>
      </c>
      <c r="X339" s="22">
        <v>0</v>
      </c>
      <c r="Z339" s="5" t="str">
        <f t="shared" si="5"/>
        <v>No</v>
      </c>
      <c r="AA339" s="193"/>
      <c r="AB339" s="193"/>
      <c r="AC339" s="193"/>
      <c r="AD339" s="193"/>
      <c r="AE339" s="193"/>
      <c r="AF339" s="193"/>
    </row>
    <row r="340" spans="1:32">
      <c r="A340" s="8" t="s">
        <v>3139</v>
      </c>
      <c r="B340" s="8" t="s">
        <v>3140</v>
      </c>
      <c r="C340" s="9" t="s">
        <v>50</v>
      </c>
      <c r="D340" s="185">
        <v>4103</v>
      </c>
      <c r="E340" s="188">
        <v>40103</v>
      </c>
      <c r="F340" s="9" t="s">
        <v>125</v>
      </c>
      <c r="G340" s="9" t="s">
        <v>84</v>
      </c>
      <c r="H340" s="10">
        <v>68781</v>
      </c>
      <c r="I340" s="11">
        <v>41</v>
      </c>
      <c r="J340" s="25">
        <v>0</v>
      </c>
      <c r="K340" s="12"/>
      <c r="L340" s="14">
        <v>0</v>
      </c>
      <c r="N340" s="21">
        <v>0</v>
      </c>
      <c r="P340" s="21">
        <v>0</v>
      </c>
      <c r="R340" s="21">
        <v>0</v>
      </c>
      <c r="T340" s="21">
        <v>0</v>
      </c>
      <c r="V340" s="21">
        <v>0</v>
      </c>
      <c r="X340" s="22">
        <v>0</v>
      </c>
      <c r="Z340" s="5" t="str">
        <f t="shared" si="5"/>
        <v>No</v>
      </c>
      <c r="AA340" s="193"/>
      <c r="AB340" s="193"/>
      <c r="AC340" s="193"/>
      <c r="AD340" s="193"/>
      <c r="AE340" s="193"/>
      <c r="AF340" s="193"/>
    </row>
    <row r="341" spans="1:32">
      <c r="A341" s="8" t="s">
        <v>4601</v>
      </c>
      <c r="B341" s="8" t="s">
        <v>1694</v>
      </c>
      <c r="C341" s="9" t="s">
        <v>73</v>
      </c>
      <c r="D341" s="185">
        <v>6077</v>
      </c>
      <c r="E341" s="188">
        <v>60077</v>
      </c>
      <c r="F341" s="9" t="s">
        <v>83</v>
      </c>
      <c r="G341" s="9" t="s">
        <v>84</v>
      </c>
      <c r="H341" s="10">
        <v>89284</v>
      </c>
      <c r="I341" s="11">
        <v>40</v>
      </c>
      <c r="J341" s="25">
        <v>0</v>
      </c>
      <c r="K341" s="12"/>
      <c r="L341" s="14">
        <v>0</v>
      </c>
      <c r="N341" s="21">
        <v>0</v>
      </c>
      <c r="P341" s="21">
        <v>0</v>
      </c>
      <c r="R341" s="21">
        <v>0</v>
      </c>
      <c r="T341" s="21">
        <v>0</v>
      </c>
      <c r="V341" s="21">
        <v>0</v>
      </c>
      <c r="X341" s="22">
        <v>0</v>
      </c>
      <c r="Z341" s="5" t="str">
        <f t="shared" si="5"/>
        <v>No</v>
      </c>
      <c r="AA341" s="193"/>
      <c r="AB341" s="193"/>
      <c r="AC341" s="193"/>
      <c r="AD341" s="193"/>
      <c r="AE341" s="193"/>
      <c r="AF341" s="193"/>
    </row>
    <row r="342" spans="1:32">
      <c r="A342" s="8" t="s">
        <v>645</v>
      </c>
      <c r="B342" s="8" t="s">
        <v>212</v>
      </c>
      <c r="C342" s="9" t="s">
        <v>235</v>
      </c>
      <c r="D342" s="185">
        <v>4009</v>
      </c>
      <c r="E342" s="188">
        <v>40009</v>
      </c>
      <c r="F342" s="9" t="s">
        <v>83</v>
      </c>
      <c r="G342" s="9" t="s">
        <v>84</v>
      </c>
      <c r="H342" s="10">
        <v>310282</v>
      </c>
      <c r="I342" s="11">
        <v>40</v>
      </c>
      <c r="J342" s="25">
        <v>0</v>
      </c>
      <c r="K342" s="12"/>
      <c r="L342" s="14">
        <v>0</v>
      </c>
      <c r="N342" s="21">
        <v>0</v>
      </c>
      <c r="P342" s="21">
        <v>0</v>
      </c>
      <c r="R342" s="21">
        <v>0</v>
      </c>
      <c r="T342" s="21">
        <v>0</v>
      </c>
      <c r="V342" s="21">
        <v>0</v>
      </c>
      <c r="X342" s="22">
        <v>0</v>
      </c>
      <c r="Z342" s="5" t="str">
        <f t="shared" si="5"/>
        <v>No</v>
      </c>
      <c r="AA342" s="193"/>
      <c r="AB342" s="193"/>
      <c r="AC342" s="193"/>
      <c r="AD342" s="193"/>
      <c r="AE342" s="193"/>
      <c r="AF342" s="193"/>
    </row>
    <row r="343" spans="1:32">
      <c r="A343" s="8" t="s">
        <v>6544</v>
      </c>
      <c r="B343" s="8" t="s">
        <v>5293</v>
      </c>
      <c r="C343" s="9" t="s">
        <v>288</v>
      </c>
      <c r="D343" s="185" t="s">
        <v>5294</v>
      </c>
      <c r="E343" s="188">
        <v>30137</v>
      </c>
      <c r="F343" s="9" t="s">
        <v>88</v>
      </c>
      <c r="G343" s="9" t="s">
        <v>84</v>
      </c>
      <c r="H343" s="10">
        <v>54316</v>
      </c>
      <c r="I343" s="11">
        <v>40</v>
      </c>
      <c r="J343" s="25">
        <v>0</v>
      </c>
      <c r="K343" s="12"/>
      <c r="L343" s="14">
        <v>0</v>
      </c>
      <c r="N343" s="21">
        <v>0</v>
      </c>
      <c r="P343" s="21">
        <v>0</v>
      </c>
      <c r="R343" s="21">
        <v>0</v>
      </c>
      <c r="T343" s="21">
        <v>0</v>
      </c>
      <c r="V343" s="21">
        <v>0</v>
      </c>
      <c r="X343" s="22">
        <v>0</v>
      </c>
      <c r="Z343" s="5" t="str">
        <f t="shared" si="5"/>
        <v>No</v>
      </c>
      <c r="AA343" s="193"/>
      <c r="AB343" s="193"/>
      <c r="AC343" s="193"/>
      <c r="AD343" s="193"/>
      <c r="AE343" s="193"/>
      <c r="AF343" s="193"/>
    </row>
    <row r="344" spans="1:32">
      <c r="A344" s="8" t="s">
        <v>1828</v>
      </c>
      <c r="B344" s="8" t="s">
        <v>1829</v>
      </c>
      <c r="C344" s="9" t="s">
        <v>141</v>
      </c>
      <c r="D344" s="185">
        <v>3091</v>
      </c>
      <c r="E344" s="188">
        <v>30091</v>
      </c>
      <c r="F344" s="9" t="s">
        <v>83</v>
      </c>
      <c r="G344" s="9" t="s">
        <v>84</v>
      </c>
      <c r="H344" s="10">
        <v>88542</v>
      </c>
      <c r="I344" s="11">
        <v>40</v>
      </c>
      <c r="J344" s="25">
        <v>0</v>
      </c>
      <c r="K344" s="12"/>
      <c r="L344" s="14">
        <v>0</v>
      </c>
      <c r="N344" s="21">
        <v>0</v>
      </c>
      <c r="P344" s="21">
        <v>0</v>
      </c>
      <c r="R344" s="21">
        <v>0</v>
      </c>
      <c r="T344" s="21">
        <v>0</v>
      </c>
      <c r="V344" s="21">
        <v>0</v>
      </c>
      <c r="X344" s="22">
        <v>0</v>
      </c>
      <c r="Z344" s="5" t="str">
        <f t="shared" si="5"/>
        <v>No</v>
      </c>
      <c r="AA344" s="193"/>
      <c r="AB344" s="193"/>
      <c r="AC344" s="193"/>
      <c r="AD344" s="193"/>
      <c r="AE344" s="193"/>
      <c r="AF344" s="193"/>
    </row>
    <row r="345" spans="1:32">
      <c r="A345" s="8" t="s">
        <v>4161</v>
      </c>
      <c r="B345" s="8" t="s">
        <v>424</v>
      </c>
      <c r="C345" s="9" t="s">
        <v>288</v>
      </c>
      <c r="D345" s="185">
        <v>3057</v>
      </c>
      <c r="E345" s="188">
        <v>30057</v>
      </c>
      <c r="F345" s="9" t="s">
        <v>138</v>
      </c>
      <c r="G345" s="9" t="s">
        <v>84</v>
      </c>
      <c r="H345" s="10">
        <v>5441567</v>
      </c>
      <c r="I345" s="11">
        <v>40</v>
      </c>
      <c r="J345" s="25">
        <v>0</v>
      </c>
      <c r="K345" s="12"/>
      <c r="L345" s="14">
        <v>0</v>
      </c>
      <c r="N345" s="21">
        <v>0</v>
      </c>
      <c r="P345" s="21">
        <v>0</v>
      </c>
      <c r="R345" s="21">
        <v>0</v>
      </c>
      <c r="T345" s="21">
        <v>0</v>
      </c>
      <c r="V345" s="21">
        <v>0</v>
      </c>
      <c r="X345" s="22">
        <v>0</v>
      </c>
      <c r="Z345" s="5" t="str">
        <f t="shared" si="5"/>
        <v>No</v>
      </c>
      <c r="AA345" s="193"/>
      <c r="AB345" s="193"/>
      <c r="AC345" s="193"/>
      <c r="AD345" s="193"/>
      <c r="AE345" s="193"/>
      <c r="AF345" s="193"/>
    </row>
    <row r="346" spans="1:32">
      <c r="A346" s="8" t="s">
        <v>5969</v>
      </c>
      <c r="B346" s="8" t="s">
        <v>1228</v>
      </c>
      <c r="C346" s="9" t="s">
        <v>154</v>
      </c>
      <c r="D346" s="185"/>
      <c r="E346" s="188">
        <v>40244</v>
      </c>
      <c r="F346" s="9" t="s">
        <v>138</v>
      </c>
      <c r="G346" s="9" t="s">
        <v>84</v>
      </c>
      <c r="H346" s="10">
        <v>180786</v>
      </c>
      <c r="I346" s="11">
        <v>40</v>
      </c>
      <c r="J346" s="25">
        <v>0</v>
      </c>
      <c r="K346" s="12"/>
      <c r="L346" s="14">
        <v>0</v>
      </c>
      <c r="N346" s="21">
        <v>0</v>
      </c>
      <c r="P346" s="21">
        <v>0</v>
      </c>
      <c r="R346" s="21">
        <v>0</v>
      </c>
      <c r="T346" s="21">
        <v>0</v>
      </c>
      <c r="V346" s="21">
        <v>0</v>
      </c>
      <c r="X346" s="22">
        <v>0</v>
      </c>
      <c r="Z346" s="5" t="str">
        <f t="shared" si="5"/>
        <v>No</v>
      </c>
      <c r="AA346" s="193"/>
      <c r="AB346" s="193"/>
      <c r="AC346" s="193"/>
      <c r="AD346" s="193"/>
      <c r="AE346" s="193"/>
      <c r="AF346" s="193"/>
    </row>
    <row r="347" spans="1:32">
      <c r="A347" s="8" t="s">
        <v>470</v>
      </c>
      <c r="B347" s="8" t="s">
        <v>471</v>
      </c>
      <c r="C347" s="9" t="s">
        <v>65</v>
      </c>
      <c r="D347" s="185">
        <v>41</v>
      </c>
      <c r="E347" s="188">
        <v>41</v>
      </c>
      <c r="F347" s="9" t="s">
        <v>138</v>
      </c>
      <c r="G347" s="9" t="s">
        <v>84</v>
      </c>
      <c r="H347" s="10">
        <v>251243</v>
      </c>
      <c r="I347" s="11">
        <v>40</v>
      </c>
      <c r="J347" s="25">
        <v>0</v>
      </c>
      <c r="K347" s="12"/>
      <c r="L347" s="14">
        <v>0</v>
      </c>
      <c r="N347" s="21">
        <v>0</v>
      </c>
      <c r="P347" s="21">
        <v>0</v>
      </c>
      <c r="R347" s="21">
        <v>0</v>
      </c>
      <c r="T347" s="21">
        <v>0</v>
      </c>
      <c r="V347" s="21">
        <v>0</v>
      </c>
      <c r="X347" s="22">
        <v>0</v>
      </c>
      <c r="Z347" s="5" t="str">
        <f t="shared" si="5"/>
        <v>No</v>
      </c>
      <c r="AA347" s="193"/>
      <c r="AB347" s="193"/>
      <c r="AC347" s="193">
        <v>1</v>
      </c>
      <c r="AD347" s="193"/>
      <c r="AE347" s="193"/>
      <c r="AF347" s="193"/>
    </row>
    <row r="348" spans="1:32">
      <c r="A348" s="8" t="s">
        <v>4574</v>
      </c>
      <c r="B348" s="8" t="s">
        <v>4575</v>
      </c>
      <c r="C348" s="9" t="s">
        <v>168</v>
      </c>
      <c r="D348" s="185">
        <v>34</v>
      </c>
      <c r="E348" s="188">
        <v>34</v>
      </c>
      <c r="F348" s="9" t="s">
        <v>88</v>
      </c>
      <c r="G348" s="9" t="s">
        <v>84</v>
      </c>
      <c r="H348" s="10">
        <v>154081</v>
      </c>
      <c r="I348" s="11">
        <v>40</v>
      </c>
      <c r="J348" s="25">
        <v>0</v>
      </c>
      <c r="K348" s="12"/>
      <c r="L348" s="14">
        <v>0</v>
      </c>
      <c r="N348" s="21">
        <v>0</v>
      </c>
      <c r="P348" s="21">
        <v>0</v>
      </c>
      <c r="R348" s="21">
        <v>0</v>
      </c>
      <c r="T348" s="21">
        <v>0</v>
      </c>
      <c r="V348" s="21">
        <v>0</v>
      </c>
      <c r="X348" s="22">
        <v>0</v>
      </c>
      <c r="Z348" s="5" t="str">
        <f t="shared" si="5"/>
        <v>No</v>
      </c>
      <c r="AA348" s="193"/>
      <c r="AB348" s="193"/>
      <c r="AC348" s="193"/>
      <c r="AD348" s="193"/>
      <c r="AE348" s="193"/>
      <c r="AF348" s="193"/>
    </row>
    <row r="349" spans="1:32">
      <c r="A349" s="8" t="s">
        <v>516</v>
      </c>
      <c r="B349" s="8" t="s">
        <v>517</v>
      </c>
      <c r="C349" s="9" t="s">
        <v>82</v>
      </c>
      <c r="D349" s="185">
        <v>2199</v>
      </c>
      <c r="E349" s="188">
        <v>20199</v>
      </c>
      <c r="F349" s="9" t="s">
        <v>83</v>
      </c>
      <c r="G349" s="9" t="s">
        <v>84</v>
      </c>
      <c r="H349" s="10">
        <v>248402</v>
      </c>
      <c r="I349" s="11">
        <v>39</v>
      </c>
      <c r="J349" s="25">
        <v>0</v>
      </c>
      <c r="K349" s="12"/>
      <c r="L349" s="14">
        <v>0</v>
      </c>
      <c r="N349" s="21">
        <v>0</v>
      </c>
      <c r="P349" s="21">
        <v>0</v>
      </c>
      <c r="R349" s="21">
        <v>0</v>
      </c>
      <c r="T349" s="21">
        <v>0</v>
      </c>
      <c r="V349" s="21">
        <v>0</v>
      </c>
      <c r="X349" s="22">
        <v>0</v>
      </c>
      <c r="Z349" s="5" t="str">
        <f t="shared" si="5"/>
        <v>No</v>
      </c>
      <c r="AA349" s="193"/>
      <c r="AB349" s="193"/>
      <c r="AC349" s="193"/>
      <c r="AD349" s="193"/>
      <c r="AE349" s="193"/>
      <c r="AF349" s="193"/>
    </row>
    <row r="350" spans="1:32">
      <c r="A350" s="8" t="s">
        <v>1926</v>
      </c>
      <c r="B350" s="8" t="s">
        <v>1927</v>
      </c>
      <c r="C350" s="9" t="s">
        <v>91</v>
      </c>
      <c r="D350" s="185">
        <v>9091</v>
      </c>
      <c r="E350" s="188">
        <v>90091</v>
      </c>
      <c r="F350" s="9" t="s">
        <v>83</v>
      </c>
      <c r="G350" s="9" t="s">
        <v>84</v>
      </c>
      <c r="H350" s="10">
        <v>219454</v>
      </c>
      <c r="I350" s="11">
        <v>39</v>
      </c>
      <c r="J350" s="25">
        <v>0</v>
      </c>
      <c r="K350" s="12"/>
      <c r="L350" s="14">
        <v>0</v>
      </c>
      <c r="N350" s="21">
        <v>0</v>
      </c>
      <c r="P350" s="21">
        <v>0</v>
      </c>
      <c r="R350" s="21">
        <v>0</v>
      </c>
      <c r="T350" s="21">
        <v>0</v>
      </c>
      <c r="V350" s="21">
        <v>0</v>
      </c>
      <c r="X350" s="22">
        <v>0</v>
      </c>
      <c r="Z350" s="5" t="str">
        <f t="shared" si="5"/>
        <v>No</v>
      </c>
      <c r="AA350" s="193"/>
      <c r="AB350" s="193"/>
      <c r="AC350" s="193"/>
      <c r="AD350" s="193"/>
      <c r="AE350" s="193"/>
      <c r="AF350" s="193"/>
    </row>
    <row r="351" spans="1:32">
      <c r="A351" s="8" t="s">
        <v>3392</v>
      </c>
      <c r="B351" s="8" t="s">
        <v>3393</v>
      </c>
      <c r="C351" s="9" t="s">
        <v>58</v>
      </c>
      <c r="D351" s="185">
        <v>5006</v>
      </c>
      <c r="E351" s="188">
        <v>50006</v>
      </c>
      <c r="F351" s="9" t="s">
        <v>83</v>
      </c>
      <c r="G351" s="9" t="s">
        <v>84</v>
      </c>
      <c r="H351" s="10">
        <v>133700</v>
      </c>
      <c r="I351" s="11">
        <v>39</v>
      </c>
      <c r="J351" s="25">
        <v>0</v>
      </c>
      <c r="K351" s="12"/>
      <c r="L351" s="14">
        <v>0</v>
      </c>
      <c r="N351" s="21">
        <v>0</v>
      </c>
      <c r="P351" s="21">
        <v>0</v>
      </c>
      <c r="R351" s="21">
        <v>0</v>
      </c>
      <c r="T351" s="21">
        <v>0</v>
      </c>
      <c r="V351" s="21">
        <v>0</v>
      </c>
      <c r="X351" s="22">
        <v>0</v>
      </c>
      <c r="Z351" s="5" t="str">
        <f t="shared" si="5"/>
        <v>No</v>
      </c>
      <c r="AA351" s="193"/>
      <c r="AB351" s="193"/>
      <c r="AC351" s="193"/>
      <c r="AD351" s="193"/>
      <c r="AE351" s="193"/>
      <c r="AF351" s="193"/>
    </row>
    <row r="352" spans="1:32">
      <c r="A352" s="8" t="s">
        <v>4815</v>
      </c>
      <c r="B352" s="8" t="s">
        <v>4816</v>
      </c>
      <c r="C352" s="9" t="s">
        <v>178</v>
      </c>
      <c r="D352" s="185">
        <v>5039</v>
      </c>
      <c r="E352" s="188">
        <v>50039</v>
      </c>
      <c r="F352" s="9" t="s">
        <v>88</v>
      </c>
      <c r="G352" s="9" t="s">
        <v>84</v>
      </c>
      <c r="H352" s="10">
        <v>126265</v>
      </c>
      <c r="I352" s="11">
        <v>39</v>
      </c>
      <c r="J352" s="25">
        <v>0</v>
      </c>
      <c r="K352" s="12"/>
      <c r="L352" s="14">
        <v>0</v>
      </c>
      <c r="N352" s="21">
        <v>1361786</v>
      </c>
      <c r="P352" s="21">
        <v>0</v>
      </c>
      <c r="R352" s="21">
        <v>0</v>
      </c>
      <c r="T352" s="21">
        <v>0</v>
      </c>
      <c r="V352" s="21">
        <v>0</v>
      </c>
      <c r="X352" s="22">
        <v>1361786</v>
      </c>
      <c r="Z352" s="5" t="str">
        <f t="shared" si="5"/>
        <v>No</v>
      </c>
      <c r="AA352" s="193"/>
      <c r="AB352" s="193"/>
      <c r="AC352" s="193"/>
      <c r="AD352" s="193"/>
      <c r="AE352" s="193"/>
      <c r="AF352" s="193"/>
    </row>
    <row r="353" spans="1:32">
      <c r="A353" s="8" t="s">
        <v>1102</v>
      </c>
      <c r="B353" s="8" t="s">
        <v>1103</v>
      </c>
      <c r="C353" s="9" t="s">
        <v>141</v>
      </c>
      <c r="D353" s="185">
        <v>3094</v>
      </c>
      <c r="E353" s="188">
        <v>30094</v>
      </c>
      <c r="F353" s="9" t="s">
        <v>83</v>
      </c>
      <c r="G353" s="9" t="s">
        <v>84</v>
      </c>
      <c r="H353" s="10">
        <v>66784</v>
      </c>
      <c r="I353" s="11">
        <v>39</v>
      </c>
      <c r="J353" s="25">
        <v>0</v>
      </c>
      <c r="K353" s="12"/>
      <c r="L353" s="14">
        <v>0</v>
      </c>
      <c r="N353" s="21">
        <v>0</v>
      </c>
      <c r="P353" s="21">
        <v>0</v>
      </c>
      <c r="R353" s="21">
        <v>0</v>
      </c>
      <c r="T353" s="21">
        <v>0</v>
      </c>
      <c r="V353" s="21">
        <v>0</v>
      </c>
      <c r="X353" s="22">
        <v>0</v>
      </c>
      <c r="Z353" s="5" t="str">
        <f t="shared" si="5"/>
        <v>No</v>
      </c>
      <c r="AA353" s="193"/>
      <c r="AB353" s="193"/>
      <c r="AC353" s="193"/>
      <c r="AD353" s="193"/>
      <c r="AE353" s="193"/>
      <c r="AF353" s="193"/>
    </row>
    <row r="354" spans="1:32">
      <c r="A354" s="8" t="s">
        <v>3156</v>
      </c>
      <c r="B354" s="8" t="s">
        <v>6545</v>
      </c>
      <c r="C354" s="9" t="s">
        <v>50</v>
      </c>
      <c r="D354" s="185" t="s">
        <v>3157</v>
      </c>
      <c r="E354" s="188">
        <v>40928</v>
      </c>
      <c r="F354" s="9" t="s">
        <v>83</v>
      </c>
      <c r="G354" s="9" t="s">
        <v>84</v>
      </c>
      <c r="H354" s="10">
        <v>57383</v>
      </c>
      <c r="I354" s="11">
        <v>39</v>
      </c>
      <c r="J354" s="25">
        <v>0</v>
      </c>
      <c r="K354" s="12"/>
      <c r="L354" s="14">
        <v>0</v>
      </c>
      <c r="N354" s="21">
        <v>0</v>
      </c>
      <c r="P354" s="21">
        <v>0</v>
      </c>
      <c r="R354" s="21">
        <v>0</v>
      </c>
      <c r="T354" s="21">
        <v>0</v>
      </c>
      <c r="V354" s="21">
        <v>0</v>
      </c>
      <c r="X354" s="22">
        <v>0</v>
      </c>
      <c r="Z354" s="5" t="str">
        <f t="shared" si="5"/>
        <v>No</v>
      </c>
      <c r="AA354" s="193"/>
      <c r="AB354" s="193"/>
      <c r="AC354" s="193"/>
      <c r="AD354" s="193"/>
      <c r="AE354" s="193"/>
      <c r="AF354" s="193"/>
    </row>
    <row r="355" spans="1:32">
      <c r="A355" s="8" t="s">
        <v>6041</v>
      </c>
      <c r="B355" s="8" t="s">
        <v>635</v>
      </c>
      <c r="C355" s="9" t="s">
        <v>91</v>
      </c>
      <c r="D355" s="185">
        <v>9196</v>
      </c>
      <c r="E355" s="188">
        <v>90196</v>
      </c>
      <c r="F355" s="9" t="s">
        <v>83</v>
      </c>
      <c r="G355" s="9" t="s">
        <v>84</v>
      </c>
      <c r="H355" s="10">
        <v>1723634</v>
      </c>
      <c r="I355" s="11">
        <v>39</v>
      </c>
      <c r="J355" s="25">
        <v>0</v>
      </c>
      <c r="K355" s="12"/>
      <c r="L355" s="14">
        <v>0</v>
      </c>
      <c r="N355" s="21">
        <v>0</v>
      </c>
      <c r="P355" s="21">
        <v>0</v>
      </c>
      <c r="R355" s="21">
        <v>0</v>
      </c>
      <c r="T355" s="21">
        <v>0</v>
      </c>
      <c r="V355" s="21">
        <v>0</v>
      </c>
      <c r="X355" s="22">
        <v>0</v>
      </c>
      <c r="Z355" s="5" t="str">
        <f t="shared" si="5"/>
        <v>No</v>
      </c>
      <c r="AA355" s="193"/>
      <c r="AB355" s="193"/>
      <c r="AC355" s="193"/>
      <c r="AD355" s="193"/>
      <c r="AE355" s="193"/>
      <c r="AF355" s="193"/>
    </row>
    <row r="356" spans="1:32">
      <c r="A356" s="8" t="s">
        <v>6546</v>
      </c>
      <c r="B356" s="8" t="s">
        <v>6547</v>
      </c>
      <c r="C356" s="9" t="s">
        <v>120</v>
      </c>
      <c r="D356" s="185"/>
      <c r="E356" s="188">
        <v>60269</v>
      </c>
      <c r="F356" s="9" t="s">
        <v>214</v>
      </c>
      <c r="G356" s="9" t="s">
        <v>84</v>
      </c>
      <c r="H356" s="10">
        <v>52826</v>
      </c>
      <c r="I356" s="11">
        <v>39</v>
      </c>
      <c r="J356" s="25">
        <v>0</v>
      </c>
      <c r="K356" s="12"/>
      <c r="L356" s="14">
        <v>0</v>
      </c>
      <c r="N356" s="21">
        <v>0</v>
      </c>
      <c r="P356" s="21">
        <v>0</v>
      </c>
      <c r="R356" s="21">
        <v>0</v>
      </c>
      <c r="T356" s="21">
        <v>0</v>
      </c>
      <c r="V356" s="21">
        <v>0</v>
      </c>
      <c r="X356" s="22">
        <v>0</v>
      </c>
      <c r="Z356" s="5" t="str">
        <f t="shared" si="5"/>
        <v>No</v>
      </c>
      <c r="AA356" s="193"/>
      <c r="AB356" s="193"/>
      <c r="AC356" s="193"/>
      <c r="AD356" s="193"/>
      <c r="AE356" s="193"/>
      <c r="AF356" s="193"/>
    </row>
    <row r="357" spans="1:32">
      <c r="A357" s="8" t="s">
        <v>1240</v>
      </c>
      <c r="B357" s="8" t="s">
        <v>635</v>
      </c>
      <c r="C357" s="9" t="s">
        <v>160</v>
      </c>
      <c r="D357" s="185">
        <v>1098</v>
      </c>
      <c r="E357" s="188">
        <v>10098</v>
      </c>
      <c r="F357" s="9" t="s">
        <v>157</v>
      </c>
      <c r="G357" s="9" t="s">
        <v>84</v>
      </c>
      <c r="H357" s="10">
        <v>59397</v>
      </c>
      <c r="I357" s="11">
        <v>39</v>
      </c>
      <c r="J357" s="25">
        <v>0</v>
      </c>
      <c r="K357" s="12"/>
      <c r="L357" s="14">
        <v>0</v>
      </c>
      <c r="N357" s="21">
        <v>0</v>
      </c>
      <c r="P357" s="21">
        <v>0</v>
      </c>
      <c r="R357" s="21">
        <v>0</v>
      </c>
      <c r="T357" s="21">
        <v>0</v>
      </c>
      <c r="V357" s="21">
        <v>0</v>
      </c>
      <c r="X357" s="22">
        <v>0</v>
      </c>
      <c r="Z357" s="5" t="str">
        <f t="shared" si="5"/>
        <v>No</v>
      </c>
      <c r="AA357" s="193"/>
      <c r="AB357" s="193"/>
      <c r="AC357" s="193"/>
      <c r="AD357" s="193"/>
      <c r="AE357" s="193"/>
      <c r="AF357" s="193"/>
    </row>
    <row r="358" spans="1:32">
      <c r="A358" s="8" t="s">
        <v>3687</v>
      </c>
      <c r="B358" s="8" t="s">
        <v>3688</v>
      </c>
      <c r="C358" s="9" t="s">
        <v>171</v>
      </c>
      <c r="D358" s="185">
        <v>4158</v>
      </c>
      <c r="E358" s="188">
        <v>40158</v>
      </c>
      <c r="F358" s="9" t="s">
        <v>83</v>
      </c>
      <c r="G358" s="9" t="s">
        <v>84</v>
      </c>
      <c r="H358" s="10">
        <v>131337</v>
      </c>
      <c r="I358" s="11">
        <v>39</v>
      </c>
      <c r="J358" s="25">
        <v>0</v>
      </c>
      <c r="K358" s="12"/>
      <c r="L358" s="14">
        <v>0</v>
      </c>
      <c r="N358" s="21">
        <v>0</v>
      </c>
      <c r="P358" s="21">
        <v>0</v>
      </c>
      <c r="R358" s="21">
        <v>0</v>
      </c>
      <c r="T358" s="21">
        <v>0</v>
      </c>
      <c r="V358" s="21">
        <v>0</v>
      </c>
      <c r="X358" s="22">
        <v>0</v>
      </c>
      <c r="Z358" s="5" t="str">
        <f t="shared" si="5"/>
        <v>No</v>
      </c>
      <c r="AA358" s="193"/>
      <c r="AB358" s="193"/>
      <c r="AC358" s="193"/>
      <c r="AD358" s="193"/>
      <c r="AE358" s="193"/>
      <c r="AF358" s="193"/>
    </row>
    <row r="359" spans="1:32">
      <c r="A359" s="8" t="s">
        <v>1156</v>
      </c>
      <c r="B359" s="8" t="s">
        <v>727</v>
      </c>
      <c r="C359" s="9" t="s">
        <v>39</v>
      </c>
      <c r="D359" s="185">
        <v>9209</v>
      </c>
      <c r="E359" s="188">
        <v>90209</v>
      </c>
      <c r="F359" s="9" t="s">
        <v>543</v>
      </c>
      <c r="G359" s="9" t="s">
        <v>84</v>
      </c>
      <c r="H359" s="10">
        <v>3629114</v>
      </c>
      <c r="I359" s="11">
        <v>38</v>
      </c>
      <c r="J359" s="25">
        <v>0</v>
      </c>
      <c r="K359" s="12"/>
      <c r="L359" s="14">
        <v>0</v>
      </c>
      <c r="N359" s="21">
        <v>0</v>
      </c>
      <c r="P359" s="21">
        <v>0</v>
      </c>
      <c r="R359" s="21">
        <v>0</v>
      </c>
      <c r="T359" s="21">
        <v>0</v>
      </c>
      <c r="V359" s="21">
        <v>0</v>
      </c>
      <c r="X359" s="22">
        <v>0</v>
      </c>
      <c r="Z359" s="5" t="str">
        <f t="shared" si="5"/>
        <v>No</v>
      </c>
      <c r="AA359" s="193"/>
      <c r="AB359" s="193"/>
      <c r="AC359" s="193"/>
      <c r="AD359" s="193"/>
      <c r="AE359" s="193"/>
      <c r="AF359" s="193"/>
    </row>
    <row r="360" spans="1:32">
      <c r="A360" s="8" t="s">
        <v>425</v>
      </c>
      <c r="B360" s="8" t="s">
        <v>426</v>
      </c>
      <c r="C360" s="9" t="s">
        <v>178</v>
      </c>
      <c r="D360" s="185">
        <v>5158</v>
      </c>
      <c r="E360" s="188">
        <v>50158</v>
      </c>
      <c r="F360" s="9" t="s">
        <v>214</v>
      </c>
      <c r="G360" s="9" t="s">
        <v>84</v>
      </c>
      <c r="H360" s="10">
        <v>306022</v>
      </c>
      <c r="I360" s="11">
        <v>38</v>
      </c>
      <c r="J360" s="25">
        <v>0</v>
      </c>
      <c r="K360" s="12"/>
      <c r="L360" s="14">
        <v>0</v>
      </c>
      <c r="N360" s="21">
        <v>0</v>
      </c>
      <c r="P360" s="21">
        <v>0</v>
      </c>
      <c r="R360" s="21">
        <v>0</v>
      </c>
      <c r="T360" s="21">
        <v>0</v>
      </c>
      <c r="V360" s="21">
        <v>0</v>
      </c>
      <c r="X360" s="22">
        <v>0</v>
      </c>
      <c r="Z360" s="5" t="str">
        <f t="shared" si="5"/>
        <v>No</v>
      </c>
      <c r="AA360" s="193"/>
      <c r="AB360" s="193"/>
      <c r="AC360" s="193"/>
      <c r="AD360" s="193"/>
      <c r="AE360" s="193"/>
      <c r="AF360" s="193"/>
    </row>
    <row r="361" spans="1:32">
      <c r="A361" s="8" t="s">
        <v>6144</v>
      </c>
      <c r="B361" s="8" t="s">
        <v>6140</v>
      </c>
      <c r="C361" s="9" t="s">
        <v>91</v>
      </c>
      <c r="D361" s="185"/>
      <c r="E361" s="188">
        <v>99425</v>
      </c>
      <c r="F361" s="9" t="s">
        <v>88</v>
      </c>
      <c r="G361" s="9" t="s">
        <v>84</v>
      </c>
      <c r="H361" s="10">
        <v>12150996</v>
      </c>
      <c r="I361" s="11">
        <v>38</v>
      </c>
      <c r="J361" s="25">
        <v>0</v>
      </c>
      <c r="K361" s="12"/>
      <c r="L361" s="14">
        <v>0</v>
      </c>
      <c r="N361" s="21">
        <v>0</v>
      </c>
      <c r="P361" s="21">
        <v>0</v>
      </c>
      <c r="R361" s="21">
        <v>0</v>
      </c>
      <c r="T361" s="21">
        <v>0</v>
      </c>
      <c r="V361" s="21">
        <v>0</v>
      </c>
      <c r="X361" s="22">
        <v>0</v>
      </c>
      <c r="Z361" s="5" t="str">
        <f t="shared" si="5"/>
        <v>No</v>
      </c>
      <c r="AA361" s="193"/>
      <c r="AB361" s="193"/>
      <c r="AC361" s="193"/>
      <c r="AD361" s="193"/>
      <c r="AE361" s="193"/>
      <c r="AF361" s="193"/>
    </row>
    <row r="362" spans="1:32">
      <c r="A362" s="8" t="s">
        <v>1371</v>
      </c>
      <c r="B362" s="8" t="s">
        <v>1372</v>
      </c>
      <c r="C362" s="9" t="s">
        <v>278</v>
      </c>
      <c r="D362" s="185">
        <v>7048</v>
      </c>
      <c r="E362" s="188">
        <v>70048</v>
      </c>
      <c r="F362" s="9" t="s">
        <v>83</v>
      </c>
      <c r="G362" s="9" t="s">
        <v>84</v>
      </c>
      <c r="H362" s="10">
        <v>88053</v>
      </c>
      <c r="I362" s="11">
        <v>38</v>
      </c>
      <c r="J362" s="25">
        <v>0</v>
      </c>
      <c r="K362" s="12"/>
      <c r="L362" s="14">
        <v>0</v>
      </c>
      <c r="N362" s="21">
        <v>0</v>
      </c>
      <c r="P362" s="21">
        <v>0</v>
      </c>
      <c r="R362" s="21">
        <v>0</v>
      </c>
      <c r="T362" s="21">
        <v>0</v>
      </c>
      <c r="V362" s="21">
        <v>0</v>
      </c>
      <c r="X362" s="22">
        <v>0</v>
      </c>
      <c r="Z362" s="5" t="str">
        <f t="shared" si="5"/>
        <v>No</v>
      </c>
      <c r="AA362" s="193"/>
      <c r="AB362" s="193"/>
      <c r="AC362" s="193"/>
      <c r="AD362" s="193"/>
      <c r="AE362" s="193"/>
      <c r="AF362" s="193"/>
    </row>
    <row r="363" spans="1:32">
      <c r="A363" s="8" t="s">
        <v>3482</v>
      </c>
      <c r="B363" s="8" t="s">
        <v>3483</v>
      </c>
      <c r="C363" s="9" t="s">
        <v>235</v>
      </c>
      <c r="D363" s="185">
        <v>4224</v>
      </c>
      <c r="E363" s="188">
        <v>40224</v>
      </c>
      <c r="F363" s="9" t="s">
        <v>83</v>
      </c>
      <c r="G363" s="9" t="s">
        <v>84</v>
      </c>
      <c r="H363" s="10">
        <v>280648</v>
      </c>
      <c r="I363" s="11">
        <v>38</v>
      </c>
      <c r="J363" s="25">
        <v>0</v>
      </c>
      <c r="K363" s="12"/>
      <c r="L363" s="14">
        <v>0</v>
      </c>
      <c r="N363" s="21">
        <v>0</v>
      </c>
      <c r="P363" s="21">
        <v>0</v>
      </c>
      <c r="R363" s="21">
        <v>0</v>
      </c>
      <c r="T363" s="21">
        <v>0</v>
      </c>
      <c r="V363" s="21">
        <v>0</v>
      </c>
      <c r="X363" s="22">
        <v>0</v>
      </c>
      <c r="Z363" s="5" t="str">
        <f t="shared" si="5"/>
        <v>No</v>
      </c>
      <c r="AA363" s="193"/>
      <c r="AB363" s="193"/>
      <c r="AC363" s="193"/>
      <c r="AD363" s="193"/>
      <c r="AE363" s="193"/>
      <c r="AF363" s="193"/>
    </row>
    <row r="364" spans="1:32">
      <c r="A364" s="8" t="s">
        <v>544</v>
      </c>
      <c r="B364" s="8" t="s">
        <v>545</v>
      </c>
      <c r="C364" s="9" t="s">
        <v>233</v>
      </c>
      <c r="D364" s="185">
        <v>3002</v>
      </c>
      <c r="E364" s="188">
        <v>30002</v>
      </c>
      <c r="F364" s="9" t="s">
        <v>88</v>
      </c>
      <c r="G364" s="9" t="s">
        <v>84</v>
      </c>
      <c r="H364" s="10">
        <v>202637</v>
      </c>
      <c r="I364" s="11">
        <v>38</v>
      </c>
      <c r="J364" s="25">
        <v>0</v>
      </c>
      <c r="K364" s="12"/>
      <c r="L364" s="14">
        <v>0</v>
      </c>
      <c r="N364" s="21">
        <v>0</v>
      </c>
      <c r="P364" s="21">
        <v>0</v>
      </c>
      <c r="R364" s="21">
        <v>0</v>
      </c>
      <c r="T364" s="21">
        <v>0</v>
      </c>
      <c r="V364" s="21">
        <v>0</v>
      </c>
      <c r="X364" s="22">
        <v>0</v>
      </c>
      <c r="Z364" s="5" t="str">
        <f t="shared" si="5"/>
        <v>No</v>
      </c>
      <c r="AA364" s="193"/>
      <c r="AB364" s="193"/>
      <c r="AC364" s="193"/>
      <c r="AD364" s="193"/>
      <c r="AE364" s="193"/>
      <c r="AF364" s="193"/>
    </row>
    <row r="365" spans="1:32">
      <c r="A365" s="8" t="s">
        <v>1067</v>
      </c>
      <c r="B365" s="8" t="s">
        <v>1068</v>
      </c>
      <c r="C365" s="9" t="s">
        <v>278</v>
      </c>
      <c r="D365" s="185">
        <v>7014</v>
      </c>
      <c r="E365" s="188">
        <v>70014</v>
      </c>
      <c r="F365" s="9" t="s">
        <v>88</v>
      </c>
      <c r="G365" s="9" t="s">
        <v>84</v>
      </c>
      <c r="H365" s="10">
        <v>150003</v>
      </c>
      <c r="I365" s="11">
        <v>38</v>
      </c>
      <c r="J365" s="25">
        <v>0</v>
      </c>
      <c r="K365" s="12"/>
      <c r="L365" s="14">
        <v>0</v>
      </c>
      <c r="N365" s="21">
        <v>0</v>
      </c>
      <c r="P365" s="21">
        <v>0</v>
      </c>
      <c r="R365" s="21">
        <v>0</v>
      </c>
      <c r="T365" s="21">
        <v>0</v>
      </c>
      <c r="V365" s="21">
        <v>0</v>
      </c>
      <c r="X365" s="22">
        <v>0</v>
      </c>
      <c r="Z365" s="5" t="str">
        <f t="shared" si="5"/>
        <v>No</v>
      </c>
      <c r="AA365" s="193"/>
      <c r="AB365" s="193"/>
      <c r="AC365" s="193"/>
      <c r="AD365" s="193"/>
      <c r="AE365" s="193"/>
      <c r="AF365" s="193"/>
    </row>
    <row r="366" spans="1:32">
      <c r="A366" s="8" t="s">
        <v>4111</v>
      </c>
      <c r="B366" s="8" t="s">
        <v>2689</v>
      </c>
      <c r="C366" s="9" t="s">
        <v>217</v>
      </c>
      <c r="D366" s="185">
        <v>3096</v>
      </c>
      <c r="E366" s="188">
        <v>30096</v>
      </c>
      <c r="F366" s="9" t="s">
        <v>88</v>
      </c>
      <c r="G366" s="9" t="s">
        <v>84</v>
      </c>
      <c r="H366" s="10">
        <v>98081</v>
      </c>
      <c r="I366" s="11">
        <v>38</v>
      </c>
      <c r="J366" s="25">
        <v>0</v>
      </c>
      <c r="K366" s="12"/>
      <c r="L366" s="14">
        <v>0</v>
      </c>
      <c r="N366" s="21">
        <v>0</v>
      </c>
      <c r="P366" s="21">
        <v>0</v>
      </c>
      <c r="R366" s="21">
        <v>0</v>
      </c>
      <c r="T366" s="21">
        <v>0</v>
      </c>
      <c r="V366" s="21">
        <v>0</v>
      </c>
      <c r="X366" s="22">
        <v>0</v>
      </c>
      <c r="Z366" s="5" t="str">
        <f t="shared" si="5"/>
        <v>No</v>
      </c>
      <c r="AA366" s="193"/>
      <c r="AB366" s="193"/>
      <c r="AC366" s="193"/>
      <c r="AD366" s="193"/>
      <c r="AE366" s="193"/>
      <c r="AF366" s="193"/>
    </row>
    <row r="367" spans="1:32">
      <c r="A367" s="8" t="s">
        <v>585</v>
      </c>
      <c r="B367" s="8" t="s">
        <v>586</v>
      </c>
      <c r="C367" s="9" t="s">
        <v>132</v>
      </c>
      <c r="D367" s="185">
        <v>5110</v>
      </c>
      <c r="E367" s="188">
        <v>50110</v>
      </c>
      <c r="F367" s="9" t="s">
        <v>88</v>
      </c>
      <c r="G367" s="9" t="s">
        <v>84</v>
      </c>
      <c r="H367" s="10">
        <v>108657</v>
      </c>
      <c r="I367" s="11">
        <v>37</v>
      </c>
      <c r="J367" s="25">
        <v>0</v>
      </c>
      <c r="K367" s="12"/>
      <c r="L367" s="14">
        <v>0</v>
      </c>
      <c r="N367" s="21">
        <v>0</v>
      </c>
      <c r="P367" s="21">
        <v>0</v>
      </c>
      <c r="R367" s="21">
        <v>0</v>
      </c>
      <c r="T367" s="21">
        <v>0</v>
      </c>
      <c r="V367" s="21">
        <v>0</v>
      </c>
      <c r="X367" s="22">
        <v>0</v>
      </c>
      <c r="Z367" s="5" t="str">
        <f t="shared" si="5"/>
        <v>No</v>
      </c>
      <c r="AA367" s="193"/>
      <c r="AB367" s="193"/>
      <c r="AC367" s="193"/>
      <c r="AD367" s="193"/>
      <c r="AE367" s="193"/>
      <c r="AF367" s="193"/>
    </row>
    <row r="368" spans="1:32">
      <c r="A368" s="8" t="s">
        <v>5980</v>
      </c>
      <c r="B368" s="8" t="s">
        <v>5980</v>
      </c>
      <c r="C368" s="9" t="s">
        <v>46</v>
      </c>
      <c r="D368" s="185">
        <v>5219</v>
      </c>
      <c r="E368" s="188">
        <v>50516</v>
      </c>
      <c r="F368" s="9" t="s">
        <v>83</v>
      </c>
      <c r="G368" s="9" t="s">
        <v>84</v>
      </c>
      <c r="H368" s="10">
        <v>2650890</v>
      </c>
      <c r="I368" s="11">
        <v>37</v>
      </c>
      <c r="J368" s="25">
        <v>0</v>
      </c>
      <c r="K368" s="12"/>
      <c r="L368" s="14">
        <v>0</v>
      </c>
      <c r="N368" s="21">
        <v>0</v>
      </c>
      <c r="P368" s="21">
        <v>0</v>
      </c>
      <c r="R368" s="21">
        <v>0</v>
      </c>
      <c r="T368" s="21">
        <v>0</v>
      </c>
      <c r="V368" s="21">
        <v>0</v>
      </c>
      <c r="X368" s="22">
        <v>0</v>
      </c>
      <c r="Z368" s="5" t="str">
        <f t="shared" si="5"/>
        <v>No</v>
      </c>
      <c r="AA368" s="193"/>
      <c r="AB368" s="193"/>
      <c r="AC368" s="193"/>
      <c r="AD368" s="193"/>
      <c r="AE368" s="193"/>
      <c r="AF368" s="193"/>
    </row>
    <row r="369" spans="1:32">
      <c r="A369" s="8" t="s">
        <v>4783</v>
      </c>
      <c r="B369" s="8" t="s">
        <v>2071</v>
      </c>
      <c r="C369" s="9" t="s">
        <v>288</v>
      </c>
      <c r="D369" s="185">
        <v>3023</v>
      </c>
      <c r="E369" s="188">
        <v>30023</v>
      </c>
      <c r="F369" s="9" t="s">
        <v>88</v>
      </c>
      <c r="G369" s="9" t="s">
        <v>84</v>
      </c>
      <c r="H369" s="10">
        <v>1733853</v>
      </c>
      <c r="I369" s="11">
        <v>37</v>
      </c>
      <c r="J369" s="25">
        <v>0</v>
      </c>
      <c r="K369" s="12"/>
      <c r="L369" s="14">
        <v>0</v>
      </c>
      <c r="N369" s="21">
        <v>0</v>
      </c>
      <c r="P369" s="21">
        <v>0</v>
      </c>
      <c r="R369" s="21">
        <v>0</v>
      </c>
      <c r="T369" s="21">
        <v>0</v>
      </c>
      <c r="V369" s="21">
        <v>0</v>
      </c>
      <c r="X369" s="22">
        <v>0</v>
      </c>
      <c r="Z369" s="5" t="str">
        <f t="shared" si="5"/>
        <v>No</v>
      </c>
      <c r="AA369" s="193"/>
      <c r="AB369" s="193"/>
      <c r="AC369" s="193"/>
      <c r="AD369" s="193"/>
      <c r="AE369" s="193"/>
      <c r="AF369" s="193"/>
    </row>
    <row r="370" spans="1:32">
      <c r="A370" s="8" t="s">
        <v>440</v>
      </c>
      <c r="B370" s="8" t="s">
        <v>441</v>
      </c>
      <c r="C370" s="9" t="s">
        <v>274</v>
      </c>
      <c r="D370" s="185">
        <v>4171</v>
      </c>
      <c r="E370" s="188">
        <v>40171</v>
      </c>
      <c r="F370" s="9" t="s">
        <v>83</v>
      </c>
      <c r="G370" s="9" t="s">
        <v>84</v>
      </c>
      <c r="H370" s="10">
        <v>558696</v>
      </c>
      <c r="I370" s="11">
        <v>37</v>
      </c>
      <c r="J370" s="25">
        <v>0</v>
      </c>
      <c r="K370" s="12"/>
      <c r="L370" s="14">
        <v>0</v>
      </c>
      <c r="N370" s="21">
        <v>0</v>
      </c>
      <c r="P370" s="21">
        <v>0</v>
      </c>
      <c r="R370" s="21">
        <v>0</v>
      </c>
      <c r="T370" s="21">
        <v>0</v>
      </c>
      <c r="V370" s="21">
        <v>0</v>
      </c>
      <c r="X370" s="22">
        <v>0</v>
      </c>
      <c r="Z370" s="5" t="str">
        <f t="shared" si="5"/>
        <v>No</v>
      </c>
      <c r="AA370" s="193"/>
      <c r="AB370" s="193"/>
      <c r="AC370" s="193"/>
      <c r="AD370" s="193"/>
      <c r="AE370" s="193"/>
      <c r="AF370" s="193"/>
    </row>
    <row r="371" spans="1:32">
      <c r="A371" s="8" t="s">
        <v>6549</v>
      </c>
      <c r="B371" s="8" t="s">
        <v>1054</v>
      </c>
      <c r="C371" s="9" t="s">
        <v>69</v>
      </c>
      <c r="D371" s="185">
        <v>8003</v>
      </c>
      <c r="E371" s="188">
        <v>80003</v>
      </c>
      <c r="F371" s="9" t="s">
        <v>83</v>
      </c>
      <c r="G371" s="9" t="s">
        <v>84</v>
      </c>
      <c r="H371" s="10">
        <v>176676</v>
      </c>
      <c r="I371" s="11">
        <v>37</v>
      </c>
      <c r="J371" s="25">
        <v>0</v>
      </c>
      <c r="K371" s="12"/>
      <c r="L371" s="14">
        <v>0</v>
      </c>
      <c r="N371" s="21">
        <v>0</v>
      </c>
      <c r="P371" s="21">
        <v>0</v>
      </c>
      <c r="R371" s="21">
        <v>0</v>
      </c>
      <c r="T371" s="21">
        <v>0</v>
      </c>
      <c r="V371" s="21">
        <v>0</v>
      </c>
      <c r="X371" s="22">
        <v>0</v>
      </c>
      <c r="Z371" s="5" t="str">
        <f t="shared" si="5"/>
        <v>No</v>
      </c>
      <c r="AA371" s="193"/>
      <c r="AB371" s="193"/>
      <c r="AC371" s="193"/>
      <c r="AD371" s="193"/>
      <c r="AE371" s="193"/>
      <c r="AF371" s="193"/>
    </row>
    <row r="372" spans="1:32">
      <c r="A372" s="8" t="s">
        <v>3703</v>
      </c>
      <c r="B372" s="8" t="s">
        <v>3704</v>
      </c>
      <c r="C372" s="9" t="s">
        <v>129</v>
      </c>
      <c r="D372" s="185">
        <v>4058</v>
      </c>
      <c r="E372" s="188">
        <v>40058</v>
      </c>
      <c r="F372" s="9" t="s">
        <v>83</v>
      </c>
      <c r="G372" s="9" t="s">
        <v>84</v>
      </c>
      <c r="H372" s="10">
        <v>60851</v>
      </c>
      <c r="I372" s="11">
        <v>37</v>
      </c>
      <c r="J372" s="25">
        <v>0</v>
      </c>
      <c r="K372" s="12"/>
      <c r="L372" s="14">
        <v>0</v>
      </c>
      <c r="N372" s="21">
        <v>0</v>
      </c>
      <c r="P372" s="21">
        <v>0</v>
      </c>
      <c r="R372" s="21">
        <v>0</v>
      </c>
      <c r="T372" s="21">
        <v>0</v>
      </c>
      <c r="V372" s="21">
        <v>0</v>
      </c>
      <c r="X372" s="22">
        <v>0</v>
      </c>
      <c r="Z372" s="5" t="str">
        <f t="shared" si="5"/>
        <v>No</v>
      </c>
      <c r="AA372" s="193"/>
      <c r="AB372" s="193"/>
      <c r="AC372" s="193"/>
      <c r="AD372" s="193"/>
      <c r="AE372" s="193"/>
      <c r="AF372" s="193"/>
    </row>
    <row r="373" spans="1:32">
      <c r="A373" s="8" t="s">
        <v>2724</v>
      </c>
      <c r="B373" s="8" t="s">
        <v>2725</v>
      </c>
      <c r="C373" s="9" t="s">
        <v>132</v>
      </c>
      <c r="D373" s="185">
        <v>5054</v>
      </c>
      <c r="E373" s="188">
        <v>50054</v>
      </c>
      <c r="F373" s="9" t="s">
        <v>83</v>
      </c>
      <c r="G373" s="9" t="s">
        <v>84</v>
      </c>
      <c r="H373" s="10">
        <v>90580</v>
      </c>
      <c r="I373" s="11">
        <v>36</v>
      </c>
      <c r="J373" s="25">
        <v>0</v>
      </c>
      <c r="K373" s="12"/>
      <c r="L373" s="14">
        <v>0</v>
      </c>
      <c r="N373" s="21">
        <v>0</v>
      </c>
      <c r="P373" s="21">
        <v>0</v>
      </c>
      <c r="R373" s="21">
        <v>0</v>
      </c>
      <c r="T373" s="21">
        <v>0</v>
      </c>
      <c r="V373" s="21">
        <v>0</v>
      </c>
      <c r="X373" s="22">
        <v>0</v>
      </c>
      <c r="Z373" s="5" t="str">
        <f t="shared" si="5"/>
        <v>No</v>
      </c>
      <c r="AA373" s="193"/>
      <c r="AB373" s="193"/>
      <c r="AC373" s="193"/>
      <c r="AD373" s="193"/>
      <c r="AE373" s="193"/>
      <c r="AF373" s="193"/>
    </row>
    <row r="374" spans="1:32">
      <c r="A374" s="8" t="s">
        <v>1755</v>
      </c>
      <c r="B374" s="8" t="s">
        <v>1756</v>
      </c>
      <c r="C374" s="9" t="s">
        <v>132</v>
      </c>
      <c r="D374" s="185">
        <v>5043</v>
      </c>
      <c r="E374" s="188">
        <v>50043</v>
      </c>
      <c r="F374" s="9" t="s">
        <v>83</v>
      </c>
      <c r="G374" s="9" t="s">
        <v>84</v>
      </c>
      <c r="H374" s="10">
        <v>229351</v>
      </c>
      <c r="I374" s="11">
        <v>36</v>
      </c>
      <c r="J374" s="25">
        <v>0</v>
      </c>
      <c r="K374" s="12"/>
      <c r="L374" s="14">
        <v>0</v>
      </c>
      <c r="N374" s="21">
        <v>0</v>
      </c>
      <c r="P374" s="21">
        <v>0</v>
      </c>
      <c r="R374" s="21">
        <v>0</v>
      </c>
      <c r="T374" s="21">
        <v>0</v>
      </c>
      <c r="V374" s="21">
        <v>0</v>
      </c>
      <c r="X374" s="22">
        <v>0</v>
      </c>
      <c r="Z374" s="5" t="str">
        <f t="shared" si="5"/>
        <v>No</v>
      </c>
      <c r="AA374" s="193"/>
      <c r="AB374" s="193"/>
      <c r="AC374" s="193"/>
      <c r="AD374" s="193"/>
      <c r="AE374" s="193"/>
      <c r="AF374" s="193"/>
    </row>
    <row r="375" spans="1:32">
      <c r="A375" s="8" t="s">
        <v>1916</v>
      </c>
      <c r="B375" s="8" t="s">
        <v>1466</v>
      </c>
      <c r="C375" s="9" t="s">
        <v>106</v>
      </c>
      <c r="D375" s="185">
        <v>7016</v>
      </c>
      <c r="E375" s="188">
        <v>70016</v>
      </c>
      <c r="F375" s="9" t="s">
        <v>83</v>
      </c>
      <c r="G375" s="9" t="s">
        <v>84</v>
      </c>
      <c r="H375" s="10">
        <v>124748</v>
      </c>
      <c r="I375" s="11">
        <v>36</v>
      </c>
      <c r="J375" s="25">
        <v>0</v>
      </c>
      <c r="K375" s="12"/>
      <c r="L375" s="14">
        <v>0</v>
      </c>
      <c r="N375" s="21">
        <v>0</v>
      </c>
      <c r="P375" s="21">
        <v>0</v>
      </c>
      <c r="R375" s="21">
        <v>0</v>
      </c>
      <c r="T375" s="21">
        <v>0</v>
      </c>
      <c r="V375" s="21">
        <v>0</v>
      </c>
      <c r="X375" s="22">
        <v>0</v>
      </c>
      <c r="Z375" s="5" t="str">
        <f t="shared" si="5"/>
        <v>No</v>
      </c>
      <c r="AA375" s="193"/>
      <c r="AB375" s="193"/>
      <c r="AC375" s="193"/>
      <c r="AD375" s="193"/>
      <c r="AE375" s="193"/>
      <c r="AF375" s="193"/>
    </row>
    <row r="376" spans="1:32">
      <c r="A376" s="8" t="s">
        <v>6550</v>
      </c>
      <c r="B376" s="8" t="s">
        <v>1264</v>
      </c>
      <c r="C376" s="9" t="s">
        <v>50</v>
      </c>
      <c r="D376" s="185"/>
      <c r="E376" s="188">
        <v>40265</v>
      </c>
      <c r="F376" s="9" t="s">
        <v>125</v>
      </c>
      <c r="G376" s="9" t="s">
        <v>84</v>
      </c>
      <c r="H376" s="10">
        <v>70436</v>
      </c>
      <c r="I376" s="11">
        <v>36</v>
      </c>
      <c r="J376" s="25">
        <v>0</v>
      </c>
      <c r="K376" s="12"/>
      <c r="L376" s="14">
        <v>0</v>
      </c>
      <c r="N376" s="21">
        <v>0</v>
      </c>
      <c r="P376" s="21">
        <v>0</v>
      </c>
      <c r="R376" s="21">
        <v>0</v>
      </c>
      <c r="T376" s="21">
        <v>0</v>
      </c>
      <c r="V376" s="21">
        <v>0</v>
      </c>
      <c r="X376" s="22">
        <v>0</v>
      </c>
      <c r="Z376" s="5" t="str">
        <f t="shared" si="5"/>
        <v>No</v>
      </c>
      <c r="AA376" s="193"/>
      <c r="AB376" s="193"/>
      <c r="AC376" s="193"/>
      <c r="AD376" s="193"/>
      <c r="AE376" s="193"/>
      <c r="AF376" s="193"/>
    </row>
    <row r="377" spans="1:32">
      <c r="A377" s="8" t="s">
        <v>4441</v>
      </c>
      <c r="B377" s="8" t="s">
        <v>3974</v>
      </c>
      <c r="C377" s="9" t="s">
        <v>466</v>
      </c>
      <c r="D377" s="185">
        <v>5163</v>
      </c>
      <c r="E377" s="188">
        <v>50163</v>
      </c>
      <c r="F377" s="9" t="s">
        <v>83</v>
      </c>
      <c r="G377" s="9" t="s">
        <v>84</v>
      </c>
      <c r="H377" s="10">
        <v>76068</v>
      </c>
      <c r="I377" s="11">
        <v>36</v>
      </c>
      <c r="J377" s="25">
        <v>0</v>
      </c>
      <c r="K377" s="12"/>
      <c r="L377" s="14">
        <v>0</v>
      </c>
      <c r="N377" s="21">
        <v>0</v>
      </c>
      <c r="P377" s="21">
        <v>0</v>
      </c>
      <c r="R377" s="21">
        <v>0</v>
      </c>
      <c r="T377" s="21">
        <v>0</v>
      </c>
      <c r="V377" s="21">
        <v>0</v>
      </c>
      <c r="X377" s="22">
        <v>0</v>
      </c>
      <c r="Z377" s="5" t="str">
        <f t="shared" si="5"/>
        <v>No</v>
      </c>
      <c r="AA377" s="193"/>
      <c r="AB377" s="193"/>
      <c r="AC377" s="193"/>
      <c r="AD377" s="193"/>
      <c r="AE377" s="193"/>
      <c r="AF377" s="193"/>
    </row>
    <row r="378" spans="1:32">
      <c r="A378" s="8" t="s">
        <v>1107</v>
      </c>
      <c r="B378" s="8" t="s">
        <v>1108</v>
      </c>
      <c r="C378" s="9" t="s">
        <v>58</v>
      </c>
      <c r="D378" s="185">
        <v>5002</v>
      </c>
      <c r="E378" s="188">
        <v>50002</v>
      </c>
      <c r="F378" s="9" t="s">
        <v>83</v>
      </c>
      <c r="G378" s="9" t="s">
        <v>84</v>
      </c>
      <c r="H378" s="10">
        <v>206520</v>
      </c>
      <c r="I378" s="11">
        <v>36</v>
      </c>
      <c r="J378" s="25">
        <v>0</v>
      </c>
      <c r="K378" s="12"/>
      <c r="L378" s="14">
        <v>0</v>
      </c>
      <c r="N378" s="21">
        <v>0</v>
      </c>
      <c r="P378" s="21">
        <v>0</v>
      </c>
      <c r="R378" s="21">
        <v>0</v>
      </c>
      <c r="T378" s="21">
        <v>0</v>
      </c>
      <c r="V378" s="21">
        <v>0</v>
      </c>
      <c r="X378" s="22">
        <v>0</v>
      </c>
      <c r="Z378" s="5" t="str">
        <f t="shared" si="5"/>
        <v>No</v>
      </c>
      <c r="AA378" s="193"/>
      <c r="AB378" s="193"/>
      <c r="AC378" s="193"/>
      <c r="AD378" s="193"/>
      <c r="AE378" s="193"/>
      <c r="AF378" s="193"/>
    </row>
    <row r="379" spans="1:32">
      <c r="A379" s="8" t="s">
        <v>696</v>
      </c>
      <c r="B379" s="8" t="s">
        <v>697</v>
      </c>
      <c r="C379" s="9" t="s">
        <v>217</v>
      </c>
      <c r="D379" s="185">
        <v>3072</v>
      </c>
      <c r="E379" s="188">
        <v>30072</v>
      </c>
      <c r="F379" s="9" t="s">
        <v>83</v>
      </c>
      <c r="G379" s="9" t="s">
        <v>84</v>
      </c>
      <c r="H379" s="10">
        <v>141576</v>
      </c>
      <c r="I379" s="11">
        <v>36</v>
      </c>
      <c r="J379" s="25">
        <v>0</v>
      </c>
      <c r="K379" s="12"/>
      <c r="L379" s="14">
        <v>0</v>
      </c>
      <c r="N379" s="21">
        <v>0</v>
      </c>
      <c r="P379" s="21">
        <v>0</v>
      </c>
      <c r="R379" s="21">
        <v>0</v>
      </c>
      <c r="T379" s="21">
        <v>0</v>
      </c>
      <c r="V379" s="21">
        <v>0</v>
      </c>
      <c r="X379" s="22">
        <v>0</v>
      </c>
      <c r="Z379" s="5" t="str">
        <f t="shared" si="5"/>
        <v>No</v>
      </c>
      <c r="AA379" s="193"/>
      <c r="AB379" s="193"/>
      <c r="AC379" s="193"/>
      <c r="AD379" s="193"/>
      <c r="AE379" s="193"/>
      <c r="AF379" s="193"/>
    </row>
    <row r="380" spans="1:32">
      <c r="A380" s="8" t="s">
        <v>2767</v>
      </c>
      <c r="B380" s="8" t="s">
        <v>1880</v>
      </c>
      <c r="C380" s="9" t="s">
        <v>265</v>
      </c>
      <c r="D380" s="185">
        <v>7008</v>
      </c>
      <c r="E380" s="188">
        <v>70008</v>
      </c>
      <c r="F380" s="9" t="s">
        <v>83</v>
      </c>
      <c r="G380" s="9" t="s">
        <v>84</v>
      </c>
      <c r="H380" s="10">
        <v>177844</v>
      </c>
      <c r="I380" s="11">
        <v>35</v>
      </c>
      <c r="J380" s="25">
        <v>0</v>
      </c>
      <c r="K380" s="12"/>
      <c r="L380" s="14">
        <v>0</v>
      </c>
      <c r="N380" s="21">
        <v>0</v>
      </c>
      <c r="P380" s="21">
        <v>0</v>
      </c>
      <c r="R380" s="21">
        <v>0</v>
      </c>
      <c r="T380" s="21">
        <v>0</v>
      </c>
      <c r="V380" s="21">
        <v>0</v>
      </c>
      <c r="X380" s="22">
        <v>0</v>
      </c>
      <c r="Z380" s="5" t="str">
        <f t="shared" si="5"/>
        <v>No</v>
      </c>
      <c r="AA380" s="193"/>
      <c r="AB380" s="193"/>
      <c r="AC380" s="193"/>
      <c r="AD380" s="193"/>
      <c r="AE380" s="193"/>
      <c r="AF380" s="193"/>
    </row>
    <row r="381" spans="1:32">
      <c r="A381" s="8" t="s">
        <v>1327</v>
      </c>
      <c r="B381" s="8" t="s">
        <v>644</v>
      </c>
      <c r="C381" s="9" t="s">
        <v>235</v>
      </c>
      <c r="D381" s="185">
        <v>4147</v>
      </c>
      <c r="E381" s="188">
        <v>40147</v>
      </c>
      <c r="F381" s="9" t="s">
        <v>214</v>
      </c>
      <c r="G381" s="9" t="s">
        <v>84</v>
      </c>
      <c r="H381" s="10">
        <v>884891</v>
      </c>
      <c r="I381" s="11">
        <v>35</v>
      </c>
      <c r="J381" s="25">
        <v>0</v>
      </c>
      <c r="K381" s="12"/>
      <c r="L381" s="14">
        <v>0</v>
      </c>
      <c r="N381" s="21">
        <v>0</v>
      </c>
      <c r="P381" s="21">
        <v>0</v>
      </c>
      <c r="R381" s="21">
        <v>0</v>
      </c>
      <c r="T381" s="21">
        <v>0</v>
      </c>
      <c r="V381" s="21">
        <v>0</v>
      </c>
      <c r="X381" s="22">
        <v>0</v>
      </c>
      <c r="Z381" s="5" t="str">
        <f t="shared" si="5"/>
        <v>No</v>
      </c>
      <c r="AA381" s="193"/>
      <c r="AB381" s="193"/>
      <c r="AC381" s="193"/>
      <c r="AD381" s="193"/>
      <c r="AE381" s="193"/>
      <c r="AF381" s="193"/>
    </row>
    <row r="382" spans="1:32">
      <c r="A382" s="8" t="s">
        <v>3382</v>
      </c>
      <c r="B382" s="8" t="s">
        <v>1355</v>
      </c>
      <c r="C382" s="9" t="s">
        <v>91</v>
      </c>
      <c r="D382" s="185">
        <v>9017</v>
      </c>
      <c r="E382" s="188">
        <v>90017</v>
      </c>
      <c r="F382" s="9" t="s">
        <v>83</v>
      </c>
      <c r="G382" s="9" t="s">
        <v>84</v>
      </c>
      <c r="H382" s="10">
        <v>308231</v>
      </c>
      <c r="I382" s="11">
        <v>35</v>
      </c>
      <c r="J382" s="25">
        <v>0</v>
      </c>
      <c r="K382" s="12"/>
      <c r="L382" s="14">
        <v>0</v>
      </c>
      <c r="N382" s="21">
        <v>0</v>
      </c>
      <c r="P382" s="21">
        <v>0</v>
      </c>
      <c r="R382" s="21">
        <v>0</v>
      </c>
      <c r="T382" s="21">
        <v>0</v>
      </c>
      <c r="V382" s="21">
        <v>0</v>
      </c>
      <c r="X382" s="22">
        <v>0</v>
      </c>
      <c r="Z382" s="5" t="str">
        <f t="shared" si="5"/>
        <v>No</v>
      </c>
      <c r="AA382" s="193"/>
      <c r="AB382" s="193"/>
      <c r="AC382" s="193"/>
      <c r="AD382" s="193"/>
      <c r="AE382" s="193"/>
      <c r="AF382" s="193"/>
    </row>
    <row r="383" spans="1:32">
      <c r="A383" s="8" t="s">
        <v>1796</v>
      </c>
      <c r="B383" s="8" t="s">
        <v>1797</v>
      </c>
      <c r="C383" s="9" t="s">
        <v>141</v>
      </c>
      <c r="D383" s="185">
        <v>3076</v>
      </c>
      <c r="E383" s="188">
        <v>30076</v>
      </c>
      <c r="F383" s="9" t="s">
        <v>88</v>
      </c>
      <c r="G383" s="9" t="s">
        <v>84</v>
      </c>
      <c r="H383" s="10">
        <v>75689</v>
      </c>
      <c r="I383" s="11">
        <v>35</v>
      </c>
      <c r="J383" s="25">
        <v>0</v>
      </c>
      <c r="K383" s="12"/>
      <c r="L383" s="14">
        <v>0</v>
      </c>
      <c r="N383" s="21">
        <v>0</v>
      </c>
      <c r="P383" s="21">
        <v>0</v>
      </c>
      <c r="R383" s="21">
        <v>0</v>
      </c>
      <c r="T383" s="21">
        <v>0</v>
      </c>
      <c r="V383" s="21">
        <v>0</v>
      </c>
      <c r="X383" s="22">
        <v>0</v>
      </c>
      <c r="Z383" s="5" t="str">
        <f t="shared" si="5"/>
        <v>No</v>
      </c>
      <c r="AA383" s="193"/>
      <c r="AB383" s="193"/>
      <c r="AC383" s="193"/>
      <c r="AD383" s="193"/>
      <c r="AE383" s="193"/>
      <c r="AF383" s="193"/>
    </row>
    <row r="384" spans="1:32">
      <c r="A384" s="8" t="s">
        <v>1348</v>
      </c>
      <c r="B384" s="8" t="s">
        <v>588</v>
      </c>
      <c r="C384" s="9" t="s">
        <v>91</v>
      </c>
      <c r="D384" s="185">
        <v>9142</v>
      </c>
      <c r="E384" s="188">
        <v>90142</v>
      </c>
      <c r="F384" s="9" t="s">
        <v>214</v>
      </c>
      <c r="G384" s="9" t="s">
        <v>84</v>
      </c>
      <c r="H384" s="10">
        <v>72794</v>
      </c>
      <c r="I384" s="11">
        <v>35</v>
      </c>
      <c r="J384" s="25">
        <v>0</v>
      </c>
      <c r="K384" s="12"/>
      <c r="L384" s="14">
        <v>0</v>
      </c>
      <c r="N384" s="21">
        <v>0</v>
      </c>
      <c r="P384" s="21">
        <v>0</v>
      </c>
      <c r="R384" s="21">
        <v>0</v>
      </c>
      <c r="T384" s="21">
        <v>0</v>
      </c>
      <c r="V384" s="21">
        <v>0</v>
      </c>
      <c r="X384" s="22">
        <v>0</v>
      </c>
      <c r="Z384" s="5" t="str">
        <f t="shared" si="5"/>
        <v>No</v>
      </c>
      <c r="AA384" s="193"/>
      <c r="AB384" s="193"/>
      <c r="AC384" s="193"/>
      <c r="AD384" s="193"/>
      <c r="AE384" s="193"/>
      <c r="AF384" s="193"/>
    </row>
    <row r="385" spans="1:32">
      <c r="A385" s="8" t="s">
        <v>5932</v>
      </c>
      <c r="B385" s="8" t="s">
        <v>6077</v>
      </c>
      <c r="C385" s="9" t="s">
        <v>163</v>
      </c>
      <c r="D385" s="185"/>
      <c r="E385" s="188">
        <v>10183</v>
      </c>
      <c r="F385" s="9" t="s">
        <v>88</v>
      </c>
      <c r="G385" s="9" t="s">
        <v>84</v>
      </c>
      <c r="H385" s="10">
        <v>246695</v>
      </c>
      <c r="I385" s="11">
        <v>35</v>
      </c>
      <c r="J385" s="25">
        <v>0</v>
      </c>
      <c r="K385" s="12"/>
      <c r="L385" s="14">
        <v>0</v>
      </c>
      <c r="N385" s="21">
        <v>0</v>
      </c>
      <c r="P385" s="21">
        <v>0</v>
      </c>
      <c r="R385" s="21">
        <v>0</v>
      </c>
      <c r="T385" s="21">
        <v>0</v>
      </c>
      <c r="V385" s="21">
        <v>0</v>
      </c>
      <c r="X385" s="22">
        <v>0</v>
      </c>
      <c r="Z385" s="5" t="str">
        <f t="shared" si="5"/>
        <v>No</v>
      </c>
      <c r="AA385" s="193"/>
      <c r="AB385" s="193"/>
      <c r="AC385" s="193"/>
      <c r="AD385" s="193"/>
      <c r="AE385" s="193"/>
      <c r="AF385" s="193"/>
    </row>
    <row r="386" spans="1:32">
      <c r="A386" s="8" t="s">
        <v>1997</v>
      </c>
      <c r="B386" s="8" t="s">
        <v>1998</v>
      </c>
      <c r="C386" s="9" t="s">
        <v>39</v>
      </c>
      <c r="D386" s="185">
        <v>9219</v>
      </c>
      <c r="E386" s="188">
        <v>90219</v>
      </c>
      <c r="F386" s="9" t="s">
        <v>88</v>
      </c>
      <c r="G386" s="9" t="s">
        <v>84</v>
      </c>
      <c r="H386" s="10">
        <v>71957</v>
      </c>
      <c r="I386" s="11">
        <v>35</v>
      </c>
      <c r="J386" s="25">
        <v>0</v>
      </c>
      <c r="K386" s="12"/>
      <c r="L386" s="14">
        <v>0</v>
      </c>
      <c r="N386" s="21">
        <v>0</v>
      </c>
      <c r="P386" s="21">
        <v>0</v>
      </c>
      <c r="R386" s="21">
        <v>0</v>
      </c>
      <c r="T386" s="21">
        <v>0</v>
      </c>
      <c r="V386" s="21">
        <v>0</v>
      </c>
      <c r="X386" s="22">
        <v>0</v>
      </c>
      <c r="Z386" s="5" t="str">
        <f t="shared" si="5"/>
        <v>No</v>
      </c>
      <c r="AA386" s="193"/>
      <c r="AB386" s="193"/>
      <c r="AC386" s="193"/>
      <c r="AD386" s="193"/>
      <c r="AE386" s="193"/>
      <c r="AF386" s="193"/>
    </row>
    <row r="387" spans="1:32">
      <c r="A387" s="8" t="s">
        <v>4145</v>
      </c>
      <c r="B387" s="8" t="s">
        <v>4146</v>
      </c>
      <c r="C387" s="9" t="s">
        <v>171</v>
      </c>
      <c r="D387" s="185">
        <v>4104</v>
      </c>
      <c r="E387" s="188">
        <v>40104</v>
      </c>
      <c r="F387" s="9" t="s">
        <v>83</v>
      </c>
      <c r="G387" s="9" t="s">
        <v>84</v>
      </c>
      <c r="H387" s="10">
        <v>149422</v>
      </c>
      <c r="I387" s="11">
        <v>34</v>
      </c>
      <c r="J387" s="25">
        <v>0</v>
      </c>
      <c r="K387" s="12"/>
      <c r="L387" s="14">
        <v>0</v>
      </c>
      <c r="N387" s="21">
        <v>0</v>
      </c>
      <c r="P387" s="21">
        <v>0</v>
      </c>
      <c r="R387" s="21">
        <v>0</v>
      </c>
      <c r="T387" s="21">
        <v>0</v>
      </c>
      <c r="V387" s="21">
        <v>0</v>
      </c>
      <c r="X387" s="22">
        <v>0</v>
      </c>
      <c r="Z387" s="5" t="str">
        <f t="shared" ref="Z387:Z450" si="6">IF(Y387&amp;W387&amp;U387&amp;S387&amp;Q387&amp;O387&amp;M387&amp;K387&lt;&gt;"","Yes","No")</f>
        <v>No</v>
      </c>
      <c r="AA387" s="193"/>
      <c r="AB387" s="193"/>
      <c r="AC387" s="193"/>
      <c r="AD387" s="193"/>
      <c r="AE387" s="193"/>
      <c r="AF387" s="193"/>
    </row>
    <row r="388" spans="1:32">
      <c r="A388" s="8" t="s">
        <v>6142</v>
      </c>
      <c r="B388" s="8" t="s">
        <v>1191</v>
      </c>
      <c r="C388" s="9" t="s">
        <v>217</v>
      </c>
      <c r="D388" s="185" t="s">
        <v>6143</v>
      </c>
      <c r="E388" s="188">
        <v>30129</v>
      </c>
      <c r="F388" s="9" t="s">
        <v>83</v>
      </c>
      <c r="G388" s="9" t="s">
        <v>84</v>
      </c>
      <c r="H388" s="10">
        <v>2203663</v>
      </c>
      <c r="I388" s="11">
        <v>34</v>
      </c>
      <c r="J388" s="25">
        <v>0</v>
      </c>
      <c r="K388" s="12"/>
      <c r="L388" s="14">
        <v>0</v>
      </c>
      <c r="N388" s="21">
        <v>0</v>
      </c>
      <c r="P388" s="21">
        <v>0</v>
      </c>
      <c r="R388" s="21">
        <v>0</v>
      </c>
      <c r="T388" s="21">
        <v>0</v>
      </c>
      <c r="V388" s="21">
        <v>0</v>
      </c>
      <c r="X388" s="22">
        <v>0</v>
      </c>
      <c r="Z388" s="5" t="str">
        <f t="shared" si="6"/>
        <v>No</v>
      </c>
      <c r="AA388" s="193"/>
      <c r="AB388" s="193"/>
      <c r="AC388" s="193"/>
      <c r="AD388" s="193"/>
      <c r="AE388" s="193"/>
      <c r="AF388" s="193"/>
    </row>
    <row r="389" spans="1:32">
      <c r="A389" s="8" t="s">
        <v>1046</v>
      </c>
      <c r="B389" s="8" t="s">
        <v>1047</v>
      </c>
      <c r="C389" s="9" t="s">
        <v>91</v>
      </c>
      <c r="D389" s="185">
        <v>9061</v>
      </c>
      <c r="E389" s="188">
        <v>90061</v>
      </c>
      <c r="F389" s="9" t="s">
        <v>88</v>
      </c>
      <c r="G389" s="9" t="s">
        <v>84</v>
      </c>
      <c r="H389" s="10">
        <v>116719</v>
      </c>
      <c r="I389" s="11">
        <v>34</v>
      </c>
      <c r="J389" s="25">
        <v>0</v>
      </c>
      <c r="K389" s="12"/>
      <c r="L389" s="14">
        <v>0</v>
      </c>
      <c r="N389" s="21">
        <v>0</v>
      </c>
      <c r="P389" s="21">
        <v>0</v>
      </c>
      <c r="R389" s="21">
        <v>0</v>
      </c>
      <c r="T389" s="21">
        <v>0</v>
      </c>
      <c r="V389" s="21">
        <v>0</v>
      </c>
      <c r="X389" s="22">
        <v>0</v>
      </c>
      <c r="Z389" s="5" t="str">
        <f t="shared" si="6"/>
        <v>No</v>
      </c>
      <c r="AA389" s="193"/>
      <c r="AB389" s="193"/>
      <c r="AC389" s="193"/>
      <c r="AD389" s="193"/>
      <c r="AE389" s="193"/>
      <c r="AF389" s="193"/>
    </row>
    <row r="390" spans="1:32">
      <c r="A390" s="8" t="s">
        <v>6149</v>
      </c>
      <c r="B390" s="8" t="s">
        <v>2986</v>
      </c>
      <c r="C390" s="9" t="s">
        <v>91</v>
      </c>
      <c r="D390" s="185"/>
      <c r="E390" s="188">
        <v>99423</v>
      </c>
      <c r="F390" s="9" t="s">
        <v>83</v>
      </c>
      <c r="G390" s="9" t="s">
        <v>84</v>
      </c>
      <c r="H390" s="10">
        <v>12150996</v>
      </c>
      <c r="I390" s="11">
        <v>34</v>
      </c>
      <c r="J390" s="25">
        <v>0</v>
      </c>
      <c r="K390" s="12"/>
      <c r="L390" s="14">
        <v>0</v>
      </c>
      <c r="N390" s="21">
        <v>0</v>
      </c>
      <c r="P390" s="21">
        <v>0</v>
      </c>
      <c r="R390" s="21">
        <v>0</v>
      </c>
      <c r="T390" s="21">
        <v>0</v>
      </c>
      <c r="V390" s="21">
        <v>0</v>
      </c>
      <c r="X390" s="22">
        <v>0</v>
      </c>
      <c r="Z390" s="5" t="str">
        <f t="shared" si="6"/>
        <v>No</v>
      </c>
      <c r="AA390" s="193"/>
      <c r="AB390" s="193"/>
      <c r="AC390" s="193"/>
      <c r="AD390" s="193"/>
      <c r="AE390" s="193"/>
      <c r="AF390" s="193"/>
    </row>
    <row r="391" spans="1:32">
      <c r="A391" s="8" t="s">
        <v>3670</v>
      </c>
      <c r="B391" s="8" t="s">
        <v>3671</v>
      </c>
      <c r="C391" s="9" t="s">
        <v>288</v>
      </c>
      <c r="D391" s="185">
        <v>3011</v>
      </c>
      <c r="E391" s="188">
        <v>30011</v>
      </c>
      <c r="F391" s="9" t="s">
        <v>88</v>
      </c>
      <c r="G391" s="9" t="s">
        <v>84</v>
      </c>
      <c r="H391" s="10">
        <v>79930</v>
      </c>
      <c r="I391" s="11">
        <v>34</v>
      </c>
      <c r="J391" s="25">
        <v>0</v>
      </c>
      <c r="K391" s="12"/>
      <c r="L391" s="14">
        <v>0</v>
      </c>
      <c r="N391" s="21">
        <v>0</v>
      </c>
      <c r="P391" s="21">
        <v>0</v>
      </c>
      <c r="R391" s="21">
        <v>0</v>
      </c>
      <c r="T391" s="21">
        <v>0</v>
      </c>
      <c r="V391" s="21">
        <v>0</v>
      </c>
      <c r="X391" s="22">
        <v>0</v>
      </c>
      <c r="Z391" s="5" t="str">
        <f t="shared" si="6"/>
        <v>No</v>
      </c>
      <c r="AA391" s="193"/>
      <c r="AB391" s="193"/>
      <c r="AC391" s="193"/>
      <c r="AD391" s="193"/>
      <c r="AE391" s="193"/>
      <c r="AF391" s="193"/>
    </row>
    <row r="392" spans="1:32">
      <c r="A392" s="8" t="s">
        <v>215</v>
      </c>
      <c r="B392" s="8" t="s">
        <v>510</v>
      </c>
      <c r="C392" s="9" t="s">
        <v>58</v>
      </c>
      <c r="D392" s="185">
        <v>5160</v>
      </c>
      <c r="E392" s="188">
        <v>50160</v>
      </c>
      <c r="F392" s="9" t="s">
        <v>83</v>
      </c>
      <c r="G392" s="9" t="s">
        <v>84</v>
      </c>
      <c r="H392" s="10">
        <v>1376476</v>
      </c>
      <c r="I392" s="11">
        <v>33</v>
      </c>
      <c r="J392" s="25">
        <v>0</v>
      </c>
      <c r="K392" s="12"/>
      <c r="L392" s="14">
        <v>0</v>
      </c>
      <c r="N392" s="21">
        <v>0</v>
      </c>
      <c r="P392" s="21">
        <v>0</v>
      </c>
      <c r="R392" s="21">
        <v>0</v>
      </c>
      <c r="T392" s="21">
        <v>0</v>
      </c>
      <c r="V392" s="21">
        <v>0</v>
      </c>
      <c r="X392" s="22">
        <v>0</v>
      </c>
      <c r="Z392" s="5" t="str">
        <f t="shared" si="6"/>
        <v>No</v>
      </c>
      <c r="AA392" s="193"/>
      <c r="AB392" s="193"/>
      <c r="AC392" s="193"/>
      <c r="AD392" s="193"/>
      <c r="AE392" s="193"/>
      <c r="AF392" s="193"/>
    </row>
    <row r="393" spans="1:32">
      <c r="A393" s="8" t="s">
        <v>1181</v>
      </c>
      <c r="B393" s="8" t="s">
        <v>1182</v>
      </c>
      <c r="C393" s="9" t="s">
        <v>171</v>
      </c>
      <c r="D393" s="185">
        <v>4097</v>
      </c>
      <c r="E393" s="188">
        <v>40097</v>
      </c>
      <c r="F393" s="9" t="s">
        <v>183</v>
      </c>
      <c r="G393" s="9" t="s">
        <v>84</v>
      </c>
      <c r="H393" s="10">
        <v>376047</v>
      </c>
      <c r="I393" s="11">
        <v>33</v>
      </c>
      <c r="J393" s="25">
        <v>0</v>
      </c>
      <c r="K393" s="12"/>
      <c r="L393" s="14">
        <v>0</v>
      </c>
      <c r="N393" s="21">
        <v>0</v>
      </c>
      <c r="P393" s="21">
        <v>0</v>
      </c>
      <c r="R393" s="21">
        <v>0</v>
      </c>
      <c r="T393" s="21">
        <v>0</v>
      </c>
      <c r="V393" s="21">
        <v>0</v>
      </c>
      <c r="X393" s="22">
        <v>0</v>
      </c>
      <c r="Z393" s="5" t="str">
        <f t="shared" si="6"/>
        <v>No</v>
      </c>
      <c r="AA393" s="193"/>
      <c r="AB393" s="193"/>
      <c r="AC393" s="193"/>
      <c r="AD393" s="193"/>
      <c r="AE393" s="193"/>
      <c r="AF393" s="193"/>
    </row>
    <row r="394" spans="1:32">
      <c r="A394" s="8" t="s">
        <v>1467</v>
      </c>
      <c r="B394" s="8" t="s">
        <v>1468</v>
      </c>
      <c r="C394" s="9" t="s">
        <v>50</v>
      </c>
      <c r="D394" s="185">
        <v>4169</v>
      </c>
      <c r="E394" s="188">
        <v>40169</v>
      </c>
      <c r="F394" s="9" t="s">
        <v>125</v>
      </c>
      <c r="G394" s="9" t="s">
        <v>84</v>
      </c>
      <c r="H394" s="10">
        <v>749495</v>
      </c>
      <c r="I394" s="11">
        <v>33</v>
      </c>
      <c r="J394" s="25">
        <v>0</v>
      </c>
      <c r="K394" s="12"/>
      <c r="L394" s="14">
        <v>0</v>
      </c>
      <c r="N394" s="21">
        <v>0</v>
      </c>
      <c r="P394" s="21">
        <v>0</v>
      </c>
      <c r="R394" s="21">
        <v>0</v>
      </c>
      <c r="T394" s="21">
        <v>0</v>
      </c>
      <c r="V394" s="21">
        <v>0</v>
      </c>
      <c r="X394" s="22">
        <v>0</v>
      </c>
      <c r="Z394" s="5" t="str">
        <f t="shared" si="6"/>
        <v>No</v>
      </c>
      <c r="AA394" s="193"/>
      <c r="AB394" s="193"/>
      <c r="AC394" s="193"/>
      <c r="AD394" s="193"/>
      <c r="AE394" s="193"/>
      <c r="AF394" s="193"/>
    </row>
    <row r="395" spans="1:32">
      <c r="A395" s="8" t="s">
        <v>252</v>
      </c>
      <c r="B395" s="8" t="s">
        <v>253</v>
      </c>
      <c r="C395" s="9" t="s">
        <v>254</v>
      </c>
      <c r="D395" s="185">
        <v>8009</v>
      </c>
      <c r="E395" s="188">
        <v>80009</v>
      </c>
      <c r="F395" s="9" t="s">
        <v>88</v>
      </c>
      <c r="G395" s="9" t="s">
        <v>84</v>
      </c>
      <c r="H395" s="10">
        <v>82157</v>
      </c>
      <c r="I395" s="11">
        <v>33</v>
      </c>
      <c r="J395" s="25">
        <v>0</v>
      </c>
      <c r="K395" s="12"/>
      <c r="L395" s="14">
        <v>0</v>
      </c>
      <c r="N395" s="21">
        <v>0</v>
      </c>
      <c r="P395" s="21">
        <v>0</v>
      </c>
      <c r="R395" s="21">
        <v>0</v>
      </c>
      <c r="T395" s="21">
        <v>0</v>
      </c>
      <c r="V395" s="21">
        <v>0</v>
      </c>
      <c r="X395" s="22">
        <v>0</v>
      </c>
      <c r="Z395" s="5" t="str">
        <f t="shared" si="6"/>
        <v>No</v>
      </c>
      <c r="AA395" s="193"/>
      <c r="AB395" s="193"/>
      <c r="AC395" s="193"/>
      <c r="AD395" s="193"/>
      <c r="AE395" s="193"/>
      <c r="AF395" s="193"/>
    </row>
    <row r="396" spans="1:32">
      <c r="A396" s="8" t="s">
        <v>6000</v>
      </c>
      <c r="B396" s="8" t="s">
        <v>6064</v>
      </c>
      <c r="C396" s="9" t="s">
        <v>120</v>
      </c>
      <c r="D396" s="185">
        <v>6134</v>
      </c>
      <c r="E396" s="188">
        <v>60134</v>
      </c>
      <c r="F396" s="9" t="s">
        <v>83</v>
      </c>
      <c r="G396" s="9" t="s">
        <v>84</v>
      </c>
      <c r="H396" s="10">
        <v>239938</v>
      </c>
      <c r="I396" s="11">
        <v>33</v>
      </c>
      <c r="J396" s="25">
        <v>0</v>
      </c>
      <c r="K396" s="12"/>
      <c r="L396" s="14">
        <v>0</v>
      </c>
      <c r="N396" s="21">
        <v>0</v>
      </c>
      <c r="P396" s="21">
        <v>0</v>
      </c>
      <c r="R396" s="21">
        <v>0</v>
      </c>
      <c r="T396" s="21">
        <v>0</v>
      </c>
      <c r="V396" s="21">
        <v>0</v>
      </c>
      <c r="X396" s="22">
        <v>0</v>
      </c>
      <c r="Z396" s="5" t="str">
        <f t="shared" si="6"/>
        <v>No</v>
      </c>
      <c r="AA396" s="193"/>
      <c r="AB396" s="193"/>
      <c r="AC396" s="193"/>
      <c r="AD396" s="193"/>
      <c r="AE396" s="193"/>
      <c r="AF396" s="193"/>
    </row>
    <row r="397" spans="1:32">
      <c r="A397" s="8" t="s">
        <v>1139</v>
      </c>
      <c r="B397" s="8" t="s">
        <v>1140</v>
      </c>
      <c r="C397" s="9" t="s">
        <v>91</v>
      </c>
      <c r="D397" s="185">
        <v>9229</v>
      </c>
      <c r="E397" s="188">
        <v>90229</v>
      </c>
      <c r="F397" s="9" t="s">
        <v>88</v>
      </c>
      <c r="G397" s="9" t="s">
        <v>84</v>
      </c>
      <c r="H397" s="10">
        <v>1723634</v>
      </c>
      <c r="I397" s="11">
        <v>33</v>
      </c>
      <c r="J397" s="25">
        <v>0</v>
      </c>
      <c r="K397" s="12"/>
      <c r="L397" s="14">
        <v>0</v>
      </c>
      <c r="N397" s="21">
        <v>0</v>
      </c>
      <c r="P397" s="21">
        <v>0</v>
      </c>
      <c r="R397" s="21">
        <v>0</v>
      </c>
      <c r="T397" s="21">
        <v>0</v>
      </c>
      <c r="V397" s="21">
        <v>0</v>
      </c>
      <c r="X397" s="22">
        <v>0</v>
      </c>
      <c r="Z397" s="5" t="str">
        <f t="shared" si="6"/>
        <v>No</v>
      </c>
      <c r="AA397" s="193"/>
      <c r="AB397" s="193"/>
      <c r="AC397" s="193"/>
      <c r="AD397" s="193"/>
      <c r="AE397" s="193"/>
      <c r="AF397" s="193"/>
    </row>
    <row r="398" spans="1:32">
      <c r="A398" s="8" t="s">
        <v>3401</v>
      </c>
      <c r="B398" s="8" t="s">
        <v>1791</v>
      </c>
      <c r="C398" s="9" t="s">
        <v>42</v>
      </c>
      <c r="D398" s="185">
        <v>2135</v>
      </c>
      <c r="E398" s="188">
        <v>20135</v>
      </c>
      <c r="F398" s="9" t="s">
        <v>113</v>
      </c>
      <c r="G398" s="9" t="s">
        <v>84</v>
      </c>
      <c r="H398" s="10">
        <v>18351295</v>
      </c>
      <c r="I398" s="11">
        <v>32</v>
      </c>
      <c r="J398" s="25">
        <v>0</v>
      </c>
      <c r="K398" s="12"/>
      <c r="L398" s="14">
        <v>0</v>
      </c>
      <c r="N398" s="21">
        <v>0</v>
      </c>
      <c r="P398" s="21">
        <v>0</v>
      </c>
      <c r="R398" s="21">
        <v>0</v>
      </c>
      <c r="T398" s="21">
        <v>0</v>
      </c>
      <c r="V398" s="21">
        <v>0</v>
      </c>
      <c r="X398" s="22">
        <v>0</v>
      </c>
      <c r="Z398" s="5" t="str">
        <f t="shared" si="6"/>
        <v>No</v>
      </c>
      <c r="AA398" s="193"/>
      <c r="AB398" s="193"/>
      <c r="AC398" s="193"/>
      <c r="AD398" s="193"/>
      <c r="AE398" s="193"/>
      <c r="AF398" s="193"/>
    </row>
    <row r="399" spans="1:32">
      <c r="A399" s="8" t="s">
        <v>4065</v>
      </c>
      <c r="B399" s="8" t="s">
        <v>3162</v>
      </c>
      <c r="C399" s="9" t="s">
        <v>50</v>
      </c>
      <c r="D399" s="185">
        <v>4071</v>
      </c>
      <c r="E399" s="188">
        <v>40071</v>
      </c>
      <c r="F399" s="9" t="s">
        <v>83</v>
      </c>
      <c r="G399" s="9" t="s">
        <v>84</v>
      </c>
      <c r="H399" s="10">
        <v>286692</v>
      </c>
      <c r="I399" s="11">
        <v>32</v>
      </c>
      <c r="J399" s="25">
        <v>0</v>
      </c>
      <c r="K399" s="12"/>
      <c r="L399" s="14">
        <v>0</v>
      </c>
      <c r="N399" s="21">
        <v>0</v>
      </c>
      <c r="P399" s="21">
        <v>0</v>
      </c>
      <c r="R399" s="21">
        <v>0</v>
      </c>
      <c r="T399" s="21">
        <v>0</v>
      </c>
      <c r="V399" s="21">
        <v>0</v>
      </c>
      <c r="X399" s="22">
        <v>0</v>
      </c>
      <c r="Z399" s="5" t="str">
        <f t="shared" si="6"/>
        <v>No</v>
      </c>
      <c r="AA399" s="193"/>
      <c r="AB399" s="193"/>
      <c r="AC399" s="193"/>
      <c r="AD399" s="193"/>
      <c r="AE399" s="193"/>
      <c r="AF399" s="193"/>
    </row>
    <row r="400" spans="1:32">
      <c r="A400" s="8" t="s">
        <v>1154</v>
      </c>
      <c r="B400" s="8" t="s">
        <v>1155</v>
      </c>
      <c r="C400" s="9" t="s">
        <v>171</v>
      </c>
      <c r="D400" s="185">
        <v>4185</v>
      </c>
      <c r="E400" s="188">
        <v>40185</v>
      </c>
      <c r="F400" s="9" t="s">
        <v>125</v>
      </c>
      <c r="G400" s="9" t="s">
        <v>84</v>
      </c>
      <c r="H400" s="10">
        <v>143280</v>
      </c>
      <c r="I400" s="11">
        <v>32</v>
      </c>
      <c r="J400" s="25">
        <v>0</v>
      </c>
      <c r="K400" s="12"/>
      <c r="L400" s="14">
        <v>0</v>
      </c>
      <c r="N400" s="21">
        <v>0</v>
      </c>
      <c r="P400" s="21">
        <v>0</v>
      </c>
      <c r="R400" s="21">
        <v>0</v>
      </c>
      <c r="T400" s="21">
        <v>0</v>
      </c>
      <c r="V400" s="21">
        <v>0</v>
      </c>
      <c r="X400" s="22">
        <v>0</v>
      </c>
      <c r="Z400" s="5" t="str">
        <f t="shared" si="6"/>
        <v>No</v>
      </c>
      <c r="AA400" s="193"/>
      <c r="AB400" s="193"/>
      <c r="AC400" s="193"/>
      <c r="AD400" s="193"/>
      <c r="AE400" s="193"/>
      <c r="AF400" s="193"/>
    </row>
    <row r="401" spans="1:32">
      <c r="A401" s="8" t="s">
        <v>1006</v>
      </c>
      <c r="B401" s="8" t="s">
        <v>1007</v>
      </c>
      <c r="C401" s="9" t="s">
        <v>58</v>
      </c>
      <c r="D401" s="185">
        <v>5161</v>
      </c>
      <c r="E401" s="188">
        <v>50161</v>
      </c>
      <c r="F401" s="9" t="s">
        <v>83</v>
      </c>
      <c r="G401" s="9" t="s">
        <v>84</v>
      </c>
      <c r="H401" s="10">
        <v>1376476</v>
      </c>
      <c r="I401" s="11">
        <v>31</v>
      </c>
      <c r="J401" s="25">
        <v>0</v>
      </c>
      <c r="K401" s="12"/>
      <c r="L401" s="14">
        <v>0</v>
      </c>
      <c r="N401" s="21">
        <v>0</v>
      </c>
      <c r="P401" s="21">
        <v>0</v>
      </c>
      <c r="R401" s="21">
        <v>0</v>
      </c>
      <c r="T401" s="21">
        <v>0</v>
      </c>
      <c r="V401" s="21">
        <v>0</v>
      </c>
      <c r="X401" s="22">
        <v>0</v>
      </c>
      <c r="Z401" s="5" t="str">
        <f t="shared" si="6"/>
        <v>No</v>
      </c>
      <c r="AA401" s="193"/>
      <c r="AB401" s="193"/>
      <c r="AC401" s="193"/>
      <c r="AD401" s="193"/>
      <c r="AE401" s="193"/>
      <c r="AF401" s="193"/>
    </row>
    <row r="402" spans="1:32">
      <c r="A402" s="8" t="s">
        <v>4439</v>
      </c>
      <c r="B402" s="8" t="s">
        <v>4440</v>
      </c>
      <c r="C402" s="9" t="s">
        <v>171</v>
      </c>
      <c r="D402" s="185">
        <v>4129</v>
      </c>
      <c r="E402" s="188">
        <v>40129</v>
      </c>
      <c r="F402" s="9" t="s">
        <v>83</v>
      </c>
      <c r="G402" s="9" t="s">
        <v>84</v>
      </c>
      <c r="H402" s="10">
        <v>169541</v>
      </c>
      <c r="I402" s="11">
        <v>31</v>
      </c>
      <c r="J402" s="25">
        <v>0</v>
      </c>
      <c r="K402" s="12"/>
      <c r="L402" s="14">
        <v>0</v>
      </c>
      <c r="N402" s="21">
        <v>0</v>
      </c>
      <c r="P402" s="21">
        <v>0</v>
      </c>
      <c r="R402" s="21">
        <v>0</v>
      </c>
      <c r="T402" s="21">
        <v>0</v>
      </c>
      <c r="V402" s="21">
        <v>0</v>
      </c>
      <c r="X402" s="22">
        <v>0</v>
      </c>
      <c r="Z402" s="5" t="str">
        <f t="shared" si="6"/>
        <v>No</v>
      </c>
      <c r="AA402" s="193"/>
      <c r="AB402" s="193"/>
      <c r="AC402" s="193"/>
      <c r="AD402" s="193"/>
      <c r="AE402" s="193"/>
      <c r="AF402" s="193"/>
    </row>
    <row r="403" spans="1:32">
      <c r="A403" s="8" t="s">
        <v>1263</v>
      </c>
      <c r="B403" s="8" t="s">
        <v>1264</v>
      </c>
      <c r="C403" s="9" t="s">
        <v>555</v>
      </c>
      <c r="D403" s="185">
        <v>5061</v>
      </c>
      <c r="E403" s="188">
        <v>50061</v>
      </c>
      <c r="F403" s="9" t="s">
        <v>83</v>
      </c>
      <c r="G403" s="9" t="s">
        <v>84</v>
      </c>
      <c r="H403" s="10">
        <v>93863</v>
      </c>
      <c r="I403" s="11">
        <v>31</v>
      </c>
      <c r="J403" s="25">
        <v>0</v>
      </c>
      <c r="K403" s="12"/>
      <c r="L403" s="14">
        <v>0</v>
      </c>
      <c r="N403" s="21">
        <v>0</v>
      </c>
      <c r="P403" s="21">
        <v>0</v>
      </c>
      <c r="R403" s="21">
        <v>0</v>
      </c>
      <c r="T403" s="21">
        <v>0</v>
      </c>
      <c r="V403" s="21">
        <v>0</v>
      </c>
      <c r="X403" s="22">
        <v>0</v>
      </c>
      <c r="Z403" s="5" t="str">
        <f t="shared" si="6"/>
        <v>No</v>
      </c>
      <c r="AA403" s="193"/>
      <c r="AB403" s="193"/>
      <c r="AC403" s="193"/>
      <c r="AD403" s="193"/>
      <c r="AE403" s="193"/>
      <c r="AF403" s="193"/>
    </row>
    <row r="404" spans="1:32">
      <c r="A404" s="8" t="s">
        <v>487</v>
      </c>
      <c r="B404" s="8" t="s">
        <v>488</v>
      </c>
      <c r="C404" s="9" t="s">
        <v>254</v>
      </c>
      <c r="D404" s="185">
        <v>8004</v>
      </c>
      <c r="E404" s="188">
        <v>80004</v>
      </c>
      <c r="F404" s="9" t="s">
        <v>83</v>
      </c>
      <c r="G404" s="9" t="s">
        <v>84</v>
      </c>
      <c r="H404" s="10">
        <v>114773</v>
      </c>
      <c r="I404" s="11">
        <v>31</v>
      </c>
      <c r="J404" s="25">
        <v>0</v>
      </c>
      <c r="K404" s="12"/>
      <c r="L404" s="14">
        <v>0</v>
      </c>
      <c r="N404" s="21">
        <v>0</v>
      </c>
      <c r="P404" s="21">
        <v>0</v>
      </c>
      <c r="R404" s="21">
        <v>0</v>
      </c>
      <c r="T404" s="21">
        <v>0</v>
      </c>
      <c r="V404" s="21">
        <v>0</v>
      </c>
      <c r="X404" s="22">
        <v>0</v>
      </c>
      <c r="Z404" s="5" t="str">
        <f t="shared" si="6"/>
        <v>No</v>
      </c>
      <c r="AA404" s="193"/>
      <c r="AB404" s="193"/>
      <c r="AC404" s="193"/>
      <c r="AD404" s="193"/>
      <c r="AE404" s="193"/>
      <c r="AF404" s="193"/>
    </row>
    <row r="405" spans="1:32">
      <c r="A405" s="8" t="s">
        <v>3137</v>
      </c>
      <c r="B405" s="8" t="s">
        <v>3138</v>
      </c>
      <c r="C405" s="9" t="s">
        <v>288</v>
      </c>
      <c r="D405" s="185">
        <v>3087</v>
      </c>
      <c r="E405" s="188">
        <v>30087</v>
      </c>
      <c r="F405" s="9" t="s">
        <v>83</v>
      </c>
      <c r="G405" s="9" t="s">
        <v>84</v>
      </c>
      <c r="H405" s="10">
        <v>51370</v>
      </c>
      <c r="I405" s="11">
        <v>31</v>
      </c>
      <c r="J405" s="25">
        <v>0</v>
      </c>
      <c r="K405" s="12"/>
      <c r="L405" s="14">
        <v>0</v>
      </c>
      <c r="N405" s="21">
        <v>0</v>
      </c>
      <c r="P405" s="21">
        <v>0</v>
      </c>
      <c r="R405" s="21">
        <v>0</v>
      </c>
      <c r="T405" s="21">
        <v>0</v>
      </c>
      <c r="V405" s="21">
        <v>0</v>
      </c>
      <c r="X405" s="22">
        <v>0</v>
      </c>
      <c r="Z405" s="5" t="str">
        <f t="shared" si="6"/>
        <v>No</v>
      </c>
      <c r="AA405" s="193"/>
      <c r="AB405" s="193"/>
      <c r="AC405" s="193"/>
      <c r="AD405" s="193"/>
      <c r="AE405" s="193"/>
      <c r="AF405" s="193"/>
    </row>
    <row r="406" spans="1:32">
      <c r="A406" s="8" t="s">
        <v>6553</v>
      </c>
      <c r="B406" s="8" t="s">
        <v>626</v>
      </c>
      <c r="C406" s="9" t="s">
        <v>210</v>
      </c>
      <c r="D406" s="185">
        <v>4015</v>
      </c>
      <c r="E406" s="188">
        <v>40015</v>
      </c>
      <c r="F406" s="9" t="s">
        <v>83</v>
      </c>
      <c r="G406" s="9" t="s">
        <v>84</v>
      </c>
      <c r="H406" s="10">
        <v>351478</v>
      </c>
      <c r="I406" s="11">
        <v>31</v>
      </c>
      <c r="J406" s="25">
        <v>0</v>
      </c>
      <c r="K406" s="12"/>
      <c r="L406" s="14">
        <v>0</v>
      </c>
      <c r="N406" s="21">
        <v>0</v>
      </c>
      <c r="P406" s="21">
        <v>0</v>
      </c>
      <c r="R406" s="21">
        <v>0</v>
      </c>
      <c r="T406" s="21">
        <v>0</v>
      </c>
      <c r="V406" s="21">
        <v>0</v>
      </c>
      <c r="X406" s="22">
        <v>0</v>
      </c>
      <c r="Z406" s="5" t="str">
        <f t="shared" si="6"/>
        <v>No</v>
      </c>
      <c r="AA406" s="193"/>
      <c r="AB406" s="193"/>
      <c r="AC406" s="193"/>
      <c r="AD406" s="193"/>
      <c r="AE406" s="193"/>
      <c r="AF406" s="193"/>
    </row>
    <row r="407" spans="1:32">
      <c r="A407" s="8" t="s">
        <v>4788</v>
      </c>
      <c r="B407" s="8" t="s">
        <v>4789</v>
      </c>
      <c r="C407" s="9" t="s">
        <v>58</v>
      </c>
      <c r="D407" s="185">
        <v>5004</v>
      </c>
      <c r="E407" s="188">
        <v>50004</v>
      </c>
      <c r="F407" s="9" t="s">
        <v>83</v>
      </c>
      <c r="G407" s="9" t="s">
        <v>84</v>
      </c>
      <c r="H407" s="10">
        <v>100868</v>
      </c>
      <c r="I407" s="11">
        <v>30</v>
      </c>
      <c r="J407" s="25">
        <v>0</v>
      </c>
      <c r="K407" s="12"/>
      <c r="L407" s="14">
        <v>0</v>
      </c>
      <c r="N407" s="21">
        <v>0</v>
      </c>
      <c r="P407" s="21">
        <v>0</v>
      </c>
      <c r="R407" s="21">
        <v>0</v>
      </c>
      <c r="T407" s="21">
        <v>0</v>
      </c>
      <c r="V407" s="21">
        <v>0</v>
      </c>
      <c r="X407" s="22">
        <v>0</v>
      </c>
      <c r="Z407" s="5" t="str">
        <f t="shared" si="6"/>
        <v>No</v>
      </c>
      <c r="AA407" s="193"/>
      <c r="AB407" s="193"/>
      <c r="AC407" s="193"/>
      <c r="AD407" s="193"/>
      <c r="AE407" s="193"/>
      <c r="AF407" s="193"/>
    </row>
    <row r="408" spans="1:32">
      <c r="A408" s="8" t="s">
        <v>4798</v>
      </c>
      <c r="B408" s="8" t="s">
        <v>4799</v>
      </c>
      <c r="C408" s="9" t="s">
        <v>120</v>
      </c>
      <c r="D408" s="185">
        <v>6014</v>
      </c>
      <c r="E408" s="188">
        <v>60014</v>
      </c>
      <c r="F408" s="9" t="s">
        <v>83</v>
      </c>
      <c r="G408" s="9" t="s">
        <v>84</v>
      </c>
      <c r="H408" s="10">
        <v>217585</v>
      </c>
      <c r="I408" s="11">
        <v>30</v>
      </c>
      <c r="J408" s="25">
        <v>0</v>
      </c>
      <c r="K408" s="12"/>
      <c r="L408" s="14">
        <v>0</v>
      </c>
      <c r="N408" s="21">
        <v>0</v>
      </c>
      <c r="P408" s="21">
        <v>0</v>
      </c>
      <c r="R408" s="21">
        <v>0</v>
      </c>
      <c r="T408" s="21">
        <v>0</v>
      </c>
      <c r="V408" s="21">
        <v>0</v>
      </c>
      <c r="X408" s="22">
        <v>0</v>
      </c>
      <c r="Z408" s="5" t="str">
        <f t="shared" si="6"/>
        <v>No</v>
      </c>
      <c r="AA408" s="193"/>
      <c r="AB408" s="193"/>
      <c r="AC408" s="193"/>
      <c r="AD408" s="193"/>
      <c r="AE408" s="193"/>
      <c r="AF408" s="193"/>
    </row>
    <row r="409" spans="1:32">
      <c r="A409" s="8" t="s">
        <v>2982</v>
      </c>
      <c r="B409" s="8" t="s">
        <v>1932</v>
      </c>
      <c r="C409" s="9" t="s">
        <v>466</v>
      </c>
      <c r="D409" s="185">
        <v>5191</v>
      </c>
      <c r="E409" s="188">
        <v>50191</v>
      </c>
      <c r="F409" s="9" t="s">
        <v>125</v>
      </c>
      <c r="G409" s="9" t="s">
        <v>84</v>
      </c>
      <c r="H409" s="10">
        <v>1368035</v>
      </c>
      <c r="I409" s="11">
        <v>30</v>
      </c>
      <c r="J409" s="25">
        <v>0</v>
      </c>
      <c r="K409" s="12"/>
      <c r="L409" s="14">
        <v>0</v>
      </c>
      <c r="N409" s="21">
        <v>0</v>
      </c>
      <c r="P409" s="21">
        <v>0</v>
      </c>
      <c r="R409" s="21">
        <v>0</v>
      </c>
      <c r="T409" s="21">
        <v>0</v>
      </c>
      <c r="V409" s="21">
        <v>0</v>
      </c>
      <c r="X409" s="22">
        <v>0</v>
      </c>
      <c r="Z409" s="5" t="str">
        <f t="shared" si="6"/>
        <v>No</v>
      </c>
      <c r="AA409" s="193"/>
      <c r="AB409" s="193"/>
      <c r="AC409" s="193"/>
      <c r="AD409" s="193"/>
      <c r="AE409" s="193"/>
      <c r="AF409" s="193"/>
    </row>
    <row r="410" spans="1:32">
      <c r="A410" s="8" t="s">
        <v>427</v>
      </c>
      <c r="B410" s="8" t="s">
        <v>428</v>
      </c>
      <c r="C410" s="9" t="s">
        <v>58</v>
      </c>
      <c r="D410" s="185">
        <v>5009</v>
      </c>
      <c r="E410" s="188">
        <v>50009</v>
      </c>
      <c r="F410" s="9" t="s">
        <v>83</v>
      </c>
      <c r="G410" s="9" t="s">
        <v>84</v>
      </c>
      <c r="H410" s="10">
        <v>74495</v>
      </c>
      <c r="I410" s="11">
        <v>30</v>
      </c>
      <c r="J410" s="25">
        <v>0</v>
      </c>
      <c r="K410" s="12"/>
      <c r="L410" s="14">
        <v>0</v>
      </c>
      <c r="N410" s="21">
        <v>0</v>
      </c>
      <c r="P410" s="21">
        <v>0</v>
      </c>
      <c r="R410" s="21">
        <v>0</v>
      </c>
      <c r="T410" s="21">
        <v>0</v>
      </c>
      <c r="V410" s="21">
        <v>0</v>
      </c>
      <c r="X410" s="22">
        <v>0</v>
      </c>
      <c r="Z410" s="5" t="str">
        <f t="shared" si="6"/>
        <v>No</v>
      </c>
      <c r="AA410" s="193"/>
      <c r="AB410" s="193"/>
      <c r="AC410" s="193"/>
      <c r="AD410" s="193"/>
      <c r="AE410" s="193"/>
      <c r="AF410" s="193"/>
    </row>
    <row r="411" spans="1:32">
      <c r="A411" s="8" t="s">
        <v>5688</v>
      </c>
      <c r="B411" s="8" t="s">
        <v>97</v>
      </c>
      <c r="C411" s="9" t="s">
        <v>42</v>
      </c>
      <c r="D411" s="185">
        <v>2082</v>
      </c>
      <c r="E411" s="188">
        <v>20082</v>
      </c>
      <c r="F411" s="9" t="s">
        <v>83</v>
      </c>
      <c r="G411" s="9" t="s">
        <v>84</v>
      </c>
      <c r="H411" s="10">
        <v>18351295</v>
      </c>
      <c r="I411" s="11">
        <v>29</v>
      </c>
      <c r="J411" s="25">
        <v>0</v>
      </c>
      <c r="K411" s="12"/>
      <c r="L411" s="14">
        <v>0</v>
      </c>
      <c r="N411" s="21">
        <v>0</v>
      </c>
      <c r="P411" s="21">
        <v>0</v>
      </c>
      <c r="R411" s="21">
        <v>0</v>
      </c>
      <c r="T411" s="21">
        <v>0</v>
      </c>
      <c r="V411" s="21">
        <v>0</v>
      </c>
      <c r="X411" s="22">
        <v>0</v>
      </c>
      <c r="Z411" s="5" t="str">
        <f t="shared" si="6"/>
        <v>No</v>
      </c>
      <c r="AA411" s="193"/>
      <c r="AB411" s="193"/>
      <c r="AC411" s="193"/>
      <c r="AD411" s="193"/>
      <c r="AE411" s="193"/>
      <c r="AF411" s="193"/>
    </row>
    <row r="412" spans="1:32">
      <c r="A412" s="8" t="s">
        <v>1941</v>
      </c>
      <c r="B412" s="8" t="s">
        <v>1201</v>
      </c>
      <c r="C412" s="9" t="s">
        <v>39</v>
      </c>
      <c r="D412" s="185">
        <v>9222</v>
      </c>
      <c r="E412" s="188">
        <v>90222</v>
      </c>
      <c r="F412" s="9" t="s">
        <v>125</v>
      </c>
      <c r="G412" s="9" t="s">
        <v>84</v>
      </c>
      <c r="H412" s="10">
        <v>843168</v>
      </c>
      <c r="I412" s="11">
        <v>29</v>
      </c>
      <c r="J412" s="25">
        <v>0</v>
      </c>
      <c r="K412" s="12"/>
      <c r="L412" s="14">
        <v>0</v>
      </c>
      <c r="N412" s="21">
        <v>0</v>
      </c>
      <c r="P412" s="21">
        <v>0</v>
      </c>
      <c r="R412" s="21">
        <v>0</v>
      </c>
      <c r="T412" s="21">
        <v>0</v>
      </c>
      <c r="V412" s="21">
        <v>0</v>
      </c>
      <c r="X412" s="22">
        <v>0</v>
      </c>
      <c r="Z412" s="5" t="str">
        <f t="shared" si="6"/>
        <v>No</v>
      </c>
      <c r="AA412" s="193"/>
      <c r="AB412" s="193"/>
      <c r="AC412" s="193"/>
      <c r="AD412" s="193"/>
      <c r="AE412" s="193"/>
      <c r="AF412" s="193"/>
    </row>
    <row r="413" spans="1:32">
      <c r="A413" s="8" t="s">
        <v>3397</v>
      </c>
      <c r="B413" s="8" t="s">
        <v>167</v>
      </c>
      <c r="C413" s="9" t="s">
        <v>160</v>
      </c>
      <c r="D413" s="185">
        <v>1016</v>
      </c>
      <c r="E413" s="188">
        <v>10016</v>
      </c>
      <c r="F413" s="9" t="s">
        <v>88</v>
      </c>
      <c r="G413" s="9" t="s">
        <v>84</v>
      </c>
      <c r="H413" s="10">
        <v>203914</v>
      </c>
      <c r="I413" s="11">
        <v>29</v>
      </c>
      <c r="J413" s="25">
        <v>0</v>
      </c>
      <c r="K413" s="12"/>
      <c r="L413" s="14">
        <v>0</v>
      </c>
      <c r="N413" s="21">
        <v>0</v>
      </c>
      <c r="P413" s="21">
        <v>0</v>
      </c>
      <c r="R413" s="21">
        <v>0</v>
      </c>
      <c r="T413" s="21">
        <v>0</v>
      </c>
      <c r="V413" s="21">
        <v>0</v>
      </c>
      <c r="X413" s="22">
        <v>0</v>
      </c>
      <c r="Z413" s="5" t="str">
        <f t="shared" si="6"/>
        <v>No</v>
      </c>
      <c r="AA413" s="193"/>
      <c r="AB413" s="193"/>
      <c r="AC413" s="193"/>
      <c r="AD413" s="193"/>
      <c r="AE413" s="193"/>
      <c r="AF413" s="193"/>
    </row>
    <row r="414" spans="1:32">
      <c r="A414" s="8" t="s">
        <v>4579</v>
      </c>
      <c r="B414" s="8" t="s">
        <v>4580</v>
      </c>
      <c r="C414" s="9" t="s">
        <v>132</v>
      </c>
      <c r="D414" s="185">
        <v>5145</v>
      </c>
      <c r="E414" s="188">
        <v>50145</v>
      </c>
      <c r="F414" s="9" t="s">
        <v>83</v>
      </c>
      <c r="G414" s="9" t="s">
        <v>84</v>
      </c>
      <c r="H414" s="10">
        <v>62182</v>
      </c>
      <c r="I414" s="11">
        <v>29</v>
      </c>
      <c r="J414" s="25">
        <v>0</v>
      </c>
      <c r="K414" s="12"/>
      <c r="L414" s="14">
        <v>0</v>
      </c>
      <c r="N414" s="21">
        <v>0</v>
      </c>
      <c r="P414" s="21">
        <v>0</v>
      </c>
      <c r="R414" s="21">
        <v>0</v>
      </c>
      <c r="T414" s="21">
        <v>0</v>
      </c>
      <c r="V414" s="21">
        <v>0</v>
      </c>
      <c r="X414" s="22">
        <v>0</v>
      </c>
      <c r="Z414" s="5" t="str">
        <f t="shared" si="6"/>
        <v>No</v>
      </c>
      <c r="AA414" s="193"/>
      <c r="AB414" s="193"/>
      <c r="AC414" s="193"/>
      <c r="AD414" s="193"/>
      <c r="AE414" s="193"/>
      <c r="AF414" s="193"/>
    </row>
    <row r="415" spans="1:32">
      <c r="A415" s="8" t="s">
        <v>4091</v>
      </c>
      <c r="B415" s="8" t="s">
        <v>4092</v>
      </c>
      <c r="C415" s="9" t="s">
        <v>132</v>
      </c>
      <c r="D415" s="185">
        <v>5103</v>
      </c>
      <c r="E415" s="188">
        <v>50103</v>
      </c>
      <c r="F415" s="9" t="s">
        <v>83</v>
      </c>
      <c r="G415" s="9" t="s">
        <v>84</v>
      </c>
      <c r="H415" s="10">
        <v>8608208</v>
      </c>
      <c r="I415" s="11">
        <v>29</v>
      </c>
      <c r="J415" s="25">
        <v>0</v>
      </c>
      <c r="K415" s="12"/>
      <c r="L415" s="14">
        <v>0</v>
      </c>
      <c r="N415" s="21">
        <v>0</v>
      </c>
      <c r="P415" s="21">
        <v>0</v>
      </c>
      <c r="R415" s="21">
        <v>0</v>
      </c>
      <c r="T415" s="21">
        <v>0</v>
      </c>
      <c r="V415" s="21">
        <v>0</v>
      </c>
      <c r="X415" s="22">
        <v>0</v>
      </c>
      <c r="Z415" s="5" t="str">
        <f t="shared" si="6"/>
        <v>No</v>
      </c>
      <c r="AA415" s="193"/>
      <c r="AB415" s="193"/>
      <c r="AC415" s="193"/>
      <c r="AD415" s="193"/>
      <c r="AE415" s="193"/>
      <c r="AF415" s="193"/>
    </row>
    <row r="416" spans="1:32">
      <c r="A416" s="8" t="s">
        <v>526</v>
      </c>
      <c r="B416" s="8" t="s">
        <v>140</v>
      </c>
      <c r="C416" s="9" t="s">
        <v>120</v>
      </c>
      <c r="D416" s="185">
        <v>6041</v>
      </c>
      <c r="E416" s="188">
        <v>60041</v>
      </c>
      <c r="F416" s="9" t="s">
        <v>83</v>
      </c>
      <c r="G416" s="9" t="s">
        <v>84</v>
      </c>
      <c r="H416" s="10">
        <v>5121892</v>
      </c>
      <c r="I416" s="11">
        <v>29</v>
      </c>
      <c r="J416" s="25">
        <v>0</v>
      </c>
      <c r="K416" s="12"/>
      <c r="L416" s="14">
        <v>0</v>
      </c>
      <c r="N416" s="21">
        <v>0</v>
      </c>
      <c r="P416" s="21">
        <v>0</v>
      </c>
      <c r="R416" s="21">
        <v>0</v>
      </c>
      <c r="T416" s="21">
        <v>0</v>
      </c>
      <c r="V416" s="21">
        <v>0</v>
      </c>
      <c r="X416" s="22">
        <v>0</v>
      </c>
      <c r="Z416" s="5" t="str">
        <f t="shared" si="6"/>
        <v>No</v>
      </c>
      <c r="AA416" s="193"/>
      <c r="AB416" s="193"/>
      <c r="AC416" s="193"/>
      <c r="AD416" s="193"/>
      <c r="AE416" s="193"/>
      <c r="AF416" s="193"/>
    </row>
    <row r="417" spans="1:32">
      <c r="A417" s="8" t="s">
        <v>1050</v>
      </c>
      <c r="B417" s="8" t="s">
        <v>1051</v>
      </c>
      <c r="C417" s="9" t="s">
        <v>91</v>
      </c>
      <c r="D417" s="185">
        <v>9093</v>
      </c>
      <c r="E417" s="188">
        <v>90093</v>
      </c>
      <c r="F417" s="9" t="s">
        <v>88</v>
      </c>
      <c r="G417" s="9" t="s">
        <v>84</v>
      </c>
      <c r="H417" s="10">
        <v>117731</v>
      </c>
      <c r="I417" s="11">
        <v>29</v>
      </c>
      <c r="J417" s="25">
        <v>0</v>
      </c>
      <c r="K417" s="12"/>
      <c r="L417" s="14">
        <v>0</v>
      </c>
      <c r="N417" s="21">
        <v>0</v>
      </c>
      <c r="P417" s="21">
        <v>0</v>
      </c>
      <c r="R417" s="21">
        <v>0</v>
      </c>
      <c r="T417" s="21">
        <v>0</v>
      </c>
      <c r="V417" s="21">
        <v>0</v>
      </c>
      <c r="X417" s="22">
        <v>0</v>
      </c>
      <c r="Z417" s="5" t="str">
        <f t="shared" si="6"/>
        <v>No</v>
      </c>
      <c r="AA417" s="193"/>
      <c r="AB417" s="193"/>
      <c r="AC417" s="193"/>
      <c r="AD417" s="193"/>
      <c r="AE417" s="193"/>
      <c r="AF417" s="193"/>
    </row>
    <row r="418" spans="1:32">
      <c r="A418" s="8" t="s">
        <v>2964</v>
      </c>
      <c r="B418" s="8" t="s">
        <v>716</v>
      </c>
      <c r="C418" s="9" t="s">
        <v>91</v>
      </c>
      <c r="D418" s="185">
        <v>9022</v>
      </c>
      <c r="E418" s="188">
        <v>90022</v>
      </c>
      <c r="F418" s="9" t="s">
        <v>83</v>
      </c>
      <c r="G418" s="9" t="s">
        <v>84</v>
      </c>
      <c r="H418" s="10">
        <v>12150996</v>
      </c>
      <c r="I418" s="11">
        <v>29</v>
      </c>
      <c r="J418" s="25">
        <v>0</v>
      </c>
      <c r="K418" s="12"/>
      <c r="L418" s="14">
        <v>0</v>
      </c>
      <c r="N418" s="21">
        <v>0</v>
      </c>
      <c r="P418" s="21">
        <v>0</v>
      </c>
      <c r="R418" s="21">
        <v>0</v>
      </c>
      <c r="T418" s="21">
        <v>0</v>
      </c>
      <c r="V418" s="21">
        <v>0</v>
      </c>
      <c r="X418" s="22">
        <v>0</v>
      </c>
      <c r="Z418" s="5" t="str">
        <f t="shared" si="6"/>
        <v>No</v>
      </c>
      <c r="AA418" s="193"/>
      <c r="AB418" s="193"/>
      <c r="AC418" s="193"/>
      <c r="AD418" s="193"/>
      <c r="AE418" s="193"/>
      <c r="AF418" s="193"/>
    </row>
    <row r="419" spans="1:32">
      <c r="A419" s="8" t="s">
        <v>1474</v>
      </c>
      <c r="B419" s="8" t="s">
        <v>1475</v>
      </c>
      <c r="C419" s="9" t="s">
        <v>213</v>
      </c>
      <c r="D419" s="185">
        <v>6072</v>
      </c>
      <c r="E419" s="188">
        <v>60072</v>
      </c>
      <c r="F419" s="9" t="s">
        <v>88</v>
      </c>
      <c r="G419" s="9" t="s">
        <v>84</v>
      </c>
      <c r="H419" s="10">
        <v>295083</v>
      </c>
      <c r="I419" s="11">
        <v>28</v>
      </c>
      <c r="J419" s="25">
        <v>0</v>
      </c>
      <c r="K419" s="12"/>
      <c r="L419" s="14">
        <v>0</v>
      </c>
      <c r="N419" s="21">
        <v>0</v>
      </c>
      <c r="P419" s="21">
        <v>0</v>
      </c>
      <c r="R419" s="21">
        <v>0</v>
      </c>
      <c r="T419" s="21">
        <v>0</v>
      </c>
      <c r="V419" s="21">
        <v>0</v>
      </c>
      <c r="X419" s="22">
        <v>0</v>
      </c>
      <c r="Z419" s="5" t="str">
        <f t="shared" si="6"/>
        <v>No</v>
      </c>
      <c r="AA419" s="193"/>
      <c r="AB419" s="193"/>
      <c r="AC419" s="193"/>
      <c r="AD419" s="193"/>
      <c r="AE419" s="193"/>
      <c r="AF419" s="193"/>
    </row>
    <row r="420" spans="1:32">
      <c r="A420" s="8" t="s">
        <v>1241</v>
      </c>
      <c r="B420" s="8" t="s">
        <v>1242</v>
      </c>
      <c r="C420" s="9" t="s">
        <v>120</v>
      </c>
      <c r="D420" s="185">
        <v>6082</v>
      </c>
      <c r="E420" s="188">
        <v>60082</v>
      </c>
      <c r="F420" s="9" t="s">
        <v>88</v>
      </c>
      <c r="G420" s="9" t="s">
        <v>84</v>
      </c>
      <c r="H420" s="10">
        <v>106383</v>
      </c>
      <c r="I420" s="11">
        <v>28</v>
      </c>
      <c r="J420" s="25">
        <v>0</v>
      </c>
      <c r="K420" s="12"/>
      <c r="L420" s="14">
        <v>0</v>
      </c>
      <c r="N420" s="21">
        <v>0</v>
      </c>
      <c r="P420" s="21">
        <v>0</v>
      </c>
      <c r="R420" s="21">
        <v>0</v>
      </c>
      <c r="T420" s="21">
        <v>0</v>
      </c>
      <c r="V420" s="21">
        <v>0</v>
      </c>
      <c r="X420" s="22">
        <v>0</v>
      </c>
      <c r="Z420" s="5" t="str">
        <f t="shared" si="6"/>
        <v>No</v>
      </c>
      <c r="AA420" s="193"/>
      <c r="AB420" s="193"/>
      <c r="AC420" s="193"/>
      <c r="AD420" s="193"/>
      <c r="AE420" s="193"/>
      <c r="AF420" s="193"/>
    </row>
    <row r="421" spans="1:32">
      <c r="A421" s="8" t="s">
        <v>1008</v>
      </c>
      <c r="B421" s="8" t="s">
        <v>1009</v>
      </c>
      <c r="C421" s="9" t="s">
        <v>265</v>
      </c>
      <c r="D421" s="185">
        <v>7012</v>
      </c>
      <c r="E421" s="188">
        <v>70012</v>
      </c>
      <c r="F421" s="9" t="s">
        <v>83</v>
      </c>
      <c r="G421" s="9" t="s">
        <v>84</v>
      </c>
      <c r="H421" s="10">
        <v>106494</v>
      </c>
      <c r="I421" s="11">
        <v>28</v>
      </c>
      <c r="J421" s="25">
        <v>0</v>
      </c>
      <c r="K421" s="12"/>
      <c r="L421" s="14">
        <v>0</v>
      </c>
      <c r="N421" s="21">
        <v>0</v>
      </c>
      <c r="P421" s="21">
        <v>0</v>
      </c>
      <c r="R421" s="21">
        <v>0</v>
      </c>
      <c r="T421" s="21">
        <v>0</v>
      </c>
      <c r="V421" s="21">
        <v>0</v>
      </c>
      <c r="X421" s="22">
        <v>0</v>
      </c>
      <c r="Z421" s="5" t="str">
        <f t="shared" si="6"/>
        <v>No</v>
      </c>
      <c r="AA421" s="193"/>
      <c r="AB421" s="193"/>
      <c r="AC421" s="193"/>
      <c r="AD421" s="193"/>
      <c r="AE421" s="193"/>
      <c r="AF421" s="193"/>
    </row>
    <row r="422" spans="1:32">
      <c r="A422" s="8" t="s">
        <v>1914</v>
      </c>
      <c r="B422" s="8" t="s">
        <v>264</v>
      </c>
      <c r="C422" s="9" t="s">
        <v>265</v>
      </c>
      <c r="D422" s="185">
        <v>7019</v>
      </c>
      <c r="E422" s="188">
        <v>70019</v>
      </c>
      <c r="F422" s="9" t="s">
        <v>214</v>
      </c>
      <c r="G422" s="9" t="s">
        <v>84</v>
      </c>
      <c r="H422" s="10">
        <v>106621</v>
      </c>
      <c r="I422" s="11">
        <v>28</v>
      </c>
      <c r="J422" s="25">
        <v>0</v>
      </c>
      <c r="K422" s="12"/>
      <c r="L422" s="14">
        <v>0</v>
      </c>
      <c r="N422" s="21">
        <v>0</v>
      </c>
      <c r="P422" s="21">
        <v>0</v>
      </c>
      <c r="R422" s="21">
        <v>0</v>
      </c>
      <c r="T422" s="21">
        <v>0</v>
      </c>
      <c r="V422" s="21">
        <v>0</v>
      </c>
      <c r="X422" s="22">
        <v>0</v>
      </c>
      <c r="Z422" s="5" t="str">
        <f t="shared" si="6"/>
        <v>No</v>
      </c>
      <c r="AA422" s="193"/>
      <c r="AB422" s="193"/>
      <c r="AC422" s="193"/>
      <c r="AD422" s="193"/>
      <c r="AE422" s="193"/>
      <c r="AF422" s="193"/>
    </row>
    <row r="423" spans="1:32">
      <c r="A423" s="8" t="s">
        <v>633</v>
      </c>
      <c r="B423" s="8" t="s">
        <v>6557</v>
      </c>
      <c r="C423" s="9" t="s">
        <v>217</v>
      </c>
      <c r="D423" s="185">
        <v>3088</v>
      </c>
      <c r="E423" s="188">
        <v>30088</v>
      </c>
      <c r="F423" s="9" t="s">
        <v>83</v>
      </c>
      <c r="G423" s="9" t="s">
        <v>84</v>
      </c>
      <c r="H423" s="10">
        <v>109919</v>
      </c>
      <c r="I423" s="11">
        <v>27</v>
      </c>
      <c r="J423" s="25">
        <v>0</v>
      </c>
      <c r="K423" s="12"/>
      <c r="L423" s="14">
        <v>0</v>
      </c>
      <c r="N423" s="21">
        <v>0</v>
      </c>
      <c r="P423" s="21">
        <v>0</v>
      </c>
      <c r="R423" s="21">
        <v>0</v>
      </c>
      <c r="T423" s="21">
        <v>0</v>
      </c>
      <c r="V423" s="21">
        <v>0</v>
      </c>
      <c r="X423" s="22">
        <v>0</v>
      </c>
      <c r="Z423" s="5" t="str">
        <f t="shared" si="6"/>
        <v>No</v>
      </c>
      <c r="AA423" s="193"/>
      <c r="AB423" s="193"/>
      <c r="AC423" s="193"/>
      <c r="AD423" s="193"/>
      <c r="AE423" s="193"/>
      <c r="AF423" s="193"/>
    </row>
    <row r="424" spans="1:32">
      <c r="A424" s="8" t="s">
        <v>627</v>
      </c>
      <c r="B424" s="8" t="s">
        <v>628</v>
      </c>
      <c r="C424" s="9" t="s">
        <v>91</v>
      </c>
      <c r="D424" s="185">
        <v>9119</v>
      </c>
      <c r="E424" s="188">
        <v>90119</v>
      </c>
      <c r="F424" s="9" t="s">
        <v>83</v>
      </c>
      <c r="G424" s="9" t="s">
        <v>84</v>
      </c>
      <c r="H424" s="10">
        <v>583681</v>
      </c>
      <c r="I424" s="11">
        <v>27</v>
      </c>
      <c r="J424" s="25">
        <v>0</v>
      </c>
      <c r="K424" s="12"/>
      <c r="L424" s="14">
        <v>0</v>
      </c>
      <c r="N424" s="21">
        <v>0</v>
      </c>
      <c r="P424" s="21">
        <v>0</v>
      </c>
      <c r="R424" s="21">
        <v>0</v>
      </c>
      <c r="T424" s="21">
        <v>0</v>
      </c>
      <c r="V424" s="21">
        <v>0</v>
      </c>
      <c r="X424" s="22">
        <v>0</v>
      </c>
      <c r="Z424" s="5" t="str">
        <f t="shared" si="6"/>
        <v>No</v>
      </c>
      <c r="AA424" s="193"/>
      <c r="AB424" s="193"/>
      <c r="AC424" s="193"/>
      <c r="AD424" s="193"/>
      <c r="AE424" s="193"/>
      <c r="AF424" s="193"/>
    </row>
    <row r="425" spans="1:32">
      <c r="A425" s="8" t="s">
        <v>569</v>
      </c>
      <c r="B425" s="8" t="s">
        <v>570</v>
      </c>
      <c r="C425" s="9" t="s">
        <v>50</v>
      </c>
      <c r="D425" s="185">
        <v>4044</v>
      </c>
      <c r="E425" s="188">
        <v>40044</v>
      </c>
      <c r="F425" s="9" t="s">
        <v>83</v>
      </c>
      <c r="G425" s="9" t="s">
        <v>84</v>
      </c>
      <c r="H425" s="10">
        <v>263907</v>
      </c>
      <c r="I425" s="11">
        <v>27</v>
      </c>
      <c r="J425" s="25">
        <v>0</v>
      </c>
      <c r="K425" s="12"/>
      <c r="L425" s="14">
        <v>0</v>
      </c>
      <c r="N425" s="21">
        <v>0</v>
      </c>
      <c r="P425" s="21">
        <v>0</v>
      </c>
      <c r="R425" s="21">
        <v>0</v>
      </c>
      <c r="T425" s="21">
        <v>0</v>
      </c>
      <c r="V425" s="21">
        <v>0</v>
      </c>
      <c r="X425" s="22">
        <v>0</v>
      </c>
      <c r="Z425" s="5" t="str">
        <f t="shared" si="6"/>
        <v>No</v>
      </c>
      <c r="AA425" s="193"/>
      <c r="AB425" s="193"/>
      <c r="AC425" s="193"/>
      <c r="AD425" s="193"/>
      <c r="AE425" s="193"/>
      <c r="AF425" s="193"/>
    </row>
    <row r="426" spans="1:32">
      <c r="A426" s="8" t="s">
        <v>4714</v>
      </c>
      <c r="B426" s="8" t="s">
        <v>4715</v>
      </c>
      <c r="C426" s="9" t="s">
        <v>79</v>
      </c>
      <c r="D426" s="185" t="s">
        <v>4716</v>
      </c>
      <c r="E426" s="188">
        <v>91092</v>
      </c>
      <c r="F426" s="9" t="s">
        <v>88</v>
      </c>
      <c r="G426" s="9" t="s">
        <v>84</v>
      </c>
      <c r="H426" s="10">
        <v>210000</v>
      </c>
      <c r="I426" s="11">
        <v>27</v>
      </c>
      <c r="J426" s="25">
        <v>0</v>
      </c>
      <c r="K426" s="12"/>
      <c r="L426" s="14">
        <v>0</v>
      </c>
      <c r="N426" s="21">
        <v>0</v>
      </c>
      <c r="P426" s="21">
        <v>0</v>
      </c>
      <c r="R426" s="21">
        <v>0</v>
      </c>
      <c r="T426" s="21">
        <v>0</v>
      </c>
      <c r="V426" s="21">
        <v>0</v>
      </c>
      <c r="X426" s="22">
        <v>0</v>
      </c>
      <c r="Z426" s="5" t="str">
        <f t="shared" si="6"/>
        <v>No</v>
      </c>
      <c r="AA426" s="193"/>
      <c r="AB426" s="193"/>
      <c r="AC426" s="193"/>
      <c r="AD426" s="193"/>
      <c r="AE426" s="193"/>
      <c r="AF426" s="193"/>
    </row>
    <row r="427" spans="1:32">
      <c r="A427" s="8" t="s">
        <v>3621</v>
      </c>
      <c r="B427" s="8" t="s">
        <v>3622</v>
      </c>
      <c r="C427" s="9" t="s">
        <v>120</v>
      </c>
      <c r="D427" s="185">
        <v>6012</v>
      </c>
      <c r="E427" s="188">
        <v>60012</v>
      </c>
      <c r="F427" s="9" t="s">
        <v>83</v>
      </c>
      <c r="G427" s="9" t="s">
        <v>84</v>
      </c>
      <c r="H427" s="10">
        <v>172378</v>
      </c>
      <c r="I427" s="11">
        <v>26</v>
      </c>
      <c r="J427" s="25">
        <v>0</v>
      </c>
      <c r="K427" s="12"/>
      <c r="L427" s="14">
        <v>0</v>
      </c>
      <c r="N427" s="21">
        <v>0</v>
      </c>
      <c r="P427" s="21">
        <v>0</v>
      </c>
      <c r="R427" s="21">
        <v>0</v>
      </c>
      <c r="T427" s="21">
        <v>0</v>
      </c>
      <c r="V427" s="21">
        <v>0</v>
      </c>
      <c r="X427" s="22">
        <v>0</v>
      </c>
      <c r="Z427" s="5" t="str">
        <f t="shared" si="6"/>
        <v>No</v>
      </c>
      <c r="AA427" s="193"/>
      <c r="AB427" s="193"/>
      <c r="AC427" s="193"/>
      <c r="AD427" s="193"/>
      <c r="AE427" s="193"/>
      <c r="AF427" s="193"/>
    </row>
    <row r="428" spans="1:32">
      <c r="A428" s="8" t="s">
        <v>2696</v>
      </c>
      <c r="B428" s="8" t="s">
        <v>2697</v>
      </c>
      <c r="C428" s="9" t="s">
        <v>42</v>
      </c>
      <c r="D428" s="185">
        <v>2177</v>
      </c>
      <c r="E428" s="188">
        <v>20177</v>
      </c>
      <c r="F428" s="9" t="s">
        <v>113</v>
      </c>
      <c r="G428" s="9" t="s">
        <v>84</v>
      </c>
      <c r="H428" s="10">
        <v>18351295</v>
      </c>
      <c r="I428" s="11">
        <v>26</v>
      </c>
      <c r="J428" s="25">
        <v>0</v>
      </c>
      <c r="K428" s="12"/>
      <c r="L428" s="14">
        <v>0</v>
      </c>
      <c r="N428" s="21">
        <v>0</v>
      </c>
      <c r="P428" s="21">
        <v>0</v>
      </c>
      <c r="R428" s="21">
        <v>0</v>
      </c>
      <c r="T428" s="21">
        <v>0</v>
      </c>
      <c r="V428" s="21">
        <v>0</v>
      </c>
      <c r="X428" s="22">
        <v>0</v>
      </c>
      <c r="Z428" s="5" t="str">
        <f t="shared" si="6"/>
        <v>No</v>
      </c>
      <c r="AA428" s="193"/>
      <c r="AB428" s="193"/>
      <c r="AC428" s="193"/>
      <c r="AD428" s="193"/>
      <c r="AE428" s="193"/>
      <c r="AF428" s="193"/>
    </row>
    <row r="429" spans="1:32">
      <c r="A429" s="8" t="s">
        <v>261</v>
      </c>
      <c r="B429" s="8" t="s">
        <v>262</v>
      </c>
      <c r="C429" s="9" t="s">
        <v>91</v>
      </c>
      <c r="D429" s="185">
        <v>9226</v>
      </c>
      <c r="E429" s="188">
        <v>90226</v>
      </c>
      <c r="F429" s="9" t="s">
        <v>88</v>
      </c>
      <c r="G429" s="9" t="s">
        <v>84</v>
      </c>
      <c r="H429" s="10">
        <v>107672</v>
      </c>
      <c r="I429" s="11">
        <v>26</v>
      </c>
      <c r="J429" s="25">
        <v>0</v>
      </c>
      <c r="K429" s="12"/>
      <c r="L429" s="14">
        <v>0</v>
      </c>
      <c r="N429" s="21">
        <v>0</v>
      </c>
      <c r="P429" s="21">
        <v>0</v>
      </c>
      <c r="R429" s="21">
        <v>0</v>
      </c>
      <c r="T429" s="21">
        <v>0</v>
      </c>
      <c r="V429" s="21">
        <v>0</v>
      </c>
      <c r="X429" s="22">
        <v>0</v>
      </c>
      <c r="Z429" s="5" t="str">
        <f t="shared" si="6"/>
        <v>No</v>
      </c>
      <c r="AA429" s="193"/>
      <c r="AB429" s="193"/>
      <c r="AC429" s="193"/>
      <c r="AD429" s="193"/>
      <c r="AE429" s="193"/>
      <c r="AF429" s="193"/>
    </row>
    <row r="430" spans="1:32">
      <c r="A430" s="8" t="s">
        <v>567</v>
      </c>
      <c r="B430" s="8" t="s">
        <v>568</v>
      </c>
      <c r="C430" s="9" t="s">
        <v>288</v>
      </c>
      <c r="D430" s="185">
        <v>3026</v>
      </c>
      <c r="E430" s="188">
        <v>30026</v>
      </c>
      <c r="F430" s="9" t="s">
        <v>83</v>
      </c>
      <c r="G430" s="9" t="s">
        <v>84</v>
      </c>
      <c r="H430" s="10">
        <v>56142</v>
      </c>
      <c r="I430" s="11">
        <v>26</v>
      </c>
      <c r="J430" s="25">
        <v>0</v>
      </c>
      <c r="K430" s="12"/>
      <c r="L430" s="14">
        <v>0</v>
      </c>
      <c r="N430" s="21">
        <v>0</v>
      </c>
      <c r="P430" s="21">
        <v>0</v>
      </c>
      <c r="R430" s="21">
        <v>0</v>
      </c>
      <c r="T430" s="21">
        <v>0</v>
      </c>
      <c r="V430" s="21">
        <v>0</v>
      </c>
      <c r="X430" s="22">
        <v>0</v>
      </c>
      <c r="Z430" s="5" t="str">
        <f t="shared" si="6"/>
        <v>No</v>
      </c>
      <c r="AA430" s="193"/>
      <c r="AB430" s="193"/>
      <c r="AC430" s="193"/>
      <c r="AD430" s="193"/>
      <c r="AE430" s="193"/>
      <c r="AF430" s="193"/>
    </row>
    <row r="431" spans="1:32">
      <c r="A431" s="8" t="s">
        <v>263</v>
      </c>
      <c r="B431" s="8" t="s">
        <v>264</v>
      </c>
      <c r="C431" s="9" t="s">
        <v>265</v>
      </c>
      <c r="D431" s="185">
        <v>7045</v>
      </c>
      <c r="E431" s="188">
        <v>70045</v>
      </c>
      <c r="F431" s="9" t="s">
        <v>83</v>
      </c>
      <c r="G431" s="9" t="s">
        <v>84</v>
      </c>
      <c r="H431" s="10">
        <v>106621</v>
      </c>
      <c r="I431" s="11">
        <v>26</v>
      </c>
      <c r="J431" s="25">
        <v>0</v>
      </c>
      <c r="K431" s="12"/>
      <c r="L431" s="14">
        <v>0</v>
      </c>
      <c r="N431" s="21">
        <v>0</v>
      </c>
      <c r="P431" s="21">
        <v>0</v>
      </c>
      <c r="R431" s="21">
        <v>0</v>
      </c>
      <c r="T431" s="21">
        <v>0</v>
      </c>
      <c r="V431" s="21">
        <v>0</v>
      </c>
      <c r="X431" s="22">
        <v>0</v>
      </c>
      <c r="Z431" s="5" t="str">
        <f t="shared" si="6"/>
        <v>No</v>
      </c>
      <c r="AA431" s="193"/>
      <c r="AB431" s="193"/>
      <c r="AC431" s="193"/>
      <c r="AD431" s="193"/>
      <c r="AE431" s="193"/>
      <c r="AF431" s="193"/>
    </row>
    <row r="432" spans="1:32">
      <c r="A432" s="8" t="s">
        <v>6561</v>
      </c>
      <c r="B432" s="8" t="s">
        <v>485</v>
      </c>
      <c r="C432" s="9" t="s">
        <v>178</v>
      </c>
      <c r="D432" s="185"/>
      <c r="E432" s="188">
        <v>50522</v>
      </c>
      <c r="F432" s="9" t="s">
        <v>83</v>
      </c>
      <c r="G432" s="9" t="s">
        <v>84</v>
      </c>
      <c r="H432" s="10">
        <v>3734090</v>
      </c>
      <c r="I432" s="11">
        <v>25</v>
      </c>
      <c r="J432" s="25">
        <v>0</v>
      </c>
      <c r="K432" s="12"/>
      <c r="L432" s="14">
        <v>0</v>
      </c>
      <c r="N432" s="21">
        <v>0</v>
      </c>
      <c r="P432" s="21">
        <v>0</v>
      </c>
      <c r="R432" s="21">
        <v>0</v>
      </c>
      <c r="T432" s="21">
        <v>0</v>
      </c>
      <c r="V432" s="21">
        <v>0</v>
      </c>
      <c r="X432" s="22">
        <v>0</v>
      </c>
      <c r="Z432" s="5" t="str">
        <f t="shared" si="6"/>
        <v>No</v>
      </c>
      <c r="AA432" s="193"/>
      <c r="AB432" s="193"/>
      <c r="AC432" s="193"/>
      <c r="AD432" s="193"/>
      <c r="AE432" s="193"/>
      <c r="AF432" s="193"/>
    </row>
    <row r="433" spans="1:32">
      <c r="A433" s="8" t="s">
        <v>451</v>
      </c>
      <c r="B433" s="8" t="s">
        <v>410</v>
      </c>
      <c r="C433" s="9" t="s">
        <v>91</v>
      </c>
      <c r="D433" s="185">
        <v>9086</v>
      </c>
      <c r="E433" s="188">
        <v>90086</v>
      </c>
      <c r="F433" s="9" t="s">
        <v>83</v>
      </c>
      <c r="G433" s="9" t="s">
        <v>84</v>
      </c>
      <c r="H433" s="10">
        <v>1932666</v>
      </c>
      <c r="I433" s="11">
        <v>25</v>
      </c>
      <c r="J433" s="25">
        <v>0</v>
      </c>
      <c r="K433" s="12"/>
      <c r="L433" s="14">
        <v>0</v>
      </c>
      <c r="N433" s="21">
        <v>0</v>
      </c>
      <c r="P433" s="21">
        <v>0</v>
      </c>
      <c r="R433" s="21">
        <v>0</v>
      </c>
      <c r="T433" s="21">
        <v>0</v>
      </c>
      <c r="V433" s="21">
        <v>0</v>
      </c>
      <c r="X433" s="22">
        <v>0</v>
      </c>
      <c r="Z433" s="5" t="str">
        <f t="shared" si="6"/>
        <v>No</v>
      </c>
      <c r="AA433" s="193"/>
      <c r="AB433" s="193"/>
      <c r="AC433" s="193"/>
      <c r="AD433" s="193"/>
      <c r="AE433" s="193"/>
      <c r="AF433" s="193"/>
    </row>
    <row r="434" spans="1:32">
      <c r="A434" s="8" t="s">
        <v>2722</v>
      </c>
      <c r="B434" s="8" t="s">
        <v>2723</v>
      </c>
      <c r="C434" s="9" t="s">
        <v>91</v>
      </c>
      <c r="D434" s="185">
        <v>9182</v>
      </c>
      <c r="E434" s="188">
        <v>90182</v>
      </c>
      <c r="F434" s="9" t="s">
        <v>88</v>
      </c>
      <c r="G434" s="9" t="s">
        <v>84</v>
      </c>
      <c r="H434" s="10">
        <v>370583</v>
      </c>
      <c r="I434" s="11">
        <v>25</v>
      </c>
      <c r="J434" s="25">
        <v>0</v>
      </c>
      <c r="K434" s="12"/>
      <c r="L434" s="14">
        <v>0</v>
      </c>
      <c r="N434" s="21">
        <v>0</v>
      </c>
      <c r="P434" s="21">
        <v>0</v>
      </c>
      <c r="R434" s="21">
        <v>0</v>
      </c>
      <c r="T434" s="21">
        <v>0</v>
      </c>
      <c r="V434" s="21">
        <v>0</v>
      </c>
      <c r="X434" s="22">
        <v>0</v>
      </c>
      <c r="Z434" s="5" t="str">
        <f t="shared" si="6"/>
        <v>No</v>
      </c>
      <c r="AA434" s="193"/>
      <c r="AB434" s="193"/>
      <c r="AC434" s="193"/>
      <c r="AD434" s="193"/>
      <c r="AE434" s="193"/>
      <c r="AF434" s="193"/>
    </row>
    <row r="435" spans="1:32">
      <c r="A435" s="8" t="s">
        <v>3400</v>
      </c>
      <c r="B435" s="8" t="s">
        <v>1111</v>
      </c>
      <c r="C435" s="9" t="s">
        <v>163</v>
      </c>
      <c r="D435" s="185">
        <v>1007</v>
      </c>
      <c r="E435" s="188">
        <v>10007</v>
      </c>
      <c r="F435" s="9" t="s">
        <v>98</v>
      </c>
      <c r="G435" s="9" t="s">
        <v>84</v>
      </c>
      <c r="H435" s="10">
        <v>59124</v>
      </c>
      <c r="I435" s="11">
        <v>25</v>
      </c>
      <c r="J435" s="25">
        <v>0</v>
      </c>
      <c r="K435" s="12"/>
      <c r="L435" s="14">
        <v>0</v>
      </c>
      <c r="N435" s="21">
        <v>0</v>
      </c>
      <c r="P435" s="21">
        <v>0</v>
      </c>
      <c r="R435" s="21">
        <v>0</v>
      </c>
      <c r="T435" s="21">
        <v>0</v>
      </c>
      <c r="V435" s="21">
        <v>0</v>
      </c>
      <c r="X435" s="22">
        <v>0</v>
      </c>
      <c r="Z435" s="5" t="str">
        <f t="shared" si="6"/>
        <v>No</v>
      </c>
      <c r="AA435" s="193"/>
      <c r="AB435" s="193"/>
      <c r="AC435" s="193"/>
      <c r="AD435" s="193"/>
      <c r="AE435" s="193"/>
      <c r="AF435" s="193"/>
    </row>
    <row r="436" spans="1:32">
      <c r="A436" s="8" t="s">
        <v>2679</v>
      </c>
      <c r="B436" s="8" t="s">
        <v>2680</v>
      </c>
      <c r="C436" s="9" t="s">
        <v>91</v>
      </c>
      <c r="D436" s="185">
        <v>9087</v>
      </c>
      <c r="E436" s="188">
        <v>90087</v>
      </c>
      <c r="F436" s="9" t="s">
        <v>83</v>
      </c>
      <c r="G436" s="9" t="s">
        <v>84</v>
      </c>
      <c r="H436" s="10">
        <v>130447</v>
      </c>
      <c r="I436" s="11">
        <v>25</v>
      </c>
      <c r="J436" s="25">
        <v>0</v>
      </c>
      <c r="K436" s="12"/>
      <c r="L436" s="14">
        <v>0</v>
      </c>
      <c r="N436" s="21">
        <v>0</v>
      </c>
      <c r="P436" s="21">
        <v>0</v>
      </c>
      <c r="R436" s="21">
        <v>0</v>
      </c>
      <c r="T436" s="21">
        <v>0</v>
      </c>
      <c r="V436" s="21">
        <v>0</v>
      </c>
      <c r="X436" s="22">
        <v>0</v>
      </c>
      <c r="Z436" s="5" t="str">
        <f t="shared" si="6"/>
        <v>No</v>
      </c>
      <c r="AA436" s="193"/>
      <c r="AB436" s="193"/>
      <c r="AC436" s="193"/>
      <c r="AD436" s="193"/>
      <c r="AE436" s="193"/>
      <c r="AF436" s="193"/>
    </row>
    <row r="437" spans="1:32">
      <c r="A437" s="8" t="s">
        <v>5111</v>
      </c>
      <c r="B437" s="8" t="s">
        <v>173</v>
      </c>
      <c r="C437" s="9" t="s">
        <v>87</v>
      </c>
      <c r="D437" s="185">
        <v>16</v>
      </c>
      <c r="E437" s="188">
        <v>16</v>
      </c>
      <c r="F437" s="9" t="s">
        <v>83</v>
      </c>
      <c r="G437" s="9" t="s">
        <v>84</v>
      </c>
      <c r="H437" s="10">
        <v>63952</v>
      </c>
      <c r="I437" s="11">
        <v>25</v>
      </c>
      <c r="J437" s="25">
        <v>0</v>
      </c>
      <c r="K437" s="12"/>
      <c r="L437" s="14">
        <v>0</v>
      </c>
      <c r="N437" s="21">
        <v>0</v>
      </c>
      <c r="P437" s="21">
        <v>0</v>
      </c>
      <c r="R437" s="21">
        <v>0</v>
      </c>
      <c r="T437" s="21">
        <v>0</v>
      </c>
      <c r="V437" s="21">
        <v>0</v>
      </c>
      <c r="X437" s="22">
        <v>0</v>
      </c>
      <c r="Z437" s="5" t="str">
        <f t="shared" si="6"/>
        <v>No</v>
      </c>
      <c r="AA437" s="193"/>
      <c r="AB437" s="193"/>
      <c r="AC437" s="193"/>
      <c r="AD437" s="193"/>
      <c r="AE437" s="193"/>
      <c r="AF437" s="193"/>
    </row>
    <row r="438" spans="1:32">
      <c r="A438" s="8" t="s">
        <v>1131</v>
      </c>
      <c r="B438" s="8" t="s">
        <v>1132</v>
      </c>
      <c r="C438" s="9" t="s">
        <v>129</v>
      </c>
      <c r="D438" s="185">
        <v>4047</v>
      </c>
      <c r="E438" s="188">
        <v>40047</v>
      </c>
      <c r="F438" s="9" t="s">
        <v>83</v>
      </c>
      <c r="G438" s="9" t="s">
        <v>84</v>
      </c>
      <c r="H438" s="10">
        <v>128754</v>
      </c>
      <c r="I438" s="11">
        <v>25</v>
      </c>
      <c r="J438" s="25">
        <v>0</v>
      </c>
      <c r="K438" s="12"/>
      <c r="L438" s="14">
        <v>0</v>
      </c>
      <c r="N438" s="21">
        <v>0</v>
      </c>
      <c r="P438" s="21">
        <v>0</v>
      </c>
      <c r="R438" s="21">
        <v>0</v>
      </c>
      <c r="T438" s="21">
        <v>0</v>
      </c>
      <c r="V438" s="21">
        <v>0</v>
      </c>
      <c r="X438" s="22">
        <v>0</v>
      </c>
      <c r="Z438" s="5" t="str">
        <f t="shared" si="6"/>
        <v>No</v>
      </c>
      <c r="AA438" s="193"/>
      <c r="AB438" s="193"/>
      <c r="AC438" s="193"/>
      <c r="AD438" s="193"/>
      <c r="AE438" s="193"/>
      <c r="AF438" s="193"/>
    </row>
    <row r="439" spans="1:32">
      <c r="A439" s="8" t="s">
        <v>5278</v>
      </c>
      <c r="B439" s="8" t="s">
        <v>4555</v>
      </c>
      <c r="C439" s="9" t="s">
        <v>454</v>
      </c>
      <c r="D439" s="185">
        <v>8007</v>
      </c>
      <c r="E439" s="188">
        <v>80007</v>
      </c>
      <c r="F439" s="9" t="s">
        <v>83</v>
      </c>
      <c r="G439" s="9" t="s">
        <v>84</v>
      </c>
      <c r="H439" s="10">
        <v>136550</v>
      </c>
      <c r="I439" s="11">
        <v>24</v>
      </c>
      <c r="J439" s="25">
        <v>0</v>
      </c>
      <c r="K439" s="12"/>
      <c r="L439" s="14">
        <v>0</v>
      </c>
      <c r="N439" s="21">
        <v>0</v>
      </c>
      <c r="P439" s="21">
        <v>0</v>
      </c>
      <c r="R439" s="21">
        <v>0</v>
      </c>
      <c r="T439" s="21">
        <v>0</v>
      </c>
      <c r="V439" s="21">
        <v>0</v>
      </c>
      <c r="X439" s="22">
        <v>0</v>
      </c>
      <c r="Z439" s="5" t="str">
        <f t="shared" si="6"/>
        <v>No</v>
      </c>
      <c r="AA439" s="193"/>
      <c r="AB439" s="193"/>
      <c r="AC439" s="193"/>
      <c r="AD439" s="193"/>
      <c r="AE439" s="193"/>
      <c r="AF439" s="193"/>
    </row>
    <row r="440" spans="1:32">
      <c r="A440" s="8" t="s">
        <v>3638</v>
      </c>
      <c r="B440" s="8" t="s">
        <v>372</v>
      </c>
      <c r="C440" s="9" t="s">
        <v>79</v>
      </c>
      <c r="D440" s="185">
        <v>9242</v>
      </c>
      <c r="E440" s="188">
        <v>90242</v>
      </c>
      <c r="F440" s="9" t="s">
        <v>157</v>
      </c>
      <c r="G440" s="9" t="s">
        <v>84</v>
      </c>
      <c r="H440" s="10">
        <v>1886011</v>
      </c>
      <c r="I440" s="11">
        <v>24</v>
      </c>
      <c r="J440" s="25">
        <v>0</v>
      </c>
      <c r="K440" s="12"/>
      <c r="L440" s="14">
        <v>0</v>
      </c>
      <c r="N440" s="21">
        <v>0</v>
      </c>
      <c r="P440" s="21">
        <v>0</v>
      </c>
      <c r="R440" s="21">
        <v>0</v>
      </c>
      <c r="T440" s="21">
        <v>0</v>
      </c>
      <c r="V440" s="21">
        <v>0</v>
      </c>
      <c r="X440" s="22">
        <v>0</v>
      </c>
      <c r="Z440" s="5" t="str">
        <f t="shared" si="6"/>
        <v>No</v>
      </c>
      <c r="AA440" s="193"/>
      <c r="AB440" s="193"/>
      <c r="AC440" s="193"/>
      <c r="AD440" s="193"/>
      <c r="AE440" s="193"/>
      <c r="AF440" s="193"/>
    </row>
    <row r="441" spans="1:32">
      <c r="A441" s="8" t="s">
        <v>6155</v>
      </c>
      <c r="B441" s="8" t="s">
        <v>1372</v>
      </c>
      <c r="C441" s="9" t="s">
        <v>278</v>
      </c>
      <c r="D441" s="185"/>
      <c r="E441" s="188">
        <v>70044</v>
      </c>
      <c r="F441" s="9" t="s">
        <v>214</v>
      </c>
      <c r="G441" s="9" t="s">
        <v>84</v>
      </c>
      <c r="H441" s="10">
        <v>88053</v>
      </c>
      <c r="I441" s="11">
        <v>24</v>
      </c>
      <c r="J441" s="25">
        <v>0</v>
      </c>
      <c r="K441" s="12"/>
      <c r="L441" s="14">
        <v>0</v>
      </c>
      <c r="N441" s="21">
        <v>0</v>
      </c>
      <c r="P441" s="21">
        <v>0</v>
      </c>
      <c r="R441" s="21">
        <v>0</v>
      </c>
      <c r="T441" s="21">
        <v>0</v>
      </c>
      <c r="V441" s="21">
        <v>0</v>
      </c>
      <c r="X441" s="22">
        <v>0</v>
      </c>
      <c r="Z441" s="5" t="str">
        <f t="shared" si="6"/>
        <v>No</v>
      </c>
      <c r="AA441" s="193"/>
      <c r="AB441" s="193"/>
      <c r="AC441" s="193"/>
      <c r="AD441" s="193"/>
      <c r="AE441" s="193"/>
      <c r="AF441" s="193"/>
    </row>
    <row r="442" spans="1:32">
      <c r="A442" s="8" t="s">
        <v>286</v>
      </c>
      <c r="B442" s="8" t="s">
        <v>287</v>
      </c>
      <c r="C442" s="9" t="s">
        <v>288</v>
      </c>
      <c r="D442" s="185">
        <v>3095</v>
      </c>
      <c r="E442" s="188">
        <v>30095</v>
      </c>
      <c r="F442" s="9" t="s">
        <v>88</v>
      </c>
      <c r="G442" s="9" t="s">
        <v>84</v>
      </c>
      <c r="H442" s="10">
        <v>77086</v>
      </c>
      <c r="I442" s="11">
        <v>24</v>
      </c>
      <c r="J442" s="25">
        <v>0</v>
      </c>
      <c r="K442" s="12"/>
      <c r="L442" s="14">
        <v>0</v>
      </c>
      <c r="N442" s="21">
        <v>0</v>
      </c>
      <c r="P442" s="21">
        <v>0</v>
      </c>
      <c r="R442" s="21">
        <v>0</v>
      </c>
      <c r="T442" s="21">
        <v>0</v>
      </c>
      <c r="V442" s="21">
        <v>0</v>
      </c>
      <c r="X442" s="22">
        <v>0</v>
      </c>
      <c r="Z442" s="5" t="str">
        <f t="shared" si="6"/>
        <v>No</v>
      </c>
      <c r="AA442" s="193"/>
      <c r="AB442" s="193"/>
      <c r="AC442" s="193"/>
      <c r="AD442" s="193"/>
      <c r="AE442" s="193"/>
      <c r="AF442" s="193"/>
    </row>
    <row r="443" spans="1:32">
      <c r="A443" s="8" t="s">
        <v>5979</v>
      </c>
      <c r="B443" s="8" t="s">
        <v>3859</v>
      </c>
      <c r="C443" s="9" t="s">
        <v>46</v>
      </c>
      <c r="D443" s="185">
        <v>5218</v>
      </c>
      <c r="E443" s="188">
        <v>50515</v>
      </c>
      <c r="F443" s="9" t="s">
        <v>214</v>
      </c>
      <c r="G443" s="9" t="s">
        <v>84</v>
      </c>
      <c r="H443" s="10">
        <v>2650890</v>
      </c>
      <c r="I443" s="11">
        <v>24</v>
      </c>
      <c r="J443" s="25">
        <v>0</v>
      </c>
      <c r="K443" s="12"/>
      <c r="L443" s="14">
        <v>0</v>
      </c>
      <c r="N443" s="21">
        <v>0</v>
      </c>
      <c r="P443" s="21">
        <v>0</v>
      </c>
      <c r="R443" s="21">
        <v>0</v>
      </c>
      <c r="T443" s="21">
        <v>0</v>
      </c>
      <c r="V443" s="21">
        <v>0</v>
      </c>
      <c r="X443" s="22">
        <v>0</v>
      </c>
      <c r="Z443" s="5" t="str">
        <f t="shared" si="6"/>
        <v>No</v>
      </c>
      <c r="AA443" s="193"/>
      <c r="AB443" s="193"/>
      <c r="AC443" s="193"/>
      <c r="AD443" s="193"/>
      <c r="AE443" s="193"/>
      <c r="AF443" s="193"/>
    </row>
    <row r="444" spans="1:32">
      <c r="A444" s="8" t="s">
        <v>236</v>
      </c>
      <c r="B444" s="8" t="s">
        <v>237</v>
      </c>
      <c r="C444" s="9" t="s">
        <v>238</v>
      </c>
      <c r="D444" s="185">
        <v>1045</v>
      </c>
      <c r="E444" s="188">
        <v>10045</v>
      </c>
      <c r="F444" s="9" t="s">
        <v>183</v>
      </c>
      <c r="G444" s="9" t="s">
        <v>84</v>
      </c>
      <c r="H444" s="10">
        <v>924859</v>
      </c>
      <c r="I444" s="11">
        <v>23</v>
      </c>
      <c r="J444" s="25">
        <v>0</v>
      </c>
      <c r="K444" s="12"/>
      <c r="L444" s="14">
        <v>0</v>
      </c>
      <c r="N444" s="21">
        <v>0</v>
      </c>
      <c r="P444" s="21">
        <v>0</v>
      </c>
      <c r="R444" s="21">
        <v>0</v>
      </c>
      <c r="T444" s="21">
        <v>0</v>
      </c>
      <c r="V444" s="21">
        <v>0</v>
      </c>
      <c r="X444" s="22">
        <v>0</v>
      </c>
      <c r="Z444" s="5" t="str">
        <f t="shared" si="6"/>
        <v>No</v>
      </c>
      <c r="AA444" s="193"/>
      <c r="AB444" s="193"/>
      <c r="AC444" s="193"/>
      <c r="AD444" s="193"/>
      <c r="AE444" s="193"/>
      <c r="AF444" s="193"/>
    </row>
    <row r="445" spans="1:32">
      <c r="A445" s="8" t="s">
        <v>3689</v>
      </c>
      <c r="B445" s="8" t="s">
        <v>3690</v>
      </c>
      <c r="C445" s="9" t="s">
        <v>288</v>
      </c>
      <c r="D445" s="185">
        <v>3061</v>
      </c>
      <c r="E445" s="188">
        <v>30061</v>
      </c>
      <c r="F445" s="9" t="s">
        <v>88</v>
      </c>
      <c r="G445" s="9" t="s">
        <v>84</v>
      </c>
      <c r="H445" s="10">
        <v>66086</v>
      </c>
      <c r="I445" s="11">
        <v>23</v>
      </c>
      <c r="J445" s="25">
        <v>0</v>
      </c>
      <c r="K445" s="12"/>
      <c r="L445" s="14">
        <v>0</v>
      </c>
      <c r="N445" s="21">
        <v>0</v>
      </c>
      <c r="P445" s="21">
        <v>0</v>
      </c>
      <c r="R445" s="21">
        <v>0</v>
      </c>
      <c r="T445" s="21">
        <v>0</v>
      </c>
      <c r="V445" s="21">
        <v>0</v>
      </c>
      <c r="X445" s="22">
        <v>0</v>
      </c>
      <c r="Z445" s="5" t="str">
        <f t="shared" si="6"/>
        <v>No</v>
      </c>
      <c r="AA445" s="193"/>
      <c r="AB445" s="193"/>
      <c r="AC445" s="193"/>
      <c r="AD445" s="193"/>
      <c r="AE445" s="193"/>
      <c r="AF445" s="193"/>
    </row>
    <row r="446" spans="1:32">
      <c r="A446" s="8" t="s">
        <v>3381</v>
      </c>
      <c r="B446" s="8" t="s">
        <v>2630</v>
      </c>
      <c r="C446" s="9" t="s">
        <v>466</v>
      </c>
      <c r="D446" s="185">
        <v>5197</v>
      </c>
      <c r="E446" s="188">
        <v>50197</v>
      </c>
      <c r="F446" s="9" t="s">
        <v>83</v>
      </c>
      <c r="G446" s="9" t="s">
        <v>84</v>
      </c>
      <c r="H446" s="10">
        <v>387550</v>
      </c>
      <c r="I446" s="11">
        <v>22</v>
      </c>
      <c r="J446" s="25">
        <v>0</v>
      </c>
      <c r="K446" s="12"/>
      <c r="L446" s="14">
        <v>0</v>
      </c>
      <c r="N446" s="21">
        <v>0</v>
      </c>
      <c r="P446" s="21">
        <v>0</v>
      </c>
      <c r="R446" s="21">
        <v>0</v>
      </c>
      <c r="T446" s="21">
        <v>0</v>
      </c>
      <c r="V446" s="21">
        <v>0</v>
      </c>
      <c r="X446" s="22">
        <v>0</v>
      </c>
      <c r="Z446" s="5" t="str">
        <f t="shared" si="6"/>
        <v>No</v>
      </c>
      <c r="AA446" s="193"/>
      <c r="AB446" s="193"/>
      <c r="AC446" s="193"/>
      <c r="AD446" s="193"/>
      <c r="AE446" s="193"/>
      <c r="AF446" s="193"/>
    </row>
    <row r="447" spans="1:32">
      <c r="A447" s="8" t="s">
        <v>511</v>
      </c>
      <c r="B447" s="8" t="s">
        <v>512</v>
      </c>
      <c r="C447" s="9" t="s">
        <v>54</v>
      </c>
      <c r="D447" s="185">
        <v>8028</v>
      </c>
      <c r="E447" s="188">
        <v>80028</v>
      </c>
      <c r="F447" s="9" t="s">
        <v>88</v>
      </c>
      <c r="G447" s="9" t="s">
        <v>84</v>
      </c>
      <c r="H447" s="10">
        <v>94983</v>
      </c>
      <c r="I447" s="11">
        <v>22</v>
      </c>
      <c r="J447" s="25">
        <v>0</v>
      </c>
      <c r="K447" s="12"/>
      <c r="L447" s="14">
        <v>4545081</v>
      </c>
      <c r="N447" s="21">
        <v>0</v>
      </c>
      <c r="P447" s="21">
        <v>0</v>
      </c>
      <c r="R447" s="21">
        <v>0</v>
      </c>
      <c r="T447" s="21">
        <v>0</v>
      </c>
      <c r="V447" s="21">
        <v>0</v>
      </c>
      <c r="X447" s="22">
        <v>4545081</v>
      </c>
      <c r="Z447" s="5" t="str">
        <f t="shared" si="6"/>
        <v>No</v>
      </c>
      <c r="AA447" s="193"/>
      <c r="AB447" s="193"/>
      <c r="AC447" s="193"/>
      <c r="AD447" s="193"/>
      <c r="AE447" s="193"/>
      <c r="AF447" s="193"/>
    </row>
    <row r="448" spans="1:32">
      <c r="A448" s="8" t="s">
        <v>2953</v>
      </c>
      <c r="B448" s="8" t="s">
        <v>2954</v>
      </c>
      <c r="C448" s="9" t="s">
        <v>178</v>
      </c>
      <c r="D448" s="185">
        <v>5184</v>
      </c>
      <c r="E448" s="188">
        <v>50184</v>
      </c>
      <c r="F448" s="9" t="s">
        <v>88</v>
      </c>
      <c r="G448" s="9" t="s">
        <v>84</v>
      </c>
      <c r="H448" s="10">
        <v>99941</v>
      </c>
      <c r="I448" s="11">
        <v>22</v>
      </c>
      <c r="J448" s="25">
        <v>0</v>
      </c>
      <c r="K448" s="12"/>
      <c r="L448" s="14">
        <v>0</v>
      </c>
      <c r="N448" s="21">
        <v>716850</v>
      </c>
      <c r="P448" s="21">
        <v>0</v>
      </c>
      <c r="R448" s="21">
        <v>0</v>
      </c>
      <c r="T448" s="21">
        <v>0</v>
      </c>
      <c r="V448" s="21">
        <v>0</v>
      </c>
      <c r="X448" s="22">
        <v>716850</v>
      </c>
      <c r="Z448" s="5" t="str">
        <f t="shared" si="6"/>
        <v>No</v>
      </c>
      <c r="AA448" s="193"/>
      <c r="AB448" s="193"/>
      <c r="AC448" s="193"/>
      <c r="AD448" s="193"/>
      <c r="AE448" s="193"/>
      <c r="AF448" s="193"/>
    </row>
    <row r="449" spans="1:32">
      <c r="A449" s="8" t="s">
        <v>4064</v>
      </c>
      <c r="B449" s="8" t="s">
        <v>755</v>
      </c>
      <c r="C449" s="9" t="s">
        <v>274</v>
      </c>
      <c r="D449" s="185">
        <v>4178</v>
      </c>
      <c r="E449" s="188">
        <v>40178</v>
      </c>
      <c r="F449" s="9" t="s">
        <v>183</v>
      </c>
      <c r="G449" s="9" t="s">
        <v>84</v>
      </c>
      <c r="H449" s="10">
        <v>969587</v>
      </c>
      <c r="I449" s="11">
        <v>22</v>
      </c>
      <c r="J449" s="25">
        <v>0</v>
      </c>
      <c r="K449" s="12"/>
      <c r="L449" s="14">
        <v>0</v>
      </c>
      <c r="N449" s="21">
        <v>0</v>
      </c>
      <c r="P449" s="21">
        <v>0</v>
      </c>
      <c r="R449" s="21">
        <v>0</v>
      </c>
      <c r="T449" s="21">
        <v>0</v>
      </c>
      <c r="V449" s="21">
        <v>0</v>
      </c>
      <c r="X449" s="22">
        <v>0</v>
      </c>
      <c r="Z449" s="5" t="str">
        <f t="shared" si="6"/>
        <v>No</v>
      </c>
      <c r="AA449" s="193"/>
      <c r="AB449" s="193"/>
      <c r="AC449" s="193"/>
      <c r="AD449" s="193"/>
      <c r="AE449" s="193"/>
      <c r="AF449" s="193"/>
    </row>
    <row r="450" spans="1:32">
      <c r="A450" s="8" t="s">
        <v>6566</v>
      </c>
      <c r="B450" s="8" t="s">
        <v>535</v>
      </c>
      <c r="C450" s="9" t="s">
        <v>106</v>
      </c>
      <c r="D450" s="185">
        <v>7003</v>
      </c>
      <c r="E450" s="188">
        <v>70003</v>
      </c>
      <c r="F450" s="9" t="s">
        <v>83</v>
      </c>
      <c r="G450" s="9" t="s">
        <v>84</v>
      </c>
      <c r="H450" s="10">
        <v>273724</v>
      </c>
      <c r="I450" s="11">
        <v>22</v>
      </c>
      <c r="J450" s="25">
        <v>0</v>
      </c>
      <c r="K450" s="12"/>
      <c r="L450" s="14">
        <v>0</v>
      </c>
      <c r="N450" s="21">
        <v>0</v>
      </c>
      <c r="P450" s="21">
        <v>0</v>
      </c>
      <c r="R450" s="21">
        <v>0</v>
      </c>
      <c r="T450" s="21">
        <v>0</v>
      </c>
      <c r="V450" s="21">
        <v>0</v>
      </c>
      <c r="X450" s="22">
        <v>0</v>
      </c>
      <c r="Z450" s="5" t="str">
        <f t="shared" si="6"/>
        <v>No</v>
      </c>
      <c r="AA450" s="193"/>
      <c r="AB450" s="193"/>
      <c r="AC450" s="193"/>
      <c r="AD450" s="193"/>
      <c r="AE450" s="193"/>
      <c r="AF450" s="193"/>
    </row>
    <row r="451" spans="1:32">
      <c r="A451" s="8" t="s">
        <v>1823</v>
      </c>
      <c r="B451" s="8" t="s">
        <v>1824</v>
      </c>
      <c r="C451" s="9" t="s">
        <v>42</v>
      </c>
      <c r="D451" s="185">
        <v>2071</v>
      </c>
      <c r="E451" s="188">
        <v>20071</v>
      </c>
      <c r="F451" s="9" t="s">
        <v>83</v>
      </c>
      <c r="G451" s="9" t="s">
        <v>84</v>
      </c>
      <c r="H451" s="10">
        <v>18351295</v>
      </c>
      <c r="I451" s="11">
        <v>22</v>
      </c>
      <c r="J451" s="25">
        <v>0</v>
      </c>
      <c r="K451" s="12"/>
      <c r="L451" s="14">
        <v>0</v>
      </c>
      <c r="N451" s="21">
        <v>0</v>
      </c>
      <c r="P451" s="21">
        <v>0</v>
      </c>
      <c r="R451" s="21">
        <v>0</v>
      </c>
      <c r="T451" s="21">
        <v>0</v>
      </c>
      <c r="V451" s="21">
        <v>0</v>
      </c>
      <c r="X451" s="22">
        <v>0</v>
      </c>
      <c r="Z451" s="5" t="str">
        <f t="shared" ref="Z451:Z514" si="7">IF(Y451&amp;W451&amp;U451&amp;S451&amp;Q451&amp;O451&amp;M451&amp;K451&lt;&gt;"","Yes","No")</f>
        <v>No</v>
      </c>
      <c r="AA451" s="193"/>
      <c r="AB451" s="193"/>
      <c r="AC451" s="193"/>
      <c r="AD451" s="193"/>
      <c r="AE451" s="193"/>
      <c r="AF451" s="193"/>
    </row>
    <row r="452" spans="1:32">
      <c r="A452" s="8" t="s">
        <v>1079</v>
      </c>
      <c r="B452" s="8" t="s">
        <v>1080</v>
      </c>
      <c r="C452" s="9" t="s">
        <v>42</v>
      </c>
      <c r="D452" s="185">
        <v>2178</v>
      </c>
      <c r="E452" s="188">
        <v>20178</v>
      </c>
      <c r="F452" s="9" t="s">
        <v>83</v>
      </c>
      <c r="G452" s="9" t="s">
        <v>84</v>
      </c>
      <c r="H452" s="10">
        <v>423566</v>
      </c>
      <c r="I452" s="11">
        <v>22</v>
      </c>
      <c r="J452" s="25">
        <v>0</v>
      </c>
      <c r="K452" s="12"/>
      <c r="L452" s="14">
        <v>0</v>
      </c>
      <c r="N452" s="21">
        <v>0</v>
      </c>
      <c r="P452" s="21">
        <v>0</v>
      </c>
      <c r="R452" s="21">
        <v>0</v>
      </c>
      <c r="T452" s="21">
        <v>0</v>
      </c>
      <c r="V452" s="21">
        <v>0</v>
      </c>
      <c r="X452" s="22">
        <v>0</v>
      </c>
      <c r="Z452" s="5" t="str">
        <f t="shared" si="7"/>
        <v>No</v>
      </c>
      <c r="AA452" s="193"/>
      <c r="AB452" s="193"/>
      <c r="AC452" s="193"/>
      <c r="AD452" s="193"/>
      <c r="AE452" s="193"/>
      <c r="AF452" s="193"/>
    </row>
    <row r="453" spans="1:32">
      <c r="A453" s="8" t="s">
        <v>4077</v>
      </c>
      <c r="B453" s="8" t="s">
        <v>624</v>
      </c>
      <c r="C453" s="9" t="s">
        <v>238</v>
      </c>
      <c r="D453" s="185">
        <v>1040</v>
      </c>
      <c r="E453" s="188">
        <v>10040</v>
      </c>
      <c r="F453" s="9" t="s">
        <v>88</v>
      </c>
      <c r="G453" s="9" t="s">
        <v>84</v>
      </c>
      <c r="H453" s="10">
        <v>209190</v>
      </c>
      <c r="I453" s="11">
        <v>22</v>
      </c>
      <c r="J453" s="25">
        <v>0</v>
      </c>
      <c r="K453" s="12"/>
      <c r="L453" s="14">
        <v>0</v>
      </c>
      <c r="N453" s="21">
        <v>0</v>
      </c>
      <c r="P453" s="21">
        <v>0</v>
      </c>
      <c r="R453" s="21">
        <v>0</v>
      </c>
      <c r="T453" s="21">
        <v>0</v>
      </c>
      <c r="V453" s="21">
        <v>0</v>
      </c>
      <c r="X453" s="22">
        <v>0</v>
      </c>
      <c r="Z453" s="5" t="str">
        <f t="shared" si="7"/>
        <v>No</v>
      </c>
      <c r="AA453" s="193"/>
      <c r="AB453" s="193"/>
      <c r="AC453" s="193"/>
      <c r="AD453" s="193"/>
      <c r="AE453" s="193"/>
      <c r="AF453" s="193"/>
    </row>
    <row r="454" spans="1:32">
      <c r="A454" s="8" t="s">
        <v>206</v>
      </c>
      <c r="B454" s="8" t="s">
        <v>207</v>
      </c>
      <c r="C454" s="9" t="s">
        <v>112</v>
      </c>
      <c r="D454" s="185">
        <v>1086</v>
      </c>
      <c r="E454" s="188">
        <v>10086</v>
      </c>
      <c r="F454" s="9" t="s">
        <v>88</v>
      </c>
      <c r="G454" s="9" t="s">
        <v>84</v>
      </c>
      <c r="H454" s="10">
        <v>88087</v>
      </c>
      <c r="I454" s="11">
        <v>21</v>
      </c>
      <c r="J454" s="25">
        <v>0</v>
      </c>
      <c r="K454" s="12"/>
      <c r="L454" s="14">
        <v>0</v>
      </c>
      <c r="N454" s="21">
        <v>0</v>
      </c>
      <c r="P454" s="21">
        <v>0</v>
      </c>
      <c r="R454" s="21">
        <v>0</v>
      </c>
      <c r="T454" s="21">
        <v>0</v>
      </c>
      <c r="V454" s="21">
        <v>0</v>
      </c>
      <c r="X454" s="22">
        <v>0</v>
      </c>
      <c r="Z454" s="5" t="str">
        <f t="shared" si="7"/>
        <v>No</v>
      </c>
      <c r="AA454" s="193"/>
      <c r="AB454" s="193"/>
      <c r="AC454" s="193"/>
      <c r="AD454" s="193"/>
      <c r="AE454" s="193"/>
      <c r="AF454" s="193"/>
    </row>
    <row r="455" spans="1:32">
      <c r="A455" s="8" t="s">
        <v>1265</v>
      </c>
      <c r="B455" s="8" t="s">
        <v>264</v>
      </c>
      <c r="C455" s="9" t="s">
        <v>265</v>
      </c>
      <c r="D455" s="185">
        <v>7018</v>
      </c>
      <c r="E455" s="188">
        <v>70018</v>
      </c>
      <c r="F455" s="9" t="s">
        <v>83</v>
      </c>
      <c r="G455" s="9" t="s">
        <v>84</v>
      </c>
      <c r="H455" s="10">
        <v>106621</v>
      </c>
      <c r="I455" s="11">
        <v>21</v>
      </c>
      <c r="J455" s="25">
        <v>0</v>
      </c>
      <c r="K455" s="12"/>
      <c r="L455" s="14">
        <v>0</v>
      </c>
      <c r="N455" s="21">
        <v>0</v>
      </c>
      <c r="P455" s="21">
        <v>0</v>
      </c>
      <c r="R455" s="21">
        <v>0</v>
      </c>
      <c r="T455" s="21">
        <v>0</v>
      </c>
      <c r="V455" s="21">
        <v>0</v>
      </c>
      <c r="X455" s="22">
        <v>0</v>
      </c>
      <c r="Z455" s="5" t="str">
        <f t="shared" si="7"/>
        <v>No</v>
      </c>
      <c r="AA455" s="193"/>
      <c r="AB455" s="193"/>
      <c r="AC455" s="193"/>
      <c r="AD455" s="193"/>
      <c r="AE455" s="193"/>
      <c r="AF455" s="193"/>
    </row>
    <row r="456" spans="1:32">
      <c r="A456" s="8" t="s">
        <v>1151</v>
      </c>
      <c r="B456" s="8" t="s">
        <v>167</v>
      </c>
      <c r="C456" s="9" t="s">
        <v>160</v>
      </c>
      <c r="D456" s="185">
        <v>1115</v>
      </c>
      <c r="E456" s="188">
        <v>10115</v>
      </c>
      <c r="F456" s="9" t="s">
        <v>88</v>
      </c>
      <c r="G456" s="9" t="s">
        <v>84</v>
      </c>
      <c r="H456" s="10">
        <v>203914</v>
      </c>
      <c r="I456" s="11">
        <v>21</v>
      </c>
      <c r="J456" s="25">
        <v>0</v>
      </c>
      <c r="K456" s="12"/>
      <c r="L456" s="14">
        <v>0</v>
      </c>
      <c r="N456" s="21">
        <v>0</v>
      </c>
      <c r="P456" s="21">
        <v>0</v>
      </c>
      <c r="R456" s="21">
        <v>0</v>
      </c>
      <c r="T456" s="21">
        <v>0</v>
      </c>
      <c r="V456" s="21">
        <v>0</v>
      </c>
      <c r="X456" s="22">
        <v>0</v>
      </c>
      <c r="Z456" s="5" t="str">
        <f t="shared" si="7"/>
        <v>No</v>
      </c>
      <c r="AA456" s="193"/>
      <c r="AB456" s="193"/>
      <c r="AC456" s="193"/>
      <c r="AD456" s="193"/>
      <c r="AE456" s="193"/>
      <c r="AF456" s="193"/>
    </row>
    <row r="457" spans="1:32">
      <c r="A457" s="8" t="s">
        <v>3091</v>
      </c>
      <c r="B457" s="8" t="s">
        <v>3092</v>
      </c>
      <c r="C457" s="9" t="s">
        <v>171</v>
      </c>
      <c r="D457" s="185" t="s">
        <v>3093</v>
      </c>
      <c r="E457" s="188">
        <v>41068</v>
      </c>
      <c r="F457" s="9" t="s">
        <v>83</v>
      </c>
      <c r="G457" s="9" t="s">
        <v>84</v>
      </c>
      <c r="H457" s="10">
        <v>349064</v>
      </c>
      <c r="I457" s="11">
        <v>21</v>
      </c>
      <c r="J457" s="25">
        <v>0</v>
      </c>
      <c r="K457" s="12"/>
      <c r="L457" s="14">
        <v>0</v>
      </c>
      <c r="N457" s="21">
        <v>0</v>
      </c>
      <c r="P457" s="21">
        <v>0</v>
      </c>
      <c r="R457" s="21">
        <v>0</v>
      </c>
      <c r="T457" s="21">
        <v>0</v>
      </c>
      <c r="V457" s="21">
        <v>0</v>
      </c>
      <c r="X457" s="22">
        <v>0</v>
      </c>
      <c r="Z457" s="5" t="str">
        <f t="shared" si="7"/>
        <v>No</v>
      </c>
      <c r="AA457" s="193"/>
      <c r="AB457" s="193"/>
      <c r="AC457" s="193"/>
      <c r="AD457" s="193"/>
      <c r="AE457" s="193"/>
      <c r="AF457" s="193"/>
    </row>
    <row r="458" spans="1:32">
      <c r="A458" s="8" t="s">
        <v>4098</v>
      </c>
      <c r="B458" s="8" t="s">
        <v>626</v>
      </c>
      <c r="C458" s="9" t="s">
        <v>178</v>
      </c>
      <c r="D458" s="185">
        <v>5034</v>
      </c>
      <c r="E458" s="188">
        <v>50034</v>
      </c>
      <c r="F458" s="9" t="s">
        <v>88</v>
      </c>
      <c r="G458" s="9" t="s">
        <v>84</v>
      </c>
      <c r="H458" s="10">
        <v>90057</v>
      </c>
      <c r="I458" s="11">
        <v>21</v>
      </c>
      <c r="J458" s="25">
        <v>0</v>
      </c>
      <c r="K458" s="12"/>
      <c r="L458" s="14">
        <v>0</v>
      </c>
      <c r="N458" s="21">
        <v>0</v>
      </c>
      <c r="P458" s="21">
        <v>0</v>
      </c>
      <c r="R458" s="21">
        <v>0</v>
      </c>
      <c r="T458" s="21">
        <v>0</v>
      </c>
      <c r="V458" s="21">
        <v>0</v>
      </c>
      <c r="X458" s="22">
        <v>0</v>
      </c>
      <c r="Z458" s="5" t="str">
        <f t="shared" si="7"/>
        <v>No</v>
      </c>
      <c r="AA458" s="193"/>
      <c r="AB458" s="193"/>
      <c r="AC458" s="193"/>
      <c r="AD458" s="193"/>
      <c r="AE458" s="193"/>
      <c r="AF458" s="193"/>
    </row>
    <row r="459" spans="1:32">
      <c r="A459" s="8" t="s">
        <v>1350</v>
      </c>
      <c r="B459" s="8" t="s">
        <v>450</v>
      </c>
      <c r="C459" s="9" t="s">
        <v>91</v>
      </c>
      <c r="D459" s="185">
        <v>9200</v>
      </c>
      <c r="E459" s="188">
        <v>90200</v>
      </c>
      <c r="F459" s="9" t="s">
        <v>88</v>
      </c>
      <c r="G459" s="9" t="s">
        <v>84</v>
      </c>
      <c r="H459" s="10">
        <v>87941</v>
      </c>
      <c r="I459" s="11">
        <v>21</v>
      </c>
      <c r="J459" s="25">
        <v>0</v>
      </c>
      <c r="K459" s="12"/>
      <c r="L459" s="14">
        <v>0</v>
      </c>
      <c r="N459" s="21">
        <v>0</v>
      </c>
      <c r="P459" s="21">
        <v>0</v>
      </c>
      <c r="R459" s="21">
        <v>0</v>
      </c>
      <c r="T459" s="21">
        <v>0</v>
      </c>
      <c r="V459" s="21">
        <v>0</v>
      </c>
      <c r="X459" s="22">
        <v>0</v>
      </c>
      <c r="Z459" s="5" t="str">
        <f t="shared" si="7"/>
        <v>No</v>
      </c>
      <c r="AA459" s="193"/>
      <c r="AB459" s="193"/>
      <c r="AC459" s="193"/>
      <c r="AD459" s="193"/>
      <c r="AE459" s="193"/>
      <c r="AF459" s="193"/>
    </row>
    <row r="460" spans="1:32">
      <c r="A460" s="8" t="s">
        <v>6157</v>
      </c>
      <c r="B460" s="8" t="s">
        <v>5457</v>
      </c>
      <c r="C460" s="9" t="s">
        <v>217</v>
      </c>
      <c r="D460" s="185"/>
      <c r="E460" s="188">
        <v>30201</v>
      </c>
      <c r="F460" s="9" t="s">
        <v>83</v>
      </c>
      <c r="G460" s="9" t="s">
        <v>84</v>
      </c>
      <c r="H460" s="10">
        <v>2203663</v>
      </c>
      <c r="I460" s="11">
        <v>20</v>
      </c>
      <c r="J460" s="25">
        <v>0</v>
      </c>
      <c r="K460" s="12"/>
      <c r="L460" s="14">
        <v>0</v>
      </c>
      <c r="N460" s="21">
        <v>0</v>
      </c>
      <c r="P460" s="21">
        <v>0</v>
      </c>
      <c r="R460" s="21">
        <v>0</v>
      </c>
      <c r="T460" s="21">
        <v>0</v>
      </c>
      <c r="V460" s="21">
        <v>0</v>
      </c>
      <c r="X460" s="22">
        <v>0</v>
      </c>
      <c r="Z460" s="5" t="str">
        <f t="shared" si="7"/>
        <v>No</v>
      </c>
      <c r="AA460" s="193"/>
      <c r="AB460" s="193"/>
      <c r="AC460" s="193"/>
      <c r="AD460" s="193"/>
      <c r="AE460" s="193"/>
      <c r="AF460" s="193"/>
    </row>
    <row r="461" spans="1:32">
      <c r="A461" s="8" t="s">
        <v>2992</v>
      </c>
      <c r="B461" s="8" t="s">
        <v>2993</v>
      </c>
      <c r="C461" s="9" t="s">
        <v>132</v>
      </c>
      <c r="D461" s="185">
        <v>5045</v>
      </c>
      <c r="E461" s="188">
        <v>50045</v>
      </c>
      <c r="F461" s="9" t="s">
        <v>83</v>
      </c>
      <c r="G461" s="9" t="s">
        <v>84</v>
      </c>
      <c r="H461" s="10">
        <v>8608208</v>
      </c>
      <c r="I461" s="11">
        <v>20</v>
      </c>
      <c r="J461" s="25">
        <v>0</v>
      </c>
      <c r="K461" s="12"/>
      <c r="L461" s="14">
        <v>0</v>
      </c>
      <c r="N461" s="21">
        <v>0</v>
      </c>
      <c r="P461" s="21">
        <v>0</v>
      </c>
      <c r="R461" s="21">
        <v>0</v>
      </c>
      <c r="T461" s="21">
        <v>0</v>
      </c>
      <c r="V461" s="21">
        <v>0</v>
      </c>
      <c r="X461" s="22">
        <v>0</v>
      </c>
      <c r="Z461" s="5" t="str">
        <f t="shared" si="7"/>
        <v>No</v>
      </c>
      <c r="AA461" s="193"/>
      <c r="AB461" s="193"/>
      <c r="AC461" s="193"/>
      <c r="AD461" s="193"/>
      <c r="AE461" s="193"/>
      <c r="AF461" s="193"/>
    </row>
    <row r="462" spans="1:32">
      <c r="A462" s="8" t="s">
        <v>80</v>
      </c>
      <c r="B462" s="8" t="s">
        <v>81</v>
      </c>
      <c r="C462" s="9" t="s">
        <v>82</v>
      </c>
      <c r="D462" s="185">
        <v>2193</v>
      </c>
      <c r="E462" s="188">
        <v>20193</v>
      </c>
      <c r="F462" s="9" t="s">
        <v>83</v>
      </c>
      <c r="G462" s="9" t="s">
        <v>84</v>
      </c>
      <c r="H462" s="10">
        <v>95259</v>
      </c>
      <c r="I462" s="11">
        <v>20</v>
      </c>
      <c r="J462" s="25">
        <v>0</v>
      </c>
      <c r="K462" s="12"/>
      <c r="L462" s="14">
        <v>0</v>
      </c>
      <c r="N462" s="21">
        <v>0</v>
      </c>
      <c r="P462" s="21">
        <v>0</v>
      </c>
      <c r="R462" s="21">
        <v>0</v>
      </c>
      <c r="T462" s="21">
        <v>0</v>
      </c>
      <c r="V462" s="21">
        <v>0</v>
      </c>
      <c r="X462" s="22">
        <v>0</v>
      </c>
      <c r="Z462" s="5" t="str">
        <f t="shared" si="7"/>
        <v>No</v>
      </c>
      <c r="AA462" s="193"/>
      <c r="AB462" s="193"/>
      <c r="AC462" s="193"/>
      <c r="AD462" s="193"/>
      <c r="AE462" s="193"/>
      <c r="AF462" s="193"/>
    </row>
    <row r="463" spans="1:32">
      <c r="A463" s="8" t="s">
        <v>3623</v>
      </c>
      <c r="B463" s="8" t="s">
        <v>3624</v>
      </c>
      <c r="C463" s="9" t="s">
        <v>254</v>
      </c>
      <c r="D463" s="185">
        <v>8012</v>
      </c>
      <c r="E463" s="188">
        <v>80012</v>
      </c>
      <c r="F463" s="9" t="s">
        <v>88</v>
      </c>
      <c r="G463" s="9" t="s">
        <v>84</v>
      </c>
      <c r="H463" s="10">
        <v>65207</v>
      </c>
      <c r="I463" s="11">
        <v>20</v>
      </c>
      <c r="J463" s="25">
        <v>0</v>
      </c>
      <c r="K463" s="12"/>
      <c r="L463" s="14">
        <v>0</v>
      </c>
      <c r="N463" s="21">
        <v>1696987</v>
      </c>
      <c r="P463" s="21">
        <v>0</v>
      </c>
      <c r="R463" s="21">
        <v>0</v>
      </c>
      <c r="T463" s="21">
        <v>0</v>
      </c>
      <c r="V463" s="21">
        <v>0</v>
      </c>
      <c r="X463" s="22">
        <v>1696987</v>
      </c>
      <c r="Z463" s="5" t="str">
        <f t="shared" si="7"/>
        <v>No</v>
      </c>
      <c r="AA463" s="193"/>
      <c r="AB463" s="193"/>
      <c r="AC463" s="193"/>
      <c r="AD463" s="193"/>
      <c r="AE463" s="193"/>
      <c r="AF463" s="193"/>
    </row>
    <row r="464" spans="1:32">
      <c r="A464" s="8" t="s">
        <v>415</v>
      </c>
      <c r="B464" s="8" t="s">
        <v>416</v>
      </c>
      <c r="C464" s="9" t="s">
        <v>87</v>
      </c>
      <c r="D464" s="185">
        <v>35</v>
      </c>
      <c r="E464" s="188">
        <v>35</v>
      </c>
      <c r="F464" s="9" t="s">
        <v>138</v>
      </c>
      <c r="G464" s="9" t="s">
        <v>84</v>
      </c>
      <c r="H464" s="10">
        <v>3059393</v>
      </c>
      <c r="I464" s="11">
        <v>19</v>
      </c>
      <c r="J464" s="25">
        <v>0</v>
      </c>
      <c r="K464" s="12"/>
      <c r="L464" s="14">
        <v>0</v>
      </c>
      <c r="N464" s="21">
        <v>0</v>
      </c>
      <c r="P464" s="21">
        <v>0</v>
      </c>
      <c r="R464" s="21">
        <v>0</v>
      </c>
      <c r="T464" s="21">
        <v>0</v>
      </c>
      <c r="V464" s="21">
        <v>0</v>
      </c>
      <c r="X464" s="22">
        <v>0</v>
      </c>
      <c r="Z464" s="5" t="str">
        <f t="shared" si="7"/>
        <v>No</v>
      </c>
      <c r="AA464" s="193"/>
      <c r="AB464" s="193"/>
      <c r="AC464" s="193"/>
      <c r="AD464" s="193"/>
      <c r="AE464" s="193"/>
      <c r="AF464" s="193"/>
    </row>
    <row r="465" spans="1:32">
      <c r="A465" s="8" t="s">
        <v>1469</v>
      </c>
      <c r="B465" s="8" t="s">
        <v>1470</v>
      </c>
      <c r="C465" s="9" t="s">
        <v>154</v>
      </c>
      <c r="D465" s="185">
        <v>4208</v>
      </c>
      <c r="E465" s="188">
        <v>40208</v>
      </c>
      <c r="F465" s="9" t="s">
        <v>83</v>
      </c>
      <c r="G465" s="9" t="s">
        <v>84</v>
      </c>
      <c r="H465" s="10">
        <v>400492</v>
      </c>
      <c r="I465" s="11">
        <v>19</v>
      </c>
      <c r="J465" s="25">
        <v>0</v>
      </c>
      <c r="K465" s="12"/>
      <c r="L465" s="14">
        <v>0</v>
      </c>
      <c r="N465" s="21">
        <v>0</v>
      </c>
      <c r="P465" s="21">
        <v>0</v>
      </c>
      <c r="R465" s="21">
        <v>0</v>
      </c>
      <c r="T465" s="21">
        <v>0</v>
      </c>
      <c r="V465" s="21">
        <v>0</v>
      </c>
      <c r="X465" s="22">
        <v>0</v>
      </c>
      <c r="Z465" s="5" t="str">
        <f t="shared" si="7"/>
        <v>No</v>
      </c>
      <c r="AA465" s="193"/>
      <c r="AB465" s="193"/>
      <c r="AC465" s="193"/>
      <c r="AD465" s="193"/>
      <c r="AE465" s="193"/>
      <c r="AF465" s="193"/>
    </row>
    <row r="466" spans="1:32">
      <c r="A466" s="8" t="s">
        <v>5105</v>
      </c>
      <c r="B466" s="8" t="s">
        <v>1246</v>
      </c>
      <c r="C466" s="9" t="s">
        <v>129</v>
      </c>
      <c r="D466" s="185">
        <v>4023</v>
      </c>
      <c r="E466" s="188">
        <v>40023</v>
      </c>
      <c r="F466" s="9" t="s">
        <v>83</v>
      </c>
      <c r="G466" s="9" t="s">
        <v>84</v>
      </c>
      <c r="H466" s="10">
        <v>386787</v>
      </c>
      <c r="I466" s="11">
        <v>19</v>
      </c>
      <c r="J466" s="25">
        <v>0</v>
      </c>
      <c r="K466" s="12"/>
      <c r="L466" s="14">
        <v>0</v>
      </c>
      <c r="N466" s="21">
        <v>0</v>
      </c>
      <c r="P466" s="21">
        <v>0</v>
      </c>
      <c r="R466" s="21">
        <v>0</v>
      </c>
      <c r="T466" s="21">
        <v>0</v>
      </c>
      <c r="V466" s="21">
        <v>0</v>
      </c>
      <c r="X466" s="22">
        <v>0</v>
      </c>
      <c r="Z466" s="5" t="str">
        <f t="shared" si="7"/>
        <v>No</v>
      </c>
      <c r="AA466" s="193"/>
      <c r="AB466" s="193"/>
      <c r="AC466" s="193"/>
      <c r="AD466" s="193"/>
      <c r="AE466" s="193"/>
      <c r="AF466" s="193"/>
    </row>
    <row r="467" spans="1:32">
      <c r="A467" s="8" t="s">
        <v>1036</v>
      </c>
      <c r="B467" s="8" t="s">
        <v>1037</v>
      </c>
      <c r="C467" s="9" t="s">
        <v>69</v>
      </c>
      <c r="D467" s="185">
        <v>8008</v>
      </c>
      <c r="E467" s="188">
        <v>80008</v>
      </c>
      <c r="F467" s="9" t="s">
        <v>83</v>
      </c>
      <c r="G467" s="9" t="s">
        <v>84</v>
      </c>
      <c r="H467" s="10">
        <v>61270</v>
      </c>
      <c r="I467" s="11">
        <v>19</v>
      </c>
      <c r="J467" s="25">
        <v>0</v>
      </c>
      <c r="K467" s="12"/>
      <c r="L467" s="14">
        <v>0</v>
      </c>
      <c r="N467" s="21">
        <v>0</v>
      </c>
      <c r="P467" s="21">
        <v>0</v>
      </c>
      <c r="R467" s="21">
        <v>0</v>
      </c>
      <c r="T467" s="21">
        <v>0</v>
      </c>
      <c r="V467" s="21">
        <v>0</v>
      </c>
      <c r="X467" s="22">
        <v>0</v>
      </c>
      <c r="Z467" s="5" t="str">
        <f t="shared" si="7"/>
        <v>No</v>
      </c>
      <c r="AA467" s="193"/>
      <c r="AB467" s="193"/>
      <c r="AC467" s="193"/>
      <c r="AD467" s="193"/>
      <c r="AE467" s="193"/>
      <c r="AF467" s="193"/>
    </row>
    <row r="468" spans="1:32">
      <c r="A468" s="8" t="s">
        <v>2719</v>
      </c>
      <c r="B468" s="8" t="s">
        <v>1195</v>
      </c>
      <c r="C468" s="9" t="s">
        <v>154</v>
      </c>
      <c r="D468" s="185">
        <v>4053</v>
      </c>
      <c r="E468" s="188">
        <v>40053</v>
      </c>
      <c r="F468" s="9" t="s">
        <v>88</v>
      </c>
      <c r="G468" s="9" t="s">
        <v>84</v>
      </c>
      <c r="H468" s="10">
        <v>400492</v>
      </c>
      <c r="I468" s="11">
        <v>19</v>
      </c>
      <c r="J468" s="25">
        <v>0</v>
      </c>
      <c r="K468" s="12"/>
      <c r="L468" s="14">
        <v>0</v>
      </c>
      <c r="N468" s="21">
        <v>0</v>
      </c>
      <c r="P468" s="21">
        <v>0</v>
      </c>
      <c r="R468" s="21">
        <v>0</v>
      </c>
      <c r="T468" s="21">
        <v>0</v>
      </c>
      <c r="V468" s="21">
        <v>0</v>
      </c>
      <c r="X468" s="22">
        <v>0</v>
      </c>
      <c r="Z468" s="5" t="str">
        <f t="shared" si="7"/>
        <v>No</v>
      </c>
      <c r="AA468" s="193"/>
      <c r="AB468" s="193"/>
      <c r="AC468" s="193"/>
      <c r="AD468" s="193"/>
      <c r="AE468" s="193"/>
      <c r="AF468" s="193"/>
    </row>
    <row r="469" spans="1:32">
      <c r="A469" s="8" t="s">
        <v>1379</v>
      </c>
      <c r="B469" s="8" t="s">
        <v>1380</v>
      </c>
      <c r="C469" s="9" t="s">
        <v>163</v>
      </c>
      <c r="D469" s="185">
        <v>1053</v>
      </c>
      <c r="E469" s="188">
        <v>10053</v>
      </c>
      <c r="F469" s="9" t="s">
        <v>88</v>
      </c>
      <c r="G469" s="9" t="s">
        <v>84</v>
      </c>
      <c r="H469" s="10">
        <v>4181019</v>
      </c>
      <c r="I469" s="11">
        <v>19</v>
      </c>
      <c r="J469" s="25">
        <v>0</v>
      </c>
      <c r="K469" s="12"/>
      <c r="L469" s="14">
        <v>0</v>
      </c>
      <c r="N469" s="21">
        <v>0</v>
      </c>
      <c r="P469" s="21">
        <v>0</v>
      </c>
      <c r="R469" s="21">
        <v>0</v>
      </c>
      <c r="T469" s="21">
        <v>0</v>
      </c>
      <c r="V469" s="21">
        <v>0</v>
      </c>
      <c r="X469" s="22">
        <v>0</v>
      </c>
      <c r="Z469" s="5" t="str">
        <f t="shared" si="7"/>
        <v>No</v>
      </c>
      <c r="AA469" s="193"/>
      <c r="AB469" s="193"/>
      <c r="AC469" s="193"/>
      <c r="AD469" s="193"/>
      <c r="AE469" s="193"/>
      <c r="AF469" s="193"/>
    </row>
    <row r="470" spans="1:32">
      <c r="A470" s="8" t="s">
        <v>5281</v>
      </c>
      <c r="B470" s="8" t="s">
        <v>477</v>
      </c>
      <c r="C470" s="9" t="s">
        <v>124</v>
      </c>
      <c r="D470" s="185">
        <v>6038</v>
      </c>
      <c r="E470" s="188">
        <v>60038</v>
      </c>
      <c r="F470" s="9" t="s">
        <v>83</v>
      </c>
      <c r="G470" s="9" t="s">
        <v>84</v>
      </c>
      <c r="H470" s="10">
        <v>252720</v>
      </c>
      <c r="I470" s="11">
        <v>19</v>
      </c>
      <c r="J470" s="25">
        <v>0</v>
      </c>
      <c r="K470" s="12"/>
      <c r="L470" s="14">
        <v>0</v>
      </c>
      <c r="N470" s="21">
        <v>0</v>
      </c>
      <c r="P470" s="21">
        <v>0</v>
      </c>
      <c r="R470" s="21">
        <v>0</v>
      </c>
      <c r="T470" s="21">
        <v>0</v>
      </c>
      <c r="V470" s="21">
        <v>0</v>
      </c>
      <c r="X470" s="22">
        <v>0</v>
      </c>
      <c r="Z470" s="5" t="str">
        <f t="shared" si="7"/>
        <v>No</v>
      </c>
      <c r="AA470" s="193"/>
      <c r="AB470" s="193"/>
      <c r="AC470" s="193"/>
      <c r="AD470" s="193"/>
      <c r="AE470" s="193"/>
      <c r="AF470" s="193"/>
    </row>
    <row r="471" spans="1:32">
      <c r="A471" s="8" t="s">
        <v>3625</v>
      </c>
      <c r="B471" s="8" t="s">
        <v>3626</v>
      </c>
      <c r="C471" s="9" t="s">
        <v>168</v>
      </c>
      <c r="D471" s="185">
        <v>46</v>
      </c>
      <c r="E471" s="188">
        <v>46</v>
      </c>
      <c r="F471" s="9" t="s">
        <v>83</v>
      </c>
      <c r="G471" s="9" t="s">
        <v>84</v>
      </c>
      <c r="H471" s="10">
        <v>1849898</v>
      </c>
      <c r="I471" s="11">
        <v>18</v>
      </c>
      <c r="J471" s="25">
        <v>0</v>
      </c>
      <c r="K471" s="12"/>
      <c r="L471" s="14">
        <v>0</v>
      </c>
      <c r="N471" s="21">
        <v>0</v>
      </c>
      <c r="P471" s="21">
        <v>0</v>
      </c>
      <c r="R471" s="21">
        <v>0</v>
      </c>
      <c r="T471" s="21">
        <v>0</v>
      </c>
      <c r="V471" s="21">
        <v>0</v>
      </c>
      <c r="X471" s="22">
        <v>0</v>
      </c>
      <c r="Z471" s="5" t="str">
        <f t="shared" si="7"/>
        <v>No</v>
      </c>
      <c r="AA471" s="193"/>
      <c r="AB471" s="193"/>
      <c r="AC471" s="193"/>
      <c r="AD471" s="193"/>
      <c r="AE471" s="193"/>
      <c r="AF471" s="193"/>
    </row>
    <row r="472" spans="1:32">
      <c r="A472" s="8" t="s">
        <v>4806</v>
      </c>
      <c r="B472" s="8" t="s">
        <v>4807</v>
      </c>
      <c r="C472" s="9" t="s">
        <v>466</v>
      </c>
      <c r="D472" s="185">
        <v>5198</v>
      </c>
      <c r="E472" s="188">
        <v>50198</v>
      </c>
      <c r="F472" s="9" t="s">
        <v>83</v>
      </c>
      <c r="G472" s="9" t="s">
        <v>84</v>
      </c>
      <c r="H472" s="10">
        <v>1780673</v>
      </c>
      <c r="I472" s="11">
        <v>18</v>
      </c>
      <c r="J472" s="25">
        <v>0</v>
      </c>
      <c r="K472" s="12"/>
      <c r="L472" s="14">
        <v>0</v>
      </c>
      <c r="N472" s="21">
        <v>0</v>
      </c>
      <c r="P472" s="21">
        <v>0</v>
      </c>
      <c r="R472" s="21">
        <v>0</v>
      </c>
      <c r="T472" s="21">
        <v>0</v>
      </c>
      <c r="V472" s="21">
        <v>0</v>
      </c>
      <c r="X472" s="22">
        <v>0</v>
      </c>
      <c r="Z472" s="5" t="str">
        <f t="shared" si="7"/>
        <v>No</v>
      </c>
      <c r="AA472" s="193"/>
      <c r="AB472" s="193"/>
      <c r="AC472" s="193"/>
      <c r="AD472" s="193"/>
      <c r="AE472" s="193"/>
      <c r="AF472" s="193"/>
    </row>
    <row r="473" spans="1:32">
      <c r="A473" s="8" t="s">
        <v>2985</v>
      </c>
      <c r="B473" s="8" t="s">
        <v>2986</v>
      </c>
      <c r="C473" s="9" t="s">
        <v>39</v>
      </c>
      <c r="D473" s="185">
        <v>9034</v>
      </c>
      <c r="E473" s="188">
        <v>90034</v>
      </c>
      <c r="F473" s="9" t="s">
        <v>83</v>
      </c>
      <c r="G473" s="9" t="s">
        <v>84</v>
      </c>
      <c r="H473" s="10">
        <v>3629114</v>
      </c>
      <c r="I473" s="11">
        <v>18</v>
      </c>
      <c r="J473" s="25">
        <v>0</v>
      </c>
      <c r="K473" s="12"/>
      <c r="L473" s="14">
        <v>0</v>
      </c>
      <c r="N473" s="21">
        <v>0</v>
      </c>
      <c r="P473" s="21">
        <v>0</v>
      </c>
      <c r="R473" s="21">
        <v>0</v>
      </c>
      <c r="T473" s="21">
        <v>0</v>
      </c>
      <c r="V473" s="21">
        <v>0</v>
      </c>
      <c r="X473" s="22">
        <v>0</v>
      </c>
      <c r="Z473" s="5" t="str">
        <f t="shared" si="7"/>
        <v>No</v>
      </c>
      <c r="AA473" s="193"/>
      <c r="AB473" s="193"/>
      <c r="AC473" s="193"/>
      <c r="AD473" s="193"/>
      <c r="AE473" s="193"/>
      <c r="AF473" s="193"/>
    </row>
    <row r="474" spans="1:32">
      <c r="A474" s="8" t="s">
        <v>4151</v>
      </c>
      <c r="B474" s="8" t="s">
        <v>4152</v>
      </c>
      <c r="C474" s="9" t="s">
        <v>120</v>
      </c>
      <c r="D474" s="185">
        <v>6016</v>
      </c>
      <c r="E474" s="188">
        <v>60016</v>
      </c>
      <c r="F474" s="9" t="s">
        <v>83</v>
      </c>
      <c r="G474" s="9" t="s">
        <v>84</v>
      </c>
      <c r="H474" s="10">
        <v>147922</v>
      </c>
      <c r="I474" s="11">
        <v>18</v>
      </c>
      <c r="J474" s="25">
        <v>0</v>
      </c>
      <c r="K474" s="12"/>
      <c r="L474" s="14">
        <v>0</v>
      </c>
      <c r="N474" s="21">
        <v>0</v>
      </c>
      <c r="P474" s="21">
        <v>0</v>
      </c>
      <c r="R474" s="21">
        <v>0</v>
      </c>
      <c r="T474" s="21">
        <v>0</v>
      </c>
      <c r="V474" s="21">
        <v>0</v>
      </c>
      <c r="X474" s="22">
        <v>0</v>
      </c>
      <c r="Z474" s="5" t="str">
        <f t="shared" si="7"/>
        <v>No</v>
      </c>
      <c r="AA474" s="193"/>
      <c r="AB474" s="193"/>
      <c r="AC474" s="193"/>
      <c r="AD474" s="193"/>
      <c r="AE474" s="193"/>
      <c r="AF474" s="193"/>
    </row>
    <row r="475" spans="1:32">
      <c r="A475" s="8" t="s">
        <v>4820</v>
      </c>
      <c r="B475" s="8" t="s">
        <v>4821</v>
      </c>
      <c r="C475" s="9" t="s">
        <v>555</v>
      </c>
      <c r="D475" s="185">
        <v>5159</v>
      </c>
      <c r="E475" s="188">
        <v>50159</v>
      </c>
      <c r="F475" s="9" t="s">
        <v>83</v>
      </c>
      <c r="G475" s="9" t="s">
        <v>84</v>
      </c>
      <c r="H475" s="10">
        <v>81926</v>
      </c>
      <c r="I475" s="11">
        <v>17</v>
      </c>
      <c r="J475" s="25">
        <v>0</v>
      </c>
      <c r="K475" s="12"/>
      <c r="L475" s="14">
        <v>0</v>
      </c>
      <c r="N475" s="21">
        <v>0</v>
      </c>
      <c r="P475" s="21">
        <v>0</v>
      </c>
      <c r="R475" s="21">
        <v>0</v>
      </c>
      <c r="T475" s="21">
        <v>0</v>
      </c>
      <c r="V475" s="21">
        <v>0</v>
      </c>
      <c r="X475" s="22">
        <v>0</v>
      </c>
      <c r="Z475" s="5" t="str">
        <f t="shared" si="7"/>
        <v>No</v>
      </c>
      <c r="AA475" s="193"/>
      <c r="AB475" s="193"/>
      <c r="AC475" s="193"/>
      <c r="AD475" s="193"/>
      <c r="AE475" s="193"/>
      <c r="AF475" s="193"/>
    </row>
    <row r="476" spans="1:32">
      <c r="A476" s="8" t="s">
        <v>1818</v>
      </c>
      <c r="B476" s="8" t="s">
        <v>1187</v>
      </c>
      <c r="C476" s="9" t="s">
        <v>171</v>
      </c>
      <c r="D476" s="185">
        <v>4232</v>
      </c>
      <c r="E476" s="188">
        <v>40232</v>
      </c>
      <c r="F476" s="9" t="s">
        <v>138</v>
      </c>
      <c r="G476" s="9" t="s">
        <v>84</v>
      </c>
      <c r="H476" s="10">
        <v>1510516</v>
      </c>
      <c r="I476" s="11">
        <v>17</v>
      </c>
      <c r="J476" s="25">
        <v>0</v>
      </c>
      <c r="K476" s="12"/>
      <c r="L476" s="14">
        <v>0</v>
      </c>
      <c r="N476" s="21">
        <v>0</v>
      </c>
      <c r="P476" s="21">
        <v>0</v>
      </c>
      <c r="R476" s="21">
        <v>0</v>
      </c>
      <c r="T476" s="21">
        <v>0</v>
      </c>
      <c r="V476" s="21">
        <v>0</v>
      </c>
      <c r="X476" s="22">
        <v>0</v>
      </c>
      <c r="Z476" s="5" t="str">
        <f t="shared" si="7"/>
        <v>No</v>
      </c>
      <c r="AA476" s="193"/>
      <c r="AB476" s="193"/>
      <c r="AC476" s="193"/>
      <c r="AD476" s="193"/>
      <c r="AE476" s="193"/>
      <c r="AF476" s="193"/>
    </row>
    <row r="477" spans="1:32">
      <c r="A477" s="8" t="s">
        <v>1691</v>
      </c>
      <c r="B477" s="8" t="s">
        <v>1692</v>
      </c>
      <c r="C477" s="9" t="s">
        <v>235</v>
      </c>
      <c r="D477" s="185">
        <v>4005</v>
      </c>
      <c r="E477" s="188">
        <v>40005</v>
      </c>
      <c r="F477" s="9" t="s">
        <v>83</v>
      </c>
      <c r="G477" s="9" t="s">
        <v>84</v>
      </c>
      <c r="H477" s="10">
        <v>280648</v>
      </c>
      <c r="I477" s="11">
        <v>17</v>
      </c>
      <c r="J477" s="25">
        <v>0</v>
      </c>
      <c r="K477" s="12"/>
      <c r="L477" s="14">
        <v>0</v>
      </c>
      <c r="N477" s="21">
        <v>0</v>
      </c>
      <c r="P477" s="21">
        <v>0</v>
      </c>
      <c r="R477" s="21">
        <v>0</v>
      </c>
      <c r="T477" s="21">
        <v>0</v>
      </c>
      <c r="V477" s="21">
        <v>0</v>
      </c>
      <c r="X477" s="22">
        <v>0</v>
      </c>
      <c r="Z477" s="5" t="str">
        <f t="shared" si="7"/>
        <v>No</v>
      </c>
      <c r="AA477" s="193"/>
      <c r="AB477" s="193"/>
      <c r="AC477" s="193"/>
      <c r="AD477" s="193"/>
      <c r="AE477" s="193"/>
      <c r="AF477" s="193"/>
    </row>
    <row r="478" spans="1:32">
      <c r="A478" s="8" t="s">
        <v>3385</v>
      </c>
      <c r="B478" s="8" t="s">
        <v>3207</v>
      </c>
      <c r="C478" s="9" t="s">
        <v>466</v>
      </c>
      <c r="D478" s="185">
        <v>5169</v>
      </c>
      <c r="E478" s="188">
        <v>50169</v>
      </c>
      <c r="F478" s="9" t="s">
        <v>83</v>
      </c>
      <c r="G478" s="9" t="s">
        <v>84</v>
      </c>
      <c r="H478" s="10">
        <v>724091</v>
      </c>
      <c r="I478" s="11">
        <v>17</v>
      </c>
      <c r="J478" s="25">
        <v>0</v>
      </c>
      <c r="K478" s="12"/>
      <c r="L478" s="14">
        <v>0</v>
      </c>
      <c r="N478" s="21">
        <v>0</v>
      </c>
      <c r="P478" s="21">
        <v>0</v>
      </c>
      <c r="R478" s="21">
        <v>0</v>
      </c>
      <c r="T478" s="21">
        <v>0</v>
      </c>
      <c r="V478" s="21">
        <v>0</v>
      </c>
      <c r="X478" s="22">
        <v>0</v>
      </c>
      <c r="Z478" s="5" t="str">
        <f t="shared" si="7"/>
        <v>No</v>
      </c>
      <c r="AA478" s="193"/>
      <c r="AB478" s="193"/>
      <c r="AC478" s="193"/>
      <c r="AD478" s="193"/>
      <c r="AE478" s="193"/>
      <c r="AF478" s="193"/>
    </row>
    <row r="479" spans="1:32">
      <c r="A479" s="8" t="s">
        <v>1937</v>
      </c>
      <c r="B479" s="8" t="s">
        <v>1938</v>
      </c>
      <c r="C479" s="9" t="s">
        <v>555</v>
      </c>
      <c r="D479" s="185">
        <v>5204</v>
      </c>
      <c r="E479" s="188">
        <v>50204</v>
      </c>
      <c r="F479" s="9" t="s">
        <v>88</v>
      </c>
      <c r="G479" s="9" t="s">
        <v>84</v>
      </c>
      <c r="H479" s="10">
        <v>67821</v>
      </c>
      <c r="I479" s="11">
        <v>16</v>
      </c>
      <c r="J479" s="25">
        <v>0</v>
      </c>
      <c r="K479" s="12"/>
      <c r="L479" s="14">
        <v>0</v>
      </c>
      <c r="N479" s="21">
        <v>0</v>
      </c>
      <c r="P479" s="21">
        <v>0</v>
      </c>
      <c r="R479" s="21">
        <v>0</v>
      </c>
      <c r="T479" s="21">
        <v>0</v>
      </c>
      <c r="V479" s="21">
        <v>0</v>
      </c>
      <c r="X479" s="22">
        <v>0</v>
      </c>
      <c r="Z479" s="5" t="str">
        <f t="shared" si="7"/>
        <v>No</v>
      </c>
      <c r="AA479" s="193"/>
      <c r="AB479" s="193"/>
      <c r="AC479" s="193"/>
      <c r="AD479" s="193"/>
      <c r="AE479" s="193"/>
      <c r="AF479" s="193"/>
    </row>
    <row r="480" spans="1:32">
      <c r="A480" s="8" t="s">
        <v>1098</v>
      </c>
      <c r="B480" s="8" t="s">
        <v>1099</v>
      </c>
      <c r="C480" s="9" t="s">
        <v>233</v>
      </c>
      <c r="D480" s="185">
        <v>3035</v>
      </c>
      <c r="E480" s="188">
        <v>30035</v>
      </c>
      <c r="F480" s="9" t="s">
        <v>88</v>
      </c>
      <c r="G480" s="9" t="s">
        <v>84</v>
      </c>
      <c r="H480" s="10">
        <v>81249</v>
      </c>
      <c r="I480" s="11">
        <v>16</v>
      </c>
      <c r="J480" s="25">
        <v>0</v>
      </c>
      <c r="K480" s="12"/>
      <c r="L480" s="14">
        <v>0</v>
      </c>
      <c r="N480" s="21">
        <v>1895952</v>
      </c>
      <c r="P480" s="21">
        <v>0</v>
      </c>
      <c r="R480" s="21">
        <v>0</v>
      </c>
      <c r="T480" s="21">
        <v>0</v>
      </c>
      <c r="V480" s="21">
        <v>0</v>
      </c>
      <c r="X480" s="22">
        <v>1895952</v>
      </c>
      <c r="Z480" s="5" t="str">
        <f t="shared" si="7"/>
        <v>No</v>
      </c>
      <c r="AA480" s="193"/>
      <c r="AB480" s="193"/>
      <c r="AC480" s="193"/>
      <c r="AD480" s="193"/>
      <c r="AE480" s="193"/>
      <c r="AF480" s="193"/>
    </row>
    <row r="481" spans="1:32">
      <c r="A481" s="8" t="s">
        <v>6167</v>
      </c>
      <c r="B481" s="8" t="s">
        <v>6168</v>
      </c>
      <c r="C481" s="9" t="s">
        <v>120</v>
      </c>
      <c r="D481" s="185">
        <v>6107</v>
      </c>
      <c r="E481" s="188">
        <v>60107</v>
      </c>
      <c r="F481" s="9" t="s">
        <v>83</v>
      </c>
      <c r="G481" s="9" t="s">
        <v>84</v>
      </c>
      <c r="H481" s="10">
        <v>61900</v>
      </c>
      <c r="I481" s="11">
        <v>16</v>
      </c>
      <c r="J481" s="25">
        <v>0</v>
      </c>
      <c r="K481" s="12"/>
      <c r="L481" s="14">
        <v>0</v>
      </c>
      <c r="N481" s="21">
        <v>0</v>
      </c>
      <c r="P481" s="21">
        <v>0</v>
      </c>
      <c r="R481" s="21">
        <v>0</v>
      </c>
      <c r="T481" s="21">
        <v>0</v>
      </c>
      <c r="V481" s="21">
        <v>0</v>
      </c>
      <c r="X481" s="22">
        <v>0</v>
      </c>
      <c r="Z481" s="5" t="str">
        <f t="shared" si="7"/>
        <v>No</v>
      </c>
      <c r="AA481" s="193"/>
      <c r="AB481" s="193"/>
      <c r="AC481" s="193"/>
      <c r="AD481" s="193"/>
      <c r="AE481" s="193"/>
      <c r="AF481" s="193"/>
    </row>
    <row r="482" spans="1:32">
      <c r="A482" s="8" t="s">
        <v>4790</v>
      </c>
      <c r="B482" s="8" t="s">
        <v>3532</v>
      </c>
      <c r="C482" s="9" t="s">
        <v>132</v>
      </c>
      <c r="D482" s="185">
        <v>5149</v>
      </c>
      <c r="E482" s="188">
        <v>50149</v>
      </c>
      <c r="F482" s="9" t="s">
        <v>125</v>
      </c>
      <c r="G482" s="9" t="s">
        <v>84</v>
      </c>
      <c r="H482" s="10">
        <v>143592</v>
      </c>
      <c r="I482" s="11">
        <v>16</v>
      </c>
      <c r="J482" s="25">
        <v>0</v>
      </c>
      <c r="K482" s="12"/>
      <c r="L482" s="14">
        <v>0</v>
      </c>
      <c r="N482" s="21">
        <v>0</v>
      </c>
      <c r="P482" s="21">
        <v>0</v>
      </c>
      <c r="R482" s="21">
        <v>0</v>
      </c>
      <c r="T482" s="21">
        <v>0</v>
      </c>
      <c r="V482" s="21">
        <v>0</v>
      </c>
      <c r="X482" s="22">
        <v>0</v>
      </c>
      <c r="Z482" s="5" t="str">
        <f t="shared" si="7"/>
        <v>No</v>
      </c>
      <c r="AA482" s="193"/>
      <c r="AB482" s="193"/>
      <c r="AC482" s="193"/>
      <c r="AD482" s="193"/>
      <c r="AE482" s="193"/>
      <c r="AF482" s="193"/>
    </row>
    <row r="483" spans="1:32">
      <c r="A483" s="8" t="s">
        <v>1757</v>
      </c>
      <c r="B483" s="8" t="s">
        <v>1144</v>
      </c>
      <c r="C483" s="9" t="s">
        <v>238</v>
      </c>
      <c r="D483" s="185">
        <v>1063</v>
      </c>
      <c r="E483" s="188">
        <v>10063</v>
      </c>
      <c r="F483" s="9" t="s">
        <v>88</v>
      </c>
      <c r="G483" s="9" t="s">
        <v>84</v>
      </c>
      <c r="H483" s="10">
        <v>924859</v>
      </c>
      <c r="I483" s="11">
        <v>16</v>
      </c>
      <c r="J483" s="25">
        <v>0</v>
      </c>
      <c r="K483" s="12"/>
      <c r="L483" s="14">
        <v>0</v>
      </c>
      <c r="N483" s="21">
        <v>0</v>
      </c>
      <c r="P483" s="21">
        <v>0</v>
      </c>
      <c r="R483" s="21">
        <v>0</v>
      </c>
      <c r="T483" s="21">
        <v>0</v>
      </c>
      <c r="V483" s="21">
        <v>0</v>
      </c>
      <c r="X483" s="22">
        <v>0</v>
      </c>
      <c r="Z483" s="5" t="str">
        <f t="shared" si="7"/>
        <v>No</v>
      </c>
      <c r="AA483" s="193"/>
      <c r="AB483" s="193"/>
      <c r="AC483" s="193"/>
      <c r="AD483" s="193"/>
      <c r="AE483" s="193"/>
      <c r="AF483" s="193"/>
    </row>
    <row r="484" spans="1:32">
      <c r="A484" s="8" t="s">
        <v>3127</v>
      </c>
      <c r="B484" s="8" t="s">
        <v>3128</v>
      </c>
      <c r="C484" s="9" t="s">
        <v>91</v>
      </c>
      <c r="D484" s="185">
        <v>9213</v>
      </c>
      <c r="E484" s="188">
        <v>90213</v>
      </c>
      <c r="F484" s="9" t="s">
        <v>83</v>
      </c>
      <c r="G484" s="9" t="s">
        <v>84</v>
      </c>
      <c r="H484" s="10">
        <v>64078</v>
      </c>
      <c r="I484" s="11">
        <v>16</v>
      </c>
      <c r="J484" s="25">
        <v>0</v>
      </c>
      <c r="K484" s="12"/>
      <c r="L484" s="14">
        <v>0</v>
      </c>
      <c r="N484" s="21">
        <v>0</v>
      </c>
      <c r="P484" s="21">
        <v>0</v>
      </c>
      <c r="R484" s="21">
        <v>0</v>
      </c>
      <c r="T484" s="21">
        <v>0</v>
      </c>
      <c r="V484" s="21">
        <v>0</v>
      </c>
      <c r="X484" s="22">
        <v>0</v>
      </c>
      <c r="Z484" s="5" t="str">
        <f t="shared" si="7"/>
        <v>No</v>
      </c>
      <c r="AA484" s="193"/>
      <c r="AB484" s="193"/>
      <c r="AC484" s="193"/>
      <c r="AD484" s="193"/>
      <c r="AE484" s="193"/>
      <c r="AF484" s="193"/>
    </row>
    <row r="485" spans="1:32">
      <c r="A485" s="8" t="s">
        <v>4083</v>
      </c>
      <c r="B485" s="8" t="s">
        <v>4084</v>
      </c>
      <c r="C485" s="9" t="s">
        <v>42</v>
      </c>
      <c r="D485" s="185">
        <v>2096</v>
      </c>
      <c r="E485" s="188">
        <v>20096</v>
      </c>
      <c r="F485" s="9" t="s">
        <v>83</v>
      </c>
      <c r="G485" s="9" t="s">
        <v>84</v>
      </c>
      <c r="H485" s="10">
        <v>18351295</v>
      </c>
      <c r="I485" s="11">
        <v>16</v>
      </c>
      <c r="J485" s="25">
        <v>0</v>
      </c>
      <c r="K485" s="12"/>
      <c r="L485" s="14">
        <v>0</v>
      </c>
      <c r="N485" s="21">
        <v>0</v>
      </c>
      <c r="P485" s="21">
        <v>0</v>
      </c>
      <c r="R485" s="21">
        <v>0</v>
      </c>
      <c r="T485" s="21">
        <v>0</v>
      </c>
      <c r="V485" s="21">
        <v>0</v>
      </c>
      <c r="X485" s="22">
        <v>0</v>
      </c>
      <c r="Z485" s="5" t="str">
        <f t="shared" si="7"/>
        <v>No</v>
      </c>
      <c r="AA485" s="193"/>
      <c r="AB485" s="193"/>
      <c r="AC485" s="193"/>
      <c r="AD485" s="193"/>
      <c r="AE485" s="193"/>
      <c r="AF485" s="193"/>
    </row>
    <row r="486" spans="1:32">
      <c r="A486" s="8" t="s">
        <v>1208</v>
      </c>
      <c r="B486" s="8" t="s">
        <v>626</v>
      </c>
      <c r="C486" s="9" t="s">
        <v>274</v>
      </c>
      <c r="D486" s="185">
        <v>4057</v>
      </c>
      <c r="E486" s="188">
        <v>40057</v>
      </c>
      <c r="F486" s="9" t="s">
        <v>88</v>
      </c>
      <c r="G486" s="9" t="s">
        <v>84</v>
      </c>
      <c r="H486" s="10">
        <v>71880</v>
      </c>
      <c r="I486" s="11">
        <v>16</v>
      </c>
      <c r="J486" s="25">
        <v>0</v>
      </c>
      <c r="K486" s="12"/>
      <c r="L486" s="14">
        <v>0</v>
      </c>
      <c r="N486" s="21">
        <v>0</v>
      </c>
      <c r="P486" s="21">
        <v>0</v>
      </c>
      <c r="R486" s="21">
        <v>0</v>
      </c>
      <c r="T486" s="21">
        <v>0</v>
      </c>
      <c r="V486" s="21">
        <v>0</v>
      </c>
      <c r="X486" s="22">
        <v>0</v>
      </c>
      <c r="Z486" s="5" t="str">
        <f t="shared" si="7"/>
        <v>No</v>
      </c>
      <c r="AA486" s="193"/>
      <c r="AB486" s="193"/>
      <c r="AC486" s="193"/>
      <c r="AD486" s="193"/>
      <c r="AE486" s="193"/>
      <c r="AF486" s="193"/>
    </row>
    <row r="487" spans="1:32">
      <c r="A487" s="8" t="s">
        <v>3661</v>
      </c>
      <c r="B487" s="8" t="s">
        <v>167</v>
      </c>
      <c r="C487" s="9" t="s">
        <v>168</v>
      </c>
      <c r="D487" s="185">
        <v>58</v>
      </c>
      <c r="E487" s="188">
        <v>58</v>
      </c>
      <c r="F487" s="9" t="s">
        <v>83</v>
      </c>
      <c r="G487" s="9" t="s">
        <v>84</v>
      </c>
      <c r="H487" s="10">
        <v>1849898</v>
      </c>
      <c r="I487" s="11">
        <v>16</v>
      </c>
      <c r="J487" s="25">
        <v>0</v>
      </c>
      <c r="K487" s="12"/>
      <c r="L487" s="14">
        <v>0</v>
      </c>
      <c r="N487" s="21">
        <v>0</v>
      </c>
      <c r="P487" s="21">
        <v>0</v>
      </c>
      <c r="R487" s="21">
        <v>0</v>
      </c>
      <c r="T487" s="21">
        <v>0</v>
      </c>
      <c r="V487" s="21">
        <v>0</v>
      </c>
      <c r="X487" s="22">
        <v>0</v>
      </c>
      <c r="Z487" s="5" t="str">
        <f t="shared" si="7"/>
        <v>No</v>
      </c>
      <c r="AA487" s="193"/>
      <c r="AB487" s="193"/>
      <c r="AC487" s="193"/>
      <c r="AD487" s="193"/>
      <c r="AE487" s="193"/>
      <c r="AF487" s="193"/>
    </row>
    <row r="488" spans="1:32">
      <c r="A488" s="8" t="s">
        <v>1044</v>
      </c>
      <c r="B488" s="8" t="s">
        <v>1045</v>
      </c>
      <c r="C488" s="9" t="s">
        <v>132</v>
      </c>
      <c r="D488" s="185">
        <v>5131</v>
      </c>
      <c r="E488" s="188">
        <v>50131</v>
      </c>
      <c r="F488" s="9" t="s">
        <v>157</v>
      </c>
      <c r="G488" s="9" t="s">
        <v>84</v>
      </c>
      <c r="H488" s="10">
        <v>8608208</v>
      </c>
      <c r="I488" s="11">
        <v>15</v>
      </c>
      <c r="J488" s="25">
        <v>0</v>
      </c>
      <c r="K488" s="12"/>
      <c r="L488" s="14">
        <v>0</v>
      </c>
      <c r="N488" s="21">
        <v>0</v>
      </c>
      <c r="P488" s="21">
        <v>0</v>
      </c>
      <c r="R488" s="21">
        <v>0</v>
      </c>
      <c r="T488" s="21">
        <v>0</v>
      </c>
      <c r="V488" s="21">
        <v>0</v>
      </c>
      <c r="X488" s="22">
        <v>0</v>
      </c>
      <c r="Z488" s="5" t="str">
        <f t="shared" si="7"/>
        <v>No</v>
      </c>
      <c r="AA488" s="193"/>
      <c r="AB488" s="193"/>
      <c r="AC488" s="193"/>
      <c r="AD488" s="193"/>
      <c r="AE488" s="193"/>
      <c r="AF488" s="193"/>
    </row>
    <row r="489" spans="1:32">
      <c r="A489" s="8" t="s">
        <v>1065</v>
      </c>
      <c r="B489" s="8" t="s">
        <v>1066</v>
      </c>
      <c r="C489" s="9" t="s">
        <v>112</v>
      </c>
      <c r="D489" s="185">
        <v>1087</v>
      </c>
      <c r="E489" s="188">
        <v>10087</v>
      </c>
      <c r="F489" s="9" t="s">
        <v>83</v>
      </c>
      <c r="G489" s="9" t="s">
        <v>84</v>
      </c>
      <c r="H489" s="10">
        <v>226400</v>
      </c>
      <c r="I489" s="11">
        <v>15</v>
      </c>
      <c r="J489" s="25">
        <v>0</v>
      </c>
      <c r="K489" s="12"/>
      <c r="L489" s="14">
        <v>0</v>
      </c>
      <c r="N489" s="21">
        <v>0</v>
      </c>
      <c r="P489" s="21">
        <v>0</v>
      </c>
      <c r="R489" s="21">
        <v>0</v>
      </c>
      <c r="T489" s="21">
        <v>0</v>
      </c>
      <c r="V489" s="21">
        <v>0</v>
      </c>
      <c r="X489" s="22">
        <v>0</v>
      </c>
      <c r="Z489" s="5" t="str">
        <f t="shared" si="7"/>
        <v>No</v>
      </c>
      <c r="AA489" s="193"/>
      <c r="AB489" s="193"/>
      <c r="AC489" s="193"/>
      <c r="AD489" s="193"/>
      <c r="AE489" s="193"/>
      <c r="AF489" s="193"/>
    </row>
    <row r="490" spans="1:32">
      <c r="A490" s="8" t="s">
        <v>2361</v>
      </c>
      <c r="B490" s="8" t="s">
        <v>2362</v>
      </c>
      <c r="C490" s="9" t="s">
        <v>91</v>
      </c>
      <c r="D490" s="185">
        <v>9043</v>
      </c>
      <c r="E490" s="188">
        <v>90043</v>
      </c>
      <c r="F490" s="9" t="s">
        <v>83</v>
      </c>
      <c r="G490" s="9" t="s">
        <v>84</v>
      </c>
      <c r="H490" s="10">
        <v>12150996</v>
      </c>
      <c r="I490" s="11">
        <v>14</v>
      </c>
      <c r="J490" s="25">
        <v>0</v>
      </c>
      <c r="K490" s="12"/>
      <c r="L490" s="14">
        <v>0</v>
      </c>
      <c r="N490" s="21">
        <v>0</v>
      </c>
      <c r="P490" s="21">
        <v>0</v>
      </c>
      <c r="R490" s="21">
        <v>0</v>
      </c>
      <c r="T490" s="21">
        <v>0</v>
      </c>
      <c r="V490" s="21">
        <v>0</v>
      </c>
      <c r="X490" s="22">
        <v>0</v>
      </c>
      <c r="Z490" s="5" t="str">
        <f t="shared" si="7"/>
        <v>No</v>
      </c>
      <c r="AA490" s="193"/>
      <c r="AB490" s="193"/>
      <c r="AC490" s="193"/>
      <c r="AD490" s="193"/>
      <c r="AE490" s="193"/>
      <c r="AF490" s="193"/>
    </row>
    <row r="491" spans="1:32">
      <c r="A491" s="8" t="s">
        <v>2965</v>
      </c>
      <c r="B491" s="8" t="s">
        <v>2966</v>
      </c>
      <c r="C491" s="9" t="s">
        <v>132</v>
      </c>
      <c r="D491" s="185">
        <v>5167</v>
      </c>
      <c r="E491" s="188">
        <v>50167</v>
      </c>
      <c r="F491" s="9" t="s">
        <v>157</v>
      </c>
      <c r="G491" s="9" t="s">
        <v>84</v>
      </c>
      <c r="H491" s="10">
        <v>8608208</v>
      </c>
      <c r="I491" s="11">
        <v>14</v>
      </c>
      <c r="J491" s="25">
        <v>0</v>
      </c>
      <c r="K491" s="12"/>
      <c r="L491" s="14">
        <v>0</v>
      </c>
      <c r="N491" s="21">
        <v>0</v>
      </c>
      <c r="P491" s="21">
        <v>0</v>
      </c>
      <c r="R491" s="21">
        <v>0</v>
      </c>
      <c r="T491" s="21">
        <v>0</v>
      </c>
      <c r="V491" s="21">
        <v>0</v>
      </c>
      <c r="X491" s="22">
        <v>0</v>
      </c>
      <c r="Z491" s="5" t="str">
        <f t="shared" si="7"/>
        <v>No</v>
      </c>
      <c r="AA491" s="193"/>
      <c r="AB491" s="193"/>
      <c r="AC491" s="193"/>
      <c r="AD491" s="193"/>
      <c r="AE491" s="193"/>
      <c r="AF491" s="193"/>
    </row>
    <row r="492" spans="1:32">
      <c r="A492" s="8" t="s">
        <v>6227</v>
      </c>
      <c r="B492" s="8" t="s">
        <v>6228</v>
      </c>
      <c r="C492" s="9" t="s">
        <v>171</v>
      </c>
      <c r="D492" s="185"/>
      <c r="E492" s="188">
        <v>40259</v>
      </c>
      <c r="F492" s="9" t="s">
        <v>157</v>
      </c>
      <c r="G492" s="9" t="s">
        <v>84</v>
      </c>
      <c r="H492" s="10">
        <v>2441770</v>
      </c>
      <c r="I492" s="11">
        <v>14</v>
      </c>
      <c r="J492" s="25">
        <v>0</v>
      </c>
      <c r="K492" s="12"/>
      <c r="L492" s="14">
        <v>0</v>
      </c>
      <c r="N492" s="21">
        <v>0</v>
      </c>
      <c r="P492" s="21">
        <v>0</v>
      </c>
      <c r="R492" s="21">
        <v>0</v>
      </c>
      <c r="T492" s="21">
        <v>0</v>
      </c>
      <c r="V492" s="21">
        <v>0</v>
      </c>
      <c r="X492" s="22">
        <v>0</v>
      </c>
      <c r="Z492" s="5" t="str">
        <f t="shared" si="7"/>
        <v>No</v>
      </c>
      <c r="AA492" s="193"/>
      <c r="AB492" s="193"/>
      <c r="AC492" s="193"/>
      <c r="AD492" s="193"/>
      <c r="AE492" s="193"/>
      <c r="AF492" s="193"/>
    </row>
    <row r="493" spans="1:32">
      <c r="A493" s="8" t="s">
        <v>4094</v>
      </c>
      <c r="B493" s="8" t="s">
        <v>4095</v>
      </c>
      <c r="C493" s="9" t="s">
        <v>171</v>
      </c>
      <c r="D493" s="185"/>
      <c r="E493" s="188">
        <v>44929</v>
      </c>
      <c r="F493" s="9" t="s">
        <v>83</v>
      </c>
      <c r="G493" s="9" t="s">
        <v>84</v>
      </c>
      <c r="H493" s="10">
        <v>5502379</v>
      </c>
      <c r="I493" s="11">
        <v>14</v>
      </c>
      <c r="J493" s="25">
        <v>0</v>
      </c>
      <c r="K493" s="12"/>
      <c r="L493" s="14">
        <v>0</v>
      </c>
      <c r="N493" s="21">
        <v>0</v>
      </c>
      <c r="P493" s="21">
        <v>0</v>
      </c>
      <c r="R493" s="21">
        <v>0</v>
      </c>
      <c r="T493" s="21">
        <v>0</v>
      </c>
      <c r="V493" s="21">
        <v>0</v>
      </c>
      <c r="X493" s="22">
        <v>0</v>
      </c>
      <c r="Z493" s="5" t="str">
        <f t="shared" si="7"/>
        <v>No</v>
      </c>
      <c r="AA493" s="193"/>
      <c r="AB493" s="193"/>
      <c r="AC493" s="193"/>
      <c r="AD493" s="193"/>
      <c r="AE493" s="193"/>
      <c r="AF493" s="193"/>
    </row>
    <row r="494" spans="1:32">
      <c r="A494" s="8" t="s">
        <v>1058</v>
      </c>
      <c r="B494" s="8" t="s">
        <v>1059</v>
      </c>
      <c r="C494" s="9" t="s">
        <v>91</v>
      </c>
      <c r="D494" s="185">
        <v>9214</v>
      </c>
      <c r="E494" s="188">
        <v>90214</v>
      </c>
      <c r="F494" s="9" t="s">
        <v>83</v>
      </c>
      <c r="G494" s="9" t="s">
        <v>84</v>
      </c>
      <c r="H494" s="10">
        <v>12150996</v>
      </c>
      <c r="I494" s="11">
        <v>14</v>
      </c>
      <c r="J494" s="25">
        <v>0</v>
      </c>
      <c r="K494" s="12"/>
      <c r="L494" s="14">
        <v>0</v>
      </c>
      <c r="N494" s="21">
        <v>0</v>
      </c>
      <c r="P494" s="21">
        <v>0</v>
      </c>
      <c r="R494" s="21">
        <v>0</v>
      </c>
      <c r="T494" s="21">
        <v>0</v>
      </c>
      <c r="V494" s="21">
        <v>0</v>
      </c>
      <c r="X494" s="22">
        <v>0</v>
      </c>
      <c r="Z494" s="5" t="str">
        <f t="shared" si="7"/>
        <v>No</v>
      </c>
      <c r="AA494" s="193"/>
      <c r="AB494" s="193"/>
      <c r="AC494" s="193"/>
      <c r="AD494" s="193"/>
      <c r="AE494" s="193"/>
      <c r="AF494" s="193"/>
    </row>
    <row r="495" spans="1:32">
      <c r="A495" s="8" t="s">
        <v>1204</v>
      </c>
      <c r="B495" s="8" t="s">
        <v>1205</v>
      </c>
      <c r="C495" s="9" t="s">
        <v>39</v>
      </c>
      <c r="D495" s="185">
        <v>9131</v>
      </c>
      <c r="E495" s="188">
        <v>90131</v>
      </c>
      <c r="F495" s="9" t="s">
        <v>83</v>
      </c>
      <c r="G495" s="9" t="s">
        <v>84</v>
      </c>
      <c r="H495" s="10">
        <v>3629114</v>
      </c>
      <c r="I495" s="11">
        <v>14</v>
      </c>
      <c r="J495" s="25">
        <v>0</v>
      </c>
      <c r="K495" s="12"/>
      <c r="L495" s="14">
        <v>0</v>
      </c>
      <c r="N495" s="21">
        <v>0</v>
      </c>
      <c r="P495" s="21">
        <v>0</v>
      </c>
      <c r="R495" s="21">
        <v>0</v>
      </c>
      <c r="T495" s="21">
        <v>0</v>
      </c>
      <c r="V495" s="21">
        <v>0</v>
      </c>
      <c r="X495" s="22">
        <v>0</v>
      </c>
      <c r="Z495" s="5" t="str">
        <f t="shared" si="7"/>
        <v>No</v>
      </c>
      <c r="AA495" s="193"/>
      <c r="AB495" s="193"/>
      <c r="AC495" s="193"/>
      <c r="AD495" s="193"/>
      <c r="AE495" s="193"/>
      <c r="AF495" s="193"/>
    </row>
    <row r="496" spans="1:32">
      <c r="A496" s="8" t="s">
        <v>4087</v>
      </c>
      <c r="B496" s="8" t="s">
        <v>551</v>
      </c>
      <c r="C496" s="9" t="s">
        <v>129</v>
      </c>
      <c r="D496" s="185">
        <v>4021</v>
      </c>
      <c r="E496" s="188">
        <v>40021</v>
      </c>
      <c r="F496" s="9" t="s">
        <v>83</v>
      </c>
      <c r="G496" s="9" t="s">
        <v>84</v>
      </c>
      <c r="H496" s="10">
        <v>95779</v>
      </c>
      <c r="I496" s="11">
        <v>14</v>
      </c>
      <c r="J496" s="25">
        <v>0</v>
      </c>
      <c r="K496" s="12"/>
      <c r="L496" s="14">
        <v>0</v>
      </c>
      <c r="N496" s="21">
        <v>0</v>
      </c>
      <c r="P496" s="21">
        <v>0</v>
      </c>
      <c r="R496" s="21">
        <v>0</v>
      </c>
      <c r="T496" s="21">
        <v>0</v>
      </c>
      <c r="V496" s="21">
        <v>0</v>
      </c>
      <c r="X496" s="22">
        <v>0</v>
      </c>
      <c r="Z496" s="5" t="str">
        <f t="shared" si="7"/>
        <v>No</v>
      </c>
      <c r="AA496" s="193"/>
      <c r="AB496" s="193"/>
      <c r="AC496" s="193"/>
      <c r="AD496" s="193"/>
      <c r="AE496" s="193"/>
      <c r="AF496" s="193"/>
    </row>
    <row r="497" spans="1:32">
      <c r="A497" s="8" t="s">
        <v>1192</v>
      </c>
      <c r="B497" s="8" t="s">
        <v>1193</v>
      </c>
      <c r="C497" s="9" t="s">
        <v>238</v>
      </c>
      <c r="D497" s="185">
        <v>1107</v>
      </c>
      <c r="E497" s="188">
        <v>10107</v>
      </c>
      <c r="F497" s="9" t="s">
        <v>88</v>
      </c>
      <c r="G497" s="9" t="s">
        <v>84</v>
      </c>
      <c r="H497" s="10">
        <v>923311</v>
      </c>
      <c r="I497" s="11">
        <v>13</v>
      </c>
      <c r="J497" s="25">
        <v>0</v>
      </c>
      <c r="K497" s="12"/>
      <c r="L497" s="14">
        <v>0</v>
      </c>
      <c r="N497" s="21">
        <v>0</v>
      </c>
      <c r="P497" s="21">
        <v>0</v>
      </c>
      <c r="R497" s="21">
        <v>0</v>
      </c>
      <c r="T497" s="21">
        <v>0</v>
      </c>
      <c r="V497" s="21">
        <v>0</v>
      </c>
      <c r="X497" s="22">
        <v>0</v>
      </c>
      <c r="Z497" s="5" t="str">
        <f t="shared" si="7"/>
        <v>No</v>
      </c>
      <c r="AA497" s="193"/>
      <c r="AB497" s="193"/>
      <c r="AC497" s="193"/>
      <c r="AD497" s="193"/>
      <c r="AE497" s="193"/>
      <c r="AF497" s="193"/>
    </row>
    <row r="498" spans="1:32">
      <c r="A498" s="8" t="s">
        <v>6582</v>
      </c>
      <c r="B498" s="8" t="s">
        <v>3973</v>
      </c>
      <c r="C498" s="9" t="s">
        <v>238</v>
      </c>
      <c r="D498" s="185">
        <v>1130</v>
      </c>
      <c r="E498" s="188">
        <v>10130</v>
      </c>
      <c r="F498" s="9" t="s">
        <v>183</v>
      </c>
      <c r="G498" s="9" t="s">
        <v>84</v>
      </c>
      <c r="H498" s="10">
        <v>924859</v>
      </c>
      <c r="I498" s="11">
        <v>13</v>
      </c>
      <c r="J498" s="25">
        <v>0</v>
      </c>
      <c r="K498" s="12"/>
      <c r="L498" s="14">
        <v>0</v>
      </c>
      <c r="N498" s="21">
        <v>0</v>
      </c>
      <c r="P498" s="21">
        <v>0</v>
      </c>
      <c r="R498" s="21">
        <v>0</v>
      </c>
      <c r="T498" s="21">
        <v>0</v>
      </c>
      <c r="V498" s="21">
        <v>0</v>
      </c>
      <c r="X498" s="22">
        <v>0</v>
      </c>
      <c r="Z498" s="5" t="str">
        <f t="shared" si="7"/>
        <v>No</v>
      </c>
      <c r="AA498" s="193"/>
      <c r="AB498" s="193"/>
      <c r="AC498" s="193"/>
      <c r="AD498" s="193"/>
      <c r="AE498" s="193"/>
      <c r="AF498" s="193"/>
    </row>
    <row r="499" spans="1:32">
      <c r="A499" s="8" t="s">
        <v>472</v>
      </c>
      <c r="B499" s="8" t="s">
        <v>473</v>
      </c>
      <c r="C499" s="9" t="s">
        <v>238</v>
      </c>
      <c r="D499" s="185">
        <v>1042</v>
      </c>
      <c r="E499" s="188">
        <v>10042</v>
      </c>
      <c r="F499" s="9" t="s">
        <v>88</v>
      </c>
      <c r="G499" s="9" t="s">
        <v>84</v>
      </c>
      <c r="H499" s="10">
        <v>923311</v>
      </c>
      <c r="I499" s="11">
        <v>12</v>
      </c>
      <c r="J499" s="25">
        <v>0</v>
      </c>
      <c r="K499" s="12"/>
      <c r="L499" s="14">
        <v>0</v>
      </c>
      <c r="N499" s="21">
        <v>0</v>
      </c>
      <c r="P499" s="21">
        <v>0</v>
      </c>
      <c r="R499" s="21">
        <v>0</v>
      </c>
      <c r="T499" s="21">
        <v>0</v>
      </c>
      <c r="V499" s="21">
        <v>0</v>
      </c>
      <c r="X499" s="22">
        <v>0</v>
      </c>
      <c r="Z499" s="5" t="str">
        <f t="shared" si="7"/>
        <v>No</v>
      </c>
      <c r="AA499" s="193"/>
      <c r="AB499" s="193"/>
      <c r="AC499" s="193"/>
      <c r="AD499" s="193"/>
      <c r="AE499" s="193"/>
      <c r="AF499" s="193"/>
    </row>
    <row r="500" spans="1:32">
      <c r="A500" s="8" t="s">
        <v>1704</v>
      </c>
      <c r="B500" s="8" t="s">
        <v>1162</v>
      </c>
      <c r="C500" s="9" t="s">
        <v>42</v>
      </c>
      <c r="D500" s="185">
        <v>2137</v>
      </c>
      <c r="E500" s="188">
        <v>20137</v>
      </c>
      <c r="F500" s="9" t="s">
        <v>113</v>
      </c>
      <c r="G500" s="9" t="s">
        <v>84</v>
      </c>
      <c r="H500" s="10">
        <v>423566</v>
      </c>
      <c r="I500" s="11">
        <v>12</v>
      </c>
      <c r="J500" s="25">
        <v>0</v>
      </c>
      <c r="K500" s="12"/>
      <c r="L500" s="14">
        <v>0</v>
      </c>
      <c r="N500" s="21">
        <v>0</v>
      </c>
      <c r="P500" s="21">
        <v>0</v>
      </c>
      <c r="R500" s="21">
        <v>0</v>
      </c>
      <c r="T500" s="21">
        <v>0</v>
      </c>
      <c r="V500" s="21">
        <v>0</v>
      </c>
      <c r="X500" s="22">
        <v>0</v>
      </c>
      <c r="Z500" s="5" t="str">
        <f t="shared" si="7"/>
        <v>No</v>
      </c>
      <c r="AA500" s="193"/>
      <c r="AB500" s="193"/>
      <c r="AC500" s="193"/>
      <c r="AD500" s="193"/>
      <c r="AE500" s="193"/>
      <c r="AF500" s="193"/>
    </row>
    <row r="501" spans="1:32">
      <c r="A501" s="8" t="s">
        <v>3133</v>
      </c>
      <c r="B501" s="8" t="s">
        <v>3134</v>
      </c>
      <c r="C501" s="9" t="s">
        <v>466</v>
      </c>
      <c r="D501" s="185">
        <v>5199</v>
      </c>
      <c r="E501" s="188">
        <v>50199</v>
      </c>
      <c r="F501" s="9" t="s">
        <v>88</v>
      </c>
      <c r="G501" s="9" t="s">
        <v>84</v>
      </c>
      <c r="H501" s="10">
        <v>1368035</v>
      </c>
      <c r="I501" s="11">
        <v>12</v>
      </c>
      <c r="J501" s="25">
        <v>0</v>
      </c>
      <c r="K501" s="12"/>
      <c r="L501" s="14">
        <v>0</v>
      </c>
      <c r="N501" s="21">
        <v>0</v>
      </c>
      <c r="P501" s="21">
        <v>0</v>
      </c>
      <c r="R501" s="21">
        <v>0</v>
      </c>
      <c r="T501" s="21">
        <v>0</v>
      </c>
      <c r="V501" s="21">
        <v>0</v>
      </c>
      <c r="X501" s="22">
        <v>0</v>
      </c>
      <c r="Z501" s="5" t="str">
        <f t="shared" si="7"/>
        <v>No</v>
      </c>
      <c r="AA501" s="193"/>
      <c r="AB501" s="193"/>
      <c r="AC501" s="193"/>
      <c r="AD501" s="193"/>
      <c r="AE501" s="193"/>
      <c r="AF501" s="193"/>
    </row>
    <row r="502" spans="1:32">
      <c r="A502" s="8" t="s">
        <v>4060</v>
      </c>
      <c r="B502" s="8" t="s">
        <v>4061</v>
      </c>
      <c r="C502" s="9" t="s">
        <v>46</v>
      </c>
      <c r="D502" s="185">
        <v>5026</v>
      </c>
      <c r="E502" s="188">
        <v>50026</v>
      </c>
      <c r="F502" s="9" t="s">
        <v>83</v>
      </c>
      <c r="G502" s="9" t="s">
        <v>84</v>
      </c>
      <c r="H502" s="10">
        <v>176676</v>
      </c>
      <c r="I502" s="11">
        <v>11</v>
      </c>
      <c r="J502" s="25">
        <v>0</v>
      </c>
      <c r="K502" s="12"/>
      <c r="L502" s="14">
        <v>0</v>
      </c>
      <c r="N502" s="21">
        <v>0</v>
      </c>
      <c r="P502" s="21">
        <v>0</v>
      </c>
      <c r="R502" s="21">
        <v>0</v>
      </c>
      <c r="T502" s="21">
        <v>0</v>
      </c>
      <c r="V502" s="21">
        <v>0</v>
      </c>
      <c r="X502" s="22">
        <v>0</v>
      </c>
      <c r="Z502" s="5" t="str">
        <f t="shared" si="7"/>
        <v>No</v>
      </c>
      <c r="AA502" s="193"/>
      <c r="AB502" s="193"/>
      <c r="AC502" s="193"/>
      <c r="AD502" s="193"/>
      <c r="AE502" s="193"/>
      <c r="AF502" s="193"/>
    </row>
    <row r="503" spans="1:32">
      <c r="A503" s="8" t="s">
        <v>1105</v>
      </c>
      <c r="B503" s="8" t="s">
        <v>1106</v>
      </c>
      <c r="C503" s="9" t="s">
        <v>171</v>
      </c>
      <c r="D503" s="185">
        <v>4192</v>
      </c>
      <c r="E503" s="188">
        <v>40192</v>
      </c>
      <c r="F503" s="9" t="s">
        <v>83</v>
      </c>
      <c r="G503" s="9" t="s">
        <v>84</v>
      </c>
      <c r="H503" s="10">
        <v>376047</v>
      </c>
      <c r="I503" s="11">
        <v>11</v>
      </c>
      <c r="J503" s="25">
        <v>0</v>
      </c>
      <c r="K503" s="12"/>
      <c r="L503" s="14">
        <v>0</v>
      </c>
      <c r="N503" s="21">
        <v>0</v>
      </c>
      <c r="P503" s="21">
        <v>0</v>
      </c>
      <c r="R503" s="21">
        <v>0</v>
      </c>
      <c r="T503" s="21">
        <v>0</v>
      </c>
      <c r="V503" s="21">
        <v>0</v>
      </c>
      <c r="X503" s="22">
        <v>0</v>
      </c>
      <c r="Z503" s="5" t="str">
        <f t="shared" si="7"/>
        <v>No</v>
      </c>
      <c r="AA503" s="193"/>
      <c r="AB503" s="193"/>
      <c r="AC503" s="193"/>
      <c r="AD503" s="193"/>
      <c r="AE503" s="193"/>
      <c r="AF503" s="193"/>
    </row>
    <row r="504" spans="1:32">
      <c r="A504" s="8" t="s">
        <v>3619</v>
      </c>
      <c r="B504" s="8" t="s">
        <v>3620</v>
      </c>
      <c r="C504" s="9" t="s">
        <v>168</v>
      </c>
      <c r="D504" s="185">
        <v>47</v>
      </c>
      <c r="E504" s="188">
        <v>47</v>
      </c>
      <c r="F504" s="9" t="s">
        <v>83</v>
      </c>
      <c r="G504" s="9" t="s">
        <v>84</v>
      </c>
      <c r="H504" s="10">
        <v>62433</v>
      </c>
      <c r="I504" s="11">
        <v>11</v>
      </c>
      <c r="J504" s="25">
        <v>0</v>
      </c>
      <c r="K504" s="12"/>
      <c r="L504" s="14">
        <v>0</v>
      </c>
      <c r="N504" s="21">
        <v>0</v>
      </c>
      <c r="P504" s="21">
        <v>0</v>
      </c>
      <c r="R504" s="21">
        <v>0</v>
      </c>
      <c r="T504" s="21">
        <v>0</v>
      </c>
      <c r="V504" s="21">
        <v>0</v>
      </c>
      <c r="X504" s="22">
        <v>0</v>
      </c>
      <c r="Z504" s="5" t="str">
        <f t="shared" si="7"/>
        <v>No</v>
      </c>
      <c r="AA504" s="193"/>
      <c r="AB504" s="193"/>
      <c r="AC504" s="193"/>
      <c r="AD504" s="193"/>
      <c r="AE504" s="193"/>
      <c r="AF504" s="193"/>
    </row>
    <row r="505" spans="1:32">
      <c r="A505" s="8" t="s">
        <v>1952</v>
      </c>
      <c r="B505" s="8" t="s">
        <v>1953</v>
      </c>
      <c r="C505" s="9" t="s">
        <v>132</v>
      </c>
      <c r="D505" s="185">
        <v>5053</v>
      </c>
      <c r="E505" s="188">
        <v>50053</v>
      </c>
      <c r="F505" s="9" t="s">
        <v>83</v>
      </c>
      <c r="G505" s="9" t="s">
        <v>84</v>
      </c>
      <c r="H505" s="10">
        <v>92742</v>
      </c>
      <c r="I505" s="11">
        <v>11</v>
      </c>
      <c r="J505" s="25">
        <v>0</v>
      </c>
      <c r="K505" s="12"/>
      <c r="L505" s="14">
        <v>0</v>
      </c>
      <c r="N505" s="21">
        <v>0</v>
      </c>
      <c r="P505" s="21">
        <v>0</v>
      </c>
      <c r="R505" s="21">
        <v>0</v>
      </c>
      <c r="T505" s="21">
        <v>0</v>
      </c>
      <c r="V505" s="21">
        <v>0</v>
      </c>
      <c r="X505" s="22">
        <v>0</v>
      </c>
      <c r="Z505" s="5" t="str">
        <f t="shared" si="7"/>
        <v>No</v>
      </c>
      <c r="AA505" s="193"/>
      <c r="AB505" s="193"/>
      <c r="AC505" s="193"/>
      <c r="AD505" s="193"/>
      <c r="AE505" s="193"/>
      <c r="AF505" s="193"/>
    </row>
    <row r="506" spans="1:32">
      <c r="A506" s="8" t="s">
        <v>1713</v>
      </c>
      <c r="B506" s="8" t="s">
        <v>1714</v>
      </c>
      <c r="C506" s="9" t="s">
        <v>91</v>
      </c>
      <c r="D506" s="185">
        <v>9201</v>
      </c>
      <c r="E506" s="188">
        <v>90201</v>
      </c>
      <c r="F506" s="9" t="s">
        <v>83</v>
      </c>
      <c r="G506" s="9" t="s">
        <v>84</v>
      </c>
      <c r="H506" s="10">
        <v>99904</v>
      </c>
      <c r="I506" s="11">
        <v>10</v>
      </c>
      <c r="J506" s="25">
        <v>0</v>
      </c>
      <c r="K506" s="12"/>
      <c r="L506" s="14">
        <v>0</v>
      </c>
      <c r="N506" s="21">
        <v>0</v>
      </c>
      <c r="P506" s="21">
        <v>0</v>
      </c>
      <c r="R506" s="21">
        <v>0</v>
      </c>
      <c r="T506" s="21">
        <v>0</v>
      </c>
      <c r="V506" s="21">
        <v>0</v>
      </c>
      <c r="X506" s="22">
        <v>0</v>
      </c>
      <c r="Z506" s="5" t="str">
        <f t="shared" si="7"/>
        <v>No</v>
      </c>
      <c r="AA506" s="193"/>
      <c r="AB506" s="193"/>
      <c r="AC506" s="193"/>
      <c r="AD506" s="193"/>
      <c r="AE506" s="193"/>
      <c r="AF506" s="193"/>
    </row>
    <row r="507" spans="1:32">
      <c r="A507" s="8" t="s">
        <v>411</v>
      </c>
      <c r="B507" s="8" t="s">
        <v>412</v>
      </c>
      <c r="C507" s="9" t="s">
        <v>178</v>
      </c>
      <c r="D507" s="185">
        <v>5141</v>
      </c>
      <c r="E507" s="188">
        <v>50141</v>
      </c>
      <c r="F507" s="9" t="s">
        <v>88</v>
      </c>
      <c r="G507" s="9" t="s">
        <v>84</v>
      </c>
      <c r="H507" s="10">
        <v>3734090</v>
      </c>
      <c r="I507" s="11">
        <v>10</v>
      </c>
      <c r="J507" s="25">
        <v>0</v>
      </c>
      <c r="K507" s="12"/>
      <c r="L507" s="14">
        <v>0</v>
      </c>
      <c r="N507" s="21">
        <v>0</v>
      </c>
      <c r="P507" s="21">
        <v>0</v>
      </c>
      <c r="R507" s="21">
        <v>0</v>
      </c>
      <c r="T507" s="21">
        <v>0</v>
      </c>
      <c r="V507" s="21">
        <v>0</v>
      </c>
      <c r="X507" s="22">
        <v>0</v>
      </c>
      <c r="Z507" s="5" t="str">
        <f t="shared" si="7"/>
        <v>No</v>
      </c>
      <c r="AA507" s="193"/>
      <c r="AB507" s="193"/>
      <c r="AC507" s="193"/>
      <c r="AD507" s="193"/>
      <c r="AE507" s="193"/>
      <c r="AF507" s="193"/>
    </row>
    <row r="508" spans="1:32">
      <c r="A508" s="8" t="s">
        <v>5689</v>
      </c>
      <c r="B508" s="8" t="s">
        <v>5690</v>
      </c>
      <c r="C508" s="9" t="s">
        <v>91</v>
      </c>
      <c r="D508" s="185">
        <v>9244</v>
      </c>
      <c r="E508" s="188">
        <v>90244</v>
      </c>
      <c r="F508" s="9" t="s">
        <v>83</v>
      </c>
      <c r="G508" s="9" t="s">
        <v>84</v>
      </c>
      <c r="H508" s="10">
        <v>219454</v>
      </c>
      <c r="I508" s="11">
        <v>10</v>
      </c>
      <c r="J508" s="25">
        <v>0</v>
      </c>
      <c r="K508" s="12"/>
      <c r="L508" s="14">
        <v>0</v>
      </c>
      <c r="N508" s="21">
        <v>0</v>
      </c>
      <c r="P508" s="21">
        <v>0</v>
      </c>
      <c r="R508" s="21">
        <v>0</v>
      </c>
      <c r="T508" s="21">
        <v>0</v>
      </c>
      <c r="V508" s="21">
        <v>0</v>
      </c>
      <c r="X508" s="22">
        <v>0</v>
      </c>
      <c r="Z508" s="5" t="str">
        <f t="shared" si="7"/>
        <v>No</v>
      </c>
      <c r="AA508" s="193"/>
      <c r="AB508" s="193"/>
      <c r="AC508" s="193"/>
      <c r="AD508" s="193"/>
      <c r="AE508" s="193"/>
      <c r="AF508" s="193"/>
    </row>
    <row r="509" spans="1:32">
      <c r="A509" s="8" t="s">
        <v>4914</v>
      </c>
      <c r="B509" s="8" t="s">
        <v>1754</v>
      </c>
      <c r="C509" s="9" t="s">
        <v>91</v>
      </c>
      <c r="D509" s="185">
        <v>9225</v>
      </c>
      <c r="E509" s="188">
        <v>90225</v>
      </c>
      <c r="F509" s="9" t="s">
        <v>88</v>
      </c>
      <c r="G509" s="9" t="s">
        <v>84</v>
      </c>
      <c r="H509" s="10">
        <v>3281212</v>
      </c>
      <c r="I509" s="11">
        <v>10</v>
      </c>
      <c r="J509" s="25">
        <v>0</v>
      </c>
      <c r="K509" s="12"/>
      <c r="L509" s="14">
        <v>0</v>
      </c>
      <c r="N509" s="21">
        <v>0</v>
      </c>
      <c r="P509" s="21">
        <v>0</v>
      </c>
      <c r="R509" s="21">
        <v>0</v>
      </c>
      <c r="T509" s="21">
        <v>0</v>
      </c>
      <c r="V509" s="21">
        <v>0</v>
      </c>
      <c r="X509" s="22">
        <v>0</v>
      </c>
      <c r="Z509" s="5" t="str">
        <f t="shared" si="7"/>
        <v>No</v>
      </c>
      <c r="AA509" s="193"/>
      <c r="AB509" s="193"/>
      <c r="AC509" s="193"/>
      <c r="AD509" s="193"/>
      <c r="AE509" s="193"/>
      <c r="AF509" s="193"/>
    </row>
    <row r="510" spans="1:32">
      <c r="A510" s="8" t="s">
        <v>4749</v>
      </c>
      <c r="B510" s="8" t="s">
        <v>4163</v>
      </c>
      <c r="C510" s="9" t="s">
        <v>91</v>
      </c>
      <c r="D510" s="185">
        <v>9156</v>
      </c>
      <c r="E510" s="188">
        <v>90156</v>
      </c>
      <c r="F510" s="9" t="s">
        <v>83</v>
      </c>
      <c r="G510" s="9" t="s">
        <v>84</v>
      </c>
      <c r="H510" s="10">
        <v>59219</v>
      </c>
      <c r="I510" s="11">
        <v>10</v>
      </c>
      <c r="J510" s="25">
        <v>0</v>
      </c>
      <c r="K510" s="12"/>
      <c r="L510" s="14">
        <v>0</v>
      </c>
      <c r="N510" s="21">
        <v>0</v>
      </c>
      <c r="P510" s="21">
        <v>0</v>
      </c>
      <c r="R510" s="21">
        <v>0</v>
      </c>
      <c r="T510" s="21">
        <v>0</v>
      </c>
      <c r="V510" s="21">
        <v>0</v>
      </c>
      <c r="X510" s="22">
        <v>0</v>
      </c>
      <c r="Z510" s="5" t="str">
        <f t="shared" si="7"/>
        <v>No</v>
      </c>
      <c r="AA510" s="193"/>
      <c r="AB510" s="193"/>
      <c r="AC510" s="193"/>
      <c r="AD510" s="193"/>
      <c r="AE510" s="193"/>
      <c r="AF510" s="193"/>
    </row>
    <row r="511" spans="1:32">
      <c r="A511" s="8" t="s">
        <v>3693</v>
      </c>
      <c r="B511" s="8" t="s">
        <v>1045</v>
      </c>
      <c r="C511" s="9" t="s">
        <v>132</v>
      </c>
      <c r="D511" s="185">
        <v>5183</v>
      </c>
      <c r="E511" s="188">
        <v>50183</v>
      </c>
      <c r="F511" s="9" t="s">
        <v>83</v>
      </c>
      <c r="G511" s="9" t="s">
        <v>84</v>
      </c>
      <c r="H511" s="10">
        <v>8608208</v>
      </c>
      <c r="I511" s="11">
        <v>8</v>
      </c>
      <c r="J511" s="25">
        <v>0</v>
      </c>
      <c r="K511" s="12"/>
      <c r="L511" s="14">
        <v>0</v>
      </c>
      <c r="N511" s="21">
        <v>0</v>
      </c>
      <c r="P511" s="21">
        <v>0</v>
      </c>
      <c r="R511" s="21">
        <v>0</v>
      </c>
      <c r="T511" s="21">
        <v>0</v>
      </c>
      <c r="V511" s="21">
        <v>0</v>
      </c>
      <c r="X511" s="22">
        <v>0</v>
      </c>
      <c r="Z511" s="5" t="str">
        <f t="shared" si="7"/>
        <v>No</v>
      </c>
      <c r="AA511" s="193"/>
      <c r="AB511" s="193"/>
      <c r="AC511" s="193"/>
      <c r="AD511" s="193"/>
      <c r="AE511" s="193"/>
      <c r="AF511" s="193"/>
    </row>
    <row r="512" spans="1:32">
      <c r="A512" s="8" t="s">
        <v>5947</v>
      </c>
      <c r="B512" s="8" t="s">
        <v>97</v>
      </c>
      <c r="C512" s="9" t="s">
        <v>42</v>
      </c>
      <c r="D512" s="185"/>
      <c r="E512" s="188">
        <v>22930</v>
      </c>
      <c r="F512" s="9" t="s">
        <v>157</v>
      </c>
      <c r="G512" s="9" t="s">
        <v>84</v>
      </c>
      <c r="H512" s="10">
        <v>18351295</v>
      </c>
      <c r="I512" s="11">
        <v>8</v>
      </c>
      <c r="J512" s="25">
        <v>0</v>
      </c>
      <c r="K512" s="12"/>
      <c r="L512" s="14">
        <v>0</v>
      </c>
      <c r="N512" s="21">
        <v>0</v>
      </c>
      <c r="P512" s="21">
        <v>0</v>
      </c>
      <c r="R512" s="21">
        <v>0</v>
      </c>
      <c r="T512" s="21">
        <v>0</v>
      </c>
      <c r="V512" s="21">
        <v>0</v>
      </c>
      <c r="X512" s="22">
        <v>0</v>
      </c>
      <c r="Z512" s="5" t="str">
        <f t="shared" si="7"/>
        <v>No</v>
      </c>
      <c r="AA512" s="193"/>
      <c r="AB512" s="193"/>
      <c r="AC512" s="193"/>
      <c r="AD512" s="193"/>
      <c r="AE512" s="193"/>
      <c r="AF512" s="193"/>
    </row>
    <row r="513" spans="1:32">
      <c r="A513" s="8" t="s">
        <v>284</v>
      </c>
      <c r="B513" s="8" t="s">
        <v>285</v>
      </c>
      <c r="C513" s="9" t="s">
        <v>141</v>
      </c>
      <c r="D513" s="185">
        <v>3058</v>
      </c>
      <c r="E513" s="188">
        <v>30058</v>
      </c>
      <c r="F513" s="9" t="s">
        <v>83</v>
      </c>
      <c r="G513" s="9" t="s">
        <v>84</v>
      </c>
      <c r="H513" s="10">
        <v>4586770</v>
      </c>
      <c r="I513" s="11">
        <v>8</v>
      </c>
      <c r="J513" s="25">
        <v>0</v>
      </c>
      <c r="K513" s="12"/>
      <c r="L513" s="14">
        <v>0</v>
      </c>
      <c r="N513" s="21">
        <v>0</v>
      </c>
      <c r="P513" s="21">
        <v>0</v>
      </c>
      <c r="R513" s="21">
        <v>0</v>
      </c>
      <c r="T513" s="21">
        <v>0</v>
      </c>
      <c r="V513" s="21">
        <v>0</v>
      </c>
      <c r="X513" s="22">
        <v>0</v>
      </c>
      <c r="Z513" s="5" t="str">
        <f t="shared" si="7"/>
        <v>No</v>
      </c>
      <c r="AA513" s="193"/>
      <c r="AB513" s="193"/>
      <c r="AC513" s="193"/>
      <c r="AD513" s="193"/>
      <c r="AE513" s="193"/>
      <c r="AF513" s="193"/>
    </row>
    <row r="514" spans="1:32">
      <c r="A514" s="8" t="s">
        <v>4423</v>
      </c>
      <c r="B514" s="8" t="s">
        <v>416</v>
      </c>
      <c r="C514" s="9" t="s">
        <v>87</v>
      </c>
      <c r="D514" s="185">
        <v>23</v>
      </c>
      <c r="E514" s="188">
        <v>23</v>
      </c>
      <c r="F514" s="9" t="s">
        <v>83</v>
      </c>
      <c r="G514" s="9" t="s">
        <v>84</v>
      </c>
      <c r="H514" s="10">
        <v>3059393</v>
      </c>
      <c r="I514" s="11">
        <v>8</v>
      </c>
      <c r="J514" s="25">
        <v>0</v>
      </c>
      <c r="K514" s="12"/>
      <c r="L514" s="14">
        <v>0</v>
      </c>
      <c r="N514" s="21">
        <v>0</v>
      </c>
      <c r="P514" s="21">
        <v>0</v>
      </c>
      <c r="R514" s="21">
        <v>0</v>
      </c>
      <c r="T514" s="21">
        <v>0</v>
      </c>
      <c r="V514" s="21">
        <v>0</v>
      </c>
      <c r="X514" s="22">
        <v>0</v>
      </c>
      <c r="Z514" s="5" t="str">
        <f t="shared" si="7"/>
        <v>No</v>
      </c>
      <c r="AA514" s="193"/>
      <c r="AB514" s="193"/>
      <c r="AC514" s="193"/>
      <c r="AD514" s="193"/>
      <c r="AE514" s="193"/>
      <c r="AF514" s="193"/>
    </row>
    <row r="515" spans="1:32">
      <c r="A515" s="8" t="s">
        <v>5692</v>
      </c>
      <c r="B515" s="8" t="s">
        <v>2963</v>
      </c>
      <c r="C515" s="9" t="s">
        <v>42</v>
      </c>
      <c r="D515" s="185">
        <v>2006</v>
      </c>
      <c r="E515" s="188">
        <v>20006</v>
      </c>
      <c r="F515" s="9" t="s">
        <v>83</v>
      </c>
      <c r="G515" s="9" t="s">
        <v>84</v>
      </c>
      <c r="H515" s="10">
        <v>18351295</v>
      </c>
      <c r="I515" s="11">
        <v>8</v>
      </c>
      <c r="J515" s="25">
        <v>0</v>
      </c>
      <c r="K515" s="12"/>
      <c r="L515" s="14">
        <v>0</v>
      </c>
      <c r="N515" s="21">
        <v>0</v>
      </c>
      <c r="P515" s="21">
        <v>0</v>
      </c>
      <c r="R515" s="21">
        <v>0</v>
      </c>
      <c r="T515" s="21">
        <v>0</v>
      </c>
      <c r="V515" s="21">
        <v>0</v>
      </c>
      <c r="X515" s="22">
        <v>0</v>
      </c>
      <c r="Z515" s="5" t="str">
        <f t="shared" ref="Z515:Z562" si="8">IF(Y515&amp;W515&amp;U515&amp;S515&amp;Q515&amp;O515&amp;M515&amp;K515&lt;&gt;"","Yes","No")</f>
        <v>No</v>
      </c>
      <c r="AA515" s="193"/>
      <c r="AB515" s="193"/>
      <c r="AC515" s="193"/>
      <c r="AD515" s="193"/>
      <c r="AE515" s="193"/>
      <c r="AF515" s="193"/>
    </row>
    <row r="516" spans="1:32">
      <c r="A516" s="8" t="s">
        <v>4433</v>
      </c>
      <c r="B516" s="8" t="s">
        <v>4434</v>
      </c>
      <c r="C516" s="9" t="s">
        <v>171</v>
      </c>
      <c r="D516" s="185">
        <v>4120</v>
      </c>
      <c r="E516" s="188">
        <v>40120</v>
      </c>
      <c r="F516" s="9" t="s">
        <v>83</v>
      </c>
      <c r="G516" s="9" t="s">
        <v>84</v>
      </c>
      <c r="H516" s="10">
        <v>156909</v>
      </c>
      <c r="I516" s="11">
        <v>8</v>
      </c>
      <c r="J516" s="25">
        <v>0</v>
      </c>
      <c r="K516" s="12"/>
      <c r="L516" s="14">
        <v>0</v>
      </c>
      <c r="N516" s="21">
        <v>0</v>
      </c>
      <c r="P516" s="21">
        <v>0</v>
      </c>
      <c r="R516" s="21">
        <v>0</v>
      </c>
      <c r="T516" s="21">
        <v>0</v>
      </c>
      <c r="V516" s="21">
        <v>0</v>
      </c>
      <c r="X516" s="22">
        <v>0</v>
      </c>
      <c r="Z516" s="5" t="str">
        <f t="shared" si="8"/>
        <v>No</v>
      </c>
      <c r="AA516" s="193"/>
      <c r="AB516" s="193"/>
      <c r="AC516" s="193"/>
      <c r="AD516" s="193"/>
      <c r="AE516" s="193"/>
      <c r="AF516" s="193"/>
    </row>
    <row r="517" spans="1:32">
      <c r="A517" s="8" t="s">
        <v>1966</v>
      </c>
      <c r="B517" s="8" t="s">
        <v>1967</v>
      </c>
      <c r="C517" s="9" t="s">
        <v>265</v>
      </c>
      <c r="D517" s="185">
        <v>7030</v>
      </c>
      <c r="E517" s="188">
        <v>70030</v>
      </c>
      <c r="F517" s="9" t="s">
        <v>83</v>
      </c>
      <c r="G517" s="9" t="s">
        <v>84</v>
      </c>
      <c r="H517" s="10">
        <v>106621</v>
      </c>
      <c r="I517" s="11">
        <v>7</v>
      </c>
      <c r="J517" s="25">
        <v>0</v>
      </c>
      <c r="K517" s="12"/>
      <c r="L517" s="14">
        <v>0</v>
      </c>
      <c r="N517" s="21">
        <v>0</v>
      </c>
      <c r="P517" s="21">
        <v>0</v>
      </c>
      <c r="R517" s="21">
        <v>0</v>
      </c>
      <c r="T517" s="21">
        <v>0</v>
      </c>
      <c r="V517" s="21">
        <v>0</v>
      </c>
      <c r="X517" s="22">
        <v>0</v>
      </c>
      <c r="Z517" s="5" t="str">
        <f t="shared" si="8"/>
        <v>No</v>
      </c>
      <c r="AA517" s="193"/>
      <c r="AB517" s="193"/>
      <c r="AC517" s="193"/>
      <c r="AD517" s="193"/>
      <c r="AE517" s="193"/>
      <c r="AF517" s="193"/>
    </row>
    <row r="518" spans="1:32">
      <c r="A518" s="8" t="s">
        <v>4767</v>
      </c>
      <c r="B518" s="8" t="s">
        <v>97</v>
      </c>
      <c r="C518" s="9" t="s">
        <v>42</v>
      </c>
      <c r="D518" s="185">
        <v>2189</v>
      </c>
      <c r="E518" s="188">
        <v>20189</v>
      </c>
      <c r="F518" s="9" t="s">
        <v>113</v>
      </c>
      <c r="G518" s="9" t="s">
        <v>84</v>
      </c>
      <c r="H518" s="10">
        <v>18351295</v>
      </c>
      <c r="I518" s="11">
        <v>7</v>
      </c>
      <c r="J518" s="25">
        <v>0</v>
      </c>
      <c r="K518" s="12"/>
      <c r="L518" s="14">
        <v>0</v>
      </c>
      <c r="N518" s="21">
        <v>0</v>
      </c>
      <c r="P518" s="21">
        <v>0</v>
      </c>
      <c r="R518" s="21">
        <v>0</v>
      </c>
      <c r="T518" s="21">
        <v>0</v>
      </c>
      <c r="V518" s="21">
        <v>0</v>
      </c>
      <c r="X518" s="22">
        <v>0</v>
      </c>
      <c r="Z518" s="5" t="str">
        <f t="shared" si="8"/>
        <v>No</v>
      </c>
      <c r="AA518" s="193"/>
      <c r="AB518" s="193"/>
      <c r="AC518" s="193"/>
      <c r="AD518" s="193"/>
      <c r="AE518" s="193"/>
      <c r="AF518" s="193"/>
    </row>
    <row r="519" spans="1:32">
      <c r="A519" s="8" t="s">
        <v>5981</v>
      </c>
      <c r="B519" s="8" t="s">
        <v>6102</v>
      </c>
      <c r="C519" s="9" t="s">
        <v>46</v>
      </c>
      <c r="D519" s="185">
        <v>5220</v>
      </c>
      <c r="E519" s="188">
        <v>50517</v>
      </c>
      <c r="F519" s="9" t="s">
        <v>83</v>
      </c>
      <c r="G519" s="9" t="s">
        <v>84</v>
      </c>
      <c r="H519" s="10">
        <v>2650890</v>
      </c>
      <c r="I519" s="11">
        <v>7</v>
      </c>
      <c r="J519" s="25">
        <v>0</v>
      </c>
      <c r="K519" s="12"/>
      <c r="L519" s="14">
        <v>0</v>
      </c>
      <c r="N519" s="21">
        <v>0</v>
      </c>
      <c r="P519" s="21">
        <v>0</v>
      </c>
      <c r="R519" s="21">
        <v>0</v>
      </c>
      <c r="T519" s="21">
        <v>0</v>
      </c>
      <c r="V519" s="21">
        <v>0</v>
      </c>
      <c r="X519" s="22">
        <v>0</v>
      </c>
      <c r="Z519" s="5" t="str">
        <f t="shared" si="8"/>
        <v>No</v>
      </c>
      <c r="AA519" s="193"/>
      <c r="AB519" s="193"/>
      <c r="AC519" s="193"/>
      <c r="AD519" s="193"/>
      <c r="AE519" s="193"/>
      <c r="AF519" s="193"/>
    </row>
    <row r="520" spans="1:32">
      <c r="A520" s="8" t="s">
        <v>413</v>
      </c>
      <c r="B520" s="8" t="s">
        <v>414</v>
      </c>
      <c r="C520" s="9" t="s">
        <v>91</v>
      </c>
      <c r="D520" s="185">
        <v>9024</v>
      </c>
      <c r="E520" s="188">
        <v>90024</v>
      </c>
      <c r="F520" s="9" t="s">
        <v>83</v>
      </c>
      <c r="G520" s="9" t="s">
        <v>84</v>
      </c>
      <c r="H520" s="10">
        <v>12150996</v>
      </c>
      <c r="I520" s="11">
        <v>7</v>
      </c>
      <c r="J520" s="25">
        <v>0</v>
      </c>
      <c r="K520" s="12"/>
      <c r="L520" s="14">
        <v>0</v>
      </c>
      <c r="N520" s="21">
        <v>0</v>
      </c>
      <c r="P520" s="21">
        <v>0</v>
      </c>
      <c r="R520" s="21">
        <v>0</v>
      </c>
      <c r="T520" s="21">
        <v>0</v>
      </c>
      <c r="V520" s="21">
        <v>0</v>
      </c>
      <c r="X520" s="22">
        <v>0</v>
      </c>
      <c r="Z520" s="5" t="str">
        <f t="shared" si="8"/>
        <v>No</v>
      </c>
      <c r="AA520" s="193"/>
      <c r="AB520" s="193"/>
      <c r="AC520" s="193"/>
      <c r="AD520" s="193"/>
      <c r="AE520" s="193"/>
      <c r="AF520" s="193"/>
    </row>
    <row r="521" spans="1:32">
      <c r="A521" s="8" t="s">
        <v>1825</v>
      </c>
      <c r="B521" s="8" t="s">
        <v>1045</v>
      </c>
      <c r="C521" s="9" t="s">
        <v>132</v>
      </c>
      <c r="D521" s="185">
        <v>5179</v>
      </c>
      <c r="E521" s="188">
        <v>50179</v>
      </c>
      <c r="F521" s="9" t="s">
        <v>157</v>
      </c>
      <c r="G521" s="9" t="s">
        <v>84</v>
      </c>
      <c r="H521" s="10">
        <v>8608208</v>
      </c>
      <c r="I521" s="11">
        <v>7</v>
      </c>
      <c r="J521" s="25">
        <v>0</v>
      </c>
      <c r="K521" s="12"/>
      <c r="L521" s="14">
        <v>0</v>
      </c>
      <c r="N521" s="21">
        <v>0</v>
      </c>
      <c r="P521" s="21">
        <v>0</v>
      </c>
      <c r="R521" s="21">
        <v>0</v>
      </c>
      <c r="T521" s="21">
        <v>0</v>
      </c>
      <c r="V521" s="21">
        <v>0</v>
      </c>
      <c r="X521" s="22">
        <v>0</v>
      </c>
      <c r="Z521" s="5" t="str">
        <f t="shared" si="8"/>
        <v>No</v>
      </c>
      <c r="AA521" s="193"/>
      <c r="AB521" s="193"/>
      <c r="AC521" s="193"/>
      <c r="AD521" s="193"/>
      <c r="AE521" s="193"/>
      <c r="AF521" s="193"/>
    </row>
    <row r="522" spans="1:32">
      <c r="A522" s="8" t="s">
        <v>3238</v>
      </c>
      <c r="B522" s="8" t="s">
        <v>3239</v>
      </c>
      <c r="C522" s="9" t="s">
        <v>124</v>
      </c>
      <c r="D522" s="185">
        <v>6127</v>
      </c>
      <c r="E522" s="188">
        <v>60127</v>
      </c>
      <c r="F522" s="9" t="s">
        <v>83</v>
      </c>
      <c r="G522" s="9" t="s">
        <v>84</v>
      </c>
      <c r="H522" s="10">
        <v>899703</v>
      </c>
      <c r="I522" s="11">
        <v>6</v>
      </c>
      <c r="J522" s="25">
        <v>0</v>
      </c>
      <c r="K522" s="12"/>
      <c r="L522" s="14">
        <v>0</v>
      </c>
      <c r="N522" s="21">
        <v>0</v>
      </c>
      <c r="P522" s="21">
        <v>0</v>
      </c>
      <c r="R522" s="21">
        <v>0</v>
      </c>
      <c r="T522" s="21">
        <v>0</v>
      </c>
      <c r="V522" s="21">
        <v>0</v>
      </c>
      <c r="X522" s="22">
        <v>0</v>
      </c>
      <c r="Z522" s="5" t="str">
        <f t="shared" si="8"/>
        <v>No</v>
      </c>
      <c r="AA522" s="193"/>
      <c r="AB522" s="193"/>
      <c r="AC522" s="193"/>
      <c r="AD522" s="193"/>
      <c r="AE522" s="193"/>
      <c r="AF522" s="193"/>
    </row>
    <row r="523" spans="1:32">
      <c r="A523" s="8" t="s">
        <v>1161</v>
      </c>
      <c r="B523" s="8" t="s">
        <v>1162</v>
      </c>
      <c r="C523" s="9" t="s">
        <v>42</v>
      </c>
      <c r="D523" s="185">
        <v>2175</v>
      </c>
      <c r="E523" s="188">
        <v>20175</v>
      </c>
      <c r="F523" s="9" t="s">
        <v>113</v>
      </c>
      <c r="G523" s="9" t="s">
        <v>84</v>
      </c>
      <c r="H523" s="10">
        <v>18351295</v>
      </c>
      <c r="I523" s="11">
        <v>6</v>
      </c>
      <c r="J523" s="25">
        <v>0</v>
      </c>
      <c r="K523" s="12"/>
      <c r="L523" s="14">
        <v>0</v>
      </c>
      <c r="N523" s="21">
        <v>0</v>
      </c>
      <c r="P523" s="21">
        <v>0</v>
      </c>
      <c r="R523" s="21">
        <v>0</v>
      </c>
      <c r="T523" s="21">
        <v>0</v>
      </c>
      <c r="V523" s="21">
        <v>0</v>
      </c>
      <c r="X523" s="22">
        <v>0</v>
      </c>
      <c r="Z523" s="5" t="str">
        <f t="shared" si="8"/>
        <v>No</v>
      </c>
      <c r="AA523" s="193"/>
      <c r="AB523" s="193"/>
      <c r="AC523" s="193"/>
      <c r="AD523" s="193"/>
      <c r="AE523" s="193"/>
      <c r="AF523" s="193"/>
    </row>
    <row r="524" spans="1:32">
      <c r="A524" s="8" t="s">
        <v>3674</v>
      </c>
      <c r="B524" s="8" t="s">
        <v>3675</v>
      </c>
      <c r="C524" s="9" t="s">
        <v>288</v>
      </c>
      <c r="D524" s="185">
        <v>3077</v>
      </c>
      <c r="E524" s="188">
        <v>30077</v>
      </c>
      <c r="F524" s="9" t="s">
        <v>83</v>
      </c>
      <c r="G524" s="9" t="s">
        <v>84</v>
      </c>
      <c r="H524" s="10">
        <v>107682</v>
      </c>
      <c r="I524" s="11">
        <v>6</v>
      </c>
      <c r="J524" s="25">
        <v>0</v>
      </c>
      <c r="K524" s="12"/>
      <c r="L524" s="14">
        <v>0</v>
      </c>
      <c r="N524" s="21">
        <v>0</v>
      </c>
      <c r="P524" s="21">
        <v>0</v>
      </c>
      <c r="R524" s="21">
        <v>0</v>
      </c>
      <c r="T524" s="21">
        <v>0</v>
      </c>
      <c r="V524" s="21">
        <v>0</v>
      </c>
      <c r="X524" s="22">
        <v>0</v>
      </c>
      <c r="Z524" s="5" t="str">
        <f t="shared" si="8"/>
        <v>No</v>
      </c>
      <c r="AA524" s="193"/>
      <c r="AB524" s="193"/>
      <c r="AC524" s="193"/>
      <c r="AD524" s="193"/>
      <c r="AE524" s="193"/>
      <c r="AF524" s="193"/>
    </row>
    <row r="525" spans="1:32">
      <c r="A525" s="8" t="s">
        <v>1921</v>
      </c>
      <c r="B525" s="8" t="s">
        <v>1922</v>
      </c>
      <c r="C525" s="9" t="s">
        <v>454</v>
      </c>
      <c r="D525" s="185">
        <v>8025</v>
      </c>
      <c r="E525" s="188">
        <v>80025</v>
      </c>
      <c r="F525" s="9" t="s">
        <v>83</v>
      </c>
      <c r="G525" s="9" t="s">
        <v>84</v>
      </c>
      <c r="H525" s="10">
        <v>264465</v>
      </c>
      <c r="I525" s="11">
        <v>5</v>
      </c>
      <c r="J525" s="25">
        <v>0</v>
      </c>
      <c r="K525" s="12"/>
      <c r="L525" s="14">
        <v>0</v>
      </c>
      <c r="N525" s="21">
        <v>0</v>
      </c>
      <c r="P525" s="21">
        <v>0</v>
      </c>
      <c r="R525" s="21">
        <v>0</v>
      </c>
      <c r="T525" s="21">
        <v>0</v>
      </c>
      <c r="V525" s="21">
        <v>0</v>
      </c>
      <c r="X525" s="22">
        <v>0</v>
      </c>
      <c r="Z525" s="5" t="str">
        <f t="shared" si="8"/>
        <v>No</v>
      </c>
      <c r="AA525" s="193"/>
      <c r="AB525" s="193"/>
      <c r="AC525" s="193"/>
      <c r="AD525" s="193"/>
      <c r="AE525" s="193"/>
      <c r="AF525" s="193"/>
    </row>
    <row r="526" spans="1:32">
      <c r="A526" s="8" t="s">
        <v>3683</v>
      </c>
      <c r="B526" s="8" t="s">
        <v>2766</v>
      </c>
      <c r="C526" s="9" t="s">
        <v>39</v>
      </c>
      <c r="D526" s="185">
        <v>9140</v>
      </c>
      <c r="E526" s="188">
        <v>90140</v>
      </c>
      <c r="F526" s="9" t="s">
        <v>83</v>
      </c>
      <c r="G526" s="9" t="s">
        <v>84</v>
      </c>
      <c r="H526" s="10">
        <v>3629114</v>
      </c>
      <c r="I526" s="11">
        <v>5</v>
      </c>
      <c r="J526" s="25">
        <v>0</v>
      </c>
      <c r="K526" s="12"/>
      <c r="L526" s="14">
        <v>0</v>
      </c>
      <c r="N526" s="21">
        <v>0</v>
      </c>
      <c r="P526" s="21">
        <v>0</v>
      </c>
      <c r="R526" s="21">
        <v>0</v>
      </c>
      <c r="T526" s="21">
        <v>0</v>
      </c>
      <c r="V526" s="21">
        <v>0</v>
      </c>
      <c r="X526" s="22">
        <v>0</v>
      </c>
      <c r="Z526" s="5" t="str">
        <f t="shared" si="8"/>
        <v>No</v>
      </c>
      <c r="AA526" s="193"/>
      <c r="AB526" s="193"/>
      <c r="AC526" s="193"/>
      <c r="AD526" s="193"/>
      <c r="AE526" s="193"/>
      <c r="AF526" s="193"/>
    </row>
    <row r="527" spans="1:32">
      <c r="A527" s="8" t="s">
        <v>4748</v>
      </c>
      <c r="B527" s="8" t="s">
        <v>412</v>
      </c>
      <c r="C527" s="9" t="s">
        <v>178</v>
      </c>
      <c r="D527" s="185">
        <v>5213</v>
      </c>
      <c r="E527" s="188">
        <v>50213</v>
      </c>
      <c r="F527" s="9" t="s">
        <v>157</v>
      </c>
      <c r="G527" s="9" t="s">
        <v>84</v>
      </c>
      <c r="H527" s="10">
        <v>3734090</v>
      </c>
      <c r="I527" s="11">
        <v>5</v>
      </c>
      <c r="J527" s="25">
        <v>0</v>
      </c>
      <c r="K527" s="12"/>
      <c r="L527" s="14">
        <v>0</v>
      </c>
      <c r="N527" s="21">
        <v>0</v>
      </c>
      <c r="P527" s="21">
        <v>0</v>
      </c>
      <c r="R527" s="21">
        <v>0</v>
      </c>
      <c r="T527" s="21">
        <v>0</v>
      </c>
      <c r="V527" s="21">
        <v>0</v>
      </c>
      <c r="X527" s="22">
        <v>0</v>
      </c>
      <c r="Z527" s="5" t="str">
        <f t="shared" si="8"/>
        <v>No</v>
      </c>
      <c r="AA527" s="193"/>
      <c r="AB527" s="193"/>
      <c r="AC527" s="193"/>
      <c r="AD527" s="193"/>
      <c r="AE527" s="193"/>
      <c r="AF527" s="193"/>
    </row>
    <row r="528" spans="1:32">
      <c r="A528" s="8" t="s">
        <v>1809</v>
      </c>
      <c r="B528" s="8" t="s">
        <v>253</v>
      </c>
      <c r="C528" s="9" t="s">
        <v>254</v>
      </c>
      <c r="D528" s="185">
        <v>8107</v>
      </c>
      <c r="E528" s="188">
        <v>80107</v>
      </c>
      <c r="F528" s="9" t="s">
        <v>214</v>
      </c>
      <c r="G528" s="9" t="s">
        <v>84</v>
      </c>
      <c r="H528" s="10">
        <v>82157</v>
      </c>
      <c r="I528" s="11">
        <v>5</v>
      </c>
      <c r="J528" s="25">
        <v>0</v>
      </c>
      <c r="K528" s="12"/>
      <c r="L528" s="14">
        <v>0</v>
      </c>
      <c r="N528" s="21">
        <v>0</v>
      </c>
      <c r="P528" s="21">
        <v>0</v>
      </c>
      <c r="R528" s="21">
        <v>0</v>
      </c>
      <c r="T528" s="21">
        <v>0</v>
      </c>
      <c r="V528" s="21">
        <v>0</v>
      </c>
      <c r="X528" s="22">
        <v>0</v>
      </c>
      <c r="Z528" s="5" t="str">
        <f t="shared" si="8"/>
        <v>No</v>
      </c>
      <c r="AA528" s="193"/>
      <c r="AB528" s="193"/>
      <c r="AC528" s="193"/>
      <c r="AD528" s="193"/>
      <c r="AE528" s="193"/>
      <c r="AF528" s="193"/>
    </row>
    <row r="529" spans="1:32">
      <c r="A529" s="8" t="s">
        <v>6055</v>
      </c>
      <c r="B529" s="8" t="s">
        <v>1087</v>
      </c>
      <c r="C529" s="9" t="s">
        <v>106</v>
      </c>
      <c r="D529" s="185"/>
      <c r="E529" s="188">
        <v>70271</v>
      </c>
      <c r="F529" s="9" t="s">
        <v>83</v>
      </c>
      <c r="G529" s="9" t="s">
        <v>84</v>
      </c>
      <c r="H529" s="10">
        <v>1519417</v>
      </c>
      <c r="I529" s="11">
        <v>4</v>
      </c>
      <c r="J529" s="25">
        <v>0</v>
      </c>
      <c r="K529" s="12"/>
      <c r="L529" s="14">
        <v>0</v>
      </c>
      <c r="N529" s="21">
        <v>0</v>
      </c>
      <c r="P529" s="21">
        <v>0</v>
      </c>
      <c r="R529" s="21">
        <v>0</v>
      </c>
      <c r="T529" s="21">
        <v>0</v>
      </c>
      <c r="V529" s="21">
        <v>0</v>
      </c>
      <c r="X529" s="22">
        <v>0</v>
      </c>
      <c r="Z529" s="5" t="str">
        <f t="shared" si="8"/>
        <v>No</v>
      </c>
      <c r="AA529" s="193"/>
      <c r="AB529" s="193"/>
      <c r="AC529" s="193"/>
      <c r="AD529" s="193"/>
      <c r="AE529" s="193"/>
      <c r="AF529" s="193"/>
    </row>
    <row r="530" spans="1:32">
      <c r="A530" s="8" t="s">
        <v>562</v>
      </c>
      <c r="B530" s="8" t="s">
        <v>167</v>
      </c>
      <c r="C530" s="9" t="s">
        <v>160</v>
      </c>
      <c r="D530" s="185">
        <v>1088</v>
      </c>
      <c r="E530" s="188">
        <v>10088</v>
      </c>
      <c r="F530" s="9" t="s">
        <v>88</v>
      </c>
      <c r="G530" s="9" t="s">
        <v>84</v>
      </c>
      <c r="H530" s="10">
        <v>203914</v>
      </c>
      <c r="I530" s="11">
        <v>4</v>
      </c>
      <c r="J530" s="25">
        <v>0</v>
      </c>
      <c r="K530" s="12"/>
      <c r="L530" s="14">
        <v>0</v>
      </c>
      <c r="N530" s="21">
        <v>0</v>
      </c>
      <c r="P530" s="21">
        <v>0</v>
      </c>
      <c r="R530" s="21">
        <v>0</v>
      </c>
      <c r="T530" s="21">
        <v>0</v>
      </c>
      <c r="V530" s="21">
        <v>0</v>
      </c>
      <c r="X530" s="22">
        <v>0</v>
      </c>
      <c r="Z530" s="5" t="str">
        <f t="shared" si="8"/>
        <v>No</v>
      </c>
      <c r="AA530" s="193"/>
      <c r="AB530" s="193"/>
      <c r="AC530" s="193"/>
      <c r="AD530" s="193"/>
      <c r="AE530" s="193"/>
      <c r="AF530" s="193"/>
    </row>
    <row r="531" spans="1:32">
      <c r="A531" s="8" t="s">
        <v>2075</v>
      </c>
      <c r="B531" s="8" t="s">
        <v>2076</v>
      </c>
      <c r="C531" s="9" t="s">
        <v>132</v>
      </c>
      <c r="D531" s="185">
        <v>5042</v>
      </c>
      <c r="E531" s="188">
        <v>50042</v>
      </c>
      <c r="F531" s="9" t="s">
        <v>83</v>
      </c>
      <c r="G531" s="9" t="s">
        <v>84</v>
      </c>
      <c r="H531" s="10">
        <v>8608208</v>
      </c>
      <c r="I531" s="11">
        <v>4</v>
      </c>
      <c r="J531" s="25">
        <v>0</v>
      </c>
      <c r="K531" s="12"/>
      <c r="L531" s="14">
        <v>0</v>
      </c>
      <c r="N531" s="21">
        <v>0</v>
      </c>
      <c r="P531" s="21">
        <v>0</v>
      </c>
      <c r="R531" s="21">
        <v>0</v>
      </c>
      <c r="T531" s="21">
        <v>0</v>
      </c>
      <c r="V531" s="21">
        <v>0</v>
      </c>
      <c r="X531" s="22">
        <v>0</v>
      </c>
      <c r="Z531" s="5" t="str">
        <f t="shared" si="8"/>
        <v>No</v>
      </c>
      <c r="AA531" s="193"/>
      <c r="AB531" s="193"/>
      <c r="AC531" s="193" t="s">
        <v>5838</v>
      </c>
      <c r="AD531" s="193"/>
      <c r="AE531" s="193"/>
      <c r="AF531" s="193"/>
    </row>
    <row r="532" spans="1:32">
      <c r="A532" s="8" t="s">
        <v>6666</v>
      </c>
      <c r="B532" s="8" t="s">
        <v>708</v>
      </c>
      <c r="C532" s="9" t="s">
        <v>555</v>
      </c>
      <c r="D532" s="185"/>
      <c r="E532" s="188">
        <v>50521</v>
      </c>
      <c r="F532" s="9" t="s">
        <v>113</v>
      </c>
      <c r="G532" s="9" t="s">
        <v>84</v>
      </c>
      <c r="H532" s="10">
        <v>8608208</v>
      </c>
      <c r="I532" s="11">
        <v>4</v>
      </c>
      <c r="J532" s="25">
        <v>0</v>
      </c>
      <c r="K532" s="12"/>
      <c r="L532" s="14">
        <v>0</v>
      </c>
      <c r="N532" s="21">
        <v>0</v>
      </c>
      <c r="P532" s="21">
        <v>0</v>
      </c>
      <c r="R532" s="21">
        <v>0</v>
      </c>
      <c r="T532" s="21">
        <v>0</v>
      </c>
      <c r="V532" s="21">
        <v>0</v>
      </c>
      <c r="X532" s="22">
        <v>0</v>
      </c>
      <c r="Z532" s="5" t="str">
        <f t="shared" si="8"/>
        <v>No</v>
      </c>
      <c r="AA532" s="193"/>
      <c r="AB532" s="193"/>
      <c r="AC532" s="193"/>
      <c r="AD532" s="193"/>
      <c r="AE532" s="193"/>
      <c r="AF532" s="193"/>
    </row>
    <row r="533" spans="1:32">
      <c r="A533" s="8" t="s">
        <v>1055</v>
      </c>
      <c r="B533" s="8" t="s">
        <v>128</v>
      </c>
      <c r="C533" s="9" t="s">
        <v>129</v>
      </c>
      <c r="D533" s="185">
        <v>4230</v>
      </c>
      <c r="E533" s="188">
        <v>40230</v>
      </c>
      <c r="F533" s="9" t="s">
        <v>83</v>
      </c>
      <c r="G533" s="9" t="s">
        <v>84</v>
      </c>
      <c r="H533" s="10">
        <v>4515419</v>
      </c>
      <c r="I533" s="11">
        <v>3</v>
      </c>
      <c r="J533" s="25">
        <v>0</v>
      </c>
      <c r="K533" s="12"/>
      <c r="L533" s="14">
        <v>0</v>
      </c>
      <c r="N533" s="21">
        <v>0</v>
      </c>
      <c r="P533" s="21">
        <v>0</v>
      </c>
      <c r="R533" s="21">
        <v>0</v>
      </c>
      <c r="T533" s="21">
        <v>0</v>
      </c>
      <c r="V533" s="21">
        <v>0</v>
      </c>
      <c r="X533" s="22">
        <v>0</v>
      </c>
      <c r="Z533" s="5" t="str">
        <f t="shared" si="8"/>
        <v>No</v>
      </c>
      <c r="AA533" s="193"/>
      <c r="AB533" s="193"/>
      <c r="AC533" s="193"/>
      <c r="AD533" s="193"/>
      <c r="AE533" s="193"/>
      <c r="AF533" s="193"/>
    </row>
    <row r="534" spans="1:32">
      <c r="A534" s="8" t="s">
        <v>1915</v>
      </c>
      <c r="B534" s="8" t="s">
        <v>1000</v>
      </c>
      <c r="C534" s="9" t="s">
        <v>120</v>
      </c>
      <c r="D534" s="185">
        <v>6133</v>
      </c>
      <c r="E534" s="188">
        <v>60133</v>
      </c>
      <c r="F534" s="9" t="s">
        <v>157</v>
      </c>
      <c r="G534" s="9" t="s">
        <v>84</v>
      </c>
      <c r="H534" s="10">
        <v>5121892</v>
      </c>
      <c r="I534" s="11">
        <v>3</v>
      </c>
      <c r="J534" s="25">
        <v>0</v>
      </c>
      <c r="K534" s="12"/>
      <c r="L534" s="14">
        <v>0</v>
      </c>
      <c r="N534" s="21">
        <v>0</v>
      </c>
      <c r="P534" s="21">
        <v>0</v>
      </c>
      <c r="R534" s="21">
        <v>0</v>
      </c>
      <c r="T534" s="21">
        <v>0</v>
      </c>
      <c r="V534" s="21">
        <v>0</v>
      </c>
      <c r="X534" s="22">
        <v>0</v>
      </c>
      <c r="Z534" s="5" t="str">
        <f t="shared" si="8"/>
        <v>No</v>
      </c>
      <c r="AA534" s="193"/>
      <c r="AB534" s="193"/>
      <c r="AC534" s="193"/>
      <c r="AD534" s="193"/>
      <c r="AE534" s="193"/>
      <c r="AF534" s="193"/>
    </row>
    <row r="535" spans="1:32">
      <c r="A535" s="8" t="s">
        <v>5100</v>
      </c>
      <c r="B535" s="8" t="s">
        <v>2978</v>
      </c>
      <c r="C535" s="9" t="s">
        <v>87</v>
      </c>
      <c r="D535" s="185">
        <v>28</v>
      </c>
      <c r="E535" s="188">
        <v>28</v>
      </c>
      <c r="F535" s="9" t="s">
        <v>83</v>
      </c>
      <c r="G535" s="9" t="s">
        <v>84</v>
      </c>
      <c r="H535" s="10">
        <v>3059393</v>
      </c>
      <c r="I535" s="11">
        <v>2</v>
      </c>
      <c r="J535" s="25">
        <v>0</v>
      </c>
      <c r="K535" s="12"/>
      <c r="L535" s="14">
        <v>0</v>
      </c>
      <c r="N535" s="21">
        <v>0</v>
      </c>
      <c r="P535" s="21">
        <v>0</v>
      </c>
      <c r="R535" s="21">
        <v>0</v>
      </c>
      <c r="T535" s="21">
        <v>0</v>
      </c>
      <c r="V535" s="21">
        <v>0</v>
      </c>
      <c r="X535" s="22">
        <v>0</v>
      </c>
      <c r="Z535" s="5" t="str">
        <f t="shared" si="8"/>
        <v>No</v>
      </c>
      <c r="AA535" s="193"/>
      <c r="AB535" s="193"/>
      <c r="AC535" s="193"/>
      <c r="AD535" s="193"/>
      <c r="AE535" s="193"/>
      <c r="AF535" s="193"/>
    </row>
    <row r="536" spans="1:32">
      <c r="A536" s="8" t="s">
        <v>6349</v>
      </c>
      <c r="B536" s="8" t="s">
        <v>1795</v>
      </c>
      <c r="C536" s="9" t="s">
        <v>171</v>
      </c>
      <c r="D536" s="185"/>
      <c r="E536" s="188">
        <v>40258</v>
      </c>
      <c r="F536" s="9" t="s">
        <v>157</v>
      </c>
      <c r="G536" s="9" t="s">
        <v>84</v>
      </c>
      <c r="H536" s="10">
        <v>2441770</v>
      </c>
      <c r="I536" s="11">
        <v>2</v>
      </c>
      <c r="J536" s="25">
        <v>0</v>
      </c>
      <c r="K536" s="12"/>
      <c r="L536" s="14">
        <v>0</v>
      </c>
      <c r="N536" s="21">
        <v>0</v>
      </c>
      <c r="P536" s="21">
        <v>0</v>
      </c>
      <c r="R536" s="21">
        <v>0</v>
      </c>
      <c r="T536" s="21">
        <v>0</v>
      </c>
      <c r="V536" s="21">
        <v>0</v>
      </c>
      <c r="X536" s="22">
        <v>0</v>
      </c>
      <c r="Z536" s="5" t="str">
        <f t="shared" si="8"/>
        <v>No</v>
      </c>
      <c r="AA536" s="193"/>
      <c r="AB536" s="193"/>
      <c r="AC536" s="193"/>
      <c r="AD536" s="193"/>
      <c r="AE536" s="193"/>
      <c r="AF536" s="193"/>
    </row>
    <row r="537" spans="1:32">
      <c r="A537" s="8" t="s">
        <v>6715</v>
      </c>
      <c r="B537" s="8" t="s">
        <v>2674</v>
      </c>
      <c r="C537" s="9" t="s">
        <v>2675</v>
      </c>
      <c r="D537" s="185"/>
      <c r="E537" s="188">
        <v>11147</v>
      </c>
      <c r="F537" s="9" t="s">
        <v>138</v>
      </c>
      <c r="G537" s="9" t="s">
        <v>84</v>
      </c>
      <c r="H537" s="10">
        <v>1190956</v>
      </c>
      <c r="I537" s="11">
        <v>1</v>
      </c>
      <c r="J537" s="25">
        <v>0</v>
      </c>
      <c r="K537" s="12"/>
      <c r="L537" s="14">
        <v>0</v>
      </c>
      <c r="N537" s="21">
        <v>0</v>
      </c>
      <c r="P537" s="21">
        <v>0</v>
      </c>
      <c r="R537" s="21">
        <v>0</v>
      </c>
      <c r="T537" s="21">
        <v>0</v>
      </c>
      <c r="V537" s="21">
        <v>0</v>
      </c>
      <c r="X537" s="22">
        <v>0</v>
      </c>
      <c r="Z537" s="5" t="str">
        <f t="shared" si="8"/>
        <v>No</v>
      </c>
      <c r="AA537" s="193"/>
      <c r="AB537" s="193"/>
      <c r="AC537" s="193"/>
      <c r="AD537" s="193"/>
      <c r="AE537" s="193"/>
      <c r="AF537" s="193"/>
    </row>
    <row r="538" spans="1:32">
      <c r="A538" s="8" t="s">
        <v>133</v>
      </c>
      <c r="B538" s="8" t="s">
        <v>134</v>
      </c>
      <c r="C538" s="9" t="s">
        <v>129</v>
      </c>
      <c r="D538" s="185">
        <v>4236</v>
      </c>
      <c r="E538" s="188">
        <v>40236</v>
      </c>
      <c r="F538" s="9" t="s">
        <v>83</v>
      </c>
      <c r="G538" s="9" t="s">
        <v>121</v>
      </c>
      <c r="H538" s="10">
        <v>4515419</v>
      </c>
      <c r="I538" s="11">
        <v>0</v>
      </c>
      <c r="J538" s="25">
        <v>0</v>
      </c>
      <c r="K538" s="12"/>
      <c r="L538" s="14">
        <v>0</v>
      </c>
      <c r="N538" s="21">
        <v>0</v>
      </c>
      <c r="P538" s="21">
        <v>0</v>
      </c>
      <c r="R538" s="21">
        <v>0</v>
      </c>
      <c r="T538" s="21">
        <v>0</v>
      </c>
      <c r="V538" s="21">
        <v>0</v>
      </c>
      <c r="X538" s="22">
        <v>0</v>
      </c>
      <c r="Z538" s="5" t="str">
        <f t="shared" si="8"/>
        <v>No</v>
      </c>
      <c r="AA538" s="193"/>
      <c r="AB538" s="193"/>
      <c r="AC538" s="193"/>
      <c r="AD538" s="193"/>
      <c r="AE538" s="193"/>
      <c r="AF538" s="193"/>
    </row>
    <row r="539" spans="1:32">
      <c r="A539" s="8" t="s">
        <v>1994</v>
      </c>
      <c r="B539" s="8" t="s">
        <v>635</v>
      </c>
      <c r="C539" s="9" t="s">
        <v>160</v>
      </c>
      <c r="D539" s="185">
        <v>1121</v>
      </c>
      <c r="E539" s="188">
        <v>10121</v>
      </c>
      <c r="F539" s="9" t="s">
        <v>125</v>
      </c>
      <c r="G539" s="9" t="s">
        <v>126</v>
      </c>
      <c r="H539" s="10">
        <v>59397</v>
      </c>
      <c r="I539" s="11">
        <v>0</v>
      </c>
      <c r="J539" s="25">
        <v>0</v>
      </c>
      <c r="K539" s="12"/>
      <c r="L539" s="14">
        <v>0</v>
      </c>
      <c r="N539" s="21">
        <v>0</v>
      </c>
      <c r="P539" s="21">
        <v>0</v>
      </c>
      <c r="R539" s="21">
        <v>0</v>
      </c>
      <c r="T539" s="21">
        <v>0</v>
      </c>
      <c r="V539" s="21">
        <v>0</v>
      </c>
      <c r="X539" s="22">
        <v>0</v>
      </c>
      <c r="Z539" s="5" t="str">
        <f t="shared" si="8"/>
        <v>No</v>
      </c>
      <c r="AA539" s="193"/>
      <c r="AB539" s="193"/>
      <c r="AC539" s="193"/>
      <c r="AD539" s="193"/>
      <c r="AE539" s="193"/>
      <c r="AF539" s="193"/>
    </row>
    <row r="540" spans="1:32">
      <c r="A540" s="8" t="s">
        <v>139</v>
      </c>
      <c r="B540" s="8" t="s">
        <v>140</v>
      </c>
      <c r="C540" s="9" t="s">
        <v>141</v>
      </c>
      <c r="D540" s="185">
        <v>3105</v>
      </c>
      <c r="E540" s="188">
        <v>30105</v>
      </c>
      <c r="F540" s="9" t="s">
        <v>125</v>
      </c>
      <c r="G540" s="9" t="s">
        <v>126</v>
      </c>
      <c r="H540" s="10">
        <v>4586770</v>
      </c>
      <c r="I540" s="11">
        <v>0</v>
      </c>
      <c r="J540" s="25">
        <v>0</v>
      </c>
      <c r="K540" s="12"/>
      <c r="L540" s="14">
        <v>0</v>
      </c>
      <c r="N540" s="21">
        <v>0</v>
      </c>
      <c r="P540" s="21">
        <v>0</v>
      </c>
      <c r="R540" s="21">
        <v>0</v>
      </c>
      <c r="T540" s="21">
        <v>0</v>
      </c>
      <c r="V540" s="21">
        <v>0</v>
      </c>
      <c r="X540" s="22">
        <v>0</v>
      </c>
      <c r="Z540" s="5" t="str">
        <f t="shared" si="8"/>
        <v>No</v>
      </c>
      <c r="AA540" s="193"/>
      <c r="AB540" s="193"/>
      <c r="AC540" s="193"/>
      <c r="AD540" s="193"/>
      <c r="AE540" s="193"/>
      <c r="AF540" s="193"/>
    </row>
    <row r="541" spans="1:32">
      <c r="A541" s="8" t="s">
        <v>225</v>
      </c>
      <c r="B541" s="8" t="s">
        <v>119</v>
      </c>
      <c r="C541" s="9" t="s">
        <v>120</v>
      </c>
      <c r="D541" s="185">
        <v>6121</v>
      </c>
      <c r="E541" s="188">
        <v>60121</v>
      </c>
      <c r="F541" s="9" t="s">
        <v>138</v>
      </c>
      <c r="G541" s="9" t="s">
        <v>121</v>
      </c>
      <c r="H541" s="10">
        <v>4944332</v>
      </c>
      <c r="I541" s="11">
        <v>0</v>
      </c>
      <c r="J541" s="25">
        <v>0</v>
      </c>
      <c r="K541" s="12"/>
      <c r="L541" s="14">
        <v>0</v>
      </c>
      <c r="N541" s="21">
        <v>0</v>
      </c>
      <c r="P541" s="21">
        <v>0</v>
      </c>
      <c r="R541" s="21">
        <v>0</v>
      </c>
      <c r="T541" s="21">
        <v>0</v>
      </c>
      <c r="V541" s="21">
        <v>0</v>
      </c>
      <c r="X541" s="22">
        <v>0</v>
      </c>
      <c r="Z541" s="5" t="str">
        <f t="shared" si="8"/>
        <v>No</v>
      </c>
      <c r="AA541" s="193"/>
      <c r="AB541" s="193"/>
      <c r="AC541" s="193"/>
      <c r="AD541" s="193"/>
      <c r="AE541" s="193"/>
      <c r="AF541" s="193"/>
    </row>
    <row r="542" spans="1:32">
      <c r="A542" s="8" t="s">
        <v>127</v>
      </c>
      <c r="B542" s="8" t="s">
        <v>128</v>
      </c>
      <c r="C542" s="9" t="s">
        <v>129</v>
      </c>
      <c r="D542" s="185">
        <v>4176</v>
      </c>
      <c r="E542" s="188">
        <v>40176</v>
      </c>
      <c r="F542" s="9" t="s">
        <v>125</v>
      </c>
      <c r="G542" s="9" t="s">
        <v>126</v>
      </c>
      <c r="H542" s="10">
        <v>4515419</v>
      </c>
      <c r="I542" s="11">
        <v>0</v>
      </c>
      <c r="J542" s="25">
        <v>0</v>
      </c>
      <c r="K542" s="12"/>
      <c r="L542" s="14">
        <v>0</v>
      </c>
      <c r="N542" s="21">
        <v>0</v>
      </c>
      <c r="P542" s="21">
        <v>0</v>
      </c>
      <c r="R542" s="21">
        <v>0</v>
      </c>
      <c r="T542" s="21">
        <v>0</v>
      </c>
      <c r="V542" s="21">
        <v>0</v>
      </c>
      <c r="X542" s="22">
        <v>0</v>
      </c>
      <c r="Z542" s="5" t="str">
        <f t="shared" si="8"/>
        <v>No</v>
      </c>
      <c r="AA542" s="193"/>
      <c r="AB542" s="193"/>
      <c r="AC542" s="193"/>
      <c r="AD542" s="193"/>
      <c r="AE542" s="193"/>
      <c r="AF542" s="193"/>
    </row>
    <row r="543" spans="1:32">
      <c r="A543" s="8" t="s">
        <v>405</v>
      </c>
      <c r="B543" s="8" t="s">
        <v>406</v>
      </c>
      <c r="C543" s="9" t="s">
        <v>124</v>
      </c>
      <c r="D543" s="185">
        <v>6128</v>
      </c>
      <c r="E543" s="188">
        <v>60128</v>
      </c>
      <c r="F543" s="9" t="s">
        <v>125</v>
      </c>
      <c r="G543" s="9" t="s">
        <v>126</v>
      </c>
      <c r="H543" s="10">
        <v>899703</v>
      </c>
      <c r="I543" s="11">
        <v>0</v>
      </c>
      <c r="J543" s="25">
        <v>0</v>
      </c>
      <c r="K543" s="12"/>
      <c r="L543" s="14">
        <v>0</v>
      </c>
      <c r="N543" s="21">
        <v>0</v>
      </c>
      <c r="P543" s="21">
        <v>0</v>
      </c>
      <c r="R543" s="21">
        <v>0</v>
      </c>
      <c r="T543" s="21">
        <v>0</v>
      </c>
      <c r="V543" s="21">
        <v>0</v>
      </c>
      <c r="X543" s="22">
        <v>0</v>
      </c>
      <c r="Z543" s="5" t="str">
        <f t="shared" si="8"/>
        <v>No</v>
      </c>
      <c r="AA543" s="193"/>
      <c r="AB543" s="193"/>
      <c r="AC543" s="193"/>
      <c r="AD543" s="193"/>
      <c r="AE543" s="193"/>
      <c r="AF543" s="193"/>
    </row>
    <row r="544" spans="1:32">
      <c r="A544" s="8" t="s">
        <v>564</v>
      </c>
      <c r="B544" s="8" t="s">
        <v>469</v>
      </c>
      <c r="C544" s="9" t="s">
        <v>106</v>
      </c>
      <c r="D544" s="185">
        <v>7057</v>
      </c>
      <c r="E544" s="188">
        <v>70057</v>
      </c>
      <c r="F544" s="9" t="s">
        <v>88</v>
      </c>
      <c r="G544" s="9" t="s">
        <v>121</v>
      </c>
      <c r="H544" s="10">
        <v>2150706</v>
      </c>
      <c r="I544" s="11">
        <v>0</v>
      </c>
      <c r="J544" s="25">
        <v>0</v>
      </c>
      <c r="K544" s="12"/>
      <c r="L544" s="14">
        <v>0</v>
      </c>
      <c r="N544" s="21">
        <v>0</v>
      </c>
      <c r="P544" s="21">
        <v>0</v>
      </c>
      <c r="R544" s="21">
        <v>0</v>
      </c>
      <c r="T544" s="21">
        <v>0</v>
      </c>
      <c r="V544" s="21">
        <v>0</v>
      </c>
      <c r="X544" s="22">
        <v>0</v>
      </c>
      <c r="Z544" s="5" t="str">
        <f t="shared" si="8"/>
        <v>No</v>
      </c>
      <c r="AA544" s="193"/>
      <c r="AB544" s="193"/>
      <c r="AC544" s="193"/>
      <c r="AD544" s="193"/>
      <c r="AE544" s="193"/>
      <c r="AF544" s="193"/>
    </row>
    <row r="545" spans="1:32">
      <c r="A545" s="8" t="s">
        <v>391</v>
      </c>
      <c r="B545" s="8" t="s">
        <v>140</v>
      </c>
      <c r="C545" s="9" t="s">
        <v>120</v>
      </c>
      <c r="D545" s="185">
        <v>6117</v>
      </c>
      <c r="E545" s="188">
        <v>60117</v>
      </c>
      <c r="F545" s="9" t="s">
        <v>125</v>
      </c>
      <c r="G545" s="9" t="s">
        <v>126</v>
      </c>
      <c r="H545" s="10">
        <v>5121892</v>
      </c>
      <c r="I545" s="11">
        <v>0</v>
      </c>
      <c r="J545" s="25">
        <v>0</v>
      </c>
      <c r="K545" s="12"/>
      <c r="L545" s="14">
        <v>0</v>
      </c>
      <c r="N545" s="21">
        <v>0</v>
      </c>
      <c r="P545" s="21">
        <v>0</v>
      </c>
      <c r="R545" s="21">
        <v>0</v>
      </c>
      <c r="T545" s="21">
        <v>0</v>
      </c>
      <c r="V545" s="21">
        <v>0</v>
      </c>
      <c r="X545" s="22">
        <v>0</v>
      </c>
      <c r="Z545" s="5" t="str">
        <f t="shared" si="8"/>
        <v>No</v>
      </c>
      <c r="AA545" s="193"/>
      <c r="AB545" s="193"/>
      <c r="AC545" s="193"/>
      <c r="AD545" s="193"/>
      <c r="AE545" s="193"/>
      <c r="AF545" s="193"/>
    </row>
    <row r="546" spans="1:32">
      <c r="A546" s="8" t="s">
        <v>1936</v>
      </c>
      <c r="B546" s="8" t="s">
        <v>136</v>
      </c>
      <c r="C546" s="9" t="s">
        <v>137</v>
      </c>
      <c r="D546" s="185">
        <v>3104</v>
      </c>
      <c r="E546" s="188">
        <v>30104</v>
      </c>
      <c r="F546" s="9" t="s">
        <v>6</v>
      </c>
      <c r="G546" s="9" t="s">
        <v>121</v>
      </c>
      <c r="H546" s="10">
        <v>4586770</v>
      </c>
      <c r="I546" s="11">
        <v>0</v>
      </c>
      <c r="J546" s="25">
        <v>0</v>
      </c>
      <c r="K546" s="12"/>
      <c r="L546" s="14">
        <v>0</v>
      </c>
      <c r="N546" s="21">
        <v>0</v>
      </c>
      <c r="P546" s="21">
        <v>0</v>
      </c>
      <c r="R546" s="21">
        <v>0</v>
      </c>
      <c r="T546" s="21">
        <v>585584467</v>
      </c>
      <c r="V546" s="21">
        <v>0</v>
      </c>
      <c r="X546" s="22">
        <v>585584467</v>
      </c>
      <c r="Z546" s="5" t="str">
        <f t="shared" si="8"/>
        <v>No</v>
      </c>
      <c r="AA546" s="193"/>
      <c r="AB546" s="193"/>
      <c r="AC546" s="193"/>
      <c r="AD546" s="193"/>
      <c r="AE546" s="193"/>
      <c r="AF546" s="193"/>
    </row>
    <row r="547" spans="1:32">
      <c r="A547" s="8" t="s">
        <v>4800</v>
      </c>
      <c r="B547" s="8" t="s">
        <v>4801</v>
      </c>
      <c r="C547" s="9" t="s">
        <v>555</v>
      </c>
      <c r="D547" s="185">
        <v>5212</v>
      </c>
      <c r="E547" s="188">
        <v>50212</v>
      </c>
      <c r="F547" s="9" t="s">
        <v>88</v>
      </c>
      <c r="G547" s="9" t="s">
        <v>1703</v>
      </c>
      <c r="H547" s="10">
        <v>63835</v>
      </c>
      <c r="I547" s="11">
        <v>0</v>
      </c>
      <c r="J547" s="25">
        <v>0</v>
      </c>
      <c r="K547" s="12"/>
      <c r="L547" s="14">
        <v>0</v>
      </c>
      <c r="N547" s="21">
        <v>0</v>
      </c>
      <c r="P547" s="21">
        <v>0</v>
      </c>
      <c r="R547" s="21">
        <v>0</v>
      </c>
      <c r="T547" s="21">
        <v>0</v>
      </c>
      <c r="V547" s="21">
        <v>0</v>
      </c>
      <c r="X547" s="22">
        <v>0</v>
      </c>
      <c r="Z547" s="5" t="str">
        <f t="shared" si="8"/>
        <v>No</v>
      </c>
      <c r="AA547" s="193"/>
      <c r="AB547" s="193"/>
      <c r="AC547" s="193"/>
      <c r="AD547" s="193"/>
      <c r="AE547" s="193"/>
      <c r="AF547" s="193"/>
    </row>
    <row r="548" spans="1:32">
      <c r="A548" s="8" t="s">
        <v>3476</v>
      </c>
      <c r="B548" s="8" t="s">
        <v>119</v>
      </c>
      <c r="C548" s="9" t="s">
        <v>120</v>
      </c>
      <c r="D548" s="185"/>
      <c r="E548" s="188">
        <v>66270</v>
      </c>
      <c r="F548" s="9" t="s">
        <v>138</v>
      </c>
      <c r="G548" s="9" t="s">
        <v>121</v>
      </c>
      <c r="H548" s="10">
        <v>4944332</v>
      </c>
      <c r="I548" s="11">
        <v>0</v>
      </c>
      <c r="J548" s="25">
        <v>0</v>
      </c>
      <c r="K548" s="12"/>
      <c r="L548" s="14">
        <v>0</v>
      </c>
      <c r="N548" s="21">
        <v>0</v>
      </c>
      <c r="P548" s="21">
        <v>0</v>
      </c>
      <c r="R548" s="21">
        <v>0</v>
      </c>
      <c r="T548" s="21">
        <v>0</v>
      </c>
      <c r="V548" s="21">
        <v>0</v>
      </c>
      <c r="X548" s="22">
        <v>0</v>
      </c>
      <c r="Z548" s="5" t="str">
        <f t="shared" si="8"/>
        <v>No</v>
      </c>
      <c r="AA548" s="193"/>
      <c r="AB548" s="193"/>
      <c r="AC548" s="193"/>
      <c r="AD548" s="193"/>
      <c r="AE548" s="193"/>
      <c r="AF548" s="193"/>
    </row>
    <row r="549" spans="1:32">
      <c r="A549" s="8" t="s">
        <v>409</v>
      </c>
      <c r="B549" s="8" t="s">
        <v>410</v>
      </c>
      <c r="C549" s="9" t="s">
        <v>91</v>
      </c>
      <c r="D549" s="185">
        <v>9218</v>
      </c>
      <c r="E549" s="188">
        <v>90218</v>
      </c>
      <c r="F549" s="9" t="s">
        <v>125</v>
      </c>
      <c r="G549" s="9" t="s">
        <v>121</v>
      </c>
      <c r="H549" s="10">
        <v>1932666</v>
      </c>
      <c r="I549" s="11">
        <v>0</v>
      </c>
      <c r="J549" s="25">
        <v>0</v>
      </c>
      <c r="K549" s="12"/>
      <c r="L549" s="14">
        <v>0</v>
      </c>
      <c r="N549" s="21">
        <v>0</v>
      </c>
      <c r="P549" s="21">
        <v>0</v>
      </c>
      <c r="R549" s="21">
        <v>0</v>
      </c>
      <c r="T549" s="21">
        <v>0</v>
      </c>
      <c r="V549" s="21">
        <v>0</v>
      </c>
      <c r="X549" s="22">
        <v>0</v>
      </c>
      <c r="Z549" s="5" t="str">
        <f t="shared" si="8"/>
        <v>No</v>
      </c>
      <c r="AA549" s="193"/>
      <c r="AB549" s="193"/>
      <c r="AC549" s="193"/>
      <c r="AD549" s="193"/>
      <c r="AE549" s="193"/>
      <c r="AF549" s="193"/>
    </row>
    <row r="550" spans="1:32">
      <c r="A550" s="8" t="s">
        <v>4096</v>
      </c>
      <c r="B550" s="8" t="s">
        <v>4097</v>
      </c>
      <c r="C550" s="9" t="s">
        <v>555</v>
      </c>
      <c r="D550" s="185">
        <v>5176</v>
      </c>
      <c r="E550" s="188">
        <v>50176</v>
      </c>
      <c r="F550" s="9" t="s">
        <v>83</v>
      </c>
      <c r="G550" s="9" t="s">
        <v>1703</v>
      </c>
      <c r="H550" s="10">
        <v>68545</v>
      </c>
      <c r="I550" s="11">
        <v>0</v>
      </c>
      <c r="J550" s="25">
        <v>0</v>
      </c>
      <c r="K550" s="12"/>
      <c r="L550" s="14">
        <v>0</v>
      </c>
      <c r="N550" s="21">
        <v>0</v>
      </c>
      <c r="P550" s="21">
        <v>0</v>
      </c>
      <c r="R550" s="21">
        <v>0</v>
      </c>
      <c r="T550" s="21">
        <v>0</v>
      </c>
      <c r="V550" s="21">
        <v>0</v>
      </c>
      <c r="X550" s="22">
        <v>0</v>
      </c>
      <c r="Z550" s="5" t="str">
        <f t="shared" si="8"/>
        <v>No</v>
      </c>
      <c r="AA550" s="193"/>
      <c r="AB550" s="193"/>
      <c r="AC550" s="193"/>
      <c r="AD550" s="193"/>
      <c r="AE550" s="193"/>
      <c r="AF550" s="193"/>
    </row>
    <row r="551" spans="1:32">
      <c r="A551" s="8" t="s">
        <v>1992</v>
      </c>
      <c r="B551" s="8" t="s">
        <v>1993</v>
      </c>
      <c r="C551" s="9" t="s">
        <v>238</v>
      </c>
      <c r="D551" s="185">
        <v>1127</v>
      </c>
      <c r="E551" s="188">
        <v>10127</v>
      </c>
      <c r="F551" s="9" t="s">
        <v>83</v>
      </c>
      <c r="G551" s="9" t="s">
        <v>121</v>
      </c>
      <c r="H551" s="10">
        <v>923311</v>
      </c>
      <c r="I551" s="11">
        <v>0</v>
      </c>
      <c r="J551" s="25">
        <v>0</v>
      </c>
      <c r="K551" s="12"/>
      <c r="L551" s="14">
        <v>0</v>
      </c>
      <c r="N551" s="21">
        <v>0</v>
      </c>
      <c r="P551" s="21">
        <v>0</v>
      </c>
      <c r="R551" s="21">
        <v>0</v>
      </c>
      <c r="T551" s="21">
        <v>0</v>
      </c>
      <c r="V551" s="21">
        <v>0</v>
      </c>
      <c r="X551" s="22">
        <v>0</v>
      </c>
      <c r="Z551" s="5" t="str">
        <f t="shared" si="8"/>
        <v>No</v>
      </c>
      <c r="AA551" s="193"/>
      <c r="AB551" s="193"/>
      <c r="AC551" s="193"/>
      <c r="AD551" s="193"/>
      <c r="AE551" s="193"/>
      <c r="AF551" s="193"/>
    </row>
    <row r="552" spans="1:32">
      <c r="A552" s="8" t="s">
        <v>130</v>
      </c>
      <c r="B552" s="8" t="s">
        <v>131</v>
      </c>
      <c r="C552" s="9" t="s">
        <v>132</v>
      </c>
      <c r="D552" s="185">
        <v>5185</v>
      </c>
      <c r="E552" s="188">
        <v>50185</v>
      </c>
      <c r="F552" s="9" t="s">
        <v>125</v>
      </c>
      <c r="G552" s="9" t="s">
        <v>126</v>
      </c>
      <c r="H552" s="10">
        <v>8608208</v>
      </c>
      <c r="I552" s="11">
        <v>0</v>
      </c>
      <c r="J552" s="25">
        <v>0</v>
      </c>
      <c r="K552" s="12"/>
      <c r="L552" s="14">
        <v>0</v>
      </c>
      <c r="N552" s="21">
        <v>0</v>
      </c>
      <c r="P552" s="21">
        <v>0</v>
      </c>
      <c r="R552" s="21">
        <v>0</v>
      </c>
      <c r="T552" s="21">
        <v>0</v>
      </c>
      <c r="V552" s="21">
        <v>0</v>
      </c>
      <c r="X552" s="22">
        <v>0</v>
      </c>
      <c r="Z552" s="5" t="str">
        <f t="shared" si="8"/>
        <v>No</v>
      </c>
      <c r="AA552" s="193"/>
      <c r="AB552" s="193"/>
      <c r="AC552" s="193"/>
      <c r="AD552" s="193"/>
      <c r="AE552" s="193"/>
      <c r="AF552" s="193"/>
    </row>
    <row r="553" spans="1:32">
      <c r="A553" s="8" t="s">
        <v>6054</v>
      </c>
      <c r="B553" s="8" t="s">
        <v>3384</v>
      </c>
      <c r="C553" s="9" t="s">
        <v>58</v>
      </c>
      <c r="D553" s="185"/>
      <c r="E553" s="188">
        <v>55312</v>
      </c>
      <c r="F553" s="9" t="s">
        <v>83</v>
      </c>
      <c r="G553" s="9" t="s">
        <v>121</v>
      </c>
      <c r="H553" s="10">
        <v>1376476</v>
      </c>
      <c r="I553" s="11">
        <v>0</v>
      </c>
      <c r="J553" s="25">
        <v>0</v>
      </c>
      <c r="K553" s="12"/>
      <c r="L553" s="14">
        <v>0</v>
      </c>
      <c r="N553" s="21">
        <v>0</v>
      </c>
      <c r="P553" s="21">
        <v>0</v>
      </c>
      <c r="R553" s="21">
        <v>0</v>
      </c>
      <c r="T553" s="21">
        <v>0</v>
      </c>
      <c r="V553" s="21">
        <v>0</v>
      </c>
      <c r="X553" s="22">
        <v>0</v>
      </c>
      <c r="Z553" s="5" t="str">
        <f t="shared" si="8"/>
        <v>No</v>
      </c>
      <c r="AA553" s="193"/>
      <c r="AB553" s="193"/>
      <c r="AC553" s="193"/>
      <c r="AD553" s="193"/>
      <c r="AE553" s="193"/>
      <c r="AF553" s="193"/>
    </row>
    <row r="554" spans="1:32">
      <c r="A554" s="8" t="s">
        <v>118</v>
      </c>
      <c r="B554" s="8" t="s">
        <v>119</v>
      </c>
      <c r="C554" s="9" t="s">
        <v>120</v>
      </c>
      <c r="D554" s="185">
        <v>6119</v>
      </c>
      <c r="E554" s="188">
        <v>60119</v>
      </c>
      <c r="F554" s="9" t="s">
        <v>83</v>
      </c>
      <c r="G554" s="9" t="s">
        <v>121</v>
      </c>
      <c r="H554" s="10">
        <v>4944332</v>
      </c>
      <c r="I554" s="11">
        <v>0</v>
      </c>
      <c r="J554" s="25">
        <v>0</v>
      </c>
      <c r="K554" s="12"/>
      <c r="L554" s="14">
        <v>0</v>
      </c>
      <c r="N554" s="21">
        <v>0</v>
      </c>
      <c r="P554" s="21">
        <v>0</v>
      </c>
      <c r="R554" s="21">
        <v>0</v>
      </c>
      <c r="T554" s="21">
        <v>0</v>
      </c>
      <c r="V554" s="21">
        <v>0</v>
      </c>
      <c r="X554" s="22">
        <v>0</v>
      </c>
      <c r="Z554" s="5" t="str">
        <f t="shared" si="8"/>
        <v>No</v>
      </c>
      <c r="AA554" s="193"/>
      <c r="AB554" s="193"/>
      <c r="AC554" s="193"/>
      <c r="AD554" s="193"/>
      <c r="AE554" s="193"/>
      <c r="AF554" s="193"/>
    </row>
    <row r="555" spans="1:32">
      <c r="A555" s="8" t="s">
        <v>6398</v>
      </c>
      <c r="B555" s="8" t="s">
        <v>6399</v>
      </c>
      <c r="C555" s="9" t="s">
        <v>278</v>
      </c>
      <c r="D555" s="185"/>
      <c r="E555" s="188">
        <v>70272</v>
      </c>
      <c r="F555" s="9" t="s">
        <v>157</v>
      </c>
      <c r="G555" s="9" t="s">
        <v>1703</v>
      </c>
      <c r="H555" s="10">
        <v>54622</v>
      </c>
      <c r="I555" s="11">
        <v>0</v>
      </c>
      <c r="J555" s="25">
        <v>0</v>
      </c>
      <c r="K555" s="12"/>
      <c r="L555" s="14">
        <v>0</v>
      </c>
      <c r="N555" s="21">
        <v>0</v>
      </c>
      <c r="P555" s="21">
        <v>0</v>
      </c>
      <c r="R555" s="21">
        <v>0</v>
      </c>
      <c r="T555" s="21">
        <v>0</v>
      </c>
      <c r="V555" s="21">
        <v>0</v>
      </c>
      <c r="X555" s="22">
        <v>0</v>
      </c>
      <c r="Z555" s="5" t="str">
        <f t="shared" si="8"/>
        <v>No</v>
      </c>
      <c r="AA555" s="193"/>
      <c r="AB555" s="193"/>
      <c r="AC555" s="193"/>
      <c r="AD555" s="193"/>
      <c r="AE555" s="193"/>
      <c r="AF555" s="193"/>
    </row>
    <row r="556" spans="1:32">
      <c r="A556" s="8" t="s">
        <v>174</v>
      </c>
      <c r="B556" s="8" t="s">
        <v>175</v>
      </c>
      <c r="C556" s="9" t="s">
        <v>120</v>
      </c>
      <c r="D556" s="185">
        <v>6070</v>
      </c>
      <c r="E556" s="188">
        <v>60070</v>
      </c>
      <c r="F556" s="9" t="s">
        <v>83</v>
      </c>
      <c r="G556" s="9" t="s">
        <v>1703</v>
      </c>
      <c r="H556" s="10">
        <v>5121892</v>
      </c>
      <c r="I556" s="11">
        <v>0</v>
      </c>
      <c r="J556" s="25">
        <v>0</v>
      </c>
      <c r="K556" s="12"/>
      <c r="L556" s="14">
        <v>0</v>
      </c>
      <c r="N556" s="21">
        <v>0</v>
      </c>
      <c r="P556" s="21">
        <v>0</v>
      </c>
      <c r="R556" s="21">
        <v>0</v>
      </c>
      <c r="T556" s="21">
        <v>0</v>
      </c>
      <c r="V556" s="21">
        <v>0</v>
      </c>
      <c r="X556" s="22">
        <v>0</v>
      </c>
      <c r="Z556" s="5" t="str">
        <f t="shared" si="8"/>
        <v>No</v>
      </c>
      <c r="AA556" s="193"/>
      <c r="AB556" s="193"/>
      <c r="AC556" s="193"/>
      <c r="AD556" s="193"/>
      <c r="AE556" s="193"/>
      <c r="AF556" s="193"/>
    </row>
    <row r="557" spans="1:32">
      <c r="A557" s="8" t="s">
        <v>122</v>
      </c>
      <c r="B557" s="8" t="s">
        <v>123</v>
      </c>
      <c r="C557" s="9" t="s">
        <v>124</v>
      </c>
      <c r="D557" s="185">
        <v>6122</v>
      </c>
      <c r="E557" s="188">
        <v>60122</v>
      </c>
      <c r="F557" s="9" t="s">
        <v>125</v>
      </c>
      <c r="G557" s="9" t="s">
        <v>126</v>
      </c>
      <c r="H557" s="10">
        <v>144875</v>
      </c>
      <c r="I557" s="11">
        <v>0</v>
      </c>
      <c r="J557" s="25">
        <v>0</v>
      </c>
      <c r="K557" s="12"/>
      <c r="L557" s="14">
        <v>0</v>
      </c>
      <c r="N557" s="21">
        <v>0</v>
      </c>
      <c r="P557" s="21">
        <v>0</v>
      </c>
      <c r="R557" s="21">
        <v>0</v>
      </c>
      <c r="T557" s="21">
        <v>0</v>
      </c>
      <c r="V557" s="21">
        <v>0</v>
      </c>
      <c r="X557" s="22">
        <v>0</v>
      </c>
      <c r="Z557" s="5" t="str">
        <f t="shared" si="8"/>
        <v>No</v>
      </c>
      <c r="AA557" s="193"/>
      <c r="AB557" s="193"/>
      <c r="AC557" s="193"/>
      <c r="AD557" s="193"/>
      <c r="AE557" s="193"/>
      <c r="AF557" s="193"/>
    </row>
    <row r="558" spans="1:32">
      <c r="A558" s="8" t="s">
        <v>226</v>
      </c>
      <c r="B558" s="8" t="s">
        <v>119</v>
      </c>
      <c r="C558" s="9" t="s">
        <v>120</v>
      </c>
      <c r="D558" s="185">
        <v>6126</v>
      </c>
      <c r="E558" s="188">
        <v>60126</v>
      </c>
      <c r="F558" s="9" t="s">
        <v>138</v>
      </c>
      <c r="G558" s="9" t="s">
        <v>121</v>
      </c>
      <c r="H558" s="10">
        <v>4944332</v>
      </c>
      <c r="I558" s="11">
        <v>0</v>
      </c>
      <c r="J558" s="25">
        <v>0</v>
      </c>
      <c r="K558" s="12"/>
      <c r="L558" s="14">
        <v>0</v>
      </c>
      <c r="N558" s="21">
        <v>0</v>
      </c>
      <c r="P558" s="21">
        <v>0</v>
      </c>
      <c r="R558" s="21">
        <v>0</v>
      </c>
      <c r="T558" s="21">
        <v>0</v>
      </c>
      <c r="V558" s="21">
        <v>0</v>
      </c>
      <c r="X558" s="22">
        <v>0</v>
      </c>
      <c r="Z558" s="5" t="str">
        <f t="shared" si="8"/>
        <v>No</v>
      </c>
      <c r="AA558" s="193"/>
      <c r="AB558" s="193"/>
      <c r="AC558" s="193"/>
      <c r="AD558" s="193"/>
      <c r="AE558" s="193"/>
      <c r="AF558" s="193"/>
    </row>
    <row r="559" spans="1:32">
      <c r="A559" s="8" t="s">
        <v>6404</v>
      </c>
      <c r="B559" s="8" t="s">
        <v>3128</v>
      </c>
      <c r="C559" s="9" t="s">
        <v>91</v>
      </c>
      <c r="D559" s="185"/>
      <c r="E559" s="188">
        <v>90299</v>
      </c>
      <c r="F559" s="9" t="s">
        <v>88</v>
      </c>
      <c r="G559" s="9" t="s">
        <v>121</v>
      </c>
      <c r="H559" s="10">
        <v>3281212</v>
      </c>
      <c r="I559" s="11">
        <v>0</v>
      </c>
      <c r="J559" s="25">
        <v>0</v>
      </c>
      <c r="K559" s="12"/>
      <c r="L559" s="14">
        <v>0</v>
      </c>
      <c r="N559" s="21">
        <v>0</v>
      </c>
      <c r="P559" s="21">
        <v>0</v>
      </c>
      <c r="R559" s="21">
        <v>0</v>
      </c>
      <c r="T559" s="21">
        <v>0</v>
      </c>
      <c r="V559" s="21">
        <v>0</v>
      </c>
      <c r="X559" s="22">
        <v>0</v>
      </c>
      <c r="Z559" s="5" t="str">
        <f t="shared" si="8"/>
        <v>No</v>
      </c>
      <c r="AA559" s="193"/>
      <c r="AB559" s="193"/>
      <c r="AC559" s="193"/>
      <c r="AD559" s="193"/>
      <c r="AE559" s="193"/>
      <c r="AF559" s="193"/>
    </row>
    <row r="560" spans="1:32">
      <c r="A560" s="8" t="s">
        <v>6726</v>
      </c>
      <c r="B560" s="8" t="s">
        <v>6727</v>
      </c>
      <c r="C560" s="9" t="s">
        <v>120</v>
      </c>
      <c r="D560" s="185"/>
      <c r="E560" s="188">
        <v>60270</v>
      </c>
      <c r="F560" s="9" t="s">
        <v>83</v>
      </c>
      <c r="G560" s="9" t="s">
        <v>1703</v>
      </c>
      <c r="H560" s="10">
        <v>170030</v>
      </c>
      <c r="I560" s="11">
        <v>0</v>
      </c>
      <c r="J560" s="25">
        <v>0</v>
      </c>
      <c r="K560" s="12"/>
      <c r="L560" s="14">
        <v>0</v>
      </c>
      <c r="N560" s="21">
        <v>0</v>
      </c>
      <c r="P560" s="21">
        <v>0</v>
      </c>
      <c r="R560" s="21">
        <v>0</v>
      </c>
      <c r="T560" s="21">
        <v>0</v>
      </c>
      <c r="V560" s="21">
        <v>0</v>
      </c>
      <c r="X560" s="22">
        <v>0</v>
      </c>
      <c r="Z560" s="5" t="str">
        <f t="shared" si="8"/>
        <v>No</v>
      </c>
      <c r="AA560" s="193"/>
      <c r="AB560" s="193"/>
      <c r="AC560" s="193"/>
      <c r="AD560" s="193"/>
      <c r="AE560" s="193"/>
      <c r="AF560" s="193"/>
    </row>
    <row r="561" spans="1:32">
      <c r="A561" s="8" t="s">
        <v>224</v>
      </c>
      <c r="B561" s="8" t="s">
        <v>119</v>
      </c>
      <c r="C561" s="9" t="s">
        <v>120</v>
      </c>
      <c r="D561" s="185">
        <v>6120</v>
      </c>
      <c r="E561" s="188">
        <v>60120</v>
      </c>
      <c r="F561" s="9" t="s">
        <v>138</v>
      </c>
      <c r="G561" s="9" t="s">
        <v>121</v>
      </c>
      <c r="H561" s="10">
        <v>4944332</v>
      </c>
      <c r="I561" s="11">
        <v>0</v>
      </c>
      <c r="J561" s="25">
        <v>0</v>
      </c>
      <c r="K561" s="12"/>
      <c r="L561" s="14">
        <v>0</v>
      </c>
      <c r="N561" s="21">
        <v>0</v>
      </c>
      <c r="P561" s="21">
        <v>0</v>
      </c>
      <c r="R561" s="21">
        <v>0</v>
      </c>
      <c r="T561" s="21">
        <v>0</v>
      </c>
      <c r="V561" s="21">
        <v>0</v>
      </c>
      <c r="X561" s="22">
        <v>0</v>
      </c>
      <c r="Z561" s="5" t="str">
        <f t="shared" si="8"/>
        <v>No</v>
      </c>
      <c r="AA561" s="193"/>
      <c r="AB561" s="193"/>
      <c r="AC561" s="193"/>
      <c r="AD561" s="193"/>
      <c r="AE561" s="193"/>
      <c r="AF561" s="193"/>
    </row>
    <row r="562" spans="1:32">
      <c r="A562" s="8" t="s">
        <v>6730</v>
      </c>
      <c r="B562" s="8" t="s">
        <v>1477</v>
      </c>
      <c r="C562" s="9" t="s">
        <v>275</v>
      </c>
      <c r="D562" s="185"/>
      <c r="E562" s="188">
        <v>70274</v>
      </c>
      <c r="F562" s="9" t="s">
        <v>83</v>
      </c>
      <c r="G562" s="9" t="s">
        <v>126</v>
      </c>
      <c r="H562" s="10">
        <v>50440</v>
      </c>
      <c r="I562" s="11">
        <v>0</v>
      </c>
      <c r="J562" s="25">
        <v>0</v>
      </c>
      <c r="K562" s="12"/>
      <c r="L562" s="14">
        <v>0</v>
      </c>
      <c r="N562" s="21">
        <v>0</v>
      </c>
      <c r="P562" s="21">
        <v>0</v>
      </c>
      <c r="R562" s="21">
        <v>0</v>
      </c>
      <c r="T562" s="21">
        <v>0</v>
      </c>
      <c r="V562" s="21">
        <v>0</v>
      </c>
      <c r="X562" s="22">
        <v>0</v>
      </c>
      <c r="Z562" s="5" t="str">
        <f t="shared" si="8"/>
        <v>No</v>
      </c>
      <c r="AA562" s="193"/>
      <c r="AB562" s="193"/>
      <c r="AC562" s="193"/>
      <c r="AD562" s="193"/>
      <c r="AE562" s="193"/>
      <c r="AF562" s="193"/>
    </row>
  </sheetData>
  <autoFilter ref="A1:Z561">
    <sortState ref="A2:Z561">
      <sortCondition descending="1" ref="I1:I561"/>
    </sortState>
  </autoFilter>
  <conditionalFormatting sqref="A2:Z562">
    <cfRule type="expression" dxfId="81" priority="8">
      <formula>MOD(ROW(),2)=0</formula>
    </cfRule>
  </conditionalFormatting>
  <conditionalFormatting sqref="A1:E1 G1:AB1 AD1:AG1">
    <cfRule type="expression" dxfId="80" priority="7">
      <formula>MOD(ROW(),2)=0</formula>
    </cfRule>
  </conditionalFormatting>
  <conditionalFormatting sqref="F1">
    <cfRule type="expression" dxfId="79" priority="6">
      <formula>MOD(ROW(),2)=0</formula>
    </cfRule>
  </conditionalFormatting>
  <conditionalFormatting sqref="A182">
    <cfRule type="expression" dxfId="78" priority="3">
      <formula>MOD(ROW(),2)=0</formula>
    </cfRule>
  </conditionalFormatting>
  <conditionalFormatting sqref="A265">
    <cfRule type="expression" dxfId="77" priority="2">
      <formula>MOD(ROW(),2)=0</formula>
    </cfRule>
  </conditionalFormatting>
  <conditionalFormatting sqref="Z562">
    <cfRule type="expression" dxfId="76"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42" r:id="rId3" name="Drop Down 26">
              <controlPr defaultSize="0" autoLine="0" autoPict="0" macro="[0]!ThisWorkbook.DropDown26_Change" altText="This drop-down menu shows or hides columns indicating the presence of &quot;questionable&quot; data.">
                <anchor moveWithCells="1">
                  <from>
                    <xdr:col>26</xdr:col>
                    <xdr:colOff>123825</xdr:colOff>
                    <xdr:row>0</xdr:row>
                    <xdr:rowOff>152400</xdr:rowOff>
                  </from>
                  <to>
                    <xdr:col>27</xdr:col>
                    <xdr:colOff>1104900</xdr:colOff>
                    <xdr:row>0</xdr:row>
                    <xdr:rowOff>409575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I227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0.42578125" style="14" bestFit="1" customWidth="1"/>
    <col min="11" max="11" width="11.42578125" style="19" hidden="1" customWidth="1"/>
    <col min="12" max="12" width="9.5703125" style="14" bestFit="1" customWidth="1"/>
    <col min="13" max="13" width="11.85546875" style="14" hidden="1" customWidth="1"/>
    <col min="14" max="14" width="11.42578125" style="21" customWidth="1"/>
    <col min="15" max="15" width="12.7109375" style="14" hidden="1" customWidth="1"/>
    <col min="16" max="16" width="12" style="21" bestFit="1" customWidth="1"/>
    <col min="17" max="17" width="13.85546875" style="14" hidden="1" customWidth="1"/>
    <col min="18" max="18" width="9.85546875" style="21" customWidth="1"/>
    <col min="19" max="19" width="11.85546875" style="14" hidden="1" customWidth="1"/>
    <col min="20" max="20" width="10.85546875" style="21" bestFit="1" customWidth="1"/>
    <col min="21" max="21" width="12.5703125" style="14" hidden="1" customWidth="1"/>
    <col min="22" max="22" width="11" style="21" customWidth="1"/>
    <col min="23" max="23" width="9" style="14" hidden="1" customWidth="1"/>
    <col min="24" max="24" width="11.7109375" style="21" bestFit="1" customWidth="1"/>
    <col min="25" max="25" width="12.28515625" style="14" hidden="1" customWidth="1"/>
    <col min="26" max="26" width="15" style="21" bestFit="1" customWidth="1"/>
    <col min="27" max="27" width="12.7109375" style="14" hidden="1" customWidth="1"/>
    <col min="28" max="28" width="11.7109375" style="22" bestFit="1" customWidth="1"/>
    <col min="29" max="29" width="11.28515625" style="14" hidden="1" customWidth="1"/>
    <col min="30" max="30" width="14.5703125" style="5" hidden="1" customWidth="1"/>
    <col min="31" max="31" width="10.42578125" style="14" customWidth="1"/>
    <col min="32" max="32" width="14.140625" style="5" hidden="1" customWidth="1"/>
    <col min="33" max="33" width="7.85546875" style="193" customWidth="1"/>
    <col min="34" max="34" width="7.85546875" style="193"/>
    <col min="35" max="35" width="7.85546875" style="193" customWidth="1"/>
    <col min="36" max="16384" width="7.85546875" style="193"/>
  </cols>
  <sheetData>
    <row r="1" spans="1:35" s="55" customFormat="1" ht="33.75">
      <c r="A1" s="46" t="s">
        <v>1</v>
      </c>
      <c r="B1" s="46" t="s">
        <v>5</v>
      </c>
      <c r="C1" s="45" t="s">
        <v>0</v>
      </c>
      <c r="D1" s="184" t="s">
        <v>6124</v>
      </c>
      <c r="E1" s="187" t="s">
        <v>6125</v>
      </c>
      <c r="F1" s="45" t="s">
        <v>7</v>
      </c>
      <c r="G1" s="46" t="s">
        <v>8</v>
      </c>
      <c r="H1" s="52" t="s">
        <v>9</v>
      </c>
      <c r="I1" s="52" t="s">
        <v>2</v>
      </c>
      <c r="J1" s="53" t="s">
        <v>26</v>
      </c>
      <c r="K1" s="45" t="s">
        <v>5713</v>
      </c>
      <c r="L1" s="53" t="s">
        <v>19</v>
      </c>
      <c r="M1" s="53" t="s">
        <v>5706</v>
      </c>
      <c r="N1" s="53" t="s">
        <v>20</v>
      </c>
      <c r="O1" s="53" t="s">
        <v>5707</v>
      </c>
      <c r="P1" s="53" t="s">
        <v>21</v>
      </c>
      <c r="Q1" s="53" t="s">
        <v>5708</v>
      </c>
      <c r="R1" s="53" t="s">
        <v>22</v>
      </c>
      <c r="S1" s="53" t="s">
        <v>5709</v>
      </c>
      <c r="T1" s="53" t="s">
        <v>23</v>
      </c>
      <c r="U1" s="53" t="s">
        <v>5710</v>
      </c>
      <c r="V1" s="53" t="s">
        <v>24</v>
      </c>
      <c r="W1" s="53" t="s">
        <v>5711</v>
      </c>
      <c r="X1" s="53" t="s">
        <v>25</v>
      </c>
      <c r="Y1" s="53" t="s">
        <v>5712</v>
      </c>
      <c r="Z1" s="53" t="s">
        <v>6127</v>
      </c>
      <c r="AA1" s="53" t="s">
        <v>6128</v>
      </c>
      <c r="AB1" s="53" t="s">
        <v>4</v>
      </c>
      <c r="AC1" s="53" t="s">
        <v>5700</v>
      </c>
      <c r="AD1" s="45" t="s">
        <v>5840</v>
      </c>
      <c r="AE1" s="53"/>
      <c r="AF1" s="47">
        <f>IF(AF4=1,1,0)</f>
        <v>1</v>
      </c>
      <c r="AG1" s="45"/>
      <c r="AI1" s="49"/>
    </row>
    <row r="2" spans="1:35">
      <c r="A2" s="8" t="s">
        <v>96</v>
      </c>
      <c r="B2" s="8" t="s">
        <v>97</v>
      </c>
      <c r="C2" s="9" t="s">
        <v>42</v>
      </c>
      <c r="D2" s="185">
        <v>2008</v>
      </c>
      <c r="E2" s="188">
        <v>20008</v>
      </c>
      <c r="F2" s="9" t="s">
        <v>98</v>
      </c>
      <c r="G2" s="9" t="s">
        <v>84</v>
      </c>
      <c r="H2" s="10">
        <v>18351295</v>
      </c>
      <c r="I2" s="11">
        <v>10936</v>
      </c>
      <c r="J2" s="24">
        <v>553253345</v>
      </c>
      <c r="K2" s="12"/>
      <c r="L2" s="14">
        <v>0</v>
      </c>
      <c r="N2" s="21">
        <v>0</v>
      </c>
      <c r="P2" s="21">
        <v>0</v>
      </c>
      <c r="R2" s="21">
        <v>0</v>
      </c>
      <c r="T2" s="21">
        <v>575074708</v>
      </c>
      <c r="V2" s="21">
        <v>0</v>
      </c>
      <c r="X2" s="21">
        <v>0</v>
      </c>
      <c r="Z2" s="21">
        <v>0</v>
      </c>
      <c r="AB2" s="22">
        <v>1128328053</v>
      </c>
      <c r="AD2" s="5" t="str">
        <f>IF(AC2&amp;AA2&amp;Y2&amp;W2&amp;U2&amp;S2&amp;Q2&amp;O2&amp;M2&amp;K2&lt;&gt;"","Yes","No")</f>
        <v>No</v>
      </c>
      <c r="AF2" s="28" t="s">
        <v>5907</v>
      </c>
      <c r="AG2" s="21"/>
    </row>
    <row r="3" spans="1:35">
      <c r="A3" s="8" t="s">
        <v>4073</v>
      </c>
      <c r="B3" s="8" t="s">
        <v>3974</v>
      </c>
      <c r="C3" s="9" t="s">
        <v>82</v>
      </c>
      <c r="D3" s="185">
        <v>2080</v>
      </c>
      <c r="E3" s="188">
        <v>20080</v>
      </c>
      <c r="F3" s="9" t="s">
        <v>543</v>
      </c>
      <c r="G3" s="9" t="s">
        <v>84</v>
      </c>
      <c r="H3" s="10">
        <v>18351295</v>
      </c>
      <c r="I3" s="11">
        <v>4013</v>
      </c>
      <c r="J3" s="24">
        <v>622724380</v>
      </c>
      <c r="K3" s="12"/>
      <c r="L3" s="14">
        <v>0</v>
      </c>
      <c r="N3" s="21">
        <v>0</v>
      </c>
      <c r="P3" s="21">
        <v>0</v>
      </c>
      <c r="R3" s="21">
        <v>0</v>
      </c>
      <c r="T3" s="21">
        <v>0</v>
      </c>
      <c r="V3" s="21">
        <v>0</v>
      </c>
      <c r="X3" s="21">
        <v>0</v>
      </c>
      <c r="Z3" s="21">
        <v>0</v>
      </c>
      <c r="AB3" s="22">
        <v>622724380</v>
      </c>
      <c r="AD3" s="5" t="str">
        <f t="shared" ref="AD3:AD66" si="0">IF(AC3&amp;AA3&amp;Y3&amp;W3&amp;U3&amp;S3&amp;Q3&amp;O3&amp;M3&amp;K3&lt;&gt;"","Yes","No")</f>
        <v>No</v>
      </c>
      <c r="AF3" s="28" t="s">
        <v>5908</v>
      </c>
      <c r="AG3" s="21"/>
    </row>
    <row r="4" spans="1:35">
      <c r="A4" s="8" t="s">
        <v>4792</v>
      </c>
      <c r="B4" s="8" t="s">
        <v>1153</v>
      </c>
      <c r="C4" s="9" t="s">
        <v>91</v>
      </c>
      <c r="D4" s="185">
        <v>9154</v>
      </c>
      <c r="E4" s="188">
        <v>90154</v>
      </c>
      <c r="F4" s="9" t="s">
        <v>88</v>
      </c>
      <c r="G4" s="9" t="s">
        <v>84</v>
      </c>
      <c r="H4" s="10">
        <v>12150996</v>
      </c>
      <c r="I4" s="11">
        <v>3505</v>
      </c>
      <c r="J4" s="24">
        <v>35216040</v>
      </c>
      <c r="K4" s="12"/>
      <c r="L4" s="14">
        <v>0</v>
      </c>
      <c r="N4" s="21">
        <v>2125581497</v>
      </c>
      <c r="P4" s="21">
        <v>0</v>
      </c>
      <c r="R4" s="21">
        <v>0</v>
      </c>
      <c r="T4" s="21">
        <v>0</v>
      </c>
      <c r="V4" s="21">
        <v>0</v>
      </c>
      <c r="X4" s="21">
        <v>0</v>
      </c>
      <c r="Z4" s="21">
        <v>0</v>
      </c>
      <c r="AB4" s="22">
        <v>2160797537</v>
      </c>
      <c r="AD4" s="5" t="str">
        <f t="shared" si="0"/>
        <v>No</v>
      </c>
      <c r="AF4" s="28">
        <v>1</v>
      </c>
      <c r="AG4" s="21"/>
    </row>
    <row r="5" spans="1:35">
      <c r="A5" s="8" t="s">
        <v>6131</v>
      </c>
      <c r="B5" s="8" t="s">
        <v>416</v>
      </c>
      <c r="C5" s="9" t="s">
        <v>87</v>
      </c>
      <c r="D5" s="185">
        <v>1</v>
      </c>
      <c r="E5" s="188">
        <v>1</v>
      </c>
      <c r="F5" s="9" t="s">
        <v>83</v>
      </c>
      <c r="G5" s="9" t="s">
        <v>84</v>
      </c>
      <c r="H5" s="10">
        <v>3059393</v>
      </c>
      <c r="I5" s="11">
        <v>3154</v>
      </c>
      <c r="J5" s="24">
        <v>0</v>
      </c>
      <c r="K5" s="12"/>
      <c r="L5" s="14">
        <v>0</v>
      </c>
      <c r="N5" s="21">
        <v>499471401</v>
      </c>
      <c r="P5" s="21">
        <v>28997207</v>
      </c>
      <c r="R5" s="21">
        <v>0</v>
      </c>
      <c r="T5" s="21">
        <v>0</v>
      </c>
      <c r="V5" s="21">
        <v>0</v>
      </c>
      <c r="X5" s="21">
        <v>0</v>
      </c>
      <c r="Z5" s="21">
        <v>0</v>
      </c>
      <c r="AB5" s="22">
        <v>528468608</v>
      </c>
      <c r="AD5" s="5" t="str">
        <f t="shared" si="0"/>
        <v>No</v>
      </c>
      <c r="AF5" s="28"/>
      <c r="AG5" s="21"/>
    </row>
    <row r="6" spans="1:35">
      <c r="A6" s="8" t="s">
        <v>4174</v>
      </c>
      <c r="B6" s="8" t="s">
        <v>136</v>
      </c>
      <c r="C6" s="9" t="s">
        <v>137</v>
      </c>
      <c r="D6" s="185">
        <v>3030</v>
      </c>
      <c r="E6" s="188">
        <v>30030</v>
      </c>
      <c r="F6" s="9" t="s">
        <v>88</v>
      </c>
      <c r="G6" s="9" t="s">
        <v>84</v>
      </c>
      <c r="H6" s="10">
        <v>4586770</v>
      </c>
      <c r="I6" s="11">
        <v>3129</v>
      </c>
      <c r="J6" s="24">
        <v>665365649</v>
      </c>
      <c r="K6" s="12"/>
      <c r="L6" s="14">
        <v>0</v>
      </c>
      <c r="N6" s="21">
        <v>0</v>
      </c>
      <c r="P6" s="21">
        <v>0</v>
      </c>
      <c r="R6" s="21">
        <v>0</v>
      </c>
      <c r="T6" s="21">
        <v>0</v>
      </c>
      <c r="V6" s="21">
        <v>0</v>
      </c>
      <c r="X6" s="21">
        <v>0</v>
      </c>
      <c r="Z6" s="21">
        <v>0</v>
      </c>
      <c r="AB6" s="22">
        <v>665365649</v>
      </c>
      <c r="AD6" s="5" t="str">
        <f t="shared" si="0"/>
        <v>No</v>
      </c>
      <c r="AF6" s="28"/>
      <c r="AG6" s="21"/>
    </row>
    <row r="7" spans="1:35">
      <c r="A7" s="8" t="s">
        <v>1016</v>
      </c>
      <c r="B7" s="8" t="s">
        <v>708</v>
      </c>
      <c r="C7" s="9" t="s">
        <v>555</v>
      </c>
      <c r="D7" s="185">
        <v>5066</v>
      </c>
      <c r="E7" s="188">
        <v>50066</v>
      </c>
      <c r="F7" s="9" t="s">
        <v>88</v>
      </c>
      <c r="G7" s="9" t="s">
        <v>84</v>
      </c>
      <c r="H7" s="10">
        <v>8608208</v>
      </c>
      <c r="I7" s="11">
        <v>2719</v>
      </c>
      <c r="J7" s="24">
        <v>5000000</v>
      </c>
      <c r="K7" s="12"/>
      <c r="L7" s="14">
        <v>0</v>
      </c>
      <c r="N7" s="21">
        <v>421446042</v>
      </c>
      <c r="P7" s="21">
        <v>62021444</v>
      </c>
      <c r="R7" s="21">
        <v>0</v>
      </c>
      <c r="T7" s="21">
        <v>0</v>
      </c>
      <c r="V7" s="21">
        <v>0</v>
      </c>
      <c r="X7" s="21">
        <v>0</v>
      </c>
      <c r="Z7" s="21">
        <v>0</v>
      </c>
      <c r="AB7" s="22">
        <v>488467486</v>
      </c>
      <c r="AD7" s="5" t="str">
        <f t="shared" si="0"/>
        <v>No</v>
      </c>
      <c r="AF7" s="28"/>
      <c r="AG7" s="21"/>
    </row>
    <row r="8" spans="1:35">
      <c r="A8" s="8" t="s">
        <v>4168</v>
      </c>
      <c r="B8" s="8" t="s">
        <v>4169</v>
      </c>
      <c r="C8" s="9" t="s">
        <v>163</v>
      </c>
      <c r="D8" s="185">
        <v>1003</v>
      </c>
      <c r="E8" s="188">
        <v>10003</v>
      </c>
      <c r="F8" s="9" t="s">
        <v>88</v>
      </c>
      <c r="G8" s="9" t="s">
        <v>84</v>
      </c>
      <c r="H8" s="10">
        <v>4181019</v>
      </c>
      <c r="I8" s="11">
        <v>2453</v>
      </c>
      <c r="J8" s="24">
        <v>164023015</v>
      </c>
      <c r="K8" s="12"/>
      <c r="L8" s="14">
        <v>0</v>
      </c>
      <c r="N8" s="21">
        <v>0</v>
      </c>
      <c r="P8" s="21">
        <v>0</v>
      </c>
      <c r="R8" s="21">
        <v>0</v>
      </c>
      <c r="T8" s="21">
        <v>0</v>
      </c>
      <c r="V8" s="21">
        <v>0</v>
      </c>
      <c r="X8" s="21">
        <v>0</v>
      </c>
      <c r="Z8" s="21">
        <v>0</v>
      </c>
      <c r="AB8" s="22">
        <v>164023015</v>
      </c>
      <c r="AD8" s="5" t="str">
        <f t="shared" si="0"/>
        <v>No</v>
      </c>
      <c r="AF8" s="28"/>
      <c r="AG8" s="21"/>
    </row>
    <row r="9" spans="1:35">
      <c r="A9" s="8" t="s">
        <v>1981</v>
      </c>
      <c r="B9" s="8" t="s">
        <v>1982</v>
      </c>
      <c r="C9" s="9" t="s">
        <v>288</v>
      </c>
      <c r="D9" s="185">
        <v>3019</v>
      </c>
      <c r="E9" s="188">
        <v>30019</v>
      </c>
      <c r="F9" s="9" t="s">
        <v>88</v>
      </c>
      <c r="G9" s="9" t="s">
        <v>84</v>
      </c>
      <c r="H9" s="10">
        <v>5441567</v>
      </c>
      <c r="I9" s="11">
        <v>2375</v>
      </c>
      <c r="J9" s="24">
        <v>199159251</v>
      </c>
      <c r="K9" s="12"/>
      <c r="L9" s="14">
        <v>0</v>
      </c>
      <c r="N9" s="21">
        <v>0</v>
      </c>
      <c r="P9" s="21">
        <v>0</v>
      </c>
      <c r="R9" s="21">
        <v>0</v>
      </c>
      <c r="T9" s="21">
        <v>0</v>
      </c>
      <c r="V9" s="21">
        <v>0</v>
      </c>
      <c r="X9" s="21">
        <v>0</v>
      </c>
      <c r="Z9" s="21">
        <v>0</v>
      </c>
      <c r="AB9" s="22">
        <v>199159251</v>
      </c>
      <c r="AD9" s="5" t="str">
        <f t="shared" si="0"/>
        <v>No</v>
      </c>
      <c r="AF9" s="28"/>
      <c r="AG9" s="21"/>
    </row>
    <row r="10" spans="1:35">
      <c r="A10" s="8" t="s">
        <v>6507</v>
      </c>
      <c r="B10" s="8" t="s">
        <v>119</v>
      </c>
      <c r="C10" s="9" t="s">
        <v>120</v>
      </c>
      <c r="D10" s="185">
        <v>6008</v>
      </c>
      <c r="E10" s="188">
        <v>60008</v>
      </c>
      <c r="F10" s="9" t="s">
        <v>88</v>
      </c>
      <c r="G10" s="9" t="s">
        <v>84</v>
      </c>
      <c r="H10" s="10">
        <v>4944332</v>
      </c>
      <c r="I10" s="11">
        <v>2121</v>
      </c>
      <c r="J10" s="24">
        <v>0</v>
      </c>
      <c r="K10" s="12"/>
      <c r="L10" s="14">
        <v>0</v>
      </c>
      <c r="N10" s="21">
        <v>1849413</v>
      </c>
      <c r="P10" s="21">
        <v>0</v>
      </c>
      <c r="R10" s="21">
        <v>0</v>
      </c>
      <c r="T10" s="21">
        <v>0</v>
      </c>
      <c r="V10" s="21">
        <v>7204222</v>
      </c>
      <c r="X10" s="21">
        <v>0</v>
      </c>
      <c r="Z10" s="21">
        <v>0</v>
      </c>
      <c r="AB10" s="22">
        <v>9053635</v>
      </c>
      <c r="AD10" s="5" t="str">
        <f t="shared" si="0"/>
        <v>No</v>
      </c>
      <c r="AF10" s="28"/>
      <c r="AG10" s="21"/>
    </row>
    <row r="11" spans="1:35">
      <c r="A11" s="8" t="s">
        <v>6508</v>
      </c>
      <c r="B11" s="8" t="s">
        <v>444</v>
      </c>
      <c r="C11" s="9" t="s">
        <v>103</v>
      </c>
      <c r="D11" s="185">
        <v>4105</v>
      </c>
      <c r="E11" s="188">
        <v>40105</v>
      </c>
      <c r="F11" s="9" t="s">
        <v>138</v>
      </c>
      <c r="G11" s="9" t="s">
        <v>84</v>
      </c>
      <c r="H11" s="10">
        <v>2148346</v>
      </c>
      <c r="I11" s="11">
        <v>1726</v>
      </c>
      <c r="J11" s="24">
        <v>0</v>
      </c>
      <c r="K11" s="12"/>
      <c r="L11" s="14">
        <v>0</v>
      </c>
      <c r="N11" s="21">
        <v>0</v>
      </c>
      <c r="P11" s="21">
        <v>0</v>
      </c>
      <c r="R11" s="21">
        <v>0</v>
      </c>
      <c r="T11" s="21">
        <v>0</v>
      </c>
      <c r="V11" s="21">
        <v>0</v>
      </c>
      <c r="X11" s="21">
        <v>0</v>
      </c>
      <c r="Z11" s="21">
        <v>0</v>
      </c>
      <c r="AB11" s="22">
        <v>0</v>
      </c>
      <c r="AD11" s="5" t="str">
        <f t="shared" si="0"/>
        <v>No</v>
      </c>
      <c r="AF11" s="28"/>
      <c r="AG11" s="21"/>
    </row>
    <row r="12" spans="1:35">
      <c r="A12" s="8" t="s">
        <v>5456</v>
      </c>
      <c r="B12" s="8" t="s">
        <v>5457</v>
      </c>
      <c r="C12" s="9" t="s">
        <v>217</v>
      </c>
      <c r="D12" s="185">
        <v>3034</v>
      </c>
      <c r="E12" s="188">
        <v>30034</v>
      </c>
      <c r="F12" s="9" t="s">
        <v>138</v>
      </c>
      <c r="G12" s="9" t="s">
        <v>84</v>
      </c>
      <c r="H12" s="10">
        <v>2203663</v>
      </c>
      <c r="I12" s="11">
        <v>1680</v>
      </c>
      <c r="J12" s="24">
        <v>0</v>
      </c>
      <c r="K12" s="12"/>
      <c r="L12" s="14">
        <v>0</v>
      </c>
      <c r="N12" s="21">
        <v>0</v>
      </c>
      <c r="P12" s="21">
        <v>0</v>
      </c>
      <c r="R12" s="21">
        <v>0</v>
      </c>
      <c r="T12" s="21">
        <v>0</v>
      </c>
      <c r="V12" s="21">
        <v>0</v>
      </c>
      <c r="X12" s="21">
        <v>0</v>
      </c>
      <c r="Z12" s="21">
        <v>0</v>
      </c>
      <c r="AB12" s="22">
        <v>0</v>
      </c>
      <c r="AD12" s="5" t="str">
        <f t="shared" si="0"/>
        <v>No</v>
      </c>
      <c r="AF12" s="28"/>
      <c r="AG12" s="21"/>
    </row>
    <row r="13" spans="1:35">
      <c r="A13" s="8" t="s">
        <v>2001</v>
      </c>
      <c r="B13" s="8" t="s">
        <v>2000</v>
      </c>
      <c r="C13" s="9" t="s">
        <v>555</v>
      </c>
      <c r="D13" s="185">
        <v>5113</v>
      </c>
      <c r="E13" s="188">
        <v>50113</v>
      </c>
      <c r="F13" s="9" t="s">
        <v>88</v>
      </c>
      <c r="G13" s="9" t="s">
        <v>84</v>
      </c>
      <c r="H13" s="10">
        <v>8608208</v>
      </c>
      <c r="I13" s="11">
        <v>1582</v>
      </c>
      <c r="J13" s="24">
        <v>51201160</v>
      </c>
      <c r="K13" s="12"/>
      <c r="L13" s="14">
        <v>0</v>
      </c>
      <c r="N13" s="21">
        <v>161205758</v>
      </c>
      <c r="P13" s="21">
        <v>0</v>
      </c>
      <c r="R13" s="21">
        <v>0</v>
      </c>
      <c r="T13" s="21">
        <v>0</v>
      </c>
      <c r="V13" s="21">
        <v>0</v>
      </c>
      <c r="X13" s="21">
        <v>0</v>
      </c>
      <c r="Z13" s="21">
        <v>0</v>
      </c>
      <c r="AB13" s="22">
        <v>212406918</v>
      </c>
      <c r="AD13" s="5" t="str">
        <f t="shared" si="0"/>
        <v>No</v>
      </c>
      <c r="AF13" s="28"/>
      <c r="AG13" s="21"/>
    </row>
    <row r="14" spans="1:35">
      <c r="A14" s="8" t="s">
        <v>3978</v>
      </c>
      <c r="B14" s="8" t="s">
        <v>3979</v>
      </c>
      <c r="C14" s="9" t="s">
        <v>91</v>
      </c>
      <c r="D14" s="185">
        <v>9036</v>
      </c>
      <c r="E14" s="188">
        <v>90036</v>
      </c>
      <c r="F14" s="9" t="s">
        <v>88</v>
      </c>
      <c r="G14" s="9" t="s">
        <v>84</v>
      </c>
      <c r="H14" s="10">
        <v>12150996</v>
      </c>
      <c r="I14" s="11">
        <v>1501</v>
      </c>
      <c r="J14" s="24">
        <v>2130771</v>
      </c>
      <c r="K14" s="12"/>
      <c r="L14" s="14">
        <v>0</v>
      </c>
      <c r="N14" s="21">
        <v>5060842</v>
      </c>
      <c r="P14" s="21">
        <v>14943128</v>
      </c>
      <c r="R14" s="21">
        <v>0</v>
      </c>
      <c r="T14" s="21">
        <v>0</v>
      </c>
      <c r="V14" s="21">
        <v>0</v>
      </c>
      <c r="X14" s="21">
        <v>0</v>
      </c>
      <c r="Z14" s="21">
        <v>0</v>
      </c>
      <c r="AB14" s="22">
        <v>22134741</v>
      </c>
      <c r="AD14" s="5" t="str">
        <f t="shared" si="0"/>
        <v>No</v>
      </c>
      <c r="AF14" s="28"/>
      <c r="AG14" s="21"/>
    </row>
    <row r="15" spans="1:35">
      <c r="A15" s="8" t="s">
        <v>5459</v>
      </c>
      <c r="B15" s="8" t="s">
        <v>2370</v>
      </c>
      <c r="C15" s="9" t="s">
        <v>454</v>
      </c>
      <c r="D15" s="185">
        <v>8006</v>
      </c>
      <c r="E15" s="188">
        <v>80006</v>
      </c>
      <c r="F15" s="9" t="s">
        <v>88</v>
      </c>
      <c r="G15" s="9" t="s">
        <v>84</v>
      </c>
      <c r="H15" s="10">
        <v>2374203</v>
      </c>
      <c r="I15" s="11">
        <v>1480</v>
      </c>
      <c r="J15" s="24">
        <v>10523922</v>
      </c>
      <c r="K15" s="12"/>
      <c r="L15" s="14">
        <v>0</v>
      </c>
      <c r="N15" s="21">
        <v>0</v>
      </c>
      <c r="P15" s="21">
        <v>0</v>
      </c>
      <c r="R15" s="21">
        <v>0</v>
      </c>
      <c r="T15" s="21">
        <v>0</v>
      </c>
      <c r="V15" s="21">
        <v>0</v>
      </c>
      <c r="X15" s="21">
        <v>0</v>
      </c>
      <c r="Z15" s="21">
        <v>0</v>
      </c>
      <c r="AB15" s="22">
        <v>10523922</v>
      </c>
      <c r="AD15" s="5" t="str">
        <f t="shared" si="0"/>
        <v>No</v>
      </c>
      <c r="AF15" s="28"/>
      <c r="AG15" s="21"/>
    </row>
    <row r="16" spans="1:35">
      <c r="A16" s="8" t="s">
        <v>4597</v>
      </c>
      <c r="B16" s="8" t="s">
        <v>3987</v>
      </c>
      <c r="C16" s="9" t="s">
        <v>171</v>
      </c>
      <c r="D16" s="185">
        <v>4034</v>
      </c>
      <c r="E16" s="188">
        <v>40034</v>
      </c>
      <c r="F16" s="9" t="s">
        <v>83</v>
      </c>
      <c r="G16" s="9" t="s">
        <v>84</v>
      </c>
      <c r="H16" s="10">
        <v>5502379</v>
      </c>
      <c r="I16" s="11">
        <v>1221</v>
      </c>
      <c r="J16" s="24">
        <v>183831000</v>
      </c>
      <c r="K16" s="12"/>
      <c r="L16" s="14">
        <v>0</v>
      </c>
      <c r="N16" s="21">
        <v>199796783</v>
      </c>
      <c r="P16" s="21">
        <v>0</v>
      </c>
      <c r="R16" s="21">
        <v>16343656</v>
      </c>
      <c r="T16" s="21">
        <v>0</v>
      </c>
      <c r="V16" s="21">
        <v>0</v>
      </c>
      <c r="X16" s="21">
        <v>0</v>
      </c>
      <c r="Z16" s="21">
        <v>0</v>
      </c>
      <c r="AB16" s="22">
        <v>399971439</v>
      </c>
      <c r="AD16" s="5" t="str">
        <f t="shared" si="0"/>
        <v>No</v>
      </c>
      <c r="AF16" s="28"/>
      <c r="AG16" s="21"/>
    </row>
    <row r="17" spans="1:33">
      <c r="A17" s="8" t="s">
        <v>6509</v>
      </c>
      <c r="B17" s="8" t="s">
        <v>448</v>
      </c>
      <c r="C17" s="9" t="s">
        <v>91</v>
      </c>
      <c r="D17" s="185">
        <v>9157</v>
      </c>
      <c r="E17" s="188">
        <v>90157</v>
      </c>
      <c r="F17" s="9" t="s">
        <v>88</v>
      </c>
      <c r="G17" s="9" t="s">
        <v>84</v>
      </c>
      <c r="H17" s="10">
        <v>12150996</v>
      </c>
      <c r="I17" s="11">
        <v>1187</v>
      </c>
      <c r="J17" s="24">
        <v>0</v>
      </c>
      <c r="K17" s="12"/>
      <c r="L17" s="14">
        <v>0</v>
      </c>
      <c r="N17" s="21">
        <v>78658394</v>
      </c>
      <c r="P17" s="21">
        <v>0</v>
      </c>
      <c r="R17" s="21">
        <v>0</v>
      </c>
      <c r="T17" s="21">
        <v>0</v>
      </c>
      <c r="V17" s="21">
        <v>0</v>
      </c>
      <c r="X17" s="21">
        <v>0</v>
      </c>
      <c r="Z17" s="21">
        <v>0</v>
      </c>
      <c r="AB17" s="22">
        <v>78658394</v>
      </c>
      <c r="AD17" s="5" t="str">
        <f t="shared" si="0"/>
        <v>No</v>
      </c>
      <c r="AF17" s="28"/>
      <c r="AG17" s="21"/>
    </row>
    <row r="18" spans="1:33">
      <c r="A18" s="8" t="s">
        <v>1925</v>
      </c>
      <c r="B18" s="8" t="s">
        <v>97</v>
      </c>
      <c r="C18" s="9" t="s">
        <v>42</v>
      </c>
      <c r="D18" s="185">
        <v>2078</v>
      </c>
      <c r="E18" s="188">
        <v>20078</v>
      </c>
      <c r="F18" s="9" t="s">
        <v>98</v>
      </c>
      <c r="G18" s="9" t="s">
        <v>84</v>
      </c>
      <c r="H18" s="10">
        <v>18351295</v>
      </c>
      <c r="I18" s="11">
        <v>1178</v>
      </c>
      <c r="J18" s="24">
        <v>74983615</v>
      </c>
      <c r="K18" s="12"/>
      <c r="L18" s="14">
        <v>0</v>
      </c>
      <c r="N18" s="21">
        <v>0</v>
      </c>
      <c r="P18" s="21">
        <v>0</v>
      </c>
      <c r="R18" s="21">
        <v>0</v>
      </c>
      <c r="T18" s="21">
        <v>0</v>
      </c>
      <c r="V18" s="21">
        <v>27721772</v>
      </c>
      <c r="X18" s="21">
        <v>0</v>
      </c>
      <c r="Z18" s="21">
        <v>0</v>
      </c>
      <c r="AB18" s="22">
        <v>102705387</v>
      </c>
      <c r="AD18" s="5" t="str">
        <f t="shared" si="0"/>
        <v>No</v>
      </c>
      <c r="AF18" s="28"/>
      <c r="AG18" s="21"/>
    </row>
    <row r="19" spans="1:33">
      <c r="A19" s="8" t="s">
        <v>3536</v>
      </c>
      <c r="B19" s="8" t="s">
        <v>97</v>
      </c>
      <c r="C19" s="9" t="s">
        <v>42</v>
      </c>
      <c r="D19" s="185">
        <v>2188</v>
      </c>
      <c r="E19" s="188">
        <v>20188</v>
      </c>
      <c r="F19" s="9" t="s">
        <v>98</v>
      </c>
      <c r="G19" s="9" t="s">
        <v>84</v>
      </c>
      <c r="H19" s="10">
        <v>18351295</v>
      </c>
      <c r="I19" s="11">
        <v>1098</v>
      </c>
      <c r="J19" s="24">
        <v>464114057</v>
      </c>
      <c r="K19" s="12"/>
      <c r="L19" s="14">
        <v>0</v>
      </c>
      <c r="N19" s="21">
        <v>0</v>
      </c>
      <c r="P19" s="21">
        <v>36406580</v>
      </c>
      <c r="R19" s="21">
        <v>0</v>
      </c>
      <c r="T19" s="21">
        <v>0</v>
      </c>
      <c r="V19" s="21">
        <v>0</v>
      </c>
      <c r="X19" s="21">
        <v>0</v>
      </c>
      <c r="Z19" s="21">
        <v>0</v>
      </c>
      <c r="AB19" s="22">
        <v>500520637</v>
      </c>
      <c r="AD19" s="5" t="str">
        <f t="shared" si="0"/>
        <v>No</v>
      </c>
      <c r="AF19" s="28"/>
      <c r="AG19" s="21"/>
    </row>
    <row r="20" spans="1:33">
      <c r="A20" s="8" t="s">
        <v>1999</v>
      </c>
      <c r="B20" s="8" t="s">
        <v>2000</v>
      </c>
      <c r="C20" s="9" t="s">
        <v>555</v>
      </c>
      <c r="D20" s="185">
        <v>5182</v>
      </c>
      <c r="E20" s="188">
        <v>50182</v>
      </c>
      <c r="F20" s="9" t="s">
        <v>88</v>
      </c>
      <c r="G20" s="9" t="s">
        <v>84</v>
      </c>
      <c r="H20" s="10">
        <v>8608208</v>
      </c>
      <c r="I20" s="11">
        <v>1096</v>
      </c>
      <c r="J20" s="24">
        <v>2054535</v>
      </c>
      <c r="K20" s="12"/>
      <c r="L20" s="14">
        <v>0</v>
      </c>
      <c r="N20" s="21">
        <v>157413630</v>
      </c>
      <c r="P20" s="21">
        <v>0</v>
      </c>
      <c r="R20" s="21">
        <v>0</v>
      </c>
      <c r="T20" s="21">
        <v>0</v>
      </c>
      <c r="V20" s="21">
        <v>0</v>
      </c>
      <c r="X20" s="21">
        <v>0</v>
      </c>
      <c r="Z20" s="21">
        <v>0</v>
      </c>
      <c r="AB20" s="22">
        <v>159468165</v>
      </c>
      <c r="AD20" s="5" t="str">
        <f t="shared" si="0"/>
        <v>No</v>
      </c>
      <c r="AF20" s="28"/>
      <c r="AG20" s="21"/>
    </row>
    <row r="21" spans="1:33">
      <c r="A21" s="8" t="s">
        <v>4170</v>
      </c>
      <c r="B21" s="8" t="s">
        <v>4171</v>
      </c>
      <c r="C21" s="9" t="s">
        <v>54</v>
      </c>
      <c r="D21" s="185">
        <v>8001</v>
      </c>
      <c r="E21" s="188">
        <v>80001</v>
      </c>
      <c r="F21" s="9" t="s">
        <v>88</v>
      </c>
      <c r="G21" s="9" t="s">
        <v>84</v>
      </c>
      <c r="H21" s="10">
        <v>1021243</v>
      </c>
      <c r="I21" s="11">
        <v>1086</v>
      </c>
      <c r="J21" s="24">
        <v>0</v>
      </c>
      <c r="K21" s="12"/>
      <c r="L21" s="14">
        <v>0</v>
      </c>
      <c r="N21" s="21">
        <v>0</v>
      </c>
      <c r="P21" s="21">
        <v>0</v>
      </c>
      <c r="R21" s="21">
        <v>0</v>
      </c>
      <c r="T21" s="21">
        <v>0</v>
      </c>
      <c r="V21" s="21">
        <v>0</v>
      </c>
      <c r="X21" s="21">
        <v>0</v>
      </c>
      <c r="Z21" s="21">
        <v>0</v>
      </c>
      <c r="AB21" s="22">
        <v>0</v>
      </c>
      <c r="AD21" s="5" t="str">
        <f t="shared" si="0"/>
        <v>No</v>
      </c>
      <c r="AF21" s="28"/>
      <c r="AG21" s="21"/>
    </row>
    <row r="22" spans="1:33">
      <c r="A22" s="8" t="s">
        <v>707</v>
      </c>
      <c r="B22" s="8" t="s">
        <v>708</v>
      </c>
      <c r="C22" s="9" t="s">
        <v>555</v>
      </c>
      <c r="D22" s="185">
        <v>5118</v>
      </c>
      <c r="E22" s="188">
        <v>50118</v>
      </c>
      <c r="F22" s="9" t="s">
        <v>88</v>
      </c>
      <c r="G22" s="9" t="s">
        <v>84</v>
      </c>
      <c r="H22" s="10">
        <v>8608208</v>
      </c>
      <c r="I22" s="11">
        <v>1064</v>
      </c>
      <c r="J22" s="24">
        <v>41460630</v>
      </c>
      <c r="K22" s="12"/>
      <c r="L22" s="14">
        <v>0</v>
      </c>
      <c r="N22" s="21">
        <v>389984152</v>
      </c>
      <c r="P22" s="21">
        <v>0</v>
      </c>
      <c r="R22" s="21">
        <v>0</v>
      </c>
      <c r="T22" s="21">
        <v>0</v>
      </c>
      <c r="V22" s="21">
        <v>0</v>
      </c>
      <c r="X22" s="21">
        <v>0</v>
      </c>
      <c r="Z22" s="21">
        <v>0</v>
      </c>
      <c r="AB22" s="22">
        <v>431444782</v>
      </c>
      <c r="AD22" s="5" t="str">
        <f t="shared" si="0"/>
        <v>No</v>
      </c>
      <c r="AF22" s="28"/>
      <c r="AG22" s="21"/>
    </row>
    <row r="23" spans="1:33">
      <c r="A23" s="8" t="s">
        <v>5290</v>
      </c>
      <c r="B23" s="8" t="s">
        <v>1000</v>
      </c>
      <c r="C23" s="9" t="s">
        <v>120</v>
      </c>
      <c r="D23" s="185">
        <v>6056</v>
      </c>
      <c r="E23" s="188">
        <v>60056</v>
      </c>
      <c r="F23" s="9" t="s">
        <v>88</v>
      </c>
      <c r="G23" s="9" t="s">
        <v>84</v>
      </c>
      <c r="H23" s="10">
        <v>5121892</v>
      </c>
      <c r="I23" s="11">
        <v>1061</v>
      </c>
      <c r="J23" s="24">
        <v>0</v>
      </c>
      <c r="K23" s="12"/>
      <c r="L23" s="14">
        <v>0</v>
      </c>
      <c r="N23" s="21">
        <v>567417710</v>
      </c>
      <c r="P23" s="21">
        <v>0</v>
      </c>
      <c r="R23" s="21">
        <v>0</v>
      </c>
      <c r="T23" s="21">
        <v>0</v>
      </c>
      <c r="V23" s="21">
        <v>0</v>
      </c>
      <c r="X23" s="21">
        <v>0</v>
      </c>
      <c r="Z23" s="21">
        <v>0</v>
      </c>
      <c r="AB23" s="22">
        <v>567417710</v>
      </c>
      <c r="AD23" s="5" t="str">
        <f t="shared" si="0"/>
        <v>No</v>
      </c>
      <c r="AF23" s="28"/>
      <c r="AG23" s="21"/>
    </row>
    <row r="24" spans="1:33">
      <c r="A24" s="8" t="s">
        <v>3120</v>
      </c>
      <c r="B24" s="8" t="s">
        <v>3121</v>
      </c>
      <c r="C24" s="9" t="s">
        <v>42</v>
      </c>
      <c r="D24" s="185">
        <v>2100</v>
      </c>
      <c r="E24" s="188">
        <v>20100</v>
      </c>
      <c r="F24" s="9" t="s">
        <v>98</v>
      </c>
      <c r="G24" s="9" t="s">
        <v>84</v>
      </c>
      <c r="H24" s="10">
        <v>18351295</v>
      </c>
      <c r="I24" s="11">
        <v>1036</v>
      </c>
      <c r="J24" s="24">
        <v>119425551</v>
      </c>
      <c r="K24" s="12"/>
      <c r="L24" s="14">
        <v>0</v>
      </c>
      <c r="N24" s="21">
        <v>0</v>
      </c>
      <c r="P24" s="21">
        <v>848028</v>
      </c>
      <c r="R24" s="21">
        <v>0</v>
      </c>
      <c r="T24" s="21">
        <v>0</v>
      </c>
      <c r="V24" s="21">
        <v>44087877</v>
      </c>
      <c r="X24" s="21">
        <v>0</v>
      </c>
      <c r="Z24" s="21">
        <v>0</v>
      </c>
      <c r="AB24" s="22">
        <v>164361456</v>
      </c>
      <c r="AD24" s="5" t="str">
        <f t="shared" si="0"/>
        <v>No</v>
      </c>
      <c r="AF24" s="28"/>
      <c r="AG24" s="21"/>
    </row>
    <row r="25" spans="1:33">
      <c r="A25" s="8" t="s">
        <v>5104</v>
      </c>
      <c r="B25" s="8" t="s">
        <v>1754</v>
      </c>
      <c r="C25" s="9" t="s">
        <v>91</v>
      </c>
      <c r="D25" s="185">
        <v>9015</v>
      </c>
      <c r="E25" s="188">
        <v>90015</v>
      </c>
      <c r="F25" s="9" t="s">
        <v>83</v>
      </c>
      <c r="G25" s="9" t="s">
        <v>84</v>
      </c>
      <c r="H25" s="10">
        <v>3281212</v>
      </c>
      <c r="I25" s="11">
        <v>988</v>
      </c>
      <c r="J25" s="24">
        <v>536557998</v>
      </c>
      <c r="K25" s="12"/>
      <c r="L25" s="14">
        <v>0</v>
      </c>
      <c r="N25" s="21">
        <v>102231988</v>
      </c>
      <c r="P25" s="21">
        <v>0</v>
      </c>
      <c r="R25" s="21">
        <v>0</v>
      </c>
      <c r="T25" s="21">
        <v>0</v>
      </c>
      <c r="V25" s="21">
        <v>25371661</v>
      </c>
      <c r="X25" s="21">
        <v>0</v>
      </c>
      <c r="Z25" s="21">
        <v>0</v>
      </c>
      <c r="AB25" s="22">
        <v>664161647</v>
      </c>
      <c r="AD25" s="5" t="str">
        <f t="shared" si="0"/>
        <v>No</v>
      </c>
      <c r="AF25" s="28"/>
      <c r="AG25" s="21"/>
    </row>
    <row r="26" spans="1:33">
      <c r="A26" s="8" t="s">
        <v>166</v>
      </c>
      <c r="B26" s="8" t="s">
        <v>167</v>
      </c>
      <c r="C26" s="9" t="s">
        <v>168</v>
      </c>
      <c r="D26" s="185">
        <v>8</v>
      </c>
      <c r="E26" s="188">
        <v>8</v>
      </c>
      <c r="F26" s="9" t="s">
        <v>88</v>
      </c>
      <c r="G26" s="9" t="s">
        <v>84</v>
      </c>
      <c r="H26" s="10">
        <v>1849898</v>
      </c>
      <c r="I26" s="11">
        <v>964</v>
      </c>
      <c r="J26" s="24">
        <v>5112751</v>
      </c>
      <c r="K26" s="12"/>
      <c r="L26" s="14">
        <v>0</v>
      </c>
      <c r="N26" s="21">
        <v>0</v>
      </c>
      <c r="P26" s="21">
        <v>0</v>
      </c>
      <c r="R26" s="21">
        <v>0</v>
      </c>
      <c r="T26" s="21">
        <v>0</v>
      </c>
      <c r="V26" s="21">
        <v>0</v>
      </c>
      <c r="X26" s="21">
        <v>0</v>
      </c>
      <c r="Z26" s="21">
        <v>0</v>
      </c>
      <c r="AB26" s="22">
        <v>5112751</v>
      </c>
      <c r="AD26" s="5" t="str">
        <f t="shared" si="0"/>
        <v>No</v>
      </c>
      <c r="AF26" s="28"/>
      <c r="AG26" s="21"/>
    </row>
    <row r="27" spans="1:33">
      <c r="A27" s="8" t="s">
        <v>735</v>
      </c>
      <c r="B27" s="8" t="s">
        <v>292</v>
      </c>
      <c r="C27" s="9" t="s">
        <v>288</v>
      </c>
      <c r="D27" s="185">
        <v>3022</v>
      </c>
      <c r="E27" s="188">
        <v>30022</v>
      </c>
      <c r="F27" s="9" t="s">
        <v>88</v>
      </c>
      <c r="G27" s="9" t="s">
        <v>84</v>
      </c>
      <c r="H27" s="10">
        <v>1733853</v>
      </c>
      <c r="I27" s="11">
        <v>939</v>
      </c>
      <c r="J27" s="24">
        <v>2621009</v>
      </c>
      <c r="K27" s="12"/>
      <c r="L27" s="14">
        <v>0</v>
      </c>
      <c r="N27" s="21">
        <v>33728043</v>
      </c>
      <c r="P27" s="21">
        <v>5788726</v>
      </c>
      <c r="R27" s="21">
        <v>0</v>
      </c>
      <c r="T27" s="21">
        <v>0</v>
      </c>
      <c r="V27" s="21">
        <v>0</v>
      </c>
      <c r="X27" s="21">
        <v>0</v>
      </c>
      <c r="Z27" s="21">
        <v>0</v>
      </c>
      <c r="AB27" s="22">
        <v>42137778</v>
      </c>
      <c r="AD27" s="5" t="str">
        <f t="shared" si="0"/>
        <v>No</v>
      </c>
      <c r="AF27" s="28"/>
      <c r="AG27" s="21"/>
    </row>
    <row r="28" spans="1:33">
      <c r="A28" s="8" t="s">
        <v>6510</v>
      </c>
      <c r="B28" s="8" t="s">
        <v>3859</v>
      </c>
      <c r="C28" s="9" t="s">
        <v>46</v>
      </c>
      <c r="D28" s="185">
        <v>5027</v>
      </c>
      <c r="E28" s="188">
        <v>50027</v>
      </c>
      <c r="F28" s="9" t="s">
        <v>98</v>
      </c>
      <c r="G28" s="9" t="s">
        <v>84</v>
      </c>
      <c r="H28" s="10">
        <v>2650890</v>
      </c>
      <c r="I28" s="11">
        <v>850</v>
      </c>
      <c r="J28" s="24">
        <v>0</v>
      </c>
      <c r="K28" s="12"/>
      <c r="L28" s="14">
        <v>0</v>
      </c>
      <c r="N28" s="21">
        <v>122825530</v>
      </c>
      <c r="P28" s="21">
        <v>17450033</v>
      </c>
      <c r="R28" s="21">
        <v>0</v>
      </c>
      <c r="T28" s="21">
        <v>57874922</v>
      </c>
      <c r="V28" s="21">
        <v>0</v>
      </c>
      <c r="X28" s="21">
        <v>0</v>
      </c>
      <c r="Z28" s="21">
        <v>0</v>
      </c>
      <c r="AB28" s="22">
        <v>198150485</v>
      </c>
      <c r="AD28" s="5" t="str">
        <f t="shared" si="0"/>
        <v>No</v>
      </c>
      <c r="AF28" s="28"/>
      <c r="AG28" s="21"/>
    </row>
    <row r="29" spans="1:33">
      <c r="A29" s="8" t="s">
        <v>4134</v>
      </c>
      <c r="B29" s="8" t="s">
        <v>128</v>
      </c>
      <c r="C29" s="9" t="s">
        <v>129</v>
      </c>
      <c r="D29" s="185">
        <v>4022</v>
      </c>
      <c r="E29" s="188">
        <v>40022</v>
      </c>
      <c r="F29" s="9" t="s">
        <v>88</v>
      </c>
      <c r="G29" s="9" t="s">
        <v>84</v>
      </c>
      <c r="H29" s="10">
        <v>4515419</v>
      </c>
      <c r="I29" s="11">
        <v>845</v>
      </c>
      <c r="J29" s="24">
        <v>0</v>
      </c>
      <c r="K29" s="12"/>
      <c r="L29" s="14">
        <v>0</v>
      </c>
      <c r="N29" s="21">
        <v>0</v>
      </c>
      <c r="P29" s="21">
        <v>0</v>
      </c>
      <c r="R29" s="21">
        <v>0</v>
      </c>
      <c r="T29" s="21">
        <v>0</v>
      </c>
      <c r="V29" s="21">
        <v>0</v>
      </c>
      <c r="X29" s="21">
        <v>30407111</v>
      </c>
      <c r="Z29" s="21">
        <v>0</v>
      </c>
      <c r="AB29" s="22">
        <v>30407111</v>
      </c>
      <c r="AD29" s="5" t="str">
        <f t="shared" si="0"/>
        <v>No</v>
      </c>
      <c r="AF29" s="28"/>
      <c r="AG29" s="21"/>
    </row>
    <row r="30" spans="1:33">
      <c r="A30" s="8" t="s">
        <v>3709</v>
      </c>
      <c r="B30" s="8" t="s">
        <v>3710</v>
      </c>
      <c r="C30" s="9" t="s">
        <v>120</v>
      </c>
      <c r="D30" s="185">
        <v>6011</v>
      </c>
      <c r="E30" s="188">
        <v>60011</v>
      </c>
      <c r="F30" s="9" t="s">
        <v>88</v>
      </c>
      <c r="G30" s="9" t="s">
        <v>84</v>
      </c>
      <c r="H30" s="10">
        <v>1758210</v>
      </c>
      <c r="I30" s="11">
        <v>814</v>
      </c>
      <c r="J30" s="24">
        <v>0</v>
      </c>
      <c r="K30" s="12"/>
      <c r="L30" s="14">
        <v>0</v>
      </c>
      <c r="N30" s="21">
        <v>175460169</v>
      </c>
      <c r="P30" s="21">
        <v>0</v>
      </c>
      <c r="R30" s="21">
        <v>0</v>
      </c>
      <c r="T30" s="21">
        <v>0</v>
      </c>
      <c r="V30" s="21">
        <v>0</v>
      </c>
      <c r="X30" s="21">
        <v>0</v>
      </c>
      <c r="Z30" s="21">
        <v>0</v>
      </c>
      <c r="AB30" s="22">
        <v>175460169</v>
      </c>
      <c r="AD30" s="5" t="str">
        <f t="shared" si="0"/>
        <v>No</v>
      </c>
      <c r="AF30" s="28"/>
      <c r="AG30" s="21"/>
    </row>
    <row r="31" spans="1:33">
      <c r="A31" s="8" t="s">
        <v>6039</v>
      </c>
      <c r="B31" s="8" t="s">
        <v>418</v>
      </c>
      <c r="C31" s="9" t="s">
        <v>91</v>
      </c>
      <c r="D31" s="185">
        <v>9014</v>
      </c>
      <c r="E31" s="188">
        <v>90014</v>
      </c>
      <c r="F31" s="9" t="s">
        <v>88</v>
      </c>
      <c r="G31" s="9" t="s">
        <v>84</v>
      </c>
      <c r="H31" s="10">
        <v>3281212</v>
      </c>
      <c r="I31" s="11">
        <v>794</v>
      </c>
      <c r="J31" s="24">
        <v>26277839</v>
      </c>
      <c r="K31" s="12"/>
      <c r="L31" s="14">
        <v>0</v>
      </c>
      <c r="N31" s="21">
        <v>132294643</v>
      </c>
      <c r="P31" s="21">
        <v>0</v>
      </c>
      <c r="R31" s="21">
        <v>0</v>
      </c>
      <c r="T31" s="21">
        <v>0</v>
      </c>
      <c r="V31" s="21">
        <v>5527660</v>
      </c>
      <c r="X31" s="21">
        <v>0</v>
      </c>
      <c r="Z31" s="21">
        <v>0</v>
      </c>
      <c r="AB31" s="22">
        <v>164100142</v>
      </c>
      <c r="AD31" s="5" t="str">
        <f t="shared" si="0"/>
        <v>No</v>
      </c>
      <c r="AF31" s="28"/>
      <c r="AG31" s="21"/>
    </row>
    <row r="32" spans="1:33">
      <c r="A32" s="8" t="s">
        <v>3377</v>
      </c>
      <c r="B32" s="8" t="s">
        <v>3378</v>
      </c>
      <c r="C32" s="9" t="s">
        <v>188</v>
      </c>
      <c r="D32" s="185">
        <v>9002</v>
      </c>
      <c r="E32" s="188">
        <v>90002</v>
      </c>
      <c r="F32" s="9" t="s">
        <v>83</v>
      </c>
      <c r="G32" s="9" t="s">
        <v>84</v>
      </c>
      <c r="H32" s="10">
        <v>802459</v>
      </c>
      <c r="I32" s="11">
        <v>794</v>
      </c>
      <c r="J32" s="24">
        <v>171962782</v>
      </c>
      <c r="K32" s="12"/>
      <c r="L32" s="14">
        <v>0</v>
      </c>
      <c r="N32" s="21">
        <v>0</v>
      </c>
      <c r="P32" s="21">
        <v>0</v>
      </c>
      <c r="R32" s="21">
        <v>0</v>
      </c>
      <c r="T32" s="21">
        <v>0</v>
      </c>
      <c r="V32" s="21">
        <v>0</v>
      </c>
      <c r="X32" s="21">
        <v>0</v>
      </c>
      <c r="Z32" s="21">
        <v>0</v>
      </c>
      <c r="AB32" s="22">
        <v>171962782</v>
      </c>
      <c r="AD32" s="5" t="str">
        <f t="shared" si="0"/>
        <v>No</v>
      </c>
      <c r="AF32" s="28"/>
      <c r="AG32" s="21"/>
    </row>
    <row r="33" spans="1:33">
      <c r="A33" s="8" t="s">
        <v>4808</v>
      </c>
      <c r="B33" s="8" t="s">
        <v>1032</v>
      </c>
      <c r="C33" s="9" t="s">
        <v>91</v>
      </c>
      <c r="D33" s="185">
        <v>9026</v>
      </c>
      <c r="E33" s="188">
        <v>90026</v>
      </c>
      <c r="F33" s="9" t="s">
        <v>88</v>
      </c>
      <c r="G33" s="9" t="s">
        <v>84</v>
      </c>
      <c r="H33" s="10">
        <v>2956746</v>
      </c>
      <c r="I33" s="11">
        <v>783</v>
      </c>
      <c r="J33" s="24">
        <v>0</v>
      </c>
      <c r="K33" s="12"/>
      <c r="L33" s="14">
        <v>0</v>
      </c>
      <c r="N33" s="21">
        <v>51061285</v>
      </c>
      <c r="P33" s="21">
        <v>0</v>
      </c>
      <c r="R33" s="21">
        <v>0</v>
      </c>
      <c r="T33" s="21">
        <v>0</v>
      </c>
      <c r="V33" s="21">
        <v>500000</v>
      </c>
      <c r="X33" s="21">
        <v>0</v>
      </c>
      <c r="Z33" s="21">
        <v>0</v>
      </c>
      <c r="AB33" s="22">
        <v>51561285</v>
      </c>
      <c r="AD33" s="5" t="str">
        <f t="shared" si="0"/>
        <v>No</v>
      </c>
      <c r="AF33" s="28"/>
      <c r="AG33" s="21"/>
    </row>
    <row r="34" spans="1:33">
      <c r="A34" s="8" t="s">
        <v>5455</v>
      </c>
      <c r="B34" s="8" t="s">
        <v>228</v>
      </c>
      <c r="C34" s="9" t="s">
        <v>120</v>
      </c>
      <c r="D34" s="185">
        <v>6048</v>
      </c>
      <c r="E34" s="188">
        <v>60048</v>
      </c>
      <c r="F34" s="9" t="s">
        <v>88</v>
      </c>
      <c r="G34" s="9" t="s">
        <v>84</v>
      </c>
      <c r="H34" s="10">
        <v>1362416</v>
      </c>
      <c r="I34" s="11">
        <v>751</v>
      </c>
      <c r="J34" s="24">
        <v>853845</v>
      </c>
      <c r="K34" s="12"/>
      <c r="L34" s="14">
        <v>0</v>
      </c>
      <c r="N34" s="21">
        <v>0</v>
      </c>
      <c r="P34" s="21">
        <v>0</v>
      </c>
      <c r="R34" s="21">
        <v>0</v>
      </c>
      <c r="T34" s="21">
        <v>0</v>
      </c>
      <c r="V34" s="21">
        <v>0</v>
      </c>
      <c r="X34" s="21">
        <v>0</v>
      </c>
      <c r="Z34" s="21">
        <v>0</v>
      </c>
      <c r="AB34" s="22">
        <v>853845</v>
      </c>
      <c r="AD34" s="5" t="str">
        <f t="shared" si="0"/>
        <v>No</v>
      </c>
      <c r="AF34" s="28"/>
      <c r="AG34" s="21"/>
    </row>
    <row r="35" spans="1:33">
      <c r="A35" s="8" t="s">
        <v>1031</v>
      </c>
      <c r="B35" s="8" t="s">
        <v>1032</v>
      </c>
      <c r="C35" s="9" t="s">
        <v>91</v>
      </c>
      <c r="D35" s="185">
        <v>9095</v>
      </c>
      <c r="E35" s="188">
        <v>90095</v>
      </c>
      <c r="F35" s="9" t="s">
        <v>125</v>
      </c>
      <c r="G35" s="9" t="s">
        <v>84</v>
      </c>
      <c r="H35" s="10">
        <v>2956746</v>
      </c>
      <c r="I35" s="11">
        <v>727</v>
      </c>
      <c r="J35" s="24">
        <v>0</v>
      </c>
      <c r="K35" s="12"/>
      <c r="L35" s="14">
        <v>0</v>
      </c>
      <c r="N35" s="21">
        <v>0</v>
      </c>
      <c r="P35" s="21">
        <v>0</v>
      </c>
      <c r="R35" s="21">
        <v>0</v>
      </c>
      <c r="T35" s="21">
        <v>0</v>
      </c>
      <c r="V35" s="21">
        <v>0</v>
      </c>
      <c r="X35" s="21">
        <v>0</v>
      </c>
      <c r="Z35" s="21">
        <v>0</v>
      </c>
      <c r="AB35" s="22">
        <v>0</v>
      </c>
      <c r="AD35" s="5" t="str">
        <f t="shared" si="0"/>
        <v>No</v>
      </c>
      <c r="AF35" s="28"/>
      <c r="AG35" s="21"/>
    </row>
    <row r="36" spans="1:33">
      <c r="A36" s="8" t="s">
        <v>2306</v>
      </c>
      <c r="B36" s="8" t="s">
        <v>1466</v>
      </c>
      <c r="C36" s="9" t="s">
        <v>106</v>
      </c>
      <c r="D36" s="185" t="s">
        <v>2307</v>
      </c>
      <c r="E36" s="188" t="s">
        <v>2308</v>
      </c>
      <c r="F36" s="9" t="s">
        <v>157</v>
      </c>
      <c r="G36" s="9" t="s">
        <v>147</v>
      </c>
      <c r="H36" s="10">
        <v>0</v>
      </c>
      <c r="I36" s="11">
        <v>715</v>
      </c>
      <c r="J36" s="24">
        <v>0</v>
      </c>
      <c r="K36" s="12"/>
      <c r="L36" s="14">
        <v>0</v>
      </c>
      <c r="N36" s="21">
        <v>0</v>
      </c>
      <c r="P36" s="21">
        <v>0</v>
      </c>
      <c r="R36" s="21">
        <v>0</v>
      </c>
      <c r="T36" s="21">
        <v>0</v>
      </c>
      <c r="V36" s="21">
        <v>0</v>
      </c>
      <c r="X36" s="21">
        <v>0</v>
      </c>
      <c r="Z36" s="21">
        <v>4359427</v>
      </c>
      <c r="AB36" s="22">
        <v>4359427</v>
      </c>
      <c r="AD36" s="5" t="str">
        <f t="shared" si="0"/>
        <v>No</v>
      </c>
      <c r="AF36" s="28"/>
      <c r="AG36" s="21"/>
    </row>
    <row r="37" spans="1:33">
      <c r="A37" s="8" t="s">
        <v>4769</v>
      </c>
      <c r="B37" s="8" t="s">
        <v>4770</v>
      </c>
      <c r="C37" s="9" t="s">
        <v>91</v>
      </c>
      <c r="D37" s="185">
        <v>9013</v>
      </c>
      <c r="E37" s="188">
        <v>90013</v>
      </c>
      <c r="F37" s="9" t="s">
        <v>88</v>
      </c>
      <c r="G37" s="9" t="s">
        <v>84</v>
      </c>
      <c r="H37" s="10">
        <v>1664496</v>
      </c>
      <c r="I37" s="11">
        <v>654</v>
      </c>
      <c r="J37" s="24">
        <v>0</v>
      </c>
      <c r="K37" s="12"/>
      <c r="L37" s="14">
        <v>0</v>
      </c>
      <c r="N37" s="21">
        <v>467700452</v>
      </c>
      <c r="P37" s="21">
        <v>23655758</v>
      </c>
      <c r="R37" s="21">
        <v>0</v>
      </c>
      <c r="T37" s="21">
        <v>0</v>
      </c>
      <c r="V37" s="21">
        <v>0</v>
      </c>
      <c r="X37" s="21">
        <v>753704</v>
      </c>
      <c r="Z37" s="21">
        <v>0</v>
      </c>
      <c r="AB37" s="22">
        <v>492109914</v>
      </c>
      <c r="AD37" s="5" t="str">
        <f t="shared" si="0"/>
        <v>No</v>
      </c>
      <c r="AF37" s="28"/>
      <c r="AG37" s="21"/>
    </row>
    <row r="38" spans="1:33">
      <c r="A38" s="8" t="s">
        <v>85</v>
      </c>
      <c r="B38" s="8" t="s">
        <v>86</v>
      </c>
      <c r="C38" s="9" t="s">
        <v>87</v>
      </c>
      <c r="D38" s="185">
        <v>29</v>
      </c>
      <c r="E38" s="188">
        <v>29</v>
      </c>
      <c r="F38" s="9" t="s">
        <v>88</v>
      </c>
      <c r="G38" s="9" t="s">
        <v>84</v>
      </c>
      <c r="H38" s="10">
        <v>3059393</v>
      </c>
      <c r="I38" s="11">
        <v>621</v>
      </c>
      <c r="J38" s="24">
        <v>0</v>
      </c>
      <c r="K38" s="12"/>
      <c r="L38" s="14">
        <v>0</v>
      </c>
      <c r="N38" s="21">
        <v>1597008</v>
      </c>
      <c r="P38" s="21">
        <v>0</v>
      </c>
      <c r="R38" s="21">
        <v>0</v>
      </c>
      <c r="T38" s="21">
        <v>0</v>
      </c>
      <c r="V38" s="21">
        <v>0</v>
      </c>
      <c r="X38" s="21">
        <v>0</v>
      </c>
      <c r="Z38" s="21">
        <v>0</v>
      </c>
      <c r="AB38" s="22">
        <v>1597008</v>
      </c>
      <c r="AD38" s="5" t="str">
        <f t="shared" si="0"/>
        <v>No</v>
      </c>
      <c r="AF38" s="28"/>
      <c r="AG38" s="21"/>
    </row>
    <row r="39" spans="1:33">
      <c r="A39" s="8" t="s">
        <v>4164</v>
      </c>
      <c r="B39" s="8" t="s">
        <v>4165</v>
      </c>
      <c r="C39" s="9" t="s">
        <v>171</v>
      </c>
      <c r="D39" s="185">
        <v>4035</v>
      </c>
      <c r="E39" s="188">
        <v>40035</v>
      </c>
      <c r="F39" s="9" t="s">
        <v>88</v>
      </c>
      <c r="G39" s="9" t="s">
        <v>84</v>
      </c>
      <c r="H39" s="10">
        <v>1510516</v>
      </c>
      <c r="I39" s="11">
        <v>610</v>
      </c>
      <c r="J39" s="24">
        <v>64501954</v>
      </c>
      <c r="K39" s="12"/>
      <c r="L39" s="14">
        <v>0</v>
      </c>
      <c r="N39" s="21">
        <v>0</v>
      </c>
      <c r="P39" s="21">
        <v>0</v>
      </c>
      <c r="R39" s="21">
        <v>0</v>
      </c>
      <c r="T39" s="21">
        <v>0</v>
      </c>
      <c r="V39" s="21">
        <v>0</v>
      </c>
      <c r="X39" s="21">
        <v>0</v>
      </c>
      <c r="Z39" s="21">
        <v>0</v>
      </c>
      <c r="AB39" s="22">
        <v>64501954</v>
      </c>
      <c r="AD39" s="5" t="str">
        <f t="shared" si="0"/>
        <v>No</v>
      </c>
      <c r="AF39" s="28"/>
      <c r="AG39" s="21"/>
    </row>
    <row r="40" spans="1:33">
      <c r="A40" s="8" t="s">
        <v>4802</v>
      </c>
      <c r="B40" s="8" t="s">
        <v>4803</v>
      </c>
      <c r="C40" s="9" t="s">
        <v>141</v>
      </c>
      <c r="D40" s="185">
        <v>3070</v>
      </c>
      <c r="E40" s="188">
        <v>30070</v>
      </c>
      <c r="F40" s="9" t="s">
        <v>88</v>
      </c>
      <c r="G40" s="9" t="s">
        <v>84</v>
      </c>
      <c r="H40" s="10">
        <v>4586770</v>
      </c>
      <c r="I40" s="11">
        <v>609</v>
      </c>
      <c r="J40" s="24">
        <v>9047703</v>
      </c>
      <c r="K40" s="12"/>
      <c r="L40" s="14">
        <v>0</v>
      </c>
      <c r="N40" s="21">
        <v>0</v>
      </c>
      <c r="P40" s="21">
        <v>0</v>
      </c>
      <c r="R40" s="21">
        <v>0</v>
      </c>
      <c r="T40" s="21">
        <v>0</v>
      </c>
      <c r="V40" s="21">
        <v>0</v>
      </c>
      <c r="X40" s="21">
        <v>0</v>
      </c>
      <c r="Z40" s="21">
        <v>0</v>
      </c>
      <c r="AB40" s="22">
        <v>9047703</v>
      </c>
      <c r="AD40" s="5" t="str">
        <f t="shared" si="0"/>
        <v>No</v>
      </c>
      <c r="AF40" s="28"/>
      <c r="AG40" s="21"/>
    </row>
    <row r="41" spans="1:33">
      <c r="A41" s="8" t="s">
        <v>4144</v>
      </c>
      <c r="B41" s="8" t="s">
        <v>727</v>
      </c>
      <c r="C41" s="9" t="s">
        <v>39</v>
      </c>
      <c r="D41" s="185">
        <v>9032</v>
      </c>
      <c r="E41" s="188">
        <v>90032</v>
      </c>
      <c r="F41" s="9" t="s">
        <v>83</v>
      </c>
      <c r="G41" s="9" t="s">
        <v>84</v>
      </c>
      <c r="H41" s="10">
        <v>3629114</v>
      </c>
      <c r="I41" s="11">
        <v>562</v>
      </c>
      <c r="J41" s="24">
        <v>31512248</v>
      </c>
      <c r="K41" s="12"/>
      <c r="L41" s="14">
        <v>0</v>
      </c>
      <c r="N41" s="21">
        <v>189657810</v>
      </c>
      <c r="P41" s="21">
        <v>0</v>
      </c>
      <c r="R41" s="21">
        <v>0</v>
      </c>
      <c r="T41" s="21">
        <v>0</v>
      </c>
      <c r="V41" s="21">
        <v>0</v>
      </c>
      <c r="X41" s="21">
        <v>0</v>
      </c>
      <c r="Z41" s="21">
        <v>0</v>
      </c>
      <c r="AB41" s="22">
        <v>221170058</v>
      </c>
      <c r="AD41" s="5" t="str">
        <f t="shared" si="0"/>
        <v>No</v>
      </c>
      <c r="AF41" s="28"/>
      <c r="AG41" s="21"/>
    </row>
    <row r="42" spans="1:33">
      <c r="A42" s="8" t="s">
        <v>417</v>
      </c>
      <c r="B42" s="8" t="s">
        <v>418</v>
      </c>
      <c r="C42" s="9" t="s">
        <v>91</v>
      </c>
      <c r="D42" s="185">
        <v>9003</v>
      </c>
      <c r="E42" s="188">
        <v>90003</v>
      </c>
      <c r="F42" s="9" t="s">
        <v>88</v>
      </c>
      <c r="G42" s="9" t="s">
        <v>84</v>
      </c>
      <c r="H42" s="10">
        <v>3281212</v>
      </c>
      <c r="I42" s="11">
        <v>559</v>
      </c>
      <c r="J42" s="24">
        <v>10222694</v>
      </c>
      <c r="K42" s="12"/>
      <c r="L42" s="14">
        <v>0</v>
      </c>
      <c r="N42" s="21">
        <v>45799320</v>
      </c>
      <c r="P42" s="21">
        <v>25528452</v>
      </c>
      <c r="R42" s="21">
        <v>0</v>
      </c>
      <c r="T42" s="21">
        <v>0</v>
      </c>
      <c r="V42" s="21">
        <v>69209171</v>
      </c>
      <c r="X42" s="21">
        <v>0</v>
      </c>
      <c r="Z42" s="21">
        <v>0</v>
      </c>
      <c r="AB42" s="22">
        <v>150759637</v>
      </c>
      <c r="AD42" s="5" t="str">
        <f t="shared" si="0"/>
        <v>No</v>
      </c>
      <c r="AF42" s="28"/>
      <c r="AG42" s="21"/>
    </row>
    <row r="43" spans="1:33">
      <c r="A43" s="8" t="s">
        <v>2077</v>
      </c>
      <c r="B43" s="8" t="s">
        <v>372</v>
      </c>
      <c r="C43" s="9" t="s">
        <v>79</v>
      </c>
      <c r="D43" s="185">
        <v>9045</v>
      </c>
      <c r="E43" s="188">
        <v>90045</v>
      </c>
      <c r="F43" s="9" t="s">
        <v>88</v>
      </c>
      <c r="G43" s="9" t="s">
        <v>84</v>
      </c>
      <c r="H43" s="10">
        <v>1886011</v>
      </c>
      <c r="I43" s="11">
        <v>557</v>
      </c>
      <c r="J43" s="24">
        <v>0</v>
      </c>
      <c r="K43" s="12"/>
      <c r="L43" s="14">
        <v>0</v>
      </c>
      <c r="N43" s="21">
        <v>0</v>
      </c>
      <c r="P43" s="21">
        <v>0</v>
      </c>
      <c r="R43" s="21">
        <v>0</v>
      </c>
      <c r="T43" s="21">
        <v>0</v>
      </c>
      <c r="V43" s="21">
        <v>0</v>
      </c>
      <c r="X43" s="21">
        <v>0</v>
      </c>
      <c r="Z43" s="21">
        <v>0</v>
      </c>
      <c r="AB43" s="22">
        <v>0</v>
      </c>
      <c r="AD43" s="5" t="str">
        <f t="shared" si="0"/>
        <v>No</v>
      </c>
      <c r="AF43" s="28"/>
      <c r="AG43" s="21"/>
    </row>
    <row r="44" spans="1:33">
      <c r="A44" s="8" t="s">
        <v>449</v>
      </c>
      <c r="B44" s="8" t="s">
        <v>450</v>
      </c>
      <c r="C44" s="9" t="s">
        <v>91</v>
      </c>
      <c r="D44" s="185">
        <v>9230</v>
      </c>
      <c r="E44" s="188">
        <v>90230</v>
      </c>
      <c r="F44" s="9" t="s">
        <v>83</v>
      </c>
      <c r="G44" s="9" t="s">
        <v>84</v>
      </c>
      <c r="H44" s="10">
        <v>87941</v>
      </c>
      <c r="I44" s="11">
        <v>552</v>
      </c>
      <c r="J44" s="24">
        <v>961582</v>
      </c>
      <c r="K44" s="12"/>
      <c r="L44" s="14">
        <v>0</v>
      </c>
      <c r="N44" s="21">
        <v>0</v>
      </c>
      <c r="P44" s="21">
        <v>0</v>
      </c>
      <c r="R44" s="21">
        <v>0</v>
      </c>
      <c r="T44" s="21">
        <v>0</v>
      </c>
      <c r="V44" s="21">
        <v>0</v>
      </c>
      <c r="X44" s="21">
        <v>0</v>
      </c>
      <c r="Z44" s="21">
        <v>0</v>
      </c>
      <c r="AB44" s="22">
        <v>961582</v>
      </c>
      <c r="AD44" s="5" t="str">
        <f t="shared" si="0"/>
        <v>No</v>
      </c>
      <c r="AF44" s="28"/>
      <c r="AG44" s="21"/>
    </row>
    <row r="45" spans="1:33">
      <c r="A45" s="8" t="s">
        <v>2977</v>
      </c>
      <c r="B45" s="8" t="s">
        <v>2978</v>
      </c>
      <c r="C45" s="9" t="s">
        <v>87</v>
      </c>
      <c r="D45" s="185">
        <v>3</v>
      </c>
      <c r="E45" s="188">
        <v>3</v>
      </c>
      <c r="F45" s="9" t="s">
        <v>88</v>
      </c>
      <c r="G45" s="9" t="s">
        <v>84</v>
      </c>
      <c r="H45" s="10">
        <v>3059393</v>
      </c>
      <c r="I45" s="11">
        <v>533</v>
      </c>
      <c r="J45" s="24">
        <v>0</v>
      </c>
      <c r="K45" s="12"/>
      <c r="L45" s="14">
        <v>0</v>
      </c>
      <c r="N45" s="21">
        <v>0</v>
      </c>
      <c r="P45" s="21">
        <v>0</v>
      </c>
      <c r="R45" s="21">
        <v>0</v>
      </c>
      <c r="T45" s="21">
        <v>0</v>
      </c>
      <c r="V45" s="21">
        <v>0</v>
      </c>
      <c r="X45" s="21">
        <v>0</v>
      </c>
      <c r="Z45" s="21">
        <v>0</v>
      </c>
      <c r="AB45" s="22">
        <v>0</v>
      </c>
      <c r="AD45" s="5" t="str">
        <f t="shared" si="0"/>
        <v>No</v>
      </c>
      <c r="AF45" s="28"/>
      <c r="AG45" s="21"/>
    </row>
    <row r="46" spans="1:33">
      <c r="A46" s="8" t="s">
        <v>6511</v>
      </c>
      <c r="B46" s="8" t="s">
        <v>728</v>
      </c>
      <c r="C46" s="9" t="s">
        <v>178</v>
      </c>
      <c r="D46" s="185">
        <v>5193</v>
      </c>
      <c r="E46" s="188">
        <v>50193</v>
      </c>
      <c r="F46" s="9" t="s">
        <v>183</v>
      </c>
      <c r="G46" s="9" t="s">
        <v>84</v>
      </c>
      <c r="H46" s="10">
        <v>3734090</v>
      </c>
      <c r="I46" s="11">
        <v>523</v>
      </c>
      <c r="J46" s="24">
        <v>0</v>
      </c>
      <c r="K46" s="12"/>
      <c r="L46" s="14">
        <v>0</v>
      </c>
      <c r="N46" s="21">
        <v>0</v>
      </c>
      <c r="P46" s="21">
        <v>0</v>
      </c>
      <c r="R46" s="21">
        <v>0</v>
      </c>
      <c r="T46" s="21">
        <v>0</v>
      </c>
      <c r="V46" s="21">
        <v>0</v>
      </c>
      <c r="X46" s="21">
        <v>0</v>
      </c>
      <c r="Z46" s="21">
        <v>0</v>
      </c>
      <c r="AB46" s="22">
        <v>0</v>
      </c>
      <c r="AD46" s="5" t="str">
        <f t="shared" si="0"/>
        <v>No</v>
      </c>
      <c r="AF46" s="28"/>
      <c r="AG46" s="21"/>
    </row>
    <row r="47" spans="1:33">
      <c r="A47" s="8" t="s">
        <v>2844</v>
      </c>
      <c r="B47" s="8" t="s">
        <v>412</v>
      </c>
      <c r="C47" s="9" t="s">
        <v>178</v>
      </c>
      <c r="D47" s="185">
        <v>5119</v>
      </c>
      <c r="E47" s="188">
        <v>50119</v>
      </c>
      <c r="F47" s="9" t="s">
        <v>83</v>
      </c>
      <c r="G47" s="9" t="s">
        <v>84</v>
      </c>
      <c r="H47" s="10">
        <v>3734090</v>
      </c>
      <c r="I47" s="11">
        <v>519</v>
      </c>
      <c r="J47" s="24">
        <v>50578113</v>
      </c>
      <c r="K47" s="12"/>
      <c r="L47" s="14">
        <v>0</v>
      </c>
      <c r="N47" s="21">
        <v>0</v>
      </c>
      <c r="P47" s="21">
        <v>0</v>
      </c>
      <c r="R47" s="21">
        <v>0</v>
      </c>
      <c r="T47" s="21">
        <v>0</v>
      </c>
      <c r="V47" s="21">
        <v>0</v>
      </c>
      <c r="X47" s="21">
        <v>0</v>
      </c>
      <c r="Z47" s="21">
        <v>0</v>
      </c>
      <c r="AB47" s="22">
        <v>50578113</v>
      </c>
      <c r="AD47" s="5" t="str">
        <f t="shared" si="0"/>
        <v>No</v>
      </c>
      <c r="AF47" s="28"/>
      <c r="AG47" s="21"/>
    </row>
    <row r="48" spans="1:33">
      <c r="A48" s="8" t="s">
        <v>2961</v>
      </c>
      <c r="B48" s="8" t="s">
        <v>100</v>
      </c>
      <c r="C48" s="9" t="s">
        <v>46</v>
      </c>
      <c r="D48" s="185">
        <v>5155</v>
      </c>
      <c r="E48" s="188">
        <v>50155</v>
      </c>
      <c r="F48" s="9" t="s">
        <v>98</v>
      </c>
      <c r="G48" s="9" t="s">
        <v>84</v>
      </c>
      <c r="H48" s="10">
        <v>2650890</v>
      </c>
      <c r="I48" s="11">
        <v>499</v>
      </c>
      <c r="J48" s="24">
        <v>0</v>
      </c>
      <c r="K48" s="12"/>
      <c r="L48" s="14">
        <v>0</v>
      </c>
      <c r="N48" s="21">
        <v>0</v>
      </c>
      <c r="P48" s="21">
        <v>0</v>
      </c>
      <c r="R48" s="21">
        <v>0</v>
      </c>
      <c r="T48" s="21">
        <v>0</v>
      </c>
      <c r="V48" s="21">
        <v>0</v>
      </c>
      <c r="X48" s="21">
        <v>0</v>
      </c>
      <c r="Z48" s="21">
        <v>0</v>
      </c>
      <c r="AB48" s="22">
        <v>0</v>
      </c>
      <c r="AD48" s="5" t="str">
        <f t="shared" si="0"/>
        <v>No</v>
      </c>
      <c r="AF48" s="28"/>
      <c r="AG48" s="21"/>
    </row>
    <row r="49" spans="1:33">
      <c r="A49" s="8" t="s">
        <v>229</v>
      </c>
      <c r="B49" s="8" t="s">
        <v>230</v>
      </c>
      <c r="C49" s="9" t="s">
        <v>171</v>
      </c>
      <c r="D49" s="185">
        <v>4029</v>
      </c>
      <c r="E49" s="188">
        <v>40029</v>
      </c>
      <c r="F49" s="9" t="s">
        <v>83</v>
      </c>
      <c r="G49" s="9" t="s">
        <v>84</v>
      </c>
      <c r="H49" s="10">
        <v>5502379</v>
      </c>
      <c r="I49" s="11">
        <v>494</v>
      </c>
      <c r="J49" s="24">
        <v>21990963</v>
      </c>
      <c r="K49" s="12"/>
      <c r="L49" s="14">
        <v>0</v>
      </c>
      <c r="N49" s="21">
        <v>0</v>
      </c>
      <c r="P49" s="21">
        <v>0</v>
      </c>
      <c r="R49" s="21">
        <v>57570000</v>
      </c>
      <c r="T49" s="21">
        <v>0</v>
      </c>
      <c r="V49" s="21">
        <v>0</v>
      </c>
      <c r="X49" s="21">
        <v>0</v>
      </c>
      <c r="Z49" s="21">
        <v>0</v>
      </c>
      <c r="AB49" s="22">
        <v>79560963</v>
      </c>
      <c r="AD49" s="5" t="str">
        <f t="shared" si="0"/>
        <v>No</v>
      </c>
      <c r="AF49" s="28"/>
      <c r="AG49" s="21"/>
    </row>
    <row r="50" spans="1:33">
      <c r="A50" s="8" t="s">
        <v>5101</v>
      </c>
      <c r="B50" s="8" t="s">
        <v>2836</v>
      </c>
      <c r="C50" s="9" t="s">
        <v>466</v>
      </c>
      <c r="D50" s="185">
        <v>5015</v>
      </c>
      <c r="E50" s="188">
        <v>50015</v>
      </c>
      <c r="F50" s="9" t="s">
        <v>88</v>
      </c>
      <c r="G50" s="9" t="s">
        <v>84</v>
      </c>
      <c r="H50" s="10">
        <v>1780673</v>
      </c>
      <c r="I50" s="11">
        <v>487</v>
      </c>
      <c r="J50" s="24">
        <v>0</v>
      </c>
      <c r="K50" s="12"/>
      <c r="L50" s="14">
        <v>0</v>
      </c>
      <c r="N50" s="21">
        <v>217147375</v>
      </c>
      <c r="P50" s="21">
        <v>0</v>
      </c>
      <c r="R50" s="21">
        <v>803773</v>
      </c>
      <c r="T50" s="21">
        <v>0</v>
      </c>
      <c r="V50" s="21">
        <v>0</v>
      </c>
      <c r="X50" s="21">
        <v>0</v>
      </c>
      <c r="Z50" s="21">
        <v>0</v>
      </c>
      <c r="AB50" s="22">
        <v>217951148</v>
      </c>
      <c r="AD50" s="5" t="str">
        <f t="shared" si="0"/>
        <v>No</v>
      </c>
      <c r="AF50" s="28"/>
      <c r="AG50" s="21"/>
    </row>
    <row r="51" spans="1:33">
      <c r="A51" s="8" t="s">
        <v>468</v>
      </c>
      <c r="B51" s="8" t="s">
        <v>469</v>
      </c>
      <c r="C51" s="9" t="s">
        <v>106</v>
      </c>
      <c r="D51" s="185">
        <v>7006</v>
      </c>
      <c r="E51" s="188">
        <v>70006</v>
      </c>
      <c r="F51" s="9" t="s">
        <v>88</v>
      </c>
      <c r="G51" s="9" t="s">
        <v>84</v>
      </c>
      <c r="H51" s="10">
        <v>2150706</v>
      </c>
      <c r="I51" s="11">
        <v>482</v>
      </c>
      <c r="J51" s="24">
        <v>204140518</v>
      </c>
      <c r="K51" s="12"/>
      <c r="L51" s="14">
        <v>0</v>
      </c>
      <c r="N51" s="21">
        <v>10233691</v>
      </c>
      <c r="P51" s="21">
        <v>0</v>
      </c>
      <c r="R51" s="21">
        <v>0</v>
      </c>
      <c r="T51" s="21">
        <v>0</v>
      </c>
      <c r="V51" s="21">
        <v>0</v>
      </c>
      <c r="X51" s="21">
        <v>0</v>
      </c>
      <c r="Z51" s="21">
        <v>0</v>
      </c>
      <c r="AB51" s="22">
        <v>214374209</v>
      </c>
      <c r="AD51" s="5" t="str">
        <f t="shared" si="0"/>
        <v>No</v>
      </c>
      <c r="AF51" s="28"/>
      <c r="AG51" s="21"/>
    </row>
    <row r="52" spans="1:33">
      <c r="A52" s="8" t="s">
        <v>1799</v>
      </c>
      <c r="B52" s="8" t="s">
        <v>207</v>
      </c>
      <c r="C52" s="9" t="s">
        <v>1800</v>
      </c>
      <c r="D52" s="185">
        <v>3075</v>
      </c>
      <c r="E52" s="188">
        <v>30075</v>
      </c>
      <c r="F52" s="9" t="s">
        <v>88</v>
      </c>
      <c r="G52" s="9" t="s">
        <v>84</v>
      </c>
      <c r="H52" s="10">
        <v>5441567</v>
      </c>
      <c r="I52" s="11">
        <v>451</v>
      </c>
      <c r="J52" s="24">
        <v>0</v>
      </c>
      <c r="K52" s="12"/>
      <c r="L52" s="14">
        <v>0</v>
      </c>
      <c r="N52" s="21">
        <v>0</v>
      </c>
      <c r="P52" s="21">
        <v>0</v>
      </c>
      <c r="R52" s="21">
        <v>0</v>
      </c>
      <c r="T52" s="21">
        <v>0</v>
      </c>
      <c r="V52" s="21">
        <v>0</v>
      </c>
      <c r="X52" s="21">
        <v>0</v>
      </c>
      <c r="Z52" s="21">
        <v>0</v>
      </c>
      <c r="AB52" s="22">
        <v>0</v>
      </c>
      <c r="AD52" s="5" t="str">
        <f t="shared" si="0"/>
        <v>No</v>
      </c>
      <c r="AF52" s="28"/>
      <c r="AG52" s="21"/>
    </row>
    <row r="53" spans="1:33">
      <c r="A53" s="8" t="s">
        <v>6512</v>
      </c>
      <c r="B53" s="8" t="s">
        <v>727</v>
      </c>
      <c r="C53" s="9" t="s">
        <v>39</v>
      </c>
      <c r="D53" s="185">
        <v>9136</v>
      </c>
      <c r="E53" s="188">
        <v>90136</v>
      </c>
      <c r="F53" s="9" t="s">
        <v>88</v>
      </c>
      <c r="G53" s="9" t="s">
        <v>84</v>
      </c>
      <c r="H53" s="10">
        <v>3629114</v>
      </c>
      <c r="I53" s="11">
        <v>434</v>
      </c>
      <c r="J53" s="24">
        <v>30766349</v>
      </c>
      <c r="K53" s="12"/>
      <c r="L53" s="14">
        <v>0</v>
      </c>
      <c r="N53" s="21">
        <v>94283831</v>
      </c>
      <c r="P53" s="21">
        <v>0</v>
      </c>
      <c r="R53" s="21">
        <v>0</v>
      </c>
      <c r="T53" s="21">
        <v>0</v>
      </c>
      <c r="V53" s="21">
        <v>0</v>
      </c>
      <c r="X53" s="21">
        <v>0</v>
      </c>
      <c r="Z53" s="21">
        <v>0</v>
      </c>
      <c r="AB53" s="22">
        <v>125050180</v>
      </c>
      <c r="AD53" s="5" t="str">
        <f t="shared" si="0"/>
        <v>No</v>
      </c>
      <c r="AF53" s="28"/>
      <c r="AG53" s="21"/>
    </row>
    <row r="54" spans="1:33">
      <c r="A54" s="8" t="s">
        <v>169</v>
      </c>
      <c r="B54" s="8" t="s">
        <v>170</v>
      </c>
      <c r="C54" s="9" t="s">
        <v>171</v>
      </c>
      <c r="D54" s="185">
        <v>4037</v>
      </c>
      <c r="E54" s="188">
        <v>40037</v>
      </c>
      <c r="F54" s="9" t="s">
        <v>83</v>
      </c>
      <c r="G54" s="9" t="s">
        <v>84</v>
      </c>
      <c r="H54" s="10">
        <v>5502379</v>
      </c>
      <c r="I54" s="11">
        <v>431</v>
      </c>
      <c r="J54" s="24">
        <v>25695541</v>
      </c>
      <c r="K54" s="12"/>
      <c r="L54" s="14">
        <v>0</v>
      </c>
      <c r="N54" s="21">
        <v>0</v>
      </c>
      <c r="P54" s="21">
        <v>0</v>
      </c>
      <c r="R54" s="21">
        <v>34043309</v>
      </c>
      <c r="T54" s="21">
        <v>0</v>
      </c>
      <c r="V54" s="21">
        <v>0</v>
      </c>
      <c r="X54" s="21">
        <v>0</v>
      </c>
      <c r="Z54" s="21">
        <v>0</v>
      </c>
      <c r="AB54" s="22">
        <v>59738850</v>
      </c>
      <c r="AD54" s="5" t="str">
        <f t="shared" si="0"/>
        <v>No</v>
      </c>
      <c r="AF54" s="28"/>
      <c r="AG54" s="21"/>
    </row>
    <row r="55" spans="1:33">
      <c r="A55" s="8" t="s">
        <v>4085</v>
      </c>
      <c r="B55" s="8" t="s">
        <v>4086</v>
      </c>
      <c r="C55" s="9" t="s">
        <v>87</v>
      </c>
      <c r="D55" s="185">
        <v>18</v>
      </c>
      <c r="E55" s="188">
        <v>18</v>
      </c>
      <c r="F55" s="9" t="s">
        <v>88</v>
      </c>
      <c r="G55" s="9" t="s">
        <v>84</v>
      </c>
      <c r="H55" s="10">
        <v>210975</v>
      </c>
      <c r="I55" s="11">
        <v>431</v>
      </c>
      <c r="J55" s="24">
        <v>0</v>
      </c>
      <c r="K55" s="12"/>
      <c r="L55" s="14">
        <v>0</v>
      </c>
      <c r="N55" s="21">
        <v>34214086</v>
      </c>
      <c r="P55" s="21">
        <v>0</v>
      </c>
      <c r="R55" s="21">
        <v>0</v>
      </c>
      <c r="T55" s="21">
        <v>0</v>
      </c>
      <c r="V55" s="21">
        <v>0</v>
      </c>
      <c r="X55" s="21">
        <v>0</v>
      </c>
      <c r="Z55" s="21">
        <v>0</v>
      </c>
      <c r="AB55" s="22">
        <v>34214086</v>
      </c>
      <c r="AD55" s="5" t="str">
        <f t="shared" si="0"/>
        <v>No</v>
      </c>
      <c r="AF55" s="28"/>
      <c r="AG55" s="21"/>
    </row>
    <row r="56" spans="1:33">
      <c r="A56" s="8" t="s">
        <v>3383</v>
      </c>
      <c r="B56" s="8" t="s">
        <v>3384</v>
      </c>
      <c r="C56" s="9" t="s">
        <v>58</v>
      </c>
      <c r="D56" s="185">
        <v>5008</v>
      </c>
      <c r="E56" s="188">
        <v>50008</v>
      </c>
      <c r="F56" s="9" t="s">
        <v>83</v>
      </c>
      <c r="G56" s="9" t="s">
        <v>84</v>
      </c>
      <c r="H56" s="10">
        <v>1376476</v>
      </c>
      <c r="I56" s="11">
        <v>422</v>
      </c>
      <c r="J56" s="24">
        <v>7810971</v>
      </c>
      <c r="K56" s="12"/>
      <c r="L56" s="14">
        <v>0</v>
      </c>
      <c r="N56" s="21">
        <v>0</v>
      </c>
      <c r="P56" s="21">
        <v>0</v>
      </c>
      <c r="R56" s="21">
        <v>0</v>
      </c>
      <c r="T56" s="21">
        <v>0</v>
      </c>
      <c r="V56" s="21">
        <v>0</v>
      </c>
      <c r="X56" s="21">
        <v>12228524</v>
      </c>
      <c r="Z56" s="21">
        <v>0</v>
      </c>
      <c r="AB56" s="22">
        <v>20039495</v>
      </c>
      <c r="AD56" s="5" t="str">
        <f t="shared" si="0"/>
        <v>No</v>
      </c>
      <c r="AF56" s="28"/>
      <c r="AG56" s="21"/>
    </row>
    <row r="57" spans="1:33">
      <c r="A57" s="8" t="s">
        <v>4797</v>
      </c>
      <c r="B57" s="8" t="s">
        <v>492</v>
      </c>
      <c r="C57" s="9" t="s">
        <v>235</v>
      </c>
      <c r="D57" s="185">
        <v>4008</v>
      </c>
      <c r="E57" s="188">
        <v>40008</v>
      </c>
      <c r="F57" s="9" t="s">
        <v>83</v>
      </c>
      <c r="G57" s="9" t="s">
        <v>84</v>
      </c>
      <c r="H57" s="10">
        <v>1249442</v>
      </c>
      <c r="I57" s="11">
        <v>419</v>
      </c>
      <c r="J57" s="24">
        <v>22272704</v>
      </c>
      <c r="K57" s="12"/>
      <c r="L57" s="14">
        <v>0</v>
      </c>
      <c r="N57" s="21">
        <v>102427122</v>
      </c>
      <c r="P57" s="21">
        <v>0</v>
      </c>
      <c r="R57" s="21">
        <v>0</v>
      </c>
      <c r="T57" s="21">
        <v>0</v>
      </c>
      <c r="V57" s="21">
        <v>0</v>
      </c>
      <c r="X57" s="21">
        <v>0</v>
      </c>
      <c r="Z57" s="21">
        <v>0</v>
      </c>
      <c r="AB57" s="22">
        <v>124699826</v>
      </c>
      <c r="AD57" s="5" t="str">
        <f t="shared" si="0"/>
        <v>No</v>
      </c>
      <c r="AF57" s="28"/>
      <c r="AG57" s="21"/>
    </row>
    <row r="58" spans="1:33">
      <c r="A58" s="8" t="s">
        <v>445</v>
      </c>
      <c r="B58" s="8" t="s">
        <v>430</v>
      </c>
      <c r="C58" s="9" t="s">
        <v>91</v>
      </c>
      <c r="D58" s="185">
        <v>9009</v>
      </c>
      <c r="E58" s="188">
        <v>90009</v>
      </c>
      <c r="F58" s="9" t="s">
        <v>88</v>
      </c>
      <c r="G58" s="9" t="s">
        <v>84</v>
      </c>
      <c r="H58" s="10">
        <v>3281212</v>
      </c>
      <c r="I58" s="11">
        <v>404</v>
      </c>
      <c r="J58" s="24">
        <v>39453852</v>
      </c>
      <c r="K58" s="12"/>
      <c r="L58" s="14">
        <v>0</v>
      </c>
      <c r="N58" s="21">
        <v>18654910</v>
      </c>
      <c r="P58" s="21">
        <v>0</v>
      </c>
      <c r="R58" s="21">
        <v>0</v>
      </c>
      <c r="T58" s="21">
        <v>0</v>
      </c>
      <c r="V58" s="21">
        <v>305876</v>
      </c>
      <c r="X58" s="21">
        <v>1517996</v>
      </c>
      <c r="Z58" s="21">
        <v>0</v>
      </c>
      <c r="AB58" s="22">
        <v>59932634</v>
      </c>
      <c r="AD58" s="5" t="str">
        <f t="shared" si="0"/>
        <v>No</v>
      </c>
      <c r="AF58" s="28"/>
      <c r="AG58" s="21"/>
    </row>
    <row r="59" spans="1:33">
      <c r="A59" s="8" t="s">
        <v>726</v>
      </c>
      <c r="B59" s="8" t="s">
        <v>727</v>
      </c>
      <c r="C59" s="9" t="s">
        <v>39</v>
      </c>
      <c r="D59" s="185">
        <v>9169</v>
      </c>
      <c r="E59" s="188">
        <v>90169</v>
      </c>
      <c r="F59" s="9" t="s">
        <v>183</v>
      </c>
      <c r="G59" s="9" t="s">
        <v>84</v>
      </c>
      <c r="H59" s="10">
        <v>3629114</v>
      </c>
      <c r="I59" s="11">
        <v>398</v>
      </c>
      <c r="J59" s="24">
        <v>0</v>
      </c>
      <c r="K59" s="12"/>
      <c r="L59" s="14">
        <v>0</v>
      </c>
      <c r="N59" s="21">
        <v>0</v>
      </c>
      <c r="P59" s="21">
        <v>0</v>
      </c>
      <c r="R59" s="21">
        <v>0</v>
      </c>
      <c r="T59" s="21">
        <v>0</v>
      </c>
      <c r="V59" s="21">
        <v>0</v>
      </c>
      <c r="X59" s="21">
        <v>0</v>
      </c>
      <c r="Z59" s="21">
        <v>0</v>
      </c>
      <c r="AB59" s="22">
        <v>0</v>
      </c>
      <c r="AD59" s="5" t="str">
        <f t="shared" si="0"/>
        <v>No</v>
      </c>
      <c r="AF59" s="28"/>
      <c r="AG59" s="21"/>
    </row>
    <row r="60" spans="1:33">
      <c r="A60" s="8" t="s">
        <v>5180</v>
      </c>
      <c r="B60" s="8" t="s">
        <v>416</v>
      </c>
      <c r="C60" s="9" t="s">
        <v>87</v>
      </c>
      <c r="D60" s="185">
        <v>40</v>
      </c>
      <c r="E60" s="188">
        <v>40</v>
      </c>
      <c r="F60" s="9" t="s">
        <v>88</v>
      </c>
      <c r="G60" s="9" t="s">
        <v>84</v>
      </c>
      <c r="H60" s="10">
        <v>3059393</v>
      </c>
      <c r="I60" s="11">
        <v>378</v>
      </c>
      <c r="J60" s="24">
        <v>7901866</v>
      </c>
      <c r="K60" s="12"/>
      <c r="L60" s="14">
        <v>0</v>
      </c>
      <c r="N60" s="21">
        <v>319698</v>
      </c>
      <c r="P60" s="21">
        <v>0</v>
      </c>
      <c r="R60" s="21">
        <v>0</v>
      </c>
      <c r="T60" s="21">
        <v>0</v>
      </c>
      <c r="V60" s="21">
        <v>0</v>
      </c>
      <c r="X60" s="21">
        <v>0</v>
      </c>
      <c r="Z60" s="21">
        <v>0</v>
      </c>
      <c r="AB60" s="22">
        <v>8221564</v>
      </c>
      <c r="AD60" s="5" t="str">
        <f t="shared" si="0"/>
        <v>No</v>
      </c>
      <c r="AF60" s="28"/>
      <c r="AG60" s="21"/>
    </row>
    <row r="61" spans="1:33">
      <c r="A61" s="8" t="s">
        <v>5102</v>
      </c>
      <c r="B61" s="8" t="s">
        <v>5103</v>
      </c>
      <c r="C61" s="9" t="s">
        <v>141</v>
      </c>
      <c r="D61" s="185">
        <v>3083</v>
      </c>
      <c r="E61" s="188">
        <v>30083</v>
      </c>
      <c r="F61" s="9" t="s">
        <v>88</v>
      </c>
      <c r="G61" s="9" t="s">
        <v>84</v>
      </c>
      <c r="H61" s="10">
        <v>1439666</v>
      </c>
      <c r="I61" s="11">
        <v>375</v>
      </c>
      <c r="J61" s="24">
        <v>40728373</v>
      </c>
      <c r="K61" s="12"/>
      <c r="L61" s="14">
        <v>0</v>
      </c>
      <c r="N61" s="21">
        <v>0</v>
      </c>
      <c r="P61" s="21">
        <v>0</v>
      </c>
      <c r="R61" s="21">
        <v>0</v>
      </c>
      <c r="T61" s="21">
        <v>0</v>
      </c>
      <c r="V61" s="21">
        <v>0</v>
      </c>
      <c r="X61" s="21">
        <v>0</v>
      </c>
      <c r="Z61" s="21">
        <v>0</v>
      </c>
      <c r="AB61" s="22">
        <v>40728373</v>
      </c>
      <c r="AD61" s="5" t="str">
        <f t="shared" si="0"/>
        <v>No</v>
      </c>
      <c r="AF61" s="28"/>
      <c r="AG61" s="21"/>
    </row>
    <row r="62" spans="1:33">
      <c r="A62" s="8" t="s">
        <v>1949</v>
      </c>
      <c r="B62" s="8" t="s">
        <v>1932</v>
      </c>
      <c r="C62" s="9" t="s">
        <v>466</v>
      </c>
      <c r="D62" s="185">
        <v>5016</v>
      </c>
      <c r="E62" s="188">
        <v>50016</v>
      </c>
      <c r="F62" s="9" t="s">
        <v>88</v>
      </c>
      <c r="G62" s="9" t="s">
        <v>84</v>
      </c>
      <c r="H62" s="10">
        <v>1368035</v>
      </c>
      <c r="I62" s="11">
        <v>357</v>
      </c>
      <c r="J62" s="24">
        <v>0</v>
      </c>
      <c r="K62" s="12"/>
      <c r="L62" s="14">
        <v>0</v>
      </c>
      <c r="N62" s="21">
        <v>0</v>
      </c>
      <c r="P62" s="21">
        <v>0</v>
      </c>
      <c r="R62" s="21">
        <v>0</v>
      </c>
      <c r="T62" s="21">
        <v>0</v>
      </c>
      <c r="V62" s="21">
        <v>0</v>
      </c>
      <c r="X62" s="21">
        <v>0</v>
      </c>
      <c r="Z62" s="21">
        <v>0</v>
      </c>
      <c r="AB62" s="22">
        <v>0</v>
      </c>
      <c r="AD62" s="5" t="str">
        <f t="shared" si="0"/>
        <v>No</v>
      </c>
      <c r="AF62" s="28"/>
      <c r="AG62" s="21"/>
    </row>
    <row r="63" spans="1:33">
      <c r="A63" s="8" t="s">
        <v>1152</v>
      </c>
      <c r="B63" s="8" t="s">
        <v>1153</v>
      </c>
      <c r="C63" s="9" t="s">
        <v>91</v>
      </c>
      <c r="D63" s="185">
        <v>9147</v>
      </c>
      <c r="E63" s="188">
        <v>90147</v>
      </c>
      <c r="F63" s="9" t="s">
        <v>83</v>
      </c>
      <c r="G63" s="9" t="s">
        <v>84</v>
      </c>
      <c r="H63" s="10">
        <v>12150996</v>
      </c>
      <c r="I63" s="11">
        <v>357</v>
      </c>
      <c r="J63" s="24">
        <v>0</v>
      </c>
      <c r="K63" s="12"/>
      <c r="L63" s="14">
        <v>0</v>
      </c>
      <c r="N63" s="21">
        <v>70010119</v>
      </c>
      <c r="P63" s="21">
        <v>0</v>
      </c>
      <c r="R63" s="21">
        <v>0</v>
      </c>
      <c r="T63" s="21">
        <v>0</v>
      </c>
      <c r="V63" s="21">
        <v>0</v>
      </c>
      <c r="X63" s="21">
        <v>0</v>
      </c>
      <c r="Z63" s="21">
        <v>0</v>
      </c>
      <c r="AB63" s="22">
        <v>70010119</v>
      </c>
      <c r="AD63" s="5" t="str">
        <f t="shared" si="0"/>
        <v>No</v>
      </c>
      <c r="AF63" s="28"/>
      <c r="AG63" s="21"/>
    </row>
    <row r="64" spans="1:33">
      <c r="A64" s="8" t="s">
        <v>3395</v>
      </c>
      <c r="B64" s="8" t="s">
        <v>3396</v>
      </c>
      <c r="C64" s="9" t="s">
        <v>42</v>
      </c>
      <c r="D64" s="185">
        <v>2004</v>
      </c>
      <c r="E64" s="188">
        <v>20004</v>
      </c>
      <c r="F64" s="9" t="s">
        <v>88</v>
      </c>
      <c r="G64" s="9" t="s">
        <v>84</v>
      </c>
      <c r="H64" s="10">
        <v>935906</v>
      </c>
      <c r="I64" s="11">
        <v>356</v>
      </c>
      <c r="J64" s="24">
        <v>4100000</v>
      </c>
      <c r="K64" s="12"/>
      <c r="L64" s="14">
        <v>0</v>
      </c>
      <c r="N64" s="21">
        <v>19613341</v>
      </c>
      <c r="P64" s="21">
        <v>12637320</v>
      </c>
      <c r="R64" s="21">
        <v>0</v>
      </c>
      <c r="T64" s="21">
        <v>0</v>
      </c>
      <c r="V64" s="21">
        <v>200000</v>
      </c>
      <c r="X64" s="21">
        <v>0</v>
      </c>
      <c r="Z64" s="21">
        <v>0</v>
      </c>
      <c r="AB64" s="22">
        <v>36550661</v>
      </c>
      <c r="AD64" s="5" t="str">
        <f t="shared" si="0"/>
        <v>No</v>
      </c>
      <c r="AF64" s="28"/>
      <c r="AG64" s="21"/>
    </row>
    <row r="65" spans="1:33">
      <c r="A65" s="8" t="s">
        <v>2959</v>
      </c>
      <c r="B65" s="8" t="s">
        <v>2960</v>
      </c>
      <c r="C65" s="9" t="s">
        <v>466</v>
      </c>
      <c r="D65" s="185">
        <v>5012</v>
      </c>
      <c r="E65" s="188">
        <v>50012</v>
      </c>
      <c r="F65" s="9" t="s">
        <v>83</v>
      </c>
      <c r="G65" s="9" t="s">
        <v>84</v>
      </c>
      <c r="H65" s="10">
        <v>1624827</v>
      </c>
      <c r="I65" s="11">
        <v>348</v>
      </c>
      <c r="J65" s="24">
        <v>0</v>
      </c>
      <c r="K65" s="12"/>
      <c r="L65" s="14">
        <v>48983308</v>
      </c>
      <c r="N65" s="21">
        <v>0</v>
      </c>
      <c r="P65" s="21">
        <v>0</v>
      </c>
      <c r="R65" s="21">
        <v>0</v>
      </c>
      <c r="T65" s="21">
        <v>0</v>
      </c>
      <c r="V65" s="21">
        <v>0</v>
      </c>
      <c r="X65" s="21">
        <v>0</v>
      </c>
      <c r="Z65" s="21">
        <v>0</v>
      </c>
      <c r="AB65" s="22">
        <v>48983308</v>
      </c>
      <c r="AD65" s="5" t="str">
        <f t="shared" si="0"/>
        <v>No</v>
      </c>
      <c r="AF65" s="28"/>
      <c r="AG65" s="21"/>
    </row>
    <row r="66" spans="1:33">
      <c r="A66" s="8" t="s">
        <v>729</v>
      </c>
      <c r="B66" s="8" t="s">
        <v>730</v>
      </c>
      <c r="C66" s="9" t="s">
        <v>42</v>
      </c>
      <c r="D66" s="185">
        <v>2076</v>
      </c>
      <c r="E66" s="188">
        <v>20076</v>
      </c>
      <c r="F66" s="9" t="s">
        <v>83</v>
      </c>
      <c r="G66" s="9" t="s">
        <v>84</v>
      </c>
      <c r="H66" s="10">
        <v>18351295</v>
      </c>
      <c r="I66" s="11">
        <v>340</v>
      </c>
      <c r="J66" s="24">
        <v>37026081</v>
      </c>
      <c r="K66" s="12"/>
      <c r="L66" s="14">
        <v>0</v>
      </c>
      <c r="N66" s="21">
        <v>0</v>
      </c>
      <c r="P66" s="21">
        <v>0</v>
      </c>
      <c r="R66" s="21">
        <v>0</v>
      </c>
      <c r="T66" s="21">
        <v>0</v>
      </c>
      <c r="V66" s="21">
        <v>0</v>
      </c>
      <c r="X66" s="21">
        <v>0</v>
      </c>
      <c r="Z66" s="21">
        <v>0</v>
      </c>
      <c r="AB66" s="22">
        <v>37026081</v>
      </c>
      <c r="AD66" s="5" t="str">
        <f t="shared" si="0"/>
        <v>No</v>
      </c>
      <c r="AF66" s="28"/>
      <c r="AG66" s="21"/>
    </row>
    <row r="67" spans="1:33">
      <c r="A67" s="8" t="s">
        <v>674</v>
      </c>
      <c r="B67" s="8" t="s">
        <v>675</v>
      </c>
      <c r="C67" s="9" t="s">
        <v>42</v>
      </c>
      <c r="D67" s="185">
        <v>2206</v>
      </c>
      <c r="E67" s="188">
        <v>20206</v>
      </c>
      <c r="F67" s="9" t="s">
        <v>83</v>
      </c>
      <c r="G67" s="9" t="s">
        <v>84</v>
      </c>
      <c r="H67" s="10">
        <v>18351295</v>
      </c>
      <c r="I67" s="11">
        <v>338</v>
      </c>
      <c r="J67" s="24">
        <v>4945827</v>
      </c>
      <c r="K67" s="12"/>
      <c r="L67" s="14">
        <v>0</v>
      </c>
      <c r="N67" s="21">
        <v>0</v>
      </c>
      <c r="P67" s="21">
        <v>0</v>
      </c>
      <c r="R67" s="21">
        <v>0</v>
      </c>
      <c r="T67" s="21">
        <v>0</v>
      </c>
      <c r="V67" s="21">
        <v>0</v>
      </c>
      <c r="X67" s="21">
        <v>0</v>
      </c>
      <c r="Z67" s="21">
        <v>0</v>
      </c>
      <c r="AB67" s="22">
        <v>4945827</v>
      </c>
      <c r="AD67" s="5" t="str">
        <f t="shared" ref="AD67:AD130" si="1">IF(AC67&amp;AA67&amp;Y67&amp;W67&amp;U67&amp;S67&amp;Q67&amp;O67&amp;M67&amp;K67&lt;&gt;"","Yes","No")</f>
        <v>No</v>
      </c>
      <c r="AF67" s="28"/>
      <c r="AG67" s="21"/>
    </row>
    <row r="68" spans="1:33">
      <c r="A68" s="8" t="s">
        <v>6513</v>
      </c>
      <c r="B68" s="8" t="s">
        <v>3627</v>
      </c>
      <c r="C68" s="9" t="s">
        <v>39</v>
      </c>
      <c r="D68" s="185">
        <v>9033</v>
      </c>
      <c r="E68" s="188">
        <v>90033</v>
      </c>
      <c r="F68" s="9" t="s">
        <v>83</v>
      </c>
      <c r="G68" s="9" t="s">
        <v>84</v>
      </c>
      <c r="H68" s="10">
        <v>843168</v>
      </c>
      <c r="I68" s="11">
        <v>333</v>
      </c>
      <c r="J68" s="24">
        <v>39581403</v>
      </c>
      <c r="K68" s="12"/>
      <c r="L68" s="14">
        <v>0</v>
      </c>
      <c r="N68" s="21">
        <v>0</v>
      </c>
      <c r="P68" s="21">
        <v>0</v>
      </c>
      <c r="R68" s="21">
        <v>0</v>
      </c>
      <c r="T68" s="21">
        <v>0</v>
      </c>
      <c r="V68" s="21">
        <v>0</v>
      </c>
      <c r="X68" s="21">
        <v>0</v>
      </c>
      <c r="Z68" s="21">
        <v>0</v>
      </c>
      <c r="AB68" s="22">
        <v>39581403</v>
      </c>
      <c r="AD68" s="5" t="str">
        <f t="shared" si="1"/>
        <v>No</v>
      </c>
      <c r="AF68" s="28"/>
      <c r="AG68" s="21"/>
    </row>
    <row r="69" spans="1:33">
      <c r="A69" s="8" t="s">
        <v>4132</v>
      </c>
      <c r="B69" s="8" t="s">
        <v>4133</v>
      </c>
      <c r="C69" s="9" t="s">
        <v>91</v>
      </c>
      <c r="D69" s="185">
        <v>9146</v>
      </c>
      <c r="E69" s="188">
        <v>90146</v>
      </c>
      <c r="F69" s="9" t="s">
        <v>88</v>
      </c>
      <c r="G69" s="9" t="s">
        <v>84</v>
      </c>
      <c r="H69" s="10">
        <v>12150996</v>
      </c>
      <c r="I69" s="11">
        <v>329</v>
      </c>
      <c r="J69" s="24">
        <v>0</v>
      </c>
      <c r="K69" s="12"/>
      <c r="L69" s="14">
        <v>0</v>
      </c>
      <c r="N69" s="21">
        <v>46315436</v>
      </c>
      <c r="P69" s="21">
        <v>0</v>
      </c>
      <c r="R69" s="21">
        <v>0</v>
      </c>
      <c r="T69" s="21">
        <v>0</v>
      </c>
      <c r="V69" s="21">
        <v>0</v>
      </c>
      <c r="X69" s="21">
        <v>0</v>
      </c>
      <c r="Z69" s="21">
        <v>0</v>
      </c>
      <c r="AB69" s="22">
        <v>46315436</v>
      </c>
      <c r="AD69" s="5" t="str">
        <f t="shared" si="1"/>
        <v>No</v>
      </c>
      <c r="AF69" s="28"/>
      <c r="AG69" s="21"/>
    </row>
    <row r="70" spans="1:33">
      <c r="A70" s="8" t="s">
        <v>4581</v>
      </c>
      <c r="B70" s="8" t="s">
        <v>2299</v>
      </c>
      <c r="C70" s="9" t="s">
        <v>141</v>
      </c>
      <c r="D70" s="185">
        <v>3006</v>
      </c>
      <c r="E70" s="188">
        <v>30006</v>
      </c>
      <c r="F70" s="9" t="s">
        <v>543</v>
      </c>
      <c r="G70" s="9" t="s">
        <v>84</v>
      </c>
      <c r="H70" s="10">
        <v>953556</v>
      </c>
      <c r="I70" s="11">
        <v>327</v>
      </c>
      <c r="J70" s="24">
        <v>19705521</v>
      </c>
      <c r="K70" s="12"/>
      <c r="L70" s="14">
        <v>0</v>
      </c>
      <c r="N70" s="21">
        <v>0</v>
      </c>
      <c r="P70" s="21">
        <v>0</v>
      </c>
      <c r="R70" s="21">
        <v>0</v>
      </c>
      <c r="T70" s="21">
        <v>0</v>
      </c>
      <c r="V70" s="21">
        <v>0</v>
      </c>
      <c r="X70" s="21">
        <v>0</v>
      </c>
      <c r="Z70" s="21">
        <v>0</v>
      </c>
      <c r="AB70" s="22">
        <v>19705521</v>
      </c>
      <c r="AD70" s="5" t="str">
        <f t="shared" si="1"/>
        <v>No</v>
      </c>
      <c r="AF70" s="28"/>
      <c r="AG70" s="21"/>
    </row>
    <row r="71" spans="1:33">
      <c r="A71" s="8" t="s">
        <v>1758</v>
      </c>
      <c r="B71" s="8" t="s">
        <v>1087</v>
      </c>
      <c r="C71" s="9" t="s">
        <v>106</v>
      </c>
      <c r="D71" s="185">
        <v>7005</v>
      </c>
      <c r="E71" s="188">
        <v>70005</v>
      </c>
      <c r="F71" s="9" t="s">
        <v>88</v>
      </c>
      <c r="G71" s="9" t="s">
        <v>84</v>
      </c>
      <c r="H71" s="10">
        <v>1519417</v>
      </c>
      <c r="I71" s="11">
        <v>325</v>
      </c>
      <c r="J71" s="24">
        <v>5320572</v>
      </c>
      <c r="K71" s="12"/>
      <c r="L71" s="14">
        <v>0</v>
      </c>
      <c r="N71" s="21">
        <v>70101933</v>
      </c>
      <c r="P71" s="21">
        <v>0</v>
      </c>
      <c r="R71" s="21">
        <v>0</v>
      </c>
      <c r="T71" s="21">
        <v>0</v>
      </c>
      <c r="V71" s="21">
        <v>0</v>
      </c>
      <c r="X71" s="21">
        <v>0</v>
      </c>
      <c r="Z71" s="21">
        <v>0</v>
      </c>
      <c r="AB71" s="22">
        <v>75422505</v>
      </c>
      <c r="AD71" s="5" t="str">
        <f t="shared" si="1"/>
        <v>No</v>
      </c>
      <c r="AF71" s="28"/>
      <c r="AG71" s="21"/>
    </row>
    <row r="72" spans="1:33">
      <c r="A72" s="8" t="s">
        <v>1462</v>
      </c>
      <c r="B72" s="8" t="s">
        <v>1463</v>
      </c>
      <c r="C72" s="9" t="s">
        <v>163</v>
      </c>
      <c r="D72" s="185">
        <v>1105</v>
      </c>
      <c r="E72" s="188">
        <v>10105</v>
      </c>
      <c r="F72" s="9" t="s">
        <v>88</v>
      </c>
      <c r="G72" s="9" t="s">
        <v>84</v>
      </c>
      <c r="H72" s="10">
        <v>246695</v>
      </c>
      <c r="I72" s="11">
        <v>323</v>
      </c>
      <c r="J72" s="24">
        <v>1868730</v>
      </c>
      <c r="K72" s="12"/>
      <c r="L72" s="14">
        <v>0</v>
      </c>
      <c r="N72" s="21">
        <v>0</v>
      </c>
      <c r="P72" s="21">
        <v>0</v>
      </c>
      <c r="R72" s="21">
        <v>0</v>
      </c>
      <c r="T72" s="21">
        <v>0</v>
      </c>
      <c r="V72" s="21">
        <v>0</v>
      </c>
      <c r="X72" s="21">
        <v>0</v>
      </c>
      <c r="Z72" s="21">
        <v>0</v>
      </c>
      <c r="AB72" s="22">
        <v>1868730</v>
      </c>
      <c r="AD72" s="5" t="str">
        <f t="shared" si="1"/>
        <v>No</v>
      </c>
      <c r="AF72" s="28"/>
      <c r="AG72" s="21"/>
    </row>
    <row r="73" spans="1:33">
      <c r="A73" s="8" t="s">
        <v>1708</v>
      </c>
      <c r="B73" s="8" t="s">
        <v>240</v>
      </c>
      <c r="C73" s="9" t="s">
        <v>109</v>
      </c>
      <c r="D73" s="185">
        <v>4018</v>
      </c>
      <c r="E73" s="188">
        <v>40018</v>
      </c>
      <c r="F73" s="9" t="s">
        <v>88</v>
      </c>
      <c r="G73" s="9" t="s">
        <v>84</v>
      </c>
      <c r="H73" s="10">
        <v>972546</v>
      </c>
      <c r="I73" s="11">
        <v>320</v>
      </c>
      <c r="J73" s="24">
        <v>4930291</v>
      </c>
      <c r="K73" s="12"/>
      <c r="L73" s="14">
        <v>0</v>
      </c>
      <c r="N73" s="21">
        <v>0</v>
      </c>
      <c r="P73" s="21">
        <v>0</v>
      </c>
      <c r="R73" s="21">
        <v>0</v>
      </c>
      <c r="T73" s="21">
        <v>51077933</v>
      </c>
      <c r="V73" s="21">
        <v>0</v>
      </c>
      <c r="X73" s="21">
        <v>0</v>
      </c>
      <c r="Z73" s="21">
        <v>0</v>
      </c>
      <c r="AB73" s="22">
        <v>56008224</v>
      </c>
      <c r="AD73" s="5" t="str">
        <f t="shared" si="1"/>
        <v>No</v>
      </c>
      <c r="AF73" s="28"/>
      <c r="AG73" s="21"/>
    </row>
    <row r="74" spans="1:33">
      <c r="A74" s="8" t="s">
        <v>4435</v>
      </c>
      <c r="B74" s="8" t="s">
        <v>4436</v>
      </c>
      <c r="C74" s="9" t="s">
        <v>82</v>
      </c>
      <c r="D74" s="185">
        <v>2098</v>
      </c>
      <c r="E74" s="188">
        <v>20098</v>
      </c>
      <c r="F74" s="9" t="s">
        <v>88</v>
      </c>
      <c r="G74" s="9" t="s">
        <v>84</v>
      </c>
      <c r="H74" s="10">
        <v>18351295</v>
      </c>
      <c r="I74" s="11">
        <v>313</v>
      </c>
      <c r="J74" s="24">
        <v>0</v>
      </c>
      <c r="K74" s="12"/>
      <c r="L74" s="14">
        <v>0</v>
      </c>
      <c r="N74" s="21">
        <v>0</v>
      </c>
      <c r="P74" s="21">
        <v>0</v>
      </c>
      <c r="R74" s="21">
        <v>0</v>
      </c>
      <c r="T74" s="21">
        <v>0</v>
      </c>
      <c r="V74" s="21">
        <v>0</v>
      </c>
      <c r="X74" s="21">
        <v>0</v>
      </c>
      <c r="Z74" s="21">
        <v>0</v>
      </c>
      <c r="AB74" s="22">
        <v>0</v>
      </c>
      <c r="AD74" s="5" t="str">
        <f t="shared" si="1"/>
        <v>No</v>
      </c>
      <c r="AF74" s="28"/>
      <c r="AG74" s="21"/>
    </row>
    <row r="75" spans="1:33">
      <c r="A75" s="8" t="s">
        <v>2375</v>
      </c>
      <c r="B75" s="8" t="s">
        <v>2376</v>
      </c>
      <c r="C75" s="9" t="s">
        <v>91</v>
      </c>
      <c r="D75" s="185">
        <v>9148</v>
      </c>
      <c r="E75" s="188">
        <v>90148</v>
      </c>
      <c r="F75" s="9" t="s">
        <v>88</v>
      </c>
      <c r="G75" s="9" t="s">
        <v>84</v>
      </c>
      <c r="H75" s="10">
        <v>328454</v>
      </c>
      <c r="I75" s="11">
        <v>304</v>
      </c>
      <c r="J75" s="24">
        <v>0</v>
      </c>
      <c r="K75" s="12"/>
      <c r="L75" s="14">
        <v>0</v>
      </c>
      <c r="N75" s="21">
        <v>1975721</v>
      </c>
      <c r="P75" s="21">
        <v>0</v>
      </c>
      <c r="R75" s="21">
        <v>0</v>
      </c>
      <c r="T75" s="21">
        <v>0</v>
      </c>
      <c r="V75" s="21">
        <v>0</v>
      </c>
      <c r="X75" s="21">
        <v>0</v>
      </c>
      <c r="Z75" s="21">
        <v>0</v>
      </c>
      <c r="AB75" s="22">
        <v>1975721</v>
      </c>
      <c r="AD75" s="5" t="str">
        <f t="shared" si="1"/>
        <v>No</v>
      </c>
      <c r="AF75" s="28"/>
      <c r="AG75" s="21"/>
    </row>
    <row r="76" spans="1:33">
      <c r="A76" s="8" t="s">
        <v>5458</v>
      </c>
      <c r="B76" s="8" t="s">
        <v>412</v>
      </c>
      <c r="C76" s="9" t="s">
        <v>178</v>
      </c>
      <c r="D76" s="185">
        <v>5031</v>
      </c>
      <c r="E76" s="188">
        <v>50031</v>
      </c>
      <c r="F76" s="9" t="s">
        <v>88</v>
      </c>
      <c r="G76" s="9" t="s">
        <v>84</v>
      </c>
      <c r="H76" s="10">
        <v>3734090</v>
      </c>
      <c r="I76" s="11">
        <v>302</v>
      </c>
      <c r="J76" s="24">
        <v>228770</v>
      </c>
      <c r="K76" s="12"/>
      <c r="L76" s="14">
        <v>0</v>
      </c>
      <c r="N76" s="21">
        <v>0</v>
      </c>
      <c r="P76" s="21">
        <v>0</v>
      </c>
      <c r="R76" s="21">
        <v>0</v>
      </c>
      <c r="T76" s="21">
        <v>0</v>
      </c>
      <c r="V76" s="21">
        <v>0</v>
      </c>
      <c r="X76" s="21">
        <v>0</v>
      </c>
      <c r="Z76" s="21">
        <v>0</v>
      </c>
      <c r="AB76" s="22">
        <v>228770</v>
      </c>
      <c r="AD76" s="5" t="str">
        <f t="shared" si="1"/>
        <v>No</v>
      </c>
      <c r="AF76" s="28"/>
      <c r="AG76" s="21"/>
    </row>
    <row r="77" spans="1:33">
      <c r="A77" s="8" t="s">
        <v>1939</v>
      </c>
      <c r="B77" s="8" t="s">
        <v>1940</v>
      </c>
      <c r="C77" s="9" t="s">
        <v>87</v>
      </c>
      <c r="D77" s="185">
        <v>2</v>
      </c>
      <c r="E77" s="188">
        <v>2</v>
      </c>
      <c r="F77" s="9" t="s">
        <v>88</v>
      </c>
      <c r="G77" s="9" t="s">
        <v>84</v>
      </c>
      <c r="H77" s="10">
        <v>387847</v>
      </c>
      <c r="I77" s="11">
        <v>300</v>
      </c>
      <c r="J77" s="24">
        <v>0</v>
      </c>
      <c r="K77" s="12"/>
      <c r="L77" s="14">
        <v>0</v>
      </c>
      <c r="N77" s="21">
        <v>0</v>
      </c>
      <c r="P77" s="21">
        <v>0</v>
      </c>
      <c r="R77" s="21">
        <v>0</v>
      </c>
      <c r="T77" s="21">
        <v>0</v>
      </c>
      <c r="V77" s="21">
        <v>0</v>
      </c>
      <c r="X77" s="21">
        <v>0</v>
      </c>
      <c r="Z77" s="21">
        <v>0</v>
      </c>
      <c r="AB77" s="22">
        <v>0</v>
      </c>
      <c r="AD77" s="5" t="str">
        <f t="shared" si="1"/>
        <v>No</v>
      </c>
      <c r="AF77" s="28"/>
      <c r="AG77" s="21"/>
    </row>
    <row r="78" spans="1:33">
      <c r="A78" s="8" t="s">
        <v>1221</v>
      </c>
      <c r="B78" s="8" t="s">
        <v>1222</v>
      </c>
      <c r="C78" s="9" t="s">
        <v>42</v>
      </c>
      <c r="D78" s="185">
        <v>2072</v>
      </c>
      <c r="E78" s="188">
        <v>20072</v>
      </c>
      <c r="F78" s="9" t="s">
        <v>83</v>
      </c>
      <c r="G78" s="9" t="s">
        <v>84</v>
      </c>
      <c r="H78" s="10">
        <v>18351295</v>
      </c>
      <c r="I78" s="11">
        <v>291</v>
      </c>
      <c r="J78" s="24">
        <v>43360680</v>
      </c>
      <c r="K78" s="12"/>
      <c r="L78" s="14">
        <v>0</v>
      </c>
      <c r="N78" s="21">
        <v>0</v>
      </c>
      <c r="P78" s="21">
        <v>0</v>
      </c>
      <c r="R78" s="21">
        <v>0</v>
      </c>
      <c r="T78" s="21">
        <v>0</v>
      </c>
      <c r="V78" s="21">
        <v>0</v>
      </c>
      <c r="X78" s="21">
        <v>0</v>
      </c>
      <c r="Z78" s="21">
        <v>0</v>
      </c>
      <c r="AB78" s="22">
        <v>43360680</v>
      </c>
      <c r="AD78" s="5" t="str">
        <f t="shared" si="1"/>
        <v>No</v>
      </c>
      <c r="AF78" s="28"/>
      <c r="AG78" s="21"/>
    </row>
    <row r="79" spans="1:33">
      <c r="A79" s="8" t="s">
        <v>2673</v>
      </c>
      <c r="B79" s="8" t="s">
        <v>2674</v>
      </c>
      <c r="C79" s="9" t="s">
        <v>2675</v>
      </c>
      <c r="D79" s="185">
        <v>1001</v>
      </c>
      <c r="E79" s="188">
        <v>10001</v>
      </c>
      <c r="F79" s="9" t="s">
        <v>88</v>
      </c>
      <c r="G79" s="9" t="s">
        <v>84</v>
      </c>
      <c r="H79" s="10">
        <v>1190956</v>
      </c>
      <c r="I79" s="11">
        <v>290</v>
      </c>
      <c r="J79" s="24">
        <v>2479181</v>
      </c>
      <c r="K79" s="12"/>
      <c r="L79" s="14">
        <v>0</v>
      </c>
      <c r="N79" s="21">
        <v>0</v>
      </c>
      <c r="P79" s="21">
        <v>0</v>
      </c>
      <c r="R79" s="21">
        <v>3497504</v>
      </c>
      <c r="T79" s="21">
        <v>0</v>
      </c>
      <c r="V79" s="21">
        <v>0</v>
      </c>
      <c r="X79" s="21">
        <v>0</v>
      </c>
      <c r="Z79" s="21">
        <v>0</v>
      </c>
      <c r="AB79" s="22">
        <v>5976685</v>
      </c>
      <c r="AD79" s="5" t="str">
        <f t="shared" si="1"/>
        <v>No</v>
      </c>
      <c r="AF79" s="28"/>
      <c r="AG79" s="21"/>
    </row>
    <row r="80" spans="1:33">
      <c r="A80" s="8" t="s">
        <v>643</v>
      </c>
      <c r="B80" s="8" t="s">
        <v>644</v>
      </c>
      <c r="C80" s="9" t="s">
        <v>235</v>
      </c>
      <c r="D80" s="185">
        <v>4007</v>
      </c>
      <c r="E80" s="188">
        <v>40007</v>
      </c>
      <c r="F80" s="9" t="s">
        <v>83</v>
      </c>
      <c r="G80" s="9" t="s">
        <v>84</v>
      </c>
      <c r="H80" s="10">
        <v>884891</v>
      </c>
      <c r="I80" s="11">
        <v>289</v>
      </c>
      <c r="J80" s="24">
        <v>17409666</v>
      </c>
      <c r="K80" s="12"/>
      <c r="L80" s="14">
        <v>0</v>
      </c>
      <c r="N80" s="21">
        <v>0</v>
      </c>
      <c r="P80" s="21">
        <v>0</v>
      </c>
      <c r="R80" s="21">
        <v>0</v>
      </c>
      <c r="T80" s="21">
        <v>0</v>
      </c>
      <c r="V80" s="21">
        <v>0</v>
      </c>
      <c r="X80" s="21">
        <v>0</v>
      </c>
      <c r="Z80" s="21">
        <v>0</v>
      </c>
      <c r="AB80" s="22">
        <v>17409666</v>
      </c>
      <c r="AD80" s="5" t="str">
        <f t="shared" si="1"/>
        <v>No</v>
      </c>
      <c r="AF80" s="28"/>
      <c r="AG80" s="21"/>
    </row>
    <row r="81" spans="1:33">
      <c r="A81" s="8" t="s">
        <v>2989</v>
      </c>
      <c r="B81" s="8" t="s">
        <v>665</v>
      </c>
      <c r="C81" s="9" t="s">
        <v>168</v>
      </c>
      <c r="D81" s="185">
        <v>25</v>
      </c>
      <c r="E81" s="188">
        <v>25</v>
      </c>
      <c r="F81" s="9" t="s">
        <v>88</v>
      </c>
      <c r="G81" s="9" t="s">
        <v>84</v>
      </c>
      <c r="H81" s="10">
        <v>236632</v>
      </c>
      <c r="I81" s="11">
        <v>288</v>
      </c>
      <c r="J81" s="24">
        <v>0</v>
      </c>
      <c r="K81" s="12"/>
      <c r="L81" s="14">
        <v>0</v>
      </c>
      <c r="N81" s="21">
        <v>0</v>
      </c>
      <c r="P81" s="21">
        <v>11160118</v>
      </c>
      <c r="R81" s="21">
        <v>0</v>
      </c>
      <c r="T81" s="21">
        <v>0</v>
      </c>
      <c r="V81" s="21">
        <v>0</v>
      </c>
      <c r="X81" s="21">
        <v>0</v>
      </c>
      <c r="Z81" s="21">
        <v>0</v>
      </c>
      <c r="AB81" s="22">
        <v>11160118</v>
      </c>
      <c r="AD81" s="5" t="str">
        <f t="shared" si="1"/>
        <v>No</v>
      </c>
      <c r="AF81" s="28"/>
      <c r="AG81" s="21"/>
    </row>
    <row r="82" spans="1:33">
      <c r="A82" s="8" t="s">
        <v>463</v>
      </c>
      <c r="B82" s="8" t="s">
        <v>464</v>
      </c>
      <c r="C82" s="9" t="s">
        <v>217</v>
      </c>
      <c r="D82" s="185">
        <v>3051</v>
      </c>
      <c r="E82" s="188">
        <v>30051</v>
      </c>
      <c r="F82" s="9" t="s">
        <v>83</v>
      </c>
      <c r="G82" s="9" t="s">
        <v>84</v>
      </c>
      <c r="H82" s="10">
        <v>4586770</v>
      </c>
      <c r="I82" s="11">
        <v>287</v>
      </c>
      <c r="J82" s="24">
        <v>0</v>
      </c>
      <c r="K82" s="12"/>
      <c r="L82" s="14">
        <v>0</v>
      </c>
      <c r="N82" s="21">
        <v>0</v>
      </c>
      <c r="P82" s="21">
        <v>49237171</v>
      </c>
      <c r="R82" s="21">
        <v>0</v>
      </c>
      <c r="T82" s="21">
        <v>0</v>
      </c>
      <c r="V82" s="21">
        <v>0</v>
      </c>
      <c r="X82" s="21">
        <v>0</v>
      </c>
      <c r="Z82" s="21">
        <v>0</v>
      </c>
      <c r="AB82" s="22">
        <v>49237171</v>
      </c>
      <c r="AD82" s="5" t="str">
        <f t="shared" si="1"/>
        <v>No</v>
      </c>
      <c r="AF82" s="28"/>
      <c r="AG82" s="21"/>
    </row>
    <row r="83" spans="1:33">
      <c r="A83" s="8" t="s">
        <v>1349</v>
      </c>
      <c r="B83" s="8" t="s">
        <v>128</v>
      </c>
      <c r="C83" s="9" t="s">
        <v>129</v>
      </c>
      <c r="D83" s="185">
        <v>4153</v>
      </c>
      <c r="E83" s="188">
        <v>40153</v>
      </c>
      <c r="F83" s="9" t="s">
        <v>183</v>
      </c>
      <c r="G83" s="9" t="s">
        <v>84</v>
      </c>
      <c r="H83" s="10">
        <v>4515419</v>
      </c>
      <c r="I83" s="11">
        <v>287</v>
      </c>
      <c r="J83" s="24">
        <v>0</v>
      </c>
      <c r="K83" s="12"/>
      <c r="L83" s="14">
        <v>0</v>
      </c>
      <c r="N83" s="21">
        <v>0</v>
      </c>
      <c r="P83" s="21">
        <v>0</v>
      </c>
      <c r="R83" s="21">
        <v>0</v>
      </c>
      <c r="T83" s="21">
        <v>0</v>
      </c>
      <c r="V83" s="21">
        <v>0</v>
      </c>
      <c r="X83" s="21">
        <v>0</v>
      </c>
      <c r="Z83" s="21">
        <v>0</v>
      </c>
      <c r="AB83" s="22">
        <v>0</v>
      </c>
      <c r="AD83" s="5" t="str">
        <f t="shared" si="1"/>
        <v>No</v>
      </c>
      <c r="AF83" s="28"/>
      <c r="AG83" s="21"/>
    </row>
    <row r="84" spans="1:33">
      <c r="A84" s="8" t="s">
        <v>2990</v>
      </c>
      <c r="B84" s="8" t="s">
        <v>2991</v>
      </c>
      <c r="C84" s="9" t="s">
        <v>168</v>
      </c>
      <c r="D84" s="185">
        <v>7</v>
      </c>
      <c r="E84" s="188">
        <v>7</v>
      </c>
      <c r="F84" s="9" t="s">
        <v>88</v>
      </c>
      <c r="G84" s="9" t="s">
        <v>84</v>
      </c>
      <c r="H84" s="10">
        <v>247421</v>
      </c>
      <c r="I84" s="11">
        <v>277</v>
      </c>
      <c r="J84" s="24">
        <v>83758</v>
      </c>
      <c r="K84" s="12"/>
      <c r="L84" s="14">
        <v>0</v>
      </c>
      <c r="N84" s="21">
        <v>0</v>
      </c>
      <c r="P84" s="21">
        <v>0</v>
      </c>
      <c r="R84" s="21">
        <v>0</v>
      </c>
      <c r="T84" s="21">
        <v>0</v>
      </c>
      <c r="V84" s="21">
        <v>0</v>
      </c>
      <c r="X84" s="21">
        <v>0</v>
      </c>
      <c r="Z84" s="21">
        <v>0</v>
      </c>
      <c r="AB84" s="22">
        <v>83758</v>
      </c>
      <c r="AD84" s="5" t="str">
        <f t="shared" si="1"/>
        <v>No</v>
      </c>
      <c r="AF84" s="28"/>
      <c r="AG84" s="21"/>
    </row>
    <row r="85" spans="1:33">
      <c r="A85" s="8" t="s">
        <v>1985</v>
      </c>
      <c r="B85" s="8" t="s">
        <v>1986</v>
      </c>
      <c r="C85" s="9" t="s">
        <v>87</v>
      </c>
      <c r="D85" s="185">
        <v>19</v>
      </c>
      <c r="E85" s="188">
        <v>19</v>
      </c>
      <c r="F85" s="9" t="s">
        <v>88</v>
      </c>
      <c r="G85" s="9" t="s">
        <v>84</v>
      </c>
      <c r="H85" s="10">
        <v>176617</v>
      </c>
      <c r="I85" s="11">
        <v>276</v>
      </c>
      <c r="J85" s="24">
        <v>0</v>
      </c>
      <c r="K85" s="12"/>
      <c r="L85" s="14">
        <v>0</v>
      </c>
      <c r="N85" s="21">
        <v>0</v>
      </c>
      <c r="P85" s="21">
        <v>0</v>
      </c>
      <c r="R85" s="21">
        <v>0</v>
      </c>
      <c r="T85" s="21">
        <v>0</v>
      </c>
      <c r="V85" s="21">
        <v>0</v>
      </c>
      <c r="X85" s="21">
        <v>0</v>
      </c>
      <c r="Z85" s="21">
        <v>0</v>
      </c>
      <c r="AB85" s="22">
        <v>0</v>
      </c>
      <c r="AD85" s="5" t="str">
        <f t="shared" si="1"/>
        <v>No</v>
      </c>
      <c r="AF85" s="28"/>
      <c r="AG85" s="21"/>
    </row>
    <row r="86" spans="1:33">
      <c r="A86" s="8" t="s">
        <v>4598</v>
      </c>
      <c r="B86" s="8" t="s">
        <v>551</v>
      </c>
      <c r="C86" s="9" t="s">
        <v>42</v>
      </c>
      <c r="D86" s="185">
        <v>2002</v>
      </c>
      <c r="E86" s="188">
        <v>20002</v>
      </c>
      <c r="F86" s="9" t="s">
        <v>88</v>
      </c>
      <c r="G86" s="9" t="s">
        <v>84</v>
      </c>
      <c r="H86" s="10">
        <v>594962</v>
      </c>
      <c r="I86" s="11">
        <v>276</v>
      </c>
      <c r="J86" s="24">
        <v>24867788</v>
      </c>
      <c r="K86" s="12"/>
      <c r="L86" s="14">
        <v>0</v>
      </c>
      <c r="N86" s="21">
        <v>0</v>
      </c>
      <c r="P86" s="21">
        <v>0</v>
      </c>
      <c r="R86" s="21">
        <v>0</v>
      </c>
      <c r="T86" s="21">
        <v>0</v>
      </c>
      <c r="V86" s="21">
        <v>0</v>
      </c>
      <c r="X86" s="21">
        <v>0</v>
      </c>
      <c r="Z86" s="21">
        <v>0</v>
      </c>
      <c r="AB86" s="22">
        <v>24867788</v>
      </c>
      <c r="AD86" s="5" t="str">
        <f t="shared" si="1"/>
        <v>No</v>
      </c>
      <c r="AF86" s="28"/>
      <c r="AG86" s="21"/>
    </row>
    <row r="87" spans="1:33">
      <c r="A87" s="8" t="s">
        <v>1794</v>
      </c>
      <c r="B87" s="8" t="s">
        <v>1795</v>
      </c>
      <c r="C87" s="9" t="s">
        <v>171</v>
      </c>
      <c r="D87" s="185">
        <v>4027</v>
      </c>
      <c r="E87" s="188">
        <v>40027</v>
      </c>
      <c r="F87" s="9" t="s">
        <v>88</v>
      </c>
      <c r="G87" s="9" t="s">
        <v>84</v>
      </c>
      <c r="H87" s="10">
        <v>2441770</v>
      </c>
      <c r="I87" s="11">
        <v>276</v>
      </c>
      <c r="J87" s="24">
        <v>1207143</v>
      </c>
      <c r="K87" s="12"/>
      <c r="L87" s="14">
        <v>0</v>
      </c>
      <c r="N87" s="21">
        <v>0</v>
      </c>
      <c r="P87" s="21">
        <v>0</v>
      </c>
      <c r="R87" s="21">
        <v>0</v>
      </c>
      <c r="T87" s="21">
        <v>0</v>
      </c>
      <c r="V87" s="21">
        <v>0</v>
      </c>
      <c r="X87" s="21">
        <v>0</v>
      </c>
      <c r="Z87" s="21">
        <v>0</v>
      </c>
      <c r="AB87" s="22">
        <v>1207143</v>
      </c>
      <c r="AD87" s="5" t="str">
        <f t="shared" si="1"/>
        <v>No</v>
      </c>
      <c r="AF87" s="28"/>
      <c r="AG87" s="21"/>
    </row>
    <row r="88" spans="1:33">
      <c r="A88" s="8" t="s">
        <v>442</v>
      </c>
      <c r="B88" s="8" t="s">
        <v>410</v>
      </c>
      <c r="C88" s="9" t="s">
        <v>91</v>
      </c>
      <c r="D88" s="185">
        <v>9031</v>
      </c>
      <c r="E88" s="188">
        <v>90031</v>
      </c>
      <c r="F88" s="9" t="s">
        <v>88</v>
      </c>
      <c r="G88" s="9" t="s">
        <v>84</v>
      </c>
      <c r="H88" s="10">
        <v>1932666</v>
      </c>
      <c r="I88" s="11">
        <v>275</v>
      </c>
      <c r="J88" s="24">
        <v>0</v>
      </c>
      <c r="K88" s="12"/>
      <c r="L88" s="14">
        <v>0</v>
      </c>
      <c r="N88" s="21">
        <v>50821354</v>
      </c>
      <c r="P88" s="21">
        <v>0</v>
      </c>
      <c r="R88" s="21">
        <v>0</v>
      </c>
      <c r="T88" s="21">
        <v>0</v>
      </c>
      <c r="V88" s="21">
        <v>0</v>
      </c>
      <c r="X88" s="21">
        <v>0</v>
      </c>
      <c r="Z88" s="21">
        <v>0</v>
      </c>
      <c r="AB88" s="22">
        <v>50821354</v>
      </c>
      <c r="AD88" s="5" t="str">
        <f t="shared" si="1"/>
        <v>No</v>
      </c>
      <c r="AF88" s="28"/>
      <c r="AG88" s="21"/>
    </row>
    <row r="89" spans="1:33">
      <c r="A89" s="8" t="s">
        <v>1464</v>
      </c>
      <c r="B89" s="8" t="s">
        <v>535</v>
      </c>
      <c r="C89" s="9" t="s">
        <v>163</v>
      </c>
      <c r="D89" s="185">
        <v>1008</v>
      </c>
      <c r="E89" s="188">
        <v>10008</v>
      </c>
      <c r="F89" s="9" t="s">
        <v>88</v>
      </c>
      <c r="G89" s="9" t="s">
        <v>84</v>
      </c>
      <c r="H89" s="10">
        <v>621300</v>
      </c>
      <c r="I89" s="11">
        <v>265</v>
      </c>
      <c r="J89" s="24">
        <v>8516727</v>
      </c>
      <c r="K89" s="12"/>
      <c r="L89" s="14">
        <v>0</v>
      </c>
      <c r="N89" s="21">
        <v>0</v>
      </c>
      <c r="P89" s="21">
        <v>0</v>
      </c>
      <c r="R89" s="21">
        <v>0</v>
      </c>
      <c r="T89" s="21">
        <v>0</v>
      </c>
      <c r="V89" s="21">
        <v>0</v>
      </c>
      <c r="X89" s="21">
        <v>0</v>
      </c>
      <c r="Z89" s="21">
        <v>0</v>
      </c>
      <c r="AB89" s="22">
        <v>8516727</v>
      </c>
      <c r="AD89" s="5" t="str">
        <f t="shared" si="1"/>
        <v>No</v>
      </c>
      <c r="AF89" s="28"/>
      <c r="AG89" s="21"/>
    </row>
    <row r="90" spans="1:33">
      <c r="A90" s="8" t="s">
        <v>4805</v>
      </c>
      <c r="B90" s="8" t="s">
        <v>436</v>
      </c>
      <c r="C90" s="9" t="s">
        <v>274</v>
      </c>
      <c r="D90" s="185">
        <v>4004</v>
      </c>
      <c r="E90" s="188">
        <v>40004</v>
      </c>
      <c r="F90" s="9" t="s">
        <v>88</v>
      </c>
      <c r="G90" s="9" t="s">
        <v>84</v>
      </c>
      <c r="H90" s="10">
        <v>969587</v>
      </c>
      <c r="I90" s="11">
        <v>262</v>
      </c>
      <c r="J90" s="24">
        <v>46736868</v>
      </c>
      <c r="K90" s="12"/>
      <c r="L90" s="14">
        <v>0</v>
      </c>
      <c r="N90" s="21">
        <v>0</v>
      </c>
      <c r="P90" s="21">
        <v>0</v>
      </c>
      <c r="R90" s="21">
        <v>0</v>
      </c>
      <c r="T90" s="21">
        <v>0</v>
      </c>
      <c r="V90" s="21">
        <v>0</v>
      </c>
      <c r="X90" s="21">
        <v>0</v>
      </c>
      <c r="Z90" s="21">
        <v>0</v>
      </c>
      <c r="AB90" s="22">
        <v>46736868</v>
      </c>
      <c r="AD90" s="5" t="str">
        <f t="shared" si="1"/>
        <v>No</v>
      </c>
      <c r="AF90" s="28"/>
      <c r="AG90" s="21"/>
    </row>
    <row r="91" spans="1:33">
      <c r="A91" s="8" t="s">
        <v>4081</v>
      </c>
      <c r="B91" s="8" t="s">
        <v>4082</v>
      </c>
      <c r="C91" s="9" t="s">
        <v>87</v>
      </c>
      <c r="D91" s="185">
        <v>20</v>
      </c>
      <c r="E91" s="188">
        <v>20</v>
      </c>
      <c r="F91" s="9" t="s">
        <v>88</v>
      </c>
      <c r="G91" s="9" t="s">
        <v>84</v>
      </c>
      <c r="H91" s="10">
        <v>198979</v>
      </c>
      <c r="I91" s="11">
        <v>262</v>
      </c>
      <c r="J91" s="24">
        <v>0</v>
      </c>
      <c r="K91" s="12"/>
      <c r="L91" s="14">
        <v>0</v>
      </c>
      <c r="N91" s="21">
        <v>0</v>
      </c>
      <c r="P91" s="21">
        <v>0</v>
      </c>
      <c r="R91" s="21">
        <v>0</v>
      </c>
      <c r="T91" s="21">
        <v>0</v>
      </c>
      <c r="V91" s="21">
        <v>0</v>
      </c>
      <c r="X91" s="21">
        <v>0</v>
      </c>
      <c r="Z91" s="21">
        <v>0</v>
      </c>
      <c r="AB91" s="22">
        <v>0</v>
      </c>
      <c r="AD91" s="5" t="str">
        <f t="shared" si="1"/>
        <v>No</v>
      </c>
      <c r="AF91" s="28"/>
      <c r="AG91" s="21"/>
    </row>
    <row r="92" spans="1:33">
      <c r="A92" s="8" t="s">
        <v>6132</v>
      </c>
      <c r="B92" s="8" t="s">
        <v>2071</v>
      </c>
      <c r="C92" s="9" t="s">
        <v>42</v>
      </c>
      <c r="D92" s="185">
        <v>2113</v>
      </c>
      <c r="E92" s="188">
        <v>20113</v>
      </c>
      <c r="F92" s="9" t="s">
        <v>88</v>
      </c>
      <c r="G92" s="9" t="s">
        <v>84</v>
      </c>
      <c r="H92" s="10">
        <v>720572</v>
      </c>
      <c r="I92" s="11">
        <v>258</v>
      </c>
      <c r="J92" s="24">
        <v>5324325</v>
      </c>
      <c r="K92" s="12"/>
      <c r="L92" s="14">
        <v>0</v>
      </c>
      <c r="N92" s="21">
        <v>0</v>
      </c>
      <c r="P92" s="21">
        <v>3712789</v>
      </c>
      <c r="R92" s="21">
        <v>0</v>
      </c>
      <c r="T92" s="21">
        <v>0</v>
      </c>
      <c r="V92" s="21">
        <v>0</v>
      </c>
      <c r="X92" s="21">
        <v>0</v>
      </c>
      <c r="Z92" s="21">
        <v>0</v>
      </c>
      <c r="AB92" s="22">
        <v>9037114</v>
      </c>
      <c r="AD92" s="5" t="str">
        <f t="shared" si="1"/>
        <v>No</v>
      </c>
      <c r="AF92" s="28"/>
      <c r="AG92" s="21"/>
    </row>
    <row r="93" spans="1:33">
      <c r="A93" s="8" t="s">
        <v>3530</v>
      </c>
      <c r="B93" s="8" t="s">
        <v>893</v>
      </c>
      <c r="C93" s="9" t="s">
        <v>58</v>
      </c>
      <c r="D93" s="185">
        <v>5005</v>
      </c>
      <c r="E93" s="188">
        <v>50005</v>
      </c>
      <c r="F93" s="9" t="s">
        <v>83</v>
      </c>
      <c r="G93" s="9" t="s">
        <v>84</v>
      </c>
      <c r="H93" s="10">
        <v>401661</v>
      </c>
      <c r="I93" s="11">
        <v>254</v>
      </c>
      <c r="J93" s="24">
        <v>18674209</v>
      </c>
      <c r="K93" s="12"/>
      <c r="L93" s="14">
        <v>0</v>
      </c>
      <c r="N93" s="21">
        <v>0</v>
      </c>
      <c r="P93" s="21">
        <v>0</v>
      </c>
      <c r="R93" s="21">
        <v>0</v>
      </c>
      <c r="T93" s="21">
        <v>0</v>
      </c>
      <c r="V93" s="21">
        <v>0</v>
      </c>
      <c r="X93" s="21">
        <v>0</v>
      </c>
      <c r="Z93" s="21">
        <v>0</v>
      </c>
      <c r="AB93" s="22">
        <v>18674209</v>
      </c>
      <c r="AD93" s="5" t="str">
        <f t="shared" si="1"/>
        <v>No</v>
      </c>
      <c r="AF93" s="28"/>
      <c r="AG93" s="21"/>
    </row>
    <row r="94" spans="1:33">
      <c r="A94" s="8" t="s">
        <v>3696</v>
      </c>
      <c r="B94" s="8" t="s">
        <v>3697</v>
      </c>
      <c r="C94" s="9" t="s">
        <v>91</v>
      </c>
      <c r="D94" s="185">
        <v>9029</v>
      </c>
      <c r="E94" s="188">
        <v>90029</v>
      </c>
      <c r="F94" s="9" t="s">
        <v>88</v>
      </c>
      <c r="G94" s="9" t="s">
        <v>84</v>
      </c>
      <c r="H94" s="10">
        <v>1932666</v>
      </c>
      <c r="I94" s="11">
        <v>250</v>
      </c>
      <c r="J94" s="24">
        <v>0</v>
      </c>
      <c r="K94" s="12"/>
      <c r="L94" s="14">
        <v>0</v>
      </c>
      <c r="N94" s="21">
        <v>47675287</v>
      </c>
      <c r="P94" s="21">
        <v>0</v>
      </c>
      <c r="R94" s="21">
        <v>0</v>
      </c>
      <c r="T94" s="21">
        <v>0</v>
      </c>
      <c r="V94" s="21">
        <v>0</v>
      </c>
      <c r="X94" s="21">
        <v>0</v>
      </c>
      <c r="Z94" s="21">
        <v>0</v>
      </c>
      <c r="AB94" s="22">
        <v>47675287</v>
      </c>
      <c r="AD94" s="5" t="str">
        <f t="shared" si="1"/>
        <v>No</v>
      </c>
      <c r="AF94" s="28"/>
      <c r="AG94" s="21"/>
    </row>
    <row r="95" spans="1:33">
      <c r="A95" s="8" t="s">
        <v>699</v>
      </c>
      <c r="B95" s="8" t="s">
        <v>700</v>
      </c>
      <c r="C95" s="9" t="s">
        <v>171</v>
      </c>
      <c r="D95" s="185">
        <v>4152</v>
      </c>
      <c r="E95" s="188">
        <v>40152</v>
      </c>
      <c r="F95" s="9" t="s">
        <v>183</v>
      </c>
      <c r="G95" s="9" t="s">
        <v>84</v>
      </c>
      <c r="H95" s="10">
        <v>5502379</v>
      </c>
      <c r="I95" s="11">
        <v>250</v>
      </c>
      <c r="J95" s="24">
        <v>0</v>
      </c>
      <c r="K95" s="12"/>
      <c r="L95" s="14">
        <v>0</v>
      </c>
      <c r="N95" s="21">
        <v>0</v>
      </c>
      <c r="P95" s="21">
        <v>0</v>
      </c>
      <c r="R95" s="21">
        <v>0</v>
      </c>
      <c r="T95" s="21">
        <v>0</v>
      </c>
      <c r="V95" s="21">
        <v>0</v>
      </c>
      <c r="X95" s="21">
        <v>0</v>
      </c>
      <c r="Z95" s="21">
        <v>0</v>
      </c>
      <c r="AB95" s="22">
        <v>0</v>
      </c>
      <c r="AD95" s="5" t="str">
        <f t="shared" si="1"/>
        <v>No</v>
      </c>
      <c r="AF95" s="28"/>
      <c r="AG95" s="21"/>
    </row>
    <row r="96" spans="1:33">
      <c r="A96" s="8" t="s">
        <v>4420</v>
      </c>
      <c r="B96" s="8" t="s">
        <v>595</v>
      </c>
      <c r="C96" s="9" t="s">
        <v>171</v>
      </c>
      <c r="D96" s="185">
        <v>4040</v>
      </c>
      <c r="E96" s="188">
        <v>40040</v>
      </c>
      <c r="F96" s="9" t="s">
        <v>88</v>
      </c>
      <c r="G96" s="9" t="s">
        <v>84</v>
      </c>
      <c r="H96" s="10">
        <v>1065219</v>
      </c>
      <c r="I96" s="11">
        <v>248</v>
      </c>
      <c r="J96" s="24">
        <v>7486641</v>
      </c>
      <c r="K96" s="12"/>
      <c r="L96" s="14">
        <v>0</v>
      </c>
      <c r="N96" s="21">
        <v>48182662</v>
      </c>
      <c r="P96" s="21">
        <v>0</v>
      </c>
      <c r="R96" s="21">
        <v>17525500</v>
      </c>
      <c r="T96" s="21">
        <v>0</v>
      </c>
      <c r="V96" s="21">
        <v>0</v>
      </c>
      <c r="X96" s="21">
        <v>0</v>
      </c>
      <c r="Z96" s="21">
        <v>0</v>
      </c>
      <c r="AB96" s="22">
        <v>73194803</v>
      </c>
      <c r="AD96" s="5" t="str">
        <f t="shared" si="1"/>
        <v>No</v>
      </c>
      <c r="AF96" s="28"/>
      <c r="AG96" s="21"/>
    </row>
    <row r="97" spans="1:33">
      <c r="A97" s="8" t="s">
        <v>6514</v>
      </c>
      <c r="B97" s="8" t="s">
        <v>2262</v>
      </c>
      <c r="C97" s="9" t="s">
        <v>288</v>
      </c>
      <c r="D97" s="185">
        <v>3027</v>
      </c>
      <c r="E97" s="188">
        <v>30027</v>
      </c>
      <c r="F97" s="9" t="s">
        <v>88</v>
      </c>
      <c r="G97" s="9" t="s">
        <v>84</v>
      </c>
      <c r="H97" s="10">
        <v>232045</v>
      </c>
      <c r="I97" s="11">
        <v>246</v>
      </c>
      <c r="J97" s="24">
        <v>557962</v>
      </c>
      <c r="K97" s="12"/>
      <c r="L97" s="14">
        <v>0</v>
      </c>
      <c r="N97" s="21">
        <v>0</v>
      </c>
      <c r="P97" s="21">
        <v>0</v>
      </c>
      <c r="R97" s="21">
        <v>0</v>
      </c>
      <c r="T97" s="21">
        <v>0</v>
      </c>
      <c r="V97" s="21">
        <v>0</v>
      </c>
      <c r="X97" s="21">
        <v>0</v>
      </c>
      <c r="Z97" s="21">
        <v>0</v>
      </c>
      <c r="AB97" s="22">
        <v>557962</v>
      </c>
      <c r="AD97" s="5" t="str">
        <f t="shared" si="1"/>
        <v>No</v>
      </c>
      <c r="AF97" s="28"/>
      <c r="AG97" s="21"/>
    </row>
    <row r="98" spans="1:33">
      <c r="A98" s="8" t="s">
        <v>6515</v>
      </c>
      <c r="B98" s="8" t="s">
        <v>1819</v>
      </c>
      <c r="C98" s="9" t="s">
        <v>178</v>
      </c>
      <c r="D98" s="185">
        <v>5032</v>
      </c>
      <c r="E98" s="188">
        <v>50032</v>
      </c>
      <c r="F98" s="9" t="s">
        <v>88</v>
      </c>
      <c r="G98" s="9" t="s">
        <v>84</v>
      </c>
      <c r="H98" s="10">
        <v>356218</v>
      </c>
      <c r="I98" s="11">
        <v>237</v>
      </c>
      <c r="J98" s="24">
        <v>0</v>
      </c>
      <c r="K98" s="12"/>
      <c r="L98" s="14">
        <v>0</v>
      </c>
      <c r="N98" s="21">
        <v>0</v>
      </c>
      <c r="P98" s="21">
        <v>0</v>
      </c>
      <c r="R98" s="21">
        <v>0</v>
      </c>
      <c r="T98" s="21">
        <v>0</v>
      </c>
      <c r="V98" s="21">
        <v>0</v>
      </c>
      <c r="X98" s="21">
        <v>0</v>
      </c>
      <c r="Z98" s="21">
        <v>0</v>
      </c>
      <c r="AB98" s="22">
        <v>0</v>
      </c>
      <c r="AD98" s="5" t="str">
        <f t="shared" si="1"/>
        <v>No</v>
      </c>
      <c r="AF98" s="28"/>
      <c r="AG98" s="21"/>
    </row>
    <row r="99" spans="1:33">
      <c r="A99" s="8" t="s">
        <v>1257</v>
      </c>
      <c r="B99" s="8" t="s">
        <v>285</v>
      </c>
      <c r="C99" s="9" t="s">
        <v>141</v>
      </c>
      <c r="D99" s="185">
        <v>3068</v>
      </c>
      <c r="E99" s="188">
        <v>30068</v>
      </c>
      <c r="F99" s="9" t="s">
        <v>83</v>
      </c>
      <c r="G99" s="9" t="s">
        <v>84</v>
      </c>
      <c r="H99" s="10">
        <v>4586770</v>
      </c>
      <c r="I99" s="11">
        <v>235</v>
      </c>
      <c r="J99" s="24">
        <v>29310741</v>
      </c>
      <c r="K99" s="12"/>
      <c r="L99" s="14">
        <v>0</v>
      </c>
      <c r="N99" s="21">
        <v>0</v>
      </c>
      <c r="P99" s="21">
        <v>0</v>
      </c>
      <c r="R99" s="21">
        <v>2695571</v>
      </c>
      <c r="T99" s="21">
        <v>31602930</v>
      </c>
      <c r="V99" s="21">
        <v>0</v>
      </c>
      <c r="X99" s="21">
        <v>0</v>
      </c>
      <c r="Z99" s="21">
        <v>0</v>
      </c>
      <c r="AB99" s="22">
        <v>63609242</v>
      </c>
      <c r="AD99" s="5" t="str">
        <f t="shared" si="1"/>
        <v>No</v>
      </c>
      <c r="AF99" s="28"/>
      <c r="AG99" s="21"/>
    </row>
    <row r="100" spans="1:33">
      <c r="A100" s="8" t="s">
        <v>1209</v>
      </c>
      <c r="B100" s="8" t="s">
        <v>1210</v>
      </c>
      <c r="C100" s="9" t="s">
        <v>178</v>
      </c>
      <c r="D100" s="185">
        <v>5033</v>
      </c>
      <c r="E100" s="188">
        <v>50033</v>
      </c>
      <c r="F100" s="9" t="s">
        <v>88</v>
      </c>
      <c r="G100" s="9" t="s">
        <v>84</v>
      </c>
      <c r="H100" s="10">
        <v>569935</v>
      </c>
      <c r="I100" s="11">
        <v>234</v>
      </c>
      <c r="J100" s="24">
        <v>3259397</v>
      </c>
      <c r="K100" s="12"/>
      <c r="L100" s="14">
        <v>0</v>
      </c>
      <c r="N100" s="21">
        <v>0</v>
      </c>
      <c r="P100" s="21">
        <v>0</v>
      </c>
      <c r="R100" s="21">
        <v>0</v>
      </c>
      <c r="T100" s="21">
        <v>0</v>
      </c>
      <c r="V100" s="21">
        <v>0</v>
      </c>
      <c r="X100" s="21">
        <v>0</v>
      </c>
      <c r="Z100" s="21">
        <v>0</v>
      </c>
      <c r="AB100" s="22">
        <v>3259397</v>
      </c>
      <c r="AD100" s="5" t="str">
        <f t="shared" si="1"/>
        <v>No</v>
      </c>
      <c r="AF100" s="28"/>
      <c r="AG100" s="21"/>
    </row>
    <row r="101" spans="1:33">
      <c r="A101" s="8" t="s">
        <v>1373</v>
      </c>
      <c r="B101" s="8" t="s">
        <v>506</v>
      </c>
      <c r="C101" s="9" t="s">
        <v>238</v>
      </c>
      <c r="D101" s="185">
        <v>1048</v>
      </c>
      <c r="E101" s="188">
        <v>10048</v>
      </c>
      <c r="F101" s="9" t="s">
        <v>138</v>
      </c>
      <c r="G101" s="9" t="s">
        <v>84</v>
      </c>
      <c r="H101" s="10">
        <v>924859</v>
      </c>
      <c r="I101" s="11">
        <v>233</v>
      </c>
      <c r="J101" s="24">
        <v>0</v>
      </c>
      <c r="K101" s="12"/>
      <c r="L101" s="14">
        <v>0</v>
      </c>
      <c r="N101" s="21">
        <v>0</v>
      </c>
      <c r="P101" s="21">
        <v>0</v>
      </c>
      <c r="R101" s="21">
        <v>0</v>
      </c>
      <c r="T101" s="21">
        <v>0</v>
      </c>
      <c r="V101" s="21">
        <v>0</v>
      </c>
      <c r="X101" s="21">
        <v>0</v>
      </c>
      <c r="Z101" s="21">
        <v>0</v>
      </c>
      <c r="AB101" s="22">
        <v>0</v>
      </c>
      <c r="AD101" s="5" t="str">
        <f t="shared" si="1"/>
        <v>No</v>
      </c>
      <c r="AF101" s="28"/>
      <c r="AG101" s="21"/>
    </row>
    <row r="102" spans="1:33">
      <c r="A102" s="8" t="s">
        <v>4765</v>
      </c>
      <c r="B102" s="8" t="s">
        <v>4766</v>
      </c>
      <c r="C102" s="9" t="s">
        <v>91</v>
      </c>
      <c r="D102" s="185">
        <v>9019</v>
      </c>
      <c r="E102" s="188">
        <v>90019</v>
      </c>
      <c r="F102" s="9" t="s">
        <v>88</v>
      </c>
      <c r="G102" s="9" t="s">
        <v>84</v>
      </c>
      <c r="H102" s="10">
        <v>1723634</v>
      </c>
      <c r="I102" s="11">
        <v>229</v>
      </c>
      <c r="J102" s="24">
        <v>1702273</v>
      </c>
      <c r="K102" s="12"/>
      <c r="L102" s="14">
        <v>0</v>
      </c>
      <c r="N102" s="21">
        <v>83346886</v>
      </c>
      <c r="P102" s="21">
        <v>908517</v>
      </c>
      <c r="R102" s="21">
        <v>0</v>
      </c>
      <c r="T102" s="21">
        <v>0</v>
      </c>
      <c r="V102" s="21">
        <v>0</v>
      </c>
      <c r="X102" s="21">
        <v>0</v>
      </c>
      <c r="Z102" s="21">
        <v>0</v>
      </c>
      <c r="AB102" s="22">
        <v>85957676</v>
      </c>
      <c r="AD102" s="5" t="str">
        <f t="shared" si="1"/>
        <v>No</v>
      </c>
      <c r="AF102" s="28"/>
      <c r="AG102" s="21"/>
    </row>
    <row r="103" spans="1:33">
      <c r="A103" s="8" t="s">
        <v>5288</v>
      </c>
      <c r="B103" s="8" t="s">
        <v>5289</v>
      </c>
      <c r="C103" s="9" t="s">
        <v>91</v>
      </c>
      <c r="D103" s="185">
        <v>9030</v>
      </c>
      <c r="E103" s="188">
        <v>90030</v>
      </c>
      <c r="F103" s="9" t="s">
        <v>88</v>
      </c>
      <c r="G103" s="9" t="s">
        <v>84</v>
      </c>
      <c r="H103" s="10">
        <v>2956746</v>
      </c>
      <c r="I103" s="11">
        <v>229</v>
      </c>
      <c r="J103" s="24">
        <v>0</v>
      </c>
      <c r="K103" s="12"/>
      <c r="L103" s="14">
        <v>0</v>
      </c>
      <c r="N103" s="21">
        <v>97974466</v>
      </c>
      <c r="P103" s="21">
        <v>0</v>
      </c>
      <c r="R103" s="21">
        <v>0</v>
      </c>
      <c r="T103" s="21">
        <v>0</v>
      </c>
      <c r="V103" s="21">
        <v>0</v>
      </c>
      <c r="X103" s="21">
        <v>0</v>
      </c>
      <c r="Z103" s="21">
        <v>0</v>
      </c>
      <c r="AB103" s="22">
        <v>97974466</v>
      </c>
      <c r="AD103" s="5" t="str">
        <f t="shared" si="1"/>
        <v>No</v>
      </c>
      <c r="AF103" s="28"/>
      <c r="AG103" s="21"/>
    </row>
    <row r="104" spans="1:33">
      <c r="A104" s="8" t="s">
        <v>2365</v>
      </c>
      <c r="B104" s="8" t="s">
        <v>1906</v>
      </c>
      <c r="C104" s="9" t="s">
        <v>265</v>
      </c>
      <c r="D104" s="185">
        <v>7010</v>
      </c>
      <c r="E104" s="188">
        <v>70010</v>
      </c>
      <c r="F104" s="9" t="s">
        <v>88</v>
      </c>
      <c r="G104" s="9" t="s">
        <v>84</v>
      </c>
      <c r="H104" s="10">
        <v>450070</v>
      </c>
      <c r="I104" s="11">
        <v>229</v>
      </c>
      <c r="J104" s="24">
        <v>0</v>
      </c>
      <c r="K104" s="12"/>
      <c r="L104" s="14">
        <v>0</v>
      </c>
      <c r="N104" s="21">
        <v>0</v>
      </c>
      <c r="P104" s="21">
        <v>0</v>
      </c>
      <c r="R104" s="21">
        <v>0</v>
      </c>
      <c r="T104" s="21">
        <v>0</v>
      </c>
      <c r="V104" s="21">
        <v>0</v>
      </c>
      <c r="X104" s="21">
        <v>0</v>
      </c>
      <c r="Z104" s="21">
        <v>0</v>
      </c>
      <c r="AB104" s="22">
        <v>0</v>
      </c>
      <c r="AD104" s="5" t="str">
        <f t="shared" si="1"/>
        <v>No</v>
      </c>
      <c r="AF104" s="28"/>
      <c r="AG104" s="21"/>
    </row>
    <row r="105" spans="1:33">
      <c r="A105" s="8" t="s">
        <v>3975</v>
      </c>
      <c r="B105" s="8" t="s">
        <v>3976</v>
      </c>
      <c r="C105" s="9" t="s">
        <v>82</v>
      </c>
      <c r="D105" s="185">
        <v>2122</v>
      </c>
      <c r="E105" s="188">
        <v>20122</v>
      </c>
      <c r="F105" s="9" t="s">
        <v>113</v>
      </c>
      <c r="G105" s="9" t="s">
        <v>84</v>
      </c>
      <c r="H105" s="10">
        <v>18351295</v>
      </c>
      <c r="I105" s="11">
        <v>225</v>
      </c>
      <c r="J105" s="24">
        <v>0</v>
      </c>
      <c r="K105" s="12"/>
      <c r="L105" s="14">
        <v>0</v>
      </c>
      <c r="N105" s="21">
        <v>0</v>
      </c>
      <c r="P105" s="21">
        <v>0</v>
      </c>
      <c r="R105" s="21">
        <v>0</v>
      </c>
      <c r="T105" s="21">
        <v>0</v>
      </c>
      <c r="V105" s="21">
        <v>0</v>
      </c>
      <c r="X105" s="21">
        <v>0</v>
      </c>
      <c r="Z105" s="21">
        <v>0</v>
      </c>
      <c r="AB105" s="22">
        <v>0</v>
      </c>
      <c r="AD105" s="5" t="str">
        <f t="shared" si="1"/>
        <v>No</v>
      </c>
      <c r="AF105" s="28"/>
      <c r="AG105" s="21"/>
    </row>
    <row r="106" spans="1:33">
      <c r="A106" s="8" t="s">
        <v>99</v>
      </c>
      <c r="B106" s="8" t="s">
        <v>100</v>
      </c>
      <c r="C106" s="9" t="s">
        <v>46</v>
      </c>
      <c r="D106" s="185">
        <v>5154</v>
      </c>
      <c r="E106" s="188">
        <v>50154</v>
      </c>
      <c r="F106" s="9" t="s">
        <v>83</v>
      </c>
      <c r="G106" s="9" t="s">
        <v>84</v>
      </c>
      <c r="H106" s="10">
        <v>2650890</v>
      </c>
      <c r="I106" s="11">
        <v>220</v>
      </c>
      <c r="J106" s="24">
        <v>490815</v>
      </c>
      <c r="K106" s="12"/>
      <c r="L106" s="14">
        <v>0</v>
      </c>
      <c r="N106" s="21">
        <v>4738736</v>
      </c>
      <c r="P106" s="21">
        <v>551406</v>
      </c>
      <c r="R106" s="21">
        <v>0</v>
      </c>
      <c r="T106" s="21">
        <v>0</v>
      </c>
      <c r="V106" s="21">
        <v>0</v>
      </c>
      <c r="X106" s="21">
        <v>0</v>
      </c>
      <c r="Z106" s="21">
        <v>0</v>
      </c>
      <c r="AB106" s="22">
        <v>5780957</v>
      </c>
      <c r="AD106" s="5" t="str">
        <f t="shared" si="1"/>
        <v>No</v>
      </c>
      <c r="AF106" s="28"/>
      <c r="AG106" s="21"/>
    </row>
    <row r="107" spans="1:33">
      <c r="A107" s="8" t="s">
        <v>2955</v>
      </c>
      <c r="B107" s="8" t="s">
        <v>2956</v>
      </c>
      <c r="C107" s="9" t="s">
        <v>79</v>
      </c>
      <c r="D107" s="185">
        <v>9001</v>
      </c>
      <c r="E107" s="188">
        <v>90001</v>
      </c>
      <c r="F107" s="9" t="s">
        <v>88</v>
      </c>
      <c r="G107" s="9" t="s">
        <v>84</v>
      </c>
      <c r="H107" s="10">
        <v>392141</v>
      </c>
      <c r="I107" s="11">
        <v>219</v>
      </c>
      <c r="J107" s="24">
        <v>0</v>
      </c>
      <c r="K107" s="12"/>
      <c r="L107" s="14">
        <v>0</v>
      </c>
      <c r="N107" s="21">
        <v>0</v>
      </c>
      <c r="P107" s="21">
        <v>0</v>
      </c>
      <c r="R107" s="21">
        <v>0</v>
      </c>
      <c r="T107" s="21">
        <v>0</v>
      </c>
      <c r="V107" s="21">
        <v>0</v>
      </c>
      <c r="X107" s="21">
        <v>0</v>
      </c>
      <c r="Z107" s="21">
        <v>0</v>
      </c>
      <c r="AB107" s="22">
        <v>0</v>
      </c>
      <c r="AD107" s="5" t="str">
        <f t="shared" si="1"/>
        <v>No</v>
      </c>
      <c r="AF107" s="28"/>
      <c r="AG107" s="21"/>
    </row>
    <row r="108" spans="1:33">
      <c r="A108" s="8" t="s">
        <v>4795</v>
      </c>
      <c r="B108" s="8" t="s">
        <v>4796</v>
      </c>
      <c r="C108" s="9" t="s">
        <v>466</v>
      </c>
      <c r="D108" s="185">
        <v>5022</v>
      </c>
      <c r="E108" s="188">
        <v>50022</v>
      </c>
      <c r="F108" s="9" t="s">
        <v>88</v>
      </c>
      <c r="G108" s="9" t="s">
        <v>84</v>
      </c>
      <c r="H108" s="10">
        <v>507643</v>
      </c>
      <c r="I108" s="11">
        <v>214</v>
      </c>
      <c r="J108" s="24">
        <v>0</v>
      </c>
      <c r="K108" s="12"/>
      <c r="L108" s="14">
        <v>0</v>
      </c>
      <c r="N108" s="21">
        <v>0</v>
      </c>
      <c r="P108" s="21">
        <v>0</v>
      </c>
      <c r="R108" s="21">
        <v>0</v>
      </c>
      <c r="T108" s="21">
        <v>0</v>
      </c>
      <c r="V108" s="21">
        <v>0</v>
      </c>
      <c r="X108" s="21">
        <v>0</v>
      </c>
      <c r="Z108" s="21">
        <v>0</v>
      </c>
      <c r="AB108" s="22">
        <v>0</v>
      </c>
      <c r="AD108" s="5" t="str">
        <f t="shared" si="1"/>
        <v>No</v>
      </c>
      <c r="AF108" s="28"/>
      <c r="AG108" s="21"/>
    </row>
    <row r="109" spans="1:33">
      <c r="A109" s="8" t="s">
        <v>6133</v>
      </c>
      <c r="B109" s="8" t="s">
        <v>1697</v>
      </c>
      <c r="C109" s="9" t="s">
        <v>42</v>
      </c>
      <c r="D109" s="185">
        <v>2018</v>
      </c>
      <c r="E109" s="188">
        <v>20018</v>
      </c>
      <c r="F109" s="9" t="s">
        <v>88</v>
      </c>
      <c r="G109" s="9" t="s">
        <v>84</v>
      </c>
      <c r="H109" s="10">
        <v>412317</v>
      </c>
      <c r="I109" s="11">
        <v>213</v>
      </c>
      <c r="J109" s="24">
        <v>10298987</v>
      </c>
      <c r="K109" s="12"/>
      <c r="L109" s="14">
        <v>0</v>
      </c>
      <c r="N109" s="21">
        <v>0</v>
      </c>
      <c r="P109" s="21">
        <v>0</v>
      </c>
      <c r="R109" s="21">
        <v>0</v>
      </c>
      <c r="T109" s="21">
        <v>0</v>
      </c>
      <c r="V109" s="21">
        <v>0</v>
      </c>
      <c r="X109" s="21">
        <v>0</v>
      </c>
      <c r="Z109" s="21">
        <v>0</v>
      </c>
      <c r="AB109" s="22">
        <v>10298987</v>
      </c>
      <c r="AD109" s="5" t="str">
        <f t="shared" si="1"/>
        <v>No</v>
      </c>
      <c r="AF109" s="28"/>
      <c r="AG109" s="21"/>
    </row>
    <row r="110" spans="1:33">
      <c r="A110" s="8" t="s">
        <v>6516</v>
      </c>
      <c r="B110" s="8" t="s">
        <v>4113</v>
      </c>
      <c r="C110" s="9" t="s">
        <v>466</v>
      </c>
      <c r="D110" s="185">
        <v>5010</v>
      </c>
      <c r="E110" s="188">
        <v>50010</v>
      </c>
      <c r="F110" s="9" t="s">
        <v>88</v>
      </c>
      <c r="G110" s="9" t="s">
        <v>84</v>
      </c>
      <c r="H110" s="10">
        <v>569499</v>
      </c>
      <c r="I110" s="11">
        <v>212</v>
      </c>
      <c r="J110" s="24">
        <v>1359021</v>
      </c>
      <c r="K110" s="12"/>
      <c r="L110" s="14">
        <v>0</v>
      </c>
      <c r="N110" s="21">
        <v>0</v>
      </c>
      <c r="P110" s="21">
        <v>0</v>
      </c>
      <c r="R110" s="21">
        <v>0</v>
      </c>
      <c r="T110" s="21">
        <v>0</v>
      </c>
      <c r="V110" s="21">
        <v>0</v>
      </c>
      <c r="X110" s="21">
        <v>0</v>
      </c>
      <c r="Z110" s="21">
        <v>0</v>
      </c>
      <c r="AB110" s="22">
        <v>1359021</v>
      </c>
      <c r="AD110" s="5" t="str">
        <f t="shared" si="1"/>
        <v>No</v>
      </c>
      <c r="AF110" s="28"/>
      <c r="AG110" s="21"/>
    </row>
    <row r="111" spans="1:33">
      <c r="A111" s="8" t="s">
        <v>4586</v>
      </c>
      <c r="B111" s="8" t="s">
        <v>4587</v>
      </c>
      <c r="C111" s="9" t="s">
        <v>120</v>
      </c>
      <c r="D111" s="185">
        <v>6007</v>
      </c>
      <c r="E111" s="188">
        <v>60007</v>
      </c>
      <c r="F111" s="9" t="s">
        <v>88</v>
      </c>
      <c r="G111" s="9" t="s">
        <v>84</v>
      </c>
      <c r="H111" s="10">
        <v>5121892</v>
      </c>
      <c r="I111" s="11">
        <v>209</v>
      </c>
      <c r="J111" s="24">
        <v>13508315</v>
      </c>
      <c r="K111" s="12"/>
      <c r="L111" s="14">
        <v>0</v>
      </c>
      <c r="N111" s="21">
        <v>0</v>
      </c>
      <c r="P111" s="21">
        <v>0</v>
      </c>
      <c r="R111" s="21">
        <v>0</v>
      </c>
      <c r="T111" s="21">
        <v>0</v>
      </c>
      <c r="V111" s="21">
        <v>0</v>
      </c>
      <c r="X111" s="21">
        <v>0</v>
      </c>
      <c r="Z111" s="21">
        <v>0</v>
      </c>
      <c r="AB111" s="22">
        <v>13508315</v>
      </c>
      <c r="AD111" s="5" t="str">
        <f t="shared" si="1"/>
        <v>No</v>
      </c>
      <c r="AF111" s="28"/>
      <c r="AG111" s="21"/>
    </row>
    <row r="112" spans="1:33">
      <c r="A112" s="8" t="s">
        <v>2768</v>
      </c>
      <c r="B112" s="8" t="s">
        <v>2769</v>
      </c>
      <c r="C112" s="9" t="s">
        <v>132</v>
      </c>
      <c r="D112" s="185">
        <v>5050</v>
      </c>
      <c r="E112" s="188">
        <v>50050</v>
      </c>
      <c r="F112" s="9" t="s">
        <v>88</v>
      </c>
      <c r="G112" s="9" t="s">
        <v>84</v>
      </c>
      <c r="H112" s="10">
        <v>1487483</v>
      </c>
      <c r="I112" s="11">
        <v>209</v>
      </c>
      <c r="J112" s="24">
        <v>306698</v>
      </c>
      <c r="K112" s="12"/>
      <c r="L112" s="14">
        <v>2192127</v>
      </c>
      <c r="N112" s="21">
        <v>0</v>
      </c>
      <c r="P112" s="21">
        <v>37061888</v>
      </c>
      <c r="R112" s="21">
        <v>0</v>
      </c>
      <c r="T112" s="21">
        <v>0</v>
      </c>
      <c r="V112" s="21">
        <v>0</v>
      </c>
      <c r="X112" s="21">
        <v>0</v>
      </c>
      <c r="Z112" s="21">
        <v>0</v>
      </c>
      <c r="AB112" s="22">
        <v>39560713</v>
      </c>
      <c r="AD112" s="5" t="str">
        <f t="shared" si="1"/>
        <v>No</v>
      </c>
      <c r="AF112" s="28"/>
      <c r="AG112" s="21"/>
    </row>
    <row r="113" spans="1:33">
      <c r="A113" s="8" t="s">
        <v>4093</v>
      </c>
      <c r="B113" s="8" t="s">
        <v>128</v>
      </c>
      <c r="C113" s="9" t="s">
        <v>129</v>
      </c>
      <c r="D113" s="185">
        <v>4203</v>
      </c>
      <c r="E113" s="188">
        <v>40203</v>
      </c>
      <c r="F113" s="9" t="s">
        <v>113</v>
      </c>
      <c r="G113" s="9" t="s">
        <v>84</v>
      </c>
      <c r="H113" s="10">
        <v>4515419</v>
      </c>
      <c r="I113" s="11">
        <v>205</v>
      </c>
      <c r="J113" s="24">
        <v>0</v>
      </c>
      <c r="K113" s="12"/>
      <c r="L113" s="14">
        <v>0</v>
      </c>
      <c r="N113" s="21">
        <v>0</v>
      </c>
      <c r="P113" s="21">
        <v>10059</v>
      </c>
      <c r="R113" s="21">
        <v>0</v>
      </c>
      <c r="T113" s="21">
        <v>0</v>
      </c>
      <c r="V113" s="21">
        <v>0</v>
      </c>
      <c r="X113" s="21">
        <v>0</v>
      </c>
      <c r="Z113" s="21">
        <v>0</v>
      </c>
      <c r="AB113" s="22">
        <v>10059</v>
      </c>
      <c r="AD113" s="5" t="str">
        <f t="shared" si="1"/>
        <v>No</v>
      </c>
      <c r="AF113" s="28"/>
      <c r="AG113" s="21"/>
    </row>
    <row r="114" spans="1:33">
      <c r="A114" s="8" t="s">
        <v>736</v>
      </c>
      <c r="B114" s="8" t="s">
        <v>737</v>
      </c>
      <c r="C114" s="9" t="s">
        <v>178</v>
      </c>
      <c r="D114" s="185">
        <v>5148</v>
      </c>
      <c r="E114" s="188">
        <v>50148</v>
      </c>
      <c r="F114" s="9" t="s">
        <v>88</v>
      </c>
      <c r="G114" s="9" t="s">
        <v>84</v>
      </c>
      <c r="H114" s="10">
        <v>87106</v>
      </c>
      <c r="I114" s="11">
        <v>202</v>
      </c>
      <c r="J114" s="24">
        <v>0</v>
      </c>
      <c r="K114" s="12"/>
      <c r="L114" s="14">
        <v>0</v>
      </c>
      <c r="N114" s="21">
        <v>0</v>
      </c>
      <c r="P114" s="21">
        <v>978858</v>
      </c>
      <c r="R114" s="21">
        <v>0</v>
      </c>
      <c r="T114" s="21">
        <v>0</v>
      </c>
      <c r="V114" s="21">
        <v>0</v>
      </c>
      <c r="X114" s="21">
        <v>0</v>
      </c>
      <c r="Z114" s="21">
        <v>0</v>
      </c>
      <c r="AB114" s="22">
        <v>978858</v>
      </c>
      <c r="AD114" s="5" t="str">
        <f t="shared" si="1"/>
        <v>No</v>
      </c>
      <c r="AF114" s="28"/>
      <c r="AG114" s="21"/>
    </row>
    <row r="115" spans="1:33">
      <c r="A115" s="8" t="s">
        <v>3629</v>
      </c>
      <c r="B115" s="8" t="s">
        <v>684</v>
      </c>
      <c r="C115" s="9" t="s">
        <v>120</v>
      </c>
      <c r="D115" s="185">
        <v>6006</v>
      </c>
      <c r="E115" s="188">
        <v>60006</v>
      </c>
      <c r="F115" s="9" t="s">
        <v>83</v>
      </c>
      <c r="G115" s="9" t="s">
        <v>84</v>
      </c>
      <c r="H115" s="10">
        <v>803086</v>
      </c>
      <c r="I115" s="11">
        <v>202</v>
      </c>
      <c r="J115" s="24">
        <v>31760626</v>
      </c>
      <c r="K115" s="12"/>
      <c r="L115" s="14">
        <v>0</v>
      </c>
      <c r="N115" s="21">
        <v>42098342</v>
      </c>
      <c r="P115" s="21">
        <v>0</v>
      </c>
      <c r="R115" s="21">
        <v>0</v>
      </c>
      <c r="T115" s="21">
        <v>0</v>
      </c>
      <c r="V115" s="21">
        <v>0</v>
      </c>
      <c r="X115" s="21">
        <v>0</v>
      </c>
      <c r="Z115" s="21">
        <v>0</v>
      </c>
      <c r="AB115" s="22">
        <v>73858968</v>
      </c>
      <c r="AD115" s="5" t="str">
        <f t="shared" si="1"/>
        <v>No</v>
      </c>
      <c r="AF115" s="28"/>
      <c r="AG115" s="21"/>
    </row>
    <row r="116" spans="1:33">
      <c r="A116" s="8" t="s">
        <v>2979</v>
      </c>
      <c r="B116" s="8" t="s">
        <v>502</v>
      </c>
      <c r="C116" s="9" t="s">
        <v>171</v>
      </c>
      <c r="D116" s="185">
        <v>4041</v>
      </c>
      <c r="E116" s="188">
        <v>40041</v>
      </c>
      <c r="F116" s="9" t="s">
        <v>88</v>
      </c>
      <c r="G116" s="9" t="s">
        <v>84</v>
      </c>
      <c r="H116" s="10">
        <v>2441770</v>
      </c>
      <c r="I116" s="11">
        <v>201</v>
      </c>
      <c r="J116" s="24">
        <v>0</v>
      </c>
      <c r="K116" s="12"/>
      <c r="L116" s="14">
        <v>0</v>
      </c>
      <c r="N116" s="21">
        <v>0</v>
      </c>
      <c r="P116" s="21">
        <v>37509439</v>
      </c>
      <c r="R116" s="21">
        <v>0</v>
      </c>
      <c r="T116" s="21">
        <v>0</v>
      </c>
      <c r="V116" s="21">
        <v>0</v>
      </c>
      <c r="X116" s="21">
        <v>0</v>
      </c>
      <c r="Z116" s="21">
        <v>0</v>
      </c>
      <c r="AB116" s="22">
        <v>37509439</v>
      </c>
      <c r="AD116" s="5" t="str">
        <f t="shared" si="1"/>
        <v>No</v>
      </c>
      <c r="AF116" s="28"/>
      <c r="AG116" s="21"/>
    </row>
    <row r="117" spans="1:33">
      <c r="A117" s="8" t="s">
        <v>2962</v>
      </c>
      <c r="B117" s="8" t="s">
        <v>2963</v>
      </c>
      <c r="C117" s="9" t="s">
        <v>91</v>
      </c>
      <c r="D117" s="185">
        <v>9023</v>
      </c>
      <c r="E117" s="188">
        <v>90023</v>
      </c>
      <c r="F117" s="9" t="s">
        <v>543</v>
      </c>
      <c r="G117" s="9" t="s">
        <v>84</v>
      </c>
      <c r="H117" s="10">
        <v>12150996</v>
      </c>
      <c r="I117" s="11">
        <v>199</v>
      </c>
      <c r="J117" s="24">
        <v>0</v>
      </c>
      <c r="K117" s="12"/>
      <c r="L117" s="14">
        <v>0</v>
      </c>
      <c r="N117" s="21">
        <v>39807268</v>
      </c>
      <c r="P117" s="21">
        <v>0</v>
      </c>
      <c r="R117" s="21">
        <v>0</v>
      </c>
      <c r="T117" s="21">
        <v>0</v>
      </c>
      <c r="V117" s="21">
        <v>0</v>
      </c>
      <c r="X117" s="21">
        <v>0</v>
      </c>
      <c r="Z117" s="21">
        <v>0</v>
      </c>
      <c r="AB117" s="22">
        <v>39807268</v>
      </c>
      <c r="AD117" s="5" t="str">
        <f t="shared" si="1"/>
        <v>No</v>
      </c>
      <c r="AF117" s="28"/>
      <c r="AG117" s="21"/>
    </row>
    <row r="118" spans="1:33">
      <c r="A118" s="8" t="s">
        <v>1471</v>
      </c>
      <c r="B118" s="8" t="s">
        <v>1153</v>
      </c>
      <c r="C118" s="9" t="s">
        <v>91</v>
      </c>
      <c r="D118" s="185">
        <v>9151</v>
      </c>
      <c r="E118" s="188">
        <v>90151</v>
      </c>
      <c r="F118" s="9" t="s">
        <v>88</v>
      </c>
      <c r="G118" s="9" t="s">
        <v>84</v>
      </c>
      <c r="H118" s="10">
        <v>12150996</v>
      </c>
      <c r="I118" s="11">
        <v>195</v>
      </c>
      <c r="J118" s="24">
        <v>0</v>
      </c>
      <c r="K118" s="12"/>
      <c r="L118" s="14">
        <v>0</v>
      </c>
      <c r="N118" s="21">
        <v>133877103</v>
      </c>
      <c r="P118" s="21">
        <v>0</v>
      </c>
      <c r="R118" s="21">
        <v>0</v>
      </c>
      <c r="T118" s="21">
        <v>0</v>
      </c>
      <c r="V118" s="21">
        <v>0</v>
      </c>
      <c r="X118" s="21">
        <v>0</v>
      </c>
      <c r="Z118" s="21">
        <v>0</v>
      </c>
      <c r="AB118" s="22">
        <v>133877103</v>
      </c>
      <c r="AD118" s="5" t="str">
        <f t="shared" si="1"/>
        <v>No</v>
      </c>
      <c r="AF118" s="28"/>
      <c r="AG118" s="21"/>
    </row>
    <row r="119" spans="1:33">
      <c r="A119" s="8" t="s">
        <v>4466</v>
      </c>
      <c r="B119" s="8" t="s">
        <v>1636</v>
      </c>
      <c r="C119" s="9" t="s">
        <v>160</v>
      </c>
      <c r="D119" s="185" t="s">
        <v>4467</v>
      </c>
      <c r="E119" s="188" t="s">
        <v>4468</v>
      </c>
      <c r="F119" s="9" t="s">
        <v>157</v>
      </c>
      <c r="G119" s="9" t="s">
        <v>147</v>
      </c>
      <c r="H119" s="10">
        <v>0</v>
      </c>
      <c r="I119" s="11">
        <v>195</v>
      </c>
      <c r="J119" s="24">
        <v>0</v>
      </c>
      <c r="K119" s="12"/>
      <c r="L119" s="14">
        <v>0</v>
      </c>
      <c r="N119" s="21">
        <v>0</v>
      </c>
      <c r="P119" s="21">
        <v>0</v>
      </c>
      <c r="R119" s="21">
        <v>0</v>
      </c>
      <c r="T119" s="21">
        <v>0</v>
      </c>
      <c r="V119" s="21">
        <v>0</v>
      </c>
      <c r="X119" s="21">
        <v>0</v>
      </c>
      <c r="Z119" s="21">
        <v>167016</v>
      </c>
      <c r="AB119" s="22">
        <v>167016</v>
      </c>
      <c r="AD119" s="5" t="str">
        <f t="shared" si="1"/>
        <v>No</v>
      </c>
      <c r="AF119" s="28"/>
      <c r="AG119" s="21"/>
    </row>
    <row r="120" spans="1:33">
      <c r="A120" s="8" t="s">
        <v>1785</v>
      </c>
      <c r="B120" s="8" t="s">
        <v>1507</v>
      </c>
      <c r="C120" s="9" t="s">
        <v>274</v>
      </c>
      <c r="D120" s="185" t="s">
        <v>1786</v>
      </c>
      <c r="E120" s="188" t="s">
        <v>1787</v>
      </c>
      <c r="F120" s="9" t="s">
        <v>88</v>
      </c>
      <c r="G120" s="9" t="s">
        <v>147</v>
      </c>
      <c r="H120" s="10">
        <v>0</v>
      </c>
      <c r="I120" s="11">
        <v>194</v>
      </c>
      <c r="J120" s="24">
        <v>0</v>
      </c>
      <c r="K120" s="12"/>
      <c r="L120" s="14">
        <v>0</v>
      </c>
      <c r="N120" s="21">
        <v>0</v>
      </c>
      <c r="P120" s="21">
        <v>0</v>
      </c>
      <c r="R120" s="21">
        <v>0</v>
      </c>
      <c r="T120" s="21">
        <v>0</v>
      </c>
      <c r="V120" s="21">
        <v>0</v>
      </c>
      <c r="X120" s="21">
        <v>0</v>
      </c>
      <c r="Z120" s="21">
        <v>0</v>
      </c>
      <c r="AB120" s="22">
        <v>0</v>
      </c>
      <c r="AD120" s="5" t="str">
        <f t="shared" si="1"/>
        <v>No</v>
      </c>
      <c r="AF120" s="28"/>
      <c r="AG120" s="21"/>
    </row>
    <row r="121" spans="1:33">
      <c r="A121" s="8" t="s">
        <v>1803</v>
      </c>
      <c r="B121" s="8" t="s">
        <v>1804</v>
      </c>
      <c r="C121" s="9" t="s">
        <v>73</v>
      </c>
      <c r="D121" s="185">
        <v>6019</v>
      </c>
      <c r="E121" s="188">
        <v>60019</v>
      </c>
      <c r="F121" s="9" t="s">
        <v>83</v>
      </c>
      <c r="G121" s="9" t="s">
        <v>84</v>
      </c>
      <c r="H121" s="10">
        <v>741318</v>
      </c>
      <c r="I121" s="11">
        <v>193</v>
      </c>
      <c r="J121" s="24">
        <v>24855105</v>
      </c>
      <c r="K121" s="12"/>
      <c r="L121" s="14">
        <v>21261113</v>
      </c>
      <c r="N121" s="21">
        <v>0</v>
      </c>
      <c r="P121" s="21">
        <v>0</v>
      </c>
      <c r="R121" s="21">
        <v>0</v>
      </c>
      <c r="T121" s="21">
        <v>0</v>
      </c>
      <c r="V121" s="21">
        <v>0</v>
      </c>
      <c r="X121" s="21">
        <v>0</v>
      </c>
      <c r="Z121" s="21">
        <v>0</v>
      </c>
      <c r="AB121" s="22">
        <v>46116218</v>
      </c>
      <c r="AD121" s="5" t="str">
        <f t="shared" si="1"/>
        <v>No</v>
      </c>
      <c r="AF121" s="28"/>
      <c r="AG121" s="21"/>
    </row>
    <row r="122" spans="1:33">
      <c r="A122" s="8" t="s">
        <v>6517</v>
      </c>
      <c r="B122" s="8" t="s">
        <v>1217</v>
      </c>
      <c r="C122" s="9" t="s">
        <v>288</v>
      </c>
      <c r="D122" s="185"/>
      <c r="E122" s="188">
        <v>30202</v>
      </c>
      <c r="F122" s="9" t="s">
        <v>88</v>
      </c>
      <c r="G122" s="9" t="s">
        <v>84</v>
      </c>
      <c r="H122" s="10">
        <v>402004</v>
      </c>
      <c r="I122" s="11">
        <v>192</v>
      </c>
      <c r="J122" s="24">
        <v>129390</v>
      </c>
      <c r="K122" s="12"/>
      <c r="L122" s="14">
        <v>0</v>
      </c>
      <c r="N122" s="21">
        <v>0</v>
      </c>
      <c r="P122" s="21">
        <v>0</v>
      </c>
      <c r="R122" s="21">
        <v>0</v>
      </c>
      <c r="T122" s="21">
        <v>0</v>
      </c>
      <c r="V122" s="21">
        <v>0</v>
      </c>
      <c r="X122" s="21">
        <v>0</v>
      </c>
      <c r="Z122" s="21">
        <v>0</v>
      </c>
      <c r="AB122" s="22">
        <v>129390</v>
      </c>
      <c r="AD122" s="5" t="str">
        <f t="shared" si="1"/>
        <v>No</v>
      </c>
      <c r="AF122" s="28"/>
      <c r="AG122" s="21"/>
    </row>
    <row r="123" spans="1:33">
      <c r="A123" s="8" t="s">
        <v>311</v>
      </c>
      <c r="B123" s="8" t="s">
        <v>312</v>
      </c>
      <c r="C123" s="9" t="s">
        <v>213</v>
      </c>
      <c r="D123" s="185" t="s">
        <v>313</v>
      </c>
      <c r="E123" s="188" t="s">
        <v>314</v>
      </c>
      <c r="F123" s="9" t="s">
        <v>157</v>
      </c>
      <c r="G123" s="9" t="s">
        <v>147</v>
      </c>
      <c r="H123" s="10">
        <v>0</v>
      </c>
      <c r="I123" s="11">
        <v>185</v>
      </c>
      <c r="J123" s="24">
        <v>0</v>
      </c>
      <c r="K123" s="12"/>
      <c r="L123" s="14">
        <v>0</v>
      </c>
      <c r="N123" s="21">
        <v>0</v>
      </c>
      <c r="P123" s="21">
        <v>0</v>
      </c>
      <c r="R123" s="21">
        <v>0</v>
      </c>
      <c r="T123" s="21">
        <v>0</v>
      </c>
      <c r="V123" s="21">
        <v>0</v>
      </c>
      <c r="X123" s="21">
        <v>0</v>
      </c>
      <c r="Z123" s="21">
        <v>3039368</v>
      </c>
      <c r="AB123" s="22">
        <v>3039368</v>
      </c>
      <c r="AD123" s="5" t="str">
        <f t="shared" si="1"/>
        <v>No</v>
      </c>
      <c r="AF123" s="28"/>
      <c r="AG123" s="21"/>
    </row>
    <row r="124" spans="1:33">
      <c r="A124" s="8" t="s">
        <v>1407</v>
      </c>
      <c r="B124" s="8" t="s">
        <v>1408</v>
      </c>
      <c r="C124" s="9" t="s">
        <v>150</v>
      </c>
      <c r="D124" s="185" t="s">
        <v>1409</v>
      </c>
      <c r="E124" s="188" t="s">
        <v>1410</v>
      </c>
      <c r="F124" s="9" t="s">
        <v>157</v>
      </c>
      <c r="G124" s="9" t="s">
        <v>147</v>
      </c>
      <c r="H124" s="10">
        <v>0</v>
      </c>
      <c r="I124" s="11">
        <v>185</v>
      </c>
      <c r="J124" s="24">
        <v>0</v>
      </c>
      <c r="K124" s="12"/>
      <c r="L124" s="14">
        <v>0</v>
      </c>
      <c r="N124" s="21">
        <v>0</v>
      </c>
      <c r="P124" s="21">
        <v>0</v>
      </c>
      <c r="R124" s="21">
        <v>0</v>
      </c>
      <c r="T124" s="21">
        <v>0</v>
      </c>
      <c r="V124" s="21">
        <v>0</v>
      </c>
      <c r="X124" s="21">
        <v>0</v>
      </c>
      <c r="Z124" s="21">
        <v>234550</v>
      </c>
      <c r="AB124" s="22">
        <v>234550</v>
      </c>
      <c r="AD124" s="5" t="str">
        <f t="shared" si="1"/>
        <v>No</v>
      </c>
      <c r="AF124" s="28"/>
      <c r="AG124" s="21"/>
    </row>
    <row r="125" spans="1:33">
      <c r="A125" s="8" t="s">
        <v>4781</v>
      </c>
      <c r="B125" s="8" t="s">
        <v>4782</v>
      </c>
      <c r="C125" s="9" t="s">
        <v>82</v>
      </c>
      <c r="D125" s="185">
        <v>2126</v>
      </c>
      <c r="E125" s="188">
        <v>20126</v>
      </c>
      <c r="F125" s="9" t="s">
        <v>113</v>
      </c>
      <c r="G125" s="9" t="s">
        <v>84</v>
      </c>
      <c r="H125" s="10">
        <v>18351295</v>
      </c>
      <c r="I125" s="11">
        <v>184</v>
      </c>
      <c r="J125" s="24">
        <v>10960834</v>
      </c>
      <c r="K125" s="12"/>
      <c r="L125" s="14">
        <v>0</v>
      </c>
      <c r="N125" s="21">
        <v>0</v>
      </c>
      <c r="P125" s="21">
        <v>0</v>
      </c>
      <c r="R125" s="21">
        <v>0</v>
      </c>
      <c r="T125" s="21">
        <v>0</v>
      </c>
      <c r="V125" s="21">
        <v>0</v>
      </c>
      <c r="X125" s="21">
        <v>0</v>
      </c>
      <c r="Z125" s="21">
        <v>0</v>
      </c>
      <c r="AB125" s="22">
        <v>10960834</v>
      </c>
      <c r="AD125" s="5" t="str">
        <f t="shared" si="1"/>
        <v>No</v>
      </c>
      <c r="AF125" s="28"/>
      <c r="AG125" s="21"/>
    </row>
    <row r="126" spans="1:33">
      <c r="A126" s="8" t="s">
        <v>4437</v>
      </c>
      <c r="B126" s="8" t="s">
        <v>4438</v>
      </c>
      <c r="C126" s="9" t="s">
        <v>87</v>
      </c>
      <c r="D126" s="185">
        <v>24</v>
      </c>
      <c r="E126" s="188">
        <v>24</v>
      </c>
      <c r="F126" s="9" t="s">
        <v>88</v>
      </c>
      <c r="G126" s="9" t="s">
        <v>84</v>
      </c>
      <c r="H126" s="10">
        <v>1849898</v>
      </c>
      <c r="I126" s="11">
        <v>181</v>
      </c>
      <c r="J126" s="24">
        <v>0</v>
      </c>
      <c r="K126" s="12"/>
      <c r="L126" s="14">
        <v>0</v>
      </c>
      <c r="N126" s="21">
        <v>0</v>
      </c>
      <c r="P126" s="21">
        <v>0</v>
      </c>
      <c r="R126" s="21">
        <v>0</v>
      </c>
      <c r="T126" s="21">
        <v>0</v>
      </c>
      <c r="V126" s="21">
        <v>0</v>
      </c>
      <c r="X126" s="21">
        <v>0</v>
      </c>
      <c r="Z126" s="21">
        <v>0</v>
      </c>
      <c r="AB126" s="22">
        <v>0</v>
      </c>
      <c r="AD126" s="5" t="str">
        <f t="shared" si="1"/>
        <v>No</v>
      </c>
      <c r="AF126" s="28"/>
      <c r="AG126" s="21"/>
    </row>
    <row r="127" spans="1:33">
      <c r="A127" s="8" t="s">
        <v>2686</v>
      </c>
      <c r="B127" s="8" t="s">
        <v>2687</v>
      </c>
      <c r="C127" s="9" t="s">
        <v>466</v>
      </c>
      <c r="D127" s="185">
        <v>5017</v>
      </c>
      <c r="E127" s="188">
        <v>50017</v>
      </c>
      <c r="F127" s="9" t="s">
        <v>88</v>
      </c>
      <c r="G127" s="9" t="s">
        <v>84</v>
      </c>
      <c r="H127" s="10">
        <v>724091</v>
      </c>
      <c r="I127" s="11">
        <v>179</v>
      </c>
      <c r="J127" s="24">
        <v>0</v>
      </c>
      <c r="K127" s="12"/>
      <c r="L127" s="14">
        <v>0</v>
      </c>
      <c r="N127" s="21">
        <v>0</v>
      </c>
      <c r="P127" s="21">
        <v>0</v>
      </c>
      <c r="R127" s="21">
        <v>0</v>
      </c>
      <c r="T127" s="21">
        <v>0</v>
      </c>
      <c r="V127" s="21">
        <v>0</v>
      </c>
      <c r="X127" s="21">
        <v>0</v>
      </c>
      <c r="Z127" s="21">
        <v>0</v>
      </c>
      <c r="AB127" s="22">
        <v>0</v>
      </c>
      <c r="AD127" s="5" t="str">
        <f t="shared" si="1"/>
        <v>No</v>
      </c>
      <c r="AF127" s="28"/>
      <c r="AG127" s="21"/>
    </row>
    <row r="128" spans="1:33">
      <c r="A128" s="8" t="s">
        <v>4149</v>
      </c>
      <c r="B128" s="8" t="s">
        <v>4150</v>
      </c>
      <c r="C128" s="9" t="s">
        <v>288</v>
      </c>
      <c r="D128" s="185">
        <v>3010</v>
      </c>
      <c r="E128" s="188">
        <v>30010</v>
      </c>
      <c r="F128" s="9" t="s">
        <v>88</v>
      </c>
      <c r="G128" s="9" t="s">
        <v>84</v>
      </c>
      <c r="H128" s="10">
        <v>664651</v>
      </c>
      <c r="I128" s="11">
        <v>178</v>
      </c>
      <c r="J128" s="24">
        <v>1124263</v>
      </c>
      <c r="K128" s="12"/>
      <c r="L128" s="14">
        <v>0</v>
      </c>
      <c r="N128" s="21">
        <v>0</v>
      </c>
      <c r="P128" s="21">
        <v>0</v>
      </c>
      <c r="R128" s="21">
        <v>0</v>
      </c>
      <c r="T128" s="21">
        <v>0</v>
      </c>
      <c r="V128" s="21">
        <v>0</v>
      </c>
      <c r="X128" s="21">
        <v>0</v>
      </c>
      <c r="Z128" s="21">
        <v>0</v>
      </c>
      <c r="AB128" s="22">
        <v>1124263</v>
      </c>
      <c r="AD128" s="5" t="str">
        <f t="shared" si="1"/>
        <v>No</v>
      </c>
      <c r="AF128" s="28"/>
      <c r="AG128" s="21"/>
    </row>
    <row r="129" spans="1:33">
      <c r="A129" s="8" t="s">
        <v>3609</v>
      </c>
      <c r="B129" s="8" t="s">
        <v>2284</v>
      </c>
      <c r="C129" s="9" t="s">
        <v>109</v>
      </c>
      <c r="D129" s="185" t="s">
        <v>3610</v>
      </c>
      <c r="E129" s="188" t="s">
        <v>3611</v>
      </c>
      <c r="F129" s="9" t="s">
        <v>157</v>
      </c>
      <c r="G129" s="9" t="s">
        <v>147</v>
      </c>
      <c r="H129" s="10">
        <v>0</v>
      </c>
      <c r="I129" s="11">
        <v>177</v>
      </c>
      <c r="J129" s="24">
        <v>0</v>
      </c>
      <c r="K129" s="12"/>
      <c r="L129" s="14">
        <v>0</v>
      </c>
      <c r="N129" s="21">
        <v>0</v>
      </c>
      <c r="P129" s="21">
        <v>0</v>
      </c>
      <c r="R129" s="21">
        <v>0</v>
      </c>
      <c r="T129" s="21">
        <v>0</v>
      </c>
      <c r="V129" s="21">
        <v>0</v>
      </c>
      <c r="X129" s="21">
        <v>0</v>
      </c>
      <c r="Z129" s="21">
        <v>11075880</v>
      </c>
      <c r="AB129" s="22">
        <v>11075880</v>
      </c>
      <c r="AD129" s="5" t="str">
        <f t="shared" si="1"/>
        <v>No</v>
      </c>
      <c r="AF129" s="28"/>
      <c r="AG129" s="21"/>
    </row>
    <row r="130" spans="1:33">
      <c r="A130" s="8" t="s">
        <v>1073</v>
      </c>
      <c r="B130" s="8" t="s">
        <v>1074</v>
      </c>
      <c r="C130" s="9" t="s">
        <v>163</v>
      </c>
      <c r="D130" s="185">
        <v>1061</v>
      </c>
      <c r="E130" s="188">
        <v>10061</v>
      </c>
      <c r="F130" s="9" t="s">
        <v>88</v>
      </c>
      <c r="G130" s="9" t="s">
        <v>84</v>
      </c>
      <c r="H130" s="10">
        <v>116960</v>
      </c>
      <c r="I130" s="11">
        <v>176</v>
      </c>
      <c r="J130" s="24">
        <v>2156683</v>
      </c>
      <c r="K130" s="12"/>
      <c r="L130" s="14">
        <v>0</v>
      </c>
      <c r="N130" s="21">
        <v>0</v>
      </c>
      <c r="P130" s="21">
        <v>0</v>
      </c>
      <c r="R130" s="21">
        <v>0</v>
      </c>
      <c r="T130" s="21">
        <v>0</v>
      </c>
      <c r="V130" s="21">
        <v>0</v>
      </c>
      <c r="X130" s="21">
        <v>0</v>
      </c>
      <c r="Z130" s="21">
        <v>0</v>
      </c>
      <c r="AB130" s="22">
        <v>2156683</v>
      </c>
      <c r="AD130" s="5" t="str">
        <f t="shared" si="1"/>
        <v>No</v>
      </c>
      <c r="AF130" s="28"/>
      <c r="AG130" s="21"/>
    </row>
    <row r="131" spans="1:33">
      <c r="A131" s="8" t="s">
        <v>3528</v>
      </c>
      <c r="B131" s="8" t="s">
        <v>3529</v>
      </c>
      <c r="C131" s="9" t="s">
        <v>178</v>
      </c>
      <c r="D131" s="185">
        <v>5036</v>
      </c>
      <c r="E131" s="188">
        <v>50036</v>
      </c>
      <c r="F131" s="9" t="s">
        <v>88</v>
      </c>
      <c r="G131" s="9" t="s">
        <v>84</v>
      </c>
      <c r="H131" s="10">
        <v>313532</v>
      </c>
      <c r="I131" s="11">
        <v>171</v>
      </c>
      <c r="J131" s="24">
        <v>0</v>
      </c>
      <c r="K131" s="12"/>
      <c r="L131" s="14">
        <v>0</v>
      </c>
      <c r="N131" s="21">
        <v>0</v>
      </c>
      <c r="P131" s="21">
        <v>20594081</v>
      </c>
      <c r="R131" s="21">
        <v>0</v>
      </c>
      <c r="T131" s="21">
        <v>0</v>
      </c>
      <c r="V131" s="21">
        <v>0</v>
      </c>
      <c r="X131" s="21">
        <v>0</v>
      </c>
      <c r="Z131" s="21">
        <v>0</v>
      </c>
      <c r="AB131" s="22">
        <v>20594081</v>
      </c>
      <c r="AD131" s="5" t="str">
        <f t="shared" ref="AD131:AD194" si="2">IF(AC131&amp;AA131&amp;Y131&amp;W131&amp;U131&amp;S131&amp;Q131&amp;O131&amp;M131&amp;K131&lt;&gt;"","Yes","No")</f>
        <v>No</v>
      </c>
      <c r="AF131" s="28"/>
      <c r="AG131" s="21"/>
    </row>
    <row r="132" spans="1:33">
      <c r="A132" s="8" t="s">
        <v>4033</v>
      </c>
      <c r="B132" s="8" t="s">
        <v>471</v>
      </c>
      <c r="C132" s="9" t="s">
        <v>65</v>
      </c>
      <c r="D132" s="185">
        <v>12</v>
      </c>
      <c r="E132" s="188">
        <v>12</v>
      </c>
      <c r="F132" s="9" t="s">
        <v>83</v>
      </c>
      <c r="G132" s="9" t="s">
        <v>84</v>
      </c>
      <c r="H132" s="10">
        <v>251243</v>
      </c>
      <c r="I132" s="11">
        <v>170</v>
      </c>
      <c r="J132" s="24">
        <v>20534810</v>
      </c>
      <c r="K132" s="12"/>
      <c r="L132" s="14">
        <v>0</v>
      </c>
      <c r="N132" s="21">
        <v>0</v>
      </c>
      <c r="P132" s="21">
        <v>169333</v>
      </c>
      <c r="R132" s="21">
        <v>0</v>
      </c>
      <c r="T132" s="21">
        <v>0</v>
      </c>
      <c r="V132" s="21">
        <v>0</v>
      </c>
      <c r="X132" s="21">
        <v>0</v>
      </c>
      <c r="Z132" s="21">
        <v>0</v>
      </c>
      <c r="AB132" s="22">
        <v>20704143</v>
      </c>
      <c r="AD132" s="5" t="str">
        <f t="shared" si="2"/>
        <v>No</v>
      </c>
      <c r="AF132" s="28"/>
      <c r="AG132" s="21"/>
    </row>
    <row r="133" spans="1:33">
      <c r="A133" s="8" t="s">
        <v>3630</v>
      </c>
      <c r="B133" s="8" t="s">
        <v>3631</v>
      </c>
      <c r="C133" s="9" t="s">
        <v>91</v>
      </c>
      <c r="D133" s="185">
        <v>9008</v>
      </c>
      <c r="E133" s="188">
        <v>90008</v>
      </c>
      <c r="F133" s="9" t="s">
        <v>83</v>
      </c>
      <c r="G133" s="9" t="s">
        <v>84</v>
      </c>
      <c r="H133" s="10">
        <v>12150996</v>
      </c>
      <c r="I133" s="11">
        <v>168</v>
      </c>
      <c r="J133" s="24">
        <v>0</v>
      </c>
      <c r="K133" s="12"/>
      <c r="L133" s="14">
        <v>0</v>
      </c>
      <c r="N133" s="21">
        <v>30210171</v>
      </c>
      <c r="P133" s="21">
        <v>0</v>
      </c>
      <c r="R133" s="21">
        <v>0</v>
      </c>
      <c r="T133" s="21">
        <v>0</v>
      </c>
      <c r="V133" s="21">
        <v>0</v>
      </c>
      <c r="X133" s="21">
        <v>0</v>
      </c>
      <c r="Z133" s="21">
        <v>0</v>
      </c>
      <c r="AB133" s="22">
        <v>30210171</v>
      </c>
      <c r="AD133" s="5" t="str">
        <f t="shared" si="2"/>
        <v>No</v>
      </c>
      <c r="AF133" s="28"/>
      <c r="AG133" s="21"/>
    </row>
    <row r="134" spans="1:33">
      <c r="A134" s="8" t="s">
        <v>5693</v>
      </c>
      <c r="B134" s="8" t="s">
        <v>406</v>
      </c>
      <c r="C134" s="9" t="s">
        <v>124</v>
      </c>
      <c r="D134" s="185">
        <v>6032</v>
      </c>
      <c r="E134" s="188">
        <v>60032</v>
      </c>
      <c r="F134" s="9" t="s">
        <v>88</v>
      </c>
      <c r="G134" s="9" t="s">
        <v>84</v>
      </c>
      <c r="H134" s="10">
        <v>899703</v>
      </c>
      <c r="I134" s="11">
        <v>165</v>
      </c>
      <c r="J134" s="24">
        <v>0</v>
      </c>
      <c r="K134" s="12"/>
      <c r="L134" s="14">
        <v>0</v>
      </c>
      <c r="N134" s="21">
        <v>71805761</v>
      </c>
      <c r="P134" s="21">
        <v>0</v>
      </c>
      <c r="R134" s="21">
        <v>0</v>
      </c>
      <c r="T134" s="21">
        <v>6404726</v>
      </c>
      <c r="V134" s="21">
        <v>0</v>
      </c>
      <c r="X134" s="21">
        <v>0</v>
      </c>
      <c r="Z134" s="21">
        <v>0</v>
      </c>
      <c r="AB134" s="22">
        <v>78210487</v>
      </c>
      <c r="AD134" s="5" t="str">
        <f t="shared" si="2"/>
        <v>No</v>
      </c>
      <c r="AF134" s="28"/>
      <c r="AG134" s="21"/>
    </row>
    <row r="135" spans="1:33">
      <c r="A135" s="8" t="s">
        <v>3639</v>
      </c>
      <c r="B135" s="8" t="s">
        <v>3640</v>
      </c>
      <c r="C135" s="9" t="s">
        <v>454</v>
      </c>
      <c r="D135" s="185">
        <v>8005</v>
      </c>
      <c r="E135" s="188">
        <v>80005</v>
      </c>
      <c r="F135" s="9" t="s">
        <v>83</v>
      </c>
      <c r="G135" s="9" t="s">
        <v>84</v>
      </c>
      <c r="H135" s="10">
        <v>559409</v>
      </c>
      <c r="I135" s="11">
        <v>165</v>
      </c>
      <c r="J135" s="24">
        <v>5212208</v>
      </c>
      <c r="K135" s="12"/>
      <c r="L135" s="14">
        <v>0</v>
      </c>
      <c r="N135" s="21">
        <v>9361269</v>
      </c>
      <c r="P135" s="21">
        <v>0</v>
      </c>
      <c r="R135" s="21">
        <v>0</v>
      </c>
      <c r="T135" s="21">
        <v>0</v>
      </c>
      <c r="V135" s="21">
        <v>0</v>
      </c>
      <c r="X135" s="21">
        <v>0</v>
      </c>
      <c r="Z135" s="21">
        <v>0</v>
      </c>
      <c r="AB135" s="22">
        <v>14573477</v>
      </c>
      <c r="AD135" s="5" t="str">
        <f t="shared" si="2"/>
        <v>No</v>
      </c>
      <c r="AF135" s="28"/>
      <c r="AG135" s="21"/>
    </row>
    <row r="136" spans="1:33">
      <c r="A136" s="8" t="s">
        <v>1377</v>
      </c>
      <c r="B136" s="8" t="s">
        <v>1378</v>
      </c>
      <c r="C136" s="9" t="s">
        <v>171</v>
      </c>
      <c r="D136" s="185">
        <v>4030</v>
      </c>
      <c r="E136" s="188">
        <v>40030</v>
      </c>
      <c r="F136" s="9" t="s">
        <v>83</v>
      </c>
      <c r="G136" s="9" t="s">
        <v>84</v>
      </c>
      <c r="H136" s="10">
        <v>187781</v>
      </c>
      <c r="I136" s="11">
        <v>158</v>
      </c>
      <c r="J136" s="24">
        <v>2242014</v>
      </c>
      <c r="K136" s="12"/>
      <c r="L136" s="14">
        <v>0</v>
      </c>
      <c r="N136" s="21">
        <v>0</v>
      </c>
      <c r="P136" s="21">
        <v>0</v>
      </c>
      <c r="R136" s="21">
        <v>2453788</v>
      </c>
      <c r="T136" s="21">
        <v>0</v>
      </c>
      <c r="V136" s="21">
        <v>0</v>
      </c>
      <c r="X136" s="21">
        <v>0</v>
      </c>
      <c r="Z136" s="21">
        <v>0</v>
      </c>
      <c r="AB136" s="22">
        <v>4695802</v>
      </c>
      <c r="AD136" s="5" t="str">
        <f t="shared" si="2"/>
        <v>No</v>
      </c>
      <c r="AF136" s="28"/>
      <c r="AG136" s="21"/>
    </row>
    <row r="137" spans="1:33">
      <c r="A137" s="8" t="s">
        <v>2685</v>
      </c>
      <c r="B137" s="8" t="s">
        <v>426</v>
      </c>
      <c r="C137" s="9" t="s">
        <v>178</v>
      </c>
      <c r="D137" s="185">
        <v>5040</v>
      </c>
      <c r="E137" s="188">
        <v>50040</v>
      </c>
      <c r="F137" s="9" t="s">
        <v>88</v>
      </c>
      <c r="G137" s="9" t="s">
        <v>84</v>
      </c>
      <c r="H137" s="10">
        <v>306022</v>
      </c>
      <c r="I137" s="11">
        <v>153</v>
      </c>
      <c r="J137" s="24">
        <v>2320516</v>
      </c>
      <c r="K137" s="12"/>
      <c r="L137" s="14">
        <v>0</v>
      </c>
      <c r="N137" s="21">
        <v>0</v>
      </c>
      <c r="P137" s="21">
        <v>0</v>
      </c>
      <c r="R137" s="21">
        <v>0</v>
      </c>
      <c r="T137" s="21">
        <v>0</v>
      </c>
      <c r="V137" s="21">
        <v>0</v>
      </c>
      <c r="X137" s="21">
        <v>0</v>
      </c>
      <c r="Z137" s="21">
        <v>0</v>
      </c>
      <c r="AB137" s="22">
        <v>2320516</v>
      </c>
      <c r="AD137" s="5" t="str">
        <f t="shared" si="2"/>
        <v>No</v>
      </c>
      <c r="AF137" s="28"/>
      <c r="AG137" s="21"/>
    </row>
    <row r="138" spans="1:33">
      <c r="A138" s="8" t="s">
        <v>2291</v>
      </c>
      <c r="B138" s="8" t="s">
        <v>1000</v>
      </c>
      <c r="C138" s="9" t="s">
        <v>120</v>
      </c>
      <c r="D138" s="185" t="s">
        <v>2292</v>
      </c>
      <c r="E138" s="188" t="s">
        <v>2293</v>
      </c>
      <c r="F138" s="9" t="s">
        <v>157</v>
      </c>
      <c r="G138" s="9" t="s">
        <v>147</v>
      </c>
      <c r="H138" s="10">
        <v>0</v>
      </c>
      <c r="I138" s="11">
        <v>146</v>
      </c>
      <c r="J138" s="24">
        <v>0</v>
      </c>
      <c r="K138" s="12"/>
      <c r="L138" s="14">
        <v>0</v>
      </c>
      <c r="N138" s="21">
        <v>0</v>
      </c>
      <c r="P138" s="21">
        <v>0</v>
      </c>
      <c r="R138" s="21">
        <v>0</v>
      </c>
      <c r="T138" s="21">
        <v>0</v>
      </c>
      <c r="V138" s="21">
        <v>0</v>
      </c>
      <c r="X138" s="21">
        <v>0</v>
      </c>
      <c r="Z138" s="21">
        <v>230446</v>
      </c>
      <c r="AB138" s="22">
        <v>230446</v>
      </c>
      <c r="AD138" s="5" t="str">
        <f t="shared" si="2"/>
        <v>No</v>
      </c>
      <c r="AF138" s="28"/>
      <c r="AG138" s="21"/>
    </row>
    <row r="139" spans="1:33">
      <c r="A139" s="8" t="s">
        <v>1753</v>
      </c>
      <c r="B139" s="8" t="s">
        <v>1754</v>
      </c>
      <c r="C139" s="9" t="s">
        <v>91</v>
      </c>
      <c r="D139" s="185">
        <v>9016</v>
      </c>
      <c r="E139" s="188">
        <v>90016</v>
      </c>
      <c r="F139" s="9" t="s">
        <v>88</v>
      </c>
      <c r="G139" s="9" t="s">
        <v>84</v>
      </c>
      <c r="H139" s="10">
        <v>3281212</v>
      </c>
      <c r="I139" s="11">
        <v>146</v>
      </c>
      <c r="J139" s="24">
        <v>0</v>
      </c>
      <c r="K139" s="12"/>
      <c r="L139" s="14">
        <v>0</v>
      </c>
      <c r="N139" s="21">
        <v>0</v>
      </c>
      <c r="P139" s="21">
        <v>0</v>
      </c>
      <c r="R139" s="21">
        <v>0</v>
      </c>
      <c r="T139" s="21">
        <v>0</v>
      </c>
      <c r="V139" s="21">
        <v>2968488</v>
      </c>
      <c r="X139" s="21">
        <v>0</v>
      </c>
      <c r="Z139" s="21">
        <v>0</v>
      </c>
      <c r="AB139" s="22">
        <v>2968488</v>
      </c>
      <c r="AD139" s="5" t="str">
        <f t="shared" si="2"/>
        <v>No</v>
      </c>
      <c r="AF139" s="28"/>
      <c r="AG139" s="21"/>
    </row>
    <row r="140" spans="1:33">
      <c r="A140" s="8" t="s">
        <v>1085</v>
      </c>
      <c r="B140" s="8" t="s">
        <v>506</v>
      </c>
      <c r="C140" s="9" t="s">
        <v>238</v>
      </c>
      <c r="D140" s="185">
        <v>1017</v>
      </c>
      <c r="E140" s="188">
        <v>10017</v>
      </c>
      <c r="F140" s="9" t="s">
        <v>88</v>
      </c>
      <c r="G140" s="9" t="s">
        <v>84</v>
      </c>
      <c r="H140" s="10">
        <v>924859</v>
      </c>
      <c r="I140" s="11">
        <v>144</v>
      </c>
      <c r="J140" s="24">
        <v>3237185</v>
      </c>
      <c r="K140" s="12"/>
      <c r="L140" s="14">
        <v>0</v>
      </c>
      <c r="N140" s="21">
        <v>0</v>
      </c>
      <c r="P140" s="21">
        <v>0</v>
      </c>
      <c r="R140" s="21">
        <v>0</v>
      </c>
      <c r="T140" s="21">
        <v>0</v>
      </c>
      <c r="V140" s="21">
        <v>0</v>
      </c>
      <c r="X140" s="21">
        <v>0</v>
      </c>
      <c r="Z140" s="21">
        <v>0</v>
      </c>
      <c r="AB140" s="22">
        <v>3237185</v>
      </c>
      <c r="AD140" s="5" t="str">
        <f t="shared" si="2"/>
        <v>No</v>
      </c>
      <c r="AF140" s="28"/>
      <c r="AG140" s="21"/>
    </row>
    <row r="141" spans="1:33">
      <c r="A141" s="8" t="s">
        <v>1362</v>
      </c>
      <c r="B141" s="8" t="s">
        <v>1363</v>
      </c>
      <c r="C141" s="9" t="s">
        <v>555</v>
      </c>
      <c r="D141" s="185">
        <v>5146</v>
      </c>
      <c r="E141" s="188">
        <v>50146</v>
      </c>
      <c r="F141" s="9" t="s">
        <v>88</v>
      </c>
      <c r="G141" s="9" t="s">
        <v>84</v>
      </c>
      <c r="H141" s="10">
        <v>2150706</v>
      </c>
      <c r="I141" s="11">
        <v>144</v>
      </c>
      <c r="J141" s="24">
        <v>0</v>
      </c>
      <c r="K141" s="12"/>
      <c r="L141" s="14">
        <v>0</v>
      </c>
      <c r="N141" s="21">
        <v>0</v>
      </c>
      <c r="P141" s="21">
        <v>0</v>
      </c>
      <c r="R141" s="21">
        <v>0</v>
      </c>
      <c r="T141" s="21">
        <v>0</v>
      </c>
      <c r="V141" s="21">
        <v>0</v>
      </c>
      <c r="X141" s="21">
        <v>0</v>
      </c>
      <c r="Z141" s="21">
        <v>0</v>
      </c>
      <c r="AB141" s="22">
        <v>0</v>
      </c>
      <c r="AD141" s="5" t="str">
        <f t="shared" si="2"/>
        <v>No</v>
      </c>
      <c r="AF141" s="28"/>
      <c r="AG141" s="21"/>
    </row>
    <row r="142" spans="1:33">
      <c r="A142" s="8" t="s">
        <v>3129</v>
      </c>
      <c r="B142" s="8" t="s">
        <v>3130</v>
      </c>
      <c r="C142" s="9" t="s">
        <v>235</v>
      </c>
      <c r="D142" s="185">
        <v>4108</v>
      </c>
      <c r="E142" s="188">
        <v>40108</v>
      </c>
      <c r="F142" s="9" t="s">
        <v>88</v>
      </c>
      <c r="G142" s="9" t="s">
        <v>84</v>
      </c>
      <c r="H142" s="10">
        <v>347602</v>
      </c>
      <c r="I142" s="11">
        <v>144</v>
      </c>
      <c r="J142" s="24">
        <v>0</v>
      </c>
      <c r="K142" s="12"/>
      <c r="L142" s="14">
        <v>0</v>
      </c>
      <c r="N142" s="21">
        <v>0</v>
      </c>
      <c r="P142" s="21">
        <v>0</v>
      </c>
      <c r="R142" s="21">
        <v>0</v>
      </c>
      <c r="T142" s="21">
        <v>9671756</v>
      </c>
      <c r="V142" s="21">
        <v>0</v>
      </c>
      <c r="X142" s="21">
        <v>0</v>
      </c>
      <c r="Z142" s="21">
        <v>0</v>
      </c>
      <c r="AB142" s="22">
        <v>9671756</v>
      </c>
      <c r="AD142" s="5" t="str">
        <f t="shared" si="2"/>
        <v>No</v>
      </c>
      <c r="AF142" s="28"/>
      <c r="AG142" s="21"/>
    </row>
    <row r="143" spans="1:33">
      <c r="A143" s="8" t="s">
        <v>4818</v>
      </c>
      <c r="B143" s="8" t="s">
        <v>4819</v>
      </c>
      <c r="C143" s="9" t="s">
        <v>171</v>
      </c>
      <c r="D143" s="185">
        <v>4063</v>
      </c>
      <c r="E143" s="188">
        <v>40063</v>
      </c>
      <c r="F143" s="9" t="s">
        <v>83</v>
      </c>
      <c r="G143" s="9" t="s">
        <v>84</v>
      </c>
      <c r="H143" s="10">
        <v>452791</v>
      </c>
      <c r="I143" s="11">
        <v>142</v>
      </c>
      <c r="J143" s="24">
        <v>1859453</v>
      </c>
      <c r="K143" s="12"/>
      <c r="L143" s="14">
        <v>0</v>
      </c>
      <c r="N143" s="21">
        <v>0</v>
      </c>
      <c r="P143" s="21">
        <v>0</v>
      </c>
      <c r="R143" s="21">
        <v>0</v>
      </c>
      <c r="T143" s="21">
        <v>0</v>
      </c>
      <c r="V143" s="21">
        <v>0</v>
      </c>
      <c r="X143" s="21">
        <v>0</v>
      </c>
      <c r="Z143" s="21">
        <v>0</v>
      </c>
      <c r="AB143" s="22">
        <v>1859453</v>
      </c>
      <c r="AD143" s="5" t="str">
        <f t="shared" si="2"/>
        <v>No</v>
      </c>
      <c r="AF143" s="28"/>
      <c r="AG143" s="21"/>
    </row>
    <row r="144" spans="1:33">
      <c r="A144" s="8" t="s">
        <v>429</v>
      </c>
      <c r="B144" s="8" t="s">
        <v>430</v>
      </c>
      <c r="C144" s="9" t="s">
        <v>91</v>
      </c>
      <c r="D144" s="185">
        <v>9134</v>
      </c>
      <c r="E144" s="188">
        <v>90134</v>
      </c>
      <c r="F144" s="9" t="s">
        <v>88</v>
      </c>
      <c r="G144" s="9" t="s">
        <v>84</v>
      </c>
      <c r="H144" s="10">
        <v>3281212</v>
      </c>
      <c r="I144" s="11">
        <v>140</v>
      </c>
      <c r="J144" s="24">
        <v>9338914</v>
      </c>
      <c r="K144" s="12"/>
      <c r="L144" s="14">
        <v>0</v>
      </c>
      <c r="N144" s="21">
        <v>73207092</v>
      </c>
      <c r="P144" s="21">
        <v>109016</v>
      </c>
      <c r="R144" s="21">
        <v>0</v>
      </c>
      <c r="T144" s="21">
        <v>0</v>
      </c>
      <c r="V144" s="21">
        <v>0</v>
      </c>
      <c r="X144" s="21">
        <v>0</v>
      </c>
      <c r="Z144" s="21">
        <v>0</v>
      </c>
      <c r="AB144" s="22">
        <v>82655022</v>
      </c>
      <c r="AD144" s="5" t="str">
        <f t="shared" si="2"/>
        <v>No</v>
      </c>
      <c r="AF144" s="28"/>
      <c r="AG144" s="21"/>
    </row>
    <row r="145" spans="1:33">
      <c r="A145" s="8" t="s">
        <v>2967</v>
      </c>
      <c r="B145" s="8" t="s">
        <v>2968</v>
      </c>
      <c r="C145" s="9" t="s">
        <v>91</v>
      </c>
      <c r="D145" s="185">
        <v>9027</v>
      </c>
      <c r="E145" s="188">
        <v>90027</v>
      </c>
      <c r="F145" s="9" t="s">
        <v>83</v>
      </c>
      <c r="G145" s="9" t="s">
        <v>84</v>
      </c>
      <c r="H145" s="10">
        <v>654628</v>
      </c>
      <c r="I145" s="11">
        <v>139</v>
      </c>
      <c r="J145" s="24">
        <v>0</v>
      </c>
      <c r="K145" s="12"/>
      <c r="L145" s="14">
        <v>0</v>
      </c>
      <c r="N145" s="21">
        <v>8556017</v>
      </c>
      <c r="P145" s="21">
        <v>0</v>
      </c>
      <c r="R145" s="21">
        <v>0</v>
      </c>
      <c r="T145" s="21">
        <v>0</v>
      </c>
      <c r="V145" s="21">
        <v>0</v>
      </c>
      <c r="X145" s="21">
        <v>0</v>
      </c>
      <c r="Z145" s="21">
        <v>0</v>
      </c>
      <c r="AB145" s="22">
        <v>8556017</v>
      </c>
      <c r="AD145" s="5" t="str">
        <f t="shared" si="2"/>
        <v>No</v>
      </c>
      <c r="AF145" s="28"/>
      <c r="AG145" s="21"/>
    </row>
    <row r="146" spans="1:33">
      <c r="A146" s="8" t="s">
        <v>3236</v>
      </c>
      <c r="B146" s="8" t="s">
        <v>3237</v>
      </c>
      <c r="C146" s="9" t="s">
        <v>274</v>
      </c>
      <c r="D146" s="185">
        <v>4003</v>
      </c>
      <c r="E146" s="188">
        <v>40003</v>
      </c>
      <c r="F146" s="9" t="s">
        <v>83</v>
      </c>
      <c r="G146" s="9" t="s">
        <v>84</v>
      </c>
      <c r="H146" s="10">
        <v>1060061</v>
      </c>
      <c r="I146" s="11">
        <v>139</v>
      </c>
      <c r="J146" s="24">
        <v>30595152</v>
      </c>
      <c r="K146" s="12"/>
      <c r="L146" s="14">
        <v>0</v>
      </c>
      <c r="N146" s="21">
        <v>0</v>
      </c>
      <c r="P146" s="21">
        <v>0</v>
      </c>
      <c r="R146" s="21">
        <v>0</v>
      </c>
      <c r="T146" s="21">
        <v>0</v>
      </c>
      <c r="V146" s="21">
        <v>0</v>
      </c>
      <c r="X146" s="21">
        <v>0</v>
      </c>
      <c r="Z146" s="21">
        <v>0</v>
      </c>
      <c r="AB146" s="22">
        <v>30595152</v>
      </c>
      <c r="AD146" s="5" t="str">
        <f t="shared" si="2"/>
        <v>No</v>
      </c>
      <c r="AF146" s="28"/>
      <c r="AG146" s="21"/>
    </row>
    <row r="147" spans="1:33">
      <c r="A147" s="8" t="s">
        <v>2506</v>
      </c>
      <c r="B147" s="8" t="s">
        <v>111</v>
      </c>
      <c r="C147" s="9" t="s">
        <v>91</v>
      </c>
      <c r="D147" s="185">
        <v>9078</v>
      </c>
      <c r="E147" s="188">
        <v>90078</v>
      </c>
      <c r="F147" s="9" t="s">
        <v>88</v>
      </c>
      <c r="G147" s="9" t="s">
        <v>84</v>
      </c>
      <c r="H147" s="10">
        <v>615968</v>
      </c>
      <c r="I147" s="11">
        <v>139</v>
      </c>
      <c r="J147" s="24">
        <v>0</v>
      </c>
      <c r="K147" s="12"/>
      <c r="L147" s="14">
        <v>0</v>
      </c>
      <c r="N147" s="21">
        <v>23664192</v>
      </c>
      <c r="P147" s="21">
        <v>0</v>
      </c>
      <c r="R147" s="21">
        <v>1658179</v>
      </c>
      <c r="T147" s="21">
        <v>0</v>
      </c>
      <c r="V147" s="21">
        <v>0</v>
      </c>
      <c r="X147" s="21">
        <v>0</v>
      </c>
      <c r="Z147" s="21">
        <v>0</v>
      </c>
      <c r="AB147" s="22">
        <v>25322371</v>
      </c>
      <c r="AD147" s="5" t="str">
        <f t="shared" si="2"/>
        <v>No</v>
      </c>
      <c r="AF147" s="28"/>
      <c r="AG147" s="21"/>
    </row>
    <row r="148" spans="1:33">
      <c r="A148" s="8" t="s">
        <v>5285</v>
      </c>
      <c r="B148" s="8" t="s">
        <v>4766</v>
      </c>
      <c r="C148" s="9" t="s">
        <v>91</v>
      </c>
      <c r="D148" s="185">
        <v>9223</v>
      </c>
      <c r="E148" s="188">
        <v>90223</v>
      </c>
      <c r="F148" s="9" t="s">
        <v>88</v>
      </c>
      <c r="G148" s="9" t="s">
        <v>84</v>
      </c>
      <c r="H148" s="10">
        <v>1723634</v>
      </c>
      <c r="I148" s="11">
        <v>138</v>
      </c>
      <c r="J148" s="24">
        <v>0</v>
      </c>
      <c r="K148" s="12"/>
      <c r="L148" s="14">
        <v>0</v>
      </c>
      <c r="N148" s="21">
        <v>3847083</v>
      </c>
      <c r="P148" s="21">
        <v>0</v>
      </c>
      <c r="R148" s="21">
        <v>0</v>
      </c>
      <c r="T148" s="21">
        <v>0</v>
      </c>
      <c r="V148" s="21">
        <v>0</v>
      </c>
      <c r="X148" s="21">
        <v>0</v>
      </c>
      <c r="Z148" s="21">
        <v>0</v>
      </c>
      <c r="AB148" s="22">
        <v>3847083</v>
      </c>
      <c r="AD148" s="5" t="str">
        <f t="shared" si="2"/>
        <v>No</v>
      </c>
      <c r="AF148" s="28"/>
      <c r="AG148" s="21"/>
    </row>
    <row r="149" spans="1:33">
      <c r="A149" s="8" t="s">
        <v>4172</v>
      </c>
      <c r="B149" s="8" t="s">
        <v>4173</v>
      </c>
      <c r="C149" s="9" t="s">
        <v>171</v>
      </c>
      <c r="D149" s="185">
        <v>4032</v>
      </c>
      <c r="E149" s="188">
        <v>40032</v>
      </c>
      <c r="F149" s="9" t="s">
        <v>83</v>
      </c>
      <c r="G149" s="9" t="s">
        <v>84</v>
      </c>
      <c r="H149" s="10">
        <v>349064</v>
      </c>
      <c r="I149" s="11">
        <v>138</v>
      </c>
      <c r="J149" s="24">
        <v>8285615</v>
      </c>
      <c r="K149" s="12"/>
      <c r="L149" s="14">
        <v>0</v>
      </c>
      <c r="N149" s="21">
        <v>0</v>
      </c>
      <c r="P149" s="21">
        <v>0</v>
      </c>
      <c r="R149" s="21">
        <v>0</v>
      </c>
      <c r="T149" s="21">
        <v>0</v>
      </c>
      <c r="V149" s="21">
        <v>0</v>
      </c>
      <c r="X149" s="21">
        <v>0</v>
      </c>
      <c r="Z149" s="21">
        <v>0</v>
      </c>
      <c r="AB149" s="22">
        <v>8285615</v>
      </c>
      <c r="AD149" s="5" t="str">
        <f t="shared" si="2"/>
        <v>No</v>
      </c>
      <c r="AF149" s="28"/>
      <c r="AG149" s="21"/>
    </row>
    <row r="150" spans="1:33">
      <c r="A150" s="8" t="s">
        <v>1738</v>
      </c>
      <c r="B150" s="8" t="s">
        <v>6134</v>
      </c>
      <c r="C150" s="9" t="s">
        <v>648</v>
      </c>
      <c r="D150" s="185" t="s">
        <v>1739</v>
      </c>
      <c r="E150" s="188" t="s">
        <v>1740</v>
      </c>
      <c r="F150" s="9" t="s">
        <v>157</v>
      </c>
      <c r="G150" s="9" t="s">
        <v>147</v>
      </c>
      <c r="H150" s="10">
        <v>0</v>
      </c>
      <c r="I150" s="11">
        <v>133</v>
      </c>
      <c r="J150" s="24">
        <v>0</v>
      </c>
      <c r="K150" s="12"/>
      <c r="L150" s="14">
        <v>0</v>
      </c>
      <c r="N150" s="21">
        <v>0</v>
      </c>
      <c r="P150" s="21">
        <v>0</v>
      </c>
      <c r="R150" s="21">
        <v>0</v>
      </c>
      <c r="T150" s="21">
        <v>0</v>
      </c>
      <c r="V150" s="21">
        <v>0</v>
      </c>
      <c r="X150" s="21">
        <v>0</v>
      </c>
      <c r="Z150" s="21">
        <v>91402</v>
      </c>
      <c r="AB150" s="22">
        <v>91402</v>
      </c>
      <c r="AD150" s="5" t="str">
        <f t="shared" si="2"/>
        <v>No</v>
      </c>
      <c r="AF150" s="28"/>
      <c r="AG150" s="21"/>
    </row>
    <row r="151" spans="1:33">
      <c r="A151" s="8" t="s">
        <v>5983</v>
      </c>
      <c r="B151" s="8" t="s">
        <v>4314</v>
      </c>
      <c r="C151" s="9" t="s">
        <v>46</v>
      </c>
      <c r="D151" s="185">
        <v>5222</v>
      </c>
      <c r="E151" s="188">
        <v>50519</v>
      </c>
      <c r="F151" s="9" t="s">
        <v>88</v>
      </c>
      <c r="G151" s="9" t="s">
        <v>84</v>
      </c>
      <c r="H151" s="10">
        <v>2650890</v>
      </c>
      <c r="I151" s="11">
        <v>133</v>
      </c>
      <c r="J151" s="24">
        <v>1136942</v>
      </c>
      <c r="K151" s="12"/>
      <c r="L151" s="14">
        <v>0</v>
      </c>
      <c r="N151" s="21">
        <v>0</v>
      </c>
      <c r="P151" s="21">
        <v>0</v>
      </c>
      <c r="R151" s="21">
        <v>0</v>
      </c>
      <c r="T151" s="21">
        <v>0</v>
      </c>
      <c r="V151" s="21">
        <v>0</v>
      </c>
      <c r="X151" s="21">
        <v>0</v>
      </c>
      <c r="Z151" s="21">
        <v>0</v>
      </c>
      <c r="AB151" s="22">
        <v>1136942</v>
      </c>
      <c r="AD151" s="5" t="str">
        <f t="shared" si="2"/>
        <v>No</v>
      </c>
      <c r="AF151" s="28"/>
      <c r="AG151" s="21"/>
    </row>
    <row r="152" spans="1:33">
      <c r="A152" s="8" t="s">
        <v>3300</v>
      </c>
      <c r="B152" s="8" t="s">
        <v>3301</v>
      </c>
      <c r="C152" s="9" t="s">
        <v>555</v>
      </c>
      <c r="D152" s="185" t="s">
        <v>3302</v>
      </c>
      <c r="E152" s="188" t="s">
        <v>3303</v>
      </c>
      <c r="F152" s="9" t="s">
        <v>88</v>
      </c>
      <c r="G152" s="9" t="s">
        <v>147</v>
      </c>
      <c r="H152" s="10">
        <v>0</v>
      </c>
      <c r="I152" s="11">
        <v>132</v>
      </c>
      <c r="J152" s="24">
        <v>0</v>
      </c>
      <c r="K152" s="12"/>
      <c r="L152" s="14">
        <v>0</v>
      </c>
      <c r="N152" s="21">
        <v>0</v>
      </c>
      <c r="P152" s="21">
        <v>0</v>
      </c>
      <c r="R152" s="21">
        <v>0</v>
      </c>
      <c r="T152" s="21">
        <v>0</v>
      </c>
      <c r="V152" s="21">
        <v>0</v>
      </c>
      <c r="X152" s="21">
        <v>0</v>
      </c>
      <c r="Z152" s="21">
        <v>178505</v>
      </c>
      <c r="AB152" s="22">
        <v>178505</v>
      </c>
      <c r="AD152" s="5" t="str">
        <f t="shared" si="2"/>
        <v>No</v>
      </c>
      <c r="AF152" s="28"/>
      <c r="AG152" s="21"/>
    </row>
    <row r="153" spans="1:33">
      <c r="A153" s="8" t="s">
        <v>435</v>
      </c>
      <c r="B153" s="8" t="s">
        <v>436</v>
      </c>
      <c r="C153" s="9" t="s">
        <v>274</v>
      </c>
      <c r="D153" s="185">
        <v>4204</v>
      </c>
      <c r="E153" s="188">
        <v>40204</v>
      </c>
      <c r="F153" s="9" t="s">
        <v>88</v>
      </c>
      <c r="G153" s="9" t="s">
        <v>5756</v>
      </c>
      <c r="H153" s="10">
        <v>133228</v>
      </c>
      <c r="I153" s="11">
        <v>129</v>
      </c>
      <c r="J153" s="24">
        <v>0</v>
      </c>
      <c r="K153" s="12"/>
      <c r="L153" s="14">
        <v>0</v>
      </c>
      <c r="N153" s="21">
        <v>0</v>
      </c>
      <c r="P153" s="21">
        <v>0</v>
      </c>
      <c r="R153" s="21">
        <v>0</v>
      </c>
      <c r="T153" s="21">
        <v>0</v>
      </c>
      <c r="V153" s="21">
        <v>0</v>
      </c>
      <c r="X153" s="21">
        <v>0</v>
      </c>
      <c r="Z153" s="21">
        <v>69561</v>
      </c>
      <c r="AB153" s="22">
        <v>69561</v>
      </c>
      <c r="AD153" s="5" t="str">
        <f t="shared" si="2"/>
        <v>No</v>
      </c>
      <c r="AF153" s="28"/>
      <c r="AG153" s="21"/>
    </row>
    <row r="154" spans="1:33">
      <c r="A154" s="8" t="s">
        <v>3708</v>
      </c>
      <c r="B154" s="8" t="s">
        <v>444</v>
      </c>
      <c r="C154" s="9" t="s">
        <v>103</v>
      </c>
      <c r="D154" s="185">
        <v>4086</v>
      </c>
      <c r="E154" s="188">
        <v>40086</v>
      </c>
      <c r="F154" s="9" t="s">
        <v>88</v>
      </c>
      <c r="G154" s="9" t="s">
        <v>84</v>
      </c>
      <c r="H154" s="10">
        <v>2148346</v>
      </c>
      <c r="I154" s="11">
        <v>128</v>
      </c>
      <c r="J154" s="24">
        <v>0</v>
      </c>
      <c r="K154" s="12"/>
      <c r="L154" s="14">
        <v>0</v>
      </c>
      <c r="N154" s="21">
        <v>0</v>
      </c>
      <c r="P154" s="21">
        <v>0</v>
      </c>
      <c r="R154" s="21">
        <v>0</v>
      </c>
      <c r="T154" s="21">
        <v>0</v>
      </c>
      <c r="V154" s="21">
        <v>0</v>
      </c>
      <c r="X154" s="21">
        <v>0</v>
      </c>
      <c r="Z154" s="21">
        <v>0</v>
      </c>
      <c r="AB154" s="22">
        <v>0</v>
      </c>
      <c r="AD154" s="5" t="str">
        <f t="shared" si="2"/>
        <v>No</v>
      </c>
      <c r="AF154" s="28"/>
      <c r="AG154" s="21"/>
    </row>
    <row r="155" spans="1:33">
      <c r="A155" s="8" t="s">
        <v>554</v>
      </c>
      <c r="B155" s="8" t="s">
        <v>424</v>
      </c>
      <c r="C155" s="9" t="s">
        <v>555</v>
      </c>
      <c r="D155" s="185">
        <v>5211</v>
      </c>
      <c r="E155" s="188">
        <v>50211</v>
      </c>
      <c r="F155" s="9" t="s">
        <v>88</v>
      </c>
      <c r="G155" s="9" t="s">
        <v>84</v>
      </c>
      <c r="H155" s="10">
        <v>67821</v>
      </c>
      <c r="I155" s="11">
        <v>126</v>
      </c>
      <c r="J155" s="24">
        <v>2177615</v>
      </c>
      <c r="K155" s="12"/>
      <c r="L155" s="14">
        <v>0</v>
      </c>
      <c r="N155" s="21">
        <v>0</v>
      </c>
      <c r="P155" s="21">
        <v>0</v>
      </c>
      <c r="R155" s="21">
        <v>0</v>
      </c>
      <c r="T155" s="21">
        <v>0</v>
      </c>
      <c r="V155" s="21">
        <v>0</v>
      </c>
      <c r="X155" s="21">
        <v>0</v>
      </c>
      <c r="Z155" s="21">
        <v>0</v>
      </c>
      <c r="AB155" s="22">
        <v>2177615</v>
      </c>
      <c r="AD155" s="5" t="str">
        <f t="shared" si="2"/>
        <v>No</v>
      </c>
      <c r="AF155" s="28"/>
      <c r="AG155" s="21"/>
    </row>
    <row r="156" spans="1:33">
      <c r="A156" s="8" t="s">
        <v>1370</v>
      </c>
      <c r="B156" s="8" t="s">
        <v>128</v>
      </c>
      <c r="C156" s="9" t="s">
        <v>129</v>
      </c>
      <c r="D156" s="185">
        <v>4135</v>
      </c>
      <c r="E156" s="188">
        <v>40135</v>
      </c>
      <c r="F156" s="9" t="s">
        <v>138</v>
      </c>
      <c r="G156" s="9" t="s">
        <v>84</v>
      </c>
      <c r="H156" s="10">
        <v>4515419</v>
      </c>
      <c r="I156" s="11">
        <v>125</v>
      </c>
      <c r="J156" s="24">
        <v>0</v>
      </c>
      <c r="K156" s="12"/>
      <c r="L156" s="14">
        <v>0</v>
      </c>
      <c r="N156" s="21">
        <v>0</v>
      </c>
      <c r="P156" s="21">
        <v>0</v>
      </c>
      <c r="R156" s="21">
        <v>0</v>
      </c>
      <c r="T156" s="21">
        <v>0</v>
      </c>
      <c r="V156" s="21">
        <v>0</v>
      </c>
      <c r="X156" s="21">
        <v>0</v>
      </c>
      <c r="Z156" s="21">
        <v>0</v>
      </c>
      <c r="AB156" s="22">
        <v>0</v>
      </c>
      <c r="AD156" s="5" t="str">
        <f t="shared" si="2"/>
        <v>No</v>
      </c>
      <c r="AF156" s="28"/>
      <c r="AG156" s="21"/>
    </row>
    <row r="157" spans="1:33">
      <c r="A157" s="8" t="s">
        <v>4123</v>
      </c>
      <c r="B157" s="8" t="s">
        <v>4124</v>
      </c>
      <c r="C157" s="9" t="s">
        <v>120</v>
      </c>
      <c r="D157" s="185">
        <v>6101</v>
      </c>
      <c r="E157" s="188">
        <v>60101</v>
      </c>
      <c r="F157" s="9" t="s">
        <v>88</v>
      </c>
      <c r="G157" s="9" t="s">
        <v>84</v>
      </c>
      <c r="H157" s="10">
        <v>366174</v>
      </c>
      <c r="I157" s="11">
        <v>123</v>
      </c>
      <c r="J157" s="24">
        <v>0</v>
      </c>
      <c r="K157" s="12"/>
      <c r="L157" s="14">
        <v>0</v>
      </c>
      <c r="N157" s="21">
        <v>0</v>
      </c>
      <c r="P157" s="21">
        <v>0</v>
      </c>
      <c r="R157" s="21">
        <v>0</v>
      </c>
      <c r="T157" s="21">
        <v>0</v>
      </c>
      <c r="V157" s="21">
        <v>0</v>
      </c>
      <c r="X157" s="21">
        <v>0</v>
      </c>
      <c r="Z157" s="21">
        <v>0</v>
      </c>
      <c r="AB157" s="22">
        <v>0</v>
      </c>
      <c r="AD157" s="5" t="str">
        <f t="shared" si="2"/>
        <v>No</v>
      </c>
      <c r="AF157" s="28"/>
      <c r="AG157" s="21"/>
    </row>
    <row r="158" spans="1:33">
      <c r="A158" s="8" t="s">
        <v>1243</v>
      </c>
      <c r="B158" s="8" t="s">
        <v>1244</v>
      </c>
      <c r="C158" s="9" t="s">
        <v>288</v>
      </c>
      <c r="D158" s="185">
        <v>3013</v>
      </c>
      <c r="E158" s="188">
        <v>30013</v>
      </c>
      <c r="F158" s="9" t="s">
        <v>88</v>
      </c>
      <c r="G158" s="9" t="s">
        <v>84</v>
      </c>
      <c r="H158" s="10">
        <v>196611</v>
      </c>
      <c r="I158" s="11">
        <v>120</v>
      </c>
      <c r="J158" s="24">
        <v>1229384</v>
      </c>
      <c r="K158" s="12"/>
      <c r="L158" s="14">
        <v>0</v>
      </c>
      <c r="N158" s="21">
        <v>0</v>
      </c>
      <c r="P158" s="21">
        <v>0</v>
      </c>
      <c r="R158" s="21">
        <v>0</v>
      </c>
      <c r="T158" s="21">
        <v>0</v>
      </c>
      <c r="V158" s="21">
        <v>0</v>
      </c>
      <c r="X158" s="21">
        <v>0</v>
      </c>
      <c r="Z158" s="21">
        <v>0</v>
      </c>
      <c r="AB158" s="22">
        <v>1229384</v>
      </c>
      <c r="AD158" s="5" t="str">
        <f t="shared" si="2"/>
        <v>No</v>
      </c>
      <c r="AF158" s="28"/>
      <c r="AG158" s="21"/>
    </row>
    <row r="159" spans="1:33">
      <c r="A159" s="8" t="s">
        <v>2369</v>
      </c>
      <c r="B159" s="8" t="s">
        <v>2370</v>
      </c>
      <c r="C159" s="9" t="s">
        <v>454</v>
      </c>
      <c r="D159" s="185">
        <v>8109</v>
      </c>
      <c r="E159" s="188">
        <v>80109</v>
      </c>
      <c r="F159" s="9" t="s">
        <v>183</v>
      </c>
      <c r="G159" s="9" t="s">
        <v>84</v>
      </c>
      <c r="H159" s="10">
        <v>2374203</v>
      </c>
      <c r="I159" s="11">
        <v>119</v>
      </c>
      <c r="J159" s="24">
        <v>0</v>
      </c>
      <c r="K159" s="12"/>
      <c r="L159" s="14">
        <v>0</v>
      </c>
      <c r="N159" s="21">
        <v>0</v>
      </c>
      <c r="P159" s="21">
        <v>0</v>
      </c>
      <c r="R159" s="21">
        <v>0</v>
      </c>
      <c r="T159" s="21">
        <v>0</v>
      </c>
      <c r="V159" s="21">
        <v>0</v>
      </c>
      <c r="X159" s="21">
        <v>0</v>
      </c>
      <c r="Z159" s="21">
        <v>0</v>
      </c>
      <c r="AB159" s="22">
        <v>0</v>
      </c>
      <c r="AD159" s="5" t="str">
        <f t="shared" si="2"/>
        <v>No</v>
      </c>
      <c r="AF159" s="28"/>
      <c r="AG159" s="21"/>
    </row>
    <row r="160" spans="1:33">
      <c r="A160" s="8" t="s">
        <v>1919</v>
      </c>
      <c r="B160" s="8" t="s">
        <v>1920</v>
      </c>
      <c r="C160" s="9" t="s">
        <v>555</v>
      </c>
      <c r="D160" s="185">
        <v>5060</v>
      </c>
      <c r="E160" s="188">
        <v>50060</v>
      </c>
      <c r="F160" s="9" t="s">
        <v>88</v>
      </c>
      <c r="G160" s="9" t="s">
        <v>84</v>
      </c>
      <c r="H160" s="10">
        <v>145361</v>
      </c>
      <c r="I160" s="11">
        <v>119</v>
      </c>
      <c r="J160" s="24">
        <v>0</v>
      </c>
      <c r="K160" s="12"/>
      <c r="L160" s="14">
        <v>0</v>
      </c>
      <c r="N160" s="21">
        <v>0</v>
      </c>
      <c r="P160" s="21">
        <v>7971511</v>
      </c>
      <c r="R160" s="21">
        <v>0</v>
      </c>
      <c r="T160" s="21">
        <v>0</v>
      </c>
      <c r="V160" s="21">
        <v>0</v>
      </c>
      <c r="X160" s="21">
        <v>0</v>
      </c>
      <c r="Z160" s="21">
        <v>0</v>
      </c>
      <c r="AB160" s="22">
        <v>7971511</v>
      </c>
      <c r="AD160" s="5" t="str">
        <f t="shared" si="2"/>
        <v>No</v>
      </c>
      <c r="AF160" s="28"/>
      <c r="AG160" s="21"/>
    </row>
    <row r="161" spans="1:33">
      <c r="A161" s="8" t="s">
        <v>3634</v>
      </c>
      <c r="B161" s="8" t="s">
        <v>3635</v>
      </c>
      <c r="C161" s="9" t="s">
        <v>109</v>
      </c>
      <c r="D161" s="185">
        <v>4019</v>
      </c>
      <c r="E161" s="188">
        <v>40019</v>
      </c>
      <c r="F161" s="9" t="s">
        <v>88</v>
      </c>
      <c r="G161" s="9" t="s">
        <v>84</v>
      </c>
      <c r="H161" s="10">
        <v>1624827</v>
      </c>
      <c r="I161" s="11">
        <v>119</v>
      </c>
      <c r="J161" s="24">
        <v>16504232</v>
      </c>
      <c r="K161" s="12"/>
      <c r="L161" s="14">
        <v>0</v>
      </c>
      <c r="N161" s="21">
        <v>0</v>
      </c>
      <c r="P161" s="21">
        <v>0</v>
      </c>
      <c r="R161" s="21">
        <v>0</v>
      </c>
      <c r="T161" s="21">
        <v>0</v>
      </c>
      <c r="V161" s="21">
        <v>0</v>
      </c>
      <c r="X161" s="21">
        <v>0</v>
      </c>
      <c r="Z161" s="21">
        <v>0</v>
      </c>
      <c r="AB161" s="22">
        <v>16504232</v>
      </c>
      <c r="AD161" s="5" t="str">
        <f t="shared" si="2"/>
        <v>No</v>
      </c>
      <c r="AF161" s="28"/>
      <c r="AG161" s="21"/>
    </row>
    <row r="162" spans="1:33">
      <c r="A162" s="8" t="s">
        <v>5112</v>
      </c>
      <c r="B162" s="8" t="s">
        <v>5113</v>
      </c>
      <c r="C162" s="9" t="s">
        <v>217</v>
      </c>
      <c r="D162" s="185">
        <v>3085</v>
      </c>
      <c r="E162" s="188">
        <v>30085</v>
      </c>
      <c r="F162" s="9" t="s">
        <v>83</v>
      </c>
      <c r="G162" s="9" t="s">
        <v>84</v>
      </c>
      <c r="H162" s="10">
        <v>4586770</v>
      </c>
      <c r="I162" s="11">
        <v>116</v>
      </c>
      <c r="J162" s="24">
        <v>15175115</v>
      </c>
      <c r="K162" s="12"/>
      <c r="L162" s="14">
        <v>0</v>
      </c>
      <c r="N162" s="21">
        <v>0</v>
      </c>
      <c r="P162" s="21">
        <v>0</v>
      </c>
      <c r="R162" s="21">
        <v>0</v>
      </c>
      <c r="T162" s="21">
        <v>0</v>
      </c>
      <c r="V162" s="21">
        <v>0</v>
      </c>
      <c r="X162" s="21">
        <v>0</v>
      </c>
      <c r="Z162" s="21">
        <v>0</v>
      </c>
      <c r="AB162" s="22">
        <v>15175115</v>
      </c>
      <c r="AD162" s="5" t="str">
        <f t="shared" si="2"/>
        <v>No</v>
      </c>
      <c r="AF162" s="28"/>
      <c r="AG162" s="21"/>
    </row>
    <row r="163" spans="1:33">
      <c r="A163" s="8" t="s">
        <v>1075</v>
      </c>
      <c r="B163" s="8" t="s">
        <v>1076</v>
      </c>
      <c r="C163" s="9" t="s">
        <v>163</v>
      </c>
      <c r="D163" s="185">
        <v>1064</v>
      </c>
      <c r="E163" s="188">
        <v>10064</v>
      </c>
      <c r="F163" s="9" t="s">
        <v>88</v>
      </c>
      <c r="G163" s="9" t="s">
        <v>84</v>
      </c>
      <c r="H163" s="10">
        <v>1190956</v>
      </c>
      <c r="I163" s="11">
        <v>115</v>
      </c>
      <c r="J163" s="24">
        <v>4136582</v>
      </c>
      <c r="K163" s="12"/>
      <c r="L163" s="14">
        <v>0</v>
      </c>
      <c r="N163" s="21">
        <v>0</v>
      </c>
      <c r="P163" s="21">
        <v>0</v>
      </c>
      <c r="R163" s="21">
        <v>0</v>
      </c>
      <c r="T163" s="21">
        <v>0</v>
      </c>
      <c r="V163" s="21">
        <v>0</v>
      </c>
      <c r="X163" s="21">
        <v>0</v>
      </c>
      <c r="Z163" s="21">
        <v>0</v>
      </c>
      <c r="AB163" s="22">
        <v>4136582</v>
      </c>
      <c r="AD163" s="5" t="str">
        <f t="shared" si="2"/>
        <v>No</v>
      </c>
      <c r="AF163" s="28"/>
      <c r="AG163" s="21"/>
    </row>
    <row r="164" spans="1:33">
      <c r="A164" s="8" t="s">
        <v>1830</v>
      </c>
      <c r="B164" s="8" t="s">
        <v>1831</v>
      </c>
      <c r="C164" s="9" t="s">
        <v>87</v>
      </c>
      <c r="D164" s="185">
        <v>21</v>
      </c>
      <c r="E164" s="188">
        <v>21</v>
      </c>
      <c r="F164" s="9" t="s">
        <v>88</v>
      </c>
      <c r="G164" s="9" t="s">
        <v>84</v>
      </c>
      <c r="H164" s="10">
        <v>114473</v>
      </c>
      <c r="I164" s="11">
        <v>113</v>
      </c>
      <c r="J164" s="24">
        <v>0</v>
      </c>
      <c r="K164" s="12"/>
      <c r="L164" s="14">
        <v>0</v>
      </c>
      <c r="N164" s="21">
        <v>25946586</v>
      </c>
      <c r="P164" s="21">
        <v>0</v>
      </c>
      <c r="R164" s="21">
        <v>0</v>
      </c>
      <c r="T164" s="21">
        <v>0</v>
      </c>
      <c r="V164" s="21">
        <v>0</v>
      </c>
      <c r="X164" s="21">
        <v>0</v>
      </c>
      <c r="Z164" s="21">
        <v>0</v>
      </c>
      <c r="AB164" s="22">
        <v>25946586</v>
      </c>
      <c r="AD164" s="5" t="str">
        <f t="shared" si="2"/>
        <v>No</v>
      </c>
      <c r="AF164" s="28"/>
      <c r="AG164" s="21"/>
    </row>
    <row r="165" spans="1:33">
      <c r="A165" s="8" t="s">
        <v>423</v>
      </c>
      <c r="B165" s="8" t="s">
        <v>424</v>
      </c>
      <c r="C165" s="9" t="s">
        <v>288</v>
      </c>
      <c r="D165" s="185">
        <v>3014</v>
      </c>
      <c r="E165" s="188">
        <v>30014</v>
      </c>
      <c r="F165" s="9" t="s">
        <v>88</v>
      </c>
      <c r="G165" s="9" t="s">
        <v>84</v>
      </c>
      <c r="H165" s="10">
        <v>444474</v>
      </c>
      <c r="I165" s="11">
        <v>112</v>
      </c>
      <c r="J165" s="24">
        <v>917683</v>
      </c>
      <c r="K165" s="12"/>
      <c r="L165" s="14">
        <v>0</v>
      </c>
      <c r="N165" s="21">
        <v>0</v>
      </c>
      <c r="P165" s="21">
        <v>0</v>
      </c>
      <c r="R165" s="21">
        <v>0</v>
      </c>
      <c r="T165" s="21">
        <v>0</v>
      </c>
      <c r="V165" s="21">
        <v>0</v>
      </c>
      <c r="X165" s="21">
        <v>0</v>
      </c>
      <c r="Z165" s="21">
        <v>0</v>
      </c>
      <c r="AB165" s="22">
        <v>917683</v>
      </c>
      <c r="AD165" s="5" t="str">
        <f t="shared" si="2"/>
        <v>No</v>
      </c>
      <c r="AF165" s="28"/>
      <c r="AG165" s="21"/>
    </row>
    <row r="166" spans="1:33">
      <c r="A166" s="8" t="s">
        <v>3576</v>
      </c>
      <c r="B166" s="8" t="s">
        <v>223</v>
      </c>
      <c r="C166" s="9" t="s">
        <v>109</v>
      </c>
      <c r="D166" s="185" t="s">
        <v>3577</v>
      </c>
      <c r="E166" s="188" t="s">
        <v>3578</v>
      </c>
      <c r="F166" s="9" t="s">
        <v>157</v>
      </c>
      <c r="G166" s="9" t="s">
        <v>147</v>
      </c>
      <c r="H166" s="10">
        <v>0</v>
      </c>
      <c r="I166" s="11">
        <v>112</v>
      </c>
      <c r="J166" s="24">
        <v>0</v>
      </c>
      <c r="K166" s="12"/>
      <c r="L166" s="14">
        <v>0</v>
      </c>
      <c r="N166" s="21">
        <v>0</v>
      </c>
      <c r="P166" s="21">
        <v>0</v>
      </c>
      <c r="R166" s="21">
        <v>0</v>
      </c>
      <c r="T166" s="21">
        <v>0</v>
      </c>
      <c r="V166" s="21">
        <v>0</v>
      </c>
      <c r="X166" s="21">
        <v>0</v>
      </c>
      <c r="Z166" s="21">
        <v>2290624</v>
      </c>
      <c r="AB166" s="22">
        <v>2290624</v>
      </c>
      <c r="AD166" s="5" t="str">
        <f t="shared" si="2"/>
        <v>No</v>
      </c>
      <c r="AF166" s="28"/>
      <c r="AG166" s="21"/>
    </row>
    <row r="167" spans="1:33">
      <c r="A167" s="8" t="s">
        <v>1081</v>
      </c>
      <c r="B167" s="8" t="s">
        <v>1082</v>
      </c>
      <c r="C167" s="9" t="s">
        <v>91</v>
      </c>
      <c r="D167" s="185">
        <v>9006</v>
      </c>
      <c r="E167" s="188">
        <v>90006</v>
      </c>
      <c r="F167" s="9" t="s">
        <v>88</v>
      </c>
      <c r="G167" s="9" t="s">
        <v>84</v>
      </c>
      <c r="H167" s="10">
        <v>163703</v>
      </c>
      <c r="I167" s="11">
        <v>112</v>
      </c>
      <c r="J167" s="24">
        <v>0</v>
      </c>
      <c r="K167" s="12"/>
      <c r="L167" s="14">
        <v>0</v>
      </c>
      <c r="N167" s="21">
        <v>6804838</v>
      </c>
      <c r="P167" s="21">
        <v>0</v>
      </c>
      <c r="R167" s="21">
        <v>1671333</v>
      </c>
      <c r="T167" s="21">
        <v>0</v>
      </c>
      <c r="V167" s="21">
        <v>0</v>
      </c>
      <c r="X167" s="21">
        <v>0</v>
      </c>
      <c r="Z167" s="21">
        <v>0</v>
      </c>
      <c r="AB167" s="22">
        <v>8476171</v>
      </c>
      <c r="AD167" s="5" t="str">
        <f t="shared" si="2"/>
        <v>No</v>
      </c>
      <c r="AF167" s="28"/>
      <c r="AG167" s="21"/>
    </row>
    <row r="168" spans="1:33">
      <c r="A168" s="8" t="s">
        <v>1987</v>
      </c>
      <c r="B168" s="8" t="s">
        <v>1988</v>
      </c>
      <c r="C168" s="9" t="s">
        <v>275</v>
      </c>
      <c r="D168" s="185">
        <v>7002</v>
      </c>
      <c r="E168" s="188">
        <v>70002</v>
      </c>
      <c r="F168" s="9" t="s">
        <v>88</v>
      </c>
      <c r="G168" s="9" t="s">
        <v>84</v>
      </c>
      <c r="H168" s="10">
        <v>725008</v>
      </c>
      <c r="I168" s="11">
        <v>111</v>
      </c>
      <c r="J168" s="24">
        <v>0</v>
      </c>
      <c r="K168" s="12"/>
      <c r="L168" s="14">
        <v>0</v>
      </c>
      <c r="N168" s="21">
        <v>0</v>
      </c>
      <c r="P168" s="21">
        <v>15574303</v>
      </c>
      <c r="R168" s="21">
        <v>0</v>
      </c>
      <c r="T168" s="21">
        <v>0</v>
      </c>
      <c r="V168" s="21">
        <v>0</v>
      </c>
      <c r="X168" s="21">
        <v>0</v>
      </c>
      <c r="Z168" s="21">
        <v>0</v>
      </c>
      <c r="AB168" s="22">
        <v>15574303</v>
      </c>
      <c r="AD168" s="5" t="str">
        <f t="shared" si="2"/>
        <v>No</v>
      </c>
      <c r="AF168" s="28"/>
      <c r="AG168" s="21"/>
    </row>
    <row r="169" spans="1:33">
      <c r="A169" s="8" t="s">
        <v>731</v>
      </c>
      <c r="B169" s="8" t="s">
        <v>732</v>
      </c>
      <c r="C169" s="9" t="s">
        <v>91</v>
      </c>
      <c r="D169" s="185">
        <v>9062</v>
      </c>
      <c r="E169" s="188">
        <v>90062</v>
      </c>
      <c r="F169" s="9" t="s">
        <v>88</v>
      </c>
      <c r="G169" s="9" t="s">
        <v>84</v>
      </c>
      <c r="H169" s="10">
        <v>114237</v>
      </c>
      <c r="I169" s="11">
        <v>110</v>
      </c>
      <c r="J169" s="24">
        <v>0</v>
      </c>
      <c r="K169" s="12"/>
      <c r="L169" s="14">
        <v>0</v>
      </c>
      <c r="N169" s="21">
        <v>8922912</v>
      </c>
      <c r="P169" s="21">
        <v>0</v>
      </c>
      <c r="R169" s="21">
        <v>15420563</v>
      </c>
      <c r="T169" s="21">
        <v>0</v>
      </c>
      <c r="V169" s="21">
        <v>0</v>
      </c>
      <c r="X169" s="21">
        <v>0</v>
      </c>
      <c r="Z169" s="21">
        <v>0</v>
      </c>
      <c r="AB169" s="22">
        <v>24343475</v>
      </c>
      <c r="AD169" s="5" t="str">
        <f t="shared" si="2"/>
        <v>No</v>
      </c>
      <c r="AF169" s="28"/>
      <c r="AG169" s="21"/>
    </row>
    <row r="170" spans="1:33">
      <c r="A170" s="8" t="s">
        <v>3691</v>
      </c>
      <c r="B170" s="8" t="s">
        <v>3692</v>
      </c>
      <c r="C170" s="9" t="s">
        <v>288</v>
      </c>
      <c r="D170" s="185">
        <v>3054</v>
      </c>
      <c r="E170" s="188">
        <v>30054</v>
      </c>
      <c r="F170" s="9" t="s">
        <v>88</v>
      </c>
      <c r="G170" s="9" t="s">
        <v>84</v>
      </c>
      <c r="H170" s="10">
        <v>87454</v>
      </c>
      <c r="I170" s="11">
        <v>110</v>
      </c>
      <c r="J170" s="24">
        <v>700211</v>
      </c>
      <c r="K170" s="12"/>
      <c r="L170" s="14">
        <v>0</v>
      </c>
      <c r="N170" s="21">
        <v>0</v>
      </c>
      <c r="P170" s="21">
        <v>0</v>
      </c>
      <c r="R170" s="21">
        <v>0</v>
      </c>
      <c r="T170" s="21">
        <v>0</v>
      </c>
      <c r="V170" s="21">
        <v>0</v>
      </c>
      <c r="X170" s="21">
        <v>0</v>
      </c>
      <c r="Z170" s="21">
        <v>0</v>
      </c>
      <c r="AB170" s="22">
        <v>700211</v>
      </c>
      <c r="AD170" s="5" t="str">
        <f t="shared" si="2"/>
        <v>No</v>
      </c>
      <c r="AF170" s="28"/>
      <c r="AG170" s="21"/>
    </row>
    <row r="171" spans="1:33">
      <c r="A171" s="8" t="s">
        <v>3379</v>
      </c>
      <c r="B171" s="8" t="s">
        <v>3380</v>
      </c>
      <c r="C171" s="9" t="s">
        <v>171</v>
      </c>
      <c r="D171" s="185">
        <v>4028</v>
      </c>
      <c r="E171" s="188">
        <v>40028</v>
      </c>
      <c r="F171" s="9" t="s">
        <v>83</v>
      </c>
      <c r="G171" s="9" t="s">
        <v>84</v>
      </c>
      <c r="H171" s="10">
        <v>530290</v>
      </c>
      <c r="I171" s="11">
        <v>109</v>
      </c>
      <c r="J171" s="24">
        <v>13408802</v>
      </c>
      <c r="K171" s="12"/>
      <c r="L171" s="14">
        <v>0</v>
      </c>
      <c r="N171" s="21">
        <v>0</v>
      </c>
      <c r="P171" s="21">
        <v>0</v>
      </c>
      <c r="R171" s="21">
        <v>727463</v>
      </c>
      <c r="T171" s="21">
        <v>0</v>
      </c>
      <c r="V171" s="21">
        <v>0</v>
      </c>
      <c r="X171" s="21">
        <v>0</v>
      </c>
      <c r="Z171" s="21">
        <v>0</v>
      </c>
      <c r="AB171" s="22">
        <v>14136265</v>
      </c>
      <c r="AD171" s="5" t="str">
        <f t="shared" si="2"/>
        <v>No</v>
      </c>
      <c r="AF171" s="28"/>
      <c r="AG171" s="21"/>
    </row>
    <row r="172" spans="1:33">
      <c r="A172" s="8" t="s">
        <v>5279</v>
      </c>
      <c r="B172" s="8" t="s">
        <v>5280</v>
      </c>
      <c r="C172" s="9" t="s">
        <v>91</v>
      </c>
      <c r="D172" s="185">
        <v>9041</v>
      </c>
      <c r="E172" s="188">
        <v>90041</v>
      </c>
      <c r="F172" s="9" t="s">
        <v>83</v>
      </c>
      <c r="G172" s="9" t="s">
        <v>84</v>
      </c>
      <c r="H172" s="10">
        <v>12150996</v>
      </c>
      <c r="I172" s="11">
        <v>107</v>
      </c>
      <c r="J172" s="24">
        <v>0</v>
      </c>
      <c r="K172" s="12"/>
      <c r="L172" s="14">
        <v>0</v>
      </c>
      <c r="N172" s="21">
        <v>20241845</v>
      </c>
      <c r="P172" s="21">
        <v>0</v>
      </c>
      <c r="R172" s="21">
        <v>0</v>
      </c>
      <c r="T172" s="21">
        <v>0</v>
      </c>
      <c r="V172" s="21">
        <v>536653</v>
      </c>
      <c r="X172" s="21">
        <v>0</v>
      </c>
      <c r="Z172" s="21">
        <v>0</v>
      </c>
      <c r="AB172" s="22">
        <v>20778498</v>
      </c>
      <c r="AD172" s="5" t="str">
        <f t="shared" si="2"/>
        <v>No</v>
      </c>
      <c r="AF172" s="28"/>
      <c r="AG172" s="21"/>
    </row>
    <row r="173" spans="1:33">
      <c r="A173" s="8" t="s">
        <v>4142</v>
      </c>
      <c r="B173" s="8" t="s">
        <v>4143</v>
      </c>
      <c r="C173" s="9" t="s">
        <v>120</v>
      </c>
      <c r="D173" s="185">
        <v>6051</v>
      </c>
      <c r="E173" s="188">
        <v>60051</v>
      </c>
      <c r="F173" s="9" t="s">
        <v>88</v>
      </c>
      <c r="G173" s="9" t="s">
        <v>84</v>
      </c>
      <c r="H173" s="10">
        <v>320069</v>
      </c>
      <c r="I173" s="11">
        <v>105</v>
      </c>
      <c r="J173" s="24">
        <v>0</v>
      </c>
      <c r="K173" s="12"/>
      <c r="L173" s="14">
        <v>0</v>
      </c>
      <c r="N173" s="21">
        <v>32570356</v>
      </c>
      <c r="P173" s="21">
        <v>0</v>
      </c>
      <c r="R173" s="21">
        <v>0</v>
      </c>
      <c r="T173" s="21">
        <v>0</v>
      </c>
      <c r="V173" s="21">
        <v>0</v>
      </c>
      <c r="X173" s="21">
        <v>0</v>
      </c>
      <c r="Z173" s="21">
        <v>0</v>
      </c>
      <c r="AB173" s="22">
        <v>32570356</v>
      </c>
      <c r="AD173" s="5" t="str">
        <f t="shared" si="2"/>
        <v>No</v>
      </c>
      <c r="AF173" s="28"/>
      <c r="AG173" s="21"/>
    </row>
    <row r="174" spans="1:33">
      <c r="A174" s="8" t="s">
        <v>6518</v>
      </c>
      <c r="B174" s="8" t="s">
        <v>246</v>
      </c>
      <c r="C174" s="9" t="s">
        <v>141</v>
      </c>
      <c r="D174" s="185">
        <v>3071</v>
      </c>
      <c r="E174" s="188">
        <v>30071</v>
      </c>
      <c r="F174" s="9" t="s">
        <v>83</v>
      </c>
      <c r="G174" s="9" t="s">
        <v>84</v>
      </c>
      <c r="H174" s="10">
        <v>4586770</v>
      </c>
      <c r="I174" s="11">
        <v>105</v>
      </c>
      <c r="J174" s="24">
        <v>21056560</v>
      </c>
      <c r="K174" s="12"/>
      <c r="L174" s="14">
        <v>0</v>
      </c>
      <c r="N174" s="21">
        <v>0</v>
      </c>
      <c r="P174" s="21">
        <v>0</v>
      </c>
      <c r="R174" s="21">
        <v>0</v>
      </c>
      <c r="T174" s="21">
        <v>0</v>
      </c>
      <c r="V174" s="21">
        <v>0</v>
      </c>
      <c r="X174" s="21">
        <v>0</v>
      </c>
      <c r="Z174" s="21">
        <v>0</v>
      </c>
      <c r="AB174" s="22">
        <v>21056560</v>
      </c>
      <c r="AD174" s="5" t="str">
        <f t="shared" si="2"/>
        <v>No</v>
      </c>
      <c r="AF174" s="28"/>
      <c r="AG174" s="21"/>
    </row>
    <row r="175" spans="1:33">
      <c r="A175" s="8" t="s">
        <v>2984</v>
      </c>
      <c r="B175" s="8" t="s">
        <v>2723</v>
      </c>
      <c r="C175" s="9" t="s">
        <v>91</v>
      </c>
      <c r="D175" s="185">
        <v>9012</v>
      </c>
      <c r="E175" s="188">
        <v>90012</v>
      </c>
      <c r="F175" s="9" t="s">
        <v>88</v>
      </c>
      <c r="G175" s="9" t="s">
        <v>84</v>
      </c>
      <c r="H175" s="10">
        <v>370583</v>
      </c>
      <c r="I175" s="11">
        <v>104</v>
      </c>
      <c r="J175" s="24">
        <v>0</v>
      </c>
      <c r="K175" s="12"/>
      <c r="L175" s="14">
        <v>0</v>
      </c>
      <c r="N175" s="21">
        <v>9338685</v>
      </c>
      <c r="P175" s="21">
        <v>967785</v>
      </c>
      <c r="R175" s="21">
        <v>0</v>
      </c>
      <c r="T175" s="21">
        <v>0</v>
      </c>
      <c r="V175" s="21">
        <v>0</v>
      </c>
      <c r="X175" s="21">
        <v>0</v>
      </c>
      <c r="Z175" s="21">
        <v>0</v>
      </c>
      <c r="AB175" s="22">
        <v>10306470</v>
      </c>
      <c r="AD175" s="5" t="str">
        <f t="shared" si="2"/>
        <v>No</v>
      </c>
      <c r="AF175" s="28"/>
      <c r="AG175" s="21"/>
    </row>
    <row r="176" spans="1:33">
      <c r="A176" s="8" t="s">
        <v>4750</v>
      </c>
      <c r="B176" s="8" t="s">
        <v>2952</v>
      </c>
      <c r="C176" s="9" t="s">
        <v>163</v>
      </c>
      <c r="D176" s="185">
        <v>1014</v>
      </c>
      <c r="E176" s="188">
        <v>10014</v>
      </c>
      <c r="F176" s="9" t="s">
        <v>88</v>
      </c>
      <c r="G176" s="9" t="s">
        <v>84</v>
      </c>
      <c r="H176" s="10">
        <v>486514</v>
      </c>
      <c r="I176" s="11">
        <v>103</v>
      </c>
      <c r="J176" s="24">
        <v>4904618</v>
      </c>
      <c r="K176" s="12"/>
      <c r="L176" s="14">
        <v>0</v>
      </c>
      <c r="N176" s="21">
        <v>0</v>
      </c>
      <c r="P176" s="21">
        <v>0</v>
      </c>
      <c r="R176" s="21">
        <v>0</v>
      </c>
      <c r="T176" s="21">
        <v>0</v>
      </c>
      <c r="V176" s="21">
        <v>0</v>
      </c>
      <c r="X176" s="21">
        <v>0</v>
      </c>
      <c r="Z176" s="21">
        <v>0</v>
      </c>
      <c r="AB176" s="22">
        <v>4904618</v>
      </c>
      <c r="AD176" s="5" t="str">
        <f t="shared" si="2"/>
        <v>No</v>
      </c>
      <c r="AF176" s="28"/>
      <c r="AG176" s="21"/>
    </row>
    <row r="177" spans="1:33">
      <c r="A177" s="8" t="s">
        <v>4038</v>
      </c>
      <c r="B177" s="8" t="s">
        <v>3563</v>
      </c>
      <c r="C177" s="9" t="s">
        <v>109</v>
      </c>
      <c r="D177" s="185">
        <v>4017</v>
      </c>
      <c r="E177" s="188">
        <v>40017</v>
      </c>
      <c r="F177" s="9" t="s">
        <v>88</v>
      </c>
      <c r="G177" s="9" t="s">
        <v>84</v>
      </c>
      <c r="H177" s="10">
        <v>290263</v>
      </c>
      <c r="I177" s="11">
        <v>103</v>
      </c>
      <c r="J177" s="24">
        <v>287446</v>
      </c>
      <c r="K177" s="12"/>
      <c r="L177" s="14">
        <v>0</v>
      </c>
      <c r="N177" s="21">
        <v>0</v>
      </c>
      <c r="P177" s="21">
        <v>0</v>
      </c>
      <c r="R177" s="21">
        <v>0</v>
      </c>
      <c r="T177" s="21">
        <v>0</v>
      </c>
      <c r="V177" s="21">
        <v>0</v>
      </c>
      <c r="X177" s="21">
        <v>0</v>
      </c>
      <c r="Z177" s="21">
        <v>0</v>
      </c>
      <c r="AB177" s="22">
        <v>287446</v>
      </c>
      <c r="AD177" s="5" t="str">
        <f t="shared" si="2"/>
        <v>No</v>
      </c>
      <c r="AF177" s="28"/>
      <c r="AG177" s="21"/>
    </row>
    <row r="178" spans="1:33">
      <c r="A178" s="8" t="s">
        <v>1453</v>
      </c>
      <c r="B178" s="8" t="s">
        <v>697</v>
      </c>
      <c r="C178" s="9" t="s">
        <v>150</v>
      </c>
      <c r="D178" s="185" t="s">
        <v>1454</v>
      </c>
      <c r="E178" s="188" t="s">
        <v>1455</v>
      </c>
      <c r="F178" s="9" t="s">
        <v>157</v>
      </c>
      <c r="G178" s="9" t="s">
        <v>147</v>
      </c>
      <c r="H178" s="10">
        <v>0</v>
      </c>
      <c r="I178" s="11">
        <v>103</v>
      </c>
      <c r="J178" s="24">
        <v>0</v>
      </c>
      <c r="K178" s="12"/>
      <c r="L178" s="14">
        <v>0</v>
      </c>
      <c r="N178" s="21">
        <v>0</v>
      </c>
      <c r="P178" s="21">
        <v>0</v>
      </c>
      <c r="R178" s="21">
        <v>0</v>
      </c>
      <c r="T178" s="21">
        <v>0</v>
      </c>
      <c r="V178" s="21">
        <v>0</v>
      </c>
      <c r="X178" s="21">
        <v>0</v>
      </c>
      <c r="Z178" s="21">
        <v>0</v>
      </c>
      <c r="AB178" s="22">
        <v>0</v>
      </c>
      <c r="AD178" s="5" t="str">
        <f t="shared" si="2"/>
        <v>No</v>
      </c>
      <c r="AF178" s="28"/>
      <c r="AG178" s="21"/>
    </row>
    <row r="179" spans="1:33">
      <c r="A179" s="8" t="s">
        <v>4180</v>
      </c>
      <c r="B179" s="8" t="s">
        <v>4181</v>
      </c>
      <c r="C179" s="9" t="s">
        <v>82</v>
      </c>
      <c r="D179" s="185">
        <v>2128</v>
      </c>
      <c r="E179" s="188">
        <v>20128</v>
      </c>
      <c r="F179" s="9" t="s">
        <v>113</v>
      </c>
      <c r="G179" s="9" t="s">
        <v>84</v>
      </c>
      <c r="H179" s="10">
        <v>18351295</v>
      </c>
      <c r="I179" s="11">
        <v>103</v>
      </c>
      <c r="J179" s="24">
        <v>0</v>
      </c>
      <c r="K179" s="12"/>
      <c r="L179" s="14">
        <v>0</v>
      </c>
      <c r="N179" s="21">
        <v>0</v>
      </c>
      <c r="P179" s="21">
        <v>0</v>
      </c>
      <c r="R179" s="21">
        <v>0</v>
      </c>
      <c r="T179" s="21">
        <v>0</v>
      </c>
      <c r="V179" s="21">
        <v>0</v>
      </c>
      <c r="X179" s="21">
        <v>0</v>
      </c>
      <c r="Z179" s="21">
        <v>0</v>
      </c>
      <c r="AB179" s="22">
        <v>0</v>
      </c>
      <c r="AD179" s="5" t="str">
        <f t="shared" si="2"/>
        <v>No</v>
      </c>
      <c r="AF179" s="28"/>
      <c r="AG179" s="21"/>
    </row>
    <row r="180" spans="1:33">
      <c r="A180" s="8" t="s">
        <v>6135</v>
      </c>
      <c r="B180" s="8" t="s">
        <v>134</v>
      </c>
      <c r="C180" s="9" t="s">
        <v>129</v>
      </c>
      <c r="D180" s="185">
        <v>4078</v>
      </c>
      <c r="E180" s="188">
        <v>40078</v>
      </c>
      <c r="F180" s="9" t="s">
        <v>83</v>
      </c>
      <c r="G180" s="9" t="s">
        <v>84</v>
      </c>
      <c r="H180" s="10">
        <v>4515419</v>
      </c>
      <c r="I180" s="11">
        <v>102</v>
      </c>
      <c r="J180" s="24">
        <v>18699047</v>
      </c>
      <c r="K180" s="12"/>
      <c r="L180" s="14">
        <v>0</v>
      </c>
      <c r="N180" s="21">
        <v>0</v>
      </c>
      <c r="P180" s="21">
        <v>0</v>
      </c>
      <c r="R180" s="21">
        <v>0</v>
      </c>
      <c r="T180" s="21">
        <v>0</v>
      </c>
      <c r="V180" s="21">
        <v>0</v>
      </c>
      <c r="X180" s="21">
        <v>0</v>
      </c>
      <c r="Z180" s="21">
        <v>0</v>
      </c>
      <c r="AB180" s="22">
        <v>18699047</v>
      </c>
      <c r="AD180" s="5" t="str">
        <f t="shared" si="2"/>
        <v>No</v>
      </c>
      <c r="AF180" s="28"/>
      <c r="AG180" s="21"/>
    </row>
    <row r="181" spans="1:33">
      <c r="A181" s="8" t="s">
        <v>3131</v>
      </c>
      <c r="B181" s="8" t="s">
        <v>3132</v>
      </c>
      <c r="C181" s="9" t="s">
        <v>120</v>
      </c>
      <c r="D181" s="185">
        <v>6091</v>
      </c>
      <c r="E181" s="188">
        <v>60091</v>
      </c>
      <c r="F181" s="9" t="s">
        <v>88</v>
      </c>
      <c r="G181" s="9" t="s">
        <v>84</v>
      </c>
      <c r="H181" s="10">
        <v>217630</v>
      </c>
      <c r="I181" s="11">
        <v>102</v>
      </c>
      <c r="J181" s="24">
        <v>548420</v>
      </c>
      <c r="K181" s="12"/>
      <c r="L181" s="14">
        <v>0</v>
      </c>
      <c r="N181" s="21">
        <v>0</v>
      </c>
      <c r="P181" s="21">
        <v>0</v>
      </c>
      <c r="R181" s="21">
        <v>0</v>
      </c>
      <c r="T181" s="21">
        <v>0</v>
      </c>
      <c r="V181" s="21">
        <v>0</v>
      </c>
      <c r="X181" s="21">
        <v>0</v>
      </c>
      <c r="Z181" s="21">
        <v>0</v>
      </c>
      <c r="AB181" s="22">
        <v>548420</v>
      </c>
      <c r="AD181" s="5" t="str">
        <f t="shared" si="2"/>
        <v>No</v>
      </c>
      <c r="AF181" s="28"/>
      <c r="AG181" s="21"/>
    </row>
    <row r="182" spans="1:33">
      <c r="A182" s="8" t="s">
        <v>6519</v>
      </c>
      <c r="B182" s="8" t="s">
        <v>1759</v>
      </c>
      <c r="C182" s="9" t="s">
        <v>274</v>
      </c>
      <c r="D182" s="185" t="s">
        <v>1760</v>
      </c>
      <c r="E182" s="188" t="s">
        <v>1761</v>
      </c>
      <c r="F182" s="9" t="s">
        <v>88</v>
      </c>
      <c r="G182" s="9" t="s">
        <v>147</v>
      </c>
      <c r="H182" s="10">
        <v>0</v>
      </c>
      <c r="I182" s="11">
        <v>102</v>
      </c>
      <c r="J182" s="24">
        <v>0</v>
      </c>
      <c r="K182" s="12"/>
      <c r="L182" s="14">
        <v>0</v>
      </c>
      <c r="N182" s="21">
        <v>0</v>
      </c>
      <c r="P182" s="21">
        <v>0</v>
      </c>
      <c r="R182" s="21">
        <v>0</v>
      </c>
      <c r="T182" s="21">
        <v>0</v>
      </c>
      <c r="V182" s="21">
        <v>0</v>
      </c>
      <c r="X182" s="21">
        <v>0</v>
      </c>
      <c r="Z182" s="21">
        <v>56338</v>
      </c>
      <c r="AB182" s="22">
        <v>56338</v>
      </c>
      <c r="AD182" s="5" t="str">
        <f t="shared" si="2"/>
        <v>No</v>
      </c>
      <c r="AF182" s="28"/>
      <c r="AG182" s="21"/>
    </row>
    <row r="183" spans="1:33">
      <c r="A183" s="8" t="s">
        <v>6520</v>
      </c>
      <c r="B183" s="8" t="s">
        <v>502</v>
      </c>
      <c r="C183" s="9" t="s">
        <v>171</v>
      </c>
      <c r="D183" s="185">
        <v>4200</v>
      </c>
      <c r="E183" s="188">
        <v>40200</v>
      </c>
      <c r="F183" s="9" t="s">
        <v>88</v>
      </c>
      <c r="G183" s="9" t="s">
        <v>84</v>
      </c>
      <c r="H183" s="10">
        <v>2441770</v>
      </c>
      <c r="I183" s="11">
        <v>101</v>
      </c>
      <c r="J183" s="24">
        <v>0</v>
      </c>
      <c r="K183" s="12"/>
      <c r="L183" s="14">
        <v>0</v>
      </c>
      <c r="N183" s="21">
        <v>0</v>
      </c>
      <c r="P183" s="21">
        <v>0</v>
      </c>
      <c r="R183" s="21">
        <v>0</v>
      </c>
      <c r="T183" s="21">
        <v>0</v>
      </c>
      <c r="V183" s="21">
        <v>0</v>
      </c>
      <c r="X183" s="21">
        <v>0</v>
      </c>
      <c r="Z183" s="21">
        <v>0</v>
      </c>
      <c r="AB183" s="22">
        <v>0</v>
      </c>
      <c r="AD183" s="5" t="str">
        <f t="shared" si="2"/>
        <v>No</v>
      </c>
      <c r="AF183" s="28"/>
      <c r="AG183" s="21"/>
    </row>
    <row r="184" spans="1:33">
      <c r="A184" s="8" t="s">
        <v>1168</v>
      </c>
      <c r="B184" s="8" t="s">
        <v>1169</v>
      </c>
      <c r="C184" s="9" t="s">
        <v>278</v>
      </c>
      <c r="D184" s="185">
        <v>7035</v>
      </c>
      <c r="E184" s="188">
        <v>70035</v>
      </c>
      <c r="F184" s="9" t="s">
        <v>83</v>
      </c>
      <c r="G184" s="9" t="s">
        <v>84</v>
      </c>
      <c r="H184" s="10">
        <v>1519417</v>
      </c>
      <c r="I184" s="11">
        <v>101</v>
      </c>
      <c r="J184" s="24">
        <v>7065134</v>
      </c>
      <c r="K184" s="12"/>
      <c r="L184" s="14">
        <v>0</v>
      </c>
      <c r="N184" s="21">
        <v>0</v>
      </c>
      <c r="P184" s="21">
        <v>0</v>
      </c>
      <c r="R184" s="21">
        <v>0</v>
      </c>
      <c r="T184" s="21">
        <v>0</v>
      </c>
      <c r="V184" s="21">
        <v>0</v>
      </c>
      <c r="X184" s="21">
        <v>0</v>
      </c>
      <c r="Z184" s="21">
        <v>0</v>
      </c>
      <c r="AB184" s="22">
        <v>7065134</v>
      </c>
      <c r="AD184" s="5" t="str">
        <f t="shared" si="2"/>
        <v>No</v>
      </c>
      <c r="AF184" s="28"/>
      <c r="AG184" s="21"/>
    </row>
    <row r="185" spans="1:33">
      <c r="A185" s="8" t="s">
        <v>6521</v>
      </c>
      <c r="B185" s="8" t="s">
        <v>6408</v>
      </c>
      <c r="C185" s="9" t="s">
        <v>120</v>
      </c>
      <c r="D185" s="185" t="s">
        <v>5171</v>
      </c>
      <c r="E185" s="188" t="s">
        <v>5172</v>
      </c>
      <c r="F185" s="9" t="s">
        <v>88</v>
      </c>
      <c r="G185" s="9" t="s">
        <v>147</v>
      </c>
      <c r="H185" s="10">
        <v>0</v>
      </c>
      <c r="I185" s="11">
        <v>100</v>
      </c>
      <c r="J185" s="24">
        <v>0</v>
      </c>
      <c r="K185" s="12"/>
      <c r="L185" s="14">
        <v>0</v>
      </c>
      <c r="N185" s="21">
        <v>0</v>
      </c>
      <c r="P185" s="21">
        <v>0</v>
      </c>
      <c r="R185" s="21">
        <v>0</v>
      </c>
      <c r="T185" s="21">
        <v>0</v>
      </c>
      <c r="V185" s="21">
        <v>0</v>
      </c>
      <c r="X185" s="21">
        <v>0</v>
      </c>
      <c r="Z185" s="21">
        <v>824953</v>
      </c>
      <c r="AB185" s="22">
        <v>824953</v>
      </c>
      <c r="AD185" s="5" t="str">
        <f t="shared" si="2"/>
        <v>No</v>
      </c>
      <c r="AF185" s="28"/>
      <c r="AG185" s="21"/>
    </row>
    <row r="186" spans="1:33">
      <c r="A186" s="8" t="s">
        <v>2381</v>
      </c>
      <c r="B186" s="8" t="s">
        <v>2382</v>
      </c>
      <c r="C186" s="9" t="s">
        <v>46</v>
      </c>
      <c r="D186" s="185" t="s">
        <v>2383</v>
      </c>
      <c r="E186" s="188" t="s">
        <v>2384</v>
      </c>
      <c r="F186" s="9" t="s">
        <v>88</v>
      </c>
      <c r="G186" s="9" t="s">
        <v>147</v>
      </c>
      <c r="H186" s="10">
        <v>0</v>
      </c>
      <c r="I186" s="11">
        <v>100</v>
      </c>
      <c r="J186" s="24">
        <v>0</v>
      </c>
      <c r="K186" s="12"/>
      <c r="L186" s="14">
        <v>0</v>
      </c>
      <c r="N186" s="21">
        <v>0</v>
      </c>
      <c r="P186" s="21">
        <v>0</v>
      </c>
      <c r="R186" s="21">
        <v>0</v>
      </c>
      <c r="T186" s="21">
        <v>0</v>
      </c>
      <c r="V186" s="21">
        <v>0</v>
      </c>
      <c r="X186" s="21">
        <v>0</v>
      </c>
      <c r="Z186" s="21">
        <v>331056</v>
      </c>
      <c r="AB186" s="22">
        <v>331056</v>
      </c>
      <c r="AD186" s="5" t="str">
        <f t="shared" si="2"/>
        <v>No</v>
      </c>
      <c r="AF186" s="28"/>
      <c r="AG186" s="21"/>
    </row>
    <row r="187" spans="1:33">
      <c r="A187" s="8" t="s">
        <v>4072</v>
      </c>
      <c r="B187" s="8" t="s">
        <v>1468</v>
      </c>
      <c r="C187" s="9" t="s">
        <v>50</v>
      </c>
      <c r="D187" s="185">
        <v>4042</v>
      </c>
      <c r="E187" s="188">
        <v>40042</v>
      </c>
      <c r="F187" s="9" t="s">
        <v>88</v>
      </c>
      <c r="G187" s="9" t="s">
        <v>84</v>
      </c>
      <c r="H187" s="10">
        <v>749495</v>
      </c>
      <c r="I187" s="11">
        <v>100</v>
      </c>
      <c r="J187" s="24">
        <v>13827943</v>
      </c>
      <c r="K187" s="12"/>
      <c r="L187" s="14">
        <v>0</v>
      </c>
      <c r="N187" s="21">
        <v>0</v>
      </c>
      <c r="P187" s="21">
        <v>6604232</v>
      </c>
      <c r="R187" s="21">
        <v>0</v>
      </c>
      <c r="T187" s="21">
        <v>2000000</v>
      </c>
      <c r="V187" s="21">
        <v>0</v>
      </c>
      <c r="X187" s="21">
        <v>0</v>
      </c>
      <c r="Z187" s="21">
        <v>0</v>
      </c>
      <c r="AB187" s="22">
        <v>22432175</v>
      </c>
      <c r="AD187" s="5" t="str">
        <f t="shared" si="2"/>
        <v>No</v>
      </c>
      <c r="AF187" s="28"/>
      <c r="AG187" s="21"/>
    </row>
    <row r="188" spans="1:33">
      <c r="A188" s="8" t="s">
        <v>5999</v>
      </c>
      <c r="B188" s="8" t="s">
        <v>140</v>
      </c>
      <c r="C188" s="9" t="s">
        <v>120</v>
      </c>
      <c r="D188" s="185">
        <v>6084</v>
      </c>
      <c r="E188" s="188">
        <v>60084</v>
      </c>
      <c r="F188" s="9" t="s">
        <v>183</v>
      </c>
      <c r="G188" s="9" t="s">
        <v>84</v>
      </c>
      <c r="H188" s="10">
        <v>5121892</v>
      </c>
      <c r="I188" s="11">
        <v>99</v>
      </c>
      <c r="J188" s="24">
        <v>0</v>
      </c>
      <c r="K188" s="12"/>
      <c r="L188" s="14">
        <v>0</v>
      </c>
      <c r="N188" s="21">
        <v>0</v>
      </c>
      <c r="P188" s="21">
        <v>0</v>
      </c>
      <c r="R188" s="21">
        <v>0</v>
      </c>
      <c r="T188" s="21">
        <v>0</v>
      </c>
      <c r="V188" s="21">
        <v>0</v>
      </c>
      <c r="X188" s="21">
        <v>0</v>
      </c>
      <c r="Z188" s="21">
        <v>0</v>
      </c>
      <c r="AB188" s="22">
        <v>0</v>
      </c>
      <c r="AD188" s="5" t="str">
        <f t="shared" si="2"/>
        <v>No</v>
      </c>
      <c r="AF188" s="28"/>
      <c r="AG188" s="21"/>
    </row>
    <row r="189" spans="1:33">
      <c r="A189" s="8" t="s">
        <v>491</v>
      </c>
      <c r="B189" s="8" t="s">
        <v>492</v>
      </c>
      <c r="C189" s="9" t="s">
        <v>235</v>
      </c>
      <c r="D189" s="185">
        <v>4228</v>
      </c>
      <c r="E189" s="188">
        <v>40228</v>
      </c>
      <c r="F189" s="9" t="s">
        <v>83</v>
      </c>
      <c r="G189" s="9" t="s">
        <v>84</v>
      </c>
      <c r="H189" s="10">
        <v>1249442</v>
      </c>
      <c r="I189" s="11">
        <v>98</v>
      </c>
      <c r="J189" s="24">
        <v>2424621</v>
      </c>
      <c r="K189" s="12"/>
      <c r="L189" s="14">
        <v>0</v>
      </c>
      <c r="N189" s="21">
        <v>0</v>
      </c>
      <c r="P189" s="21">
        <v>0</v>
      </c>
      <c r="R189" s="21">
        <v>0</v>
      </c>
      <c r="T189" s="21">
        <v>0</v>
      </c>
      <c r="V189" s="21">
        <v>0</v>
      </c>
      <c r="X189" s="21">
        <v>0</v>
      </c>
      <c r="Z189" s="21">
        <v>0</v>
      </c>
      <c r="AB189" s="22">
        <v>2424621</v>
      </c>
      <c r="AD189" s="5" t="str">
        <f t="shared" si="2"/>
        <v>No</v>
      </c>
      <c r="AF189" s="28"/>
      <c r="AG189" s="21"/>
    </row>
    <row r="190" spans="1:33">
      <c r="A190" s="8" t="s">
        <v>646</v>
      </c>
      <c r="B190" s="8" t="s">
        <v>506</v>
      </c>
      <c r="C190" s="9" t="s">
        <v>238</v>
      </c>
      <c r="D190" s="185">
        <v>1055</v>
      </c>
      <c r="E190" s="188">
        <v>10055</v>
      </c>
      <c r="F190" s="9" t="s">
        <v>138</v>
      </c>
      <c r="G190" s="9" t="s">
        <v>84</v>
      </c>
      <c r="H190" s="10">
        <v>562839</v>
      </c>
      <c r="I190" s="11">
        <v>98</v>
      </c>
      <c r="J190" s="24">
        <v>0</v>
      </c>
      <c r="K190" s="12"/>
      <c r="L190" s="14">
        <v>0</v>
      </c>
      <c r="N190" s="21">
        <v>0</v>
      </c>
      <c r="P190" s="21">
        <v>0</v>
      </c>
      <c r="R190" s="21">
        <v>0</v>
      </c>
      <c r="T190" s="21">
        <v>0</v>
      </c>
      <c r="V190" s="21">
        <v>0</v>
      </c>
      <c r="X190" s="21">
        <v>0</v>
      </c>
      <c r="Z190" s="21">
        <v>0</v>
      </c>
      <c r="AB190" s="22">
        <v>0</v>
      </c>
      <c r="AD190" s="5" t="str">
        <f t="shared" si="2"/>
        <v>No</v>
      </c>
      <c r="AF190" s="28"/>
      <c r="AG190" s="21"/>
    </row>
    <row r="191" spans="1:33">
      <c r="A191" s="8" t="s">
        <v>245</v>
      </c>
      <c r="B191" s="8" t="s">
        <v>246</v>
      </c>
      <c r="C191" s="9" t="s">
        <v>141</v>
      </c>
      <c r="D191" s="185">
        <v>3073</v>
      </c>
      <c r="E191" s="188">
        <v>30073</v>
      </c>
      <c r="F191" s="9" t="s">
        <v>88</v>
      </c>
      <c r="G191" s="9" t="s">
        <v>84</v>
      </c>
      <c r="H191" s="10">
        <v>4586770</v>
      </c>
      <c r="I191" s="11">
        <v>97</v>
      </c>
      <c r="J191" s="24">
        <v>18526131</v>
      </c>
      <c r="K191" s="12"/>
      <c r="L191" s="14">
        <v>0</v>
      </c>
      <c r="N191" s="21">
        <v>0</v>
      </c>
      <c r="P191" s="21">
        <v>0</v>
      </c>
      <c r="R191" s="21">
        <v>0</v>
      </c>
      <c r="T191" s="21">
        <v>0</v>
      </c>
      <c r="V191" s="21">
        <v>0</v>
      </c>
      <c r="X191" s="21">
        <v>0</v>
      </c>
      <c r="Z191" s="21">
        <v>0</v>
      </c>
      <c r="AB191" s="22">
        <v>18526131</v>
      </c>
      <c r="AD191" s="5" t="str">
        <f t="shared" si="2"/>
        <v>No</v>
      </c>
      <c r="AF191" s="28"/>
      <c r="AG191" s="21"/>
    </row>
    <row r="192" spans="1:33">
      <c r="A192" s="8" t="s">
        <v>3657</v>
      </c>
      <c r="B192" s="8" t="s">
        <v>3658</v>
      </c>
      <c r="C192" s="9" t="s">
        <v>141</v>
      </c>
      <c r="D192" s="185">
        <v>3081</v>
      </c>
      <c r="E192" s="188">
        <v>30081</v>
      </c>
      <c r="F192" s="9" t="s">
        <v>83</v>
      </c>
      <c r="G192" s="9" t="s">
        <v>84</v>
      </c>
      <c r="H192" s="10">
        <v>4586770</v>
      </c>
      <c r="I192" s="11">
        <v>96</v>
      </c>
      <c r="J192" s="24">
        <v>6308367</v>
      </c>
      <c r="K192" s="12"/>
      <c r="L192" s="14">
        <v>0</v>
      </c>
      <c r="N192" s="21">
        <v>0</v>
      </c>
      <c r="P192" s="21">
        <v>0</v>
      </c>
      <c r="R192" s="21">
        <v>0</v>
      </c>
      <c r="T192" s="21">
        <v>0</v>
      </c>
      <c r="V192" s="21">
        <v>0</v>
      </c>
      <c r="X192" s="21">
        <v>0</v>
      </c>
      <c r="Z192" s="21">
        <v>0</v>
      </c>
      <c r="AB192" s="22">
        <v>6308367</v>
      </c>
      <c r="AD192" s="5" t="str">
        <f t="shared" si="2"/>
        <v>No</v>
      </c>
      <c r="AF192" s="28"/>
      <c r="AG192" s="21"/>
    </row>
    <row r="193" spans="1:33">
      <c r="A193" s="8" t="s">
        <v>1010</v>
      </c>
      <c r="B193" s="8" t="s">
        <v>1011</v>
      </c>
      <c r="C193" s="9" t="s">
        <v>466</v>
      </c>
      <c r="D193" s="185">
        <v>5117</v>
      </c>
      <c r="E193" s="188">
        <v>50117</v>
      </c>
      <c r="F193" s="9" t="s">
        <v>88</v>
      </c>
      <c r="G193" s="9" t="s">
        <v>84</v>
      </c>
      <c r="H193" s="10">
        <v>1780673</v>
      </c>
      <c r="I193" s="11">
        <v>96</v>
      </c>
      <c r="J193" s="24">
        <v>0</v>
      </c>
      <c r="K193" s="12"/>
      <c r="L193" s="14">
        <v>0</v>
      </c>
      <c r="N193" s="21">
        <v>10382143</v>
      </c>
      <c r="P193" s="21">
        <v>0</v>
      </c>
      <c r="R193" s="21">
        <v>0</v>
      </c>
      <c r="T193" s="21">
        <v>0</v>
      </c>
      <c r="V193" s="21">
        <v>0</v>
      </c>
      <c r="X193" s="21">
        <v>0</v>
      </c>
      <c r="Z193" s="21">
        <v>0</v>
      </c>
      <c r="AB193" s="22">
        <v>10382143</v>
      </c>
      <c r="AD193" s="5" t="str">
        <f t="shared" si="2"/>
        <v>No</v>
      </c>
      <c r="AF193" s="28"/>
      <c r="AG193" s="21"/>
    </row>
    <row r="194" spans="1:33">
      <c r="A194" s="8" t="s">
        <v>4564</v>
      </c>
      <c r="B194" s="8" t="s">
        <v>4486</v>
      </c>
      <c r="C194" s="9" t="s">
        <v>454</v>
      </c>
      <c r="D194" s="185" t="s">
        <v>4565</v>
      </c>
      <c r="E194" s="188" t="s">
        <v>4566</v>
      </c>
      <c r="F194" s="9" t="s">
        <v>88</v>
      </c>
      <c r="G194" s="9" t="s">
        <v>147</v>
      </c>
      <c r="H194" s="10">
        <v>0</v>
      </c>
      <c r="I194" s="11">
        <v>96</v>
      </c>
      <c r="J194" s="24">
        <v>0</v>
      </c>
      <c r="K194" s="12"/>
      <c r="L194" s="14">
        <v>0</v>
      </c>
      <c r="N194" s="21">
        <v>0</v>
      </c>
      <c r="P194" s="21">
        <v>0</v>
      </c>
      <c r="R194" s="21">
        <v>0</v>
      </c>
      <c r="T194" s="21">
        <v>0</v>
      </c>
      <c r="V194" s="21">
        <v>0</v>
      </c>
      <c r="X194" s="21">
        <v>0</v>
      </c>
      <c r="Z194" s="21">
        <v>18980524</v>
      </c>
      <c r="AB194" s="22">
        <v>18980524</v>
      </c>
      <c r="AD194" s="5" t="str">
        <f t="shared" si="2"/>
        <v>No</v>
      </c>
      <c r="AF194" s="28"/>
      <c r="AG194" s="21"/>
    </row>
    <row r="195" spans="1:33">
      <c r="A195" s="8" t="s">
        <v>1778</v>
      </c>
      <c r="B195" s="8" t="s">
        <v>1779</v>
      </c>
      <c r="C195" s="9" t="s">
        <v>274</v>
      </c>
      <c r="D195" s="185" t="s">
        <v>1780</v>
      </c>
      <c r="E195" s="188" t="s">
        <v>1781</v>
      </c>
      <c r="F195" s="9" t="s">
        <v>88</v>
      </c>
      <c r="G195" s="9" t="s">
        <v>147</v>
      </c>
      <c r="H195" s="10">
        <v>0</v>
      </c>
      <c r="I195" s="11">
        <v>95</v>
      </c>
      <c r="J195" s="24">
        <v>0</v>
      </c>
      <c r="K195" s="12"/>
      <c r="L195" s="14">
        <v>0</v>
      </c>
      <c r="N195" s="21">
        <v>0</v>
      </c>
      <c r="P195" s="21">
        <v>0</v>
      </c>
      <c r="R195" s="21">
        <v>0</v>
      </c>
      <c r="T195" s="21">
        <v>0</v>
      </c>
      <c r="V195" s="21">
        <v>0</v>
      </c>
      <c r="X195" s="21">
        <v>0</v>
      </c>
      <c r="Z195" s="21">
        <v>0</v>
      </c>
      <c r="AB195" s="22">
        <v>0</v>
      </c>
      <c r="AD195" s="5" t="str">
        <f t="shared" ref="AD195:AD258" si="3">IF(AC195&amp;AA195&amp;Y195&amp;W195&amp;U195&amp;S195&amp;Q195&amp;O195&amp;M195&amp;K195&lt;&gt;"","Yes","No")</f>
        <v>No</v>
      </c>
      <c r="AF195" s="28"/>
      <c r="AG195" s="21"/>
    </row>
    <row r="196" spans="1:33">
      <c r="A196" s="8" t="s">
        <v>3123</v>
      </c>
      <c r="B196" s="8" t="s">
        <v>3124</v>
      </c>
      <c r="C196" s="9" t="s">
        <v>163</v>
      </c>
      <c r="D196" s="185">
        <v>1118</v>
      </c>
      <c r="E196" s="188">
        <v>10118</v>
      </c>
      <c r="F196" s="9" t="s">
        <v>88</v>
      </c>
      <c r="G196" s="9" t="s">
        <v>84</v>
      </c>
      <c r="H196" s="10">
        <v>4181019</v>
      </c>
      <c r="I196" s="11">
        <v>95</v>
      </c>
      <c r="J196" s="24">
        <v>3351903</v>
      </c>
      <c r="K196" s="12"/>
      <c r="L196" s="14">
        <v>0</v>
      </c>
      <c r="N196" s="21">
        <v>0</v>
      </c>
      <c r="P196" s="21">
        <v>0</v>
      </c>
      <c r="R196" s="21">
        <v>0</v>
      </c>
      <c r="T196" s="21">
        <v>0</v>
      </c>
      <c r="V196" s="21">
        <v>0</v>
      </c>
      <c r="X196" s="21">
        <v>0</v>
      </c>
      <c r="Z196" s="21">
        <v>0</v>
      </c>
      <c r="AB196" s="22">
        <v>3351903</v>
      </c>
      <c r="AD196" s="5" t="str">
        <f t="shared" si="3"/>
        <v>No</v>
      </c>
      <c r="AF196" s="28"/>
      <c r="AG196" s="21"/>
    </row>
    <row r="197" spans="1:33">
      <c r="A197" s="8" t="s">
        <v>6136</v>
      </c>
      <c r="B197" s="8" t="s">
        <v>136</v>
      </c>
      <c r="C197" s="9" t="s">
        <v>132</v>
      </c>
      <c r="D197" s="185" t="s">
        <v>5564</v>
      </c>
      <c r="E197" s="188" t="s">
        <v>5565</v>
      </c>
      <c r="F197" s="9" t="s">
        <v>125</v>
      </c>
      <c r="G197" s="9" t="s">
        <v>147</v>
      </c>
      <c r="H197" s="10">
        <v>0</v>
      </c>
      <c r="I197" s="11">
        <v>95</v>
      </c>
      <c r="J197" s="24">
        <v>0</v>
      </c>
      <c r="K197" s="12"/>
      <c r="L197" s="14">
        <v>0</v>
      </c>
      <c r="N197" s="21">
        <v>0</v>
      </c>
      <c r="P197" s="21">
        <v>0</v>
      </c>
      <c r="R197" s="21">
        <v>0</v>
      </c>
      <c r="T197" s="21">
        <v>0</v>
      </c>
      <c r="V197" s="21">
        <v>0</v>
      </c>
      <c r="X197" s="21">
        <v>0</v>
      </c>
      <c r="Z197" s="21">
        <v>972423</v>
      </c>
      <c r="AB197" s="22">
        <v>972423</v>
      </c>
      <c r="AD197" s="5" t="str">
        <f t="shared" si="3"/>
        <v>No</v>
      </c>
      <c r="AF197" s="28"/>
      <c r="AG197" s="21"/>
    </row>
    <row r="198" spans="1:33">
      <c r="A198" s="8" t="s">
        <v>3484</v>
      </c>
      <c r="B198" s="8" t="s">
        <v>3485</v>
      </c>
      <c r="C198" s="9" t="s">
        <v>82</v>
      </c>
      <c r="D198" s="185">
        <v>2149</v>
      </c>
      <c r="E198" s="188">
        <v>20149</v>
      </c>
      <c r="F198" s="9" t="s">
        <v>113</v>
      </c>
      <c r="G198" s="9" t="s">
        <v>84</v>
      </c>
      <c r="H198" s="10">
        <v>18351295</v>
      </c>
      <c r="I198" s="11">
        <v>94</v>
      </c>
      <c r="J198" s="24">
        <v>0</v>
      </c>
      <c r="K198" s="12"/>
      <c r="L198" s="14">
        <v>0</v>
      </c>
      <c r="N198" s="21">
        <v>0</v>
      </c>
      <c r="P198" s="21">
        <v>0</v>
      </c>
      <c r="R198" s="21">
        <v>0</v>
      </c>
      <c r="T198" s="21">
        <v>0</v>
      </c>
      <c r="V198" s="21">
        <v>0</v>
      </c>
      <c r="X198" s="21">
        <v>0</v>
      </c>
      <c r="Z198" s="21">
        <v>0</v>
      </c>
      <c r="AB198" s="22">
        <v>0</v>
      </c>
      <c r="AD198" s="5" t="str">
        <f t="shared" si="3"/>
        <v>No</v>
      </c>
      <c r="AF198" s="28"/>
      <c r="AG198" s="21"/>
    </row>
    <row r="199" spans="1:33">
      <c r="A199" s="8" t="s">
        <v>687</v>
      </c>
      <c r="B199" s="8" t="s">
        <v>4888</v>
      </c>
      <c r="C199" s="9" t="s">
        <v>87</v>
      </c>
      <c r="D199" s="185" t="s">
        <v>4889</v>
      </c>
      <c r="E199" s="188" t="s">
        <v>4890</v>
      </c>
      <c r="F199" s="9" t="s">
        <v>88</v>
      </c>
      <c r="G199" s="9" t="s">
        <v>147</v>
      </c>
      <c r="H199" s="10">
        <v>0</v>
      </c>
      <c r="I199" s="11">
        <v>94</v>
      </c>
      <c r="J199" s="24">
        <v>0</v>
      </c>
      <c r="K199" s="12"/>
      <c r="L199" s="14">
        <v>0</v>
      </c>
      <c r="N199" s="21">
        <v>0</v>
      </c>
      <c r="P199" s="21">
        <v>0</v>
      </c>
      <c r="R199" s="21">
        <v>0</v>
      </c>
      <c r="T199" s="21">
        <v>0</v>
      </c>
      <c r="V199" s="21">
        <v>0</v>
      </c>
      <c r="X199" s="21">
        <v>0</v>
      </c>
      <c r="Z199" s="21">
        <v>7495120</v>
      </c>
      <c r="AB199" s="22">
        <v>7495120</v>
      </c>
      <c r="AD199" s="5" t="str">
        <f t="shared" si="3"/>
        <v>No</v>
      </c>
      <c r="AF199" s="28"/>
      <c r="AG199" s="21"/>
    </row>
    <row r="200" spans="1:33">
      <c r="A200" s="8" t="s">
        <v>3602</v>
      </c>
      <c r="B200" s="8" t="s">
        <v>3603</v>
      </c>
      <c r="C200" s="9" t="s">
        <v>109</v>
      </c>
      <c r="D200" s="185" t="s">
        <v>3604</v>
      </c>
      <c r="E200" s="188" t="s">
        <v>3605</v>
      </c>
      <c r="F200" s="9" t="s">
        <v>157</v>
      </c>
      <c r="G200" s="9" t="s">
        <v>147</v>
      </c>
      <c r="H200" s="10">
        <v>0</v>
      </c>
      <c r="I200" s="11">
        <v>94</v>
      </c>
      <c r="J200" s="24">
        <v>0</v>
      </c>
      <c r="K200" s="12"/>
      <c r="L200" s="14">
        <v>0</v>
      </c>
      <c r="N200" s="21">
        <v>0</v>
      </c>
      <c r="P200" s="21">
        <v>0</v>
      </c>
      <c r="R200" s="21">
        <v>0</v>
      </c>
      <c r="T200" s="21">
        <v>0</v>
      </c>
      <c r="V200" s="21">
        <v>0</v>
      </c>
      <c r="X200" s="21">
        <v>0</v>
      </c>
      <c r="Z200" s="21">
        <v>3467934</v>
      </c>
      <c r="AB200" s="22">
        <v>3467934</v>
      </c>
      <c r="AD200" s="5" t="str">
        <f t="shared" si="3"/>
        <v>No</v>
      </c>
      <c r="AF200" s="28"/>
      <c r="AG200" s="21"/>
    </row>
    <row r="201" spans="1:33">
      <c r="A201" s="8" t="s">
        <v>4416</v>
      </c>
      <c r="B201" s="8" t="s">
        <v>644</v>
      </c>
      <c r="C201" s="9" t="s">
        <v>235</v>
      </c>
      <c r="D201" s="185" t="s">
        <v>4417</v>
      </c>
      <c r="E201" s="188">
        <v>40222</v>
      </c>
      <c r="F201" s="9" t="s">
        <v>83</v>
      </c>
      <c r="G201" s="9" t="s">
        <v>84</v>
      </c>
      <c r="H201" s="10">
        <v>884891</v>
      </c>
      <c r="I201" s="11">
        <v>94</v>
      </c>
      <c r="J201" s="24">
        <v>4635463</v>
      </c>
      <c r="K201" s="12"/>
      <c r="L201" s="14">
        <v>0</v>
      </c>
      <c r="N201" s="21">
        <v>0</v>
      </c>
      <c r="P201" s="21">
        <v>0</v>
      </c>
      <c r="R201" s="21">
        <v>0</v>
      </c>
      <c r="T201" s="21">
        <v>0</v>
      </c>
      <c r="V201" s="21">
        <v>0</v>
      </c>
      <c r="X201" s="21">
        <v>0</v>
      </c>
      <c r="Z201" s="21">
        <v>0</v>
      </c>
      <c r="AB201" s="22">
        <v>4635463</v>
      </c>
      <c r="AD201" s="5" t="str">
        <f t="shared" si="3"/>
        <v>No</v>
      </c>
      <c r="AF201" s="28"/>
      <c r="AG201" s="21"/>
    </row>
    <row r="202" spans="1:33">
      <c r="A202" s="8" t="s">
        <v>1917</v>
      </c>
      <c r="B202" s="8" t="s">
        <v>1918</v>
      </c>
      <c r="C202" s="9" t="s">
        <v>91</v>
      </c>
      <c r="D202" s="185">
        <v>9079</v>
      </c>
      <c r="E202" s="188">
        <v>90079</v>
      </c>
      <c r="F202" s="9" t="s">
        <v>88</v>
      </c>
      <c r="G202" s="9" t="s">
        <v>84</v>
      </c>
      <c r="H202" s="10">
        <v>345580</v>
      </c>
      <c r="I202" s="11">
        <v>93</v>
      </c>
      <c r="J202" s="24">
        <v>0</v>
      </c>
      <c r="K202" s="12"/>
      <c r="L202" s="14">
        <v>0</v>
      </c>
      <c r="N202" s="21">
        <v>0</v>
      </c>
      <c r="P202" s="21">
        <v>0</v>
      </c>
      <c r="R202" s="21">
        <v>0</v>
      </c>
      <c r="T202" s="21">
        <v>0</v>
      </c>
      <c r="V202" s="21">
        <v>0</v>
      </c>
      <c r="X202" s="21">
        <v>0</v>
      </c>
      <c r="Z202" s="21">
        <v>0</v>
      </c>
      <c r="AB202" s="22">
        <v>0</v>
      </c>
      <c r="AD202" s="5" t="str">
        <f t="shared" si="3"/>
        <v>No</v>
      </c>
      <c r="AF202" s="28"/>
      <c r="AG202" s="21"/>
    </row>
    <row r="203" spans="1:33">
      <c r="A203" s="8" t="s">
        <v>2770</v>
      </c>
      <c r="B203" s="8" t="s">
        <v>2771</v>
      </c>
      <c r="C203" s="9" t="s">
        <v>150</v>
      </c>
      <c r="D203" s="185">
        <v>6018</v>
      </c>
      <c r="E203" s="188">
        <v>60018</v>
      </c>
      <c r="F203" s="9" t="s">
        <v>83</v>
      </c>
      <c r="G203" s="9" t="s">
        <v>84</v>
      </c>
      <c r="H203" s="10">
        <v>655479</v>
      </c>
      <c r="I203" s="11">
        <v>93</v>
      </c>
      <c r="J203" s="24">
        <v>14250543</v>
      </c>
      <c r="K203" s="12"/>
      <c r="L203" s="14">
        <v>0</v>
      </c>
      <c r="N203" s="21">
        <v>0</v>
      </c>
      <c r="P203" s="21">
        <v>0</v>
      </c>
      <c r="R203" s="21">
        <v>0</v>
      </c>
      <c r="T203" s="21">
        <v>0</v>
      </c>
      <c r="V203" s="21">
        <v>0</v>
      </c>
      <c r="X203" s="21">
        <v>0</v>
      </c>
      <c r="Z203" s="21">
        <v>0</v>
      </c>
      <c r="AB203" s="22">
        <v>14250543</v>
      </c>
      <c r="AD203" s="5" t="str">
        <f t="shared" si="3"/>
        <v>No</v>
      </c>
      <c r="AF203" s="28"/>
      <c r="AG203" s="21"/>
    </row>
    <row r="204" spans="1:33">
      <c r="A204" s="8" t="s">
        <v>2367</v>
      </c>
      <c r="B204" s="8" t="s">
        <v>2368</v>
      </c>
      <c r="C204" s="9" t="s">
        <v>171</v>
      </c>
      <c r="D204" s="185">
        <v>4046</v>
      </c>
      <c r="E204" s="188">
        <v>40046</v>
      </c>
      <c r="F204" s="9" t="s">
        <v>83</v>
      </c>
      <c r="G204" s="9" t="s">
        <v>84</v>
      </c>
      <c r="H204" s="10">
        <v>643260</v>
      </c>
      <c r="I204" s="11">
        <v>92</v>
      </c>
      <c r="J204" s="24">
        <v>20191884</v>
      </c>
      <c r="K204" s="12"/>
      <c r="L204" s="14">
        <v>0</v>
      </c>
      <c r="N204" s="21">
        <v>213802</v>
      </c>
      <c r="P204" s="21">
        <v>0</v>
      </c>
      <c r="R204" s="21">
        <v>0</v>
      </c>
      <c r="T204" s="21">
        <v>0</v>
      </c>
      <c r="V204" s="21">
        <v>0</v>
      </c>
      <c r="X204" s="21">
        <v>0</v>
      </c>
      <c r="Z204" s="21">
        <v>0</v>
      </c>
      <c r="AB204" s="22">
        <v>20405686</v>
      </c>
      <c r="AD204" s="5" t="str">
        <f t="shared" si="3"/>
        <v>No</v>
      </c>
      <c r="AF204" s="28"/>
      <c r="AG204" s="21"/>
    </row>
    <row r="205" spans="1:33">
      <c r="A205" s="8" t="s">
        <v>1381</v>
      </c>
      <c r="B205" s="8" t="s">
        <v>1382</v>
      </c>
      <c r="C205" s="9" t="s">
        <v>288</v>
      </c>
      <c r="D205" s="185">
        <v>3044</v>
      </c>
      <c r="E205" s="188">
        <v>30044</v>
      </c>
      <c r="F205" s="9" t="s">
        <v>83</v>
      </c>
      <c r="G205" s="9" t="s">
        <v>84</v>
      </c>
      <c r="H205" s="10">
        <v>1733853</v>
      </c>
      <c r="I205" s="11">
        <v>92</v>
      </c>
      <c r="J205" s="24">
        <v>338237</v>
      </c>
      <c r="K205" s="12"/>
      <c r="L205" s="14">
        <v>0</v>
      </c>
      <c r="N205" s="21">
        <v>0</v>
      </c>
      <c r="P205" s="21">
        <v>0</v>
      </c>
      <c r="R205" s="21">
        <v>0</v>
      </c>
      <c r="T205" s="21">
        <v>0</v>
      </c>
      <c r="V205" s="21">
        <v>0</v>
      </c>
      <c r="X205" s="21">
        <v>0</v>
      </c>
      <c r="Z205" s="21">
        <v>0</v>
      </c>
      <c r="AB205" s="22">
        <v>338237</v>
      </c>
      <c r="AD205" s="5" t="str">
        <f t="shared" si="3"/>
        <v>No</v>
      </c>
      <c r="AF205" s="28"/>
      <c r="AG205" s="21"/>
    </row>
    <row r="206" spans="1:33">
      <c r="A206" s="8" t="s">
        <v>1749</v>
      </c>
      <c r="B206" s="8" t="s">
        <v>1750</v>
      </c>
      <c r="C206" s="9" t="s">
        <v>648</v>
      </c>
      <c r="D206" s="185" t="s">
        <v>1751</v>
      </c>
      <c r="E206" s="188" t="s">
        <v>1752</v>
      </c>
      <c r="F206" s="9" t="s">
        <v>157</v>
      </c>
      <c r="G206" s="9" t="s">
        <v>147</v>
      </c>
      <c r="H206" s="10">
        <v>0</v>
      </c>
      <c r="I206" s="11">
        <v>91</v>
      </c>
      <c r="J206" s="24">
        <v>0</v>
      </c>
      <c r="K206" s="12"/>
      <c r="L206" s="14">
        <v>0</v>
      </c>
      <c r="N206" s="21">
        <v>0</v>
      </c>
      <c r="P206" s="21">
        <v>0</v>
      </c>
      <c r="R206" s="21">
        <v>0</v>
      </c>
      <c r="T206" s="21">
        <v>0</v>
      </c>
      <c r="V206" s="21">
        <v>0</v>
      </c>
      <c r="X206" s="21">
        <v>0</v>
      </c>
      <c r="Z206" s="21">
        <v>212494</v>
      </c>
      <c r="AB206" s="22">
        <v>212494</v>
      </c>
      <c r="AD206" s="5" t="str">
        <f t="shared" si="3"/>
        <v>No</v>
      </c>
      <c r="AF206" s="28"/>
      <c r="AG206" s="21"/>
    </row>
    <row r="207" spans="1:33">
      <c r="A207" s="8" t="s">
        <v>5176</v>
      </c>
      <c r="B207" s="8" t="s">
        <v>228</v>
      </c>
      <c r="C207" s="9" t="s">
        <v>120</v>
      </c>
      <c r="D207" s="185"/>
      <c r="E207" s="188" t="s">
        <v>5177</v>
      </c>
      <c r="F207" s="9" t="s">
        <v>88</v>
      </c>
      <c r="G207" s="9" t="s">
        <v>147</v>
      </c>
      <c r="H207" s="10">
        <v>0</v>
      </c>
      <c r="I207" s="11">
        <v>91</v>
      </c>
      <c r="J207" s="24">
        <v>0</v>
      </c>
      <c r="K207" s="12"/>
      <c r="L207" s="14">
        <v>0</v>
      </c>
      <c r="N207" s="21">
        <v>0</v>
      </c>
      <c r="P207" s="21">
        <v>0</v>
      </c>
      <c r="R207" s="21">
        <v>0</v>
      </c>
      <c r="T207" s="21">
        <v>0</v>
      </c>
      <c r="V207" s="21">
        <v>0</v>
      </c>
      <c r="X207" s="21">
        <v>0</v>
      </c>
      <c r="Z207" s="21">
        <v>108216</v>
      </c>
      <c r="AB207" s="22">
        <v>108216</v>
      </c>
      <c r="AD207" s="5" t="str">
        <f t="shared" si="3"/>
        <v>No</v>
      </c>
      <c r="AF207" s="28"/>
      <c r="AG207" s="21"/>
    </row>
    <row r="208" spans="1:33">
      <c r="A208" s="8" t="s">
        <v>500</v>
      </c>
      <c r="B208" s="8" t="s">
        <v>501</v>
      </c>
      <c r="C208" s="9" t="s">
        <v>91</v>
      </c>
      <c r="D208" s="185">
        <v>9171</v>
      </c>
      <c r="E208" s="188">
        <v>90171</v>
      </c>
      <c r="F208" s="9" t="s">
        <v>83</v>
      </c>
      <c r="G208" s="9" t="s">
        <v>84</v>
      </c>
      <c r="H208" s="10">
        <v>258653</v>
      </c>
      <c r="I208" s="11">
        <v>90</v>
      </c>
      <c r="J208" s="24">
        <v>0</v>
      </c>
      <c r="K208" s="12"/>
      <c r="L208" s="14">
        <v>0</v>
      </c>
      <c r="N208" s="21">
        <v>18322494</v>
      </c>
      <c r="P208" s="21">
        <v>0</v>
      </c>
      <c r="R208" s="21">
        <v>0</v>
      </c>
      <c r="T208" s="21">
        <v>0</v>
      </c>
      <c r="V208" s="21">
        <v>0</v>
      </c>
      <c r="X208" s="21">
        <v>0</v>
      </c>
      <c r="Z208" s="21">
        <v>0</v>
      </c>
      <c r="AB208" s="22">
        <v>18322494</v>
      </c>
      <c r="AD208" s="5" t="str">
        <f t="shared" si="3"/>
        <v>No</v>
      </c>
      <c r="AF208" s="28"/>
      <c r="AG208" s="21"/>
    </row>
    <row r="209" spans="1:33">
      <c r="A209" s="8" t="s">
        <v>3672</v>
      </c>
      <c r="B209" s="8" t="s">
        <v>1702</v>
      </c>
      <c r="C209" s="9" t="s">
        <v>235</v>
      </c>
      <c r="D209" s="185">
        <v>4087</v>
      </c>
      <c r="E209" s="188">
        <v>40087</v>
      </c>
      <c r="F209" s="9" t="s">
        <v>83</v>
      </c>
      <c r="G209" s="9" t="s">
        <v>84</v>
      </c>
      <c r="H209" s="10">
        <v>347602</v>
      </c>
      <c r="I209" s="11">
        <v>90</v>
      </c>
      <c r="J209" s="24">
        <v>15568046</v>
      </c>
      <c r="K209" s="12"/>
      <c r="L209" s="14">
        <v>0</v>
      </c>
      <c r="N209" s="21">
        <v>0</v>
      </c>
      <c r="P209" s="21">
        <v>0</v>
      </c>
      <c r="R209" s="21">
        <v>0</v>
      </c>
      <c r="T209" s="21">
        <v>0</v>
      </c>
      <c r="V209" s="21">
        <v>0</v>
      </c>
      <c r="X209" s="21">
        <v>0</v>
      </c>
      <c r="Z209" s="21">
        <v>0</v>
      </c>
      <c r="AB209" s="22">
        <v>15568046</v>
      </c>
      <c r="AD209" s="5" t="str">
        <f t="shared" si="3"/>
        <v>No</v>
      </c>
      <c r="AF209" s="28"/>
      <c r="AG209" s="21"/>
    </row>
    <row r="210" spans="1:33">
      <c r="A210" s="8" t="s">
        <v>431</v>
      </c>
      <c r="B210" s="8" t="s">
        <v>432</v>
      </c>
      <c r="C210" s="9" t="s">
        <v>120</v>
      </c>
      <c r="D210" s="185">
        <v>6010</v>
      </c>
      <c r="E210" s="188">
        <v>60010</v>
      </c>
      <c r="F210" s="9" t="s">
        <v>83</v>
      </c>
      <c r="G210" s="9" t="s">
        <v>84</v>
      </c>
      <c r="H210" s="10">
        <v>237356</v>
      </c>
      <c r="I210" s="11">
        <v>89</v>
      </c>
      <c r="J210" s="24">
        <v>4384431</v>
      </c>
      <c r="K210" s="12"/>
      <c r="L210" s="14">
        <v>0</v>
      </c>
      <c r="N210" s="21">
        <v>0</v>
      </c>
      <c r="P210" s="21">
        <v>0</v>
      </c>
      <c r="R210" s="21">
        <v>0</v>
      </c>
      <c r="T210" s="21">
        <v>0</v>
      </c>
      <c r="V210" s="21">
        <v>0</v>
      </c>
      <c r="X210" s="21">
        <v>0</v>
      </c>
      <c r="Z210" s="21">
        <v>0</v>
      </c>
      <c r="AB210" s="22">
        <v>4384431</v>
      </c>
      <c r="AD210" s="5" t="str">
        <f t="shared" si="3"/>
        <v>No</v>
      </c>
      <c r="AF210" s="28"/>
      <c r="AG210" s="21"/>
    </row>
    <row r="211" spans="1:33">
      <c r="A211" s="8" t="s">
        <v>4584</v>
      </c>
      <c r="B211" s="8" t="s">
        <v>4585</v>
      </c>
      <c r="C211" s="9" t="s">
        <v>235</v>
      </c>
      <c r="D211" s="185">
        <v>4051</v>
      </c>
      <c r="E211" s="188">
        <v>40051</v>
      </c>
      <c r="F211" s="9" t="s">
        <v>83</v>
      </c>
      <c r="G211" s="9" t="s">
        <v>84</v>
      </c>
      <c r="H211" s="10">
        <v>347602</v>
      </c>
      <c r="I211" s="11">
        <v>88</v>
      </c>
      <c r="J211" s="24">
        <v>5389183</v>
      </c>
      <c r="K211" s="12"/>
      <c r="L211" s="14">
        <v>0</v>
      </c>
      <c r="N211" s="21">
        <v>928618</v>
      </c>
      <c r="P211" s="21">
        <v>0</v>
      </c>
      <c r="R211" s="21">
        <v>0</v>
      </c>
      <c r="T211" s="21">
        <v>0</v>
      </c>
      <c r="V211" s="21">
        <v>0</v>
      </c>
      <c r="X211" s="21">
        <v>5000</v>
      </c>
      <c r="Z211" s="21">
        <v>0</v>
      </c>
      <c r="AB211" s="22">
        <v>6322801</v>
      </c>
      <c r="AD211" s="5" t="str">
        <f t="shared" si="3"/>
        <v>No</v>
      </c>
      <c r="AF211" s="28"/>
      <c r="AG211" s="21"/>
    </row>
    <row r="212" spans="1:33">
      <c r="A212" s="8" t="s">
        <v>1946</v>
      </c>
      <c r="B212" s="8" t="s">
        <v>1947</v>
      </c>
      <c r="C212" s="9" t="s">
        <v>163</v>
      </c>
      <c r="D212" s="185">
        <v>1004</v>
      </c>
      <c r="E212" s="188">
        <v>10004</v>
      </c>
      <c r="F212" s="9" t="s">
        <v>88</v>
      </c>
      <c r="G212" s="9" t="s">
        <v>84</v>
      </c>
      <c r="H212" s="10">
        <v>4181019</v>
      </c>
      <c r="I212" s="11">
        <v>87</v>
      </c>
      <c r="J212" s="24">
        <v>2920589</v>
      </c>
      <c r="K212" s="12"/>
      <c r="L212" s="14">
        <v>0</v>
      </c>
      <c r="N212" s="21">
        <v>0</v>
      </c>
      <c r="P212" s="21">
        <v>0</v>
      </c>
      <c r="R212" s="21">
        <v>0</v>
      </c>
      <c r="T212" s="21">
        <v>0</v>
      </c>
      <c r="V212" s="21">
        <v>0</v>
      </c>
      <c r="X212" s="21">
        <v>0</v>
      </c>
      <c r="Z212" s="21">
        <v>0</v>
      </c>
      <c r="AB212" s="22">
        <v>2920589</v>
      </c>
      <c r="AD212" s="5" t="str">
        <f t="shared" si="3"/>
        <v>No</v>
      </c>
      <c r="AF212" s="28"/>
      <c r="AG212" s="21"/>
    </row>
    <row r="213" spans="1:33">
      <c r="A213" s="8" t="s">
        <v>4578</v>
      </c>
      <c r="B213" s="8" t="s">
        <v>3074</v>
      </c>
      <c r="C213" s="9" t="s">
        <v>171</v>
      </c>
      <c r="D213" s="185">
        <v>4036</v>
      </c>
      <c r="E213" s="188">
        <v>40036</v>
      </c>
      <c r="F213" s="9" t="s">
        <v>83</v>
      </c>
      <c r="G213" s="9" t="s">
        <v>84</v>
      </c>
      <c r="H213" s="10">
        <v>240223</v>
      </c>
      <c r="I213" s="11">
        <v>87</v>
      </c>
      <c r="J213" s="24">
        <v>9693150</v>
      </c>
      <c r="K213" s="12"/>
      <c r="L213" s="14">
        <v>0</v>
      </c>
      <c r="N213" s="21">
        <v>0</v>
      </c>
      <c r="P213" s="21">
        <v>0</v>
      </c>
      <c r="R213" s="21">
        <v>0</v>
      </c>
      <c r="T213" s="21">
        <v>0</v>
      </c>
      <c r="V213" s="21">
        <v>0</v>
      </c>
      <c r="X213" s="21">
        <v>0</v>
      </c>
      <c r="Z213" s="21">
        <v>0</v>
      </c>
      <c r="AB213" s="22">
        <v>9693150</v>
      </c>
      <c r="AD213" s="5" t="str">
        <f t="shared" si="3"/>
        <v>No</v>
      </c>
      <c r="AF213" s="28"/>
      <c r="AG213" s="21"/>
    </row>
    <row r="214" spans="1:33">
      <c r="A214" s="8" t="s">
        <v>247</v>
      </c>
      <c r="B214" s="8" t="s">
        <v>248</v>
      </c>
      <c r="C214" s="9" t="s">
        <v>91</v>
      </c>
      <c r="D214" s="185">
        <v>9020</v>
      </c>
      <c r="E214" s="188">
        <v>90020</v>
      </c>
      <c r="F214" s="9" t="s">
        <v>88</v>
      </c>
      <c r="G214" s="9" t="s">
        <v>84</v>
      </c>
      <c r="H214" s="10">
        <v>195861</v>
      </c>
      <c r="I214" s="11">
        <v>87</v>
      </c>
      <c r="J214" s="24">
        <v>0</v>
      </c>
      <c r="K214" s="12"/>
      <c r="L214" s="14">
        <v>0</v>
      </c>
      <c r="N214" s="21">
        <v>3565155</v>
      </c>
      <c r="P214" s="21">
        <v>1163728</v>
      </c>
      <c r="R214" s="21">
        <v>0</v>
      </c>
      <c r="T214" s="21">
        <v>0</v>
      </c>
      <c r="V214" s="21">
        <v>0</v>
      </c>
      <c r="X214" s="21">
        <v>0</v>
      </c>
      <c r="Z214" s="21">
        <v>0</v>
      </c>
      <c r="AB214" s="22">
        <v>4728883</v>
      </c>
      <c r="AD214" s="5" t="str">
        <f t="shared" si="3"/>
        <v>No</v>
      </c>
      <c r="AF214" s="28"/>
      <c r="AG214" s="21"/>
    </row>
    <row r="215" spans="1:33">
      <c r="A215" s="8" t="s">
        <v>2695</v>
      </c>
      <c r="B215" s="8" t="s">
        <v>140</v>
      </c>
      <c r="C215" s="9" t="s">
        <v>141</v>
      </c>
      <c r="D215" s="185">
        <v>3080</v>
      </c>
      <c r="E215" s="188">
        <v>30080</v>
      </c>
      <c r="F215" s="9" t="s">
        <v>83</v>
      </c>
      <c r="G215" s="9" t="s">
        <v>84</v>
      </c>
      <c r="H215" s="10">
        <v>4586770</v>
      </c>
      <c r="I215" s="11">
        <v>87</v>
      </c>
      <c r="J215" s="24">
        <v>9559403</v>
      </c>
      <c r="K215" s="12"/>
      <c r="L215" s="14">
        <v>0</v>
      </c>
      <c r="N215" s="21">
        <v>0</v>
      </c>
      <c r="P215" s="21">
        <v>7821329</v>
      </c>
      <c r="R215" s="21">
        <v>0</v>
      </c>
      <c r="T215" s="21">
        <v>0</v>
      </c>
      <c r="V215" s="21">
        <v>0</v>
      </c>
      <c r="X215" s="21">
        <v>0</v>
      </c>
      <c r="Z215" s="21">
        <v>0</v>
      </c>
      <c r="AB215" s="22">
        <v>17380732</v>
      </c>
      <c r="AD215" s="5" t="str">
        <f t="shared" si="3"/>
        <v>No</v>
      </c>
      <c r="AF215" s="28"/>
      <c r="AG215" s="21"/>
    </row>
    <row r="216" spans="1:33">
      <c r="A216" s="8" t="s">
        <v>3636</v>
      </c>
      <c r="B216" s="8" t="s">
        <v>3637</v>
      </c>
      <c r="C216" s="9" t="s">
        <v>129</v>
      </c>
      <c r="D216" s="185">
        <v>4025</v>
      </c>
      <c r="E216" s="188">
        <v>40025</v>
      </c>
      <c r="F216" s="9" t="s">
        <v>88</v>
      </c>
      <c r="G216" s="9" t="s">
        <v>84</v>
      </c>
      <c r="H216" s="10">
        <v>260677</v>
      </c>
      <c r="I216" s="11">
        <v>86</v>
      </c>
      <c r="J216" s="24">
        <v>3992548</v>
      </c>
      <c r="K216" s="12"/>
      <c r="L216" s="14">
        <v>0</v>
      </c>
      <c r="N216" s="21">
        <v>395426</v>
      </c>
      <c r="P216" s="21">
        <v>9102162</v>
      </c>
      <c r="R216" s="21">
        <v>0</v>
      </c>
      <c r="T216" s="21">
        <v>0</v>
      </c>
      <c r="V216" s="21">
        <v>0</v>
      </c>
      <c r="X216" s="21">
        <v>0</v>
      </c>
      <c r="Z216" s="21">
        <v>0</v>
      </c>
      <c r="AB216" s="22">
        <v>13490136</v>
      </c>
      <c r="AD216" s="5" t="str">
        <f t="shared" si="3"/>
        <v>No</v>
      </c>
      <c r="AF216" s="28"/>
      <c r="AG216" s="21"/>
    </row>
    <row r="217" spans="1:33">
      <c r="A217" s="8" t="s">
        <v>5050</v>
      </c>
      <c r="B217" s="8" t="s">
        <v>2968</v>
      </c>
      <c r="C217" s="9" t="s">
        <v>91</v>
      </c>
      <c r="D217" s="185" t="s">
        <v>5051</v>
      </c>
      <c r="E217" s="188" t="s">
        <v>5052</v>
      </c>
      <c r="F217" s="9" t="s">
        <v>88</v>
      </c>
      <c r="G217" s="9" t="s">
        <v>147</v>
      </c>
      <c r="H217" s="10">
        <v>0</v>
      </c>
      <c r="I217" s="11">
        <v>86</v>
      </c>
      <c r="J217" s="24">
        <v>0</v>
      </c>
      <c r="K217" s="12"/>
      <c r="L217" s="14">
        <v>0</v>
      </c>
      <c r="N217" s="21">
        <v>0</v>
      </c>
      <c r="P217" s="21">
        <v>0</v>
      </c>
      <c r="R217" s="21">
        <v>0</v>
      </c>
      <c r="T217" s="21">
        <v>0</v>
      </c>
      <c r="V217" s="21">
        <v>0</v>
      </c>
      <c r="X217" s="21">
        <v>0</v>
      </c>
      <c r="Z217" s="21">
        <v>1780737</v>
      </c>
      <c r="AB217" s="22">
        <v>1780737</v>
      </c>
      <c r="AD217" s="5" t="str">
        <f t="shared" si="3"/>
        <v>No</v>
      </c>
      <c r="AF217" s="28"/>
      <c r="AG217" s="21"/>
    </row>
    <row r="218" spans="1:33">
      <c r="A218" s="8" t="s">
        <v>2973</v>
      </c>
      <c r="B218" s="8" t="s">
        <v>2974</v>
      </c>
      <c r="C218" s="9" t="s">
        <v>91</v>
      </c>
      <c r="D218" s="185">
        <v>9004</v>
      </c>
      <c r="E218" s="188">
        <v>90004</v>
      </c>
      <c r="F218" s="9" t="s">
        <v>88</v>
      </c>
      <c r="G218" s="9" t="s">
        <v>84</v>
      </c>
      <c r="H218" s="10">
        <v>523994</v>
      </c>
      <c r="I218" s="11">
        <v>85</v>
      </c>
      <c r="J218" s="24">
        <v>0</v>
      </c>
      <c r="K218" s="12"/>
      <c r="L218" s="14">
        <v>0</v>
      </c>
      <c r="N218" s="21">
        <v>0</v>
      </c>
      <c r="P218" s="21">
        <v>0</v>
      </c>
      <c r="R218" s="21">
        <v>0</v>
      </c>
      <c r="T218" s="21">
        <v>0</v>
      </c>
      <c r="V218" s="21">
        <v>0</v>
      </c>
      <c r="X218" s="21">
        <v>0</v>
      </c>
      <c r="Z218" s="21">
        <v>0</v>
      </c>
      <c r="AB218" s="22">
        <v>0</v>
      </c>
      <c r="AD218" s="5" t="str">
        <f t="shared" si="3"/>
        <v>No</v>
      </c>
      <c r="AF218" s="28"/>
      <c r="AG218" s="21"/>
    </row>
    <row r="219" spans="1:33">
      <c r="A219" s="8" t="s">
        <v>6522</v>
      </c>
      <c r="B219" s="8" t="s">
        <v>5156</v>
      </c>
      <c r="C219" s="9" t="s">
        <v>120</v>
      </c>
      <c r="D219" s="185" t="s">
        <v>5157</v>
      </c>
      <c r="E219" s="188" t="s">
        <v>5158</v>
      </c>
      <c r="F219" s="9" t="s">
        <v>83</v>
      </c>
      <c r="G219" s="9" t="s">
        <v>147</v>
      </c>
      <c r="H219" s="10">
        <v>0</v>
      </c>
      <c r="I219" s="11">
        <v>85</v>
      </c>
      <c r="J219" s="24">
        <v>0</v>
      </c>
      <c r="K219" s="12"/>
      <c r="L219" s="14">
        <v>0</v>
      </c>
      <c r="N219" s="21">
        <v>0</v>
      </c>
      <c r="P219" s="21">
        <v>0</v>
      </c>
      <c r="R219" s="21">
        <v>0</v>
      </c>
      <c r="T219" s="21">
        <v>0</v>
      </c>
      <c r="V219" s="21">
        <v>0</v>
      </c>
      <c r="X219" s="21">
        <v>0</v>
      </c>
      <c r="Z219" s="21">
        <v>840731</v>
      </c>
      <c r="AB219" s="22">
        <v>840731</v>
      </c>
      <c r="AD219" s="5" t="str">
        <f t="shared" si="3"/>
        <v>No</v>
      </c>
      <c r="AF219" s="28"/>
      <c r="AG219" s="21"/>
    </row>
    <row r="220" spans="1:33">
      <c r="A220" s="8" t="s">
        <v>1980</v>
      </c>
      <c r="B220" s="8" t="s">
        <v>561</v>
      </c>
      <c r="C220" s="9" t="s">
        <v>87</v>
      </c>
      <c r="D220" s="185">
        <v>44</v>
      </c>
      <c r="E220" s="188">
        <v>44</v>
      </c>
      <c r="F220" s="9" t="s">
        <v>88</v>
      </c>
      <c r="G220" s="9" t="s">
        <v>84</v>
      </c>
      <c r="H220" s="10">
        <v>62966</v>
      </c>
      <c r="I220" s="11">
        <v>85</v>
      </c>
      <c r="J220" s="24">
        <v>0</v>
      </c>
      <c r="K220" s="12"/>
      <c r="L220" s="14">
        <v>0</v>
      </c>
      <c r="N220" s="21">
        <v>0</v>
      </c>
      <c r="P220" s="21">
        <v>0</v>
      </c>
      <c r="R220" s="21">
        <v>0</v>
      </c>
      <c r="T220" s="21">
        <v>0</v>
      </c>
      <c r="V220" s="21">
        <v>0</v>
      </c>
      <c r="X220" s="21">
        <v>0</v>
      </c>
      <c r="Z220" s="21">
        <v>0</v>
      </c>
      <c r="AB220" s="22">
        <v>0</v>
      </c>
      <c r="AD220" s="5" t="str">
        <f t="shared" si="3"/>
        <v>No</v>
      </c>
      <c r="AF220" s="28"/>
      <c r="AG220" s="21"/>
    </row>
    <row r="221" spans="1:33">
      <c r="A221" s="8" t="s">
        <v>6524</v>
      </c>
      <c r="B221" s="8" t="s">
        <v>296</v>
      </c>
      <c r="C221" s="9" t="s">
        <v>213</v>
      </c>
      <c r="D221" s="185" t="s">
        <v>297</v>
      </c>
      <c r="E221" s="188" t="s">
        <v>298</v>
      </c>
      <c r="F221" s="9" t="s">
        <v>1320</v>
      </c>
      <c r="G221" s="9" t="s">
        <v>147</v>
      </c>
      <c r="H221" s="10">
        <v>0</v>
      </c>
      <c r="I221" s="11">
        <v>85</v>
      </c>
      <c r="J221" s="24">
        <v>0</v>
      </c>
      <c r="K221" s="12"/>
      <c r="L221" s="14">
        <v>0</v>
      </c>
      <c r="N221" s="21">
        <v>0</v>
      </c>
      <c r="P221" s="21">
        <v>0</v>
      </c>
      <c r="R221" s="21">
        <v>0</v>
      </c>
      <c r="T221" s="21">
        <v>0</v>
      </c>
      <c r="V221" s="21">
        <v>0</v>
      </c>
      <c r="X221" s="21">
        <v>0</v>
      </c>
      <c r="Z221" s="21">
        <v>1995654</v>
      </c>
      <c r="AB221" s="22">
        <v>1995654</v>
      </c>
      <c r="AD221" s="5" t="str">
        <f t="shared" si="3"/>
        <v>No</v>
      </c>
      <c r="AF221" s="28"/>
      <c r="AG221" s="21"/>
    </row>
    <row r="222" spans="1:33">
      <c r="A222" s="8" t="s">
        <v>6523</v>
      </c>
      <c r="B222" s="8" t="s">
        <v>1782</v>
      </c>
      <c r="C222" s="9" t="s">
        <v>274</v>
      </c>
      <c r="D222" s="185" t="s">
        <v>1783</v>
      </c>
      <c r="E222" s="188" t="s">
        <v>1784</v>
      </c>
      <c r="F222" s="9" t="s">
        <v>88</v>
      </c>
      <c r="G222" s="9" t="s">
        <v>147</v>
      </c>
      <c r="H222" s="10">
        <v>0</v>
      </c>
      <c r="I222" s="11">
        <v>85</v>
      </c>
      <c r="J222" s="24">
        <v>0</v>
      </c>
      <c r="K222" s="12"/>
      <c r="L222" s="14">
        <v>0</v>
      </c>
      <c r="N222" s="21">
        <v>0</v>
      </c>
      <c r="P222" s="21">
        <v>0</v>
      </c>
      <c r="R222" s="21">
        <v>0</v>
      </c>
      <c r="T222" s="21">
        <v>0</v>
      </c>
      <c r="V222" s="21">
        <v>0</v>
      </c>
      <c r="X222" s="21">
        <v>0</v>
      </c>
      <c r="Z222" s="21">
        <v>0</v>
      </c>
      <c r="AB222" s="22">
        <v>0</v>
      </c>
      <c r="AD222" s="5" t="str">
        <f t="shared" si="3"/>
        <v>No</v>
      </c>
      <c r="AF222" s="28"/>
      <c r="AG222" s="21"/>
    </row>
    <row r="223" spans="1:33">
      <c r="A223" s="8" t="s">
        <v>1249</v>
      </c>
      <c r="B223" s="8" t="s">
        <v>1250</v>
      </c>
      <c r="C223" s="9" t="s">
        <v>171</v>
      </c>
      <c r="D223" s="185">
        <v>4074</v>
      </c>
      <c r="E223" s="188">
        <v>40074</v>
      </c>
      <c r="F223" s="9" t="s">
        <v>83</v>
      </c>
      <c r="G223" s="9" t="s">
        <v>84</v>
      </c>
      <c r="H223" s="10">
        <v>2441770</v>
      </c>
      <c r="I223" s="11">
        <v>84</v>
      </c>
      <c r="J223" s="24">
        <v>1487738</v>
      </c>
      <c r="K223" s="12"/>
      <c r="L223" s="14">
        <v>0</v>
      </c>
      <c r="N223" s="21">
        <v>0</v>
      </c>
      <c r="P223" s="21">
        <v>0</v>
      </c>
      <c r="R223" s="21">
        <v>0</v>
      </c>
      <c r="T223" s="21">
        <v>946492</v>
      </c>
      <c r="V223" s="21">
        <v>0</v>
      </c>
      <c r="X223" s="21">
        <v>0</v>
      </c>
      <c r="Z223" s="21">
        <v>0</v>
      </c>
      <c r="AB223" s="22">
        <v>2434230</v>
      </c>
      <c r="AD223" s="5" t="str">
        <f t="shared" si="3"/>
        <v>No</v>
      </c>
      <c r="AF223" s="28"/>
      <c r="AG223" s="21"/>
    </row>
    <row r="224" spans="1:33">
      <c r="A224" s="8" t="s">
        <v>3615</v>
      </c>
      <c r="B224" s="8" t="s">
        <v>3616</v>
      </c>
      <c r="C224" s="9" t="s">
        <v>91</v>
      </c>
      <c r="D224" s="185">
        <v>9010</v>
      </c>
      <c r="E224" s="188">
        <v>90010</v>
      </c>
      <c r="F224" s="9" t="s">
        <v>83</v>
      </c>
      <c r="G224" s="9" t="s">
        <v>84</v>
      </c>
      <c r="H224" s="10">
        <v>12150996</v>
      </c>
      <c r="I224" s="11">
        <v>84</v>
      </c>
      <c r="J224" s="24">
        <v>12154138</v>
      </c>
      <c r="K224" s="12"/>
      <c r="L224" s="14">
        <v>0</v>
      </c>
      <c r="N224" s="21">
        <v>0</v>
      </c>
      <c r="P224" s="21">
        <v>0</v>
      </c>
      <c r="R224" s="21">
        <v>0</v>
      </c>
      <c r="T224" s="21">
        <v>0</v>
      </c>
      <c r="V224" s="21">
        <v>0</v>
      </c>
      <c r="X224" s="21">
        <v>0</v>
      </c>
      <c r="Z224" s="21">
        <v>0</v>
      </c>
      <c r="AB224" s="22">
        <v>12154138</v>
      </c>
      <c r="AD224" s="5" t="str">
        <f t="shared" si="3"/>
        <v>No</v>
      </c>
      <c r="AF224" s="28"/>
      <c r="AG224" s="21"/>
    </row>
    <row r="225" spans="1:33">
      <c r="A225" s="8" t="s">
        <v>1012</v>
      </c>
      <c r="B225" s="8" t="s">
        <v>1013</v>
      </c>
      <c r="C225" s="9" t="s">
        <v>265</v>
      </c>
      <c r="D225" s="185">
        <v>7041</v>
      </c>
      <c r="E225" s="188">
        <v>70041</v>
      </c>
      <c r="F225" s="9" t="s">
        <v>83</v>
      </c>
      <c r="G225" s="9" t="s">
        <v>84</v>
      </c>
      <c r="H225" s="10">
        <v>60438</v>
      </c>
      <c r="I225" s="11">
        <v>84</v>
      </c>
      <c r="J225" s="24">
        <v>0</v>
      </c>
      <c r="K225" s="12"/>
      <c r="L225" s="14">
        <v>0</v>
      </c>
      <c r="N225" s="21">
        <v>0</v>
      </c>
      <c r="P225" s="21">
        <v>1555905</v>
      </c>
      <c r="R225" s="21">
        <v>0</v>
      </c>
      <c r="T225" s="21">
        <v>0</v>
      </c>
      <c r="V225" s="21">
        <v>0</v>
      </c>
      <c r="X225" s="21">
        <v>0</v>
      </c>
      <c r="Z225" s="21">
        <v>0</v>
      </c>
      <c r="AB225" s="22">
        <v>1555905</v>
      </c>
      <c r="AD225" s="5" t="str">
        <f t="shared" si="3"/>
        <v>No</v>
      </c>
      <c r="AF225" s="28"/>
      <c r="AG225" s="21"/>
    </row>
    <row r="226" spans="1:33">
      <c r="A226" s="8" t="s">
        <v>542</v>
      </c>
      <c r="B226" s="8" t="s">
        <v>441</v>
      </c>
      <c r="C226" s="9" t="s">
        <v>274</v>
      </c>
      <c r="D226" s="185">
        <v>4190</v>
      </c>
      <c r="E226" s="188">
        <v>40190</v>
      </c>
      <c r="F226" s="9" t="s">
        <v>543</v>
      </c>
      <c r="G226" s="9" t="s">
        <v>5756</v>
      </c>
      <c r="H226" s="10">
        <v>59036</v>
      </c>
      <c r="I226" s="11">
        <v>84</v>
      </c>
      <c r="J226" s="24">
        <v>0</v>
      </c>
      <c r="K226" s="12"/>
      <c r="L226" s="14">
        <v>0</v>
      </c>
      <c r="N226" s="21">
        <v>0</v>
      </c>
      <c r="P226" s="21">
        <v>0</v>
      </c>
      <c r="R226" s="21">
        <v>0</v>
      </c>
      <c r="T226" s="21">
        <v>0</v>
      </c>
      <c r="V226" s="21">
        <v>0</v>
      </c>
      <c r="X226" s="21">
        <v>0</v>
      </c>
      <c r="Z226" s="21">
        <v>39151</v>
      </c>
      <c r="AB226" s="22">
        <v>39151</v>
      </c>
      <c r="AD226" s="5" t="str">
        <f t="shared" si="3"/>
        <v>No</v>
      </c>
      <c r="AF226" s="28"/>
      <c r="AG226" s="21"/>
    </row>
    <row r="227" spans="1:33">
      <c r="A227" s="8" t="s">
        <v>6525</v>
      </c>
      <c r="B227" s="8" t="s">
        <v>6526</v>
      </c>
      <c r="C227" s="9" t="s">
        <v>420</v>
      </c>
      <c r="D227" s="185"/>
      <c r="E227" s="188">
        <v>415</v>
      </c>
      <c r="F227" s="9" t="s">
        <v>83</v>
      </c>
      <c r="G227" s="9" t="s">
        <v>84</v>
      </c>
      <c r="H227" s="10">
        <v>349684</v>
      </c>
      <c r="I227" s="11">
        <v>83</v>
      </c>
      <c r="J227" s="24">
        <v>191353</v>
      </c>
      <c r="K227" s="12"/>
      <c r="L227" s="14">
        <v>0</v>
      </c>
      <c r="N227" s="21">
        <v>0</v>
      </c>
      <c r="P227" s="21">
        <v>0</v>
      </c>
      <c r="R227" s="21">
        <v>0</v>
      </c>
      <c r="T227" s="21">
        <v>0</v>
      </c>
      <c r="V227" s="21">
        <v>0</v>
      </c>
      <c r="X227" s="21">
        <v>0</v>
      </c>
      <c r="Z227" s="21">
        <v>0</v>
      </c>
      <c r="AB227" s="22">
        <v>191353</v>
      </c>
      <c r="AD227" s="5" t="str">
        <f t="shared" si="3"/>
        <v>No</v>
      </c>
      <c r="AF227" s="28"/>
      <c r="AG227" s="21"/>
    </row>
    <row r="228" spans="1:33">
      <c r="A228" s="8" t="s">
        <v>584</v>
      </c>
      <c r="B228" s="8" t="s">
        <v>281</v>
      </c>
      <c r="C228" s="9" t="s">
        <v>235</v>
      </c>
      <c r="D228" s="185">
        <v>4093</v>
      </c>
      <c r="E228" s="188">
        <v>40093</v>
      </c>
      <c r="F228" s="9" t="s">
        <v>83</v>
      </c>
      <c r="G228" s="9" t="s">
        <v>84</v>
      </c>
      <c r="H228" s="10">
        <v>311810</v>
      </c>
      <c r="I228" s="11">
        <v>83</v>
      </c>
      <c r="J228" s="24">
        <v>0</v>
      </c>
      <c r="K228" s="12"/>
      <c r="L228" s="14">
        <v>0</v>
      </c>
      <c r="N228" s="21">
        <v>0</v>
      </c>
      <c r="P228" s="21">
        <v>9200809</v>
      </c>
      <c r="R228" s="21">
        <v>0</v>
      </c>
      <c r="T228" s="21">
        <v>0</v>
      </c>
      <c r="V228" s="21">
        <v>0</v>
      </c>
      <c r="X228" s="21">
        <v>1119392</v>
      </c>
      <c r="Z228" s="21">
        <v>0</v>
      </c>
      <c r="AB228" s="22">
        <v>10320201</v>
      </c>
      <c r="AD228" s="5" t="str">
        <f t="shared" si="3"/>
        <v>No</v>
      </c>
      <c r="AF228" s="28"/>
      <c r="AG228" s="21"/>
    </row>
    <row r="229" spans="1:33">
      <c r="A229" s="8" t="s">
        <v>3659</v>
      </c>
      <c r="B229" s="8" t="s">
        <v>3660</v>
      </c>
      <c r="C229" s="9" t="s">
        <v>42</v>
      </c>
      <c r="D229" s="185">
        <v>2217</v>
      </c>
      <c r="E229" s="188">
        <v>20217</v>
      </c>
      <c r="F229" s="9" t="s">
        <v>113</v>
      </c>
      <c r="G229" s="9" t="s">
        <v>84</v>
      </c>
      <c r="H229" s="10">
        <v>18351295</v>
      </c>
      <c r="I229" s="11">
        <v>83</v>
      </c>
      <c r="J229" s="24">
        <v>0</v>
      </c>
      <c r="K229" s="12"/>
      <c r="L229" s="14">
        <v>0</v>
      </c>
      <c r="N229" s="21">
        <v>0</v>
      </c>
      <c r="P229" s="21">
        <v>0</v>
      </c>
      <c r="R229" s="21">
        <v>0</v>
      </c>
      <c r="T229" s="21">
        <v>0</v>
      </c>
      <c r="V229" s="21">
        <v>0</v>
      </c>
      <c r="X229" s="21">
        <v>0</v>
      </c>
      <c r="Z229" s="21">
        <v>0</v>
      </c>
      <c r="AB229" s="22">
        <v>0</v>
      </c>
      <c r="AD229" s="5" t="str">
        <f t="shared" si="3"/>
        <v>No</v>
      </c>
      <c r="AF229" s="28"/>
      <c r="AG229" s="21"/>
    </row>
    <row r="230" spans="1:33">
      <c r="A230" s="8" t="s">
        <v>1766</v>
      </c>
      <c r="B230" s="8" t="s">
        <v>1767</v>
      </c>
      <c r="C230" s="9" t="s">
        <v>274</v>
      </c>
      <c r="D230" s="185" t="s">
        <v>1768</v>
      </c>
      <c r="E230" s="188" t="s">
        <v>1769</v>
      </c>
      <c r="F230" s="9" t="s">
        <v>88</v>
      </c>
      <c r="G230" s="9" t="s">
        <v>147</v>
      </c>
      <c r="H230" s="10">
        <v>0</v>
      </c>
      <c r="I230" s="11">
        <v>82</v>
      </c>
      <c r="J230" s="24">
        <v>0</v>
      </c>
      <c r="K230" s="12"/>
      <c r="L230" s="14">
        <v>0</v>
      </c>
      <c r="N230" s="21">
        <v>0</v>
      </c>
      <c r="P230" s="21">
        <v>0</v>
      </c>
      <c r="R230" s="21">
        <v>0</v>
      </c>
      <c r="T230" s="21">
        <v>0</v>
      </c>
      <c r="V230" s="21">
        <v>0</v>
      </c>
      <c r="X230" s="21">
        <v>0</v>
      </c>
      <c r="Z230" s="21">
        <v>815335</v>
      </c>
      <c r="AB230" s="22">
        <v>815335</v>
      </c>
      <c r="AD230" s="5" t="str">
        <f t="shared" si="3"/>
        <v>No</v>
      </c>
      <c r="AF230" s="28"/>
      <c r="AG230" s="21"/>
    </row>
    <row r="231" spans="1:33">
      <c r="A231" s="8" t="s">
        <v>5096</v>
      </c>
      <c r="B231" s="8" t="s">
        <v>1217</v>
      </c>
      <c r="C231" s="9" t="s">
        <v>91</v>
      </c>
      <c r="D231" s="185">
        <v>9121</v>
      </c>
      <c r="E231" s="188">
        <v>90121</v>
      </c>
      <c r="F231" s="9" t="s">
        <v>88</v>
      </c>
      <c r="G231" s="9" t="s">
        <v>84</v>
      </c>
      <c r="H231" s="10">
        <v>341219</v>
      </c>
      <c r="I231" s="11">
        <v>82</v>
      </c>
      <c r="J231" s="24">
        <v>460896</v>
      </c>
      <c r="K231" s="12"/>
      <c r="L231" s="14">
        <v>0</v>
      </c>
      <c r="N231" s="21">
        <v>12230397</v>
      </c>
      <c r="P231" s="21">
        <v>0</v>
      </c>
      <c r="R231" s="21">
        <v>0</v>
      </c>
      <c r="T231" s="21">
        <v>0</v>
      </c>
      <c r="V231" s="21">
        <v>0</v>
      </c>
      <c r="X231" s="21">
        <v>0</v>
      </c>
      <c r="Z231" s="21">
        <v>0</v>
      </c>
      <c r="AB231" s="22">
        <v>12691293</v>
      </c>
      <c r="AD231" s="5" t="str">
        <f t="shared" si="3"/>
        <v>No</v>
      </c>
      <c r="AF231" s="28"/>
      <c r="AG231" s="21"/>
    </row>
    <row r="232" spans="1:33">
      <c r="A232" s="8" t="s">
        <v>715</v>
      </c>
      <c r="B232" s="8" t="s">
        <v>716</v>
      </c>
      <c r="C232" s="9" t="s">
        <v>238</v>
      </c>
      <c r="D232" s="185">
        <v>1057</v>
      </c>
      <c r="E232" s="188">
        <v>10057</v>
      </c>
      <c r="F232" s="9" t="s">
        <v>88</v>
      </c>
      <c r="G232" s="9" t="s">
        <v>84</v>
      </c>
      <c r="H232" s="10">
        <v>923311</v>
      </c>
      <c r="I232" s="11">
        <v>82</v>
      </c>
      <c r="J232" s="24">
        <v>872997</v>
      </c>
      <c r="K232" s="12"/>
      <c r="L232" s="14">
        <v>0</v>
      </c>
      <c r="N232" s="21">
        <v>0</v>
      </c>
      <c r="P232" s="21">
        <v>0</v>
      </c>
      <c r="R232" s="21">
        <v>0</v>
      </c>
      <c r="T232" s="21">
        <v>0</v>
      </c>
      <c r="V232" s="21">
        <v>0</v>
      </c>
      <c r="X232" s="21">
        <v>0</v>
      </c>
      <c r="Z232" s="21">
        <v>0</v>
      </c>
      <c r="AB232" s="22">
        <v>872997</v>
      </c>
      <c r="AD232" s="5" t="str">
        <f t="shared" si="3"/>
        <v>No</v>
      </c>
      <c r="AF232" s="28"/>
      <c r="AG232" s="21"/>
    </row>
    <row r="233" spans="1:33">
      <c r="A233" s="8" t="s">
        <v>2765</v>
      </c>
      <c r="B233" s="8" t="s">
        <v>2766</v>
      </c>
      <c r="C233" s="9" t="s">
        <v>555</v>
      </c>
      <c r="D233" s="185">
        <v>5056</v>
      </c>
      <c r="E233" s="188">
        <v>50056</v>
      </c>
      <c r="F233" s="9" t="s">
        <v>88</v>
      </c>
      <c r="G233" s="9" t="s">
        <v>84</v>
      </c>
      <c r="H233" s="10">
        <v>266921</v>
      </c>
      <c r="I233" s="11">
        <v>82</v>
      </c>
      <c r="J233" s="24">
        <v>0</v>
      </c>
      <c r="K233" s="12"/>
      <c r="L233" s="14">
        <v>0</v>
      </c>
      <c r="N233" s="21">
        <v>0</v>
      </c>
      <c r="P233" s="21">
        <v>5350856</v>
      </c>
      <c r="R233" s="21">
        <v>0</v>
      </c>
      <c r="T233" s="21">
        <v>0</v>
      </c>
      <c r="V233" s="21">
        <v>0</v>
      </c>
      <c r="X233" s="21">
        <v>0</v>
      </c>
      <c r="Z233" s="21">
        <v>0</v>
      </c>
      <c r="AB233" s="22">
        <v>5350856</v>
      </c>
      <c r="AD233" s="5" t="str">
        <f t="shared" si="3"/>
        <v>No</v>
      </c>
      <c r="AF233" s="28"/>
      <c r="AG233" s="21"/>
    </row>
    <row r="234" spans="1:33">
      <c r="A234" s="8" t="s">
        <v>2975</v>
      </c>
      <c r="B234" s="8" t="s">
        <v>2976</v>
      </c>
      <c r="C234" s="9" t="s">
        <v>91</v>
      </c>
      <c r="D234" s="185">
        <v>9234</v>
      </c>
      <c r="E234" s="188">
        <v>90234</v>
      </c>
      <c r="F234" s="9" t="s">
        <v>88</v>
      </c>
      <c r="G234" s="9" t="s">
        <v>84</v>
      </c>
      <c r="H234" s="10">
        <v>3281212</v>
      </c>
      <c r="I234" s="11">
        <v>81</v>
      </c>
      <c r="J234" s="24">
        <v>2155</v>
      </c>
      <c r="K234" s="12"/>
      <c r="L234" s="14">
        <v>0</v>
      </c>
      <c r="N234" s="21">
        <v>12896617</v>
      </c>
      <c r="P234" s="21">
        <v>387540</v>
      </c>
      <c r="R234" s="21">
        <v>0</v>
      </c>
      <c r="T234" s="21">
        <v>58283</v>
      </c>
      <c r="V234" s="21">
        <v>0</v>
      </c>
      <c r="X234" s="21">
        <v>262640</v>
      </c>
      <c r="Z234" s="21">
        <v>0</v>
      </c>
      <c r="AB234" s="22">
        <v>13607235</v>
      </c>
      <c r="AD234" s="5" t="str">
        <f t="shared" si="3"/>
        <v>No</v>
      </c>
      <c r="AF234" s="28"/>
      <c r="AG234" s="21"/>
    </row>
    <row r="235" spans="1:33">
      <c r="A235" s="8" t="s">
        <v>1810</v>
      </c>
      <c r="B235" s="8" t="s">
        <v>1811</v>
      </c>
      <c r="C235" s="9" t="s">
        <v>274</v>
      </c>
      <c r="D235" s="185">
        <v>4001</v>
      </c>
      <c r="E235" s="188">
        <v>40001</v>
      </c>
      <c r="F235" s="9" t="s">
        <v>83</v>
      </c>
      <c r="G235" s="9" t="s">
        <v>84</v>
      </c>
      <c r="H235" s="10">
        <v>381112</v>
      </c>
      <c r="I235" s="11">
        <v>80</v>
      </c>
      <c r="J235" s="24">
        <v>5376168</v>
      </c>
      <c r="K235" s="12"/>
      <c r="L235" s="14">
        <v>0</v>
      </c>
      <c r="N235" s="21">
        <v>0</v>
      </c>
      <c r="P235" s="21">
        <v>0</v>
      </c>
      <c r="R235" s="21">
        <v>0</v>
      </c>
      <c r="T235" s="21">
        <v>0</v>
      </c>
      <c r="V235" s="21">
        <v>0</v>
      </c>
      <c r="X235" s="21">
        <v>0</v>
      </c>
      <c r="Z235" s="21">
        <v>0</v>
      </c>
      <c r="AB235" s="22">
        <v>5376168</v>
      </c>
      <c r="AD235" s="5" t="str">
        <f t="shared" si="3"/>
        <v>No</v>
      </c>
      <c r="AF235" s="28"/>
      <c r="AG235" s="21"/>
    </row>
    <row r="236" spans="1:33">
      <c r="A236" s="8" t="s">
        <v>5264</v>
      </c>
      <c r="B236" s="8" t="s">
        <v>167</v>
      </c>
      <c r="C236" s="9" t="s">
        <v>168</v>
      </c>
      <c r="D236" s="185" t="s">
        <v>5265</v>
      </c>
      <c r="E236" s="188">
        <v>376</v>
      </c>
      <c r="F236" s="9" t="s">
        <v>157</v>
      </c>
      <c r="G236" s="9" t="s">
        <v>84</v>
      </c>
      <c r="H236" s="10">
        <v>1849898</v>
      </c>
      <c r="I236" s="11">
        <v>80</v>
      </c>
      <c r="J236" s="24">
        <v>1315636</v>
      </c>
      <c r="K236" s="12"/>
      <c r="L236" s="14">
        <v>0</v>
      </c>
      <c r="N236" s="21">
        <v>0</v>
      </c>
      <c r="P236" s="21">
        <v>0</v>
      </c>
      <c r="R236" s="21">
        <v>0</v>
      </c>
      <c r="T236" s="21">
        <v>0</v>
      </c>
      <c r="V236" s="21">
        <v>0</v>
      </c>
      <c r="X236" s="21">
        <v>0</v>
      </c>
      <c r="Z236" s="21">
        <v>0</v>
      </c>
      <c r="AB236" s="22">
        <v>1315636</v>
      </c>
      <c r="AD236" s="5" t="str">
        <f t="shared" si="3"/>
        <v>No</v>
      </c>
      <c r="AF236" s="28"/>
      <c r="AG236" s="21"/>
    </row>
    <row r="237" spans="1:33">
      <c r="A237" s="8" t="s">
        <v>3369</v>
      </c>
      <c r="B237" s="8" t="s">
        <v>3370</v>
      </c>
      <c r="C237" s="9" t="s">
        <v>238</v>
      </c>
      <c r="D237" s="185">
        <v>1049</v>
      </c>
      <c r="E237" s="188">
        <v>10049</v>
      </c>
      <c r="F237" s="9" t="s">
        <v>88</v>
      </c>
      <c r="G237" s="9" t="s">
        <v>84</v>
      </c>
      <c r="H237" s="10">
        <v>562839</v>
      </c>
      <c r="I237" s="11">
        <v>80</v>
      </c>
      <c r="J237" s="24">
        <v>764349</v>
      </c>
      <c r="K237" s="12"/>
      <c r="L237" s="14">
        <v>0</v>
      </c>
      <c r="N237" s="21">
        <v>0</v>
      </c>
      <c r="P237" s="21">
        <v>0</v>
      </c>
      <c r="R237" s="21">
        <v>0</v>
      </c>
      <c r="T237" s="21">
        <v>0</v>
      </c>
      <c r="V237" s="21">
        <v>0</v>
      </c>
      <c r="X237" s="21">
        <v>0</v>
      </c>
      <c r="Z237" s="21">
        <v>0</v>
      </c>
      <c r="AB237" s="22">
        <v>764349</v>
      </c>
      <c r="AD237" s="5" t="str">
        <f t="shared" si="3"/>
        <v>No</v>
      </c>
      <c r="AF237" s="28"/>
      <c r="AG237" s="21"/>
    </row>
    <row r="238" spans="1:33">
      <c r="A238" s="8" t="s">
        <v>1872</v>
      </c>
      <c r="B238" s="8" t="s">
        <v>1835</v>
      </c>
      <c r="C238" s="9" t="s">
        <v>265</v>
      </c>
      <c r="D238" s="185" t="s">
        <v>1873</v>
      </c>
      <c r="E238" s="188" t="s">
        <v>1874</v>
      </c>
      <c r="F238" s="9" t="s">
        <v>88</v>
      </c>
      <c r="G238" s="9" t="s">
        <v>147</v>
      </c>
      <c r="H238" s="10">
        <v>0</v>
      </c>
      <c r="I238" s="11">
        <v>80</v>
      </c>
      <c r="J238" s="24">
        <v>0</v>
      </c>
      <c r="K238" s="12"/>
      <c r="L238" s="14">
        <v>0</v>
      </c>
      <c r="N238" s="21">
        <v>0</v>
      </c>
      <c r="P238" s="21">
        <v>0</v>
      </c>
      <c r="R238" s="21">
        <v>0</v>
      </c>
      <c r="T238" s="21">
        <v>0</v>
      </c>
      <c r="V238" s="21">
        <v>0</v>
      </c>
      <c r="X238" s="21">
        <v>0</v>
      </c>
      <c r="Z238" s="21">
        <v>122913</v>
      </c>
      <c r="AB238" s="22">
        <v>122913</v>
      </c>
      <c r="AD238" s="5" t="str">
        <f t="shared" si="3"/>
        <v>No</v>
      </c>
      <c r="AF238" s="28"/>
      <c r="AG238" s="21"/>
    </row>
    <row r="239" spans="1:33">
      <c r="A239" s="8" t="s">
        <v>3122</v>
      </c>
      <c r="B239" s="8" t="s">
        <v>1804</v>
      </c>
      <c r="C239" s="9" t="s">
        <v>73</v>
      </c>
      <c r="D239" s="185">
        <v>6111</v>
      </c>
      <c r="E239" s="188">
        <v>60111</v>
      </c>
      <c r="F239" s="9" t="s">
        <v>88</v>
      </c>
      <c r="G239" s="9" t="s">
        <v>84</v>
      </c>
      <c r="H239" s="10">
        <v>741318</v>
      </c>
      <c r="I239" s="11">
        <v>80</v>
      </c>
      <c r="J239" s="24">
        <v>0</v>
      </c>
      <c r="K239" s="12"/>
      <c r="L239" s="14">
        <v>0</v>
      </c>
      <c r="N239" s="21">
        <v>25864550</v>
      </c>
      <c r="P239" s="21">
        <v>0</v>
      </c>
      <c r="R239" s="21">
        <v>0</v>
      </c>
      <c r="T239" s="21">
        <v>0</v>
      </c>
      <c r="V239" s="21">
        <v>0</v>
      </c>
      <c r="X239" s="21">
        <v>0</v>
      </c>
      <c r="Z239" s="21">
        <v>0</v>
      </c>
      <c r="AB239" s="22">
        <v>25864550</v>
      </c>
      <c r="AD239" s="5" t="str">
        <f t="shared" si="3"/>
        <v>No</v>
      </c>
      <c r="AF239" s="28"/>
      <c r="AG239" s="21"/>
    </row>
    <row r="240" spans="1:33">
      <c r="A240" s="8" t="s">
        <v>3676</v>
      </c>
      <c r="B240" s="8" t="s">
        <v>3677</v>
      </c>
      <c r="C240" s="9" t="s">
        <v>150</v>
      </c>
      <c r="D240" s="185">
        <v>6017</v>
      </c>
      <c r="E240" s="188">
        <v>60017</v>
      </c>
      <c r="F240" s="9" t="s">
        <v>83</v>
      </c>
      <c r="G240" s="9" t="s">
        <v>84</v>
      </c>
      <c r="H240" s="10">
        <v>861505</v>
      </c>
      <c r="I240" s="11">
        <v>80</v>
      </c>
      <c r="J240" s="24">
        <v>15975482</v>
      </c>
      <c r="K240" s="12"/>
      <c r="L240" s="14">
        <v>0</v>
      </c>
      <c r="N240" s="21">
        <v>31071087</v>
      </c>
      <c r="P240" s="21">
        <v>0</v>
      </c>
      <c r="R240" s="21">
        <v>0</v>
      </c>
      <c r="T240" s="21">
        <v>0</v>
      </c>
      <c r="V240" s="21">
        <v>0</v>
      </c>
      <c r="X240" s="21">
        <v>0</v>
      </c>
      <c r="Z240" s="21">
        <v>0</v>
      </c>
      <c r="AB240" s="22">
        <v>47046569</v>
      </c>
      <c r="AD240" s="5" t="str">
        <f t="shared" si="3"/>
        <v>No</v>
      </c>
      <c r="AF240" s="28"/>
      <c r="AG240" s="21"/>
    </row>
    <row r="241" spans="1:33">
      <c r="A241" s="8" t="s">
        <v>1256</v>
      </c>
      <c r="B241" s="8" t="s">
        <v>281</v>
      </c>
      <c r="C241" s="9" t="s">
        <v>235</v>
      </c>
      <c r="D241" s="185">
        <v>4173</v>
      </c>
      <c r="E241" s="188">
        <v>40173</v>
      </c>
      <c r="F241" s="9" t="s">
        <v>88</v>
      </c>
      <c r="G241" s="9" t="s">
        <v>84</v>
      </c>
      <c r="H241" s="10">
        <v>311810</v>
      </c>
      <c r="I241" s="11">
        <v>79</v>
      </c>
      <c r="J241" s="24">
        <v>0</v>
      </c>
      <c r="K241" s="12"/>
      <c r="L241" s="14">
        <v>0</v>
      </c>
      <c r="N241" s="21">
        <v>0</v>
      </c>
      <c r="P241" s="21">
        <v>0</v>
      </c>
      <c r="R241" s="21">
        <v>0</v>
      </c>
      <c r="T241" s="21">
        <v>0</v>
      </c>
      <c r="V241" s="21">
        <v>0</v>
      </c>
      <c r="X241" s="21">
        <v>0</v>
      </c>
      <c r="Z241" s="21">
        <v>0</v>
      </c>
      <c r="AB241" s="22">
        <v>0</v>
      </c>
      <c r="AD241" s="5" t="str">
        <f t="shared" si="3"/>
        <v>No</v>
      </c>
      <c r="AF241" s="28"/>
      <c r="AG241" s="21"/>
    </row>
    <row r="242" spans="1:33">
      <c r="A242" s="8" t="s">
        <v>161</v>
      </c>
      <c r="B242" s="8" t="s">
        <v>162</v>
      </c>
      <c r="C242" s="9" t="s">
        <v>163</v>
      </c>
      <c r="D242" s="185">
        <v>1005</v>
      </c>
      <c r="E242" s="188">
        <v>10005</v>
      </c>
      <c r="F242" s="9" t="s">
        <v>88</v>
      </c>
      <c r="G242" s="9" t="s">
        <v>84</v>
      </c>
      <c r="H242" s="10">
        <v>4181019</v>
      </c>
      <c r="I242" s="11">
        <v>79</v>
      </c>
      <c r="J242" s="24">
        <v>2778960</v>
      </c>
      <c r="K242" s="12"/>
      <c r="L242" s="14">
        <v>0</v>
      </c>
      <c r="N242" s="21">
        <v>0</v>
      </c>
      <c r="P242" s="21">
        <v>0</v>
      </c>
      <c r="R242" s="21">
        <v>0</v>
      </c>
      <c r="T242" s="21">
        <v>0</v>
      </c>
      <c r="V242" s="21">
        <v>0</v>
      </c>
      <c r="X242" s="21">
        <v>0</v>
      </c>
      <c r="Z242" s="21">
        <v>0</v>
      </c>
      <c r="AB242" s="22">
        <v>2778960</v>
      </c>
      <c r="AD242" s="5" t="str">
        <f t="shared" si="3"/>
        <v>No</v>
      </c>
      <c r="AF242" s="28"/>
      <c r="AG242" s="21"/>
    </row>
    <row r="243" spans="1:33">
      <c r="A243" s="8" t="s">
        <v>992</v>
      </c>
      <c r="B243" s="8" t="s">
        <v>943</v>
      </c>
      <c r="C243" s="9" t="s">
        <v>129</v>
      </c>
      <c r="D243" s="185" t="s">
        <v>993</v>
      </c>
      <c r="E243" s="188" t="s">
        <v>994</v>
      </c>
      <c r="F243" s="9" t="s">
        <v>83</v>
      </c>
      <c r="G243" s="9" t="s">
        <v>147</v>
      </c>
      <c r="H243" s="10">
        <v>0</v>
      </c>
      <c r="I243" s="11">
        <v>79</v>
      </c>
      <c r="J243" s="24">
        <v>0</v>
      </c>
      <c r="K243" s="12"/>
      <c r="L243" s="14">
        <v>0</v>
      </c>
      <c r="N243" s="21">
        <v>0</v>
      </c>
      <c r="P243" s="21">
        <v>0</v>
      </c>
      <c r="R243" s="21">
        <v>0</v>
      </c>
      <c r="T243" s="21">
        <v>0</v>
      </c>
      <c r="V243" s="21">
        <v>0</v>
      </c>
      <c r="X243" s="21">
        <v>0</v>
      </c>
      <c r="Z243" s="21">
        <v>1754044</v>
      </c>
      <c r="AB243" s="22">
        <v>1754044</v>
      </c>
      <c r="AD243" s="5" t="str">
        <f t="shared" si="3"/>
        <v>No</v>
      </c>
      <c r="AF243" s="28"/>
      <c r="AG243" s="21"/>
    </row>
    <row r="244" spans="1:33">
      <c r="A244" s="8" t="s">
        <v>2839</v>
      </c>
      <c r="B244" s="8" t="s">
        <v>2840</v>
      </c>
      <c r="C244" s="9" t="s">
        <v>188</v>
      </c>
      <c r="D244" s="185">
        <v>9241</v>
      </c>
      <c r="E244" s="188">
        <v>90241</v>
      </c>
      <c r="F244" s="9" t="s">
        <v>83</v>
      </c>
      <c r="G244" s="9" t="s">
        <v>84</v>
      </c>
      <c r="H244" s="10">
        <v>55934</v>
      </c>
      <c r="I244" s="11">
        <v>78</v>
      </c>
      <c r="J244" s="24">
        <v>7030013</v>
      </c>
      <c r="K244" s="12"/>
      <c r="L244" s="14">
        <v>0</v>
      </c>
      <c r="N244" s="21">
        <v>0</v>
      </c>
      <c r="P244" s="21">
        <v>0</v>
      </c>
      <c r="R244" s="21">
        <v>8153582</v>
      </c>
      <c r="T244" s="21">
        <v>0</v>
      </c>
      <c r="V244" s="21">
        <v>0</v>
      </c>
      <c r="X244" s="21">
        <v>0</v>
      </c>
      <c r="Z244" s="21">
        <v>0</v>
      </c>
      <c r="AB244" s="22">
        <v>15183595</v>
      </c>
      <c r="AD244" s="5" t="str">
        <f t="shared" si="3"/>
        <v>No</v>
      </c>
      <c r="AF244" s="28"/>
      <c r="AG244" s="21"/>
    </row>
    <row r="245" spans="1:33">
      <c r="A245" s="8" t="s">
        <v>2072</v>
      </c>
      <c r="B245" s="8" t="s">
        <v>2073</v>
      </c>
      <c r="C245" s="9" t="s">
        <v>91</v>
      </c>
      <c r="D245" s="185">
        <v>9162</v>
      </c>
      <c r="E245" s="188">
        <v>90162</v>
      </c>
      <c r="F245" s="9" t="s">
        <v>88</v>
      </c>
      <c r="G245" s="9" t="s">
        <v>84</v>
      </c>
      <c r="H245" s="10">
        <v>277634</v>
      </c>
      <c r="I245" s="11">
        <v>78</v>
      </c>
      <c r="J245" s="24">
        <v>0</v>
      </c>
      <c r="K245" s="12"/>
      <c r="L245" s="14">
        <v>0</v>
      </c>
      <c r="N245" s="21">
        <v>1339562</v>
      </c>
      <c r="P245" s="21">
        <v>0</v>
      </c>
      <c r="R245" s="21">
        <v>0</v>
      </c>
      <c r="T245" s="21">
        <v>0</v>
      </c>
      <c r="V245" s="21">
        <v>1085919</v>
      </c>
      <c r="X245" s="21">
        <v>0</v>
      </c>
      <c r="Z245" s="21">
        <v>0</v>
      </c>
      <c r="AB245" s="22">
        <v>2425481</v>
      </c>
      <c r="AD245" s="5" t="str">
        <f t="shared" si="3"/>
        <v>No</v>
      </c>
      <c r="AF245" s="28"/>
      <c r="AG245" s="21"/>
    </row>
    <row r="246" spans="1:33">
      <c r="A246" s="8" t="s">
        <v>719</v>
      </c>
      <c r="B246" s="8" t="s">
        <v>191</v>
      </c>
      <c r="C246" s="9" t="s">
        <v>275</v>
      </c>
      <c r="D246" s="185">
        <v>7001</v>
      </c>
      <c r="E246" s="188">
        <v>70001</v>
      </c>
      <c r="F246" s="9" t="s">
        <v>83</v>
      </c>
      <c r="G246" s="9" t="s">
        <v>84</v>
      </c>
      <c r="H246" s="10">
        <v>258719</v>
      </c>
      <c r="I246" s="11">
        <v>78</v>
      </c>
      <c r="J246" s="24">
        <v>6882455</v>
      </c>
      <c r="K246" s="12"/>
      <c r="L246" s="14">
        <v>0</v>
      </c>
      <c r="N246" s="21">
        <v>0</v>
      </c>
      <c r="P246" s="21">
        <v>0</v>
      </c>
      <c r="R246" s="21">
        <v>0</v>
      </c>
      <c r="T246" s="21">
        <v>0</v>
      </c>
      <c r="V246" s="21">
        <v>0</v>
      </c>
      <c r="X246" s="21">
        <v>0</v>
      </c>
      <c r="Z246" s="21">
        <v>0</v>
      </c>
      <c r="AB246" s="22">
        <v>6882455</v>
      </c>
      <c r="AD246" s="5" t="str">
        <f t="shared" si="3"/>
        <v>No</v>
      </c>
      <c r="AF246" s="28"/>
      <c r="AG246" s="21"/>
    </row>
    <row r="247" spans="1:33">
      <c r="A247" s="8" t="s">
        <v>513</v>
      </c>
      <c r="B247" s="8" t="s">
        <v>514</v>
      </c>
      <c r="C247" s="9" t="s">
        <v>82</v>
      </c>
      <c r="D247" s="185">
        <v>2075</v>
      </c>
      <c r="E247" s="188">
        <v>20075</v>
      </c>
      <c r="F247" s="9" t="s">
        <v>88</v>
      </c>
      <c r="G247" s="9" t="s">
        <v>84</v>
      </c>
      <c r="H247" s="10">
        <v>5441567</v>
      </c>
      <c r="I247" s="11">
        <v>78</v>
      </c>
      <c r="J247" s="24">
        <v>0</v>
      </c>
      <c r="K247" s="12"/>
      <c r="L247" s="14">
        <v>0</v>
      </c>
      <c r="N247" s="21">
        <v>0</v>
      </c>
      <c r="P247" s="21">
        <v>0</v>
      </c>
      <c r="R247" s="21">
        <v>0</v>
      </c>
      <c r="T247" s="21">
        <v>0</v>
      </c>
      <c r="V247" s="21">
        <v>0</v>
      </c>
      <c r="X247" s="21">
        <v>0</v>
      </c>
      <c r="Z247" s="21">
        <v>0</v>
      </c>
      <c r="AB247" s="22">
        <v>0</v>
      </c>
      <c r="AD247" s="5" t="str">
        <f t="shared" si="3"/>
        <v>No</v>
      </c>
      <c r="AF247" s="28"/>
      <c r="AG247" s="21"/>
    </row>
    <row r="248" spans="1:33">
      <c r="A248" s="8" t="s">
        <v>1696</v>
      </c>
      <c r="B248" s="8" t="s">
        <v>557</v>
      </c>
      <c r="C248" s="9" t="s">
        <v>154</v>
      </c>
      <c r="D248" s="185">
        <v>4110</v>
      </c>
      <c r="E248" s="188">
        <v>40110</v>
      </c>
      <c r="F248" s="9" t="s">
        <v>88</v>
      </c>
      <c r="G248" s="9" t="s">
        <v>84</v>
      </c>
      <c r="H248" s="10">
        <v>548404</v>
      </c>
      <c r="I248" s="11">
        <v>77</v>
      </c>
      <c r="J248" s="24">
        <v>0</v>
      </c>
      <c r="K248" s="12"/>
      <c r="L248" s="14">
        <v>0</v>
      </c>
      <c r="N248" s="21">
        <v>4632552</v>
      </c>
      <c r="P248" s="21">
        <v>0</v>
      </c>
      <c r="R248" s="21">
        <v>0</v>
      </c>
      <c r="T248" s="21">
        <v>0</v>
      </c>
      <c r="V248" s="21">
        <v>0</v>
      </c>
      <c r="X248" s="21">
        <v>0</v>
      </c>
      <c r="Z248" s="21">
        <v>0</v>
      </c>
      <c r="AB248" s="22">
        <v>4632552</v>
      </c>
      <c r="AD248" s="5" t="str">
        <f t="shared" si="3"/>
        <v>No</v>
      </c>
      <c r="AF248" s="28"/>
      <c r="AG248" s="21"/>
    </row>
    <row r="249" spans="1:33">
      <c r="A249" s="8" t="s">
        <v>1788</v>
      </c>
      <c r="B249" s="8" t="s">
        <v>273</v>
      </c>
      <c r="C249" s="9" t="s">
        <v>274</v>
      </c>
      <c r="D249" s="185" t="s">
        <v>1789</v>
      </c>
      <c r="E249" s="188">
        <v>40950</v>
      </c>
      <c r="F249" s="9" t="s">
        <v>88</v>
      </c>
      <c r="G249" s="9" t="s">
        <v>5756</v>
      </c>
      <c r="H249" s="10">
        <v>120415</v>
      </c>
      <c r="I249" s="11">
        <v>77</v>
      </c>
      <c r="J249" s="24">
        <v>0</v>
      </c>
      <c r="K249" s="12"/>
      <c r="L249" s="14">
        <v>0</v>
      </c>
      <c r="N249" s="21">
        <v>0</v>
      </c>
      <c r="P249" s="21">
        <v>0</v>
      </c>
      <c r="R249" s="21">
        <v>0</v>
      </c>
      <c r="T249" s="21">
        <v>0</v>
      </c>
      <c r="V249" s="21">
        <v>0</v>
      </c>
      <c r="X249" s="21">
        <v>0</v>
      </c>
      <c r="Z249" s="21">
        <v>178103</v>
      </c>
      <c r="AB249" s="22">
        <v>178103</v>
      </c>
      <c r="AD249" s="5" t="str">
        <f t="shared" si="3"/>
        <v>No</v>
      </c>
      <c r="AF249" s="28"/>
      <c r="AG249" s="21"/>
    </row>
    <row r="250" spans="1:33">
      <c r="A250" s="8" t="s">
        <v>3606</v>
      </c>
      <c r="B250" s="8" t="s">
        <v>3546</v>
      </c>
      <c r="C250" s="9" t="s">
        <v>109</v>
      </c>
      <c r="D250" s="185" t="s">
        <v>3607</v>
      </c>
      <c r="E250" s="188" t="s">
        <v>3608</v>
      </c>
      <c r="F250" s="9" t="s">
        <v>157</v>
      </c>
      <c r="G250" s="9" t="s">
        <v>147</v>
      </c>
      <c r="H250" s="10">
        <v>0</v>
      </c>
      <c r="I250" s="11">
        <v>77</v>
      </c>
      <c r="J250" s="24">
        <v>0</v>
      </c>
      <c r="K250" s="12"/>
      <c r="L250" s="14">
        <v>0</v>
      </c>
      <c r="N250" s="21">
        <v>0</v>
      </c>
      <c r="P250" s="21">
        <v>0</v>
      </c>
      <c r="R250" s="21">
        <v>0</v>
      </c>
      <c r="T250" s="21">
        <v>0</v>
      </c>
      <c r="V250" s="21">
        <v>0</v>
      </c>
      <c r="X250" s="21">
        <v>0</v>
      </c>
      <c r="Z250" s="21">
        <v>5095677</v>
      </c>
      <c r="AB250" s="22">
        <v>5095677</v>
      </c>
      <c r="AD250" s="5" t="str">
        <f t="shared" si="3"/>
        <v>No</v>
      </c>
      <c r="AF250" s="28"/>
      <c r="AG250" s="21"/>
    </row>
    <row r="251" spans="1:33">
      <c r="A251" s="8" t="s">
        <v>239</v>
      </c>
      <c r="B251" s="8" t="s">
        <v>240</v>
      </c>
      <c r="C251" s="9" t="s">
        <v>109</v>
      </c>
      <c r="D251" s="185">
        <v>4196</v>
      </c>
      <c r="E251" s="188">
        <v>40196</v>
      </c>
      <c r="F251" s="9" t="s">
        <v>125</v>
      </c>
      <c r="G251" s="9" t="s">
        <v>84</v>
      </c>
      <c r="H251" s="10">
        <v>972546</v>
      </c>
      <c r="I251" s="11">
        <v>77</v>
      </c>
      <c r="J251" s="24">
        <v>0</v>
      </c>
      <c r="K251" s="12"/>
      <c r="L251" s="14">
        <v>0</v>
      </c>
      <c r="N251" s="21">
        <v>0</v>
      </c>
      <c r="P251" s="21">
        <v>0</v>
      </c>
      <c r="R251" s="21">
        <v>0</v>
      </c>
      <c r="T251" s="21">
        <v>0</v>
      </c>
      <c r="V251" s="21">
        <v>0</v>
      </c>
      <c r="X251" s="21">
        <v>0</v>
      </c>
      <c r="Z251" s="21">
        <v>0</v>
      </c>
      <c r="AB251" s="22">
        <v>0</v>
      </c>
      <c r="AD251" s="5" t="str">
        <f t="shared" si="3"/>
        <v>No</v>
      </c>
      <c r="AF251" s="28"/>
      <c r="AG251" s="21"/>
    </row>
    <row r="252" spans="1:33">
      <c r="A252" s="8" t="s">
        <v>1905</v>
      </c>
      <c r="B252" s="8" t="s">
        <v>1906</v>
      </c>
      <c r="C252" s="9" t="s">
        <v>265</v>
      </c>
      <c r="D252" s="185" t="s">
        <v>1907</v>
      </c>
      <c r="E252" s="188" t="s">
        <v>1908</v>
      </c>
      <c r="F252" s="9" t="s">
        <v>88</v>
      </c>
      <c r="G252" s="9" t="s">
        <v>147</v>
      </c>
      <c r="H252" s="10">
        <v>0</v>
      </c>
      <c r="I252" s="11">
        <v>77</v>
      </c>
      <c r="J252" s="24">
        <v>0</v>
      </c>
      <c r="K252" s="12"/>
      <c r="L252" s="14">
        <v>0</v>
      </c>
      <c r="N252" s="21">
        <v>0</v>
      </c>
      <c r="P252" s="21">
        <v>0</v>
      </c>
      <c r="R252" s="21">
        <v>0</v>
      </c>
      <c r="T252" s="21">
        <v>0</v>
      </c>
      <c r="V252" s="21">
        <v>0</v>
      </c>
      <c r="X252" s="21">
        <v>0</v>
      </c>
      <c r="Z252" s="21">
        <v>353013</v>
      </c>
      <c r="AB252" s="22">
        <v>353013</v>
      </c>
      <c r="AD252" s="5" t="str">
        <f t="shared" si="3"/>
        <v>No</v>
      </c>
      <c r="AF252" s="28"/>
      <c r="AG252" s="21"/>
    </row>
    <row r="253" spans="1:33">
      <c r="A253" s="8" t="s">
        <v>4793</v>
      </c>
      <c r="B253" s="8" t="s">
        <v>4794</v>
      </c>
      <c r="C253" s="9" t="s">
        <v>58</v>
      </c>
      <c r="D253" s="185">
        <v>5001</v>
      </c>
      <c r="E253" s="188">
        <v>50001</v>
      </c>
      <c r="F253" s="9" t="s">
        <v>83</v>
      </c>
      <c r="G253" s="9" t="s">
        <v>84</v>
      </c>
      <c r="H253" s="10">
        <v>216154</v>
      </c>
      <c r="I253" s="11">
        <v>76</v>
      </c>
      <c r="J253" s="24">
        <v>2096938</v>
      </c>
      <c r="K253" s="12"/>
      <c r="L253" s="14">
        <v>0</v>
      </c>
      <c r="N253" s="21">
        <v>0</v>
      </c>
      <c r="P253" s="21">
        <v>0</v>
      </c>
      <c r="R253" s="21">
        <v>0</v>
      </c>
      <c r="T253" s="21">
        <v>0</v>
      </c>
      <c r="V253" s="21">
        <v>0</v>
      </c>
      <c r="X253" s="21">
        <v>0</v>
      </c>
      <c r="Z253" s="21">
        <v>0</v>
      </c>
      <c r="AB253" s="22">
        <v>2096938</v>
      </c>
      <c r="AD253" s="5" t="str">
        <f t="shared" si="3"/>
        <v>No</v>
      </c>
      <c r="AF253" s="28"/>
      <c r="AG253" s="21"/>
    </row>
    <row r="254" spans="1:33">
      <c r="A254" s="8" t="s">
        <v>647</v>
      </c>
      <c r="B254" s="8" t="s">
        <v>561</v>
      </c>
      <c r="C254" s="9" t="s">
        <v>648</v>
      </c>
      <c r="D254" s="185">
        <v>1066</v>
      </c>
      <c r="E254" s="188">
        <v>10066</v>
      </c>
      <c r="F254" s="9" t="s">
        <v>88</v>
      </c>
      <c r="G254" s="9" t="s">
        <v>84</v>
      </c>
      <c r="H254" s="10">
        <v>108740</v>
      </c>
      <c r="I254" s="11">
        <v>75</v>
      </c>
      <c r="J254" s="24">
        <v>2842551</v>
      </c>
      <c r="K254" s="12"/>
      <c r="L254" s="14">
        <v>0</v>
      </c>
      <c r="N254" s="21">
        <v>0</v>
      </c>
      <c r="P254" s="21">
        <v>0</v>
      </c>
      <c r="R254" s="21">
        <v>0</v>
      </c>
      <c r="T254" s="21">
        <v>0</v>
      </c>
      <c r="V254" s="21">
        <v>0</v>
      </c>
      <c r="X254" s="21">
        <v>0</v>
      </c>
      <c r="Z254" s="21">
        <v>0</v>
      </c>
      <c r="AB254" s="22">
        <v>2842551</v>
      </c>
      <c r="AD254" s="5" t="str">
        <f t="shared" si="3"/>
        <v>No</v>
      </c>
      <c r="AF254" s="28"/>
      <c r="AG254" s="21"/>
    </row>
    <row r="255" spans="1:33">
      <c r="A255" s="8" t="s">
        <v>710</v>
      </c>
      <c r="B255" s="8" t="s">
        <v>441</v>
      </c>
      <c r="C255" s="9" t="s">
        <v>274</v>
      </c>
      <c r="D255" s="185">
        <v>4002</v>
      </c>
      <c r="E255" s="188">
        <v>40002</v>
      </c>
      <c r="F255" s="9" t="s">
        <v>83</v>
      </c>
      <c r="G255" s="9" t="s">
        <v>84</v>
      </c>
      <c r="H255" s="10">
        <v>558696</v>
      </c>
      <c r="I255" s="11">
        <v>75</v>
      </c>
      <c r="J255" s="24">
        <v>9933577</v>
      </c>
      <c r="K255" s="12"/>
      <c r="L255" s="14">
        <v>0</v>
      </c>
      <c r="N255" s="21">
        <v>0</v>
      </c>
      <c r="P255" s="21">
        <v>0</v>
      </c>
      <c r="R255" s="21">
        <v>0</v>
      </c>
      <c r="T255" s="21">
        <v>0</v>
      </c>
      <c r="V255" s="21">
        <v>0</v>
      </c>
      <c r="X255" s="21">
        <v>0</v>
      </c>
      <c r="Z255" s="21">
        <v>0</v>
      </c>
      <c r="AB255" s="22">
        <v>9933577</v>
      </c>
      <c r="AD255" s="5" t="str">
        <f t="shared" si="3"/>
        <v>No</v>
      </c>
      <c r="AF255" s="28"/>
      <c r="AG255" s="21"/>
    </row>
    <row r="256" spans="1:33">
      <c r="A256" s="8" t="s">
        <v>1358</v>
      </c>
      <c r="B256" s="8" t="s">
        <v>1359</v>
      </c>
      <c r="C256" s="9" t="s">
        <v>120</v>
      </c>
      <c r="D256" s="185">
        <v>6059</v>
      </c>
      <c r="E256" s="188">
        <v>60059</v>
      </c>
      <c r="F256" s="9" t="s">
        <v>88</v>
      </c>
      <c r="G256" s="9" t="s">
        <v>84</v>
      </c>
      <c r="H256" s="10">
        <v>171345</v>
      </c>
      <c r="I256" s="11">
        <v>75</v>
      </c>
      <c r="J256" s="24">
        <v>1586248</v>
      </c>
      <c r="K256" s="12"/>
      <c r="L256" s="14">
        <v>0</v>
      </c>
      <c r="N256" s="21">
        <v>0</v>
      </c>
      <c r="P256" s="21">
        <v>0</v>
      </c>
      <c r="R256" s="21">
        <v>0</v>
      </c>
      <c r="T256" s="21">
        <v>0</v>
      </c>
      <c r="V256" s="21">
        <v>0</v>
      </c>
      <c r="X256" s="21">
        <v>0</v>
      </c>
      <c r="Z256" s="21">
        <v>0</v>
      </c>
      <c r="AB256" s="22">
        <v>1586248</v>
      </c>
      <c r="AD256" s="5" t="str">
        <f t="shared" si="3"/>
        <v>No</v>
      </c>
      <c r="AF256" s="28"/>
      <c r="AG256" s="21"/>
    </row>
    <row r="257" spans="1:33">
      <c r="A257" s="8" t="s">
        <v>2669</v>
      </c>
      <c r="B257" s="8" t="s">
        <v>2670</v>
      </c>
      <c r="C257" s="9" t="s">
        <v>120</v>
      </c>
      <c r="D257" s="185">
        <v>6114</v>
      </c>
      <c r="E257" s="188">
        <v>60114</v>
      </c>
      <c r="F257" s="9" t="s">
        <v>83</v>
      </c>
      <c r="G257" s="9" t="s">
        <v>84</v>
      </c>
      <c r="H257" s="10">
        <v>5121892</v>
      </c>
      <c r="I257" s="11">
        <v>74</v>
      </c>
      <c r="J257" s="24">
        <v>621505</v>
      </c>
      <c r="K257" s="12"/>
      <c r="L257" s="14">
        <v>0</v>
      </c>
      <c r="N257" s="21">
        <v>0</v>
      </c>
      <c r="P257" s="21">
        <v>0</v>
      </c>
      <c r="R257" s="21">
        <v>0</v>
      </c>
      <c r="T257" s="21">
        <v>0</v>
      </c>
      <c r="V257" s="21">
        <v>0</v>
      </c>
      <c r="X257" s="21">
        <v>0</v>
      </c>
      <c r="Z257" s="21">
        <v>0</v>
      </c>
      <c r="AB257" s="22">
        <v>621505</v>
      </c>
      <c r="AD257" s="5" t="str">
        <f t="shared" si="3"/>
        <v>No</v>
      </c>
      <c r="AF257" s="28"/>
      <c r="AG257" s="21"/>
    </row>
    <row r="258" spans="1:33">
      <c r="A258" s="8" t="s">
        <v>3549</v>
      </c>
      <c r="B258" s="8" t="s">
        <v>3550</v>
      </c>
      <c r="C258" s="9" t="s">
        <v>109</v>
      </c>
      <c r="D258" s="185" t="s">
        <v>3551</v>
      </c>
      <c r="E258" s="188">
        <v>41105</v>
      </c>
      <c r="F258" s="9" t="s">
        <v>157</v>
      </c>
      <c r="G258" s="9" t="s">
        <v>84</v>
      </c>
      <c r="H258" s="10">
        <v>70543</v>
      </c>
      <c r="I258" s="11">
        <v>74</v>
      </c>
      <c r="J258" s="24">
        <v>90000</v>
      </c>
      <c r="K258" s="12"/>
      <c r="L258" s="14">
        <v>0</v>
      </c>
      <c r="N258" s="21">
        <v>0</v>
      </c>
      <c r="P258" s="21">
        <v>0</v>
      </c>
      <c r="R258" s="21">
        <v>0</v>
      </c>
      <c r="T258" s="21">
        <v>0</v>
      </c>
      <c r="V258" s="21">
        <v>0</v>
      </c>
      <c r="X258" s="21">
        <v>0</v>
      </c>
      <c r="Z258" s="21">
        <v>0</v>
      </c>
      <c r="AB258" s="22">
        <v>90000</v>
      </c>
      <c r="AD258" s="5" t="str">
        <f t="shared" si="3"/>
        <v>No</v>
      </c>
      <c r="AF258" s="28"/>
      <c r="AG258" s="21"/>
    </row>
    <row r="259" spans="1:33">
      <c r="A259" s="8" t="s">
        <v>1964</v>
      </c>
      <c r="B259" s="8" t="s">
        <v>1965</v>
      </c>
      <c r="C259" s="9" t="s">
        <v>124</v>
      </c>
      <c r="D259" s="185">
        <v>6022</v>
      </c>
      <c r="E259" s="188">
        <v>60022</v>
      </c>
      <c r="F259" s="9" t="s">
        <v>88</v>
      </c>
      <c r="G259" s="9" t="s">
        <v>84</v>
      </c>
      <c r="H259" s="10">
        <v>594309</v>
      </c>
      <c r="I259" s="11">
        <v>74</v>
      </c>
      <c r="J259" s="24">
        <v>0</v>
      </c>
      <c r="K259" s="12"/>
      <c r="L259" s="14">
        <v>0</v>
      </c>
      <c r="N259" s="21">
        <v>0</v>
      </c>
      <c r="P259" s="21">
        <v>17831120</v>
      </c>
      <c r="R259" s="21">
        <v>0</v>
      </c>
      <c r="T259" s="21">
        <v>1714611</v>
      </c>
      <c r="V259" s="21">
        <v>0</v>
      </c>
      <c r="X259" s="21">
        <v>0</v>
      </c>
      <c r="Z259" s="21">
        <v>0</v>
      </c>
      <c r="AB259" s="22">
        <v>19545731</v>
      </c>
      <c r="AD259" s="5" t="str">
        <f t="shared" ref="AD259:AD322" si="4">IF(AC259&amp;AA259&amp;Y259&amp;W259&amp;U259&amp;S259&amp;Q259&amp;O259&amp;M259&amp;K259&lt;&gt;"","Yes","No")</f>
        <v>No</v>
      </c>
      <c r="AF259" s="28"/>
      <c r="AG259" s="21"/>
    </row>
    <row r="260" spans="1:33">
      <c r="A260" s="8" t="s">
        <v>6527</v>
      </c>
      <c r="B260" s="8" t="s">
        <v>5163</v>
      </c>
      <c r="C260" s="9" t="s">
        <v>120</v>
      </c>
      <c r="D260" s="185" t="s">
        <v>5164</v>
      </c>
      <c r="E260" s="188" t="s">
        <v>5165</v>
      </c>
      <c r="F260" s="9" t="s">
        <v>88</v>
      </c>
      <c r="G260" s="9" t="s">
        <v>147</v>
      </c>
      <c r="H260" s="10">
        <v>0</v>
      </c>
      <c r="I260" s="11">
        <v>74</v>
      </c>
      <c r="J260" s="24">
        <v>0</v>
      </c>
      <c r="K260" s="12"/>
      <c r="L260" s="14">
        <v>0</v>
      </c>
      <c r="N260" s="21">
        <v>0</v>
      </c>
      <c r="P260" s="21">
        <v>0</v>
      </c>
      <c r="R260" s="21">
        <v>0</v>
      </c>
      <c r="T260" s="21">
        <v>0</v>
      </c>
      <c r="V260" s="21">
        <v>0</v>
      </c>
      <c r="X260" s="21">
        <v>0</v>
      </c>
      <c r="Z260" s="21">
        <v>0</v>
      </c>
      <c r="AB260" s="22">
        <v>0</v>
      </c>
      <c r="AD260" s="5" t="str">
        <f t="shared" si="4"/>
        <v>No</v>
      </c>
      <c r="AF260" s="28"/>
      <c r="AG260" s="21"/>
    </row>
    <row r="261" spans="1:33">
      <c r="A261" s="8" t="s">
        <v>4031</v>
      </c>
      <c r="B261" s="8" t="s">
        <v>4032</v>
      </c>
      <c r="C261" s="9" t="s">
        <v>163</v>
      </c>
      <c r="D261" s="185">
        <v>1006</v>
      </c>
      <c r="E261" s="188">
        <v>10006</v>
      </c>
      <c r="F261" s="9" t="s">
        <v>88</v>
      </c>
      <c r="G261" s="9" t="s">
        <v>84</v>
      </c>
      <c r="H261" s="10">
        <v>149443</v>
      </c>
      <c r="I261" s="11">
        <v>74</v>
      </c>
      <c r="J261" s="24">
        <v>3129871</v>
      </c>
      <c r="K261" s="12"/>
      <c r="L261" s="14">
        <v>0</v>
      </c>
      <c r="N261" s="21">
        <v>0</v>
      </c>
      <c r="P261" s="21">
        <v>0</v>
      </c>
      <c r="R261" s="21">
        <v>0</v>
      </c>
      <c r="T261" s="21">
        <v>0</v>
      </c>
      <c r="V261" s="21">
        <v>0</v>
      </c>
      <c r="X261" s="21">
        <v>0</v>
      </c>
      <c r="Z261" s="21">
        <v>0</v>
      </c>
      <c r="AB261" s="22">
        <v>3129871</v>
      </c>
      <c r="AD261" s="5" t="str">
        <f t="shared" si="4"/>
        <v>No</v>
      </c>
      <c r="AF261" s="28"/>
      <c r="AG261" s="21"/>
    </row>
    <row r="262" spans="1:33">
      <c r="A262" s="8" t="s">
        <v>1727</v>
      </c>
      <c r="B262" s="8" t="s">
        <v>561</v>
      </c>
      <c r="C262" s="9" t="s">
        <v>648</v>
      </c>
      <c r="D262" s="185" t="s">
        <v>1728</v>
      </c>
      <c r="E262" s="188" t="s">
        <v>1729</v>
      </c>
      <c r="F262" s="9" t="s">
        <v>88</v>
      </c>
      <c r="G262" s="9" t="s">
        <v>147</v>
      </c>
      <c r="H262" s="10">
        <v>0</v>
      </c>
      <c r="I262" s="11">
        <v>73</v>
      </c>
      <c r="J262" s="24">
        <v>0</v>
      </c>
      <c r="K262" s="12"/>
      <c r="L262" s="14">
        <v>0</v>
      </c>
      <c r="N262" s="21">
        <v>0</v>
      </c>
      <c r="P262" s="21">
        <v>0</v>
      </c>
      <c r="R262" s="21">
        <v>0</v>
      </c>
      <c r="T262" s="21">
        <v>0</v>
      </c>
      <c r="V262" s="21">
        <v>0</v>
      </c>
      <c r="X262" s="21">
        <v>0</v>
      </c>
      <c r="Z262" s="21">
        <v>843156</v>
      </c>
      <c r="AB262" s="22">
        <v>843156</v>
      </c>
      <c r="AD262" s="5" t="str">
        <f t="shared" si="4"/>
        <v>No</v>
      </c>
      <c r="AF262" s="28"/>
      <c r="AG262" s="21"/>
    </row>
    <row r="263" spans="1:33">
      <c r="A263" s="8" t="s">
        <v>529</v>
      </c>
      <c r="B263" s="8" t="s">
        <v>530</v>
      </c>
      <c r="C263" s="9" t="s">
        <v>213</v>
      </c>
      <c r="D263" s="185">
        <v>6033</v>
      </c>
      <c r="E263" s="188">
        <v>60033</v>
      </c>
      <c r="F263" s="9" t="s">
        <v>88</v>
      </c>
      <c r="G263" s="9" t="s">
        <v>84</v>
      </c>
      <c r="H263" s="10">
        <v>431388</v>
      </c>
      <c r="I263" s="11">
        <v>73</v>
      </c>
      <c r="J263" s="24">
        <v>12102292</v>
      </c>
      <c r="K263" s="12"/>
      <c r="L263" s="14">
        <v>0</v>
      </c>
      <c r="N263" s="21">
        <v>0</v>
      </c>
      <c r="P263" s="21">
        <v>0</v>
      </c>
      <c r="R263" s="21">
        <v>0</v>
      </c>
      <c r="T263" s="21">
        <v>0</v>
      </c>
      <c r="V263" s="21">
        <v>0</v>
      </c>
      <c r="X263" s="21">
        <v>0</v>
      </c>
      <c r="Z263" s="21">
        <v>0</v>
      </c>
      <c r="AB263" s="22">
        <v>12102292</v>
      </c>
      <c r="AD263" s="5" t="str">
        <f t="shared" si="4"/>
        <v>No</v>
      </c>
      <c r="AF263" s="28"/>
      <c r="AG263" s="21"/>
    </row>
    <row r="264" spans="1:33">
      <c r="A264" s="8" t="s">
        <v>4100</v>
      </c>
      <c r="B264" s="8" t="s">
        <v>1080</v>
      </c>
      <c r="C264" s="9" t="s">
        <v>288</v>
      </c>
      <c r="D264" s="185">
        <v>3015</v>
      </c>
      <c r="E264" s="188">
        <v>30015</v>
      </c>
      <c r="F264" s="9" t="s">
        <v>88</v>
      </c>
      <c r="G264" s="9" t="s">
        <v>84</v>
      </c>
      <c r="H264" s="10">
        <v>381502</v>
      </c>
      <c r="I264" s="11">
        <v>73</v>
      </c>
      <c r="J264" s="24">
        <v>567466</v>
      </c>
      <c r="K264" s="12"/>
      <c r="L264" s="14">
        <v>0</v>
      </c>
      <c r="N264" s="21">
        <v>0</v>
      </c>
      <c r="P264" s="21">
        <v>0</v>
      </c>
      <c r="R264" s="21">
        <v>0</v>
      </c>
      <c r="T264" s="21">
        <v>0</v>
      </c>
      <c r="V264" s="21">
        <v>0</v>
      </c>
      <c r="X264" s="21">
        <v>0</v>
      </c>
      <c r="Z264" s="21">
        <v>0</v>
      </c>
      <c r="AB264" s="22">
        <v>567466</v>
      </c>
      <c r="AD264" s="5" t="str">
        <f t="shared" si="4"/>
        <v>No</v>
      </c>
      <c r="AF264" s="28"/>
      <c r="AG264" s="21"/>
    </row>
    <row r="265" spans="1:33">
      <c r="A265" s="8" t="s">
        <v>6528</v>
      </c>
      <c r="B265" s="8" t="s">
        <v>1020</v>
      </c>
      <c r="C265" s="9" t="s">
        <v>178</v>
      </c>
      <c r="D265" s="185">
        <v>5035</v>
      </c>
      <c r="E265" s="188">
        <v>50035</v>
      </c>
      <c r="F265" s="9" t="s">
        <v>88</v>
      </c>
      <c r="G265" s="9" t="s">
        <v>84</v>
      </c>
      <c r="H265" s="10">
        <v>209703</v>
      </c>
      <c r="I265" s="11">
        <v>73</v>
      </c>
      <c r="J265" s="24">
        <v>0</v>
      </c>
      <c r="K265" s="12"/>
      <c r="L265" s="14">
        <v>0</v>
      </c>
      <c r="N265" s="21">
        <v>0</v>
      </c>
      <c r="P265" s="21">
        <v>8089720</v>
      </c>
      <c r="R265" s="21">
        <v>0</v>
      </c>
      <c r="T265" s="21">
        <v>0</v>
      </c>
      <c r="V265" s="21">
        <v>0</v>
      </c>
      <c r="X265" s="21">
        <v>0</v>
      </c>
      <c r="Z265" s="21">
        <v>0</v>
      </c>
      <c r="AB265" s="22">
        <v>8089720</v>
      </c>
      <c r="AD265" s="5" t="str">
        <f t="shared" si="4"/>
        <v>No</v>
      </c>
      <c r="AF265" s="28"/>
      <c r="AG265" s="21"/>
    </row>
    <row r="266" spans="1:33">
      <c r="A266" s="8" t="s">
        <v>6137</v>
      </c>
      <c r="B266" s="8" t="s">
        <v>1720</v>
      </c>
      <c r="C266" s="9" t="s">
        <v>648</v>
      </c>
      <c r="D266" s="185" t="s">
        <v>1721</v>
      </c>
      <c r="E266" s="188" t="s">
        <v>1722</v>
      </c>
      <c r="F266" s="9" t="s">
        <v>157</v>
      </c>
      <c r="G266" s="9" t="s">
        <v>147</v>
      </c>
      <c r="H266" s="10">
        <v>0</v>
      </c>
      <c r="I266" s="11">
        <v>72</v>
      </c>
      <c r="J266" s="24">
        <v>0</v>
      </c>
      <c r="K266" s="12"/>
      <c r="L266" s="14">
        <v>0</v>
      </c>
      <c r="N266" s="21">
        <v>0</v>
      </c>
      <c r="P266" s="21">
        <v>0</v>
      </c>
      <c r="R266" s="21">
        <v>0</v>
      </c>
      <c r="T266" s="21">
        <v>0</v>
      </c>
      <c r="V266" s="21">
        <v>0</v>
      </c>
      <c r="X266" s="21">
        <v>0</v>
      </c>
      <c r="Z266" s="21">
        <v>34802</v>
      </c>
      <c r="AB266" s="22">
        <v>34802</v>
      </c>
      <c r="AD266" s="5" t="str">
        <f t="shared" si="4"/>
        <v>No</v>
      </c>
      <c r="AF266" s="28"/>
      <c r="AG266" s="21"/>
    </row>
    <row r="267" spans="1:33">
      <c r="A267" s="8" t="s">
        <v>4542</v>
      </c>
      <c r="B267" s="8" t="s">
        <v>4543</v>
      </c>
      <c r="C267" s="9" t="s">
        <v>454</v>
      </c>
      <c r="D267" s="185" t="s">
        <v>4544</v>
      </c>
      <c r="E267" s="188" t="s">
        <v>4545</v>
      </c>
      <c r="F267" s="9" t="s">
        <v>83</v>
      </c>
      <c r="G267" s="9" t="s">
        <v>147</v>
      </c>
      <c r="H267" s="10">
        <v>0</v>
      </c>
      <c r="I267" s="11">
        <v>72</v>
      </c>
      <c r="J267" s="24">
        <v>0</v>
      </c>
      <c r="K267" s="12"/>
      <c r="L267" s="14">
        <v>0</v>
      </c>
      <c r="N267" s="21">
        <v>0</v>
      </c>
      <c r="P267" s="21">
        <v>0</v>
      </c>
      <c r="R267" s="21">
        <v>0</v>
      </c>
      <c r="T267" s="21">
        <v>0</v>
      </c>
      <c r="V267" s="21">
        <v>0</v>
      </c>
      <c r="X267" s="21">
        <v>0</v>
      </c>
      <c r="Z267" s="21">
        <v>4604946</v>
      </c>
      <c r="AB267" s="22">
        <v>4604946</v>
      </c>
      <c r="AD267" s="5" t="str">
        <f t="shared" si="4"/>
        <v>No</v>
      </c>
      <c r="AF267" s="28"/>
      <c r="AG267" s="21"/>
    </row>
    <row r="268" spans="1:33">
      <c r="A268" s="8" t="s">
        <v>186</v>
      </c>
      <c r="B268" s="8" t="s">
        <v>187</v>
      </c>
      <c r="C268" s="9" t="s">
        <v>188</v>
      </c>
      <c r="D268" s="185" t="s">
        <v>189</v>
      </c>
      <c r="E268" s="188" t="s">
        <v>190</v>
      </c>
      <c r="F268" s="9" t="s">
        <v>83</v>
      </c>
      <c r="G268" s="9" t="s">
        <v>147</v>
      </c>
      <c r="H268" s="10">
        <v>0</v>
      </c>
      <c r="I268" s="11">
        <v>72</v>
      </c>
      <c r="J268" s="24">
        <v>0</v>
      </c>
      <c r="K268" s="12"/>
      <c r="L268" s="14">
        <v>0</v>
      </c>
      <c r="N268" s="21">
        <v>0</v>
      </c>
      <c r="P268" s="21">
        <v>0</v>
      </c>
      <c r="R268" s="21">
        <v>0</v>
      </c>
      <c r="T268" s="21">
        <v>0</v>
      </c>
      <c r="V268" s="21">
        <v>0</v>
      </c>
      <c r="X268" s="21">
        <v>0</v>
      </c>
      <c r="Z268" s="21">
        <v>7335802</v>
      </c>
      <c r="AB268" s="22">
        <v>7335802</v>
      </c>
      <c r="AD268" s="5" t="str">
        <f t="shared" si="4"/>
        <v>No</v>
      </c>
      <c r="AF268" s="28"/>
      <c r="AG268" s="21"/>
    </row>
    <row r="269" spans="1:33">
      <c r="A269" s="8" t="s">
        <v>1838</v>
      </c>
      <c r="B269" s="8" t="s">
        <v>1839</v>
      </c>
      <c r="C269" s="9" t="s">
        <v>265</v>
      </c>
      <c r="D269" s="185" t="s">
        <v>1840</v>
      </c>
      <c r="E269" s="188" t="s">
        <v>1841</v>
      </c>
      <c r="F269" s="9" t="s">
        <v>88</v>
      </c>
      <c r="G269" s="9" t="s">
        <v>147</v>
      </c>
      <c r="H269" s="10">
        <v>0</v>
      </c>
      <c r="I269" s="11">
        <v>72</v>
      </c>
      <c r="J269" s="24">
        <v>0</v>
      </c>
      <c r="K269" s="12"/>
      <c r="L269" s="14">
        <v>0</v>
      </c>
      <c r="N269" s="21">
        <v>0</v>
      </c>
      <c r="P269" s="21">
        <v>0</v>
      </c>
      <c r="R269" s="21">
        <v>0</v>
      </c>
      <c r="T269" s="21">
        <v>0</v>
      </c>
      <c r="V269" s="21">
        <v>0</v>
      </c>
      <c r="X269" s="21">
        <v>0</v>
      </c>
      <c r="Z269" s="21">
        <v>76000</v>
      </c>
      <c r="AB269" s="22">
        <v>76000</v>
      </c>
      <c r="AD269" s="5" t="str">
        <f t="shared" si="4"/>
        <v>No</v>
      </c>
      <c r="AF269" s="28"/>
      <c r="AG269" s="21"/>
    </row>
    <row r="270" spans="1:33">
      <c r="A270" s="8" t="s">
        <v>1150</v>
      </c>
      <c r="B270" s="8" t="s">
        <v>221</v>
      </c>
      <c r="C270" s="9" t="s">
        <v>141</v>
      </c>
      <c r="D270" s="185">
        <v>3045</v>
      </c>
      <c r="E270" s="188">
        <v>30045</v>
      </c>
      <c r="F270" s="9" t="s">
        <v>543</v>
      </c>
      <c r="G270" s="9" t="s">
        <v>84</v>
      </c>
      <c r="H270" s="10">
        <v>92359</v>
      </c>
      <c r="I270" s="11">
        <v>71</v>
      </c>
      <c r="J270" s="24">
        <v>2999848</v>
      </c>
      <c r="K270" s="12"/>
      <c r="L270" s="14">
        <v>0</v>
      </c>
      <c r="N270" s="21">
        <v>0</v>
      </c>
      <c r="P270" s="21">
        <v>0</v>
      </c>
      <c r="R270" s="21">
        <v>0</v>
      </c>
      <c r="T270" s="21">
        <v>0</v>
      </c>
      <c r="V270" s="21">
        <v>0</v>
      </c>
      <c r="X270" s="21">
        <v>0</v>
      </c>
      <c r="Z270" s="21">
        <v>0</v>
      </c>
      <c r="AB270" s="22">
        <v>2999848</v>
      </c>
      <c r="AD270" s="5" t="str">
        <f t="shared" si="4"/>
        <v>No</v>
      </c>
      <c r="AF270" s="28"/>
      <c r="AG270" s="21"/>
    </row>
    <row r="271" spans="1:33">
      <c r="A271" s="8" t="s">
        <v>4771</v>
      </c>
      <c r="B271" s="8" t="s">
        <v>4772</v>
      </c>
      <c r="C271" s="9" t="s">
        <v>82</v>
      </c>
      <c r="D271" s="185">
        <v>2190</v>
      </c>
      <c r="E271" s="188">
        <v>20190</v>
      </c>
      <c r="F271" s="9" t="s">
        <v>113</v>
      </c>
      <c r="G271" s="9" t="s">
        <v>84</v>
      </c>
      <c r="H271" s="10">
        <v>18351295</v>
      </c>
      <c r="I271" s="11">
        <v>71</v>
      </c>
      <c r="J271" s="24">
        <v>0</v>
      </c>
      <c r="K271" s="12"/>
      <c r="L271" s="14">
        <v>0</v>
      </c>
      <c r="N271" s="21">
        <v>0</v>
      </c>
      <c r="P271" s="21">
        <v>0</v>
      </c>
      <c r="R271" s="21">
        <v>0</v>
      </c>
      <c r="T271" s="21">
        <v>0</v>
      </c>
      <c r="V271" s="21">
        <v>0</v>
      </c>
      <c r="X271" s="21">
        <v>0</v>
      </c>
      <c r="Z271" s="21">
        <v>0</v>
      </c>
      <c r="AB271" s="22">
        <v>0</v>
      </c>
      <c r="AD271" s="5" t="str">
        <f t="shared" si="4"/>
        <v>No</v>
      </c>
      <c r="AF271" s="28"/>
      <c r="AG271" s="21"/>
    </row>
    <row r="272" spans="1:33">
      <c r="A272" s="8" t="s">
        <v>539</v>
      </c>
      <c r="B272" s="8" t="s">
        <v>540</v>
      </c>
      <c r="C272" s="9" t="s">
        <v>210</v>
      </c>
      <c r="D272" s="185">
        <v>4014</v>
      </c>
      <c r="E272" s="188">
        <v>40014</v>
      </c>
      <c r="F272" s="9" t="s">
        <v>88</v>
      </c>
      <c r="G272" s="9" t="s">
        <v>84</v>
      </c>
      <c r="H272" s="10">
        <v>208948</v>
      </c>
      <c r="I272" s="11">
        <v>71</v>
      </c>
      <c r="J272" s="24">
        <v>1469666</v>
      </c>
      <c r="K272" s="12"/>
      <c r="L272" s="14">
        <v>0</v>
      </c>
      <c r="N272" s="21">
        <v>0</v>
      </c>
      <c r="P272" s="21">
        <v>0</v>
      </c>
      <c r="R272" s="21">
        <v>0</v>
      </c>
      <c r="T272" s="21">
        <v>0</v>
      </c>
      <c r="V272" s="21">
        <v>0</v>
      </c>
      <c r="X272" s="21">
        <v>0</v>
      </c>
      <c r="Z272" s="21">
        <v>0</v>
      </c>
      <c r="AB272" s="22">
        <v>1469666</v>
      </c>
      <c r="AD272" s="5" t="str">
        <f t="shared" si="4"/>
        <v>No</v>
      </c>
      <c r="AF272" s="28"/>
      <c r="AG272" s="21"/>
    </row>
    <row r="273" spans="1:33">
      <c r="A273" s="8" t="s">
        <v>2693</v>
      </c>
      <c r="B273" s="8" t="s">
        <v>2694</v>
      </c>
      <c r="C273" s="9" t="s">
        <v>163</v>
      </c>
      <c r="D273" s="185">
        <v>1013</v>
      </c>
      <c r="E273" s="188">
        <v>10013</v>
      </c>
      <c r="F273" s="9" t="s">
        <v>88</v>
      </c>
      <c r="G273" s="9" t="s">
        <v>84</v>
      </c>
      <c r="H273" s="10">
        <v>4181019</v>
      </c>
      <c r="I273" s="11">
        <v>71</v>
      </c>
      <c r="J273" s="24">
        <v>3384908</v>
      </c>
      <c r="K273" s="12"/>
      <c r="L273" s="14">
        <v>0</v>
      </c>
      <c r="N273" s="21">
        <v>0</v>
      </c>
      <c r="P273" s="21">
        <v>0</v>
      </c>
      <c r="R273" s="21">
        <v>0</v>
      </c>
      <c r="T273" s="21">
        <v>0</v>
      </c>
      <c r="V273" s="21">
        <v>0</v>
      </c>
      <c r="X273" s="21">
        <v>0</v>
      </c>
      <c r="Z273" s="21">
        <v>0</v>
      </c>
      <c r="AB273" s="22">
        <v>3384908</v>
      </c>
      <c r="AD273" s="5" t="str">
        <f t="shared" si="4"/>
        <v>No</v>
      </c>
      <c r="AF273" s="28"/>
      <c r="AG273" s="21"/>
    </row>
    <row r="274" spans="1:33">
      <c r="A274" s="8" t="s">
        <v>1801</v>
      </c>
      <c r="B274" s="8" t="s">
        <v>1802</v>
      </c>
      <c r="C274" s="9" t="s">
        <v>42</v>
      </c>
      <c r="D274" s="185">
        <v>2084</v>
      </c>
      <c r="E274" s="188">
        <v>20084</v>
      </c>
      <c r="F274" s="9" t="s">
        <v>83</v>
      </c>
      <c r="G274" s="9" t="s">
        <v>84</v>
      </c>
      <c r="H274" s="10">
        <v>18351295</v>
      </c>
      <c r="I274" s="11">
        <v>71</v>
      </c>
      <c r="J274" s="24">
        <v>6276061</v>
      </c>
      <c r="K274" s="12"/>
      <c r="L274" s="14">
        <v>0</v>
      </c>
      <c r="N274" s="21">
        <v>0</v>
      </c>
      <c r="P274" s="21">
        <v>0</v>
      </c>
      <c r="R274" s="21">
        <v>0</v>
      </c>
      <c r="T274" s="21">
        <v>0</v>
      </c>
      <c r="V274" s="21">
        <v>0</v>
      </c>
      <c r="X274" s="21">
        <v>0</v>
      </c>
      <c r="Z274" s="21">
        <v>0</v>
      </c>
      <c r="AB274" s="22">
        <v>6276061</v>
      </c>
      <c r="AD274" s="5" t="str">
        <f t="shared" si="4"/>
        <v>No</v>
      </c>
      <c r="AF274" s="28"/>
      <c r="AG274" s="21"/>
    </row>
    <row r="275" spans="1:33">
      <c r="A275" s="8" t="s">
        <v>1334</v>
      </c>
      <c r="B275" s="8" t="s">
        <v>1335</v>
      </c>
      <c r="C275" s="9" t="s">
        <v>132</v>
      </c>
      <c r="D275" s="185">
        <v>5104</v>
      </c>
      <c r="E275" s="188">
        <v>50104</v>
      </c>
      <c r="F275" s="9" t="s">
        <v>88</v>
      </c>
      <c r="G275" s="9" t="s">
        <v>84</v>
      </c>
      <c r="H275" s="10">
        <v>8608208</v>
      </c>
      <c r="I275" s="11">
        <v>70</v>
      </c>
      <c r="J275" s="24">
        <v>0</v>
      </c>
      <c r="K275" s="12"/>
      <c r="L275" s="14">
        <v>0</v>
      </c>
      <c r="N275" s="21">
        <v>0</v>
      </c>
      <c r="P275" s="21">
        <v>0</v>
      </c>
      <c r="R275" s="21">
        <v>0</v>
      </c>
      <c r="T275" s="21">
        <v>0</v>
      </c>
      <c r="V275" s="21">
        <v>0</v>
      </c>
      <c r="X275" s="21">
        <v>0</v>
      </c>
      <c r="Z275" s="21">
        <v>0</v>
      </c>
      <c r="AB275" s="22">
        <v>0</v>
      </c>
      <c r="AD275" s="5" t="str">
        <f t="shared" si="4"/>
        <v>No</v>
      </c>
      <c r="AF275" s="28"/>
      <c r="AG275" s="21"/>
    </row>
    <row r="276" spans="1:33">
      <c r="A276" s="8" t="s">
        <v>2379</v>
      </c>
      <c r="B276" s="8" t="s">
        <v>2380</v>
      </c>
      <c r="C276" s="9" t="s">
        <v>238</v>
      </c>
      <c r="D276" s="185">
        <v>1128</v>
      </c>
      <c r="E276" s="188">
        <v>10128</v>
      </c>
      <c r="F276" s="9" t="s">
        <v>98</v>
      </c>
      <c r="G276" s="9" t="s">
        <v>84</v>
      </c>
      <c r="H276" s="10">
        <v>194535</v>
      </c>
      <c r="I276" s="11">
        <v>70</v>
      </c>
      <c r="J276" s="24">
        <v>282421</v>
      </c>
      <c r="K276" s="12"/>
      <c r="L276" s="14">
        <v>0</v>
      </c>
      <c r="N276" s="21">
        <v>0</v>
      </c>
      <c r="P276" s="21">
        <v>0</v>
      </c>
      <c r="R276" s="21">
        <v>0</v>
      </c>
      <c r="T276" s="21">
        <v>0</v>
      </c>
      <c r="V276" s="21">
        <v>0</v>
      </c>
      <c r="X276" s="21">
        <v>0</v>
      </c>
      <c r="Z276" s="21">
        <v>0</v>
      </c>
      <c r="AB276" s="22">
        <v>282421</v>
      </c>
      <c r="AD276" s="5" t="str">
        <f t="shared" si="4"/>
        <v>No</v>
      </c>
      <c r="AF276" s="28"/>
      <c r="AG276" s="21"/>
    </row>
    <row r="277" spans="1:33">
      <c r="A277" s="8" t="s">
        <v>255</v>
      </c>
      <c r="B277" s="8" t="s">
        <v>256</v>
      </c>
      <c r="C277" s="9" t="s">
        <v>91</v>
      </c>
      <c r="D277" s="185">
        <v>9035</v>
      </c>
      <c r="E277" s="188">
        <v>90035</v>
      </c>
      <c r="F277" s="9" t="s">
        <v>88</v>
      </c>
      <c r="G277" s="9" t="s">
        <v>84</v>
      </c>
      <c r="H277" s="10">
        <v>367260</v>
      </c>
      <c r="I277" s="11">
        <v>70</v>
      </c>
      <c r="J277" s="24">
        <v>0</v>
      </c>
      <c r="K277" s="12"/>
      <c r="L277" s="14">
        <v>0</v>
      </c>
      <c r="N277" s="21">
        <v>13688418</v>
      </c>
      <c r="P277" s="21">
        <v>0</v>
      </c>
      <c r="R277" s="21">
        <v>0</v>
      </c>
      <c r="T277" s="21">
        <v>0</v>
      </c>
      <c r="V277" s="21">
        <v>0</v>
      </c>
      <c r="X277" s="21">
        <v>0</v>
      </c>
      <c r="Z277" s="21">
        <v>0</v>
      </c>
      <c r="AB277" s="22">
        <v>13688418</v>
      </c>
      <c r="AD277" s="5" t="str">
        <f t="shared" si="4"/>
        <v>No</v>
      </c>
      <c r="AF277" s="28"/>
      <c r="AG277" s="21"/>
    </row>
    <row r="278" spans="1:33">
      <c r="A278" s="8" t="s">
        <v>5959</v>
      </c>
      <c r="B278" s="8" t="s">
        <v>136</v>
      </c>
      <c r="C278" s="9" t="s">
        <v>288</v>
      </c>
      <c r="D278" s="185">
        <v>3111</v>
      </c>
      <c r="E278" s="188">
        <v>30111</v>
      </c>
      <c r="F278" s="9" t="s">
        <v>88</v>
      </c>
      <c r="G278" s="9" t="s">
        <v>84</v>
      </c>
      <c r="H278" s="10">
        <v>1733853</v>
      </c>
      <c r="I278" s="11">
        <v>70</v>
      </c>
      <c r="J278" s="24">
        <v>212223</v>
      </c>
      <c r="K278" s="12"/>
      <c r="L278" s="14">
        <v>0</v>
      </c>
      <c r="N278" s="21">
        <v>0</v>
      </c>
      <c r="P278" s="21">
        <v>0</v>
      </c>
      <c r="R278" s="21">
        <v>0</v>
      </c>
      <c r="T278" s="21">
        <v>0</v>
      </c>
      <c r="V278" s="21">
        <v>0</v>
      </c>
      <c r="X278" s="21">
        <v>0</v>
      </c>
      <c r="Z278" s="21">
        <v>0</v>
      </c>
      <c r="AB278" s="22">
        <v>212223</v>
      </c>
      <c r="AD278" s="5" t="str">
        <f t="shared" si="4"/>
        <v>No</v>
      </c>
      <c r="AF278" s="28"/>
      <c r="AG278" s="21"/>
    </row>
    <row r="279" spans="1:33">
      <c r="A279" s="8" t="s">
        <v>3583</v>
      </c>
      <c r="B279" s="8" t="s">
        <v>3584</v>
      </c>
      <c r="C279" s="9" t="s">
        <v>109</v>
      </c>
      <c r="D279" s="185" t="s">
        <v>3585</v>
      </c>
      <c r="E279" s="188" t="s">
        <v>3586</v>
      </c>
      <c r="F279" s="9" t="s">
        <v>157</v>
      </c>
      <c r="G279" s="9" t="s">
        <v>147</v>
      </c>
      <c r="H279" s="10">
        <v>0</v>
      </c>
      <c r="I279" s="11">
        <v>70</v>
      </c>
      <c r="J279" s="24">
        <v>0</v>
      </c>
      <c r="K279" s="12"/>
      <c r="L279" s="14">
        <v>0</v>
      </c>
      <c r="N279" s="21">
        <v>0</v>
      </c>
      <c r="P279" s="21">
        <v>0</v>
      </c>
      <c r="R279" s="21">
        <v>0</v>
      </c>
      <c r="T279" s="21">
        <v>0</v>
      </c>
      <c r="V279" s="21">
        <v>0</v>
      </c>
      <c r="X279" s="21">
        <v>0</v>
      </c>
      <c r="Z279" s="21">
        <v>3337065</v>
      </c>
      <c r="AB279" s="22">
        <v>3337065</v>
      </c>
      <c r="AD279" s="5" t="str">
        <f t="shared" si="4"/>
        <v>No</v>
      </c>
      <c r="AF279" s="28"/>
      <c r="AG279" s="21"/>
    </row>
    <row r="280" spans="1:33">
      <c r="A280" s="8" t="s">
        <v>1879</v>
      </c>
      <c r="B280" s="8" t="s">
        <v>1880</v>
      </c>
      <c r="C280" s="9" t="s">
        <v>265</v>
      </c>
      <c r="D280" s="185" t="s">
        <v>1881</v>
      </c>
      <c r="E280" s="188" t="s">
        <v>1882</v>
      </c>
      <c r="F280" s="9" t="s">
        <v>88</v>
      </c>
      <c r="G280" s="9" t="s">
        <v>147</v>
      </c>
      <c r="H280" s="10">
        <v>0</v>
      </c>
      <c r="I280" s="11">
        <v>69</v>
      </c>
      <c r="J280" s="24">
        <v>0</v>
      </c>
      <c r="K280" s="12"/>
      <c r="L280" s="14">
        <v>0</v>
      </c>
      <c r="N280" s="21">
        <v>0</v>
      </c>
      <c r="P280" s="21">
        <v>0</v>
      </c>
      <c r="R280" s="21">
        <v>0</v>
      </c>
      <c r="T280" s="21">
        <v>0</v>
      </c>
      <c r="V280" s="21">
        <v>0</v>
      </c>
      <c r="X280" s="21">
        <v>0</v>
      </c>
      <c r="Z280" s="21">
        <v>1471475</v>
      </c>
      <c r="AB280" s="22">
        <v>1471475</v>
      </c>
      <c r="AD280" s="5" t="str">
        <f t="shared" si="4"/>
        <v>No</v>
      </c>
      <c r="AF280" s="28"/>
      <c r="AG280" s="21"/>
    </row>
    <row r="281" spans="1:33">
      <c r="A281" s="8" t="s">
        <v>4114</v>
      </c>
      <c r="B281" s="8" t="s">
        <v>1138</v>
      </c>
      <c r="C281" s="9" t="s">
        <v>82</v>
      </c>
      <c r="D281" s="185">
        <v>2192</v>
      </c>
      <c r="E281" s="188">
        <v>20192</v>
      </c>
      <c r="F281" s="9" t="s">
        <v>83</v>
      </c>
      <c r="G281" s="9" t="s">
        <v>84</v>
      </c>
      <c r="H281" s="10">
        <v>18351295</v>
      </c>
      <c r="I281" s="11">
        <v>68</v>
      </c>
      <c r="J281" s="24">
        <v>3846234</v>
      </c>
      <c r="K281" s="12"/>
      <c r="L281" s="14">
        <v>0</v>
      </c>
      <c r="N281" s="21">
        <v>0</v>
      </c>
      <c r="P281" s="21">
        <v>0</v>
      </c>
      <c r="R281" s="21">
        <v>0</v>
      </c>
      <c r="T281" s="21">
        <v>0</v>
      </c>
      <c r="V281" s="21">
        <v>0</v>
      </c>
      <c r="X281" s="21">
        <v>0</v>
      </c>
      <c r="Z281" s="21">
        <v>0</v>
      </c>
      <c r="AB281" s="22">
        <v>3846234</v>
      </c>
      <c r="AD281" s="5" t="str">
        <f t="shared" si="4"/>
        <v>No</v>
      </c>
      <c r="AF281" s="28"/>
      <c r="AG281" s="21"/>
    </row>
    <row r="282" spans="1:33">
      <c r="A282" s="8" t="s">
        <v>6529</v>
      </c>
      <c r="B282" s="8" t="s">
        <v>3368</v>
      </c>
      <c r="C282" s="9" t="s">
        <v>171</v>
      </c>
      <c r="D282" s="185">
        <v>4031</v>
      </c>
      <c r="E282" s="188">
        <v>40031</v>
      </c>
      <c r="F282" s="9" t="s">
        <v>88</v>
      </c>
      <c r="G282" s="9" t="s">
        <v>84</v>
      </c>
      <c r="H282" s="10">
        <v>262596</v>
      </c>
      <c r="I282" s="11">
        <v>68</v>
      </c>
      <c r="J282" s="24">
        <v>1514448</v>
      </c>
      <c r="K282" s="12"/>
      <c r="L282" s="14">
        <v>0</v>
      </c>
      <c r="N282" s="21">
        <v>0</v>
      </c>
      <c r="P282" s="21">
        <v>3935922</v>
      </c>
      <c r="R282" s="21">
        <v>0</v>
      </c>
      <c r="T282" s="21">
        <v>0</v>
      </c>
      <c r="V282" s="21">
        <v>0</v>
      </c>
      <c r="X282" s="21">
        <v>0</v>
      </c>
      <c r="Z282" s="21">
        <v>0</v>
      </c>
      <c r="AB282" s="22">
        <v>5450370</v>
      </c>
      <c r="AD282" s="5" t="str">
        <f t="shared" si="4"/>
        <v>No</v>
      </c>
      <c r="AF282" s="28"/>
      <c r="AG282" s="21"/>
    </row>
    <row r="283" spans="1:33">
      <c r="A283" s="8" t="s">
        <v>5942</v>
      </c>
      <c r="B283" s="8" t="s">
        <v>6101</v>
      </c>
      <c r="C283" s="9" t="s">
        <v>82</v>
      </c>
      <c r="D283" s="185">
        <v>2209</v>
      </c>
      <c r="E283" s="188">
        <v>20209</v>
      </c>
      <c r="F283" s="9" t="s">
        <v>83</v>
      </c>
      <c r="G283" s="9" t="s">
        <v>84</v>
      </c>
      <c r="H283" s="10">
        <v>18351295</v>
      </c>
      <c r="I283" s="11">
        <v>68</v>
      </c>
      <c r="J283" s="24">
        <v>6160577</v>
      </c>
      <c r="K283" s="12"/>
      <c r="L283" s="14">
        <v>0</v>
      </c>
      <c r="N283" s="21">
        <v>0</v>
      </c>
      <c r="P283" s="21">
        <v>0</v>
      </c>
      <c r="R283" s="21">
        <v>0</v>
      </c>
      <c r="T283" s="21">
        <v>0</v>
      </c>
      <c r="V283" s="21">
        <v>0</v>
      </c>
      <c r="X283" s="21">
        <v>0</v>
      </c>
      <c r="Z283" s="21">
        <v>0</v>
      </c>
      <c r="AB283" s="22">
        <v>6160577</v>
      </c>
      <c r="AD283" s="5" t="str">
        <f t="shared" si="4"/>
        <v>No</v>
      </c>
      <c r="AF283" s="28"/>
      <c r="AG283" s="21"/>
    </row>
    <row r="284" spans="1:33">
      <c r="A284" s="8" t="s">
        <v>5286</v>
      </c>
      <c r="B284" s="8" t="s">
        <v>5287</v>
      </c>
      <c r="C284" s="9" t="s">
        <v>58</v>
      </c>
      <c r="D284" s="185">
        <v>5003</v>
      </c>
      <c r="E284" s="188">
        <v>50003</v>
      </c>
      <c r="F284" s="9" t="s">
        <v>83</v>
      </c>
      <c r="G284" s="9" t="s">
        <v>84</v>
      </c>
      <c r="H284" s="10">
        <v>124064</v>
      </c>
      <c r="I284" s="11">
        <v>68</v>
      </c>
      <c r="J284" s="24">
        <v>2040930</v>
      </c>
      <c r="K284" s="12"/>
      <c r="L284" s="14">
        <v>0</v>
      </c>
      <c r="N284" s="21">
        <v>0</v>
      </c>
      <c r="P284" s="21">
        <v>0</v>
      </c>
      <c r="R284" s="21">
        <v>0</v>
      </c>
      <c r="T284" s="21">
        <v>0</v>
      </c>
      <c r="V284" s="21">
        <v>0</v>
      </c>
      <c r="X284" s="21">
        <v>0</v>
      </c>
      <c r="Z284" s="21">
        <v>0</v>
      </c>
      <c r="AB284" s="22">
        <v>2040930</v>
      </c>
      <c r="AD284" s="5" t="str">
        <f t="shared" si="4"/>
        <v>No</v>
      </c>
      <c r="AF284" s="28"/>
      <c r="AG284" s="21"/>
    </row>
    <row r="285" spans="1:33">
      <c r="A285" s="8" t="s">
        <v>3560</v>
      </c>
      <c r="B285" s="8" t="s">
        <v>240</v>
      </c>
      <c r="C285" s="9" t="s">
        <v>109</v>
      </c>
      <c r="D285" s="185" t="s">
        <v>3561</v>
      </c>
      <c r="E285" s="188" t="s">
        <v>3562</v>
      </c>
      <c r="F285" s="9" t="s">
        <v>157</v>
      </c>
      <c r="G285" s="9" t="s">
        <v>147</v>
      </c>
      <c r="H285" s="10">
        <v>0</v>
      </c>
      <c r="I285" s="11">
        <v>67</v>
      </c>
      <c r="J285" s="24">
        <v>0</v>
      </c>
      <c r="K285" s="12"/>
      <c r="L285" s="14">
        <v>0</v>
      </c>
      <c r="N285" s="21">
        <v>0</v>
      </c>
      <c r="P285" s="21">
        <v>0</v>
      </c>
      <c r="R285" s="21">
        <v>0</v>
      </c>
      <c r="T285" s="21">
        <v>0</v>
      </c>
      <c r="V285" s="21">
        <v>0</v>
      </c>
      <c r="X285" s="21">
        <v>0</v>
      </c>
      <c r="Z285" s="21">
        <v>1455414</v>
      </c>
      <c r="AB285" s="22">
        <v>1455414</v>
      </c>
      <c r="AD285" s="5" t="str">
        <f t="shared" si="4"/>
        <v>No</v>
      </c>
      <c r="AF285" s="28"/>
      <c r="AG285" s="21"/>
    </row>
    <row r="286" spans="1:33">
      <c r="A286" s="8" t="s">
        <v>2400</v>
      </c>
      <c r="B286" s="8" t="s">
        <v>1500</v>
      </c>
      <c r="C286" s="9" t="s">
        <v>46</v>
      </c>
      <c r="D286" s="185" t="s">
        <v>2401</v>
      </c>
      <c r="E286" s="188" t="s">
        <v>2402</v>
      </c>
      <c r="F286" s="9" t="s">
        <v>88</v>
      </c>
      <c r="G286" s="9" t="s">
        <v>147</v>
      </c>
      <c r="H286" s="10">
        <v>0</v>
      </c>
      <c r="I286" s="11">
        <v>67</v>
      </c>
      <c r="J286" s="24">
        <v>0</v>
      </c>
      <c r="K286" s="12"/>
      <c r="L286" s="14">
        <v>0</v>
      </c>
      <c r="N286" s="21">
        <v>0</v>
      </c>
      <c r="P286" s="21">
        <v>0</v>
      </c>
      <c r="R286" s="21">
        <v>0</v>
      </c>
      <c r="T286" s="21">
        <v>0</v>
      </c>
      <c r="V286" s="21">
        <v>0</v>
      </c>
      <c r="X286" s="21">
        <v>0</v>
      </c>
      <c r="Z286" s="21">
        <v>47603</v>
      </c>
      <c r="AB286" s="22">
        <v>47603</v>
      </c>
      <c r="AD286" s="5" t="str">
        <f t="shared" si="4"/>
        <v>No</v>
      </c>
      <c r="AF286" s="28"/>
      <c r="AG286" s="21"/>
    </row>
    <row r="287" spans="1:33">
      <c r="A287" s="8" t="s">
        <v>3073</v>
      </c>
      <c r="B287" s="8" t="s">
        <v>3074</v>
      </c>
      <c r="C287" s="9" t="s">
        <v>171</v>
      </c>
      <c r="D287" s="185" t="s">
        <v>3075</v>
      </c>
      <c r="E287" s="188" t="s">
        <v>3076</v>
      </c>
      <c r="F287" s="9" t="s">
        <v>157</v>
      </c>
      <c r="G287" s="9" t="s">
        <v>147</v>
      </c>
      <c r="H287" s="10">
        <v>0</v>
      </c>
      <c r="I287" s="11">
        <v>67</v>
      </c>
      <c r="J287" s="24">
        <v>0</v>
      </c>
      <c r="K287" s="12"/>
      <c r="L287" s="14">
        <v>0</v>
      </c>
      <c r="N287" s="21">
        <v>0</v>
      </c>
      <c r="P287" s="21">
        <v>0</v>
      </c>
      <c r="R287" s="21">
        <v>0</v>
      </c>
      <c r="T287" s="21">
        <v>0</v>
      </c>
      <c r="V287" s="21">
        <v>0</v>
      </c>
      <c r="X287" s="21">
        <v>0</v>
      </c>
      <c r="Z287" s="21">
        <v>267840</v>
      </c>
      <c r="AB287" s="22">
        <v>267840</v>
      </c>
      <c r="AD287" s="5" t="str">
        <f t="shared" si="4"/>
        <v>No</v>
      </c>
      <c r="AF287" s="28"/>
      <c r="AG287" s="21"/>
    </row>
    <row r="288" spans="1:33">
      <c r="A288" s="8" t="s">
        <v>6530</v>
      </c>
      <c r="B288" s="8" t="s">
        <v>1500</v>
      </c>
      <c r="C288" s="9" t="s">
        <v>46</v>
      </c>
      <c r="D288" s="185"/>
      <c r="E288" s="188" t="s">
        <v>6531</v>
      </c>
      <c r="F288" s="9" t="s">
        <v>88</v>
      </c>
      <c r="G288" s="9" t="s">
        <v>147</v>
      </c>
      <c r="H288" s="10">
        <v>0</v>
      </c>
      <c r="I288" s="11">
        <v>67</v>
      </c>
      <c r="J288" s="24">
        <v>0</v>
      </c>
      <c r="K288" s="12"/>
      <c r="L288" s="14">
        <v>0</v>
      </c>
      <c r="N288" s="21">
        <v>0</v>
      </c>
      <c r="P288" s="21">
        <v>0</v>
      </c>
      <c r="R288" s="21">
        <v>0</v>
      </c>
      <c r="T288" s="21">
        <v>0</v>
      </c>
      <c r="V288" s="21">
        <v>0</v>
      </c>
      <c r="X288" s="21">
        <v>0</v>
      </c>
      <c r="Z288" s="21">
        <v>91178</v>
      </c>
      <c r="AB288" s="22">
        <v>91178</v>
      </c>
      <c r="AD288" s="5" t="str">
        <f t="shared" si="4"/>
        <v>No</v>
      </c>
      <c r="AF288" s="28"/>
      <c r="AG288" s="21"/>
    </row>
    <row r="289" spans="1:33">
      <c r="A289" s="8" t="s">
        <v>5118</v>
      </c>
      <c r="B289" s="8" t="s">
        <v>6410</v>
      </c>
      <c r="C289" s="9" t="s">
        <v>120</v>
      </c>
      <c r="D289" s="185" t="s">
        <v>5119</v>
      </c>
      <c r="E289" s="188" t="s">
        <v>5120</v>
      </c>
      <c r="F289" s="9" t="s">
        <v>88</v>
      </c>
      <c r="G289" s="9" t="s">
        <v>147</v>
      </c>
      <c r="H289" s="10">
        <v>0</v>
      </c>
      <c r="I289" s="11">
        <v>66</v>
      </c>
      <c r="J289" s="24">
        <v>0</v>
      </c>
      <c r="K289" s="12"/>
      <c r="L289" s="14">
        <v>0</v>
      </c>
      <c r="N289" s="21">
        <v>0</v>
      </c>
      <c r="P289" s="21">
        <v>0</v>
      </c>
      <c r="R289" s="21">
        <v>0</v>
      </c>
      <c r="T289" s="21">
        <v>0</v>
      </c>
      <c r="V289" s="21">
        <v>0</v>
      </c>
      <c r="X289" s="21">
        <v>0</v>
      </c>
      <c r="Z289" s="21">
        <v>392599</v>
      </c>
      <c r="AB289" s="22">
        <v>392599</v>
      </c>
      <c r="AD289" s="5" t="str">
        <f t="shared" si="4"/>
        <v>No</v>
      </c>
      <c r="AF289" s="28"/>
      <c r="AG289" s="21"/>
    </row>
    <row r="290" spans="1:33">
      <c r="A290" s="8" t="s">
        <v>4591</v>
      </c>
      <c r="B290" s="8" t="s">
        <v>4592</v>
      </c>
      <c r="C290" s="9" t="s">
        <v>235</v>
      </c>
      <c r="D290" s="185">
        <v>4012</v>
      </c>
      <c r="E290" s="188">
        <v>40012</v>
      </c>
      <c r="F290" s="9" t="s">
        <v>88</v>
      </c>
      <c r="G290" s="9" t="s">
        <v>84</v>
      </c>
      <c r="H290" s="10">
        <v>391024</v>
      </c>
      <c r="I290" s="11">
        <v>66</v>
      </c>
      <c r="J290" s="24">
        <v>0</v>
      </c>
      <c r="K290" s="12"/>
      <c r="L290" s="14">
        <v>0</v>
      </c>
      <c r="N290" s="21">
        <v>0</v>
      </c>
      <c r="P290" s="21">
        <v>8611014</v>
      </c>
      <c r="R290" s="21">
        <v>0</v>
      </c>
      <c r="T290" s="21">
        <v>0</v>
      </c>
      <c r="V290" s="21">
        <v>0</v>
      </c>
      <c r="X290" s="21">
        <v>306003</v>
      </c>
      <c r="Z290" s="21">
        <v>0</v>
      </c>
      <c r="AB290" s="22">
        <v>8917017</v>
      </c>
      <c r="AD290" s="5" t="str">
        <f t="shared" si="4"/>
        <v>No</v>
      </c>
      <c r="AF290" s="28"/>
      <c r="AG290" s="21"/>
    </row>
    <row r="291" spans="1:33">
      <c r="A291" s="8" t="s">
        <v>1983</v>
      </c>
      <c r="B291" s="8" t="s">
        <v>1984</v>
      </c>
      <c r="C291" s="9" t="s">
        <v>171</v>
      </c>
      <c r="D291" s="185">
        <v>4077</v>
      </c>
      <c r="E291" s="188">
        <v>40077</v>
      </c>
      <c r="F291" s="9" t="s">
        <v>88</v>
      </c>
      <c r="G291" s="9" t="s">
        <v>84</v>
      </c>
      <c r="H291" s="10">
        <v>5502379</v>
      </c>
      <c r="I291" s="11">
        <v>66</v>
      </c>
      <c r="J291" s="24">
        <v>12705000</v>
      </c>
      <c r="K291" s="12"/>
      <c r="L291" s="14">
        <v>0</v>
      </c>
      <c r="N291" s="21">
        <v>0</v>
      </c>
      <c r="P291" s="21">
        <v>0</v>
      </c>
      <c r="R291" s="21">
        <v>0</v>
      </c>
      <c r="T291" s="21">
        <v>0</v>
      </c>
      <c r="V291" s="21">
        <v>0</v>
      </c>
      <c r="X291" s="21">
        <v>13902308</v>
      </c>
      <c r="Z291" s="21">
        <v>0</v>
      </c>
      <c r="AB291" s="22">
        <v>26607308</v>
      </c>
      <c r="AD291" s="5" t="str">
        <f t="shared" si="4"/>
        <v>No</v>
      </c>
      <c r="AF291" s="28"/>
      <c r="AG291" s="21"/>
    </row>
    <row r="292" spans="1:33">
      <c r="A292" s="8" t="s">
        <v>717</v>
      </c>
      <c r="B292" s="8" t="s">
        <v>718</v>
      </c>
      <c r="C292" s="9" t="s">
        <v>278</v>
      </c>
      <c r="D292" s="185">
        <v>7015</v>
      </c>
      <c r="E292" s="188">
        <v>70015</v>
      </c>
      <c r="F292" s="9" t="s">
        <v>83</v>
      </c>
      <c r="G292" s="9" t="s">
        <v>84</v>
      </c>
      <c r="H292" s="10">
        <v>472870</v>
      </c>
      <c r="I292" s="11">
        <v>66</v>
      </c>
      <c r="J292" s="24">
        <v>4789080</v>
      </c>
      <c r="K292" s="12"/>
      <c r="L292" s="14">
        <v>0</v>
      </c>
      <c r="N292" s="21">
        <v>0</v>
      </c>
      <c r="P292" s="21">
        <v>0</v>
      </c>
      <c r="R292" s="21">
        <v>0</v>
      </c>
      <c r="T292" s="21">
        <v>0</v>
      </c>
      <c r="V292" s="21">
        <v>0</v>
      </c>
      <c r="X292" s="21">
        <v>0</v>
      </c>
      <c r="Z292" s="21">
        <v>0</v>
      </c>
      <c r="AB292" s="22">
        <v>4789080</v>
      </c>
      <c r="AD292" s="5" t="str">
        <f t="shared" si="4"/>
        <v>No</v>
      </c>
      <c r="AF292" s="28"/>
      <c r="AG292" s="21"/>
    </row>
    <row r="293" spans="1:33">
      <c r="A293" s="8" t="s">
        <v>5691</v>
      </c>
      <c r="B293" s="8" t="s">
        <v>4181</v>
      </c>
      <c r="C293" s="9" t="s">
        <v>82</v>
      </c>
      <c r="D293" s="185">
        <v>2196</v>
      </c>
      <c r="E293" s="188">
        <v>20196</v>
      </c>
      <c r="F293" s="9" t="s">
        <v>83</v>
      </c>
      <c r="G293" s="9" t="s">
        <v>84</v>
      </c>
      <c r="H293" s="10">
        <v>18351295</v>
      </c>
      <c r="I293" s="11">
        <v>66</v>
      </c>
      <c r="J293" s="24">
        <v>3822655</v>
      </c>
      <c r="K293" s="12"/>
      <c r="L293" s="14">
        <v>0</v>
      </c>
      <c r="N293" s="21">
        <v>0</v>
      </c>
      <c r="P293" s="21">
        <v>0</v>
      </c>
      <c r="R293" s="21">
        <v>0</v>
      </c>
      <c r="T293" s="21">
        <v>0</v>
      </c>
      <c r="V293" s="21">
        <v>0</v>
      </c>
      <c r="X293" s="21">
        <v>0</v>
      </c>
      <c r="Z293" s="21">
        <v>0</v>
      </c>
      <c r="AB293" s="22">
        <v>3822655</v>
      </c>
      <c r="AD293" s="5" t="str">
        <f t="shared" si="4"/>
        <v>No</v>
      </c>
      <c r="AF293" s="28"/>
      <c r="AG293" s="21"/>
    </row>
    <row r="294" spans="1:33">
      <c r="A294" s="8" t="s">
        <v>1950</v>
      </c>
      <c r="B294" s="8" t="s">
        <v>1951</v>
      </c>
      <c r="C294" s="9" t="s">
        <v>466</v>
      </c>
      <c r="D294" s="185">
        <v>5011</v>
      </c>
      <c r="E294" s="188">
        <v>50011</v>
      </c>
      <c r="F294" s="9" t="s">
        <v>88</v>
      </c>
      <c r="G294" s="9" t="s">
        <v>84</v>
      </c>
      <c r="H294" s="10">
        <v>279245</v>
      </c>
      <c r="I294" s="11">
        <v>66</v>
      </c>
      <c r="J294" s="24">
        <v>0</v>
      </c>
      <c r="K294" s="12"/>
      <c r="L294" s="14">
        <v>0</v>
      </c>
      <c r="N294" s="21">
        <v>0</v>
      </c>
      <c r="P294" s="21">
        <v>0</v>
      </c>
      <c r="R294" s="21">
        <v>0</v>
      </c>
      <c r="T294" s="21">
        <v>0</v>
      </c>
      <c r="V294" s="21">
        <v>0</v>
      </c>
      <c r="X294" s="21">
        <v>0</v>
      </c>
      <c r="Z294" s="21">
        <v>0</v>
      </c>
      <c r="AB294" s="22">
        <v>0</v>
      </c>
      <c r="AD294" s="5" t="str">
        <f t="shared" si="4"/>
        <v>No</v>
      </c>
      <c r="AF294" s="28"/>
      <c r="AG294" s="21"/>
    </row>
    <row r="295" spans="1:33">
      <c r="A295" s="8" t="s">
        <v>5982</v>
      </c>
      <c r="B295" s="8" t="s">
        <v>6116</v>
      </c>
      <c r="C295" s="9" t="s">
        <v>46</v>
      </c>
      <c r="D295" s="185">
        <v>5221</v>
      </c>
      <c r="E295" s="188">
        <v>50518</v>
      </c>
      <c r="F295" s="9" t="s">
        <v>88</v>
      </c>
      <c r="G295" s="9" t="s">
        <v>84</v>
      </c>
      <c r="H295" s="10">
        <v>2650890</v>
      </c>
      <c r="I295" s="11">
        <v>65</v>
      </c>
      <c r="J295" s="24">
        <v>488590</v>
      </c>
      <c r="K295" s="12"/>
      <c r="L295" s="14">
        <v>0</v>
      </c>
      <c r="N295" s="21">
        <v>0</v>
      </c>
      <c r="P295" s="21">
        <v>0</v>
      </c>
      <c r="R295" s="21">
        <v>0</v>
      </c>
      <c r="T295" s="21">
        <v>0</v>
      </c>
      <c r="V295" s="21">
        <v>0</v>
      </c>
      <c r="X295" s="21">
        <v>0</v>
      </c>
      <c r="Z295" s="21">
        <v>0</v>
      </c>
      <c r="AB295" s="22">
        <v>488590</v>
      </c>
      <c r="AD295" s="5" t="str">
        <f t="shared" si="4"/>
        <v>No</v>
      </c>
      <c r="AF295" s="28"/>
      <c r="AG295" s="21"/>
    </row>
    <row r="296" spans="1:33">
      <c r="A296" s="8" t="s">
        <v>4147</v>
      </c>
      <c r="B296" s="8" t="s">
        <v>4148</v>
      </c>
      <c r="C296" s="9" t="s">
        <v>129</v>
      </c>
      <c r="D296" s="185">
        <v>4138</v>
      </c>
      <c r="E296" s="188">
        <v>40138</v>
      </c>
      <c r="F296" s="9" t="s">
        <v>83</v>
      </c>
      <c r="G296" s="9" t="s">
        <v>84</v>
      </c>
      <c r="H296" s="10">
        <v>4515419</v>
      </c>
      <c r="I296" s="11">
        <v>65</v>
      </c>
      <c r="J296" s="24">
        <v>10208585</v>
      </c>
      <c r="K296" s="12"/>
      <c r="L296" s="14">
        <v>0</v>
      </c>
      <c r="N296" s="21">
        <v>0</v>
      </c>
      <c r="P296" s="21">
        <v>0</v>
      </c>
      <c r="R296" s="21">
        <v>0</v>
      </c>
      <c r="T296" s="21">
        <v>0</v>
      </c>
      <c r="V296" s="21">
        <v>0</v>
      </c>
      <c r="X296" s="21">
        <v>0</v>
      </c>
      <c r="Z296" s="21">
        <v>0</v>
      </c>
      <c r="AB296" s="22">
        <v>10208585</v>
      </c>
      <c r="AD296" s="5" t="str">
        <f t="shared" si="4"/>
        <v>No</v>
      </c>
      <c r="AF296" s="28"/>
      <c r="AG296" s="21"/>
    </row>
    <row r="297" spans="1:33">
      <c r="A297" s="8" t="s">
        <v>1354</v>
      </c>
      <c r="B297" s="8" t="s">
        <v>1355</v>
      </c>
      <c r="C297" s="9" t="s">
        <v>91</v>
      </c>
      <c r="D297" s="185">
        <v>9089</v>
      </c>
      <c r="E297" s="188">
        <v>90089</v>
      </c>
      <c r="F297" s="9" t="s">
        <v>83</v>
      </c>
      <c r="G297" s="9" t="s">
        <v>84</v>
      </c>
      <c r="H297" s="10">
        <v>308231</v>
      </c>
      <c r="I297" s="11">
        <v>65</v>
      </c>
      <c r="J297" s="24">
        <v>0</v>
      </c>
      <c r="K297" s="12"/>
      <c r="L297" s="14">
        <v>0</v>
      </c>
      <c r="N297" s="21">
        <v>12156571</v>
      </c>
      <c r="P297" s="21">
        <v>0</v>
      </c>
      <c r="R297" s="21">
        <v>0</v>
      </c>
      <c r="T297" s="21">
        <v>0</v>
      </c>
      <c r="V297" s="21">
        <v>0</v>
      </c>
      <c r="X297" s="21">
        <v>0</v>
      </c>
      <c r="Z297" s="21">
        <v>0</v>
      </c>
      <c r="AB297" s="22">
        <v>12156571</v>
      </c>
      <c r="AD297" s="5" t="str">
        <f t="shared" si="4"/>
        <v>No</v>
      </c>
      <c r="AF297" s="28"/>
      <c r="AG297" s="21"/>
    </row>
    <row r="298" spans="1:33">
      <c r="A298" s="8" t="s">
        <v>3450</v>
      </c>
      <c r="B298" s="8" t="s">
        <v>3451</v>
      </c>
      <c r="C298" s="9" t="s">
        <v>34</v>
      </c>
      <c r="D298" s="185" t="s">
        <v>3452</v>
      </c>
      <c r="E298" s="188" t="s">
        <v>3453</v>
      </c>
      <c r="F298" s="9" t="s">
        <v>157</v>
      </c>
      <c r="G298" s="9" t="s">
        <v>147</v>
      </c>
      <c r="H298" s="10">
        <v>0</v>
      </c>
      <c r="I298" s="11">
        <v>64</v>
      </c>
      <c r="J298" s="24">
        <v>0</v>
      </c>
      <c r="K298" s="12"/>
      <c r="L298" s="14">
        <v>0</v>
      </c>
      <c r="N298" s="21">
        <v>0</v>
      </c>
      <c r="P298" s="21">
        <v>0</v>
      </c>
      <c r="R298" s="21">
        <v>0</v>
      </c>
      <c r="T298" s="21">
        <v>0</v>
      </c>
      <c r="V298" s="21">
        <v>0</v>
      </c>
      <c r="X298" s="21">
        <v>0</v>
      </c>
      <c r="Z298" s="21">
        <v>454033</v>
      </c>
      <c r="AB298" s="22">
        <v>454033</v>
      </c>
      <c r="AD298" s="5" t="str">
        <f t="shared" si="4"/>
        <v>No</v>
      </c>
      <c r="AF298" s="28"/>
      <c r="AG298" s="21"/>
    </row>
    <row r="299" spans="1:33">
      <c r="A299" s="8" t="s">
        <v>2640</v>
      </c>
      <c r="B299" s="8" t="s">
        <v>2641</v>
      </c>
      <c r="C299" s="9" t="s">
        <v>288</v>
      </c>
      <c r="D299" s="185" t="s">
        <v>2642</v>
      </c>
      <c r="E299" s="188" t="s">
        <v>2643</v>
      </c>
      <c r="F299" s="9" t="s">
        <v>88</v>
      </c>
      <c r="G299" s="9" t="s">
        <v>147</v>
      </c>
      <c r="H299" s="10">
        <v>0</v>
      </c>
      <c r="I299" s="11">
        <v>64</v>
      </c>
      <c r="J299" s="24">
        <v>0</v>
      </c>
      <c r="K299" s="12"/>
      <c r="L299" s="14">
        <v>0</v>
      </c>
      <c r="N299" s="21">
        <v>0</v>
      </c>
      <c r="P299" s="21">
        <v>0</v>
      </c>
      <c r="R299" s="21">
        <v>0</v>
      </c>
      <c r="T299" s="21">
        <v>0</v>
      </c>
      <c r="V299" s="21">
        <v>0</v>
      </c>
      <c r="X299" s="21">
        <v>0</v>
      </c>
      <c r="Z299" s="21">
        <v>359875</v>
      </c>
      <c r="AB299" s="22">
        <v>359875</v>
      </c>
      <c r="AD299" s="5" t="str">
        <f t="shared" si="4"/>
        <v>No</v>
      </c>
      <c r="AF299" s="28"/>
      <c r="AG299" s="21"/>
    </row>
    <row r="300" spans="1:33">
      <c r="A300" s="8" t="s">
        <v>3010</v>
      </c>
      <c r="B300" s="8" t="s">
        <v>3011</v>
      </c>
      <c r="C300" s="9" t="s">
        <v>217</v>
      </c>
      <c r="D300" s="185" t="s">
        <v>3012</v>
      </c>
      <c r="E300" s="188" t="s">
        <v>3013</v>
      </c>
      <c r="F300" s="9" t="s">
        <v>83</v>
      </c>
      <c r="G300" s="9" t="s">
        <v>147</v>
      </c>
      <c r="H300" s="10">
        <v>0</v>
      </c>
      <c r="I300" s="11">
        <v>64</v>
      </c>
      <c r="J300" s="24">
        <v>0</v>
      </c>
      <c r="K300" s="12"/>
      <c r="L300" s="14">
        <v>0</v>
      </c>
      <c r="N300" s="21">
        <v>0</v>
      </c>
      <c r="P300" s="21">
        <v>0</v>
      </c>
      <c r="R300" s="21">
        <v>0</v>
      </c>
      <c r="T300" s="21">
        <v>0</v>
      </c>
      <c r="V300" s="21">
        <v>0</v>
      </c>
      <c r="X300" s="21">
        <v>0</v>
      </c>
      <c r="Z300" s="21">
        <v>1415835</v>
      </c>
      <c r="AB300" s="22">
        <v>1415835</v>
      </c>
      <c r="AD300" s="5" t="str">
        <f t="shared" si="4"/>
        <v>No</v>
      </c>
      <c r="AF300" s="28"/>
      <c r="AG300" s="21"/>
    </row>
    <row r="301" spans="1:33">
      <c r="A301" s="8" t="s">
        <v>4599</v>
      </c>
      <c r="B301" s="8" t="s">
        <v>4600</v>
      </c>
      <c r="C301" s="9" t="s">
        <v>42</v>
      </c>
      <c r="D301" s="185">
        <v>2145</v>
      </c>
      <c r="E301" s="188">
        <v>20145</v>
      </c>
      <c r="F301" s="9" t="s">
        <v>157</v>
      </c>
      <c r="G301" s="9" t="s">
        <v>84</v>
      </c>
      <c r="H301" s="10">
        <v>53661</v>
      </c>
      <c r="I301" s="11">
        <v>64</v>
      </c>
      <c r="J301" s="24">
        <v>2107619</v>
      </c>
      <c r="K301" s="12"/>
      <c r="L301" s="14">
        <v>0</v>
      </c>
      <c r="N301" s="21">
        <v>0</v>
      </c>
      <c r="P301" s="21">
        <v>0</v>
      </c>
      <c r="R301" s="21">
        <v>0</v>
      </c>
      <c r="T301" s="21">
        <v>0</v>
      </c>
      <c r="V301" s="21">
        <v>0</v>
      </c>
      <c r="X301" s="21">
        <v>0</v>
      </c>
      <c r="Z301" s="21">
        <v>0</v>
      </c>
      <c r="AB301" s="22">
        <v>2107619</v>
      </c>
      <c r="AD301" s="5" t="str">
        <f t="shared" si="4"/>
        <v>No</v>
      </c>
      <c r="AF301" s="28"/>
      <c r="AG301" s="21"/>
    </row>
    <row r="302" spans="1:33">
      <c r="A302" s="8" t="s">
        <v>3628</v>
      </c>
      <c r="B302" s="8" t="s">
        <v>3119</v>
      </c>
      <c r="C302" s="9" t="s">
        <v>171</v>
      </c>
      <c r="D302" s="185">
        <v>4038</v>
      </c>
      <c r="E302" s="188">
        <v>40038</v>
      </c>
      <c r="F302" s="9" t="s">
        <v>83</v>
      </c>
      <c r="G302" s="9" t="s">
        <v>84</v>
      </c>
      <c r="H302" s="10">
        <v>340067</v>
      </c>
      <c r="I302" s="11">
        <v>64</v>
      </c>
      <c r="J302" s="24">
        <v>0</v>
      </c>
      <c r="K302" s="12"/>
      <c r="L302" s="14">
        <v>0</v>
      </c>
      <c r="N302" s="21">
        <v>0</v>
      </c>
      <c r="P302" s="21">
        <v>0</v>
      </c>
      <c r="R302" s="21">
        <v>4866821</v>
      </c>
      <c r="T302" s="21">
        <v>0</v>
      </c>
      <c r="V302" s="21">
        <v>0</v>
      </c>
      <c r="X302" s="21">
        <v>0</v>
      </c>
      <c r="Z302" s="21">
        <v>0</v>
      </c>
      <c r="AB302" s="22">
        <v>4866821</v>
      </c>
      <c r="AD302" s="5" t="str">
        <f t="shared" si="4"/>
        <v>No</v>
      </c>
      <c r="AF302" s="28"/>
      <c r="AG302" s="21"/>
    </row>
    <row r="303" spans="1:33">
      <c r="A303" s="8" t="s">
        <v>520</v>
      </c>
      <c r="B303" s="8" t="s">
        <v>521</v>
      </c>
      <c r="C303" s="9" t="s">
        <v>238</v>
      </c>
      <c r="D303" s="185">
        <v>1050</v>
      </c>
      <c r="E303" s="188">
        <v>10050</v>
      </c>
      <c r="F303" s="9" t="s">
        <v>88</v>
      </c>
      <c r="G303" s="9" t="s">
        <v>84</v>
      </c>
      <c r="H303" s="10">
        <v>923311</v>
      </c>
      <c r="I303" s="11">
        <v>64</v>
      </c>
      <c r="J303" s="24">
        <v>128130</v>
      </c>
      <c r="K303" s="12"/>
      <c r="L303" s="14">
        <v>0</v>
      </c>
      <c r="N303" s="21">
        <v>0</v>
      </c>
      <c r="P303" s="21">
        <v>0</v>
      </c>
      <c r="R303" s="21">
        <v>0</v>
      </c>
      <c r="T303" s="21">
        <v>0</v>
      </c>
      <c r="V303" s="21">
        <v>0</v>
      </c>
      <c r="X303" s="21">
        <v>0</v>
      </c>
      <c r="Z303" s="21">
        <v>0</v>
      </c>
      <c r="AB303" s="22">
        <v>128130</v>
      </c>
      <c r="AD303" s="5" t="str">
        <f t="shared" si="4"/>
        <v>No</v>
      </c>
      <c r="AF303" s="28"/>
      <c r="AG303" s="21"/>
    </row>
    <row r="304" spans="1:33">
      <c r="A304" s="8" t="s">
        <v>4101</v>
      </c>
      <c r="B304" s="8" t="s">
        <v>4102</v>
      </c>
      <c r="C304" s="9" t="s">
        <v>46</v>
      </c>
      <c r="D304" s="185">
        <v>5025</v>
      </c>
      <c r="E304" s="188">
        <v>50025</v>
      </c>
      <c r="F304" s="9" t="s">
        <v>88</v>
      </c>
      <c r="G304" s="9" t="s">
        <v>84</v>
      </c>
      <c r="H304" s="10">
        <v>120378</v>
      </c>
      <c r="I304" s="11">
        <v>64</v>
      </c>
      <c r="J304" s="24">
        <v>0</v>
      </c>
      <c r="K304" s="12"/>
      <c r="L304" s="14">
        <v>0</v>
      </c>
      <c r="N304" s="21">
        <v>0</v>
      </c>
      <c r="P304" s="21">
        <v>1491900</v>
      </c>
      <c r="R304" s="21">
        <v>0</v>
      </c>
      <c r="T304" s="21">
        <v>0</v>
      </c>
      <c r="V304" s="21">
        <v>0</v>
      </c>
      <c r="X304" s="21">
        <v>0</v>
      </c>
      <c r="Z304" s="21">
        <v>0</v>
      </c>
      <c r="AB304" s="22">
        <v>1491900</v>
      </c>
      <c r="AD304" s="5" t="str">
        <f t="shared" si="4"/>
        <v>No</v>
      </c>
      <c r="AF304" s="28"/>
      <c r="AG304" s="21"/>
    </row>
    <row r="305" spans="1:33">
      <c r="A305" s="8" t="s">
        <v>4604</v>
      </c>
      <c r="B305" s="8" t="s">
        <v>4605</v>
      </c>
      <c r="C305" s="9" t="s">
        <v>420</v>
      </c>
      <c r="D305" s="185">
        <v>11</v>
      </c>
      <c r="E305" s="188">
        <v>11</v>
      </c>
      <c r="F305" s="9" t="s">
        <v>88</v>
      </c>
      <c r="G305" s="9" t="s">
        <v>84</v>
      </c>
      <c r="H305" s="10">
        <v>349684</v>
      </c>
      <c r="I305" s="11">
        <v>63</v>
      </c>
      <c r="J305" s="24">
        <v>7793379</v>
      </c>
      <c r="K305" s="12"/>
      <c r="L305" s="14">
        <v>0</v>
      </c>
      <c r="N305" s="21">
        <v>0</v>
      </c>
      <c r="P305" s="21">
        <v>0</v>
      </c>
      <c r="R305" s="21">
        <v>0</v>
      </c>
      <c r="T305" s="21">
        <v>0</v>
      </c>
      <c r="V305" s="21">
        <v>0</v>
      </c>
      <c r="X305" s="21">
        <v>0</v>
      </c>
      <c r="Z305" s="21">
        <v>0</v>
      </c>
      <c r="AB305" s="22">
        <v>7793379</v>
      </c>
      <c r="AD305" s="5" t="str">
        <f t="shared" si="4"/>
        <v>No</v>
      </c>
      <c r="AF305" s="28"/>
      <c r="AG305" s="21"/>
    </row>
    <row r="306" spans="1:33">
      <c r="A306" s="8" t="s">
        <v>2987</v>
      </c>
      <c r="B306" s="8" t="s">
        <v>2988</v>
      </c>
      <c r="C306" s="9" t="s">
        <v>91</v>
      </c>
      <c r="D306" s="185">
        <v>9211</v>
      </c>
      <c r="E306" s="188">
        <v>90211</v>
      </c>
      <c r="F306" s="9" t="s">
        <v>157</v>
      </c>
      <c r="G306" s="9" t="s">
        <v>84</v>
      </c>
      <c r="H306" s="10">
        <v>12150996</v>
      </c>
      <c r="I306" s="11">
        <v>63</v>
      </c>
      <c r="J306" s="24">
        <v>0</v>
      </c>
      <c r="K306" s="12"/>
      <c r="L306" s="14">
        <v>0</v>
      </c>
      <c r="N306" s="21">
        <v>0</v>
      </c>
      <c r="P306" s="21">
        <v>0</v>
      </c>
      <c r="R306" s="21">
        <v>0</v>
      </c>
      <c r="T306" s="21">
        <v>0</v>
      </c>
      <c r="V306" s="21">
        <v>0</v>
      </c>
      <c r="X306" s="21">
        <v>0</v>
      </c>
      <c r="Z306" s="21">
        <v>0</v>
      </c>
      <c r="AB306" s="22">
        <v>0</v>
      </c>
      <c r="AD306" s="5" t="str">
        <f t="shared" si="4"/>
        <v>No</v>
      </c>
      <c r="AF306" s="28"/>
      <c r="AG306" s="21"/>
    </row>
    <row r="307" spans="1:33">
      <c r="A307" s="8" t="s">
        <v>2983</v>
      </c>
      <c r="B307" s="8" t="s">
        <v>185</v>
      </c>
      <c r="C307" s="9" t="s">
        <v>91</v>
      </c>
      <c r="D307" s="185">
        <v>9007</v>
      </c>
      <c r="E307" s="188">
        <v>90007</v>
      </c>
      <c r="F307" s="9" t="s">
        <v>83</v>
      </c>
      <c r="G307" s="9" t="s">
        <v>84</v>
      </c>
      <c r="H307" s="10">
        <v>358172</v>
      </c>
      <c r="I307" s="11">
        <v>63</v>
      </c>
      <c r="J307" s="24">
        <v>0</v>
      </c>
      <c r="K307" s="12"/>
      <c r="L307" s="14">
        <v>0</v>
      </c>
      <c r="N307" s="21">
        <v>0</v>
      </c>
      <c r="P307" s="21">
        <v>0</v>
      </c>
      <c r="R307" s="21">
        <v>0</v>
      </c>
      <c r="T307" s="21">
        <v>0</v>
      </c>
      <c r="V307" s="21">
        <v>0</v>
      </c>
      <c r="X307" s="21">
        <v>0</v>
      </c>
      <c r="Z307" s="21">
        <v>0</v>
      </c>
      <c r="AB307" s="22">
        <v>0</v>
      </c>
      <c r="AD307" s="5" t="str">
        <f t="shared" si="4"/>
        <v>No</v>
      </c>
      <c r="AF307" s="28"/>
      <c r="AG307" s="21"/>
    </row>
    <row r="308" spans="1:33">
      <c r="A308" s="8" t="s">
        <v>4421</v>
      </c>
      <c r="B308" s="8" t="s">
        <v>4422</v>
      </c>
      <c r="C308" s="9" t="s">
        <v>555</v>
      </c>
      <c r="D308" s="185">
        <v>5057</v>
      </c>
      <c r="E308" s="188">
        <v>50057</v>
      </c>
      <c r="F308" s="9" t="s">
        <v>88</v>
      </c>
      <c r="G308" s="9" t="s">
        <v>84</v>
      </c>
      <c r="H308" s="10">
        <v>280051</v>
      </c>
      <c r="I308" s="11">
        <v>62</v>
      </c>
      <c r="J308" s="24">
        <v>0</v>
      </c>
      <c r="K308" s="12"/>
      <c r="L308" s="14">
        <v>0</v>
      </c>
      <c r="N308" s="21">
        <v>0</v>
      </c>
      <c r="P308" s="21">
        <v>3802972</v>
      </c>
      <c r="R308" s="21">
        <v>0</v>
      </c>
      <c r="T308" s="21">
        <v>0</v>
      </c>
      <c r="V308" s="21">
        <v>0</v>
      </c>
      <c r="X308" s="21">
        <v>0</v>
      </c>
      <c r="Z308" s="21">
        <v>0</v>
      </c>
      <c r="AB308" s="22">
        <v>3802972</v>
      </c>
      <c r="AD308" s="5" t="str">
        <f t="shared" si="4"/>
        <v>No</v>
      </c>
      <c r="AF308" s="28"/>
      <c r="AG308" s="21"/>
    </row>
    <row r="309" spans="1:33">
      <c r="A309" s="8" t="s">
        <v>3304</v>
      </c>
      <c r="B309" s="8" t="s">
        <v>763</v>
      </c>
      <c r="C309" s="9" t="s">
        <v>555</v>
      </c>
      <c r="D309" s="185" t="s">
        <v>3305</v>
      </c>
      <c r="E309" s="188" t="s">
        <v>3306</v>
      </c>
      <c r="F309" s="9" t="s">
        <v>88</v>
      </c>
      <c r="G309" s="9" t="s">
        <v>147</v>
      </c>
      <c r="H309" s="10">
        <v>0</v>
      </c>
      <c r="I309" s="11">
        <v>62</v>
      </c>
      <c r="J309" s="24">
        <v>0</v>
      </c>
      <c r="K309" s="12"/>
      <c r="L309" s="14">
        <v>0</v>
      </c>
      <c r="N309" s="21">
        <v>0</v>
      </c>
      <c r="P309" s="21">
        <v>0</v>
      </c>
      <c r="R309" s="21">
        <v>0</v>
      </c>
      <c r="T309" s="21">
        <v>0</v>
      </c>
      <c r="V309" s="21">
        <v>0</v>
      </c>
      <c r="X309" s="21">
        <v>0</v>
      </c>
      <c r="Z309" s="21">
        <v>0</v>
      </c>
      <c r="AB309" s="22">
        <v>0</v>
      </c>
      <c r="AD309" s="5" t="str">
        <f t="shared" si="4"/>
        <v>No</v>
      </c>
      <c r="AF309" s="28"/>
      <c r="AG309" s="21"/>
    </row>
    <row r="310" spans="1:33">
      <c r="A310" s="8" t="s">
        <v>457</v>
      </c>
      <c r="B310" s="8" t="s">
        <v>458</v>
      </c>
      <c r="C310" s="9" t="s">
        <v>288</v>
      </c>
      <c r="D310" s="185">
        <v>3025</v>
      </c>
      <c r="E310" s="188">
        <v>30025</v>
      </c>
      <c r="F310" s="9" t="s">
        <v>88</v>
      </c>
      <c r="G310" s="9" t="s">
        <v>84</v>
      </c>
      <c r="H310" s="10">
        <v>381502</v>
      </c>
      <c r="I310" s="11">
        <v>62</v>
      </c>
      <c r="J310" s="24">
        <v>693661</v>
      </c>
      <c r="K310" s="12"/>
      <c r="L310" s="14">
        <v>0</v>
      </c>
      <c r="N310" s="21">
        <v>0</v>
      </c>
      <c r="P310" s="21">
        <v>0</v>
      </c>
      <c r="R310" s="21">
        <v>0</v>
      </c>
      <c r="T310" s="21">
        <v>0</v>
      </c>
      <c r="V310" s="21">
        <v>0</v>
      </c>
      <c r="X310" s="21">
        <v>0</v>
      </c>
      <c r="Z310" s="21">
        <v>0</v>
      </c>
      <c r="AB310" s="22">
        <v>693661</v>
      </c>
      <c r="AD310" s="5" t="str">
        <f t="shared" si="4"/>
        <v>No</v>
      </c>
      <c r="AF310" s="28"/>
      <c r="AG310" s="21"/>
    </row>
    <row r="311" spans="1:33">
      <c r="A311" s="8" t="s">
        <v>1614</v>
      </c>
      <c r="B311" s="8" t="s">
        <v>6138</v>
      </c>
      <c r="C311" s="9" t="s">
        <v>178</v>
      </c>
      <c r="D311" s="185" t="s">
        <v>1615</v>
      </c>
      <c r="E311" s="188" t="s">
        <v>1616</v>
      </c>
      <c r="F311" s="9" t="s">
        <v>88</v>
      </c>
      <c r="G311" s="9" t="s">
        <v>147</v>
      </c>
      <c r="H311" s="10">
        <v>0</v>
      </c>
      <c r="I311" s="11">
        <v>62</v>
      </c>
      <c r="J311" s="24">
        <v>0</v>
      </c>
      <c r="K311" s="12"/>
      <c r="L311" s="14">
        <v>0</v>
      </c>
      <c r="N311" s="21">
        <v>0</v>
      </c>
      <c r="P311" s="21">
        <v>0</v>
      </c>
      <c r="R311" s="21">
        <v>0</v>
      </c>
      <c r="T311" s="21">
        <v>0</v>
      </c>
      <c r="V311" s="21">
        <v>0</v>
      </c>
      <c r="X311" s="21">
        <v>0</v>
      </c>
      <c r="Z311" s="21">
        <v>2447990</v>
      </c>
      <c r="AB311" s="22">
        <v>2447990</v>
      </c>
      <c r="AD311" s="5" t="str">
        <f t="shared" si="4"/>
        <v>No</v>
      </c>
      <c r="AF311" s="28"/>
      <c r="AG311" s="21"/>
    </row>
    <row r="312" spans="1:33">
      <c r="A312" s="8" t="s">
        <v>476</v>
      </c>
      <c r="B312" s="8" t="s">
        <v>477</v>
      </c>
      <c r="C312" s="9" t="s">
        <v>132</v>
      </c>
      <c r="D312" s="185">
        <v>5051</v>
      </c>
      <c r="E312" s="188">
        <v>50051</v>
      </c>
      <c r="F312" s="9" t="s">
        <v>88</v>
      </c>
      <c r="G312" s="9" t="s">
        <v>84</v>
      </c>
      <c r="H312" s="10">
        <v>147725</v>
      </c>
      <c r="I312" s="11">
        <v>61</v>
      </c>
      <c r="J312" s="24">
        <v>0</v>
      </c>
      <c r="K312" s="12"/>
      <c r="L312" s="14">
        <v>591386</v>
      </c>
      <c r="N312" s="21">
        <v>0</v>
      </c>
      <c r="P312" s="21">
        <v>2341765</v>
      </c>
      <c r="R312" s="21">
        <v>0</v>
      </c>
      <c r="T312" s="21">
        <v>0</v>
      </c>
      <c r="V312" s="21">
        <v>0</v>
      </c>
      <c r="X312" s="21">
        <v>0</v>
      </c>
      <c r="Z312" s="21">
        <v>0</v>
      </c>
      <c r="AB312" s="22">
        <v>2933151</v>
      </c>
      <c r="AD312" s="5" t="str">
        <f t="shared" si="4"/>
        <v>No</v>
      </c>
      <c r="AF312" s="28"/>
      <c r="AG312" s="21"/>
    </row>
    <row r="313" spans="1:33">
      <c r="A313" s="8" t="s">
        <v>4121</v>
      </c>
      <c r="B313" s="8" t="s">
        <v>4122</v>
      </c>
      <c r="C313" s="9" t="s">
        <v>87</v>
      </c>
      <c r="D313" s="185">
        <v>6</v>
      </c>
      <c r="E313" s="188">
        <v>6</v>
      </c>
      <c r="F313" s="9" t="s">
        <v>83</v>
      </c>
      <c r="G313" s="9" t="s">
        <v>84</v>
      </c>
      <c r="H313" s="10">
        <v>129534</v>
      </c>
      <c r="I313" s="11">
        <v>61</v>
      </c>
      <c r="J313" s="24">
        <v>0</v>
      </c>
      <c r="K313" s="12"/>
      <c r="L313" s="14">
        <v>0</v>
      </c>
      <c r="N313" s="21">
        <v>5886780</v>
      </c>
      <c r="P313" s="21">
        <v>0</v>
      </c>
      <c r="R313" s="21">
        <v>0</v>
      </c>
      <c r="T313" s="21">
        <v>0</v>
      </c>
      <c r="V313" s="21">
        <v>0</v>
      </c>
      <c r="X313" s="21">
        <v>0</v>
      </c>
      <c r="Z313" s="21">
        <v>0</v>
      </c>
      <c r="AB313" s="22">
        <v>5886780</v>
      </c>
      <c r="AD313" s="5" t="str">
        <f t="shared" si="4"/>
        <v>No</v>
      </c>
      <c r="AF313" s="28"/>
      <c r="AG313" s="21"/>
    </row>
    <row r="314" spans="1:33">
      <c r="A314" s="8" t="s">
        <v>4135</v>
      </c>
      <c r="B314" s="8" t="s">
        <v>4136</v>
      </c>
      <c r="C314" s="9" t="s">
        <v>82</v>
      </c>
      <c r="D314" s="185">
        <v>2204</v>
      </c>
      <c r="E314" s="188">
        <v>20204</v>
      </c>
      <c r="F314" s="9" t="s">
        <v>157</v>
      </c>
      <c r="G314" s="9" t="s">
        <v>84</v>
      </c>
      <c r="H314" s="10">
        <v>5441567</v>
      </c>
      <c r="I314" s="11">
        <v>61</v>
      </c>
      <c r="J314" s="24">
        <v>0</v>
      </c>
      <c r="K314" s="12"/>
      <c r="L314" s="14">
        <v>0</v>
      </c>
      <c r="N314" s="21">
        <v>0</v>
      </c>
      <c r="P314" s="21">
        <v>0</v>
      </c>
      <c r="R314" s="21">
        <v>0</v>
      </c>
      <c r="T314" s="21">
        <v>0</v>
      </c>
      <c r="V314" s="21">
        <v>0</v>
      </c>
      <c r="X314" s="21">
        <v>0</v>
      </c>
      <c r="Z314" s="21">
        <v>0</v>
      </c>
      <c r="AB314" s="22">
        <v>0</v>
      </c>
      <c r="AD314" s="5" t="str">
        <f t="shared" si="4"/>
        <v>No</v>
      </c>
      <c r="AF314" s="28"/>
      <c r="AG314" s="21"/>
    </row>
    <row r="315" spans="1:33">
      <c r="A315" s="8" t="s">
        <v>4881</v>
      </c>
      <c r="B315" s="8" t="s">
        <v>4594</v>
      </c>
      <c r="C315" s="9" t="s">
        <v>87</v>
      </c>
      <c r="D315" s="185" t="s">
        <v>4882</v>
      </c>
      <c r="E315" s="188" t="s">
        <v>4883</v>
      </c>
      <c r="F315" s="9" t="s">
        <v>88</v>
      </c>
      <c r="G315" s="9" t="s">
        <v>147</v>
      </c>
      <c r="H315" s="10">
        <v>0</v>
      </c>
      <c r="I315" s="11">
        <v>61</v>
      </c>
      <c r="J315" s="24">
        <v>0</v>
      </c>
      <c r="K315" s="12"/>
      <c r="L315" s="14">
        <v>0</v>
      </c>
      <c r="N315" s="21">
        <v>0</v>
      </c>
      <c r="P315" s="21">
        <v>0</v>
      </c>
      <c r="R315" s="21">
        <v>0</v>
      </c>
      <c r="T315" s="21">
        <v>0</v>
      </c>
      <c r="V315" s="21">
        <v>0</v>
      </c>
      <c r="X315" s="21">
        <v>0</v>
      </c>
      <c r="Z315" s="21">
        <v>6877979</v>
      </c>
      <c r="AB315" s="22">
        <v>6877979</v>
      </c>
      <c r="AD315" s="5" t="str">
        <f t="shared" si="4"/>
        <v>No</v>
      </c>
      <c r="AF315" s="28"/>
      <c r="AG315" s="21"/>
    </row>
    <row r="316" spans="1:33">
      <c r="A316" s="8" t="s">
        <v>4526</v>
      </c>
      <c r="B316" s="8" t="s">
        <v>4527</v>
      </c>
      <c r="C316" s="9" t="s">
        <v>454</v>
      </c>
      <c r="D316" s="185" t="s">
        <v>4528</v>
      </c>
      <c r="E316" s="188" t="s">
        <v>4529</v>
      </c>
      <c r="F316" s="9" t="s">
        <v>125</v>
      </c>
      <c r="G316" s="9" t="s">
        <v>147</v>
      </c>
      <c r="H316" s="10">
        <v>0</v>
      </c>
      <c r="I316" s="11">
        <v>60</v>
      </c>
      <c r="J316" s="24">
        <v>0</v>
      </c>
      <c r="K316" s="12"/>
      <c r="L316" s="14">
        <v>0</v>
      </c>
      <c r="N316" s="21">
        <v>0</v>
      </c>
      <c r="P316" s="21">
        <v>0</v>
      </c>
      <c r="R316" s="21">
        <v>0</v>
      </c>
      <c r="T316" s="21">
        <v>0</v>
      </c>
      <c r="V316" s="21">
        <v>0</v>
      </c>
      <c r="X316" s="21">
        <v>0</v>
      </c>
      <c r="Z316" s="21">
        <v>265759</v>
      </c>
      <c r="AB316" s="22">
        <v>265759</v>
      </c>
      <c r="AD316" s="5" t="str">
        <f t="shared" si="4"/>
        <v>No</v>
      </c>
      <c r="AF316" s="28"/>
      <c r="AG316" s="21"/>
    </row>
    <row r="317" spans="1:33">
      <c r="A317" s="8" t="s">
        <v>4573</v>
      </c>
      <c r="B317" s="8" t="s">
        <v>3698</v>
      </c>
      <c r="C317" s="9" t="s">
        <v>454</v>
      </c>
      <c r="D317" s="185">
        <v>8106</v>
      </c>
      <c r="E317" s="188">
        <v>80106</v>
      </c>
      <c r="F317" s="9" t="s">
        <v>125</v>
      </c>
      <c r="G317" s="9" t="s">
        <v>84</v>
      </c>
      <c r="H317" s="10">
        <v>264465</v>
      </c>
      <c r="I317" s="11">
        <v>60</v>
      </c>
      <c r="J317" s="24">
        <v>0</v>
      </c>
      <c r="K317" s="12"/>
      <c r="L317" s="14">
        <v>0</v>
      </c>
      <c r="N317" s="21">
        <v>658152</v>
      </c>
      <c r="P317" s="21">
        <v>0</v>
      </c>
      <c r="R317" s="21">
        <v>0</v>
      </c>
      <c r="T317" s="21">
        <v>0</v>
      </c>
      <c r="V317" s="21">
        <v>0</v>
      </c>
      <c r="X317" s="21">
        <v>0</v>
      </c>
      <c r="Z317" s="21">
        <v>0</v>
      </c>
      <c r="AB317" s="22">
        <v>658152</v>
      </c>
      <c r="AD317" s="5" t="str">
        <f t="shared" si="4"/>
        <v>No</v>
      </c>
      <c r="AF317" s="28"/>
      <c r="AG317" s="21"/>
    </row>
    <row r="318" spans="1:33">
      <c r="A318" s="8" t="s">
        <v>6532</v>
      </c>
      <c r="B318" s="8" t="s">
        <v>5150</v>
      </c>
      <c r="C318" s="9" t="s">
        <v>120</v>
      </c>
      <c r="D318" s="185" t="s">
        <v>5151</v>
      </c>
      <c r="E318" s="188" t="s">
        <v>5152</v>
      </c>
      <c r="F318" s="9" t="s">
        <v>157</v>
      </c>
      <c r="G318" s="9" t="s">
        <v>147</v>
      </c>
      <c r="H318" s="10">
        <v>0</v>
      </c>
      <c r="I318" s="11">
        <v>60</v>
      </c>
      <c r="J318" s="24">
        <v>0</v>
      </c>
      <c r="K318" s="12"/>
      <c r="L318" s="14">
        <v>0</v>
      </c>
      <c r="N318" s="21">
        <v>0</v>
      </c>
      <c r="P318" s="21">
        <v>0</v>
      </c>
      <c r="R318" s="21">
        <v>0</v>
      </c>
      <c r="T318" s="21">
        <v>0</v>
      </c>
      <c r="V318" s="21">
        <v>0</v>
      </c>
      <c r="X318" s="21">
        <v>0</v>
      </c>
      <c r="Z318" s="21">
        <v>57790</v>
      </c>
      <c r="AB318" s="22">
        <v>57790</v>
      </c>
      <c r="AD318" s="5" t="str">
        <f t="shared" si="4"/>
        <v>No</v>
      </c>
      <c r="AF318" s="28"/>
      <c r="AG318" s="21"/>
    </row>
    <row r="319" spans="1:33">
      <c r="A319" s="8" t="s">
        <v>4784</v>
      </c>
      <c r="B319" s="8" t="s">
        <v>436</v>
      </c>
      <c r="C319" s="9" t="s">
        <v>274</v>
      </c>
      <c r="D319" s="185">
        <v>4159</v>
      </c>
      <c r="E319" s="188">
        <v>40159</v>
      </c>
      <c r="F319" s="9" t="s">
        <v>88</v>
      </c>
      <c r="G319" s="9" t="s">
        <v>84</v>
      </c>
      <c r="H319" s="10">
        <v>969587</v>
      </c>
      <c r="I319" s="11">
        <v>59</v>
      </c>
      <c r="J319" s="24">
        <v>2998329</v>
      </c>
      <c r="K319" s="12"/>
      <c r="L319" s="14">
        <v>0</v>
      </c>
      <c r="N319" s="21">
        <v>0</v>
      </c>
      <c r="P319" s="21">
        <v>0</v>
      </c>
      <c r="R319" s="21">
        <v>0</v>
      </c>
      <c r="T319" s="21">
        <v>0</v>
      </c>
      <c r="V319" s="21">
        <v>0</v>
      </c>
      <c r="X319" s="21">
        <v>0</v>
      </c>
      <c r="Z319" s="21">
        <v>0</v>
      </c>
      <c r="AB319" s="22">
        <v>2998329</v>
      </c>
      <c r="AD319" s="5" t="str">
        <f t="shared" si="4"/>
        <v>No</v>
      </c>
      <c r="AF319" s="28"/>
      <c r="AG319" s="21"/>
    </row>
    <row r="320" spans="1:33">
      <c r="A320" s="8" t="s">
        <v>3579</v>
      </c>
      <c r="B320" s="8" t="s">
        <v>3580</v>
      </c>
      <c r="C320" s="9" t="s">
        <v>109</v>
      </c>
      <c r="D320" s="185" t="s">
        <v>3581</v>
      </c>
      <c r="E320" s="188" t="s">
        <v>3582</v>
      </c>
      <c r="F320" s="9" t="s">
        <v>88</v>
      </c>
      <c r="G320" s="9" t="s">
        <v>147</v>
      </c>
      <c r="H320" s="10">
        <v>0</v>
      </c>
      <c r="I320" s="11">
        <v>59</v>
      </c>
      <c r="J320" s="24">
        <v>0</v>
      </c>
      <c r="K320" s="12"/>
      <c r="L320" s="14">
        <v>0</v>
      </c>
      <c r="N320" s="21">
        <v>0</v>
      </c>
      <c r="P320" s="21">
        <v>0</v>
      </c>
      <c r="R320" s="21">
        <v>0</v>
      </c>
      <c r="T320" s="21">
        <v>0</v>
      </c>
      <c r="V320" s="21">
        <v>0</v>
      </c>
      <c r="X320" s="21">
        <v>0</v>
      </c>
      <c r="Z320" s="21">
        <v>1661166</v>
      </c>
      <c r="AB320" s="22">
        <v>1661166</v>
      </c>
      <c r="AD320" s="5" t="str">
        <f t="shared" si="4"/>
        <v>No</v>
      </c>
      <c r="AF320" s="28"/>
      <c r="AG320" s="21"/>
    </row>
    <row r="321" spans="1:33">
      <c r="A321" s="8" t="s">
        <v>4103</v>
      </c>
      <c r="B321" s="8" t="s">
        <v>4104</v>
      </c>
      <c r="C321" s="9" t="s">
        <v>91</v>
      </c>
      <c r="D321" s="185">
        <v>9144</v>
      </c>
      <c r="E321" s="188">
        <v>90144</v>
      </c>
      <c r="F321" s="9" t="s">
        <v>88</v>
      </c>
      <c r="G321" s="9" t="s">
        <v>84</v>
      </c>
      <c r="H321" s="10">
        <v>615968</v>
      </c>
      <c r="I321" s="11">
        <v>59</v>
      </c>
      <c r="J321" s="24">
        <v>0</v>
      </c>
      <c r="K321" s="12"/>
      <c r="L321" s="14">
        <v>0</v>
      </c>
      <c r="N321" s="21">
        <v>2055342</v>
      </c>
      <c r="P321" s="21">
        <v>0</v>
      </c>
      <c r="R321" s="21">
        <v>0</v>
      </c>
      <c r="T321" s="21">
        <v>0</v>
      </c>
      <c r="V321" s="21">
        <v>1100779</v>
      </c>
      <c r="X321" s="21">
        <v>137500</v>
      </c>
      <c r="Z321" s="21">
        <v>0</v>
      </c>
      <c r="AB321" s="22">
        <v>3293621</v>
      </c>
      <c r="AD321" s="5" t="str">
        <f t="shared" si="4"/>
        <v>No</v>
      </c>
      <c r="AF321" s="28"/>
      <c r="AG321" s="21"/>
    </row>
    <row r="322" spans="1:33">
      <c r="A322" s="8" t="s">
        <v>3055</v>
      </c>
      <c r="B322" s="8" t="s">
        <v>6409</v>
      </c>
      <c r="C322" s="9" t="s">
        <v>171</v>
      </c>
      <c r="D322" s="185" t="s">
        <v>3056</v>
      </c>
      <c r="E322" s="188" t="s">
        <v>3057</v>
      </c>
      <c r="F322" s="9" t="s">
        <v>157</v>
      </c>
      <c r="G322" s="9" t="s">
        <v>147</v>
      </c>
      <c r="H322" s="10">
        <v>0</v>
      </c>
      <c r="I322" s="11">
        <v>59</v>
      </c>
      <c r="J322" s="24">
        <v>0</v>
      </c>
      <c r="K322" s="12"/>
      <c r="L322" s="14">
        <v>0</v>
      </c>
      <c r="N322" s="21">
        <v>0</v>
      </c>
      <c r="P322" s="21">
        <v>0</v>
      </c>
      <c r="R322" s="21">
        <v>0</v>
      </c>
      <c r="T322" s="21">
        <v>0</v>
      </c>
      <c r="V322" s="21">
        <v>0</v>
      </c>
      <c r="X322" s="21">
        <v>0</v>
      </c>
      <c r="Z322" s="21">
        <v>339384</v>
      </c>
      <c r="AB322" s="22">
        <v>339384</v>
      </c>
      <c r="AD322" s="5" t="str">
        <f t="shared" si="4"/>
        <v>No</v>
      </c>
      <c r="AF322" s="28"/>
      <c r="AG322" s="21"/>
    </row>
    <row r="323" spans="1:33">
      <c r="A323" s="8" t="s">
        <v>3673</v>
      </c>
      <c r="B323" s="8" t="s">
        <v>444</v>
      </c>
      <c r="C323" s="9" t="s">
        <v>103</v>
      </c>
      <c r="D323" s="185">
        <v>4094</v>
      </c>
      <c r="E323" s="188">
        <v>40094</v>
      </c>
      <c r="F323" s="9" t="s">
        <v>138</v>
      </c>
      <c r="G323" s="9" t="s">
        <v>84</v>
      </c>
      <c r="H323" s="10">
        <v>2148346</v>
      </c>
      <c r="I323" s="11">
        <v>58</v>
      </c>
      <c r="J323" s="24">
        <v>0</v>
      </c>
      <c r="K323" s="12"/>
      <c r="L323" s="14">
        <v>0</v>
      </c>
      <c r="N323" s="21">
        <v>0</v>
      </c>
      <c r="P323" s="21">
        <v>0</v>
      </c>
      <c r="R323" s="21">
        <v>0</v>
      </c>
      <c r="T323" s="21">
        <v>0</v>
      </c>
      <c r="V323" s="21">
        <v>0</v>
      </c>
      <c r="X323" s="21">
        <v>0</v>
      </c>
      <c r="Z323" s="21">
        <v>0</v>
      </c>
      <c r="AB323" s="22">
        <v>0</v>
      </c>
      <c r="AD323" s="5" t="str">
        <f t="shared" ref="AD323:AD386" si="5">IF(AC323&amp;AA323&amp;Y323&amp;W323&amp;U323&amp;S323&amp;Q323&amp;O323&amp;M323&amp;K323&lt;&gt;"","Yes","No")</f>
        <v>No</v>
      </c>
      <c r="AF323" s="28"/>
      <c r="AG323" s="21"/>
    </row>
    <row r="324" spans="1:33">
      <c r="A324" s="8" t="s">
        <v>2773</v>
      </c>
      <c r="B324" s="8" t="s">
        <v>2774</v>
      </c>
      <c r="C324" s="9" t="s">
        <v>124</v>
      </c>
      <c r="D324" s="185">
        <v>6024</v>
      </c>
      <c r="E324" s="188">
        <v>60024</v>
      </c>
      <c r="F324" s="9" t="s">
        <v>83</v>
      </c>
      <c r="G324" s="9" t="s">
        <v>84</v>
      </c>
      <c r="H324" s="10">
        <v>298317</v>
      </c>
      <c r="I324" s="11">
        <v>58</v>
      </c>
      <c r="J324" s="24">
        <v>8192127</v>
      </c>
      <c r="K324" s="12"/>
      <c r="L324" s="14">
        <v>0</v>
      </c>
      <c r="N324" s="21">
        <v>0</v>
      </c>
      <c r="P324" s="21">
        <v>0</v>
      </c>
      <c r="R324" s="21">
        <v>0</v>
      </c>
      <c r="T324" s="21">
        <v>0</v>
      </c>
      <c r="V324" s="21">
        <v>0</v>
      </c>
      <c r="X324" s="21">
        <v>0</v>
      </c>
      <c r="Z324" s="21">
        <v>0</v>
      </c>
      <c r="AB324" s="22">
        <v>8192127</v>
      </c>
      <c r="AD324" s="5" t="str">
        <f t="shared" si="5"/>
        <v>No</v>
      </c>
      <c r="AF324" s="28"/>
      <c r="AG324" s="21"/>
    </row>
    <row r="325" spans="1:33">
      <c r="A325" s="8" t="s">
        <v>5128</v>
      </c>
      <c r="B325" s="8" t="s">
        <v>5129</v>
      </c>
      <c r="C325" s="9" t="s">
        <v>120</v>
      </c>
      <c r="D325" s="185" t="s">
        <v>5130</v>
      </c>
      <c r="E325" s="188" t="s">
        <v>5131</v>
      </c>
      <c r="F325" s="9" t="s">
        <v>543</v>
      </c>
      <c r="G325" s="9" t="s">
        <v>147</v>
      </c>
      <c r="H325" s="10">
        <v>0</v>
      </c>
      <c r="I325" s="11">
        <v>58</v>
      </c>
      <c r="J325" s="24">
        <v>0</v>
      </c>
      <c r="K325" s="12"/>
      <c r="L325" s="14">
        <v>0</v>
      </c>
      <c r="N325" s="21">
        <v>0</v>
      </c>
      <c r="P325" s="21">
        <v>0</v>
      </c>
      <c r="R325" s="21">
        <v>0</v>
      </c>
      <c r="T325" s="21">
        <v>0</v>
      </c>
      <c r="V325" s="21">
        <v>0</v>
      </c>
      <c r="X325" s="21">
        <v>0</v>
      </c>
      <c r="Z325" s="21">
        <v>0</v>
      </c>
      <c r="AB325" s="22">
        <v>0</v>
      </c>
      <c r="AD325" s="5" t="str">
        <f t="shared" si="5"/>
        <v>No</v>
      </c>
      <c r="AF325" s="28"/>
      <c r="AG325" s="21"/>
    </row>
    <row r="326" spans="1:33">
      <c r="A326" s="8" t="s">
        <v>1429</v>
      </c>
      <c r="B326" s="8" t="s">
        <v>1430</v>
      </c>
      <c r="C326" s="9" t="s">
        <v>150</v>
      </c>
      <c r="D326" s="185" t="s">
        <v>1431</v>
      </c>
      <c r="E326" s="188" t="s">
        <v>1432</v>
      </c>
      <c r="F326" s="9" t="s">
        <v>157</v>
      </c>
      <c r="G326" s="9" t="s">
        <v>147</v>
      </c>
      <c r="H326" s="10">
        <v>0</v>
      </c>
      <c r="I326" s="11">
        <v>58</v>
      </c>
      <c r="J326" s="24">
        <v>0</v>
      </c>
      <c r="K326" s="12"/>
      <c r="L326" s="14">
        <v>0</v>
      </c>
      <c r="N326" s="21">
        <v>0</v>
      </c>
      <c r="P326" s="21">
        <v>0</v>
      </c>
      <c r="R326" s="21">
        <v>0</v>
      </c>
      <c r="T326" s="21">
        <v>0</v>
      </c>
      <c r="V326" s="21">
        <v>0</v>
      </c>
      <c r="X326" s="21">
        <v>0</v>
      </c>
      <c r="Z326" s="21">
        <v>77000</v>
      </c>
      <c r="AB326" s="22">
        <v>77000</v>
      </c>
      <c r="AD326" s="5" t="str">
        <f t="shared" si="5"/>
        <v>No</v>
      </c>
      <c r="AF326" s="28"/>
      <c r="AG326" s="21"/>
    </row>
    <row r="327" spans="1:33">
      <c r="A327" s="8" t="s">
        <v>303</v>
      </c>
      <c r="B327" s="8" t="s">
        <v>304</v>
      </c>
      <c r="C327" s="9" t="s">
        <v>213</v>
      </c>
      <c r="D327" s="185" t="s">
        <v>305</v>
      </c>
      <c r="E327" s="188" t="s">
        <v>306</v>
      </c>
      <c r="F327" s="9" t="s">
        <v>157</v>
      </c>
      <c r="G327" s="9" t="s">
        <v>147</v>
      </c>
      <c r="H327" s="10">
        <v>0</v>
      </c>
      <c r="I327" s="11">
        <v>58</v>
      </c>
      <c r="J327" s="24">
        <v>0</v>
      </c>
      <c r="K327" s="12"/>
      <c r="L327" s="14">
        <v>0</v>
      </c>
      <c r="N327" s="21">
        <v>0</v>
      </c>
      <c r="P327" s="21">
        <v>0</v>
      </c>
      <c r="R327" s="21">
        <v>0</v>
      </c>
      <c r="T327" s="21">
        <v>0</v>
      </c>
      <c r="V327" s="21">
        <v>0</v>
      </c>
      <c r="X327" s="21">
        <v>0</v>
      </c>
      <c r="Z327" s="21">
        <v>487787</v>
      </c>
      <c r="AB327" s="22">
        <v>487787</v>
      </c>
      <c r="AD327" s="5" t="str">
        <f t="shared" si="5"/>
        <v>No</v>
      </c>
      <c r="AF327" s="28"/>
      <c r="AG327" s="21"/>
    </row>
    <row r="328" spans="1:33">
      <c r="A328" s="8" t="s">
        <v>2772</v>
      </c>
      <c r="B328" s="8" t="s">
        <v>1132</v>
      </c>
      <c r="C328" s="9" t="s">
        <v>129</v>
      </c>
      <c r="D328" s="185">
        <v>4180</v>
      </c>
      <c r="E328" s="188">
        <v>40180</v>
      </c>
      <c r="F328" s="9" t="s">
        <v>214</v>
      </c>
      <c r="G328" s="9" t="s">
        <v>84</v>
      </c>
      <c r="H328" s="10">
        <v>128754</v>
      </c>
      <c r="I328" s="11">
        <v>58</v>
      </c>
      <c r="J328" s="24">
        <v>0</v>
      </c>
      <c r="K328" s="12"/>
      <c r="L328" s="14">
        <v>0</v>
      </c>
      <c r="N328" s="21">
        <v>0</v>
      </c>
      <c r="P328" s="21">
        <v>0</v>
      </c>
      <c r="R328" s="21">
        <v>0</v>
      </c>
      <c r="T328" s="21">
        <v>0</v>
      </c>
      <c r="V328" s="21">
        <v>0</v>
      </c>
      <c r="X328" s="21">
        <v>0</v>
      </c>
      <c r="Z328" s="21">
        <v>0</v>
      </c>
      <c r="AB328" s="22">
        <v>0</v>
      </c>
      <c r="AD328" s="5" t="str">
        <f t="shared" si="5"/>
        <v>No</v>
      </c>
      <c r="AF328" s="28"/>
      <c r="AG328" s="21"/>
    </row>
    <row r="329" spans="1:33">
      <c r="A329" s="8" t="s">
        <v>591</v>
      </c>
      <c r="B329" s="8" t="s">
        <v>535</v>
      </c>
      <c r="C329" s="9" t="s">
        <v>555</v>
      </c>
      <c r="D329" s="185">
        <v>5059</v>
      </c>
      <c r="E329" s="188">
        <v>50059</v>
      </c>
      <c r="F329" s="9" t="s">
        <v>88</v>
      </c>
      <c r="G329" s="9" t="s">
        <v>84</v>
      </c>
      <c r="H329" s="10">
        <v>161316</v>
      </c>
      <c r="I329" s="11">
        <v>58</v>
      </c>
      <c r="J329" s="24">
        <v>0</v>
      </c>
      <c r="K329" s="12"/>
      <c r="L329" s="14">
        <v>0</v>
      </c>
      <c r="N329" s="21">
        <v>0</v>
      </c>
      <c r="P329" s="21">
        <v>0</v>
      </c>
      <c r="R329" s="21">
        <v>0</v>
      </c>
      <c r="T329" s="21">
        <v>0</v>
      </c>
      <c r="V329" s="21">
        <v>0</v>
      </c>
      <c r="X329" s="21">
        <v>0</v>
      </c>
      <c r="Z329" s="21">
        <v>0</v>
      </c>
      <c r="AB329" s="22">
        <v>0</v>
      </c>
      <c r="AD329" s="5" t="str">
        <f t="shared" si="5"/>
        <v>No</v>
      </c>
      <c r="AF329" s="28"/>
      <c r="AG329" s="21"/>
    </row>
    <row r="330" spans="1:33">
      <c r="A330" s="8" t="s">
        <v>291</v>
      </c>
      <c r="B330" s="8" t="s">
        <v>292</v>
      </c>
      <c r="C330" s="9" t="s">
        <v>288</v>
      </c>
      <c r="D330" s="185">
        <v>3078</v>
      </c>
      <c r="E330" s="188">
        <v>30078</v>
      </c>
      <c r="F330" s="9" t="s">
        <v>125</v>
      </c>
      <c r="G330" s="9" t="s">
        <v>84</v>
      </c>
      <c r="H330" s="10">
        <v>1733853</v>
      </c>
      <c r="I330" s="11">
        <v>57</v>
      </c>
      <c r="J330" s="24">
        <v>0</v>
      </c>
      <c r="K330" s="12"/>
      <c r="L330" s="14">
        <v>0</v>
      </c>
      <c r="N330" s="21">
        <v>0</v>
      </c>
      <c r="P330" s="21">
        <v>0</v>
      </c>
      <c r="R330" s="21">
        <v>0</v>
      </c>
      <c r="T330" s="21">
        <v>0</v>
      </c>
      <c r="V330" s="21">
        <v>0</v>
      </c>
      <c r="X330" s="21">
        <v>0</v>
      </c>
      <c r="Z330" s="21">
        <v>0</v>
      </c>
      <c r="AB330" s="22">
        <v>0</v>
      </c>
      <c r="AD330" s="5" t="str">
        <f t="shared" si="5"/>
        <v>No</v>
      </c>
      <c r="AF330" s="28"/>
      <c r="AG330" s="21"/>
    </row>
    <row r="331" spans="1:33">
      <c r="A331" s="8" t="s">
        <v>2835</v>
      </c>
      <c r="B331" s="8" t="s">
        <v>2836</v>
      </c>
      <c r="C331" s="9" t="s">
        <v>210</v>
      </c>
      <c r="D331" s="185" t="s">
        <v>2837</v>
      </c>
      <c r="E331" s="188" t="s">
        <v>2838</v>
      </c>
      <c r="F331" s="9" t="s">
        <v>157</v>
      </c>
      <c r="G331" s="9" t="s">
        <v>147</v>
      </c>
      <c r="H331" s="10">
        <v>0</v>
      </c>
      <c r="I331" s="11">
        <v>57</v>
      </c>
      <c r="J331" s="24">
        <v>0</v>
      </c>
      <c r="K331" s="12"/>
      <c r="L331" s="14">
        <v>0</v>
      </c>
      <c r="N331" s="21">
        <v>0</v>
      </c>
      <c r="P331" s="21">
        <v>0</v>
      </c>
      <c r="R331" s="21">
        <v>0</v>
      </c>
      <c r="T331" s="21">
        <v>0</v>
      </c>
      <c r="V331" s="21">
        <v>0</v>
      </c>
      <c r="X331" s="21">
        <v>0</v>
      </c>
      <c r="Z331" s="21">
        <v>83583</v>
      </c>
      <c r="AB331" s="22">
        <v>83583</v>
      </c>
      <c r="AD331" s="5" t="str">
        <f t="shared" si="5"/>
        <v>No</v>
      </c>
      <c r="AF331" s="28"/>
      <c r="AG331" s="21"/>
    </row>
    <row r="332" spans="1:33">
      <c r="A332" s="8" t="s">
        <v>4099</v>
      </c>
      <c r="B332" s="8" t="s">
        <v>86</v>
      </c>
      <c r="C332" s="9" t="s">
        <v>87</v>
      </c>
      <c r="D332" s="185">
        <v>5</v>
      </c>
      <c r="E332" s="188">
        <v>5</v>
      </c>
      <c r="F332" s="9" t="s">
        <v>83</v>
      </c>
      <c r="G332" s="9" t="s">
        <v>84</v>
      </c>
      <c r="H332" s="10">
        <v>3059393</v>
      </c>
      <c r="I332" s="11">
        <v>57</v>
      </c>
      <c r="J332" s="24">
        <v>2611308</v>
      </c>
      <c r="K332" s="12"/>
      <c r="L332" s="14">
        <v>0</v>
      </c>
      <c r="N332" s="21">
        <v>17955772</v>
      </c>
      <c r="P332" s="21">
        <v>0</v>
      </c>
      <c r="R332" s="21">
        <v>0</v>
      </c>
      <c r="T332" s="21">
        <v>0</v>
      </c>
      <c r="V332" s="21">
        <v>0</v>
      </c>
      <c r="X332" s="21">
        <v>0</v>
      </c>
      <c r="Z332" s="21">
        <v>0</v>
      </c>
      <c r="AB332" s="22">
        <v>20567080</v>
      </c>
      <c r="AD332" s="5" t="str">
        <f t="shared" si="5"/>
        <v>No</v>
      </c>
      <c r="AF332" s="28"/>
      <c r="AG332" s="21"/>
    </row>
    <row r="333" spans="1:33">
      <c r="A333" s="8" t="s">
        <v>4761</v>
      </c>
      <c r="B333" s="8" t="s">
        <v>4762</v>
      </c>
      <c r="C333" s="9" t="s">
        <v>82</v>
      </c>
      <c r="D333" s="185">
        <v>2161</v>
      </c>
      <c r="E333" s="188">
        <v>20161</v>
      </c>
      <c r="F333" s="9" t="s">
        <v>113</v>
      </c>
      <c r="G333" s="9" t="s">
        <v>84</v>
      </c>
      <c r="H333" s="10">
        <v>18351295</v>
      </c>
      <c r="I333" s="11">
        <v>57</v>
      </c>
      <c r="J333" s="24">
        <v>0</v>
      </c>
      <c r="K333" s="12"/>
      <c r="L333" s="14">
        <v>0</v>
      </c>
      <c r="N333" s="21">
        <v>0</v>
      </c>
      <c r="P333" s="21">
        <v>0</v>
      </c>
      <c r="R333" s="21">
        <v>0</v>
      </c>
      <c r="T333" s="21">
        <v>0</v>
      </c>
      <c r="V333" s="21">
        <v>0</v>
      </c>
      <c r="X333" s="21">
        <v>0</v>
      </c>
      <c r="Z333" s="21">
        <v>0</v>
      </c>
      <c r="AB333" s="22">
        <v>0</v>
      </c>
      <c r="AD333" s="5" t="str">
        <f t="shared" si="5"/>
        <v>No</v>
      </c>
      <c r="AF333" s="28"/>
      <c r="AG333" s="21"/>
    </row>
    <row r="334" spans="1:33">
      <c r="A334" s="8" t="s">
        <v>3542</v>
      </c>
      <c r="B334" s="8" t="s">
        <v>287</v>
      </c>
      <c r="C334" s="9" t="s">
        <v>109</v>
      </c>
      <c r="D334" s="185" t="s">
        <v>3543</v>
      </c>
      <c r="E334" s="188" t="s">
        <v>3544</v>
      </c>
      <c r="F334" s="9" t="s">
        <v>157</v>
      </c>
      <c r="G334" s="9" t="s">
        <v>147</v>
      </c>
      <c r="H334" s="10">
        <v>0</v>
      </c>
      <c r="I334" s="11">
        <v>56</v>
      </c>
      <c r="J334" s="24">
        <v>0</v>
      </c>
      <c r="K334" s="12"/>
      <c r="L334" s="14">
        <v>0</v>
      </c>
      <c r="N334" s="21">
        <v>0</v>
      </c>
      <c r="P334" s="21">
        <v>0</v>
      </c>
      <c r="R334" s="21">
        <v>0</v>
      </c>
      <c r="T334" s="21">
        <v>0</v>
      </c>
      <c r="V334" s="21">
        <v>0</v>
      </c>
      <c r="X334" s="21">
        <v>0</v>
      </c>
      <c r="Z334" s="21">
        <v>1790776</v>
      </c>
      <c r="AB334" s="22">
        <v>1790776</v>
      </c>
      <c r="AD334" s="5" t="str">
        <f t="shared" si="5"/>
        <v>No</v>
      </c>
      <c r="AF334" s="28"/>
      <c r="AG334" s="21"/>
    </row>
    <row r="335" spans="1:33">
      <c r="A335" s="8" t="s">
        <v>1807</v>
      </c>
      <c r="B335" s="8" t="s">
        <v>1808</v>
      </c>
      <c r="C335" s="9" t="s">
        <v>91</v>
      </c>
      <c r="D335" s="185">
        <v>9173</v>
      </c>
      <c r="E335" s="188">
        <v>90173</v>
      </c>
      <c r="F335" s="9" t="s">
        <v>88</v>
      </c>
      <c r="G335" s="9" t="s">
        <v>84</v>
      </c>
      <c r="H335" s="10">
        <v>136969</v>
      </c>
      <c r="I335" s="11">
        <v>56</v>
      </c>
      <c r="J335" s="24">
        <v>0</v>
      </c>
      <c r="K335" s="12"/>
      <c r="L335" s="14">
        <v>0</v>
      </c>
      <c r="N335" s="21">
        <v>0</v>
      </c>
      <c r="P335" s="21">
        <v>0</v>
      </c>
      <c r="R335" s="21">
        <v>0</v>
      </c>
      <c r="T335" s="21">
        <v>0</v>
      </c>
      <c r="V335" s="21">
        <v>0</v>
      </c>
      <c r="X335" s="21">
        <v>0</v>
      </c>
      <c r="Z335" s="21">
        <v>0</v>
      </c>
      <c r="AB335" s="22">
        <v>0</v>
      </c>
      <c r="AD335" s="5" t="str">
        <f t="shared" si="5"/>
        <v>No</v>
      </c>
      <c r="AF335" s="28"/>
      <c r="AG335" s="21"/>
    </row>
    <row r="336" spans="1:33">
      <c r="A336" s="8" t="s">
        <v>724</v>
      </c>
      <c r="B336" s="8" t="s">
        <v>725</v>
      </c>
      <c r="C336" s="9" t="s">
        <v>265</v>
      </c>
      <c r="D336" s="185">
        <v>7049</v>
      </c>
      <c r="E336" s="188">
        <v>70049</v>
      </c>
      <c r="F336" s="9" t="s">
        <v>157</v>
      </c>
      <c r="G336" s="9" t="s">
        <v>84</v>
      </c>
      <c r="H336" s="10">
        <v>280051</v>
      </c>
      <c r="I336" s="11">
        <v>56</v>
      </c>
      <c r="J336" s="24">
        <v>51863</v>
      </c>
      <c r="K336" s="12"/>
      <c r="L336" s="14">
        <v>0</v>
      </c>
      <c r="N336" s="21">
        <v>0</v>
      </c>
      <c r="P336" s="21">
        <v>0</v>
      </c>
      <c r="R336" s="21">
        <v>0</v>
      </c>
      <c r="T336" s="21">
        <v>0</v>
      </c>
      <c r="V336" s="21">
        <v>0</v>
      </c>
      <c r="X336" s="21">
        <v>0</v>
      </c>
      <c r="Z336" s="21">
        <v>0</v>
      </c>
      <c r="AB336" s="22">
        <v>51863</v>
      </c>
      <c r="AD336" s="5" t="str">
        <f t="shared" si="5"/>
        <v>No</v>
      </c>
      <c r="AF336" s="28"/>
      <c r="AG336" s="21"/>
    </row>
    <row r="337" spans="1:33">
      <c r="A337" s="8" t="s">
        <v>1850</v>
      </c>
      <c r="B337" s="8" t="s">
        <v>1851</v>
      </c>
      <c r="C337" s="9" t="s">
        <v>265</v>
      </c>
      <c r="D337" s="185" t="s">
        <v>1852</v>
      </c>
      <c r="E337" s="188" t="s">
        <v>1853</v>
      </c>
      <c r="F337" s="9" t="s">
        <v>157</v>
      </c>
      <c r="G337" s="9" t="s">
        <v>147</v>
      </c>
      <c r="H337" s="10">
        <v>0</v>
      </c>
      <c r="I337" s="11">
        <v>55</v>
      </c>
      <c r="J337" s="24">
        <v>0</v>
      </c>
      <c r="K337" s="12"/>
      <c r="L337" s="14">
        <v>0</v>
      </c>
      <c r="N337" s="21">
        <v>0</v>
      </c>
      <c r="P337" s="21">
        <v>0</v>
      </c>
      <c r="R337" s="21">
        <v>0</v>
      </c>
      <c r="T337" s="21">
        <v>0</v>
      </c>
      <c r="V337" s="21">
        <v>0</v>
      </c>
      <c r="X337" s="21">
        <v>0</v>
      </c>
      <c r="Z337" s="21">
        <v>97538</v>
      </c>
      <c r="AB337" s="22">
        <v>97538</v>
      </c>
      <c r="AD337" s="5" t="str">
        <f t="shared" si="5"/>
        <v>No</v>
      </c>
      <c r="AF337" s="28"/>
      <c r="AG337" s="21"/>
    </row>
    <row r="338" spans="1:33">
      <c r="A338" s="8" t="s">
        <v>2074</v>
      </c>
      <c r="B338" s="8" t="s">
        <v>1329</v>
      </c>
      <c r="C338" s="9" t="s">
        <v>39</v>
      </c>
      <c r="D338" s="185">
        <v>9233</v>
      </c>
      <c r="E338" s="188">
        <v>90233</v>
      </c>
      <c r="F338" s="9" t="s">
        <v>88</v>
      </c>
      <c r="G338" s="9" t="s">
        <v>84</v>
      </c>
      <c r="H338" s="10">
        <v>135267</v>
      </c>
      <c r="I338" s="11">
        <v>55</v>
      </c>
      <c r="J338" s="24">
        <v>516739</v>
      </c>
      <c r="K338" s="12"/>
      <c r="L338" s="14">
        <v>0</v>
      </c>
      <c r="N338" s="21">
        <v>0</v>
      </c>
      <c r="P338" s="21">
        <v>0</v>
      </c>
      <c r="R338" s="21">
        <v>0</v>
      </c>
      <c r="T338" s="21">
        <v>0</v>
      </c>
      <c r="V338" s="21">
        <v>0</v>
      </c>
      <c r="X338" s="21">
        <v>0</v>
      </c>
      <c r="Z338" s="21">
        <v>0</v>
      </c>
      <c r="AB338" s="22">
        <v>516739</v>
      </c>
      <c r="AD338" s="5" t="str">
        <f t="shared" si="5"/>
        <v>No</v>
      </c>
      <c r="AF338" s="28"/>
      <c r="AG338" s="21"/>
    </row>
    <row r="339" spans="1:33">
      <c r="A339" s="8" t="s">
        <v>4813</v>
      </c>
      <c r="B339" s="8" t="s">
        <v>4814</v>
      </c>
      <c r="C339" s="9" t="s">
        <v>42</v>
      </c>
      <c r="D339" s="185">
        <v>2003</v>
      </c>
      <c r="E339" s="188">
        <v>20003</v>
      </c>
      <c r="F339" s="9" t="s">
        <v>83</v>
      </c>
      <c r="G339" s="9" t="s">
        <v>84</v>
      </c>
      <c r="H339" s="10">
        <v>158084</v>
      </c>
      <c r="I339" s="11">
        <v>55</v>
      </c>
      <c r="J339" s="24">
        <v>1441024</v>
      </c>
      <c r="K339" s="12"/>
      <c r="L339" s="14">
        <v>0</v>
      </c>
      <c r="N339" s="21">
        <v>0</v>
      </c>
      <c r="P339" s="21">
        <v>0</v>
      </c>
      <c r="R339" s="21">
        <v>0</v>
      </c>
      <c r="T339" s="21">
        <v>0</v>
      </c>
      <c r="V339" s="21">
        <v>0</v>
      </c>
      <c r="X339" s="21">
        <v>0</v>
      </c>
      <c r="Z339" s="21">
        <v>0</v>
      </c>
      <c r="AB339" s="22">
        <v>1441024</v>
      </c>
      <c r="AD339" s="5" t="str">
        <f t="shared" si="5"/>
        <v>No</v>
      </c>
      <c r="AF339" s="28"/>
      <c r="AG339" s="21"/>
    </row>
    <row r="340" spans="1:33">
      <c r="A340" s="8" t="s">
        <v>1456</v>
      </c>
      <c r="B340" s="8" t="s">
        <v>1457</v>
      </c>
      <c r="C340" s="9" t="s">
        <v>150</v>
      </c>
      <c r="D340" s="185" t="s">
        <v>1458</v>
      </c>
      <c r="E340" s="188" t="s">
        <v>1459</v>
      </c>
      <c r="F340" s="9" t="s">
        <v>157</v>
      </c>
      <c r="G340" s="9" t="s">
        <v>147</v>
      </c>
      <c r="H340" s="10">
        <v>0</v>
      </c>
      <c r="I340" s="11">
        <v>55</v>
      </c>
      <c r="J340" s="24">
        <v>0</v>
      </c>
      <c r="K340" s="12"/>
      <c r="L340" s="14">
        <v>0</v>
      </c>
      <c r="N340" s="21">
        <v>0</v>
      </c>
      <c r="P340" s="21">
        <v>0</v>
      </c>
      <c r="R340" s="21">
        <v>0</v>
      </c>
      <c r="T340" s="21">
        <v>0</v>
      </c>
      <c r="V340" s="21">
        <v>0</v>
      </c>
      <c r="X340" s="21">
        <v>0</v>
      </c>
      <c r="Z340" s="21">
        <v>0</v>
      </c>
      <c r="AB340" s="22">
        <v>0</v>
      </c>
      <c r="AD340" s="5" t="str">
        <f t="shared" si="5"/>
        <v>No</v>
      </c>
      <c r="AF340" s="28"/>
      <c r="AG340" s="21"/>
    </row>
    <row r="341" spans="1:33">
      <c r="A341" s="8" t="s">
        <v>1854</v>
      </c>
      <c r="B341" s="8" t="s">
        <v>1855</v>
      </c>
      <c r="C341" s="9" t="s">
        <v>265</v>
      </c>
      <c r="D341" s="185" t="s">
        <v>1856</v>
      </c>
      <c r="E341" s="188" t="s">
        <v>1857</v>
      </c>
      <c r="F341" s="9" t="s">
        <v>88</v>
      </c>
      <c r="G341" s="9" t="s">
        <v>147</v>
      </c>
      <c r="H341" s="10">
        <v>0</v>
      </c>
      <c r="I341" s="11">
        <v>54</v>
      </c>
      <c r="J341" s="24">
        <v>0</v>
      </c>
      <c r="K341" s="12"/>
      <c r="L341" s="14">
        <v>0</v>
      </c>
      <c r="N341" s="21">
        <v>0</v>
      </c>
      <c r="P341" s="21">
        <v>0</v>
      </c>
      <c r="R341" s="21">
        <v>0</v>
      </c>
      <c r="T341" s="21">
        <v>0</v>
      </c>
      <c r="V341" s="21">
        <v>0</v>
      </c>
      <c r="X341" s="21">
        <v>0</v>
      </c>
      <c r="Z341" s="21">
        <v>152337</v>
      </c>
      <c r="AB341" s="22">
        <v>152337</v>
      </c>
      <c r="AD341" s="5" t="str">
        <f t="shared" si="5"/>
        <v>No</v>
      </c>
      <c r="AF341" s="28"/>
      <c r="AG341" s="21"/>
    </row>
    <row r="342" spans="1:33">
      <c r="A342" s="8" t="s">
        <v>4763</v>
      </c>
      <c r="B342" s="8" t="s">
        <v>207</v>
      </c>
      <c r="C342" s="9" t="s">
        <v>82</v>
      </c>
      <c r="D342" s="185">
        <v>2163</v>
      </c>
      <c r="E342" s="188">
        <v>20163</v>
      </c>
      <c r="F342" s="9" t="s">
        <v>113</v>
      </c>
      <c r="G342" s="9" t="s">
        <v>84</v>
      </c>
      <c r="H342" s="10">
        <v>18351295</v>
      </c>
      <c r="I342" s="11">
        <v>54</v>
      </c>
      <c r="J342" s="24">
        <v>0</v>
      </c>
      <c r="K342" s="12"/>
      <c r="L342" s="14">
        <v>0</v>
      </c>
      <c r="N342" s="21">
        <v>0</v>
      </c>
      <c r="P342" s="21">
        <v>0</v>
      </c>
      <c r="R342" s="21">
        <v>0</v>
      </c>
      <c r="T342" s="21">
        <v>0</v>
      </c>
      <c r="V342" s="21">
        <v>0</v>
      </c>
      <c r="X342" s="21">
        <v>0</v>
      </c>
      <c r="Z342" s="21">
        <v>0</v>
      </c>
      <c r="AB342" s="22">
        <v>0</v>
      </c>
      <c r="AD342" s="5" t="str">
        <f t="shared" si="5"/>
        <v>No</v>
      </c>
      <c r="AF342" s="28"/>
      <c r="AG342" s="21"/>
    </row>
    <row r="343" spans="1:33">
      <c r="A343" s="8" t="s">
        <v>1465</v>
      </c>
      <c r="B343" s="8" t="s">
        <v>1466</v>
      </c>
      <c r="C343" s="9" t="s">
        <v>154</v>
      </c>
      <c r="D343" s="185">
        <v>4141</v>
      </c>
      <c r="E343" s="188">
        <v>40141</v>
      </c>
      <c r="F343" s="9" t="s">
        <v>88</v>
      </c>
      <c r="G343" s="9" t="s">
        <v>84</v>
      </c>
      <c r="H343" s="10">
        <v>549777</v>
      </c>
      <c r="I343" s="11">
        <v>54</v>
      </c>
      <c r="J343" s="24">
        <v>19360715</v>
      </c>
      <c r="K343" s="12"/>
      <c r="L343" s="14">
        <v>0</v>
      </c>
      <c r="N343" s="21">
        <v>0</v>
      </c>
      <c r="P343" s="21">
        <v>0</v>
      </c>
      <c r="R343" s="21">
        <v>0</v>
      </c>
      <c r="T343" s="21">
        <v>0</v>
      </c>
      <c r="V343" s="21">
        <v>0</v>
      </c>
      <c r="X343" s="21">
        <v>0</v>
      </c>
      <c r="Z343" s="21">
        <v>0</v>
      </c>
      <c r="AB343" s="22">
        <v>19360715</v>
      </c>
      <c r="AD343" s="5" t="str">
        <f t="shared" si="5"/>
        <v>No</v>
      </c>
      <c r="AF343" s="28"/>
      <c r="AG343" s="21"/>
    </row>
    <row r="344" spans="1:33">
      <c r="A344" s="8" t="s">
        <v>4753</v>
      </c>
      <c r="B344" s="8" t="s">
        <v>4301</v>
      </c>
      <c r="C344" s="9" t="s">
        <v>109</v>
      </c>
      <c r="D344" s="185">
        <v>4191</v>
      </c>
      <c r="E344" s="188">
        <v>40191</v>
      </c>
      <c r="F344" s="9" t="s">
        <v>88</v>
      </c>
      <c r="G344" s="9" t="s">
        <v>84</v>
      </c>
      <c r="H344" s="10">
        <v>73467</v>
      </c>
      <c r="I344" s="11">
        <v>54</v>
      </c>
      <c r="J344" s="24">
        <v>5000</v>
      </c>
      <c r="K344" s="12"/>
      <c r="L344" s="14">
        <v>0</v>
      </c>
      <c r="N344" s="21">
        <v>0</v>
      </c>
      <c r="P344" s="21">
        <v>0</v>
      </c>
      <c r="R344" s="21">
        <v>0</v>
      </c>
      <c r="T344" s="21">
        <v>0</v>
      </c>
      <c r="V344" s="21">
        <v>0</v>
      </c>
      <c r="X344" s="21">
        <v>0</v>
      </c>
      <c r="Z344" s="21">
        <v>0</v>
      </c>
      <c r="AB344" s="22">
        <v>5000</v>
      </c>
      <c r="AD344" s="5" t="str">
        <f t="shared" si="5"/>
        <v>No</v>
      </c>
      <c r="AF344" s="28"/>
      <c r="AG344" s="21"/>
    </row>
    <row r="345" spans="1:33">
      <c r="A345" s="8" t="s">
        <v>922</v>
      </c>
      <c r="B345" s="8" t="s">
        <v>923</v>
      </c>
      <c r="C345" s="9" t="s">
        <v>129</v>
      </c>
      <c r="D345" s="185" t="s">
        <v>924</v>
      </c>
      <c r="E345" s="188" t="s">
        <v>925</v>
      </c>
      <c r="F345" s="9" t="s">
        <v>83</v>
      </c>
      <c r="G345" s="9" t="s">
        <v>147</v>
      </c>
      <c r="H345" s="10">
        <v>0</v>
      </c>
      <c r="I345" s="11">
        <v>54</v>
      </c>
      <c r="J345" s="24">
        <v>0</v>
      </c>
      <c r="K345" s="12"/>
      <c r="L345" s="14">
        <v>0</v>
      </c>
      <c r="N345" s="21">
        <v>0</v>
      </c>
      <c r="P345" s="21">
        <v>0</v>
      </c>
      <c r="R345" s="21">
        <v>0</v>
      </c>
      <c r="T345" s="21">
        <v>0</v>
      </c>
      <c r="V345" s="21">
        <v>0</v>
      </c>
      <c r="X345" s="21">
        <v>0</v>
      </c>
      <c r="Z345" s="21">
        <v>1852718</v>
      </c>
      <c r="AB345" s="22">
        <v>1852718</v>
      </c>
      <c r="AD345" s="5" t="str">
        <f t="shared" si="5"/>
        <v>No</v>
      </c>
      <c r="AF345" s="28"/>
      <c r="AG345" s="21"/>
    </row>
    <row r="346" spans="1:33">
      <c r="A346" s="8" t="s">
        <v>1974</v>
      </c>
      <c r="B346" s="8" t="s">
        <v>1975</v>
      </c>
      <c r="C346" s="9" t="s">
        <v>91</v>
      </c>
      <c r="D346" s="185">
        <v>9205</v>
      </c>
      <c r="E346" s="188">
        <v>90205</v>
      </c>
      <c r="F346" s="9" t="s">
        <v>83</v>
      </c>
      <c r="G346" s="9" t="s">
        <v>84</v>
      </c>
      <c r="H346" s="10">
        <v>1723634</v>
      </c>
      <c r="I346" s="11">
        <v>54</v>
      </c>
      <c r="J346" s="24">
        <v>835304</v>
      </c>
      <c r="K346" s="12"/>
      <c r="L346" s="14">
        <v>0</v>
      </c>
      <c r="N346" s="21">
        <v>5934853</v>
      </c>
      <c r="P346" s="21">
        <v>0</v>
      </c>
      <c r="R346" s="21">
        <v>0</v>
      </c>
      <c r="T346" s="21">
        <v>0</v>
      </c>
      <c r="V346" s="21">
        <v>0</v>
      </c>
      <c r="X346" s="21">
        <v>0</v>
      </c>
      <c r="Z346" s="21">
        <v>0</v>
      </c>
      <c r="AB346" s="22">
        <v>6770157</v>
      </c>
      <c r="AD346" s="5" t="str">
        <f t="shared" si="5"/>
        <v>No</v>
      </c>
      <c r="AF346" s="28"/>
      <c r="AG346" s="21"/>
    </row>
    <row r="347" spans="1:33">
      <c r="A347" s="8" t="s">
        <v>459</v>
      </c>
      <c r="B347" s="8" t="s">
        <v>460</v>
      </c>
      <c r="C347" s="9" t="s">
        <v>288</v>
      </c>
      <c r="D347" s="185">
        <v>3012</v>
      </c>
      <c r="E347" s="188">
        <v>30012</v>
      </c>
      <c r="F347" s="9" t="s">
        <v>88</v>
      </c>
      <c r="G347" s="9" t="s">
        <v>84</v>
      </c>
      <c r="H347" s="10">
        <v>69014</v>
      </c>
      <c r="I347" s="11">
        <v>53</v>
      </c>
      <c r="J347" s="24">
        <v>0</v>
      </c>
      <c r="K347" s="12"/>
      <c r="L347" s="14">
        <v>0</v>
      </c>
      <c r="N347" s="21">
        <v>0</v>
      </c>
      <c r="P347" s="21">
        <v>765524</v>
      </c>
      <c r="R347" s="21">
        <v>0</v>
      </c>
      <c r="T347" s="21">
        <v>0</v>
      </c>
      <c r="V347" s="21">
        <v>0</v>
      </c>
      <c r="X347" s="21">
        <v>0</v>
      </c>
      <c r="Z347" s="21">
        <v>0</v>
      </c>
      <c r="AB347" s="22">
        <v>765524</v>
      </c>
      <c r="AD347" s="5" t="str">
        <f t="shared" si="5"/>
        <v>No</v>
      </c>
      <c r="AF347" s="28"/>
      <c r="AG347" s="21"/>
    </row>
    <row r="348" spans="1:33">
      <c r="A348" s="8" t="s">
        <v>3366</v>
      </c>
      <c r="B348" s="8" t="s">
        <v>3367</v>
      </c>
      <c r="C348" s="9" t="s">
        <v>46</v>
      </c>
      <c r="D348" s="185">
        <v>5028</v>
      </c>
      <c r="E348" s="188">
        <v>50028</v>
      </c>
      <c r="F348" s="9" t="s">
        <v>88</v>
      </c>
      <c r="G348" s="9" t="s">
        <v>84</v>
      </c>
      <c r="H348" s="10">
        <v>110621</v>
      </c>
      <c r="I348" s="11">
        <v>53</v>
      </c>
      <c r="J348" s="24">
        <v>137704</v>
      </c>
      <c r="K348" s="12"/>
      <c r="L348" s="14">
        <v>0</v>
      </c>
      <c r="N348" s="21">
        <v>0</v>
      </c>
      <c r="P348" s="21">
        <v>0</v>
      </c>
      <c r="R348" s="21">
        <v>0</v>
      </c>
      <c r="T348" s="21">
        <v>0</v>
      </c>
      <c r="V348" s="21">
        <v>0</v>
      </c>
      <c r="X348" s="21">
        <v>0</v>
      </c>
      <c r="Z348" s="21">
        <v>0</v>
      </c>
      <c r="AB348" s="22">
        <v>137704</v>
      </c>
      <c r="AD348" s="5" t="str">
        <f t="shared" si="5"/>
        <v>No</v>
      </c>
      <c r="AF348" s="28"/>
      <c r="AG348" s="21"/>
    </row>
    <row r="349" spans="1:33">
      <c r="A349" s="8" t="s">
        <v>5295</v>
      </c>
      <c r="B349" s="8" t="s">
        <v>1266</v>
      </c>
      <c r="C349" s="9" t="s">
        <v>141</v>
      </c>
      <c r="D349" s="185">
        <v>3007</v>
      </c>
      <c r="E349" s="188">
        <v>30007</v>
      </c>
      <c r="F349" s="9" t="s">
        <v>543</v>
      </c>
      <c r="G349" s="9" t="s">
        <v>84</v>
      </c>
      <c r="H349" s="10">
        <v>210111</v>
      </c>
      <c r="I349" s="11">
        <v>53</v>
      </c>
      <c r="J349" s="24">
        <v>1892564</v>
      </c>
      <c r="K349" s="12"/>
      <c r="L349" s="14">
        <v>0</v>
      </c>
      <c r="N349" s="21">
        <v>0</v>
      </c>
      <c r="P349" s="21">
        <v>0</v>
      </c>
      <c r="R349" s="21">
        <v>0</v>
      </c>
      <c r="T349" s="21">
        <v>0</v>
      </c>
      <c r="V349" s="21">
        <v>0</v>
      </c>
      <c r="X349" s="21">
        <v>0</v>
      </c>
      <c r="Z349" s="21">
        <v>0</v>
      </c>
      <c r="AB349" s="22">
        <v>1892564</v>
      </c>
      <c r="AD349" s="5" t="str">
        <f t="shared" si="5"/>
        <v>No</v>
      </c>
      <c r="AF349" s="28"/>
      <c r="AG349" s="21"/>
    </row>
    <row r="350" spans="1:33">
      <c r="A350" s="8" t="s">
        <v>4809</v>
      </c>
      <c r="B350" s="8" t="s">
        <v>4810</v>
      </c>
      <c r="C350" s="9" t="s">
        <v>120</v>
      </c>
      <c r="D350" s="185">
        <v>6102</v>
      </c>
      <c r="E350" s="188">
        <v>60102</v>
      </c>
      <c r="F350" s="9" t="s">
        <v>88</v>
      </c>
      <c r="G350" s="9" t="s">
        <v>84</v>
      </c>
      <c r="H350" s="10">
        <v>92984</v>
      </c>
      <c r="I350" s="11">
        <v>53</v>
      </c>
      <c r="J350" s="24">
        <v>1085243</v>
      </c>
      <c r="K350" s="12"/>
      <c r="L350" s="14">
        <v>0</v>
      </c>
      <c r="N350" s="21">
        <v>0</v>
      </c>
      <c r="P350" s="21">
        <v>0</v>
      </c>
      <c r="R350" s="21">
        <v>0</v>
      </c>
      <c r="T350" s="21">
        <v>0</v>
      </c>
      <c r="V350" s="21">
        <v>0</v>
      </c>
      <c r="X350" s="21">
        <v>0</v>
      </c>
      <c r="Z350" s="21">
        <v>0</v>
      </c>
      <c r="AB350" s="22">
        <v>1085243</v>
      </c>
      <c r="AD350" s="5" t="str">
        <f t="shared" si="5"/>
        <v>No</v>
      </c>
      <c r="AF350" s="28"/>
      <c r="AG350" s="21"/>
    </row>
    <row r="351" spans="1:33">
      <c r="A351" s="8" t="s">
        <v>4869</v>
      </c>
      <c r="B351" s="8" t="s">
        <v>4870</v>
      </c>
      <c r="C351" s="9" t="s">
        <v>87</v>
      </c>
      <c r="D351" s="185" t="s">
        <v>4871</v>
      </c>
      <c r="E351" s="188" t="s">
        <v>4872</v>
      </c>
      <c r="F351" s="9" t="s">
        <v>83</v>
      </c>
      <c r="G351" s="9" t="s">
        <v>147</v>
      </c>
      <c r="H351" s="10">
        <v>0</v>
      </c>
      <c r="I351" s="11">
        <v>53</v>
      </c>
      <c r="J351" s="24">
        <v>0</v>
      </c>
      <c r="K351" s="12"/>
      <c r="L351" s="14">
        <v>0</v>
      </c>
      <c r="N351" s="21">
        <v>0</v>
      </c>
      <c r="P351" s="21">
        <v>0</v>
      </c>
      <c r="R351" s="21">
        <v>0</v>
      </c>
      <c r="T351" s="21">
        <v>0</v>
      </c>
      <c r="V351" s="21">
        <v>0</v>
      </c>
      <c r="X351" s="21">
        <v>0</v>
      </c>
      <c r="Z351" s="21">
        <v>5664368</v>
      </c>
      <c r="AB351" s="22">
        <v>5664368</v>
      </c>
      <c r="AD351" s="5" t="str">
        <f t="shared" si="5"/>
        <v>No</v>
      </c>
      <c r="AF351" s="28"/>
      <c r="AG351" s="21"/>
    </row>
    <row r="352" spans="1:33">
      <c r="A352" s="8" t="s">
        <v>135</v>
      </c>
      <c r="B352" s="8" t="s">
        <v>136</v>
      </c>
      <c r="C352" s="9" t="s">
        <v>137</v>
      </c>
      <c r="D352" s="185">
        <v>3112</v>
      </c>
      <c r="E352" s="188">
        <v>30112</v>
      </c>
      <c r="F352" s="9" t="s">
        <v>138</v>
      </c>
      <c r="G352" s="9" t="s">
        <v>84</v>
      </c>
      <c r="H352" s="10">
        <v>4586770</v>
      </c>
      <c r="I352" s="11">
        <v>53</v>
      </c>
      <c r="J352" s="24">
        <v>0</v>
      </c>
      <c r="K352" s="12"/>
      <c r="L352" s="14">
        <v>0</v>
      </c>
      <c r="N352" s="21">
        <v>0</v>
      </c>
      <c r="P352" s="21">
        <v>0</v>
      </c>
      <c r="R352" s="21">
        <v>0</v>
      </c>
      <c r="T352" s="21">
        <v>0</v>
      </c>
      <c r="V352" s="21">
        <v>0</v>
      </c>
      <c r="X352" s="21">
        <v>0</v>
      </c>
      <c r="Z352" s="21">
        <v>0</v>
      </c>
      <c r="AB352" s="22">
        <v>0</v>
      </c>
      <c r="AD352" s="5" t="str">
        <f t="shared" si="5"/>
        <v>No</v>
      </c>
      <c r="AF352" s="28"/>
      <c r="AG352" s="21"/>
    </row>
    <row r="353" spans="1:33">
      <c r="A353" s="8" t="s">
        <v>1390</v>
      </c>
      <c r="B353" s="8" t="s">
        <v>6411</v>
      </c>
      <c r="C353" s="9" t="s">
        <v>150</v>
      </c>
      <c r="D353" s="185" t="s">
        <v>1391</v>
      </c>
      <c r="E353" s="188" t="s">
        <v>1392</v>
      </c>
      <c r="F353" s="9" t="s">
        <v>157</v>
      </c>
      <c r="G353" s="9" t="s">
        <v>147</v>
      </c>
      <c r="H353" s="10">
        <v>0</v>
      </c>
      <c r="I353" s="11">
        <v>52</v>
      </c>
      <c r="J353" s="24">
        <v>0</v>
      </c>
      <c r="K353" s="12"/>
      <c r="L353" s="14">
        <v>0</v>
      </c>
      <c r="N353" s="21">
        <v>0</v>
      </c>
      <c r="P353" s="21">
        <v>0</v>
      </c>
      <c r="R353" s="21">
        <v>0</v>
      </c>
      <c r="T353" s="21">
        <v>0</v>
      </c>
      <c r="V353" s="21">
        <v>0</v>
      </c>
      <c r="X353" s="21">
        <v>0</v>
      </c>
      <c r="Z353" s="21">
        <v>0</v>
      </c>
      <c r="AB353" s="22">
        <v>0</v>
      </c>
      <c r="AD353" s="5" t="str">
        <f t="shared" si="5"/>
        <v>No</v>
      </c>
      <c r="AF353" s="28"/>
      <c r="AG353" s="21"/>
    </row>
    <row r="354" spans="1:33">
      <c r="A354" s="8" t="s">
        <v>6533</v>
      </c>
      <c r="B354" s="8" t="s">
        <v>3977</v>
      </c>
      <c r="C354" s="9" t="s">
        <v>288</v>
      </c>
      <c r="D354" s="185">
        <v>2169</v>
      </c>
      <c r="E354" s="188">
        <v>20169</v>
      </c>
      <c r="F354" s="9" t="s">
        <v>113</v>
      </c>
      <c r="G354" s="9" t="s">
        <v>84</v>
      </c>
      <c r="H354" s="10">
        <v>18351295</v>
      </c>
      <c r="I354" s="11">
        <v>52</v>
      </c>
      <c r="J354" s="24">
        <v>0</v>
      </c>
      <c r="K354" s="12"/>
      <c r="L354" s="14">
        <v>0</v>
      </c>
      <c r="N354" s="21">
        <v>0</v>
      </c>
      <c r="P354" s="21">
        <v>0</v>
      </c>
      <c r="R354" s="21">
        <v>0</v>
      </c>
      <c r="T354" s="21">
        <v>0</v>
      </c>
      <c r="V354" s="21">
        <v>0</v>
      </c>
      <c r="X354" s="21">
        <v>0</v>
      </c>
      <c r="Z354" s="21">
        <v>0</v>
      </c>
      <c r="AB354" s="22">
        <v>0</v>
      </c>
      <c r="AD354" s="5" t="str">
        <f t="shared" si="5"/>
        <v>No</v>
      </c>
      <c r="AF354" s="28"/>
      <c r="AG354" s="21"/>
    </row>
    <row r="355" spans="1:33">
      <c r="A355" s="8" t="s">
        <v>3533</v>
      </c>
      <c r="B355" s="8" t="s">
        <v>1532</v>
      </c>
      <c r="C355" s="9" t="s">
        <v>178</v>
      </c>
      <c r="D355" s="185">
        <v>5029</v>
      </c>
      <c r="E355" s="188">
        <v>50029</v>
      </c>
      <c r="F355" s="9" t="s">
        <v>88</v>
      </c>
      <c r="G355" s="9" t="s">
        <v>84</v>
      </c>
      <c r="H355" s="10">
        <v>70585</v>
      </c>
      <c r="I355" s="11">
        <v>52</v>
      </c>
      <c r="J355" s="24">
        <v>0</v>
      </c>
      <c r="K355" s="12"/>
      <c r="L355" s="14">
        <v>0</v>
      </c>
      <c r="N355" s="21">
        <v>0</v>
      </c>
      <c r="P355" s="21">
        <v>0</v>
      </c>
      <c r="R355" s="21">
        <v>0</v>
      </c>
      <c r="T355" s="21">
        <v>0</v>
      </c>
      <c r="V355" s="21">
        <v>0</v>
      </c>
      <c r="X355" s="21">
        <v>0</v>
      </c>
      <c r="Z355" s="21">
        <v>0</v>
      </c>
      <c r="AB355" s="22">
        <v>0</v>
      </c>
      <c r="AD355" s="5" t="str">
        <f t="shared" si="5"/>
        <v>No</v>
      </c>
      <c r="AF355" s="28"/>
      <c r="AG355" s="21"/>
    </row>
    <row r="356" spans="1:33">
      <c r="A356" s="8" t="s">
        <v>1133</v>
      </c>
      <c r="B356" s="8" t="s">
        <v>1134</v>
      </c>
      <c r="C356" s="9" t="s">
        <v>120</v>
      </c>
      <c r="D356" s="185">
        <v>6009</v>
      </c>
      <c r="E356" s="188">
        <v>60009</v>
      </c>
      <c r="F356" s="9" t="s">
        <v>83</v>
      </c>
      <c r="G356" s="9" t="s">
        <v>84</v>
      </c>
      <c r="H356" s="10">
        <v>235730</v>
      </c>
      <c r="I356" s="11">
        <v>52</v>
      </c>
      <c r="J356" s="24">
        <v>7081238</v>
      </c>
      <c r="K356" s="12"/>
      <c r="L356" s="14">
        <v>0</v>
      </c>
      <c r="N356" s="21">
        <v>0</v>
      </c>
      <c r="P356" s="21">
        <v>0</v>
      </c>
      <c r="R356" s="21">
        <v>0</v>
      </c>
      <c r="T356" s="21">
        <v>0</v>
      </c>
      <c r="V356" s="21">
        <v>0</v>
      </c>
      <c r="X356" s="21">
        <v>0</v>
      </c>
      <c r="Z356" s="21">
        <v>0</v>
      </c>
      <c r="AB356" s="22">
        <v>7081238</v>
      </c>
      <c r="AD356" s="5" t="str">
        <f t="shared" si="5"/>
        <v>No</v>
      </c>
      <c r="AF356" s="28"/>
      <c r="AG356" s="21"/>
    </row>
    <row r="357" spans="1:33">
      <c r="A357" s="8" t="s">
        <v>3534</v>
      </c>
      <c r="B357" s="8" t="s">
        <v>3535</v>
      </c>
      <c r="C357" s="9" t="s">
        <v>129</v>
      </c>
      <c r="D357" s="185">
        <v>4082</v>
      </c>
      <c r="E357" s="188">
        <v>40082</v>
      </c>
      <c r="F357" s="9" t="s">
        <v>83</v>
      </c>
      <c r="G357" s="9" t="s">
        <v>84</v>
      </c>
      <c r="H357" s="10">
        <v>4515419</v>
      </c>
      <c r="I357" s="11">
        <v>51</v>
      </c>
      <c r="J357" s="24">
        <v>868010</v>
      </c>
      <c r="K357" s="12"/>
      <c r="L357" s="14">
        <v>0</v>
      </c>
      <c r="N357" s="21">
        <v>0</v>
      </c>
      <c r="P357" s="21">
        <v>0</v>
      </c>
      <c r="R357" s="21">
        <v>0</v>
      </c>
      <c r="T357" s="21">
        <v>0</v>
      </c>
      <c r="V357" s="21">
        <v>0</v>
      </c>
      <c r="X357" s="21">
        <v>0</v>
      </c>
      <c r="Z357" s="21">
        <v>0</v>
      </c>
      <c r="AB357" s="22">
        <v>868010</v>
      </c>
      <c r="AD357" s="5" t="str">
        <f t="shared" si="5"/>
        <v>No</v>
      </c>
      <c r="AF357" s="28"/>
      <c r="AG357" s="21"/>
    </row>
    <row r="358" spans="1:33">
      <c r="A358" s="8" t="s">
        <v>1745</v>
      </c>
      <c r="B358" s="8" t="s">
        <v>1746</v>
      </c>
      <c r="C358" s="9" t="s">
        <v>648</v>
      </c>
      <c r="D358" s="185" t="s">
        <v>1747</v>
      </c>
      <c r="E358" s="188" t="s">
        <v>1748</v>
      </c>
      <c r="F358" s="9" t="s">
        <v>157</v>
      </c>
      <c r="G358" s="9" t="s">
        <v>147</v>
      </c>
      <c r="H358" s="10">
        <v>0</v>
      </c>
      <c r="I358" s="11">
        <v>51</v>
      </c>
      <c r="J358" s="24">
        <v>0</v>
      </c>
      <c r="K358" s="12"/>
      <c r="L358" s="14">
        <v>0</v>
      </c>
      <c r="N358" s="21">
        <v>0</v>
      </c>
      <c r="P358" s="21">
        <v>0</v>
      </c>
      <c r="R358" s="21">
        <v>0</v>
      </c>
      <c r="T358" s="21">
        <v>0</v>
      </c>
      <c r="V358" s="21">
        <v>0</v>
      </c>
      <c r="X358" s="21">
        <v>0</v>
      </c>
      <c r="Z358" s="21">
        <v>112857</v>
      </c>
      <c r="AB358" s="22">
        <v>112857</v>
      </c>
      <c r="AD358" s="5" t="str">
        <f t="shared" si="5"/>
        <v>No</v>
      </c>
      <c r="AF358" s="28"/>
      <c r="AG358" s="21"/>
    </row>
    <row r="359" spans="1:33">
      <c r="A359" s="8" t="s">
        <v>4036</v>
      </c>
      <c r="B359" s="8" t="s">
        <v>4037</v>
      </c>
      <c r="C359" s="9" t="s">
        <v>555</v>
      </c>
      <c r="D359" s="185">
        <v>5058</v>
      </c>
      <c r="E359" s="188">
        <v>50058</v>
      </c>
      <c r="F359" s="9" t="s">
        <v>88</v>
      </c>
      <c r="G359" s="9" t="s">
        <v>84</v>
      </c>
      <c r="H359" s="10">
        <v>296863</v>
      </c>
      <c r="I359" s="11">
        <v>51</v>
      </c>
      <c r="J359" s="24">
        <v>2117773</v>
      </c>
      <c r="K359" s="12"/>
      <c r="L359" s="14">
        <v>0</v>
      </c>
      <c r="N359" s="21">
        <v>0</v>
      </c>
      <c r="P359" s="21">
        <v>0</v>
      </c>
      <c r="R359" s="21">
        <v>0</v>
      </c>
      <c r="T359" s="21">
        <v>0</v>
      </c>
      <c r="V359" s="21">
        <v>0</v>
      </c>
      <c r="X359" s="21">
        <v>0</v>
      </c>
      <c r="Z359" s="21">
        <v>0</v>
      </c>
      <c r="AB359" s="22">
        <v>2117773</v>
      </c>
      <c r="AD359" s="5" t="str">
        <f t="shared" si="5"/>
        <v>No</v>
      </c>
      <c r="AF359" s="28"/>
      <c r="AG359" s="21"/>
    </row>
    <row r="360" spans="1:33">
      <c r="A360" s="8" t="s">
        <v>1711</v>
      </c>
      <c r="B360" s="8" t="s">
        <v>1712</v>
      </c>
      <c r="C360" s="9" t="s">
        <v>58</v>
      </c>
      <c r="D360" s="185">
        <v>5099</v>
      </c>
      <c r="E360" s="188">
        <v>50099</v>
      </c>
      <c r="F360" s="9" t="s">
        <v>83</v>
      </c>
      <c r="G360" s="9" t="s">
        <v>84</v>
      </c>
      <c r="H360" s="10">
        <v>102852</v>
      </c>
      <c r="I360" s="11">
        <v>50</v>
      </c>
      <c r="J360" s="24">
        <v>1095293</v>
      </c>
      <c r="K360" s="12"/>
      <c r="L360" s="14">
        <v>0</v>
      </c>
      <c r="N360" s="21">
        <v>0</v>
      </c>
      <c r="P360" s="21">
        <v>0</v>
      </c>
      <c r="R360" s="21">
        <v>0</v>
      </c>
      <c r="T360" s="21">
        <v>0</v>
      </c>
      <c r="V360" s="21">
        <v>0</v>
      </c>
      <c r="X360" s="21">
        <v>0</v>
      </c>
      <c r="Z360" s="21">
        <v>0</v>
      </c>
      <c r="AB360" s="22">
        <v>1095293</v>
      </c>
      <c r="AD360" s="5" t="str">
        <f t="shared" si="5"/>
        <v>No</v>
      </c>
      <c r="AF360" s="28"/>
      <c r="AG360" s="21"/>
    </row>
    <row r="361" spans="1:33">
      <c r="A361" s="8" t="s">
        <v>2371</v>
      </c>
      <c r="B361" s="8" t="s">
        <v>2372</v>
      </c>
      <c r="C361" s="9" t="s">
        <v>91</v>
      </c>
      <c r="D361" s="185">
        <v>9159</v>
      </c>
      <c r="E361" s="188">
        <v>90159</v>
      </c>
      <c r="F361" s="9" t="s">
        <v>88</v>
      </c>
      <c r="G361" s="9" t="s">
        <v>84</v>
      </c>
      <c r="H361" s="10">
        <v>3281212</v>
      </c>
      <c r="I361" s="11">
        <v>50</v>
      </c>
      <c r="J361" s="24">
        <v>48631</v>
      </c>
      <c r="K361" s="12"/>
      <c r="L361" s="14">
        <v>0</v>
      </c>
      <c r="N361" s="21">
        <v>3437575</v>
      </c>
      <c r="P361" s="21">
        <v>0</v>
      </c>
      <c r="R361" s="21">
        <v>0</v>
      </c>
      <c r="T361" s="21">
        <v>0</v>
      </c>
      <c r="V361" s="21">
        <v>1155558</v>
      </c>
      <c r="X361" s="21">
        <v>0</v>
      </c>
      <c r="Z361" s="21">
        <v>0</v>
      </c>
      <c r="AB361" s="22">
        <v>4641764</v>
      </c>
      <c r="AD361" s="5" t="str">
        <f t="shared" si="5"/>
        <v>No</v>
      </c>
      <c r="AF361" s="28"/>
      <c r="AG361" s="21"/>
    </row>
    <row r="362" spans="1:33">
      <c r="A362" s="8" t="s">
        <v>6534</v>
      </c>
      <c r="B362" s="8" t="s">
        <v>3698</v>
      </c>
      <c r="C362" s="9" t="s">
        <v>454</v>
      </c>
      <c r="D362" s="185">
        <v>8011</v>
      </c>
      <c r="E362" s="188">
        <v>80011</v>
      </c>
      <c r="F362" s="9" t="s">
        <v>83</v>
      </c>
      <c r="G362" s="9" t="s">
        <v>84</v>
      </c>
      <c r="H362" s="10">
        <v>264465</v>
      </c>
      <c r="I362" s="11">
        <v>50</v>
      </c>
      <c r="J362" s="24">
        <v>6539996</v>
      </c>
      <c r="K362" s="12"/>
      <c r="L362" s="14">
        <v>0</v>
      </c>
      <c r="N362" s="21">
        <v>0</v>
      </c>
      <c r="P362" s="21">
        <v>0</v>
      </c>
      <c r="R362" s="21">
        <v>0</v>
      </c>
      <c r="T362" s="21">
        <v>0</v>
      </c>
      <c r="V362" s="21">
        <v>0</v>
      </c>
      <c r="X362" s="21">
        <v>0</v>
      </c>
      <c r="Z362" s="21">
        <v>0</v>
      </c>
      <c r="AB362" s="22">
        <v>6539996</v>
      </c>
      <c r="AD362" s="5" t="str">
        <f t="shared" si="5"/>
        <v>No</v>
      </c>
      <c r="AF362" s="28"/>
      <c r="AG362" s="21"/>
    </row>
    <row r="363" spans="1:33">
      <c r="A363" s="8" t="s">
        <v>1826</v>
      </c>
      <c r="B363" s="8" t="s">
        <v>1827</v>
      </c>
      <c r="C363" s="9" t="s">
        <v>154</v>
      </c>
      <c r="D363" s="185">
        <v>4100</v>
      </c>
      <c r="E363" s="188">
        <v>40100</v>
      </c>
      <c r="F363" s="9" t="s">
        <v>88</v>
      </c>
      <c r="G363" s="9" t="s">
        <v>84</v>
      </c>
      <c r="H363" s="10">
        <v>73107</v>
      </c>
      <c r="I363" s="11">
        <v>50</v>
      </c>
      <c r="J363" s="24">
        <v>393313</v>
      </c>
      <c r="K363" s="12"/>
      <c r="L363" s="14">
        <v>0</v>
      </c>
      <c r="N363" s="21">
        <v>0</v>
      </c>
      <c r="P363" s="21">
        <v>0</v>
      </c>
      <c r="R363" s="21">
        <v>0</v>
      </c>
      <c r="T363" s="21">
        <v>0</v>
      </c>
      <c r="V363" s="21">
        <v>0</v>
      </c>
      <c r="X363" s="21">
        <v>0</v>
      </c>
      <c r="Z363" s="21">
        <v>0</v>
      </c>
      <c r="AB363" s="22">
        <v>393313</v>
      </c>
      <c r="AD363" s="5" t="str">
        <f t="shared" si="5"/>
        <v>No</v>
      </c>
      <c r="AF363" s="28"/>
      <c r="AG363" s="21"/>
    </row>
    <row r="364" spans="1:33">
      <c r="A364" s="8" t="s">
        <v>1792</v>
      </c>
      <c r="B364" s="8" t="s">
        <v>1793</v>
      </c>
      <c r="C364" s="9" t="s">
        <v>466</v>
      </c>
      <c r="D364" s="185">
        <v>5024</v>
      </c>
      <c r="E364" s="188">
        <v>50024</v>
      </c>
      <c r="F364" s="9" t="s">
        <v>88</v>
      </c>
      <c r="G364" s="9" t="s">
        <v>84</v>
      </c>
      <c r="H364" s="10">
        <v>387550</v>
      </c>
      <c r="I364" s="11">
        <v>50</v>
      </c>
      <c r="J364" s="24">
        <v>0</v>
      </c>
      <c r="K364" s="12"/>
      <c r="L364" s="14">
        <v>0</v>
      </c>
      <c r="N364" s="21">
        <v>0</v>
      </c>
      <c r="P364" s="21">
        <v>0</v>
      </c>
      <c r="R364" s="21">
        <v>0</v>
      </c>
      <c r="T364" s="21">
        <v>0</v>
      </c>
      <c r="V364" s="21">
        <v>0</v>
      </c>
      <c r="X364" s="21">
        <v>0</v>
      </c>
      <c r="Z364" s="21">
        <v>0</v>
      </c>
      <c r="AB364" s="22">
        <v>0</v>
      </c>
      <c r="AD364" s="5" t="str">
        <f t="shared" si="5"/>
        <v>No</v>
      </c>
      <c r="AF364" s="28"/>
      <c r="AG364" s="21"/>
    </row>
    <row r="365" spans="1:33">
      <c r="A365" s="8" t="s">
        <v>4811</v>
      </c>
      <c r="B365" s="8" t="s">
        <v>4812</v>
      </c>
      <c r="C365" s="9" t="s">
        <v>120</v>
      </c>
      <c r="D365" s="185">
        <v>6090</v>
      </c>
      <c r="E365" s="188">
        <v>60090</v>
      </c>
      <c r="F365" s="9" t="s">
        <v>125</v>
      </c>
      <c r="G365" s="9" t="s">
        <v>84</v>
      </c>
      <c r="H365" s="10">
        <v>728825</v>
      </c>
      <c r="I365" s="11">
        <v>50</v>
      </c>
      <c r="J365" s="24">
        <v>0</v>
      </c>
      <c r="K365" s="12"/>
      <c r="L365" s="14">
        <v>0</v>
      </c>
      <c r="N365" s="21">
        <v>0</v>
      </c>
      <c r="P365" s="21">
        <v>0</v>
      </c>
      <c r="R365" s="21">
        <v>0</v>
      </c>
      <c r="T365" s="21">
        <v>0</v>
      </c>
      <c r="V365" s="21">
        <v>0</v>
      </c>
      <c r="X365" s="21">
        <v>0</v>
      </c>
      <c r="Z365" s="21">
        <v>0</v>
      </c>
      <c r="AB365" s="22">
        <v>0</v>
      </c>
      <c r="AD365" s="5" t="str">
        <f t="shared" si="5"/>
        <v>No</v>
      </c>
      <c r="AF365" s="28"/>
      <c r="AG365" s="21"/>
    </row>
    <row r="366" spans="1:33">
      <c r="A366" s="8" t="s">
        <v>503</v>
      </c>
      <c r="B366" s="8" t="s">
        <v>504</v>
      </c>
      <c r="C366" s="9" t="s">
        <v>50</v>
      </c>
      <c r="D366" s="185">
        <v>4068</v>
      </c>
      <c r="E366" s="188">
        <v>40068</v>
      </c>
      <c r="F366" s="9" t="s">
        <v>125</v>
      </c>
      <c r="G366" s="9" t="s">
        <v>84</v>
      </c>
      <c r="H366" s="10">
        <v>77074</v>
      </c>
      <c r="I366" s="11">
        <v>49</v>
      </c>
      <c r="J366" s="24">
        <v>68500</v>
      </c>
      <c r="K366" s="12"/>
      <c r="L366" s="14">
        <v>0</v>
      </c>
      <c r="N366" s="21">
        <v>0</v>
      </c>
      <c r="P366" s="21">
        <v>0</v>
      </c>
      <c r="R366" s="21">
        <v>0</v>
      </c>
      <c r="T366" s="21">
        <v>0</v>
      </c>
      <c r="V366" s="21">
        <v>0</v>
      </c>
      <c r="X366" s="21">
        <v>0</v>
      </c>
      <c r="Z366" s="21">
        <v>0</v>
      </c>
      <c r="AB366" s="22">
        <v>68500</v>
      </c>
      <c r="AD366" s="5" t="str">
        <f t="shared" si="5"/>
        <v>No</v>
      </c>
      <c r="AF366" s="28"/>
      <c r="AG366" s="21"/>
    </row>
    <row r="367" spans="1:33">
      <c r="A367" s="8" t="s">
        <v>461</v>
      </c>
      <c r="B367" s="8" t="s">
        <v>462</v>
      </c>
      <c r="C367" s="9" t="s">
        <v>91</v>
      </c>
      <c r="D367" s="185">
        <v>9039</v>
      </c>
      <c r="E367" s="188">
        <v>90039</v>
      </c>
      <c r="F367" s="9" t="s">
        <v>83</v>
      </c>
      <c r="G367" s="9" t="s">
        <v>84</v>
      </c>
      <c r="H367" s="10">
        <v>12150996</v>
      </c>
      <c r="I367" s="11">
        <v>49</v>
      </c>
      <c r="J367" s="24">
        <v>0</v>
      </c>
      <c r="K367" s="12"/>
      <c r="L367" s="14">
        <v>0</v>
      </c>
      <c r="N367" s="21">
        <v>8885145</v>
      </c>
      <c r="P367" s="21">
        <v>0</v>
      </c>
      <c r="R367" s="21">
        <v>0</v>
      </c>
      <c r="T367" s="21">
        <v>0</v>
      </c>
      <c r="V367" s="21">
        <v>0</v>
      </c>
      <c r="X367" s="21">
        <v>5800067</v>
      </c>
      <c r="Z367" s="21">
        <v>0</v>
      </c>
      <c r="AB367" s="22">
        <v>14685212</v>
      </c>
      <c r="AD367" s="5" t="str">
        <f t="shared" si="5"/>
        <v>No</v>
      </c>
      <c r="AF367" s="28"/>
      <c r="AG367" s="21"/>
    </row>
    <row r="368" spans="1:33">
      <c r="A368" s="8" t="s">
        <v>6536</v>
      </c>
      <c r="B368" s="8" t="s">
        <v>1337</v>
      </c>
      <c r="C368" s="9" t="s">
        <v>42</v>
      </c>
      <c r="D368" s="185">
        <v>2010</v>
      </c>
      <c r="E368" s="188">
        <v>20010</v>
      </c>
      <c r="F368" s="9" t="s">
        <v>83</v>
      </c>
      <c r="G368" s="9" t="s">
        <v>84</v>
      </c>
      <c r="H368" s="10">
        <v>423566</v>
      </c>
      <c r="I368" s="11">
        <v>49</v>
      </c>
      <c r="J368" s="24">
        <v>2685104</v>
      </c>
      <c r="K368" s="12"/>
      <c r="L368" s="14">
        <v>0</v>
      </c>
      <c r="N368" s="21">
        <v>0</v>
      </c>
      <c r="P368" s="21">
        <v>0</v>
      </c>
      <c r="R368" s="21">
        <v>0</v>
      </c>
      <c r="T368" s="21">
        <v>0</v>
      </c>
      <c r="V368" s="21">
        <v>0</v>
      </c>
      <c r="X368" s="21">
        <v>0</v>
      </c>
      <c r="Z368" s="21">
        <v>0</v>
      </c>
      <c r="AB368" s="22">
        <v>2685104</v>
      </c>
      <c r="AD368" s="5" t="str">
        <f t="shared" si="5"/>
        <v>No</v>
      </c>
      <c r="AF368" s="28"/>
      <c r="AG368" s="21"/>
    </row>
    <row r="369" spans="1:33">
      <c r="A369" s="8" t="s">
        <v>6535</v>
      </c>
      <c r="B369" s="8" t="s">
        <v>2764</v>
      </c>
      <c r="C369" s="9" t="s">
        <v>235</v>
      </c>
      <c r="D369" s="185">
        <v>4172</v>
      </c>
      <c r="E369" s="188">
        <v>40172</v>
      </c>
      <c r="F369" s="9" t="s">
        <v>88</v>
      </c>
      <c r="G369" s="9" t="s">
        <v>84</v>
      </c>
      <c r="H369" s="10">
        <v>212195</v>
      </c>
      <c r="I369" s="11">
        <v>49</v>
      </c>
      <c r="J369" s="24">
        <v>495220</v>
      </c>
      <c r="K369" s="12"/>
      <c r="L369" s="14">
        <v>0</v>
      </c>
      <c r="N369" s="21">
        <v>0</v>
      </c>
      <c r="P369" s="21">
        <v>0</v>
      </c>
      <c r="R369" s="21">
        <v>0</v>
      </c>
      <c r="T369" s="21">
        <v>0</v>
      </c>
      <c r="V369" s="21">
        <v>0</v>
      </c>
      <c r="X369" s="21">
        <v>0</v>
      </c>
      <c r="Z369" s="21">
        <v>0</v>
      </c>
      <c r="AB369" s="22">
        <v>495220</v>
      </c>
      <c r="AD369" s="5" t="str">
        <f t="shared" si="5"/>
        <v>No</v>
      </c>
      <c r="AF369" s="28"/>
      <c r="AG369" s="21"/>
    </row>
    <row r="370" spans="1:33">
      <c r="A370" s="8" t="s">
        <v>4371</v>
      </c>
      <c r="B370" s="8" t="s">
        <v>1759</v>
      </c>
      <c r="C370" s="9" t="s">
        <v>235</v>
      </c>
      <c r="D370" s="185" t="s">
        <v>4372</v>
      </c>
      <c r="E370" s="188" t="s">
        <v>4373</v>
      </c>
      <c r="F370" s="9" t="s">
        <v>88</v>
      </c>
      <c r="G370" s="9" t="s">
        <v>147</v>
      </c>
      <c r="H370" s="10">
        <v>0</v>
      </c>
      <c r="I370" s="11">
        <v>49</v>
      </c>
      <c r="J370" s="24">
        <v>0</v>
      </c>
      <c r="K370" s="12"/>
      <c r="L370" s="14">
        <v>0</v>
      </c>
      <c r="N370" s="21">
        <v>0</v>
      </c>
      <c r="P370" s="21">
        <v>0</v>
      </c>
      <c r="R370" s="21">
        <v>0</v>
      </c>
      <c r="T370" s="21">
        <v>0</v>
      </c>
      <c r="V370" s="21">
        <v>0</v>
      </c>
      <c r="X370" s="21">
        <v>0</v>
      </c>
      <c r="Z370" s="21">
        <v>307151</v>
      </c>
      <c r="AB370" s="22">
        <v>307151</v>
      </c>
      <c r="AD370" s="5" t="str">
        <f t="shared" si="5"/>
        <v>No</v>
      </c>
      <c r="AF370" s="28"/>
      <c r="AG370" s="21"/>
    </row>
    <row r="371" spans="1:33">
      <c r="A371" s="8" t="s">
        <v>2690</v>
      </c>
      <c r="B371" s="8" t="s">
        <v>2691</v>
      </c>
      <c r="C371" s="9" t="s">
        <v>466</v>
      </c>
      <c r="D371" s="185">
        <v>5021</v>
      </c>
      <c r="E371" s="188">
        <v>50021</v>
      </c>
      <c r="F371" s="9" t="s">
        <v>88</v>
      </c>
      <c r="G371" s="9" t="s">
        <v>84</v>
      </c>
      <c r="H371" s="10">
        <v>569499</v>
      </c>
      <c r="I371" s="11">
        <v>49</v>
      </c>
      <c r="J371" s="24">
        <v>0</v>
      </c>
      <c r="K371" s="12"/>
      <c r="L371" s="14">
        <v>0</v>
      </c>
      <c r="N371" s="21">
        <v>0</v>
      </c>
      <c r="P371" s="21">
        <v>0</v>
      </c>
      <c r="R371" s="21">
        <v>0</v>
      </c>
      <c r="T371" s="21">
        <v>0</v>
      </c>
      <c r="V371" s="21">
        <v>0</v>
      </c>
      <c r="X371" s="21">
        <v>0</v>
      </c>
      <c r="Z371" s="21">
        <v>0</v>
      </c>
      <c r="AB371" s="22">
        <v>0</v>
      </c>
      <c r="AD371" s="5" t="str">
        <f t="shared" si="5"/>
        <v>No</v>
      </c>
      <c r="AF371" s="28"/>
      <c r="AG371" s="21"/>
    </row>
    <row r="372" spans="1:33">
      <c r="A372" s="8" t="s">
        <v>2957</v>
      </c>
      <c r="B372" s="8" t="s">
        <v>2958</v>
      </c>
      <c r="C372" s="9" t="s">
        <v>91</v>
      </c>
      <c r="D372" s="185">
        <v>9042</v>
      </c>
      <c r="E372" s="188">
        <v>90042</v>
      </c>
      <c r="F372" s="9" t="s">
        <v>83</v>
      </c>
      <c r="G372" s="9" t="s">
        <v>84</v>
      </c>
      <c r="H372" s="10">
        <v>12150996</v>
      </c>
      <c r="I372" s="11">
        <v>49</v>
      </c>
      <c r="J372" s="24">
        <v>0</v>
      </c>
      <c r="K372" s="12"/>
      <c r="L372" s="14">
        <v>0</v>
      </c>
      <c r="N372" s="21">
        <v>7479551</v>
      </c>
      <c r="P372" s="21">
        <v>0</v>
      </c>
      <c r="R372" s="21">
        <v>0</v>
      </c>
      <c r="T372" s="21">
        <v>0</v>
      </c>
      <c r="V372" s="21">
        <v>1173784</v>
      </c>
      <c r="X372" s="21">
        <v>0</v>
      </c>
      <c r="Z372" s="21">
        <v>0</v>
      </c>
      <c r="AB372" s="22">
        <v>8653335</v>
      </c>
      <c r="AD372" s="5" t="str">
        <f t="shared" si="5"/>
        <v>No</v>
      </c>
      <c r="AF372" s="28"/>
      <c r="AG372" s="21"/>
    </row>
    <row r="373" spans="1:33">
      <c r="A373" s="8" t="s">
        <v>1433</v>
      </c>
      <c r="B373" s="8" t="s">
        <v>1434</v>
      </c>
      <c r="C373" s="9" t="s">
        <v>150</v>
      </c>
      <c r="D373" s="185" t="s">
        <v>1435</v>
      </c>
      <c r="E373" s="188" t="s">
        <v>1436</v>
      </c>
      <c r="F373" s="9" t="s">
        <v>125</v>
      </c>
      <c r="G373" s="9" t="s">
        <v>147</v>
      </c>
      <c r="H373" s="10">
        <v>0</v>
      </c>
      <c r="I373" s="11">
        <v>48</v>
      </c>
      <c r="J373" s="24">
        <v>0</v>
      </c>
      <c r="K373" s="12"/>
      <c r="L373" s="14">
        <v>0</v>
      </c>
      <c r="N373" s="21">
        <v>0</v>
      </c>
      <c r="P373" s="21">
        <v>0</v>
      </c>
      <c r="R373" s="21">
        <v>0</v>
      </c>
      <c r="T373" s="21">
        <v>0</v>
      </c>
      <c r="V373" s="21">
        <v>0</v>
      </c>
      <c r="X373" s="21">
        <v>0</v>
      </c>
      <c r="Z373" s="21">
        <v>0</v>
      </c>
      <c r="AB373" s="22">
        <v>0</v>
      </c>
      <c r="AD373" s="5" t="str">
        <f t="shared" si="5"/>
        <v>No</v>
      </c>
      <c r="AF373" s="28"/>
      <c r="AG373" s="21"/>
    </row>
    <row r="374" spans="1:33">
      <c r="A374" s="8" t="s">
        <v>1705</v>
      </c>
      <c r="B374" s="8" t="s">
        <v>1706</v>
      </c>
      <c r="C374" s="9" t="s">
        <v>91</v>
      </c>
      <c r="D374" s="185">
        <v>9090</v>
      </c>
      <c r="E374" s="188">
        <v>90090</v>
      </c>
      <c r="F374" s="9" t="s">
        <v>88</v>
      </c>
      <c r="G374" s="9" t="s">
        <v>84</v>
      </c>
      <c r="H374" s="10">
        <v>1723634</v>
      </c>
      <c r="I374" s="11">
        <v>48</v>
      </c>
      <c r="J374" s="24">
        <v>0</v>
      </c>
      <c r="K374" s="12"/>
      <c r="L374" s="14">
        <v>0</v>
      </c>
      <c r="N374" s="21">
        <v>0</v>
      </c>
      <c r="P374" s="21">
        <v>0</v>
      </c>
      <c r="R374" s="21">
        <v>0</v>
      </c>
      <c r="T374" s="21">
        <v>0</v>
      </c>
      <c r="V374" s="21">
        <v>0</v>
      </c>
      <c r="X374" s="21">
        <v>0</v>
      </c>
      <c r="Z374" s="21">
        <v>0</v>
      </c>
      <c r="AB374" s="22">
        <v>0</v>
      </c>
      <c r="AD374" s="5" t="str">
        <f t="shared" si="5"/>
        <v>No</v>
      </c>
      <c r="AF374" s="28"/>
      <c r="AG374" s="21"/>
    </row>
    <row r="375" spans="1:33">
      <c r="A375" s="8" t="s">
        <v>3531</v>
      </c>
      <c r="B375" s="8" t="s">
        <v>3532</v>
      </c>
      <c r="C375" s="9" t="s">
        <v>132</v>
      </c>
      <c r="D375" s="185">
        <v>5052</v>
      </c>
      <c r="E375" s="188">
        <v>50052</v>
      </c>
      <c r="F375" s="9" t="s">
        <v>88</v>
      </c>
      <c r="G375" s="9" t="s">
        <v>84</v>
      </c>
      <c r="H375" s="10">
        <v>278165</v>
      </c>
      <c r="I375" s="11">
        <v>48</v>
      </c>
      <c r="J375" s="24">
        <v>0</v>
      </c>
      <c r="K375" s="12"/>
      <c r="L375" s="14">
        <v>541713</v>
      </c>
      <c r="N375" s="21">
        <v>0</v>
      </c>
      <c r="P375" s="21">
        <v>2936116</v>
      </c>
      <c r="R375" s="21">
        <v>0</v>
      </c>
      <c r="T375" s="21">
        <v>244281</v>
      </c>
      <c r="V375" s="21">
        <v>0</v>
      </c>
      <c r="X375" s="21">
        <v>0</v>
      </c>
      <c r="Z375" s="21">
        <v>0</v>
      </c>
      <c r="AB375" s="22">
        <v>3722110</v>
      </c>
      <c r="AD375" s="5" t="str">
        <f t="shared" si="5"/>
        <v>No</v>
      </c>
      <c r="AF375" s="28"/>
      <c r="AG375" s="21"/>
    </row>
    <row r="376" spans="1:33">
      <c r="A376" s="8" t="s">
        <v>1356</v>
      </c>
      <c r="B376" s="8" t="s">
        <v>1357</v>
      </c>
      <c r="C376" s="9" t="s">
        <v>91</v>
      </c>
      <c r="D376" s="185">
        <v>9208</v>
      </c>
      <c r="E376" s="188">
        <v>90208</v>
      </c>
      <c r="F376" s="9" t="s">
        <v>125</v>
      </c>
      <c r="G376" s="9" t="s">
        <v>84</v>
      </c>
      <c r="H376" s="10">
        <v>98176</v>
      </c>
      <c r="I376" s="11">
        <v>47</v>
      </c>
      <c r="J376" s="24">
        <v>0</v>
      </c>
      <c r="K376" s="12"/>
      <c r="L376" s="14">
        <v>0</v>
      </c>
      <c r="N376" s="21">
        <v>0</v>
      </c>
      <c r="P376" s="21">
        <v>0</v>
      </c>
      <c r="R376" s="21">
        <v>0</v>
      </c>
      <c r="T376" s="21">
        <v>0</v>
      </c>
      <c r="V376" s="21">
        <v>0</v>
      </c>
      <c r="X376" s="21">
        <v>0</v>
      </c>
      <c r="Z376" s="21">
        <v>0</v>
      </c>
      <c r="AB376" s="22">
        <v>0</v>
      </c>
      <c r="AD376" s="5" t="str">
        <f t="shared" si="5"/>
        <v>No</v>
      </c>
      <c r="AF376" s="28"/>
      <c r="AG376" s="21"/>
    </row>
    <row r="377" spans="1:33">
      <c r="A377" s="8" t="s">
        <v>556</v>
      </c>
      <c r="B377" s="8" t="s">
        <v>557</v>
      </c>
      <c r="C377" s="9" t="s">
        <v>233</v>
      </c>
      <c r="D377" s="185">
        <v>3001</v>
      </c>
      <c r="E377" s="188">
        <v>30001</v>
      </c>
      <c r="F377" s="9" t="s">
        <v>88</v>
      </c>
      <c r="G377" s="9" t="s">
        <v>84</v>
      </c>
      <c r="H377" s="10">
        <v>153199</v>
      </c>
      <c r="I377" s="11">
        <v>47</v>
      </c>
      <c r="J377" s="24">
        <v>0</v>
      </c>
      <c r="K377" s="12"/>
      <c r="L377" s="14">
        <v>0</v>
      </c>
      <c r="N377" s="21">
        <v>0</v>
      </c>
      <c r="P377" s="21">
        <v>997026</v>
      </c>
      <c r="R377" s="21">
        <v>0</v>
      </c>
      <c r="T377" s="21">
        <v>0</v>
      </c>
      <c r="V377" s="21">
        <v>0</v>
      </c>
      <c r="X377" s="21">
        <v>0</v>
      </c>
      <c r="Z377" s="21">
        <v>0</v>
      </c>
      <c r="AB377" s="22">
        <v>997026</v>
      </c>
      <c r="AD377" s="5" t="str">
        <f t="shared" si="5"/>
        <v>No</v>
      </c>
      <c r="AF377" s="28"/>
      <c r="AG377" s="21"/>
    </row>
    <row r="378" spans="1:33">
      <c r="A378" s="8" t="s">
        <v>1287</v>
      </c>
      <c r="B378" s="8" t="s">
        <v>1288</v>
      </c>
      <c r="C378" s="9" t="s">
        <v>141</v>
      </c>
      <c r="D378" s="185" t="s">
        <v>1289</v>
      </c>
      <c r="E378" s="188" t="s">
        <v>1290</v>
      </c>
      <c r="F378" s="9" t="s">
        <v>157</v>
      </c>
      <c r="G378" s="9" t="s">
        <v>147</v>
      </c>
      <c r="H378" s="10">
        <v>0</v>
      </c>
      <c r="I378" s="11">
        <v>47</v>
      </c>
      <c r="J378" s="24">
        <v>0</v>
      </c>
      <c r="K378" s="12"/>
      <c r="L378" s="14">
        <v>0</v>
      </c>
      <c r="N378" s="21">
        <v>0</v>
      </c>
      <c r="P378" s="21">
        <v>0</v>
      </c>
      <c r="R378" s="21">
        <v>0</v>
      </c>
      <c r="T378" s="21">
        <v>0</v>
      </c>
      <c r="V378" s="21">
        <v>0</v>
      </c>
      <c r="X378" s="21">
        <v>0</v>
      </c>
      <c r="Z378" s="21">
        <v>400552</v>
      </c>
      <c r="AB378" s="22">
        <v>400552</v>
      </c>
      <c r="AD378" s="5" t="str">
        <f t="shared" si="5"/>
        <v>No</v>
      </c>
      <c r="AF378" s="28"/>
      <c r="AG378" s="21"/>
    </row>
    <row r="379" spans="1:33">
      <c r="A379" s="8" t="s">
        <v>4162</v>
      </c>
      <c r="B379" s="8" t="s">
        <v>4163</v>
      </c>
      <c r="C379" s="9" t="s">
        <v>91</v>
      </c>
      <c r="D379" s="185">
        <v>9206</v>
      </c>
      <c r="E379" s="188">
        <v>90206</v>
      </c>
      <c r="F379" s="9" t="s">
        <v>88</v>
      </c>
      <c r="G379" s="9" t="s">
        <v>84</v>
      </c>
      <c r="H379" s="10">
        <v>59219</v>
      </c>
      <c r="I379" s="11">
        <v>47</v>
      </c>
      <c r="J379" s="24">
        <v>0</v>
      </c>
      <c r="K379" s="12"/>
      <c r="L379" s="14">
        <v>0</v>
      </c>
      <c r="N379" s="21">
        <v>0</v>
      </c>
      <c r="P379" s="21">
        <v>0</v>
      </c>
      <c r="R379" s="21">
        <v>0</v>
      </c>
      <c r="T379" s="21">
        <v>0</v>
      </c>
      <c r="V379" s="21">
        <v>0</v>
      </c>
      <c r="X379" s="21">
        <v>0</v>
      </c>
      <c r="Z379" s="21">
        <v>0</v>
      </c>
      <c r="AB379" s="22">
        <v>0</v>
      </c>
      <c r="AD379" s="5" t="str">
        <f t="shared" si="5"/>
        <v>No</v>
      </c>
      <c r="AF379" s="28"/>
      <c r="AG379" s="21"/>
    </row>
    <row r="380" spans="1:33">
      <c r="A380" s="8" t="s">
        <v>4758</v>
      </c>
      <c r="B380" s="8" t="s">
        <v>4759</v>
      </c>
      <c r="C380" s="9" t="s">
        <v>82</v>
      </c>
      <c r="D380" s="185">
        <v>2166</v>
      </c>
      <c r="E380" s="188">
        <v>20166</v>
      </c>
      <c r="F380" s="9" t="s">
        <v>113</v>
      </c>
      <c r="G380" s="9" t="s">
        <v>84</v>
      </c>
      <c r="H380" s="10">
        <v>18351295</v>
      </c>
      <c r="I380" s="11">
        <v>46</v>
      </c>
      <c r="J380" s="24">
        <v>0</v>
      </c>
      <c r="K380" s="12"/>
      <c r="L380" s="14">
        <v>0</v>
      </c>
      <c r="N380" s="21">
        <v>0</v>
      </c>
      <c r="P380" s="21">
        <v>0</v>
      </c>
      <c r="R380" s="21">
        <v>0</v>
      </c>
      <c r="T380" s="21">
        <v>0</v>
      </c>
      <c r="V380" s="21">
        <v>0</v>
      </c>
      <c r="X380" s="21">
        <v>0</v>
      </c>
      <c r="Z380" s="21">
        <v>0</v>
      </c>
      <c r="AB380" s="22">
        <v>0</v>
      </c>
      <c r="AD380" s="5" t="str">
        <f t="shared" si="5"/>
        <v>No</v>
      </c>
      <c r="AF380" s="28"/>
      <c r="AG380" s="21"/>
    </row>
    <row r="381" spans="1:33">
      <c r="A381" s="8" t="s">
        <v>478</v>
      </c>
      <c r="B381" s="8" t="s">
        <v>479</v>
      </c>
      <c r="C381" s="9" t="s">
        <v>50</v>
      </c>
      <c r="D381" s="185">
        <v>4043</v>
      </c>
      <c r="E381" s="188">
        <v>40043</v>
      </c>
      <c r="F381" s="9" t="s">
        <v>83</v>
      </c>
      <c r="G381" s="9" t="s">
        <v>84</v>
      </c>
      <c r="H381" s="10">
        <v>326183</v>
      </c>
      <c r="I381" s="11">
        <v>46</v>
      </c>
      <c r="J381" s="24">
        <v>7358459</v>
      </c>
      <c r="K381" s="12"/>
      <c r="L381" s="14">
        <v>0</v>
      </c>
      <c r="N381" s="21">
        <v>0</v>
      </c>
      <c r="P381" s="21">
        <v>0</v>
      </c>
      <c r="R381" s="21">
        <v>0</v>
      </c>
      <c r="T381" s="21">
        <v>0</v>
      </c>
      <c r="V381" s="21">
        <v>0</v>
      </c>
      <c r="X381" s="21">
        <v>0</v>
      </c>
      <c r="Z381" s="21">
        <v>0</v>
      </c>
      <c r="AB381" s="22">
        <v>7358459</v>
      </c>
      <c r="AD381" s="5" t="str">
        <f t="shared" si="5"/>
        <v>No</v>
      </c>
      <c r="AF381" s="28"/>
      <c r="AG381" s="21"/>
    </row>
    <row r="382" spans="1:33">
      <c r="A382" s="8" t="s">
        <v>2677</v>
      </c>
      <c r="B382" s="8" t="s">
        <v>2678</v>
      </c>
      <c r="C382" s="9" t="s">
        <v>238</v>
      </c>
      <c r="D382" s="185">
        <v>1102</v>
      </c>
      <c r="E382" s="188">
        <v>10102</v>
      </c>
      <c r="F382" s="9" t="s">
        <v>138</v>
      </c>
      <c r="G382" s="9" t="s">
        <v>84</v>
      </c>
      <c r="H382" s="10">
        <v>924859</v>
      </c>
      <c r="I382" s="11">
        <v>46</v>
      </c>
      <c r="J382" s="24">
        <v>0</v>
      </c>
      <c r="K382" s="12"/>
      <c r="L382" s="14">
        <v>0</v>
      </c>
      <c r="N382" s="21">
        <v>0</v>
      </c>
      <c r="P382" s="21">
        <v>0</v>
      </c>
      <c r="R382" s="21">
        <v>0</v>
      </c>
      <c r="T382" s="21">
        <v>0</v>
      </c>
      <c r="V382" s="21">
        <v>0</v>
      </c>
      <c r="X382" s="21">
        <v>0</v>
      </c>
      <c r="Z382" s="21">
        <v>0</v>
      </c>
      <c r="AB382" s="22">
        <v>0</v>
      </c>
      <c r="AD382" s="5" t="str">
        <f t="shared" si="5"/>
        <v>No</v>
      </c>
      <c r="AF382" s="28"/>
      <c r="AG382" s="21"/>
    </row>
    <row r="383" spans="1:33">
      <c r="A383" s="8" t="s">
        <v>5617</v>
      </c>
      <c r="B383" s="8" t="s">
        <v>5618</v>
      </c>
      <c r="C383" s="9" t="s">
        <v>254</v>
      </c>
      <c r="D383" s="185" t="s">
        <v>5619</v>
      </c>
      <c r="E383" s="188" t="s">
        <v>5620</v>
      </c>
      <c r="F383" s="9" t="s">
        <v>1320</v>
      </c>
      <c r="G383" s="9" t="s">
        <v>147</v>
      </c>
      <c r="H383" s="10">
        <v>0</v>
      </c>
      <c r="I383" s="11">
        <v>46</v>
      </c>
      <c r="J383" s="24">
        <v>0</v>
      </c>
      <c r="K383" s="12"/>
      <c r="L383" s="14">
        <v>0</v>
      </c>
      <c r="N383" s="21">
        <v>0</v>
      </c>
      <c r="P383" s="21">
        <v>0</v>
      </c>
      <c r="R383" s="21">
        <v>0</v>
      </c>
      <c r="T383" s="21">
        <v>0</v>
      </c>
      <c r="V383" s="21">
        <v>0</v>
      </c>
      <c r="X383" s="21">
        <v>0</v>
      </c>
      <c r="Z383" s="21">
        <v>562235</v>
      </c>
      <c r="AB383" s="22">
        <v>562235</v>
      </c>
      <c r="AD383" s="5" t="str">
        <f t="shared" si="5"/>
        <v>No</v>
      </c>
      <c r="AF383" s="28"/>
      <c r="AG383" s="21"/>
    </row>
    <row r="384" spans="1:33">
      <c r="A384" s="8" t="s">
        <v>5114</v>
      </c>
      <c r="B384" s="8" t="s">
        <v>5115</v>
      </c>
      <c r="C384" s="9" t="s">
        <v>120</v>
      </c>
      <c r="D384" s="185">
        <v>6130</v>
      </c>
      <c r="E384" s="188">
        <v>60130</v>
      </c>
      <c r="F384" s="9" t="s">
        <v>125</v>
      </c>
      <c r="G384" s="9" t="s">
        <v>84</v>
      </c>
      <c r="H384" s="10">
        <v>1758210</v>
      </c>
      <c r="I384" s="11">
        <v>46</v>
      </c>
      <c r="J384" s="24">
        <v>961942</v>
      </c>
      <c r="K384" s="12"/>
      <c r="L384" s="14">
        <v>0</v>
      </c>
      <c r="N384" s="21">
        <v>0</v>
      </c>
      <c r="P384" s="21">
        <v>0</v>
      </c>
      <c r="R384" s="21">
        <v>0</v>
      </c>
      <c r="T384" s="21">
        <v>0</v>
      </c>
      <c r="V384" s="21">
        <v>0</v>
      </c>
      <c r="X384" s="21">
        <v>0</v>
      </c>
      <c r="Z384" s="21">
        <v>0</v>
      </c>
      <c r="AB384" s="22">
        <v>961942</v>
      </c>
      <c r="AD384" s="5" t="str">
        <f t="shared" si="5"/>
        <v>No</v>
      </c>
      <c r="AF384" s="28"/>
      <c r="AG384" s="21"/>
    </row>
    <row r="385" spans="1:33">
      <c r="A385" s="8" t="s">
        <v>4595</v>
      </c>
      <c r="B385" s="8" t="s">
        <v>4596</v>
      </c>
      <c r="C385" s="9" t="s">
        <v>171</v>
      </c>
      <c r="D385" s="185">
        <v>4140</v>
      </c>
      <c r="E385" s="188">
        <v>40140</v>
      </c>
      <c r="F385" s="9" t="s">
        <v>83</v>
      </c>
      <c r="G385" s="9" t="s">
        <v>84</v>
      </c>
      <c r="H385" s="10">
        <v>310298</v>
      </c>
      <c r="I385" s="11">
        <v>46</v>
      </c>
      <c r="J385" s="24">
        <v>6051640</v>
      </c>
      <c r="K385" s="12"/>
      <c r="L385" s="14">
        <v>0</v>
      </c>
      <c r="N385" s="21">
        <v>0</v>
      </c>
      <c r="P385" s="21">
        <v>0</v>
      </c>
      <c r="R385" s="21">
        <v>0</v>
      </c>
      <c r="T385" s="21">
        <v>0</v>
      </c>
      <c r="V385" s="21">
        <v>0</v>
      </c>
      <c r="X385" s="21">
        <v>0</v>
      </c>
      <c r="Z385" s="21">
        <v>0</v>
      </c>
      <c r="AB385" s="22">
        <v>6051640</v>
      </c>
      <c r="AD385" s="5" t="str">
        <f t="shared" si="5"/>
        <v>No</v>
      </c>
      <c r="AF385" s="28"/>
      <c r="AG385" s="21"/>
    </row>
    <row r="386" spans="1:33">
      <c r="A386" s="8" t="s">
        <v>5143</v>
      </c>
      <c r="B386" s="8" t="s">
        <v>5144</v>
      </c>
      <c r="C386" s="9" t="s">
        <v>120</v>
      </c>
      <c r="D386" s="185" t="s">
        <v>5145</v>
      </c>
      <c r="E386" s="188" t="s">
        <v>5146</v>
      </c>
      <c r="F386" s="9" t="s">
        <v>83</v>
      </c>
      <c r="G386" s="9" t="s">
        <v>147</v>
      </c>
      <c r="H386" s="10">
        <v>0</v>
      </c>
      <c r="I386" s="11">
        <v>45</v>
      </c>
      <c r="J386" s="24">
        <v>0</v>
      </c>
      <c r="K386" s="12"/>
      <c r="L386" s="14">
        <v>0</v>
      </c>
      <c r="N386" s="21">
        <v>0</v>
      </c>
      <c r="P386" s="21">
        <v>0</v>
      </c>
      <c r="R386" s="21">
        <v>0</v>
      </c>
      <c r="T386" s="21">
        <v>0</v>
      </c>
      <c r="V386" s="21">
        <v>0</v>
      </c>
      <c r="X386" s="21">
        <v>0</v>
      </c>
      <c r="Z386" s="21">
        <v>0</v>
      </c>
      <c r="AB386" s="22">
        <v>0</v>
      </c>
      <c r="AD386" s="5" t="str">
        <f t="shared" si="5"/>
        <v>No</v>
      </c>
      <c r="AF386" s="28"/>
      <c r="AG386" s="21"/>
    </row>
    <row r="387" spans="1:33">
      <c r="A387" s="8" t="s">
        <v>6537</v>
      </c>
      <c r="B387" s="8" t="s">
        <v>3069</v>
      </c>
      <c r="C387" s="9" t="s">
        <v>171</v>
      </c>
      <c r="D387" s="185"/>
      <c r="E387" s="188">
        <v>40245</v>
      </c>
      <c r="F387" s="9" t="s">
        <v>157</v>
      </c>
      <c r="G387" s="9" t="s">
        <v>84</v>
      </c>
      <c r="H387" s="10">
        <v>1065219</v>
      </c>
      <c r="I387" s="11">
        <v>45</v>
      </c>
      <c r="J387" s="24">
        <v>466090</v>
      </c>
      <c r="K387" s="12"/>
      <c r="L387" s="14">
        <v>0</v>
      </c>
      <c r="N387" s="21">
        <v>0</v>
      </c>
      <c r="P387" s="21">
        <v>0</v>
      </c>
      <c r="R387" s="21">
        <v>0</v>
      </c>
      <c r="T387" s="21">
        <v>0</v>
      </c>
      <c r="V387" s="21">
        <v>0</v>
      </c>
      <c r="X387" s="21">
        <v>0</v>
      </c>
      <c r="Z387" s="21">
        <v>0</v>
      </c>
      <c r="AB387" s="22">
        <v>466090</v>
      </c>
      <c r="AD387" s="5" t="str">
        <f t="shared" ref="AD387:AD450" si="6">IF(AC387&amp;AA387&amp;Y387&amp;W387&amp;U387&amp;S387&amp;Q387&amp;O387&amp;M387&amp;K387&lt;&gt;"","Yes","No")</f>
        <v>No</v>
      </c>
      <c r="AF387" s="28"/>
      <c r="AG387" s="21"/>
    </row>
    <row r="388" spans="1:33">
      <c r="A388" s="8" t="s">
        <v>4320</v>
      </c>
      <c r="B388" s="8" t="s">
        <v>4321</v>
      </c>
      <c r="C388" s="9" t="s">
        <v>235</v>
      </c>
      <c r="D388" s="185" t="s">
        <v>4322</v>
      </c>
      <c r="E388" s="188" t="s">
        <v>4323</v>
      </c>
      <c r="F388" s="9" t="s">
        <v>157</v>
      </c>
      <c r="G388" s="9" t="s">
        <v>147</v>
      </c>
      <c r="H388" s="10">
        <v>0</v>
      </c>
      <c r="I388" s="11">
        <v>45</v>
      </c>
      <c r="J388" s="24">
        <v>0</v>
      </c>
      <c r="K388" s="12"/>
      <c r="L388" s="14">
        <v>0</v>
      </c>
      <c r="N388" s="21">
        <v>0</v>
      </c>
      <c r="P388" s="21">
        <v>0</v>
      </c>
      <c r="R388" s="21">
        <v>0</v>
      </c>
      <c r="T388" s="21">
        <v>0</v>
      </c>
      <c r="V388" s="21">
        <v>0</v>
      </c>
      <c r="X388" s="21">
        <v>0</v>
      </c>
      <c r="Z388" s="21">
        <v>335914</v>
      </c>
      <c r="AB388" s="22">
        <v>335914</v>
      </c>
      <c r="AD388" s="5" t="str">
        <f t="shared" si="6"/>
        <v>No</v>
      </c>
      <c r="AF388" s="28"/>
      <c r="AG388" s="21"/>
    </row>
    <row r="389" spans="1:33">
      <c r="A389" s="8" t="s">
        <v>293</v>
      </c>
      <c r="B389" s="8" t="s">
        <v>6412</v>
      </c>
      <c r="C389" s="9" t="s">
        <v>213</v>
      </c>
      <c r="D389" s="185" t="s">
        <v>294</v>
      </c>
      <c r="E389" s="188" t="s">
        <v>295</v>
      </c>
      <c r="F389" s="9" t="s">
        <v>157</v>
      </c>
      <c r="G389" s="9" t="s">
        <v>147</v>
      </c>
      <c r="H389" s="10">
        <v>0</v>
      </c>
      <c r="I389" s="11">
        <v>45</v>
      </c>
      <c r="J389" s="24">
        <v>0</v>
      </c>
      <c r="K389" s="12"/>
      <c r="L389" s="14">
        <v>0</v>
      </c>
      <c r="N389" s="21">
        <v>0</v>
      </c>
      <c r="P389" s="21">
        <v>0</v>
      </c>
      <c r="R389" s="21">
        <v>0</v>
      </c>
      <c r="T389" s="21">
        <v>0</v>
      </c>
      <c r="V389" s="21">
        <v>0</v>
      </c>
      <c r="X389" s="21">
        <v>0</v>
      </c>
      <c r="Z389" s="21">
        <v>668598</v>
      </c>
      <c r="AB389" s="22">
        <v>668598</v>
      </c>
      <c r="AD389" s="5" t="str">
        <f t="shared" si="6"/>
        <v>No</v>
      </c>
      <c r="AF389" s="28"/>
      <c r="AG389" s="21"/>
    </row>
    <row r="390" spans="1:33">
      <c r="A390" s="8" t="s">
        <v>3598</v>
      </c>
      <c r="B390" s="8" t="s">
        <v>3599</v>
      </c>
      <c r="C390" s="9" t="s">
        <v>109</v>
      </c>
      <c r="D390" s="185" t="s">
        <v>3600</v>
      </c>
      <c r="E390" s="188" t="s">
        <v>3601</v>
      </c>
      <c r="F390" s="9" t="s">
        <v>157</v>
      </c>
      <c r="G390" s="9" t="s">
        <v>147</v>
      </c>
      <c r="H390" s="10">
        <v>0</v>
      </c>
      <c r="I390" s="11">
        <v>45</v>
      </c>
      <c r="J390" s="24">
        <v>0</v>
      </c>
      <c r="K390" s="12"/>
      <c r="L390" s="14">
        <v>0</v>
      </c>
      <c r="N390" s="21">
        <v>0</v>
      </c>
      <c r="P390" s="21">
        <v>0</v>
      </c>
      <c r="R390" s="21">
        <v>0</v>
      </c>
      <c r="T390" s="21">
        <v>0</v>
      </c>
      <c r="V390" s="21">
        <v>0</v>
      </c>
      <c r="X390" s="21">
        <v>0</v>
      </c>
      <c r="Z390" s="21">
        <v>993389</v>
      </c>
      <c r="AB390" s="22">
        <v>993389</v>
      </c>
      <c r="AD390" s="5" t="str">
        <f t="shared" si="6"/>
        <v>No</v>
      </c>
      <c r="AF390" s="28"/>
      <c r="AG390" s="21"/>
    </row>
    <row r="391" spans="1:33">
      <c r="A391" s="8" t="s">
        <v>1048</v>
      </c>
      <c r="B391" s="8" t="s">
        <v>1049</v>
      </c>
      <c r="C391" s="9" t="s">
        <v>171</v>
      </c>
      <c r="D391" s="185">
        <v>4026</v>
      </c>
      <c r="E391" s="188">
        <v>40026</v>
      </c>
      <c r="F391" s="9" t="s">
        <v>83</v>
      </c>
      <c r="G391" s="9" t="s">
        <v>84</v>
      </c>
      <c r="H391" s="10">
        <v>643260</v>
      </c>
      <c r="I391" s="11">
        <v>45</v>
      </c>
      <c r="J391" s="24">
        <v>5983798</v>
      </c>
      <c r="K391" s="12"/>
      <c r="L391" s="14">
        <v>0</v>
      </c>
      <c r="N391" s="21">
        <v>0</v>
      </c>
      <c r="P391" s="21">
        <v>0</v>
      </c>
      <c r="R391" s="21">
        <v>110111</v>
      </c>
      <c r="T391" s="21">
        <v>0</v>
      </c>
      <c r="V391" s="21">
        <v>0</v>
      </c>
      <c r="X391" s="21">
        <v>0</v>
      </c>
      <c r="Z391" s="21">
        <v>0</v>
      </c>
      <c r="AB391" s="22">
        <v>6093909</v>
      </c>
      <c r="AD391" s="5" t="str">
        <f t="shared" si="6"/>
        <v>No</v>
      </c>
      <c r="AF391" s="28"/>
      <c r="AG391" s="21"/>
    </row>
    <row r="392" spans="1:33">
      <c r="A392" s="8" t="s">
        <v>6538</v>
      </c>
      <c r="B392" s="8" t="s">
        <v>1034</v>
      </c>
      <c r="C392" s="9" t="s">
        <v>120</v>
      </c>
      <c r="D392" s="185" t="s">
        <v>5132</v>
      </c>
      <c r="E392" s="188" t="s">
        <v>5133</v>
      </c>
      <c r="F392" s="9" t="s">
        <v>125</v>
      </c>
      <c r="G392" s="9" t="s">
        <v>147</v>
      </c>
      <c r="H392" s="10">
        <v>0</v>
      </c>
      <c r="I392" s="11">
        <v>45</v>
      </c>
      <c r="J392" s="24">
        <v>0</v>
      </c>
      <c r="K392" s="12"/>
      <c r="L392" s="14">
        <v>0</v>
      </c>
      <c r="N392" s="21">
        <v>0</v>
      </c>
      <c r="P392" s="21">
        <v>0</v>
      </c>
      <c r="R392" s="21">
        <v>0</v>
      </c>
      <c r="T392" s="21">
        <v>0</v>
      </c>
      <c r="V392" s="21">
        <v>0</v>
      </c>
      <c r="X392" s="21">
        <v>0</v>
      </c>
      <c r="Z392" s="21">
        <v>655051</v>
      </c>
      <c r="AB392" s="22">
        <v>655051</v>
      </c>
      <c r="AD392" s="5" t="str">
        <f t="shared" si="6"/>
        <v>No</v>
      </c>
      <c r="AF392" s="28"/>
      <c r="AG392" s="21"/>
    </row>
    <row r="393" spans="1:33">
      <c r="A393" s="8" t="s">
        <v>3477</v>
      </c>
      <c r="B393" s="8" t="s">
        <v>3478</v>
      </c>
      <c r="C393" s="9" t="s">
        <v>171</v>
      </c>
      <c r="D393" s="185">
        <v>4128</v>
      </c>
      <c r="E393" s="188">
        <v>40128</v>
      </c>
      <c r="F393" s="9" t="s">
        <v>83</v>
      </c>
      <c r="G393" s="9" t="s">
        <v>84</v>
      </c>
      <c r="H393" s="10">
        <v>191917</v>
      </c>
      <c r="I393" s="11">
        <v>45</v>
      </c>
      <c r="J393" s="24">
        <v>93456</v>
      </c>
      <c r="K393" s="12"/>
      <c r="L393" s="14">
        <v>0</v>
      </c>
      <c r="N393" s="21">
        <v>0</v>
      </c>
      <c r="P393" s="21">
        <v>0</v>
      </c>
      <c r="R393" s="21">
        <v>0</v>
      </c>
      <c r="T393" s="21">
        <v>0</v>
      </c>
      <c r="V393" s="21">
        <v>0</v>
      </c>
      <c r="X393" s="21">
        <v>0</v>
      </c>
      <c r="Z393" s="21">
        <v>0</v>
      </c>
      <c r="AB393" s="22">
        <v>93456</v>
      </c>
      <c r="AD393" s="5" t="str">
        <f t="shared" si="6"/>
        <v>No</v>
      </c>
      <c r="AF393" s="28"/>
      <c r="AG393" s="21"/>
    </row>
    <row r="394" spans="1:33">
      <c r="A394" s="8" t="s">
        <v>1868</v>
      </c>
      <c r="B394" s="8" t="s">
        <v>1869</v>
      </c>
      <c r="C394" s="9" t="s">
        <v>265</v>
      </c>
      <c r="D394" s="185" t="s">
        <v>1870</v>
      </c>
      <c r="E394" s="188" t="s">
        <v>1871</v>
      </c>
      <c r="F394" s="9" t="s">
        <v>157</v>
      </c>
      <c r="G394" s="9" t="s">
        <v>147</v>
      </c>
      <c r="H394" s="10">
        <v>0</v>
      </c>
      <c r="I394" s="11">
        <v>45</v>
      </c>
      <c r="J394" s="24">
        <v>0</v>
      </c>
      <c r="K394" s="12"/>
      <c r="L394" s="14">
        <v>0</v>
      </c>
      <c r="N394" s="21">
        <v>0</v>
      </c>
      <c r="P394" s="21">
        <v>0</v>
      </c>
      <c r="R394" s="21">
        <v>0</v>
      </c>
      <c r="T394" s="21">
        <v>0</v>
      </c>
      <c r="V394" s="21">
        <v>0</v>
      </c>
      <c r="X394" s="21">
        <v>0</v>
      </c>
      <c r="Z394" s="21">
        <v>32565</v>
      </c>
      <c r="AB394" s="22">
        <v>32565</v>
      </c>
      <c r="AD394" s="5" t="str">
        <f t="shared" si="6"/>
        <v>No</v>
      </c>
      <c r="AF394" s="28"/>
      <c r="AG394" s="21"/>
    </row>
    <row r="395" spans="1:33">
      <c r="A395" s="8" t="s">
        <v>4975</v>
      </c>
      <c r="B395" s="8" t="s">
        <v>2974</v>
      </c>
      <c r="C395" s="9" t="s">
        <v>91</v>
      </c>
      <c r="D395" s="185" t="s">
        <v>4976</v>
      </c>
      <c r="E395" s="188" t="s">
        <v>4977</v>
      </c>
      <c r="F395" s="9" t="s">
        <v>83</v>
      </c>
      <c r="G395" s="9" t="s">
        <v>147</v>
      </c>
      <c r="H395" s="10">
        <v>0</v>
      </c>
      <c r="I395" s="11">
        <v>45</v>
      </c>
      <c r="J395" s="24">
        <v>0</v>
      </c>
      <c r="K395" s="12"/>
      <c r="L395" s="14">
        <v>0</v>
      </c>
      <c r="N395" s="21">
        <v>0</v>
      </c>
      <c r="P395" s="21">
        <v>0</v>
      </c>
      <c r="R395" s="21">
        <v>0</v>
      </c>
      <c r="T395" s="21">
        <v>0</v>
      </c>
      <c r="V395" s="21">
        <v>0</v>
      </c>
      <c r="X395" s="21">
        <v>0</v>
      </c>
      <c r="Z395" s="21">
        <v>6268233</v>
      </c>
      <c r="AB395" s="22">
        <v>6268233</v>
      </c>
      <c r="AD395" s="5" t="str">
        <f t="shared" si="6"/>
        <v>No</v>
      </c>
      <c r="AF395" s="28"/>
      <c r="AG395" s="21"/>
    </row>
    <row r="396" spans="1:33">
      <c r="A396" s="8" t="s">
        <v>1027</v>
      </c>
      <c r="B396" s="8" t="s">
        <v>1028</v>
      </c>
      <c r="C396" s="9" t="s">
        <v>91</v>
      </c>
      <c r="D396" s="185">
        <v>9164</v>
      </c>
      <c r="E396" s="188">
        <v>90164</v>
      </c>
      <c r="F396" s="9" t="s">
        <v>88</v>
      </c>
      <c r="G396" s="9" t="s">
        <v>84</v>
      </c>
      <c r="H396" s="10">
        <v>367260</v>
      </c>
      <c r="I396" s="11">
        <v>45</v>
      </c>
      <c r="J396" s="24">
        <v>959541</v>
      </c>
      <c r="K396" s="12"/>
      <c r="L396" s="14">
        <v>0</v>
      </c>
      <c r="N396" s="21">
        <v>966663</v>
      </c>
      <c r="P396" s="21">
        <v>0</v>
      </c>
      <c r="R396" s="21">
        <v>0</v>
      </c>
      <c r="T396" s="21">
        <v>0</v>
      </c>
      <c r="V396" s="21">
        <v>0</v>
      </c>
      <c r="X396" s="21">
        <v>0</v>
      </c>
      <c r="Z396" s="21">
        <v>0</v>
      </c>
      <c r="AB396" s="22">
        <v>1926204</v>
      </c>
      <c r="AD396" s="5" t="str">
        <f t="shared" si="6"/>
        <v>No</v>
      </c>
      <c r="AF396" s="28"/>
      <c r="AG396" s="21"/>
    </row>
    <row r="397" spans="1:33">
      <c r="A397" s="8" t="s">
        <v>489</v>
      </c>
      <c r="B397" s="8" t="s">
        <v>490</v>
      </c>
      <c r="C397" s="9" t="s">
        <v>168</v>
      </c>
      <c r="D397" s="185">
        <v>57</v>
      </c>
      <c r="E397" s="188">
        <v>57</v>
      </c>
      <c r="F397" s="9" t="s">
        <v>125</v>
      </c>
      <c r="G397" s="9" t="s">
        <v>84</v>
      </c>
      <c r="H397" s="10">
        <v>83794</v>
      </c>
      <c r="I397" s="11">
        <v>44</v>
      </c>
      <c r="J397" s="24">
        <v>1693346</v>
      </c>
      <c r="K397" s="12"/>
      <c r="L397" s="14">
        <v>0</v>
      </c>
      <c r="N397" s="21">
        <v>0</v>
      </c>
      <c r="P397" s="21">
        <v>0</v>
      </c>
      <c r="R397" s="21">
        <v>0</v>
      </c>
      <c r="T397" s="21">
        <v>0</v>
      </c>
      <c r="V397" s="21">
        <v>0</v>
      </c>
      <c r="X397" s="21">
        <v>0</v>
      </c>
      <c r="Z397" s="21">
        <v>0</v>
      </c>
      <c r="AB397" s="22">
        <v>1693346</v>
      </c>
      <c r="AD397" s="5" t="str">
        <f t="shared" si="6"/>
        <v>No</v>
      </c>
      <c r="AF397" s="28"/>
      <c r="AG397" s="21"/>
    </row>
    <row r="398" spans="1:33">
      <c r="A398" s="8" t="s">
        <v>4972</v>
      </c>
      <c r="B398" s="8" t="s">
        <v>1083</v>
      </c>
      <c r="C398" s="9" t="s">
        <v>91</v>
      </c>
      <c r="D398" s="185" t="s">
        <v>4973</v>
      </c>
      <c r="E398" s="188" t="s">
        <v>4974</v>
      </c>
      <c r="F398" s="9" t="s">
        <v>88</v>
      </c>
      <c r="G398" s="9" t="s">
        <v>147</v>
      </c>
      <c r="H398" s="10">
        <v>0</v>
      </c>
      <c r="I398" s="11">
        <v>44</v>
      </c>
      <c r="J398" s="24">
        <v>0</v>
      </c>
      <c r="K398" s="12"/>
      <c r="L398" s="14">
        <v>0</v>
      </c>
      <c r="N398" s="21">
        <v>0</v>
      </c>
      <c r="P398" s="21">
        <v>0</v>
      </c>
      <c r="R398" s="21">
        <v>0</v>
      </c>
      <c r="T398" s="21">
        <v>0</v>
      </c>
      <c r="V398" s="21">
        <v>0</v>
      </c>
      <c r="X398" s="21">
        <v>0</v>
      </c>
      <c r="Z398" s="21">
        <v>0</v>
      </c>
      <c r="AB398" s="22">
        <v>0</v>
      </c>
      <c r="AD398" s="5" t="str">
        <f t="shared" si="6"/>
        <v>No</v>
      </c>
      <c r="AF398" s="28"/>
      <c r="AG398" s="21"/>
    </row>
    <row r="399" spans="1:33">
      <c r="A399" s="8" t="s">
        <v>1038</v>
      </c>
      <c r="B399" s="8" t="s">
        <v>1039</v>
      </c>
      <c r="C399" s="9" t="s">
        <v>555</v>
      </c>
      <c r="D399" s="185">
        <v>5047</v>
      </c>
      <c r="E399" s="188">
        <v>50047</v>
      </c>
      <c r="F399" s="9" t="s">
        <v>88</v>
      </c>
      <c r="G399" s="9" t="s">
        <v>84</v>
      </c>
      <c r="H399" s="10">
        <v>132600</v>
      </c>
      <c r="I399" s="11">
        <v>44</v>
      </c>
      <c r="J399" s="24">
        <v>1165624</v>
      </c>
      <c r="K399" s="12"/>
      <c r="L399" s="14">
        <v>0</v>
      </c>
      <c r="N399" s="21">
        <v>1000000</v>
      </c>
      <c r="P399" s="21">
        <v>0</v>
      </c>
      <c r="R399" s="21">
        <v>0</v>
      </c>
      <c r="T399" s="21">
        <v>0</v>
      </c>
      <c r="V399" s="21">
        <v>0</v>
      </c>
      <c r="X399" s="21">
        <v>0</v>
      </c>
      <c r="Z399" s="21">
        <v>0</v>
      </c>
      <c r="AB399" s="22">
        <v>2165624</v>
      </c>
      <c r="AD399" s="5" t="str">
        <f t="shared" si="6"/>
        <v>No</v>
      </c>
      <c r="AF399" s="28"/>
      <c r="AG399" s="21"/>
    </row>
    <row r="400" spans="1:33">
      <c r="A400" s="8" t="s">
        <v>2070</v>
      </c>
      <c r="B400" s="8" t="s">
        <v>2071</v>
      </c>
      <c r="C400" s="9" t="s">
        <v>46</v>
      </c>
      <c r="D400" s="185">
        <v>5092</v>
      </c>
      <c r="E400" s="188">
        <v>50092</v>
      </c>
      <c r="F400" s="9" t="s">
        <v>83</v>
      </c>
      <c r="G400" s="9" t="s">
        <v>84</v>
      </c>
      <c r="H400" s="10">
        <v>107677</v>
      </c>
      <c r="I400" s="11">
        <v>44</v>
      </c>
      <c r="J400" s="24">
        <v>480380</v>
      </c>
      <c r="K400" s="12"/>
      <c r="L400" s="14">
        <v>0</v>
      </c>
      <c r="N400" s="21">
        <v>0</v>
      </c>
      <c r="P400" s="21">
        <v>0</v>
      </c>
      <c r="R400" s="21">
        <v>0</v>
      </c>
      <c r="T400" s="21">
        <v>0</v>
      </c>
      <c r="V400" s="21">
        <v>0</v>
      </c>
      <c r="X400" s="21">
        <v>0</v>
      </c>
      <c r="Z400" s="21">
        <v>0</v>
      </c>
      <c r="AB400" s="22">
        <v>480380</v>
      </c>
      <c r="AD400" s="5" t="str">
        <f t="shared" si="6"/>
        <v>No</v>
      </c>
      <c r="AF400" s="28"/>
      <c r="AG400" s="21"/>
    </row>
    <row r="401" spans="1:33">
      <c r="A401" s="8" t="s">
        <v>2716</v>
      </c>
      <c r="B401" s="8" t="s">
        <v>2717</v>
      </c>
      <c r="C401" s="9" t="s">
        <v>42</v>
      </c>
      <c r="D401" s="185">
        <v>2099</v>
      </c>
      <c r="E401" s="188">
        <v>20099</v>
      </c>
      <c r="F401" s="9" t="s">
        <v>88</v>
      </c>
      <c r="G401" s="9" t="s">
        <v>84</v>
      </c>
      <c r="H401" s="10">
        <v>18351295</v>
      </c>
      <c r="I401" s="11">
        <v>44</v>
      </c>
      <c r="J401" s="24">
        <v>743195</v>
      </c>
      <c r="K401" s="12"/>
      <c r="L401" s="14">
        <v>0</v>
      </c>
      <c r="N401" s="21">
        <v>0</v>
      </c>
      <c r="P401" s="21">
        <v>0</v>
      </c>
      <c r="R401" s="21">
        <v>0</v>
      </c>
      <c r="T401" s="21">
        <v>0</v>
      </c>
      <c r="V401" s="21">
        <v>0</v>
      </c>
      <c r="X401" s="21">
        <v>54005619</v>
      </c>
      <c r="Z401" s="21">
        <v>0</v>
      </c>
      <c r="AB401" s="22">
        <v>54748814</v>
      </c>
      <c r="AD401" s="5" t="str">
        <f t="shared" si="6"/>
        <v>No</v>
      </c>
      <c r="AF401" s="28"/>
      <c r="AG401" s="21"/>
    </row>
    <row r="402" spans="1:33">
      <c r="A402" s="8" t="s">
        <v>2667</v>
      </c>
      <c r="B402" s="8" t="s">
        <v>2668</v>
      </c>
      <c r="C402" s="9" t="s">
        <v>120</v>
      </c>
      <c r="D402" s="185">
        <v>6103</v>
      </c>
      <c r="E402" s="188">
        <v>60103</v>
      </c>
      <c r="F402" s="9" t="s">
        <v>83</v>
      </c>
      <c r="G402" s="9" t="s">
        <v>84</v>
      </c>
      <c r="H402" s="10">
        <v>4944332</v>
      </c>
      <c r="I402" s="11">
        <v>44</v>
      </c>
      <c r="J402" s="24">
        <v>1169135</v>
      </c>
      <c r="K402" s="12"/>
      <c r="L402" s="14">
        <v>0</v>
      </c>
      <c r="N402" s="21">
        <v>0</v>
      </c>
      <c r="P402" s="21">
        <v>0</v>
      </c>
      <c r="R402" s="21">
        <v>0</v>
      </c>
      <c r="T402" s="21">
        <v>0</v>
      </c>
      <c r="V402" s="21">
        <v>0</v>
      </c>
      <c r="X402" s="21">
        <v>0</v>
      </c>
      <c r="Z402" s="21">
        <v>0</v>
      </c>
      <c r="AB402" s="22">
        <v>1169135</v>
      </c>
      <c r="AD402" s="5" t="str">
        <f t="shared" si="6"/>
        <v>No</v>
      </c>
      <c r="AF402" s="28"/>
      <c r="AG402" s="21"/>
    </row>
    <row r="403" spans="1:33">
      <c r="A403" s="8" t="s">
        <v>4115</v>
      </c>
      <c r="B403" s="8" t="s">
        <v>4116</v>
      </c>
      <c r="C403" s="9" t="s">
        <v>124</v>
      </c>
      <c r="D403" s="185">
        <v>6088</v>
      </c>
      <c r="E403" s="188">
        <v>60088</v>
      </c>
      <c r="F403" s="9" t="s">
        <v>83</v>
      </c>
      <c r="G403" s="9" t="s">
        <v>84</v>
      </c>
      <c r="H403" s="10">
        <v>899703</v>
      </c>
      <c r="I403" s="11">
        <v>44</v>
      </c>
      <c r="J403" s="24">
        <v>0</v>
      </c>
      <c r="K403" s="12"/>
      <c r="L403" s="14">
        <v>0</v>
      </c>
      <c r="N403" s="21">
        <v>0</v>
      </c>
      <c r="P403" s="21">
        <v>6828787</v>
      </c>
      <c r="R403" s="21">
        <v>0</v>
      </c>
      <c r="T403" s="21">
        <v>0</v>
      </c>
      <c r="V403" s="21">
        <v>0</v>
      </c>
      <c r="X403" s="21">
        <v>0</v>
      </c>
      <c r="Z403" s="21">
        <v>0</v>
      </c>
      <c r="AB403" s="22">
        <v>6828787</v>
      </c>
      <c r="AD403" s="5" t="str">
        <f t="shared" si="6"/>
        <v>No</v>
      </c>
      <c r="AF403" s="28"/>
      <c r="AG403" s="21"/>
    </row>
    <row r="404" spans="1:33">
      <c r="A404" s="8" t="s">
        <v>4866</v>
      </c>
      <c r="B404" s="8" t="s">
        <v>3679</v>
      </c>
      <c r="C404" s="9" t="s">
        <v>87</v>
      </c>
      <c r="D404" s="185" t="s">
        <v>4867</v>
      </c>
      <c r="E404" s="188" t="s">
        <v>4868</v>
      </c>
      <c r="F404" s="9" t="s">
        <v>88</v>
      </c>
      <c r="G404" s="9" t="s">
        <v>147</v>
      </c>
      <c r="H404" s="10">
        <v>0</v>
      </c>
      <c r="I404" s="11">
        <v>44</v>
      </c>
      <c r="J404" s="24">
        <v>0</v>
      </c>
      <c r="K404" s="12"/>
      <c r="L404" s="14">
        <v>0</v>
      </c>
      <c r="N404" s="21">
        <v>0</v>
      </c>
      <c r="P404" s="21">
        <v>0</v>
      </c>
      <c r="R404" s="21">
        <v>0</v>
      </c>
      <c r="T404" s="21">
        <v>0</v>
      </c>
      <c r="V404" s="21">
        <v>0</v>
      </c>
      <c r="X404" s="21">
        <v>0</v>
      </c>
      <c r="Z404" s="21">
        <v>4405893</v>
      </c>
      <c r="AB404" s="22">
        <v>4405893</v>
      </c>
      <c r="AD404" s="5" t="str">
        <f t="shared" si="6"/>
        <v>No</v>
      </c>
      <c r="AF404" s="28"/>
      <c r="AG404" s="21"/>
    </row>
    <row r="405" spans="1:33">
      <c r="A405" s="8" t="s">
        <v>3617</v>
      </c>
      <c r="B405" s="8" t="s">
        <v>3618</v>
      </c>
      <c r="C405" s="9" t="s">
        <v>466</v>
      </c>
      <c r="D405" s="185">
        <v>5166</v>
      </c>
      <c r="E405" s="188">
        <v>50166</v>
      </c>
      <c r="F405" s="9" t="s">
        <v>83</v>
      </c>
      <c r="G405" s="9" t="s">
        <v>84</v>
      </c>
      <c r="H405" s="10">
        <v>1624827</v>
      </c>
      <c r="I405" s="11">
        <v>44</v>
      </c>
      <c r="J405" s="24">
        <v>68135</v>
      </c>
      <c r="K405" s="12"/>
      <c r="L405" s="14">
        <v>1083172</v>
      </c>
      <c r="N405" s="21">
        <v>0</v>
      </c>
      <c r="P405" s="21">
        <v>1120480</v>
      </c>
      <c r="R405" s="21">
        <v>0</v>
      </c>
      <c r="T405" s="21">
        <v>0</v>
      </c>
      <c r="V405" s="21">
        <v>0</v>
      </c>
      <c r="X405" s="21">
        <v>0</v>
      </c>
      <c r="Z405" s="21">
        <v>0</v>
      </c>
      <c r="AB405" s="22">
        <v>2271787</v>
      </c>
      <c r="AD405" s="5" t="str">
        <f t="shared" si="6"/>
        <v>No</v>
      </c>
      <c r="AF405" s="28"/>
      <c r="AG405" s="21"/>
    </row>
    <row r="406" spans="1:33">
      <c r="A406" s="8" t="s">
        <v>6040</v>
      </c>
      <c r="B406" s="8" t="s">
        <v>4817</v>
      </c>
      <c r="C406" s="9" t="s">
        <v>91</v>
      </c>
      <c r="D406" s="185">
        <v>9088</v>
      </c>
      <c r="E406" s="188">
        <v>90088</v>
      </c>
      <c r="F406" s="9" t="s">
        <v>88</v>
      </c>
      <c r="G406" s="9" t="s">
        <v>84</v>
      </c>
      <c r="H406" s="10">
        <v>83913</v>
      </c>
      <c r="I406" s="11">
        <v>43</v>
      </c>
      <c r="J406" s="24">
        <v>0</v>
      </c>
      <c r="K406" s="12"/>
      <c r="L406" s="14">
        <v>0</v>
      </c>
      <c r="N406" s="21">
        <v>0</v>
      </c>
      <c r="P406" s="21">
        <v>0</v>
      </c>
      <c r="R406" s="21">
        <v>0</v>
      </c>
      <c r="T406" s="21">
        <v>0</v>
      </c>
      <c r="V406" s="21">
        <v>446400</v>
      </c>
      <c r="X406" s="21">
        <v>0</v>
      </c>
      <c r="Z406" s="21">
        <v>0</v>
      </c>
      <c r="AB406" s="22">
        <v>446400</v>
      </c>
      <c r="AD406" s="5" t="str">
        <f t="shared" si="6"/>
        <v>No</v>
      </c>
      <c r="AF406" s="28"/>
      <c r="AG406" s="21"/>
    </row>
    <row r="407" spans="1:33">
      <c r="A407" s="8" t="s">
        <v>5094</v>
      </c>
      <c r="B407" s="8" t="s">
        <v>5095</v>
      </c>
      <c r="C407" s="9" t="s">
        <v>141</v>
      </c>
      <c r="D407" s="185">
        <v>3008</v>
      </c>
      <c r="E407" s="188">
        <v>30008</v>
      </c>
      <c r="F407" s="9" t="s">
        <v>88</v>
      </c>
      <c r="G407" s="9" t="s">
        <v>84</v>
      </c>
      <c r="H407" s="10">
        <v>116636</v>
      </c>
      <c r="I407" s="11">
        <v>43</v>
      </c>
      <c r="J407" s="24">
        <v>2757121</v>
      </c>
      <c r="K407" s="12"/>
      <c r="L407" s="14">
        <v>0</v>
      </c>
      <c r="N407" s="21">
        <v>0</v>
      </c>
      <c r="P407" s="21">
        <v>0</v>
      </c>
      <c r="R407" s="21">
        <v>0</v>
      </c>
      <c r="T407" s="21">
        <v>0</v>
      </c>
      <c r="V407" s="21">
        <v>0</v>
      </c>
      <c r="X407" s="21">
        <v>0</v>
      </c>
      <c r="Z407" s="21">
        <v>0</v>
      </c>
      <c r="AB407" s="22">
        <v>2757121</v>
      </c>
      <c r="AD407" s="5" t="str">
        <f t="shared" si="6"/>
        <v>No</v>
      </c>
      <c r="AF407" s="28"/>
      <c r="AG407" s="21"/>
    </row>
    <row r="408" spans="1:33">
      <c r="A408" s="8" t="s">
        <v>1179</v>
      </c>
      <c r="B408" s="8" t="s">
        <v>1180</v>
      </c>
      <c r="C408" s="9" t="s">
        <v>132</v>
      </c>
      <c r="D408" s="185">
        <v>5044</v>
      </c>
      <c r="E408" s="188">
        <v>50044</v>
      </c>
      <c r="F408" s="9" t="s">
        <v>88</v>
      </c>
      <c r="G408" s="9" t="s">
        <v>84</v>
      </c>
      <c r="H408" s="10">
        <v>313492</v>
      </c>
      <c r="I408" s="11">
        <v>43</v>
      </c>
      <c r="J408" s="24">
        <v>0</v>
      </c>
      <c r="K408" s="12"/>
      <c r="L408" s="14">
        <v>834615</v>
      </c>
      <c r="N408" s="21">
        <v>0</v>
      </c>
      <c r="P408" s="21">
        <v>0</v>
      </c>
      <c r="R408" s="21">
        <v>0</v>
      </c>
      <c r="T408" s="21">
        <v>422973</v>
      </c>
      <c r="V408" s="21">
        <v>0</v>
      </c>
      <c r="X408" s="21">
        <v>0</v>
      </c>
      <c r="Z408" s="21">
        <v>0</v>
      </c>
      <c r="AB408" s="22">
        <v>1257588</v>
      </c>
      <c r="AD408" s="5" t="str">
        <f t="shared" si="6"/>
        <v>No</v>
      </c>
      <c r="AF408" s="28"/>
      <c r="AG408" s="21"/>
    </row>
    <row r="409" spans="1:33">
      <c r="A409" s="8" t="s">
        <v>1091</v>
      </c>
      <c r="B409" s="8" t="s">
        <v>1092</v>
      </c>
      <c r="C409" s="9" t="s">
        <v>87</v>
      </c>
      <c r="D409" s="185">
        <v>43</v>
      </c>
      <c r="E409" s="188">
        <v>43</v>
      </c>
      <c r="F409" s="9" t="s">
        <v>88</v>
      </c>
      <c r="G409" s="9" t="s">
        <v>84</v>
      </c>
      <c r="H409" s="10">
        <v>67227</v>
      </c>
      <c r="I409" s="11">
        <v>43</v>
      </c>
      <c r="J409" s="24">
        <v>0</v>
      </c>
      <c r="K409" s="12"/>
      <c r="L409" s="14">
        <v>0</v>
      </c>
      <c r="N409" s="21">
        <v>0</v>
      </c>
      <c r="P409" s="21">
        <v>0</v>
      </c>
      <c r="R409" s="21">
        <v>0</v>
      </c>
      <c r="T409" s="21">
        <v>0</v>
      </c>
      <c r="V409" s="21">
        <v>0</v>
      </c>
      <c r="X409" s="21">
        <v>0</v>
      </c>
      <c r="Z409" s="21">
        <v>0</v>
      </c>
      <c r="AB409" s="22">
        <v>0</v>
      </c>
      <c r="AD409" s="5" t="str">
        <f t="shared" si="6"/>
        <v>No</v>
      </c>
      <c r="AF409" s="28"/>
      <c r="AG409" s="21"/>
    </row>
    <row r="410" spans="1:33">
      <c r="A410" s="8" t="s">
        <v>4178</v>
      </c>
      <c r="B410" s="8" t="s">
        <v>4179</v>
      </c>
      <c r="C410" s="9" t="s">
        <v>91</v>
      </c>
      <c r="D410" s="185">
        <v>9092</v>
      </c>
      <c r="E410" s="188">
        <v>90092</v>
      </c>
      <c r="F410" s="9" t="s">
        <v>83</v>
      </c>
      <c r="G410" s="9" t="s">
        <v>84</v>
      </c>
      <c r="H410" s="10">
        <v>133683</v>
      </c>
      <c r="I410" s="11">
        <v>43</v>
      </c>
      <c r="J410" s="24">
        <v>0</v>
      </c>
      <c r="K410" s="12"/>
      <c r="L410" s="14">
        <v>0</v>
      </c>
      <c r="N410" s="21">
        <v>4223686</v>
      </c>
      <c r="P410" s="21">
        <v>0</v>
      </c>
      <c r="R410" s="21">
        <v>0</v>
      </c>
      <c r="T410" s="21">
        <v>0</v>
      </c>
      <c r="V410" s="21">
        <v>0</v>
      </c>
      <c r="X410" s="21">
        <v>0</v>
      </c>
      <c r="Z410" s="21">
        <v>0</v>
      </c>
      <c r="AB410" s="22">
        <v>4223686</v>
      </c>
      <c r="AD410" s="5" t="str">
        <f t="shared" si="6"/>
        <v>No</v>
      </c>
      <c r="AF410" s="28"/>
      <c r="AG410" s="21"/>
    </row>
    <row r="411" spans="1:33">
      <c r="A411" s="8" t="s">
        <v>6539</v>
      </c>
      <c r="B411" s="8" t="s">
        <v>541</v>
      </c>
      <c r="C411" s="9" t="s">
        <v>238</v>
      </c>
      <c r="D411" s="185">
        <v>1051</v>
      </c>
      <c r="E411" s="188">
        <v>10051</v>
      </c>
      <c r="F411" s="9" t="s">
        <v>88</v>
      </c>
      <c r="G411" s="9" t="s">
        <v>84</v>
      </c>
      <c r="H411" s="10">
        <v>168136</v>
      </c>
      <c r="I411" s="11">
        <v>42</v>
      </c>
      <c r="J411" s="24">
        <v>1243799</v>
      </c>
      <c r="K411" s="12"/>
      <c r="L411" s="14">
        <v>0</v>
      </c>
      <c r="N411" s="21">
        <v>0</v>
      </c>
      <c r="P411" s="21">
        <v>0</v>
      </c>
      <c r="R411" s="21">
        <v>0</v>
      </c>
      <c r="T411" s="21">
        <v>0</v>
      </c>
      <c r="V411" s="21">
        <v>0</v>
      </c>
      <c r="X411" s="21">
        <v>0</v>
      </c>
      <c r="Z411" s="21">
        <v>0</v>
      </c>
      <c r="AB411" s="22">
        <v>1243799</v>
      </c>
      <c r="AD411" s="5" t="str">
        <f t="shared" si="6"/>
        <v>No</v>
      </c>
      <c r="AF411" s="28"/>
      <c r="AG411" s="21"/>
    </row>
    <row r="412" spans="1:33">
      <c r="A412" s="8" t="s">
        <v>3591</v>
      </c>
      <c r="B412" s="8" t="s">
        <v>2299</v>
      </c>
      <c r="C412" s="9" t="s">
        <v>109</v>
      </c>
      <c r="D412" s="185" t="s">
        <v>3592</v>
      </c>
      <c r="E412" s="188" t="s">
        <v>3593</v>
      </c>
      <c r="F412" s="9" t="s">
        <v>157</v>
      </c>
      <c r="G412" s="9" t="s">
        <v>147</v>
      </c>
      <c r="H412" s="10">
        <v>0</v>
      </c>
      <c r="I412" s="11">
        <v>42</v>
      </c>
      <c r="J412" s="24">
        <v>0</v>
      </c>
      <c r="K412" s="12"/>
      <c r="L412" s="14">
        <v>0</v>
      </c>
      <c r="N412" s="21">
        <v>0</v>
      </c>
      <c r="P412" s="21">
        <v>0</v>
      </c>
      <c r="R412" s="21">
        <v>0</v>
      </c>
      <c r="T412" s="21">
        <v>0</v>
      </c>
      <c r="V412" s="21">
        <v>0</v>
      </c>
      <c r="X412" s="21">
        <v>0</v>
      </c>
      <c r="Z412" s="21">
        <v>864251</v>
      </c>
      <c r="AB412" s="22">
        <v>864251</v>
      </c>
      <c r="AD412" s="5" t="str">
        <f t="shared" si="6"/>
        <v>No</v>
      </c>
      <c r="AF412" s="28"/>
      <c r="AG412" s="21"/>
    </row>
    <row r="413" spans="1:33">
      <c r="A413" s="8" t="s">
        <v>4159</v>
      </c>
      <c r="B413" s="8" t="s">
        <v>4160</v>
      </c>
      <c r="C413" s="9" t="s">
        <v>34</v>
      </c>
      <c r="D413" s="185">
        <v>8002</v>
      </c>
      <c r="E413" s="188">
        <v>80002</v>
      </c>
      <c r="F413" s="9" t="s">
        <v>183</v>
      </c>
      <c r="G413" s="9" t="s">
        <v>84</v>
      </c>
      <c r="H413" s="10">
        <v>156777</v>
      </c>
      <c r="I413" s="11">
        <v>42</v>
      </c>
      <c r="J413" s="24">
        <v>5634414</v>
      </c>
      <c r="K413" s="12"/>
      <c r="L413" s="14">
        <v>0</v>
      </c>
      <c r="N413" s="21">
        <v>0</v>
      </c>
      <c r="P413" s="21">
        <v>0</v>
      </c>
      <c r="R413" s="21">
        <v>0</v>
      </c>
      <c r="T413" s="21">
        <v>0</v>
      </c>
      <c r="V413" s="21">
        <v>0</v>
      </c>
      <c r="X413" s="21">
        <v>0</v>
      </c>
      <c r="Z413" s="21">
        <v>0</v>
      </c>
      <c r="AB413" s="22">
        <v>5634414</v>
      </c>
      <c r="AD413" s="5" t="str">
        <f t="shared" si="6"/>
        <v>No</v>
      </c>
      <c r="AF413" s="28"/>
      <c r="AG413" s="21"/>
    </row>
    <row r="414" spans="1:33">
      <c r="A414" s="8" t="s">
        <v>698</v>
      </c>
      <c r="B414" s="8" t="s">
        <v>506</v>
      </c>
      <c r="C414" s="9" t="s">
        <v>238</v>
      </c>
      <c r="D414" s="185">
        <v>1056</v>
      </c>
      <c r="E414" s="188">
        <v>10056</v>
      </c>
      <c r="F414" s="9" t="s">
        <v>138</v>
      </c>
      <c r="G414" s="9" t="s">
        <v>84</v>
      </c>
      <c r="H414" s="10">
        <v>923311</v>
      </c>
      <c r="I414" s="11">
        <v>42</v>
      </c>
      <c r="J414" s="24">
        <v>0</v>
      </c>
      <c r="K414" s="12"/>
      <c r="L414" s="14">
        <v>0</v>
      </c>
      <c r="N414" s="21">
        <v>0</v>
      </c>
      <c r="P414" s="21">
        <v>0</v>
      </c>
      <c r="R414" s="21">
        <v>0</v>
      </c>
      <c r="T414" s="21">
        <v>0</v>
      </c>
      <c r="V414" s="21">
        <v>0</v>
      </c>
      <c r="X414" s="21">
        <v>0</v>
      </c>
      <c r="Z414" s="21">
        <v>0</v>
      </c>
      <c r="AB414" s="22">
        <v>0</v>
      </c>
      <c r="AD414" s="5" t="str">
        <f t="shared" si="6"/>
        <v>No</v>
      </c>
      <c r="AF414" s="28"/>
      <c r="AG414" s="21"/>
    </row>
    <row r="415" spans="1:33">
      <c r="A415" s="8" t="s">
        <v>3862</v>
      </c>
      <c r="B415" s="8" t="s">
        <v>3863</v>
      </c>
      <c r="C415" s="9" t="s">
        <v>278</v>
      </c>
      <c r="D415" s="185" t="s">
        <v>3864</v>
      </c>
      <c r="E415" s="188" t="s">
        <v>3865</v>
      </c>
      <c r="F415" s="9" t="s">
        <v>157</v>
      </c>
      <c r="G415" s="9" t="s">
        <v>147</v>
      </c>
      <c r="H415" s="10">
        <v>0</v>
      </c>
      <c r="I415" s="11">
        <v>42</v>
      </c>
      <c r="J415" s="24">
        <v>0</v>
      </c>
      <c r="K415" s="12"/>
      <c r="L415" s="14">
        <v>0</v>
      </c>
      <c r="N415" s="21">
        <v>0</v>
      </c>
      <c r="P415" s="21">
        <v>0</v>
      </c>
      <c r="R415" s="21">
        <v>0</v>
      </c>
      <c r="T415" s="21">
        <v>0</v>
      </c>
      <c r="V415" s="21">
        <v>0</v>
      </c>
      <c r="X415" s="21">
        <v>0</v>
      </c>
      <c r="Z415" s="21">
        <v>673091</v>
      </c>
      <c r="AB415" s="22">
        <v>673091</v>
      </c>
      <c r="AD415" s="5" t="str">
        <f t="shared" si="6"/>
        <v>No</v>
      </c>
      <c r="AF415" s="28"/>
      <c r="AG415" s="21"/>
    </row>
    <row r="416" spans="1:33">
      <c r="A416" s="8" t="s">
        <v>1104</v>
      </c>
      <c r="B416" s="8" t="s">
        <v>232</v>
      </c>
      <c r="C416" s="9" t="s">
        <v>233</v>
      </c>
      <c r="D416" s="185">
        <v>3107</v>
      </c>
      <c r="E416" s="188">
        <v>30107</v>
      </c>
      <c r="F416" s="9" t="s">
        <v>214</v>
      </c>
      <c r="G416" s="9" t="s">
        <v>84</v>
      </c>
      <c r="H416" s="10">
        <v>70350</v>
      </c>
      <c r="I416" s="11">
        <v>42</v>
      </c>
      <c r="J416" s="24">
        <v>0</v>
      </c>
      <c r="K416" s="12"/>
      <c r="L416" s="14">
        <v>0</v>
      </c>
      <c r="N416" s="21">
        <v>0</v>
      </c>
      <c r="P416" s="21">
        <v>0</v>
      </c>
      <c r="R416" s="21">
        <v>0</v>
      </c>
      <c r="T416" s="21">
        <v>0</v>
      </c>
      <c r="V416" s="21">
        <v>0</v>
      </c>
      <c r="X416" s="21">
        <v>0</v>
      </c>
      <c r="Z416" s="21">
        <v>0</v>
      </c>
      <c r="AB416" s="22">
        <v>0</v>
      </c>
      <c r="AD416" s="5" t="str">
        <f t="shared" si="6"/>
        <v>No</v>
      </c>
      <c r="AF416" s="28"/>
      <c r="AG416" s="21"/>
    </row>
    <row r="417" spans="1:33">
      <c r="A417" s="8" t="s">
        <v>1147</v>
      </c>
      <c r="B417" s="8" t="s">
        <v>1148</v>
      </c>
      <c r="C417" s="9" t="s">
        <v>58</v>
      </c>
      <c r="D417" s="185" t="s">
        <v>1149</v>
      </c>
      <c r="E417" s="188">
        <v>55228</v>
      </c>
      <c r="F417" s="9" t="s">
        <v>36</v>
      </c>
      <c r="G417" s="9" t="s">
        <v>5756</v>
      </c>
      <c r="H417" s="10">
        <v>0</v>
      </c>
      <c r="I417" s="11">
        <v>42</v>
      </c>
      <c r="J417" s="24">
        <v>0</v>
      </c>
      <c r="K417" s="12"/>
      <c r="L417" s="14">
        <v>0</v>
      </c>
      <c r="N417" s="21">
        <v>0</v>
      </c>
      <c r="P417" s="21">
        <v>0</v>
      </c>
      <c r="R417" s="21">
        <v>0</v>
      </c>
      <c r="T417" s="21">
        <v>0</v>
      </c>
      <c r="V417" s="21">
        <v>0</v>
      </c>
      <c r="X417" s="21">
        <v>0</v>
      </c>
      <c r="Z417" s="21">
        <v>238007</v>
      </c>
      <c r="AB417" s="22">
        <v>238007</v>
      </c>
      <c r="AD417" s="5" t="str">
        <f t="shared" si="6"/>
        <v>No</v>
      </c>
      <c r="AF417" s="28"/>
      <c r="AG417" s="21"/>
    </row>
    <row r="418" spans="1:33">
      <c r="A418" s="8" t="s">
        <v>3261</v>
      </c>
      <c r="B418" s="8" t="s">
        <v>595</v>
      </c>
      <c r="C418" s="9" t="s">
        <v>555</v>
      </c>
      <c r="D418" s="185" t="s">
        <v>3262</v>
      </c>
      <c r="E418" s="188" t="s">
        <v>3263</v>
      </c>
      <c r="F418" s="9" t="s">
        <v>88</v>
      </c>
      <c r="G418" s="9" t="s">
        <v>147</v>
      </c>
      <c r="H418" s="10">
        <v>0</v>
      </c>
      <c r="I418" s="11">
        <v>42</v>
      </c>
      <c r="J418" s="24">
        <v>0</v>
      </c>
      <c r="K418" s="12"/>
      <c r="L418" s="14">
        <v>0</v>
      </c>
      <c r="N418" s="21">
        <v>0</v>
      </c>
      <c r="P418" s="21">
        <v>0</v>
      </c>
      <c r="R418" s="21">
        <v>0</v>
      </c>
      <c r="T418" s="21">
        <v>0</v>
      </c>
      <c r="V418" s="21">
        <v>0</v>
      </c>
      <c r="X418" s="21">
        <v>0</v>
      </c>
      <c r="Z418" s="21">
        <v>95860</v>
      </c>
      <c r="AB418" s="22">
        <v>95860</v>
      </c>
      <c r="AD418" s="5" t="str">
        <f t="shared" si="6"/>
        <v>No</v>
      </c>
      <c r="AF418" s="28"/>
      <c r="AG418" s="21"/>
    </row>
    <row r="419" spans="1:33">
      <c r="A419" s="8" t="s">
        <v>4127</v>
      </c>
      <c r="B419" s="8" t="s">
        <v>4128</v>
      </c>
      <c r="C419" s="9" t="s">
        <v>217</v>
      </c>
      <c r="D419" s="185">
        <v>3048</v>
      </c>
      <c r="E419" s="188">
        <v>30048</v>
      </c>
      <c r="F419" s="9" t="s">
        <v>83</v>
      </c>
      <c r="G419" s="9" t="s">
        <v>84</v>
      </c>
      <c r="H419" s="10">
        <v>2203663</v>
      </c>
      <c r="I419" s="11">
        <v>42</v>
      </c>
      <c r="J419" s="24">
        <v>5708074</v>
      </c>
      <c r="K419" s="12"/>
      <c r="L419" s="14">
        <v>0</v>
      </c>
      <c r="N419" s="21">
        <v>0</v>
      </c>
      <c r="P419" s="21">
        <v>0</v>
      </c>
      <c r="R419" s="21">
        <v>0</v>
      </c>
      <c r="T419" s="21">
        <v>0</v>
      </c>
      <c r="V419" s="21">
        <v>0</v>
      </c>
      <c r="X419" s="21">
        <v>0</v>
      </c>
      <c r="Z419" s="21">
        <v>0</v>
      </c>
      <c r="AB419" s="22">
        <v>5708074</v>
      </c>
      <c r="AD419" s="5" t="str">
        <f t="shared" si="6"/>
        <v>No</v>
      </c>
      <c r="AF419" s="28"/>
      <c r="AG419" s="21"/>
    </row>
    <row r="420" spans="1:33">
      <c r="A420" s="8" t="s">
        <v>5173</v>
      </c>
      <c r="B420" s="8" t="s">
        <v>6413</v>
      </c>
      <c r="C420" s="9" t="s">
        <v>120</v>
      </c>
      <c r="D420" s="185" t="s">
        <v>5174</v>
      </c>
      <c r="E420" s="188" t="s">
        <v>5175</v>
      </c>
      <c r="F420" s="9" t="s">
        <v>88</v>
      </c>
      <c r="G420" s="9" t="s">
        <v>147</v>
      </c>
      <c r="H420" s="10">
        <v>0</v>
      </c>
      <c r="I420" s="11">
        <v>42</v>
      </c>
      <c r="J420" s="24">
        <v>0</v>
      </c>
      <c r="K420" s="12"/>
      <c r="L420" s="14">
        <v>0</v>
      </c>
      <c r="N420" s="21">
        <v>0</v>
      </c>
      <c r="P420" s="21">
        <v>0</v>
      </c>
      <c r="R420" s="21">
        <v>0</v>
      </c>
      <c r="T420" s="21">
        <v>0</v>
      </c>
      <c r="V420" s="21">
        <v>0</v>
      </c>
      <c r="X420" s="21">
        <v>0</v>
      </c>
      <c r="Z420" s="21">
        <v>145496</v>
      </c>
      <c r="AB420" s="22">
        <v>145496</v>
      </c>
      <c r="AD420" s="5" t="str">
        <f t="shared" si="6"/>
        <v>No</v>
      </c>
      <c r="AF420" s="28"/>
      <c r="AG420" s="21"/>
    </row>
    <row r="421" spans="1:33">
      <c r="A421" s="8" t="s">
        <v>6540</v>
      </c>
      <c r="B421" s="8" t="s">
        <v>6414</v>
      </c>
      <c r="C421" s="9" t="s">
        <v>120</v>
      </c>
      <c r="D421" s="185" t="s">
        <v>5161</v>
      </c>
      <c r="E421" s="188" t="s">
        <v>5162</v>
      </c>
      <c r="F421" s="9" t="s">
        <v>125</v>
      </c>
      <c r="G421" s="9" t="s">
        <v>147</v>
      </c>
      <c r="H421" s="10">
        <v>0</v>
      </c>
      <c r="I421" s="11">
        <v>42</v>
      </c>
      <c r="J421" s="24">
        <v>0</v>
      </c>
      <c r="K421" s="12"/>
      <c r="L421" s="14">
        <v>0</v>
      </c>
      <c r="N421" s="21">
        <v>0</v>
      </c>
      <c r="P421" s="21">
        <v>0</v>
      </c>
      <c r="R421" s="21">
        <v>0</v>
      </c>
      <c r="T421" s="21">
        <v>0</v>
      </c>
      <c r="V421" s="21">
        <v>0</v>
      </c>
      <c r="X421" s="21">
        <v>0</v>
      </c>
      <c r="Z421" s="21">
        <v>0</v>
      </c>
      <c r="AB421" s="22">
        <v>0</v>
      </c>
      <c r="AD421" s="5" t="str">
        <f t="shared" si="6"/>
        <v>No</v>
      </c>
      <c r="AF421" s="28"/>
      <c r="AG421" s="21"/>
    </row>
    <row r="422" spans="1:33">
      <c r="A422" s="8" t="s">
        <v>4777</v>
      </c>
      <c r="B422" s="8" t="s">
        <v>2599</v>
      </c>
      <c r="C422" s="9" t="s">
        <v>235</v>
      </c>
      <c r="D422" s="185">
        <v>4006</v>
      </c>
      <c r="E422" s="188">
        <v>40006</v>
      </c>
      <c r="F422" s="9" t="s">
        <v>88</v>
      </c>
      <c r="G422" s="9" t="s">
        <v>84</v>
      </c>
      <c r="H422" s="10">
        <v>219957</v>
      </c>
      <c r="I422" s="11">
        <v>42</v>
      </c>
      <c r="J422" s="24">
        <v>1546638</v>
      </c>
      <c r="K422" s="12"/>
      <c r="L422" s="14">
        <v>0</v>
      </c>
      <c r="N422" s="21">
        <v>0</v>
      </c>
      <c r="P422" s="21">
        <v>0</v>
      </c>
      <c r="R422" s="21">
        <v>0</v>
      </c>
      <c r="T422" s="21">
        <v>0</v>
      </c>
      <c r="V422" s="21">
        <v>0</v>
      </c>
      <c r="X422" s="21">
        <v>0</v>
      </c>
      <c r="Z422" s="21">
        <v>0</v>
      </c>
      <c r="AB422" s="22">
        <v>1546638</v>
      </c>
      <c r="AD422" s="5" t="str">
        <f t="shared" si="6"/>
        <v>No</v>
      </c>
      <c r="AF422" s="28"/>
      <c r="AG422" s="21"/>
    </row>
    <row r="423" spans="1:33">
      <c r="A423" s="8" t="s">
        <v>2980</v>
      </c>
      <c r="B423" s="8" t="s">
        <v>2981</v>
      </c>
      <c r="C423" s="9" t="s">
        <v>466</v>
      </c>
      <c r="D423" s="185">
        <v>5157</v>
      </c>
      <c r="E423" s="188">
        <v>50157</v>
      </c>
      <c r="F423" s="9" t="s">
        <v>88</v>
      </c>
      <c r="G423" s="9" t="s">
        <v>84</v>
      </c>
      <c r="H423" s="10">
        <v>1624827</v>
      </c>
      <c r="I423" s="11">
        <v>42</v>
      </c>
      <c r="J423" s="24">
        <v>4053164</v>
      </c>
      <c r="K423" s="12"/>
      <c r="L423" s="14">
        <v>0</v>
      </c>
      <c r="N423" s="21">
        <v>0</v>
      </c>
      <c r="P423" s="21">
        <v>0</v>
      </c>
      <c r="R423" s="21">
        <v>0</v>
      </c>
      <c r="T423" s="21">
        <v>0</v>
      </c>
      <c r="V423" s="21">
        <v>0</v>
      </c>
      <c r="X423" s="21">
        <v>0</v>
      </c>
      <c r="Z423" s="21">
        <v>0</v>
      </c>
      <c r="AB423" s="22">
        <v>4053164</v>
      </c>
      <c r="AD423" s="5" t="str">
        <f t="shared" si="6"/>
        <v>No</v>
      </c>
      <c r="AF423" s="28"/>
      <c r="AG423" s="21"/>
    </row>
    <row r="424" spans="1:33">
      <c r="A424" s="8" t="s">
        <v>1506</v>
      </c>
      <c r="B424" s="8" t="s">
        <v>1507</v>
      </c>
      <c r="C424" s="9" t="s">
        <v>178</v>
      </c>
      <c r="D424" s="185" t="s">
        <v>1508</v>
      </c>
      <c r="E424" s="188" t="s">
        <v>1509</v>
      </c>
      <c r="F424" s="9" t="s">
        <v>88</v>
      </c>
      <c r="G424" s="9" t="s">
        <v>147</v>
      </c>
      <c r="H424" s="10">
        <v>0</v>
      </c>
      <c r="I424" s="11">
        <v>41</v>
      </c>
      <c r="J424" s="24">
        <v>0</v>
      </c>
      <c r="K424" s="12"/>
      <c r="L424" s="14">
        <v>0</v>
      </c>
      <c r="N424" s="21">
        <v>0</v>
      </c>
      <c r="P424" s="21">
        <v>0</v>
      </c>
      <c r="R424" s="21">
        <v>0</v>
      </c>
      <c r="T424" s="21">
        <v>0</v>
      </c>
      <c r="V424" s="21">
        <v>0</v>
      </c>
      <c r="X424" s="21">
        <v>0</v>
      </c>
      <c r="Z424" s="21">
        <v>1913771</v>
      </c>
      <c r="AB424" s="22">
        <v>1913771</v>
      </c>
      <c r="AD424" s="5" t="str">
        <f t="shared" si="6"/>
        <v>No</v>
      </c>
      <c r="AF424" s="28"/>
      <c r="AG424" s="21"/>
    </row>
    <row r="425" spans="1:33">
      <c r="A425" s="8" t="s">
        <v>3980</v>
      </c>
      <c r="B425" s="8" t="s">
        <v>3981</v>
      </c>
      <c r="C425" s="9" t="s">
        <v>91</v>
      </c>
      <c r="D425" s="185">
        <v>9232</v>
      </c>
      <c r="E425" s="188">
        <v>90232</v>
      </c>
      <c r="F425" s="9" t="s">
        <v>88</v>
      </c>
      <c r="G425" s="9" t="s">
        <v>84</v>
      </c>
      <c r="H425" s="10">
        <v>165074</v>
      </c>
      <c r="I425" s="11">
        <v>41</v>
      </c>
      <c r="J425" s="24">
        <v>0</v>
      </c>
      <c r="K425" s="12"/>
      <c r="L425" s="14">
        <v>0</v>
      </c>
      <c r="N425" s="21">
        <v>4112723</v>
      </c>
      <c r="P425" s="21">
        <v>0</v>
      </c>
      <c r="R425" s="21">
        <v>0</v>
      </c>
      <c r="T425" s="21">
        <v>0</v>
      </c>
      <c r="V425" s="21">
        <v>1884933</v>
      </c>
      <c r="X425" s="21">
        <v>0</v>
      </c>
      <c r="Z425" s="21">
        <v>0</v>
      </c>
      <c r="AB425" s="22">
        <v>5997656</v>
      </c>
      <c r="AD425" s="5" t="str">
        <f t="shared" si="6"/>
        <v>No</v>
      </c>
      <c r="AF425" s="28"/>
      <c r="AG425" s="21"/>
    </row>
    <row r="426" spans="1:33">
      <c r="A426" s="8" t="s">
        <v>1025</v>
      </c>
      <c r="B426" s="8" t="s">
        <v>1026</v>
      </c>
      <c r="C426" s="9" t="s">
        <v>58</v>
      </c>
      <c r="D426" s="185">
        <v>5096</v>
      </c>
      <c r="E426" s="188">
        <v>50096</v>
      </c>
      <c r="F426" s="9" t="s">
        <v>83</v>
      </c>
      <c r="G426" s="9" t="s">
        <v>84</v>
      </c>
      <c r="H426" s="10">
        <v>1376476</v>
      </c>
      <c r="I426" s="11">
        <v>41</v>
      </c>
      <c r="J426" s="24">
        <v>2223459</v>
      </c>
      <c r="K426" s="12"/>
      <c r="L426" s="14">
        <v>0</v>
      </c>
      <c r="N426" s="21">
        <v>0</v>
      </c>
      <c r="P426" s="21">
        <v>0</v>
      </c>
      <c r="R426" s="21">
        <v>0</v>
      </c>
      <c r="T426" s="21">
        <v>0</v>
      </c>
      <c r="V426" s="21">
        <v>0</v>
      </c>
      <c r="X426" s="21">
        <v>0</v>
      </c>
      <c r="Z426" s="21">
        <v>0</v>
      </c>
      <c r="AB426" s="22">
        <v>2223459</v>
      </c>
      <c r="AD426" s="5" t="str">
        <f t="shared" si="6"/>
        <v>No</v>
      </c>
      <c r="AF426" s="28"/>
      <c r="AG426" s="21"/>
    </row>
    <row r="427" spans="1:33">
      <c r="A427" s="8" t="s">
        <v>1069</v>
      </c>
      <c r="B427" s="8" t="s">
        <v>1070</v>
      </c>
      <c r="C427" s="9" t="s">
        <v>466</v>
      </c>
      <c r="D427" s="185">
        <v>5165</v>
      </c>
      <c r="E427" s="188">
        <v>50165</v>
      </c>
      <c r="F427" s="9" t="s">
        <v>83</v>
      </c>
      <c r="G427" s="9" t="s">
        <v>84</v>
      </c>
      <c r="H427" s="10">
        <v>724091</v>
      </c>
      <c r="I427" s="11">
        <v>41</v>
      </c>
      <c r="J427" s="24">
        <v>0</v>
      </c>
      <c r="K427" s="12"/>
      <c r="L427" s="14">
        <v>0</v>
      </c>
      <c r="N427" s="21">
        <v>0</v>
      </c>
      <c r="P427" s="21">
        <v>0</v>
      </c>
      <c r="R427" s="21">
        <v>0</v>
      </c>
      <c r="T427" s="21">
        <v>0</v>
      </c>
      <c r="V427" s="21">
        <v>0</v>
      </c>
      <c r="X427" s="21">
        <v>0</v>
      </c>
      <c r="Z427" s="21">
        <v>0</v>
      </c>
      <c r="AB427" s="22">
        <v>0</v>
      </c>
      <c r="AD427" s="5" t="str">
        <f t="shared" si="6"/>
        <v>No</v>
      </c>
      <c r="AF427" s="28"/>
      <c r="AG427" s="21"/>
    </row>
    <row r="428" spans="1:33">
      <c r="A428" s="8" t="s">
        <v>3139</v>
      </c>
      <c r="B428" s="8" t="s">
        <v>3140</v>
      </c>
      <c r="C428" s="9" t="s">
        <v>50</v>
      </c>
      <c r="D428" s="185">
        <v>4103</v>
      </c>
      <c r="E428" s="188">
        <v>40103</v>
      </c>
      <c r="F428" s="9" t="s">
        <v>125</v>
      </c>
      <c r="G428" s="9" t="s">
        <v>84</v>
      </c>
      <c r="H428" s="10">
        <v>68781</v>
      </c>
      <c r="I428" s="11">
        <v>41</v>
      </c>
      <c r="J428" s="24">
        <v>229892</v>
      </c>
      <c r="K428" s="12"/>
      <c r="L428" s="14">
        <v>0</v>
      </c>
      <c r="N428" s="21">
        <v>0</v>
      </c>
      <c r="P428" s="21">
        <v>0</v>
      </c>
      <c r="R428" s="21">
        <v>0</v>
      </c>
      <c r="T428" s="21">
        <v>0</v>
      </c>
      <c r="V428" s="21">
        <v>0</v>
      </c>
      <c r="X428" s="21">
        <v>0</v>
      </c>
      <c r="Z428" s="21">
        <v>0</v>
      </c>
      <c r="AB428" s="22">
        <v>229892</v>
      </c>
      <c r="AD428" s="5" t="str">
        <f t="shared" si="6"/>
        <v>No</v>
      </c>
      <c r="AF428" s="28"/>
      <c r="AG428" s="21"/>
    </row>
    <row r="429" spans="1:33">
      <c r="A429" s="8" t="s">
        <v>6541</v>
      </c>
      <c r="B429" s="8" t="s">
        <v>4434</v>
      </c>
      <c r="C429" s="9" t="s">
        <v>171</v>
      </c>
      <c r="D429" s="185" t="s">
        <v>6542</v>
      </c>
      <c r="E429" s="188" t="s">
        <v>6543</v>
      </c>
      <c r="F429" s="9" t="s">
        <v>157</v>
      </c>
      <c r="G429" s="9" t="s">
        <v>147</v>
      </c>
      <c r="H429" s="10">
        <v>0</v>
      </c>
      <c r="I429" s="11">
        <v>41</v>
      </c>
      <c r="J429" s="24">
        <v>0</v>
      </c>
      <c r="K429" s="12"/>
      <c r="L429" s="14">
        <v>0</v>
      </c>
      <c r="N429" s="21">
        <v>0</v>
      </c>
      <c r="P429" s="21">
        <v>0</v>
      </c>
      <c r="R429" s="21">
        <v>0</v>
      </c>
      <c r="T429" s="21">
        <v>0</v>
      </c>
      <c r="V429" s="21">
        <v>0</v>
      </c>
      <c r="X429" s="21">
        <v>0</v>
      </c>
      <c r="Z429" s="21">
        <v>256762</v>
      </c>
      <c r="AB429" s="22">
        <v>256762</v>
      </c>
      <c r="AD429" s="5" t="str">
        <f t="shared" si="6"/>
        <v>No</v>
      </c>
      <c r="AF429" s="28"/>
      <c r="AG429" s="21"/>
    </row>
    <row r="430" spans="1:33">
      <c r="A430" s="8" t="s">
        <v>5996</v>
      </c>
      <c r="B430" s="8" t="s">
        <v>6097</v>
      </c>
      <c r="C430" s="9" t="s">
        <v>46</v>
      </c>
      <c r="D430" s="185"/>
      <c r="E430" s="188" t="s">
        <v>5997</v>
      </c>
      <c r="F430" s="9" t="s">
        <v>88</v>
      </c>
      <c r="G430" s="9" t="s">
        <v>147</v>
      </c>
      <c r="H430" s="10">
        <v>0</v>
      </c>
      <c r="I430" s="11">
        <v>41</v>
      </c>
      <c r="J430" s="24">
        <v>0</v>
      </c>
      <c r="K430" s="12"/>
      <c r="L430" s="14">
        <v>0</v>
      </c>
      <c r="N430" s="21">
        <v>0</v>
      </c>
      <c r="P430" s="21">
        <v>0</v>
      </c>
      <c r="R430" s="21">
        <v>0</v>
      </c>
      <c r="T430" s="21">
        <v>0</v>
      </c>
      <c r="V430" s="21">
        <v>0</v>
      </c>
      <c r="X430" s="21">
        <v>0</v>
      </c>
      <c r="Z430" s="21">
        <v>51233</v>
      </c>
      <c r="AB430" s="22">
        <v>51233</v>
      </c>
      <c r="AD430" s="5" t="str">
        <f t="shared" si="6"/>
        <v>No</v>
      </c>
      <c r="AF430" s="28"/>
      <c r="AG430" s="21"/>
    </row>
    <row r="431" spans="1:33">
      <c r="A431" s="8" t="s">
        <v>645</v>
      </c>
      <c r="B431" s="8" t="s">
        <v>212</v>
      </c>
      <c r="C431" s="9" t="s">
        <v>235</v>
      </c>
      <c r="D431" s="185">
        <v>4009</v>
      </c>
      <c r="E431" s="188">
        <v>40009</v>
      </c>
      <c r="F431" s="9" t="s">
        <v>83</v>
      </c>
      <c r="G431" s="9" t="s">
        <v>84</v>
      </c>
      <c r="H431" s="10">
        <v>310282</v>
      </c>
      <c r="I431" s="11">
        <v>40</v>
      </c>
      <c r="J431" s="24">
        <v>4288302</v>
      </c>
      <c r="K431" s="12"/>
      <c r="L431" s="14">
        <v>0</v>
      </c>
      <c r="N431" s="21">
        <v>0</v>
      </c>
      <c r="P431" s="21">
        <v>0</v>
      </c>
      <c r="R431" s="21">
        <v>0</v>
      </c>
      <c r="T431" s="21">
        <v>638332</v>
      </c>
      <c r="V431" s="21">
        <v>0</v>
      </c>
      <c r="X431" s="21">
        <v>0</v>
      </c>
      <c r="Z431" s="21">
        <v>0</v>
      </c>
      <c r="AB431" s="22">
        <v>4926634</v>
      </c>
      <c r="AD431" s="5" t="str">
        <f t="shared" si="6"/>
        <v>No</v>
      </c>
      <c r="AF431" s="28"/>
      <c r="AG431" s="21"/>
    </row>
    <row r="432" spans="1:33">
      <c r="A432" s="8" t="s">
        <v>470</v>
      </c>
      <c r="B432" s="8" t="s">
        <v>471</v>
      </c>
      <c r="C432" s="9" t="s">
        <v>65</v>
      </c>
      <c r="D432" s="185">
        <v>41</v>
      </c>
      <c r="E432" s="188">
        <v>41</v>
      </c>
      <c r="F432" s="9" t="s">
        <v>138</v>
      </c>
      <c r="G432" s="9" t="s">
        <v>84</v>
      </c>
      <c r="H432" s="10">
        <v>251243</v>
      </c>
      <c r="I432" s="11">
        <v>40</v>
      </c>
      <c r="J432" s="24">
        <v>0</v>
      </c>
      <c r="K432" s="12"/>
      <c r="L432" s="14">
        <v>0</v>
      </c>
      <c r="N432" s="21">
        <v>0</v>
      </c>
      <c r="P432" s="21">
        <v>0</v>
      </c>
      <c r="R432" s="21">
        <v>0</v>
      </c>
      <c r="T432" s="21">
        <v>0</v>
      </c>
      <c r="V432" s="21">
        <v>0</v>
      </c>
      <c r="X432" s="21">
        <v>0</v>
      </c>
      <c r="Z432" s="21">
        <v>0</v>
      </c>
      <c r="AB432" s="22">
        <v>0</v>
      </c>
      <c r="AD432" s="5" t="str">
        <f t="shared" si="6"/>
        <v>No</v>
      </c>
      <c r="AF432" s="28"/>
      <c r="AG432" s="21"/>
    </row>
    <row r="433" spans="1:33">
      <c r="A433" s="8" t="s">
        <v>4574</v>
      </c>
      <c r="B433" s="8" t="s">
        <v>4575</v>
      </c>
      <c r="C433" s="9" t="s">
        <v>168</v>
      </c>
      <c r="D433" s="185">
        <v>34</v>
      </c>
      <c r="E433" s="188">
        <v>34</v>
      </c>
      <c r="F433" s="9" t="s">
        <v>88</v>
      </c>
      <c r="G433" s="9" t="s">
        <v>84</v>
      </c>
      <c r="H433" s="10">
        <v>154081</v>
      </c>
      <c r="I433" s="11">
        <v>40</v>
      </c>
      <c r="J433" s="24">
        <v>0</v>
      </c>
      <c r="K433" s="12"/>
      <c r="L433" s="14">
        <v>0</v>
      </c>
      <c r="N433" s="21">
        <v>0</v>
      </c>
      <c r="P433" s="21">
        <v>4242142</v>
      </c>
      <c r="R433" s="21">
        <v>0</v>
      </c>
      <c r="T433" s="21">
        <v>0</v>
      </c>
      <c r="V433" s="21">
        <v>0</v>
      </c>
      <c r="X433" s="21">
        <v>0</v>
      </c>
      <c r="Z433" s="21">
        <v>0</v>
      </c>
      <c r="AB433" s="22">
        <v>4242142</v>
      </c>
      <c r="AD433" s="5" t="str">
        <f t="shared" si="6"/>
        <v>No</v>
      </c>
      <c r="AF433" s="28"/>
      <c r="AG433" s="21"/>
    </row>
    <row r="434" spans="1:33">
      <c r="A434" s="8" t="s">
        <v>2466</v>
      </c>
      <c r="B434" s="8" t="s">
        <v>2467</v>
      </c>
      <c r="C434" s="9" t="s">
        <v>46</v>
      </c>
      <c r="D434" s="185" t="s">
        <v>2468</v>
      </c>
      <c r="E434" s="188" t="s">
        <v>2469</v>
      </c>
      <c r="F434" s="9" t="s">
        <v>88</v>
      </c>
      <c r="G434" s="9" t="s">
        <v>147</v>
      </c>
      <c r="H434" s="10">
        <v>0</v>
      </c>
      <c r="I434" s="11">
        <v>40</v>
      </c>
      <c r="J434" s="24">
        <v>0</v>
      </c>
      <c r="K434" s="12"/>
      <c r="L434" s="14">
        <v>0</v>
      </c>
      <c r="N434" s="21">
        <v>0</v>
      </c>
      <c r="P434" s="21">
        <v>0</v>
      </c>
      <c r="R434" s="21">
        <v>0</v>
      </c>
      <c r="T434" s="21">
        <v>0</v>
      </c>
      <c r="V434" s="21">
        <v>0</v>
      </c>
      <c r="X434" s="21">
        <v>0</v>
      </c>
      <c r="Z434" s="21">
        <v>28338</v>
      </c>
      <c r="AB434" s="22">
        <v>28338</v>
      </c>
      <c r="AD434" s="5" t="str">
        <f t="shared" si="6"/>
        <v>No</v>
      </c>
      <c r="AF434" s="28"/>
      <c r="AG434" s="21"/>
    </row>
    <row r="435" spans="1:33">
      <c r="A435" s="8" t="s">
        <v>3141</v>
      </c>
      <c r="B435" s="8" t="s">
        <v>3142</v>
      </c>
      <c r="C435" s="9" t="s">
        <v>50</v>
      </c>
      <c r="D435" s="185"/>
      <c r="E435" s="188" t="s">
        <v>3143</v>
      </c>
      <c r="F435" s="9" t="s">
        <v>157</v>
      </c>
      <c r="G435" s="9" t="s">
        <v>147</v>
      </c>
      <c r="H435" s="10">
        <v>0</v>
      </c>
      <c r="I435" s="11">
        <v>40</v>
      </c>
      <c r="J435" s="24">
        <v>0</v>
      </c>
      <c r="K435" s="12"/>
      <c r="L435" s="14">
        <v>0</v>
      </c>
      <c r="N435" s="21">
        <v>0</v>
      </c>
      <c r="P435" s="21">
        <v>0</v>
      </c>
      <c r="R435" s="21">
        <v>0</v>
      </c>
      <c r="T435" s="21">
        <v>0</v>
      </c>
      <c r="V435" s="21">
        <v>0</v>
      </c>
      <c r="X435" s="21">
        <v>0</v>
      </c>
      <c r="Z435" s="21">
        <v>295796</v>
      </c>
      <c r="AB435" s="22">
        <v>295796</v>
      </c>
      <c r="AD435" s="5" t="str">
        <f t="shared" si="6"/>
        <v>No</v>
      </c>
      <c r="AF435" s="28"/>
      <c r="AG435" s="21"/>
    </row>
    <row r="436" spans="1:33">
      <c r="A436" s="8" t="s">
        <v>4161</v>
      </c>
      <c r="B436" s="8" t="s">
        <v>424</v>
      </c>
      <c r="C436" s="9" t="s">
        <v>288</v>
      </c>
      <c r="D436" s="185">
        <v>3057</v>
      </c>
      <c r="E436" s="188">
        <v>30057</v>
      </c>
      <c r="F436" s="9" t="s">
        <v>138</v>
      </c>
      <c r="G436" s="9" t="s">
        <v>84</v>
      </c>
      <c r="H436" s="10">
        <v>5441567</v>
      </c>
      <c r="I436" s="11">
        <v>40</v>
      </c>
      <c r="J436" s="24">
        <v>0</v>
      </c>
      <c r="K436" s="12"/>
      <c r="L436" s="14">
        <v>0</v>
      </c>
      <c r="N436" s="21">
        <v>0</v>
      </c>
      <c r="P436" s="21">
        <v>0</v>
      </c>
      <c r="R436" s="21">
        <v>0</v>
      </c>
      <c r="T436" s="21">
        <v>0</v>
      </c>
      <c r="V436" s="21">
        <v>0</v>
      </c>
      <c r="X436" s="21">
        <v>0</v>
      </c>
      <c r="Z436" s="21">
        <v>0</v>
      </c>
      <c r="AB436" s="22">
        <v>0</v>
      </c>
      <c r="AD436" s="5" t="str">
        <f t="shared" si="6"/>
        <v>No</v>
      </c>
      <c r="AF436" s="28"/>
      <c r="AG436" s="21"/>
    </row>
    <row r="437" spans="1:33">
      <c r="A437" s="8" t="s">
        <v>4601</v>
      </c>
      <c r="B437" s="8" t="s">
        <v>1694</v>
      </c>
      <c r="C437" s="9" t="s">
        <v>73</v>
      </c>
      <c r="D437" s="185">
        <v>6077</v>
      </c>
      <c r="E437" s="188">
        <v>60077</v>
      </c>
      <c r="F437" s="9" t="s">
        <v>83</v>
      </c>
      <c r="G437" s="9" t="s">
        <v>84</v>
      </c>
      <c r="H437" s="10">
        <v>89284</v>
      </c>
      <c r="I437" s="11">
        <v>40</v>
      </c>
      <c r="J437" s="24">
        <v>0</v>
      </c>
      <c r="K437" s="12"/>
      <c r="L437" s="14">
        <v>0</v>
      </c>
      <c r="N437" s="21">
        <v>5951257</v>
      </c>
      <c r="P437" s="21">
        <v>0</v>
      </c>
      <c r="R437" s="21">
        <v>0</v>
      </c>
      <c r="T437" s="21">
        <v>0</v>
      </c>
      <c r="V437" s="21">
        <v>0</v>
      </c>
      <c r="X437" s="21">
        <v>0</v>
      </c>
      <c r="Z437" s="21">
        <v>0</v>
      </c>
      <c r="AB437" s="22">
        <v>5951257</v>
      </c>
      <c r="AD437" s="5" t="str">
        <f t="shared" si="6"/>
        <v>No</v>
      </c>
      <c r="AF437" s="28"/>
      <c r="AG437" s="21"/>
    </row>
    <row r="438" spans="1:33">
      <c r="A438" s="8" t="s">
        <v>2655</v>
      </c>
      <c r="B438" s="8" t="s">
        <v>1132</v>
      </c>
      <c r="C438" s="9" t="s">
        <v>288</v>
      </c>
      <c r="D438" s="185" t="s">
        <v>2656</v>
      </c>
      <c r="E438" s="188" t="s">
        <v>2657</v>
      </c>
      <c r="F438" s="9" t="s">
        <v>88</v>
      </c>
      <c r="G438" s="9" t="s">
        <v>147</v>
      </c>
      <c r="H438" s="10">
        <v>0</v>
      </c>
      <c r="I438" s="11">
        <v>40</v>
      </c>
      <c r="J438" s="24">
        <v>0</v>
      </c>
      <c r="K438" s="12"/>
      <c r="L438" s="14">
        <v>0</v>
      </c>
      <c r="N438" s="21">
        <v>0</v>
      </c>
      <c r="P438" s="21">
        <v>0</v>
      </c>
      <c r="R438" s="21">
        <v>0</v>
      </c>
      <c r="T438" s="21">
        <v>0</v>
      </c>
      <c r="V438" s="21">
        <v>0</v>
      </c>
      <c r="X438" s="21">
        <v>0</v>
      </c>
      <c r="Z438" s="21">
        <v>256446</v>
      </c>
      <c r="AB438" s="22">
        <v>256446</v>
      </c>
      <c r="AD438" s="5" t="str">
        <f t="shared" si="6"/>
        <v>No</v>
      </c>
      <c r="AF438" s="28"/>
      <c r="AG438" s="21"/>
    </row>
    <row r="439" spans="1:33">
      <c r="A439" s="8" t="s">
        <v>5969</v>
      </c>
      <c r="B439" s="8" t="s">
        <v>1228</v>
      </c>
      <c r="C439" s="9" t="s">
        <v>154</v>
      </c>
      <c r="D439" s="185"/>
      <c r="E439" s="188">
        <v>40244</v>
      </c>
      <c r="F439" s="9" t="s">
        <v>138</v>
      </c>
      <c r="G439" s="9" t="s">
        <v>84</v>
      </c>
      <c r="H439" s="10">
        <v>180786</v>
      </c>
      <c r="I439" s="11">
        <v>40</v>
      </c>
      <c r="J439" s="24">
        <v>550378</v>
      </c>
      <c r="K439" s="12"/>
      <c r="L439" s="14">
        <v>0</v>
      </c>
      <c r="N439" s="21">
        <v>0</v>
      </c>
      <c r="P439" s="21">
        <v>0</v>
      </c>
      <c r="R439" s="21">
        <v>0</v>
      </c>
      <c r="T439" s="21">
        <v>0</v>
      </c>
      <c r="V439" s="21">
        <v>0</v>
      </c>
      <c r="X439" s="21">
        <v>0</v>
      </c>
      <c r="Z439" s="21">
        <v>0</v>
      </c>
      <c r="AB439" s="22">
        <v>550378</v>
      </c>
      <c r="AD439" s="5" t="str">
        <f t="shared" si="6"/>
        <v>No</v>
      </c>
      <c r="AF439" s="28"/>
      <c r="AG439" s="21"/>
    </row>
    <row r="440" spans="1:33">
      <c r="A440" s="8" t="s">
        <v>1317</v>
      </c>
      <c r="B440" s="8" t="s">
        <v>6417</v>
      </c>
      <c r="C440" s="9" t="s">
        <v>141</v>
      </c>
      <c r="D440" s="185" t="s">
        <v>1318</v>
      </c>
      <c r="E440" s="188" t="s">
        <v>1319</v>
      </c>
      <c r="F440" s="9" t="s">
        <v>157</v>
      </c>
      <c r="G440" s="9" t="s">
        <v>147</v>
      </c>
      <c r="H440" s="10">
        <v>0</v>
      </c>
      <c r="I440" s="11">
        <v>40</v>
      </c>
      <c r="J440" s="24">
        <v>0</v>
      </c>
      <c r="K440" s="12"/>
      <c r="L440" s="14">
        <v>0</v>
      </c>
      <c r="N440" s="21">
        <v>0</v>
      </c>
      <c r="P440" s="21">
        <v>0</v>
      </c>
      <c r="R440" s="21">
        <v>0</v>
      </c>
      <c r="T440" s="21">
        <v>0</v>
      </c>
      <c r="V440" s="21">
        <v>0</v>
      </c>
      <c r="X440" s="21">
        <v>0</v>
      </c>
      <c r="Z440" s="21">
        <v>471411</v>
      </c>
      <c r="AB440" s="22">
        <v>471411</v>
      </c>
      <c r="AD440" s="5" t="str">
        <f t="shared" si="6"/>
        <v>No</v>
      </c>
      <c r="AF440" s="28"/>
      <c r="AG440" s="21"/>
    </row>
    <row r="441" spans="1:33">
      <c r="A441" s="8" t="s">
        <v>1828</v>
      </c>
      <c r="B441" s="8" t="s">
        <v>1829</v>
      </c>
      <c r="C441" s="9" t="s">
        <v>141</v>
      </c>
      <c r="D441" s="185">
        <v>3091</v>
      </c>
      <c r="E441" s="188">
        <v>30091</v>
      </c>
      <c r="F441" s="9" t="s">
        <v>83</v>
      </c>
      <c r="G441" s="9" t="s">
        <v>84</v>
      </c>
      <c r="H441" s="10">
        <v>88542</v>
      </c>
      <c r="I441" s="11">
        <v>40</v>
      </c>
      <c r="J441" s="24">
        <v>0</v>
      </c>
      <c r="K441" s="12"/>
      <c r="L441" s="14">
        <v>0</v>
      </c>
      <c r="N441" s="21">
        <v>0</v>
      </c>
      <c r="P441" s="21">
        <v>268648</v>
      </c>
      <c r="R441" s="21">
        <v>0</v>
      </c>
      <c r="T441" s="21">
        <v>0</v>
      </c>
      <c r="V441" s="21">
        <v>0</v>
      </c>
      <c r="X441" s="21">
        <v>0</v>
      </c>
      <c r="Z441" s="21">
        <v>0</v>
      </c>
      <c r="AB441" s="22">
        <v>268648</v>
      </c>
      <c r="AD441" s="5" t="str">
        <f t="shared" si="6"/>
        <v>No</v>
      </c>
      <c r="AF441" s="28"/>
      <c r="AG441" s="21"/>
    </row>
    <row r="442" spans="1:33">
      <c r="A442" s="8" t="s">
        <v>4217</v>
      </c>
      <c r="B442" s="8" t="s">
        <v>4218</v>
      </c>
      <c r="C442" s="9" t="s">
        <v>154</v>
      </c>
      <c r="D442" s="185" t="s">
        <v>4219</v>
      </c>
      <c r="E442" s="188" t="s">
        <v>4220</v>
      </c>
      <c r="F442" s="9" t="s">
        <v>83</v>
      </c>
      <c r="G442" s="9" t="s">
        <v>147</v>
      </c>
      <c r="H442" s="10">
        <v>0</v>
      </c>
      <c r="I442" s="11">
        <v>40</v>
      </c>
      <c r="J442" s="24">
        <v>0</v>
      </c>
      <c r="K442" s="12"/>
      <c r="L442" s="14">
        <v>0</v>
      </c>
      <c r="N442" s="21">
        <v>0</v>
      </c>
      <c r="P442" s="21">
        <v>0</v>
      </c>
      <c r="R442" s="21">
        <v>0</v>
      </c>
      <c r="T442" s="21">
        <v>0</v>
      </c>
      <c r="V442" s="21">
        <v>0</v>
      </c>
      <c r="X442" s="21">
        <v>0</v>
      </c>
      <c r="Z442" s="21">
        <v>0</v>
      </c>
      <c r="AB442" s="22">
        <v>0</v>
      </c>
      <c r="AD442" s="5" t="str">
        <f t="shared" si="6"/>
        <v>No</v>
      </c>
      <c r="AF442" s="28"/>
      <c r="AG442" s="21"/>
    </row>
    <row r="443" spans="1:33">
      <c r="A443" s="8" t="s">
        <v>6544</v>
      </c>
      <c r="B443" s="8" t="s">
        <v>5293</v>
      </c>
      <c r="C443" s="9" t="s">
        <v>288</v>
      </c>
      <c r="D443" s="185" t="s">
        <v>5294</v>
      </c>
      <c r="E443" s="188">
        <v>30137</v>
      </c>
      <c r="F443" s="9" t="s">
        <v>88</v>
      </c>
      <c r="G443" s="9" t="s">
        <v>84</v>
      </c>
      <c r="H443" s="10">
        <v>54316</v>
      </c>
      <c r="I443" s="11">
        <v>40</v>
      </c>
      <c r="J443" s="24">
        <v>155399</v>
      </c>
      <c r="K443" s="12"/>
      <c r="L443" s="14">
        <v>0</v>
      </c>
      <c r="N443" s="21">
        <v>0</v>
      </c>
      <c r="P443" s="21">
        <v>0</v>
      </c>
      <c r="R443" s="21">
        <v>0</v>
      </c>
      <c r="T443" s="21">
        <v>0</v>
      </c>
      <c r="V443" s="21">
        <v>0</v>
      </c>
      <c r="X443" s="21">
        <v>0</v>
      </c>
      <c r="Z443" s="21">
        <v>0</v>
      </c>
      <c r="AB443" s="22">
        <v>155399</v>
      </c>
      <c r="AD443" s="5" t="str">
        <f t="shared" si="6"/>
        <v>No</v>
      </c>
      <c r="AF443" s="28"/>
      <c r="AG443" s="21"/>
    </row>
    <row r="444" spans="1:33">
      <c r="A444" s="8" t="s">
        <v>6546</v>
      </c>
      <c r="B444" s="8" t="s">
        <v>6547</v>
      </c>
      <c r="C444" s="9" t="s">
        <v>120</v>
      </c>
      <c r="D444" s="185"/>
      <c r="E444" s="188">
        <v>60269</v>
      </c>
      <c r="F444" s="9" t="s">
        <v>214</v>
      </c>
      <c r="G444" s="9" t="s">
        <v>84</v>
      </c>
      <c r="H444" s="10">
        <v>52826</v>
      </c>
      <c r="I444" s="11">
        <v>39</v>
      </c>
      <c r="J444" s="24">
        <v>0</v>
      </c>
      <c r="K444" s="12"/>
      <c r="L444" s="14">
        <v>0</v>
      </c>
      <c r="N444" s="21">
        <v>0</v>
      </c>
      <c r="P444" s="21">
        <v>0</v>
      </c>
      <c r="R444" s="21">
        <v>0</v>
      </c>
      <c r="T444" s="21">
        <v>0</v>
      </c>
      <c r="V444" s="21">
        <v>0</v>
      </c>
      <c r="X444" s="21">
        <v>0</v>
      </c>
      <c r="Z444" s="21">
        <v>0</v>
      </c>
      <c r="AB444" s="22">
        <v>0</v>
      </c>
      <c r="AD444" s="5" t="str">
        <f t="shared" si="6"/>
        <v>No</v>
      </c>
      <c r="AF444" s="28"/>
      <c r="AG444" s="21"/>
    </row>
    <row r="445" spans="1:33">
      <c r="A445" s="8" t="s">
        <v>1102</v>
      </c>
      <c r="B445" s="8" t="s">
        <v>1103</v>
      </c>
      <c r="C445" s="9" t="s">
        <v>141</v>
      </c>
      <c r="D445" s="185">
        <v>3094</v>
      </c>
      <c r="E445" s="188">
        <v>30094</v>
      </c>
      <c r="F445" s="9" t="s">
        <v>83</v>
      </c>
      <c r="G445" s="9" t="s">
        <v>84</v>
      </c>
      <c r="H445" s="10">
        <v>66784</v>
      </c>
      <c r="I445" s="11">
        <v>39</v>
      </c>
      <c r="J445" s="24">
        <v>209280</v>
      </c>
      <c r="K445" s="12"/>
      <c r="L445" s="14">
        <v>0</v>
      </c>
      <c r="N445" s="21">
        <v>0</v>
      </c>
      <c r="P445" s="21">
        <v>0</v>
      </c>
      <c r="R445" s="21">
        <v>0</v>
      </c>
      <c r="T445" s="21">
        <v>0</v>
      </c>
      <c r="V445" s="21">
        <v>0</v>
      </c>
      <c r="X445" s="21">
        <v>0</v>
      </c>
      <c r="Z445" s="21">
        <v>0</v>
      </c>
      <c r="AB445" s="22">
        <v>209280</v>
      </c>
      <c r="AD445" s="5" t="str">
        <f t="shared" si="6"/>
        <v>No</v>
      </c>
      <c r="AF445" s="28"/>
      <c r="AG445" s="21"/>
    </row>
    <row r="446" spans="1:33">
      <c r="A446" s="8" t="s">
        <v>6141</v>
      </c>
      <c r="B446" s="8" t="s">
        <v>4561</v>
      </c>
      <c r="C446" s="9" t="s">
        <v>454</v>
      </c>
      <c r="D446" s="185" t="s">
        <v>4562</v>
      </c>
      <c r="E446" s="188" t="s">
        <v>4563</v>
      </c>
      <c r="F446" s="9" t="s">
        <v>157</v>
      </c>
      <c r="G446" s="9" t="s">
        <v>147</v>
      </c>
      <c r="H446" s="10">
        <v>0</v>
      </c>
      <c r="I446" s="11">
        <v>39</v>
      </c>
      <c r="J446" s="24">
        <v>0</v>
      </c>
      <c r="K446" s="12"/>
      <c r="L446" s="14">
        <v>0</v>
      </c>
      <c r="N446" s="21">
        <v>0</v>
      </c>
      <c r="P446" s="21">
        <v>0</v>
      </c>
      <c r="R446" s="21">
        <v>0</v>
      </c>
      <c r="T446" s="21">
        <v>0</v>
      </c>
      <c r="V446" s="21">
        <v>0</v>
      </c>
      <c r="X446" s="21">
        <v>0</v>
      </c>
      <c r="Z446" s="21">
        <v>1098251</v>
      </c>
      <c r="AB446" s="22">
        <v>1098251</v>
      </c>
      <c r="AD446" s="5" t="str">
        <f t="shared" si="6"/>
        <v>No</v>
      </c>
      <c r="AF446" s="28"/>
      <c r="AG446" s="21"/>
    </row>
    <row r="447" spans="1:33">
      <c r="A447" s="8" t="s">
        <v>6041</v>
      </c>
      <c r="B447" s="8" t="s">
        <v>635</v>
      </c>
      <c r="C447" s="9" t="s">
        <v>91</v>
      </c>
      <c r="D447" s="185">
        <v>9196</v>
      </c>
      <c r="E447" s="188">
        <v>90196</v>
      </c>
      <c r="F447" s="9" t="s">
        <v>83</v>
      </c>
      <c r="G447" s="9" t="s">
        <v>84</v>
      </c>
      <c r="H447" s="10">
        <v>1723634</v>
      </c>
      <c r="I447" s="11">
        <v>39</v>
      </c>
      <c r="J447" s="24">
        <v>0</v>
      </c>
      <c r="K447" s="12"/>
      <c r="L447" s="14">
        <v>0</v>
      </c>
      <c r="N447" s="21">
        <v>1822003</v>
      </c>
      <c r="P447" s="21">
        <v>0</v>
      </c>
      <c r="R447" s="21">
        <v>0</v>
      </c>
      <c r="T447" s="21">
        <v>1235845</v>
      </c>
      <c r="V447" s="21">
        <v>0</v>
      </c>
      <c r="X447" s="21">
        <v>0</v>
      </c>
      <c r="Z447" s="21">
        <v>0</v>
      </c>
      <c r="AB447" s="22">
        <v>3057848</v>
      </c>
      <c r="AD447" s="5" t="str">
        <f t="shared" si="6"/>
        <v>No</v>
      </c>
      <c r="AF447" s="28"/>
      <c r="AG447" s="21"/>
    </row>
    <row r="448" spans="1:33">
      <c r="A448" s="8" t="s">
        <v>1240</v>
      </c>
      <c r="B448" s="8" t="s">
        <v>635</v>
      </c>
      <c r="C448" s="9" t="s">
        <v>160</v>
      </c>
      <c r="D448" s="185">
        <v>1098</v>
      </c>
      <c r="E448" s="188">
        <v>10098</v>
      </c>
      <c r="F448" s="9" t="s">
        <v>157</v>
      </c>
      <c r="G448" s="9" t="s">
        <v>84</v>
      </c>
      <c r="H448" s="10">
        <v>59397</v>
      </c>
      <c r="I448" s="11">
        <v>39</v>
      </c>
      <c r="J448" s="24">
        <v>0</v>
      </c>
      <c r="K448" s="12"/>
      <c r="L448" s="14">
        <v>0</v>
      </c>
      <c r="N448" s="21">
        <v>0</v>
      </c>
      <c r="P448" s="21">
        <v>0</v>
      </c>
      <c r="R448" s="21">
        <v>0</v>
      </c>
      <c r="T448" s="21">
        <v>0</v>
      </c>
      <c r="V448" s="21">
        <v>0</v>
      </c>
      <c r="X448" s="21">
        <v>0</v>
      </c>
      <c r="Z448" s="21">
        <v>0</v>
      </c>
      <c r="AB448" s="22">
        <v>0</v>
      </c>
      <c r="AD448" s="5" t="str">
        <f t="shared" si="6"/>
        <v>No</v>
      </c>
      <c r="AF448" s="28"/>
      <c r="AG448" s="21"/>
    </row>
    <row r="449" spans="1:33">
      <c r="A449" s="8" t="s">
        <v>2647</v>
      </c>
      <c r="B449" s="8" t="s">
        <v>2648</v>
      </c>
      <c r="C449" s="9" t="s">
        <v>288</v>
      </c>
      <c r="D449" s="185" t="s">
        <v>2649</v>
      </c>
      <c r="E449" s="188" t="s">
        <v>2650</v>
      </c>
      <c r="F449" s="9" t="s">
        <v>88</v>
      </c>
      <c r="G449" s="9" t="s">
        <v>147</v>
      </c>
      <c r="H449" s="10">
        <v>0</v>
      </c>
      <c r="I449" s="11">
        <v>39</v>
      </c>
      <c r="J449" s="24">
        <v>0</v>
      </c>
      <c r="K449" s="12"/>
      <c r="L449" s="14">
        <v>0</v>
      </c>
      <c r="N449" s="21">
        <v>0</v>
      </c>
      <c r="P449" s="21">
        <v>0</v>
      </c>
      <c r="R449" s="21">
        <v>0</v>
      </c>
      <c r="T449" s="21">
        <v>0</v>
      </c>
      <c r="V449" s="21">
        <v>0</v>
      </c>
      <c r="X449" s="21">
        <v>0</v>
      </c>
      <c r="Z449" s="21">
        <v>406946</v>
      </c>
      <c r="AB449" s="22">
        <v>406946</v>
      </c>
      <c r="AD449" s="5" t="str">
        <f t="shared" si="6"/>
        <v>No</v>
      </c>
      <c r="AF449" s="28"/>
      <c r="AG449" s="21"/>
    </row>
    <row r="450" spans="1:33">
      <c r="A450" s="8" t="s">
        <v>3552</v>
      </c>
      <c r="B450" s="8" t="s">
        <v>3553</v>
      </c>
      <c r="C450" s="9" t="s">
        <v>109</v>
      </c>
      <c r="D450" s="185" t="s">
        <v>3554</v>
      </c>
      <c r="E450" s="188" t="s">
        <v>3555</v>
      </c>
      <c r="F450" s="9" t="s">
        <v>157</v>
      </c>
      <c r="G450" s="9" t="s">
        <v>147</v>
      </c>
      <c r="H450" s="10">
        <v>0</v>
      </c>
      <c r="I450" s="11">
        <v>39</v>
      </c>
      <c r="J450" s="24">
        <v>0</v>
      </c>
      <c r="K450" s="12"/>
      <c r="L450" s="14">
        <v>0</v>
      </c>
      <c r="N450" s="21">
        <v>0</v>
      </c>
      <c r="P450" s="21">
        <v>0</v>
      </c>
      <c r="R450" s="21">
        <v>0</v>
      </c>
      <c r="T450" s="21">
        <v>0</v>
      </c>
      <c r="V450" s="21">
        <v>0</v>
      </c>
      <c r="X450" s="21">
        <v>0</v>
      </c>
      <c r="Z450" s="21">
        <v>722857</v>
      </c>
      <c r="AB450" s="22">
        <v>722857</v>
      </c>
      <c r="AD450" s="5" t="str">
        <f t="shared" si="6"/>
        <v>No</v>
      </c>
      <c r="AF450" s="28"/>
      <c r="AG450" s="21"/>
    </row>
    <row r="451" spans="1:33">
      <c r="A451" s="8" t="s">
        <v>5831</v>
      </c>
      <c r="B451" s="8" t="s">
        <v>6416</v>
      </c>
      <c r="C451" s="9" t="s">
        <v>141</v>
      </c>
      <c r="D451" s="185" t="s">
        <v>1315</v>
      </c>
      <c r="E451" s="188" t="s">
        <v>1316</v>
      </c>
      <c r="F451" s="9" t="s">
        <v>157</v>
      </c>
      <c r="G451" s="9" t="s">
        <v>147</v>
      </c>
      <c r="H451" s="10">
        <v>0</v>
      </c>
      <c r="I451" s="11">
        <v>39</v>
      </c>
      <c r="J451" s="24">
        <v>0</v>
      </c>
      <c r="K451" s="12"/>
      <c r="L451" s="14">
        <v>0</v>
      </c>
      <c r="N451" s="21">
        <v>0</v>
      </c>
      <c r="P451" s="21">
        <v>0</v>
      </c>
      <c r="R451" s="21">
        <v>0</v>
      </c>
      <c r="T451" s="21">
        <v>0</v>
      </c>
      <c r="V451" s="21">
        <v>0</v>
      </c>
      <c r="X451" s="21">
        <v>0</v>
      </c>
      <c r="Z451" s="21">
        <v>891662</v>
      </c>
      <c r="AB451" s="22">
        <v>891662</v>
      </c>
      <c r="AD451" s="5" t="str">
        <f t="shared" ref="AD451:AD514" si="7">IF(AC451&amp;AA451&amp;Y451&amp;W451&amp;U451&amp;S451&amp;Q451&amp;O451&amp;M451&amp;K451&lt;&gt;"","Yes","No")</f>
        <v>No</v>
      </c>
      <c r="AF451" s="28"/>
      <c r="AG451" s="21"/>
    </row>
    <row r="452" spans="1:33">
      <c r="A452" s="8" t="s">
        <v>516</v>
      </c>
      <c r="B452" s="8" t="s">
        <v>517</v>
      </c>
      <c r="C452" s="9" t="s">
        <v>82</v>
      </c>
      <c r="D452" s="185">
        <v>2199</v>
      </c>
      <c r="E452" s="188">
        <v>20199</v>
      </c>
      <c r="F452" s="9" t="s">
        <v>83</v>
      </c>
      <c r="G452" s="9" t="s">
        <v>84</v>
      </c>
      <c r="H452" s="10">
        <v>248402</v>
      </c>
      <c r="I452" s="11">
        <v>39</v>
      </c>
      <c r="J452" s="24">
        <v>0</v>
      </c>
      <c r="K452" s="12"/>
      <c r="L452" s="14">
        <v>0</v>
      </c>
      <c r="N452" s="21">
        <v>0</v>
      </c>
      <c r="P452" s="21">
        <v>2577199</v>
      </c>
      <c r="R452" s="21">
        <v>0</v>
      </c>
      <c r="T452" s="21">
        <v>0</v>
      </c>
      <c r="V452" s="21">
        <v>0</v>
      </c>
      <c r="X452" s="21">
        <v>0</v>
      </c>
      <c r="Z452" s="21">
        <v>0</v>
      </c>
      <c r="AB452" s="22">
        <v>2577199</v>
      </c>
      <c r="AD452" s="5" t="str">
        <f t="shared" si="7"/>
        <v>No</v>
      </c>
      <c r="AF452" s="28"/>
      <c r="AG452" s="21"/>
    </row>
    <row r="453" spans="1:33">
      <c r="A453" s="8" t="s">
        <v>1926</v>
      </c>
      <c r="B453" s="8" t="s">
        <v>1927</v>
      </c>
      <c r="C453" s="9" t="s">
        <v>91</v>
      </c>
      <c r="D453" s="185">
        <v>9091</v>
      </c>
      <c r="E453" s="188">
        <v>90091</v>
      </c>
      <c r="F453" s="9" t="s">
        <v>83</v>
      </c>
      <c r="G453" s="9" t="s">
        <v>84</v>
      </c>
      <c r="H453" s="10">
        <v>219454</v>
      </c>
      <c r="I453" s="11">
        <v>39</v>
      </c>
      <c r="J453" s="24">
        <v>0</v>
      </c>
      <c r="K453" s="12"/>
      <c r="L453" s="14">
        <v>0</v>
      </c>
      <c r="N453" s="21">
        <v>726685</v>
      </c>
      <c r="P453" s="21">
        <v>0</v>
      </c>
      <c r="R453" s="21">
        <v>0</v>
      </c>
      <c r="T453" s="21">
        <v>0</v>
      </c>
      <c r="V453" s="21">
        <v>0</v>
      </c>
      <c r="X453" s="21">
        <v>0</v>
      </c>
      <c r="Z453" s="21">
        <v>0</v>
      </c>
      <c r="AB453" s="22">
        <v>726685</v>
      </c>
      <c r="AD453" s="5" t="str">
        <f t="shared" si="7"/>
        <v>No</v>
      </c>
      <c r="AF453" s="28"/>
      <c r="AG453" s="21"/>
    </row>
    <row r="454" spans="1:33">
      <c r="A454" s="8" t="s">
        <v>1723</v>
      </c>
      <c r="B454" s="8" t="s">
        <v>1724</v>
      </c>
      <c r="C454" s="9" t="s">
        <v>648</v>
      </c>
      <c r="D454" s="185" t="s">
        <v>1725</v>
      </c>
      <c r="E454" s="188" t="s">
        <v>1726</v>
      </c>
      <c r="F454" s="9" t="s">
        <v>157</v>
      </c>
      <c r="G454" s="9" t="s">
        <v>147</v>
      </c>
      <c r="H454" s="10">
        <v>0</v>
      </c>
      <c r="I454" s="11">
        <v>39</v>
      </c>
      <c r="J454" s="24">
        <v>0</v>
      </c>
      <c r="K454" s="12"/>
      <c r="L454" s="14">
        <v>0</v>
      </c>
      <c r="N454" s="21">
        <v>0</v>
      </c>
      <c r="P454" s="21">
        <v>0</v>
      </c>
      <c r="R454" s="21">
        <v>0</v>
      </c>
      <c r="T454" s="21">
        <v>0</v>
      </c>
      <c r="V454" s="21">
        <v>0</v>
      </c>
      <c r="X454" s="21">
        <v>0</v>
      </c>
      <c r="Z454" s="21">
        <v>20596</v>
      </c>
      <c r="AB454" s="22">
        <v>20596</v>
      </c>
      <c r="AD454" s="5" t="str">
        <f t="shared" si="7"/>
        <v>No</v>
      </c>
      <c r="AF454" s="28"/>
      <c r="AG454" s="21"/>
    </row>
    <row r="455" spans="1:33">
      <c r="A455" s="8" t="s">
        <v>5971</v>
      </c>
      <c r="B455" s="8" t="s">
        <v>6415</v>
      </c>
      <c r="C455" s="9" t="s">
        <v>171</v>
      </c>
      <c r="D455" s="185" t="s">
        <v>5972</v>
      </c>
      <c r="E455" s="188" t="s">
        <v>5973</v>
      </c>
      <c r="F455" s="9" t="s">
        <v>157</v>
      </c>
      <c r="G455" s="9" t="s">
        <v>147</v>
      </c>
      <c r="H455" s="10">
        <v>0</v>
      </c>
      <c r="I455" s="11">
        <v>39</v>
      </c>
      <c r="J455" s="24">
        <v>0</v>
      </c>
      <c r="K455" s="12"/>
      <c r="L455" s="14">
        <v>0</v>
      </c>
      <c r="N455" s="21">
        <v>0</v>
      </c>
      <c r="P455" s="21">
        <v>0</v>
      </c>
      <c r="R455" s="21">
        <v>0</v>
      </c>
      <c r="T455" s="21">
        <v>0</v>
      </c>
      <c r="V455" s="21">
        <v>0</v>
      </c>
      <c r="X455" s="21">
        <v>0</v>
      </c>
      <c r="Z455" s="21">
        <v>32818</v>
      </c>
      <c r="AB455" s="22">
        <v>32818</v>
      </c>
      <c r="AD455" s="5" t="str">
        <f t="shared" si="7"/>
        <v>No</v>
      </c>
      <c r="AF455" s="28"/>
      <c r="AG455" s="21"/>
    </row>
    <row r="456" spans="1:33">
      <c r="A456" s="8" t="s">
        <v>3687</v>
      </c>
      <c r="B456" s="8" t="s">
        <v>3688</v>
      </c>
      <c r="C456" s="9" t="s">
        <v>171</v>
      </c>
      <c r="D456" s="185">
        <v>4158</v>
      </c>
      <c r="E456" s="188">
        <v>40158</v>
      </c>
      <c r="F456" s="9" t="s">
        <v>83</v>
      </c>
      <c r="G456" s="9" t="s">
        <v>84</v>
      </c>
      <c r="H456" s="10">
        <v>131337</v>
      </c>
      <c r="I456" s="11">
        <v>39</v>
      </c>
      <c r="J456" s="24">
        <v>1355576</v>
      </c>
      <c r="K456" s="12"/>
      <c r="L456" s="14">
        <v>0</v>
      </c>
      <c r="N456" s="21">
        <v>0</v>
      </c>
      <c r="P456" s="21">
        <v>0</v>
      </c>
      <c r="R456" s="21">
        <v>0</v>
      </c>
      <c r="T456" s="21">
        <v>0</v>
      </c>
      <c r="V456" s="21">
        <v>0</v>
      </c>
      <c r="X456" s="21">
        <v>0</v>
      </c>
      <c r="Z456" s="21">
        <v>0</v>
      </c>
      <c r="AB456" s="22">
        <v>1355576</v>
      </c>
      <c r="AD456" s="5" t="str">
        <f t="shared" si="7"/>
        <v>No</v>
      </c>
      <c r="AF456" s="28"/>
      <c r="AG456" s="21"/>
    </row>
    <row r="457" spans="1:33">
      <c r="A457" s="8" t="s">
        <v>4877</v>
      </c>
      <c r="B457" s="8" t="s">
        <v>4878</v>
      </c>
      <c r="C457" s="9" t="s">
        <v>87</v>
      </c>
      <c r="D457" s="185" t="s">
        <v>4879</v>
      </c>
      <c r="E457" s="188" t="s">
        <v>4880</v>
      </c>
      <c r="F457" s="9" t="s">
        <v>88</v>
      </c>
      <c r="G457" s="9" t="s">
        <v>147</v>
      </c>
      <c r="H457" s="10">
        <v>0</v>
      </c>
      <c r="I457" s="11">
        <v>39</v>
      </c>
      <c r="J457" s="24">
        <v>0</v>
      </c>
      <c r="K457" s="12"/>
      <c r="L457" s="14">
        <v>0</v>
      </c>
      <c r="N457" s="21">
        <v>0</v>
      </c>
      <c r="P457" s="21">
        <v>0</v>
      </c>
      <c r="R457" s="21">
        <v>0</v>
      </c>
      <c r="T457" s="21">
        <v>0</v>
      </c>
      <c r="V457" s="21">
        <v>0</v>
      </c>
      <c r="X457" s="21">
        <v>0</v>
      </c>
      <c r="Z457" s="21">
        <v>6551299</v>
      </c>
      <c r="AB457" s="22">
        <v>6551299</v>
      </c>
      <c r="AD457" s="5" t="str">
        <f t="shared" si="7"/>
        <v>No</v>
      </c>
      <c r="AF457" s="28"/>
      <c r="AG457" s="21"/>
    </row>
    <row r="458" spans="1:33">
      <c r="A458" s="8" t="s">
        <v>4815</v>
      </c>
      <c r="B458" s="8" t="s">
        <v>4816</v>
      </c>
      <c r="C458" s="9" t="s">
        <v>178</v>
      </c>
      <c r="D458" s="185">
        <v>5039</v>
      </c>
      <c r="E458" s="188">
        <v>50039</v>
      </c>
      <c r="F458" s="9" t="s">
        <v>88</v>
      </c>
      <c r="G458" s="9" t="s">
        <v>84</v>
      </c>
      <c r="H458" s="10">
        <v>126265</v>
      </c>
      <c r="I458" s="11">
        <v>39</v>
      </c>
      <c r="J458" s="24">
        <v>0</v>
      </c>
      <c r="K458" s="12"/>
      <c r="L458" s="14">
        <v>0</v>
      </c>
      <c r="N458" s="21">
        <v>0</v>
      </c>
      <c r="P458" s="21">
        <v>0</v>
      </c>
      <c r="R458" s="21">
        <v>0</v>
      </c>
      <c r="T458" s="21">
        <v>0</v>
      </c>
      <c r="V458" s="21">
        <v>0</v>
      </c>
      <c r="X458" s="21">
        <v>0</v>
      </c>
      <c r="Z458" s="21">
        <v>0</v>
      </c>
      <c r="AB458" s="22">
        <v>0</v>
      </c>
      <c r="AD458" s="5" t="str">
        <f t="shared" si="7"/>
        <v>No</v>
      </c>
      <c r="AF458" s="28"/>
      <c r="AG458" s="21"/>
    </row>
    <row r="459" spans="1:33">
      <c r="A459" s="8" t="s">
        <v>1730</v>
      </c>
      <c r="B459" s="8" t="s">
        <v>1731</v>
      </c>
      <c r="C459" s="9" t="s">
        <v>648</v>
      </c>
      <c r="D459" s="185" t="s">
        <v>1732</v>
      </c>
      <c r="E459" s="188" t="s">
        <v>1733</v>
      </c>
      <c r="F459" s="9" t="s">
        <v>83</v>
      </c>
      <c r="G459" s="9" t="s">
        <v>147</v>
      </c>
      <c r="H459" s="10">
        <v>0</v>
      </c>
      <c r="I459" s="11">
        <v>39</v>
      </c>
      <c r="J459" s="24">
        <v>0</v>
      </c>
      <c r="K459" s="12"/>
      <c r="L459" s="14">
        <v>0</v>
      </c>
      <c r="N459" s="21">
        <v>0</v>
      </c>
      <c r="P459" s="21">
        <v>0</v>
      </c>
      <c r="R459" s="21">
        <v>0</v>
      </c>
      <c r="T459" s="21">
        <v>0</v>
      </c>
      <c r="V459" s="21">
        <v>0</v>
      </c>
      <c r="X459" s="21">
        <v>0</v>
      </c>
      <c r="Z459" s="21">
        <v>40140</v>
      </c>
      <c r="AB459" s="22">
        <v>40140</v>
      </c>
      <c r="AD459" s="5" t="str">
        <f t="shared" si="7"/>
        <v>No</v>
      </c>
      <c r="AF459" s="28"/>
      <c r="AG459" s="21"/>
    </row>
    <row r="460" spans="1:33">
      <c r="A460" s="8" t="s">
        <v>3156</v>
      </c>
      <c r="B460" s="8" t="s">
        <v>6545</v>
      </c>
      <c r="C460" s="9" t="s">
        <v>50</v>
      </c>
      <c r="D460" s="185" t="s">
        <v>3157</v>
      </c>
      <c r="E460" s="188">
        <v>40928</v>
      </c>
      <c r="F460" s="9" t="s">
        <v>83</v>
      </c>
      <c r="G460" s="9" t="s">
        <v>84</v>
      </c>
      <c r="H460" s="10">
        <v>57383</v>
      </c>
      <c r="I460" s="11">
        <v>39</v>
      </c>
      <c r="J460" s="24">
        <v>743509</v>
      </c>
      <c r="K460" s="12"/>
      <c r="L460" s="14">
        <v>0</v>
      </c>
      <c r="N460" s="21">
        <v>0</v>
      </c>
      <c r="P460" s="21">
        <v>0</v>
      </c>
      <c r="R460" s="21">
        <v>0</v>
      </c>
      <c r="T460" s="21">
        <v>0</v>
      </c>
      <c r="V460" s="21">
        <v>0</v>
      </c>
      <c r="X460" s="21">
        <v>0</v>
      </c>
      <c r="Z460" s="21">
        <v>0</v>
      </c>
      <c r="AB460" s="22">
        <v>743509</v>
      </c>
      <c r="AD460" s="5" t="str">
        <f t="shared" si="7"/>
        <v>No</v>
      </c>
      <c r="AF460" s="28"/>
      <c r="AG460" s="21"/>
    </row>
    <row r="461" spans="1:33">
      <c r="A461" s="8" t="s">
        <v>6548</v>
      </c>
      <c r="B461" s="8" t="s">
        <v>3849</v>
      </c>
      <c r="C461" s="9" t="s">
        <v>160</v>
      </c>
      <c r="D461" s="185" t="s">
        <v>4443</v>
      </c>
      <c r="E461" s="188" t="s">
        <v>4444</v>
      </c>
      <c r="F461" s="9" t="s">
        <v>157</v>
      </c>
      <c r="G461" s="9" t="s">
        <v>147</v>
      </c>
      <c r="H461" s="10">
        <v>0</v>
      </c>
      <c r="I461" s="11">
        <v>39</v>
      </c>
      <c r="J461" s="24">
        <v>0</v>
      </c>
      <c r="K461" s="12"/>
      <c r="L461" s="14">
        <v>0</v>
      </c>
      <c r="N461" s="21">
        <v>0</v>
      </c>
      <c r="P461" s="21">
        <v>0</v>
      </c>
      <c r="R461" s="21">
        <v>0</v>
      </c>
      <c r="T461" s="21">
        <v>0</v>
      </c>
      <c r="V461" s="21">
        <v>0</v>
      </c>
      <c r="X461" s="21">
        <v>0</v>
      </c>
      <c r="Z461" s="21">
        <v>1724717</v>
      </c>
      <c r="AB461" s="22">
        <v>1724717</v>
      </c>
      <c r="AD461" s="5" t="str">
        <f t="shared" si="7"/>
        <v>No</v>
      </c>
      <c r="AF461" s="28"/>
      <c r="AG461" s="21"/>
    </row>
    <row r="462" spans="1:33">
      <c r="A462" s="8" t="s">
        <v>3392</v>
      </c>
      <c r="B462" s="8" t="s">
        <v>3393</v>
      </c>
      <c r="C462" s="9" t="s">
        <v>58</v>
      </c>
      <c r="D462" s="185">
        <v>5006</v>
      </c>
      <c r="E462" s="188">
        <v>50006</v>
      </c>
      <c r="F462" s="9" t="s">
        <v>83</v>
      </c>
      <c r="G462" s="9" t="s">
        <v>84</v>
      </c>
      <c r="H462" s="10">
        <v>133700</v>
      </c>
      <c r="I462" s="11">
        <v>39</v>
      </c>
      <c r="J462" s="24">
        <v>2271020</v>
      </c>
      <c r="K462" s="12"/>
      <c r="L462" s="14">
        <v>0</v>
      </c>
      <c r="N462" s="21">
        <v>0</v>
      </c>
      <c r="P462" s="21">
        <v>0</v>
      </c>
      <c r="R462" s="21">
        <v>0</v>
      </c>
      <c r="T462" s="21">
        <v>0</v>
      </c>
      <c r="V462" s="21">
        <v>0</v>
      </c>
      <c r="X462" s="21">
        <v>0</v>
      </c>
      <c r="Z462" s="21">
        <v>0</v>
      </c>
      <c r="AB462" s="22">
        <v>2271020</v>
      </c>
      <c r="AD462" s="5" t="str">
        <f t="shared" si="7"/>
        <v>No</v>
      </c>
      <c r="AF462" s="28"/>
      <c r="AG462" s="21"/>
    </row>
    <row r="463" spans="1:33">
      <c r="A463" s="8" t="s">
        <v>544</v>
      </c>
      <c r="B463" s="8" t="s">
        <v>545</v>
      </c>
      <c r="C463" s="9" t="s">
        <v>233</v>
      </c>
      <c r="D463" s="185">
        <v>3002</v>
      </c>
      <c r="E463" s="188">
        <v>30002</v>
      </c>
      <c r="F463" s="9" t="s">
        <v>88</v>
      </c>
      <c r="G463" s="9" t="s">
        <v>84</v>
      </c>
      <c r="H463" s="10">
        <v>202637</v>
      </c>
      <c r="I463" s="11">
        <v>38</v>
      </c>
      <c r="J463" s="24">
        <v>0</v>
      </c>
      <c r="K463" s="12"/>
      <c r="L463" s="14">
        <v>0</v>
      </c>
      <c r="N463" s="21">
        <v>0</v>
      </c>
      <c r="P463" s="21">
        <v>2752271</v>
      </c>
      <c r="R463" s="21">
        <v>0</v>
      </c>
      <c r="T463" s="21">
        <v>0</v>
      </c>
      <c r="V463" s="21">
        <v>0</v>
      </c>
      <c r="X463" s="21">
        <v>0</v>
      </c>
      <c r="Z463" s="21">
        <v>0</v>
      </c>
      <c r="AB463" s="22">
        <v>2752271</v>
      </c>
      <c r="AD463" s="5" t="str">
        <f t="shared" si="7"/>
        <v>No</v>
      </c>
      <c r="AF463" s="28"/>
      <c r="AG463" s="21"/>
    </row>
    <row r="464" spans="1:33">
      <c r="A464" s="8" t="s">
        <v>6144</v>
      </c>
      <c r="B464" s="8" t="s">
        <v>6140</v>
      </c>
      <c r="C464" s="9" t="s">
        <v>91</v>
      </c>
      <c r="D464" s="185"/>
      <c r="E464" s="188">
        <v>99425</v>
      </c>
      <c r="F464" s="9" t="s">
        <v>88</v>
      </c>
      <c r="G464" s="9" t="s">
        <v>84</v>
      </c>
      <c r="H464" s="10">
        <v>12150996</v>
      </c>
      <c r="I464" s="11">
        <v>38</v>
      </c>
      <c r="J464" s="24">
        <v>0</v>
      </c>
      <c r="K464" s="12"/>
      <c r="L464" s="14">
        <v>0</v>
      </c>
      <c r="N464" s="21">
        <v>3384202</v>
      </c>
      <c r="P464" s="21">
        <v>0</v>
      </c>
      <c r="R464" s="21">
        <v>0</v>
      </c>
      <c r="T464" s="21">
        <v>0</v>
      </c>
      <c r="V464" s="21">
        <v>0</v>
      </c>
      <c r="X464" s="21">
        <v>0</v>
      </c>
      <c r="Z464" s="21">
        <v>0</v>
      </c>
      <c r="AB464" s="22">
        <v>3384202</v>
      </c>
      <c r="AD464" s="5" t="str">
        <f t="shared" si="7"/>
        <v>No</v>
      </c>
      <c r="AF464" s="28"/>
      <c r="AG464" s="21"/>
    </row>
    <row r="465" spans="1:33">
      <c r="A465" s="8" t="s">
        <v>1067</v>
      </c>
      <c r="B465" s="8" t="s">
        <v>1068</v>
      </c>
      <c r="C465" s="9" t="s">
        <v>278</v>
      </c>
      <c r="D465" s="185">
        <v>7014</v>
      </c>
      <c r="E465" s="188">
        <v>70014</v>
      </c>
      <c r="F465" s="9" t="s">
        <v>88</v>
      </c>
      <c r="G465" s="9" t="s">
        <v>84</v>
      </c>
      <c r="H465" s="10">
        <v>150003</v>
      </c>
      <c r="I465" s="11">
        <v>38</v>
      </c>
      <c r="J465" s="24">
        <v>0</v>
      </c>
      <c r="K465" s="12"/>
      <c r="L465" s="14">
        <v>0</v>
      </c>
      <c r="N465" s="21">
        <v>0</v>
      </c>
      <c r="P465" s="21">
        <v>4656916</v>
      </c>
      <c r="R465" s="21">
        <v>0</v>
      </c>
      <c r="T465" s="21">
        <v>0</v>
      </c>
      <c r="V465" s="21">
        <v>0</v>
      </c>
      <c r="X465" s="21">
        <v>0</v>
      </c>
      <c r="Z465" s="21">
        <v>0</v>
      </c>
      <c r="AB465" s="22">
        <v>4656916</v>
      </c>
      <c r="AD465" s="5" t="str">
        <f t="shared" si="7"/>
        <v>No</v>
      </c>
      <c r="AF465" s="28"/>
      <c r="AG465" s="21"/>
    </row>
    <row r="466" spans="1:33">
      <c r="A466" s="8" t="s">
        <v>4708</v>
      </c>
      <c r="B466" s="8" t="s">
        <v>3783</v>
      </c>
      <c r="C466" s="9" t="s">
        <v>42</v>
      </c>
      <c r="D466" s="185" t="s">
        <v>4709</v>
      </c>
      <c r="E466" s="188" t="s">
        <v>4710</v>
      </c>
      <c r="F466" s="9" t="s">
        <v>88</v>
      </c>
      <c r="G466" s="9" t="s">
        <v>147</v>
      </c>
      <c r="H466" s="10">
        <v>0</v>
      </c>
      <c r="I466" s="11">
        <v>38</v>
      </c>
      <c r="J466" s="24">
        <v>0</v>
      </c>
      <c r="K466" s="12"/>
      <c r="L466" s="14">
        <v>0</v>
      </c>
      <c r="N466" s="21">
        <v>0</v>
      </c>
      <c r="P466" s="21">
        <v>0</v>
      </c>
      <c r="R466" s="21">
        <v>0</v>
      </c>
      <c r="T466" s="21">
        <v>0</v>
      </c>
      <c r="V466" s="21">
        <v>0</v>
      </c>
      <c r="X466" s="21">
        <v>0</v>
      </c>
      <c r="Z466" s="21">
        <v>37897</v>
      </c>
      <c r="AB466" s="22">
        <v>37897</v>
      </c>
      <c r="AD466" s="5" t="str">
        <f t="shared" si="7"/>
        <v>No</v>
      </c>
      <c r="AF466" s="28"/>
      <c r="AG466" s="21"/>
    </row>
    <row r="467" spans="1:33">
      <c r="A467" s="8" t="s">
        <v>425</v>
      </c>
      <c r="B467" s="8" t="s">
        <v>426</v>
      </c>
      <c r="C467" s="9" t="s">
        <v>178</v>
      </c>
      <c r="D467" s="185">
        <v>5158</v>
      </c>
      <c r="E467" s="188">
        <v>50158</v>
      </c>
      <c r="F467" s="9" t="s">
        <v>214</v>
      </c>
      <c r="G467" s="9" t="s">
        <v>84</v>
      </c>
      <c r="H467" s="10">
        <v>306022</v>
      </c>
      <c r="I467" s="11">
        <v>38</v>
      </c>
      <c r="J467" s="24">
        <v>0</v>
      </c>
      <c r="K467" s="12"/>
      <c r="L467" s="14">
        <v>0</v>
      </c>
      <c r="N467" s="21">
        <v>0</v>
      </c>
      <c r="P467" s="21">
        <v>0</v>
      </c>
      <c r="R467" s="21">
        <v>0</v>
      </c>
      <c r="T467" s="21">
        <v>0</v>
      </c>
      <c r="V467" s="21">
        <v>0</v>
      </c>
      <c r="X467" s="21">
        <v>0</v>
      </c>
      <c r="Z467" s="21">
        <v>0</v>
      </c>
      <c r="AB467" s="22">
        <v>0</v>
      </c>
      <c r="AD467" s="5" t="str">
        <f t="shared" si="7"/>
        <v>No</v>
      </c>
      <c r="AF467" s="28"/>
      <c r="AG467" s="21"/>
    </row>
    <row r="468" spans="1:33">
      <c r="A468" s="8" t="s">
        <v>6145</v>
      </c>
      <c r="B468" s="8" t="s">
        <v>1401</v>
      </c>
      <c r="C468" s="9" t="s">
        <v>150</v>
      </c>
      <c r="D468" s="185" t="s">
        <v>1402</v>
      </c>
      <c r="E468" s="188" t="s">
        <v>1403</v>
      </c>
      <c r="F468" s="9" t="s">
        <v>157</v>
      </c>
      <c r="G468" s="9" t="s">
        <v>147</v>
      </c>
      <c r="H468" s="10">
        <v>0</v>
      </c>
      <c r="I468" s="11">
        <v>38</v>
      </c>
      <c r="J468" s="24">
        <v>0</v>
      </c>
      <c r="K468" s="12"/>
      <c r="L468" s="14">
        <v>0</v>
      </c>
      <c r="N468" s="21">
        <v>0</v>
      </c>
      <c r="P468" s="21">
        <v>0</v>
      </c>
      <c r="R468" s="21">
        <v>0</v>
      </c>
      <c r="T468" s="21">
        <v>0</v>
      </c>
      <c r="V468" s="21">
        <v>0</v>
      </c>
      <c r="X468" s="21">
        <v>0</v>
      </c>
      <c r="Z468" s="21">
        <v>0</v>
      </c>
      <c r="AB468" s="22">
        <v>0</v>
      </c>
      <c r="AD468" s="5" t="str">
        <f t="shared" si="7"/>
        <v>No</v>
      </c>
      <c r="AF468" s="28"/>
      <c r="AG468" s="21"/>
    </row>
    <row r="469" spans="1:33">
      <c r="A469" s="8" t="s">
        <v>1371</v>
      </c>
      <c r="B469" s="8" t="s">
        <v>1372</v>
      </c>
      <c r="C469" s="9" t="s">
        <v>278</v>
      </c>
      <c r="D469" s="185">
        <v>7048</v>
      </c>
      <c r="E469" s="188">
        <v>70048</v>
      </c>
      <c r="F469" s="9" t="s">
        <v>83</v>
      </c>
      <c r="G469" s="9" t="s">
        <v>84</v>
      </c>
      <c r="H469" s="10">
        <v>88053</v>
      </c>
      <c r="I469" s="11">
        <v>38</v>
      </c>
      <c r="J469" s="24">
        <v>0</v>
      </c>
      <c r="K469" s="12"/>
      <c r="L469" s="14">
        <v>0</v>
      </c>
      <c r="N469" s="21">
        <v>2949602</v>
      </c>
      <c r="P469" s="21">
        <v>0</v>
      </c>
      <c r="R469" s="21">
        <v>0</v>
      </c>
      <c r="T469" s="21">
        <v>0</v>
      </c>
      <c r="V469" s="21">
        <v>0</v>
      </c>
      <c r="X469" s="21">
        <v>0</v>
      </c>
      <c r="Z469" s="21">
        <v>0</v>
      </c>
      <c r="AB469" s="22">
        <v>2949602</v>
      </c>
      <c r="AD469" s="5" t="str">
        <f t="shared" si="7"/>
        <v>No</v>
      </c>
      <c r="AF469" s="28"/>
      <c r="AG469" s="21"/>
    </row>
    <row r="470" spans="1:33">
      <c r="A470" s="8" t="s">
        <v>3482</v>
      </c>
      <c r="B470" s="8" t="s">
        <v>3483</v>
      </c>
      <c r="C470" s="9" t="s">
        <v>235</v>
      </c>
      <c r="D470" s="185">
        <v>4224</v>
      </c>
      <c r="E470" s="188">
        <v>40224</v>
      </c>
      <c r="F470" s="9" t="s">
        <v>83</v>
      </c>
      <c r="G470" s="9" t="s">
        <v>84</v>
      </c>
      <c r="H470" s="10">
        <v>280648</v>
      </c>
      <c r="I470" s="11">
        <v>38</v>
      </c>
      <c r="J470" s="24">
        <v>1665709</v>
      </c>
      <c r="K470" s="12"/>
      <c r="L470" s="14">
        <v>0</v>
      </c>
      <c r="N470" s="21">
        <v>0</v>
      </c>
      <c r="P470" s="21">
        <v>0</v>
      </c>
      <c r="R470" s="21">
        <v>0</v>
      </c>
      <c r="T470" s="21">
        <v>0</v>
      </c>
      <c r="V470" s="21">
        <v>0</v>
      </c>
      <c r="X470" s="21">
        <v>0</v>
      </c>
      <c r="Z470" s="21">
        <v>0</v>
      </c>
      <c r="AB470" s="22">
        <v>1665709</v>
      </c>
      <c r="AD470" s="5" t="str">
        <f t="shared" si="7"/>
        <v>No</v>
      </c>
      <c r="AF470" s="28"/>
      <c r="AG470" s="21"/>
    </row>
    <row r="471" spans="1:33">
      <c r="A471" s="8" t="s">
        <v>1156</v>
      </c>
      <c r="B471" s="8" t="s">
        <v>727</v>
      </c>
      <c r="C471" s="9" t="s">
        <v>39</v>
      </c>
      <c r="D471" s="185">
        <v>9209</v>
      </c>
      <c r="E471" s="188">
        <v>90209</v>
      </c>
      <c r="F471" s="9" t="s">
        <v>543</v>
      </c>
      <c r="G471" s="9" t="s">
        <v>84</v>
      </c>
      <c r="H471" s="10">
        <v>3629114</v>
      </c>
      <c r="I471" s="11">
        <v>38</v>
      </c>
      <c r="J471" s="24">
        <v>5471317</v>
      </c>
      <c r="K471" s="12"/>
      <c r="L471" s="14">
        <v>0</v>
      </c>
      <c r="N471" s="21">
        <v>29605423</v>
      </c>
      <c r="P471" s="21">
        <v>0</v>
      </c>
      <c r="R471" s="21">
        <v>0</v>
      </c>
      <c r="T471" s="21">
        <v>0</v>
      </c>
      <c r="V471" s="21">
        <v>0</v>
      </c>
      <c r="X471" s="21">
        <v>0</v>
      </c>
      <c r="Z471" s="21">
        <v>0</v>
      </c>
      <c r="AB471" s="22">
        <v>35076740</v>
      </c>
      <c r="AD471" s="5" t="str">
        <f t="shared" si="7"/>
        <v>No</v>
      </c>
      <c r="AF471" s="28"/>
      <c r="AG471" s="21"/>
    </row>
    <row r="472" spans="1:33">
      <c r="A472" s="8" t="s">
        <v>1886</v>
      </c>
      <c r="B472" s="8" t="s">
        <v>1009</v>
      </c>
      <c r="C472" s="9" t="s">
        <v>265</v>
      </c>
      <c r="D472" s="185" t="s">
        <v>1887</v>
      </c>
      <c r="E472" s="188" t="s">
        <v>1888</v>
      </c>
      <c r="F472" s="9" t="s">
        <v>125</v>
      </c>
      <c r="G472" s="9" t="s">
        <v>147</v>
      </c>
      <c r="H472" s="10">
        <v>0</v>
      </c>
      <c r="I472" s="11">
        <v>38</v>
      </c>
      <c r="J472" s="24">
        <v>0</v>
      </c>
      <c r="K472" s="12"/>
      <c r="L472" s="14">
        <v>0</v>
      </c>
      <c r="N472" s="21">
        <v>0</v>
      </c>
      <c r="P472" s="21">
        <v>0</v>
      </c>
      <c r="R472" s="21">
        <v>0</v>
      </c>
      <c r="T472" s="21">
        <v>0</v>
      </c>
      <c r="V472" s="21">
        <v>0</v>
      </c>
      <c r="X472" s="21">
        <v>0</v>
      </c>
      <c r="Z472" s="21">
        <v>227204</v>
      </c>
      <c r="AB472" s="22">
        <v>227204</v>
      </c>
      <c r="AD472" s="5" t="str">
        <f t="shared" si="7"/>
        <v>No</v>
      </c>
      <c r="AF472" s="28"/>
      <c r="AG472" s="21"/>
    </row>
    <row r="473" spans="1:33">
      <c r="A473" s="8" t="s">
        <v>1858</v>
      </c>
      <c r="B473" s="8" t="s">
        <v>1859</v>
      </c>
      <c r="C473" s="9" t="s">
        <v>265</v>
      </c>
      <c r="D473" s="185" t="s">
        <v>1860</v>
      </c>
      <c r="E473" s="188" t="s">
        <v>1861</v>
      </c>
      <c r="F473" s="9" t="s">
        <v>157</v>
      </c>
      <c r="G473" s="9" t="s">
        <v>147</v>
      </c>
      <c r="H473" s="10">
        <v>0</v>
      </c>
      <c r="I473" s="11">
        <v>38</v>
      </c>
      <c r="J473" s="24">
        <v>0</v>
      </c>
      <c r="K473" s="12"/>
      <c r="L473" s="14">
        <v>0</v>
      </c>
      <c r="N473" s="21">
        <v>0</v>
      </c>
      <c r="P473" s="21">
        <v>0</v>
      </c>
      <c r="R473" s="21">
        <v>0</v>
      </c>
      <c r="T473" s="21">
        <v>0</v>
      </c>
      <c r="V473" s="21">
        <v>0</v>
      </c>
      <c r="X473" s="21">
        <v>0</v>
      </c>
      <c r="Z473" s="21">
        <v>60681</v>
      </c>
      <c r="AB473" s="22">
        <v>60681</v>
      </c>
      <c r="AD473" s="5" t="str">
        <f t="shared" si="7"/>
        <v>No</v>
      </c>
      <c r="AF473" s="28"/>
      <c r="AG473" s="21"/>
    </row>
    <row r="474" spans="1:33">
      <c r="A474" s="8" t="s">
        <v>4111</v>
      </c>
      <c r="B474" s="8" t="s">
        <v>2689</v>
      </c>
      <c r="C474" s="9" t="s">
        <v>217</v>
      </c>
      <c r="D474" s="185">
        <v>3096</v>
      </c>
      <c r="E474" s="188">
        <v>30096</v>
      </c>
      <c r="F474" s="9" t="s">
        <v>88</v>
      </c>
      <c r="G474" s="9" t="s">
        <v>84</v>
      </c>
      <c r="H474" s="10">
        <v>98081</v>
      </c>
      <c r="I474" s="11">
        <v>38</v>
      </c>
      <c r="J474" s="24">
        <v>2484180</v>
      </c>
      <c r="K474" s="12"/>
      <c r="L474" s="14">
        <v>0</v>
      </c>
      <c r="N474" s="21">
        <v>0</v>
      </c>
      <c r="P474" s="21">
        <v>0</v>
      </c>
      <c r="R474" s="21">
        <v>0</v>
      </c>
      <c r="T474" s="21">
        <v>0</v>
      </c>
      <c r="V474" s="21">
        <v>0</v>
      </c>
      <c r="X474" s="21">
        <v>0</v>
      </c>
      <c r="Z474" s="21">
        <v>0</v>
      </c>
      <c r="AB474" s="22">
        <v>2484180</v>
      </c>
      <c r="AD474" s="5" t="str">
        <f t="shared" si="7"/>
        <v>No</v>
      </c>
      <c r="AF474" s="28"/>
      <c r="AG474" s="21"/>
    </row>
    <row r="475" spans="1:33">
      <c r="A475" s="8" t="s">
        <v>326</v>
      </c>
      <c r="B475" s="8" t="s">
        <v>327</v>
      </c>
      <c r="C475" s="9" t="s">
        <v>188</v>
      </c>
      <c r="D475" s="185" t="s">
        <v>328</v>
      </c>
      <c r="E475" s="188" t="s">
        <v>329</v>
      </c>
      <c r="F475" s="9" t="s">
        <v>83</v>
      </c>
      <c r="G475" s="9" t="s">
        <v>147</v>
      </c>
      <c r="H475" s="10">
        <v>0</v>
      </c>
      <c r="I475" s="11">
        <v>37</v>
      </c>
      <c r="J475" s="24">
        <v>0</v>
      </c>
      <c r="K475" s="12"/>
      <c r="L475" s="14">
        <v>0</v>
      </c>
      <c r="N475" s="21">
        <v>0</v>
      </c>
      <c r="P475" s="21">
        <v>0</v>
      </c>
      <c r="R475" s="21">
        <v>0</v>
      </c>
      <c r="T475" s="21">
        <v>0</v>
      </c>
      <c r="V475" s="21">
        <v>0</v>
      </c>
      <c r="X475" s="21">
        <v>0</v>
      </c>
      <c r="Z475" s="21">
        <v>5693511</v>
      </c>
      <c r="AB475" s="22">
        <v>5693511</v>
      </c>
      <c r="AD475" s="5" t="str">
        <f t="shared" si="7"/>
        <v>No</v>
      </c>
      <c r="AF475" s="28"/>
      <c r="AG475" s="21"/>
    </row>
    <row r="476" spans="1:33">
      <c r="A476" s="8" t="s">
        <v>440</v>
      </c>
      <c r="B476" s="8" t="s">
        <v>441</v>
      </c>
      <c r="C476" s="9" t="s">
        <v>274</v>
      </c>
      <c r="D476" s="185">
        <v>4171</v>
      </c>
      <c r="E476" s="188">
        <v>40171</v>
      </c>
      <c r="F476" s="9" t="s">
        <v>83</v>
      </c>
      <c r="G476" s="9" t="s">
        <v>84</v>
      </c>
      <c r="H476" s="10">
        <v>558696</v>
      </c>
      <c r="I476" s="11">
        <v>37</v>
      </c>
      <c r="J476" s="24">
        <v>375188</v>
      </c>
      <c r="K476" s="12"/>
      <c r="L476" s="14">
        <v>0</v>
      </c>
      <c r="N476" s="21">
        <v>0</v>
      </c>
      <c r="P476" s="21">
        <v>0</v>
      </c>
      <c r="R476" s="21">
        <v>0</v>
      </c>
      <c r="T476" s="21">
        <v>0</v>
      </c>
      <c r="V476" s="21">
        <v>0</v>
      </c>
      <c r="X476" s="21">
        <v>0</v>
      </c>
      <c r="Z476" s="21">
        <v>0</v>
      </c>
      <c r="AB476" s="22">
        <v>375188</v>
      </c>
      <c r="AD476" s="5" t="str">
        <f t="shared" si="7"/>
        <v>No</v>
      </c>
      <c r="AF476" s="28"/>
      <c r="AG476" s="21"/>
    </row>
    <row r="477" spans="1:33">
      <c r="A477" s="8" t="s">
        <v>6549</v>
      </c>
      <c r="B477" s="8" t="s">
        <v>1054</v>
      </c>
      <c r="C477" s="9" t="s">
        <v>69</v>
      </c>
      <c r="D477" s="185">
        <v>8003</v>
      </c>
      <c r="E477" s="188">
        <v>80003</v>
      </c>
      <c r="F477" s="9" t="s">
        <v>83</v>
      </c>
      <c r="G477" s="9" t="s">
        <v>84</v>
      </c>
      <c r="H477" s="10">
        <v>176676</v>
      </c>
      <c r="I477" s="11">
        <v>37</v>
      </c>
      <c r="J477" s="24">
        <v>2250915</v>
      </c>
      <c r="K477" s="12"/>
      <c r="L477" s="14">
        <v>0</v>
      </c>
      <c r="N477" s="21">
        <v>0</v>
      </c>
      <c r="P477" s="21">
        <v>0</v>
      </c>
      <c r="R477" s="21">
        <v>0</v>
      </c>
      <c r="T477" s="21">
        <v>0</v>
      </c>
      <c r="V477" s="21">
        <v>0</v>
      </c>
      <c r="X477" s="21">
        <v>0</v>
      </c>
      <c r="Z477" s="21">
        <v>0</v>
      </c>
      <c r="AB477" s="22">
        <v>2250915</v>
      </c>
      <c r="AD477" s="5" t="str">
        <f t="shared" si="7"/>
        <v>No</v>
      </c>
      <c r="AF477" s="28"/>
      <c r="AG477" s="21"/>
    </row>
    <row r="478" spans="1:33">
      <c r="A478" s="8" t="s">
        <v>585</v>
      </c>
      <c r="B478" s="8" t="s">
        <v>586</v>
      </c>
      <c r="C478" s="9" t="s">
        <v>132</v>
      </c>
      <c r="D478" s="185">
        <v>5110</v>
      </c>
      <c r="E478" s="188">
        <v>50110</v>
      </c>
      <c r="F478" s="9" t="s">
        <v>88</v>
      </c>
      <c r="G478" s="9" t="s">
        <v>84</v>
      </c>
      <c r="H478" s="10">
        <v>108657</v>
      </c>
      <c r="I478" s="11">
        <v>37</v>
      </c>
      <c r="J478" s="24">
        <v>0</v>
      </c>
      <c r="K478" s="12"/>
      <c r="L478" s="14">
        <v>461878</v>
      </c>
      <c r="N478" s="21">
        <v>0</v>
      </c>
      <c r="P478" s="21">
        <v>1210724</v>
      </c>
      <c r="R478" s="21">
        <v>0</v>
      </c>
      <c r="T478" s="21">
        <v>207288</v>
      </c>
      <c r="V478" s="21">
        <v>0</v>
      </c>
      <c r="X478" s="21">
        <v>0</v>
      </c>
      <c r="Z478" s="21">
        <v>0</v>
      </c>
      <c r="AB478" s="22">
        <v>1879890</v>
      </c>
      <c r="AD478" s="5" t="str">
        <f t="shared" si="7"/>
        <v>No</v>
      </c>
      <c r="AF478" s="28"/>
      <c r="AG478" s="21"/>
    </row>
    <row r="479" spans="1:33">
      <c r="A479" s="8" t="s">
        <v>3653</v>
      </c>
      <c r="B479" s="8" t="s">
        <v>3654</v>
      </c>
      <c r="C479" s="9" t="s">
        <v>54</v>
      </c>
      <c r="D479" s="185" t="s">
        <v>3655</v>
      </c>
      <c r="E479" s="188" t="s">
        <v>3656</v>
      </c>
      <c r="F479" s="9" t="s">
        <v>83</v>
      </c>
      <c r="G479" s="9" t="s">
        <v>147</v>
      </c>
      <c r="H479" s="10">
        <v>0</v>
      </c>
      <c r="I479" s="11">
        <v>37</v>
      </c>
      <c r="J479" s="24">
        <v>0</v>
      </c>
      <c r="K479" s="12"/>
      <c r="L479" s="14">
        <v>0</v>
      </c>
      <c r="N479" s="21">
        <v>0</v>
      </c>
      <c r="P479" s="21">
        <v>0</v>
      </c>
      <c r="R479" s="21">
        <v>0</v>
      </c>
      <c r="T479" s="21">
        <v>0</v>
      </c>
      <c r="V479" s="21">
        <v>0</v>
      </c>
      <c r="X479" s="21">
        <v>0</v>
      </c>
      <c r="Z479" s="21">
        <v>10151350</v>
      </c>
      <c r="AB479" s="22">
        <v>10151350</v>
      </c>
      <c r="AD479" s="5" t="str">
        <f t="shared" si="7"/>
        <v>No</v>
      </c>
      <c r="AF479" s="28"/>
      <c r="AG479" s="21"/>
    </row>
    <row r="480" spans="1:33">
      <c r="A480" s="8" t="s">
        <v>3703</v>
      </c>
      <c r="B480" s="8" t="s">
        <v>3704</v>
      </c>
      <c r="C480" s="9" t="s">
        <v>129</v>
      </c>
      <c r="D480" s="185">
        <v>4058</v>
      </c>
      <c r="E480" s="188">
        <v>40058</v>
      </c>
      <c r="F480" s="9" t="s">
        <v>83</v>
      </c>
      <c r="G480" s="9" t="s">
        <v>84</v>
      </c>
      <c r="H480" s="10">
        <v>60851</v>
      </c>
      <c r="I480" s="11">
        <v>37</v>
      </c>
      <c r="J480" s="24">
        <v>1318965</v>
      </c>
      <c r="K480" s="12"/>
      <c r="L480" s="14">
        <v>0</v>
      </c>
      <c r="N480" s="21">
        <v>0</v>
      </c>
      <c r="P480" s="21">
        <v>0</v>
      </c>
      <c r="R480" s="21">
        <v>0</v>
      </c>
      <c r="T480" s="21">
        <v>0</v>
      </c>
      <c r="V480" s="21">
        <v>0</v>
      </c>
      <c r="X480" s="21">
        <v>0</v>
      </c>
      <c r="Z480" s="21">
        <v>0</v>
      </c>
      <c r="AB480" s="22">
        <v>1318965</v>
      </c>
      <c r="AD480" s="5" t="str">
        <f t="shared" si="7"/>
        <v>No</v>
      </c>
      <c r="AF480" s="28"/>
      <c r="AG480" s="21"/>
    </row>
    <row r="481" spans="1:33">
      <c r="A481" s="8" t="s">
        <v>4783</v>
      </c>
      <c r="B481" s="8" t="s">
        <v>2071</v>
      </c>
      <c r="C481" s="9" t="s">
        <v>288</v>
      </c>
      <c r="D481" s="185">
        <v>3023</v>
      </c>
      <c r="E481" s="188">
        <v>30023</v>
      </c>
      <c r="F481" s="9" t="s">
        <v>88</v>
      </c>
      <c r="G481" s="9" t="s">
        <v>84</v>
      </c>
      <c r="H481" s="10">
        <v>1733853</v>
      </c>
      <c r="I481" s="11">
        <v>37</v>
      </c>
      <c r="J481" s="24">
        <v>648755</v>
      </c>
      <c r="K481" s="12"/>
      <c r="L481" s="14">
        <v>0</v>
      </c>
      <c r="N481" s="21">
        <v>0</v>
      </c>
      <c r="P481" s="21">
        <v>0</v>
      </c>
      <c r="R481" s="21">
        <v>0</v>
      </c>
      <c r="T481" s="21">
        <v>0</v>
      </c>
      <c r="V481" s="21">
        <v>0</v>
      </c>
      <c r="X481" s="21">
        <v>0</v>
      </c>
      <c r="Z481" s="21">
        <v>0</v>
      </c>
      <c r="AB481" s="22">
        <v>648755</v>
      </c>
      <c r="AD481" s="5" t="str">
        <f t="shared" si="7"/>
        <v>No</v>
      </c>
      <c r="AF481" s="28"/>
      <c r="AG481" s="21"/>
    </row>
    <row r="482" spans="1:33">
      <c r="A482" s="8" t="s">
        <v>5980</v>
      </c>
      <c r="B482" s="8" t="s">
        <v>5980</v>
      </c>
      <c r="C482" s="9" t="s">
        <v>46</v>
      </c>
      <c r="D482" s="185">
        <v>5219</v>
      </c>
      <c r="E482" s="188">
        <v>50516</v>
      </c>
      <c r="F482" s="9" t="s">
        <v>83</v>
      </c>
      <c r="G482" s="9" t="s">
        <v>84</v>
      </c>
      <c r="H482" s="10">
        <v>2650890</v>
      </c>
      <c r="I482" s="11">
        <v>37</v>
      </c>
      <c r="J482" s="24">
        <v>0</v>
      </c>
      <c r="K482" s="12"/>
      <c r="L482" s="14">
        <v>0</v>
      </c>
      <c r="N482" s="21">
        <v>0</v>
      </c>
      <c r="P482" s="21">
        <v>0</v>
      </c>
      <c r="R482" s="21">
        <v>0</v>
      </c>
      <c r="T482" s="21">
        <v>0</v>
      </c>
      <c r="V482" s="21">
        <v>0</v>
      </c>
      <c r="X482" s="21">
        <v>0</v>
      </c>
      <c r="Z482" s="21">
        <v>0</v>
      </c>
      <c r="AB482" s="22">
        <v>0</v>
      </c>
      <c r="AD482" s="5" t="str">
        <f t="shared" si="7"/>
        <v>No</v>
      </c>
      <c r="AF482" s="28"/>
      <c r="AG482" s="21"/>
    </row>
    <row r="483" spans="1:33">
      <c r="A483" s="8" t="s">
        <v>1846</v>
      </c>
      <c r="B483" s="8" t="s">
        <v>1847</v>
      </c>
      <c r="C483" s="9" t="s">
        <v>265</v>
      </c>
      <c r="D483" s="185" t="s">
        <v>1848</v>
      </c>
      <c r="E483" s="188" t="s">
        <v>1849</v>
      </c>
      <c r="F483" s="9" t="s">
        <v>88</v>
      </c>
      <c r="G483" s="9" t="s">
        <v>147</v>
      </c>
      <c r="H483" s="10">
        <v>0</v>
      </c>
      <c r="I483" s="11">
        <v>37</v>
      </c>
      <c r="J483" s="24">
        <v>0</v>
      </c>
      <c r="K483" s="12"/>
      <c r="L483" s="14">
        <v>0</v>
      </c>
      <c r="N483" s="21">
        <v>0</v>
      </c>
      <c r="P483" s="21">
        <v>0</v>
      </c>
      <c r="R483" s="21">
        <v>0</v>
      </c>
      <c r="T483" s="21">
        <v>0</v>
      </c>
      <c r="V483" s="21">
        <v>0</v>
      </c>
      <c r="X483" s="21">
        <v>0</v>
      </c>
      <c r="Z483" s="21">
        <v>174127</v>
      </c>
      <c r="AB483" s="22">
        <v>174127</v>
      </c>
      <c r="AD483" s="5" t="str">
        <f t="shared" si="7"/>
        <v>No</v>
      </c>
      <c r="AF483" s="28"/>
      <c r="AG483" s="21"/>
    </row>
    <row r="484" spans="1:33">
      <c r="A484" s="8" t="s">
        <v>1916</v>
      </c>
      <c r="B484" s="8" t="s">
        <v>1466</v>
      </c>
      <c r="C484" s="9" t="s">
        <v>106</v>
      </c>
      <c r="D484" s="185">
        <v>7016</v>
      </c>
      <c r="E484" s="188">
        <v>70016</v>
      </c>
      <c r="F484" s="9" t="s">
        <v>83</v>
      </c>
      <c r="G484" s="9" t="s">
        <v>84</v>
      </c>
      <c r="H484" s="10">
        <v>124748</v>
      </c>
      <c r="I484" s="11">
        <v>36</v>
      </c>
      <c r="J484" s="24">
        <v>334445</v>
      </c>
      <c r="K484" s="12"/>
      <c r="L484" s="14">
        <v>0</v>
      </c>
      <c r="N484" s="21">
        <v>2893207</v>
      </c>
      <c r="P484" s="21">
        <v>0</v>
      </c>
      <c r="R484" s="21">
        <v>0</v>
      </c>
      <c r="T484" s="21">
        <v>0</v>
      </c>
      <c r="V484" s="21">
        <v>0</v>
      </c>
      <c r="X484" s="21">
        <v>0</v>
      </c>
      <c r="Z484" s="21">
        <v>0</v>
      </c>
      <c r="AB484" s="22">
        <v>3227652</v>
      </c>
      <c r="AD484" s="5" t="str">
        <f t="shared" si="7"/>
        <v>No</v>
      </c>
      <c r="AF484" s="28"/>
      <c r="AG484" s="21"/>
    </row>
    <row r="485" spans="1:33">
      <c r="A485" s="8" t="s">
        <v>2208</v>
      </c>
      <c r="B485" s="8" t="s">
        <v>2209</v>
      </c>
      <c r="C485" s="9" t="s">
        <v>275</v>
      </c>
      <c r="D485" s="185" t="s">
        <v>2210</v>
      </c>
      <c r="E485" s="188" t="s">
        <v>2211</v>
      </c>
      <c r="F485" s="9" t="s">
        <v>157</v>
      </c>
      <c r="G485" s="9" t="s">
        <v>147</v>
      </c>
      <c r="H485" s="10">
        <v>0</v>
      </c>
      <c r="I485" s="11">
        <v>36</v>
      </c>
      <c r="J485" s="24">
        <v>0</v>
      </c>
      <c r="K485" s="12"/>
      <c r="L485" s="14">
        <v>0</v>
      </c>
      <c r="N485" s="21">
        <v>0</v>
      </c>
      <c r="P485" s="21">
        <v>0</v>
      </c>
      <c r="R485" s="21">
        <v>0</v>
      </c>
      <c r="T485" s="21">
        <v>0</v>
      </c>
      <c r="V485" s="21">
        <v>0</v>
      </c>
      <c r="X485" s="21">
        <v>0</v>
      </c>
      <c r="Z485" s="21">
        <v>318275</v>
      </c>
      <c r="AB485" s="22">
        <v>318275</v>
      </c>
      <c r="AD485" s="5" t="str">
        <f t="shared" si="7"/>
        <v>No</v>
      </c>
      <c r="AF485" s="28"/>
      <c r="AG485" s="21"/>
    </row>
    <row r="486" spans="1:33">
      <c r="A486" s="8" t="s">
        <v>696</v>
      </c>
      <c r="B486" s="8" t="s">
        <v>697</v>
      </c>
      <c r="C486" s="9" t="s">
        <v>217</v>
      </c>
      <c r="D486" s="185">
        <v>3072</v>
      </c>
      <c r="E486" s="188">
        <v>30072</v>
      </c>
      <c r="F486" s="9" t="s">
        <v>83</v>
      </c>
      <c r="G486" s="9" t="s">
        <v>84</v>
      </c>
      <c r="H486" s="10">
        <v>141576</v>
      </c>
      <c r="I486" s="11">
        <v>36</v>
      </c>
      <c r="J486" s="24">
        <v>1601308</v>
      </c>
      <c r="K486" s="12"/>
      <c r="L486" s="14">
        <v>0</v>
      </c>
      <c r="N486" s="21">
        <v>0</v>
      </c>
      <c r="P486" s="21">
        <v>0</v>
      </c>
      <c r="R486" s="21">
        <v>0</v>
      </c>
      <c r="T486" s="21">
        <v>0</v>
      </c>
      <c r="V486" s="21">
        <v>0</v>
      </c>
      <c r="X486" s="21">
        <v>0</v>
      </c>
      <c r="Z486" s="21">
        <v>0</v>
      </c>
      <c r="AB486" s="22">
        <v>1601308</v>
      </c>
      <c r="AD486" s="5" t="str">
        <f t="shared" si="7"/>
        <v>No</v>
      </c>
      <c r="AF486" s="28"/>
      <c r="AG486" s="21"/>
    </row>
    <row r="487" spans="1:33">
      <c r="A487" s="8" t="s">
        <v>4441</v>
      </c>
      <c r="B487" s="8" t="s">
        <v>3974</v>
      </c>
      <c r="C487" s="9" t="s">
        <v>466</v>
      </c>
      <c r="D487" s="185">
        <v>5163</v>
      </c>
      <c r="E487" s="188">
        <v>50163</v>
      </c>
      <c r="F487" s="9" t="s">
        <v>83</v>
      </c>
      <c r="G487" s="9" t="s">
        <v>84</v>
      </c>
      <c r="H487" s="10">
        <v>76068</v>
      </c>
      <c r="I487" s="11">
        <v>36</v>
      </c>
      <c r="J487" s="24">
        <v>968343</v>
      </c>
      <c r="K487" s="12"/>
      <c r="L487" s="14">
        <v>0</v>
      </c>
      <c r="N487" s="21">
        <v>0</v>
      </c>
      <c r="P487" s="21">
        <v>0</v>
      </c>
      <c r="R487" s="21">
        <v>0</v>
      </c>
      <c r="T487" s="21">
        <v>0</v>
      </c>
      <c r="V487" s="21">
        <v>0</v>
      </c>
      <c r="X487" s="21">
        <v>0</v>
      </c>
      <c r="Z487" s="21">
        <v>0</v>
      </c>
      <c r="AB487" s="22">
        <v>968343</v>
      </c>
      <c r="AD487" s="5" t="str">
        <f t="shared" si="7"/>
        <v>No</v>
      </c>
      <c r="AF487" s="28"/>
      <c r="AG487" s="21"/>
    </row>
    <row r="488" spans="1:33">
      <c r="A488" s="8" t="s">
        <v>1755</v>
      </c>
      <c r="B488" s="8" t="s">
        <v>1756</v>
      </c>
      <c r="C488" s="9" t="s">
        <v>132</v>
      </c>
      <c r="D488" s="185">
        <v>5043</v>
      </c>
      <c r="E488" s="188">
        <v>50043</v>
      </c>
      <c r="F488" s="9" t="s">
        <v>83</v>
      </c>
      <c r="G488" s="9" t="s">
        <v>84</v>
      </c>
      <c r="H488" s="10">
        <v>229351</v>
      </c>
      <c r="I488" s="11">
        <v>36</v>
      </c>
      <c r="J488" s="24">
        <v>2195366</v>
      </c>
      <c r="K488" s="12"/>
      <c r="L488" s="14">
        <v>0</v>
      </c>
      <c r="N488" s="21">
        <v>0</v>
      </c>
      <c r="P488" s="21">
        <v>0</v>
      </c>
      <c r="R488" s="21">
        <v>0</v>
      </c>
      <c r="T488" s="21">
        <v>0</v>
      </c>
      <c r="V488" s="21">
        <v>0</v>
      </c>
      <c r="X488" s="21">
        <v>0</v>
      </c>
      <c r="Z488" s="21">
        <v>0</v>
      </c>
      <c r="AB488" s="22">
        <v>2195366</v>
      </c>
      <c r="AD488" s="5" t="str">
        <f t="shared" si="7"/>
        <v>No</v>
      </c>
      <c r="AF488" s="28"/>
      <c r="AG488" s="21"/>
    </row>
    <row r="489" spans="1:33">
      <c r="A489" s="8" t="s">
        <v>2724</v>
      </c>
      <c r="B489" s="8" t="s">
        <v>2725</v>
      </c>
      <c r="C489" s="9" t="s">
        <v>132</v>
      </c>
      <c r="D489" s="185">
        <v>5054</v>
      </c>
      <c r="E489" s="188">
        <v>50054</v>
      </c>
      <c r="F489" s="9" t="s">
        <v>83</v>
      </c>
      <c r="G489" s="9" t="s">
        <v>84</v>
      </c>
      <c r="H489" s="10">
        <v>90580</v>
      </c>
      <c r="I489" s="11">
        <v>36</v>
      </c>
      <c r="J489" s="24">
        <v>0</v>
      </c>
      <c r="K489" s="12"/>
      <c r="L489" s="14">
        <v>552543</v>
      </c>
      <c r="N489" s="21">
        <v>0</v>
      </c>
      <c r="P489" s="21">
        <v>2706881</v>
      </c>
      <c r="R489" s="21">
        <v>0</v>
      </c>
      <c r="T489" s="21">
        <v>209493</v>
      </c>
      <c r="V489" s="21">
        <v>0</v>
      </c>
      <c r="X489" s="21">
        <v>0</v>
      </c>
      <c r="Z489" s="21">
        <v>0</v>
      </c>
      <c r="AB489" s="22">
        <v>3468917</v>
      </c>
      <c r="AD489" s="5" t="str">
        <f t="shared" si="7"/>
        <v>No</v>
      </c>
      <c r="AF489" s="28"/>
      <c r="AG489" s="21"/>
    </row>
    <row r="490" spans="1:33">
      <c r="A490" s="8" t="s">
        <v>1107</v>
      </c>
      <c r="B490" s="8" t="s">
        <v>1108</v>
      </c>
      <c r="C490" s="9" t="s">
        <v>58</v>
      </c>
      <c r="D490" s="185">
        <v>5002</v>
      </c>
      <c r="E490" s="188">
        <v>50002</v>
      </c>
      <c r="F490" s="9" t="s">
        <v>83</v>
      </c>
      <c r="G490" s="9" t="s">
        <v>84</v>
      </c>
      <c r="H490" s="10">
        <v>206520</v>
      </c>
      <c r="I490" s="11">
        <v>36</v>
      </c>
      <c r="J490" s="24">
        <v>1468991</v>
      </c>
      <c r="K490" s="12"/>
      <c r="L490" s="14">
        <v>0</v>
      </c>
      <c r="N490" s="21">
        <v>0</v>
      </c>
      <c r="P490" s="21">
        <v>0</v>
      </c>
      <c r="R490" s="21">
        <v>0</v>
      </c>
      <c r="T490" s="21">
        <v>0</v>
      </c>
      <c r="V490" s="21">
        <v>0</v>
      </c>
      <c r="X490" s="21">
        <v>0</v>
      </c>
      <c r="Z490" s="21">
        <v>0</v>
      </c>
      <c r="AB490" s="22">
        <v>1468991</v>
      </c>
      <c r="AD490" s="5" t="str">
        <f t="shared" si="7"/>
        <v>No</v>
      </c>
      <c r="AF490" s="28"/>
      <c r="AG490" s="21"/>
    </row>
    <row r="491" spans="1:33">
      <c r="A491" s="8" t="s">
        <v>6550</v>
      </c>
      <c r="B491" s="8" t="s">
        <v>1264</v>
      </c>
      <c r="C491" s="9" t="s">
        <v>50</v>
      </c>
      <c r="D491" s="185"/>
      <c r="E491" s="188">
        <v>40265</v>
      </c>
      <c r="F491" s="9" t="s">
        <v>125</v>
      </c>
      <c r="G491" s="9" t="s">
        <v>84</v>
      </c>
      <c r="H491" s="10">
        <v>70436</v>
      </c>
      <c r="I491" s="11">
        <v>36</v>
      </c>
      <c r="J491" s="24">
        <v>604958</v>
      </c>
      <c r="K491" s="12"/>
      <c r="L491" s="14">
        <v>0</v>
      </c>
      <c r="N491" s="21">
        <v>0</v>
      </c>
      <c r="P491" s="21">
        <v>0</v>
      </c>
      <c r="R491" s="21">
        <v>0</v>
      </c>
      <c r="T491" s="21">
        <v>0</v>
      </c>
      <c r="V491" s="21">
        <v>0</v>
      </c>
      <c r="X491" s="21">
        <v>0</v>
      </c>
      <c r="Z491" s="21">
        <v>0</v>
      </c>
      <c r="AB491" s="22">
        <v>604958</v>
      </c>
      <c r="AD491" s="5" t="str">
        <f t="shared" si="7"/>
        <v>No</v>
      </c>
      <c r="AF491" s="28"/>
      <c r="AG491" s="21"/>
    </row>
    <row r="492" spans="1:33">
      <c r="A492" s="8" t="s">
        <v>2807</v>
      </c>
      <c r="B492" s="8" t="s">
        <v>2808</v>
      </c>
      <c r="C492" s="9" t="s">
        <v>210</v>
      </c>
      <c r="D492" s="185" t="s">
        <v>2809</v>
      </c>
      <c r="E492" s="188" t="s">
        <v>2810</v>
      </c>
      <c r="F492" s="9" t="s">
        <v>157</v>
      </c>
      <c r="G492" s="9" t="s">
        <v>147</v>
      </c>
      <c r="H492" s="10">
        <v>0</v>
      </c>
      <c r="I492" s="11">
        <v>36</v>
      </c>
      <c r="J492" s="24">
        <v>0</v>
      </c>
      <c r="K492" s="12"/>
      <c r="L492" s="14">
        <v>0</v>
      </c>
      <c r="N492" s="21">
        <v>0</v>
      </c>
      <c r="P492" s="21">
        <v>0</v>
      </c>
      <c r="R492" s="21">
        <v>0</v>
      </c>
      <c r="T492" s="21">
        <v>0</v>
      </c>
      <c r="V492" s="21">
        <v>0</v>
      </c>
      <c r="X492" s="21">
        <v>0</v>
      </c>
      <c r="Z492" s="21">
        <v>85089</v>
      </c>
      <c r="AB492" s="22">
        <v>85089</v>
      </c>
      <c r="AD492" s="5" t="str">
        <f t="shared" si="7"/>
        <v>No</v>
      </c>
      <c r="AF492" s="28"/>
      <c r="AG492" s="21"/>
    </row>
    <row r="493" spans="1:33">
      <c r="A493" s="8" t="s">
        <v>2767</v>
      </c>
      <c r="B493" s="8" t="s">
        <v>1880</v>
      </c>
      <c r="C493" s="9" t="s">
        <v>265</v>
      </c>
      <c r="D493" s="185">
        <v>7008</v>
      </c>
      <c r="E493" s="188">
        <v>70008</v>
      </c>
      <c r="F493" s="9" t="s">
        <v>83</v>
      </c>
      <c r="G493" s="9" t="s">
        <v>84</v>
      </c>
      <c r="H493" s="10">
        <v>177844</v>
      </c>
      <c r="I493" s="11">
        <v>35</v>
      </c>
      <c r="J493" s="24">
        <v>4873236</v>
      </c>
      <c r="K493" s="12"/>
      <c r="L493" s="14">
        <v>0</v>
      </c>
      <c r="N493" s="21">
        <v>0</v>
      </c>
      <c r="P493" s="21">
        <v>341184</v>
      </c>
      <c r="R493" s="21">
        <v>0</v>
      </c>
      <c r="T493" s="21">
        <v>0</v>
      </c>
      <c r="V493" s="21">
        <v>0</v>
      </c>
      <c r="X493" s="21">
        <v>0</v>
      </c>
      <c r="Z493" s="21">
        <v>0</v>
      </c>
      <c r="AB493" s="22">
        <v>5214420</v>
      </c>
      <c r="AD493" s="5" t="str">
        <f t="shared" si="7"/>
        <v>No</v>
      </c>
      <c r="AF493" s="28"/>
      <c r="AG493" s="21"/>
    </row>
    <row r="494" spans="1:33">
      <c r="A494" s="8" t="s">
        <v>3382</v>
      </c>
      <c r="B494" s="8" t="s">
        <v>1355</v>
      </c>
      <c r="C494" s="9" t="s">
        <v>91</v>
      </c>
      <c r="D494" s="185">
        <v>9017</v>
      </c>
      <c r="E494" s="188">
        <v>90017</v>
      </c>
      <c r="F494" s="9" t="s">
        <v>83</v>
      </c>
      <c r="G494" s="9" t="s">
        <v>84</v>
      </c>
      <c r="H494" s="10">
        <v>308231</v>
      </c>
      <c r="I494" s="11">
        <v>35</v>
      </c>
      <c r="J494" s="24">
        <v>10000</v>
      </c>
      <c r="K494" s="12"/>
      <c r="L494" s="14">
        <v>0</v>
      </c>
      <c r="N494" s="21">
        <v>801756</v>
      </c>
      <c r="P494" s="21">
        <v>0</v>
      </c>
      <c r="R494" s="21">
        <v>0</v>
      </c>
      <c r="T494" s="21">
        <v>0</v>
      </c>
      <c r="V494" s="21">
        <v>0</v>
      </c>
      <c r="X494" s="21">
        <v>0</v>
      </c>
      <c r="Z494" s="21">
        <v>0</v>
      </c>
      <c r="AB494" s="22">
        <v>811756</v>
      </c>
      <c r="AD494" s="5" t="str">
        <f t="shared" si="7"/>
        <v>No</v>
      </c>
      <c r="AF494" s="28"/>
      <c r="AG494" s="21"/>
    </row>
    <row r="495" spans="1:33">
      <c r="A495" s="8" t="s">
        <v>1327</v>
      </c>
      <c r="B495" s="8" t="s">
        <v>644</v>
      </c>
      <c r="C495" s="9" t="s">
        <v>235</v>
      </c>
      <c r="D495" s="185">
        <v>4147</v>
      </c>
      <c r="E495" s="188">
        <v>40147</v>
      </c>
      <c r="F495" s="9" t="s">
        <v>214</v>
      </c>
      <c r="G495" s="9" t="s">
        <v>84</v>
      </c>
      <c r="H495" s="10">
        <v>884891</v>
      </c>
      <c r="I495" s="11">
        <v>35</v>
      </c>
      <c r="J495" s="24">
        <v>0</v>
      </c>
      <c r="K495" s="12"/>
      <c r="L495" s="14">
        <v>0</v>
      </c>
      <c r="N495" s="21">
        <v>0</v>
      </c>
      <c r="P495" s="21">
        <v>0</v>
      </c>
      <c r="R495" s="21">
        <v>0</v>
      </c>
      <c r="T495" s="21">
        <v>0</v>
      </c>
      <c r="V495" s="21">
        <v>0</v>
      </c>
      <c r="X495" s="21">
        <v>0</v>
      </c>
      <c r="Z495" s="21">
        <v>0</v>
      </c>
      <c r="AB495" s="22">
        <v>0</v>
      </c>
      <c r="AD495" s="5" t="str">
        <f t="shared" si="7"/>
        <v>No</v>
      </c>
      <c r="AF495" s="28"/>
      <c r="AG495" s="21"/>
    </row>
    <row r="496" spans="1:33">
      <c r="A496" s="8" t="s">
        <v>1348</v>
      </c>
      <c r="B496" s="8" t="s">
        <v>588</v>
      </c>
      <c r="C496" s="9" t="s">
        <v>91</v>
      </c>
      <c r="D496" s="185">
        <v>9142</v>
      </c>
      <c r="E496" s="188">
        <v>90142</v>
      </c>
      <c r="F496" s="9" t="s">
        <v>214</v>
      </c>
      <c r="G496" s="9" t="s">
        <v>84</v>
      </c>
      <c r="H496" s="10">
        <v>72794</v>
      </c>
      <c r="I496" s="11">
        <v>35</v>
      </c>
      <c r="J496" s="24">
        <v>0</v>
      </c>
      <c r="K496" s="12"/>
      <c r="L496" s="14">
        <v>0</v>
      </c>
      <c r="N496" s="21">
        <v>735467</v>
      </c>
      <c r="P496" s="21">
        <v>0</v>
      </c>
      <c r="R496" s="21">
        <v>0</v>
      </c>
      <c r="T496" s="21">
        <v>0</v>
      </c>
      <c r="V496" s="21">
        <v>0</v>
      </c>
      <c r="X496" s="21">
        <v>0</v>
      </c>
      <c r="Z496" s="21">
        <v>0</v>
      </c>
      <c r="AB496" s="22">
        <v>735467</v>
      </c>
      <c r="AD496" s="5" t="str">
        <f t="shared" si="7"/>
        <v>No</v>
      </c>
      <c r="AF496" s="28"/>
      <c r="AG496" s="21"/>
    </row>
    <row r="497" spans="1:33">
      <c r="A497" s="8" t="s">
        <v>1796</v>
      </c>
      <c r="B497" s="8" t="s">
        <v>1797</v>
      </c>
      <c r="C497" s="9" t="s">
        <v>141</v>
      </c>
      <c r="D497" s="185">
        <v>3076</v>
      </c>
      <c r="E497" s="188">
        <v>30076</v>
      </c>
      <c r="F497" s="9" t="s">
        <v>88</v>
      </c>
      <c r="G497" s="9" t="s">
        <v>84</v>
      </c>
      <c r="H497" s="10">
        <v>75689</v>
      </c>
      <c r="I497" s="11">
        <v>35</v>
      </c>
      <c r="J497" s="24">
        <v>991036</v>
      </c>
      <c r="K497" s="12"/>
      <c r="L497" s="14">
        <v>0</v>
      </c>
      <c r="N497" s="21">
        <v>0</v>
      </c>
      <c r="P497" s="21">
        <v>0</v>
      </c>
      <c r="R497" s="21">
        <v>0</v>
      </c>
      <c r="T497" s="21">
        <v>0</v>
      </c>
      <c r="V497" s="21">
        <v>0</v>
      </c>
      <c r="X497" s="21">
        <v>0</v>
      </c>
      <c r="Z497" s="21">
        <v>0</v>
      </c>
      <c r="AB497" s="22">
        <v>991036</v>
      </c>
      <c r="AD497" s="5" t="str">
        <f t="shared" si="7"/>
        <v>No</v>
      </c>
      <c r="AF497" s="28"/>
      <c r="AG497" s="21"/>
    </row>
    <row r="498" spans="1:33">
      <c r="A498" s="8" t="s">
        <v>1774</v>
      </c>
      <c r="B498" s="8" t="s">
        <v>1775</v>
      </c>
      <c r="C498" s="9" t="s">
        <v>274</v>
      </c>
      <c r="D498" s="185" t="s">
        <v>1776</v>
      </c>
      <c r="E498" s="188" t="s">
        <v>1777</v>
      </c>
      <c r="F498" s="9" t="s">
        <v>88</v>
      </c>
      <c r="G498" s="9" t="s">
        <v>147</v>
      </c>
      <c r="H498" s="10">
        <v>0</v>
      </c>
      <c r="I498" s="11">
        <v>35</v>
      </c>
      <c r="J498" s="24">
        <v>0</v>
      </c>
      <c r="K498" s="12"/>
      <c r="L498" s="14">
        <v>0</v>
      </c>
      <c r="N498" s="21">
        <v>0</v>
      </c>
      <c r="P498" s="21">
        <v>0</v>
      </c>
      <c r="R498" s="21">
        <v>0</v>
      </c>
      <c r="T498" s="21">
        <v>0</v>
      </c>
      <c r="V498" s="21">
        <v>0</v>
      </c>
      <c r="X498" s="21">
        <v>0</v>
      </c>
      <c r="Z498" s="21">
        <v>57875</v>
      </c>
      <c r="AB498" s="22">
        <v>57875</v>
      </c>
      <c r="AD498" s="5" t="str">
        <f t="shared" si="7"/>
        <v>No</v>
      </c>
      <c r="AF498" s="28"/>
      <c r="AG498" s="21"/>
    </row>
    <row r="499" spans="1:33">
      <c r="A499" s="8" t="s">
        <v>2626</v>
      </c>
      <c r="B499" s="8" t="s">
        <v>6108</v>
      </c>
      <c r="C499" s="9" t="s">
        <v>288</v>
      </c>
      <c r="D499" s="185" t="s">
        <v>2627</v>
      </c>
      <c r="E499" s="188" t="s">
        <v>2628</v>
      </c>
      <c r="F499" s="9" t="s">
        <v>88</v>
      </c>
      <c r="G499" s="9" t="s">
        <v>147</v>
      </c>
      <c r="H499" s="10">
        <v>0</v>
      </c>
      <c r="I499" s="11">
        <v>35</v>
      </c>
      <c r="J499" s="24">
        <v>0</v>
      </c>
      <c r="K499" s="12"/>
      <c r="L499" s="14">
        <v>0</v>
      </c>
      <c r="N499" s="21">
        <v>0</v>
      </c>
      <c r="P499" s="21">
        <v>0</v>
      </c>
      <c r="R499" s="21">
        <v>0</v>
      </c>
      <c r="T499" s="21">
        <v>0</v>
      </c>
      <c r="V499" s="21">
        <v>0</v>
      </c>
      <c r="X499" s="21">
        <v>0</v>
      </c>
      <c r="Z499" s="21">
        <v>187322</v>
      </c>
      <c r="AB499" s="22">
        <v>187322</v>
      </c>
      <c r="AD499" s="5" t="str">
        <f t="shared" si="7"/>
        <v>No</v>
      </c>
      <c r="AF499" s="28"/>
      <c r="AG499" s="21"/>
    </row>
    <row r="500" spans="1:33">
      <c r="A500" s="8" t="s">
        <v>5932</v>
      </c>
      <c r="B500" s="8" t="s">
        <v>6077</v>
      </c>
      <c r="C500" s="9" t="s">
        <v>163</v>
      </c>
      <c r="D500" s="185"/>
      <c r="E500" s="188">
        <v>10183</v>
      </c>
      <c r="F500" s="9" t="s">
        <v>88</v>
      </c>
      <c r="G500" s="9" t="s">
        <v>84</v>
      </c>
      <c r="H500" s="10">
        <v>246695</v>
      </c>
      <c r="I500" s="11">
        <v>35</v>
      </c>
      <c r="J500" s="24">
        <v>0</v>
      </c>
      <c r="K500" s="12"/>
      <c r="L500" s="14">
        <v>0</v>
      </c>
      <c r="N500" s="21">
        <v>0</v>
      </c>
      <c r="P500" s="21">
        <v>0</v>
      </c>
      <c r="R500" s="21">
        <v>0</v>
      </c>
      <c r="T500" s="21">
        <v>0</v>
      </c>
      <c r="V500" s="21">
        <v>0</v>
      </c>
      <c r="X500" s="21">
        <v>0</v>
      </c>
      <c r="Z500" s="21">
        <v>0</v>
      </c>
      <c r="AB500" s="22">
        <v>0</v>
      </c>
      <c r="AD500" s="5" t="str">
        <f t="shared" si="7"/>
        <v>No</v>
      </c>
      <c r="AF500" s="28"/>
      <c r="AG500" s="21"/>
    </row>
    <row r="501" spans="1:33">
      <c r="A501" s="8" t="s">
        <v>1762</v>
      </c>
      <c r="B501" s="8" t="s">
        <v>1763</v>
      </c>
      <c r="C501" s="9" t="s">
        <v>274</v>
      </c>
      <c r="D501" s="185" t="s">
        <v>1764</v>
      </c>
      <c r="E501" s="188" t="s">
        <v>1765</v>
      </c>
      <c r="F501" s="9" t="s">
        <v>83</v>
      </c>
      <c r="G501" s="9" t="s">
        <v>147</v>
      </c>
      <c r="H501" s="10">
        <v>0</v>
      </c>
      <c r="I501" s="11">
        <v>35</v>
      </c>
      <c r="J501" s="24">
        <v>0</v>
      </c>
      <c r="K501" s="12"/>
      <c r="L501" s="14">
        <v>0</v>
      </c>
      <c r="N501" s="21">
        <v>0</v>
      </c>
      <c r="P501" s="21">
        <v>0</v>
      </c>
      <c r="R501" s="21">
        <v>0</v>
      </c>
      <c r="T501" s="21">
        <v>0</v>
      </c>
      <c r="V501" s="21">
        <v>0</v>
      </c>
      <c r="X501" s="21">
        <v>0</v>
      </c>
      <c r="Z501" s="21">
        <v>1629695</v>
      </c>
      <c r="AB501" s="22">
        <v>1629695</v>
      </c>
      <c r="AD501" s="5" t="str">
        <f t="shared" si="7"/>
        <v>No</v>
      </c>
      <c r="AF501" s="28"/>
      <c r="AG501" s="21"/>
    </row>
    <row r="502" spans="1:33">
      <c r="A502" s="8" t="s">
        <v>3083</v>
      </c>
      <c r="B502" s="8" t="s">
        <v>3084</v>
      </c>
      <c r="C502" s="9" t="s">
        <v>171</v>
      </c>
      <c r="D502" s="185" t="s">
        <v>3085</v>
      </c>
      <c r="E502" s="188" t="s">
        <v>3086</v>
      </c>
      <c r="F502" s="9" t="s">
        <v>113</v>
      </c>
      <c r="G502" s="9" t="s">
        <v>147</v>
      </c>
      <c r="H502" s="10">
        <v>0</v>
      </c>
      <c r="I502" s="11">
        <v>35</v>
      </c>
      <c r="J502" s="24">
        <v>0</v>
      </c>
      <c r="K502" s="12"/>
      <c r="L502" s="14">
        <v>0</v>
      </c>
      <c r="N502" s="21">
        <v>0</v>
      </c>
      <c r="P502" s="21">
        <v>0</v>
      </c>
      <c r="R502" s="21">
        <v>0</v>
      </c>
      <c r="T502" s="21">
        <v>0</v>
      </c>
      <c r="V502" s="21">
        <v>0</v>
      </c>
      <c r="X502" s="21">
        <v>0</v>
      </c>
      <c r="Z502" s="21">
        <v>0</v>
      </c>
      <c r="AB502" s="22">
        <v>0</v>
      </c>
      <c r="AD502" s="5" t="str">
        <f t="shared" si="7"/>
        <v>No</v>
      </c>
      <c r="AF502" s="28"/>
      <c r="AG502" s="21"/>
    </row>
    <row r="503" spans="1:33">
      <c r="A503" s="8" t="s">
        <v>1647</v>
      </c>
      <c r="B503" s="8" t="s">
        <v>1648</v>
      </c>
      <c r="C503" s="9" t="s">
        <v>178</v>
      </c>
      <c r="D503" s="185" t="s">
        <v>1649</v>
      </c>
      <c r="E503" s="188" t="s">
        <v>1650</v>
      </c>
      <c r="F503" s="9" t="s">
        <v>83</v>
      </c>
      <c r="G503" s="9" t="s">
        <v>147</v>
      </c>
      <c r="H503" s="10">
        <v>0</v>
      </c>
      <c r="I503" s="11">
        <v>35</v>
      </c>
      <c r="J503" s="24">
        <v>0</v>
      </c>
      <c r="K503" s="12"/>
      <c r="L503" s="14">
        <v>0</v>
      </c>
      <c r="N503" s="21">
        <v>0</v>
      </c>
      <c r="P503" s="21">
        <v>0</v>
      </c>
      <c r="R503" s="21">
        <v>0</v>
      </c>
      <c r="T503" s="21">
        <v>0</v>
      </c>
      <c r="V503" s="21">
        <v>0</v>
      </c>
      <c r="X503" s="21">
        <v>0</v>
      </c>
      <c r="Z503" s="21">
        <v>398618</v>
      </c>
      <c r="AB503" s="22">
        <v>398618</v>
      </c>
      <c r="AD503" s="5" t="str">
        <f t="shared" si="7"/>
        <v>No</v>
      </c>
      <c r="AF503" s="28"/>
      <c r="AG503" s="21"/>
    </row>
    <row r="504" spans="1:33">
      <c r="A504" s="8" t="s">
        <v>1997</v>
      </c>
      <c r="B504" s="8" t="s">
        <v>1998</v>
      </c>
      <c r="C504" s="9" t="s">
        <v>39</v>
      </c>
      <c r="D504" s="185">
        <v>9219</v>
      </c>
      <c r="E504" s="188">
        <v>90219</v>
      </c>
      <c r="F504" s="9" t="s">
        <v>88</v>
      </c>
      <c r="G504" s="9" t="s">
        <v>84</v>
      </c>
      <c r="H504" s="10">
        <v>71957</v>
      </c>
      <c r="I504" s="11">
        <v>35</v>
      </c>
      <c r="J504" s="24">
        <v>6035</v>
      </c>
      <c r="K504" s="12"/>
      <c r="L504" s="14">
        <v>0</v>
      </c>
      <c r="N504" s="21">
        <v>4606049</v>
      </c>
      <c r="P504" s="21">
        <v>0</v>
      </c>
      <c r="R504" s="21">
        <v>0</v>
      </c>
      <c r="T504" s="21">
        <v>0</v>
      </c>
      <c r="V504" s="21">
        <v>0</v>
      </c>
      <c r="X504" s="21">
        <v>0</v>
      </c>
      <c r="Z504" s="21">
        <v>0</v>
      </c>
      <c r="AB504" s="22">
        <v>4612084</v>
      </c>
      <c r="AD504" s="5" t="str">
        <f t="shared" si="7"/>
        <v>No</v>
      </c>
      <c r="AF504" s="28"/>
      <c r="AG504" s="21"/>
    </row>
    <row r="505" spans="1:33">
      <c r="A505" s="8" t="s">
        <v>4145</v>
      </c>
      <c r="B505" s="8" t="s">
        <v>4146</v>
      </c>
      <c r="C505" s="9" t="s">
        <v>171</v>
      </c>
      <c r="D505" s="185">
        <v>4104</v>
      </c>
      <c r="E505" s="188">
        <v>40104</v>
      </c>
      <c r="F505" s="9" t="s">
        <v>83</v>
      </c>
      <c r="G505" s="9" t="s">
        <v>84</v>
      </c>
      <c r="H505" s="10">
        <v>149422</v>
      </c>
      <c r="I505" s="11">
        <v>34</v>
      </c>
      <c r="J505" s="24">
        <v>932430</v>
      </c>
      <c r="K505" s="12"/>
      <c r="L505" s="14">
        <v>0</v>
      </c>
      <c r="N505" s="21">
        <v>0</v>
      </c>
      <c r="P505" s="21">
        <v>0</v>
      </c>
      <c r="R505" s="21">
        <v>0</v>
      </c>
      <c r="T505" s="21">
        <v>0</v>
      </c>
      <c r="V505" s="21">
        <v>0</v>
      </c>
      <c r="X505" s="21">
        <v>0</v>
      </c>
      <c r="Z505" s="21">
        <v>0</v>
      </c>
      <c r="AB505" s="22">
        <v>932430</v>
      </c>
      <c r="AD505" s="5" t="str">
        <f t="shared" si="7"/>
        <v>No</v>
      </c>
      <c r="AF505" s="28"/>
      <c r="AG505" s="21"/>
    </row>
    <row r="506" spans="1:33">
      <c r="A506" s="8" t="s">
        <v>1046</v>
      </c>
      <c r="B506" s="8" t="s">
        <v>1047</v>
      </c>
      <c r="C506" s="9" t="s">
        <v>91</v>
      </c>
      <c r="D506" s="185">
        <v>9061</v>
      </c>
      <c r="E506" s="188">
        <v>90061</v>
      </c>
      <c r="F506" s="9" t="s">
        <v>88</v>
      </c>
      <c r="G506" s="9" t="s">
        <v>84</v>
      </c>
      <c r="H506" s="10">
        <v>116719</v>
      </c>
      <c r="I506" s="11">
        <v>34</v>
      </c>
      <c r="J506" s="24">
        <v>0</v>
      </c>
      <c r="K506" s="12"/>
      <c r="L506" s="14">
        <v>0</v>
      </c>
      <c r="N506" s="21">
        <v>0</v>
      </c>
      <c r="P506" s="21">
        <v>0</v>
      </c>
      <c r="R506" s="21">
        <v>0</v>
      </c>
      <c r="T506" s="21">
        <v>0</v>
      </c>
      <c r="V506" s="21">
        <v>0</v>
      </c>
      <c r="X506" s="21">
        <v>0</v>
      </c>
      <c r="Z506" s="21">
        <v>0</v>
      </c>
      <c r="AB506" s="22">
        <v>0</v>
      </c>
      <c r="AD506" s="5" t="str">
        <f t="shared" si="7"/>
        <v>No</v>
      </c>
      <c r="AF506" s="28"/>
      <c r="AG506" s="21"/>
    </row>
    <row r="507" spans="1:33">
      <c r="A507" s="8" t="s">
        <v>1523</v>
      </c>
      <c r="B507" s="8" t="s">
        <v>1524</v>
      </c>
      <c r="C507" s="9" t="s">
        <v>178</v>
      </c>
      <c r="D507" s="185" t="s">
        <v>1525</v>
      </c>
      <c r="E507" s="188" t="s">
        <v>1526</v>
      </c>
      <c r="F507" s="9" t="s">
        <v>88</v>
      </c>
      <c r="G507" s="9" t="s">
        <v>147</v>
      </c>
      <c r="H507" s="10">
        <v>0</v>
      </c>
      <c r="I507" s="11">
        <v>34</v>
      </c>
      <c r="J507" s="24">
        <v>0</v>
      </c>
      <c r="K507" s="12"/>
      <c r="L507" s="14">
        <v>0</v>
      </c>
      <c r="N507" s="21">
        <v>0</v>
      </c>
      <c r="P507" s="21">
        <v>0</v>
      </c>
      <c r="R507" s="21">
        <v>0</v>
      </c>
      <c r="T507" s="21">
        <v>0</v>
      </c>
      <c r="V507" s="21">
        <v>0</v>
      </c>
      <c r="X507" s="21">
        <v>0</v>
      </c>
      <c r="Z507" s="21">
        <v>954200</v>
      </c>
      <c r="AB507" s="22">
        <v>954200</v>
      </c>
      <c r="AD507" s="5" t="str">
        <f t="shared" si="7"/>
        <v>No</v>
      </c>
      <c r="AF507" s="28"/>
      <c r="AG507" s="21"/>
    </row>
    <row r="508" spans="1:33">
      <c r="A508" s="8" t="s">
        <v>6142</v>
      </c>
      <c r="B508" s="8" t="s">
        <v>1191</v>
      </c>
      <c r="C508" s="9" t="s">
        <v>217</v>
      </c>
      <c r="D508" s="185" t="s">
        <v>6143</v>
      </c>
      <c r="E508" s="188">
        <v>30129</v>
      </c>
      <c r="F508" s="9" t="s">
        <v>83</v>
      </c>
      <c r="G508" s="9" t="s">
        <v>84</v>
      </c>
      <c r="H508" s="10">
        <v>2203663</v>
      </c>
      <c r="I508" s="11">
        <v>34</v>
      </c>
      <c r="J508" s="24">
        <v>3172618</v>
      </c>
      <c r="K508" s="12"/>
      <c r="L508" s="14">
        <v>0</v>
      </c>
      <c r="N508" s="21">
        <v>0</v>
      </c>
      <c r="P508" s="21">
        <v>0</v>
      </c>
      <c r="R508" s="21">
        <v>0</v>
      </c>
      <c r="T508" s="21">
        <v>0</v>
      </c>
      <c r="V508" s="21">
        <v>0</v>
      </c>
      <c r="X508" s="21">
        <v>0</v>
      </c>
      <c r="Z508" s="21">
        <v>0</v>
      </c>
      <c r="AB508" s="22">
        <v>3172618</v>
      </c>
      <c r="AD508" s="5" t="str">
        <f t="shared" si="7"/>
        <v>No</v>
      </c>
      <c r="AF508" s="28"/>
      <c r="AG508" s="21"/>
    </row>
    <row r="509" spans="1:33">
      <c r="A509" s="8" t="s">
        <v>6149</v>
      </c>
      <c r="B509" s="8" t="s">
        <v>2986</v>
      </c>
      <c r="C509" s="9" t="s">
        <v>91</v>
      </c>
      <c r="D509" s="185"/>
      <c r="E509" s="188">
        <v>99423</v>
      </c>
      <c r="F509" s="9" t="s">
        <v>83</v>
      </c>
      <c r="G509" s="9" t="s">
        <v>84</v>
      </c>
      <c r="H509" s="10">
        <v>12150996</v>
      </c>
      <c r="I509" s="11">
        <v>34</v>
      </c>
      <c r="J509" s="24">
        <v>0</v>
      </c>
      <c r="K509" s="12"/>
      <c r="L509" s="14">
        <v>0</v>
      </c>
      <c r="N509" s="21">
        <v>6952518</v>
      </c>
      <c r="P509" s="21">
        <v>0</v>
      </c>
      <c r="R509" s="21">
        <v>0</v>
      </c>
      <c r="T509" s="21">
        <v>0</v>
      </c>
      <c r="V509" s="21">
        <v>0</v>
      </c>
      <c r="X509" s="21">
        <v>0</v>
      </c>
      <c r="Z509" s="21">
        <v>0</v>
      </c>
      <c r="AB509" s="22">
        <v>6952518</v>
      </c>
      <c r="AD509" s="5" t="str">
        <f t="shared" si="7"/>
        <v>No</v>
      </c>
      <c r="AF509" s="28"/>
      <c r="AG509" s="21"/>
    </row>
    <row r="510" spans="1:33">
      <c r="A510" s="8" t="s">
        <v>5531</v>
      </c>
      <c r="B510" s="8" t="s">
        <v>1969</v>
      </c>
      <c r="C510" s="9" t="s">
        <v>132</v>
      </c>
      <c r="D510" s="185" t="s">
        <v>5532</v>
      </c>
      <c r="E510" s="188" t="s">
        <v>5533</v>
      </c>
      <c r="F510" s="9" t="s">
        <v>157</v>
      </c>
      <c r="G510" s="9" t="s">
        <v>147</v>
      </c>
      <c r="H510" s="10">
        <v>0</v>
      </c>
      <c r="I510" s="11">
        <v>34</v>
      </c>
      <c r="J510" s="24">
        <v>0</v>
      </c>
      <c r="K510" s="12"/>
      <c r="L510" s="14">
        <v>0</v>
      </c>
      <c r="N510" s="21">
        <v>0</v>
      </c>
      <c r="P510" s="21">
        <v>0</v>
      </c>
      <c r="R510" s="21">
        <v>0</v>
      </c>
      <c r="T510" s="21">
        <v>0</v>
      </c>
      <c r="V510" s="21">
        <v>0</v>
      </c>
      <c r="X510" s="21">
        <v>0</v>
      </c>
      <c r="Z510" s="21">
        <v>299386</v>
      </c>
      <c r="AB510" s="22">
        <v>299386</v>
      </c>
      <c r="AD510" s="5" t="str">
        <f t="shared" si="7"/>
        <v>No</v>
      </c>
      <c r="AF510" s="28"/>
      <c r="AG510" s="21"/>
    </row>
    <row r="511" spans="1:33">
      <c r="A511" s="8" t="s">
        <v>3539</v>
      </c>
      <c r="B511" s="8" t="s">
        <v>2356</v>
      </c>
      <c r="C511" s="9" t="s">
        <v>109</v>
      </c>
      <c r="D511" s="185" t="s">
        <v>3540</v>
      </c>
      <c r="E511" s="188" t="s">
        <v>3541</v>
      </c>
      <c r="F511" s="9" t="s">
        <v>83</v>
      </c>
      <c r="G511" s="9" t="s">
        <v>147</v>
      </c>
      <c r="H511" s="10">
        <v>0</v>
      </c>
      <c r="I511" s="11">
        <v>34</v>
      </c>
      <c r="J511" s="24">
        <v>0</v>
      </c>
      <c r="K511" s="12"/>
      <c r="L511" s="14">
        <v>0</v>
      </c>
      <c r="N511" s="21">
        <v>0</v>
      </c>
      <c r="P511" s="21">
        <v>0</v>
      </c>
      <c r="R511" s="21">
        <v>0</v>
      </c>
      <c r="T511" s="21">
        <v>0</v>
      </c>
      <c r="V511" s="21">
        <v>0</v>
      </c>
      <c r="X511" s="21">
        <v>0</v>
      </c>
      <c r="Z511" s="21">
        <v>1399454</v>
      </c>
      <c r="AB511" s="22">
        <v>1399454</v>
      </c>
      <c r="AD511" s="5" t="str">
        <f t="shared" si="7"/>
        <v>No</v>
      </c>
      <c r="AF511" s="28"/>
      <c r="AG511" s="21"/>
    </row>
    <row r="512" spans="1:33">
      <c r="A512" s="8" t="s">
        <v>3670</v>
      </c>
      <c r="B512" s="8" t="s">
        <v>3671</v>
      </c>
      <c r="C512" s="9" t="s">
        <v>288</v>
      </c>
      <c r="D512" s="185">
        <v>3011</v>
      </c>
      <c r="E512" s="188">
        <v>30011</v>
      </c>
      <c r="F512" s="9" t="s">
        <v>88</v>
      </c>
      <c r="G512" s="9" t="s">
        <v>84</v>
      </c>
      <c r="H512" s="10">
        <v>79930</v>
      </c>
      <c r="I512" s="11">
        <v>34</v>
      </c>
      <c r="J512" s="24">
        <v>231233</v>
      </c>
      <c r="K512" s="12"/>
      <c r="L512" s="14">
        <v>0</v>
      </c>
      <c r="N512" s="21">
        <v>0</v>
      </c>
      <c r="P512" s="21">
        <v>0</v>
      </c>
      <c r="R512" s="21">
        <v>0</v>
      </c>
      <c r="T512" s="21">
        <v>0</v>
      </c>
      <c r="V512" s="21">
        <v>0</v>
      </c>
      <c r="X512" s="21">
        <v>0</v>
      </c>
      <c r="Z512" s="21">
        <v>0</v>
      </c>
      <c r="AB512" s="22">
        <v>231233</v>
      </c>
      <c r="AD512" s="5" t="str">
        <f t="shared" si="7"/>
        <v>No</v>
      </c>
      <c r="AF512" s="28"/>
      <c r="AG512" s="21"/>
    </row>
    <row r="513" spans="1:33">
      <c r="A513" s="8" t="s">
        <v>215</v>
      </c>
      <c r="B513" s="8" t="s">
        <v>510</v>
      </c>
      <c r="C513" s="9" t="s">
        <v>58</v>
      </c>
      <c r="D513" s="185">
        <v>5160</v>
      </c>
      <c r="E513" s="188">
        <v>50160</v>
      </c>
      <c r="F513" s="9" t="s">
        <v>83</v>
      </c>
      <c r="G513" s="9" t="s">
        <v>84</v>
      </c>
      <c r="H513" s="10">
        <v>1376476</v>
      </c>
      <c r="I513" s="11">
        <v>33</v>
      </c>
      <c r="J513" s="24">
        <v>501042</v>
      </c>
      <c r="K513" s="12"/>
      <c r="L513" s="14">
        <v>0</v>
      </c>
      <c r="N513" s="21">
        <v>0</v>
      </c>
      <c r="P513" s="21">
        <v>0</v>
      </c>
      <c r="R513" s="21">
        <v>0</v>
      </c>
      <c r="T513" s="21">
        <v>0</v>
      </c>
      <c r="V513" s="21">
        <v>0</v>
      </c>
      <c r="X513" s="21">
        <v>0</v>
      </c>
      <c r="Z513" s="21">
        <v>0</v>
      </c>
      <c r="AB513" s="22">
        <v>501042</v>
      </c>
      <c r="AD513" s="5" t="str">
        <f t="shared" si="7"/>
        <v>No</v>
      </c>
      <c r="AF513" s="28"/>
      <c r="AG513" s="21"/>
    </row>
    <row r="514" spans="1:33">
      <c r="A514" s="8" t="s">
        <v>1181</v>
      </c>
      <c r="B514" s="8" t="s">
        <v>1182</v>
      </c>
      <c r="C514" s="9" t="s">
        <v>171</v>
      </c>
      <c r="D514" s="185">
        <v>4097</v>
      </c>
      <c r="E514" s="188">
        <v>40097</v>
      </c>
      <c r="F514" s="9" t="s">
        <v>183</v>
      </c>
      <c r="G514" s="9" t="s">
        <v>84</v>
      </c>
      <c r="H514" s="10">
        <v>376047</v>
      </c>
      <c r="I514" s="11">
        <v>33</v>
      </c>
      <c r="J514" s="24">
        <v>340500</v>
      </c>
      <c r="K514" s="12"/>
      <c r="L514" s="14">
        <v>0</v>
      </c>
      <c r="N514" s="21">
        <v>0</v>
      </c>
      <c r="P514" s="21">
        <v>1798915</v>
      </c>
      <c r="R514" s="21">
        <v>0</v>
      </c>
      <c r="T514" s="21">
        <v>0</v>
      </c>
      <c r="V514" s="21">
        <v>0</v>
      </c>
      <c r="X514" s="21">
        <v>0</v>
      </c>
      <c r="Z514" s="21">
        <v>0</v>
      </c>
      <c r="AB514" s="22">
        <v>2139415</v>
      </c>
      <c r="AD514" s="5" t="str">
        <f t="shared" si="7"/>
        <v>No</v>
      </c>
      <c r="AF514" s="28"/>
      <c r="AG514" s="21"/>
    </row>
    <row r="515" spans="1:33">
      <c r="A515" s="8" t="s">
        <v>333</v>
      </c>
      <c r="B515" s="8" t="s">
        <v>334</v>
      </c>
      <c r="C515" s="9" t="s">
        <v>73</v>
      </c>
      <c r="D515" s="185" t="s">
        <v>335</v>
      </c>
      <c r="E515" s="188" t="s">
        <v>336</v>
      </c>
      <c r="F515" s="9" t="s">
        <v>88</v>
      </c>
      <c r="G515" s="9" t="s">
        <v>147</v>
      </c>
      <c r="H515" s="10">
        <v>0</v>
      </c>
      <c r="I515" s="11">
        <v>33</v>
      </c>
      <c r="J515" s="24">
        <v>0</v>
      </c>
      <c r="K515" s="12"/>
      <c r="L515" s="14">
        <v>0</v>
      </c>
      <c r="N515" s="21">
        <v>0</v>
      </c>
      <c r="P515" s="21">
        <v>0</v>
      </c>
      <c r="R515" s="21">
        <v>0</v>
      </c>
      <c r="T515" s="21">
        <v>0</v>
      </c>
      <c r="V515" s="21">
        <v>0</v>
      </c>
      <c r="X515" s="21">
        <v>0</v>
      </c>
      <c r="Z515" s="21">
        <v>7730271</v>
      </c>
      <c r="AB515" s="22">
        <v>7730271</v>
      </c>
      <c r="AD515" s="5" t="str">
        <f t="shared" ref="AD515:AD578" si="8">IF(AC515&amp;AA515&amp;Y515&amp;W515&amp;U515&amp;S515&amp;Q515&amp;O515&amp;M515&amp;K515&lt;&gt;"","Yes","No")</f>
        <v>No</v>
      </c>
      <c r="AF515" s="28"/>
      <c r="AG515" s="21"/>
    </row>
    <row r="516" spans="1:33">
      <c r="A516" s="8" t="s">
        <v>6551</v>
      </c>
      <c r="B516" s="8" t="s">
        <v>2521</v>
      </c>
      <c r="C516" s="9" t="s">
        <v>466</v>
      </c>
      <c r="D516" s="185" t="s">
        <v>2522</v>
      </c>
      <c r="E516" s="188" t="s">
        <v>2523</v>
      </c>
      <c r="F516" s="9" t="s">
        <v>157</v>
      </c>
      <c r="G516" s="9" t="s">
        <v>147</v>
      </c>
      <c r="H516" s="10">
        <v>0</v>
      </c>
      <c r="I516" s="11">
        <v>33</v>
      </c>
      <c r="J516" s="24">
        <v>0</v>
      </c>
      <c r="K516" s="12"/>
      <c r="L516" s="14">
        <v>0</v>
      </c>
      <c r="N516" s="21">
        <v>0</v>
      </c>
      <c r="P516" s="21">
        <v>0</v>
      </c>
      <c r="R516" s="21">
        <v>0</v>
      </c>
      <c r="T516" s="21">
        <v>0</v>
      </c>
      <c r="V516" s="21">
        <v>0</v>
      </c>
      <c r="X516" s="21">
        <v>0</v>
      </c>
      <c r="Z516" s="21">
        <v>470613</v>
      </c>
      <c r="AB516" s="22">
        <v>470613</v>
      </c>
      <c r="AD516" s="5" t="str">
        <f t="shared" si="8"/>
        <v>No</v>
      </c>
      <c r="AF516" s="28"/>
      <c r="AG516" s="21"/>
    </row>
    <row r="517" spans="1:33">
      <c r="A517" s="8" t="s">
        <v>3335</v>
      </c>
      <c r="B517" s="8" t="s">
        <v>3336</v>
      </c>
      <c r="C517" s="9" t="s">
        <v>555</v>
      </c>
      <c r="D517" s="185" t="s">
        <v>3337</v>
      </c>
      <c r="E517" s="188" t="s">
        <v>3338</v>
      </c>
      <c r="F517" s="9" t="s">
        <v>83</v>
      </c>
      <c r="G517" s="9" t="s">
        <v>147</v>
      </c>
      <c r="H517" s="10">
        <v>0</v>
      </c>
      <c r="I517" s="11">
        <v>33</v>
      </c>
      <c r="J517" s="24">
        <v>0</v>
      </c>
      <c r="K517" s="12"/>
      <c r="L517" s="14">
        <v>0</v>
      </c>
      <c r="N517" s="21">
        <v>0</v>
      </c>
      <c r="P517" s="21">
        <v>0</v>
      </c>
      <c r="R517" s="21">
        <v>0</v>
      </c>
      <c r="T517" s="21">
        <v>0</v>
      </c>
      <c r="V517" s="21">
        <v>0</v>
      </c>
      <c r="X517" s="21">
        <v>0</v>
      </c>
      <c r="Z517" s="21">
        <v>228515</v>
      </c>
      <c r="AB517" s="22">
        <v>228515</v>
      </c>
      <c r="AD517" s="5" t="str">
        <f t="shared" si="8"/>
        <v>No</v>
      </c>
      <c r="AF517" s="28"/>
      <c r="AG517" s="21"/>
    </row>
    <row r="518" spans="1:33">
      <c r="A518" s="8" t="s">
        <v>6005</v>
      </c>
      <c r="B518" s="8" t="s">
        <v>6420</v>
      </c>
      <c r="C518" s="9" t="s">
        <v>150</v>
      </c>
      <c r="D518" s="185"/>
      <c r="E518" s="188" t="s">
        <v>6006</v>
      </c>
      <c r="F518" s="9" t="s">
        <v>157</v>
      </c>
      <c r="G518" s="9" t="s">
        <v>147</v>
      </c>
      <c r="H518" s="10">
        <v>0</v>
      </c>
      <c r="I518" s="11">
        <v>33</v>
      </c>
      <c r="J518" s="24">
        <v>0</v>
      </c>
      <c r="K518" s="12"/>
      <c r="L518" s="14">
        <v>0</v>
      </c>
      <c r="N518" s="21">
        <v>0</v>
      </c>
      <c r="P518" s="21">
        <v>0</v>
      </c>
      <c r="R518" s="21">
        <v>0</v>
      </c>
      <c r="T518" s="21">
        <v>0</v>
      </c>
      <c r="V518" s="21">
        <v>0</v>
      </c>
      <c r="X518" s="21">
        <v>0</v>
      </c>
      <c r="Z518" s="21">
        <v>0</v>
      </c>
      <c r="AB518" s="22">
        <v>0</v>
      </c>
      <c r="AD518" s="5" t="str">
        <f t="shared" si="8"/>
        <v>No</v>
      </c>
      <c r="AF518" s="28"/>
      <c r="AG518" s="21"/>
    </row>
    <row r="519" spans="1:33">
      <c r="A519" s="8" t="s">
        <v>2443</v>
      </c>
      <c r="B519" s="8" t="s">
        <v>1672</v>
      </c>
      <c r="C519" s="9" t="s">
        <v>46</v>
      </c>
      <c r="D519" s="185" t="s">
        <v>2444</v>
      </c>
      <c r="E519" s="188" t="s">
        <v>2445</v>
      </c>
      <c r="F519" s="9" t="s">
        <v>88</v>
      </c>
      <c r="G519" s="9" t="s">
        <v>147</v>
      </c>
      <c r="H519" s="10">
        <v>0</v>
      </c>
      <c r="I519" s="11">
        <v>33</v>
      </c>
      <c r="J519" s="24">
        <v>0</v>
      </c>
      <c r="K519" s="12"/>
      <c r="L519" s="14">
        <v>0</v>
      </c>
      <c r="N519" s="21">
        <v>0</v>
      </c>
      <c r="P519" s="21">
        <v>0</v>
      </c>
      <c r="R519" s="21">
        <v>0</v>
      </c>
      <c r="T519" s="21">
        <v>0</v>
      </c>
      <c r="V519" s="21">
        <v>0</v>
      </c>
      <c r="X519" s="21">
        <v>0</v>
      </c>
      <c r="Z519" s="21">
        <v>431225</v>
      </c>
      <c r="AB519" s="22">
        <v>431225</v>
      </c>
      <c r="AD519" s="5" t="str">
        <f t="shared" si="8"/>
        <v>No</v>
      </c>
      <c r="AF519" s="28"/>
      <c r="AG519" s="21"/>
    </row>
    <row r="520" spans="1:33">
      <c r="A520" s="8" t="s">
        <v>392</v>
      </c>
      <c r="B520" s="8" t="s">
        <v>393</v>
      </c>
      <c r="C520" s="9" t="s">
        <v>163</v>
      </c>
      <c r="D520" s="185" t="s">
        <v>394</v>
      </c>
      <c r="E520" s="188" t="s">
        <v>395</v>
      </c>
      <c r="F520" s="9" t="s">
        <v>88</v>
      </c>
      <c r="G520" s="9" t="s">
        <v>147</v>
      </c>
      <c r="H520" s="10">
        <v>0</v>
      </c>
      <c r="I520" s="11">
        <v>33</v>
      </c>
      <c r="J520" s="24">
        <v>0</v>
      </c>
      <c r="K520" s="12"/>
      <c r="L520" s="14">
        <v>0</v>
      </c>
      <c r="N520" s="21">
        <v>0</v>
      </c>
      <c r="P520" s="21">
        <v>0</v>
      </c>
      <c r="R520" s="21">
        <v>0</v>
      </c>
      <c r="T520" s="21">
        <v>0</v>
      </c>
      <c r="V520" s="21">
        <v>0</v>
      </c>
      <c r="X520" s="21">
        <v>0</v>
      </c>
      <c r="Z520" s="21">
        <v>891674</v>
      </c>
      <c r="AB520" s="22">
        <v>891674</v>
      </c>
      <c r="AD520" s="5" t="str">
        <f t="shared" si="8"/>
        <v>No</v>
      </c>
      <c r="AF520" s="28"/>
      <c r="AG520" s="21"/>
    </row>
    <row r="521" spans="1:33">
      <c r="A521" s="8" t="s">
        <v>6552</v>
      </c>
      <c r="B521" s="8" t="s">
        <v>3244</v>
      </c>
      <c r="C521" s="9" t="s">
        <v>555</v>
      </c>
      <c r="D521" s="185" t="s">
        <v>3245</v>
      </c>
      <c r="E521" s="188" t="s">
        <v>3246</v>
      </c>
      <c r="F521" s="9" t="s">
        <v>83</v>
      </c>
      <c r="G521" s="9" t="s">
        <v>147</v>
      </c>
      <c r="H521" s="10">
        <v>0</v>
      </c>
      <c r="I521" s="11">
        <v>33</v>
      </c>
      <c r="J521" s="24">
        <v>0</v>
      </c>
      <c r="K521" s="12"/>
      <c r="L521" s="14">
        <v>0</v>
      </c>
      <c r="N521" s="21">
        <v>0</v>
      </c>
      <c r="P521" s="21">
        <v>0</v>
      </c>
      <c r="R521" s="21">
        <v>0</v>
      </c>
      <c r="T521" s="21">
        <v>0</v>
      </c>
      <c r="V521" s="21">
        <v>0</v>
      </c>
      <c r="X521" s="21">
        <v>0</v>
      </c>
      <c r="Z521" s="21">
        <v>18073</v>
      </c>
      <c r="AB521" s="22">
        <v>18073</v>
      </c>
      <c r="AD521" s="5" t="str">
        <f t="shared" si="8"/>
        <v>No</v>
      </c>
      <c r="AF521" s="28"/>
      <c r="AG521" s="21"/>
    </row>
    <row r="522" spans="1:33">
      <c r="A522" s="8" t="s">
        <v>1139</v>
      </c>
      <c r="B522" s="8" t="s">
        <v>1140</v>
      </c>
      <c r="C522" s="9" t="s">
        <v>91</v>
      </c>
      <c r="D522" s="185">
        <v>9229</v>
      </c>
      <c r="E522" s="188">
        <v>90229</v>
      </c>
      <c r="F522" s="9" t="s">
        <v>88</v>
      </c>
      <c r="G522" s="9" t="s">
        <v>84</v>
      </c>
      <c r="H522" s="10">
        <v>1723634</v>
      </c>
      <c r="I522" s="11">
        <v>33</v>
      </c>
      <c r="J522" s="24">
        <v>0</v>
      </c>
      <c r="K522" s="12"/>
      <c r="L522" s="14">
        <v>0</v>
      </c>
      <c r="N522" s="21">
        <v>4694462</v>
      </c>
      <c r="P522" s="21">
        <v>0</v>
      </c>
      <c r="R522" s="21">
        <v>888652</v>
      </c>
      <c r="T522" s="21">
        <v>0</v>
      </c>
      <c r="V522" s="21">
        <v>0</v>
      </c>
      <c r="X522" s="21">
        <v>0</v>
      </c>
      <c r="Z522" s="21">
        <v>0</v>
      </c>
      <c r="AB522" s="22">
        <v>5583114</v>
      </c>
      <c r="AD522" s="5" t="str">
        <f t="shared" si="8"/>
        <v>No</v>
      </c>
      <c r="AF522" s="28"/>
      <c r="AG522" s="21"/>
    </row>
    <row r="523" spans="1:33">
      <c r="A523" s="8" t="s">
        <v>1467</v>
      </c>
      <c r="B523" s="8" t="s">
        <v>1468</v>
      </c>
      <c r="C523" s="9" t="s">
        <v>50</v>
      </c>
      <c r="D523" s="185">
        <v>4169</v>
      </c>
      <c r="E523" s="188">
        <v>40169</v>
      </c>
      <c r="F523" s="9" t="s">
        <v>125</v>
      </c>
      <c r="G523" s="9" t="s">
        <v>84</v>
      </c>
      <c r="H523" s="10">
        <v>749495</v>
      </c>
      <c r="I523" s="11">
        <v>33</v>
      </c>
      <c r="J523" s="24">
        <v>0</v>
      </c>
      <c r="K523" s="12"/>
      <c r="L523" s="14">
        <v>0</v>
      </c>
      <c r="N523" s="21">
        <v>0</v>
      </c>
      <c r="P523" s="21">
        <v>0</v>
      </c>
      <c r="R523" s="21">
        <v>0</v>
      </c>
      <c r="T523" s="21">
        <v>0</v>
      </c>
      <c r="V523" s="21">
        <v>0</v>
      </c>
      <c r="X523" s="21">
        <v>0</v>
      </c>
      <c r="Z523" s="21">
        <v>0</v>
      </c>
      <c r="AB523" s="22">
        <v>0</v>
      </c>
      <c r="AD523" s="5" t="str">
        <f t="shared" si="8"/>
        <v>No</v>
      </c>
      <c r="AF523" s="28"/>
      <c r="AG523" s="21"/>
    </row>
    <row r="524" spans="1:33">
      <c r="A524" s="8" t="s">
        <v>4687</v>
      </c>
      <c r="B524" s="8" t="s">
        <v>4634</v>
      </c>
      <c r="C524" s="9" t="s">
        <v>42</v>
      </c>
      <c r="D524" s="185" t="s">
        <v>4688</v>
      </c>
      <c r="E524" s="188" t="s">
        <v>4689</v>
      </c>
      <c r="F524" s="9" t="s">
        <v>88</v>
      </c>
      <c r="G524" s="9" t="s">
        <v>147</v>
      </c>
      <c r="H524" s="10">
        <v>0</v>
      </c>
      <c r="I524" s="11">
        <v>33</v>
      </c>
      <c r="J524" s="24">
        <v>0</v>
      </c>
      <c r="K524" s="12"/>
      <c r="L524" s="14">
        <v>0</v>
      </c>
      <c r="N524" s="21">
        <v>0</v>
      </c>
      <c r="P524" s="21">
        <v>0</v>
      </c>
      <c r="R524" s="21">
        <v>0</v>
      </c>
      <c r="T524" s="21">
        <v>0</v>
      </c>
      <c r="V524" s="21">
        <v>0</v>
      </c>
      <c r="X524" s="21">
        <v>0</v>
      </c>
      <c r="Z524" s="21">
        <v>2566718</v>
      </c>
      <c r="AB524" s="22">
        <v>2566718</v>
      </c>
      <c r="AD524" s="5" t="str">
        <f t="shared" si="8"/>
        <v>No</v>
      </c>
      <c r="AF524" s="28"/>
      <c r="AG524" s="21"/>
    </row>
    <row r="525" spans="1:33">
      <c r="A525" s="8" t="s">
        <v>252</v>
      </c>
      <c r="B525" s="8" t="s">
        <v>253</v>
      </c>
      <c r="C525" s="9" t="s">
        <v>254</v>
      </c>
      <c r="D525" s="185">
        <v>8009</v>
      </c>
      <c r="E525" s="188">
        <v>80009</v>
      </c>
      <c r="F525" s="9" t="s">
        <v>88</v>
      </c>
      <c r="G525" s="9" t="s">
        <v>84</v>
      </c>
      <c r="H525" s="10">
        <v>82157</v>
      </c>
      <c r="I525" s="11">
        <v>33</v>
      </c>
      <c r="J525" s="24">
        <v>0</v>
      </c>
      <c r="K525" s="12"/>
      <c r="L525" s="14">
        <v>0</v>
      </c>
      <c r="N525" s="21">
        <v>0</v>
      </c>
      <c r="P525" s="21">
        <v>4581468</v>
      </c>
      <c r="R525" s="21">
        <v>0</v>
      </c>
      <c r="T525" s="21">
        <v>0</v>
      </c>
      <c r="V525" s="21">
        <v>0</v>
      </c>
      <c r="X525" s="21">
        <v>0</v>
      </c>
      <c r="Z525" s="21">
        <v>0</v>
      </c>
      <c r="AB525" s="22">
        <v>4581468</v>
      </c>
      <c r="AD525" s="5" t="str">
        <f t="shared" si="8"/>
        <v>No</v>
      </c>
      <c r="AF525" s="28"/>
      <c r="AG525" s="21"/>
    </row>
    <row r="526" spans="1:33">
      <c r="A526" s="8" t="s">
        <v>5939</v>
      </c>
      <c r="B526" s="8" t="s">
        <v>4451</v>
      </c>
      <c r="C526" s="9" t="s">
        <v>160</v>
      </c>
      <c r="D526" s="185" t="s">
        <v>4452</v>
      </c>
      <c r="E526" s="188" t="s">
        <v>4453</v>
      </c>
      <c r="F526" s="9" t="s">
        <v>157</v>
      </c>
      <c r="G526" s="9" t="s">
        <v>147</v>
      </c>
      <c r="H526" s="10">
        <v>0</v>
      </c>
      <c r="I526" s="11">
        <v>33</v>
      </c>
      <c r="J526" s="24">
        <v>0</v>
      </c>
      <c r="K526" s="12"/>
      <c r="L526" s="14">
        <v>0</v>
      </c>
      <c r="N526" s="21">
        <v>0</v>
      </c>
      <c r="P526" s="21">
        <v>0</v>
      </c>
      <c r="R526" s="21">
        <v>0</v>
      </c>
      <c r="T526" s="21">
        <v>0</v>
      </c>
      <c r="V526" s="21">
        <v>0</v>
      </c>
      <c r="X526" s="21">
        <v>0</v>
      </c>
      <c r="Z526" s="21">
        <v>190243</v>
      </c>
      <c r="AB526" s="22">
        <v>190243</v>
      </c>
      <c r="AD526" s="5" t="str">
        <f t="shared" si="8"/>
        <v>No</v>
      </c>
      <c r="AF526" s="28"/>
      <c r="AG526" s="21"/>
    </row>
    <row r="527" spans="1:33">
      <c r="A527" s="8" t="s">
        <v>3351</v>
      </c>
      <c r="B527" s="8" t="s">
        <v>3352</v>
      </c>
      <c r="C527" s="9" t="s">
        <v>555</v>
      </c>
      <c r="D527" s="185" t="s">
        <v>3353</v>
      </c>
      <c r="E527" s="188" t="s">
        <v>3354</v>
      </c>
      <c r="F527" s="9" t="s">
        <v>83</v>
      </c>
      <c r="G527" s="9" t="s">
        <v>147</v>
      </c>
      <c r="H527" s="10">
        <v>0</v>
      </c>
      <c r="I527" s="11">
        <v>33</v>
      </c>
      <c r="J527" s="24">
        <v>0</v>
      </c>
      <c r="K527" s="12"/>
      <c r="L527" s="14">
        <v>0</v>
      </c>
      <c r="N527" s="21">
        <v>0</v>
      </c>
      <c r="P527" s="21">
        <v>0</v>
      </c>
      <c r="R527" s="21">
        <v>0</v>
      </c>
      <c r="T527" s="21">
        <v>0</v>
      </c>
      <c r="V527" s="21">
        <v>0</v>
      </c>
      <c r="X527" s="21">
        <v>0</v>
      </c>
      <c r="Z527" s="21">
        <v>400205</v>
      </c>
      <c r="AB527" s="22">
        <v>400205</v>
      </c>
      <c r="AD527" s="5" t="str">
        <f t="shared" si="8"/>
        <v>No</v>
      </c>
      <c r="AF527" s="28"/>
      <c r="AG527" s="21"/>
    </row>
    <row r="528" spans="1:33">
      <c r="A528" s="8" t="s">
        <v>6000</v>
      </c>
      <c r="B528" s="8" t="s">
        <v>6064</v>
      </c>
      <c r="C528" s="9" t="s">
        <v>120</v>
      </c>
      <c r="D528" s="185">
        <v>6134</v>
      </c>
      <c r="E528" s="188">
        <v>60134</v>
      </c>
      <c r="F528" s="9" t="s">
        <v>83</v>
      </c>
      <c r="G528" s="9" t="s">
        <v>84</v>
      </c>
      <c r="H528" s="10">
        <v>239938</v>
      </c>
      <c r="I528" s="11">
        <v>33</v>
      </c>
      <c r="J528" s="24">
        <v>885510</v>
      </c>
      <c r="K528" s="12"/>
      <c r="L528" s="14">
        <v>0</v>
      </c>
      <c r="N528" s="21">
        <v>0</v>
      </c>
      <c r="P528" s="21">
        <v>0</v>
      </c>
      <c r="R528" s="21">
        <v>0</v>
      </c>
      <c r="T528" s="21">
        <v>0</v>
      </c>
      <c r="V528" s="21">
        <v>0</v>
      </c>
      <c r="X528" s="21">
        <v>0</v>
      </c>
      <c r="Z528" s="21">
        <v>0</v>
      </c>
      <c r="AB528" s="22">
        <v>885510</v>
      </c>
      <c r="AD528" s="5" t="str">
        <f t="shared" si="8"/>
        <v>No</v>
      </c>
      <c r="AF528" s="28"/>
      <c r="AG528" s="21"/>
    </row>
    <row r="529" spans="1:33">
      <c r="A529" s="8" t="s">
        <v>2396</v>
      </c>
      <c r="B529" s="8" t="s">
        <v>2397</v>
      </c>
      <c r="C529" s="9" t="s">
        <v>46</v>
      </c>
      <c r="D529" s="185" t="s">
        <v>2398</v>
      </c>
      <c r="E529" s="188" t="s">
        <v>2399</v>
      </c>
      <c r="F529" s="9" t="s">
        <v>88</v>
      </c>
      <c r="G529" s="9" t="s">
        <v>147</v>
      </c>
      <c r="H529" s="10">
        <v>0</v>
      </c>
      <c r="I529" s="11">
        <v>33</v>
      </c>
      <c r="J529" s="24">
        <v>0</v>
      </c>
      <c r="K529" s="12"/>
      <c r="L529" s="14">
        <v>0</v>
      </c>
      <c r="N529" s="21">
        <v>0</v>
      </c>
      <c r="P529" s="21">
        <v>0</v>
      </c>
      <c r="R529" s="21">
        <v>0</v>
      </c>
      <c r="T529" s="21">
        <v>0</v>
      </c>
      <c r="V529" s="21">
        <v>0</v>
      </c>
      <c r="X529" s="21">
        <v>0</v>
      </c>
      <c r="Z529" s="21">
        <v>71200</v>
      </c>
      <c r="AB529" s="22">
        <v>71200</v>
      </c>
      <c r="AD529" s="5" t="str">
        <f t="shared" si="8"/>
        <v>No</v>
      </c>
      <c r="AF529" s="28"/>
      <c r="AG529" s="21"/>
    </row>
    <row r="530" spans="1:33">
      <c r="A530" s="8" t="s">
        <v>3401</v>
      </c>
      <c r="B530" s="8" t="s">
        <v>1791</v>
      </c>
      <c r="C530" s="9" t="s">
        <v>42</v>
      </c>
      <c r="D530" s="185">
        <v>2135</v>
      </c>
      <c r="E530" s="188">
        <v>20135</v>
      </c>
      <c r="F530" s="9" t="s">
        <v>113</v>
      </c>
      <c r="G530" s="9" t="s">
        <v>84</v>
      </c>
      <c r="H530" s="10">
        <v>18351295</v>
      </c>
      <c r="I530" s="11">
        <v>32</v>
      </c>
      <c r="J530" s="24">
        <v>0</v>
      </c>
      <c r="K530" s="12"/>
      <c r="L530" s="14">
        <v>0</v>
      </c>
      <c r="N530" s="21">
        <v>0</v>
      </c>
      <c r="P530" s="21">
        <v>0</v>
      </c>
      <c r="R530" s="21">
        <v>0</v>
      </c>
      <c r="T530" s="21">
        <v>0</v>
      </c>
      <c r="V530" s="21">
        <v>0</v>
      </c>
      <c r="X530" s="21">
        <v>0</v>
      </c>
      <c r="Z530" s="21">
        <v>0</v>
      </c>
      <c r="AB530" s="22">
        <v>0</v>
      </c>
      <c r="AD530" s="5" t="str">
        <f t="shared" si="8"/>
        <v>No</v>
      </c>
      <c r="AF530" s="28"/>
      <c r="AG530" s="21"/>
    </row>
    <row r="531" spans="1:33">
      <c r="A531" s="8" t="s">
        <v>3390</v>
      </c>
      <c r="B531" s="8" t="s">
        <v>1442</v>
      </c>
      <c r="C531" s="9" t="s">
        <v>150</v>
      </c>
      <c r="D531" s="185" t="s">
        <v>3391</v>
      </c>
      <c r="E531" s="188">
        <v>60002</v>
      </c>
      <c r="F531" s="9" t="s">
        <v>36</v>
      </c>
      <c r="G531" s="9" t="s">
        <v>5756</v>
      </c>
      <c r="H531" s="10">
        <v>0</v>
      </c>
      <c r="I531" s="11">
        <v>32</v>
      </c>
      <c r="J531" s="24">
        <v>0</v>
      </c>
      <c r="K531" s="12"/>
      <c r="L531" s="14">
        <v>0</v>
      </c>
      <c r="N531" s="21">
        <v>0</v>
      </c>
      <c r="P531" s="21">
        <v>0</v>
      </c>
      <c r="R531" s="21">
        <v>0</v>
      </c>
      <c r="T531" s="21">
        <v>0</v>
      </c>
      <c r="V531" s="21">
        <v>0</v>
      </c>
      <c r="X531" s="21">
        <v>0</v>
      </c>
      <c r="Z531" s="21">
        <v>2045234</v>
      </c>
      <c r="AB531" s="22">
        <v>2045234</v>
      </c>
      <c r="AD531" s="5" t="str">
        <f t="shared" si="8"/>
        <v>No</v>
      </c>
      <c r="AF531" s="28"/>
      <c r="AG531" s="21"/>
    </row>
    <row r="532" spans="1:33">
      <c r="A532" s="8" t="s">
        <v>1842</v>
      </c>
      <c r="B532" s="8" t="s">
        <v>1843</v>
      </c>
      <c r="C532" s="9" t="s">
        <v>265</v>
      </c>
      <c r="D532" s="185" t="s">
        <v>1844</v>
      </c>
      <c r="E532" s="188" t="s">
        <v>1845</v>
      </c>
      <c r="F532" s="9" t="s">
        <v>88</v>
      </c>
      <c r="G532" s="9" t="s">
        <v>147</v>
      </c>
      <c r="H532" s="10">
        <v>0</v>
      </c>
      <c r="I532" s="11">
        <v>32</v>
      </c>
      <c r="J532" s="24">
        <v>0</v>
      </c>
      <c r="K532" s="12"/>
      <c r="L532" s="14">
        <v>0</v>
      </c>
      <c r="N532" s="21">
        <v>0</v>
      </c>
      <c r="P532" s="21">
        <v>0</v>
      </c>
      <c r="R532" s="21">
        <v>0</v>
      </c>
      <c r="T532" s="21">
        <v>0</v>
      </c>
      <c r="V532" s="21">
        <v>0</v>
      </c>
      <c r="X532" s="21">
        <v>0</v>
      </c>
      <c r="Z532" s="21">
        <v>92573</v>
      </c>
      <c r="AB532" s="22">
        <v>92573</v>
      </c>
      <c r="AD532" s="5" t="str">
        <f t="shared" si="8"/>
        <v>No</v>
      </c>
      <c r="AF532" s="28"/>
      <c r="AG532" s="21"/>
    </row>
    <row r="533" spans="1:33">
      <c r="A533" s="8" t="s">
        <v>1154</v>
      </c>
      <c r="B533" s="8" t="s">
        <v>1155</v>
      </c>
      <c r="C533" s="9" t="s">
        <v>171</v>
      </c>
      <c r="D533" s="185">
        <v>4185</v>
      </c>
      <c r="E533" s="188">
        <v>40185</v>
      </c>
      <c r="F533" s="9" t="s">
        <v>125</v>
      </c>
      <c r="G533" s="9" t="s">
        <v>84</v>
      </c>
      <c r="H533" s="10">
        <v>143280</v>
      </c>
      <c r="I533" s="11">
        <v>32</v>
      </c>
      <c r="J533" s="24">
        <v>176954</v>
      </c>
      <c r="K533" s="12"/>
      <c r="L533" s="14">
        <v>0</v>
      </c>
      <c r="N533" s="21">
        <v>0</v>
      </c>
      <c r="P533" s="21">
        <v>0</v>
      </c>
      <c r="R533" s="21">
        <v>0</v>
      </c>
      <c r="T533" s="21">
        <v>0</v>
      </c>
      <c r="V533" s="21">
        <v>0</v>
      </c>
      <c r="X533" s="21">
        <v>0</v>
      </c>
      <c r="Z533" s="21">
        <v>0</v>
      </c>
      <c r="AB533" s="22">
        <v>176954</v>
      </c>
      <c r="AD533" s="5" t="str">
        <f t="shared" si="8"/>
        <v>No</v>
      </c>
      <c r="AF533" s="28"/>
      <c r="AG533" s="21"/>
    </row>
    <row r="534" spans="1:33">
      <c r="A534" s="8" t="s">
        <v>4065</v>
      </c>
      <c r="B534" s="8" t="s">
        <v>3162</v>
      </c>
      <c r="C534" s="9" t="s">
        <v>50</v>
      </c>
      <c r="D534" s="185">
        <v>4071</v>
      </c>
      <c r="E534" s="188">
        <v>40071</v>
      </c>
      <c r="F534" s="9" t="s">
        <v>83</v>
      </c>
      <c r="G534" s="9" t="s">
        <v>84</v>
      </c>
      <c r="H534" s="10">
        <v>286692</v>
      </c>
      <c r="I534" s="11">
        <v>32</v>
      </c>
      <c r="J534" s="24">
        <v>1696792</v>
      </c>
      <c r="K534" s="12"/>
      <c r="L534" s="14">
        <v>0</v>
      </c>
      <c r="N534" s="21">
        <v>0</v>
      </c>
      <c r="P534" s="21">
        <v>0</v>
      </c>
      <c r="R534" s="21">
        <v>0</v>
      </c>
      <c r="T534" s="21">
        <v>0</v>
      </c>
      <c r="V534" s="21">
        <v>0</v>
      </c>
      <c r="X534" s="21">
        <v>0</v>
      </c>
      <c r="Z534" s="21">
        <v>0</v>
      </c>
      <c r="AB534" s="22">
        <v>1696792</v>
      </c>
      <c r="AD534" s="5" t="str">
        <f t="shared" si="8"/>
        <v>No</v>
      </c>
      <c r="AF534" s="28"/>
      <c r="AG534" s="21"/>
    </row>
    <row r="535" spans="1:33">
      <c r="A535" s="8" t="s">
        <v>3007</v>
      </c>
      <c r="B535" s="8" t="s">
        <v>2104</v>
      </c>
      <c r="C535" s="9" t="s">
        <v>217</v>
      </c>
      <c r="D535" s="185" t="s">
        <v>3008</v>
      </c>
      <c r="E535" s="188" t="s">
        <v>3009</v>
      </c>
      <c r="F535" s="9" t="s">
        <v>83</v>
      </c>
      <c r="G535" s="9" t="s">
        <v>147</v>
      </c>
      <c r="H535" s="10">
        <v>0</v>
      </c>
      <c r="I535" s="11">
        <v>32</v>
      </c>
      <c r="J535" s="24">
        <v>0</v>
      </c>
      <c r="K535" s="12"/>
      <c r="L535" s="14">
        <v>0</v>
      </c>
      <c r="N535" s="21">
        <v>0</v>
      </c>
      <c r="P535" s="21">
        <v>0</v>
      </c>
      <c r="R535" s="21">
        <v>0</v>
      </c>
      <c r="T535" s="21">
        <v>0</v>
      </c>
      <c r="V535" s="21">
        <v>0</v>
      </c>
      <c r="X535" s="21">
        <v>0</v>
      </c>
      <c r="Z535" s="21">
        <v>114085</v>
      </c>
      <c r="AB535" s="22">
        <v>114085</v>
      </c>
      <c r="AD535" s="5" t="str">
        <f t="shared" si="8"/>
        <v>No</v>
      </c>
      <c r="AF535" s="28"/>
      <c r="AG535" s="21"/>
    </row>
    <row r="536" spans="1:33">
      <c r="A536" s="8" t="s">
        <v>5937</v>
      </c>
      <c r="B536" s="8" t="s">
        <v>3849</v>
      </c>
      <c r="C536" s="9" t="s">
        <v>160</v>
      </c>
      <c r="D536" s="185" t="s">
        <v>4461</v>
      </c>
      <c r="E536" s="188" t="s">
        <v>4462</v>
      </c>
      <c r="F536" s="9" t="s">
        <v>157</v>
      </c>
      <c r="G536" s="9" t="s">
        <v>147</v>
      </c>
      <c r="H536" s="10">
        <v>0</v>
      </c>
      <c r="I536" s="11">
        <v>32</v>
      </c>
      <c r="J536" s="24">
        <v>0</v>
      </c>
      <c r="K536" s="12"/>
      <c r="L536" s="14">
        <v>0</v>
      </c>
      <c r="N536" s="21">
        <v>0</v>
      </c>
      <c r="P536" s="21">
        <v>0</v>
      </c>
      <c r="R536" s="21">
        <v>0</v>
      </c>
      <c r="T536" s="21">
        <v>0</v>
      </c>
      <c r="V536" s="21">
        <v>0</v>
      </c>
      <c r="X536" s="21">
        <v>0</v>
      </c>
      <c r="Z536" s="21">
        <v>71064</v>
      </c>
      <c r="AB536" s="22">
        <v>71064</v>
      </c>
      <c r="AD536" s="5" t="str">
        <f t="shared" si="8"/>
        <v>No</v>
      </c>
      <c r="AF536" s="28"/>
      <c r="AG536" s="21"/>
    </row>
    <row r="537" spans="1:33">
      <c r="A537" s="8" t="s">
        <v>5950</v>
      </c>
      <c r="B537" s="8" t="s">
        <v>6121</v>
      </c>
      <c r="C537" s="9" t="s">
        <v>42</v>
      </c>
      <c r="D537" s="185" t="s">
        <v>4651</v>
      </c>
      <c r="E537" s="188" t="s">
        <v>4652</v>
      </c>
      <c r="F537" s="9" t="s">
        <v>83</v>
      </c>
      <c r="G537" s="9" t="s">
        <v>147</v>
      </c>
      <c r="H537" s="10">
        <v>0</v>
      </c>
      <c r="I537" s="11">
        <v>32</v>
      </c>
      <c r="J537" s="24">
        <v>0</v>
      </c>
      <c r="K537" s="12"/>
      <c r="L537" s="14">
        <v>0</v>
      </c>
      <c r="N537" s="21">
        <v>0</v>
      </c>
      <c r="P537" s="21">
        <v>0</v>
      </c>
      <c r="R537" s="21">
        <v>0</v>
      </c>
      <c r="T537" s="21">
        <v>0</v>
      </c>
      <c r="V537" s="21">
        <v>0</v>
      </c>
      <c r="X537" s="21">
        <v>0</v>
      </c>
      <c r="Z537" s="21">
        <v>78564</v>
      </c>
      <c r="AB537" s="22">
        <v>78564</v>
      </c>
      <c r="AD537" s="5" t="str">
        <f t="shared" si="8"/>
        <v>No</v>
      </c>
      <c r="AF537" s="28"/>
      <c r="AG537" s="21"/>
    </row>
    <row r="538" spans="1:33">
      <c r="A538" s="8" t="s">
        <v>4117</v>
      </c>
      <c r="B538" s="8" t="s">
        <v>4118</v>
      </c>
      <c r="C538" s="9" t="s">
        <v>91</v>
      </c>
      <c r="D538" s="185" t="s">
        <v>4119</v>
      </c>
      <c r="E538" s="188" t="s">
        <v>4120</v>
      </c>
      <c r="F538" s="9" t="s">
        <v>88</v>
      </c>
      <c r="G538" s="9" t="s">
        <v>147</v>
      </c>
      <c r="H538" s="10">
        <v>0</v>
      </c>
      <c r="I538" s="11">
        <v>31</v>
      </c>
      <c r="J538" s="24">
        <v>0</v>
      </c>
      <c r="K538" s="12"/>
      <c r="L538" s="14">
        <v>0</v>
      </c>
      <c r="N538" s="21">
        <v>0</v>
      </c>
      <c r="P538" s="21">
        <v>0</v>
      </c>
      <c r="R538" s="21">
        <v>0</v>
      </c>
      <c r="T538" s="21">
        <v>0</v>
      </c>
      <c r="V538" s="21">
        <v>0</v>
      </c>
      <c r="X538" s="21">
        <v>0</v>
      </c>
      <c r="Z538" s="21">
        <v>2087129</v>
      </c>
      <c r="AB538" s="22">
        <v>2087129</v>
      </c>
      <c r="AD538" s="5" t="str">
        <f t="shared" si="8"/>
        <v>No</v>
      </c>
      <c r="AF538" s="28"/>
      <c r="AG538" s="21"/>
    </row>
    <row r="539" spans="1:33">
      <c r="A539" s="8" t="s">
        <v>1422</v>
      </c>
      <c r="B539" s="8" t="s">
        <v>149</v>
      </c>
      <c r="C539" s="9" t="s">
        <v>150</v>
      </c>
      <c r="D539" s="185" t="s">
        <v>1423</v>
      </c>
      <c r="E539" s="188" t="s">
        <v>1424</v>
      </c>
      <c r="F539" s="9" t="s">
        <v>125</v>
      </c>
      <c r="G539" s="9" t="s">
        <v>147</v>
      </c>
      <c r="H539" s="10">
        <v>0</v>
      </c>
      <c r="I539" s="11">
        <v>31</v>
      </c>
      <c r="J539" s="24">
        <v>0</v>
      </c>
      <c r="K539" s="12"/>
      <c r="L539" s="14">
        <v>0</v>
      </c>
      <c r="N539" s="21">
        <v>0</v>
      </c>
      <c r="P539" s="21">
        <v>0</v>
      </c>
      <c r="R539" s="21">
        <v>0</v>
      </c>
      <c r="T539" s="21">
        <v>0</v>
      </c>
      <c r="V539" s="21">
        <v>0</v>
      </c>
      <c r="X539" s="21">
        <v>0</v>
      </c>
      <c r="Z539" s="21">
        <v>686244</v>
      </c>
      <c r="AB539" s="22">
        <v>686244</v>
      </c>
      <c r="AD539" s="5" t="str">
        <f t="shared" si="8"/>
        <v>No</v>
      </c>
      <c r="AF539" s="28"/>
      <c r="AG539" s="21"/>
    </row>
    <row r="540" spans="1:33">
      <c r="A540" s="8" t="s">
        <v>5609</v>
      </c>
      <c r="B540" s="8" t="s">
        <v>5610</v>
      </c>
      <c r="C540" s="9" t="s">
        <v>254</v>
      </c>
      <c r="D540" s="185" t="s">
        <v>5611</v>
      </c>
      <c r="E540" s="188" t="s">
        <v>5612</v>
      </c>
      <c r="F540" s="9" t="s">
        <v>157</v>
      </c>
      <c r="G540" s="9" t="s">
        <v>147</v>
      </c>
      <c r="H540" s="10">
        <v>0</v>
      </c>
      <c r="I540" s="11">
        <v>31</v>
      </c>
      <c r="J540" s="24">
        <v>0</v>
      </c>
      <c r="K540" s="12"/>
      <c r="L540" s="14">
        <v>0</v>
      </c>
      <c r="N540" s="21">
        <v>0</v>
      </c>
      <c r="P540" s="21">
        <v>0</v>
      </c>
      <c r="R540" s="21">
        <v>0</v>
      </c>
      <c r="T540" s="21">
        <v>0</v>
      </c>
      <c r="V540" s="21">
        <v>0</v>
      </c>
      <c r="X540" s="21">
        <v>0</v>
      </c>
      <c r="Z540" s="21">
        <v>686415</v>
      </c>
      <c r="AB540" s="22">
        <v>686415</v>
      </c>
      <c r="AD540" s="5" t="str">
        <f t="shared" si="8"/>
        <v>No</v>
      </c>
      <c r="AF540" s="28"/>
      <c r="AG540" s="21"/>
    </row>
    <row r="541" spans="1:33">
      <c r="A541" s="8" t="s">
        <v>3115</v>
      </c>
      <c r="B541" s="8" t="s">
        <v>3116</v>
      </c>
      <c r="C541" s="9" t="s">
        <v>171</v>
      </c>
      <c r="D541" s="185" t="s">
        <v>3117</v>
      </c>
      <c r="E541" s="188" t="s">
        <v>3118</v>
      </c>
      <c r="F541" s="9" t="s">
        <v>157</v>
      </c>
      <c r="G541" s="9" t="s">
        <v>147</v>
      </c>
      <c r="H541" s="10">
        <v>0</v>
      </c>
      <c r="I541" s="11">
        <v>31</v>
      </c>
      <c r="J541" s="24">
        <v>0</v>
      </c>
      <c r="K541" s="12"/>
      <c r="L541" s="14">
        <v>0</v>
      </c>
      <c r="N541" s="21">
        <v>0</v>
      </c>
      <c r="P541" s="21">
        <v>0</v>
      </c>
      <c r="R541" s="21">
        <v>0</v>
      </c>
      <c r="T541" s="21">
        <v>0</v>
      </c>
      <c r="V541" s="21">
        <v>0</v>
      </c>
      <c r="X541" s="21">
        <v>0</v>
      </c>
      <c r="Z541" s="21">
        <v>44400</v>
      </c>
      <c r="AB541" s="22">
        <v>44400</v>
      </c>
      <c r="AD541" s="5" t="str">
        <f t="shared" si="8"/>
        <v>No</v>
      </c>
      <c r="AF541" s="28"/>
      <c r="AG541" s="21"/>
    </row>
    <row r="542" spans="1:33">
      <c r="A542" s="8" t="s">
        <v>2661</v>
      </c>
      <c r="B542" s="8" t="s">
        <v>2662</v>
      </c>
      <c r="C542" s="9" t="s">
        <v>288</v>
      </c>
      <c r="D542" s="185" t="s">
        <v>2663</v>
      </c>
      <c r="E542" s="188" t="s">
        <v>2664</v>
      </c>
      <c r="F542" s="9" t="s">
        <v>88</v>
      </c>
      <c r="G542" s="9" t="s">
        <v>147</v>
      </c>
      <c r="H542" s="10">
        <v>0</v>
      </c>
      <c r="I542" s="11">
        <v>31</v>
      </c>
      <c r="J542" s="24">
        <v>0</v>
      </c>
      <c r="K542" s="12"/>
      <c r="L542" s="14">
        <v>0</v>
      </c>
      <c r="N542" s="21">
        <v>0</v>
      </c>
      <c r="P542" s="21">
        <v>0</v>
      </c>
      <c r="R542" s="21">
        <v>0</v>
      </c>
      <c r="T542" s="21">
        <v>0</v>
      </c>
      <c r="V542" s="21">
        <v>0</v>
      </c>
      <c r="X542" s="21">
        <v>0</v>
      </c>
      <c r="Z542" s="21">
        <v>213846</v>
      </c>
      <c r="AB542" s="22">
        <v>213846</v>
      </c>
      <c r="AD542" s="5" t="str">
        <f t="shared" si="8"/>
        <v>No</v>
      </c>
      <c r="AF542" s="28"/>
      <c r="AG542" s="21"/>
    </row>
    <row r="543" spans="1:33">
      <c r="A543" s="8" t="s">
        <v>3137</v>
      </c>
      <c r="B543" s="8" t="s">
        <v>3138</v>
      </c>
      <c r="C543" s="9" t="s">
        <v>288</v>
      </c>
      <c r="D543" s="185">
        <v>3087</v>
      </c>
      <c r="E543" s="188">
        <v>30087</v>
      </c>
      <c r="F543" s="9" t="s">
        <v>83</v>
      </c>
      <c r="G543" s="9" t="s">
        <v>84</v>
      </c>
      <c r="H543" s="10">
        <v>51370</v>
      </c>
      <c r="I543" s="11">
        <v>31</v>
      </c>
      <c r="J543" s="24">
        <v>182055</v>
      </c>
      <c r="K543" s="12"/>
      <c r="L543" s="14">
        <v>0</v>
      </c>
      <c r="N543" s="21">
        <v>0</v>
      </c>
      <c r="P543" s="21">
        <v>0</v>
      </c>
      <c r="R543" s="21">
        <v>0</v>
      </c>
      <c r="T543" s="21">
        <v>0</v>
      </c>
      <c r="V543" s="21">
        <v>0</v>
      </c>
      <c r="X543" s="21">
        <v>0</v>
      </c>
      <c r="Z543" s="21">
        <v>0</v>
      </c>
      <c r="AB543" s="22">
        <v>182055</v>
      </c>
      <c r="AD543" s="5" t="str">
        <f t="shared" si="8"/>
        <v>No</v>
      </c>
      <c r="AF543" s="28"/>
      <c r="AG543" s="21"/>
    </row>
    <row r="544" spans="1:33">
      <c r="A544" s="8" t="s">
        <v>1006</v>
      </c>
      <c r="B544" s="8" t="s">
        <v>1007</v>
      </c>
      <c r="C544" s="9" t="s">
        <v>58</v>
      </c>
      <c r="D544" s="185">
        <v>5161</v>
      </c>
      <c r="E544" s="188">
        <v>50161</v>
      </c>
      <c r="F544" s="9" t="s">
        <v>83</v>
      </c>
      <c r="G544" s="9" t="s">
        <v>84</v>
      </c>
      <c r="H544" s="10">
        <v>1376476</v>
      </c>
      <c r="I544" s="11">
        <v>31</v>
      </c>
      <c r="J544" s="24">
        <v>0</v>
      </c>
      <c r="K544" s="12"/>
      <c r="L544" s="14">
        <v>0</v>
      </c>
      <c r="N544" s="21">
        <v>0</v>
      </c>
      <c r="P544" s="21">
        <v>726629</v>
      </c>
      <c r="R544" s="21">
        <v>0</v>
      </c>
      <c r="T544" s="21">
        <v>0</v>
      </c>
      <c r="V544" s="21">
        <v>0</v>
      </c>
      <c r="X544" s="21">
        <v>0</v>
      </c>
      <c r="Z544" s="21">
        <v>0</v>
      </c>
      <c r="AB544" s="22">
        <v>726629</v>
      </c>
      <c r="AD544" s="5" t="str">
        <f t="shared" si="8"/>
        <v>No</v>
      </c>
      <c r="AF544" s="28"/>
      <c r="AG544" s="21"/>
    </row>
    <row r="545" spans="1:33">
      <c r="A545" s="8" t="s">
        <v>5261</v>
      </c>
      <c r="B545" s="8" t="s">
        <v>6418</v>
      </c>
      <c r="C545" s="9" t="s">
        <v>168</v>
      </c>
      <c r="D545" s="185" t="s">
        <v>5262</v>
      </c>
      <c r="E545" s="188" t="s">
        <v>5263</v>
      </c>
      <c r="F545" s="9" t="s">
        <v>83</v>
      </c>
      <c r="G545" s="9" t="s">
        <v>147</v>
      </c>
      <c r="H545" s="10">
        <v>0</v>
      </c>
      <c r="I545" s="11">
        <v>31</v>
      </c>
      <c r="J545" s="24">
        <v>0</v>
      </c>
      <c r="K545" s="12"/>
      <c r="L545" s="14">
        <v>0</v>
      </c>
      <c r="N545" s="21">
        <v>0</v>
      </c>
      <c r="P545" s="21">
        <v>0</v>
      </c>
      <c r="R545" s="21">
        <v>0</v>
      </c>
      <c r="T545" s="21">
        <v>0</v>
      </c>
      <c r="V545" s="21">
        <v>0</v>
      </c>
      <c r="X545" s="21">
        <v>0</v>
      </c>
      <c r="Z545" s="21">
        <v>424629</v>
      </c>
      <c r="AB545" s="22">
        <v>424629</v>
      </c>
      <c r="AD545" s="5" t="str">
        <f t="shared" si="8"/>
        <v>No</v>
      </c>
      <c r="AF545" s="28"/>
      <c r="AG545" s="21"/>
    </row>
    <row r="546" spans="1:33">
      <c r="A546" s="8" t="s">
        <v>1263</v>
      </c>
      <c r="B546" s="8" t="s">
        <v>1264</v>
      </c>
      <c r="C546" s="9" t="s">
        <v>555</v>
      </c>
      <c r="D546" s="185">
        <v>5061</v>
      </c>
      <c r="E546" s="188">
        <v>50061</v>
      </c>
      <c r="F546" s="9" t="s">
        <v>83</v>
      </c>
      <c r="G546" s="9" t="s">
        <v>84</v>
      </c>
      <c r="H546" s="10">
        <v>93863</v>
      </c>
      <c r="I546" s="11">
        <v>31</v>
      </c>
      <c r="J546" s="24">
        <v>159981</v>
      </c>
      <c r="K546" s="12"/>
      <c r="L546" s="14">
        <v>0</v>
      </c>
      <c r="N546" s="21">
        <v>0</v>
      </c>
      <c r="P546" s="21">
        <v>0</v>
      </c>
      <c r="R546" s="21">
        <v>0</v>
      </c>
      <c r="T546" s="21">
        <v>0</v>
      </c>
      <c r="V546" s="21">
        <v>0</v>
      </c>
      <c r="X546" s="21">
        <v>0</v>
      </c>
      <c r="Z546" s="21">
        <v>0</v>
      </c>
      <c r="AB546" s="22">
        <v>159981</v>
      </c>
      <c r="AD546" s="5" t="str">
        <f t="shared" si="8"/>
        <v>No</v>
      </c>
      <c r="AF546" s="28"/>
      <c r="AG546" s="21"/>
    </row>
    <row r="547" spans="1:33">
      <c r="A547" s="8" t="s">
        <v>1909</v>
      </c>
      <c r="B547" s="8" t="s">
        <v>549</v>
      </c>
      <c r="C547" s="9" t="s">
        <v>265</v>
      </c>
      <c r="D547" s="185" t="s">
        <v>1910</v>
      </c>
      <c r="E547" s="188" t="s">
        <v>1911</v>
      </c>
      <c r="F547" s="9" t="s">
        <v>88</v>
      </c>
      <c r="G547" s="9" t="s">
        <v>147</v>
      </c>
      <c r="H547" s="10">
        <v>0</v>
      </c>
      <c r="I547" s="11">
        <v>31</v>
      </c>
      <c r="J547" s="24">
        <v>0</v>
      </c>
      <c r="K547" s="12"/>
      <c r="L547" s="14">
        <v>0</v>
      </c>
      <c r="N547" s="21">
        <v>0</v>
      </c>
      <c r="P547" s="21">
        <v>0</v>
      </c>
      <c r="R547" s="21">
        <v>0</v>
      </c>
      <c r="T547" s="21">
        <v>0</v>
      </c>
      <c r="V547" s="21">
        <v>0</v>
      </c>
      <c r="X547" s="21">
        <v>0</v>
      </c>
      <c r="Z547" s="21">
        <v>29441</v>
      </c>
      <c r="AB547" s="22">
        <v>29441</v>
      </c>
      <c r="AD547" s="5" t="str">
        <f t="shared" si="8"/>
        <v>No</v>
      </c>
      <c r="AF547" s="28"/>
      <c r="AG547" s="21"/>
    </row>
    <row r="548" spans="1:33">
      <c r="A548" s="8" t="s">
        <v>2500</v>
      </c>
      <c r="B548" s="8" t="s">
        <v>2501</v>
      </c>
      <c r="C548" s="9" t="s">
        <v>46</v>
      </c>
      <c r="D548" s="185" t="s">
        <v>2502</v>
      </c>
      <c r="E548" s="188" t="s">
        <v>2503</v>
      </c>
      <c r="F548" s="9" t="s">
        <v>88</v>
      </c>
      <c r="G548" s="9" t="s">
        <v>147</v>
      </c>
      <c r="H548" s="10">
        <v>0</v>
      </c>
      <c r="I548" s="11">
        <v>31</v>
      </c>
      <c r="J548" s="24">
        <v>0</v>
      </c>
      <c r="K548" s="12"/>
      <c r="L548" s="14">
        <v>0</v>
      </c>
      <c r="N548" s="21">
        <v>0</v>
      </c>
      <c r="P548" s="21">
        <v>0</v>
      </c>
      <c r="R548" s="21">
        <v>0</v>
      </c>
      <c r="T548" s="21">
        <v>0</v>
      </c>
      <c r="V548" s="21">
        <v>0</v>
      </c>
      <c r="X548" s="21">
        <v>0</v>
      </c>
      <c r="Z548" s="21">
        <v>44451</v>
      </c>
      <c r="AB548" s="22">
        <v>44451</v>
      </c>
      <c r="AD548" s="5" t="str">
        <f t="shared" si="8"/>
        <v>No</v>
      </c>
      <c r="AF548" s="28"/>
      <c r="AG548" s="21"/>
    </row>
    <row r="549" spans="1:33">
      <c r="A549" s="8" t="s">
        <v>6150</v>
      </c>
      <c r="B549" s="8" t="s">
        <v>6151</v>
      </c>
      <c r="C549" s="9" t="s">
        <v>91</v>
      </c>
      <c r="D549" s="185"/>
      <c r="E549" s="188">
        <v>99424</v>
      </c>
      <c r="F549" s="9" t="s">
        <v>83</v>
      </c>
      <c r="G549" s="9" t="s">
        <v>5756</v>
      </c>
      <c r="H549" s="10">
        <v>12150996</v>
      </c>
      <c r="I549" s="11">
        <v>31</v>
      </c>
      <c r="J549" s="24">
        <v>0</v>
      </c>
      <c r="K549" s="12"/>
      <c r="L549" s="14">
        <v>0</v>
      </c>
      <c r="N549" s="21">
        <v>0</v>
      </c>
      <c r="P549" s="21">
        <v>0</v>
      </c>
      <c r="R549" s="21">
        <v>0</v>
      </c>
      <c r="T549" s="21">
        <v>0</v>
      </c>
      <c r="V549" s="21">
        <v>0</v>
      </c>
      <c r="X549" s="21">
        <v>0</v>
      </c>
      <c r="Z549" s="21">
        <v>6160005</v>
      </c>
      <c r="AB549" s="22">
        <v>6160005</v>
      </c>
      <c r="AD549" s="5" t="str">
        <f t="shared" si="8"/>
        <v>No</v>
      </c>
      <c r="AF549" s="28"/>
      <c r="AG549" s="21"/>
    </row>
    <row r="550" spans="1:33">
      <c r="A550" s="8" t="s">
        <v>487</v>
      </c>
      <c r="B550" s="8" t="s">
        <v>488</v>
      </c>
      <c r="C550" s="9" t="s">
        <v>254</v>
      </c>
      <c r="D550" s="185">
        <v>8004</v>
      </c>
      <c r="E550" s="188">
        <v>80004</v>
      </c>
      <c r="F550" s="9" t="s">
        <v>83</v>
      </c>
      <c r="G550" s="9" t="s">
        <v>84</v>
      </c>
      <c r="H550" s="10">
        <v>114773</v>
      </c>
      <c r="I550" s="11">
        <v>31</v>
      </c>
      <c r="J550" s="24">
        <v>0</v>
      </c>
      <c r="K550" s="12"/>
      <c r="L550" s="14">
        <v>0</v>
      </c>
      <c r="N550" s="21">
        <v>0</v>
      </c>
      <c r="P550" s="21">
        <v>1901639</v>
      </c>
      <c r="R550" s="21">
        <v>0</v>
      </c>
      <c r="T550" s="21">
        <v>0</v>
      </c>
      <c r="V550" s="21">
        <v>0</v>
      </c>
      <c r="X550" s="21">
        <v>0</v>
      </c>
      <c r="Z550" s="21">
        <v>0</v>
      </c>
      <c r="AB550" s="22">
        <v>1901639</v>
      </c>
      <c r="AD550" s="5" t="str">
        <f t="shared" si="8"/>
        <v>No</v>
      </c>
      <c r="AF550" s="28"/>
      <c r="AG550" s="21"/>
    </row>
    <row r="551" spans="1:33">
      <c r="A551" s="8" t="s">
        <v>536</v>
      </c>
      <c r="B551" s="8" t="s">
        <v>537</v>
      </c>
      <c r="C551" s="9" t="s">
        <v>210</v>
      </c>
      <c r="D551" s="185" t="s">
        <v>538</v>
      </c>
      <c r="E551" s="188">
        <v>44925</v>
      </c>
      <c r="F551" s="9" t="s">
        <v>36</v>
      </c>
      <c r="G551" s="9" t="s">
        <v>5756</v>
      </c>
      <c r="H551" s="10">
        <v>0</v>
      </c>
      <c r="I551" s="11">
        <v>31</v>
      </c>
      <c r="J551" s="24">
        <v>0</v>
      </c>
      <c r="K551" s="12"/>
      <c r="L551" s="14">
        <v>0</v>
      </c>
      <c r="N551" s="21">
        <v>0</v>
      </c>
      <c r="P551" s="21">
        <v>0</v>
      </c>
      <c r="R551" s="21">
        <v>0</v>
      </c>
      <c r="T551" s="21">
        <v>0</v>
      </c>
      <c r="V551" s="21">
        <v>0</v>
      </c>
      <c r="X551" s="21">
        <v>0</v>
      </c>
      <c r="Z551" s="21">
        <v>1005400</v>
      </c>
      <c r="AB551" s="22">
        <v>1005400</v>
      </c>
      <c r="AD551" s="5" t="str">
        <f t="shared" si="8"/>
        <v>No</v>
      </c>
      <c r="AF551" s="28"/>
      <c r="AG551" s="21"/>
    </row>
    <row r="552" spans="1:33">
      <c r="A552" s="8" t="s">
        <v>6553</v>
      </c>
      <c r="B552" s="8" t="s">
        <v>626</v>
      </c>
      <c r="C552" s="9" t="s">
        <v>210</v>
      </c>
      <c r="D552" s="185">
        <v>4015</v>
      </c>
      <c r="E552" s="188">
        <v>40015</v>
      </c>
      <c r="F552" s="9" t="s">
        <v>83</v>
      </c>
      <c r="G552" s="9" t="s">
        <v>84</v>
      </c>
      <c r="H552" s="10">
        <v>351478</v>
      </c>
      <c r="I552" s="11">
        <v>31</v>
      </c>
      <c r="J552" s="24">
        <v>3348514</v>
      </c>
      <c r="K552" s="12"/>
      <c r="L552" s="14">
        <v>0</v>
      </c>
      <c r="N552" s="21">
        <v>0</v>
      </c>
      <c r="P552" s="21">
        <v>0</v>
      </c>
      <c r="R552" s="21">
        <v>0</v>
      </c>
      <c r="T552" s="21">
        <v>0</v>
      </c>
      <c r="V552" s="21">
        <v>0</v>
      </c>
      <c r="X552" s="21">
        <v>0</v>
      </c>
      <c r="Z552" s="21">
        <v>0</v>
      </c>
      <c r="AB552" s="22">
        <v>3348514</v>
      </c>
      <c r="AD552" s="5" t="str">
        <f t="shared" si="8"/>
        <v>No</v>
      </c>
      <c r="AF552" s="28"/>
      <c r="AG552" s="21"/>
    </row>
    <row r="553" spans="1:33">
      <c r="A553" s="8" t="s">
        <v>4332</v>
      </c>
      <c r="B553" s="8" t="s">
        <v>4333</v>
      </c>
      <c r="C553" s="9" t="s">
        <v>235</v>
      </c>
      <c r="D553" s="185" t="s">
        <v>4334</v>
      </c>
      <c r="E553" s="188" t="s">
        <v>4335</v>
      </c>
      <c r="F553" s="9" t="s">
        <v>88</v>
      </c>
      <c r="G553" s="9" t="s">
        <v>147</v>
      </c>
      <c r="H553" s="10">
        <v>0</v>
      </c>
      <c r="I553" s="11">
        <v>31</v>
      </c>
      <c r="J553" s="24">
        <v>0</v>
      </c>
      <c r="K553" s="12"/>
      <c r="L553" s="14">
        <v>0</v>
      </c>
      <c r="N553" s="21">
        <v>0</v>
      </c>
      <c r="P553" s="21">
        <v>0</v>
      </c>
      <c r="R553" s="21">
        <v>0</v>
      </c>
      <c r="T553" s="21">
        <v>0</v>
      </c>
      <c r="V553" s="21">
        <v>0</v>
      </c>
      <c r="X553" s="21">
        <v>0</v>
      </c>
      <c r="Z553" s="21">
        <v>886580</v>
      </c>
      <c r="AB553" s="22">
        <v>886580</v>
      </c>
      <c r="AD553" s="5" t="str">
        <f t="shared" si="8"/>
        <v>No</v>
      </c>
      <c r="AF553" s="28"/>
      <c r="AG553" s="21"/>
    </row>
    <row r="554" spans="1:33">
      <c r="A554" s="8" t="s">
        <v>4439</v>
      </c>
      <c r="B554" s="8" t="s">
        <v>4440</v>
      </c>
      <c r="C554" s="9" t="s">
        <v>171</v>
      </c>
      <c r="D554" s="185">
        <v>4129</v>
      </c>
      <c r="E554" s="188">
        <v>40129</v>
      </c>
      <c r="F554" s="9" t="s">
        <v>83</v>
      </c>
      <c r="G554" s="9" t="s">
        <v>84</v>
      </c>
      <c r="H554" s="10">
        <v>169541</v>
      </c>
      <c r="I554" s="11">
        <v>31</v>
      </c>
      <c r="J554" s="24">
        <v>1163471</v>
      </c>
      <c r="K554" s="12"/>
      <c r="L554" s="14">
        <v>0</v>
      </c>
      <c r="N554" s="21">
        <v>0</v>
      </c>
      <c r="P554" s="21">
        <v>0</v>
      </c>
      <c r="R554" s="21">
        <v>0</v>
      </c>
      <c r="T554" s="21">
        <v>0</v>
      </c>
      <c r="V554" s="21">
        <v>0</v>
      </c>
      <c r="X554" s="21">
        <v>0</v>
      </c>
      <c r="Z554" s="21">
        <v>0</v>
      </c>
      <c r="AB554" s="22">
        <v>1163471</v>
      </c>
      <c r="AD554" s="5" t="str">
        <f t="shared" si="8"/>
        <v>No</v>
      </c>
      <c r="AF554" s="28"/>
      <c r="AG554" s="21"/>
    </row>
    <row r="555" spans="1:33">
      <c r="A555" s="8" t="s">
        <v>5587</v>
      </c>
      <c r="B555" s="8" t="s">
        <v>5588</v>
      </c>
      <c r="C555" s="9" t="s">
        <v>120</v>
      </c>
      <c r="D555" s="185">
        <v>6095</v>
      </c>
      <c r="E555" s="188">
        <v>60095</v>
      </c>
      <c r="F555" s="9" t="s">
        <v>125</v>
      </c>
      <c r="G555" s="9" t="s">
        <v>5756</v>
      </c>
      <c r="H555" s="10">
        <v>63683</v>
      </c>
      <c r="I555" s="11">
        <v>30</v>
      </c>
      <c r="J555" s="24">
        <v>0</v>
      </c>
      <c r="K555" s="12"/>
      <c r="L555" s="14">
        <v>0</v>
      </c>
      <c r="N555" s="21">
        <v>0</v>
      </c>
      <c r="P555" s="21">
        <v>0</v>
      </c>
      <c r="R555" s="21">
        <v>0</v>
      </c>
      <c r="T555" s="21">
        <v>0</v>
      </c>
      <c r="V555" s="21">
        <v>0</v>
      </c>
      <c r="X555" s="21">
        <v>0</v>
      </c>
      <c r="Z555" s="21">
        <v>248279</v>
      </c>
      <c r="AB555" s="22">
        <v>248279</v>
      </c>
      <c r="AD555" s="5" t="str">
        <f t="shared" si="8"/>
        <v>No</v>
      </c>
      <c r="AF555" s="28"/>
      <c r="AG555" s="21"/>
    </row>
    <row r="556" spans="1:33">
      <c r="A556" s="8" t="s">
        <v>427</v>
      </c>
      <c r="B556" s="8" t="s">
        <v>428</v>
      </c>
      <c r="C556" s="9" t="s">
        <v>58</v>
      </c>
      <c r="D556" s="185">
        <v>5009</v>
      </c>
      <c r="E556" s="188">
        <v>50009</v>
      </c>
      <c r="F556" s="9" t="s">
        <v>83</v>
      </c>
      <c r="G556" s="9" t="s">
        <v>84</v>
      </c>
      <c r="H556" s="10">
        <v>74495</v>
      </c>
      <c r="I556" s="11">
        <v>30</v>
      </c>
      <c r="J556" s="24">
        <v>1158429</v>
      </c>
      <c r="K556" s="12"/>
      <c r="L556" s="14">
        <v>0</v>
      </c>
      <c r="N556" s="21">
        <v>0</v>
      </c>
      <c r="P556" s="21">
        <v>0</v>
      </c>
      <c r="R556" s="21">
        <v>0</v>
      </c>
      <c r="T556" s="21">
        <v>0</v>
      </c>
      <c r="V556" s="21">
        <v>0</v>
      </c>
      <c r="X556" s="21">
        <v>0</v>
      </c>
      <c r="Z556" s="21">
        <v>0</v>
      </c>
      <c r="AB556" s="22">
        <v>1158429</v>
      </c>
      <c r="AD556" s="5" t="str">
        <f t="shared" si="8"/>
        <v>No</v>
      </c>
      <c r="AF556" s="28"/>
      <c r="AG556" s="21"/>
    </row>
    <row r="557" spans="1:33">
      <c r="A557" s="8" t="s">
        <v>2532</v>
      </c>
      <c r="B557" s="8" t="s">
        <v>2533</v>
      </c>
      <c r="C557" s="9" t="s">
        <v>466</v>
      </c>
      <c r="D557" s="185" t="s">
        <v>2534</v>
      </c>
      <c r="E557" s="188" t="s">
        <v>2535</v>
      </c>
      <c r="F557" s="9" t="s">
        <v>157</v>
      </c>
      <c r="G557" s="9" t="s">
        <v>147</v>
      </c>
      <c r="H557" s="10">
        <v>0</v>
      </c>
      <c r="I557" s="11">
        <v>30</v>
      </c>
      <c r="J557" s="24">
        <v>0</v>
      </c>
      <c r="K557" s="12"/>
      <c r="L557" s="14">
        <v>0</v>
      </c>
      <c r="N557" s="21">
        <v>0</v>
      </c>
      <c r="P557" s="21">
        <v>0</v>
      </c>
      <c r="R557" s="21">
        <v>0</v>
      </c>
      <c r="T557" s="21">
        <v>0</v>
      </c>
      <c r="V557" s="21">
        <v>0</v>
      </c>
      <c r="X557" s="21">
        <v>0</v>
      </c>
      <c r="Z557" s="21">
        <v>247875</v>
      </c>
      <c r="AB557" s="22">
        <v>247875</v>
      </c>
      <c r="AD557" s="5" t="str">
        <f t="shared" si="8"/>
        <v>No</v>
      </c>
      <c r="AF557" s="28"/>
      <c r="AG557" s="21"/>
    </row>
    <row r="558" spans="1:33">
      <c r="A558" s="8" t="s">
        <v>6154</v>
      </c>
      <c r="B558" s="8" t="s">
        <v>3237</v>
      </c>
      <c r="C558" s="9" t="s">
        <v>274</v>
      </c>
      <c r="D558" s="185"/>
      <c r="E558" s="188">
        <v>40247</v>
      </c>
      <c r="F558" s="9" t="s">
        <v>83</v>
      </c>
      <c r="G558" s="9" t="s">
        <v>5756</v>
      </c>
      <c r="H558" s="10">
        <v>1060061</v>
      </c>
      <c r="I558" s="11">
        <v>30</v>
      </c>
      <c r="J558" s="24">
        <v>0</v>
      </c>
      <c r="K558" s="12"/>
      <c r="L558" s="14">
        <v>0</v>
      </c>
      <c r="N558" s="21">
        <v>0</v>
      </c>
      <c r="P558" s="21">
        <v>0</v>
      </c>
      <c r="R558" s="21">
        <v>0</v>
      </c>
      <c r="T558" s="21">
        <v>0</v>
      </c>
      <c r="V558" s="21">
        <v>0</v>
      </c>
      <c r="X558" s="21">
        <v>0</v>
      </c>
      <c r="Z558" s="21">
        <v>30499</v>
      </c>
      <c r="AB558" s="22">
        <v>30499</v>
      </c>
      <c r="AD558" s="5" t="str">
        <f t="shared" si="8"/>
        <v>No</v>
      </c>
      <c r="AF558" s="28"/>
      <c r="AG558" s="21"/>
    </row>
    <row r="559" spans="1:33">
      <c r="A559" s="8" t="s">
        <v>4788</v>
      </c>
      <c r="B559" s="8" t="s">
        <v>4789</v>
      </c>
      <c r="C559" s="9" t="s">
        <v>58</v>
      </c>
      <c r="D559" s="185">
        <v>5004</v>
      </c>
      <c r="E559" s="188">
        <v>50004</v>
      </c>
      <c r="F559" s="9" t="s">
        <v>83</v>
      </c>
      <c r="G559" s="9" t="s">
        <v>84</v>
      </c>
      <c r="H559" s="10">
        <v>100868</v>
      </c>
      <c r="I559" s="11">
        <v>30</v>
      </c>
      <c r="J559" s="24">
        <v>970390</v>
      </c>
      <c r="K559" s="12"/>
      <c r="L559" s="14">
        <v>0</v>
      </c>
      <c r="N559" s="21">
        <v>0</v>
      </c>
      <c r="P559" s="21">
        <v>0</v>
      </c>
      <c r="R559" s="21">
        <v>35548</v>
      </c>
      <c r="T559" s="21">
        <v>0</v>
      </c>
      <c r="V559" s="21">
        <v>0</v>
      </c>
      <c r="X559" s="21">
        <v>0</v>
      </c>
      <c r="Z559" s="21">
        <v>0</v>
      </c>
      <c r="AB559" s="22">
        <v>1005938</v>
      </c>
      <c r="AD559" s="5" t="str">
        <f t="shared" si="8"/>
        <v>No</v>
      </c>
      <c r="AF559" s="28"/>
      <c r="AG559" s="21"/>
    </row>
    <row r="560" spans="1:33">
      <c r="A560" s="8" t="s">
        <v>5958</v>
      </c>
      <c r="B560" s="8" t="s">
        <v>4472</v>
      </c>
      <c r="C560" s="9" t="s">
        <v>217</v>
      </c>
      <c r="D560" s="185">
        <v>3092</v>
      </c>
      <c r="E560" s="188">
        <v>30092</v>
      </c>
      <c r="F560" s="9" t="s">
        <v>83</v>
      </c>
      <c r="G560" s="9" t="s">
        <v>5756</v>
      </c>
      <c r="H560" s="10">
        <v>72714</v>
      </c>
      <c r="I560" s="11">
        <v>30</v>
      </c>
      <c r="J560" s="24">
        <v>0</v>
      </c>
      <c r="K560" s="12"/>
      <c r="L560" s="14">
        <v>0</v>
      </c>
      <c r="N560" s="21">
        <v>0</v>
      </c>
      <c r="P560" s="21">
        <v>0</v>
      </c>
      <c r="R560" s="21">
        <v>0</v>
      </c>
      <c r="T560" s="21">
        <v>0</v>
      </c>
      <c r="V560" s="21">
        <v>0</v>
      </c>
      <c r="X560" s="21">
        <v>0</v>
      </c>
      <c r="Z560" s="21">
        <v>1024466</v>
      </c>
      <c r="AB560" s="22">
        <v>1024466</v>
      </c>
      <c r="AD560" s="5" t="str">
        <f t="shared" si="8"/>
        <v>No</v>
      </c>
      <c r="AF560" s="28"/>
      <c r="AG560" s="21"/>
    </row>
    <row r="561" spans="1:33">
      <c r="A561" s="8" t="s">
        <v>3446</v>
      </c>
      <c r="B561" s="8" t="s">
        <v>3447</v>
      </c>
      <c r="C561" s="9" t="s">
        <v>34</v>
      </c>
      <c r="D561" s="185" t="s">
        <v>3448</v>
      </c>
      <c r="E561" s="188" t="s">
        <v>3449</v>
      </c>
      <c r="F561" s="9" t="s">
        <v>157</v>
      </c>
      <c r="G561" s="9" t="s">
        <v>147</v>
      </c>
      <c r="H561" s="10">
        <v>0</v>
      </c>
      <c r="I561" s="11">
        <v>30</v>
      </c>
      <c r="J561" s="24">
        <v>0</v>
      </c>
      <c r="K561" s="12"/>
      <c r="L561" s="14">
        <v>0</v>
      </c>
      <c r="N561" s="21">
        <v>0</v>
      </c>
      <c r="P561" s="21">
        <v>0</v>
      </c>
      <c r="R561" s="21">
        <v>0</v>
      </c>
      <c r="T561" s="21">
        <v>0</v>
      </c>
      <c r="V561" s="21">
        <v>0</v>
      </c>
      <c r="X561" s="21">
        <v>0</v>
      </c>
      <c r="Z561" s="21">
        <v>253291</v>
      </c>
      <c r="AB561" s="22">
        <v>253291</v>
      </c>
      <c r="AD561" s="5" t="str">
        <f t="shared" si="8"/>
        <v>No</v>
      </c>
      <c r="AF561" s="28"/>
      <c r="AG561" s="21"/>
    </row>
    <row r="562" spans="1:33">
      <c r="A562" s="8" t="s">
        <v>6554</v>
      </c>
      <c r="B562" s="8" t="s">
        <v>1798</v>
      </c>
      <c r="C562" s="9" t="s">
        <v>112</v>
      </c>
      <c r="D562" s="185">
        <v>1122</v>
      </c>
      <c r="E562" s="188">
        <v>10122</v>
      </c>
      <c r="F562" s="9" t="s">
        <v>113</v>
      </c>
      <c r="G562" s="9" t="s">
        <v>5756</v>
      </c>
      <c r="H562" s="10">
        <v>88200</v>
      </c>
      <c r="I562" s="11">
        <v>30</v>
      </c>
      <c r="J562" s="24">
        <v>0</v>
      </c>
      <c r="K562" s="12"/>
      <c r="L562" s="14">
        <v>0</v>
      </c>
      <c r="N562" s="21">
        <v>0</v>
      </c>
      <c r="P562" s="21">
        <v>0</v>
      </c>
      <c r="R562" s="21">
        <v>0</v>
      </c>
      <c r="T562" s="21">
        <v>0</v>
      </c>
      <c r="V562" s="21">
        <v>0</v>
      </c>
      <c r="X562" s="21">
        <v>0</v>
      </c>
      <c r="Z562" s="21">
        <v>0</v>
      </c>
      <c r="AB562" s="22">
        <v>0</v>
      </c>
      <c r="AD562" s="5" t="str">
        <f t="shared" si="8"/>
        <v>No</v>
      </c>
      <c r="AF562" s="28"/>
      <c r="AG562" s="21"/>
    </row>
    <row r="563" spans="1:33">
      <c r="A563" s="8" t="s">
        <v>443</v>
      </c>
      <c r="B563" s="8" t="s">
        <v>444</v>
      </c>
      <c r="C563" s="9" t="s">
        <v>103</v>
      </c>
      <c r="D563" s="185">
        <v>4112</v>
      </c>
      <c r="E563" s="188">
        <v>40112</v>
      </c>
      <c r="F563" s="9" t="s">
        <v>83</v>
      </c>
      <c r="G563" s="9" t="s">
        <v>5756</v>
      </c>
      <c r="H563" s="10">
        <v>2148346</v>
      </c>
      <c r="I563" s="11">
        <v>30</v>
      </c>
      <c r="J563" s="24">
        <v>0</v>
      </c>
      <c r="K563" s="12"/>
      <c r="L563" s="14">
        <v>0</v>
      </c>
      <c r="N563" s="21">
        <v>0</v>
      </c>
      <c r="P563" s="21">
        <v>0</v>
      </c>
      <c r="R563" s="21">
        <v>0</v>
      </c>
      <c r="T563" s="21">
        <v>0</v>
      </c>
      <c r="V563" s="21">
        <v>0</v>
      </c>
      <c r="X563" s="21">
        <v>0</v>
      </c>
      <c r="Z563" s="21">
        <v>1863425</v>
      </c>
      <c r="AB563" s="22">
        <v>1863425</v>
      </c>
      <c r="AD563" s="5" t="str">
        <f t="shared" si="8"/>
        <v>No</v>
      </c>
      <c r="AF563" s="28"/>
      <c r="AG563" s="21"/>
    </row>
    <row r="564" spans="1:33">
      <c r="A564" s="8" t="s">
        <v>5941</v>
      </c>
      <c r="B564" s="8" t="s">
        <v>4445</v>
      </c>
      <c r="C564" s="9" t="s">
        <v>160</v>
      </c>
      <c r="D564" s="185" t="s">
        <v>4446</v>
      </c>
      <c r="E564" s="188" t="s">
        <v>4447</v>
      </c>
      <c r="F564" s="9" t="s">
        <v>157</v>
      </c>
      <c r="G564" s="9" t="s">
        <v>147</v>
      </c>
      <c r="H564" s="10">
        <v>0</v>
      </c>
      <c r="I564" s="11">
        <v>30</v>
      </c>
      <c r="J564" s="24">
        <v>0</v>
      </c>
      <c r="K564" s="12"/>
      <c r="L564" s="14">
        <v>0</v>
      </c>
      <c r="N564" s="21">
        <v>0</v>
      </c>
      <c r="P564" s="21">
        <v>0</v>
      </c>
      <c r="R564" s="21">
        <v>0</v>
      </c>
      <c r="T564" s="21">
        <v>0</v>
      </c>
      <c r="V564" s="21">
        <v>0</v>
      </c>
      <c r="X564" s="21">
        <v>0</v>
      </c>
      <c r="Z564" s="21">
        <v>20000</v>
      </c>
      <c r="AB564" s="22">
        <v>20000</v>
      </c>
      <c r="AD564" s="5" t="str">
        <f t="shared" si="8"/>
        <v>No</v>
      </c>
      <c r="AF564" s="28"/>
      <c r="AG564" s="21"/>
    </row>
    <row r="565" spans="1:33">
      <c r="A565" s="8" t="s">
        <v>4898</v>
      </c>
      <c r="B565" s="8" t="s">
        <v>4878</v>
      </c>
      <c r="C565" s="9" t="s">
        <v>87</v>
      </c>
      <c r="D565" s="185" t="s">
        <v>4899</v>
      </c>
      <c r="E565" s="188" t="s">
        <v>4900</v>
      </c>
      <c r="F565" s="9" t="s">
        <v>157</v>
      </c>
      <c r="G565" s="9" t="s">
        <v>147</v>
      </c>
      <c r="H565" s="10">
        <v>0</v>
      </c>
      <c r="I565" s="11">
        <v>30</v>
      </c>
      <c r="J565" s="24">
        <v>0</v>
      </c>
      <c r="K565" s="12"/>
      <c r="L565" s="14">
        <v>0</v>
      </c>
      <c r="N565" s="21">
        <v>0</v>
      </c>
      <c r="P565" s="21">
        <v>0</v>
      </c>
      <c r="R565" s="21">
        <v>0</v>
      </c>
      <c r="T565" s="21">
        <v>0</v>
      </c>
      <c r="V565" s="21">
        <v>0</v>
      </c>
      <c r="X565" s="21">
        <v>0</v>
      </c>
      <c r="Z565" s="21">
        <v>0</v>
      </c>
      <c r="AB565" s="22">
        <v>0</v>
      </c>
      <c r="AD565" s="5" t="str">
        <f t="shared" si="8"/>
        <v>No</v>
      </c>
      <c r="AF565" s="28"/>
      <c r="AG565" s="21"/>
    </row>
    <row r="566" spans="1:33">
      <c r="A566" s="8" t="s">
        <v>3221</v>
      </c>
      <c r="B566" s="8" t="s">
        <v>2378</v>
      </c>
      <c r="C566" s="9" t="s">
        <v>235</v>
      </c>
      <c r="D566" s="185">
        <v>4221</v>
      </c>
      <c r="E566" s="188">
        <v>40221</v>
      </c>
      <c r="F566" s="9" t="s">
        <v>83</v>
      </c>
      <c r="G566" s="9" t="s">
        <v>5756</v>
      </c>
      <c r="H566" s="10">
        <v>169495</v>
      </c>
      <c r="I566" s="11">
        <v>30</v>
      </c>
      <c r="J566" s="24">
        <v>0</v>
      </c>
      <c r="K566" s="12"/>
      <c r="L566" s="14">
        <v>0</v>
      </c>
      <c r="N566" s="21">
        <v>0</v>
      </c>
      <c r="P566" s="21">
        <v>0</v>
      </c>
      <c r="R566" s="21">
        <v>0</v>
      </c>
      <c r="T566" s="21">
        <v>0</v>
      </c>
      <c r="V566" s="21">
        <v>0</v>
      </c>
      <c r="X566" s="21">
        <v>0</v>
      </c>
      <c r="Z566" s="21">
        <v>434233</v>
      </c>
      <c r="AB566" s="22">
        <v>434233</v>
      </c>
      <c r="AD566" s="5" t="str">
        <f t="shared" si="8"/>
        <v>No</v>
      </c>
      <c r="AF566" s="28"/>
      <c r="AG566" s="21"/>
    </row>
    <row r="567" spans="1:33">
      <c r="A567" s="8" t="s">
        <v>3424</v>
      </c>
      <c r="B567" s="8" t="s">
        <v>3425</v>
      </c>
      <c r="C567" s="9" t="s">
        <v>34</v>
      </c>
      <c r="D567" s="185" t="s">
        <v>3426</v>
      </c>
      <c r="E567" s="188" t="s">
        <v>3427</v>
      </c>
      <c r="F567" s="9" t="s">
        <v>157</v>
      </c>
      <c r="G567" s="9" t="s">
        <v>147</v>
      </c>
      <c r="H567" s="10">
        <v>0</v>
      </c>
      <c r="I567" s="11">
        <v>30</v>
      </c>
      <c r="J567" s="24">
        <v>0</v>
      </c>
      <c r="K567" s="12"/>
      <c r="L567" s="14">
        <v>0</v>
      </c>
      <c r="N567" s="21">
        <v>0</v>
      </c>
      <c r="P567" s="21">
        <v>0</v>
      </c>
      <c r="R567" s="21">
        <v>0</v>
      </c>
      <c r="T567" s="21">
        <v>0</v>
      </c>
      <c r="V567" s="21">
        <v>0</v>
      </c>
      <c r="X567" s="21">
        <v>0</v>
      </c>
      <c r="Z567" s="21">
        <v>50132</v>
      </c>
      <c r="AB567" s="22">
        <v>50132</v>
      </c>
      <c r="AD567" s="5" t="str">
        <f t="shared" si="8"/>
        <v>No</v>
      </c>
      <c r="AF567" s="28"/>
      <c r="AG567" s="21"/>
    </row>
    <row r="568" spans="1:33">
      <c r="A568" s="8" t="s">
        <v>2982</v>
      </c>
      <c r="B568" s="8" t="s">
        <v>1932</v>
      </c>
      <c r="C568" s="9" t="s">
        <v>466</v>
      </c>
      <c r="D568" s="185">
        <v>5191</v>
      </c>
      <c r="E568" s="188">
        <v>50191</v>
      </c>
      <c r="F568" s="9" t="s">
        <v>125</v>
      </c>
      <c r="G568" s="9" t="s">
        <v>84</v>
      </c>
      <c r="H568" s="10">
        <v>1368035</v>
      </c>
      <c r="I568" s="11">
        <v>30</v>
      </c>
      <c r="J568" s="24">
        <v>0</v>
      </c>
      <c r="K568" s="12"/>
      <c r="L568" s="14">
        <v>0</v>
      </c>
      <c r="N568" s="21">
        <v>0</v>
      </c>
      <c r="P568" s="21">
        <v>0</v>
      </c>
      <c r="R568" s="21">
        <v>0</v>
      </c>
      <c r="T568" s="21">
        <v>0</v>
      </c>
      <c r="V568" s="21">
        <v>0</v>
      </c>
      <c r="X568" s="21">
        <v>0</v>
      </c>
      <c r="Z568" s="21">
        <v>0</v>
      </c>
      <c r="AB568" s="22">
        <v>0</v>
      </c>
      <c r="AD568" s="5" t="str">
        <f t="shared" si="8"/>
        <v>No</v>
      </c>
      <c r="AF568" s="28"/>
      <c r="AG568" s="21"/>
    </row>
    <row r="569" spans="1:33">
      <c r="A569" s="8" t="s">
        <v>4798</v>
      </c>
      <c r="B569" s="8" t="s">
        <v>4799</v>
      </c>
      <c r="C569" s="9" t="s">
        <v>120</v>
      </c>
      <c r="D569" s="185">
        <v>6014</v>
      </c>
      <c r="E569" s="188">
        <v>60014</v>
      </c>
      <c r="F569" s="9" t="s">
        <v>83</v>
      </c>
      <c r="G569" s="9" t="s">
        <v>84</v>
      </c>
      <c r="H569" s="10">
        <v>217585</v>
      </c>
      <c r="I569" s="11">
        <v>30</v>
      </c>
      <c r="J569" s="24">
        <v>2857745</v>
      </c>
      <c r="K569" s="12"/>
      <c r="L569" s="14">
        <v>0</v>
      </c>
      <c r="N569" s="21">
        <v>0</v>
      </c>
      <c r="P569" s="21">
        <v>0</v>
      </c>
      <c r="R569" s="21">
        <v>0</v>
      </c>
      <c r="T569" s="21">
        <v>0</v>
      </c>
      <c r="V569" s="21">
        <v>0</v>
      </c>
      <c r="X569" s="21">
        <v>0</v>
      </c>
      <c r="Z569" s="21">
        <v>0</v>
      </c>
      <c r="AB569" s="22">
        <v>2857745</v>
      </c>
      <c r="AD569" s="5" t="str">
        <f t="shared" si="8"/>
        <v>No</v>
      </c>
      <c r="AF569" s="28"/>
      <c r="AG569" s="21"/>
    </row>
    <row r="570" spans="1:33">
      <c r="A570" s="8" t="s">
        <v>3165</v>
      </c>
      <c r="B570" s="8" t="s">
        <v>3166</v>
      </c>
      <c r="C570" s="9" t="s">
        <v>50</v>
      </c>
      <c r="D570" s="185" t="s">
        <v>3167</v>
      </c>
      <c r="E570" s="188" t="s">
        <v>3168</v>
      </c>
      <c r="F570" s="9" t="s">
        <v>83</v>
      </c>
      <c r="G570" s="9" t="s">
        <v>147</v>
      </c>
      <c r="H570" s="10">
        <v>0</v>
      </c>
      <c r="I570" s="11">
        <v>30</v>
      </c>
      <c r="J570" s="24">
        <v>0</v>
      </c>
      <c r="K570" s="12"/>
      <c r="L570" s="14">
        <v>0</v>
      </c>
      <c r="N570" s="21">
        <v>0</v>
      </c>
      <c r="P570" s="21">
        <v>0</v>
      </c>
      <c r="R570" s="21">
        <v>0</v>
      </c>
      <c r="T570" s="21">
        <v>0</v>
      </c>
      <c r="V570" s="21">
        <v>0</v>
      </c>
      <c r="X570" s="21">
        <v>0</v>
      </c>
      <c r="Z570" s="21">
        <v>410231</v>
      </c>
      <c r="AB570" s="22">
        <v>410231</v>
      </c>
      <c r="AD570" s="5" t="str">
        <f t="shared" si="8"/>
        <v>No</v>
      </c>
      <c r="AF570" s="28"/>
      <c r="AG570" s="21"/>
    </row>
    <row r="571" spans="1:33">
      <c r="A571" s="8" t="s">
        <v>2016</v>
      </c>
      <c r="B571" s="8" t="s">
        <v>2017</v>
      </c>
      <c r="C571" s="9" t="s">
        <v>69</v>
      </c>
      <c r="D571" s="185" t="s">
        <v>2018</v>
      </c>
      <c r="E571" s="188" t="s">
        <v>2019</v>
      </c>
      <c r="F571" s="9" t="s">
        <v>157</v>
      </c>
      <c r="G571" s="9" t="s">
        <v>147</v>
      </c>
      <c r="H571" s="10">
        <v>0</v>
      </c>
      <c r="I571" s="11">
        <v>30</v>
      </c>
      <c r="J571" s="24">
        <v>0</v>
      </c>
      <c r="K571" s="12"/>
      <c r="L571" s="14">
        <v>0</v>
      </c>
      <c r="N571" s="21">
        <v>0</v>
      </c>
      <c r="P571" s="21">
        <v>0</v>
      </c>
      <c r="R571" s="21">
        <v>0</v>
      </c>
      <c r="T571" s="21">
        <v>0</v>
      </c>
      <c r="V571" s="21">
        <v>0</v>
      </c>
      <c r="X571" s="21">
        <v>0</v>
      </c>
      <c r="Z571" s="21">
        <v>290590</v>
      </c>
      <c r="AB571" s="22">
        <v>290590</v>
      </c>
      <c r="AD571" s="5" t="str">
        <f t="shared" si="8"/>
        <v>No</v>
      </c>
      <c r="AF571" s="28"/>
      <c r="AG571" s="21"/>
    </row>
    <row r="572" spans="1:33">
      <c r="A572" s="8" t="s">
        <v>3407</v>
      </c>
      <c r="B572" s="8" t="s">
        <v>3408</v>
      </c>
      <c r="C572" s="9" t="s">
        <v>50</v>
      </c>
      <c r="D572" s="185">
        <v>4073</v>
      </c>
      <c r="E572" s="188">
        <v>40073</v>
      </c>
      <c r="F572" s="9" t="s">
        <v>125</v>
      </c>
      <c r="G572" s="9" t="s">
        <v>5756</v>
      </c>
      <c r="H572" s="10">
        <v>74741</v>
      </c>
      <c r="I572" s="11">
        <v>30</v>
      </c>
      <c r="J572" s="24">
        <v>0</v>
      </c>
      <c r="K572" s="12"/>
      <c r="L572" s="14">
        <v>0</v>
      </c>
      <c r="N572" s="21">
        <v>0</v>
      </c>
      <c r="P572" s="21">
        <v>0</v>
      </c>
      <c r="R572" s="21">
        <v>0</v>
      </c>
      <c r="T572" s="21">
        <v>0</v>
      </c>
      <c r="V572" s="21">
        <v>0</v>
      </c>
      <c r="X572" s="21">
        <v>0</v>
      </c>
      <c r="Z572" s="21">
        <v>447544</v>
      </c>
      <c r="AB572" s="22">
        <v>447544</v>
      </c>
      <c r="AD572" s="5" t="str">
        <f t="shared" si="8"/>
        <v>No</v>
      </c>
      <c r="AF572" s="28"/>
      <c r="AG572" s="21"/>
    </row>
    <row r="573" spans="1:33">
      <c r="A573" s="8" t="s">
        <v>3397</v>
      </c>
      <c r="B573" s="8" t="s">
        <v>167</v>
      </c>
      <c r="C573" s="9" t="s">
        <v>160</v>
      </c>
      <c r="D573" s="185">
        <v>1016</v>
      </c>
      <c r="E573" s="188">
        <v>10016</v>
      </c>
      <c r="F573" s="9" t="s">
        <v>88</v>
      </c>
      <c r="G573" s="9" t="s">
        <v>84</v>
      </c>
      <c r="H573" s="10">
        <v>203914</v>
      </c>
      <c r="I573" s="11">
        <v>29</v>
      </c>
      <c r="J573" s="24">
        <v>3377956</v>
      </c>
      <c r="K573" s="12"/>
      <c r="L573" s="14">
        <v>0</v>
      </c>
      <c r="N573" s="21">
        <v>0</v>
      </c>
      <c r="P573" s="21">
        <v>0</v>
      </c>
      <c r="R573" s="21">
        <v>0</v>
      </c>
      <c r="T573" s="21">
        <v>0</v>
      </c>
      <c r="V573" s="21">
        <v>0</v>
      </c>
      <c r="X573" s="21">
        <v>0</v>
      </c>
      <c r="Z573" s="21">
        <v>0</v>
      </c>
      <c r="AB573" s="22">
        <v>3377956</v>
      </c>
      <c r="AD573" s="5" t="str">
        <f t="shared" si="8"/>
        <v>No</v>
      </c>
      <c r="AF573" s="28"/>
      <c r="AG573" s="21"/>
    </row>
    <row r="574" spans="1:33">
      <c r="A574" s="8" t="s">
        <v>687</v>
      </c>
      <c r="B574" s="8" t="s">
        <v>688</v>
      </c>
      <c r="C574" s="9" t="s">
        <v>120</v>
      </c>
      <c r="D574" s="185">
        <v>6015</v>
      </c>
      <c r="E574" s="188">
        <v>60015</v>
      </c>
      <c r="F574" s="9" t="s">
        <v>83</v>
      </c>
      <c r="G574" s="9" t="s">
        <v>5756</v>
      </c>
      <c r="H574" s="10">
        <v>0</v>
      </c>
      <c r="I574" s="11">
        <v>29</v>
      </c>
      <c r="J574" s="24">
        <v>0</v>
      </c>
      <c r="K574" s="12"/>
      <c r="L574" s="14">
        <v>0</v>
      </c>
      <c r="N574" s="21">
        <v>0</v>
      </c>
      <c r="P574" s="21">
        <v>0</v>
      </c>
      <c r="R574" s="21">
        <v>0</v>
      </c>
      <c r="T574" s="21">
        <v>0</v>
      </c>
      <c r="V574" s="21">
        <v>0</v>
      </c>
      <c r="X574" s="21">
        <v>0</v>
      </c>
      <c r="Z574" s="21">
        <v>2716608</v>
      </c>
      <c r="AB574" s="22">
        <v>2716608</v>
      </c>
      <c r="AD574" s="5" t="str">
        <f t="shared" si="8"/>
        <v>No</v>
      </c>
      <c r="AF574" s="28"/>
      <c r="AG574" s="21"/>
    </row>
    <row r="575" spans="1:33">
      <c r="A575" s="8" t="s">
        <v>2831</v>
      </c>
      <c r="B575" s="8" t="s">
        <v>2832</v>
      </c>
      <c r="C575" s="9" t="s">
        <v>210</v>
      </c>
      <c r="D575" s="185" t="s">
        <v>2833</v>
      </c>
      <c r="E575" s="188" t="s">
        <v>2834</v>
      </c>
      <c r="F575" s="9" t="s">
        <v>157</v>
      </c>
      <c r="G575" s="9" t="s">
        <v>147</v>
      </c>
      <c r="H575" s="10">
        <v>0</v>
      </c>
      <c r="I575" s="11">
        <v>29</v>
      </c>
      <c r="J575" s="24">
        <v>0</v>
      </c>
      <c r="K575" s="12"/>
      <c r="L575" s="14">
        <v>0</v>
      </c>
      <c r="N575" s="21">
        <v>0</v>
      </c>
      <c r="P575" s="21">
        <v>0</v>
      </c>
      <c r="R575" s="21">
        <v>0</v>
      </c>
      <c r="T575" s="21">
        <v>0</v>
      </c>
      <c r="V575" s="21">
        <v>0</v>
      </c>
      <c r="X575" s="21">
        <v>0</v>
      </c>
      <c r="Z575" s="21">
        <v>27752</v>
      </c>
      <c r="AB575" s="22">
        <v>27752</v>
      </c>
      <c r="AD575" s="5" t="str">
        <f t="shared" si="8"/>
        <v>No</v>
      </c>
      <c r="AF575" s="28"/>
      <c r="AG575" s="21"/>
    </row>
    <row r="576" spans="1:33">
      <c r="A576" s="8" t="s">
        <v>524</v>
      </c>
      <c r="B576" s="8" t="s">
        <v>525</v>
      </c>
      <c r="C576" s="9" t="s">
        <v>120</v>
      </c>
      <c r="D576" s="185">
        <v>6089</v>
      </c>
      <c r="E576" s="188">
        <v>60089</v>
      </c>
      <c r="F576" s="9" t="s">
        <v>83</v>
      </c>
      <c r="G576" s="9" t="s">
        <v>5756</v>
      </c>
      <c r="H576" s="10">
        <v>130247</v>
      </c>
      <c r="I576" s="11">
        <v>29</v>
      </c>
      <c r="J576" s="24">
        <v>0</v>
      </c>
      <c r="K576" s="12"/>
      <c r="L576" s="14">
        <v>0</v>
      </c>
      <c r="N576" s="21">
        <v>0</v>
      </c>
      <c r="P576" s="21">
        <v>0</v>
      </c>
      <c r="R576" s="21">
        <v>0</v>
      </c>
      <c r="T576" s="21">
        <v>0</v>
      </c>
      <c r="V576" s="21">
        <v>0</v>
      </c>
      <c r="X576" s="21">
        <v>0</v>
      </c>
      <c r="Z576" s="21">
        <v>590060</v>
      </c>
      <c r="AB576" s="22">
        <v>590060</v>
      </c>
      <c r="AD576" s="5" t="str">
        <f t="shared" si="8"/>
        <v>No</v>
      </c>
      <c r="AF576" s="28"/>
      <c r="AG576" s="21"/>
    </row>
    <row r="577" spans="1:33">
      <c r="A577" s="8" t="s">
        <v>2964</v>
      </c>
      <c r="B577" s="8" t="s">
        <v>716</v>
      </c>
      <c r="C577" s="9" t="s">
        <v>91</v>
      </c>
      <c r="D577" s="185">
        <v>9022</v>
      </c>
      <c r="E577" s="188">
        <v>90022</v>
      </c>
      <c r="F577" s="9" t="s">
        <v>83</v>
      </c>
      <c r="G577" s="9" t="s">
        <v>84</v>
      </c>
      <c r="H577" s="10">
        <v>12150996</v>
      </c>
      <c r="I577" s="11">
        <v>29</v>
      </c>
      <c r="J577" s="24">
        <v>0</v>
      </c>
      <c r="K577" s="12"/>
      <c r="L577" s="14">
        <v>0</v>
      </c>
      <c r="N577" s="21">
        <v>6444019</v>
      </c>
      <c r="P577" s="21">
        <v>0</v>
      </c>
      <c r="R577" s="21">
        <v>0</v>
      </c>
      <c r="T577" s="21">
        <v>0</v>
      </c>
      <c r="V577" s="21">
        <v>0</v>
      </c>
      <c r="X577" s="21">
        <v>0</v>
      </c>
      <c r="Z577" s="21">
        <v>0</v>
      </c>
      <c r="AB577" s="22">
        <v>6444019</v>
      </c>
      <c r="AD577" s="5" t="str">
        <f t="shared" si="8"/>
        <v>No</v>
      </c>
      <c r="AF577" s="28"/>
      <c r="AG577" s="21"/>
    </row>
    <row r="578" spans="1:33">
      <c r="A578" s="8" t="s">
        <v>1050</v>
      </c>
      <c r="B578" s="8" t="s">
        <v>1051</v>
      </c>
      <c r="C578" s="9" t="s">
        <v>91</v>
      </c>
      <c r="D578" s="185">
        <v>9093</v>
      </c>
      <c r="E578" s="188">
        <v>90093</v>
      </c>
      <c r="F578" s="9" t="s">
        <v>88</v>
      </c>
      <c r="G578" s="9" t="s">
        <v>84</v>
      </c>
      <c r="H578" s="10">
        <v>117731</v>
      </c>
      <c r="I578" s="11">
        <v>29</v>
      </c>
      <c r="J578" s="24">
        <v>0</v>
      </c>
      <c r="K578" s="12"/>
      <c r="L578" s="14">
        <v>0</v>
      </c>
      <c r="N578" s="21">
        <v>0</v>
      </c>
      <c r="P578" s="21">
        <v>0</v>
      </c>
      <c r="R578" s="21">
        <v>0</v>
      </c>
      <c r="T578" s="21">
        <v>0</v>
      </c>
      <c r="V578" s="21">
        <v>0</v>
      </c>
      <c r="X578" s="21">
        <v>0</v>
      </c>
      <c r="Z578" s="21">
        <v>0</v>
      </c>
      <c r="AB578" s="22">
        <v>0</v>
      </c>
      <c r="AD578" s="5" t="str">
        <f t="shared" si="8"/>
        <v>No</v>
      </c>
      <c r="AF578" s="28"/>
      <c r="AG578" s="21"/>
    </row>
    <row r="579" spans="1:33">
      <c r="A579" s="8" t="s">
        <v>4579</v>
      </c>
      <c r="B579" s="8" t="s">
        <v>4580</v>
      </c>
      <c r="C579" s="9" t="s">
        <v>132</v>
      </c>
      <c r="D579" s="185">
        <v>5145</v>
      </c>
      <c r="E579" s="188">
        <v>50145</v>
      </c>
      <c r="F579" s="9" t="s">
        <v>83</v>
      </c>
      <c r="G579" s="9" t="s">
        <v>84</v>
      </c>
      <c r="H579" s="10">
        <v>62182</v>
      </c>
      <c r="I579" s="11">
        <v>29</v>
      </c>
      <c r="J579" s="24">
        <v>614455</v>
      </c>
      <c r="K579" s="12"/>
      <c r="L579" s="14">
        <v>0</v>
      </c>
      <c r="N579" s="21">
        <v>0</v>
      </c>
      <c r="P579" s="21">
        <v>0</v>
      </c>
      <c r="R579" s="21">
        <v>0</v>
      </c>
      <c r="T579" s="21">
        <v>0</v>
      </c>
      <c r="V579" s="21">
        <v>0</v>
      </c>
      <c r="X579" s="21">
        <v>0</v>
      </c>
      <c r="Z579" s="21">
        <v>0</v>
      </c>
      <c r="AB579" s="22">
        <v>614455</v>
      </c>
      <c r="AD579" s="5" t="str">
        <f t="shared" ref="AD579:AD642" si="9">IF(AC579&amp;AA579&amp;Y579&amp;W579&amp;U579&amp;S579&amp;Q579&amp;O579&amp;M579&amp;K579&lt;&gt;"","Yes","No")</f>
        <v>No</v>
      </c>
      <c r="AF579" s="28"/>
      <c r="AG579" s="21"/>
    </row>
    <row r="580" spans="1:33">
      <c r="A580" s="8" t="s">
        <v>5688</v>
      </c>
      <c r="B580" s="8" t="s">
        <v>97</v>
      </c>
      <c r="C580" s="9" t="s">
        <v>42</v>
      </c>
      <c r="D580" s="185">
        <v>2082</v>
      </c>
      <c r="E580" s="188">
        <v>20082</v>
      </c>
      <c r="F580" s="9" t="s">
        <v>83</v>
      </c>
      <c r="G580" s="9" t="s">
        <v>84</v>
      </c>
      <c r="H580" s="10">
        <v>18351295</v>
      </c>
      <c r="I580" s="11">
        <v>29</v>
      </c>
      <c r="J580" s="24">
        <v>2771700</v>
      </c>
      <c r="K580" s="12"/>
      <c r="L580" s="14">
        <v>32485358</v>
      </c>
      <c r="N580" s="21">
        <v>20144305</v>
      </c>
      <c r="P580" s="21">
        <v>30275545</v>
      </c>
      <c r="R580" s="21">
        <v>0</v>
      </c>
      <c r="T580" s="21">
        <v>0</v>
      </c>
      <c r="V580" s="21">
        <v>0</v>
      </c>
      <c r="X580" s="21">
        <v>0</v>
      </c>
      <c r="Z580" s="21">
        <v>0</v>
      </c>
      <c r="AB580" s="22">
        <v>85676908</v>
      </c>
      <c r="AD580" s="5" t="str">
        <f t="shared" si="9"/>
        <v>No</v>
      </c>
      <c r="AF580" s="28"/>
      <c r="AG580" s="21"/>
    </row>
    <row r="581" spans="1:33">
      <c r="A581" s="8" t="s">
        <v>1607</v>
      </c>
      <c r="B581" s="8" t="s">
        <v>1608</v>
      </c>
      <c r="C581" s="9" t="s">
        <v>178</v>
      </c>
      <c r="D581" s="185" t="s">
        <v>1609</v>
      </c>
      <c r="E581" s="188" t="s">
        <v>1610</v>
      </c>
      <c r="F581" s="9" t="s">
        <v>88</v>
      </c>
      <c r="G581" s="9" t="s">
        <v>147</v>
      </c>
      <c r="H581" s="10">
        <v>0</v>
      </c>
      <c r="I581" s="11">
        <v>29</v>
      </c>
      <c r="J581" s="24">
        <v>0</v>
      </c>
      <c r="K581" s="12"/>
      <c r="L581" s="14">
        <v>0</v>
      </c>
      <c r="N581" s="21">
        <v>0</v>
      </c>
      <c r="P581" s="21">
        <v>0</v>
      </c>
      <c r="R581" s="21">
        <v>0</v>
      </c>
      <c r="T581" s="21">
        <v>0</v>
      </c>
      <c r="V581" s="21">
        <v>0</v>
      </c>
      <c r="X581" s="21">
        <v>0</v>
      </c>
      <c r="Z581" s="21">
        <v>894669</v>
      </c>
      <c r="AB581" s="22">
        <v>894669</v>
      </c>
      <c r="AD581" s="5" t="str">
        <f t="shared" si="9"/>
        <v>No</v>
      </c>
      <c r="AF581" s="28"/>
      <c r="AG581" s="21"/>
    </row>
    <row r="582" spans="1:33">
      <c r="A582" s="8" t="s">
        <v>526</v>
      </c>
      <c r="B582" s="8" t="s">
        <v>140</v>
      </c>
      <c r="C582" s="9" t="s">
        <v>120</v>
      </c>
      <c r="D582" s="185">
        <v>6041</v>
      </c>
      <c r="E582" s="188">
        <v>60041</v>
      </c>
      <c r="F582" s="9" t="s">
        <v>83</v>
      </c>
      <c r="G582" s="9" t="s">
        <v>84</v>
      </c>
      <c r="H582" s="10">
        <v>5121892</v>
      </c>
      <c r="I582" s="11">
        <v>29</v>
      </c>
      <c r="J582" s="24">
        <v>1144796</v>
      </c>
      <c r="K582" s="12"/>
      <c r="L582" s="14">
        <v>0</v>
      </c>
      <c r="N582" s="21">
        <v>0</v>
      </c>
      <c r="P582" s="21">
        <v>0</v>
      </c>
      <c r="R582" s="21">
        <v>0</v>
      </c>
      <c r="T582" s="21">
        <v>0</v>
      </c>
      <c r="V582" s="21">
        <v>0</v>
      </c>
      <c r="X582" s="21">
        <v>0</v>
      </c>
      <c r="Z582" s="21">
        <v>0</v>
      </c>
      <c r="AB582" s="22">
        <v>1144796</v>
      </c>
      <c r="AD582" s="5" t="str">
        <f t="shared" si="9"/>
        <v>No</v>
      </c>
      <c r="AF582" s="28"/>
      <c r="AG582" s="21"/>
    </row>
    <row r="583" spans="1:33">
      <c r="A583" s="8" t="s">
        <v>2602</v>
      </c>
      <c r="B583" s="8" t="s">
        <v>2603</v>
      </c>
      <c r="C583" s="9" t="s">
        <v>466</v>
      </c>
      <c r="D583" s="185" t="s">
        <v>2604</v>
      </c>
      <c r="E583" s="188" t="s">
        <v>2605</v>
      </c>
      <c r="F583" s="9" t="s">
        <v>83</v>
      </c>
      <c r="G583" s="9" t="s">
        <v>147</v>
      </c>
      <c r="H583" s="10">
        <v>0</v>
      </c>
      <c r="I583" s="11">
        <v>29</v>
      </c>
      <c r="J583" s="24">
        <v>0</v>
      </c>
      <c r="K583" s="12"/>
      <c r="L583" s="14">
        <v>0</v>
      </c>
      <c r="N583" s="21">
        <v>0</v>
      </c>
      <c r="P583" s="21">
        <v>0</v>
      </c>
      <c r="R583" s="21">
        <v>0</v>
      </c>
      <c r="T583" s="21">
        <v>0</v>
      </c>
      <c r="V583" s="21">
        <v>0</v>
      </c>
      <c r="X583" s="21">
        <v>0</v>
      </c>
      <c r="Z583" s="21">
        <v>169009</v>
      </c>
      <c r="AB583" s="22">
        <v>169009</v>
      </c>
      <c r="AD583" s="5" t="str">
        <f t="shared" si="9"/>
        <v>No</v>
      </c>
      <c r="AF583" s="28"/>
      <c r="AG583" s="21"/>
    </row>
    <row r="584" spans="1:33">
      <c r="A584" s="8" t="s">
        <v>6555</v>
      </c>
      <c r="B584" s="8" t="s">
        <v>5569</v>
      </c>
      <c r="C584" s="9" t="s">
        <v>132</v>
      </c>
      <c r="D584" s="185" t="s">
        <v>5570</v>
      </c>
      <c r="E584" s="188" t="s">
        <v>5571</v>
      </c>
      <c r="F584" s="9" t="s">
        <v>157</v>
      </c>
      <c r="G584" s="9" t="s">
        <v>147</v>
      </c>
      <c r="H584" s="10">
        <v>0</v>
      </c>
      <c r="I584" s="11">
        <v>29</v>
      </c>
      <c r="J584" s="24">
        <v>0</v>
      </c>
      <c r="K584" s="12"/>
      <c r="L584" s="14">
        <v>0</v>
      </c>
      <c r="N584" s="21">
        <v>0</v>
      </c>
      <c r="P584" s="21">
        <v>0</v>
      </c>
      <c r="R584" s="21">
        <v>0</v>
      </c>
      <c r="T584" s="21">
        <v>0</v>
      </c>
      <c r="V584" s="21">
        <v>0</v>
      </c>
      <c r="X584" s="21">
        <v>0</v>
      </c>
      <c r="Z584" s="21">
        <v>296357</v>
      </c>
      <c r="AB584" s="22">
        <v>296357</v>
      </c>
      <c r="AD584" s="5" t="str">
        <f t="shared" si="9"/>
        <v>No</v>
      </c>
      <c r="AF584" s="28"/>
      <c r="AG584" s="21"/>
    </row>
    <row r="585" spans="1:33">
      <c r="A585" s="8" t="s">
        <v>3289</v>
      </c>
      <c r="B585" s="8" t="s">
        <v>586</v>
      </c>
      <c r="C585" s="9" t="s">
        <v>555</v>
      </c>
      <c r="D585" s="185" t="s">
        <v>3290</v>
      </c>
      <c r="E585" s="188" t="s">
        <v>3291</v>
      </c>
      <c r="F585" s="9" t="s">
        <v>83</v>
      </c>
      <c r="G585" s="9" t="s">
        <v>147</v>
      </c>
      <c r="H585" s="10">
        <v>0</v>
      </c>
      <c r="I585" s="11">
        <v>29</v>
      </c>
      <c r="J585" s="24">
        <v>0</v>
      </c>
      <c r="K585" s="12"/>
      <c r="L585" s="14">
        <v>0</v>
      </c>
      <c r="N585" s="21">
        <v>0</v>
      </c>
      <c r="P585" s="21">
        <v>0</v>
      </c>
      <c r="R585" s="21">
        <v>0</v>
      </c>
      <c r="T585" s="21">
        <v>0</v>
      </c>
      <c r="V585" s="21">
        <v>0</v>
      </c>
      <c r="X585" s="21">
        <v>0</v>
      </c>
      <c r="Z585" s="21">
        <v>104367</v>
      </c>
      <c r="AB585" s="22">
        <v>104367</v>
      </c>
      <c r="AD585" s="5" t="str">
        <f t="shared" si="9"/>
        <v>No</v>
      </c>
      <c r="AF585" s="28"/>
      <c r="AG585" s="21"/>
    </row>
    <row r="586" spans="1:33">
      <c r="A586" s="8" t="s">
        <v>3479</v>
      </c>
      <c r="B586" s="8" t="s">
        <v>3480</v>
      </c>
      <c r="C586" s="9" t="s">
        <v>3481</v>
      </c>
      <c r="D586" s="185">
        <v>4188</v>
      </c>
      <c r="E586" s="188">
        <v>40188</v>
      </c>
      <c r="F586" s="9" t="s">
        <v>138</v>
      </c>
      <c r="G586" s="9" t="s">
        <v>5756</v>
      </c>
      <c r="H586" s="10">
        <v>106405</v>
      </c>
      <c r="I586" s="11">
        <v>29</v>
      </c>
      <c r="J586" s="24">
        <v>0</v>
      </c>
      <c r="K586" s="12"/>
      <c r="L586" s="14">
        <v>0</v>
      </c>
      <c r="N586" s="21">
        <v>0</v>
      </c>
      <c r="P586" s="21">
        <v>0</v>
      </c>
      <c r="R586" s="21">
        <v>0</v>
      </c>
      <c r="T586" s="21">
        <v>0</v>
      </c>
      <c r="V586" s="21">
        <v>0</v>
      </c>
      <c r="X586" s="21">
        <v>0</v>
      </c>
      <c r="Z586" s="21">
        <v>4274817</v>
      </c>
      <c r="AB586" s="22">
        <v>4274817</v>
      </c>
      <c r="AD586" s="5" t="str">
        <f t="shared" si="9"/>
        <v>No</v>
      </c>
      <c r="AF586" s="28"/>
      <c r="AG586" s="21"/>
    </row>
    <row r="587" spans="1:33">
      <c r="A587" s="8" t="s">
        <v>1941</v>
      </c>
      <c r="B587" s="8" t="s">
        <v>1201</v>
      </c>
      <c r="C587" s="9" t="s">
        <v>39</v>
      </c>
      <c r="D587" s="185">
        <v>9222</v>
      </c>
      <c r="E587" s="188">
        <v>90222</v>
      </c>
      <c r="F587" s="9" t="s">
        <v>125</v>
      </c>
      <c r="G587" s="9" t="s">
        <v>84</v>
      </c>
      <c r="H587" s="10">
        <v>843168</v>
      </c>
      <c r="I587" s="11">
        <v>29</v>
      </c>
      <c r="J587" s="24">
        <v>0</v>
      </c>
      <c r="K587" s="12"/>
      <c r="L587" s="14">
        <v>0</v>
      </c>
      <c r="N587" s="21">
        <v>0</v>
      </c>
      <c r="P587" s="21">
        <v>0</v>
      </c>
      <c r="R587" s="21">
        <v>0</v>
      </c>
      <c r="T587" s="21">
        <v>0</v>
      </c>
      <c r="V587" s="21">
        <v>0</v>
      </c>
      <c r="X587" s="21">
        <v>0</v>
      </c>
      <c r="Z587" s="21">
        <v>0</v>
      </c>
      <c r="AB587" s="22">
        <v>0</v>
      </c>
      <c r="AD587" s="5" t="str">
        <f t="shared" si="9"/>
        <v>No</v>
      </c>
      <c r="AF587" s="28"/>
      <c r="AG587" s="21"/>
    </row>
    <row r="588" spans="1:33">
      <c r="A588" s="8" t="s">
        <v>200</v>
      </c>
      <c r="B588" s="8" t="s">
        <v>201</v>
      </c>
      <c r="C588" s="9" t="s">
        <v>106</v>
      </c>
      <c r="D588" s="185">
        <v>7051</v>
      </c>
      <c r="E588" s="188">
        <v>70051</v>
      </c>
      <c r="F588" s="9" t="s">
        <v>88</v>
      </c>
      <c r="G588" s="9" t="s">
        <v>5756</v>
      </c>
      <c r="H588" s="10">
        <v>52900</v>
      </c>
      <c r="I588" s="11">
        <v>29</v>
      </c>
      <c r="J588" s="24">
        <v>0</v>
      </c>
      <c r="K588" s="12"/>
      <c r="L588" s="14">
        <v>0</v>
      </c>
      <c r="N588" s="21">
        <v>0</v>
      </c>
      <c r="P588" s="21">
        <v>0</v>
      </c>
      <c r="R588" s="21">
        <v>0</v>
      </c>
      <c r="T588" s="21">
        <v>0</v>
      </c>
      <c r="V588" s="21">
        <v>0</v>
      </c>
      <c r="X588" s="21">
        <v>0</v>
      </c>
      <c r="Z588" s="21">
        <v>421489</v>
      </c>
      <c r="AB588" s="22">
        <v>421489</v>
      </c>
      <c r="AD588" s="5" t="str">
        <f t="shared" si="9"/>
        <v>No</v>
      </c>
      <c r="AF588" s="28"/>
      <c r="AG588" s="21"/>
    </row>
    <row r="589" spans="1:33">
      <c r="A589" s="8" t="s">
        <v>4091</v>
      </c>
      <c r="B589" s="8" t="s">
        <v>4092</v>
      </c>
      <c r="C589" s="9" t="s">
        <v>132</v>
      </c>
      <c r="D589" s="185">
        <v>5103</v>
      </c>
      <c r="E589" s="188">
        <v>50103</v>
      </c>
      <c r="F589" s="9" t="s">
        <v>83</v>
      </c>
      <c r="G589" s="9" t="s">
        <v>84</v>
      </c>
      <c r="H589" s="10">
        <v>8608208</v>
      </c>
      <c r="I589" s="11">
        <v>29</v>
      </c>
      <c r="J589" s="24">
        <v>208843</v>
      </c>
      <c r="K589" s="12"/>
      <c r="L589" s="14">
        <v>0</v>
      </c>
      <c r="N589" s="21">
        <v>0</v>
      </c>
      <c r="P589" s="21">
        <v>0</v>
      </c>
      <c r="R589" s="21">
        <v>0</v>
      </c>
      <c r="T589" s="21">
        <v>0</v>
      </c>
      <c r="V589" s="21">
        <v>0</v>
      </c>
      <c r="X589" s="21">
        <v>0</v>
      </c>
      <c r="Z589" s="21">
        <v>0</v>
      </c>
      <c r="AB589" s="22">
        <v>208843</v>
      </c>
      <c r="AD589" s="5" t="str">
        <f t="shared" si="9"/>
        <v>No</v>
      </c>
      <c r="AF589" s="28"/>
      <c r="AG589" s="21"/>
    </row>
    <row r="590" spans="1:33">
      <c r="A590" s="8" t="s">
        <v>4080</v>
      </c>
      <c r="B590" s="8" t="s">
        <v>3563</v>
      </c>
      <c r="C590" s="9" t="s">
        <v>235</v>
      </c>
      <c r="D590" s="185">
        <v>4131</v>
      </c>
      <c r="E590" s="188">
        <v>40131</v>
      </c>
      <c r="F590" s="9" t="s">
        <v>83</v>
      </c>
      <c r="G590" s="9" t="s">
        <v>5756</v>
      </c>
      <c r="H590" s="10">
        <v>166485</v>
      </c>
      <c r="I590" s="11">
        <v>29</v>
      </c>
      <c r="J590" s="24">
        <v>0</v>
      </c>
      <c r="K590" s="12"/>
      <c r="L590" s="14">
        <v>0</v>
      </c>
      <c r="N590" s="21">
        <v>0</v>
      </c>
      <c r="P590" s="21">
        <v>0</v>
      </c>
      <c r="R590" s="21">
        <v>0</v>
      </c>
      <c r="T590" s="21">
        <v>0</v>
      </c>
      <c r="V590" s="21">
        <v>0</v>
      </c>
      <c r="X590" s="21">
        <v>0</v>
      </c>
      <c r="Z590" s="21">
        <v>158290</v>
      </c>
      <c r="AB590" s="22">
        <v>158290</v>
      </c>
      <c r="AD590" s="5" t="str">
        <f t="shared" si="9"/>
        <v>No</v>
      </c>
      <c r="AF590" s="28"/>
      <c r="AG590" s="21"/>
    </row>
    <row r="591" spans="1:33">
      <c r="A591" s="8" t="s">
        <v>2671</v>
      </c>
      <c r="B591" s="8" t="s">
        <v>2672</v>
      </c>
      <c r="C591" s="9" t="s">
        <v>50</v>
      </c>
      <c r="D591" s="185">
        <v>4064</v>
      </c>
      <c r="E591" s="188">
        <v>40064</v>
      </c>
      <c r="F591" s="9" t="s">
        <v>125</v>
      </c>
      <c r="G591" s="9" t="s">
        <v>5756</v>
      </c>
      <c r="H591" s="10">
        <v>79796</v>
      </c>
      <c r="I591" s="11">
        <v>29</v>
      </c>
      <c r="J591" s="24">
        <v>0</v>
      </c>
      <c r="K591" s="12"/>
      <c r="L591" s="14">
        <v>0</v>
      </c>
      <c r="N591" s="21">
        <v>0</v>
      </c>
      <c r="P591" s="21">
        <v>0</v>
      </c>
      <c r="R591" s="21">
        <v>0</v>
      </c>
      <c r="T591" s="21">
        <v>0</v>
      </c>
      <c r="V591" s="21">
        <v>0</v>
      </c>
      <c r="X591" s="21">
        <v>0</v>
      </c>
      <c r="Z591" s="21">
        <v>916463</v>
      </c>
      <c r="AB591" s="22">
        <v>916463</v>
      </c>
      <c r="AD591" s="5" t="str">
        <f t="shared" si="9"/>
        <v>No</v>
      </c>
      <c r="AF591" s="28"/>
      <c r="AG591" s="21"/>
    </row>
    <row r="592" spans="1:33">
      <c r="A592" s="8" t="s">
        <v>282</v>
      </c>
      <c r="B592" s="8" t="s">
        <v>283</v>
      </c>
      <c r="C592" s="9" t="s">
        <v>120</v>
      </c>
      <c r="D592" s="185">
        <v>6116</v>
      </c>
      <c r="E592" s="188">
        <v>60116</v>
      </c>
      <c r="F592" s="9" t="s">
        <v>83</v>
      </c>
      <c r="G592" s="9" t="s">
        <v>5756</v>
      </c>
      <c r="H592" s="10">
        <v>366174</v>
      </c>
      <c r="I592" s="11">
        <v>29</v>
      </c>
      <c r="J592" s="24">
        <v>0</v>
      </c>
      <c r="K592" s="12"/>
      <c r="L592" s="14">
        <v>0</v>
      </c>
      <c r="N592" s="21">
        <v>0</v>
      </c>
      <c r="P592" s="21">
        <v>0</v>
      </c>
      <c r="R592" s="21">
        <v>0</v>
      </c>
      <c r="T592" s="21">
        <v>0</v>
      </c>
      <c r="V592" s="21">
        <v>0</v>
      </c>
      <c r="X592" s="21">
        <v>0</v>
      </c>
      <c r="Z592" s="21">
        <v>79566</v>
      </c>
      <c r="AB592" s="22">
        <v>79566</v>
      </c>
      <c r="AD592" s="5" t="str">
        <f t="shared" si="9"/>
        <v>No</v>
      </c>
      <c r="AF592" s="28"/>
      <c r="AG592" s="21"/>
    </row>
    <row r="593" spans="1:33">
      <c r="A593" s="8" t="s">
        <v>2681</v>
      </c>
      <c r="B593" s="8" t="s">
        <v>2682</v>
      </c>
      <c r="C593" s="9" t="s">
        <v>154</v>
      </c>
      <c r="D593" s="185">
        <v>4206</v>
      </c>
      <c r="E593" s="188">
        <v>40206</v>
      </c>
      <c r="F593" s="9" t="s">
        <v>88</v>
      </c>
      <c r="G593" s="9" t="s">
        <v>5756</v>
      </c>
      <c r="H593" s="10">
        <v>548404</v>
      </c>
      <c r="I593" s="11">
        <v>29</v>
      </c>
      <c r="J593" s="24">
        <v>0</v>
      </c>
      <c r="K593" s="12"/>
      <c r="L593" s="14">
        <v>0</v>
      </c>
      <c r="N593" s="21">
        <v>0</v>
      </c>
      <c r="P593" s="21">
        <v>0</v>
      </c>
      <c r="R593" s="21">
        <v>0</v>
      </c>
      <c r="T593" s="21">
        <v>0</v>
      </c>
      <c r="V593" s="21">
        <v>0</v>
      </c>
      <c r="X593" s="21">
        <v>0</v>
      </c>
      <c r="Z593" s="21">
        <v>653199</v>
      </c>
      <c r="AB593" s="22">
        <v>653199</v>
      </c>
      <c r="AD593" s="5" t="str">
        <f t="shared" si="9"/>
        <v>No</v>
      </c>
      <c r="AF593" s="28"/>
      <c r="AG593" s="21"/>
    </row>
    <row r="594" spans="1:33">
      <c r="A594" s="8" t="s">
        <v>3398</v>
      </c>
      <c r="B594" s="8" t="s">
        <v>3399</v>
      </c>
      <c r="C594" s="9" t="s">
        <v>82</v>
      </c>
      <c r="D594" s="185">
        <v>2203</v>
      </c>
      <c r="E594" s="188">
        <v>20203</v>
      </c>
      <c r="F594" s="9" t="s">
        <v>83</v>
      </c>
      <c r="G594" s="9" t="s">
        <v>5756</v>
      </c>
      <c r="H594" s="10">
        <v>51291</v>
      </c>
      <c r="I594" s="11">
        <v>28</v>
      </c>
      <c r="J594" s="24">
        <v>0</v>
      </c>
      <c r="K594" s="12"/>
      <c r="L594" s="14">
        <v>0</v>
      </c>
      <c r="N594" s="21">
        <v>0</v>
      </c>
      <c r="P594" s="21">
        <v>0</v>
      </c>
      <c r="R594" s="21">
        <v>0</v>
      </c>
      <c r="T594" s="21">
        <v>0</v>
      </c>
      <c r="V594" s="21">
        <v>0</v>
      </c>
      <c r="X594" s="21">
        <v>0</v>
      </c>
      <c r="Z594" s="21">
        <v>2930414</v>
      </c>
      <c r="AB594" s="22">
        <v>2930414</v>
      </c>
      <c r="AD594" s="5" t="str">
        <f t="shared" si="9"/>
        <v>No</v>
      </c>
      <c r="AF594" s="28"/>
      <c r="AG594" s="21"/>
    </row>
    <row r="595" spans="1:33">
      <c r="A595" s="8" t="s">
        <v>455</v>
      </c>
      <c r="B595" s="8" t="s">
        <v>456</v>
      </c>
      <c r="C595" s="9" t="s">
        <v>58</v>
      </c>
      <c r="D595" s="185">
        <v>5171</v>
      </c>
      <c r="E595" s="188">
        <v>50171</v>
      </c>
      <c r="F595" s="9" t="s">
        <v>83</v>
      </c>
      <c r="G595" s="9" t="s">
        <v>5756</v>
      </c>
      <c r="H595" s="10">
        <v>54901</v>
      </c>
      <c r="I595" s="11">
        <v>28</v>
      </c>
      <c r="J595" s="24">
        <v>0</v>
      </c>
      <c r="K595" s="12"/>
      <c r="L595" s="14">
        <v>0</v>
      </c>
      <c r="N595" s="21">
        <v>0</v>
      </c>
      <c r="P595" s="21">
        <v>0</v>
      </c>
      <c r="R595" s="21">
        <v>0</v>
      </c>
      <c r="T595" s="21">
        <v>0</v>
      </c>
      <c r="V595" s="21">
        <v>0</v>
      </c>
      <c r="X595" s="21">
        <v>0</v>
      </c>
      <c r="Z595" s="21">
        <v>267373</v>
      </c>
      <c r="AB595" s="22">
        <v>267373</v>
      </c>
      <c r="AD595" s="5" t="str">
        <f t="shared" si="9"/>
        <v>No</v>
      </c>
      <c r="AF595" s="28"/>
      <c r="AG595" s="21"/>
    </row>
    <row r="596" spans="1:33">
      <c r="A596" s="8" t="s">
        <v>4477</v>
      </c>
      <c r="B596" s="8" t="s">
        <v>4478</v>
      </c>
      <c r="C596" s="9" t="s">
        <v>454</v>
      </c>
      <c r="D596" s="185"/>
      <c r="E596" s="188" t="s">
        <v>4479</v>
      </c>
      <c r="F596" s="9" t="s">
        <v>157</v>
      </c>
      <c r="G596" s="9" t="s">
        <v>147</v>
      </c>
      <c r="H596" s="10">
        <v>0</v>
      </c>
      <c r="I596" s="11">
        <v>28</v>
      </c>
      <c r="J596" s="24">
        <v>0</v>
      </c>
      <c r="K596" s="12"/>
      <c r="L596" s="14">
        <v>0</v>
      </c>
      <c r="N596" s="21">
        <v>0</v>
      </c>
      <c r="P596" s="21">
        <v>0</v>
      </c>
      <c r="R596" s="21">
        <v>0</v>
      </c>
      <c r="T596" s="21">
        <v>0</v>
      </c>
      <c r="V596" s="21">
        <v>0</v>
      </c>
      <c r="X596" s="21">
        <v>0</v>
      </c>
      <c r="Z596" s="21">
        <v>32078</v>
      </c>
      <c r="AB596" s="22">
        <v>32078</v>
      </c>
      <c r="AD596" s="5" t="str">
        <f t="shared" si="9"/>
        <v>No</v>
      </c>
      <c r="AF596" s="28"/>
      <c r="AG596" s="21"/>
    </row>
    <row r="597" spans="1:33">
      <c r="A597" s="8" t="s">
        <v>1474</v>
      </c>
      <c r="B597" s="8" t="s">
        <v>1475</v>
      </c>
      <c r="C597" s="9" t="s">
        <v>213</v>
      </c>
      <c r="D597" s="185">
        <v>6072</v>
      </c>
      <c r="E597" s="188">
        <v>60072</v>
      </c>
      <c r="F597" s="9" t="s">
        <v>88</v>
      </c>
      <c r="G597" s="9" t="s">
        <v>84</v>
      </c>
      <c r="H597" s="10">
        <v>295083</v>
      </c>
      <c r="I597" s="11">
        <v>28</v>
      </c>
      <c r="J597" s="24">
        <v>1076927</v>
      </c>
      <c r="K597" s="12"/>
      <c r="L597" s="14">
        <v>0</v>
      </c>
      <c r="N597" s="21">
        <v>0</v>
      </c>
      <c r="P597" s="21">
        <v>0</v>
      </c>
      <c r="R597" s="21">
        <v>0</v>
      </c>
      <c r="T597" s="21">
        <v>0</v>
      </c>
      <c r="V597" s="21">
        <v>0</v>
      </c>
      <c r="X597" s="21">
        <v>0</v>
      </c>
      <c r="Z597" s="21">
        <v>0</v>
      </c>
      <c r="AB597" s="22">
        <v>1076927</v>
      </c>
      <c r="AD597" s="5" t="str">
        <f t="shared" si="9"/>
        <v>No</v>
      </c>
      <c r="AF597" s="28"/>
      <c r="AG597" s="21"/>
    </row>
    <row r="598" spans="1:33">
      <c r="A598" s="8" t="s">
        <v>5944</v>
      </c>
      <c r="B598" s="8" t="s">
        <v>4436</v>
      </c>
      <c r="C598" s="9" t="s">
        <v>82</v>
      </c>
      <c r="D598" s="185">
        <v>2219</v>
      </c>
      <c r="E598" s="188">
        <v>20219</v>
      </c>
      <c r="F598" s="9" t="s">
        <v>113</v>
      </c>
      <c r="G598" s="9" t="s">
        <v>5756</v>
      </c>
      <c r="H598" s="10">
        <v>18351295</v>
      </c>
      <c r="I598" s="11">
        <v>28</v>
      </c>
      <c r="J598" s="24">
        <v>0</v>
      </c>
      <c r="K598" s="12"/>
      <c r="L598" s="14">
        <v>0</v>
      </c>
      <c r="N598" s="21">
        <v>0</v>
      </c>
      <c r="P598" s="21">
        <v>0</v>
      </c>
      <c r="R598" s="21">
        <v>0</v>
      </c>
      <c r="T598" s="21">
        <v>0</v>
      </c>
      <c r="V598" s="21">
        <v>0</v>
      </c>
      <c r="X598" s="21">
        <v>0</v>
      </c>
      <c r="Z598" s="21">
        <v>0</v>
      </c>
      <c r="AB598" s="22">
        <v>0</v>
      </c>
      <c r="AD598" s="5" t="str">
        <f t="shared" si="9"/>
        <v>No</v>
      </c>
      <c r="AF598" s="28"/>
      <c r="AG598" s="21"/>
    </row>
    <row r="599" spans="1:33">
      <c r="A599" s="8" t="s">
        <v>1229</v>
      </c>
      <c r="B599" s="8" t="s">
        <v>1230</v>
      </c>
      <c r="C599" s="9" t="s">
        <v>91</v>
      </c>
      <c r="D599" s="185">
        <v>9165</v>
      </c>
      <c r="E599" s="188">
        <v>90165</v>
      </c>
      <c r="F599" s="9" t="s">
        <v>83</v>
      </c>
      <c r="G599" s="9" t="s">
        <v>5756</v>
      </c>
      <c r="H599" s="10">
        <v>214811</v>
      </c>
      <c r="I599" s="11">
        <v>28</v>
      </c>
      <c r="J599" s="24">
        <v>0</v>
      </c>
      <c r="K599" s="12"/>
      <c r="L599" s="14">
        <v>0</v>
      </c>
      <c r="N599" s="21">
        <v>0</v>
      </c>
      <c r="P599" s="21">
        <v>0</v>
      </c>
      <c r="R599" s="21">
        <v>0</v>
      </c>
      <c r="T599" s="21">
        <v>0</v>
      </c>
      <c r="V599" s="21">
        <v>0</v>
      </c>
      <c r="X599" s="21">
        <v>0</v>
      </c>
      <c r="Z599" s="21">
        <v>3612299</v>
      </c>
      <c r="AB599" s="22">
        <v>3612299</v>
      </c>
      <c r="AD599" s="5" t="str">
        <f t="shared" si="9"/>
        <v>No</v>
      </c>
      <c r="AF599" s="28"/>
      <c r="AG599" s="21"/>
    </row>
    <row r="600" spans="1:33">
      <c r="A600" s="8" t="s">
        <v>1912</v>
      </c>
      <c r="B600" s="8" t="s">
        <v>1913</v>
      </c>
      <c r="C600" s="9" t="s">
        <v>235</v>
      </c>
      <c r="D600" s="185">
        <v>4205</v>
      </c>
      <c r="E600" s="188">
        <v>40205</v>
      </c>
      <c r="F600" s="9" t="s">
        <v>83</v>
      </c>
      <c r="G600" s="9" t="s">
        <v>5756</v>
      </c>
      <c r="H600" s="10">
        <v>1249442</v>
      </c>
      <c r="I600" s="11">
        <v>28</v>
      </c>
      <c r="J600" s="24">
        <v>0</v>
      </c>
      <c r="K600" s="12"/>
      <c r="L600" s="14">
        <v>0</v>
      </c>
      <c r="N600" s="21">
        <v>0</v>
      </c>
      <c r="P600" s="21">
        <v>0</v>
      </c>
      <c r="R600" s="21">
        <v>0</v>
      </c>
      <c r="T600" s="21">
        <v>0</v>
      </c>
      <c r="V600" s="21">
        <v>0</v>
      </c>
      <c r="X600" s="21">
        <v>0</v>
      </c>
      <c r="Z600" s="21">
        <v>0</v>
      </c>
      <c r="AB600" s="22">
        <v>0</v>
      </c>
      <c r="AD600" s="5" t="str">
        <f t="shared" si="9"/>
        <v>No</v>
      </c>
      <c r="AF600" s="28"/>
      <c r="AG600" s="21"/>
    </row>
    <row r="601" spans="1:33">
      <c r="A601" s="8" t="s">
        <v>5915</v>
      </c>
      <c r="B601" s="8" t="s">
        <v>419</v>
      </c>
      <c r="C601" s="9" t="s">
        <v>420</v>
      </c>
      <c r="D601" s="185">
        <v>22</v>
      </c>
      <c r="E601" s="188">
        <v>22</v>
      </c>
      <c r="F601" s="9" t="s">
        <v>83</v>
      </c>
      <c r="G601" s="9" t="s">
        <v>5756</v>
      </c>
      <c r="H601" s="10">
        <v>69809</v>
      </c>
      <c r="I601" s="11">
        <v>28</v>
      </c>
      <c r="J601" s="24">
        <v>0</v>
      </c>
      <c r="K601" s="12"/>
      <c r="L601" s="14">
        <v>0</v>
      </c>
      <c r="N601" s="21">
        <v>0</v>
      </c>
      <c r="P601" s="21">
        <v>0</v>
      </c>
      <c r="R601" s="21">
        <v>0</v>
      </c>
      <c r="T601" s="21">
        <v>0</v>
      </c>
      <c r="V601" s="21">
        <v>0</v>
      </c>
      <c r="X601" s="21">
        <v>0</v>
      </c>
      <c r="Z601" s="21">
        <v>517644</v>
      </c>
      <c r="AB601" s="22">
        <v>517644</v>
      </c>
      <c r="AD601" s="5" t="str">
        <f t="shared" si="9"/>
        <v>No</v>
      </c>
      <c r="AF601" s="28"/>
      <c r="AG601" s="21"/>
    </row>
    <row r="602" spans="1:33">
      <c r="A602" s="8" t="s">
        <v>1914</v>
      </c>
      <c r="B602" s="8" t="s">
        <v>264</v>
      </c>
      <c r="C602" s="9" t="s">
        <v>265</v>
      </c>
      <c r="D602" s="185">
        <v>7019</v>
      </c>
      <c r="E602" s="188">
        <v>70019</v>
      </c>
      <c r="F602" s="9" t="s">
        <v>214</v>
      </c>
      <c r="G602" s="9" t="s">
        <v>84</v>
      </c>
      <c r="H602" s="10">
        <v>106621</v>
      </c>
      <c r="I602" s="11">
        <v>28</v>
      </c>
      <c r="J602" s="24">
        <v>0</v>
      </c>
      <c r="K602" s="12"/>
      <c r="L602" s="14">
        <v>0</v>
      </c>
      <c r="N602" s="21">
        <v>0</v>
      </c>
      <c r="P602" s="21">
        <v>0</v>
      </c>
      <c r="R602" s="21">
        <v>0</v>
      </c>
      <c r="T602" s="21">
        <v>0</v>
      </c>
      <c r="V602" s="21">
        <v>0</v>
      </c>
      <c r="X602" s="21">
        <v>0</v>
      </c>
      <c r="Z602" s="21">
        <v>0</v>
      </c>
      <c r="AB602" s="22">
        <v>0</v>
      </c>
      <c r="AD602" s="5" t="str">
        <f t="shared" si="9"/>
        <v>No</v>
      </c>
      <c r="AF602" s="28"/>
      <c r="AG602" s="21"/>
    </row>
    <row r="603" spans="1:33">
      <c r="A603" s="8" t="s">
        <v>1008</v>
      </c>
      <c r="B603" s="8" t="s">
        <v>1009</v>
      </c>
      <c r="C603" s="9" t="s">
        <v>265</v>
      </c>
      <c r="D603" s="185">
        <v>7012</v>
      </c>
      <c r="E603" s="188">
        <v>70012</v>
      </c>
      <c r="F603" s="9" t="s">
        <v>83</v>
      </c>
      <c r="G603" s="9" t="s">
        <v>84</v>
      </c>
      <c r="H603" s="10">
        <v>106494</v>
      </c>
      <c r="I603" s="11">
        <v>28</v>
      </c>
      <c r="J603" s="24">
        <v>509280</v>
      </c>
      <c r="K603" s="12"/>
      <c r="L603" s="14">
        <v>0</v>
      </c>
      <c r="N603" s="21">
        <v>0</v>
      </c>
      <c r="P603" s="21">
        <v>1414187</v>
      </c>
      <c r="R603" s="21">
        <v>0</v>
      </c>
      <c r="T603" s="21">
        <v>0</v>
      </c>
      <c r="V603" s="21">
        <v>0</v>
      </c>
      <c r="X603" s="21">
        <v>0</v>
      </c>
      <c r="Z603" s="21">
        <v>0</v>
      </c>
      <c r="AB603" s="22">
        <v>1923467</v>
      </c>
      <c r="AD603" s="5" t="str">
        <f t="shared" si="9"/>
        <v>No</v>
      </c>
      <c r="AF603" s="28"/>
      <c r="AG603" s="21"/>
    </row>
    <row r="604" spans="1:33">
      <c r="A604" s="8" t="s">
        <v>6139</v>
      </c>
      <c r="B604" s="8" t="s">
        <v>6140</v>
      </c>
      <c r="C604" s="9" t="s">
        <v>91</v>
      </c>
      <c r="D604" s="185">
        <v>9296</v>
      </c>
      <c r="E604" s="188">
        <v>90296</v>
      </c>
      <c r="F604" s="9" t="s">
        <v>83</v>
      </c>
      <c r="G604" s="9" t="s">
        <v>5756</v>
      </c>
      <c r="H604" s="10">
        <v>12150996</v>
      </c>
      <c r="I604" s="11">
        <v>28</v>
      </c>
      <c r="J604" s="24">
        <v>0</v>
      </c>
      <c r="K604" s="12"/>
      <c r="L604" s="14">
        <v>0</v>
      </c>
      <c r="N604" s="21">
        <v>0</v>
      </c>
      <c r="P604" s="21">
        <v>0</v>
      </c>
      <c r="R604" s="21">
        <v>0</v>
      </c>
      <c r="T604" s="21">
        <v>0</v>
      </c>
      <c r="V604" s="21">
        <v>0</v>
      </c>
      <c r="X604" s="21">
        <v>0</v>
      </c>
      <c r="Z604" s="21">
        <v>918825</v>
      </c>
      <c r="AB604" s="22">
        <v>918825</v>
      </c>
      <c r="AD604" s="5" t="str">
        <f t="shared" si="9"/>
        <v>No</v>
      </c>
      <c r="AF604" s="28"/>
      <c r="AG604" s="21"/>
    </row>
    <row r="605" spans="1:33">
      <c r="A605" s="8" t="s">
        <v>1931</v>
      </c>
      <c r="B605" s="8" t="s">
        <v>1932</v>
      </c>
      <c r="C605" s="9" t="s">
        <v>129</v>
      </c>
      <c r="D605" s="185">
        <v>4024</v>
      </c>
      <c r="E605" s="188">
        <v>40024</v>
      </c>
      <c r="F605" s="9" t="s">
        <v>83</v>
      </c>
      <c r="G605" s="9" t="s">
        <v>5756</v>
      </c>
      <c r="H605" s="10">
        <v>253602</v>
      </c>
      <c r="I605" s="11">
        <v>28</v>
      </c>
      <c r="J605" s="24">
        <v>0</v>
      </c>
      <c r="K605" s="12"/>
      <c r="L605" s="14">
        <v>0</v>
      </c>
      <c r="N605" s="21">
        <v>0</v>
      </c>
      <c r="P605" s="21">
        <v>0</v>
      </c>
      <c r="R605" s="21">
        <v>0</v>
      </c>
      <c r="T605" s="21">
        <v>0</v>
      </c>
      <c r="V605" s="21">
        <v>0</v>
      </c>
      <c r="X605" s="21">
        <v>0</v>
      </c>
      <c r="Z605" s="21">
        <v>3797685</v>
      </c>
      <c r="AB605" s="22">
        <v>3797685</v>
      </c>
      <c r="AD605" s="5" t="str">
        <f t="shared" si="9"/>
        <v>No</v>
      </c>
      <c r="AF605" s="28"/>
      <c r="AG605" s="21"/>
    </row>
    <row r="606" spans="1:33">
      <c r="A606" s="8" t="s">
        <v>1241</v>
      </c>
      <c r="B606" s="8" t="s">
        <v>1242</v>
      </c>
      <c r="C606" s="9" t="s">
        <v>120</v>
      </c>
      <c r="D606" s="185">
        <v>6082</v>
      </c>
      <c r="E606" s="188">
        <v>60082</v>
      </c>
      <c r="F606" s="9" t="s">
        <v>88</v>
      </c>
      <c r="G606" s="9" t="s">
        <v>84</v>
      </c>
      <c r="H606" s="10">
        <v>106383</v>
      </c>
      <c r="I606" s="11">
        <v>28</v>
      </c>
      <c r="J606" s="24">
        <v>1005744</v>
      </c>
      <c r="K606" s="12"/>
      <c r="L606" s="14">
        <v>0</v>
      </c>
      <c r="N606" s="21">
        <v>0</v>
      </c>
      <c r="P606" s="21">
        <v>0</v>
      </c>
      <c r="R606" s="21">
        <v>0</v>
      </c>
      <c r="T606" s="21">
        <v>0</v>
      </c>
      <c r="V606" s="21">
        <v>0</v>
      </c>
      <c r="X606" s="21">
        <v>0</v>
      </c>
      <c r="Z606" s="21">
        <v>0</v>
      </c>
      <c r="AB606" s="22">
        <v>1005744</v>
      </c>
      <c r="AD606" s="5" t="str">
        <f t="shared" si="9"/>
        <v>No</v>
      </c>
      <c r="AF606" s="28"/>
      <c r="AG606" s="21"/>
    </row>
    <row r="607" spans="1:33">
      <c r="A607" s="8" t="s">
        <v>5977</v>
      </c>
      <c r="B607" s="8" t="s">
        <v>3394</v>
      </c>
      <c r="C607" s="9" t="s">
        <v>171</v>
      </c>
      <c r="D607" s="185"/>
      <c r="E607" s="188" t="s">
        <v>5978</v>
      </c>
      <c r="F607" s="9" t="s">
        <v>125</v>
      </c>
      <c r="G607" s="9" t="s">
        <v>147</v>
      </c>
      <c r="H607" s="10">
        <v>0</v>
      </c>
      <c r="I607" s="11">
        <v>28</v>
      </c>
      <c r="J607" s="24">
        <v>0</v>
      </c>
      <c r="K607" s="12"/>
      <c r="L607" s="14">
        <v>0</v>
      </c>
      <c r="N607" s="21">
        <v>0</v>
      </c>
      <c r="P607" s="21">
        <v>0</v>
      </c>
      <c r="R607" s="21">
        <v>0</v>
      </c>
      <c r="T607" s="21">
        <v>0</v>
      </c>
      <c r="V607" s="21">
        <v>0</v>
      </c>
      <c r="X607" s="21">
        <v>0</v>
      </c>
      <c r="Z607" s="21">
        <v>100900</v>
      </c>
      <c r="AB607" s="22">
        <v>100900</v>
      </c>
      <c r="AD607" s="5" t="str">
        <f t="shared" si="9"/>
        <v>No</v>
      </c>
      <c r="AF607" s="28"/>
      <c r="AG607" s="21"/>
    </row>
    <row r="608" spans="1:33">
      <c r="A608" s="8" t="s">
        <v>184</v>
      </c>
      <c r="B608" s="8" t="s">
        <v>185</v>
      </c>
      <c r="C608" s="9" t="s">
        <v>91</v>
      </c>
      <c r="D608" s="185">
        <v>9236</v>
      </c>
      <c r="E608" s="188">
        <v>90236</v>
      </c>
      <c r="F608" s="9" t="s">
        <v>83</v>
      </c>
      <c r="G608" s="9" t="s">
        <v>5756</v>
      </c>
      <c r="H608" s="10">
        <v>358172</v>
      </c>
      <c r="I608" s="11">
        <v>28</v>
      </c>
      <c r="J608" s="24">
        <v>0</v>
      </c>
      <c r="K608" s="12"/>
      <c r="L608" s="14">
        <v>0</v>
      </c>
      <c r="N608" s="21">
        <v>0</v>
      </c>
      <c r="P608" s="21">
        <v>0</v>
      </c>
      <c r="R608" s="21">
        <v>0</v>
      </c>
      <c r="T608" s="21">
        <v>0</v>
      </c>
      <c r="V608" s="21">
        <v>0</v>
      </c>
      <c r="X608" s="21">
        <v>0</v>
      </c>
      <c r="Z608" s="21">
        <v>5599405</v>
      </c>
      <c r="AB608" s="22">
        <v>5599405</v>
      </c>
      <c r="AD608" s="5" t="str">
        <f t="shared" si="9"/>
        <v>No</v>
      </c>
      <c r="AF608" s="28"/>
      <c r="AG608" s="21"/>
    </row>
    <row r="609" spans="1:33">
      <c r="A609" s="8" t="s">
        <v>627</v>
      </c>
      <c r="B609" s="8" t="s">
        <v>628</v>
      </c>
      <c r="C609" s="9" t="s">
        <v>91</v>
      </c>
      <c r="D609" s="185">
        <v>9119</v>
      </c>
      <c r="E609" s="188">
        <v>90119</v>
      </c>
      <c r="F609" s="9" t="s">
        <v>83</v>
      </c>
      <c r="G609" s="9" t="s">
        <v>84</v>
      </c>
      <c r="H609" s="10">
        <v>583681</v>
      </c>
      <c r="I609" s="11">
        <v>27</v>
      </c>
      <c r="J609" s="24">
        <v>0</v>
      </c>
      <c r="K609" s="12"/>
      <c r="L609" s="14">
        <v>0</v>
      </c>
      <c r="N609" s="21">
        <v>537543</v>
      </c>
      <c r="P609" s="21">
        <v>0</v>
      </c>
      <c r="R609" s="21">
        <v>702943</v>
      </c>
      <c r="T609" s="21">
        <v>0</v>
      </c>
      <c r="V609" s="21">
        <v>0</v>
      </c>
      <c r="X609" s="21">
        <v>0</v>
      </c>
      <c r="Z609" s="21">
        <v>0</v>
      </c>
      <c r="AB609" s="22">
        <v>1240486</v>
      </c>
      <c r="AD609" s="5" t="str">
        <f t="shared" si="9"/>
        <v>No</v>
      </c>
      <c r="AF609" s="28"/>
      <c r="AG609" s="21"/>
    </row>
    <row r="610" spans="1:33">
      <c r="A610" s="8" t="s">
        <v>2586</v>
      </c>
      <c r="B610" s="8" t="s">
        <v>2587</v>
      </c>
      <c r="C610" s="9" t="s">
        <v>466</v>
      </c>
      <c r="D610" s="185" t="s">
        <v>2588</v>
      </c>
      <c r="E610" s="188" t="s">
        <v>2589</v>
      </c>
      <c r="F610" s="9" t="s">
        <v>83</v>
      </c>
      <c r="G610" s="9" t="s">
        <v>147</v>
      </c>
      <c r="H610" s="10">
        <v>0</v>
      </c>
      <c r="I610" s="11">
        <v>27</v>
      </c>
      <c r="J610" s="24">
        <v>0</v>
      </c>
      <c r="K610" s="12"/>
      <c r="L610" s="14">
        <v>0</v>
      </c>
      <c r="N610" s="21">
        <v>0</v>
      </c>
      <c r="P610" s="21">
        <v>0</v>
      </c>
      <c r="R610" s="21">
        <v>0</v>
      </c>
      <c r="T610" s="21">
        <v>0</v>
      </c>
      <c r="V610" s="21">
        <v>0</v>
      </c>
      <c r="X610" s="21">
        <v>0</v>
      </c>
      <c r="Z610" s="21">
        <v>63943</v>
      </c>
      <c r="AB610" s="22">
        <v>63943</v>
      </c>
      <c r="AD610" s="5" t="str">
        <f t="shared" si="9"/>
        <v>No</v>
      </c>
      <c r="AF610" s="28"/>
      <c r="AG610" s="21"/>
    </row>
    <row r="611" spans="1:33">
      <c r="A611" s="8" t="s">
        <v>272</v>
      </c>
      <c r="B611" s="8" t="s">
        <v>273</v>
      </c>
      <c r="C611" s="9" t="s">
        <v>274</v>
      </c>
      <c r="D611" s="185">
        <v>4054</v>
      </c>
      <c r="E611" s="188">
        <v>40054</v>
      </c>
      <c r="F611" s="9" t="s">
        <v>83</v>
      </c>
      <c r="G611" s="9" t="s">
        <v>5756</v>
      </c>
      <c r="H611" s="10">
        <v>120415</v>
      </c>
      <c r="I611" s="11">
        <v>27</v>
      </c>
      <c r="J611" s="24">
        <v>0</v>
      </c>
      <c r="K611" s="12"/>
      <c r="L611" s="14">
        <v>0</v>
      </c>
      <c r="N611" s="21">
        <v>0</v>
      </c>
      <c r="P611" s="21">
        <v>0</v>
      </c>
      <c r="R611" s="21">
        <v>0</v>
      </c>
      <c r="T611" s="21">
        <v>0</v>
      </c>
      <c r="V611" s="21">
        <v>0</v>
      </c>
      <c r="X611" s="21">
        <v>0</v>
      </c>
      <c r="Z611" s="21">
        <v>673335</v>
      </c>
      <c r="AB611" s="22">
        <v>673335</v>
      </c>
      <c r="AD611" s="5" t="str">
        <f t="shared" si="9"/>
        <v>No</v>
      </c>
      <c r="AF611" s="28"/>
      <c r="AG611" s="21"/>
    </row>
    <row r="612" spans="1:33">
      <c r="A612" s="8" t="s">
        <v>2819</v>
      </c>
      <c r="B612" s="8" t="s">
        <v>2820</v>
      </c>
      <c r="C612" s="9" t="s">
        <v>210</v>
      </c>
      <c r="D612" s="185" t="s">
        <v>2821</v>
      </c>
      <c r="E612" s="188" t="s">
        <v>2822</v>
      </c>
      <c r="F612" s="9" t="s">
        <v>83</v>
      </c>
      <c r="G612" s="9" t="s">
        <v>147</v>
      </c>
      <c r="H612" s="10">
        <v>0</v>
      </c>
      <c r="I612" s="11">
        <v>27</v>
      </c>
      <c r="J612" s="24">
        <v>0</v>
      </c>
      <c r="K612" s="12"/>
      <c r="L612" s="14">
        <v>0</v>
      </c>
      <c r="N612" s="21">
        <v>0</v>
      </c>
      <c r="P612" s="21">
        <v>0</v>
      </c>
      <c r="R612" s="21">
        <v>0</v>
      </c>
      <c r="T612" s="21">
        <v>0</v>
      </c>
      <c r="V612" s="21">
        <v>0</v>
      </c>
      <c r="X612" s="21">
        <v>0</v>
      </c>
      <c r="Z612" s="21">
        <v>975448</v>
      </c>
      <c r="AB612" s="22">
        <v>975448</v>
      </c>
      <c r="AD612" s="5" t="str">
        <f t="shared" si="9"/>
        <v>No</v>
      </c>
      <c r="AF612" s="28"/>
      <c r="AG612" s="21"/>
    </row>
    <row r="613" spans="1:33">
      <c r="A613" s="8" t="s">
        <v>560</v>
      </c>
      <c r="B613" s="8" t="s">
        <v>561</v>
      </c>
      <c r="C613" s="9" t="s">
        <v>235</v>
      </c>
      <c r="D613" s="185">
        <v>4225</v>
      </c>
      <c r="E613" s="188">
        <v>40225</v>
      </c>
      <c r="F613" s="9" t="s">
        <v>88</v>
      </c>
      <c r="G613" s="9" t="s">
        <v>5756</v>
      </c>
      <c r="H613" s="10">
        <v>119911</v>
      </c>
      <c r="I613" s="11">
        <v>27</v>
      </c>
      <c r="J613" s="24">
        <v>0</v>
      </c>
      <c r="K613" s="12"/>
      <c r="L613" s="14">
        <v>0</v>
      </c>
      <c r="N613" s="21">
        <v>0</v>
      </c>
      <c r="P613" s="21">
        <v>0</v>
      </c>
      <c r="R613" s="21">
        <v>0</v>
      </c>
      <c r="T613" s="21">
        <v>0</v>
      </c>
      <c r="V613" s="21">
        <v>0</v>
      </c>
      <c r="X613" s="21">
        <v>0</v>
      </c>
      <c r="Z613" s="21">
        <v>436731</v>
      </c>
      <c r="AB613" s="22">
        <v>436731</v>
      </c>
      <c r="AD613" s="5" t="str">
        <f t="shared" si="9"/>
        <v>No</v>
      </c>
      <c r="AF613" s="28"/>
      <c r="AG613" s="21"/>
    </row>
    <row r="614" spans="1:33">
      <c r="A614" s="8" t="s">
        <v>5109</v>
      </c>
      <c r="B614" s="8" t="s">
        <v>5110</v>
      </c>
      <c r="C614" s="9" t="s">
        <v>288</v>
      </c>
      <c r="D614" s="185">
        <v>3055</v>
      </c>
      <c r="E614" s="188">
        <v>30055</v>
      </c>
      <c r="F614" s="9" t="s">
        <v>83</v>
      </c>
      <c r="G614" s="9" t="s">
        <v>5756</v>
      </c>
      <c r="H614" s="10">
        <v>387550</v>
      </c>
      <c r="I614" s="11">
        <v>27</v>
      </c>
      <c r="J614" s="24">
        <v>0</v>
      </c>
      <c r="K614" s="12"/>
      <c r="L614" s="14">
        <v>0</v>
      </c>
      <c r="N614" s="21">
        <v>0</v>
      </c>
      <c r="P614" s="21">
        <v>0</v>
      </c>
      <c r="R614" s="21">
        <v>0</v>
      </c>
      <c r="T614" s="21">
        <v>0</v>
      </c>
      <c r="V614" s="21">
        <v>0</v>
      </c>
      <c r="X614" s="21">
        <v>0</v>
      </c>
      <c r="Z614" s="21">
        <v>62886</v>
      </c>
      <c r="AB614" s="22">
        <v>62886</v>
      </c>
      <c r="AD614" s="5" t="str">
        <f t="shared" si="9"/>
        <v>No</v>
      </c>
      <c r="AF614" s="28"/>
      <c r="AG614" s="21"/>
    </row>
    <row r="615" spans="1:33">
      <c r="A615" s="8" t="s">
        <v>6558</v>
      </c>
      <c r="B615" s="8" t="s">
        <v>467</v>
      </c>
      <c r="C615" s="9" t="s">
        <v>82</v>
      </c>
      <c r="D615" s="185">
        <v>2197</v>
      </c>
      <c r="E615" s="188">
        <v>20197</v>
      </c>
      <c r="F615" s="9" t="s">
        <v>157</v>
      </c>
      <c r="G615" s="9" t="s">
        <v>5756</v>
      </c>
      <c r="H615" s="10">
        <v>18351295</v>
      </c>
      <c r="I615" s="11">
        <v>27</v>
      </c>
      <c r="J615" s="24">
        <v>0</v>
      </c>
      <c r="K615" s="12"/>
      <c r="L615" s="14">
        <v>0</v>
      </c>
      <c r="N615" s="21">
        <v>0</v>
      </c>
      <c r="P615" s="21">
        <v>0</v>
      </c>
      <c r="R615" s="21">
        <v>0</v>
      </c>
      <c r="T615" s="21">
        <v>0</v>
      </c>
      <c r="V615" s="21">
        <v>0</v>
      </c>
      <c r="X615" s="21">
        <v>0</v>
      </c>
      <c r="Z615" s="21">
        <v>0</v>
      </c>
      <c r="AB615" s="22">
        <v>0</v>
      </c>
      <c r="AD615" s="5" t="str">
        <f t="shared" si="9"/>
        <v>No</v>
      </c>
      <c r="AF615" s="28"/>
      <c r="AG615" s="21"/>
    </row>
    <row r="616" spans="1:33">
      <c r="A616" s="8" t="s">
        <v>3405</v>
      </c>
      <c r="B616" s="8" t="s">
        <v>3406</v>
      </c>
      <c r="C616" s="9" t="s">
        <v>555</v>
      </c>
      <c r="D616" s="185">
        <v>5215</v>
      </c>
      <c r="E616" s="188">
        <v>50215</v>
      </c>
      <c r="F616" s="9" t="s">
        <v>157</v>
      </c>
      <c r="G616" s="9" t="s">
        <v>5756</v>
      </c>
      <c r="H616" s="10">
        <v>68545</v>
      </c>
      <c r="I616" s="11">
        <v>27</v>
      </c>
      <c r="J616" s="24">
        <v>0</v>
      </c>
      <c r="K616" s="12"/>
      <c r="L616" s="14">
        <v>0</v>
      </c>
      <c r="N616" s="21">
        <v>0</v>
      </c>
      <c r="P616" s="21">
        <v>0</v>
      </c>
      <c r="R616" s="21">
        <v>0</v>
      </c>
      <c r="T616" s="21">
        <v>0</v>
      </c>
      <c r="V616" s="21">
        <v>0</v>
      </c>
      <c r="X616" s="21">
        <v>0</v>
      </c>
      <c r="Z616" s="21">
        <v>0</v>
      </c>
      <c r="AB616" s="22">
        <v>0</v>
      </c>
      <c r="AD616" s="5" t="str">
        <f t="shared" si="9"/>
        <v>No</v>
      </c>
      <c r="AF616" s="28"/>
      <c r="AG616" s="21"/>
    </row>
    <row r="617" spans="1:33">
      <c r="A617" s="8" t="s">
        <v>5955</v>
      </c>
      <c r="B617" s="8" t="s">
        <v>117</v>
      </c>
      <c r="C617" s="9" t="s">
        <v>42</v>
      </c>
      <c r="D617" s="185" t="s">
        <v>4677</v>
      </c>
      <c r="E617" s="188" t="s">
        <v>4678</v>
      </c>
      <c r="F617" s="9" t="s">
        <v>83</v>
      </c>
      <c r="G617" s="9" t="s">
        <v>147</v>
      </c>
      <c r="H617" s="10">
        <v>0</v>
      </c>
      <c r="I617" s="11">
        <v>27</v>
      </c>
      <c r="J617" s="24">
        <v>0</v>
      </c>
      <c r="K617" s="12"/>
      <c r="L617" s="14">
        <v>0</v>
      </c>
      <c r="N617" s="21">
        <v>0</v>
      </c>
      <c r="P617" s="21">
        <v>0</v>
      </c>
      <c r="R617" s="21">
        <v>0</v>
      </c>
      <c r="T617" s="21">
        <v>0</v>
      </c>
      <c r="V617" s="21">
        <v>0</v>
      </c>
      <c r="X617" s="21">
        <v>0</v>
      </c>
      <c r="Z617" s="21">
        <v>346846</v>
      </c>
      <c r="AB617" s="22">
        <v>346846</v>
      </c>
      <c r="AD617" s="5" t="str">
        <f t="shared" si="9"/>
        <v>No</v>
      </c>
      <c r="AF617" s="28"/>
      <c r="AG617" s="21"/>
    </row>
    <row r="618" spans="1:33">
      <c r="A618" s="8" t="s">
        <v>576</v>
      </c>
      <c r="B618" s="8" t="s">
        <v>577</v>
      </c>
      <c r="C618" s="9" t="s">
        <v>73</v>
      </c>
      <c r="D618" s="185">
        <v>6049</v>
      </c>
      <c r="E618" s="188">
        <v>60049</v>
      </c>
      <c r="F618" s="9" t="s">
        <v>83</v>
      </c>
      <c r="G618" s="9" t="s">
        <v>5756</v>
      </c>
      <c r="H618" s="10">
        <v>128600</v>
      </c>
      <c r="I618" s="11">
        <v>27</v>
      </c>
      <c r="J618" s="24">
        <v>0</v>
      </c>
      <c r="K618" s="12"/>
      <c r="L618" s="14">
        <v>0</v>
      </c>
      <c r="N618" s="21">
        <v>0</v>
      </c>
      <c r="P618" s="21">
        <v>0</v>
      </c>
      <c r="R618" s="21">
        <v>0</v>
      </c>
      <c r="T618" s="21">
        <v>0</v>
      </c>
      <c r="V618" s="21">
        <v>0</v>
      </c>
      <c r="X618" s="21">
        <v>0</v>
      </c>
      <c r="Z618" s="21">
        <v>1927488</v>
      </c>
      <c r="AB618" s="22">
        <v>1927488</v>
      </c>
      <c r="AD618" s="5" t="str">
        <f t="shared" si="9"/>
        <v>No</v>
      </c>
      <c r="AF618" s="28"/>
      <c r="AG618" s="21"/>
    </row>
    <row r="619" spans="1:33">
      <c r="A619" s="8" t="s">
        <v>6152</v>
      </c>
      <c r="B619" s="8" t="s">
        <v>6153</v>
      </c>
      <c r="C619" s="9" t="s">
        <v>91</v>
      </c>
      <c r="D619" s="185"/>
      <c r="E619" s="188">
        <v>90287</v>
      </c>
      <c r="F619" s="9" t="s">
        <v>88</v>
      </c>
      <c r="G619" s="9" t="s">
        <v>5756</v>
      </c>
      <c r="H619" s="10">
        <v>12150996</v>
      </c>
      <c r="I619" s="11">
        <v>27</v>
      </c>
      <c r="J619" s="24">
        <v>0</v>
      </c>
      <c r="K619" s="12"/>
      <c r="L619" s="14">
        <v>0</v>
      </c>
      <c r="N619" s="21">
        <v>0</v>
      </c>
      <c r="P619" s="21">
        <v>0</v>
      </c>
      <c r="R619" s="21">
        <v>0</v>
      </c>
      <c r="T619" s="21">
        <v>0</v>
      </c>
      <c r="V619" s="21">
        <v>0</v>
      </c>
      <c r="X619" s="21">
        <v>0</v>
      </c>
      <c r="Z619" s="21">
        <v>1893647</v>
      </c>
      <c r="AB619" s="22">
        <v>1893647</v>
      </c>
      <c r="AD619" s="5" t="str">
        <f t="shared" si="9"/>
        <v>No</v>
      </c>
      <c r="AF619" s="28"/>
      <c r="AG619" s="21"/>
    </row>
    <row r="620" spans="1:33">
      <c r="A620" s="8" t="s">
        <v>518</v>
      </c>
      <c r="B620" s="8" t="s">
        <v>519</v>
      </c>
      <c r="C620" s="9" t="s">
        <v>82</v>
      </c>
      <c r="D620" s="185">
        <v>2211</v>
      </c>
      <c r="E620" s="188">
        <v>20211</v>
      </c>
      <c r="F620" s="9" t="s">
        <v>83</v>
      </c>
      <c r="G620" s="9" t="s">
        <v>5756</v>
      </c>
      <c r="H620" s="10">
        <v>296668</v>
      </c>
      <c r="I620" s="11">
        <v>27</v>
      </c>
      <c r="J620" s="24">
        <v>0</v>
      </c>
      <c r="K620" s="12"/>
      <c r="L620" s="14">
        <v>0</v>
      </c>
      <c r="N620" s="21">
        <v>0</v>
      </c>
      <c r="P620" s="21">
        <v>0</v>
      </c>
      <c r="R620" s="21">
        <v>0</v>
      </c>
      <c r="T620" s="21">
        <v>0</v>
      </c>
      <c r="V620" s="21">
        <v>0</v>
      </c>
      <c r="X620" s="21">
        <v>0</v>
      </c>
      <c r="Z620" s="21">
        <v>1779988</v>
      </c>
      <c r="AB620" s="22">
        <v>1779988</v>
      </c>
      <c r="AD620" s="5" t="str">
        <f t="shared" si="9"/>
        <v>No</v>
      </c>
      <c r="AF620" s="28"/>
      <c r="AG620" s="21"/>
    </row>
    <row r="621" spans="1:33">
      <c r="A621" s="8" t="s">
        <v>6556</v>
      </c>
      <c r="B621" s="8" t="s">
        <v>2769</v>
      </c>
      <c r="C621" s="9" t="s">
        <v>132</v>
      </c>
      <c r="D621" s="185">
        <v>5209</v>
      </c>
      <c r="E621" s="188">
        <v>50209</v>
      </c>
      <c r="F621" s="9" t="s">
        <v>88</v>
      </c>
      <c r="G621" s="9" t="s">
        <v>5756</v>
      </c>
      <c r="H621" s="10">
        <v>1487483</v>
      </c>
      <c r="I621" s="11">
        <v>27</v>
      </c>
      <c r="J621" s="24">
        <v>0</v>
      </c>
      <c r="K621" s="12"/>
      <c r="L621" s="14">
        <v>0</v>
      </c>
      <c r="N621" s="21">
        <v>0</v>
      </c>
      <c r="P621" s="21">
        <v>0</v>
      </c>
      <c r="R621" s="21">
        <v>0</v>
      </c>
      <c r="T621" s="21">
        <v>0</v>
      </c>
      <c r="V621" s="21">
        <v>0</v>
      </c>
      <c r="X621" s="21">
        <v>0</v>
      </c>
      <c r="Z621" s="21">
        <v>158955</v>
      </c>
      <c r="AB621" s="22">
        <v>158955</v>
      </c>
      <c r="AD621" s="5" t="str">
        <f t="shared" si="9"/>
        <v>No</v>
      </c>
      <c r="AF621" s="28"/>
      <c r="AG621" s="21"/>
    </row>
    <row r="622" spans="1:33">
      <c r="A622" s="8" t="s">
        <v>202</v>
      </c>
      <c r="B622" s="8" t="s">
        <v>203</v>
      </c>
      <c r="C622" s="9" t="s">
        <v>150</v>
      </c>
      <c r="D622" s="185">
        <v>6096</v>
      </c>
      <c r="E622" s="188">
        <v>60096</v>
      </c>
      <c r="F622" s="9" t="s">
        <v>83</v>
      </c>
      <c r="G622" s="9" t="s">
        <v>5756</v>
      </c>
      <c r="H622" s="10">
        <v>103898</v>
      </c>
      <c r="I622" s="11">
        <v>27</v>
      </c>
      <c r="J622" s="24">
        <v>0</v>
      </c>
      <c r="K622" s="12"/>
      <c r="L622" s="14">
        <v>0</v>
      </c>
      <c r="N622" s="21">
        <v>0</v>
      </c>
      <c r="P622" s="21">
        <v>0</v>
      </c>
      <c r="R622" s="21">
        <v>0</v>
      </c>
      <c r="T622" s="21">
        <v>0</v>
      </c>
      <c r="V622" s="21">
        <v>0</v>
      </c>
      <c r="X622" s="21">
        <v>0</v>
      </c>
      <c r="Z622" s="21">
        <v>625000</v>
      </c>
      <c r="AB622" s="22">
        <v>625000</v>
      </c>
      <c r="AD622" s="5" t="str">
        <f t="shared" si="9"/>
        <v>No</v>
      </c>
      <c r="AF622" s="28"/>
      <c r="AG622" s="21"/>
    </row>
    <row r="623" spans="1:33">
      <c r="A623" s="8" t="s">
        <v>569</v>
      </c>
      <c r="B623" s="8" t="s">
        <v>570</v>
      </c>
      <c r="C623" s="9" t="s">
        <v>50</v>
      </c>
      <c r="D623" s="185">
        <v>4044</v>
      </c>
      <c r="E623" s="188">
        <v>40044</v>
      </c>
      <c r="F623" s="9" t="s">
        <v>83</v>
      </c>
      <c r="G623" s="9" t="s">
        <v>84</v>
      </c>
      <c r="H623" s="10">
        <v>263907</v>
      </c>
      <c r="I623" s="11">
        <v>27</v>
      </c>
      <c r="J623" s="24">
        <v>3744527</v>
      </c>
      <c r="K623" s="12"/>
      <c r="L623" s="14">
        <v>0</v>
      </c>
      <c r="N623" s="21">
        <v>0</v>
      </c>
      <c r="P623" s="21">
        <v>0</v>
      </c>
      <c r="R623" s="21">
        <v>0</v>
      </c>
      <c r="T623" s="21">
        <v>0</v>
      </c>
      <c r="V623" s="21">
        <v>0</v>
      </c>
      <c r="X623" s="21">
        <v>0</v>
      </c>
      <c r="Z623" s="21">
        <v>0</v>
      </c>
      <c r="AB623" s="22">
        <v>3744527</v>
      </c>
      <c r="AD623" s="5" t="str">
        <f t="shared" si="9"/>
        <v>No</v>
      </c>
      <c r="AF623" s="28"/>
      <c r="AG623" s="21"/>
    </row>
    <row r="624" spans="1:33">
      <c r="A624" s="8" t="s">
        <v>1347</v>
      </c>
      <c r="B624" s="8" t="s">
        <v>167</v>
      </c>
      <c r="C624" s="9" t="s">
        <v>160</v>
      </c>
      <c r="D624" s="185">
        <v>1069</v>
      </c>
      <c r="E624" s="188">
        <v>10069</v>
      </c>
      <c r="F624" s="9" t="s">
        <v>157</v>
      </c>
      <c r="G624" s="9" t="s">
        <v>5756</v>
      </c>
      <c r="H624" s="10">
        <v>203914</v>
      </c>
      <c r="I624" s="11">
        <v>27</v>
      </c>
      <c r="J624" s="24">
        <v>0</v>
      </c>
      <c r="K624" s="12"/>
      <c r="L624" s="14">
        <v>0</v>
      </c>
      <c r="N624" s="21">
        <v>0</v>
      </c>
      <c r="P624" s="21">
        <v>0</v>
      </c>
      <c r="R624" s="21">
        <v>0</v>
      </c>
      <c r="T624" s="21">
        <v>0</v>
      </c>
      <c r="V624" s="21">
        <v>0</v>
      </c>
      <c r="X624" s="21">
        <v>0</v>
      </c>
      <c r="Z624" s="21">
        <v>64004</v>
      </c>
      <c r="AB624" s="22">
        <v>64004</v>
      </c>
      <c r="AD624" s="5" t="str">
        <f t="shared" si="9"/>
        <v>No</v>
      </c>
      <c r="AF624" s="28"/>
      <c r="AG624" s="21"/>
    </row>
    <row r="625" spans="1:33">
      <c r="A625" s="8" t="s">
        <v>4714</v>
      </c>
      <c r="B625" s="8" t="s">
        <v>4715</v>
      </c>
      <c r="C625" s="9" t="s">
        <v>79</v>
      </c>
      <c r="D625" s="185" t="s">
        <v>4716</v>
      </c>
      <c r="E625" s="188">
        <v>91092</v>
      </c>
      <c r="F625" s="9" t="s">
        <v>88</v>
      </c>
      <c r="G625" s="9" t="s">
        <v>84</v>
      </c>
      <c r="H625" s="10">
        <v>210000</v>
      </c>
      <c r="I625" s="11">
        <v>27</v>
      </c>
      <c r="J625" s="24">
        <v>50473</v>
      </c>
      <c r="K625" s="12"/>
      <c r="L625" s="14">
        <v>0</v>
      </c>
      <c r="N625" s="21">
        <v>0</v>
      </c>
      <c r="P625" s="21">
        <v>0</v>
      </c>
      <c r="R625" s="21">
        <v>0</v>
      </c>
      <c r="T625" s="21">
        <v>0</v>
      </c>
      <c r="V625" s="21">
        <v>0</v>
      </c>
      <c r="X625" s="21">
        <v>51897</v>
      </c>
      <c r="Z625" s="21">
        <v>0</v>
      </c>
      <c r="AB625" s="22">
        <v>102370</v>
      </c>
      <c r="AD625" s="5" t="str">
        <f t="shared" si="9"/>
        <v>No</v>
      </c>
      <c r="AF625" s="28"/>
      <c r="AG625" s="21"/>
    </row>
    <row r="626" spans="1:33">
      <c r="A626" s="8" t="s">
        <v>2419</v>
      </c>
      <c r="B626" s="8" t="s">
        <v>2420</v>
      </c>
      <c r="C626" s="9" t="s">
        <v>46</v>
      </c>
      <c r="D626" s="185" t="s">
        <v>2421</v>
      </c>
      <c r="E626" s="188" t="s">
        <v>2422</v>
      </c>
      <c r="F626" s="9" t="s">
        <v>88</v>
      </c>
      <c r="G626" s="9" t="s">
        <v>147</v>
      </c>
      <c r="H626" s="10">
        <v>0</v>
      </c>
      <c r="I626" s="11">
        <v>27</v>
      </c>
      <c r="J626" s="24">
        <v>0</v>
      </c>
      <c r="K626" s="12"/>
      <c r="L626" s="14">
        <v>0</v>
      </c>
      <c r="N626" s="21">
        <v>0</v>
      </c>
      <c r="P626" s="21">
        <v>0</v>
      </c>
      <c r="R626" s="21">
        <v>0</v>
      </c>
      <c r="T626" s="21">
        <v>0</v>
      </c>
      <c r="V626" s="21">
        <v>0</v>
      </c>
      <c r="X626" s="21">
        <v>0</v>
      </c>
      <c r="Z626" s="21">
        <v>456145</v>
      </c>
      <c r="AB626" s="22">
        <v>456145</v>
      </c>
      <c r="AD626" s="5" t="str">
        <f t="shared" si="9"/>
        <v>No</v>
      </c>
      <c r="AF626" s="28"/>
      <c r="AG626" s="21"/>
    </row>
    <row r="627" spans="1:33">
      <c r="A627" s="8" t="s">
        <v>2704</v>
      </c>
      <c r="B627" s="8" t="s">
        <v>2705</v>
      </c>
      <c r="C627" s="9" t="s">
        <v>235</v>
      </c>
      <c r="D627" s="185">
        <v>4214</v>
      </c>
      <c r="E627" s="188">
        <v>40214</v>
      </c>
      <c r="F627" s="9" t="s">
        <v>83</v>
      </c>
      <c r="G627" s="9" t="s">
        <v>5756</v>
      </c>
      <c r="H627" s="10">
        <v>214881</v>
      </c>
      <c r="I627" s="11">
        <v>27</v>
      </c>
      <c r="J627" s="24">
        <v>0</v>
      </c>
      <c r="K627" s="12"/>
      <c r="L627" s="14">
        <v>0</v>
      </c>
      <c r="N627" s="21">
        <v>0</v>
      </c>
      <c r="P627" s="21">
        <v>0</v>
      </c>
      <c r="R627" s="21">
        <v>0</v>
      </c>
      <c r="T627" s="21">
        <v>0</v>
      </c>
      <c r="V627" s="21">
        <v>0</v>
      </c>
      <c r="X627" s="21">
        <v>0</v>
      </c>
      <c r="Z627" s="21">
        <v>1057648</v>
      </c>
      <c r="AB627" s="22">
        <v>1057648</v>
      </c>
      <c r="AD627" s="5" t="str">
        <f t="shared" si="9"/>
        <v>No</v>
      </c>
      <c r="AF627" s="28"/>
      <c r="AG627" s="21"/>
    </row>
    <row r="628" spans="1:33">
      <c r="A628" s="8" t="s">
        <v>1741</v>
      </c>
      <c r="B628" s="8" t="s">
        <v>1742</v>
      </c>
      <c r="C628" s="9" t="s">
        <v>648</v>
      </c>
      <c r="D628" s="185" t="s">
        <v>1743</v>
      </c>
      <c r="E628" s="188" t="s">
        <v>1744</v>
      </c>
      <c r="F628" s="9" t="s">
        <v>157</v>
      </c>
      <c r="G628" s="9" t="s">
        <v>147</v>
      </c>
      <c r="H628" s="10">
        <v>0</v>
      </c>
      <c r="I628" s="11">
        <v>27</v>
      </c>
      <c r="J628" s="24">
        <v>0</v>
      </c>
      <c r="K628" s="12"/>
      <c r="L628" s="14">
        <v>0</v>
      </c>
      <c r="N628" s="21">
        <v>0</v>
      </c>
      <c r="P628" s="21">
        <v>0</v>
      </c>
      <c r="R628" s="21">
        <v>0</v>
      </c>
      <c r="T628" s="21">
        <v>0</v>
      </c>
      <c r="V628" s="21">
        <v>0</v>
      </c>
      <c r="X628" s="21">
        <v>0</v>
      </c>
      <c r="Z628" s="21">
        <v>291017</v>
      </c>
      <c r="AB628" s="22">
        <v>291017</v>
      </c>
      <c r="AD628" s="5" t="str">
        <f t="shared" si="9"/>
        <v>No</v>
      </c>
      <c r="AF628" s="28"/>
      <c r="AG628" s="21"/>
    </row>
    <row r="629" spans="1:33">
      <c r="A629" s="8" t="s">
        <v>633</v>
      </c>
      <c r="B629" s="8" t="s">
        <v>6557</v>
      </c>
      <c r="C629" s="9" t="s">
        <v>217</v>
      </c>
      <c r="D629" s="185">
        <v>3088</v>
      </c>
      <c r="E629" s="188">
        <v>30088</v>
      </c>
      <c r="F629" s="9" t="s">
        <v>83</v>
      </c>
      <c r="G629" s="9" t="s">
        <v>84</v>
      </c>
      <c r="H629" s="10">
        <v>109919</v>
      </c>
      <c r="I629" s="11">
        <v>27</v>
      </c>
      <c r="J629" s="24">
        <v>2803133</v>
      </c>
      <c r="K629" s="12"/>
      <c r="L629" s="14">
        <v>0</v>
      </c>
      <c r="N629" s="21">
        <v>0</v>
      </c>
      <c r="P629" s="21">
        <v>0</v>
      </c>
      <c r="R629" s="21">
        <v>0</v>
      </c>
      <c r="T629" s="21">
        <v>0</v>
      </c>
      <c r="V629" s="21">
        <v>0</v>
      </c>
      <c r="X629" s="21">
        <v>0</v>
      </c>
      <c r="Z629" s="21">
        <v>0</v>
      </c>
      <c r="AB629" s="22">
        <v>2803133</v>
      </c>
      <c r="AD629" s="5" t="str">
        <f t="shared" si="9"/>
        <v>No</v>
      </c>
      <c r="AF629" s="28"/>
      <c r="AG629" s="21"/>
    </row>
    <row r="630" spans="1:33">
      <c r="A630" s="8" t="s">
        <v>548</v>
      </c>
      <c r="B630" s="8" t="s">
        <v>549</v>
      </c>
      <c r="C630" s="9" t="s">
        <v>265</v>
      </c>
      <c r="D630" s="185">
        <v>7013</v>
      </c>
      <c r="E630" s="188">
        <v>70013</v>
      </c>
      <c r="F630" s="9" t="s">
        <v>88</v>
      </c>
      <c r="G630" s="9" t="s">
        <v>5756</v>
      </c>
      <c r="H630" s="10">
        <v>113418</v>
      </c>
      <c r="I630" s="11">
        <v>27</v>
      </c>
      <c r="J630" s="24">
        <v>0</v>
      </c>
      <c r="K630" s="12"/>
      <c r="L630" s="14">
        <v>0</v>
      </c>
      <c r="N630" s="21">
        <v>0</v>
      </c>
      <c r="P630" s="21">
        <v>0</v>
      </c>
      <c r="R630" s="21">
        <v>0</v>
      </c>
      <c r="T630" s="21">
        <v>0</v>
      </c>
      <c r="V630" s="21">
        <v>0</v>
      </c>
      <c r="X630" s="21">
        <v>0</v>
      </c>
      <c r="Z630" s="21">
        <v>1914796</v>
      </c>
      <c r="AB630" s="22">
        <v>1914796</v>
      </c>
      <c r="AD630" s="5" t="str">
        <f t="shared" si="9"/>
        <v>No</v>
      </c>
      <c r="AF630" s="28"/>
      <c r="AG630" s="21"/>
    </row>
    <row r="631" spans="1:33">
      <c r="A631" s="8" t="s">
        <v>604</v>
      </c>
      <c r="B631" s="8" t="s">
        <v>6419</v>
      </c>
      <c r="C631" s="9" t="s">
        <v>420</v>
      </c>
      <c r="D631" s="185" t="s">
        <v>605</v>
      </c>
      <c r="E631" s="188" t="s">
        <v>606</v>
      </c>
      <c r="F631" s="9" t="s">
        <v>88</v>
      </c>
      <c r="G631" s="9" t="s">
        <v>147</v>
      </c>
      <c r="H631" s="10">
        <v>0</v>
      </c>
      <c r="I631" s="11">
        <v>27</v>
      </c>
      <c r="J631" s="24">
        <v>0</v>
      </c>
      <c r="K631" s="12"/>
      <c r="L631" s="14">
        <v>0</v>
      </c>
      <c r="N631" s="21">
        <v>0</v>
      </c>
      <c r="P631" s="21">
        <v>0</v>
      </c>
      <c r="R631" s="21">
        <v>0</v>
      </c>
      <c r="T631" s="21">
        <v>0</v>
      </c>
      <c r="V631" s="21">
        <v>0</v>
      </c>
      <c r="X631" s="21">
        <v>0</v>
      </c>
      <c r="Z631" s="21">
        <v>794689</v>
      </c>
      <c r="AB631" s="22">
        <v>794689</v>
      </c>
      <c r="AD631" s="5" t="str">
        <f t="shared" si="9"/>
        <v>No</v>
      </c>
      <c r="AF631" s="28"/>
      <c r="AG631" s="21"/>
    </row>
    <row r="632" spans="1:33">
      <c r="A632" s="8" t="s">
        <v>5557</v>
      </c>
      <c r="B632" s="8" t="s">
        <v>5558</v>
      </c>
      <c r="C632" s="9" t="s">
        <v>132</v>
      </c>
      <c r="D632" s="185" t="s">
        <v>5559</v>
      </c>
      <c r="E632" s="188" t="s">
        <v>5560</v>
      </c>
      <c r="F632" s="9" t="s">
        <v>157</v>
      </c>
      <c r="G632" s="9" t="s">
        <v>147</v>
      </c>
      <c r="H632" s="10">
        <v>0</v>
      </c>
      <c r="I632" s="11">
        <v>26</v>
      </c>
      <c r="J632" s="24">
        <v>0</v>
      </c>
      <c r="K632" s="12"/>
      <c r="L632" s="14">
        <v>0</v>
      </c>
      <c r="N632" s="21">
        <v>0</v>
      </c>
      <c r="P632" s="21">
        <v>0</v>
      </c>
      <c r="R632" s="21">
        <v>0</v>
      </c>
      <c r="T632" s="21">
        <v>0</v>
      </c>
      <c r="V632" s="21">
        <v>0</v>
      </c>
      <c r="X632" s="21">
        <v>0</v>
      </c>
      <c r="Z632" s="21">
        <v>401135</v>
      </c>
      <c r="AB632" s="22">
        <v>401135</v>
      </c>
      <c r="AD632" s="5" t="str">
        <f t="shared" si="9"/>
        <v>No</v>
      </c>
      <c r="AF632" s="28"/>
      <c r="AG632" s="21"/>
    </row>
    <row r="633" spans="1:33">
      <c r="A633" s="8" t="s">
        <v>3621</v>
      </c>
      <c r="B633" s="8" t="s">
        <v>3622</v>
      </c>
      <c r="C633" s="9" t="s">
        <v>120</v>
      </c>
      <c r="D633" s="185">
        <v>6012</v>
      </c>
      <c r="E633" s="188">
        <v>60012</v>
      </c>
      <c r="F633" s="9" t="s">
        <v>83</v>
      </c>
      <c r="G633" s="9" t="s">
        <v>84</v>
      </c>
      <c r="H633" s="10">
        <v>172378</v>
      </c>
      <c r="I633" s="11">
        <v>26</v>
      </c>
      <c r="J633" s="24">
        <v>88333</v>
      </c>
      <c r="K633" s="12"/>
      <c r="L633" s="14">
        <v>0</v>
      </c>
      <c r="N633" s="21">
        <v>0</v>
      </c>
      <c r="P633" s="21">
        <v>0</v>
      </c>
      <c r="R633" s="21">
        <v>0</v>
      </c>
      <c r="T633" s="21">
        <v>0</v>
      </c>
      <c r="V633" s="21">
        <v>0</v>
      </c>
      <c r="X633" s="21">
        <v>0</v>
      </c>
      <c r="Z633" s="21">
        <v>0</v>
      </c>
      <c r="AB633" s="22">
        <v>88333</v>
      </c>
      <c r="AD633" s="5" t="str">
        <f t="shared" si="9"/>
        <v>No</v>
      </c>
      <c r="AF633" s="28"/>
      <c r="AG633" s="21"/>
    </row>
    <row r="634" spans="1:33">
      <c r="A634" s="8" t="s">
        <v>2619</v>
      </c>
      <c r="B634" s="8" t="s">
        <v>2284</v>
      </c>
      <c r="C634" s="9" t="s">
        <v>466</v>
      </c>
      <c r="D634" s="185" t="s">
        <v>2620</v>
      </c>
      <c r="E634" s="188" t="s">
        <v>2621</v>
      </c>
      <c r="F634" s="9" t="s">
        <v>83</v>
      </c>
      <c r="G634" s="9" t="s">
        <v>147</v>
      </c>
      <c r="H634" s="10">
        <v>0</v>
      </c>
      <c r="I634" s="11">
        <v>26</v>
      </c>
      <c r="J634" s="24">
        <v>0</v>
      </c>
      <c r="K634" s="12"/>
      <c r="L634" s="14">
        <v>0</v>
      </c>
      <c r="N634" s="21">
        <v>0</v>
      </c>
      <c r="P634" s="21">
        <v>0</v>
      </c>
      <c r="R634" s="21">
        <v>0</v>
      </c>
      <c r="T634" s="21">
        <v>0</v>
      </c>
      <c r="V634" s="21">
        <v>0</v>
      </c>
      <c r="X634" s="21">
        <v>0</v>
      </c>
      <c r="Z634" s="21">
        <v>281228</v>
      </c>
      <c r="AB634" s="22">
        <v>281228</v>
      </c>
      <c r="AD634" s="5" t="str">
        <f t="shared" si="9"/>
        <v>No</v>
      </c>
      <c r="AF634" s="28"/>
      <c r="AG634" s="21"/>
    </row>
    <row r="635" spans="1:33">
      <c r="A635" s="8" t="s">
        <v>1374</v>
      </c>
      <c r="B635" s="8" t="s">
        <v>119</v>
      </c>
      <c r="C635" s="9" t="s">
        <v>120</v>
      </c>
      <c r="D635" s="185">
        <v>6108</v>
      </c>
      <c r="E635" s="188">
        <v>60108</v>
      </c>
      <c r="F635" s="9" t="s">
        <v>83</v>
      </c>
      <c r="G635" s="9" t="s">
        <v>5756</v>
      </c>
      <c r="H635" s="10">
        <v>4944332</v>
      </c>
      <c r="I635" s="11">
        <v>26</v>
      </c>
      <c r="J635" s="24">
        <v>0</v>
      </c>
      <c r="K635" s="12"/>
      <c r="L635" s="14">
        <v>0</v>
      </c>
      <c r="N635" s="21">
        <v>0</v>
      </c>
      <c r="P635" s="21">
        <v>0</v>
      </c>
      <c r="R635" s="21">
        <v>0</v>
      </c>
      <c r="T635" s="21">
        <v>0</v>
      </c>
      <c r="V635" s="21">
        <v>0</v>
      </c>
      <c r="X635" s="21">
        <v>0</v>
      </c>
      <c r="Z635" s="21">
        <v>947015</v>
      </c>
      <c r="AB635" s="22">
        <v>947015</v>
      </c>
      <c r="AD635" s="5" t="str">
        <f t="shared" si="9"/>
        <v>No</v>
      </c>
      <c r="AF635" s="28"/>
      <c r="AG635" s="21"/>
    </row>
    <row r="636" spans="1:33">
      <c r="A636" s="8" t="s">
        <v>5629</v>
      </c>
      <c r="B636" s="8" t="s">
        <v>253</v>
      </c>
      <c r="C636" s="9" t="s">
        <v>254</v>
      </c>
      <c r="D636" s="185" t="s">
        <v>5630</v>
      </c>
      <c r="E636" s="188" t="s">
        <v>5631</v>
      </c>
      <c r="F636" s="9" t="s">
        <v>157</v>
      </c>
      <c r="G636" s="9" t="s">
        <v>147</v>
      </c>
      <c r="H636" s="10">
        <v>0</v>
      </c>
      <c r="I636" s="11">
        <v>26</v>
      </c>
      <c r="J636" s="24">
        <v>0</v>
      </c>
      <c r="K636" s="12"/>
      <c r="L636" s="14">
        <v>0</v>
      </c>
      <c r="N636" s="21">
        <v>0</v>
      </c>
      <c r="P636" s="21">
        <v>0</v>
      </c>
      <c r="R636" s="21">
        <v>0</v>
      </c>
      <c r="T636" s="21">
        <v>0</v>
      </c>
      <c r="V636" s="21">
        <v>0</v>
      </c>
      <c r="X636" s="21">
        <v>0</v>
      </c>
      <c r="Z636" s="21">
        <v>71864</v>
      </c>
      <c r="AB636" s="22">
        <v>71864</v>
      </c>
      <c r="AD636" s="5" t="str">
        <f t="shared" si="9"/>
        <v>No</v>
      </c>
      <c r="AF636" s="28"/>
      <c r="AG636" s="21"/>
    </row>
    <row r="637" spans="1:33">
      <c r="A637" s="8" t="s">
        <v>4166</v>
      </c>
      <c r="B637" s="8" t="s">
        <v>4167</v>
      </c>
      <c r="C637" s="9" t="s">
        <v>103</v>
      </c>
      <c r="D637" s="185">
        <v>4125</v>
      </c>
      <c r="E637" s="188">
        <v>40125</v>
      </c>
      <c r="F637" s="9" t="s">
        <v>83</v>
      </c>
      <c r="G637" s="9" t="s">
        <v>5756</v>
      </c>
      <c r="H637" s="10">
        <v>2148346</v>
      </c>
      <c r="I637" s="11">
        <v>26</v>
      </c>
      <c r="J637" s="24">
        <v>0</v>
      </c>
      <c r="K637" s="12"/>
      <c r="L637" s="14">
        <v>0</v>
      </c>
      <c r="N637" s="21">
        <v>0</v>
      </c>
      <c r="P637" s="21">
        <v>0</v>
      </c>
      <c r="R637" s="21">
        <v>0</v>
      </c>
      <c r="T637" s="21">
        <v>0</v>
      </c>
      <c r="V637" s="21">
        <v>0</v>
      </c>
      <c r="X637" s="21">
        <v>0</v>
      </c>
      <c r="Z637" s="21">
        <v>1966723</v>
      </c>
      <c r="AB637" s="22">
        <v>1966723</v>
      </c>
      <c r="AD637" s="5" t="str">
        <f t="shared" si="9"/>
        <v>No</v>
      </c>
      <c r="AF637" s="28"/>
      <c r="AG637" s="21"/>
    </row>
    <row r="638" spans="1:33">
      <c r="A638" s="8" t="s">
        <v>1437</v>
      </c>
      <c r="B638" s="8" t="s">
        <v>1438</v>
      </c>
      <c r="C638" s="9" t="s">
        <v>150</v>
      </c>
      <c r="D638" s="185" t="s">
        <v>1439</v>
      </c>
      <c r="E638" s="188" t="s">
        <v>1440</v>
      </c>
      <c r="F638" s="9" t="s">
        <v>157</v>
      </c>
      <c r="G638" s="9" t="s">
        <v>147</v>
      </c>
      <c r="H638" s="10">
        <v>0</v>
      </c>
      <c r="I638" s="11">
        <v>26</v>
      </c>
      <c r="J638" s="24">
        <v>0</v>
      </c>
      <c r="K638" s="12"/>
      <c r="L638" s="14">
        <v>0</v>
      </c>
      <c r="N638" s="21">
        <v>0</v>
      </c>
      <c r="P638" s="21">
        <v>0</v>
      </c>
      <c r="R638" s="21">
        <v>0</v>
      </c>
      <c r="T638" s="21">
        <v>0</v>
      </c>
      <c r="V638" s="21">
        <v>0</v>
      </c>
      <c r="X638" s="21">
        <v>0</v>
      </c>
      <c r="Z638" s="21">
        <v>178206</v>
      </c>
      <c r="AB638" s="22">
        <v>178206</v>
      </c>
      <c r="AD638" s="5" t="str">
        <f t="shared" si="9"/>
        <v>No</v>
      </c>
      <c r="AF638" s="28"/>
      <c r="AG638" s="21"/>
    </row>
    <row r="639" spans="1:33">
      <c r="A639" s="8" t="s">
        <v>692</v>
      </c>
      <c r="B639" s="8" t="s">
        <v>693</v>
      </c>
      <c r="C639" s="9" t="s">
        <v>274</v>
      </c>
      <c r="D639" s="185">
        <v>4092</v>
      </c>
      <c r="E639" s="188">
        <v>40092</v>
      </c>
      <c r="F639" s="9" t="s">
        <v>83</v>
      </c>
      <c r="G639" s="9" t="s">
        <v>5756</v>
      </c>
      <c r="H639" s="10">
        <v>158655</v>
      </c>
      <c r="I639" s="11">
        <v>26</v>
      </c>
      <c r="J639" s="24">
        <v>0</v>
      </c>
      <c r="K639" s="12"/>
      <c r="L639" s="14">
        <v>0</v>
      </c>
      <c r="N639" s="21">
        <v>0</v>
      </c>
      <c r="P639" s="21">
        <v>0</v>
      </c>
      <c r="R639" s="21">
        <v>0</v>
      </c>
      <c r="T639" s="21">
        <v>0</v>
      </c>
      <c r="V639" s="21">
        <v>0</v>
      </c>
      <c r="X639" s="21">
        <v>0</v>
      </c>
      <c r="Z639" s="21">
        <v>1658735</v>
      </c>
      <c r="AB639" s="22">
        <v>1658735</v>
      </c>
      <c r="AD639" s="5" t="str">
        <f t="shared" si="9"/>
        <v>No</v>
      </c>
      <c r="AF639" s="28"/>
      <c r="AG639" s="21"/>
    </row>
    <row r="640" spans="1:33">
      <c r="A640" s="8" t="s">
        <v>263</v>
      </c>
      <c r="B640" s="8" t="s">
        <v>264</v>
      </c>
      <c r="C640" s="9" t="s">
        <v>265</v>
      </c>
      <c r="D640" s="185">
        <v>7045</v>
      </c>
      <c r="E640" s="188">
        <v>70045</v>
      </c>
      <c r="F640" s="9" t="s">
        <v>83</v>
      </c>
      <c r="G640" s="9" t="s">
        <v>84</v>
      </c>
      <c r="H640" s="10">
        <v>106621</v>
      </c>
      <c r="I640" s="11">
        <v>26</v>
      </c>
      <c r="J640" s="24">
        <v>605246</v>
      </c>
      <c r="K640" s="12"/>
      <c r="L640" s="14">
        <v>0</v>
      </c>
      <c r="N640" s="21">
        <v>0</v>
      </c>
      <c r="P640" s="21">
        <v>0</v>
      </c>
      <c r="R640" s="21">
        <v>0</v>
      </c>
      <c r="T640" s="21">
        <v>0</v>
      </c>
      <c r="V640" s="21">
        <v>0</v>
      </c>
      <c r="X640" s="21">
        <v>0</v>
      </c>
      <c r="Z640" s="21">
        <v>0</v>
      </c>
      <c r="AB640" s="22">
        <v>605246</v>
      </c>
      <c r="AD640" s="5" t="str">
        <f t="shared" si="9"/>
        <v>No</v>
      </c>
      <c r="AF640" s="28"/>
      <c r="AG640" s="21"/>
    </row>
    <row r="641" spans="1:33">
      <c r="A641" s="8" t="s">
        <v>567</v>
      </c>
      <c r="B641" s="8" t="s">
        <v>568</v>
      </c>
      <c r="C641" s="9" t="s">
        <v>288</v>
      </c>
      <c r="D641" s="185">
        <v>3026</v>
      </c>
      <c r="E641" s="188">
        <v>30026</v>
      </c>
      <c r="F641" s="9" t="s">
        <v>83</v>
      </c>
      <c r="G641" s="9" t="s">
        <v>84</v>
      </c>
      <c r="H641" s="10">
        <v>56142</v>
      </c>
      <c r="I641" s="11">
        <v>26</v>
      </c>
      <c r="J641" s="24">
        <v>485190</v>
      </c>
      <c r="K641" s="12"/>
      <c r="L641" s="14">
        <v>0</v>
      </c>
      <c r="N641" s="21">
        <v>0</v>
      </c>
      <c r="P641" s="21">
        <v>0</v>
      </c>
      <c r="R641" s="21">
        <v>0</v>
      </c>
      <c r="T641" s="21">
        <v>0</v>
      </c>
      <c r="V641" s="21">
        <v>0</v>
      </c>
      <c r="X641" s="21">
        <v>0</v>
      </c>
      <c r="Z641" s="21">
        <v>0</v>
      </c>
      <c r="AB641" s="22">
        <v>485190</v>
      </c>
      <c r="AD641" s="5" t="str">
        <f t="shared" si="9"/>
        <v>No</v>
      </c>
      <c r="AF641" s="28"/>
      <c r="AG641" s="21"/>
    </row>
    <row r="642" spans="1:33">
      <c r="A642" s="8" t="s">
        <v>2696</v>
      </c>
      <c r="B642" s="8" t="s">
        <v>2697</v>
      </c>
      <c r="C642" s="9" t="s">
        <v>42</v>
      </c>
      <c r="D642" s="185">
        <v>2177</v>
      </c>
      <c r="E642" s="188">
        <v>20177</v>
      </c>
      <c r="F642" s="9" t="s">
        <v>113</v>
      </c>
      <c r="G642" s="9" t="s">
        <v>84</v>
      </c>
      <c r="H642" s="10">
        <v>18351295</v>
      </c>
      <c r="I642" s="11">
        <v>26</v>
      </c>
      <c r="J642" s="24">
        <v>0</v>
      </c>
      <c r="K642" s="12"/>
      <c r="L642" s="14">
        <v>0</v>
      </c>
      <c r="N642" s="21">
        <v>0</v>
      </c>
      <c r="P642" s="21">
        <v>0</v>
      </c>
      <c r="R642" s="21">
        <v>0</v>
      </c>
      <c r="T642" s="21">
        <v>0</v>
      </c>
      <c r="V642" s="21">
        <v>0</v>
      </c>
      <c r="X642" s="21">
        <v>0</v>
      </c>
      <c r="Z642" s="21">
        <v>0</v>
      </c>
      <c r="AB642" s="22">
        <v>0</v>
      </c>
      <c r="AD642" s="5" t="str">
        <f t="shared" si="9"/>
        <v>No</v>
      </c>
      <c r="AF642" s="28"/>
      <c r="AG642" s="21"/>
    </row>
    <row r="643" spans="1:33">
      <c r="A643" s="8" t="s">
        <v>399</v>
      </c>
      <c r="B643" s="8" t="s">
        <v>400</v>
      </c>
      <c r="C643" s="9" t="s">
        <v>163</v>
      </c>
      <c r="D643" s="185" t="s">
        <v>401</v>
      </c>
      <c r="E643" s="188" t="s">
        <v>402</v>
      </c>
      <c r="F643" s="9" t="s">
        <v>88</v>
      </c>
      <c r="G643" s="9" t="s">
        <v>147</v>
      </c>
      <c r="H643" s="10">
        <v>0</v>
      </c>
      <c r="I643" s="11">
        <v>26</v>
      </c>
      <c r="J643" s="24">
        <v>0</v>
      </c>
      <c r="K643" s="12"/>
      <c r="L643" s="14">
        <v>0</v>
      </c>
      <c r="N643" s="21">
        <v>0</v>
      </c>
      <c r="P643" s="21">
        <v>0</v>
      </c>
      <c r="R643" s="21">
        <v>0</v>
      </c>
      <c r="T643" s="21">
        <v>0</v>
      </c>
      <c r="V643" s="21">
        <v>0</v>
      </c>
      <c r="X643" s="21">
        <v>0</v>
      </c>
      <c r="Z643" s="21">
        <v>404271</v>
      </c>
      <c r="AB643" s="22">
        <v>404271</v>
      </c>
      <c r="AD643" s="5" t="str">
        <f t="shared" ref="AD643:AD706" si="10">IF(AC643&amp;AA643&amp;Y643&amp;W643&amp;U643&amp;S643&amp;Q643&amp;O643&amp;M643&amp;K643&lt;&gt;"","Yes","No")</f>
        <v>No</v>
      </c>
      <c r="AF643" s="28"/>
      <c r="AG643" s="21"/>
    </row>
    <row r="644" spans="1:33">
      <c r="A644" s="8" t="s">
        <v>1199</v>
      </c>
      <c r="B644" s="8" t="s">
        <v>1200</v>
      </c>
      <c r="C644" s="9" t="s">
        <v>39</v>
      </c>
      <c r="D644" s="185">
        <v>9191</v>
      </c>
      <c r="E644" s="188">
        <v>90191</v>
      </c>
      <c r="F644" s="9" t="s">
        <v>83</v>
      </c>
      <c r="G644" s="9" t="s">
        <v>5756</v>
      </c>
      <c r="H644" s="10">
        <v>843168</v>
      </c>
      <c r="I644" s="11">
        <v>26</v>
      </c>
      <c r="J644" s="24">
        <v>0</v>
      </c>
      <c r="K644" s="12"/>
      <c r="L644" s="14">
        <v>0</v>
      </c>
      <c r="N644" s="21">
        <v>0</v>
      </c>
      <c r="P644" s="21">
        <v>0</v>
      </c>
      <c r="R644" s="21">
        <v>0</v>
      </c>
      <c r="T644" s="21">
        <v>0</v>
      </c>
      <c r="V644" s="21">
        <v>0</v>
      </c>
      <c r="X644" s="21">
        <v>0</v>
      </c>
      <c r="Z644" s="21">
        <v>1428602</v>
      </c>
      <c r="AB644" s="22">
        <v>1428602</v>
      </c>
      <c r="AD644" s="5" t="str">
        <f t="shared" si="10"/>
        <v>No</v>
      </c>
      <c r="AF644" s="28"/>
      <c r="AG644" s="21"/>
    </row>
    <row r="645" spans="1:33">
      <c r="A645" s="8" t="s">
        <v>2803</v>
      </c>
      <c r="B645" s="8" t="s">
        <v>2804</v>
      </c>
      <c r="C645" s="9" t="s">
        <v>210</v>
      </c>
      <c r="D645" s="185" t="s">
        <v>2805</v>
      </c>
      <c r="E645" s="188" t="s">
        <v>2806</v>
      </c>
      <c r="F645" s="9" t="s">
        <v>214</v>
      </c>
      <c r="G645" s="9" t="s">
        <v>147</v>
      </c>
      <c r="H645" s="10">
        <v>0</v>
      </c>
      <c r="I645" s="11">
        <v>26</v>
      </c>
      <c r="J645" s="24">
        <v>0</v>
      </c>
      <c r="K645" s="12"/>
      <c r="L645" s="14">
        <v>0</v>
      </c>
      <c r="N645" s="21">
        <v>0</v>
      </c>
      <c r="P645" s="21">
        <v>0</v>
      </c>
      <c r="R645" s="21">
        <v>0</v>
      </c>
      <c r="T645" s="21">
        <v>0</v>
      </c>
      <c r="V645" s="21">
        <v>0</v>
      </c>
      <c r="X645" s="21">
        <v>0</v>
      </c>
      <c r="Z645" s="21">
        <v>858377</v>
      </c>
      <c r="AB645" s="22">
        <v>858377</v>
      </c>
      <c r="AD645" s="5" t="str">
        <f t="shared" si="10"/>
        <v>No</v>
      </c>
      <c r="AF645" s="28"/>
      <c r="AG645" s="21"/>
    </row>
    <row r="646" spans="1:33">
      <c r="A646" s="8" t="s">
        <v>2002</v>
      </c>
      <c r="B646" s="8" t="s">
        <v>2003</v>
      </c>
      <c r="C646" s="9" t="s">
        <v>69</v>
      </c>
      <c r="D646" s="185" t="s">
        <v>2004</v>
      </c>
      <c r="E646" s="188" t="s">
        <v>2005</v>
      </c>
      <c r="F646" s="9" t="s">
        <v>157</v>
      </c>
      <c r="G646" s="9" t="s">
        <v>147</v>
      </c>
      <c r="H646" s="10">
        <v>0</v>
      </c>
      <c r="I646" s="11">
        <v>26</v>
      </c>
      <c r="J646" s="24">
        <v>0</v>
      </c>
      <c r="K646" s="12"/>
      <c r="L646" s="14">
        <v>0</v>
      </c>
      <c r="N646" s="21">
        <v>0</v>
      </c>
      <c r="P646" s="21">
        <v>0</v>
      </c>
      <c r="R646" s="21">
        <v>0</v>
      </c>
      <c r="T646" s="21">
        <v>0</v>
      </c>
      <c r="V646" s="21">
        <v>0</v>
      </c>
      <c r="X646" s="21">
        <v>0</v>
      </c>
      <c r="Z646" s="21">
        <v>363436</v>
      </c>
      <c r="AB646" s="22">
        <v>363436</v>
      </c>
      <c r="AD646" s="5" t="str">
        <f t="shared" si="10"/>
        <v>No</v>
      </c>
      <c r="AF646" s="28"/>
      <c r="AG646" s="21"/>
    </row>
    <row r="647" spans="1:33">
      <c r="A647" s="8" t="s">
        <v>1603</v>
      </c>
      <c r="B647" s="8" t="s">
        <v>1604</v>
      </c>
      <c r="C647" s="9" t="s">
        <v>178</v>
      </c>
      <c r="D647" s="185" t="s">
        <v>1605</v>
      </c>
      <c r="E647" s="188" t="s">
        <v>1606</v>
      </c>
      <c r="F647" s="9" t="s">
        <v>88</v>
      </c>
      <c r="G647" s="9" t="s">
        <v>147</v>
      </c>
      <c r="H647" s="10">
        <v>0</v>
      </c>
      <c r="I647" s="11">
        <v>26</v>
      </c>
      <c r="J647" s="24">
        <v>0</v>
      </c>
      <c r="K647" s="12"/>
      <c r="L647" s="14">
        <v>0</v>
      </c>
      <c r="N647" s="21">
        <v>0</v>
      </c>
      <c r="P647" s="21">
        <v>0</v>
      </c>
      <c r="R647" s="21">
        <v>0</v>
      </c>
      <c r="T647" s="21">
        <v>0</v>
      </c>
      <c r="V647" s="21">
        <v>0</v>
      </c>
      <c r="X647" s="21">
        <v>0</v>
      </c>
      <c r="Z647" s="21">
        <v>453374</v>
      </c>
      <c r="AB647" s="22">
        <v>453374</v>
      </c>
      <c r="AD647" s="5" t="str">
        <f t="shared" si="10"/>
        <v>No</v>
      </c>
      <c r="AF647" s="28"/>
      <c r="AG647" s="21"/>
    </row>
    <row r="648" spans="1:33">
      <c r="A648" s="8" t="s">
        <v>5283</v>
      </c>
      <c r="B648" s="8" t="s">
        <v>5284</v>
      </c>
      <c r="C648" s="9" t="s">
        <v>235</v>
      </c>
      <c r="D648" s="185">
        <v>4096</v>
      </c>
      <c r="E648" s="188">
        <v>40096</v>
      </c>
      <c r="F648" s="9" t="s">
        <v>83</v>
      </c>
      <c r="G648" s="9" t="s">
        <v>5756</v>
      </c>
      <c r="H648" s="10">
        <v>68243</v>
      </c>
      <c r="I648" s="11">
        <v>26</v>
      </c>
      <c r="J648" s="24">
        <v>0</v>
      </c>
      <c r="K648" s="12"/>
      <c r="L648" s="14">
        <v>0</v>
      </c>
      <c r="N648" s="21">
        <v>0</v>
      </c>
      <c r="P648" s="21">
        <v>0</v>
      </c>
      <c r="R648" s="21">
        <v>0</v>
      </c>
      <c r="T648" s="21">
        <v>0</v>
      </c>
      <c r="V648" s="21">
        <v>0</v>
      </c>
      <c r="X648" s="21">
        <v>0</v>
      </c>
      <c r="Z648" s="21">
        <v>314764</v>
      </c>
      <c r="AB648" s="22">
        <v>314764</v>
      </c>
      <c r="AD648" s="5" t="str">
        <f t="shared" si="10"/>
        <v>No</v>
      </c>
      <c r="AF648" s="28"/>
      <c r="AG648" s="21"/>
    </row>
    <row r="649" spans="1:33">
      <c r="A649" s="8" t="s">
        <v>261</v>
      </c>
      <c r="B649" s="8" t="s">
        <v>262</v>
      </c>
      <c r="C649" s="9" t="s">
        <v>91</v>
      </c>
      <c r="D649" s="185">
        <v>9226</v>
      </c>
      <c r="E649" s="188">
        <v>90226</v>
      </c>
      <c r="F649" s="9" t="s">
        <v>88</v>
      </c>
      <c r="G649" s="9" t="s">
        <v>84</v>
      </c>
      <c r="H649" s="10">
        <v>107672</v>
      </c>
      <c r="I649" s="11">
        <v>26</v>
      </c>
      <c r="J649" s="24">
        <v>0</v>
      </c>
      <c r="K649" s="12"/>
      <c r="L649" s="14">
        <v>0</v>
      </c>
      <c r="N649" s="21">
        <v>0</v>
      </c>
      <c r="P649" s="21">
        <v>0</v>
      </c>
      <c r="R649" s="21">
        <v>0</v>
      </c>
      <c r="T649" s="21">
        <v>0</v>
      </c>
      <c r="V649" s="21">
        <v>0</v>
      </c>
      <c r="X649" s="21">
        <v>0</v>
      </c>
      <c r="Z649" s="21">
        <v>0</v>
      </c>
      <c r="AB649" s="22">
        <v>0</v>
      </c>
      <c r="AD649" s="5" t="str">
        <f t="shared" si="10"/>
        <v>No</v>
      </c>
      <c r="AF649" s="28"/>
      <c r="AG649" s="21"/>
    </row>
    <row r="650" spans="1:33">
      <c r="A650" s="8" t="s">
        <v>1418</v>
      </c>
      <c r="B650" s="8" t="s">
        <v>1419</v>
      </c>
      <c r="C650" s="9" t="s">
        <v>150</v>
      </c>
      <c r="D650" s="185" t="s">
        <v>1420</v>
      </c>
      <c r="E650" s="188" t="s">
        <v>1421</v>
      </c>
      <c r="F650" s="9" t="s">
        <v>157</v>
      </c>
      <c r="G650" s="9" t="s">
        <v>147</v>
      </c>
      <c r="H650" s="10">
        <v>0</v>
      </c>
      <c r="I650" s="11">
        <v>26</v>
      </c>
      <c r="J650" s="24">
        <v>0</v>
      </c>
      <c r="K650" s="12"/>
      <c r="L650" s="14">
        <v>0</v>
      </c>
      <c r="N650" s="21">
        <v>0</v>
      </c>
      <c r="P650" s="21">
        <v>0</v>
      </c>
      <c r="R650" s="21">
        <v>0</v>
      </c>
      <c r="T650" s="21">
        <v>0</v>
      </c>
      <c r="V650" s="21">
        <v>0</v>
      </c>
      <c r="X650" s="21">
        <v>0</v>
      </c>
      <c r="Z650" s="21">
        <v>0</v>
      </c>
      <c r="AB650" s="22">
        <v>0</v>
      </c>
      <c r="AD650" s="5" t="str">
        <f t="shared" si="10"/>
        <v>No</v>
      </c>
      <c r="AF650" s="28"/>
      <c r="AG650" s="21"/>
    </row>
    <row r="651" spans="1:33">
      <c r="A651" s="8" t="s">
        <v>5097</v>
      </c>
      <c r="B651" s="8" t="s">
        <v>3188</v>
      </c>
      <c r="C651" s="9" t="s">
        <v>82</v>
      </c>
      <c r="D651" s="185">
        <v>2200</v>
      </c>
      <c r="E651" s="188">
        <v>20200</v>
      </c>
      <c r="F651" s="9" t="s">
        <v>88</v>
      </c>
      <c r="G651" s="9" t="s">
        <v>5756</v>
      </c>
      <c r="H651" s="10">
        <v>248402</v>
      </c>
      <c r="I651" s="11">
        <v>26</v>
      </c>
      <c r="J651" s="24">
        <v>0</v>
      </c>
      <c r="K651" s="12"/>
      <c r="L651" s="14">
        <v>0</v>
      </c>
      <c r="N651" s="21">
        <v>0</v>
      </c>
      <c r="P651" s="21">
        <v>0</v>
      </c>
      <c r="R651" s="21">
        <v>0</v>
      </c>
      <c r="T651" s="21">
        <v>0</v>
      </c>
      <c r="V651" s="21">
        <v>0</v>
      </c>
      <c r="X651" s="21">
        <v>0</v>
      </c>
      <c r="Z651" s="21">
        <v>216418</v>
      </c>
      <c r="AB651" s="22">
        <v>216418</v>
      </c>
      <c r="AD651" s="5" t="str">
        <f t="shared" si="10"/>
        <v>No</v>
      </c>
      <c r="AF651" s="28"/>
      <c r="AG651" s="21"/>
    </row>
    <row r="652" spans="1:33">
      <c r="A652" s="8" t="s">
        <v>676</v>
      </c>
      <c r="B652" s="8" t="s">
        <v>677</v>
      </c>
      <c r="C652" s="9" t="s">
        <v>120</v>
      </c>
      <c r="D652" s="185">
        <v>6040</v>
      </c>
      <c r="E652" s="188">
        <v>60040</v>
      </c>
      <c r="F652" s="9" t="s">
        <v>83</v>
      </c>
      <c r="G652" s="9" t="s">
        <v>5756</v>
      </c>
      <c r="H652" s="10">
        <v>110421</v>
      </c>
      <c r="I652" s="11">
        <v>25</v>
      </c>
      <c r="J652" s="24">
        <v>0</v>
      </c>
      <c r="K652" s="12"/>
      <c r="L652" s="14">
        <v>0</v>
      </c>
      <c r="N652" s="21">
        <v>0</v>
      </c>
      <c r="P652" s="21">
        <v>0</v>
      </c>
      <c r="R652" s="21">
        <v>0</v>
      </c>
      <c r="T652" s="21">
        <v>0</v>
      </c>
      <c r="V652" s="21">
        <v>0</v>
      </c>
      <c r="X652" s="21">
        <v>0</v>
      </c>
      <c r="Z652" s="21">
        <v>1429664</v>
      </c>
      <c r="AB652" s="22">
        <v>1429664</v>
      </c>
      <c r="AD652" s="5" t="str">
        <f t="shared" si="10"/>
        <v>No</v>
      </c>
      <c r="AF652" s="28"/>
      <c r="AG652" s="21"/>
    </row>
    <row r="653" spans="1:33">
      <c r="A653" s="8" t="s">
        <v>6559</v>
      </c>
      <c r="B653" s="8" t="s">
        <v>485</v>
      </c>
      <c r="C653" s="9" t="s">
        <v>235</v>
      </c>
      <c r="D653" s="185">
        <v>4215</v>
      </c>
      <c r="E653" s="188">
        <v>40215</v>
      </c>
      <c r="F653" s="9" t="s">
        <v>83</v>
      </c>
      <c r="G653" s="9" t="s">
        <v>5756</v>
      </c>
      <c r="H653" s="10">
        <v>1249442</v>
      </c>
      <c r="I653" s="11">
        <v>25</v>
      </c>
      <c r="J653" s="24">
        <v>0</v>
      </c>
      <c r="K653" s="12"/>
      <c r="L653" s="14">
        <v>0</v>
      </c>
      <c r="N653" s="21">
        <v>0</v>
      </c>
      <c r="P653" s="21">
        <v>0</v>
      </c>
      <c r="R653" s="21">
        <v>0</v>
      </c>
      <c r="T653" s="21">
        <v>0</v>
      </c>
      <c r="V653" s="21">
        <v>0</v>
      </c>
      <c r="X653" s="21">
        <v>0</v>
      </c>
      <c r="Z653" s="21">
        <v>787231</v>
      </c>
      <c r="AB653" s="22">
        <v>787231</v>
      </c>
      <c r="AD653" s="5" t="str">
        <f t="shared" si="10"/>
        <v>No</v>
      </c>
      <c r="AF653" s="28"/>
      <c r="AG653" s="21"/>
    </row>
    <row r="654" spans="1:33">
      <c r="A654" s="8" t="s">
        <v>2679</v>
      </c>
      <c r="B654" s="8" t="s">
        <v>2680</v>
      </c>
      <c r="C654" s="9" t="s">
        <v>91</v>
      </c>
      <c r="D654" s="185">
        <v>9087</v>
      </c>
      <c r="E654" s="188">
        <v>90087</v>
      </c>
      <c r="F654" s="9" t="s">
        <v>83</v>
      </c>
      <c r="G654" s="9" t="s">
        <v>84</v>
      </c>
      <c r="H654" s="10">
        <v>130447</v>
      </c>
      <c r="I654" s="11">
        <v>25</v>
      </c>
      <c r="J654" s="24">
        <v>0</v>
      </c>
      <c r="K654" s="12"/>
      <c r="L654" s="14">
        <v>0</v>
      </c>
      <c r="N654" s="21">
        <v>0</v>
      </c>
      <c r="P654" s="21">
        <v>0</v>
      </c>
      <c r="R654" s="21">
        <v>0</v>
      </c>
      <c r="T654" s="21">
        <v>0</v>
      </c>
      <c r="V654" s="21">
        <v>0</v>
      </c>
      <c r="X654" s="21">
        <v>0</v>
      </c>
      <c r="Z654" s="21">
        <v>0</v>
      </c>
      <c r="AB654" s="22">
        <v>0</v>
      </c>
      <c r="AD654" s="5" t="str">
        <f t="shared" si="10"/>
        <v>No</v>
      </c>
      <c r="AF654" s="28"/>
      <c r="AG654" s="21"/>
    </row>
    <row r="655" spans="1:33">
      <c r="A655" s="8" t="s">
        <v>1280</v>
      </c>
      <c r="B655" s="8" t="s">
        <v>1281</v>
      </c>
      <c r="C655" s="9" t="s">
        <v>141</v>
      </c>
      <c r="D655" s="185" t="s">
        <v>1282</v>
      </c>
      <c r="E655" s="188" t="s">
        <v>1283</v>
      </c>
      <c r="F655" s="9" t="s">
        <v>88</v>
      </c>
      <c r="G655" s="9" t="s">
        <v>147</v>
      </c>
      <c r="H655" s="10">
        <v>0</v>
      </c>
      <c r="I655" s="11">
        <v>25</v>
      </c>
      <c r="J655" s="24">
        <v>0</v>
      </c>
      <c r="K655" s="12"/>
      <c r="L655" s="14">
        <v>0</v>
      </c>
      <c r="N655" s="21">
        <v>0</v>
      </c>
      <c r="P655" s="21">
        <v>0</v>
      </c>
      <c r="R655" s="21">
        <v>0</v>
      </c>
      <c r="T655" s="21">
        <v>0</v>
      </c>
      <c r="V655" s="21">
        <v>0</v>
      </c>
      <c r="X655" s="21">
        <v>0</v>
      </c>
      <c r="Z655" s="21">
        <v>498474</v>
      </c>
      <c r="AB655" s="22">
        <v>498474</v>
      </c>
      <c r="AD655" s="5" t="str">
        <f t="shared" si="10"/>
        <v>No</v>
      </c>
      <c r="AF655" s="28"/>
      <c r="AG655" s="21"/>
    </row>
    <row r="656" spans="1:33">
      <c r="A656" s="8" t="s">
        <v>5111</v>
      </c>
      <c r="B656" s="8" t="s">
        <v>173</v>
      </c>
      <c r="C656" s="9" t="s">
        <v>87</v>
      </c>
      <c r="D656" s="185">
        <v>16</v>
      </c>
      <c r="E656" s="188">
        <v>16</v>
      </c>
      <c r="F656" s="9" t="s">
        <v>83</v>
      </c>
      <c r="G656" s="9" t="s">
        <v>84</v>
      </c>
      <c r="H656" s="10">
        <v>63952</v>
      </c>
      <c r="I656" s="11">
        <v>25</v>
      </c>
      <c r="J656" s="24">
        <v>549012</v>
      </c>
      <c r="K656" s="12"/>
      <c r="L656" s="14">
        <v>0</v>
      </c>
      <c r="N656" s="21">
        <v>3737541</v>
      </c>
      <c r="P656" s="21">
        <v>0</v>
      </c>
      <c r="R656" s="21">
        <v>0</v>
      </c>
      <c r="T656" s="21">
        <v>0</v>
      </c>
      <c r="V656" s="21">
        <v>0</v>
      </c>
      <c r="X656" s="21">
        <v>0</v>
      </c>
      <c r="Z656" s="21">
        <v>0</v>
      </c>
      <c r="AB656" s="22">
        <v>4286553</v>
      </c>
      <c r="AD656" s="5" t="str">
        <f t="shared" si="10"/>
        <v>No</v>
      </c>
      <c r="AF656" s="28"/>
      <c r="AG656" s="21"/>
    </row>
    <row r="657" spans="1:33">
      <c r="A657" s="8" t="s">
        <v>2722</v>
      </c>
      <c r="B657" s="8" t="s">
        <v>2723</v>
      </c>
      <c r="C657" s="9" t="s">
        <v>91</v>
      </c>
      <c r="D657" s="185">
        <v>9182</v>
      </c>
      <c r="E657" s="188">
        <v>90182</v>
      </c>
      <c r="F657" s="9" t="s">
        <v>88</v>
      </c>
      <c r="G657" s="9" t="s">
        <v>84</v>
      </c>
      <c r="H657" s="10">
        <v>370583</v>
      </c>
      <c r="I657" s="11">
        <v>25</v>
      </c>
      <c r="J657" s="24">
        <v>0</v>
      </c>
      <c r="K657" s="12"/>
      <c r="L657" s="14">
        <v>0</v>
      </c>
      <c r="N657" s="21">
        <v>12912407</v>
      </c>
      <c r="P657" s="21">
        <v>0</v>
      </c>
      <c r="R657" s="21">
        <v>0</v>
      </c>
      <c r="T657" s="21">
        <v>0</v>
      </c>
      <c r="V657" s="21">
        <v>0</v>
      </c>
      <c r="X657" s="21">
        <v>0</v>
      </c>
      <c r="Z657" s="21">
        <v>0</v>
      </c>
      <c r="AB657" s="22">
        <v>12912407</v>
      </c>
      <c r="AD657" s="5" t="str">
        <f t="shared" si="10"/>
        <v>No</v>
      </c>
      <c r="AF657" s="28"/>
      <c r="AG657" s="21"/>
    </row>
    <row r="658" spans="1:33">
      <c r="A658" s="8" t="s">
        <v>1196</v>
      </c>
      <c r="B658" s="8" t="s">
        <v>1197</v>
      </c>
      <c r="C658" s="9" t="s">
        <v>129</v>
      </c>
      <c r="D658" s="185">
        <v>4130</v>
      </c>
      <c r="E658" s="188">
        <v>40130</v>
      </c>
      <c r="F658" s="9" t="s">
        <v>88</v>
      </c>
      <c r="G658" s="9" t="s">
        <v>5756</v>
      </c>
      <c r="H658" s="10">
        <v>137570</v>
      </c>
      <c r="I658" s="11">
        <v>25</v>
      </c>
      <c r="J658" s="24">
        <v>0</v>
      </c>
      <c r="K658" s="12"/>
      <c r="L658" s="14">
        <v>0</v>
      </c>
      <c r="N658" s="21">
        <v>0</v>
      </c>
      <c r="P658" s="21">
        <v>0</v>
      </c>
      <c r="R658" s="21">
        <v>0</v>
      </c>
      <c r="T658" s="21">
        <v>0</v>
      </c>
      <c r="V658" s="21">
        <v>0</v>
      </c>
      <c r="X658" s="21">
        <v>0</v>
      </c>
      <c r="Z658" s="21">
        <v>2937688</v>
      </c>
      <c r="AB658" s="22">
        <v>2937688</v>
      </c>
      <c r="AD658" s="5" t="str">
        <f t="shared" si="10"/>
        <v>No</v>
      </c>
      <c r="AF658" s="28"/>
      <c r="AG658" s="21"/>
    </row>
    <row r="659" spans="1:33">
      <c r="A659" s="8" t="s">
        <v>110</v>
      </c>
      <c r="B659" s="8" t="s">
        <v>111</v>
      </c>
      <c r="C659" s="9" t="s">
        <v>112</v>
      </c>
      <c r="D659" s="185">
        <v>1133</v>
      </c>
      <c r="E659" s="188">
        <v>10133</v>
      </c>
      <c r="F659" s="9" t="s">
        <v>113</v>
      </c>
      <c r="G659" s="9" t="s">
        <v>5756</v>
      </c>
      <c r="H659" s="10">
        <v>4181019</v>
      </c>
      <c r="I659" s="11">
        <v>25</v>
      </c>
      <c r="J659" s="24">
        <v>0</v>
      </c>
      <c r="K659" s="12"/>
      <c r="L659" s="14">
        <v>0</v>
      </c>
      <c r="N659" s="21">
        <v>0</v>
      </c>
      <c r="P659" s="21">
        <v>0</v>
      </c>
      <c r="R659" s="21">
        <v>0</v>
      </c>
      <c r="T659" s="21">
        <v>0</v>
      </c>
      <c r="V659" s="21">
        <v>0</v>
      </c>
      <c r="X659" s="21">
        <v>0</v>
      </c>
      <c r="Z659" s="21">
        <v>0</v>
      </c>
      <c r="AB659" s="22">
        <v>0</v>
      </c>
      <c r="AD659" s="5" t="str">
        <f t="shared" si="10"/>
        <v>No</v>
      </c>
      <c r="AF659" s="28"/>
      <c r="AG659" s="21"/>
    </row>
    <row r="660" spans="1:33">
      <c r="A660" s="8" t="s">
        <v>1053</v>
      </c>
      <c r="B660" s="8" t="s">
        <v>1054</v>
      </c>
      <c r="C660" s="9" t="s">
        <v>69</v>
      </c>
      <c r="D660" s="185">
        <v>8110</v>
      </c>
      <c r="E660" s="188">
        <v>80110</v>
      </c>
      <c r="F660" s="9" t="s">
        <v>83</v>
      </c>
      <c r="G660" s="9" t="s">
        <v>5756</v>
      </c>
      <c r="H660" s="10">
        <v>176676</v>
      </c>
      <c r="I660" s="11">
        <v>25</v>
      </c>
      <c r="J660" s="24">
        <v>0</v>
      </c>
      <c r="K660" s="12"/>
      <c r="L660" s="14">
        <v>0</v>
      </c>
      <c r="N660" s="21">
        <v>0</v>
      </c>
      <c r="P660" s="21">
        <v>0</v>
      </c>
      <c r="R660" s="21">
        <v>0</v>
      </c>
      <c r="T660" s="21">
        <v>0</v>
      </c>
      <c r="V660" s="21">
        <v>0</v>
      </c>
      <c r="X660" s="21">
        <v>0</v>
      </c>
      <c r="Z660" s="21">
        <v>197863</v>
      </c>
      <c r="AB660" s="22">
        <v>197863</v>
      </c>
      <c r="AD660" s="5" t="str">
        <f t="shared" si="10"/>
        <v>No</v>
      </c>
      <c r="AF660" s="28"/>
      <c r="AG660" s="21"/>
    </row>
    <row r="661" spans="1:33">
      <c r="A661" s="8" t="s">
        <v>6561</v>
      </c>
      <c r="B661" s="8" t="s">
        <v>485</v>
      </c>
      <c r="C661" s="9" t="s">
        <v>178</v>
      </c>
      <c r="D661" s="185"/>
      <c r="E661" s="188">
        <v>50522</v>
      </c>
      <c r="F661" s="9" t="s">
        <v>83</v>
      </c>
      <c r="G661" s="9" t="s">
        <v>84</v>
      </c>
      <c r="H661" s="10">
        <v>3734090</v>
      </c>
      <c r="I661" s="11">
        <v>25</v>
      </c>
      <c r="J661" s="24">
        <v>0</v>
      </c>
      <c r="K661" s="12"/>
      <c r="L661" s="14">
        <v>0</v>
      </c>
      <c r="N661" s="21">
        <v>0</v>
      </c>
      <c r="P661" s="21">
        <v>0</v>
      </c>
      <c r="R661" s="21">
        <v>0</v>
      </c>
      <c r="T661" s="21">
        <v>0</v>
      </c>
      <c r="V661" s="21">
        <v>0</v>
      </c>
      <c r="X661" s="21">
        <v>0</v>
      </c>
      <c r="Z661" s="21">
        <v>0</v>
      </c>
      <c r="AB661" s="22">
        <v>0</v>
      </c>
      <c r="AD661" s="5" t="str">
        <f t="shared" si="10"/>
        <v>No</v>
      </c>
      <c r="AF661" s="28"/>
      <c r="AG661" s="21"/>
    </row>
    <row r="662" spans="1:33">
      <c r="A662" s="8" t="s">
        <v>6560</v>
      </c>
      <c r="B662" s="8" t="s">
        <v>3475</v>
      </c>
      <c r="C662" s="9" t="s">
        <v>278</v>
      </c>
      <c r="D662" s="185">
        <v>7053</v>
      </c>
      <c r="E662" s="188">
        <v>70053</v>
      </c>
      <c r="F662" s="9" t="s">
        <v>157</v>
      </c>
      <c r="G662" s="9" t="s">
        <v>5756</v>
      </c>
      <c r="H662" s="10">
        <v>54622</v>
      </c>
      <c r="I662" s="11">
        <v>25</v>
      </c>
      <c r="J662" s="24">
        <v>0</v>
      </c>
      <c r="K662" s="12"/>
      <c r="L662" s="14">
        <v>0</v>
      </c>
      <c r="N662" s="21">
        <v>0</v>
      </c>
      <c r="P662" s="21">
        <v>0</v>
      </c>
      <c r="R662" s="21">
        <v>0</v>
      </c>
      <c r="T662" s="21">
        <v>0</v>
      </c>
      <c r="V662" s="21">
        <v>0</v>
      </c>
      <c r="X662" s="21">
        <v>0</v>
      </c>
      <c r="Z662" s="21">
        <v>444954</v>
      </c>
      <c r="AB662" s="22">
        <v>444954</v>
      </c>
      <c r="AD662" s="5" t="str">
        <f t="shared" si="10"/>
        <v>No</v>
      </c>
      <c r="AF662" s="28"/>
      <c r="AG662" s="21"/>
    </row>
    <row r="663" spans="1:33">
      <c r="A663" s="8" t="s">
        <v>689</v>
      </c>
      <c r="B663" s="8" t="s">
        <v>690</v>
      </c>
      <c r="C663" s="9" t="s">
        <v>124</v>
      </c>
      <c r="D663" s="185">
        <v>6109</v>
      </c>
      <c r="E663" s="188">
        <v>60109</v>
      </c>
      <c r="F663" s="9" t="s">
        <v>83</v>
      </c>
      <c r="G663" s="9" t="s">
        <v>5756</v>
      </c>
      <c r="H663" s="10">
        <v>91151</v>
      </c>
      <c r="I663" s="11">
        <v>25</v>
      </c>
      <c r="J663" s="24">
        <v>0</v>
      </c>
      <c r="K663" s="12"/>
      <c r="L663" s="14">
        <v>0</v>
      </c>
      <c r="N663" s="21">
        <v>0</v>
      </c>
      <c r="P663" s="21">
        <v>0</v>
      </c>
      <c r="R663" s="21">
        <v>0</v>
      </c>
      <c r="T663" s="21">
        <v>0</v>
      </c>
      <c r="V663" s="21">
        <v>0</v>
      </c>
      <c r="X663" s="21">
        <v>0</v>
      </c>
      <c r="Z663" s="21">
        <v>802609</v>
      </c>
      <c r="AB663" s="22">
        <v>802609</v>
      </c>
      <c r="AD663" s="5" t="str">
        <f t="shared" si="10"/>
        <v>No</v>
      </c>
      <c r="AF663" s="28"/>
      <c r="AG663" s="21"/>
    </row>
    <row r="664" spans="1:33">
      <c r="A664" s="8" t="s">
        <v>1131</v>
      </c>
      <c r="B664" s="8" t="s">
        <v>1132</v>
      </c>
      <c r="C664" s="9" t="s">
        <v>129</v>
      </c>
      <c r="D664" s="185">
        <v>4047</v>
      </c>
      <c r="E664" s="188">
        <v>40047</v>
      </c>
      <c r="F664" s="9" t="s">
        <v>83</v>
      </c>
      <c r="G664" s="9" t="s">
        <v>84</v>
      </c>
      <c r="H664" s="10">
        <v>128754</v>
      </c>
      <c r="I664" s="11">
        <v>25</v>
      </c>
      <c r="J664" s="24">
        <v>1794857</v>
      </c>
      <c r="K664" s="12"/>
      <c r="L664" s="14">
        <v>0</v>
      </c>
      <c r="N664" s="21">
        <v>0</v>
      </c>
      <c r="P664" s="21">
        <v>0</v>
      </c>
      <c r="R664" s="21">
        <v>0</v>
      </c>
      <c r="T664" s="21">
        <v>0</v>
      </c>
      <c r="V664" s="21">
        <v>0</v>
      </c>
      <c r="X664" s="21">
        <v>0</v>
      </c>
      <c r="Z664" s="21">
        <v>0</v>
      </c>
      <c r="AB664" s="22">
        <v>1794857</v>
      </c>
      <c r="AD664" s="5" t="str">
        <f t="shared" si="10"/>
        <v>No</v>
      </c>
      <c r="AF664" s="28"/>
      <c r="AG664" s="21"/>
    </row>
    <row r="665" spans="1:33">
      <c r="A665" s="8" t="s">
        <v>1393</v>
      </c>
      <c r="B665" s="8" t="s">
        <v>1394</v>
      </c>
      <c r="C665" s="9" t="s">
        <v>150</v>
      </c>
      <c r="D665" s="185" t="s">
        <v>1395</v>
      </c>
      <c r="E665" s="188" t="s">
        <v>1396</v>
      </c>
      <c r="F665" s="9" t="s">
        <v>88</v>
      </c>
      <c r="G665" s="9" t="s">
        <v>147</v>
      </c>
      <c r="H665" s="10">
        <v>0</v>
      </c>
      <c r="I665" s="11">
        <v>25</v>
      </c>
      <c r="J665" s="24">
        <v>0</v>
      </c>
      <c r="K665" s="12"/>
      <c r="L665" s="14">
        <v>0</v>
      </c>
      <c r="N665" s="21">
        <v>0</v>
      </c>
      <c r="P665" s="21">
        <v>0</v>
      </c>
      <c r="R665" s="21">
        <v>0</v>
      </c>
      <c r="T665" s="21">
        <v>0</v>
      </c>
      <c r="V665" s="21">
        <v>0</v>
      </c>
      <c r="X665" s="21">
        <v>0</v>
      </c>
      <c r="Z665" s="21">
        <v>197885</v>
      </c>
      <c r="AB665" s="22">
        <v>197885</v>
      </c>
      <c r="AD665" s="5" t="str">
        <f t="shared" si="10"/>
        <v>No</v>
      </c>
      <c r="AF665" s="28"/>
      <c r="AG665" s="21"/>
    </row>
    <row r="666" spans="1:33">
      <c r="A666" s="8" t="s">
        <v>451</v>
      </c>
      <c r="B666" s="8" t="s">
        <v>410</v>
      </c>
      <c r="C666" s="9" t="s">
        <v>91</v>
      </c>
      <c r="D666" s="185">
        <v>9086</v>
      </c>
      <c r="E666" s="188">
        <v>90086</v>
      </c>
      <c r="F666" s="9" t="s">
        <v>83</v>
      </c>
      <c r="G666" s="9" t="s">
        <v>84</v>
      </c>
      <c r="H666" s="10">
        <v>1932666</v>
      </c>
      <c r="I666" s="11">
        <v>25</v>
      </c>
      <c r="J666" s="24">
        <v>3331890</v>
      </c>
      <c r="K666" s="12"/>
      <c r="L666" s="14">
        <v>0</v>
      </c>
      <c r="N666" s="21">
        <v>0</v>
      </c>
      <c r="P666" s="21">
        <v>0</v>
      </c>
      <c r="R666" s="21">
        <v>0</v>
      </c>
      <c r="T666" s="21">
        <v>0</v>
      </c>
      <c r="V666" s="21">
        <v>0</v>
      </c>
      <c r="X666" s="21">
        <v>0</v>
      </c>
      <c r="Z666" s="21">
        <v>0</v>
      </c>
      <c r="AB666" s="22">
        <v>3331890</v>
      </c>
      <c r="AD666" s="5" t="str">
        <f t="shared" si="10"/>
        <v>No</v>
      </c>
      <c r="AF666" s="28"/>
      <c r="AG666" s="21"/>
    </row>
    <row r="667" spans="1:33">
      <c r="A667" s="8" t="s">
        <v>1701</v>
      </c>
      <c r="B667" s="8" t="s">
        <v>1702</v>
      </c>
      <c r="C667" s="9" t="s">
        <v>112</v>
      </c>
      <c r="D667" s="185">
        <v>1119</v>
      </c>
      <c r="E667" s="188">
        <v>10119</v>
      </c>
      <c r="F667" s="9" t="s">
        <v>214</v>
      </c>
      <c r="G667" s="9" t="s">
        <v>5756</v>
      </c>
      <c r="H667" s="10">
        <v>88087</v>
      </c>
      <c r="I667" s="11">
        <v>25</v>
      </c>
      <c r="J667" s="24">
        <v>0</v>
      </c>
      <c r="K667" s="12"/>
      <c r="L667" s="14">
        <v>0</v>
      </c>
      <c r="N667" s="21">
        <v>0</v>
      </c>
      <c r="P667" s="21">
        <v>0</v>
      </c>
      <c r="R667" s="21">
        <v>0</v>
      </c>
      <c r="T667" s="21">
        <v>0</v>
      </c>
      <c r="V667" s="21">
        <v>0</v>
      </c>
      <c r="X667" s="21">
        <v>0</v>
      </c>
      <c r="Z667" s="21">
        <v>379218</v>
      </c>
      <c r="AB667" s="22">
        <v>379218</v>
      </c>
      <c r="AD667" s="5" t="str">
        <f t="shared" si="10"/>
        <v>No</v>
      </c>
      <c r="AF667" s="28"/>
      <c r="AG667" s="21"/>
    </row>
    <row r="668" spans="1:33">
      <c r="A668" s="8" t="s">
        <v>3100</v>
      </c>
      <c r="B668" s="8" t="s">
        <v>3101</v>
      </c>
      <c r="C668" s="9" t="s">
        <v>171</v>
      </c>
      <c r="D668" s="185" t="s">
        <v>3102</v>
      </c>
      <c r="E668" s="188" t="s">
        <v>3103</v>
      </c>
      <c r="F668" s="9" t="s">
        <v>157</v>
      </c>
      <c r="G668" s="9" t="s">
        <v>147</v>
      </c>
      <c r="H668" s="10">
        <v>0</v>
      </c>
      <c r="I668" s="11">
        <v>25</v>
      </c>
      <c r="J668" s="24">
        <v>0</v>
      </c>
      <c r="K668" s="12"/>
      <c r="L668" s="14">
        <v>0</v>
      </c>
      <c r="N668" s="21">
        <v>0</v>
      </c>
      <c r="P668" s="21">
        <v>0</v>
      </c>
      <c r="R668" s="21">
        <v>0</v>
      </c>
      <c r="T668" s="21">
        <v>0</v>
      </c>
      <c r="V668" s="21">
        <v>0</v>
      </c>
      <c r="X668" s="21">
        <v>0</v>
      </c>
      <c r="Z668" s="21">
        <v>89115</v>
      </c>
      <c r="AB668" s="22">
        <v>89115</v>
      </c>
      <c r="AD668" s="5" t="str">
        <f t="shared" si="10"/>
        <v>No</v>
      </c>
      <c r="AF668" s="28"/>
      <c r="AG668" s="21"/>
    </row>
    <row r="669" spans="1:33">
      <c r="A669" s="8" t="s">
        <v>711</v>
      </c>
      <c r="B669" s="8" t="s">
        <v>712</v>
      </c>
      <c r="C669" s="9" t="s">
        <v>178</v>
      </c>
      <c r="D669" s="185">
        <v>5132</v>
      </c>
      <c r="E669" s="188">
        <v>50132</v>
      </c>
      <c r="F669" s="9" t="s">
        <v>88</v>
      </c>
      <c r="G669" s="9" t="s">
        <v>5756</v>
      </c>
      <c r="H669" s="10">
        <v>61022</v>
      </c>
      <c r="I669" s="11">
        <v>25</v>
      </c>
      <c r="J669" s="24">
        <v>0</v>
      </c>
      <c r="K669" s="12"/>
      <c r="L669" s="14">
        <v>0</v>
      </c>
      <c r="N669" s="21">
        <v>0</v>
      </c>
      <c r="P669" s="21">
        <v>0</v>
      </c>
      <c r="R669" s="21">
        <v>0</v>
      </c>
      <c r="T669" s="21">
        <v>0</v>
      </c>
      <c r="V669" s="21">
        <v>0</v>
      </c>
      <c r="X669" s="21">
        <v>0</v>
      </c>
      <c r="Z669" s="21">
        <v>113221</v>
      </c>
      <c r="AB669" s="22">
        <v>113221</v>
      </c>
      <c r="AD669" s="5" t="str">
        <f t="shared" si="10"/>
        <v>No</v>
      </c>
      <c r="AF669" s="28"/>
      <c r="AG669" s="21"/>
    </row>
    <row r="670" spans="1:33">
      <c r="A670" s="8" t="s">
        <v>4986</v>
      </c>
      <c r="B670" s="8" t="s">
        <v>1927</v>
      </c>
      <c r="C670" s="9" t="s">
        <v>91</v>
      </c>
      <c r="D670" s="185" t="s">
        <v>4987</v>
      </c>
      <c r="E670" s="188" t="s">
        <v>4988</v>
      </c>
      <c r="F670" s="9" t="s">
        <v>83</v>
      </c>
      <c r="G670" s="9" t="s">
        <v>147</v>
      </c>
      <c r="H670" s="10">
        <v>0</v>
      </c>
      <c r="I670" s="11">
        <v>25</v>
      </c>
      <c r="J670" s="24">
        <v>0</v>
      </c>
      <c r="K670" s="12"/>
      <c r="L670" s="14">
        <v>0</v>
      </c>
      <c r="N670" s="21">
        <v>0</v>
      </c>
      <c r="P670" s="21">
        <v>0</v>
      </c>
      <c r="R670" s="21">
        <v>0</v>
      </c>
      <c r="T670" s="21">
        <v>0</v>
      </c>
      <c r="V670" s="21">
        <v>0</v>
      </c>
      <c r="X670" s="21">
        <v>0</v>
      </c>
      <c r="Z670" s="21">
        <v>541406</v>
      </c>
      <c r="AB670" s="22">
        <v>541406</v>
      </c>
      <c r="AD670" s="5" t="str">
        <f t="shared" si="10"/>
        <v>No</v>
      </c>
      <c r="AF670" s="28"/>
      <c r="AG670" s="21"/>
    </row>
    <row r="671" spans="1:33">
      <c r="A671" s="8" t="s">
        <v>2750</v>
      </c>
      <c r="B671" s="8" t="s">
        <v>2751</v>
      </c>
      <c r="C671" s="9" t="s">
        <v>65</v>
      </c>
      <c r="D671" s="185" t="s">
        <v>2752</v>
      </c>
      <c r="E671" s="188" t="s">
        <v>2753</v>
      </c>
      <c r="F671" s="9" t="s">
        <v>157</v>
      </c>
      <c r="G671" s="9" t="s">
        <v>147</v>
      </c>
      <c r="H671" s="10">
        <v>0</v>
      </c>
      <c r="I671" s="11">
        <v>25</v>
      </c>
      <c r="J671" s="24">
        <v>0</v>
      </c>
      <c r="K671" s="12"/>
      <c r="L671" s="14">
        <v>0</v>
      </c>
      <c r="N671" s="21">
        <v>0</v>
      </c>
      <c r="P671" s="21">
        <v>0</v>
      </c>
      <c r="R671" s="21">
        <v>0</v>
      </c>
      <c r="T671" s="21">
        <v>0</v>
      </c>
      <c r="V671" s="21">
        <v>0</v>
      </c>
      <c r="X671" s="21">
        <v>0</v>
      </c>
      <c r="Z671" s="21">
        <v>18029</v>
      </c>
      <c r="AB671" s="22">
        <v>18029</v>
      </c>
      <c r="AD671" s="5" t="str">
        <f t="shared" si="10"/>
        <v>No</v>
      </c>
      <c r="AF671" s="28"/>
      <c r="AG671" s="21"/>
    </row>
    <row r="672" spans="1:33">
      <c r="A672" s="8" t="s">
        <v>155</v>
      </c>
      <c r="B672" s="8" t="s">
        <v>156</v>
      </c>
      <c r="C672" s="9" t="s">
        <v>91</v>
      </c>
      <c r="D672" s="185">
        <v>9243</v>
      </c>
      <c r="E672" s="188">
        <v>90243</v>
      </c>
      <c r="F672" s="9" t="s">
        <v>157</v>
      </c>
      <c r="G672" s="9" t="s">
        <v>5756</v>
      </c>
      <c r="H672" s="10">
        <v>195861</v>
      </c>
      <c r="I672" s="11">
        <v>25</v>
      </c>
      <c r="J672" s="24">
        <v>0</v>
      </c>
      <c r="K672" s="12"/>
      <c r="L672" s="14">
        <v>0</v>
      </c>
      <c r="N672" s="21">
        <v>0</v>
      </c>
      <c r="P672" s="21">
        <v>0</v>
      </c>
      <c r="R672" s="21">
        <v>0</v>
      </c>
      <c r="T672" s="21">
        <v>0</v>
      </c>
      <c r="V672" s="21">
        <v>0</v>
      </c>
      <c r="X672" s="21">
        <v>0</v>
      </c>
      <c r="Z672" s="21">
        <v>1041592</v>
      </c>
      <c r="AB672" s="22">
        <v>1041592</v>
      </c>
      <c r="AD672" s="5" t="str">
        <f t="shared" si="10"/>
        <v>No</v>
      </c>
      <c r="AF672" s="28"/>
      <c r="AG672" s="21"/>
    </row>
    <row r="673" spans="1:33">
      <c r="A673" s="8" t="s">
        <v>3786</v>
      </c>
      <c r="B673" s="8" t="s">
        <v>1146</v>
      </c>
      <c r="C673" s="9" t="s">
        <v>278</v>
      </c>
      <c r="D673" s="185" t="s">
        <v>3787</v>
      </c>
      <c r="E673" s="188" t="s">
        <v>3788</v>
      </c>
      <c r="F673" s="9" t="s">
        <v>157</v>
      </c>
      <c r="G673" s="9" t="s">
        <v>147</v>
      </c>
      <c r="H673" s="10">
        <v>0</v>
      </c>
      <c r="I673" s="11">
        <v>25</v>
      </c>
      <c r="J673" s="24">
        <v>0</v>
      </c>
      <c r="K673" s="12"/>
      <c r="L673" s="14">
        <v>0</v>
      </c>
      <c r="N673" s="21">
        <v>0</v>
      </c>
      <c r="P673" s="21">
        <v>0</v>
      </c>
      <c r="R673" s="21">
        <v>0</v>
      </c>
      <c r="T673" s="21">
        <v>0</v>
      </c>
      <c r="V673" s="21">
        <v>0</v>
      </c>
      <c r="X673" s="21">
        <v>0</v>
      </c>
      <c r="Z673" s="21">
        <v>282885</v>
      </c>
      <c r="AB673" s="22">
        <v>282885</v>
      </c>
      <c r="AD673" s="5" t="str">
        <f t="shared" si="10"/>
        <v>No</v>
      </c>
      <c r="AF673" s="28"/>
      <c r="AG673" s="21"/>
    </row>
    <row r="674" spans="1:33">
      <c r="A674" s="8" t="s">
        <v>1100</v>
      </c>
      <c r="B674" s="8" t="s">
        <v>1101</v>
      </c>
      <c r="C674" s="9" t="s">
        <v>217</v>
      </c>
      <c r="D674" s="185">
        <v>3074</v>
      </c>
      <c r="E674" s="188">
        <v>30074</v>
      </c>
      <c r="F674" s="9" t="s">
        <v>83</v>
      </c>
      <c r="G674" s="9" t="s">
        <v>5756</v>
      </c>
      <c r="H674" s="10">
        <v>213751</v>
      </c>
      <c r="I674" s="11">
        <v>25</v>
      </c>
      <c r="J674" s="24">
        <v>0</v>
      </c>
      <c r="K674" s="12"/>
      <c r="L674" s="14">
        <v>0</v>
      </c>
      <c r="N674" s="21">
        <v>0</v>
      </c>
      <c r="P674" s="21">
        <v>0</v>
      </c>
      <c r="R674" s="21">
        <v>0</v>
      </c>
      <c r="T674" s="21">
        <v>0</v>
      </c>
      <c r="V674" s="21">
        <v>0</v>
      </c>
      <c r="X674" s="21">
        <v>0</v>
      </c>
      <c r="Z674" s="21">
        <v>1844809</v>
      </c>
      <c r="AB674" s="22">
        <v>1844809</v>
      </c>
      <c r="AD674" s="5" t="str">
        <f t="shared" si="10"/>
        <v>No</v>
      </c>
      <c r="AF674" s="28"/>
      <c r="AG674" s="21"/>
    </row>
    <row r="675" spans="1:33">
      <c r="A675" s="8" t="s">
        <v>4778</v>
      </c>
      <c r="B675" s="8" t="s">
        <v>4779</v>
      </c>
      <c r="C675" s="9" t="s">
        <v>82</v>
      </c>
      <c r="D675" s="185">
        <v>2210</v>
      </c>
      <c r="E675" s="188">
        <v>20210</v>
      </c>
      <c r="F675" s="9" t="s">
        <v>83</v>
      </c>
      <c r="G675" s="9" t="s">
        <v>5756</v>
      </c>
      <c r="H675" s="10">
        <v>18351295</v>
      </c>
      <c r="I675" s="11">
        <v>25</v>
      </c>
      <c r="J675" s="24">
        <v>0</v>
      </c>
      <c r="K675" s="12"/>
      <c r="L675" s="14">
        <v>0</v>
      </c>
      <c r="N675" s="21">
        <v>0</v>
      </c>
      <c r="P675" s="21">
        <v>0</v>
      </c>
      <c r="R675" s="21">
        <v>0</v>
      </c>
      <c r="T675" s="21">
        <v>0</v>
      </c>
      <c r="V675" s="21">
        <v>0</v>
      </c>
      <c r="X675" s="21">
        <v>0</v>
      </c>
      <c r="Z675" s="21">
        <v>409541</v>
      </c>
      <c r="AB675" s="22">
        <v>409541</v>
      </c>
      <c r="AD675" s="5" t="str">
        <f t="shared" si="10"/>
        <v>No</v>
      </c>
      <c r="AF675" s="28"/>
      <c r="AG675" s="21"/>
    </row>
    <row r="676" spans="1:33">
      <c r="A676" s="8" t="s">
        <v>2458</v>
      </c>
      <c r="B676" s="8" t="s">
        <v>2459</v>
      </c>
      <c r="C676" s="9" t="s">
        <v>46</v>
      </c>
      <c r="D676" s="185" t="s">
        <v>2460</v>
      </c>
      <c r="E676" s="188" t="s">
        <v>2461</v>
      </c>
      <c r="F676" s="9" t="s">
        <v>88</v>
      </c>
      <c r="G676" s="9" t="s">
        <v>147</v>
      </c>
      <c r="H676" s="10">
        <v>0</v>
      </c>
      <c r="I676" s="11">
        <v>25</v>
      </c>
      <c r="J676" s="24">
        <v>0</v>
      </c>
      <c r="K676" s="12"/>
      <c r="L676" s="14">
        <v>0</v>
      </c>
      <c r="N676" s="21">
        <v>0</v>
      </c>
      <c r="P676" s="21">
        <v>0</v>
      </c>
      <c r="R676" s="21">
        <v>0</v>
      </c>
      <c r="T676" s="21">
        <v>0</v>
      </c>
      <c r="V676" s="21">
        <v>0</v>
      </c>
      <c r="X676" s="21">
        <v>0</v>
      </c>
      <c r="Z676" s="21">
        <v>213277</v>
      </c>
      <c r="AB676" s="22">
        <v>213277</v>
      </c>
      <c r="AD676" s="5" t="str">
        <f t="shared" si="10"/>
        <v>No</v>
      </c>
      <c r="AF676" s="28"/>
      <c r="AG676" s="21"/>
    </row>
    <row r="677" spans="1:33">
      <c r="A677" s="8" t="s">
        <v>3400</v>
      </c>
      <c r="B677" s="8" t="s">
        <v>1111</v>
      </c>
      <c r="C677" s="9" t="s">
        <v>163</v>
      </c>
      <c r="D677" s="185">
        <v>1007</v>
      </c>
      <c r="E677" s="188">
        <v>10007</v>
      </c>
      <c r="F677" s="9" t="s">
        <v>98</v>
      </c>
      <c r="G677" s="9" t="s">
        <v>84</v>
      </c>
      <c r="H677" s="10">
        <v>59124</v>
      </c>
      <c r="I677" s="11">
        <v>25</v>
      </c>
      <c r="J677" s="24">
        <v>562718</v>
      </c>
      <c r="K677" s="12"/>
      <c r="L677" s="14">
        <v>0</v>
      </c>
      <c r="N677" s="21">
        <v>0</v>
      </c>
      <c r="P677" s="21">
        <v>0</v>
      </c>
      <c r="R677" s="21">
        <v>0</v>
      </c>
      <c r="T677" s="21">
        <v>0</v>
      </c>
      <c r="V677" s="21">
        <v>0</v>
      </c>
      <c r="X677" s="21">
        <v>0</v>
      </c>
      <c r="Z677" s="21">
        <v>0</v>
      </c>
      <c r="AB677" s="22">
        <v>562718</v>
      </c>
      <c r="AD677" s="5" t="str">
        <f t="shared" si="10"/>
        <v>No</v>
      </c>
      <c r="AF677" s="28"/>
      <c r="AG677" s="21"/>
    </row>
    <row r="678" spans="1:33">
      <c r="A678" s="8" t="s">
        <v>6155</v>
      </c>
      <c r="B678" s="8" t="s">
        <v>1372</v>
      </c>
      <c r="C678" s="9" t="s">
        <v>278</v>
      </c>
      <c r="D678" s="185"/>
      <c r="E678" s="188">
        <v>70044</v>
      </c>
      <c r="F678" s="9" t="s">
        <v>214</v>
      </c>
      <c r="G678" s="9" t="s">
        <v>84</v>
      </c>
      <c r="H678" s="10">
        <v>88053</v>
      </c>
      <c r="I678" s="11">
        <v>24</v>
      </c>
      <c r="J678" s="24">
        <v>0</v>
      </c>
      <c r="K678" s="12"/>
      <c r="L678" s="14">
        <v>0</v>
      </c>
      <c r="N678" s="21">
        <v>0</v>
      </c>
      <c r="P678" s="21">
        <v>0</v>
      </c>
      <c r="R678" s="21">
        <v>0</v>
      </c>
      <c r="T678" s="21">
        <v>0</v>
      </c>
      <c r="V678" s="21">
        <v>0</v>
      </c>
      <c r="X678" s="21">
        <v>0</v>
      </c>
      <c r="Z678" s="21">
        <v>0</v>
      </c>
      <c r="AB678" s="22">
        <v>0</v>
      </c>
      <c r="AD678" s="5" t="str">
        <f t="shared" si="10"/>
        <v>No</v>
      </c>
      <c r="AF678" s="28"/>
      <c r="AG678" s="21"/>
    </row>
    <row r="679" spans="1:33">
      <c r="A679" s="8" t="s">
        <v>5832</v>
      </c>
      <c r="B679" s="8" t="s">
        <v>5833</v>
      </c>
      <c r="C679" s="9" t="s">
        <v>265</v>
      </c>
      <c r="D679" s="185" t="s">
        <v>1866</v>
      </c>
      <c r="E679" s="188" t="s">
        <v>1867</v>
      </c>
      <c r="F679" s="9" t="s">
        <v>157</v>
      </c>
      <c r="G679" s="9" t="s">
        <v>147</v>
      </c>
      <c r="H679" s="10">
        <v>0</v>
      </c>
      <c r="I679" s="11">
        <v>24</v>
      </c>
      <c r="J679" s="24">
        <v>0</v>
      </c>
      <c r="K679" s="12"/>
      <c r="L679" s="14">
        <v>0</v>
      </c>
      <c r="N679" s="21">
        <v>0</v>
      </c>
      <c r="P679" s="21">
        <v>0</v>
      </c>
      <c r="R679" s="21">
        <v>0</v>
      </c>
      <c r="T679" s="21">
        <v>0</v>
      </c>
      <c r="V679" s="21">
        <v>0</v>
      </c>
      <c r="X679" s="21">
        <v>0</v>
      </c>
      <c r="Z679" s="21">
        <v>64969</v>
      </c>
      <c r="AB679" s="22">
        <v>64969</v>
      </c>
      <c r="AD679" s="5" t="str">
        <f t="shared" si="10"/>
        <v>No</v>
      </c>
      <c r="AF679" s="28"/>
      <c r="AG679" s="21"/>
    </row>
    <row r="680" spans="1:33">
      <c r="A680" s="8" t="s">
        <v>1480</v>
      </c>
      <c r="B680" s="8" t="s">
        <v>6423</v>
      </c>
      <c r="C680" s="9" t="s">
        <v>178</v>
      </c>
      <c r="D680" s="185" t="s">
        <v>1481</v>
      </c>
      <c r="E680" s="188" t="s">
        <v>1482</v>
      </c>
      <c r="F680" s="9" t="s">
        <v>88</v>
      </c>
      <c r="G680" s="9" t="s">
        <v>147</v>
      </c>
      <c r="H680" s="10">
        <v>0</v>
      </c>
      <c r="I680" s="11">
        <v>24</v>
      </c>
      <c r="J680" s="24">
        <v>0</v>
      </c>
      <c r="K680" s="12"/>
      <c r="L680" s="14">
        <v>0</v>
      </c>
      <c r="N680" s="21">
        <v>0</v>
      </c>
      <c r="P680" s="21">
        <v>0</v>
      </c>
      <c r="R680" s="21">
        <v>0</v>
      </c>
      <c r="T680" s="21">
        <v>0</v>
      </c>
      <c r="V680" s="21">
        <v>0</v>
      </c>
      <c r="X680" s="21">
        <v>0</v>
      </c>
      <c r="Z680" s="21">
        <v>453214</v>
      </c>
      <c r="AB680" s="22">
        <v>453214</v>
      </c>
      <c r="AD680" s="5" t="str">
        <f t="shared" si="10"/>
        <v>No</v>
      </c>
      <c r="AF680" s="28"/>
      <c r="AG680" s="21"/>
    </row>
    <row r="681" spans="1:33">
      <c r="A681" s="8" t="s">
        <v>1040</v>
      </c>
      <c r="B681" s="8" t="s">
        <v>1041</v>
      </c>
      <c r="C681" s="9" t="s">
        <v>91</v>
      </c>
      <c r="D681" s="185">
        <v>9168</v>
      </c>
      <c r="E681" s="188">
        <v>90168</v>
      </c>
      <c r="F681" s="9" t="s">
        <v>83</v>
      </c>
      <c r="G681" s="9" t="s">
        <v>5756</v>
      </c>
      <c r="H681" s="10">
        <v>1723634</v>
      </c>
      <c r="I681" s="11">
        <v>24</v>
      </c>
      <c r="J681" s="24">
        <v>0</v>
      </c>
      <c r="K681" s="12"/>
      <c r="L681" s="14">
        <v>0</v>
      </c>
      <c r="N681" s="21">
        <v>0</v>
      </c>
      <c r="P681" s="21">
        <v>0</v>
      </c>
      <c r="R681" s="21">
        <v>0</v>
      </c>
      <c r="T681" s="21">
        <v>0</v>
      </c>
      <c r="V681" s="21">
        <v>0</v>
      </c>
      <c r="X681" s="21">
        <v>0</v>
      </c>
      <c r="Z681" s="21">
        <v>4104557</v>
      </c>
      <c r="AB681" s="22">
        <v>4104557</v>
      </c>
      <c r="AD681" s="5" t="str">
        <f t="shared" si="10"/>
        <v>No</v>
      </c>
      <c r="AF681" s="28"/>
      <c r="AG681" s="21"/>
    </row>
    <row r="682" spans="1:33">
      <c r="A682" s="8" t="s">
        <v>3049</v>
      </c>
      <c r="B682" s="8" t="s">
        <v>1308</v>
      </c>
      <c r="C682" s="9" t="s">
        <v>233</v>
      </c>
      <c r="D682" s="185" t="s">
        <v>3050</v>
      </c>
      <c r="E682" s="188" t="s">
        <v>3051</v>
      </c>
      <c r="F682" s="9" t="s">
        <v>83</v>
      </c>
      <c r="G682" s="9" t="s">
        <v>147</v>
      </c>
      <c r="H682" s="10">
        <v>0</v>
      </c>
      <c r="I682" s="11">
        <v>24</v>
      </c>
      <c r="J682" s="24">
        <v>0</v>
      </c>
      <c r="K682" s="12"/>
      <c r="L682" s="14">
        <v>0</v>
      </c>
      <c r="N682" s="21">
        <v>0</v>
      </c>
      <c r="P682" s="21">
        <v>0</v>
      </c>
      <c r="R682" s="21">
        <v>0</v>
      </c>
      <c r="T682" s="21">
        <v>0</v>
      </c>
      <c r="V682" s="21">
        <v>0</v>
      </c>
      <c r="X682" s="21">
        <v>0</v>
      </c>
      <c r="Z682" s="21">
        <v>46121</v>
      </c>
      <c r="AB682" s="22">
        <v>46121</v>
      </c>
      <c r="AD682" s="5" t="str">
        <f t="shared" si="10"/>
        <v>No</v>
      </c>
      <c r="AF682" s="28"/>
      <c r="AG682" s="21"/>
    </row>
    <row r="683" spans="1:33">
      <c r="A683" s="8" t="s">
        <v>3317</v>
      </c>
      <c r="B683" s="8" t="s">
        <v>659</v>
      </c>
      <c r="C683" s="9" t="s">
        <v>82</v>
      </c>
      <c r="D683" s="185" t="s">
        <v>660</v>
      </c>
      <c r="E683" s="188" t="s">
        <v>661</v>
      </c>
      <c r="F683" s="9" t="s">
        <v>83</v>
      </c>
      <c r="G683" s="9" t="s">
        <v>147</v>
      </c>
      <c r="H683" s="10">
        <v>0</v>
      </c>
      <c r="I683" s="11">
        <v>24</v>
      </c>
      <c r="J683" s="24">
        <v>0</v>
      </c>
      <c r="K683" s="12"/>
      <c r="L683" s="14">
        <v>0</v>
      </c>
      <c r="N683" s="21">
        <v>0</v>
      </c>
      <c r="P683" s="21">
        <v>0</v>
      </c>
      <c r="R683" s="21">
        <v>0</v>
      </c>
      <c r="T683" s="21">
        <v>0</v>
      </c>
      <c r="V683" s="21">
        <v>0</v>
      </c>
      <c r="X683" s="21">
        <v>0</v>
      </c>
      <c r="Z683" s="21">
        <v>532612</v>
      </c>
      <c r="AB683" s="22">
        <v>532612</v>
      </c>
      <c r="AD683" s="5" t="str">
        <f t="shared" si="10"/>
        <v>No</v>
      </c>
      <c r="AF683" s="28"/>
      <c r="AG683" s="21"/>
    </row>
    <row r="684" spans="1:33">
      <c r="A684" s="8" t="s">
        <v>231</v>
      </c>
      <c r="B684" s="8" t="s">
        <v>232</v>
      </c>
      <c r="C684" s="9" t="s">
        <v>233</v>
      </c>
      <c r="D684" s="185">
        <v>3089</v>
      </c>
      <c r="E684" s="188">
        <v>30089</v>
      </c>
      <c r="F684" s="9" t="s">
        <v>88</v>
      </c>
      <c r="G684" s="9" t="s">
        <v>5756</v>
      </c>
      <c r="H684" s="10">
        <v>70350</v>
      </c>
      <c r="I684" s="11">
        <v>24</v>
      </c>
      <c r="J684" s="24">
        <v>0</v>
      </c>
      <c r="K684" s="12"/>
      <c r="L684" s="14">
        <v>0</v>
      </c>
      <c r="N684" s="21">
        <v>0</v>
      </c>
      <c r="P684" s="21">
        <v>0</v>
      </c>
      <c r="R684" s="21">
        <v>0</v>
      </c>
      <c r="T684" s="21">
        <v>0</v>
      </c>
      <c r="V684" s="21">
        <v>0</v>
      </c>
      <c r="X684" s="21">
        <v>0</v>
      </c>
      <c r="Z684" s="21">
        <v>2363445</v>
      </c>
      <c r="AB684" s="22">
        <v>2363445</v>
      </c>
      <c r="AD684" s="5" t="str">
        <f t="shared" si="10"/>
        <v>No</v>
      </c>
      <c r="AF684" s="28"/>
      <c r="AG684" s="21"/>
    </row>
    <row r="685" spans="1:33">
      <c r="A685" s="8" t="s">
        <v>1321</v>
      </c>
      <c r="B685" s="8" t="s">
        <v>1266</v>
      </c>
      <c r="C685" s="9" t="s">
        <v>141</v>
      </c>
      <c r="D685" s="185" t="s">
        <v>1322</v>
      </c>
      <c r="E685" s="188" t="s">
        <v>1323</v>
      </c>
      <c r="F685" s="9" t="s">
        <v>157</v>
      </c>
      <c r="G685" s="9" t="s">
        <v>147</v>
      </c>
      <c r="H685" s="10">
        <v>0</v>
      </c>
      <c r="I685" s="11">
        <v>24</v>
      </c>
      <c r="J685" s="24">
        <v>0</v>
      </c>
      <c r="K685" s="12"/>
      <c r="L685" s="14">
        <v>0</v>
      </c>
      <c r="N685" s="21">
        <v>0</v>
      </c>
      <c r="P685" s="21">
        <v>0</v>
      </c>
      <c r="R685" s="21">
        <v>0</v>
      </c>
      <c r="T685" s="21">
        <v>0</v>
      </c>
      <c r="V685" s="21">
        <v>0</v>
      </c>
      <c r="X685" s="21">
        <v>0</v>
      </c>
      <c r="Z685" s="21">
        <v>340094</v>
      </c>
      <c r="AB685" s="22">
        <v>340094</v>
      </c>
      <c r="AD685" s="5" t="str">
        <f t="shared" si="10"/>
        <v>No</v>
      </c>
      <c r="AF685" s="28"/>
      <c r="AG685" s="21"/>
    </row>
    <row r="686" spans="1:33">
      <c r="A686" s="8" t="s">
        <v>5584</v>
      </c>
      <c r="B686" s="8" t="s">
        <v>6421</v>
      </c>
      <c r="C686" s="9" t="s">
        <v>132</v>
      </c>
      <c r="D686" s="185" t="s">
        <v>5585</v>
      </c>
      <c r="E686" s="188" t="s">
        <v>5586</v>
      </c>
      <c r="F686" s="9" t="s">
        <v>125</v>
      </c>
      <c r="G686" s="9" t="s">
        <v>147</v>
      </c>
      <c r="H686" s="10">
        <v>0</v>
      </c>
      <c r="I686" s="11">
        <v>24</v>
      </c>
      <c r="J686" s="24">
        <v>0</v>
      </c>
      <c r="K686" s="12"/>
      <c r="L686" s="14">
        <v>0</v>
      </c>
      <c r="N686" s="21">
        <v>0</v>
      </c>
      <c r="P686" s="21">
        <v>0</v>
      </c>
      <c r="R686" s="21">
        <v>0</v>
      </c>
      <c r="T686" s="21">
        <v>0</v>
      </c>
      <c r="V686" s="21">
        <v>0</v>
      </c>
      <c r="X686" s="21">
        <v>0</v>
      </c>
      <c r="Z686" s="21">
        <v>278887</v>
      </c>
      <c r="AB686" s="22">
        <v>278887</v>
      </c>
      <c r="AD686" s="5" t="str">
        <f t="shared" si="10"/>
        <v>No</v>
      </c>
      <c r="AF686" s="28"/>
      <c r="AG686" s="21"/>
    </row>
    <row r="687" spans="1:33">
      <c r="A687" s="8" t="s">
        <v>5240</v>
      </c>
      <c r="B687" s="8" t="s">
        <v>5241</v>
      </c>
      <c r="C687" s="9" t="s">
        <v>168</v>
      </c>
      <c r="D687" s="185" t="s">
        <v>5242</v>
      </c>
      <c r="E687" s="188" t="s">
        <v>5243</v>
      </c>
      <c r="F687" s="9" t="s">
        <v>83</v>
      </c>
      <c r="G687" s="9" t="s">
        <v>147</v>
      </c>
      <c r="H687" s="10">
        <v>0</v>
      </c>
      <c r="I687" s="11">
        <v>24</v>
      </c>
      <c r="J687" s="24">
        <v>0</v>
      </c>
      <c r="K687" s="12"/>
      <c r="L687" s="14">
        <v>0</v>
      </c>
      <c r="N687" s="21">
        <v>0</v>
      </c>
      <c r="P687" s="21">
        <v>0</v>
      </c>
      <c r="R687" s="21">
        <v>0</v>
      </c>
      <c r="T687" s="21">
        <v>0</v>
      </c>
      <c r="V687" s="21">
        <v>0</v>
      </c>
      <c r="X687" s="21">
        <v>0</v>
      </c>
      <c r="Z687" s="21">
        <v>100261</v>
      </c>
      <c r="AB687" s="22">
        <v>100261</v>
      </c>
      <c r="AD687" s="5" t="str">
        <f t="shared" si="10"/>
        <v>No</v>
      </c>
      <c r="AF687" s="28"/>
      <c r="AG687" s="21"/>
    </row>
    <row r="688" spans="1:33">
      <c r="A688" s="8" t="s">
        <v>722</v>
      </c>
      <c r="B688" s="8" t="s">
        <v>723</v>
      </c>
      <c r="C688" s="9" t="s">
        <v>69</v>
      </c>
      <c r="D688" s="185">
        <v>8019</v>
      </c>
      <c r="E688" s="188">
        <v>80019</v>
      </c>
      <c r="F688" s="9" t="s">
        <v>88</v>
      </c>
      <c r="G688" s="9" t="s">
        <v>5756</v>
      </c>
      <c r="H688" s="10">
        <v>81955</v>
      </c>
      <c r="I688" s="11">
        <v>24</v>
      </c>
      <c r="J688" s="24">
        <v>0</v>
      </c>
      <c r="K688" s="12"/>
      <c r="L688" s="14">
        <v>0</v>
      </c>
      <c r="N688" s="21">
        <v>0</v>
      </c>
      <c r="P688" s="21">
        <v>0</v>
      </c>
      <c r="R688" s="21">
        <v>0</v>
      </c>
      <c r="T688" s="21">
        <v>0</v>
      </c>
      <c r="V688" s="21">
        <v>0</v>
      </c>
      <c r="X688" s="21">
        <v>0</v>
      </c>
      <c r="Z688" s="21">
        <v>1632907</v>
      </c>
      <c r="AB688" s="22">
        <v>1632907</v>
      </c>
      <c r="AD688" s="5" t="str">
        <f t="shared" si="10"/>
        <v>No</v>
      </c>
      <c r="AF688" s="28"/>
      <c r="AG688" s="21"/>
    </row>
    <row r="689" spans="1:33">
      <c r="A689" s="8" t="s">
        <v>286</v>
      </c>
      <c r="B689" s="8" t="s">
        <v>287</v>
      </c>
      <c r="C689" s="9" t="s">
        <v>288</v>
      </c>
      <c r="D689" s="185">
        <v>3095</v>
      </c>
      <c r="E689" s="188">
        <v>30095</v>
      </c>
      <c r="F689" s="9" t="s">
        <v>88</v>
      </c>
      <c r="G689" s="9" t="s">
        <v>84</v>
      </c>
      <c r="H689" s="10">
        <v>77086</v>
      </c>
      <c r="I689" s="11">
        <v>24</v>
      </c>
      <c r="J689" s="24">
        <v>105480</v>
      </c>
      <c r="K689" s="12"/>
      <c r="L689" s="14">
        <v>0</v>
      </c>
      <c r="N689" s="21">
        <v>0</v>
      </c>
      <c r="P689" s="21">
        <v>0</v>
      </c>
      <c r="R689" s="21">
        <v>0</v>
      </c>
      <c r="T689" s="21">
        <v>0</v>
      </c>
      <c r="V689" s="21">
        <v>0</v>
      </c>
      <c r="X689" s="21">
        <v>0</v>
      </c>
      <c r="Z689" s="21">
        <v>0</v>
      </c>
      <c r="AB689" s="22">
        <v>105480</v>
      </c>
      <c r="AD689" s="5" t="str">
        <f t="shared" si="10"/>
        <v>No</v>
      </c>
      <c r="AF689" s="28"/>
      <c r="AG689" s="21"/>
    </row>
    <row r="690" spans="1:33">
      <c r="A690" s="8" t="s">
        <v>2823</v>
      </c>
      <c r="B690" s="8" t="s">
        <v>2824</v>
      </c>
      <c r="C690" s="9" t="s">
        <v>210</v>
      </c>
      <c r="D690" s="185" t="s">
        <v>2825</v>
      </c>
      <c r="E690" s="188" t="s">
        <v>2826</v>
      </c>
      <c r="F690" s="9" t="s">
        <v>157</v>
      </c>
      <c r="G690" s="9" t="s">
        <v>147</v>
      </c>
      <c r="H690" s="10">
        <v>0</v>
      </c>
      <c r="I690" s="11">
        <v>24</v>
      </c>
      <c r="J690" s="24">
        <v>0</v>
      </c>
      <c r="K690" s="12"/>
      <c r="L690" s="14">
        <v>0</v>
      </c>
      <c r="N690" s="21">
        <v>0</v>
      </c>
      <c r="P690" s="21">
        <v>0</v>
      </c>
      <c r="R690" s="21">
        <v>0</v>
      </c>
      <c r="T690" s="21">
        <v>0</v>
      </c>
      <c r="V690" s="21">
        <v>0</v>
      </c>
      <c r="X690" s="21">
        <v>0</v>
      </c>
      <c r="Z690" s="21">
        <v>525369</v>
      </c>
      <c r="AB690" s="22">
        <v>525369</v>
      </c>
      <c r="AD690" s="5" t="str">
        <f t="shared" si="10"/>
        <v>No</v>
      </c>
      <c r="AF690" s="28"/>
      <c r="AG690" s="21"/>
    </row>
    <row r="691" spans="1:33">
      <c r="A691" s="8" t="s">
        <v>3638</v>
      </c>
      <c r="B691" s="8" t="s">
        <v>372</v>
      </c>
      <c r="C691" s="9" t="s">
        <v>79</v>
      </c>
      <c r="D691" s="185">
        <v>9242</v>
      </c>
      <c r="E691" s="188">
        <v>90242</v>
      </c>
      <c r="F691" s="9" t="s">
        <v>157</v>
      </c>
      <c r="G691" s="9" t="s">
        <v>84</v>
      </c>
      <c r="H691" s="10">
        <v>1886011</v>
      </c>
      <c r="I691" s="11">
        <v>24</v>
      </c>
      <c r="J691" s="24">
        <v>0</v>
      </c>
      <c r="K691" s="12"/>
      <c r="L691" s="14">
        <v>0</v>
      </c>
      <c r="N691" s="21">
        <v>0</v>
      </c>
      <c r="P691" s="21">
        <v>0</v>
      </c>
      <c r="R691" s="21">
        <v>0</v>
      </c>
      <c r="T691" s="21">
        <v>0</v>
      </c>
      <c r="V691" s="21">
        <v>0</v>
      </c>
      <c r="X691" s="21">
        <v>0</v>
      </c>
      <c r="Z691" s="21">
        <v>0</v>
      </c>
      <c r="AB691" s="22">
        <v>0</v>
      </c>
      <c r="AD691" s="5" t="str">
        <f t="shared" si="10"/>
        <v>No</v>
      </c>
      <c r="AF691" s="28"/>
      <c r="AG691" s="21"/>
    </row>
    <row r="692" spans="1:33">
      <c r="A692" s="8" t="s">
        <v>5979</v>
      </c>
      <c r="B692" s="8" t="s">
        <v>3859</v>
      </c>
      <c r="C692" s="9" t="s">
        <v>46</v>
      </c>
      <c r="D692" s="185">
        <v>5218</v>
      </c>
      <c r="E692" s="188">
        <v>50515</v>
      </c>
      <c r="F692" s="9" t="s">
        <v>214</v>
      </c>
      <c r="G692" s="9" t="s">
        <v>84</v>
      </c>
      <c r="H692" s="10">
        <v>2650890</v>
      </c>
      <c r="I692" s="11">
        <v>24</v>
      </c>
      <c r="J692" s="24">
        <v>0</v>
      </c>
      <c r="K692" s="12"/>
      <c r="L692" s="14">
        <v>0</v>
      </c>
      <c r="N692" s="21">
        <v>0</v>
      </c>
      <c r="P692" s="21">
        <v>0</v>
      </c>
      <c r="R692" s="21">
        <v>0</v>
      </c>
      <c r="T692" s="21">
        <v>0</v>
      </c>
      <c r="V692" s="21">
        <v>0</v>
      </c>
      <c r="X692" s="21">
        <v>0</v>
      </c>
      <c r="Z692" s="21">
        <v>0</v>
      </c>
      <c r="AB692" s="22">
        <v>0</v>
      </c>
      <c r="AD692" s="5" t="str">
        <f t="shared" si="10"/>
        <v>No</v>
      </c>
      <c r="AF692" s="28"/>
      <c r="AG692" s="21"/>
    </row>
    <row r="693" spans="1:33">
      <c r="A693" s="8" t="s">
        <v>1585</v>
      </c>
      <c r="B693" s="8" t="s">
        <v>1586</v>
      </c>
      <c r="C693" s="9" t="s">
        <v>178</v>
      </c>
      <c r="D693" s="185" t="s">
        <v>1587</v>
      </c>
      <c r="E693" s="188" t="s">
        <v>1588</v>
      </c>
      <c r="F693" s="9" t="s">
        <v>83</v>
      </c>
      <c r="G693" s="9" t="s">
        <v>147</v>
      </c>
      <c r="H693" s="10">
        <v>0</v>
      </c>
      <c r="I693" s="11">
        <v>24</v>
      </c>
      <c r="J693" s="24">
        <v>0</v>
      </c>
      <c r="K693" s="12"/>
      <c r="L693" s="14">
        <v>0</v>
      </c>
      <c r="N693" s="21">
        <v>0</v>
      </c>
      <c r="P693" s="21">
        <v>0</v>
      </c>
      <c r="R693" s="21">
        <v>0</v>
      </c>
      <c r="T693" s="21">
        <v>0</v>
      </c>
      <c r="V693" s="21">
        <v>0</v>
      </c>
      <c r="X693" s="21">
        <v>0</v>
      </c>
      <c r="Z693" s="21">
        <v>444906</v>
      </c>
      <c r="AB693" s="22">
        <v>444906</v>
      </c>
      <c r="AD693" s="5" t="str">
        <f t="shared" si="10"/>
        <v>No</v>
      </c>
      <c r="AF693" s="28"/>
      <c r="AG693" s="21"/>
    </row>
    <row r="694" spans="1:33">
      <c r="A694" s="8" t="s">
        <v>3386</v>
      </c>
      <c r="B694" s="8" t="s">
        <v>3387</v>
      </c>
      <c r="C694" s="9" t="s">
        <v>233</v>
      </c>
      <c r="D694" s="185">
        <v>3090</v>
      </c>
      <c r="E694" s="188">
        <v>30090</v>
      </c>
      <c r="F694" s="9" t="s">
        <v>88</v>
      </c>
      <c r="G694" s="9" t="s">
        <v>5756</v>
      </c>
      <c r="H694" s="10">
        <v>182696</v>
      </c>
      <c r="I694" s="11">
        <v>24</v>
      </c>
      <c r="J694" s="24">
        <v>0</v>
      </c>
      <c r="K694" s="12"/>
      <c r="L694" s="14">
        <v>0</v>
      </c>
      <c r="N694" s="21">
        <v>0</v>
      </c>
      <c r="P694" s="21">
        <v>0</v>
      </c>
      <c r="R694" s="21">
        <v>0</v>
      </c>
      <c r="T694" s="21">
        <v>0</v>
      </c>
      <c r="V694" s="21">
        <v>0</v>
      </c>
      <c r="X694" s="21">
        <v>0</v>
      </c>
      <c r="Z694" s="21">
        <v>705083</v>
      </c>
      <c r="AB694" s="22">
        <v>705083</v>
      </c>
      <c r="AD694" s="5" t="str">
        <f t="shared" si="10"/>
        <v>No</v>
      </c>
      <c r="AF694" s="28"/>
      <c r="AG694" s="21"/>
    </row>
    <row r="695" spans="1:33">
      <c r="A695" s="8" t="s">
        <v>5178</v>
      </c>
      <c r="B695" s="8" t="s">
        <v>5179</v>
      </c>
      <c r="C695" s="9" t="s">
        <v>235</v>
      </c>
      <c r="D695" s="185">
        <v>4143</v>
      </c>
      <c r="E695" s="188">
        <v>40143</v>
      </c>
      <c r="F695" s="9" t="s">
        <v>83</v>
      </c>
      <c r="G695" s="9" t="s">
        <v>5756</v>
      </c>
      <c r="H695" s="10">
        <v>884891</v>
      </c>
      <c r="I695" s="11">
        <v>24</v>
      </c>
      <c r="J695" s="24">
        <v>0</v>
      </c>
      <c r="K695" s="12"/>
      <c r="L695" s="14">
        <v>0</v>
      </c>
      <c r="N695" s="21">
        <v>0</v>
      </c>
      <c r="P695" s="21">
        <v>0</v>
      </c>
      <c r="R695" s="21">
        <v>0</v>
      </c>
      <c r="T695" s="21">
        <v>0</v>
      </c>
      <c r="V695" s="21">
        <v>0</v>
      </c>
      <c r="X695" s="21">
        <v>0</v>
      </c>
      <c r="Z695" s="21">
        <v>2056813</v>
      </c>
      <c r="AB695" s="22">
        <v>2056813</v>
      </c>
      <c r="AD695" s="5" t="str">
        <f t="shared" si="10"/>
        <v>No</v>
      </c>
      <c r="AF695" s="28"/>
      <c r="AG695" s="21"/>
    </row>
    <row r="696" spans="1:33">
      <c r="A696" s="8" t="s">
        <v>1972</v>
      </c>
      <c r="B696" s="8" t="s">
        <v>1457</v>
      </c>
      <c r="C696" s="9" t="s">
        <v>150</v>
      </c>
      <c r="D696" s="185" t="s">
        <v>1973</v>
      </c>
      <c r="E696" s="188">
        <v>60003</v>
      </c>
      <c r="F696" s="9" t="s">
        <v>36</v>
      </c>
      <c r="G696" s="9" t="s">
        <v>5756</v>
      </c>
      <c r="H696" s="10">
        <v>0</v>
      </c>
      <c r="I696" s="11">
        <v>24</v>
      </c>
      <c r="J696" s="24">
        <v>0</v>
      </c>
      <c r="K696" s="12"/>
      <c r="L696" s="14">
        <v>0</v>
      </c>
      <c r="N696" s="21">
        <v>0</v>
      </c>
      <c r="P696" s="21">
        <v>0</v>
      </c>
      <c r="R696" s="21">
        <v>0</v>
      </c>
      <c r="T696" s="21">
        <v>0</v>
      </c>
      <c r="V696" s="21">
        <v>0</v>
      </c>
      <c r="X696" s="21">
        <v>0</v>
      </c>
      <c r="Z696" s="21">
        <v>858871</v>
      </c>
      <c r="AB696" s="22">
        <v>858871</v>
      </c>
      <c r="AD696" s="5" t="str">
        <f t="shared" si="10"/>
        <v>No</v>
      </c>
      <c r="AF696" s="28"/>
      <c r="AG696" s="21"/>
    </row>
    <row r="697" spans="1:33">
      <c r="A697" s="8" t="s">
        <v>3948</v>
      </c>
      <c r="B697" s="8" t="s">
        <v>3949</v>
      </c>
      <c r="C697" s="9" t="s">
        <v>278</v>
      </c>
      <c r="D697" s="185" t="s">
        <v>3950</v>
      </c>
      <c r="E697" s="188" t="s">
        <v>3951</v>
      </c>
      <c r="F697" s="9" t="s">
        <v>157</v>
      </c>
      <c r="G697" s="9" t="s">
        <v>147</v>
      </c>
      <c r="H697" s="10">
        <v>0</v>
      </c>
      <c r="I697" s="11">
        <v>24</v>
      </c>
      <c r="J697" s="24">
        <v>0</v>
      </c>
      <c r="K697" s="12"/>
      <c r="L697" s="14">
        <v>0</v>
      </c>
      <c r="N697" s="21">
        <v>0</v>
      </c>
      <c r="P697" s="21">
        <v>0</v>
      </c>
      <c r="R697" s="21">
        <v>0</v>
      </c>
      <c r="T697" s="21">
        <v>0</v>
      </c>
      <c r="V697" s="21">
        <v>0</v>
      </c>
      <c r="X697" s="21">
        <v>0</v>
      </c>
      <c r="Z697" s="21">
        <v>164117</v>
      </c>
      <c r="AB697" s="22">
        <v>164117</v>
      </c>
      <c r="AD697" s="5" t="str">
        <f t="shared" si="10"/>
        <v>No</v>
      </c>
      <c r="AF697" s="28"/>
      <c r="AG697" s="21"/>
    </row>
    <row r="698" spans="1:33">
      <c r="A698" s="8" t="s">
        <v>6562</v>
      </c>
      <c r="B698" s="8" t="s">
        <v>304</v>
      </c>
      <c r="C698" s="9" t="s">
        <v>178</v>
      </c>
      <c r="D698" s="185" t="s">
        <v>1593</v>
      </c>
      <c r="E698" s="188" t="s">
        <v>1594</v>
      </c>
      <c r="F698" s="9" t="s">
        <v>83</v>
      </c>
      <c r="G698" s="9" t="s">
        <v>147</v>
      </c>
      <c r="H698" s="10">
        <v>0</v>
      </c>
      <c r="I698" s="11">
        <v>24</v>
      </c>
      <c r="J698" s="24">
        <v>0</v>
      </c>
      <c r="K698" s="12"/>
      <c r="L698" s="14">
        <v>0</v>
      </c>
      <c r="N698" s="21">
        <v>0</v>
      </c>
      <c r="P698" s="21">
        <v>0</v>
      </c>
      <c r="R698" s="21">
        <v>0</v>
      </c>
      <c r="T698" s="21">
        <v>0</v>
      </c>
      <c r="V698" s="21">
        <v>0</v>
      </c>
      <c r="X698" s="21">
        <v>0</v>
      </c>
      <c r="Z698" s="21">
        <v>513382</v>
      </c>
      <c r="AB698" s="22">
        <v>513382</v>
      </c>
      <c r="AD698" s="5" t="str">
        <f t="shared" si="10"/>
        <v>No</v>
      </c>
      <c r="AF698" s="28"/>
      <c r="AG698" s="21"/>
    </row>
    <row r="699" spans="1:33">
      <c r="A699" s="8" t="s">
        <v>1163</v>
      </c>
      <c r="B699" s="8" t="s">
        <v>1164</v>
      </c>
      <c r="C699" s="9" t="s">
        <v>42</v>
      </c>
      <c r="D699" s="185">
        <v>2005</v>
      </c>
      <c r="E699" s="188">
        <v>20005</v>
      </c>
      <c r="F699" s="9" t="s">
        <v>83</v>
      </c>
      <c r="G699" s="9" t="s">
        <v>5756</v>
      </c>
      <c r="H699" s="10">
        <v>67983</v>
      </c>
      <c r="I699" s="11">
        <v>24</v>
      </c>
      <c r="J699" s="24">
        <v>0</v>
      </c>
      <c r="K699" s="12"/>
      <c r="L699" s="14">
        <v>0</v>
      </c>
      <c r="N699" s="21">
        <v>0</v>
      </c>
      <c r="P699" s="21">
        <v>0</v>
      </c>
      <c r="R699" s="21">
        <v>0</v>
      </c>
      <c r="T699" s="21">
        <v>0</v>
      </c>
      <c r="V699" s="21">
        <v>0</v>
      </c>
      <c r="X699" s="21">
        <v>0</v>
      </c>
      <c r="Z699" s="21">
        <v>1813112</v>
      </c>
      <c r="AB699" s="22">
        <v>1813112</v>
      </c>
      <c r="AD699" s="5" t="str">
        <f t="shared" si="10"/>
        <v>No</v>
      </c>
      <c r="AF699" s="28"/>
      <c r="AG699" s="21"/>
    </row>
    <row r="700" spans="1:33">
      <c r="A700" s="8" t="s">
        <v>3017</v>
      </c>
      <c r="B700" s="8" t="s">
        <v>6428</v>
      </c>
      <c r="C700" s="9" t="s">
        <v>217</v>
      </c>
      <c r="D700" s="185" t="s">
        <v>3018</v>
      </c>
      <c r="E700" s="188" t="s">
        <v>3019</v>
      </c>
      <c r="F700" s="9" t="s">
        <v>83</v>
      </c>
      <c r="G700" s="9" t="s">
        <v>147</v>
      </c>
      <c r="H700" s="10">
        <v>0</v>
      </c>
      <c r="I700" s="11">
        <v>24</v>
      </c>
      <c r="J700" s="24">
        <v>0</v>
      </c>
      <c r="K700" s="12"/>
      <c r="L700" s="14">
        <v>0</v>
      </c>
      <c r="N700" s="21">
        <v>0</v>
      </c>
      <c r="P700" s="21">
        <v>0</v>
      </c>
      <c r="R700" s="21">
        <v>0</v>
      </c>
      <c r="T700" s="21">
        <v>0</v>
      </c>
      <c r="V700" s="21">
        <v>0</v>
      </c>
      <c r="X700" s="21">
        <v>0</v>
      </c>
      <c r="Z700" s="21">
        <v>470910</v>
      </c>
      <c r="AB700" s="22">
        <v>470910</v>
      </c>
      <c r="AD700" s="5" t="str">
        <f t="shared" si="10"/>
        <v>No</v>
      </c>
      <c r="AF700" s="28"/>
      <c r="AG700" s="21"/>
    </row>
    <row r="701" spans="1:33">
      <c r="A701" s="8" t="s">
        <v>1954</v>
      </c>
      <c r="B701" s="8" t="s">
        <v>1955</v>
      </c>
      <c r="C701" s="9" t="s">
        <v>466</v>
      </c>
      <c r="D701" s="185">
        <v>5093</v>
      </c>
      <c r="E701" s="188">
        <v>50093</v>
      </c>
      <c r="F701" s="9" t="s">
        <v>88</v>
      </c>
      <c r="G701" s="9" t="s">
        <v>5756</v>
      </c>
      <c r="H701" s="10">
        <v>72852</v>
      </c>
      <c r="I701" s="11">
        <v>24</v>
      </c>
      <c r="J701" s="24">
        <v>0</v>
      </c>
      <c r="K701" s="12"/>
      <c r="L701" s="14">
        <v>0</v>
      </c>
      <c r="N701" s="21">
        <v>0</v>
      </c>
      <c r="P701" s="21">
        <v>0</v>
      </c>
      <c r="R701" s="21">
        <v>0</v>
      </c>
      <c r="T701" s="21">
        <v>0</v>
      </c>
      <c r="V701" s="21">
        <v>0</v>
      </c>
      <c r="X701" s="21">
        <v>0</v>
      </c>
      <c r="Z701" s="21">
        <v>95000</v>
      </c>
      <c r="AB701" s="22">
        <v>95000</v>
      </c>
      <c r="AD701" s="5" t="str">
        <f t="shared" si="10"/>
        <v>No</v>
      </c>
      <c r="AF701" s="28"/>
      <c r="AG701" s="21"/>
    </row>
    <row r="702" spans="1:33">
      <c r="A702" s="8" t="s">
        <v>1135</v>
      </c>
      <c r="B702" s="8" t="s">
        <v>1136</v>
      </c>
      <c r="C702" s="9" t="s">
        <v>235</v>
      </c>
      <c r="D702" s="185">
        <v>4210</v>
      </c>
      <c r="E702" s="188">
        <v>40210</v>
      </c>
      <c r="F702" s="9" t="s">
        <v>83</v>
      </c>
      <c r="G702" s="9" t="s">
        <v>5756</v>
      </c>
      <c r="H702" s="10">
        <v>50503</v>
      </c>
      <c r="I702" s="11">
        <v>24</v>
      </c>
      <c r="J702" s="24">
        <v>0</v>
      </c>
      <c r="K702" s="12"/>
      <c r="L702" s="14">
        <v>0</v>
      </c>
      <c r="N702" s="21">
        <v>0</v>
      </c>
      <c r="P702" s="21">
        <v>0</v>
      </c>
      <c r="R702" s="21">
        <v>0</v>
      </c>
      <c r="T702" s="21">
        <v>0</v>
      </c>
      <c r="V702" s="21">
        <v>0</v>
      </c>
      <c r="X702" s="21">
        <v>0</v>
      </c>
      <c r="Z702" s="21">
        <v>48445</v>
      </c>
      <c r="AB702" s="22">
        <v>48445</v>
      </c>
      <c r="AD702" s="5" t="str">
        <f t="shared" si="10"/>
        <v>No</v>
      </c>
      <c r="AF702" s="28"/>
      <c r="AG702" s="21"/>
    </row>
    <row r="703" spans="1:33">
      <c r="A703" s="8" t="s">
        <v>5278</v>
      </c>
      <c r="B703" s="8" t="s">
        <v>4555</v>
      </c>
      <c r="C703" s="9" t="s">
        <v>454</v>
      </c>
      <c r="D703" s="185">
        <v>8007</v>
      </c>
      <c r="E703" s="188">
        <v>80007</v>
      </c>
      <c r="F703" s="9" t="s">
        <v>83</v>
      </c>
      <c r="G703" s="9" t="s">
        <v>84</v>
      </c>
      <c r="H703" s="10">
        <v>136550</v>
      </c>
      <c r="I703" s="11">
        <v>24</v>
      </c>
      <c r="J703" s="24">
        <v>3774073</v>
      </c>
      <c r="K703" s="12"/>
      <c r="L703" s="14">
        <v>0</v>
      </c>
      <c r="N703" s="21">
        <v>0</v>
      </c>
      <c r="P703" s="21">
        <v>0</v>
      </c>
      <c r="R703" s="21">
        <v>0</v>
      </c>
      <c r="T703" s="21">
        <v>0</v>
      </c>
      <c r="V703" s="21">
        <v>0</v>
      </c>
      <c r="X703" s="21">
        <v>0</v>
      </c>
      <c r="Z703" s="21">
        <v>0</v>
      </c>
      <c r="AB703" s="22">
        <v>3774073</v>
      </c>
      <c r="AD703" s="5" t="str">
        <f t="shared" si="10"/>
        <v>No</v>
      </c>
      <c r="AF703" s="28"/>
      <c r="AG703" s="21"/>
    </row>
    <row r="704" spans="1:33">
      <c r="A704" s="8" t="s">
        <v>2651</v>
      </c>
      <c r="B704" s="8" t="s">
        <v>2652</v>
      </c>
      <c r="C704" s="9" t="s">
        <v>288</v>
      </c>
      <c r="D704" s="185" t="s">
        <v>2653</v>
      </c>
      <c r="E704" s="188" t="s">
        <v>2654</v>
      </c>
      <c r="F704" s="9" t="s">
        <v>88</v>
      </c>
      <c r="G704" s="9" t="s">
        <v>147</v>
      </c>
      <c r="H704" s="10">
        <v>0</v>
      </c>
      <c r="I704" s="11">
        <v>24</v>
      </c>
      <c r="J704" s="24">
        <v>0</v>
      </c>
      <c r="K704" s="12"/>
      <c r="L704" s="14">
        <v>0</v>
      </c>
      <c r="N704" s="21">
        <v>0</v>
      </c>
      <c r="P704" s="21">
        <v>0</v>
      </c>
      <c r="R704" s="21">
        <v>0</v>
      </c>
      <c r="T704" s="21">
        <v>0</v>
      </c>
      <c r="V704" s="21">
        <v>0</v>
      </c>
      <c r="X704" s="21">
        <v>0</v>
      </c>
      <c r="Z704" s="21">
        <v>122078</v>
      </c>
      <c r="AB704" s="22">
        <v>122078</v>
      </c>
      <c r="AD704" s="5" t="str">
        <f t="shared" si="10"/>
        <v>No</v>
      </c>
      <c r="AF704" s="28"/>
      <c r="AG704" s="21"/>
    </row>
    <row r="705" spans="1:33">
      <c r="A705" s="8" t="s">
        <v>4246</v>
      </c>
      <c r="B705" s="8" t="s">
        <v>4247</v>
      </c>
      <c r="C705" s="9" t="s">
        <v>235</v>
      </c>
      <c r="D705" s="185" t="s">
        <v>4248</v>
      </c>
      <c r="E705" s="188" t="s">
        <v>4249</v>
      </c>
      <c r="F705" s="9" t="s">
        <v>1320</v>
      </c>
      <c r="G705" s="9" t="s">
        <v>147</v>
      </c>
      <c r="H705" s="10">
        <v>0</v>
      </c>
      <c r="I705" s="11">
        <v>23</v>
      </c>
      <c r="J705" s="24">
        <v>0</v>
      </c>
      <c r="K705" s="12"/>
      <c r="L705" s="14">
        <v>0</v>
      </c>
      <c r="N705" s="21">
        <v>0</v>
      </c>
      <c r="P705" s="21">
        <v>0</v>
      </c>
      <c r="R705" s="21">
        <v>0</v>
      </c>
      <c r="T705" s="21">
        <v>0</v>
      </c>
      <c r="V705" s="21">
        <v>0</v>
      </c>
      <c r="X705" s="21">
        <v>0</v>
      </c>
      <c r="Z705" s="21">
        <v>187892</v>
      </c>
      <c r="AB705" s="22">
        <v>187892</v>
      </c>
      <c r="AD705" s="5" t="str">
        <f t="shared" si="10"/>
        <v>No</v>
      </c>
      <c r="AF705" s="28"/>
      <c r="AG705" s="21"/>
    </row>
    <row r="706" spans="1:33">
      <c r="A706" s="8" t="s">
        <v>211</v>
      </c>
      <c r="B706" s="8" t="s">
        <v>212</v>
      </c>
      <c r="C706" s="9" t="s">
        <v>213</v>
      </c>
      <c r="D706" s="185">
        <v>6062</v>
      </c>
      <c r="E706" s="188">
        <v>60062</v>
      </c>
      <c r="F706" s="9" t="s">
        <v>214</v>
      </c>
      <c r="G706" s="9" t="s">
        <v>5756</v>
      </c>
      <c r="H706" s="10">
        <v>295083</v>
      </c>
      <c r="I706" s="11">
        <v>23</v>
      </c>
      <c r="J706" s="24">
        <v>0</v>
      </c>
      <c r="K706" s="12"/>
      <c r="L706" s="14">
        <v>0</v>
      </c>
      <c r="N706" s="21">
        <v>0</v>
      </c>
      <c r="P706" s="21">
        <v>0</v>
      </c>
      <c r="R706" s="21">
        <v>0</v>
      </c>
      <c r="T706" s="21">
        <v>0</v>
      </c>
      <c r="V706" s="21">
        <v>0</v>
      </c>
      <c r="X706" s="21">
        <v>0</v>
      </c>
      <c r="Z706" s="21">
        <v>241930</v>
      </c>
      <c r="AB706" s="22">
        <v>241930</v>
      </c>
      <c r="AD706" s="5" t="str">
        <f t="shared" si="10"/>
        <v>No</v>
      </c>
      <c r="AF706" s="28"/>
      <c r="AG706" s="21"/>
    </row>
    <row r="707" spans="1:33">
      <c r="A707" s="8" t="s">
        <v>498</v>
      </c>
      <c r="B707" s="8" t="s">
        <v>499</v>
      </c>
      <c r="C707" s="9" t="s">
        <v>178</v>
      </c>
      <c r="D707" s="185">
        <v>5037</v>
      </c>
      <c r="E707" s="188">
        <v>50037</v>
      </c>
      <c r="F707" s="9" t="s">
        <v>83</v>
      </c>
      <c r="G707" s="9" t="s">
        <v>5756</v>
      </c>
      <c r="H707" s="10">
        <v>161280</v>
      </c>
      <c r="I707" s="11">
        <v>23</v>
      </c>
      <c r="J707" s="24">
        <v>0</v>
      </c>
      <c r="K707" s="12"/>
      <c r="L707" s="14">
        <v>0</v>
      </c>
      <c r="N707" s="21">
        <v>0</v>
      </c>
      <c r="P707" s="21">
        <v>0</v>
      </c>
      <c r="R707" s="21">
        <v>0</v>
      </c>
      <c r="T707" s="21">
        <v>0</v>
      </c>
      <c r="V707" s="21">
        <v>0</v>
      </c>
      <c r="X707" s="21">
        <v>0</v>
      </c>
      <c r="Z707" s="21">
        <v>242835</v>
      </c>
      <c r="AB707" s="22">
        <v>242835</v>
      </c>
      <c r="AD707" s="5" t="str">
        <f t="shared" ref="AD707:AD770" si="11">IF(AC707&amp;AA707&amp;Y707&amp;W707&amp;U707&amp;S707&amp;Q707&amp;O707&amp;M707&amp;K707&lt;&gt;"","Yes","No")</f>
        <v>No</v>
      </c>
      <c r="AF707" s="28"/>
      <c r="AG707" s="21"/>
    </row>
    <row r="708" spans="1:33">
      <c r="A708" s="8" t="s">
        <v>1141</v>
      </c>
      <c r="B708" s="8" t="s">
        <v>1142</v>
      </c>
      <c r="C708" s="9" t="s">
        <v>91</v>
      </c>
      <c r="D708" s="185">
        <v>9149</v>
      </c>
      <c r="E708" s="188">
        <v>90149</v>
      </c>
      <c r="F708" s="9" t="s">
        <v>83</v>
      </c>
      <c r="G708" s="9" t="s">
        <v>5756</v>
      </c>
      <c r="H708" s="10">
        <v>51509</v>
      </c>
      <c r="I708" s="11">
        <v>23</v>
      </c>
      <c r="J708" s="24">
        <v>0</v>
      </c>
      <c r="K708" s="12"/>
      <c r="L708" s="14">
        <v>0</v>
      </c>
      <c r="N708" s="21">
        <v>0</v>
      </c>
      <c r="P708" s="21">
        <v>0</v>
      </c>
      <c r="R708" s="21">
        <v>0</v>
      </c>
      <c r="T708" s="21">
        <v>0</v>
      </c>
      <c r="V708" s="21">
        <v>0</v>
      </c>
      <c r="X708" s="21">
        <v>0</v>
      </c>
      <c r="Z708" s="21">
        <v>732494</v>
      </c>
      <c r="AB708" s="22">
        <v>732494</v>
      </c>
      <c r="AD708" s="5" t="str">
        <f t="shared" si="11"/>
        <v>No</v>
      </c>
      <c r="AF708" s="28"/>
      <c r="AG708" s="21"/>
    </row>
    <row r="709" spans="1:33">
      <c r="A709" s="8" t="s">
        <v>3689</v>
      </c>
      <c r="B709" s="8" t="s">
        <v>3690</v>
      </c>
      <c r="C709" s="9" t="s">
        <v>288</v>
      </c>
      <c r="D709" s="185">
        <v>3061</v>
      </c>
      <c r="E709" s="188">
        <v>30061</v>
      </c>
      <c r="F709" s="9" t="s">
        <v>88</v>
      </c>
      <c r="G709" s="9" t="s">
        <v>84</v>
      </c>
      <c r="H709" s="10">
        <v>66086</v>
      </c>
      <c r="I709" s="11">
        <v>23</v>
      </c>
      <c r="J709" s="24">
        <v>225838</v>
      </c>
      <c r="K709" s="12"/>
      <c r="L709" s="14">
        <v>0</v>
      </c>
      <c r="N709" s="21">
        <v>0</v>
      </c>
      <c r="P709" s="21">
        <v>0</v>
      </c>
      <c r="R709" s="21">
        <v>0</v>
      </c>
      <c r="T709" s="21">
        <v>0</v>
      </c>
      <c r="V709" s="21">
        <v>0</v>
      </c>
      <c r="X709" s="21">
        <v>0</v>
      </c>
      <c r="Z709" s="21">
        <v>0</v>
      </c>
      <c r="AB709" s="22">
        <v>225838</v>
      </c>
      <c r="AD709" s="5" t="str">
        <f t="shared" si="11"/>
        <v>No</v>
      </c>
      <c r="AF709" s="28"/>
      <c r="AG709" s="21"/>
    </row>
    <row r="710" spans="1:33">
      <c r="A710" s="8" t="s">
        <v>6156</v>
      </c>
      <c r="B710" s="8" t="s">
        <v>668</v>
      </c>
      <c r="C710" s="9" t="s">
        <v>82</v>
      </c>
      <c r="D710" s="185" t="s">
        <v>669</v>
      </c>
      <c r="E710" s="188" t="s">
        <v>670</v>
      </c>
      <c r="F710" s="9" t="s">
        <v>83</v>
      </c>
      <c r="G710" s="9" t="s">
        <v>147</v>
      </c>
      <c r="H710" s="10">
        <v>0</v>
      </c>
      <c r="I710" s="11">
        <v>23</v>
      </c>
      <c r="J710" s="24">
        <v>0</v>
      </c>
      <c r="K710" s="12"/>
      <c r="L710" s="14">
        <v>0</v>
      </c>
      <c r="N710" s="21">
        <v>0</v>
      </c>
      <c r="P710" s="21">
        <v>0</v>
      </c>
      <c r="R710" s="21">
        <v>0</v>
      </c>
      <c r="T710" s="21">
        <v>0</v>
      </c>
      <c r="V710" s="21">
        <v>0</v>
      </c>
      <c r="X710" s="21">
        <v>0</v>
      </c>
      <c r="Z710" s="21">
        <v>332931</v>
      </c>
      <c r="AB710" s="22">
        <v>332931</v>
      </c>
      <c r="AD710" s="5" t="str">
        <f t="shared" si="11"/>
        <v>No</v>
      </c>
      <c r="AF710" s="28"/>
      <c r="AG710" s="21"/>
    </row>
    <row r="711" spans="1:33">
      <c r="A711" s="8" t="s">
        <v>3568</v>
      </c>
      <c r="B711" s="8" t="s">
        <v>3569</v>
      </c>
      <c r="C711" s="9" t="s">
        <v>109</v>
      </c>
      <c r="D711" s="185" t="s">
        <v>3570</v>
      </c>
      <c r="E711" s="188" t="s">
        <v>3571</v>
      </c>
      <c r="F711" s="9" t="s">
        <v>88</v>
      </c>
      <c r="G711" s="9" t="s">
        <v>147</v>
      </c>
      <c r="H711" s="10">
        <v>0</v>
      </c>
      <c r="I711" s="11">
        <v>23</v>
      </c>
      <c r="J711" s="24">
        <v>0</v>
      </c>
      <c r="K711" s="12"/>
      <c r="L711" s="14">
        <v>0</v>
      </c>
      <c r="N711" s="21">
        <v>0</v>
      </c>
      <c r="P711" s="21">
        <v>0</v>
      </c>
      <c r="R711" s="21">
        <v>0</v>
      </c>
      <c r="T711" s="21">
        <v>0</v>
      </c>
      <c r="V711" s="21">
        <v>0</v>
      </c>
      <c r="X711" s="21">
        <v>0</v>
      </c>
      <c r="Z711" s="21">
        <v>750441</v>
      </c>
      <c r="AB711" s="22">
        <v>750441</v>
      </c>
      <c r="AD711" s="5" t="str">
        <f t="shared" si="11"/>
        <v>No</v>
      </c>
      <c r="AF711" s="28"/>
      <c r="AG711" s="21"/>
    </row>
    <row r="712" spans="1:33">
      <c r="A712" s="8" t="s">
        <v>2811</v>
      </c>
      <c r="B712" s="8" t="s">
        <v>2812</v>
      </c>
      <c r="C712" s="9" t="s">
        <v>210</v>
      </c>
      <c r="D712" s="185" t="s">
        <v>2813</v>
      </c>
      <c r="E712" s="188" t="s">
        <v>2814</v>
      </c>
      <c r="F712" s="9" t="s">
        <v>157</v>
      </c>
      <c r="G712" s="9" t="s">
        <v>147</v>
      </c>
      <c r="H712" s="10">
        <v>0</v>
      </c>
      <c r="I712" s="11">
        <v>23</v>
      </c>
      <c r="J712" s="24">
        <v>0</v>
      </c>
      <c r="K712" s="12"/>
      <c r="L712" s="14">
        <v>0</v>
      </c>
      <c r="N712" s="21">
        <v>0</v>
      </c>
      <c r="P712" s="21">
        <v>0</v>
      </c>
      <c r="R712" s="21">
        <v>0</v>
      </c>
      <c r="T712" s="21">
        <v>0</v>
      </c>
      <c r="V712" s="21">
        <v>0</v>
      </c>
      <c r="X712" s="21">
        <v>0</v>
      </c>
      <c r="Z712" s="21">
        <v>99137</v>
      </c>
      <c r="AB712" s="22">
        <v>99137</v>
      </c>
      <c r="AD712" s="5" t="str">
        <f t="shared" si="11"/>
        <v>No</v>
      </c>
      <c r="AF712" s="28"/>
      <c r="AG712" s="21"/>
    </row>
    <row r="713" spans="1:33">
      <c r="A713" s="8" t="s">
        <v>220</v>
      </c>
      <c r="B713" s="8" t="s">
        <v>221</v>
      </c>
      <c r="C713" s="9" t="s">
        <v>141</v>
      </c>
      <c r="D713" s="185">
        <v>3036</v>
      </c>
      <c r="E713" s="188">
        <v>30036</v>
      </c>
      <c r="F713" s="9" t="s">
        <v>83</v>
      </c>
      <c r="G713" s="9" t="s">
        <v>5756</v>
      </c>
      <c r="H713" s="10">
        <v>92359</v>
      </c>
      <c r="I713" s="11">
        <v>23</v>
      </c>
      <c r="J713" s="24">
        <v>0</v>
      </c>
      <c r="K713" s="12"/>
      <c r="L713" s="14">
        <v>0</v>
      </c>
      <c r="N713" s="21">
        <v>0</v>
      </c>
      <c r="P713" s="21">
        <v>0</v>
      </c>
      <c r="R713" s="21">
        <v>0</v>
      </c>
      <c r="T713" s="21">
        <v>0</v>
      </c>
      <c r="V713" s="21">
        <v>0</v>
      </c>
      <c r="X713" s="21">
        <v>0</v>
      </c>
      <c r="Z713" s="21">
        <v>3375153</v>
      </c>
      <c r="AB713" s="22">
        <v>3375153</v>
      </c>
      <c r="AD713" s="5" t="str">
        <f t="shared" si="11"/>
        <v>No</v>
      </c>
      <c r="AF713" s="28"/>
      <c r="AG713" s="21"/>
    </row>
    <row r="714" spans="1:33">
      <c r="A714" s="8" t="s">
        <v>6563</v>
      </c>
      <c r="B714" s="8" t="s">
        <v>1052</v>
      </c>
      <c r="C714" s="9" t="s">
        <v>82</v>
      </c>
      <c r="D714" s="185">
        <v>2195</v>
      </c>
      <c r="E714" s="188">
        <v>20195</v>
      </c>
      <c r="F714" s="9" t="s">
        <v>83</v>
      </c>
      <c r="G714" s="9" t="s">
        <v>5756</v>
      </c>
      <c r="H714" s="10">
        <v>5441567</v>
      </c>
      <c r="I714" s="11">
        <v>23</v>
      </c>
      <c r="J714" s="24">
        <v>0</v>
      </c>
      <c r="K714" s="12"/>
      <c r="L714" s="14">
        <v>0</v>
      </c>
      <c r="N714" s="21">
        <v>0</v>
      </c>
      <c r="P714" s="21">
        <v>0</v>
      </c>
      <c r="R714" s="21">
        <v>0</v>
      </c>
      <c r="T714" s="21">
        <v>0</v>
      </c>
      <c r="V714" s="21">
        <v>0</v>
      </c>
      <c r="X714" s="21">
        <v>0</v>
      </c>
      <c r="Z714" s="21">
        <v>1592307</v>
      </c>
      <c r="AB714" s="22">
        <v>1592307</v>
      </c>
      <c r="AD714" s="5" t="str">
        <f t="shared" si="11"/>
        <v>No</v>
      </c>
      <c r="AF714" s="28"/>
      <c r="AG714" s="21"/>
    </row>
    <row r="715" spans="1:33">
      <c r="A715" s="8" t="s">
        <v>4270</v>
      </c>
      <c r="B715" s="8" t="s">
        <v>4271</v>
      </c>
      <c r="C715" s="9" t="s">
        <v>235</v>
      </c>
      <c r="D715" s="185" t="s">
        <v>4272</v>
      </c>
      <c r="E715" s="188" t="s">
        <v>4273</v>
      </c>
      <c r="F715" s="9" t="s">
        <v>88</v>
      </c>
      <c r="G715" s="9" t="s">
        <v>147</v>
      </c>
      <c r="H715" s="10">
        <v>0</v>
      </c>
      <c r="I715" s="11">
        <v>23</v>
      </c>
      <c r="J715" s="24">
        <v>0</v>
      </c>
      <c r="K715" s="12"/>
      <c r="L715" s="14">
        <v>0</v>
      </c>
      <c r="N715" s="21">
        <v>0</v>
      </c>
      <c r="P715" s="21">
        <v>0</v>
      </c>
      <c r="R715" s="21">
        <v>0</v>
      </c>
      <c r="T715" s="21">
        <v>0</v>
      </c>
      <c r="V715" s="21">
        <v>0</v>
      </c>
      <c r="X715" s="21">
        <v>0</v>
      </c>
      <c r="Z715" s="21">
        <v>18781</v>
      </c>
      <c r="AB715" s="22">
        <v>18781</v>
      </c>
      <c r="AD715" s="5" t="str">
        <f t="shared" si="11"/>
        <v>No</v>
      </c>
      <c r="AF715" s="28"/>
      <c r="AG715" s="21"/>
    </row>
    <row r="716" spans="1:33">
      <c r="A716" s="8" t="s">
        <v>3388</v>
      </c>
      <c r="B716" s="8" t="s">
        <v>3389</v>
      </c>
      <c r="C716" s="9" t="s">
        <v>178</v>
      </c>
      <c r="D716" s="185">
        <v>5180</v>
      </c>
      <c r="E716" s="188">
        <v>50180</v>
      </c>
      <c r="F716" s="9" t="s">
        <v>83</v>
      </c>
      <c r="G716" s="9" t="s">
        <v>5756</v>
      </c>
      <c r="H716" s="10">
        <v>119509</v>
      </c>
      <c r="I716" s="11">
        <v>23</v>
      </c>
      <c r="J716" s="24">
        <v>0</v>
      </c>
      <c r="K716" s="12"/>
      <c r="L716" s="14">
        <v>0</v>
      </c>
      <c r="N716" s="21">
        <v>0</v>
      </c>
      <c r="P716" s="21">
        <v>0</v>
      </c>
      <c r="R716" s="21">
        <v>0</v>
      </c>
      <c r="T716" s="21">
        <v>0</v>
      </c>
      <c r="V716" s="21">
        <v>0</v>
      </c>
      <c r="X716" s="21">
        <v>0</v>
      </c>
      <c r="Z716" s="21">
        <v>35478</v>
      </c>
      <c r="AB716" s="22">
        <v>35478</v>
      </c>
      <c r="AD716" s="5" t="str">
        <f t="shared" si="11"/>
        <v>No</v>
      </c>
      <c r="AF716" s="28"/>
      <c r="AG716" s="21"/>
    </row>
    <row r="717" spans="1:33">
      <c r="A717" s="8" t="s">
        <v>6565</v>
      </c>
      <c r="B717" s="8" t="s">
        <v>4764</v>
      </c>
      <c r="C717" s="9" t="s">
        <v>82</v>
      </c>
      <c r="D717" s="185">
        <v>2160</v>
      </c>
      <c r="E717" s="188">
        <v>20160</v>
      </c>
      <c r="F717" s="9" t="s">
        <v>113</v>
      </c>
      <c r="G717" s="9" t="s">
        <v>5756</v>
      </c>
      <c r="H717" s="10">
        <v>18351295</v>
      </c>
      <c r="I717" s="11">
        <v>23</v>
      </c>
      <c r="J717" s="24">
        <v>0</v>
      </c>
      <c r="K717" s="12"/>
      <c r="L717" s="14">
        <v>0</v>
      </c>
      <c r="N717" s="21">
        <v>0</v>
      </c>
      <c r="P717" s="21">
        <v>0</v>
      </c>
      <c r="R717" s="21">
        <v>0</v>
      </c>
      <c r="T717" s="21">
        <v>0</v>
      </c>
      <c r="V717" s="21">
        <v>0</v>
      </c>
      <c r="X717" s="21">
        <v>0</v>
      </c>
      <c r="Z717" s="21">
        <v>0</v>
      </c>
      <c r="AB717" s="22">
        <v>0</v>
      </c>
      <c r="AD717" s="5" t="str">
        <f t="shared" si="11"/>
        <v>No</v>
      </c>
      <c r="AF717" s="28"/>
      <c r="AG717" s="21"/>
    </row>
    <row r="718" spans="1:33">
      <c r="A718" s="8" t="s">
        <v>1503</v>
      </c>
      <c r="B718" s="8" t="s">
        <v>492</v>
      </c>
      <c r="C718" s="9" t="s">
        <v>178</v>
      </c>
      <c r="D718" s="185" t="s">
        <v>1504</v>
      </c>
      <c r="E718" s="188" t="s">
        <v>1505</v>
      </c>
      <c r="F718" s="9" t="s">
        <v>88</v>
      </c>
      <c r="G718" s="9" t="s">
        <v>147</v>
      </c>
      <c r="H718" s="10">
        <v>0</v>
      </c>
      <c r="I718" s="11">
        <v>23</v>
      </c>
      <c r="J718" s="24">
        <v>0</v>
      </c>
      <c r="K718" s="12"/>
      <c r="L718" s="14">
        <v>0</v>
      </c>
      <c r="N718" s="21">
        <v>0</v>
      </c>
      <c r="P718" s="21">
        <v>0</v>
      </c>
      <c r="R718" s="21">
        <v>0</v>
      </c>
      <c r="T718" s="21">
        <v>0</v>
      </c>
      <c r="V718" s="21">
        <v>0</v>
      </c>
      <c r="X718" s="21">
        <v>0</v>
      </c>
      <c r="Z718" s="21">
        <v>836404</v>
      </c>
      <c r="AB718" s="22">
        <v>836404</v>
      </c>
      <c r="AD718" s="5" t="str">
        <f t="shared" si="11"/>
        <v>No</v>
      </c>
      <c r="AF718" s="28"/>
      <c r="AG718" s="21"/>
    </row>
    <row r="719" spans="1:33">
      <c r="A719" s="8" t="s">
        <v>5121</v>
      </c>
      <c r="B719" s="8" t="s">
        <v>5122</v>
      </c>
      <c r="C719" s="9" t="s">
        <v>120</v>
      </c>
      <c r="D719" s="185" t="s">
        <v>5123</v>
      </c>
      <c r="E719" s="188" t="s">
        <v>5124</v>
      </c>
      <c r="F719" s="9" t="s">
        <v>543</v>
      </c>
      <c r="G719" s="9" t="s">
        <v>147</v>
      </c>
      <c r="H719" s="10">
        <v>0</v>
      </c>
      <c r="I719" s="11">
        <v>23</v>
      </c>
      <c r="J719" s="24">
        <v>0</v>
      </c>
      <c r="K719" s="12"/>
      <c r="L719" s="14">
        <v>0</v>
      </c>
      <c r="N719" s="21">
        <v>0</v>
      </c>
      <c r="P719" s="21">
        <v>0</v>
      </c>
      <c r="R719" s="21">
        <v>0</v>
      </c>
      <c r="T719" s="21">
        <v>0</v>
      </c>
      <c r="V719" s="21">
        <v>0</v>
      </c>
      <c r="X719" s="21">
        <v>0</v>
      </c>
      <c r="Z719" s="21">
        <v>101998</v>
      </c>
      <c r="AB719" s="22">
        <v>101998</v>
      </c>
      <c r="AD719" s="5" t="str">
        <f t="shared" si="11"/>
        <v>No</v>
      </c>
      <c r="AF719" s="28"/>
      <c r="AG719" s="21"/>
    </row>
    <row r="720" spans="1:33">
      <c r="A720" s="8" t="s">
        <v>236</v>
      </c>
      <c r="B720" s="8" t="s">
        <v>237</v>
      </c>
      <c r="C720" s="9" t="s">
        <v>238</v>
      </c>
      <c r="D720" s="185">
        <v>1045</v>
      </c>
      <c r="E720" s="188">
        <v>10045</v>
      </c>
      <c r="F720" s="9" t="s">
        <v>183</v>
      </c>
      <c r="G720" s="9" t="s">
        <v>84</v>
      </c>
      <c r="H720" s="10">
        <v>924859</v>
      </c>
      <c r="I720" s="11">
        <v>23</v>
      </c>
      <c r="J720" s="24">
        <v>0</v>
      </c>
      <c r="K720" s="12"/>
      <c r="L720" s="14">
        <v>0</v>
      </c>
      <c r="N720" s="21">
        <v>0</v>
      </c>
      <c r="P720" s="21">
        <v>0</v>
      </c>
      <c r="R720" s="21">
        <v>0</v>
      </c>
      <c r="T720" s="21">
        <v>0</v>
      </c>
      <c r="V720" s="21">
        <v>0</v>
      </c>
      <c r="X720" s="21">
        <v>0</v>
      </c>
      <c r="Z720" s="21">
        <v>0</v>
      </c>
      <c r="AB720" s="22">
        <v>0</v>
      </c>
      <c r="AD720" s="5" t="str">
        <f t="shared" si="11"/>
        <v>No</v>
      </c>
      <c r="AF720" s="28"/>
      <c r="AG720" s="21"/>
    </row>
    <row r="721" spans="1:33">
      <c r="A721" s="8" t="s">
        <v>1639</v>
      </c>
      <c r="B721" s="8" t="s">
        <v>1640</v>
      </c>
      <c r="C721" s="9" t="s">
        <v>178</v>
      </c>
      <c r="D721" s="185" t="s">
        <v>1641</v>
      </c>
      <c r="E721" s="188" t="s">
        <v>1642</v>
      </c>
      <c r="F721" s="9" t="s">
        <v>88</v>
      </c>
      <c r="G721" s="9" t="s">
        <v>147</v>
      </c>
      <c r="H721" s="10">
        <v>0</v>
      </c>
      <c r="I721" s="11">
        <v>23</v>
      </c>
      <c r="J721" s="24">
        <v>0</v>
      </c>
      <c r="K721" s="12"/>
      <c r="L721" s="14">
        <v>0</v>
      </c>
      <c r="N721" s="21">
        <v>0</v>
      </c>
      <c r="P721" s="21">
        <v>0</v>
      </c>
      <c r="R721" s="21">
        <v>0</v>
      </c>
      <c r="T721" s="21">
        <v>0</v>
      </c>
      <c r="V721" s="21">
        <v>0</v>
      </c>
      <c r="X721" s="21">
        <v>0</v>
      </c>
      <c r="Z721" s="21">
        <v>798222</v>
      </c>
      <c r="AB721" s="22">
        <v>798222</v>
      </c>
      <c r="AD721" s="5" t="str">
        <f t="shared" si="11"/>
        <v>No</v>
      </c>
      <c r="AF721" s="28"/>
      <c r="AG721" s="21"/>
    </row>
    <row r="722" spans="1:33">
      <c r="A722" s="8" t="s">
        <v>2870</v>
      </c>
      <c r="B722" s="8" t="s">
        <v>123</v>
      </c>
      <c r="C722" s="9" t="s">
        <v>124</v>
      </c>
      <c r="D722" s="185" t="s">
        <v>2871</v>
      </c>
      <c r="E722" s="188" t="s">
        <v>2872</v>
      </c>
      <c r="F722" s="9" t="s">
        <v>1320</v>
      </c>
      <c r="G722" s="9" t="s">
        <v>147</v>
      </c>
      <c r="H722" s="10">
        <v>0</v>
      </c>
      <c r="I722" s="11">
        <v>23</v>
      </c>
      <c r="J722" s="24">
        <v>0</v>
      </c>
      <c r="K722" s="12"/>
      <c r="L722" s="14">
        <v>0</v>
      </c>
      <c r="N722" s="21">
        <v>0</v>
      </c>
      <c r="P722" s="21">
        <v>0</v>
      </c>
      <c r="R722" s="21">
        <v>0</v>
      </c>
      <c r="T722" s="21">
        <v>0</v>
      </c>
      <c r="V722" s="21">
        <v>0</v>
      </c>
      <c r="X722" s="21">
        <v>0</v>
      </c>
      <c r="Z722" s="21">
        <v>724794</v>
      </c>
      <c r="AB722" s="22">
        <v>724794</v>
      </c>
      <c r="AD722" s="5" t="str">
        <f t="shared" si="11"/>
        <v>No</v>
      </c>
      <c r="AF722" s="28"/>
      <c r="AG722" s="21"/>
    </row>
    <row r="723" spans="1:33">
      <c r="A723" s="8" t="s">
        <v>6044</v>
      </c>
      <c r="B723" s="8" t="s">
        <v>4920</v>
      </c>
      <c r="C723" s="9" t="s">
        <v>91</v>
      </c>
      <c r="D723" s="185" t="s">
        <v>6045</v>
      </c>
      <c r="E723" s="188" t="s">
        <v>6046</v>
      </c>
      <c r="F723" s="9" t="s">
        <v>88</v>
      </c>
      <c r="G723" s="9" t="s">
        <v>147</v>
      </c>
      <c r="H723" s="10">
        <v>0</v>
      </c>
      <c r="I723" s="11">
        <v>23</v>
      </c>
      <c r="J723" s="24">
        <v>0</v>
      </c>
      <c r="K723" s="12"/>
      <c r="L723" s="14">
        <v>0</v>
      </c>
      <c r="N723" s="21">
        <v>0</v>
      </c>
      <c r="P723" s="21">
        <v>0</v>
      </c>
      <c r="R723" s="21">
        <v>0</v>
      </c>
      <c r="T723" s="21">
        <v>0</v>
      </c>
      <c r="V723" s="21">
        <v>0</v>
      </c>
      <c r="X723" s="21">
        <v>0</v>
      </c>
      <c r="Z723" s="21">
        <v>2374856</v>
      </c>
      <c r="AB723" s="22">
        <v>2374856</v>
      </c>
      <c r="AD723" s="5" t="str">
        <f t="shared" si="11"/>
        <v>No</v>
      </c>
      <c r="AF723" s="28"/>
      <c r="AG723" s="21"/>
    </row>
    <row r="724" spans="1:33">
      <c r="A724" s="8" t="s">
        <v>5125</v>
      </c>
      <c r="B724" s="8" t="s">
        <v>1000</v>
      </c>
      <c r="C724" s="9" t="s">
        <v>120</v>
      </c>
      <c r="D724" s="185" t="s">
        <v>5126</v>
      </c>
      <c r="E724" s="188" t="s">
        <v>5127</v>
      </c>
      <c r="F724" s="9" t="s">
        <v>125</v>
      </c>
      <c r="G724" s="9" t="s">
        <v>147</v>
      </c>
      <c r="H724" s="10">
        <v>0</v>
      </c>
      <c r="I724" s="11">
        <v>23</v>
      </c>
      <c r="J724" s="24">
        <v>0</v>
      </c>
      <c r="K724" s="12"/>
      <c r="L724" s="14">
        <v>0</v>
      </c>
      <c r="N724" s="21">
        <v>0</v>
      </c>
      <c r="P724" s="21">
        <v>0</v>
      </c>
      <c r="R724" s="21">
        <v>0</v>
      </c>
      <c r="T724" s="21">
        <v>0</v>
      </c>
      <c r="V724" s="21">
        <v>0</v>
      </c>
      <c r="X724" s="21">
        <v>0</v>
      </c>
      <c r="Z724" s="21">
        <v>0</v>
      </c>
      <c r="AB724" s="22">
        <v>0</v>
      </c>
      <c r="AD724" s="5" t="str">
        <f t="shared" si="11"/>
        <v>No</v>
      </c>
      <c r="AF724" s="28"/>
      <c r="AG724" s="21"/>
    </row>
    <row r="725" spans="1:33">
      <c r="A725" s="8" t="s">
        <v>1679</v>
      </c>
      <c r="B725" s="8" t="s">
        <v>1680</v>
      </c>
      <c r="C725" s="9" t="s">
        <v>178</v>
      </c>
      <c r="D725" s="185" t="s">
        <v>1681</v>
      </c>
      <c r="E725" s="188" t="s">
        <v>1682</v>
      </c>
      <c r="F725" s="9" t="s">
        <v>88</v>
      </c>
      <c r="G725" s="9" t="s">
        <v>147</v>
      </c>
      <c r="H725" s="10">
        <v>0</v>
      </c>
      <c r="I725" s="11">
        <v>23</v>
      </c>
      <c r="J725" s="24">
        <v>0</v>
      </c>
      <c r="K725" s="12"/>
      <c r="L725" s="14">
        <v>0</v>
      </c>
      <c r="N725" s="21">
        <v>0</v>
      </c>
      <c r="P725" s="21">
        <v>0</v>
      </c>
      <c r="R725" s="21">
        <v>0</v>
      </c>
      <c r="T725" s="21">
        <v>0</v>
      </c>
      <c r="V725" s="21">
        <v>0</v>
      </c>
      <c r="X725" s="21">
        <v>0</v>
      </c>
      <c r="Z725" s="21">
        <v>255594</v>
      </c>
      <c r="AB725" s="22">
        <v>255594</v>
      </c>
      <c r="AD725" s="5" t="str">
        <f t="shared" si="11"/>
        <v>No</v>
      </c>
      <c r="AF725" s="28"/>
      <c r="AG725" s="21"/>
    </row>
    <row r="726" spans="1:33">
      <c r="A726" s="8" t="s">
        <v>1071</v>
      </c>
      <c r="B726" s="8" t="s">
        <v>1072</v>
      </c>
      <c r="C726" s="9" t="s">
        <v>154</v>
      </c>
      <c r="D726" s="185">
        <v>4056</v>
      </c>
      <c r="E726" s="188">
        <v>40056</v>
      </c>
      <c r="F726" s="9" t="s">
        <v>88</v>
      </c>
      <c r="G726" s="9" t="s">
        <v>5756</v>
      </c>
      <c r="H726" s="10">
        <v>89557</v>
      </c>
      <c r="I726" s="11">
        <v>23</v>
      </c>
      <c r="J726" s="24">
        <v>0</v>
      </c>
      <c r="K726" s="12"/>
      <c r="L726" s="14">
        <v>0</v>
      </c>
      <c r="N726" s="21">
        <v>0</v>
      </c>
      <c r="P726" s="21">
        <v>0</v>
      </c>
      <c r="R726" s="21">
        <v>0</v>
      </c>
      <c r="T726" s="21">
        <v>0</v>
      </c>
      <c r="V726" s="21">
        <v>0</v>
      </c>
      <c r="X726" s="21">
        <v>0</v>
      </c>
      <c r="Z726" s="21">
        <v>541929</v>
      </c>
      <c r="AB726" s="22">
        <v>541929</v>
      </c>
      <c r="AD726" s="5" t="str">
        <f t="shared" si="11"/>
        <v>No</v>
      </c>
      <c r="AF726" s="28"/>
      <c r="AG726" s="21"/>
    </row>
    <row r="727" spans="1:33">
      <c r="A727" s="8" t="s">
        <v>3286</v>
      </c>
      <c r="B727" s="8" t="s">
        <v>878</v>
      </c>
      <c r="C727" s="9" t="s">
        <v>555</v>
      </c>
      <c r="D727" s="185" t="s">
        <v>3287</v>
      </c>
      <c r="E727" s="188" t="s">
        <v>3288</v>
      </c>
      <c r="F727" s="9" t="s">
        <v>83</v>
      </c>
      <c r="G727" s="9" t="s">
        <v>147</v>
      </c>
      <c r="H727" s="10">
        <v>0</v>
      </c>
      <c r="I727" s="11">
        <v>23</v>
      </c>
      <c r="J727" s="24">
        <v>0</v>
      </c>
      <c r="K727" s="12"/>
      <c r="L727" s="14">
        <v>0</v>
      </c>
      <c r="N727" s="21">
        <v>0</v>
      </c>
      <c r="P727" s="21">
        <v>0</v>
      </c>
      <c r="R727" s="21">
        <v>0</v>
      </c>
      <c r="T727" s="21">
        <v>0</v>
      </c>
      <c r="V727" s="21">
        <v>0</v>
      </c>
      <c r="X727" s="21">
        <v>0</v>
      </c>
      <c r="Z727" s="21">
        <v>0</v>
      </c>
      <c r="AB727" s="22">
        <v>0</v>
      </c>
      <c r="AD727" s="5" t="str">
        <f t="shared" si="11"/>
        <v>No</v>
      </c>
      <c r="AF727" s="28"/>
      <c r="AG727" s="21"/>
    </row>
    <row r="728" spans="1:33">
      <c r="A728" s="8" t="s">
        <v>1116</v>
      </c>
      <c r="B728" s="8" t="s">
        <v>1063</v>
      </c>
      <c r="C728" s="9" t="s">
        <v>238</v>
      </c>
      <c r="D728" s="185" t="s">
        <v>1117</v>
      </c>
      <c r="E728" s="188" t="s">
        <v>1118</v>
      </c>
      <c r="F728" s="9" t="s">
        <v>83</v>
      </c>
      <c r="G728" s="9" t="s">
        <v>147</v>
      </c>
      <c r="H728" s="10">
        <v>0</v>
      </c>
      <c r="I728" s="11">
        <v>23</v>
      </c>
      <c r="J728" s="24">
        <v>0</v>
      </c>
      <c r="K728" s="12"/>
      <c r="L728" s="14">
        <v>0</v>
      </c>
      <c r="N728" s="21">
        <v>0</v>
      </c>
      <c r="P728" s="21">
        <v>0</v>
      </c>
      <c r="R728" s="21">
        <v>0</v>
      </c>
      <c r="T728" s="21">
        <v>0</v>
      </c>
      <c r="V728" s="21">
        <v>0</v>
      </c>
      <c r="X728" s="21">
        <v>0</v>
      </c>
      <c r="Z728" s="21">
        <v>98673</v>
      </c>
      <c r="AB728" s="22">
        <v>98673</v>
      </c>
      <c r="AD728" s="5" t="str">
        <f t="shared" si="11"/>
        <v>No</v>
      </c>
      <c r="AF728" s="28"/>
      <c r="AG728" s="21"/>
    </row>
    <row r="729" spans="1:33">
      <c r="A729" s="8" t="s">
        <v>6564</v>
      </c>
      <c r="B729" s="8" t="s">
        <v>6422</v>
      </c>
      <c r="C729" s="9" t="s">
        <v>120</v>
      </c>
      <c r="D729" s="185" t="s">
        <v>5169</v>
      </c>
      <c r="E729" s="188" t="s">
        <v>5170</v>
      </c>
      <c r="F729" s="9" t="s">
        <v>88</v>
      </c>
      <c r="G729" s="9" t="s">
        <v>147</v>
      </c>
      <c r="H729" s="10">
        <v>0</v>
      </c>
      <c r="I729" s="11">
        <v>23</v>
      </c>
      <c r="J729" s="24">
        <v>0</v>
      </c>
      <c r="K729" s="12"/>
      <c r="L729" s="14">
        <v>0</v>
      </c>
      <c r="N729" s="21">
        <v>0</v>
      </c>
      <c r="P729" s="21">
        <v>0</v>
      </c>
      <c r="R729" s="21">
        <v>0</v>
      </c>
      <c r="T729" s="21">
        <v>0</v>
      </c>
      <c r="V729" s="21">
        <v>0</v>
      </c>
      <c r="X729" s="21">
        <v>0</v>
      </c>
      <c r="Z729" s="21">
        <v>255819</v>
      </c>
      <c r="AB729" s="22">
        <v>255819</v>
      </c>
      <c r="AD729" s="5" t="str">
        <f t="shared" si="11"/>
        <v>No</v>
      </c>
      <c r="AF729" s="28"/>
      <c r="AG729" s="21"/>
    </row>
    <row r="730" spans="1:33">
      <c r="A730" s="8" t="s">
        <v>4493</v>
      </c>
      <c r="B730" s="8" t="s">
        <v>4558</v>
      </c>
      <c r="C730" s="9" t="s">
        <v>454</v>
      </c>
      <c r="D730" s="185" t="s">
        <v>4494</v>
      </c>
      <c r="E730" s="188" t="s">
        <v>4495</v>
      </c>
      <c r="F730" s="9" t="s">
        <v>83</v>
      </c>
      <c r="G730" s="9" t="s">
        <v>147</v>
      </c>
      <c r="H730" s="10">
        <v>0</v>
      </c>
      <c r="I730" s="11">
        <v>22</v>
      </c>
      <c r="J730" s="24">
        <v>0</v>
      </c>
      <c r="K730" s="12"/>
      <c r="L730" s="14">
        <v>0</v>
      </c>
      <c r="N730" s="21">
        <v>0</v>
      </c>
      <c r="P730" s="21">
        <v>0</v>
      </c>
      <c r="R730" s="21">
        <v>0</v>
      </c>
      <c r="T730" s="21">
        <v>0</v>
      </c>
      <c r="V730" s="21">
        <v>0</v>
      </c>
      <c r="X730" s="21">
        <v>0</v>
      </c>
      <c r="Z730" s="21">
        <v>7097168</v>
      </c>
      <c r="AB730" s="22">
        <v>7097168</v>
      </c>
      <c r="AD730" s="5" t="str">
        <f t="shared" si="11"/>
        <v>No</v>
      </c>
      <c r="AF730" s="28"/>
      <c r="AG730" s="21"/>
    </row>
    <row r="731" spans="1:33">
      <c r="A731" s="8" t="s">
        <v>1823</v>
      </c>
      <c r="B731" s="8" t="s">
        <v>1824</v>
      </c>
      <c r="C731" s="9" t="s">
        <v>42</v>
      </c>
      <c r="D731" s="185">
        <v>2071</v>
      </c>
      <c r="E731" s="188">
        <v>20071</v>
      </c>
      <c r="F731" s="9" t="s">
        <v>83</v>
      </c>
      <c r="G731" s="9" t="s">
        <v>84</v>
      </c>
      <c r="H731" s="10">
        <v>18351295</v>
      </c>
      <c r="I731" s="11">
        <v>22</v>
      </c>
      <c r="J731" s="24">
        <v>3815423</v>
      </c>
      <c r="K731" s="12"/>
      <c r="L731" s="14">
        <v>0</v>
      </c>
      <c r="N731" s="21">
        <v>0</v>
      </c>
      <c r="P731" s="21">
        <v>0</v>
      </c>
      <c r="R731" s="21">
        <v>0</v>
      </c>
      <c r="T731" s="21">
        <v>0</v>
      </c>
      <c r="V731" s="21">
        <v>0</v>
      </c>
      <c r="X731" s="21">
        <v>0</v>
      </c>
      <c r="Z731" s="21">
        <v>0</v>
      </c>
      <c r="AB731" s="22">
        <v>3815423</v>
      </c>
      <c r="AD731" s="5" t="str">
        <f t="shared" si="11"/>
        <v>No</v>
      </c>
      <c r="AF731" s="28"/>
      <c r="AG731" s="21"/>
    </row>
    <row r="732" spans="1:33">
      <c r="A732" s="8" t="s">
        <v>349</v>
      </c>
      <c r="B732" s="8" t="s">
        <v>6424</v>
      </c>
      <c r="C732" s="9" t="s">
        <v>73</v>
      </c>
      <c r="D732" s="185" t="s">
        <v>350</v>
      </c>
      <c r="E732" s="188" t="s">
        <v>351</v>
      </c>
      <c r="F732" s="9" t="s">
        <v>83</v>
      </c>
      <c r="G732" s="9" t="s">
        <v>147</v>
      </c>
      <c r="H732" s="10">
        <v>0</v>
      </c>
      <c r="I732" s="11">
        <v>22</v>
      </c>
      <c r="J732" s="24">
        <v>0</v>
      </c>
      <c r="K732" s="12"/>
      <c r="L732" s="14">
        <v>0</v>
      </c>
      <c r="N732" s="21">
        <v>0</v>
      </c>
      <c r="P732" s="21">
        <v>0</v>
      </c>
      <c r="R732" s="21">
        <v>0</v>
      </c>
      <c r="T732" s="21">
        <v>0</v>
      </c>
      <c r="V732" s="21">
        <v>0</v>
      </c>
      <c r="X732" s="21">
        <v>0</v>
      </c>
      <c r="Z732" s="21">
        <v>686491</v>
      </c>
      <c r="AB732" s="22">
        <v>686491</v>
      </c>
      <c r="AD732" s="5" t="str">
        <f t="shared" si="11"/>
        <v>No</v>
      </c>
      <c r="AF732" s="28"/>
      <c r="AG732" s="21"/>
    </row>
    <row r="733" spans="1:33">
      <c r="A733" s="8" t="s">
        <v>3187</v>
      </c>
      <c r="B733" s="8" t="s">
        <v>3188</v>
      </c>
      <c r="C733" s="9" t="s">
        <v>50</v>
      </c>
      <c r="D733" s="185" t="s">
        <v>3189</v>
      </c>
      <c r="E733" s="188" t="s">
        <v>3190</v>
      </c>
      <c r="F733" s="9" t="s">
        <v>125</v>
      </c>
      <c r="G733" s="9" t="s">
        <v>147</v>
      </c>
      <c r="H733" s="10">
        <v>0</v>
      </c>
      <c r="I733" s="11">
        <v>22</v>
      </c>
      <c r="J733" s="24">
        <v>0</v>
      </c>
      <c r="K733" s="12"/>
      <c r="L733" s="14">
        <v>0</v>
      </c>
      <c r="N733" s="21">
        <v>0</v>
      </c>
      <c r="P733" s="21">
        <v>0</v>
      </c>
      <c r="R733" s="21">
        <v>0</v>
      </c>
      <c r="T733" s="21">
        <v>0</v>
      </c>
      <c r="V733" s="21">
        <v>0</v>
      </c>
      <c r="X733" s="21">
        <v>0</v>
      </c>
      <c r="Z733" s="21">
        <v>82302</v>
      </c>
      <c r="AB733" s="22">
        <v>82302</v>
      </c>
      <c r="AD733" s="5" t="str">
        <f t="shared" si="11"/>
        <v>No</v>
      </c>
      <c r="AF733" s="28"/>
      <c r="AG733" s="21"/>
    </row>
    <row r="734" spans="1:33">
      <c r="A734" s="8" t="s">
        <v>6566</v>
      </c>
      <c r="B734" s="8" t="s">
        <v>535</v>
      </c>
      <c r="C734" s="9" t="s">
        <v>106</v>
      </c>
      <c r="D734" s="185">
        <v>7003</v>
      </c>
      <c r="E734" s="188">
        <v>70003</v>
      </c>
      <c r="F734" s="9" t="s">
        <v>83</v>
      </c>
      <c r="G734" s="9" t="s">
        <v>84</v>
      </c>
      <c r="H734" s="10">
        <v>273724</v>
      </c>
      <c r="I734" s="11">
        <v>22</v>
      </c>
      <c r="J734" s="24">
        <v>5581218</v>
      </c>
      <c r="K734" s="12"/>
      <c r="L734" s="14">
        <v>0</v>
      </c>
      <c r="N734" s="21">
        <v>0</v>
      </c>
      <c r="P734" s="21">
        <v>0</v>
      </c>
      <c r="R734" s="21">
        <v>0</v>
      </c>
      <c r="T734" s="21">
        <v>0</v>
      </c>
      <c r="V734" s="21">
        <v>0</v>
      </c>
      <c r="X734" s="21">
        <v>0</v>
      </c>
      <c r="Z734" s="21">
        <v>0</v>
      </c>
      <c r="AB734" s="22">
        <v>5581218</v>
      </c>
      <c r="AD734" s="5" t="str">
        <f t="shared" si="11"/>
        <v>No</v>
      </c>
      <c r="AF734" s="28"/>
      <c r="AG734" s="21"/>
    </row>
    <row r="735" spans="1:33">
      <c r="A735" s="8" t="s">
        <v>4064</v>
      </c>
      <c r="B735" s="8" t="s">
        <v>755</v>
      </c>
      <c r="C735" s="9" t="s">
        <v>274</v>
      </c>
      <c r="D735" s="185">
        <v>4178</v>
      </c>
      <c r="E735" s="188">
        <v>40178</v>
      </c>
      <c r="F735" s="9" t="s">
        <v>183</v>
      </c>
      <c r="G735" s="9" t="s">
        <v>84</v>
      </c>
      <c r="H735" s="10">
        <v>969587</v>
      </c>
      <c r="I735" s="11">
        <v>22</v>
      </c>
      <c r="J735" s="24">
        <v>0</v>
      </c>
      <c r="K735" s="12"/>
      <c r="L735" s="14">
        <v>0</v>
      </c>
      <c r="N735" s="21">
        <v>0</v>
      </c>
      <c r="P735" s="21">
        <v>0</v>
      </c>
      <c r="R735" s="21">
        <v>0</v>
      </c>
      <c r="T735" s="21">
        <v>0</v>
      </c>
      <c r="V735" s="21">
        <v>0</v>
      </c>
      <c r="X735" s="21">
        <v>0</v>
      </c>
      <c r="Z735" s="21">
        <v>0</v>
      </c>
      <c r="AB735" s="22">
        <v>0</v>
      </c>
      <c r="AD735" s="5" t="str">
        <f t="shared" si="11"/>
        <v>No</v>
      </c>
      <c r="AF735" s="28"/>
      <c r="AG735" s="21"/>
    </row>
    <row r="736" spans="1:33">
      <c r="A736" s="8" t="s">
        <v>2710</v>
      </c>
      <c r="B736" s="8" t="s">
        <v>2711</v>
      </c>
      <c r="C736" s="9" t="s">
        <v>150</v>
      </c>
      <c r="D736" s="185" t="s">
        <v>2712</v>
      </c>
      <c r="E736" s="188">
        <v>66170</v>
      </c>
      <c r="F736" s="9" t="s">
        <v>36</v>
      </c>
      <c r="G736" s="9" t="s">
        <v>5756</v>
      </c>
      <c r="H736" s="10">
        <v>0</v>
      </c>
      <c r="I736" s="11">
        <v>22</v>
      </c>
      <c r="J736" s="24">
        <v>0</v>
      </c>
      <c r="K736" s="12"/>
      <c r="L736" s="14">
        <v>0</v>
      </c>
      <c r="N736" s="21">
        <v>0</v>
      </c>
      <c r="P736" s="21">
        <v>0</v>
      </c>
      <c r="R736" s="21">
        <v>0</v>
      </c>
      <c r="T736" s="21">
        <v>0</v>
      </c>
      <c r="V736" s="21">
        <v>0</v>
      </c>
      <c r="X736" s="21">
        <v>0</v>
      </c>
      <c r="Z736" s="21">
        <v>0</v>
      </c>
      <c r="AB736" s="22">
        <v>0</v>
      </c>
      <c r="AD736" s="5" t="str">
        <f t="shared" si="11"/>
        <v>No</v>
      </c>
      <c r="AF736" s="28"/>
      <c r="AG736" s="21"/>
    </row>
    <row r="737" spans="1:33">
      <c r="A737" s="8" t="s">
        <v>4550</v>
      </c>
      <c r="B737" s="8" t="s">
        <v>4551</v>
      </c>
      <c r="C737" s="9" t="s">
        <v>454</v>
      </c>
      <c r="D737" s="185" t="s">
        <v>4552</v>
      </c>
      <c r="E737" s="188" t="s">
        <v>4553</v>
      </c>
      <c r="F737" s="9" t="s">
        <v>83</v>
      </c>
      <c r="G737" s="9" t="s">
        <v>147</v>
      </c>
      <c r="H737" s="10">
        <v>0</v>
      </c>
      <c r="I737" s="11">
        <v>22</v>
      </c>
      <c r="J737" s="24">
        <v>0</v>
      </c>
      <c r="K737" s="12"/>
      <c r="L737" s="14">
        <v>0</v>
      </c>
      <c r="N737" s="21">
        <v>0</v>
      </c>
      <c r="P737" s="21">
        <v>0</v>
      </c>
      <c r="R737" s="21">
        <v>0</v>
      </c>
      <c r="T737" s="21">
        <v>0</v>
      </c>
      <c r="V737" s="21">
        <v>0</v>
      </c>
      <c r="X737" s="21">
        <v>0</v>
      </c>
      <c r="Z737" s="21">
        <v>2568561</v>
      </c>
      <c r="AB737" s="22">
        <v>2568561</v>
      </c>
      <c r="AD737" s="5" t="str">
        <f t="shared" si="11"/>
        <v>No</v>
      </c>
      <c r="AF737" s="28"/>
      <c r="AG737" s="21"/>
    </row>
    <row r="738" spans="1:33">
      <c r="A738" s="8" t="s">
        <v>1513</v>
      </c>
      <c r="B738" s="8" t="s">
        <v>6426</v>
      </c>
      <c r="C738" s="9" t="s">
        <v>178</v>
      </c>
      <c r="D738" s="185" t="s">
        <v>1514</v>
      </c>
      <c r="E738" s="188" t="s">
        <v>1515</v>
      </c>
      <c r="F738" s="9" t="s">
        <v>88</v>
      </c>
      <c r="G738" s="9" t="s">
        <v>147</v>
      </c>
      <c r="H738" s="10">
        <v>0</v>
      </c>
      <c r="I738" s="11">
        <v>22</v>
      </c>
      <c r="J738" s="24">
        <v>0</v>
      </c>
      <c r="K738" s="12"/>
      <c r="L738" s="14">
        <v>0</v>
      </c>
      <c r="N738" s="21">
        <v>0</v>
      </c>
      <c r="P738" s="21">
        <v>0</v>
      </c>
      <c r="R738" s="21">
        <v>0</v>
      </c>
      <c r="T738" s="21">
        <v>0</v>
      </c>
      <c r="V738" s="21">
        <v>0</v>
      </c>
      <c r="X738" s="21">
        <v>0</v>
      </c>
      <c r="Z738" s="21">
        <v>621860</v>
      </c>
      <c r="AB738" s="22">
        <v>621860</v>
      </c>
      <c r="AD738" s="5" t="str">
        <f t="shared" si="11"/>
        <v>No</v>
      </c>
      <c r="AF738" s="28"/>
      <c r="AG738" s="21"/>
    </row>
    <row r="739" spans="1:33">
      <c r="A739" s="8" t="s">
        <v>3070</v>
      </c>
      <c r="B739" s="8" t="s">
        <v>3071</v>
      </c>
      <c r="C739" s="9" t="s">
        <v>171</v>
      </c>
      <c r="D739" s="185" t="s">
        <v>3072</v>
      </c>
      <c r="E739" s="188">
        <v>41157</v>
      </c>
      <c r="F739" s="9" t="s">
        <v>83</v>
      </c>
      <c r="G739" s="9" t="s">
        <v>5756</v>
      </c>
      <c r="H739" s="10">
        <v>80962</v>
      </c>
      <c r="I739" s="11">
        <v>22</v>
      </c>
      <c r="J739" s="24">
        <v>0</v>
      </c>
      <c r="K739" s="12"/>
      <c r="L739" s="14">
        <v>0</v>
      </c>
      <c r="N739" s="21">
        <v>0</v>
      </c>
      <c r="P739" s="21">
        <v>0</v>
      </c>
      <c r="R739" s="21">
        <v>0</v>
      </c>
      <c r="T739" s="21">
        <v>0</v>
      </c>
      <c r="V739" s="21">
        <v>0</v>
      </c>
      <c r="X739" s="21">
        <v>0</v>
      </c>
      <c r="Z739" s="21">
        <v>579095</v>
      </c>
      <c r="AB739" s="22">
        <v>579095</v>
      </c>
      <c r="AD739" s="5" t="str">
        <f t="shared" si="11"/>
        <v>No</v>
      </c>
      <c r="AF739" s="28"/>
      <c r="AG739" s="21"/>
    </row>
    <row r="740" spans="1:33">
      <c r="A740" s="8" t="s">
        <v>4405</v>
      </c>
      <c r="B740" s="8" t="s">
        <v>4406</v>
      </c>
      <c r="C740" s="9" t="s">
        <v>235</v>
      </c>
      <c r="D740" s="185" t="s">
        <v>4407</v>
      </c>
      <c r="E740" s="188" t="s">
        <v>4408</v>
      </c>
      <c r="F740" s="9" t="s">
        <v>157</v>
      </c>
      <c r="G740" s="9" t="s">
        <v>147</v>
      </c>
      <c r="H740" s="10">
        <v>0</v>
      </c>
      <c r="I740" s="11">
        <v>22</v>
      </c>
      <c r="J740" s="24">
        <v>0</v>
      </c>
      <c r="K740" s="12"/>
      <c r="L740" s="14">
        <v>0</v>
      </c>
      <c r="N740" s="21">
        <v>0</v>
      </c>
      <c r="P740" s="21">
        <v>0</v>
      </c>
      <c r="R740" s="21">
        <v>0</v>
      </c>
      <c r="T740" s="21">
        <v>0</v>
      </c>
      <c r="V740" s="21">
        <v>0</v>
      </c>
      <c r="X740" s="21">
        <v>0</v>
      </c>
      <c r="Z740" s="21">
        <v>221426</v>
      </c>
      <c r="AB740" s="22">
        <v>221426</v>
      </c>
      <c r="AD740" s="5" t="str">
        <f t="shared" si="11"/>
        <v>No</v>
      </c>
      <c r="AF740" s="28"/>
      <c r="AG740" s="21"/>
    </row>
    <row r="741" spans="1:33">
      <c r="A741" s="8" t="s">
        <v>4989</v>
      </c>
      <c r="B741" s="8" t="s">
        <v>1927</v>
      </c>
      <c r="C741" s="9" t="s">
        <v>91</v>
      </c>
      <c r="D741" s="185" t="s">
        <v>4990</v>
      </c>
      <c r="E741" s="188" t="s">
        <v>4991</v>
      </c>
      <c r="F741" s="9" t="s">
        <v>88</v>
      </c>
      <c r="G741" s="9" t="s">
        <v>147</v>
      </c>
      <c r="H741" s="10">
        <v>0</v>
      </c>
      <c r="I741" s="11">
        <v>22</v>
      </c>
      <c r="J741" s="24">
        <v>0</v>
      </c>
      <c r="K741" s="12"/>
      <c r="L741" s="14">
        <v>0</v>
      </c>
      <c r="N741" s="21">
        <v>0</v>
      </c>
      <c r="P741" s="21">
        <v>0</v>
      </c>
      <c r="R741" s="21">
        <v>0</v>
      </c>
      <c r="T741" s="21">
        <v>0</v>
      </c>
      <c r="V741" s="21">
        <v>0</v>
      </c>
      <c r="X741" s="21">
        <v>0</v>
      </c>
      <c r="Z741" s="21">
        <v>1189917</v>
      </c>
      <c r="AB741" s="22">
        <v>1189917</v>
      </c>
      <c r="AD741" s="5" t="str">
        <f t="shared" si="11"/>
        <v>No</v>
      </c>
      <c r="AF741" s="28"/>
      <c r="AG741" s="21"/>
    </row>
    <row r="742" spans="1:33">
      <c r="A742" s="8" t="s">
        <v>1651</v>
      </c>
      <c r="B742" s="8" t="s">
        <v>1652</v>
      </c>
      <c r="C742" s="9" t="s">
        <v>178</v>
      </c>
      <c r="D742" s="185" t="s">
        <v>1653</v>
      </c>
      <c r="E742" s="188" t="s">
        <v>1654</v>
      </c>
      <c r="F742" s="9" t="s">
        <v>83</v>
      </c>
      <c r="G742" s="9" t="s">
        <v>147</v>
      </c>
      <c r="H742" s="10">
        <v>0</v>
      </c>
      <c r="I742" s="11">
        <v>22</v>
      </c>
      <c r="J742" s="24">
        <v>0</v>
      </c>
      <c r="K742" s="12"/>
      <c r="L742" s="14">
        <v>0</v>
      </c>
      <c r="N742" s="21">
        <v>0</v>
      </c>
      <c r="P742" s="21">
        <v>0</v>
      </c>
      <c r="R742" s="21">
        <v>0</v>
      </c>
      <c r="T742" s="21">
        <v>0</v>
      </c>
      <c r="V742" s="21">
        <v>0</v>
      </c>
      <c r="X742" s="21">
        <v>0</v>
      </c>
      <c r="Z742" s="21">
        <v>771433</v>
      </c>
      <c r="AB742" s="22">
        <v>771433</v>
      </c>
      <c r="AD742" s="5" t="str">
        <f t="shared" si="11"/>
        <v>No</v>
      </c>
      <c r="AF742" s="28"/>
      <c r="AG742" s="21"/>
    </row>
    <row r="743" spans="1:33">
      <c r="A743" s="8" t="s">
        <v>2953</v>
      </c>
      <c r="B743" s="8" t="s">
        <v>2954</v>
      </c>
      <c r="C743" s="9" t="s">
        <v>178</v>
      </c>
      <c r="D743" s="185">
        <v>5184</v>
      </c>
      <c r="E743" s="188">
        <v>50184</v>
      </c>
      <c r="F743" s="9" t="s">
        <v>88</v>
      </c>
      <c r="G743" s="9" t="s">
        <v>84</v>
      </c>
      <c r="H743" s="10">
        <v>99941</v>
      </c>
      <c r="I743" s="11">
        <v>22</v>
      </c>
      <c r="J743" s="24">
        <v>87420</v>
      </c>
      <c r="K743" s="12"/>
      <c r="L743" s="14">
        <v>0</v>
      </c>
      <c r="N743" s="21">
        <v>0</v>
      </c>
      <c r="P743" s="21">
        <v>0</v>
      </c>
      <c r="R743" s="21">
        <v>0</v>
      </c>
      <c r="T743" s="21">
        <v>0</v>
      </c>
      <c r="V743" s="21">
        <v>0</v>
      </c>
      <c r="X743" s="21">
        <v>0</v>
      </c>
      <c r="Z743" s="21">
        <v>0</v>
      </c>
      <c r="AB743" s="22">
        <v>87420</v>
      </c>
      <c r="AD743" s="5" t="str">
        <f t="shared" si="11"/>
        <v>No</v>
      </c>
      <c r="AF743" s="28"/>
      <c r="AG743" s="21"/>
    </row>
    <row r="744" spans="1:33">
      <c r="A744" s="8" t="s">
        <v>1214</v>
      </c>
      <c r="B744" s="8" t="s">
        <v>140</v>
      </c>
      <c r="C744" s="9" t="s">
        <v>87</v>
      </c>
      <c r="D744" s="185" t="s">
        <v>1215</v>
      </c>
      <c r="E744" s="188">
        <v>17</v>
      </c>
      <c r="F744" s="9" t="s">
        <v>36</v>
      </c>
      <c r="G744" s="9" t="s">
        <v>5756</v>
      </c>
      <c r="H744" s="10">
        <v>0</v>
      </c>
      <c r="I744" s="11">
        <v>22</v>
      </c>
      <c r="J744" s="24">
        <v>0</v>
      </c>
      <c r="K744" s="12"/>
      <c r="L744" s="14">
        <v>0</v>
      </c>
      <c r="N744" s="21">
        <v>0</v>
      </c>
      <c r="P744" s="21">
        <v>0</v>
      </c>
      <c r="R744" s="21">
        <v>0</v>
      </c>
      <c r="T744" s="21">
        <v>0</v>
      </c>
      <c r="V744" s="21">
        <v>0</v>
      </c>
      <c r="X744" s="21">
        <v>0</v>
      </c>
      <c r="Z744" s="21">
        <v>7971</v>
      </c>
      <c r="AB744" s="22">
        <v>7971</v>
      </c>
      <c r="AD744" s="5" t="str">
        <f t="shared" si="11"/>
        <v>No</v>
      </c>
      <c r="AF744" s="28"/>
      <c r="AG744" s="21"/>
    </row>
    <row r="745" spans="1:33">
      <c r="A745" s="8" t="s">
        <v>3381</v>
      </c>
      <c r="B745" s="8" t="s">
        <v>2630</v>
      </c>
      <c r="C745" s="9" t="s">
        <v>466</v>
      </c>
      <c r="D745" s="185">
        <v>5197</v>
      </c>
      <c r="E745" s="188">
        <v>50197</v>
      </c>
      <c r="F745" s="9" t="s">
        <v>83</v>
      </c>
      <c r="G745" s="9" t="s">
        <v>84</v>
      </c>
      <c r="H745" s="10">
        <v>387550</v>
      </c>
      <c r="I745" s="11">
        <v>22</v>
      </c>
      <c r="J745" s="24">
        <v>984162</v>
      </c>
      <c r="K745" s="12"/>
      <c r="L745" s="14">
        <v>0</v>
      </c>
      <c r="N745" s="21">
        <v>0</v>
      </c>
      <c r="P745" s="21">
        <v>0</v>
      </c>
      <c r="R745" s="21">
        <v>0</v>
      </c>
      <c r="T745" s="21">
        <v>0</v>
      </c>
      <c r="V745" s="21">
        <v>0</v>
      </c>
      <c r="X745" s="21">
        <v>0</v>
      </c>
      <c r="Z745" s="21">
        <v>0</v>
      </c>
      <c r="AB745" s="22">
        <v>984162</v>
      </c>
      <c r="AD745" s="5" t="str">
        <f t="shared" si="11"/>
        <v>No</v>
      </c>
      <c r="AF745" s="28"/>
      <c r="AG745" s="21"/>
    </row>
    <row r="746" spans="1:33">
      <c r="A746" s="8" t="s">
        <v>5537</v>
      </c>
      <c r="B746" s="8" t="s">
        <v>5538</v>
      </c>
      <c r="C746" s="9" t="s">
        <v>132</v>
      </c>
      <c r="D746" s="185" t="s">
        <v>5539</v>
      </c>
      <c r="E746" s="188" t="s">
        <v>5540</v>
      </c>
      <c r="F746" s="9" t="s">
        <v>157</v>
      </c>
      <c r="G746" s="9" t="s">
        <v>147</v>
      </c>
      <c r="H746" s="10">
        <v>0</v>
      </c>
      <c r="I746" s="11">
        <v>22</v>
      </c>
      <c r="J746" s="24">
        <v>0</v>
      </c>
      <c r="K746" s="12"/>
      <c r="L746" s="14">
        <v>0</v>
      </c>
      <c r="N746" s="21">
        <v>0</v>
      </c>
      <c r="P746" s="21">
        <v>0</v>
      </c>
      <c r="R746" s="21">
        <v>0</v>
      </c>
      <c r="T746" s="21">
        <v>0</v>
      </c>
      <c r="V746" s="21">
        <v>0</v>
      </c>
      <c r="X746" s="21">
        <v>0</v>
      </c>
      <c r="Z746" s="21">
        <v>527501</v>
      </c>
      <c r="AB746" s="22">
        <v>527501</v>
      </c>
      <c r="AD746" s="5" t="str">
        <f t="shared" si="11"/>
        <v>No</v>
      </c>
      <c r="AF746" s="28"/>
      <c r="AG746" s="21"/>
    </row>
    <row r="747" spans="1:33">
      <c r="A747" s="8" t="s">
        <v>2563</v>
      </c>
      <c r="B747" s="8" t="s">
        <v>1217</v>
      </c>
      <c r="C747" s="9" t="s">
        <v>466</v>
      </c>
      <c r="D747" s="185" t="s">
        <v>2564</v>
      </c>
      <c r="E747" s="188" t="s">
        <v>2565</v>
      </c>
      <c r="F747" s="9" t="s">
        <v>83</v>
      </c>
      <c r="G747" s="9" t="s">
        <v>147</v>
      </c>
      <c r="H747" s="10">
        <v>0</v>
      </c>
      <c r="I747" s="11">
        <v>22</v>
      </c>
      <c r="J747" s="24">
        <v>0</v>
      </c>
      <c r="K747" s="12"/>
      <c r="L747" s="14">
        <v>0</v>
      </c>
      <c r="N747" s="21">
        <v>0</v>
      </c>
      <c r="P747" s="21">
        <v>0</v>
      </c>
      <c r="R747" s="21">
        <v>0</v>
      </c>
      <c r="T747" s="21">
        <v>0</v>
      </c>
      <c r="V747" s="21">
        <v>0</v>
      </c>
      <c r="X747" s="21">
        <v>0</v>
      </c>
      <c r="Z747" s="21">
        <v>133046</v>
      </c>
      <c r="AB747" s="22">
        <v>133046</v>
      </c>
      <c r="AD747" s="5" t="str">
        <f t="shared" si="11"/>
        <v>No</v>
      </c>
      <c r="AF747" s="28"/>
      <c r="AG747" s="21"/>
    </row>
    <row r="748" spans="1:33">
      <c r="A748" s="8" t="s">
        <v>1898</v>
      </c>
      <c r="B748" s="8" t="s">
        <v>1899</v>
      </c>
      <c r="C748" s="9" t="s">
        <v>265</v>
      </c>
      <c r="D748" s="185" t="s">
        <v>1900</v>
      </c>
      <c r="E748" s="188" t="s">
        <v>1901</v>
      </c>
      <c r="F748" s="9" t="s">
        <v>88</v>
      </c>
      <c r="G748" s="9" t="s">
        <v>147</v>
      </c>
      <c r="H748" s="10">
        <v>0</v>
      </c>
      <c r="I748" s="11">
        <v>22</v>
      </c>
      <c r="J748" s="24">
        <v>0</v>
      </c>
      <c r="K748" s="12"/>
      <c r="L748" s="14">
        <v>0</v>
      </c>
      <c r="N748" s="21">
        <v>0</v>
      </c>
      <c r="P748" s="21">
        <v>0</v>
      </c>
      <c r="R748" s="21">
        <v>0</v>
      </c>
      <c r="T748" s="21">
        <v>0</v>
      </c>
      <c r="V748" s="21">
        <v>0</v>
      </c>
      <c r="X748" s="21">
        <v>0</v>
      </c>
      <c r="Z748" s="21">
        <v>200745</v>
      </c>
      <c r="AB748" s="22">
        <v>200745</v>
      </c>
      <c r="AD748" s="5" t="str">
        <f t="shared" si="11"/>
        <v>No</v>
      </c>
      <c r="AF748" s="28"/>
      <c r="AG748" s="21"/>
    </row>
    <row r="749" spans="1:33">
      <c r="A749" s="8" t="s">
        <v>5108</v>
      </c>
      <c r="B749" s="8" t="s">
        <v>593</v>
      </c>
      <c r="C749" s="9" t="s">
        <v>120</v>
      </c>
      <c r="D749" s="185">
        <v>6097</v>
      </c>
      <c r="E749" s="188">
        <v>60097</v>
      </c>
      <c r="F749" s="9" t="s">
        <v>83</v>
      </c>
      <c r="G749" s="9" t="s">
        <v>5756</v>
      </c>
      <c r="H749" s="10">
        <v>126405</v>
      </c>
      <c r="I749" s="11">
        <v>22</v>
      </c>
      <c r="J749" s="24">
        <v>0</v>
      </c>
      <c r="K749" s="12"/>
      <c r="L749" s="14">
        <v>0</v>
      </c>
      <c r="N749" s="21">
        <v>0</v>
      </c>
      <c r="P749" s="21">
        <v>0</v>
      </c>
      <c r="R749" s="21">
        <v>0</v>
      </c>
      <c r="T749" s="21">
        <v>0</v>
      </c>
      <c r="V749" s="21">
        <v>0</v>
      </c>
      <c r="X749" s="21">
        <v>0</v>
      </c>
      <c r="Z749" s="21">
        <v>1037969</v>
      </c>
      <c r="AB749" s="22">
        <v>1037969</v>
      </c>
      <c r="AD749" s="5" t="str">
        <f t="shared" si="11"/>
        <v>No</v>
      </c>
      <c r="AF749" s="28"/>
      <c r="AG749" s="21"/>
    </row>
    <row r="750" spans="1:33">
      <c r="A750" s="8" t="s">
        <v>3442</v>
      </c>
      <c r="B750" s="8" t="s">
        <v>3443</v>
      </c>
      <c r="C750" s="9" t="s">
        <v>34</v>
      </c>
      <c r="D750" s="185" t="s">
        <v>3444</v>
      </c>
      <c r="E750" s="188" t="s">
        <v>3445</v>
      </c>
      <c r="F750" s="9" t="s">
        <v>157</v>
      </c>
      <c r="G750" s="9" t="s">
        <v>147</v>
      </c>
      <c r="H750" s="10">
        <v>0</v>
      </c>
      <c r="I750" s="11">
        <v>22</v>
      </c>
      <c r="J750" s="24">
        <v>0</v>
      </c>
      <c r="K750" s="12"/>
      <c r="L750" s="14">
        <v>0</v>
      </c>
      <c r="N750" s="21">
        <v>0</v>
      </c>
      <c r="P750" s="21">
        <v>0</v>
      </c>
      <c r="R750" s="21">
        <v>0</v>
      </c>
      <c r="T750" s="21">
        <v>0</v>
      </c>
      <c r="V750" s="21">
        <v>0</v>
      </c>
      <c r="X750" s="21">
        <v>0</v>
      </c>
      <c r="Z750" s="21">
        <v>277098</v>
      </c>
      <c r="AB750" s="22">
        <v>277098</v>
      </c>
      <c r="AD750" s="5" t="str">
        <f t="shared" si="11"/>
        <v>No</v>
      </c>
      <c r="AF750" s="28"/>
      <c r="AG750" s="21"/>
    </row>
    <row r="751" spans="1:33">
      <c r="A751" s="8" t="s">
        <v>4077</v>
      </c>
      <c r="B751" s="8" t="s">
        <v>624</v>
      </c>
      <c r="C751" s="9" t="s">
        <v>238</v>
      </c>
      <c r="D751" s="185">
        <v>1040</v>
      </c>
      <c r="E751" s="188">
        <v>10040</v>
      </c>
      <c r="F751" s="9" t="s">
        <v>88</v>
      </c>
      <c r="G751" s="9" t="s">
        <v>84</v>
      </c>
      <c r="H751" s="10">
        <v>209190</v>
      </c>
      <c r="I751" s="11">
        <v>22</v>
      </c>
      <c r="J751" s="24">
        <v>546229</v>
      </c>
      <c r="K751" s="12"/>
      <c r="L751" s="14">
        <v>0</v>
      </c>
      <c r="N751" s="21">
        <v>0</v>
      </c>
      <c r="P751" s="21">
        <v>0</v>
      </c>
      <c r="R751" s="21">
        <v>0</v>
      </c>
      <c r="T751" s="21">
        <v>0</v>
      </c>
      <c r="V751" s="21">
        <v>0</v>
      </c>
      <c r="X751" s="21">
        <v>0</v>
      </c>
      <c r="Z751" s="21">
        <v>0</v>
      </c>
      <c r="AB751" s="22">
        <v>546229</v>
      </c>
      <c r="AD751" s="5" t="str">
        <f t="shared" si="11"/>
        <v>No</v>
      </c>
      <c r="AF751" s="28"/>
      <c r="AG751" s="21"/>
    </row>
    <row r="752" spans="1:33">
      <c r="A752" s="8" t="s">
        <v>4804</v>
      </c>
      <c r="B752" s="8" t="s">
        <v>3620</v>
      </c>
      <c r="C752" s="9" t="s">
        <v>168</v>
      </c>
      <c r="D752" s="185">
        <v>65</v>
      </c>
      <c r="E752" s="188">
        <v>65</v>
      </c>
      <c r="F752" s="9" t="s">
        <v>83</v>
      </c>
      <c r="G752" s="9" t="s">
        <v>5756</v>
      </c>
      <c r="H752" s="10">
        <v>62433</v>
      </c>
      <c r="I752" s="11">
        <v>22</v>
      </c>
      <c r="J752" s="24">
        <v>0</v>
      </c>
      <c r="K752" s="12"/>
      <c r="L752" s="14">
        <v>0</v>
      </c>
      <c r="N752" s="21">
        <v>0</v>
      </c>
      <c r="P752" s="21">
        <v>0</v>
      </c>
      <c r="R752" s="21">
        <v>0</v>
      </c>
      <c r="T752" s="21">
        <v>0</v>
      </c>
      <c r="V752" s="21">
        <v>0</v>
      </c>
      <c r="X752" s="21">
        <v>0</v>
      </c>
      <c r="Z752" s="21">
        <v>247074</v>
      </c>
      <c r="AB752" s="22">
        <v>247074</v>
      </c>
      <c r="AD752" s="5" t="str">
        <f t="shared" si="11"/>
        <v>No</v>
      </c>
      <c r="AF752" s="28"/>
      <c r="AG752" s="21"/>
    </row>
    <row r="753" spans="1:33">
      <c r="A753" s="8" t="s">
        <v>1079</v>
      </c>
      <c r="B753" s="8" t="s">
        <v>1080</v>
      </c>
      <c r="C753" s="9" t="s">
        <v>42</v>
      </c>
      <c r="D753" s="185">
        <v>2178</v>
      </c>
      <c r="E753" s="188">
        <v>20178</v>
      </c>
      <c r="F753" s="9" t="s">
        <v>83</v>
      </c>
      <c r="G753" s="9" t="s">
        <v>84</v>
      </c>
      <c r="H753" s="10">
        <v>423566</v>
      </c>
      <c r="I753" s="11">
        <v>22</v>
      </c>
      <c r="J753" s="24">
        <v>2248737</v>
      </c>
      <c r="K753" s="12"/>
      <c r="L753" s="14">
        <v>0</v>
      </c>
      <c r="N753" s="21">
        <v>0</v>
      </c>
      <c r="P753" s="21">
        <v>0</v>
      </c>
      <c r="R753" s="21">
        <v>0</v>
      </c>
      <c r="T753" s="21">
        <v>0</v>
      </c>
      <c r="V753" s="21">
        <v>0</v>
      </c>
      <c r="X753" s="21">
        <v>0</v>
      </c>
      <c r="Z753" s="21">
        <v>0</v>
      </c>
      <c r="AB753" s="22">
        <v>2248737</v>
      </c>
      <c r="AD753" s="5" t="str">
        <f t="shared" si="11"/>
        <v>No</v>
      </c>
      <c r="AF753" s="28"/>
      <c r="AG753" s="21"/>
    </row>
    <row r="754" spans="1:33">
      <c r="A754" s="8" t="s">
        <v>511</v>
      </c>
      <c r="B754" s="8" t="s">
        <v>512</v>
      </c>
      <c r="C754" s="9" t="s">
        <v>54</v>
      </c>
      <c r="D754" s="185">
        <v>8028</v>
      </c>
      <c r="E754" s="188">
        <v>80028</v>
      </c>
      <c r="F754" s="9" t="s">
        <v>88</v>
      </c>
      <c r="G754" s="9" t="s">
        <v>84</v>
      </c>
      <c r="H754" s="10">
        <v>94983</v>
      </c>
      <c r="I754" s="11">
        <v>22</v>
      </c>
      <c r="J754" s="24">
        <v>0</v>
      </c>
      <c r="K754" s="12"/>
      <c r="L754" s="14">
        <v>0</v>
      </c>
      <c r="N754" s="21">
        <v>0</v>
      </c>
      <c r="P754" s="21">
        <v>0</v>
      </c>
      <c r="R754" s="21">
        <v>0</v>
      </c>
      <c r="T754" s="21">
        <v>0</v>
      </c>
      <c r="V754" s="21">
        <v>0</v>
      </c>
      <c r="X754" s="21">
        <v>0</v>
      </c>
      <c r="Z754" s="21">
        <v>0</v>
      </c>
      <c r="AB754" s="22">
        <v>0</v>
      </c>
      <c r="AD754" s="5" t="str">
        <f t="shared" si="11"/>
        <v>No</v>
      </c>
      <c r="AF754" s="28"/>
      <c r="AG754" s="21"/>
    </row>
    <row r="755" spans="1:33">
      <c r="A755" s="8" t="s">
        <v>2427</v>
      </c>
      <c r="B755" s="8" t="s">
        <v>2428</v>
      </c>
      <c r="C755" s="9" t="s">
        <v>46</v>
      </c>
      <c r="D755" s="185" t="s">
        <v>2429</v>
      </c>
      <c r="E755" s="188" t="s">
        <v>2430</v>
      </c>
      <c r="F755" s="9" t="s">
        <v>88</v>
      </c>
      <c r="G755" s="9" t="s">
        <v>147</v>
      </c>
      <c r="H755" s="10">
        <v>0</v>
      </c>
      <c r="I755" s="11">
        <v>22</v>
      </c>
      <c r="J755" s="24">
        <v>0</v>
      </c>
      <c r="K755" s="12"/>
      <c r="L755" s="14">
        <v>0</v>
      </c>
      <c r="N755" s="21">
        <v>0</v>
      </c>
      <c r="P755" s="21">
        <v>0</v>
      </c>
      <c r="R755" s="21">
        <v>0</v>
      </c>
      <c r="T755" s="21">
        <v>0</v>
      </c>
      <c r="V755" s="21">
        <v>0</v>
      </c>
      <c r="X755" s="21">
        <v>0</v>
      </c>
      <c r="Z755" s="21">
        <v>31134</v>
      </c>
      <c r="AB755" s="22">
        <v>31134</v>
      </c>
      <c r="AD755" s="5" t="str">
        <f t="shared" si="11"/>
        <v>No</v>
      </c>
      <c r="AF755" s="28"/>
      <c r="AG755" s="21"/>
    </row>
    <row r="756" spans="1:33">
      <c r="A756" s="8" t="s">
        <v>592</v>
      </c>
      <c r="B756" s="8" t="s">
        <v>593</v>
      </c>
      <c r="C756" s="9" t="s">
        <v>178</v>
      </c>
      <c r="D756" s="185">
        <v>5208</v>
      </c>
      <c r="E756" s="188">
        <v>50208</v>
      </c>
      <c r="F756" s="9" t="s">
        <v>83</v>
      </c>
      <c r="G756" s="9" t="s">
        <v>5756</v>
      </c>
      <c r="H756" s="10">
        <v>59014</v>
      </c>
      <c r="I756" s="11">
        <v>22</v>
      </c>
      <c r="J756" s="24">
        <v>0</v>
      </c>
      <c r="K756" s="12"/>
      <c r="L756" s="14">
        <v>0</v>
      </c>
      <c r="N756" s="21">
        <v>0</v>
      </c>
      <c r="P756" s="21">
        <v>0</v>
      </c>
      <c r="R756" s="21">
        <v>0</v>
      </c>
      <c r="T756" s="21">
        <v>0</v>
      </c>
      <c r="V756" s="21">
        <v>0</v>
      </c>
      <c r="X756" s="21">
        <v>0</v>
      </c>
      <c r="Z756" s="21">
        <v>956934</v>
      </c>
      <c r="AB756" s="22">
        <v>956934</v>
      </c>
      <c r="AD756" s="5" t="str">
        <f t="shared" si="11"/>
        <v>No</v>
      </c>
      <c r="AF756" s="28"/>
      <c r="AG756" s="21"/>
    </row>
    <row r="757" spans="1:33">
      <c r="A757" s="8" t="s">
        <v>5214</v>
      </c>
      <c r="B757" s="8" t="s">
        <v>5215</v>
      </c>
      <c r="C757" s="9" t="s">
        <v>168</v>
      </c>
      <c r="D757" s="185" t="s">
        <v>5216</v>
      </c>
      <c r="E757" s="188" t="s">
        <v>5217</v>
      </c>
      <c r="F757" s="9" t="s">
        <v>83</v>
      </c>
      <c r="G757" s="9" t="s">
        <v>147</v>
      </c>
      <c r="H757" s="10">
        <v>0</v>
      </c>
      <c r="I757" s="11">
        <v>21</v>
      </c>
      <c r="J757" s="24">
        <v>0</v>
      </c>
      <c r="K757" s="12"/>
      <c r="L757" s="14">
        <v>0</v>
      </c>
      <c r="N757" s="21">
        <v>0</v>
      </c>
      <c r="P757" s="21">
        <v>0</v>
      </c>
      <c r="R757" s="21">
        <v>0</v>
      </c>
      <c r="T757" s="21">
        <v>0</v>
      </c>
      <c r="V757" s="21">
        <v>0</v>
      </c>
      <c r="X757" s="21">
        <v>0</v>
      </c>
      <c r="Z757" s="21">
        <v>264751</v>
      </c>
      <c r="AB757" s="22">
        <v>264751</v>
      </c>
      <c r="AD757" s="5" t="str">
        <f t="shared" si="11"/>
        <v>No</v>
      </c>
      <c r="AF757" s="28"/>
      <c r="AG757" s="21"/>
    </row>
    <row r="758" spans="1:33">
      <c r="A758" s="8" t="s">
        <v>527</v>
      </c>
      <c r="B758" s="8" t="s">
        <v>528</v>
      </c>
      <c r="C758" s="9" t="s">
        <v>82</v>
      </c>
      <c r="D758" s="185">
        <v>2212</v>
      </c>
      <c r="E758" s="188">
        <v>20212</v>
      </c>
      <c r="F758" s="9" t="s">
        <v>83</v>
      </c>
      <c r="G758" s="9" t="s">
        <v>5756</v>
      </c>
      <c r="H758" s="10">
        <v>18351295</v>
      </c>
      <c r="I758" s="11">
        <v>21</v>
      </c>
      <c r="J758" s="24">
        <v>0</v>
      </c>
      <c r="K758" s="12"/>
      <c r="L758" s="14">
        <v>0</v>
      </c>
      <c r="N758" s="21">
        <v>0</v>
      </c>
      <c r="P758" s="21">
        <v>0</v>
      </c>
      <c r="R758" s="21">
        <v>0</v>
      </c>
      <c r="T758" s="21">
        <v>0</v>
      </c>
      <c r="V758" s="21">
        <v>0</v>
      </c>
      <c r="X758" s="21">
        <v>0</v>
      </c>
      <c r="Z758" s="21">
        <v>1531854</v>
      </c>
      <c r="AB758" s="22">
        <v>1531854</v>
      </c>
      <c r="AD758" s="5" t="str">
        <f t="shared" si="11"/>
        <v>No</v>
      </c>
      <c r="AF758" s="28"/>
      <c r="AG758" s="21"/>
    </row>
    <row r="759" spans="1:33">
      <c r="A759" s="8" t="s">
        <v>3032</v>
      </c>
      <c r="B759" s="8" t="s">
        <v>2481</v>
      </c>
      <c r="C759" s="9" t="s">
        <v>233</v>
      </c>
      <c r="D759" s="185" t="s">
        <v>3033</v>
      </c>
      <c r="E759" s="188" t="s">
        <v>3034</v>
      </c>
      <c r="F759" s="9" t="s">
        <v>88</v>
      </c>
      <c r="G759" s="9" t="s">
        <v>147</v>
      </c>
      <c r="H759" s="10">
        <v>0</v>
      </c>
      <c r="I759" s="11">
        <v>21</v>
      </c>
      <c r="J759" s="24">
        <v>0</v>
      </c>
      <c r="K759" s="12"/>
      <c r="L759" s="14">
        <v>0</v>
      </c>
      <c r="N759" s="21">
        <v>0</v>
      </c>
      <c r="P759" s="21">
        <v>0</v>
      </c>
      <c r="R759" s="21">
        <v>0</v>
      </c>
      <c r="T759" s="21">
        <v>0</v>
      </c>
      <c r="V759" s="21">
        <v>0</v>
      </c>
      <c r="X759" s="21">
        <v>0</v>
      </c>
      <c r="Z759" s="21">
        <v>1206917</v>
      </c>
      <c r="AB759" s="22">
        <v>1206917</v>
      </c>
      <c r="AD759" s="5" t="str">
        <f t="shared" si="11"/>
        <v>No</v>
      </c>
      <c r="AF759" s="28"/>
      <c r="AG759" s="21"/>
    </row>
    <row r="760" spans="1:33">
      <c r="A760" s="8" t="s">
        <v>6568</v>
      </c>
      <c r="B760" s="8" t="s">
        <v>523</v>
      </c>
      <c r="C760" s="9" t="s">
        <v>171</v>
      </c>
      <c r="D760" s="185">
        <v>4155</v>
      </c>
      <c r="E760" s="188">
        <v>40155</v>
      </c>
      <c r="F760" s="9" t="s">
        <v>83</v>
      </c>
      <c r="G760" s="9" t="s">
        <v>5756</v>
      </c>
      <c r="H760" s="10">
        <v>69173</v>
      </c>
      <c r="I760" s="11">
        <v>21</v>
      </c>
      <c r="J760" s="24">
        <v>0</v>
      </c>
      <c r="K760" s="12"/>
      <c r="L760" s="14">
        <v>0</v>
      </c>
      <c r="N760" s="21">
        <v>0</v>
      </c>
      <c r="P760" s="21">
        <v>0</v>
      </c>
      <c r="R760" s="21">
        <v>0</v>
      </c>
      <c r="T760" s="21">
        <v>0</v>
      </c>
      <c r="V760" s="21">
        <v>0</v>
      </c>
      <c r="X760" s="21">
        <v>0</v>
      </c>
      <c r="Z760" s="21">
        <v>276489</v>
      </c>
      <c r="AB760" s="22">
        <v>276489</v>
      </c>
      <c r="AD760" s="5" t="str">
        <f t="shared" si="11"/>
        <v>No</v>
      </c>
      <c r="AF760" s="28"/>
      <c r="AG760" s="21"/>
    </row>
    <row r="761" spans="1:33">
      <c r="A761" s="8" t="s">
        <v>625</v>
      </c>
      <c r="B761" s="8" t="s">
        <v>626</v>
      </c>
      <c r="C761" s="9" t="s">
        <v>580</v>
      </c>
      <c r="D761" s="185" t="s">
        <v>3486</v>
      </c>
      <c r="E761" s="188" t="s">
        <v>3487</v>
      </c>
      <c r="F761" s="9" t="s">
        <v>88</v>
      </c>
      <c r="G761" s="9" t="s">
        <v>147</v>
      </c>
      <c r="H761" s="10">
        <v>0</v>
      </c>
      <c r="I761" s="11">
        <v>21</v>
      </c>
      <c r="J761" s="24">
        <v>0</v>
      </c>
      <c r="K761" s="12"/>
      <c r="L761" s="14">
        <v>0</v>
      </c>
      <c r="N761" s="21">
        <v>0</v>
      </c>
      <c r="P761" s="21">
        <v>0</v>
      </c>
      <c r="R761" s="21">
        <v>0</v>
      </c>
      <c r="T761" s="21">
        <v>0</v>
      </c>
      <c r="V761" s="21">
        <v>0</v>
      </c>
      <c r="X761" s="21">
        <v>0</v>
      </c>
      <c r="Z761" s="21">
        <v>2014853</v>
      </c>
      <c r="AB761" s="22">
        <v>2014853</v>
      </c>
      <c r="AD761" s="5" t="str">
        <f t="shared" si="11"/>
        <v>No</v>
      </c>
      <c r="AF761" s="28"/>
      <c r="AG761" s="21"/>
    </row>
    <row r="762" spans="1:33">
      <c r="A762" s="8" t="s">
        <v>480</v>
      </c>
      <c r="B762" s="8" t="s">
        <v>481</v>
      </c>
      <c r="C762" s="9" t="s">
        <v>58</v>
      </c>
      <c r="D762" s="185">
        <v>5091</v>
      </c>
      <c r="E762" s="188">
        <v>50091</v>
      </c>
      <c r="F762" s="9" t="s">
        <v>83</v>
      </c>
      <c r="G762" s="9" t="s">
        <v>5756</v>
      </c>
      <c r="H762" s="10">
        <v>74632</v>
      </c>
      <c r="I762" s="11">
        <v>21</v>
      </c>
      <c r="J762" s="24">
        <v>0</v>
      </c>
      <c r="K762" s="12"/>
      <c r="L762" s="14">
        <v>0</v>
      </c>
      <c r="N762" s="21">
        <v>0</v>
      </c>
      <c r="P762" s="21">
        <v>0</v>
      </c>
      <c r="R762" s="21">
        <v>0</v>
      </c>
      <c r="T762" s="21">
        <v>0</v>
      </c>
      <c r="V762" s="21">
        <v>0</v>
      </c>
      <c r="X762" s="21">
        <v>0</v>
      </c>
      <c r="Z762" s="21">
        <v>647791</v>
      </c>
      <c r="AB762" s="22">
        <v>647791</v>
      </c>
      <c r="AD762" s="5" t="str">
        <f t="shared" si="11"/>
        <v>No</v>
      </c>
      <c r="AF762" s="28"/>
      <c r="AG762" s="21"/>
    </row>
    <row r="763" spans="1:33">
      <c r="A763" s="8" t="s">
        <v>452</v>
      </c>
      <c r="B763" s="8" t="s">
        <v>453</v>
      </c>
      <c r="C763" s="9" t="s">
        <v>454</v>
      </c>
      <c r="D763" s="185">
        <v>8010</v>
      </c>
      <c r="E763" s="188">
        <v>80010</v>
      </c>
      <c r="F763" s="9" t="s">
        <v>83</v>
      </c>
      <c r="G763" s="9" t="s">
        <v>5756</v>
      </c>
      <c r="H763" s="10">
        <v>117825</v>
      </c>
      <c r="I763" s="11">
        <v>21</v>
      </c>
      <c r="J763" s="24">
        <v>0</v>
      </c>
      <c r="K763" s="12"/>
      <c r="L763" s="14">
        <v>0</v>
      </c>
      <c r="N763" s="21">
        <v>0</v>
      </c>
      <c r="P763" s="21">
        <v>0</v>
      </c>
      <c r="R763" s="21">
        <v>0</v>
      </c>
      <c r="T763" s="21">
        <v>0</v>
      </c>
      <c r="V763" s="21">
        <v>0</v>
      </c>
      <c r="X763" s="21">
        <v>0</v>
      </c>
      <c r="Z763" s="21">
        <v>1608333</v>
      </c>
      <c r="AB763" s="22">
        <v>1608333</v>
      </c>
      <c r="AD763" s="5" t="str">
        <f t="shared" si="11"/>
        <v>No</v>
      </c>
      <c r="AF763" s="28"/>
      <c r="AG763" s="21"/>
    </row>
    <row r="764" spans="1:33">
      <c r="A764" s="8" t="s">
        <v>1265</v>
      </c>
      <c r="B764" s="8" t="s">
        <v>264</v>
      </c>
      <c r="C764" s="9" t="s">
        <v>265</v>
      </c>
      <c r="D764" s="185">
        <v>7018</v>
      </c>
      <c r="E764" s="188">
        <v>70018</v>
      </c>
      <c r="F764" s="9" t="s">
        <v>83</v>
      </c>
      <c r="G764" s="9" t="s">
        <v>84</v>
      </c>
      <c r="H764" s="10">
        <v>106621</v>
      </c>
      <c r="I764" s="11">
        <v>21</v>
      </c>
      <c r="J764" s="24">
        <v>0</v>
      </c>
      <c r="K764" s="12"/>
      <c r="L764" s="14">
        <v>0</v>
      </c>
      <c r="N764" s="21">
        <v>0</v>
      </c>
      <c r="P764" s="21">
        <v>3271633</v>
      </c>
      <c r="R764" s="21">
        <v>0</v>
      </c>
      <c r="T764" s="21">
        <v>0</v>
      </c>
      <c r="V764" s="21">
        <v>0</v>
      </c>
      <c r="X764" s="21">
        <v>0</v>
      </c>
      <c r="Z764" s="21">
        <v>0</v>
      </c>
      <c r="AB764" s="22">
        <v>3271633</v>
      </c>
      <c r="AD764" s="5" t="str">
        <f t="shared" si="11"/>
        <v>No</v>
      </c>
      <c r="AF764" s="28"/>
      <c r="AG764" s="21"/>
    </row>
    <row r="765" spans="1:33">
      <c r="A765" s="8" t="s">
        <v>249</v>
      </c>
      <c r="B765" s="8" t="s">
        <v>250</v>
      </c>
      <c r="C765" s="9" t="s">
        <v>235</v>
      </c>
      <c r="D765" s="185" t="s">
        <v>251</v>
      </c>
      <c r="E765" s="188">
        <v>44913</v>
      </c>
      <c r="F765" s="9" t="s">
        <v>36</v>
      </c>
      <c r="G765" s="9" t="s">
        <v>5756</v>
      </c>
      <c r="H765" s="10">
        <v>0</v>
      </c>
      <c r="I765" s="11">
        <v>21</v>
      </c>
      <c r="J765" s="24">
        <v>0</v>
      </c>
      <c r="K765" s="12"/>
      <c r="L765" s="14">
        <v>0</v>
      </c>
      <c r="N765" s="21">
        <v>0</v>
      </c>
      <c r="P765" s="21">
        <v>0</v>
      </c>
      <c r="R765" s="21">
        <v>0</v>
      </c>
      <c r="T765" s="21">
        <v>0</v>
      </c>
      <c r="V765" s="21">
        <v>0</v>
      </c>
      <c r="X765" s="21">
        <v>0</v>
      </c>
      <c r="Z765" s="21">
        <v>169811</v>
      </c>
      <c r="AB765" s="22">
        <v>169811</v>
      </c>
      <c r="AD765" s="5" t="str">
        <f t="shared" si="11"/>
        <v>No</v>
      </c>
      <c r="AF765" s="28"/>
      <c r="AG765" s="21"/>
    </row>
    <row r="766" spans="1:33">
      <c r="A766" s="8" t="s">
        <v>4339</v>
      </c>
      <c r="B766" s="8" t="s">
        <v>6432</v>
      </c>
      <c r="C766" s="9" t="s">
        <v>235</v>
      </c>
      <c r="D766" s="185" t="s">
        <v>4340</v>
      </c>
      <c r="E766" s="188" t="s">
        <v>4341</v>
      </c>
      <c r="F766" s="9" t="s">
        <v>83</v>
      </c>
      <c r="G766" s="9" t="s">
        <v>147</v>
      </c>
      <c r="H766" s="10">
        <v>0</v>
      </c>
      <c r="I766" s="11">
        <v>21</v>
      </c>
      <c r="J766" s="24">
        <v>0</v>
      </c>
      <c r="K766" s="12"/>
      <c r="L766" s="14">
        <v>0</v>
      </c>
      <c r="N766" s="21">
        <v>0</v>
      </c>
      <c r="P766" s="21">
        <v>0</v>
      </c>
      <c r="R766" s="21">
        <v>0</v>
      </c>
      <c r="T766" s="21">
        <v>0</v>
      </c>
      <c r="V766" s="21">
        <v>0</v>
      </c>
      <c r="X766" s="21">
        <v>0</v>
      </c>
      <c r="Z766" s="21">
        <v>181717</v>
      </c>
      <c r="AB766" s="22">
        <v>181717</v>
      </c>
      <c r="AD766" s="5" t="str">
        <f t="shared" si="11"/>
        <v>No</v>
      </c>
      <c r="AF766" s="28"/>
      <c r="AG766" s="21"/>
    </row>
    <row r="767" spans="1:33">
      <c r="A767" s="8" t="s">
        <v>652</v>
      </c>
      <c r="B767" s="8" t="s">
        <v>653</v>
      </c>
      <c r="C767" s="9" t="s">
        <v>178</v>
      </c>
      <c r="D767" s="185">
        <v>5196</v>
      </c>
      <c r="E767" s="188">
        <v>50196</v>
      </c>
      <c r="F767" s="9" t="s">
        <v>88</v>
      </c>
      <c r="G767" s="9" t="s">
        <v>5756</v>
      </c>
      <c r="H767" s="10">
        <v>161280</v>
      </c>
      <c r="I767" s="11">
        <v>21</v>
      </c>
      <c r="J767" s="24">
        <v>0</v>
      </c>
      <c r="K767" s="12"/>
      <c r="L767" s="14">
        <v>0</v>
      </c>
      <c r="N767" s="21">
        <v>0</v>
      </c>
      <c r="P767" s="21">
        <v>0</v>
      </c>
      <c r="R767" s="21">
        <v>0</v>
      </c>
      <c r="T767" s="21">
        <v>0</v>
      </c>
      <c r="V767" s="21">
        <v>0</v>
      </c>
      <c r="X767" s="21">
        <v>0</v>
      </c>
      <c r="Z767" s="21">
        <v>1221202</v>
      </c>
      <c r="AB767" s="22">
        <v>1221202</v>
      </c>
      <c r="AD767" s="5" t="str">
        <f t="shared" si="11"/>
        <v>No</v>
      </c>
      <c r="AF767" s="28"/>
      <c r="AG767" s="21"/>
    </row>
    <row r="768" spans="1:33">
      <c r="A768" s="8" t="s">
        <v>6567</v>
      </c>
      <c r="B768" s="8" t="s">
        <v>4511</v>
      </c>
      <c r="C768" s="9" t="s">
        <v>454</v>
      </c>
      <c r="D768" s="185" t="s">
        <v>4512</v>
      </c>
      <c r="E768" s="188" t="s">
        <v>4513</v>
      </c>
      <c r="F768" s="9" t="s">
        <v>83</v>
      </c>
      <c r="G768" s="9" t="s">
        <v>147</v>
      </c>
      <c r="H768" s="10">
        <v>0</v>
      </c>
      <c r="I768" s="11">
        <v>21</v>
      </c>
      <c r="J768" s="24">
        <v>0</v>
      </c>
      <c r="K768" s="12"/>
      <c r="L768" s="14">
        <v>0</v>
      </c>
      <c r="N768" s="21">
        <v>0</v>
      </c>
      <c r="P768" s="21">
        <v>0</v>
      </c>
      <c r="R768" s="21">
        <v>0</v>
      </c>
      <c r="T768" s="21">
        <v>0</v>
      </c>
      <c r="V768" s="21">
        <v>0</v>
      </c>
      <c r="X768" s="21">
        <v>0</v>
      </c>
      <c r="Z768" s="21">
        <v>3014899</v>
      </c>
      <c r="AB768" s="22">
        <v>3014899</v>
      </c>
      <c r="AD768" s="5" t="str">
        <f t="shared" si="11"/>
        <v>No</v>
      </c>
      <c r="AF768" s="28"/>
      <c r="AG768" s="21"/>
    </row>
    <row r="769" spans="1:33">
      <c r="A769" s="8" t="s">
        <v>5092</v>
      </c>
      <c r="B769" s="8" t="s">
        <v>5093</v>
      </c>
      <c r="C769" s="9" t="s">
        <v>154</v>
      </c>
      <c r="D769" s="185">
        <v>4102</v>
      </c>
      <c r="E769" s="188">
        <v>40102</v>
      </c>
      <c r="F769" s="9" t="s">
        <v>88</v>
      </c>
      <c r="G769" s="9" t="s">
        <v>5756</v>
      </c>
      <c r="H769" s="10">
        <v>215304</v>
      </c>
      <c r="I769" s="11">
        <v>21</v>
      </c>
      <c r="J769" s="24">
        <v>0</v>
      </c>
      <c r="K769" s="12"/>
      <c r="L769" s="14">
        <v>0</v>
      </c>
      <c r="N769" s="21">
        <v>0</v>
      </c>
      <c r="P769" s="21">
        <v>0</v>
      </c>
      <c r="R769" s="21">
        <v>0</v>
      </c>
      <c r="T769" s="21">
        <v>0</v>
      </c>
      <c r="V769" s="21">
        <v>0</v>
      </c>
      <c r="X769" s="21">
        <v>0</v>
      </c>
      <c r="Z769" s="21">
        <v>2614888</v>
      </c>
      <c r="AB769" s="22">
        <v>2614888</v>
      </c>
      <c r="AD769" s="5" t="str">
        <f t="shared" si="11"/>
        <v>No</v>
      </c>
      <c r="AF769" s="28"/>
      <c r="AG769" s="21"/>
    </row>
    <row r="770" spans="1:33">
      <c r="A770" s="8" t="s">
        <v>4098</v>
      </c>
      <c r="B770" s="8" t="s">
        <v>626</v>
      </c>
      <c r="C770" s="9" t="s">
        <v>178</v>
      </c>
      <c r="D770" s="185">
        <v>5034</v>
      </c>
      <c r="E770" s="188">
        <v>50034</v>
      </c>
      <c r="F770" s="9" t="s">
        <v>88</v>
      </c>
      <c r="G770" s="9" t="s">
        <v>84</v>
      </c>
      <c r="H770" s="10">
        <v>90057</v>
      </c>
      <c r="I770" s="11">
        <v>21</v>
      </c>
      <c r="J770" s="24">
        <v>0</v>
      </c>
      <c r="K770" s="12"/>
      <c r="L770" s="14">
        <v>0</v>
      </c>
      <c r="N770" s="21">
        <v>0</v>
      </c>
      <c r="P770" s="21">
        <v>587482</v>
      </c>
      <c r="R770" s="21">
        <v>0</v>
      </c>
      <c r="T770" s="21">
        <v>0</v>
      </c>
      <c r="V770" s="21">
        <v>0</v>
      </c>
      <c r="X770" s="21">
        <v>0</v>
      </c>
      <c r="Z770" s="21">
        <v>0</v>
      </c>
      <c r="AB770" s="22">
        <v>587482</v>
      </c>
      <c r="AD770" s="5" t="str">
        <f t="shared" si="11"/>
        <v>No</v>
      </c>
      <c r="AF770" s="28"/>
      <c r="AG770" s="21"/>
    </row>
    <row r="771" spans="1:33">
      <c r="A771" s="8" t="s">
        <v>4062</v>
      </c>
      <c r="B771" s="8" t="s">
        <v>4063</v>
      </c>
      <c r="C771" s="9" t="s">
        <v>58</v>
      </c>
      <c r="D771" s="185">
        <v>5088</v>
      </c>
      <c r="E771" s="188">
        <v>50088</v>
      </c>
      <c r="F771" s="9" t="s">
        <v>83</v>
      </c>
      <c r="G771" s="9" t="s">
        <v>5756</v>
      </c>
      <c r="H771" s="10">
        <v>71313</v>
      </c>
      <c r="I771" s="11">
        <v>21</v>
      </c>
      <c r="J771" s="24">
        <v>0</v>
      </c>
      <c r="K771" s="12"/>
      <c r="L771" s="14">
        <v>0</v>
      </c>
      <c r="N771" s="21">
        <v>0</v>
      </c>
      <c r="P771" s="21">
        <v>0</v>
      </c>
      <c r="R771" s="21">
        <v>0</v>
      </c>
      <c r="T771" s="21">
        <v>0</v>
      </c>
      <c r="V771" s="21">
        <v>0</v>
      </c>
      <c r="X771" s="21">
        <v>0</v>
      </c>
      <c r="Z771" s="21">
        <v>887492</v>
      </c>
      <c r="AB771" s="22">
        <v>887492</v>
      </c>
      <c r="AD771" s="5" t="str">
        <f t="shared" ref="AD771:AD834" si="12">IF(AC771&amp;AA771&amp;Y771&amp;W771&amp;U771&amp;S771&amp;Q771&amp;O771&amp;M771&amp;K771&lt;&gt;"","Yes","No")</f>
        <v>No</v>
      </c>
      <c r="AF771" s="28"/>
      <c r="AG771" s="21"/>
    </row>
    <row r="772" spans="1:33">
      <c r="A772" s="8" t="s">
        <v>2373</v>
      </c>
      <c r="B772" s="8" t="s">
        <v>2374</v>
      </c>
      <c r="C772" s="9" t="s">
        <v>103</v>
      </c>
      <c r="D772" s="185">
        <v>4115</v>
      </c>
      <c r="E772" s="188">
        <v>40115</v>
      </c>
      <c r="F772" s="9" t="s">
        <v>83</v>
      </c>
      <c r="G772" s="9" t="s">
        <v>5756</v>
      </c>
      <c r="H772" s="10">
        <v>2148346</v>
      </c>
      <c r="I772" s="11">
        <v>21</v>
      </c>
      <c r="J772" s="24">
        <v>0</v>
      </c>
      <c r="K772" s="12"/>
      <c r="L772" s="14">
        <v>0</v>
      </c>
      <c r="N772" s="21">
        <v>0</v>
      </c>
      <c r="P772" s="21">
        <v>0</v>
      </c>
      <c r="R772" s="21">
        <v>0</v>
      </c>
      <c r="T772" s="21">
        <v>0</v>
      </c>
      <c r="V772" s="21">
        <v>0</v>
      </c>
      <c r="X772" s="21">
        <v>0</v>
      </c>
      <c r="Z772" s="21">
        <v>761360</v>
      </c>
      <c r="AB772" s="22">
        <v>761360</v>
      </c>
      <c r="AD772" s="5" t="str">
        <f t="shared" si="12"/>
        <v>No</v>
      </c>
      <c r="AF772" s="28"/>
      <c r="AG772" s="21"/>
    </row>
    <row r="773" spans="1:33">
      <c r="A773" s="8" t="s">
        <v>2515</v>
      </c>
      <c r="B773" s="8" t="s">
        <v>1664</v>
      </c>
      <c r="C773" s="9" t="s">
        <v>466</v>
      </c>
      <c r="D773" s="185" t="s">
        <v>2516</v>
      </c>
      <c r="E773" s="188" t="s">
        <v>2517</v>
      </c>
      <c r="F773" s="9" t="s">
        <v>83</v>
      </c>
      <c r="G773" s="9" t="s">
        <v>147</v>
      </c>
      <c r="H773" s="10">
        <v>0</v>
      </c>
      <c r="I773" s="11">
        <v>21</v>
      </c>
      <c r="J773" s="24">
        <v>0</v>
      </c>
      <c r="K773" s="12"/>
      <c r="L773" s="14">
        <v>0</v>
      </c>
      <c r="N773" s="21">
        <v>0</v>
      </c>
      <c r="P773" s="21">
        <v>0</v>
      </c>
      <c r="R773" s="21">
        <v>0</v>
      </c>
      <c r="T773" s="21">
        <v>0</v>
      </c>
      <c r="V773" s="21">
        <v>0</v>
      </c>
      <c r="X773" s="21">
        <v>0</v>
      </c>
      <c r="Z773" s="21">
        <v>393763</v>
      </c>
      <c r="AB773" s="22">
        <v>393763</v>
      </c>
      <c r="AD773" s="5" t="str">
        <f t="shared" si="12"/>
        <v>No</v>
      </c>
      <c r="AF773" s="28"/>
      <c r="AG773" s="21"/>
    </row>
    <row r="774" spans="1:33">
      <c r="A774" s="8" t="s">
        <v>4213</v>
      </c>
      <c r="B774" s="8" t="s">
        <v>4214</v>
      </c>
      <c r="C774" s="9" t="s">
        <v>154</v>
      </c>
      <c r="D774" s="185" t="s">
        <v>4215</v>
      </c>
      <c r="E774" s="188" t="s">
        <v>4216</v>
      </c>
      <c r="F774" s="9" t="s">
        <v>1320</v>
      </c>
      <c r="G774" s="9" t="s">
        <v>147</v>
      </c>
      <c r="H774" s="10">
        <v>0</v>
      </c>
      <c r="I774" s="11">
        <v>21</v>
      </c>
      <c r="J774" s="24">
        <v>0</v>
      </c>
      <c r="K774" s="12"/>
      <c r="L774" s="14">
        <v>0</v>
      </c>
      <c r="N774" s="21">
        <v>0</v>
      </c>
      <c r="P774" s="21">
        <v>0</v>
      </c>
      <c r="R774" s="21">
        <v>0</v>
      </c>
      <c r="T774" s="21">
        <v>0</v>
      </c>
      <c r="V774" s="21">
        <v>0</v>
      </c>
      <c r="X774" s="21">
        <v>0</v>
      </c>
      <c r="Z774" s="21">
        <v>93710</v>
      </c>
      <c r="AB774" s="22">
        <v>93710</v>
      </c>
      <c r="AD774" s="5" t="str">
        <f t="shared" si="12"/>
        <v>No</v>
      </c>
      <c r="AF774" s="28"/>
      <c r="AG774" s="21"/>
    </row>
    <row r="775" spans="1:33">
      <c r="A775" s="8" t="s">
        <v>631</v>
      </c>
      <c r="B775" s="8" t="s">
        <v>632</v>
      </c>
      <c r="C775" s="9" t="s">
        <v>420</v>
      </c>
      <c r="D775" s="185">
        <v>42</v>
      </c>
      <c r="E775" s="188">
        <v>42</v>
      </c>
      <c r="F775" s="9" t="s">
        <v>88</v>
      </c>
      <c r="G775" s="9" t="s">
        <v>5756</v>
      </c>
      <c r="H775" s="10">
        <v>90733</v>
      </c>
      <c r="I775" s="11">
        <v>21</v>
      </c>
      <c r="J775" s="24">
        <v>0</v>
      </c>
      <c r="K775" s="12"/>
      <c r="L775" s="14">
        <v>0</v>
      </c>
      <c r="N775" s="21">
        <v>0</v>
      </c>
      <c r="P775" s="21">
        <v>0</v>
      </c>
      <c r="R775" s="21">
        <v>0</v>
      </c>
      <c r="T775" s="21">
        <v>0</v>
      </c>
      <c r="V775" s="21">
        <v>0</v>
      </c>
      <c r="X775" s="21">
        <v>0</v>
      </c>
      <c r="Z775" s="21">
        <v>184716</v>
      </c>
      <c r="AB775" s="22">
        <v>184716</v>
      </c>
      <c r="AD775" s="5" t="str">
        <f t="shared" si="12"/>
        <v>No</v>
      </c>
      <c r="AF775" s="28"/>
      <c r="AG775" s="21"/>
    </row>
    <row r="776" spans="1:33">
      <c r="A776" s="8" t="s">
        <v>6146</v>
      </c>
      <c r="B776" s="8" t="s">
        <v>6147</v>
      </c>
      <c r="C776" s="9" t="s">
        <v>454</v>
      </c>
      <c r="D776" s="185"/>
      <c r="E776" s="188" t="s">
        <v>6148</v>
      </c>
      <c r="F776" s="9" t="s">
        <v>83</v>
      </c>
      <c r="G776" s="9" t="s">
        <v>147</v>
      </c>
      <c r="H776" s="10">
        <v>0</v>
      </c>
      <c r="I776" s="11">
        <v>21</v>
      </c>
      <c r="J776" s="24">
        <v>0</v>
      </c>
      <c r="K776" s="12"/>
      <c r="L776" s="14">
        <v>0</v>
      </c>
      <c r="N776" s="21">
        <v>0</v>
      </c>
      <c r="P776" s="21">
        <v>0</v>
      </c>
      <c r="R776" s="21">
        <v>0</v>
      </c>
      <c r="T776" s="21">
        <v>0</v>
      </c>
      <c r="V776" s="21">
        <v>0</v>
      </c>
      <c r="X776" s="21">
        <v>0</v>
      </c>
      <c r="Z776" s="21">
        <v>1873024</v>
      </c>
      <c r="AB776" s="22">
        <v>1873024</v>
      </c>
      <c r="AD776" s="5" t="str">
        <f t="shared" si="12"/>
        <v>No</v>
      </c>
      <c r="AF776" s="28"/>
      <c r="AG776" s="21"/>
    </row>
    <row r="777" spans="1:33">
      <c r="A777" s="8" t="s">
        <v>407</v>
      </c>
      <c r="B777" s="8" t="s">
        <v>408</v>
      </c>
      <c r="C777" s="9" t="s">
        <v>103</v>
      </c>
      <c r="D777" s="185">
        <v>4174</v>
      </c>
      <c r="E777" s="188">
        <v>40174</v>
      </c>
      <c r="F777" s="9" t="s">
        <v>83</v>
      </c>
      <c r="G777" s="9" t="s">
        <v>5756</v>
      </c>
      <c r="H777" s="10">
        <v>90899</v>
      </c>
      <c r="I777" s="11">
        <v>21</v>
      </c>
      <c r="J777" s="24">
        <v>0</v>
      </c>
      <c r="K777" s="12"/>
      <c r="L777" s="14">
        <v>0</v>
      </c>
      <c r="N777" s="21">
        <v>0</v>
      </c>
      <c r="P777" s="21">
        <v>0</v>
      </c>
      <c r="R777" s="21">
        <v>0</v>
      </c>
      <c r="T777" s="21">
        <v>0</v>
      </c>
      <c r="V777" s="21">
        <v>0</v>
      </c>
      <c r="X777" s="21">
        <v>0</v>
      </c>
      <c r="Z777" s="21">
        <v>569368</v>
      </c>
      <c r="AB777" s="22">
        <v>569368</v>
      </c>
      <c r="AD777" s="5" t="str">
        <f t="shared" si="12"/>
        <v>No</v>
      </c>
      <c r="AF777" s="28"/>
      <c r="AG777" s="21"/>
    </row>
    <row r="778" spans="1:33">
      <c r="A778" s="8" t="s">
        <v>1247</v>
      </c>
      <c r="B778" s="8" t="s">
        <v>1248</v>
      </c>
      <c r="C778" s="9" t="s">
        <v>87</v>
      </c>
      <c r="D778" s="185">
        <v>64</v>
      </c>
      <c r="E778" s="188">
        <v>64</v>
      </c>
      <c r="F778" s="9" t="s">
        <v>88</v>
      </c>
      <c r="G778" s="9" t="s">
        <v>5756</v>
      </c>
      <c r="H778" s="10">
        <v>55805</v>
      </c>
      <c r="I778" s="11">
        <v>21</v>
      </c>
      <c r="J778" s="24">
        <v>0</v>
      </c>
      <c r="K778" s="12"/>
      <c r="L778" s="14">
        <v>0</v>
      </c>
      <c r="N778" s="21">
        <v>0</v>
      </c>
      <c r="P778" s="21">
        <v>0</v>
      </c>
      <c r="R778" s="21">
        <v>0</v>
      </c>
      <c r="T778" s="21">
        <v>0</v>
      </c>
      <c r="V778" s="21">
        <v>0</v>
      </c>
      <c r="X778" s="21">
        <v>0</v>
      </c>
      <c r="Z778" s="21">
        <v>4347319</v>
      </c>
      <c r="AB778" s="22">
        <v>4347319</v>
      </c>
      <c r="AD778" s="5" t="str">
        <f t="shared" si="12"/>
        <v>No</v>
      </c>
      <c r="AF778" s="28"/>
      <c r="AG778" s="21"/>
    </row>
    <row r="779" spans="1:33">
      <c r="A779" s="8" t="s">
        <v>194</v>
      </c>
      <c r="B779" s="8" t="s">
        <v>195</v>
      </c>
      <c r="C779" s="9" t="s">
        <v>141</v>
      </c>
      <c r="D779" s="185">
        <v>3079</v>
      </c>
      <c r="E779" s="188">
        <v>30079</v>
      </c>
      <c r="F779" s="9" t="s">
        <v>83</v>
      </c>
      <c r="G779" s="9" t="s">
        <v>5756</v>
      </c>
      <c r="H779" s="10">
        <v>141238</v>
      </c>
      <c r="I779" s="11">
        <v>21</v>
      </c>
      <c r="J779" s="24">
        <v>0</v>
      </c>
      <c r="K779" s="12"/>
      <c r="L779" s="14">
        <v>0</v>
      </c>
      <c r="N779" s="21">
        <v>0</v>
      </c>
      <c r="P779" s="21">
        <v>0</v>
      </c>
      <c r="R779" s="21">
        <v>0</v>
      </c>
      <c r="T779" s="21">
        <v>0</v>
      </c>
      <c r="V779" s="21">
        <v>0</v>
      </c>
      <c r="X779" s="21">
        <v>0</v>
      </c>
      <c r="Z779" s="21">
        <v>1447145</v>
      </c>
      <c r="AB779" s="22">
        <v>1447145</v>
      </c>
      <c r="AD779" s="5" t="str">
        <f t="shared" si="12"/>
        <v>No</v>
      </c>
      <c r="AF779" s="28"/>
      <c r="AG779" s="21"/>
    </row>
    <row r="780" spans="1:33">
      <c r="A780" s="8" t="s">
        <v>4189</v>
      </c>
      <c r="B780" s="8" t="s">
        <v>4190</v>
      </c>
      <c r="C780" s="9" t="s">
        <v>154</v>
      </c>
      <c r="D780" s="185" t="s">
        <v>4191</v>
      </c>
      <c r="E780" s="188" t="s">
        <v>4192</v>
      </c>
      <c r="F780" s="9" t="s">
        <v>88</v>
      </c>
      <c r="G780" s="9" t="s">
        <v>147</v>
      </c>
      <c r="H780" s="10">
        <v>0</v>
      </c>
      <c r="I780" s="11">
        <v>21</v>
      </c>
      <c r="J780" s="24">
        <v>0</v>
      </c>
      <c r="K780" s="12"/>
      <c r="L780" s="14">
        <v>0</v>
      </c>
      <c r="N780" s="21">
        <v>0</v>
      </c>
      <c r="P780" s="21">
        <v>0</v>
      </c>
      <c r="R780" s="21">
        <v>0</v>
      </c>
      <c r="T780" s="21">
        <v>0</v>
      </c>
      <c r="V780" s="21">
        <v>0</v>
      </c>
      <c r="X780" s="21">
        <v>0</v>
      </c>
      <c r="Z780" s="21">
        <v>334218</v>
      </c>
      <c r="AB780" s="22">
        <v>334218</v>
      </c>
      <c r="AD780" s="5" t="str">
        <f t="shared" si="12"/>
        <v>No</v>
      </c>
      <c r="AF780" s="28"/>
      <c r="AG780" s="21"/>
    </row>
    <row r="781" spans="1:33">
      <c r="A781" s="8" t="s">
        <v>1260</v>
      </c>
      <c r="B781" s="8" t="s">
        <v>1261</v>
      </c>
      <c r="C781" s="9" t="s">
        <v>254</v>
      </c>
      <c r="D781" s="185" t="s">
        <v>1262</v>
      </c>
      <c r="E781" s="188">
        <v>88134</v>
      </c>
      <c r="F781" s="9" t="s">
        <v>36</v>
      </c>
      <c r="G781" s="9" t="s">
        <v>5756</v>
      </c>
      <c r="H781" s="10">
        <v>0</v>
      </c>
      <c r="I781" s="11">
        <v>21</v>
      </c>
      <c r="J781" s="24">
        <v>0</v>
      </c>
      <c r="K781" s="12"/>
      <c r="L781" s="14">
        <v>0</v>
      </c>
      <c r="N781" s="21">
        <v>0</v>
      </c>
      <c r="P781" s="21">
        <v>0</v>
      </c>
      <c r="R781" s="21">
        <v>0</v>
      </c>
      <c r="T781" s="21">
        <v>0</v>
      </c>
      <c r="V781" s="21">
        <v>0</v>
      </c>
      <c r="X781" s="21">
        <v>0</v>
      </c>
      <c r="Z781" s="21">
        <v>255876</v>
      </c>
      <c r="AB781" s="22">
        <v>255876</v>
      </c>
      <c r="AD781" s="5" t="str">
        <f t="shared" si="12"/>
        <v>No</v>
      </c>
      <c r="AF781" s="28"/>
      <c r="AG781" s="21"/>
    </row>
    <row r="782" spans="1:33">
      <c r="A782" s="8" t="s">
        <v>3091</v>
      </c>
      <c r="B782" s="8" t="s">
        <v>3092</v>
      </c>
      <c r="C782" s="9" t="s">
        <v>171</v>
      </c>
      <c r="D782" s="185" t="s">
        <v>3093</v>
      </c>
      <c r="E782" s="188">
        <v>41068</v>
      </c>
      <c r="F782" s="9" t="s">
        <v>83</v>
      </c>
      <c r="G782" s="9" t="s">
        <v>84</v>
      </c>
      <c r="H782" s="10">
        <v>349064</v>
      </c>
      <c r="I782" s="11">
        <v>21</v>
      </c>
      <c r="J782" s="24">
        <v>733670</v>
      </c>
      <c r="K782" s="12"/>
      <c r="L782" s="14">
        <v>0</v>
      </c>
      <c r="N782" s="21">
        <v>0</v>
      </c>
      <c r="P782" s="21">
        <v>0</v>
      </c>
      <c r="R782" s="21">
        <v>0</v>
      </c>
      <c r="T782" s="21">
        <v>0</v>
      </c>
      <c r="V782" s="21">
        <v>0</v>
      </c>
      <c r="X782" s="21">
        <v>0</v>
      </c>
      <c r="Z782" s="21">
        <v>0</v>
      </c>
      <c r="AB782" s="22">
        <v>733670</v>
      </c>
      <c r="AD782" s="5" t="str">
        <f t="shared" si="12"/>
        <v>No</v>
      </c>
      <c r="AF782" s="28"/>
      <c r="AG782" s="21"/>
    </row>
    <row r="783" spans="1:33">
      <c r="A783" s="8" t="s">
        <v>654</v>
      </c>
      <c r="B783" s="8" t="s">
        <v>655</v>
      </c>
      <c r="C783" s="9" t="s">
        <v>150</v>
      </c>
      <c r="D783" s="185">
        <v>6094</v>
      </c>
      <c r="E783" s="188">
        <v>60094</v>
      </c>
      <c r="F783" s="9" t="s">
        <v>83</v>
      </c>
      <c r="G783" s="9" t="s">
        <v>5756</v>
      </c>
      <c r="H783" s="10">
        <v>94457</v>
      </c>
      <c r="I783" s="11">
        <v>21</v>
      </c>
      <c r="J783" s="24">
        <v>0</v>
      </c>
      <c r="K783" s="12"/>
      <c r="L783" s="14">
        <v>0</v>
      </c>
      <c r="N783" s="21">
        <v>0</v>
      </c>
      <c r="P783" s="21">
        <v>0</v>
      </c>
      <c r="R783" s="21">
        <v>0</v>
      </c>
      <c r="T783" s="21">
        <v>0</v>
      </c>
      <c r="V783" s="21">
        <v>0</v>
      </c>
      <c r="X783" s="21">
        <v>0</v>
      </c>
      <c r="Z783" s="21">
        <v>1047960</v>
      </c>
      <c r="AB783" s="22">
        <v>1047960</v>
      </c>
      <c r="AD783" s="5" t="str">
        <f t="shared" si="12"/>
        <v>No</v>
      </c>
      <c r="AF783" s="28"/>
      <c r="AG783" s="21"/>
    </row>
    <row r="784" spans="1:33">
      <c r="A784" s="8" t="s">
        <v>2389</v>
      </c>
      <c r="B784" s="8" t="s">
        <v>2108</v>
      </c>
      <c r="C784" s="9" t="s">
        <v>46</v>
      </c>
      <c r="D784" s="185" t="s">
        <v>2390</v>
      </c>
      <c r="E784" s="188" t="s">
        <v>2391</v>
      </c>
      <c r="F784" s="9" t="s">
        <v>88</v>
      </c>
      <c r="G784" s="9" t="s">
        <v>147</v>
      </c>
      <c r="H784" s="10">
        <v>0</v>
      </c>
      <c r="I784" s="11">
        <v>21</v>
      </c>
      <c r="J784" s="24">
        <v>0</v>
      </c>
      <c r="K784" s="12"/>
      <c r="L784" s="14">
        <v>0</v>
      </c>
      <c r="N784" s="21">
        <v>0</v>
      </c>
      <c r="P784" s="21">
        <v>0</v>
      </c>
      <c r="R784" s="21">
        <v>0</v>
      </c>
      <c r="T784" s="21">
        <v>0</v>
      </c>
      <c r="V784" s="21">
        <v>0</v>
      </c>
      <c r="X784" s="21">
        <v>0</v>
      </c>
      <c r="Z784" s="21">
        <v>85039</v>
      </c>
      <c r="AB784" s="22">
        <v>85039</v>
      </c>
      <c r="AD784" s="5" t="str">
        <f t="shared" si="12"/>
        <v>No</v>
      </c>
      <c r="AF784" s="28"/>
      <c r="AG784" s="21"/>
    </row>
    <row r="785" spans="1:33">
      <c r="A785" s="8" t="s">
        <v>3052</v>
      </c>
      <c r="B785" s="8" t="s">
        <v>6425</v>
      </c>
      <c r="C785" s="9" t="s">
        <v>233</v>
      </c>
      <c r="D785" s="185" t="s">
        <v>3053</v>
      </c>
      <c r="E785" s="188" t="s">
        <v>3054</v>
      </c>
      <c r="F785" s="9" t="s">
        <v>88</v>
      </c>
      <c r="G785" s="9" t="s">
        <v>147</v>
      </c>
      <c r="H785" s="10">
        <v>0</v>
      </c>
      <c r="I785" s="11">
        <v>21</v>
      </c>
      <c r="J785" s="24">
        <v>0</v>
      </c>
      <c r="K785" s="12"/>
      <c r="L785" s="14">
        <v>0</v>
      </c>
      <c r="N785" s="21">
        <v>0</v>
      </c>
      <c r="P785" s="21">
        <v>0</v>
      </c>
      <c r="R785" s="21">
        <v>0</v>
      </c>
      <c r="T785" s="21">
        <v>0</v>
      </c>
      <c r="V785" s="21">
        <v>0</v>
      </c>
      <c r="X785" s="21">
        <v>0</v>
      </c>
      <c r="Z785" s="21">
        <v>1793661</v>
      </c>
      <c r="AB785" s="22">
        <v>1793661</v>
      </c>
      <c r="AD785" s="5" t="str">
        <f t="shared" si="12"/>
        <v>No</v>
      </c>
      <c r="AF785" s="28"/>
      <c r="AG785" s="21"/>
    </row>
    <row r="786" spans="1:33">
      <c r="A786" s="8" t="s">
        <v>892</v>
      </c>
      <c r="B786" s="8" t="s">
        <v>2553</v>
      </c>
      <c r="C786" s="9" t="s">
        <v>466</v>
      </c>
      <c r="D786" s="185" t="s">
        <v>2554</v>
      </c>
      <c r="E786" s="188" t="s">
        <v>2555</v>
      </c>
      <c r="F786" s="9" t="s">
        <v>83</v>
      </c>
      <c r="G786" s="9" t="s">
        <v>147</v>
      </c>
      <c r="H786" s="10">
        <v>0</v>
      </c>
      <c r="I786" s="11">
        <v>21</v>
      </c>
      <c r="J786" s="24">
        <v>0</v>
      </c>
      <c r="K786" s="12"/>
      <c r="L786" s="14">
        <v>0</v>
      </c>
      <c r="N786" s="21">
        <v>0</v>
      </c>
      <c r="P786" s="21">
        <v>0</v>
      </c>
      <c r="R786" s="21">
        <v>0</v>
      </c>
      <c r="T786" s="21">
        <v>0</v>
      </c>
      <c r="V786" s="21">
        <v>0</v>
      </c>
      <c r="X786" s="21">
        <v>0</v>
      </c>
      <c r="Z786" s="21">
        <v>12421</v>
      </c>
      <c r="AB786" s="22">
        <v>12421</v>
      </c>
      <c r="AD786" s="5" t="str">
        <f t="shared" si="12"/>
        <v>No</v>
      </c>
      <c r="AF786" s="28"/>
      <c r="AG786" s="21"/>
    </row>
    <row r="787" spans="1:33">
      <c r="A787" s="8" t="s">
        <v>620</v>
      </c>
      <c r="B787" s="8" t="s">
        <v>621</v>
      </c>
      <c r="C787" s="9" t="s">
        <v>420</v>
      </c>
      <c r="D787" s="185" t="s">
        <v>622</v>
      </c>
      <c r="E787" s="188" t="s">
        <v>623</v>
      </c>
      <c r="F787" s="9" t="s">
        <v>157</v>
      </c>
      <c r="G787" s="9" t="s">
        <v>147</v>
      </c>
      <c r="H787" s="10">
        <v>0</v>
      </c>
      <c r="I787" s="11">
        <v>21</v>
      </c>
      <c r="J787" s="24">
        <v>0</v>
      </c>
      <c r="K787" s="12"/>
      <c r="L787" s="14">
        <v>0</v>
      </c>
      <c r="N787" s="21">
        <v>0</v>
      </c>
      <c r="P787" s="21">
        <v>0</v>
      </c>
      <c r="R787" s="21">
        <v>0</v>
      </c>
      <c r="T787" s="21">
        <v>0</v>
      </c>
      <c r="V787" s="21">
        <v>0</v>
      </c>
      <c r="X787" s="21">
        <v>0</v>
      </c>
      <c r="Z787" s="21">
        <v>250202</v>
      </c>
      <c r="AB787" s="22">
        <v>250202</v>
      </c>
      <c r="AD787" s="5" t="str">
        <f t="shared" si="12"/>
        <v>No</v>
      </c>
      <c r="AF787" s="28"/>
      <c r="AG787" s="21"/>
    </row>
    <row r="788" spans="1:33">
      <c r="A788" s="8" t="s">
        <v>206</v>
      </c>
      <c r="B788" s="8" t="s">
        <v>207</v>
      </c>
      <c r="C788" s="9" t="s">
        <v>112</v>
      </c>
      <c r="D788" s="185">
        <v>1086</v>
      </c>
      <c r="E788" s="188">
        <v>10086</v>
      </c>
      <c r="F788" s="9" t="s">
        <v>88</v>
      </c>
      <c r="G788" s="9" t="s">
        <v>84</v>
      </c>
      <c r="H788" s="10">
        <v>88087</v>
      </c>
      <c r="I788" s="11">
        <v>21</v>
      </c>
      <c r="J788" s="24">
        <v>940290</v>
      </c>
      <c r="K788" s="12"/>
      <c r="L788" s="14">
        <v>0</v>
      </c>
      <c r="N788" s="21">
        <v>0</v>
      </c>
      <c r="P788" s="21">
        <v>0</v>
      </c>
      <c r="R788" s="21">
        <v>0</v>
      </c>
      <c r="T788" s="21">
        <v>0</v>
      </c>
      <c r="V788" s="21">
        <v>0</v>
      </c>
      <c r="X788" s="21">
        <v>0</v>
      </c>
      <c r="Z788" s="21">
        <v>0</v>
      </c>
      <c r="AB788" s="22">
        <v>940290</v>
      </c>
      <c r="AD788" s="5" t="str">
        <f t="shared" si="12"/>
        <v>No</v>
      </c>
      <c r="AF788" s="28"/>
      <c r="AG788" s="21"/>
    </row>
    <row r="789" spans="1:33">
      <c r="A789" s="8" t="s">
        <v>1350</v>
      </c>
      <c r="B789" s="8" t="s">
        <v>450</v>
      </c>
      <c r="C789" s="9" t="s">
        <v>91</v>
      </c>
      <c r="D789" s="185">
        <v>9200</v>
      </c>
      <c r="E789" s="188">
        <v>90200</v>
      </c>
      <c r="F789" s="9" t="s">
        <v>88</v>
      </c>
      <c r="G789" s="9" t="s">
        <v>84</v>
      </c>
      <c r="H789" s="10">
        <v>87941</v>
      </c>
      <c r="I789" s="11">
        <v>21</v>
      </c>
      <c r="J789" s="24">
        <v>0</v>
      </c>
      <c r="K789" s="12"/>
      <c r="L789" s="14">
        <v>0</v>
      </c>
      <c r="N789" s="21">
        <v>0</v>
      </c>
      <c r="P789" s="21">
        <v>0</v>
      </c>
      <c r="R789" s="21">
        <v>0</v>
      </c>
      <c r="T789" s="21">
        <v>0</v>
      </c>
      <c r="V789" s="21">
        <v>0</v>
      </c>
      <c r="X789" s="21">
        <v>0</v>
      </c>
      <c r="Z789" s="21">
        <v>0</v>
      </c>
      <c r="AB789" s="22">
        <v>0</v>
      </c>
      <c r="AD789" s="5" t="str">
        <f t="shared" si="12"/>
        <v>No</v>
      </c>
      <c r="AF789" s="28"/>
      <c r="AG789" s="21"/>
    </row>
    <row r="790" spans="1:33">
      <c r="A790" s="8" t="s">
        <v>2827</v>
      </c>
      <c r="B790" s="8" t="s">
        <v>2828</v>
      </c>
      <c r="C790" s="9" t="s">
        <v>210</v>
      </c>
      <c r="D790" s="185" t="s">
        <v>2829</v>
      </c>
      <c r="E790" s="188" t="s">
        <v>2830</v>
      </c>
      <c r="F790" s="9" t="s">
        <v>83</v>
      </c>
      <c r="G790" s="9" t="s">
        <v>147</v>
      </c>
      <c r="H790" s="10">
        <v>0</v>
      </c>
      <c r="I790" s="11">
        <v>21</v>
      </c>
      <c r="J790" s="24">
        <v>0</v>
      </c>
      <c r="K790" s="12"/>
      <c r="L790" s="14">
        <v>0</v>
      </c>
      <c r="N790" s="21">
        <v>0</v>
      </c>
      <c r="P790" s="21">
        <v>0</v>
      </c>
      <c r="R790" s="21">
        <v>0</v>
      </c>
      <c r="T790" s="21">
        <v>0</v>
      </c>
      <c r="V790" s="21">
        <v>0</v>
      </c>
      <c r="X790" s="21">
        <v>0</v>
      </c>
      <c r="Z790" s="21">
        <v>334280</v>
      </c>
      <c r="AB790" s="22">
        <v>334280</v>
      </c>
      <c r="AD790" s="5" t="str">
        <f t="shared" si="12"/>
        <v>No</v>
      </c>
      <c r="AF790" s="28"/>
      <c r="AG790" s="21"/>
    </row>
    <row r="791" spans="1:33">
      <c r="A791" s="8" t="s">
        <v>1151</v>
      </c>
      <c r="B791" s="8" t="s">
        <v>167</v>
      </c>
      <c r="C791" s="9" t="s">
        <v>160</v>
      </c>
      <c r="D791" s="185">
        <v>1115</v>
      </c>
      <c r="E791" s="188">
        <v>10115</v>
      </c>
      <c r="F791" s="9" t="s">
        <v>88</v>
      </c>
      <c r="G791" s="9" t="s">
        <v>84</v>
      </c>
      <c r="H791" s="10">
        <v>203914</v>
      </c>
      <c r="I791" s="11">
        <v>21</v>
      </c>
      <c r="J791" s="24">
        <v>0</v>
      </c>
      <c r="K791" s="12"/>
      <c r="L791" s="14">
        <v>0</v>
      </c>
      <c r="N791" s="21">
        <v>0</v>
      </c>
      <c r="P791" s="21">
        <v>0</v>
      </c>
      <c r="R791" s="21">
        <v>0</v>
      </c>
      <c r="T791" s="21">
        <v>0</v>
      </c>
      <c r="V791" s="21">
        <v>0</v>
      </c>
      <c r="X791" s="21">
        <v>0</v>
      </c>
      <c r="Z791" s="21">
        <v>0</v>
      </c>
      <c r="AB791" s="22">
        <v>0</v>
      </c>
      <c r="AD791" s="5" t="str">
        <f t="shared" si="12"/>
        <v>No</v>
      </c>
      <c r="AF791" s="28"/>
      <c r="AG791" s="21"/>
    </row>
    <row r="792" spans="1:33">
      <c r="A792" s="8" t="s">
        <v>1364</v>
      </c>
      <c r="B792" s="8" t="s">
        <v>1365</v>
      </c>
      <c r="C792" s="9" t="s">
        <v>129</v>
      </c>
      <c r="D792" s="185">
        <v>4181</v>
      </c>
      <c r="E792" s="188">
        <v>40181</v>
      </c>
      <c r="F792" s="9" t="s">
        <v>83</v>
      </c>
      <c r="G792" s="9" t="s">
        <v>5756</v>
      </c>
      <c r="H792" s="10">
        <v>4515419</v>
      </c>
      <c r="I792" s="11">
        <v>21</v>
      </c>
      <c r="J792" s="24">
        <v>0</v>
      </c>
      <c r="K792" s="12"/>
      <c r="L792" s="14">
        <v>0</v>
      </c>
      <c r="N792" s="21">
        <v>0</v>
      </c>
      <c r="P792" s="21">
        <v>0</v>
      </c>
      <c r="R792" s="21">
        <v>0</v>
      </c>
      <c r="T792" s="21">
        <v>0</v>
      </c>
      <c r="V792" s="21">
        <v>0</v>
      </c>
      <c r="X792" s="21">
        <v>0</v>
      </c>
      <c r="Z792" s="21">
        <v>788027</v>
      </c>
      <c r="AB792" s="22">
        <v>788027</v>
      </c>
      <c r="AD792" s="5" t="str">
        <f t="shared" si="12"/>
        <v>No</v>
      </c>
      <c r="AF792" s="28"/>
      <c r="AG792" s="21"/>
    </row>
    <row r="793" spans="1:33">
      <c r="A793" s="8" t="s">
        <v>1425</v>
      </c>
      <c r="B793" s="8" t="s">
        <v>1426</v>
      </c>
      <c r="C793" s="9" t="s">
        <v>150</v>
      </c>
      <c r="D793" s="185" t="s">
        <v>1427</v>
      </c>
      <c r="E793" s="188" t="s">
        <v>1428</v>
      </c>
      <c r="F793" s="9" t="s">
        <v>214</v>
      </c>
      <c r="G793" s="9" t="s">
        <v>147</v>
      </c>
      <c r="H793" s="10">
        <v>0</v>
      </c>
      <c r="I793" s="11">
        <v>20</v>
      </c>
      <c r="J793" s="24">
        <v>0</v>
      </c>
      <c r="K793" s="12"/>
      <c r="L793" s="14">
        <v>0</v>
      </c>
      <c r="N793" s="21">
        <v>0</v>
      </c>
      <c r="P793" s="21">
        <v>0</v>
      </c>
      <c r="R793" s="21">
        <v>0</v>
      </c>
      <c r="T793" s="21">
        <v>0</v>
      </c>
      <c r="V793" s="21">
        <v>0</v>
      </c>
      <c r="X793" s="21">
        <v>0</v>
      </c>
      <c r="Z793" s="21">
        <v>1843829</v>
      </c>
      <c r="AB793" s="22">
        <v>1843829</v>
      </c>
      <c r="AD793" s="5" t="str">
        <f t="shared" si="12"/>
        <v>No</v>
      </c>
      <c r="AF793" s="28"/>
      <c r="AG793" s="21"/>
    </row>
    <row r="794" spans="1:33">
      <c r="A794" s="8" t="s">
        <v>2992</v>
      </c>
      <c r="B794" s="8" t="s">
        <v>2993</v>
      </c>
      <c r="C794" s="9" t="s">
        <v>132</v>
      </c>
      <c r="D794" s="185">
        <v>5045</v>
      </c>
      <c r="E794" s="188">
        <v>50045</v>
      </c>
      <c r="F794" s="9" t="s">
        <v>83</v>
      </c>
      <c r="G794" s="9" t="s">
        <v>84</v>
      </c>
      <c r="H794" s="10">
        <v>8608208</v>
      </c>
      <c r="I794" s="11">
        <v>20</v>
      </c>
      <c r="J794" s="24">
        <v>0</v>
      </c>
      <c r="K794" s="12"/>
      <c r="L794" s="14">
        <v>0</v>
      </c>
      <c r="N794" s="21">
        <v>0</v>
      </c>
      <c r="P794" s="21">
        <v>1461220</v>
      </c>
      <c r="R794" s="21">
        <v>0</v>
      </c>
      <c r="T794" s="21">
        <v>0</v>
      </c>
      <c r="V794" s="21">
        <v>0</v>
      </c>
      <c r="X794" s="21">
        <v>0</v>
      </c>
      <c r="Z794" s="21">
        <v>0</v>
      </c>
      <c r="AB794" s="22">
        <v>1461220</v>
      </c>
      <c r="AD794" s="5" t="str">
        <f t="shared" si="12"/>
        <v>No</v>
      </c>
      <c r="AF794" s="28"/>
      <c r="AG794" s="21"/>
    </row>
    <row r="795" spans="1:33">
      <c r="A795" s="8" t="s">
        <v>4350</v>
      </c>
      <c r="B795" s="8" t="s">
        <v>4351</v>
      </c>
      <c r="C795" s="9" t="s">
        <v>235</v>
      </c>
      <c r="D795" s="185" t="s">
        <v>4352</v>
      </c>
      <c r="E795" s="188" t="s">
        <v>4353</v>
      </c>
      <c r="F795" s="9" t="s">
        <v>88</v>
      </c>
      <c r="G795" s="9" t="s">
        <v>147</v>
      </c>
      <c r="H795" s="10">
        <v>0</v>
      </c>
      <c r="I795" s="11">
        <v>20</v>
      </c>
      <c r="J795" s="24">
        <v>0</v>
      </c>
      <c r="K795" s="12"/>
      <c r="L795" s="14">
        <v>0</v>
      </c>
      <c r="N795" s="21">
        <v>0</v>
      </c>
      <c r="P795" s="21">
        <v>0</v>
      </c>
      <c r="R795" s="21">
        <v>0</v>
      </c>
      <c r="T795" s="21">
        <v>0</v>
      </c>
      <c r="V795" s="21">
        <v>0</v>
      </c>
      <c r="X795" s="21">
        <v>0</v>
      </c>
      <c r="Z795" s="21">
        <v>293245</v>
      </c>
      <c r="AB795" s="22">
        <v>293245</v>
      </c>
      <c r="AD795" s="5" t="str">
        <f t="shared" si="12"/>
        <v>No</v>
      </c>
      <c r="AF795" s="28"/>
      <c r="AG795" s="21"/>
    </row>
    <row r="796" spans="1:33">
      <c r="A796" s="8" t="s">
        <v>1060</v>
      </c>
      <c r="B796" s="8" t="s">
        <v>1061</v>
      </c>
      <c r="C796" s="9" t="s">
        <v>235</v>
      </c>
      <c r="D796" s="185">
        <v>4132</v>
      </c>
      <c r="E796" s="188">
        <v>40132</v>
      </c>
      <c r="F796" s="9" t="s">
        <v>88</v>
      </c>
      <c r="G796" s="9" t="s">
        <v>5756</v>
      </c>
      <c r="H796" s="10">
        <v>61054</v>
      </c>
      <c r="I796" s="11">
        <v>20</v>
      </c>
      <c r="J796" s="24">
        <v>0</v>
      </c>
      <c r="K796" s="12"/>
      <c r="L796" s="14">
        <v>0</v>
      </c>
      <c r="N796" s="21">
        <v>0</v>
      </c>
      <c r="P796" s="21">
        <v>0</v>
      </c>
      <c r="R796" s="21">
        <v>0</v>
      </c>
      <c r="T796" s="21">
        <v>0</v>
      </c>
      <c r="V796" s="21">
        <v>0</v>
      </c>
      <c r="X796" s="21">
        <v>0</v>
      </c>
      <c r="Z796" s="21">
        <v>246768</v>
      </c>
      <c r="AB796" s="22">
        <v>246768</v>
      </c>
      <c r="AD796" s="5" t="str">
        <f t="shared" si="12"/>
        <v>No</v>
      </c>
      <c r="AF796" s="28"/>
      <c r="AG796" s="21"/>
    </row>
    <row r="797" spans="1:33">
      <c r="A797" s="8" t="s">
        <v>4262</v>
      </c>
      <c r="B797" s="8" t="s">
        <v>4263</v>
      </c>
      <c r="C797" s="9" t="s">
        <v>235</v>
      </c>
      <c r="D797" s="185" t="s">
        <v>4264</v>
      </c>
      <c r="E797" s="188" t="s">
        <v>4265</v>
      </c>
      <c r="F797" s="9" t="s">
        <v>83</v>
      </c>
      <c r="G797" s="9" t="s">
        <v>147</v>
      </c>
      <c r="H797" s="10">
        <v>0</v>
      </c>
      <c r="I797" s="11">
        <v>20</v>
      </c>
      <c r="J797" s="24">
        <v>0</v>
      </c>
      <c r="K797" s="12"/>
      <c r="L797" s="14">
        <v>0</v>
      </c>
      <c r="N797" s="21">
        <v>0</v>
      </c>
      <c r="P797" s="21">
        <v>0</v>
      </c>
      <c r="R797" s="21">
        <v>0</v>
      </c>
      <c r="T797" s="21">
        <v>0</v>
      </c>
      <c r="V797" s="21">
        <v>0</v>
      </c>
      <c r="X797" s="21">
        <v>0</v>
      </c>
      <c r="Z797" s="21">
        <v>567753</v>
      </c>
      <c r="AB797" s="22">
        <v>567753</v>
      </c>
      <c r="AD797" s="5" t="str">
        <f t="shared" si="12"/>
        <v>No</v>
      </c>
      <c r="AF797" s="28"/>
      <c r="AG797" s="21"/>
    </row>
    <row r="798" spans="1:33">
      <c r="A798" s="8" t="s">
        <v>6569</v>
      </c>
      <c r="B798" s="8" t="s">
        <v>3023</v>
      </c>
      <c r="C798" s="9" t="s">
        <v>233</v>
      </c>
      <c r="D798" s="185" t="s">
        <v>3024</v>
      </c>
      <c r="E798" s="188" t="s">
        <v>3025</v>
      </c>
      <c r="F798" s="9" t="s">
        <v>157</v>
      </c>
      <c r="G798" s="9" t="s">
        <v>147</v>
      </c>
      <c r="H798" s="10">
        <v>0</v>
      </c>
      <c r="I798" s="11">
        <v>20</v>
      </c>
      <c r="J798" s="24">
        <v>0</v>
      </c>
      <c r="K798" s="12"/>
      <c r="L798" s="14">
        <v>0</v>
      </c>
      <c r="N798" s="21">
        <v>0</v>
      </c>
      <c r="P798" s="21">
        <v>0</v>
      </c>
      <c r="R798" s="21">
        <v>0</v>
      </c>
      <c r="T798" s="21">
        <v>0</v>
      </c>
      <c r="V798" s="21">
        <v>0</v>
      </c>
      <c r="X798" s="21">
        <v>0</v>
      </c>
      <c r="Z798" s="21">
        <v>23178</v>
      </c>
      <c r="AB798" s="22">
        <v>23178</v>
      </c>
      <c r="AD798" s="5" t="str">
        <f t="shared" si="12"/>
        <v>No</v>
      </c>
      <c r="AF798" s="28"/>
      <c r="AG798" s="21"/>
    </row>
    <row r="799" spans="1:33">
      <c r="A799" s="8" t="s">
        <v>4982</v>
      </c>
      <c r="B799" s="8" t="s">
        <v>4983</v>
      </c>
      <c r="C799" s="9" t="s">
        <v>91</v>
      </c>
      <c r="D799" s="185" t="s">
        <v>4984</v>
      </c>
      <c r="E799" s="188" t="s">
        <v>4985</v>
      </c>
      <c r="F799" s="9" t="s">
        <v>88</v>
      </c>
      <c r="G799" s="9" t="s">
        <v>147</v>
      </c>
      <c r="H799" s="10">
        <v>0</v>
      </c>
      <c r="I799" s="11">
        <v>20</v>
      </c>
      <c r="J799" s="24">
        <v>0</v>
      </c>
      <c r="K799" s="12"/>
      <c r="L799" s="14">
        <v>0</v>
      </c>
      <c r="N799" s="21">
        <v>0</v>
      </c>
      <c r="P799" s="21">
        <v>0</v>
      </c>
      <c r="R799" s="21">
        <v>0</v>
      </c>
      <c r="T799" s="21">
        <v>0</v>
      </c>
      <c r="V799" s="21">
        <v>0</v>
      </c>
      <c r="X799" s="21">
        <v>0</v>
      </c>
      <c r="Z799" s="21">
        <v>1202086</v>
      </c>
      <c r="AB799" s="22">
        <v>1202086</v>
      </c>
      <c r="AD799" s="5" t="str">
        <f t="shared" si="12"/>
        <v>No</v>
      </c>
      <c r="AF799" s="28"/>
      <c r="AG799" s="21"/>
    </row>
    <row r="800" spans="1:33">
      <c r="A800" s="8" t="s">
        <v>6200</v>
      </c>
      <c r="B800" s="8" t="s">
        <v>6201</v>
      </c>
      <c r="C800" s="9" t="s">
        <v>555</v>
      </c>
      <c r="D800" s="185"/>
      <c r="E800" s="188" t="s">
        <v>6202</v>
      </c>
      <c r="F800" s="9" t="s">
        <v>83</v>
      </c>
      <c r="G800" s="9" t="s">
        <v>147</v>
      </c>
      <c r="H800" s="10">
        <v>0</v>
      </c>
      <c r="I800" s="11">
        <v>20</v>
      </c>
      <c r="J800" s="24">
        <v>0</v>
      </c>
      <c r="K800" s="12"/>
      <c r="L800" s="14">
        <v>0</v>
      </c>
      <c r="N800" s="21">
        <v>0</v>
      </c>
      <c r="P800" s="21">
        <v>0</v>
      </c>
      <c r="R800" s="21">
        <v>0</v>
      </c>
      <c r="T800" s="21">
        <v>0</v>
      </c>
      <c r="V800" s="21">
        <v>0</v>
      </c>
      <c r="X800" s="21">
        <v>0</v>
      </c>
      <c r="Z800" s="21">
        <v>0</v>
      </c>
      <c r="AB800" s="22">
        <v>0</v>
      </c>
      <c r="AD800" s="5" t="str">
        <f t="shared" si="12"/>
        <v>No</v>
      </c>
      <c r="AF800" s="28"/>
      <c r="AG800" s="21"/>
    </row>
    <row r="801" spans="1:33">
      <c r="A801" s="8" t="s">
        <v>1578</v>
      </c>
      <c r="B801" s="8" t="s">
        <v>6427</v>
      </c>
      <c r="C801" s="9" t="s">
        <v>178</v>
      </c>
      <c r="D801" s="185" t="s">
        <v>1579</v>
      </c>
      <c r="E801" s="188" t="s">
        <v>1580</v>
      </c>
      <c r="F801" s="9" t="s">
        <v>88</v>
      </c>
      <c r="G801" s="9" t="s">
        <v>147</v>
      </c>
      <c r="H801" s="10">
        <v>0</v>
      </c>
      <c r="I801" s="11">
        <v>20</v>
      </c>
      <c r="J801" s="24">
        <v>0</v>
      </c>
      <c r="K801" s="12"/>
      <c r="L801" s="14">
        <v>0</v>
      </c>
      <c r="N801" s="21">
        <v>0</v>
      </c>
      <c r="P801" s="21">
        <v>0</v>
      </c>
      <c r="R801" s="21">
        <v>0</v>
      </c>
      <c r="T801" s="21">
        <v>0</v>
      </c>
      <c r="V801" s="21">
        <v>0</v>
      </c>
      <c r="X801" s="21">
        <v>0</v>
      </c>
      <c r="Z801" s="21">
        <v>543659</v>
      </c>
      <c r="AB801" s="22">
        <v>543659</v>
      </c>
      <c r="AD801" s="5" t="str">
        <f t="shared" si="12"/>
        <v>No</v>
      </c>
      <c r="AF801" s="28"/>
      <c r="AG801" s="21"/>
    </row>
    <row r="802" spans="1:33">
      <c r="A802" s="8" t="s">
        <v>2042</v>
      </c>
      <c r="B802" s="8" t="s">
        <v>723</v>
      </c>
      <c r="C802" s="9" t="s">
        <v>69</v>
      </c>
      <c r="D802" s="185" t="s">
        <v>2043</v>
      </c>
      <c r="E802" s="188" t="s">
        <v>2044</v>
      </c>
      <c r="F802" s="9" t="s">
        <v>157</v>
      </c>
      <c r="G802" s="9" t="s">
        <v>147</v>
      </c>
      <c r="H802" s="10">
        <v>0</v>
      </c>
      <c r="I802" s="11">
        <v>20</v>
      </c>
      <c r="J802" s="24">
        <v>0</v>
      </c>
      <c r="K802" s="12"/>
      <c r="L802" s="14">
        <v>0</v>
      </c>
      <c r="N802" s="21">
        <v>0</v>
      </c>
      <c r="P802" s="21">
        <v>0</v>
      </c>
      <c r="R802" s="21">
        <v>0</v>
      </c>
      <c r="T802" s="21">
        <v>0</v>
      </c>
      <c r="V802" s="21">
        <v>0</v>
      </c>
      <c r="X802" s="21">
        <v>0</v>
      </c>
      <c r="Z802" s="21">
        <v>103235</v>
      </c>
      <c r="AB802" s="22">
        <v>103235</v>
      </c>
      <c r="AD802" s="5" t="str">
        <f t="shared" si="12"/>
        <v>No</v>
      </c>
      <c r="AF802" s="28"/>
      <c r="AG802" s="21"/>
    </row>
    <row r="803" spans="1:33">
      <c r="A803" s="8" t="s">
        <v>5961</v>
      </c>
      <c r="B803" s="8" t="s">
        <v>6076</v>
      </c>
      <c r="C803" s="9" t="s">
        <v>141</v>
      </c>
      <c r="D803" s="185"/>
      <c r="E803" s="188">
        <v>30200</v>
      </c>
      <c r="F803" s="9" t="s">
        <v>83</v>
      </c>
      <c r="G803" s="9" t="s">
        <v>5756</v>
      </c>
      <c r="H803" s="10">
        <v>88542</v>
      </c>
      <c r="I803" s="11">
        <v>20</v>
      </c>
      <c r="J803" s="24">
        <v>0</v>
      </c>
      <c r="K803" s="12"/>
      <c r="L803" s="14">
        <v>0</v>
      </c>
      <c r="N803" s="21">
        <v>0</v>
      </c>
      <c r="P803" s="21">
        <v>0</v>
      </c>
      <c r="R803" s="21">
        <v>0</v>
      </c>
      <c r="T803" s="21">
        <v>0</v>
      </c>
      <c r="V803" s="21">
        <v>0</v>
      </c>
      <c r="X803" s="21">
        <v>0</v>
      </c>
      <c r="Z803" s="21">
        <v>153191</v>
      </c>
      <c r="AB803" s="22">
        <v>153191</v>
      </c>
      <c r="AD803" s="5" t="str">
        <f t="shared" si="12"/>
        <v>No</v>
      </c>
      <c r="AF803" s="28"/>
      <c r="AG803" s="21"/>
    </row>
    <row r="804" spans="1:33">
      <c r="A804" s="8" t="s">
        <v>6159</v>
      </c>
      <c r="B804" s="8" t="s">
        <v>4616</v>
      </c>
      <c r="C804" s="9" t="s">
        <v>42</v>
      </c>
      <c r="D804" s="185"/>
      <c r="E804" s="188" t="s">
        <v>6160</v>
      </c>
      <c r="F804" s="9" t="s">
        <v>83</v>
      </c>
      <c r="G804" s="9" t="s">
        <v>147</v>
      </c>
      <c r="H804" s="10">
        <v>0</v>
      </c>
      <c r="I804" s="11">
        <v>20</v>
      </c>
      <c r="J804" s="24">
        <v>0</v>
      </c>
      <c r="K804" s="12"/>
      <c r="L804" s="14">
        <v>0</v>
      </c>
      <c r="N804" s="21">
        <v>0</v>
      </c>
      <c r="P804" s="21">
        <v>0</v>
      </c>
      <c r="R804" s="21">
        <v>0</v>
      </c>
      <c r="T804" s="21">
        <v>0</v>
      </c>
      <c r="V804" s="21">
        <v>0</v>
      </c>
      <c r="X804" s="21">
        <v>0</v>
      </c>
      <c r="Z804" s="21">
        <v>38914</v>
      </c>
      <c r="AB804" s="22">
        <v>38914</v>
      </c>
      <c r="AD804" s="5" t="str">
        <f t="shared" si="12"/>
        <v>No</v>
      </c>
      <c r="AF804" s="28"/>
      <c r="AG804" s="21"/>
    </row>
    <row r="805" spans="1:33">
      <c r="A805" s="8" t="s">
        <v>694</v>
      </c>
      <c r="B805" s="8" t="s">
        <v>695</v>
      </c>
      <c r="C805" s="9" t="s">
        <v>34</v>
      </c>
      <c r="D805" s="185">
        <v>8014</v>
      </c>
      <c r="E805" s="188">
        <v>80014</v>
      </c>
      <c r="F805" s="9" t="s">
        <v>83</v>
      </c>
      <c r="G805" s="9" t="s">
        <v>5756</v>
      </c>
      <c r="H805" s="10">
        <v>81251</v>
      </c>
      <c r="I805" s="11">
        <v>20</v>
      </c>
      <c r="J805" s="24">
        <v>0</v>
      </c>
      <c r="K805" s="12"/>
      <c r="L805" s="14">
        <v>0</v>
      </c>
      <c r="N805" s="21">
        <v>0</v>
      </c>
      <c r="P805" s="21">
        <v>0</v>
      </c>
      <c r="R805" s="21">
        <v>0</v>
      </c>
      <c r="T805" s="21">
        <v>0</v>
      </c>
      <c r="V805" s="21">
        <v>0</v>
      </c>
      <c r="X805" s="21">
        <v>0</v>
      </c>
      <c r="Z805" s="21">
        <v>756662</v>
      </c>
      <c r="AB805" s="22">
        <v>756662</v>
      </c>
      <c r="AD805" s="5" t="str">
        <f t="shared" si="12"/>
        <v>No</v>
      </c>
      <c r="AF805" s="28"/>
      <c r="AG805" s="21"/>
    </row>
    <row r="806" spans="1:33">
      <c r="A806" s="8" t="s">
        <v>636</v>
      </c>
      <c r="B806" s="8" t="s">
        <v>637</v>
      </c>
      <c r="C806" s="9" t="s">
        <v>160</v>
      </c>
      <c r="D806" s="185">
        <v>1114</v>
      </c>
      <c r="E806" s="188">
        <v>10114</v>
      </c>
      <c r="F806" s="9" t="s">
        <v>88</v>
      </c>
      <c r="G806" s="9" t="s">
        <v>5756</v>
      </c>
      <c r="H806" s="10">
        <v>203914</v>
      </c>
      <c r="I806" s="11">
        <v>20</v>
      </c>
      <c r="J806" s="24">
        <v>0</v>
      </c>
      <c r="K806" s="12"/>
      <c r="L806" s="14">
        <v>0</v>
      </c>
      <c r="N806" s="21">
        <v>0</v>
      </c>
      <c r="P806" s="21">
        <v>0</v>
      </c>
      <c r="R806" s="21">
        <v>0</v>
      </c>
      <c r="T806" s="21">
        <v>0</v>
      </c>
      <c r="V806" s="21">
        <v>0</v>
      </c>
      <c r="X806" s="21">
        <v>0</v>
      </c>
      <c r="Z806" s="21">
        <v>470923</v>
      </c>
      <c r="AB806" s="22">
        <v>470923</v>
      </c>
      <c r="AD806" s="5" t="str">
        <f t="shared" si="12"/>
        <v>No</v>
      </c>
      <c r="AF806" s="28"/>
      <c r="AG806" s="21"/>
    </row>
    <row r="807" spans="1:33">
      <c r="A807" s="8" t="s">
        <v>80</v>
      </c>
      <c r="B807" s="8" t="s">
        <v>81</v>
      </c>
      <c r="C807" s="9" t="s">
        <v>82</v>
      </c>
      <c r="D807" s="185">
        <v>2193</v>
      </c>
      <c r="E807" s="188">
        <v>20193</v>
      </c>
      <c r="F807" s="9" t="s">
        <v>83</v>
      </c>
      <c r="G807" s="9" t="s">
        <v>84</v>
      </c>
      <c r="H807" s="10">
        <v>95259</v>
      </c>
      <c r="I807" s="11">
        <v>20</v>
      </c>
      <c r="J807" s="24">
        <v>425204</v>
      </c>
      <c r="K807" s="12"/>
      <c r="L807" s="14">
        <v>0</v>
      </c>
      <c r="N807" s="21">
        <v>0</v>
      </c>
      <c r="P807" s="21">
        <v>0</v>
      </c>
      <c r="R807" s="21">
        <v>0</v>
      </c>
      <c r="T807" s="21">
        <v>0</v>
      </c>
      <c r="V807" s="21">
        <v>0</v>
      </c>
      <c r="X807" s="21">
        <v>0</v>
      </c>
      <c r="Z807" s="21">
        <v>0</v>
      </c>
      <c r="AB807" s="22">
        <v>425204</v>
      </c>
      <c r="AD807" s="5" t="str">
        <f t="shared" si="12"/>
        <v>No</v>
      </c>
      <c r="AF807" s="28"/>
      <c r="AG807" s="21"/>
    </row>
    <row r="808" spans="1:33">
      <c r="A808" s="8" t="s">
        <v>4354</v>
      </c>
      <c r="B808" s="8" t="s">
        <v>1384</v>
      </c>
      <c r="C808" s="9" t="s">
        <v>235</v>
      </c>
      <c r="D808" s="185" t="s">
        <v>4355</v>
      </c>
      <c r="E808" s="188" t="s">
        <v>4356</v>
      </c>
      <c r="F808" s="9" t="s">
        <v>157</v>
      </c>
      <c r="G808" s="9" t="s">
        <v>147</v>
      </c>
      <c r="H808" s="10">
        <v>0</v>
      </c>
      <c r="I808" s="11">
        <v>20</v>
      </c>
      <c r="J808" s="24">
        <v>0</v>
      </c>
      <c r="K808" s="12"/>
      <c r="L808" s="14">
        <v>0</v>
      </c>
      <c r="N808" s="21">
        <v>0</v>
      </c>
      <c r="P808" s="21">
        <v>0</v>
      </c>
      <c r="R808" s="21">
        <v>0</v>
      </c>
      <c r="T808" s="21">
        <v>0</v>
      </c>
      <c r="V808" s="21">
        <v>0</v>
      </c>
      <c r="X808" s="21">
        <v>0</v>
      </c>
      <c r="Z808" s="21">
        <v>224212</v>
      </c>
      <c r="AB808" s="22">
        <v>224212</v>
      </c>
      <c r="AD808" s="5" t="str">
        <f t="shared" si="12"/>
        <v>No</v>
      </c>
      <c r="AF808" s="28"/>
      <c r="AG808" s="21"/>
    </row>
    <row r="809" spans="1:33">
      <c r="A809" s="8" t="s">
        <v>4266</v>
      </c>
      <c r="B809" s="8" t="s">
        <v>4267</v>
      </c>
      <c r="C809" s="9" t="s">
        <v>235</v>
      </c>
      <c r="D809" s="185" t="s">
        <v>4268</v>
      </c>
      <c r="E809" s="188" t="s">
        <v>4269</v>
      </c>
      <c r="F809" s="9" t="s">
        <v>1320</v>
      </c>
      <c r="G809" s="9" t="s">
        <v>147</v>
      </c>
      <c r="H809" s="10">
        <v>0</v>
      </c>
      <c r="I809" s="11">
        <v>20</v>
      </c>
      <c r="J809" s="24">
        <v>0</v>
      </c>
      <c r="K809" s="12"/>
      <c r="L809" s="14">
        <v>0</v>
      </c>
      <c r="N809" s="21">
        <v>0</v>
      </c>
      <c r="P809" s="21">
        <v>0</v>
      </c>
      <c r="R809" s="21">
        <v>0</v>
      </c>
      <c r="T809" s="21">
        <v>0</v>
      </c>
      <c r="V809" s="21">
        <v>0</v>
      </c>
      <c r="X809" s="21">
        <v>0</v>
      </c>
      <c r="Z809" s="21">
        <v>242699</v>
      </c>
      <c r="AB809" s="22">
        <v>242699</v>
      </c>
      <c r="AD809" s="5" t="str">
        <f t="shared" si="12"/>
        <v>No</v>
      </c>
      <c r="AF809" s="28"/>
      <c r="AG809" s="21"/>
    </row>
    <row r="810" spans="1:33">
      <c r="A810" s="8" t="s">
        <v>3026</v>
      </c>
      <c r="B810" s="8" t="s">
        <v>6443</v>
      </c>
      <c r="C810" s="9" t="s">
        <v>233</v>
      </c>
      <c r="D810" s="185" t="s">
        <v>3027</v>
      </c>
      <c r="E810" s="188" t="s">
        <v>3028</v>
      </c>
      <c r="F810" s="9" t="s">
        <v>88</v>
      </c>
      <c r="G810" s="9" t="s">
        <v>147</v>
      </c>
      <c r="H810" s="10">
        <v>0</v>
      </c>
      <c r="I810" s="11">
        <v>20</v>
      </c>
      <c r="J810" s="24">
        <v>0</v>
      </c>
      <c r="K810" s="12"/>
      <c r="L810" s="14">
        <v>0</v>
      </c>
      <c r="N810" s="21">
        <v>0</v>
      </c>
      <c r="P810" s="21">
        <v>0</v>
      </c>
      <c r="R810" s="21">
        <v>0</v>
      </c>
      <c r="T810" s="21">
        <v>0</v>
      </c>
      <c r="V810" s="21">
        <v>0</v>
      </c>
      <c r="X810" s="21">
        <v>0</v>
      </c>
      <c r="Z810" s="21">
        <v>44676</v>
      </c>
      <c r="AB810" s="22">
        <v>44676</v>
      </c>
      <c r="AD810" s="5" t="str">
        <f t="shared" si="12"/>
        <v>No</v>
      </c>
      <c r="AF810" s="28"/>
      <c r="AG810" s="21"/>
    </row>
    <row r="811" spans="1:33">
      <c r="A811" s="8" t="s">
        <v>3623</v>
      </c>
      <c r="B811" s="8" t="s">
        <v>3624</v>
      </c>
      <c r="C811" s="9" t="s">
        <v>254</v>
      </c>
      <c r="D811" s="185">
        <v>8012</v>
      </c>
      <c r="E811" s="188">
        <v>80012</v>
      </c>
      <c r="F811" s="9" t="s">
        <v>88</v>
      </c>
      <c r="G811" s="9" t="s">
        <v>84</v>
      </c>
      <c r="H811" s="10">
        <v>65207</v>
      </c>
      <c r="I811" s="11">
        <v>20</v>
      </c>
      <c r="J811" s="24">
        <v>0</v>
      </c>
      <c r="K811" s="12"/>
      <c r="L811" s="14">
        <v>0</v>
      </c>
      <c r="N811" s="21">
        <v>0</v>
      </c>
      <c r="P811" s="21">
        <v>0</v>
      </c>
      <c r="R811" s="21">
        <v>0</v>
      </c>
      <c r="T811" s="21">
        <v>0</v>
      </c>
      <c r="V811" s="21">
        <v>0</v>
      </c>
      <c r="X811" s="21">
        <v>0</v>
      </c>
      <c r="Z811" s="21">
        <v>0</v>
      </c>
      <c r="AB811" s="22">
        <v>0</v>
      </c>
      <c r="AD811" s="5" t="str">
        <f t="shared" si="12"/>
        <v>No</v>
      </c>
      <c r="AF811" s="28"/>
      <c r="AG811" s="21"/>
    </row>
    <row r="812" spans="1:33">
      <c r="A812" s="8" t="s">
        <v>176</v>
      </c>
      <c r="B812" s="8" t="s">
        <v>177</v>
      </c>
      <c r="C812" s="9" t="s">
        <v>178</v>
      </c>
      <c r="D812" s="185">
        <v>5030</v>
      </c>
      <c r="E812" s="188">
        <v>50030</v>
      </c>
      <c r="F812" s="9" t="s">
        <v>83</v>
      </c>
      <c r="G812" s="9" t="s">
        <v>5756</v>
      </c>
      <c r="H812" s="10">
        <v>78393</v>
      </c>
      <c r="I812" s="11">
        <v>20</v>
      </c>
      <c r="J812" s="24">
        <v>0</v>
      </c>
      <c r="K812" s="12"/>
      <c r="L812" s="14">
        <v>0</v>
      </c>
      <c r="N812" s="21">
        <v>0</v>
      </c>
      <c r="P812" s="21">
        <v>0</v>
      </c>
      <c r="R812" s="21">
        <v>0</v>
      </c>
      <c r="T812" s="21">
        <v>0</v>
      </c>
      <c r="V812" s="21">
        <v>0</v>
      </c>
      <c r="X812" s="21">
        <v>0</v>
      </c>
      <c r="Z812" s="21">
        <v>1132611</v>
      </c>
      <c r="AB812" s="22">
        <v>1132611</v>
      </c>
      <c r="AD812" s="5" t="str">
        <f t="shared" si="12"/>
        <v>No</v>
      </c>
      <c r="AF812" s="28"/>
      <c r="AG812" s="21"/>
    </row>
    <row r="813" spans="1:33">
      <c r="A813" s="8" t="s">
        <v>3632</v>
      </c>
      <c r="B813" s="8" t="s">
        <v>3633</v>
      </c>
      <c r="C813" s="9" t="s">
        <v>120</v>
      </c>
      <c r="D813" s="185">
        <v>6001</v>
      </c>
      <c r="E813" s="188">
        <v>60001</v>
      </c>
      <c r="F813" s="9" t="s">
        <v>83</v>
      </c>
      <c r="G813" s="9" t="s">
        <v>5756</v>
      </c>
      <c r="H813" s="10">
        <v>196651</v>
      </c>
      <c r="I813" s="11">
        <v>20</v>
      </c>
      <c r="J813" s="24">
        <v>0</v>
      </c>
      <c r="K813" s="12"/>
      <c r="L813" s="14">
        <v>0</v>
      </c>
      <c r="N813" s="21">
        <v>0</v>
      </c>
      <c r="P813" s="21">
        <v>0</v>
      </c>
      <c r="R813" s="21">
        <v>0</v>
      </c>
      <c r="T813" s="21">
        <v>0</v>
      </c>
      <c r="V813" s="21">
        <v>0</v>
      </c>
      <c r="X813" s="21">
        <v>0</v>
      </c>
      <c r="Z813" s="21">
        <v>2391557</v>
      </c>
      <c r="AB813" s="22">
        <v>2391557</v>
      </c>
      <c r="AD813" s="5" t="str">
        <f t="shared" si="12"/>
        <v>No</v>
      </c>
      <c r="AF813" s="28"/>
      <c r="AG813" s="21"/>
    </row>
    <row r="814" spans="1:33">
      <c r="A814" s="8" t="s">
        <v>6157</v>
      </c>
      <c r="B814" s="8" t="s">
        <v>5457</v>
      </c>
      <c r="C814" s="9" t="s">
        <v>217</v>
      </c>
      <c r="D814" s="185"/>
      <c r="E814" s="188">
        <v>30201</v>
      </c>
      <c r="F814" s="9" t="s">
        <v>83</v>
      </c>
      <c r="G814" s="9" t="s">
        <v>84</v>
      </c>
      <c r="H814" s="10">
        <v>2203663</v>
      </c>
      <c r="I814" s="11">
        <v>20</v>
      </c>
      <c r="J814" s="24">
        <v>0</v>
      </c>
      <c r="K814" s="12"/>
      <c r="L814" s="14">
        <v>0</v>
      </c>
      <c r="N814" s="21">
        <v>0</v>
      </c>
      <c r="P814" s="21">
        <v>0</v>
      </c>
      <c r="R814" s="21">
        <v>0</v>
      </c>
      <c r="T814" s="21">
        <v>5719886</v>
      </c>
      <c r="V814" s="21">
        <v>0</v>
      </c>
      <c r="X814" s="21">
        <v>0</v>
      </c>
      <c r="Z814" s="21">
        <v>0</v>
      </c>
      <c r="AB814" s="22">
        <v>5719886</v>
      </c>
      <c r="AD814" s="5" t="str">
        <f t="shared" si="12"/>
        <v>No</v>
      </c>
      <c r="AF814" s="28"/>
      <c r="AG814" s="21"/>
    </row>
    <row r="815" spans="1:33">
      <c r="A815" s="8" t="s">
        <v>3065</v>
      </c>
      <c r="B815" s="8" t="s">
        <v>3066</v>
      </c>
      <c r="C815" s="9" t="s">
        <v>171</v>
      </c>
      <c r="D815" s="185" t="s">
        <v>3067</v>
      </c>
      <c r="E815" s="188" t="s">
        <v>3068</v>
      </c>
      <c r="F815" s="9" t="s">
        <v>1320</v>
      </c>
      <c r="G815" s="9" t="s">
        <v>147</v>
      </c>
      <c r="H815" s="10">
        <v>0</v>
      </c>
      <c r="I815" s="11">
        <v>19</v>
      </c>
      <c r="J815" s="24">
        <v>0</v>
      </c>
      <c r="K815" s="12"/>
      <c r="L815" s="14">
        <v>0</v>
      </c>
      <c r="N815" s="21">
        <v>0</v>
      </c>
      <c r="P815" s="21">
        <v>0</v>
      </c>
      <c r="R815" s="21">
        <v>0</v>
      </c>
      <c r="T815" s="21">
        <v>0</v>
      </c>
      <c r="V815" s="21">
        <v>0</v>
      </c>
      <c r="X815" s="21">
        <v>0</v>
      </c>
      <c r="Z815" s="21">
        <v>123617</v>
      </c>
      <c r="AB815" s="22">
        <v>123617</v>
      </c>
      <c r="AD815" s="5" t="str">
        <f t="shared" si="12"/>
        <v>No</v>
      </c>
      <c r="AF815" s="28"/>
      <c r="AG815" s="21"/>
    </row>
    <row r="816" spans="1:33">
      <c r="A816" s="8" t="s">
        <v>1834</v>
      </c>
      <c r="B816" s="8" t="s">
        <v>1835</v>
      </c>
      <c r="C816" s="9" t="s">
        <v>265</v>
      </c>
      <c r="D816" s="185" t="s">
        <v>1836</v>
      </c>
      <c r="E816" s="188" t="s">
        <v>1837</v>
      </c>
      <c r="F816" s="9" t="s">
        <v>83</v>
      </c>
      <c r="G816" s="9" t="s">
        <v>147</v>
      </c>
      <c r="H816" s="10">
        <v>0</v>
      </c>
      <c r="I816" s="11">
        <v>19</v>
      </c>
      <c r="J816" s="24">
        <v>0</v>
      </c>
      <c r="K816" s="12"/>
      <c r="L816" s="14">
        <v>0</v>
      </c>
      <c r="N816" s="21">
        <v>0</v>
      </c>
      <c r="P816" s="21">
        <v>0</v>
      </c>
      <c r="R816" s="21">
        <v>0</v>
      </c>
      <c r="T816" s="21">
        <v>0</v>
      </c>
      <c r="V816" s="21">
        <v>0</v>
      </c>
      <c r="X816" s="21">
        <v>0</v>
      </c>
      <c r="Z816" s="21">
        <v>0</v>
      </c>
      <c r="AB816" s="22">
        <v>0</v>
      </c>
      <c r="AD816" s="5" t="str">
        <f t="shared" si="12"/>
        <v>No</v>
      </c>
      <c r="AF816" s="28"/>
      <c r="AG816" s="21"/>
    </row>
    <row r="817" spans="1:33">
      <c r="A817" s="8" t="s">
        <v>1971</v>
      </c>
      <c r="B817" s="8" t="s">
        <v>5854</v>
      </c>
      <c r="C817" s="9" t="s">
        <v>217</v>
      </c>
      <c r="D817" s="185">
        <v>3109</v>
      </c>
      <c r="E817" s="188">
        <v>30109</v>
      </c>
      <c r="F817" s="9" t="s">
        <v>83</v>
      </c>
      <c r="G817" s="9" t="s">
        <v>5756</v>
      </c>
      <c r="H817" s="10">
        <v>58875</v>
      </c>
      <c r="I817" s="11">
        <v>19</v>
      </c>
      <c r="J817" s="24">
        <v>0</v>
      </c>
      <c r="K817" s="12"/>
      <c r="L817" s="14">
        <v>0</v>
      </c>
      <c r="N817" s="21">
        <v>0</v>
      </c>
      <c r="P817" s="21">
        <v>0</v>
      </c>
      <c r="R817" s="21">
        <v>0</v>
      </c>
      <c r="T817" s="21">
        <v>0</v>
      </c>
      <c r="V817" s="21">
        <v>0</v>
      </c>
      <c r="X817" s="21">
        <v>0</v>
      </c>
      <c r="Z817" s="21">
        <v>891135</v>
      </c>
      <c r="AB817" s="22">
        <v>891135</v>
      </c>
      <c r="AD817" s="5" t="str">
        <f t="shared" si="12"/>
        <v>No</v>
      </c>
      <c r="AF817" s="28"/>
      <c r="AG817" s="21"/>
    </row>
    <row r="818" spans="1:33">
      <c r="A818" s="8" t="s">
        <v>5184</v>
      </c>
      <c r="B818" s="8" t="s">
        <v>5185</v>
      </c>
      <c r="C818" s="9" t="s">
        <v>168</v>
      </c>
      <c r="D818" s="185" t="s">
        <v>5186</v>
      </c>
      <c r="E818" s="188" t="s">
        <v>5187</v>
      </c>
      <c r="F818" s="9" t="s">
        <v>83</v>
      </c>
      <c r="G818" s="9" t="s">
        <v>147</v>
      </c>
      <c r="H818" s="10">
        <v>0</v>
      </c>
      <c r="I818" s="11">
        <v>19</v>
      </c>
      <c r="J818" s="24">
        <v>0</v>
      </c>
      <c r="K818" s="12"/>
      <c r="L818" s="14">
        <v>0</v>
      </c>
      <c r="N818" s="21">
        <v>0</v>
      </c>
      <c r="P818" s="21">
        <v>0</v>
      </c>
      <c r="R818" s="21">
        <v>0</v>
      </c>
      <c r="T818" s="21">
        <v>0</v>
      </c>
      <c r="V818" s="21">
        <v>0</v>
      </c>
      <c r="X818" s="21">
        <v>0</v>
      </c>
      <c r="Z818" s="21">
        <v>694351</v>
      </c>
      <c r="AB818" s="22">
        <v>694351</v>
      </c>
      <c r="AD818" s="5" t="str">
        <f t="shared" si="12"/>
        <v>No</v>
      </c>
      <c r="AF818" s="28"/>
      <c r="AG818" s="21"/>
    </row>
    <row r="819" spans="1:33">
      <c r="A819" s="8" t="s">
        <v>1086</v>
      </c>
      <c r="B819" s="8" t="s">
        <v>1087</v>
      </c>
      <c r="C819" s="9" t="s">
        <v>278</v>
      </c>
      <c r="D819" s="185">
        <v>7047</v>
      </c>
      <c r="E819" s="188">
        <v>70047</v>
      </c>
      <c r="F819" s="9" t="s">
        <v>83</v>
      </c>
      <c r="G819" s="9" t="s">
        <v>5756</v>
      </c>
      <c r="H819" s="10">
        <v>1519417</v>
      </c>
      <c r="I819" s="11">
        <v>19</v>
      </c>
      <c r="J819" s="24">
        <v>0</v>
      </c>
      <c r="K819" s="12"/>
      <c r="L819" s="14">
        <v>0</v>
      </c>
      <c r="N819" s="21">
        <v>0</v>
      </c>
      <c r="P819" s="21">
        <v>0</v>
      </c>
      <c r="R819" s="21">
        <v>0</v>
      </c>
      <c r="T819" s="21">
        <v>0</v>
      </c>
      <c r="V819" s="21">
        <v>0</v>
      </c>
      <c r="X819" s="21">
        <v>0</v>
      </c>
      <c r="Z819" s="21">
        <v>3050910</v>
      </c>
      <c r="AB819" s="22">
        <v>3050910</v>
      </c>
      <c r="AD819" s="5" t="str">
        <f t="shared" si="12"/>
        <v>No</v>
      </c>
      <c r="AF819" s="28"/>
      <c r="AG819" s="21"/>
    </row>
    <row r="820" spans="1:33">
      <c r="A820" s="8" t="s">
        <v>1472</v>
      </c>
      <c r="B820" s="8" t="s">
        <v>1473</v>
      </c>
      <c r="C820" s="9" t="s">
        <v>265</v>
      </c>
      <c r="D820" s="185">
        <v>7011</v>
      </c>
      <c r="E820" s="188">
        <v>70011</v>
      </c>
      <c r="F820" s="9" t="s">
        <v>83</v>
      </c>
      <c r="G820" s="9" t="s">
        <v>5756</v>
      </c>
      <c r="H820" s="10">
        <v>67818</v>
      </c>
      <c r="I820" s="11">
        <v>19</v>
      </c>
      <c r="J820" s="24">
        <v>0</v>
      </c>
      <c r="K820" s="12"/>
      <c r="L820" s="14">
        <v>0</v>
      </c>
      <c r="N820" s="21">
        <v>0</v>
      </c>
      <c r="P820" s="21">
        <v>0</v>
      </c>
      <c r="R820" s="21">
        <v>0</v>
      </c>
      <c r="T820" s="21">
        <v>0</v>
      </c>
      <c r="V820" s="21">
        <v>0</v>
      </c>
      <c r="X820" s="21">
        <v>0</v>
      </c>
      <c r="Z820" s="21">
        <v>2299714</v>
      </c>
      <c r="AB820" s="22">
        <v>2299714</v>
      </c>
      <c r="AD820" s="5" t="str">
        <f t="shared" si="12"/>
        <v>No</v>
      </c>
      <c r="AF820" s="28"/>
      <c r="AG820" s="21"/>
    </row>
    <row r="821" spans="1:33">
      <c r="A821" s="8" t="s">
        <v>1883</v>
      </c>
      <c r="B821" s="8" t="s">
        <v>1473</v>
      </c>
      <c r="C821" s="9" t="s">
        <v>265</v>
      </c>
      <c r="D821" s="185" t="s">
        <v>1884</v>
      </c>
      <c r="E821" s="188" t="s">
        <v>1885</v>
      </c>
      <c r="F821" s="9" t="s">
        <v>88</v>
      </c>
      <c r="G821" s="9" t="s">
        <v>147</v>
      </c>
      <c r="H821" s="10">
        <v>0</v>
      </c>
      <c r="I821" s="11">
        <v>19</v>
      </c>
      <c r="J821" s="24">
        <v>0</v>
      </c>
      <c r="K821" s="12"/>
      <c r="L821" s="14">
        <v>0</v>
      </c>
      <c r="N821" s="21">
        <v>0</v>
      </c>
      <c r="P821" s="21">
        <v>0</v>
      </c>
      <c r="R821" s="21">
        <v>0</v>
      </c>
      <c r="T821" s="21">
        <v>0</v>
      </c>
      <c r="V821" s="21">
        <v>0</v>
      </c>
      <c r="X821" s="21">
        <v>0</v>
      </c>
      <c r="Z821" s="21">
        <v>83494</v>
      </c>
      <c r="AB821" s="22">
        <v>83494</v>
      </c>
      <c r="AD821" s="5" t="str">
        <f t="shared" si="12"/>
        <v>No</v>
      </c>
      <c r="AF821" s="28"/>
      <c r="AG821" s="21"/>
    </row>
    <row r="822" spans="1:33">
      <c r="A822" s="8" t="s">
        <v>1469</v>
      </c>
      <c r="B822" s="8" t="s">
        <v>1470</v>
      </c>
      <c r="C822" s="9" t="s">
        <v>154</v>
      </c>
      <c r="D822" s="185">
        <v>4208</v>
      </c>
      <c r="E822" s="188">
        <v>40208</v>
      </c>
      <c r="F822" s="9" t="s">
        <v>83</v>
      </c>
      <c r="G822" s="9" t="s">
        <v>84</v>
      </c>
      <c r="H822" s="10">
        <v>400492</v>
      </c>
      <c r="I822" s="11">
        <v>19</v>
      </c>
      <c r="J822" s="24">
        <v>1018189</v>
      </c>
      <c r="K822" s="12"/>
      <c r="L822" s="14">
        <v>0</v>
      </c>
      <c r="N822" s="21">
        <v>0</v>
      </c>
      <c r="P822" s="21">
        <v>0</v>
      </c>
      <c r="R822" s="21">
        <v>0</v>
      </c>
      <c r="T822" s="21">
        <v>0</v>
      </c>
      <c r="V822" s="21">
        <v>0</v>
      </c>
      <c r="X822" s="21">
        <v>0</v>
      </c>
      <c r="Z822" s="21">
        <v>0</v>
      </c>
      <c r="AB822" s="22">
        <v>1018189</v>
      </c>
      <c r="AD822" s="5" t="str">
        <f t="shared" si="12"/>
        <v>No</v>
      </c>
      <c r="AF822" s="28"/>
      <c r="AG822" s="21"/>
    </row>
    <row r="823" spans="1:33">
      <c r="A823" s="8" t="s">
        <v>2799</v>
      </c>
      <c r="B823" s="8" t="s">
        <v>2800</v>
      </c>
      <c r="C823" s="9" t="s">
        <v>210</v>
      </c>
      <c r="D823" s="185" t="s">
        <v>2801</v>
      </c>
      <c r="E823" s="188" t="s">
        <v>2802</v>
      </c>
      <c r="F823" s="9" t="s">
        <v>214</v>
      </c>
      <c r="G823" s="9" t="s">
        <v>147</v>
      </c>
      <c r="H823" s="10">
        <v>0</v>
      </c>
      <c r="I823" s="11">
        <v>19</v>
      </c>
      <c r="J823" s="24">
        <v>0</v>
      </c>
      <c r="K823" s="12"/>
      <c r="L823" s="14">
        <v>0</v>
      </c>
      <c r="N823" s="21">
        <v>0</v>
      </c>
      <c r="P823" s="21">
        <v>0</v>
      </c>
      <c r="R823" s="21">
        <v>0</v>
      </c>
      <c r="T823" s="21">
        <v>0</v>
      </c>
      <c r="V823" s="21">
        <v>0</v>
      </c>
      <c r="X823" s="21">
        <v>0</v>
      </c>
      <c r="Z823" s="21">
        <v>124408</v>
      </c>
      <c r="AB823" s="22">
        <v>124408</v>
      </c>
      <c r="AD823" s="5" t="str">
        <f t="shared" si="12"/>
        <v>No</v>
      </c>
      <c r="AF823" s="28"/>
      <c r="AG823" s="21"/>
    </row>
    <row r="824" spans="1:33">
      <c r="A824" s="8" t="s">
        <v>1036</v>
      </c>
      <c r="B824" s="8" t="s">
        <v>1037</v>
      </c>
      <c r="C824" s="9" t="s">
        <v>69</v>
      </c>
      <c r="D824" s="185">
        <v>8008</v>
      </c>
      <c r="E824" s="188">
        <v>80008</v>
      </c>
      <c r="F824" s="9" t="s">
        <v>83</v>
      </c>
      <c r="G824" s="9" t="s">
        <v>84</v>
      </c>
      <c r="H824" s="10">
        <v>61270</v>
      </c>
      <c r="I824" s="11">
        <v>19</v>
      </c>
      <c r="J824" s="24">
        <v>0</v>
      </c>
      <c r="K824" s="12"/>
      <c r="L824" s="14">
        <v>0</v>
      </c>
      <c r="N824" s="21">
        <v>0</v>
      </c>
      <c r="P824" s="21">
        <v>1232945</v>
      </c>
      <c r="R824" s="21">
        <v>0</v>
      </c>
      <c r="T824" s="21">
        <v>29280</v>
      </c>
      <c r="V824" s="21">
        <v>0</v>
      </c>
      <c r="X824" s="21">
        <v>0</v>
      </c>
      <c r="Z824" s="21">
        <v>0</v>
      </c>
      <c r="AB824" s="22">
        <v>1262225</v>
      </c>
      <c r="AD824" s="5" t="str">
        <f t="shared" si="12"/>
        <v>No</v>
      </c>
      <c r="AF824" s="28"/>
      <c r="AG824" s="21"/>
    </row>
    <row r="825" spans="1:33">
      <c r="A825" s="8" t="s">
        <v>2214</v>
      </c>
      <c r="B825" s="8" t="s">
        <v>2215</v>
      </c>
      <c r="C825" s="9" t="s">
        <v>275</v>
      </c>
      <c r="D825" s="185" t="s">
        <v>2216</v>
      </c>
      <c r="E825" s="188" t="s">
        <v>2217</v>
      </c>
      <c r="F825" s="9" t="s">
        <v>157</v>
      </c>
      <c r="G825" s="9" t="s">
        <v>147</v>
      </c>
      <c r="H825" s="10">
        <v>0</v>
      </c>
      <c r="I825" s="11">
        <v>19</v>
      </c>
      <c r="J825" s="24">
        <v>0</v>
      </c>
      <c r="K825" s="12"/>
      <c r="L825" s="14">
        <v>0</v>
      </c>
      <c r="N825" s="21">
        <v>0</v>
      </c>
      <c r="P825" s="21">
        <v>0</v>
      </c>
      <c r="R825" s="21">
        <v>0</v>
      </c>
      <c r="T825" s="21">
        <v>0</v>
      </c>
      <c r="V825" s="21">
        <v>0</v>
      </c>
      <c r="X825" s="21">
        <v>0</v>
      </c>
      <c r="Z825" s="21">
        <v>107714</v>
      </c>
      <c r="AB825" s="22">
        <v>107714</v>
      </c>
      <c r="AD825" s="5" t="str">
        <f t="shared" si="12"/>
        <v>No</v>
      </c>
      <c r="AF825" s="28"/>
      <c r="AG825" s="21"/>
    </row>
    <row r="826" spans="1:33">
      <c r="A826" s="8" t="s">
        <v>2658</v>
      </c>
      <c r="B826" s="8" t="s">
        <v>2659</v>
      </c>
      <c r="C826" s="9" t="s">
        <v>288</v>
      </c>
      <c r="D826" s="185" t="s">
        <v>2660</v>
      </c>
      <c r="E826" s="188">
        <v>30167</v>
      </c>
      <c r="F826" s="9" t="s">
        <v>83</v>
      </c>
      <c r="G826" s="9" t="s">
        <v>5756</v>
      </c>
      <c r="H826" s="10">
        <v>664651</v>
      </c>
      <c r="I826" s="11">
        <v>19</v>
      </c>
      <c r="J826" s="24">
        <v>0</v>
      </c>
      <c r="K826" s="12"/>
      <c r="L826" s="14">
        <v>0</v>
      </c>
      <c r="N826" s="21">
        <v>0</v>
      </c>
      <c r="P826" s="21">
        <v>0</v>
      </c>
      <c r="R826" s="21">
        <v>0</v>
      </c>
      <c r="T826" s="21">
        <v>0</v>
      </c>
      <c r="V826" s="21">
        <v>0</v>
      </c>
      <c r="X826" s="21">
        <v>0</v>
      </c>
      <c r="Z826" s="21">
        <v>103116</v>
      </c>
      <c r="AB826" s="22">
        <v>103116</v>
      </c>
      <c r="AD826" s="5" t="str">
        <f t="shared" si="12"/>
        <v>No</v>
      </c>
      <c r="AF826" s="28"/>
      <c r="AG826" s="21"/>
    </row>
    <row r="827" spans="1:33">
      <c r="A827" s="8" t="s">
        <v>5105</v>
      </c>
      <c r="B827" s="8" t="s">
        <v>1246</v>
      </c>
      <c r="C827" s="9" t="s">
        <v>129</v>
      </c>
      <c r="D827" s="185">
        <v>4023</v>
      </c>
      <c r="E827" s="188">
        <v>40023</v>
      </c>
      <c r="F827" s="9" t="s">
        <v>83</v>
      </c>
      <c r="G827" s="9" t="s">
        <v>84</v>
      </c>
      <c r="H827" s="10">
        <v>386787</v>
      </c>
      <c r="I827" s="11">
        <v>19</v>
      </c>
      <c r="J827" s="24">
        <v>2054034</v>
      </c>
      <c r="K827" s="12"/>
      <c r="L827" s="14">
        <v>0</v>
      </c>
      <c r="N827" s="21">
        <v>0</v>
      </c>
      <c r="P827" s="21">
        <v>0</v>
      </c>
      <c r="R827" s="21">
        <v>0</v>
      </c>
      <c r="T827" s="21">
        <v>0</v>
      </c>
      <c r="V827" s="21">
        <v>0</v>
      </c>
      <c r="X827" s="21">
        <v>0</v>
      </c>
      <c r="Z827" s="21">
        <v>0</v>
      </c>
      <c r="AB827" s="22">
        <v>2054034</v>
      </c>
      <c r="AD827" s="5" t="str">
        <f t="shared" si="12"/>
        <v>No</v>
      </c>
      <c r="AF827" s="28"/>
      <c r="AG827" s="21"/>
    </row>
    <row r="828" spans="1:33">
      <c r="A828" s="8" t="s">
        <v>259</v>
      </c>
      <c r="B828" s="8" t="s">
        <v>260</v>
      </c>
      <c r="C828" s="9" t="s">
        <v>120</v>
      </c>
      <c r="D828" s="185">
        <v>6115</v>
      </c>
      <c r="E828" s="188">
        <v>60115</v>
      </c>
      <c r="F828" s="9" t="s">
        <v>83</v>
      </c>
      <c r="G828" s="9" t="s">
        <v>5756</v>
      </c>
      <c r="H828" s="10">
        <v>5121892</v>
      </c>
      <c r="I828" s="11">
        <v>19</v>
      </c>
      <c r="J828" s="24">
        <v>0</v>
      </c>
      <c r="K828" s="12"/>
      <c r="L828" s="14">
        <v>0</v>
      </c>
      <c r="N828" s="21">
        <v>0</v>
      </c>
      <c r="P828" s="21">
        <v>0</v>
      </c>
      <c r="R828" s="21">
        <v>0</v>
      </c>
      <c r="T828" s="21">
        <v>0</v>
      </c>
      <c r="V828" s="21">
        <v>0</v>
      </c>
      <c r="X828" s="21">
        <v>0</v>
      </c>
      <c r="Z828" s="21">
        <v>179616</v>
      </c>
      <c r="AB828" s="22">
        <v>179616</v>
      </c>
      <c r="AD828" s="5" t="str">
        <f t="shared" si="12"/>
        <v>No</v>
      </c>
      <c r="AF828" s="28"/>
      <c r="AG828" s="21"/>
    </row>
    <row r="829" spans="1:33">
      <c r="A829" s="8" t="s">
        <v>241</v>
      </c>
      <c r="B829" s="8" t="s">
        <v>242</v>
      </c>
      <c r="C829" s="9" t="s">
        <v>103</v>
      </c>
      <c r="D829" s="185">
        <v>4194</v>
      </c>
      <c r="E829" s="188">
        <v>40194</v>
      </c>
      <c r="F829" s="9" t="s">
        <v>83</v>
      </c>
      <c r="G829" s="9" t="s">
        <v>5756</v>
      </c>
      <c r="H829" s="10">
        <v>109572</v>
      </c>
      <c r="I829" s="11">
        <v>19</v>
      </c>
      <c r="J829" s="24">
        <v>0</v>
      </c>
      <c r="K829" s="12"/>
      <c r="L829" s="14">
        <v>0</v>
      </c>
      <c r="N829" s="21">
        <v>0</v>
      </c>
      <c r="P829" s="21">
        <v>0</v>
      </c>
      <c r="R829" s="21">
        <v>0</v>
      </c>
      <c r="T829" s="21">
        <v>0</v>
      </c>
      <c r="V829" s="21">
        <v>0</v>
      </c>
      <c r="X829" s="21">
        <v>0</v>
      </c>
      <c r="Z829" s="21">
        <v>1169824</v>
      </c>
      <c r="AB829" s="22">
        <v>1169824</v>
      </c>
      <c r="AD829" s="5" t="str">
        <f t="shared" si="12"/>
        <v>No</v>
      </c>
      <c r="AF829" s="28"/>
      <c r="AG829" s="21"/>
    </row>
    <row r="830" spans="1:33">
      <c r="A830" s="8" t="s">
        <v>2298</v>
      </c>
      <c r="B830" s="8" t="s">
        <v>2299</v>
      </c>
      <c r="C830" s="9" t="s">
        <v>106</v>
      </c>
      <c r="D830" s="185" t="s">
        <v>2300</v>
      </c>
      <c r="E830" s="188" t="s">
        <v>2301</v>
      </c>
      <c r="F830" s="9" t="s">
        <v>157</v>
      </c>
      <c r="G830" s="9" t="s">
        <v>147</v>
      </c>
      <c r="H830" s="10">
        <v>0</v>
      </c>
      <c r="I830" s="11">
        <v>19</v>
      </c>
      <c r="J830" s="24">
        <v>0</v>
      </c>
      <c r="K830" s="12"/>
      <c r="L830" s="14">
        <v>0</v>
      </c>
      <c r="N830" s="21">
        <v>0</v>
      </c>
      <c r="P830" s="21">
        <v>0</v>
      </c>
      <c r="R830" s="21">
        <v>0</v>
      </c>
      <c r="T830" s="21">
        <v>0</v>
      </c>
      <c r="V830" s="21">
        <v>0</v>
      </c>
      <c r="X830" s="21">
        <v>0</v>
      </c>
      <c r="Z830" s="21">
        <v>205180</v>
      </c>
      <c r="AB830" s="22">
        <v>205180</v>
      </c>
      <c r="AD830" s="5" t="str">
        <f t="shared" si="12"/>
        <v>No</v>
      </c>
      <c r="AF830" s="28"/>
      <c r="AG830" s="21"/>
    </row>
    <row r="831" spans="1:33">
      <c r="A831" s="8" t="s">
        <v>1379</v>
      </c>
      <c r="B831" s="8" t="s">
        <v>1380</v>
      </c>
      <c r="C831" s="9" t="s">
        <v>163</v>
      </c>
      <c r="D831" s="185">
        <v>1053</v>
      </c>
      <c r="E831" s="188">
        <v>10053</v>
      </c>
      <c r="F831" s="9" t="s">
        <v>88</v>
      </c>
      <c r="G831" s="9" t="s">
        <v>84</v>
      </c>
      <c r="H831" s="10">
        <v>4181019</v>
      </c>
      <c r="I831" s="11">
        <v>19</v>
      </c>
      <c r="J831" s="24">
        <v>546394</v>
      </c>
      <c r="K831" s="12"/>
      <c r="L831" s="14">
        <v>0</v>
      </c>
      <c r="N831" s="21">
        <v>0</v>
      </c>
      <c r="P831" s="21">
        <v>0</v>
      </c>
      <c r="R831" s="21">
        <v>0</v>
      </c>
      <c r="T831" s="21">
        <v>0</v>
      </c>
      <c r="V831" s="21">
        <v>0</v>
      </c>
      <c r="X831" s="21">
        <v>0</v>
      </c>
      <c r="Z831" s="21">
        <v>0</v>
      </c>
      <c r="AB831" s="22">
        <v>546394</v>
      </c>
      <c r="AD831" s="5" t="str">
        <f t="shared" si="12"/>
        <v>No</v>
      </c>
      <c r="AF831" s="28"/>
      <c r="AG831" s="21"/>
    </row>
    <row r="832" spans="1:33">
      <c r="A832" s="8" t="s">
        <v>2688</v>
      </c>
      <c r="B832" s="8" t="s">
        <v>2689</v>
      </c>
      <c r="C832" s="9" t="s">
        <v>235</v>
      </c>
      <c r="D832" s="185">
        <v>4217</v>
      </c>
      <c r="E832" s="188">
        <v>40217</v>
      </c>
      <c r="F832" s="9" t="s">
        <v>83</v>
      </c>
      <c r="G832" s="9" t="s">
        <v>5756</v>
      </c>
      <c r="H832" s="10">
        <v>214881</v>
      </c>
      <c r="I832" s="11">
        <v>19</v>
      </c>
      <c r="J832" s="24">
        <v>0</v>
      </c>
      <c r="K832" s="12"/>
      <c r="L832" s="14">
        <v>0</v>
      </c>
      <c r="N832" s="21">
        <v>0</v>
      </c>
      <c r="P832" s="21">
        <v>0</v>
      </c>
      <c r="R832" s="21">
        <v>0</v>
      </c>
      <c r="T832" s="21">
        <v>0</v>
      </c>
      <c r="V832" s="21">
        <v>0</v>
      </c>
      <c r="X832" s="21">
        <v>0</v>
      </c>
      <c r="Z832" s="21">
        <v>746116</v>
      </c>
      <c r="AB832" s="22">
        <v>746116</v>
      </c>
      <c r="AD832" s="5" t="str">
        <f t="shared" si="12"/>
        <v>No</v>
      </c>
      <c r="AF832" s="28"/>
      <c r="AG832" s="21"/>
    </row>
    <row r="833" spans="1:33">
      <c r="A833" s="8" t="s">
        <v>589</v>
      </c>
      <c r="B833" s="8" t="s">
        <v>590</v>
      </c>
      <c r="C833" s="9" t="s">
        <v>233</v>
      </c>
      <c r="D833" s="185">
        <v>3003</v>
      </c>
      <c r="E833" s="188">
        <v>30003</v>
      </c>
      <c r="F833" s="9" t="s">
        <v>88</v>
      </c>
      <c r="G833" s="9" t="s">
        <v>5756</v>
      </c>
      <c r="H833" s="10">
        <v>67229</v>
      </c>
      <c r="I833" s="11">
        <v>19</v>
      </c>
      <c r="J833" s="24">
        <v>0</v>
      </c>
      <c r="K833" s="12"/>
      <c r="L833" s="14">
        <v>0</v>
      </c>
      <c r="N833" s="21">
        <v>0</v>
      </c>
      <c r="P833" s="21">
        <v>0</v>
      </c>
      <c r="R833" s="21">
        <v>0</v>
      </c>
      <c r="T833" s="21">
        <v>0</v>
      </c>
      <c r="V833" s="21">
        <v>0</v>
      </c>
      <c r="X833" s="21">
        <v>0</v>
      </c>
      <c r="Z833" s="21">
        <v>2060759</v>
      </c>
      <c r="AB833" s="22">
        <v>2060759</v>
      </c>
      <c r="AD833" s="5" t="str">
        <f t="shared" si="12"/>
        <v>No</v>
      </c>
      <c r="AF833" s="28"/>
      <c r="AG833" s="21"/>
    </row>
    <row r="834" spans="1:33">
      <c r="A834" s="8" t="s">
        <v>552</v>
      </c>
      <c r="B834" s="8" t="s">
        <v>553</v>
      </c>
      <c r="C834" s="9" t="s">
        <v>235</v>
      </c>
      <c r="D834" s="185">
        <v>4226</v>
      </c>
      <c r="E834" s="188">
        <v>40226</v>
      </c>
      <c r="F834" s="9" t="s">
        <v>157</v>
      </c>
      <c r="G834" s="9" t="s">
        <v>5756</v>
      </c>
      <c r="H834" s="10">
        <v>280648</v>
      </c>
      <c r="I834" s="11">
        <v>19</v>
      </c>
      <c r="J834" s="24">
        <v>0</v>
      </c>
      <c r="K834" s="12"/>
      <c r="L834" s="14">
        <v>0</v>
      </c>
      <c r="N834" s="21">
        <v>0</v>
      </c>
      <c r="P834" s="21">
        <v>0</v>
      </c>
      <c r="R834" s="21">
        <v>0</v>
      </c>
      <c r="T834" s="21">
        <v>0</v>
      </c>
      <c r="V834" s="21">
        <v>0</v>
      </c>
      <c r="X834" s="21">
        <v>0</v>
      </c>
      <c r="Z834" s="21">
        <v>93934</v>
      </c>
      <c r="AB834" s="22">
        <v>93934</v>
      </c>
      <c r="AD834" s="5" t="str">
        <f t="shared" si="12"/>
        <v>No</v>
      </c>
      <c r="AF834" s="28"/>
      <c r="AG834" s="21"/>
    </row>
    <row r="835" spans="1:33">
      <c r="A835" s="8" t="s">
        <v>3058</v>
      </c>
      <c r="B835" s="8" t="s">
        <v>3059</v>
      </c>
      <c r="C835" s="9" t="s">
        <v>171</v>
      </c>
      <c r="D835" s="185" t="s">
        <v>3060</v>
      </c>
      <c r="E835" s="188" t="s">
        <v>3061</v>
      </c>
      <c r="F835" s="9" t="s">
        <v>157</v>
      </c>
      <c r="G835" s="9" t="s">
        <v>147</v>
      </c>
      <c r="H835" s="10">
        <v>0</v>
      </c>
      <c r="I835" s="11">
        <v>19</v>
      </c>
      <c r="J835" s="24">
        <v>0</v>
      </c>
      <c r="K835" s="12"/>
      <c r="L835" s="14">
        <v>0</v>
      </c>
      <c r="N835" s="21">
        <v>0</v>
      </c>
      <c r="P835" s="21">
        <v>0</v>
      </c>
      <c r="R835" s="21">
        <v>0</v>
      </c>
      <c r="T835" s="21">
        <v>0</v>
      </c>
      <c r="V835" s="21">
        <v>0</v>
      </c>
      <c r="X835" s="21">
        <v>0</v>
      </c>
      <c r="Z835" s="21">
        <v>27918</v>
      </c>
      <c r="AB835" s="22">
        <v>27918</v>
      </c>
      <c r="AD835" s="5" t="str">
        <f t="shared" ref="AD835:AD898" si="13">IF(AC835&amp;AA835&amp;Y835&amp;W835&amp;U835&amp;S835&amp;Q835&amp;O835&amp;M835&amp;K835&lt;&gt;"","Yes","No")</f>
        <v>No</v>
      </c>
      <c r="AF835" s="28"/>
      <c r="AG835" s="21"/>
    </row>
    <row r="836" spans="1:33">
      <c r="A836" s="8" t="s">
        <v>1734</v>
      </c>
      <c r="B836" s="8" t="s">
        <v>1735</v>
      </c>
      <c r="C836" s="9" t="s">
        <v>648</v>
      </c>
      <c r="D836" s="185" t="s">
        <v>1736</v>
      </c>
      <c r="E836" s="188" t="s">
        <v>1737</v>
      </c>
      <c r="F836" s="9" t="s">
        <v>157</v>
      </c>
      <c r="G836" s="9" t="s">
        <v>147</v>
      </c>
      <c r="H836" s="10">
        <v>0</v>
      </c>
      <c r="I836" s="11">
        <v>19</v>
      </c>
      <c r="J836" s="24">
        <v>0</v>
      </c>
      <c r="K836" s="12"/>
      <c r="L836" s="14">
        <v>0</v>
      </c>
      <c r="N836" s="21">
        <v>0</v>
      </c>
      <c r="P836" s="21">
        <v>0</v>
      </c>
      <c r="R836" s="21">
        <v>0</v>
      </c>
      <c r="T836" s="21">
        <v>0</v>
      </c>
      <c r="V836" s="21">
        <v>0</v>
      </c>
      <c r="X836" s="21">
        <v>0</v>
      </c>
      <c r="Z836" s="21">
        <v>156223</v>
      </c>
      <c r="AB836" s="22">
        <v>156223</v>
      </c>
      <c r="AD836" s="5" t="str">
        <f t="shared" si="13"/>
        <v>No</v>
      </c>
      <c r="AF836" s="28"/>
      <c r="AG836" s="21"/>
    </row>
    <row r="837" spans="1:33">
      <c r="A837" s="8" t="s">
        <v>2545</v>
      </c>
      <c r="B837" s="8" t="s">
        <v>2546</v>
      </c>
      <c r="C837" s="9" t="s">
        <v>466</v>
      </c>
      <c r="D837" s="185" t="s">
        <v>2547</v>
      </c>
      <c r="E837" s="188" t="s">
        <v>2548</v>
      </c>
      <c r="F837" s="9" t="s">
        <v>83</v>
      </c>
      <c r="G837" s="9" t="s">
        <v>147</v>
      </c>
      <c r="H837" s="10">
        <v>0</v>
      </c>
      <c r="I837" s="11">
        <v>19</v>
      </c>
      <c r="J837" s="24">
        <v>0</v>
      </c>
      <c r="K837" s="12"/>
      <c r="L837" s="14">
        <v>0</v>
      </c>
      <c r="N837" s="21">
        <v>0</v>
      </c>
      <c r="P837" s="21">
        <v>0</v>
      </c>
      <c r="R837" s="21">
        <v>0</v>
      </c>
      <c r="T837" s="21">
        <v>0</v>
      </c>
      <c r="V837" s="21">
        <v>0</v>
      </c>
      <c r="X837" s="21">
        <v>0</v>
      </c>
      <c r="Z837" s="21">
        <v>757789</v>
      </c>
      <c r="AB837" s="22">
        <v>757789</v>
      </c>
      <c r="AD837" s="5" t="str">
        <f t="shared" si="13"/>
        <v>No</v>
      </c>
      <c r="AF837" s="28"/>
      <c r="AG837" s="21"/>
    </row>
    <row r="838" spans="1:33">
      <c r="A838" s="8" t="s">
        <v>5232</v>
      </c>
      <c r="B838" s="8" t="s">
        <v>5233</v>
      </c>
      <c r="C838" s="9" t="s">
        <v>168</v>
      </c>
      <c r="D838" s="185" t="s">
        <v>5234</v>
      </c>
      <c r="E838" s="188" t="s">
        <v>5235</v>
      </c>
      <c r="F838" s="9" t="s">
        <v>157</v>
      </c>
      <c r="G838" s="9" t="s">
        <v>147</v>
      </c>
      <c r="H838" s="10">
        <v>0</v>
      </c>
      <c r="I838" s="11">
        <v>19</v>
      </c>
      <c r="J838" s="24">
        <v>0</v>
      </c>
      <c r="K838" s="12"/>
      <c r="L838" s="14">
        <v>0</v>
      </c>
      <c r="N838" s="21">
        <v>0</v>
      </c>
      <c r="P838" s="21">
        <v>0</v>
      </c>
      <c r="R838" s="21">
        <v>0</v>
      </c>
      <c r="T838" s="21">
        <v>0</v>
      </c>
      <c r="V838" s="21">
        <v>0</v>
      </c>
      <c r="X838" s="21">
        <v>0</v>
      </c>
      <c r="Z838" s="21">
        <v>457347</v>
      </c>
      <c r="AB838" s="22">
        <v>457347</v>
      </c>
      <c r="AD838" s="5" t="str">
        <f t="shared" si="13"/>
        <v>No</v>
      </c>
      <c r="AF838" s="28"/>
      <c r="AG838" s="21"/>
    </row>
    <row r="839" spans="1:33">
      <c r="A839" s="8" t="s">
        <v>415</v>
      </c>
      <c r="B839" s="8" t="s">
        <v>416</v>
      </c>
      <c r="C839" s="9" t="s">
        <v>87</v>
      </c>
      <c r="D839" s="185">
        <v>35</v>
      </c>
      <c r="E839" s="188">
        <v>35</v>
      </c>
      <c r="F839" s="9" t="s">
        <v>138</v>
      </c>
      <c r="G839" s="9" t="s">
        <v>84</v>
      </c>
      <c r="H839" s="10">
        <v>3059393</v>
      </c>
      <c r="I839" s="11">
        <v>19</v>
      </c>
      <c r="J839" s="24">
        <v>0</v>
      </c>
      <c r="K839" s="12"/>
      <c r="L839" s="14">
        <v>0</v>
      </c>
      <c r="N839" s="21">
        <v>0</v>
      </c>
      <c r="P839" s="21">
        <v>0</v>
      </c>
      <c r="R839" s="21">
        <v>0</v>
      </c>
      <c r="T839" s="21">
        <v>0</v>
      </c>
      <c r="V839" s="21">
        <v>0</v>
      </c>
      <c r="X839" s="21">
        <v>0</v>
      </c>
      <c r="Z839" s="21">
        <v>0</v>
      </c>
      <c r="AB839" s="22">
        <v>0</v>
      </c>
      <c r="AD839" s="5" t="str">
        <f t="shared" si="13"/>
        <v>No</v>
      </c>
      <c r="AF839" s="28"/>
      <c r="AG839" s="21"/>
    </row>
    <row r="840" spans="1:33">
      <c r="A840" s="8" t="s">
        <v>6183</v>
      </c>
      <c r="B840" s="8" t="s">
        <v>961</v>
      </c>
      <c r="C840" s="9" t="s">
        <v>129</v>
      </c>
      <c r="D840" s="185" t="s">
        <v>917</v>
      </c>
      <c r="E840" s="188" t="s">
        <v>918</v>
      </c>
      <c r="F840" s="9" t="s">
        <v>83</v>
      </c>
      <c r="G840" s="9" t="s">
        <v>147</v>
      </c>
      <c r="H840" s="10">
        <v>0</v>
      </c>
      <c r="I840" s="11">
        <v>19</v>
      </c>
      <c r="J840" s="24">
        <v>0</v>
      </c>
      <c r="K840" s="12"/>
      <c r="L840" s="14">
        <v>0</v>
      </c>
      <c r="N840" s="21">
        <v>0</v>
      </c>
      <c r="P840" s="21">
        <v>0</v>
      </c>
      <c r="R840" s="21">
        <v>0</v>
      </c>
      <c r="T840" s="21">
        <v>0</v>
      </c>
      <c r="V840" s="21">
        <v>0</v>
      </c>
      <c r="X840" s="21">
        <v>0</v>
      </c>
      <c r="Z840" s="21">
        <v>512833</v>
      </c>
      <c r="AB840" s="22">
        <v>512833</v>
      </c>
      <c r="AD840" s="5" t="str">
        <f t="shared" si="13"/>
        <v>No</v>
      </c>
      <c r="AF840" s="28"/>
      <c r="AG840" s="21"/>
    </row>
    <row r="841" spans="1:33">
      <c r="A841" s="8" t="s">
        <v>5281</v>
      </c>
      <c r="B841" s="8" t="s">
        <v>477</v>
      </c>
      <c r="C841" s="9" t="s">
        <v>124</v>
      </c>
      <c r="D841" s="185">
        <v>6038</v>
      </c>
      <c r="E841" s="188">
        <v>60038</v>
      </c>
      <c r="F841" s="9" t="s">
        <v>83</v>
      </c>
      <c r="G841" s="9" t="s">
        <v>84</v>
      </c>
      <c r="H841" s="10">
        <v>252720</v>
      </c>
      <c r="I841" s="11">
        <v>19</v>
      </c>
      <c r="J841" s="24">
        <v>2965289</v>
      </c>
      <c r="K841" s="12"/>
      <c r="L841" s="14">
        <v>0</v>
      </c>
      <c r="N841" s="21">
        <v>0</v>
      </c>
      <c r="P841" s="21">
        <v>0</v>
      </c>
      <c r="R841" s="21">
        <v>0</v>
      </c>
      <c r="T841" s="21">
        <v>0</v>
      </c>
      <c r="V841" s="21">
        <v>0</v>
      </c>
      <c r="X841" s="21">
        <v>0</v>
      </c>
      <c r="Z841" s="21">
        <v>0</v>
      </c>
      <c r="AB841" s="22">
        <v>2965289</v>
      </c>
      <c r="AD841" s="5" t="str">
        <f t="shared" si="13"/>
        <v>No</v>
      </c>
      <c r="AF841" s="28"/>
      <c r="AG841" s="21"/>
    </row>
    <row r="842" spans="1:33">
      <c r="A842" s="8" t="s">
        <v>2719</v>
      </c>
      <c r="B842" s="8" t="s">
        <v>1195</v>
      </c>
      <c r="C842" s="9" t="s">
        <v>154</v>
      </c>
      <c r="D842" s="185">
        <v>4053</v>
      </c>
      <c r="E842" s="188">
        <v>40053</v>
      </c>
      <c r="F842" s="9" t="s">
        <v>88</v>
      </c>
      <c r="G842" s="9" t="s">
        <v>84</v>
      </c>
      <c r="H842" s="10">
        <v>400492</v>
      </c>
      <c r="I842" s="11">
        <v>19</v>
      </c>
      <c r="J842" s="24">
        <v>954041</v>
      </c>
      <c r="K842" s="12"/>
      <c r="L842" s="14">
        <v>0</v>
      </c>
      <c r="N842" s="21">
        <v>0</v>
      </c>
      <c r="P842" s="21">
        <v>0</v>
      </c>
      <c r="R842" s="21">
        <v>0</v>
      </c>
      <c r="T842" s="21">
        <v>0</v>
      </c>
      <c r="V842" s="21">
        <v>0</v>
      </c>
      <c r="X842" s="21">
        <v>0</v>
      </c>
      <c r="Z842" s="21">
        <v>0</v>
      </c>
      <c r="AB842" s="22">
        <v>954041</v>
      </c>
      <c r="AD842" s="5" t="str">
        <f t="shared" si="13"/>
        <v>No</v>
      </c>
      <c r="AF842" s="28"/>
      <c r="AG842" s="21"/>
    </row>
    <row r="843" spans="1:33">
      <c r="A843" s="8" t="s">
        <v>465</v>
      </c>
      <c r="B843" s="8" t="s">
        <v>287</v>
      </c>
      <c r="C843" s="9" t="s">
        <v>466</v>
      </c>
      <c r="D843" s="185">
        <v>5200</v>
      </c>
      <c r="E843" s="188">
        <v>50200</v>
      </c>
      <c r="F843" s="9" t="s">
        <v>83</v>
      </c>
      <c r="G843" s="9" t="s">
        <v>5756</v>
      </c>
      <c r="H843" s="10">
        <v>1624827</v>
      </c>
      <c r="I843" s="11">
        <v>19</v>
      </c>
      <c r="J843" s="24">
        <v>0</v>
      </c>
      <c r="K843" s="12"/>
      <c r="L843" s="14">
        <v>0</v>
      </c>
      <c r="N843" s="21">
        <v>0</v>
      </c>
      <c r="P843" s="21">
        <v>0</v>
      </c>
      <c r="R843" s="21">
        <v>0</v>
      </c>
      <c r="T843" s="21">
        <v>0</v>
      </c>
      <c r="V843" s="21">
        <v>0</v>
      </c>
      <c r="X843" s="21">
        <v>0</v>
      </c>
      <c r="Z843" s="21">
        <v>475728</v>
      </c>
      <c r="AB843" s="22">
        <v>475728</v>
      </c>
      <c r="AD843" s="5" t="str">
        <f t="shared" si="13"/>
        <v>No</v>
      </c>
      <c r="AF843" s="28"/>
      <c r="AG843" s="21"/>
    </row>
    <row r="844" spans="1:33">
      <c r="A844" s="8" t="s">
        <v>1186</v>
      </c>
      <c r="B844" s="8" t="s">
        <v>1187</v>
      </c>
      <c r="C844" s="9" t="s">
        <v>160</v>
      </c>
      <c r="D844" s="185">
        <v>1099</v>
      </c>
      <c r="E844" s="188">
        <v>10099</v>
      </c>
      <c r="F844" s="9" t="s">
        <v>157</v>
      </c>
      <c r="G844" s="9" t="s">
        <v>5756</v>
      </c>
      <c r="H844" s="10">
        <v>88200</v>
      </c>
      <c r="I844" s="11">
        <v>19</v>
      </c>
      <c r="J844" s="24">
        <v>0</v>
      </c>
      <c r="K844" s="12"/>
      <c r="L844" s="14">
        <v>0</v>
      </c>
      <c r="N844" s="21">
        <v>0</v>
      </c>
      <c r="P844" s="21">
        <v>0</v>
      </c>
      <c r="R844" s="21">
        <v>0</v>
      </c>
      <c r="T844" s="21">
        <v>0</v>
      </c>
      <c r="V844" s="21">
        <v>0</v>
      </c>
      <c r="X844" s="21">
        <v>0</v>
      </c>
      <c r="Z844" s="21">
        <v>604263</v>
      </c>
      <c r="AB844" s="22">
        <v>604263</v>
      </c>
      <c r="AD844" s="5" t="str">
        <f t="shared" si="13"/>
        <v>No</v>
      </c>
      <c r="AF844" s="28"/>
      <c r="AG844" s="21"/>
    </row>
    <row r="845" spans="1:33">
      <c r="A845" s="8" t="s">
        <v>6021</v>
      </c>
      <c r="B845" s="8" t="s">
        <v>4499</v>
      </c>
      <c r="C845" s="9" t="s">
        <v>454</v>
      </c>
      <c r="D845" s="185" t="s">
        <v>4500</v>
      </c>
      <c r="E845" s="188" t="s">
        <v>4501</v>
      </c>
      <c r="F845" s="9" t="s">
        <v>83</v>
      </c>
      <c r="G845" s="9" t="s">
        <v>147</v>
      </c>
      <c r="H845" s="10">
        <v>0</v>
      </c>
      <c r="I845" s="11">
        <v>19</v>
      </c>
      <c r="J845" s="24">
        <v>0</v>
      </c>
      <c r="K845" s="12"/>
      <c r="L845" s="14">
        <v>0</v>
      </c>
      <c r="N845" s="21">
        <v>0</v>
      </c>
      <c r="P845" s="21">
        <v>0</v>
      </c>
      <c r="R845" s="21">
        <v>0</v>
      </c>
      <c r="T845" s="21">
        <v>0</v>
      </c>
      <c r="V845" s="21">
        <v>0</v>
      </c>
      <c r="X845" s="21">
        <v>0</v>
      </c>
      <c r="Z845" s="21">
        <v>9860485</v>
      </c>
      <c r="AB845" s="22">
        <v>9860485</v>
      </c>
      <c r="AD845" s="5" t="str">
        <f t="shared" si="13"/>
        <v>No</v>
      </c>
      <c r="AF845" s="28"/>
      <c r="AG845" s="21"/>
    </row>
    <row r="846" spans="1:33">
      <c r="A846" s="8" t="s">
        <v>6571</v>
      </c>
      <c r="B846" s="8" t="s">
        <v>522</v>
      </c>
      <c r="C846" s="9" t="s">
        <v>235</v>
      </c>
      <c r="D846" s="185">
        <v>4011</v>
      </c>
      <c r="E846" s="188">
        <v>40011</v>
      </c>
      <c r="F846" s="9" t="s">
        <v>83</v>
      </c>
      <c r="G846" s="9" t="s">
        <v>5756</v>
      </c>
      <c r="H846" s="10">
        <v>166485</v>
      </c>
      <c r="I846" s="11">
        <v>19</v>
      </c>
      <c r="J846" s="24">
        <v>0</v>
      </c>
      <c r="K846" s="12"/>
      <c r="L846" s="14">
        <v>0</v>
      </c>
      <c r="N846" s="21">
        <v>0</v>
      </c>
      <c r="P846" s="21">
        <v>0</v>
      </c>
      <c r="R846" s="21">
        <v>0</v>
      </c>
      <c r="T846" s="21">
        <v>0</v>
      </c>
      <c r="V846" s="21">
        <v>0</v>
      </c>
      <c r="X846" s="21">
        <v>0</v>
      </c>
      <c r="Z846" s="21">
        <v>1465390</v>
      </c>
      <c r="AB846" s="22">
        <v>1465390</v>
      </c>
      <c r="AD846" s="5" t="str">
        <f t="shared" si="13"/>
        <v>No</v>
      </c>
      <c r="AF846" s="28"/>
      <c r="AG846" s="21"/>
    </row>
    <row r="847" spans="1:33">
      <c r="A847" s="8" t="s">
        <v>5923</v>
      </c>
      <c r="B847" s="8" t="s">
        <v>4855</v>
      </c>
      <c r="C847" s="9" t="s">
        <v>87</v>
      </c>
      <c r="D847" s="185"/>
      <c r="E847" s="188" t="s">
        <v>5924</v>
      </c>
      <c r="F847" s="9" t="s">
        <v>83</v>
      </c>
      <c r="G847" s="9" t="s">
        <v>147</v>
      </c>
      <c r="H847" s="10">
        <v>0</v>
      </c>
      <c r="I847" s="11">
        <v>19</v>
      </c>
      <c r="J847" s="24">
        <v>0</v>
      </c>
      <c r="K847" s="12"/>
      <c r="L847" s="14">
        <v>0</v>
      </c>
      <c r="N847" s="21">
        <v>0</v>
      </c>
      <c r="P847" s="21">
        <v>0</v>
      </c>
      <c r="R847" s="21">
        <v>0</v>
      </c>
      <c r="T847" s="21">
        <v>0</v>
      </c>
      <c r="V847" s="21">
        <v>0</v>
      </c>
      <c r="X847" s="21">
        <v>0</v>
      </c>
      <c r="Z847" s="21">
        <v>1174587</v>
      </c>
      <c r="AB847" s="22">
        <v>1174587</v>
      </c>
      <c r="AD847" s="5" t="str">
        <f t="shared" si="13"/>
        <v>No</v>
      </c>
      <c r="AF847" s="28"/>
      <c r="AG847" s="21"/>
    </row>
    <row r="848" spans="1:33">
      <c r="A848" s="8" t="s">
        <v>5224</v>
      </c>
      <c r="B848" s="8" t="s">
        <v>5225</v>
      </c>
      <c r="C848" s="9" t="s">
        <v>168</v>
      </c>
      <c r="D848" s="185" t="s">
        <v>5226</v>
      </c>
      <c r="E848" s="188" t="s">
        <v>5227</v>
      </c>
      <c r="F848" s="9" t="s">
        <v>88</v>
      </c>
      <c r="G848" s="9" t="s">
        <v>147</v>
      </c>
      <c r="H848" s="10">
        <v>0</v>
      </c>
      <c r="I848" s="11">
        <v>19</v>
      </c>
      <c r="J848" s="24">
        <v>0</v>
      </c>
      <c r="K848" s="12"/>
      <c r="L848" s="14">
        <v>0</v>
      </c>
      <c r="N848" s="21">
        <v>0</v>
      </c>
      <c r="P848" s="21">
        <v>0</v>
      </c>
      <c r="R848" s="21">
        <v>0</v>
      </c>
      <c r="T848" s="21">
        <v>0</v>
      </c>
      <c r="V848" s="21">
        <v>0</v>
      </c>
      <c r="X848" s="21">
        <v>0</v>
      </c>
      <c r="Z848" s="21">
        <v>382140</v>
      </c>
      <c r="AB848" s="22">
        <v>382140</v>
      </c>
      <c r="AD848" s="5" t="str">
        <f t="shared" si="13"/>
        <v>No</v>
      </c>
      <c r="AF848" s="28"/>
      <c r="AG848" s="21"/>
    </row>
    <row r="849" spans="1:33">
      <c r="A849" s="8" t="s">
        <v>6570</v>
      </c>
      <c r="B849" s="8" t="s">
        <v>889</v>
      </c>
      <c r="C849" s="9" t="s">
        <v>288</v>
      </c>
      <c r="D849" s="185" t="s">
        <v>2665</v>
      </c>
      <c r="E849" s="188" t="s">
        <v>2666</v>
      </c>
      <c r="F849" s="9" t="s">
        <v>88</v>
      </c>
      <c r="G849" s="9" t="s">
        <v>147</v>
      </c>
      <c r="H849" s="10">
        <v>0</v>
      </c>
      <c r="I849" s="11">
        <v>19</v>
      </c>
      <c r="J849" s="24">
        <v>0</v>
      </c>
      <c r="K849" s="12"/>
      <c r="L849" s="14">
        <v>0</v>
      </c>
      <c r="N849" s="21">
        <v>0</v>
      </c>
      <c r="P849" s="21">
        <v>0</v>
      </c>
      <c r="R849" s="21">
        <v>0</v>
      </c>
      <c r="T849" s="21">
        <v>0</v>
      </c>
      <c r="V849" s="21">
        <v>0</v>
      </c>
      <c r="X849" s="21">
        <v>0</v>
      </c>
      <c r="Z849" s="21">
        <v>55795</v>
      </c>
      <c r="AB849" s="22">
        <v>55795</v>
      </c>
      <c r="AD849" s="5" t="str">
        <f t="shared" si="13"/>
        <v>No</v>
      </c>
      <c r="AF849" s="28"/>
      <c r="AG849" s="21"/>
    </row>
    <row r="850" spans="1:33">
      <c r="A850" s="8" t="s">
        <v>3460</v>
      </c>
      <c r="B850" s="8" t="s">
        <v>3461</v>
      </c>
      <c r="C850" s="9" t="s">
        <v>34</v>
      </c>
      <c r="D850" s="185" t="s">
        <v>3462</v>
      </c>
      <c r="E850" s="188" t="s">
        <v>3463</v>
      </c>
      <c r="F850" s="9" t="s">
        <v>157</v>
      </c>
      <c r="G850" s="9" t="s">
        <v>147</v>
      </c>
      <c r="H850" s="10">
        <v>0</v>
      </c>
      <c r="I850" s="11">
        <v>19</v>
      </c>
      <c r="J850" s="24">
        <v>0</v>
      </c>
      <c r="K850" s="12"/>
      <c r="L850" s="14">
        <v>0</v>
      </c>
      <c r="N850" s="21">
        <v>0</v>
      </c>
      <c r="P850" s="21">
        <v>0</v>
      </c>
      <c r="R850" s="21">
        <v>0</v>
      </c>
      <c r="T850" s="21">
        <v>0</v>
      </c>
      <c r="V850" s="21">
        <v>0</v>
      </c>
      <c r="X850" s="21">
        <v>0</v>
      </c>
      <c r="Z850" s="21">
        <v>155424</v>
      </c>
      <c r="AB850" s="22">
        <v>155424</v>
      </c>
      <c r="AD850" s="5" t="str">
        <f t="shared" si="13"/>
        <v>No</v>
      </c>
      <c r="AF850" s="28"/>
      <c r="AG850" s="21"/>
    </row>
    <row r="851" spans="1:33">
      <c r="A851" s="8" t="s">
        <v>2761</v>
      </c>
      <c r="B851" s="8" t="s">
        <v>2742</v>
      </c>
      <c r="C851" s="9" t="s">
        <v>65</v>
      </c>
      <c r="D851" s="185" t="s">
        <v>2762</v>
      </c>
      <c r="E851" s="188" t="s">
        <v>2763</v>
      </c>
      <c r="F851" s="9" t="s">
        <v>83</v>
      </c>
      <c r="G851" s="9" t="s">
        <v>147</v>
      </c>
      <c r="H851" s="10">
        <v>0</v>
      </c>
      <c r="I851" s="11">
        <v>19</v>
      </c>
      <c r="J851" s="24">
        <v>0</v>
      </c>
      <c r="K851" s="12"/>
      <c r="L851" s="14">
        <v>0</v>
      </c>
      <c r="N851" s="21">
        <v>0</v>
      </c>
      <c r="P851" s="21">
        <v>0</v>
      </c>
      <c r="R851" s="21">
        <v>0</v>
      </c>
      <c r="T851" s="21">
        <v>0</v>
      </c>
      <c r="V851" s="21">
        <v>0</v>
      </c>
      <c r="X851" s="21">
        <v>0</v>
      </c>
      <c r="Z851" s="21">
        <v>4747574</v>
      </c>
      <c r="AB851" s="22">
        <v>4747574</v>
      </c>
      <c r="AD851" s="5" t="str">
        <f t="shared" si="13"/>
        <v>No</v>
      </c>
      <c r="AF851" s="28"/>
      <c r="AG851" s="21"/>
    </row>
    <row r="852" spans="1:33">
      <c r="A852" s="8" t="s">
        <v>2598</v>
      </c>
      <c r="B852" s="8" t="s">
        <v>2603</v>
      </c>
      <c r="C852" s="9" t="s">
        <v>466</v>
      </c>
      <c r="D852" s="185" t="s">
        <v>2600</v>
      </c>
      <c r="E852" s="188" t="s">
        <v>2601</v>
      </c>
      <c r="F852" s="9" t="s">
        <v>83</v>
      </c>
      <c r="G852" s="9" t="s">
        <v>147</v>
      </c>
      <c r="H852" s="10">
        <v>0</v>
      </c>
      <c r="I852" s="11">
        <v>19</v>
      </c>
      <c r="J852" s="24">
        <v>0</v>
      </c>
      <c r="K852" s="12"/>
      <c r="L852" s="14">
        <v>0</v>
      </c>
      <c r="N852" s="21">
        <v>0</v>
      </c>
      <c r="P852" s="21">
        <v>0</v>
      </c>
      <c r="R852" s="21">
        <v>0</v>
      </c>
      <c r="T852" s="21">
        <v>0</v>
      </c>
      <c r="V852" s="21">
        <v>0</v>
      </c>
      <c r="X852" s="21">
        <v>0</v>
      </c>
      <c r="Z852" s="21">
        <v>282203</v>
      </c>
      <c r="AB852" s="22">
        <v>282203</v>
      </c>
      <c r="AD852" s="5" t="str">
        <f t="shared" si="13"/>
        <v>No</v>
      </c>
      <c r="AF852" s="28"/>
      <c r="AG852" s="21"/>
    </row>
    <row r="853" spans="1:33">
      <c r="A853" s="8" t="s">
        <v>4017</v>
      </c>
      <c r="B853" s="8" t="s">
        <v>1201</v>
      </c>
      <c r="C853" s="9" t="s">
        <v>39</v>
      </c>
      <c r="D853" s="185" t="s">
        <v>4018</v>
      </c>
      <c r="E853" s="188" t="s">
        <v>4019</v>
      </c>
      <c r="F853" s="9" t="s">
        <v>88</v>
      </c>
      <c r="G853" s="9" t="s">
        <v>147</v>
      </c>
      <c r="H853" s="10">
        <v>0</v>
      </c>
      <c r="I853" s="11">
        <v>19</v>
      </c>
      <c r="J853" s="24">
        <v>0</v>
      </c>
      <c r="K853" s="12"/>
      <c r="L853" s="14">
        <v>0</v>
      </c>
      <c r="N853" s="21">
        <v>0</v>
      </c>
      <c r="P853" s="21">
        <v>0</v>
      </c>
      <c r="R853" s="21">
        <v>0</v>
      </c>
      <c r="T853" s="21">
        <v>0</v>
      </c>
      <c r="V853" s="21">
        <v>0</v>
      </c>
      <c r="X853" s="21">
        <v>0</v>
      </c>
      <c r="Z853" s="21">
        <v>519196</v>
      </c>
      <c r="AB853" s="22">
        <v>519196</v>
      </c>
      <c r="AD853" s="5" t="str">
        <f t="shared" si="13"/>
        <v>No</v>
      </c>
      <c r="AF853" s="28"/>
      <c r="AG853" s="21"/>
    </row>
    <row r="854" spans="1:33">
      <c r="A854" s="8" t="s">
        <v>1581</v>
      </c>
      <c r="B854" s="8" t="s">
        <v>1582</v>
      </c>
      <c r="C854" s="9" t="s">
        <v>178</v>
      </c>
      <c r="D854" s="185" t="s">
        <v>1583</v>
      </c>
      <c r="E854" s="188" t="s">
        <v>1584</v>
      </c>
      <c r="F854" s="9" t="s">
        <v>88</v>
      </c>
      <c r="G854" s="9" t="s">
        <v>147</v>
      </c>
      <c r="H854" s="10">
        <v>0</v>
      </c>
      <c r="I854" s="11">
        <v>19</v>
      </c>
      <c r="J854" s="24">
        <v>0</v>
      </c>
      <c r="K854" s="12"/>
      <c r="L854" s="14">
        <v>0</v>
      </c>
      <c r="N854" s="21">
        <v>0</v>
      </c>
      <c r="P854" s="21">
        <v>0</v>
      </c>
      <c r="R854" s="21">
        <v>0</v>
      </c>
      <c r="T854" s="21">
        <v>0</v>
      </c>
      <c r="V854" s="21">
        <v>0</v>
      </c>
      <c r="X854" s="21">
        <v>0</v>
      </c>
      <c r="Z854" s="21">
        <v>510413</v>
      </c>
      <c r="AB854" s="22">
        <v>510413</v>
      </c>
      <c r="AD854" s="5" t="str">
        <f t="shared" si="13"/>
        <v>No</v>
      </c>
      <c r="AF854" s="28"/>
      <c r="AG854" s="21"/>
    </row>
    <row r="855" spans="1:33">
      <c r="A855" s="8" t="s">
        <v>4894</v>
      </c>
      <c r="B855" s="8" t="s">
        <v>4895</v>
      </c>
      <c r="C855" s="9" t="s">
        <v>87</v>
      </c>
      <c r="D855" s="185" t="s">
        <v>4896</v>
      </c>
      <c r="E855" s="188" t="s">
        <v>4897</v>
      </c>
      <c r="F855" s="9" t="s">
        <v>83</v>
      </c>
      <c r="G855" s="9" t="s">
        <v>147</v>
      </c>
      <c r="H855" s="10">
        <v>0</v>
      </c>
      <c r="I855" s="11">
        <v>19</v>
      </c>
      <c r="J855" s="24">
        <v>0</v>
      </c>
      <c r="K855" s="12"/>
      <c r="L855" s="14">
        <v>0</v>
      </c>
      <c r="N855" s="21">
        <v>0</v>
      </c>
      <c r="P855" s="21">
        <v>0</v>
      </c>
      <c r="R855" s="21">
        <v>0</v>
      </c>
      <c r="T855" s="21">
        <v>0</v>
      </c>
      <c r="V855" s="21">
        <v>0</v>
      </c>
      <c r="X855" s="21">
        <v>0</v>
      </c>
      <c r="Z855" s="21">
        <v>1127132</v>
      </c>
      <c r="AB855" s="22">
        <v>1127132</v>
      </c>
      <c r="AD855" s="5" t="str">
        <f t="shared" si="13"/>
        <v>No</v>
      </c>
      <c r="AF855" s="28"/>
      <c r="AG855" s="21"/>
    </row>
    <row r="856" spans="1:33">
      <c r="A856" s="8" t="s">
        <v>2985</v>
      </c>
      <c r="B856" s="8" t="s">
        <v>2986</v>
      </c>
      <c r="C856" s="9" t="s">
        <v>39</v>
      </c>
      <c r="D856" s="185">
        <v>9034</v>
      </c>
      <c r="E856" s="188">
        <v>90034</v>
      </c>
      <c r="F856" s="9" t="s">
        <v>83</v>
      </c>
      <c r="G856" s="9" t="s">
        <v>84</v>
      </c>
      <c r="H856" s="10">
        <v>3629114</v>
      </c>
      <c r="I856" s="11">
        <v>18</v>
      </c>
      <c r="J856" s="24">
        <v>900000</v>
      </c>
      <c r="K856" s="12"/>
      <c r="L856" s="14">
        <v>0</v>
      </c>
      <c r="N856" s="21">
        <v>5460301</v>
      </c>
      <c r="P856" s="21">
        <v>0</v>
      </c>
      <c r="R856" s="21">
        <v>0</v>
      </c>
      <c r="T856" s="21">
        <v>0</v>
      </c>
      <c r="V856" s="21">
        <v>0</v>
      </c>
      <c r="X856" s="21">
        <v>0</v>
      </c>
      <c r="Z856" s="21">
        <v>0</v>
      </c>
      <c r="AB856" s="22">
        <v>6360301</v>
      </c>
      <c r="AD856" s="5" t="str">
        <f t="shared" si="13"/>
        <v>No</v>
      </c>
      <c r="AF856" s="28"/>
      <c r="AG856" s="21"/>
    </row>
    <row r="857" spans="1:33">
      <c r="A857" s="8" t="s">
        <v>3556</v>
      </c>
      <c r="B857" s="8" t="s">
        <v>3557</v>
      </c>
      <c r="C857" s="9" t="s">
        <v>109</v>
      </c>
      <c r="D857" s="185" t="s">
        <v>3558</v>
      </c>
      <c r="E857" s="188" t="s">
        <v>3559</v>
      </c>
      <c r="F857" s="9" t="s">
        <v>157</v>
      </c>
      <c r="G857" s="9" t="s">
        <v>147</v>
      </c>
      <c r="H857" s="10">
        <v>0</v>
      </c>
      <c r="I857" s="11">
        <v>18</v>
      </c>
      <c r="J857" s="24">
        <v>0</v>
      </c>
      <c r="K857" s="12"/>
      <c r="L857" s="14">
        <v>0</v>
      </c>
      <c r="N857" s="21">
        <v>0</v>
      </c>
      <c r="P857" s="21">
        <v>0</v>
      </c>
      <c r="R857" s="21">
        <v>0</v>
      </c>
      <c r="T857" s="21">
        <v>0</v>
      </c>
      <c r="V857" s="21">
        <v>0</v>
      </c>
      <c r="X857" s="21">
        <v>0</v>
      </c>
      <c r="Z857" s="21">
        <v>385453</v>
      </c>
      <c r="AB857" s="22">
        <v>385453</v>
      </c>
      <c r="AD857" s="5" t="str">
        <f t="shared" si="13"/>
        <v>No</v>
      </c>
      <c r="AF857" s="28"/>
      <c r="AG857" s="21"/>
    </row>
    <row r="858" spans="1:33">
      <c r="A858" s="8" t="s">
        <v>2559</v>
      </c>
      <c r="B858" s="8" t="s">
        <v>2560</v>
      </c>
      <c r="C858" s="9" t="s">
        <v>466</v>
      </c>
      <c r="D858" s="185" t="s">
        <v>2561</v>
      </c>
      <c r="E858" s="188" t="s">
        <v>2562</v>
      </c>
      <c r="F858" s="9" t="s">
        <v>157</v>
      </c>
      <c r="G858" s="9" t="s">
        <v>147</v>
      </c>
      <c r="H858" s="10">
        <v>0</v>
      </c>
      <c r="I858" s="11">
        <v>18</v>
      </c>
      <c r="J858" s="24">
        <v>0</v>
      </c>
      <c r="K858" s="12"/>
      <c r="L858" s="14">
        <v>0</v>
      </c>
      <c r="N858" s="21">
        <v>0</v>
      </c>
      <c r="P858" s="21">
        <v>0</v>
      </c>
      <c r="R858" s="21">
        <v>0</v>
      </c>
      <c r="T858" s="21">
        <v>0</v>
      </c>
      <c r="V858" s="21">
        <v>0</v>
      </c>
      <c r="X858" s="21">
        <v>0</v>
      </c>
      <c r="Z858" s="21">
        <v>214886</v>
      </c>
      <c r="AB858" s="22">
        <v>214886</v>
      </c>
      <c r="AD858" s="5" t="str">
        <f t="shared" si="13"/>
        <v>No</v>
      </c>
      <c r="AF858" s="28"/>
      <c r="AG858" s="21"/>
    </row>
    <row r="859" spans="1:33">
      <c r="A859" s="8" t="s">
        <v>1655</v>
      </c>
      <c r="B859" s="8" t="s">
        <v>1656</v>
      </c>
      <c r="C859" s="9" t="s">
        <v>178</v>
      </c>
      <c r="D859" s="185" t="s">
        <v>1657</v>
      </c>
      <c r="E859" s="188" t="s">
        <v>1658</v>
      </c>
      <c r="F859" s="9" t="s">
        <v>88</v>
      </c>
      <c r="G859" s="9" t="s">
        <v>147</v>
      </c>
      <c r="H859" s="10">
        <v>0</v>
      </c>
      <c r="I859" s="11">
        <v>18</v>
      </c>
      <c r="J859" s="24">
        <v>0</v>
      </c>
      <c r="K859" s="12"/>
      <c r="L859" s="14">
        <v>0</v>
      </c>
      <c r="N859" s="21">
        <v>0</v>
      </c>
      <c r="P859" s="21">
        <v>0</v>
      </c>
      <c r="R859" s="21">
        <v>0</v>
      </c>
      <c r="T859" s="21">
        <v>0</v>
      </c>
      <c r="V859" s="21">
        <v>0</v>
      </c>
      <c r="X859" s="21">
        <v>0</v>
      </c>
      <c r="Z859" s="21">
        <v>383271</v>
      </c>
      <c r="AB859" s="22">
        <v>383271</v>
      </c>
      <c r="AD859" s="5" t="str">
        <f t="shared" si="13"/>
        <v>No</v>
      </c>
      <c r="AF859" s="28"/>
      <c r="AG859" s="21"/>
    </row>
    <row r="860" spans="1:33">
      <c r="A860" s="8" t="s">
        <v>3409</v>
      </c>
      <c r="B860" s="8" t="s">
        <v>3410</v>
      </c>
      <c r="C860" s="9" t="s">
        <v>34</v>
      </c>
      <c r="D860" s="185" t="s">
        <v>3411</v>
      </c>
      <c r="E860" s="188" t="s">
        <v>3412</v>
      </c>
      <c r="F860" s="9" t="s">
        <v>157</v>
      </c>
      <c r="G860" s="9" t="s">
        <v>147</v>
      </c>
      <c r="H860" s="10">
        <v>0</v>
      </c>
      <c r="I860" s="11">
        <v>18</v>
      </c>
      <c r="J860" s="24">
        <v>0</v>
      </c>
      <c r="K860" s="12"/>
      <c r="L860" s="14">
        <v>0</v>
      </c>
      <c r="N860" s="21">
        <v>0</v>
      </c>
      <c r="P860" s="21">
        <v>0</v>
      </c>
      <c r="R860" s="21">
        <v>0</v>
      </c>
      <c r="T860" s="21">
        <v>0</v>
      </c>
      <c r="V860" s="21">
        <v>0</v>
      </c>
      <c r="X860" s="21">
        <v>0</v>
      </c>
      <c r="Z860" s="21">
        <v>53001</v>
      </c>
      <c r="AB860" s="22">
        <v>53001</v>
      </c>
      <c r="AD860" s="5" t="str">
        <f t="shared" si="13"/>
        <v>No</v>
      </c>
      <c r="AF860" s="28"/>
      <c r="AG860" s="21"/>
    </row>
    <row r="861" spans="1:33">
      <c r="A861" s="8" t="s">
        <v>5987</v>
      </c>
      <c r="B861" s="8" t="s">
        <v>5541</v>
      </c>
      <c r="C861" s="9" t="s">
        <v>132</v>
      </c>
      <c r="D861" s="185" t="s">
        <v>5542</v>
      </c>
      <c r="E861" s="188" t="s">
        <v>5543</v>
      </c>
      <c r="F861" s="9" t="s">
        <v>1320</v>
      </c>
      <c r="G861" s="9" t="s">
        <v>147</v>
      </c>
      <c r="H861" s="10">
        <v>0</v>
      </c>
      <c r="I861" s="11">
        <v>18</v>
      </c>
      <c r="J861" s="24">
        <v>0</v>
      </c>
      <c r="K861" s="12"/>
      <c r="L861" s="14">
        <v>0</v>
      </c>
      <c r="N861" s="21">
        <v>0</v>
      </c>
      <c r="P861" s="21">
        <v>0</v>
      </c>
      <c r="R861" s="21">
        <v>0</v>
      </c>
      <c r="T861" s="21">
        <v>0</v>
      </c>
      <c r="V861" s="21">
        <v>0</v>
      </c>
      <c r="X861" s="21">
        <v>0</v>
      </c>
      <c r="Z861" s="21">
        <v>354670</v>
      </c>
      <c r="AB861" s="22">
        <v>354670</v>
      </c>
      <c r="AD861" s="5" t="str">
        <f t="shared" si="13"/>
        <v>No</v>
      </c>
      <c r="AF861" s="28"/>
      <c r="AG861" s="21"/>
    </row>
    <row r="862" spans="1:33">
      <c r="A862" s="8" t="s">
        <v>5137</v>
      </c>
      <c r="B862" s="8" t="s">
        <v>6433</v>
      </c>
      <c r="C862" s="9" t="s">
        <v>120</v>
      </c>
      <c r="D862" s="185" t="s">
        <v>5138</v>
      </c>
      <c r="E862" s="188" t="s">
        <v>5139</v>
      </c>
      <c r="F862" s="9" t="s">
        <v>83</v>
      </c>
      <c r="G862" s="9" t="s">
        <v>147</v>
      </c>
      <c r="H862" s="10">
        <v>0</v>
      </c>
      <c r="I862" s="11">
        <v>18</v>
      </c>
      <c r="J862" s="24">
        <v>0</v>
      </c>
      <c r="K862" s="12"/>
      <c r="L862" s="14">
        <v>0</v>
      </c>
      <c r="N862" s="21">
        <v>0</v>
      </c>
      <c r="P862" s="21">
        <v>0</v>
      </c>
      <c r="R862" s="21">
        <v>0</v>
      </c>
      <c r="T862" s="21">
        <v>0</v>
      </c>
      <c r="V862" s="21">
        <v>0</v>
      </c>
      <c r="X862" s="21">
        <v>0</v>
      </c>
      <c r="Z862" s="21">
        <v>264942</v>
      </c>
      <c r="AB862" s="22">
        <v>264942</v>
      </c>
      <c r="AD862" s="5" t="str">
        <f t="shared" si="13"/>
        <v>No</v>
      </c>
      <c r="AF862" s="28"/>
      <c r="AG862" s="21"/>
    </row>
    <row r="863" spans="1:33">
      <c r="A863" s="8" t="s">
        <v>5936</v>
      </c>
      <c r="B863" s="8" t="s">
        <v>4463</v>
      </c>
      <c r="C863" s="9" t="s">
        <v>160</v>
      </c>
      <c r="D863" s="185" t="s">
        <v>4464</v>
      </c>
      <c r="E863" s="188" t="s">
        <v>4465</v>
      </c>
      <c r="F863" s="9" t="s">
        <v>157</v>
      </c>
      <c r="G863" s="9" t="s">
        <v>147</v>
      </c>
      <c r="H863" s="10">
        <v>0</v>
      </c>
      <c r="I863" s="11">
        <v>18</v>
      </c>
      <c r="J863" s="24">
        <v>0</v>
      </c>
      <c r="K863" s="12"/>
      <c r="L863" s="14">
        <v>0</v>
      </c>
      <c r="N863" s="21">
        <v>0</v>
      </c>
      <c r="P863" s="21">
        <v>0</v>
      </c>
      <c r="R863" s="21">
        <v>0</v>
      </c>
      <c r="T863" s="21">
        <v>0</v>
      </c>
      <c r="V863" s="21">
        <v>0</v>
      </c>
      <c r="X863" s="21">
        <v>0</v>
      </c>
      <c r="Z863" s="21">
        <v>53519</v>
      </c>
      <c r="AB863" s="22">
        <v>53519</v>
      </c>
      <c r="AD863" s="5" t="str">
        <f t="shared" si="13"/>
        <v>No</v>
      </c>
      <c r="AF863" s="28"/>
      <c r="AG863" s="21"/>
    </row>
    <row r="864" spans="1:33">
      <c r="A864" s="8" t="s">
        <v>5963</v>
      </c>
      <c r="B864" s="8" t="s">
        <v>195</v>
      </c>
      <c r="C864" s="9" t="s">
        <v>141</v>
      </c>
      <c r="D864" s="185">
        <v>3069</v>
      </c>
      <c r="E864" s="188" t="s">
        <v>5964</v>
      </c>
      <c r="F864" s="9" t="s">
        <v>83</v>
      </c>
      <c r="G864" s="9" t="s">
        <v>147</v>
      </c>
      <c r="H864" s="10">
        <v>0</v>
      </c>
      <c r="I864" s="11">
        <v>18</v>
      </c>
      <c r="J864" s="24">
        <v>0</v>
      </c>
      <c r="K864" s="12"/>
      <c r="L864" s="14">
        <v>0</v>
      </c>
      <c r="N864" s="21">
        <v>0</v>
      </c>
      <c r="P864" s="21">
        <v>0</v>
      </c>
      <c r="R864" s="21">
        <v>0</v>
      </c>
      <c r="T864" s="21">
        <v>0</v>
      </c>
      <c r="V864" s="21">
        <v>0</v>
      </c>
      <c r="X864" s="21">
        <v>0</v>
      </c>
      <c r="Z864" s="21">
        <v>517242</v>
      </c>
      <c r="AB864" s="22">
        <v>517242</v>
      </c>
      <c r="AD864" s="5" t="str">
        <f t="shared" si="13"/>
        <v>No</v>
      </c>
      <c r="AF864" s="28"/>
      <c r="AG864" s="21"/>
    </row>
    <row r="865" spans="1:33">
      <c r="A865" s="8" t="s">
        <v>3104</v>
      </c>
      <c r="B865" s="8" t="s">
        <v>3105</v>
      </c>
      <c r="C865" s="9" t="s">
        <v>171</v>
      </c>
      <c r="D865" s="185" t="s">
        <v>3106</v>
      </c>
      <c r="E865" s="188" t="s">
        <v>3107</v>
      </c>
      <c r="F865" s="9" t="s">
        <v>83</v>
      </c>
      <c r="G865" s="9" t="s">
        <v>147</v>
      </c>
      <c r="H865" s="10">
        <v>0</v>
      </c>
      <c r="I865" s="11">
        <v>18</v>
      </c>
      <c r="J865" s="24">
        <v>0</v>
      </c>
      <c r="K865" s="12"/>
      <c r="L865" s="14">
        <v>0</v>
      </c>
      <c r="N865" s="21">
        <v>0</v>
      </c>
      <c r="P865" s="21">
        <v>0</v>
      </c>
      <c r="R865" s="21">
        <v>0</v>
      </c>
      <c r="T865" s="21">
        <v>0</v>
      </c>
      <c r="V865" s="21">
        <v>0</v>
      </c>
      <c r="X865" s="21">
        <v>0</v>
      </c>
      <c r="Z865" s="21">
        <v>409980</v>
      </c>
      <c r="AB865" s="22">
        <v>409980</v>
      </c>
      <c r="AD865" s="5" t="str">
        <f t="shared" si="13"/>
        <v>No</v>
      </c>
      <c r="AF865" s="28"/>
      <c r="AG865" s="21"/>
    </row>
    <row r="866" spans="1:33">
      <c r="A866" s="8" t="s">
        <v>2392</v>
      </c>
      <c r="B866" s="8" t="s">
        <v>2393</v>
      </c>
      <c r="C866" s="9" t="s">
        <v>46</v>
      </c>
      <c r="D866" s="185" t="s">
        <v>2394</v>
      </c>
      <c r="E866" s="188" t="s">
        <v>2395</v>
      </c>
      <c r="F866" s="9" t="s">
        <v>88</v>
      </c>
      <c r="G866" s="9" t="s">
        <v>147</v>
      </c>
      <c r="H866" s="10">
        <v>0</v>
      </c>
      <c r="I866" s="11">
        <v>18</v>
      </c>
      <c r="J866" s="24">
        <v>0</v>
      </c>
      <c r="K866" s="12"/>
      <c r="L866" s="14">
        <v>0</v>
      </c>
      <c r="N866" s="21">
        <v>0</v>
      </c>
      <c r="P866" s="21">
        <v>0</v>
      </c>
      <c r="R866" s="21">
        <v>0</v>
      </c>
      <c r="T866" s="21">
        <v>0</v>
      </c>
      <c r="V866" s="21">
        <v>0</v>
      </c>
      <c r="X866" s="21">
        <v>0</v>
      </c>
      <c r="Z866" s="21">
        <v>181990</v>
      </c>
      <c r="AB866" s="22">
        <v>181990</v>
      </c>
      <c r="AD866" s="5" t="str">
        <f t="shared" si="13"/>
        <v>No</v>
      </c>
      <c r="AF866" s="28"/>
      <c r="AG866" s="21"/>
    </row>
    <row r="867" spans="1:33">
      <c r="A867" s="8" t="s">
        <v>2539</v>
      </c>
      <c r="B867" s="8" t="s">
        <v>2540</v>
      </c>
      <c r="C867" s="9" t="s">
        <v>466</v>
      </c>
      <c r="D867" s="185" t="s">
        <v>2541</v>
      </c>
      <c r="E867" s="188" t="s">
        <v>2542</v>
      </c>
      <c r="F867" s="9" t="s">
        <v>157</v>
      </c>
      <c r="G867" s="9" t="s">
        <v>147</v>
      </c>
      <c r="H867" s="10">
        <v>0</v>
      </c>
      <c r="I867" s="11">
        <v>18</v>
      </c>
      <c r="J867" s="24">
        <v>0</v>
      </c>
      <c r="K867" s="12"/>
      <c r="L867" s="14">
        <v>0</v>
      </c>
      <c r="N867" s="21">
        <v>0</v>
      </c>
      <c r="P867" s="21">
        <v>0</v>
      </c>
      <c r="R867" s="21">
        <v>0</v>
      </c>
      <c r="T867" s="21">
        <v>0</v>
      </c>
      <c r="V867" s="21">
        <v>0</v>
      </c>
      <c r="X867" s="21">
        <v>0</v>
      </c>
      <c r="Z867" s="21">
        <v>50300</v>
      </c>
      <c r="AB867" s="22">
        <v>50300</v>
      </c>
      <c r="AD867" s="5" t="str">
        <f t="shared" si="13"/>
        <v>No</v>
      </c>
      <c r="AF867" s="28"/>
      <c r="AG867" s="21"/>
    </row>
    <row r="868" spans="1:33">
      <c r="A868" s="8" t="s">
        <v>680</v>
      </c>
      <c r="B868" s="8" t="s">
        <v>681</v>
      </c>
      <c r="C868" s="9" t="s">
        <v>454</v>
      </c>
      <c r="D868" s="185">
        <v>8016</v>
      </c>
      <c r="E868" s="188">
        <v>80016</v>
      </c>
      <c r="F868" s="9" t="s">
        <v>83</v>
      </c>
      <c r="G868" s="9" t="s">
        <v>5756</v>
      </c>
      <c r="H868" s="10">
        <v>128124</v>
      </c>
      <c r="I868" s="11">
        <v>18</v>
      </c>
      <c r="J868" s="24">
        <v>0</v>
      </c>
      <c r="K868" s="12"/>
      <c r="L868" s="14">
        <v>0</v>
      </c>
      <c r="N868" s="21">
        <v>0</v>
      </c>
      <c r="P868" s="21">
        <v>0</v>
      </c>
      <c r="R868" s="21">
        <v>0</v>
      </c>
      <c r="T868" s="21">
        <v>0</v>
      </c>
      <c r="V868" s="21">
        <v>0</v>
      </c>
      <c r="X868" s="21">
        <v>0</v>
      </c>
      <c r="Z868" s="21">
        <v>1821677</v>
      </c>
      <c r="AB868" s="22">
        <v>1821677</v>
      </c>
      <c r="AD868" s="5" t="str">
        <f t="shared" si="13"/>
        <v>No</v>
      </c>
      <c r="AF868" s="28"/>
      <c r="AG868" s="21"/>
    </row>
    <row r="869" spans="1:33">
      <c r="A869" s="8" t="s">
        <v>1568</v>
      </c>
      <c r="B869" s="8" t="s">
        <v>6429</v>
      </c>
      <c r="C869" s="9" t="s">
        <v>178</v>
      </c>
      <c r="D869" s="185" t="s">
        <v>1569</v>
      </c>
      <c r="E869" s="188" t="s">
        <v>1570</v>
      </c>
      <c r="F869" s="9" t="s">
        <v>83</v>
      </c>
      <c r="G869" s="9" t="s">
        <v>147</v>
      </c>
      <c r="H869" s="10">
        <v>0</v>
      </c>
      <c r="I869" s="11">
        <v>18</v>
      </c>
      <c r="J869" s="24">
        <v>0</v>
      </c>
      <c r="K869" s="12"/>
      <c r="L869" s="14">
        <v>0</v>
      </c>
      <c r="N869" s="21">
        <v>0</v>
      </c>
      <c r="P869" s="21">
        <v>0</v>
      </c>
      <c r="R869" s="21">
        <v>0</v>
      </c>
      <c r="T869" s="21">
        <v>0</v>
      </c>
      <c r="V869" s="21">
        <v>0</v>
      </c>
      <c r="X869" s="21">
        <v>0</v>
      </c>
      <c r="Z869" s="21">
        <v>585344</v>
      </c>
      <c r="AB869" s="22">
        <v>585344</v>
      </c>
      <c r="AD869" s="5" t="str">
        <f t="shared" si="13"/>
        <v>No</v>
      </c>
      <c r="AF869" s="28"/>
      <c r="AG869" s="21"/>
    </row>
    <row r="870" spans="1:33">
      <c r="A870" s="8" t="s">
        <v>5042</v>
      </c>
      <c r="B870" s="8" t="s">
        <v>5043</v>
      </c>
      <c r="C870" s="9" t="s">
        <v>91</v>
      </c>
      <c r="D870" s="185" t="s">
        <v>5044</v>
      </c>
      <c r="E870" s="188" t="s">
        <v>5045</v>
      </c>
      <c r="F870" s="9" t="s">
        <v>88</v>
      </c>
      <c r="G870" s="9" t="s">
        <v>147</v>
      </c>
      <c r="H870" s="10">
        <v>0</v>
      </c>
      <c r="I870" s="11">
        <v>18</v>
      </c>
      <c r="J870" s="24">
        <v>0</v>
      </c>
      <c r="K870" s="12"/>
      <c r="L870" s="14">
        <v>0</v>
      </c>
      <c r="N870" s="21">
        <v>0</v>
      </c>
      <c r="P870" s="21">
        <v>0</v>
      </c>
      <c r="R870" s="21">
        <v>0</v>
      </c>
      <c r="T870" s="21">
        <v>0</v>
      </c>
      <c r="V870" s="21">
        <v>0</v>
      </c>
      <c r="X870" s="21">
        <v>0</v>
      </c>
      <c r="Z870" s="21">
        <v>0</v>
      </c>
      <c r="AB870" s="22">
        <v>0</v>
      </c>
      <c r="AD870" s="5" t="str">
        <f t="shared" si="13"/>
        <v>No</v>
      </c>
      <c r="AF870" s="28"/>
      <c r="AG870" s="21"/>
    </row>
    <row r="871" spans="1:33">
      <c r="A871" s="8" t="s">
        <v>6158</v>
      </c>
      <c r="B871" s="8" t="s">
        <v>662</v>
      </c>
      <c r="C871" s="9" t="s">
        <v>82</v>
      </c>
      <c r="D871" s="185" t="s">
        <v>663</v>
      </c>
      <c r="E871" s="188" t="s">
        <v>664</v>
      </c>
      <c r="F871" s="9" t="s">
        <v>83</v>
      </c>
      <c r="G871" s="9" t="s">
        <v>147</v>
      </c>
      <c r="H871" s="10">
        <v>0</v>
      </c>
      <c r="I871" s="11">
        <v>18</v>
      </c>
      <c r="J871" s="24">
        <v>0</v>
      </c>
      <c r="K871" s="12"/>
      <c r="L871" s="14">
        <v>0</v>
      </c>
      <c r="N871" s="21">
        <v>0</v>
      </c>
      <c r="P871" s="21">
        <v>0</v>
      </c>
      <c r="R871" s="21">
        <v>0</v>
      </c>
      <c r="T871" s="21">
        <v>0</v>
      </c>
      <c r="V871" s="21">
        <v>0</v>
      </c>
      <c r="X871" s="21">
        <v>0</v>
      </c>
      <c r="Z871" s="21">
        <v>495323</v>
      </c>
      <c r="AB871" s="22">
        <v>495323</v>
      </c>
      <c r="AD871" s="5" t="str">
        <f t="shared" si="13"/>
        <v>No</v>
      </c>
      <c r="AF871" s="28"/>
      <c r="AG871" s="21"/>
    </row>
    <row r="872" spans="1:33">
      <c r="A872" s="8" t="s">
        <v>703</v>
      </c>
      <c r="B872" s="8" t="s">
        <v>704</v>
      </c>
      <c r="C872" s="9" t="s">
        <v>65</v>
      </c>
      <c r="D872" s="185">
        <v>45</v>
      </c>
      <c r="E872" s="188">
        <v>45</v>
      </c>
      <c r="F872" s="9" t="s">
        <v>83</v>
      </c>
      <c r="G872" s="9" t="s">
        <v>5756</v>
      </c>
      <c r="H872" s="10">
        <v>64513</v>
      </c>
      <c r="I872" s="11">
        <v>18</v>
      </c>
      <c r="J872" s="24">
        <v>0</v>
      </c>
      <c r="K872" s="12"/>
      <c r="L872" s="14">
        <v>0</v>
      </c>
      <c r="N872" s="21">
        <v>0</v>
      </c>
      <c r="P872" s="21">
        <v>0</v>
      </c>
      <c r="R872" s="21">
        <v>0</v>
      </c>
      <c r="T872" s="21">
        <v>0</v>
      </c>
      <c r="V872" s="21">
        <v>0</v>
      </c>
      <c r="X872" s="21">
        <v>0</v>
      </c>
      <c r="Z872" s="21">
        <v>5040202</v>
      </c>
      <c r="AB872" s="22">
        <v>5040202</v>
      </c>
      <c r="AD872" s="5" t="str">
        <f t="shared" si="13"/>
        <v>No</v>
      </c>
      <c r="AF872" s="28"/>
      <c r="AG872" s="21"/>
    </row>
    <row r="873" spans="1:33">
      <c r="A873" s="8" t="s">
        <v>1493</v>
      </c>
      <c r="B873" s="8" t="s">
        <v>6430</v>
      </c>
      <c r="C873" s="9" t="s">
        <v>178</v>
      </c>
      <c r="D873" s="185" t="s">
        <v>1494</v>
      </c>
      <c r="E873" s="188" t="s">
        <v>1495</v>
      </c>
      <c r="F873" s="9" t="s">
        <v>88</v>
      </c>
      <c r="G873" s="9" t="s">
        <v>147</v>
      </c>
      <c r="H873" s="10">
        <v>0</v>
      </c>
      <c r="I873" s="11">
        <v>18</v>
      </c>
      <c r="J873" s="24">
        <v>0</v>
      </c>
      <c r="K873" s="12"/>
      <c r="L873" s="14">
        <v>0</v>
      </c>
      <c r="N873" s="21">
        <v>0</v>
      </c>
      <c r="P873" s="21">
        <v>0</v>
      </c>
      <c r="R873" s="21">
        <v>0</v>
      </c>
      <c r="T873" s="21">
        <v>0</v>
      </c>
      <c r="V873" s="21">
        <v>0</v>
      </c>
      <c r="X873" s="21">
        <v>0</v>
      </c>
      <c r="Z873" s="21">
        <v>165471</v>
      </c>
      <c r="AB873" s="22">
        <v>165471</v>
      </c>
      <c r="AD873" s="5" t="str">
        <f t="shared" si="13"/>
        <v>No</v>
      </c>
      <c r="AF873" s="28"/>
      <c r="AG873" s="21"/>
    </row>
    <row r="874" spans="1:33">
      <c r="A874" s="8" t="s">
        <v>4151</v>
      </c>
      <c r="B874" s="8" t="s">
        <v>4152</v>
      </c>
      <c r="C874" s="9" t="s">
        <v>120</v>
      </c>
      <c r="D874" s="185">
        <v>6016</v>
      </c>
      <c r="E874" s="188">
        <v>60016</v>
      </c>
      <c r="F874" s="9" t="s">
        <v>83</v>
      </c>
      <c r="G874" s="9" t="s">
        <v>84</v>
      </c>
      <c r="H874" s="10">
        <v>147922</v>
      </c>
      <c r="I874" s="11">
        <v>18</v>
      </c>
      <c r="J874" s="24">
        <v>2664205</v>
      </c>
      <c r="K874" s="12"/>
      <c r="L874" s="14">
        <v>0</v>
      </c>
      <c r="N874" s="21">
        <v>0</v>
      </c>
      <c r="P874" s="21">
        <v>0</v>
      </c>
      <c r="R874" s="21">
        <v>0</v>
      </c>
      <c r="T874" s="21">
        <v>0</v>
      </c>
      <c r="V874" s="21">
        <v>0</v>
      </c>
      <c r="X874" s="21">
        <v>0</v>
      </c>
      <c r="Z874" s="21">
        <v>0</v>
      </c>
      <c r="AB874" s="22">
        <v>2664205</v>
      </c>
      <c r="AD874" s="5" t="str">
        <f t="shared" si="13"/>
        <v>No</v>
      </c>
      <c r="AF874" s="28"/>
      <c r="AG874" s="21"/>
    </row>
    <row r="875" spans="1:33">
      <c r="A875" s="8" t="s">
        <v>1970</v>
      </c>
      <c r="B875" s="8" t="s">
        <v>153</v>
      </c>
      <c r="C875" s="9" t="s">
        <v>154</v>
      </c>
      <c r="D875" s="185">
        <v>4235</v>
      </c>
      <c r="E875" s="188" t="s">
        <v>6182</v>
      </c>
      <c r="F875" s="9" t="s">
        <v>1320</v>
      </c>
      <c r="G875" s="9" t="s">
        <v>147</v>
      </c>
      <c r="H875" s="10">
        <v>0</v>
      </c>
      <c r="I875" s="11">
        <v>18</v>
      </c>
      <c r="J875" s="24">
        <v>0</v>
      </c>
      <c r="K875" s="12"/>
      <c r="L875" s="14">
        <v>0</v>
      </c>
      <c r="N875" s="21">
        <v>0</v>
      </c>
      <c r="P875" s="21">
        <v>0</v>
      </c>
      <c r="R875" s="21">
        <v>0</v>
      </c>
      <c r="T875" s="21">
        <v>0</v>
      </c>
      <c r="V875" s="21">
        <v>0</v>
      </c>
      <c r="X875" s="21">
        <v>0</v>
      </c>
      <c r="Z875" s="21">
        <v>203029</v>
      </c>
      <c r="AB875" s="22">
        <v>203029</v>
      </c>
      <c r="AD875" s="5" t="str">
        <f t="shared" si="13"/>
        <v>No</v>
      </c>
      <c r="AF875" s="28"/>
      <c r="AG875" s="21"/>
    </row>
    <row r="876" spans="1:33">
      <c r="A876" s="8" t="s">
        <v>1686</v>
      </c>
      <c r="B876" s="8" t="s">
        <v>1687</v>
      </c>
      <c r="C876" s="9" t="s">
        <v>1688</v>
      </c>
      <c r="D876" s="185" t="s">
        <v>1689</v>
      </c>
      <c r="E876" s="188" t="s">
        <v>1690</v>
      </c>
      <c r="F876" s="9" t="s">
        <v>138</v>
      </c>
      <c r="G876" s="9" t="s">
        <v>147</v>
      </c>
      <c r="H876" s="10">
        <v>0</v>
      </c>
      <c r="I876" s="11">
        <v>18</v>
      </c>
      <c r="J876" s="24">
        <v>0</v>
      </c>
      <c r="K876" s="12"/>
      <c r="L876" s="14">
        <v>0</v>
      </c>
      <c r="N876" s="21">
        <v>0</v>
      </c>
      <c r="P876" s="21">
        <v>0</v>
      </c>
      <c r="R876" s="21">
        <v>0</v>
      </c>
      <c r="T876" s="21">
        <v>0</v>
      </c>
      <c r="V876" s="21">
        <v>0</v>
      </c>
      <c r="X876" s="21">
        <v>0</v>
      </c>
      <c r="Z876" s="21">
        <v>0</v>
      </c>
      <c r="AB876" s="22">
        <v>0</v>
      </c>
      <c r="AD876" s="5" t="str">
        <f t="shared" si="13"/>
        <v>No</v>
      </c>
      <c r="AF876" s="28"/>
      <c r="AG876" s="21"/>
    </row>
    <row r="877" spans="1:33">
      <c r="A877" s="8" t="s">
        <v>6573</v>
      </c>
      <c r="B877" s="8" t="s">
        <v>5140</v>
      </c>
      <c r="C877" s="9" t="s">
        <v>120</v>
      </c>
      <c r="D877" s="185" t="s">
        <v>5141</v>
      </c>
      <c r="E877" s="188" t="s">
        <v>5142</v>
      </c>
      <c r="F877" s="9" t="s">
        <v>125</v>
      </c>
      <c r="G877" s="9" t="s">
        <v>147</v>
      </c>
      <c r="H877" s="10">
        <v>0</v>
      </c>
      <c r="I877" s="11">
        <v>18</v>
      </c>
      <c r="J877" s="24">
        <v>0</v>
      </c>
      <c r="K877" s="12"/>
      <c r="L877" s="14">
        <v>0</v>
      </c>
      <c r="N877" s="21">
        <v>0</v>
      </c>
      <c r="P877" s="21">
        <v>0</v>
      </c>
      <c r="R877" s="21">
        <v>0</v>
      </c>
      <c r="T877" s="21">
        <v>0</v>
      </c>
      <c r="V877" s="21">
        <v>0</v>
      </c>
      <c r="X877" s="21">
        <v>0</v>
      </c>
      <c r="Z877" s="21">
        <v>292242</v>
      </c>
      <c r="AB877" s="22">
        <v>292242</v>
      </c>
      <c r="AD877" s="5" t="str">
        <f t="shared" si="13"/>
        <v>No</v>
      </c>
      <c r="AF877" s="28"/>
      <c r="AG877" s="21"/>
    </row>
    <row r="878" spans="1:33">
      <c r="A878" s="8" t="s">
        <v>3517</v>
      </c>
      <c r="B878" s="8" t="s">
        <v>3518</v>
      </c>
      <c r="C878" s="9" t="s">
        <v>580</v>
      </c>
      <c r="D878" s="185" t="s">
        <v>3519</v>
      </c>
      <c r="E878" s="188" t="s">
        <v>3520</v>
      </c>
      <c r="F878" s="9" t="s">
        <v>88</v>
      </c>
      <c r="G878" s="9" t="s">
        <v>147</v>
      </c>
      <c r="H878" s="10">
        <v>0</v>
      </c>
      <c r="I878" s="11">
        <v>18</v>
      </c>
      <c r="J878" s="24">
        <v>0</v>
      </c>
      <c r="K878" s="12"/>
      <c r="L878" s="14">
        <v>0</v>
      </c>
      <c r="N878" s="21">
        <v>0</v>
      </c>
      <c r="P878" s="21">
        <v>0</v>
      </c>
      <c r="R878" s="21">
        <v>0</v>
      </c>
      <c r="T878" s="21">
        <v>0</v>
      </c>
      <c r="V878" s="21">
        <v>0</v>
      </c>
      <c r="X878" s="21">
        <v>0</v>
      </c>
      <c r="Z878" s="21">
        <v>721230</v>
      </c>
      <c r="AB878" s="22">
        <v>721230</v>
      </c>
      <c r="AD878" s="5" t="str">
        <f t="shared" si="13"/>
        <v>No</v>
      </c>
      <c r="AF878" s="28"/>
      <c r="AG878" s="21"/>
    </row>
    <row r="879" spans="1:33">
      <c r="A879" s="8" t="s">
        <v>1627</v>
      </c>
      <c r="B879" s="8" t="s">
        <v>1628</v>
      </c>
      <c r="C879" s="9" t="s">
        <v>178</v>
      </c>
      <c r="D879" s="185" t="s">
        <v>1629</v>
      </c>
      <c r="E879" s="188" t="s">
        <v>1630</v>
      </c>
      <c r="F879" s="9" t="s">
        <v>83</v>
      </c>
      <c r="G879" s="9" t="s">
        <v>147</v>
      </c>
      <c r="H879" s="10">
        <v>0</v>
      </c>
      <c r="I879" s="11">
        <v>18</v>
      </c>
      <c r="J879" s="24">
        <v>0</v>
      </c>
      <c r="K879" s="12"/>
      <c r="L879" s="14">
        <v>0</v>
      </c>
      <c r="N879" s="21">
        <v>0</v>
      </c>
      <c r="P879" s="21">
        <v>0</v>
      </c>
      <c r="R879" s="21">
        <v>0</v>
      </c>
      <c r="T879" s="21">
        <v>0</v>
      </c>
      <c r="V879" s="21">
        <v>0</v>
      </c>
      <c r="X879" s="21">
        <v>0</v>
      </c>
      <c r="Z879" s="21">
        <v>425233</v>
      </c>
      <c r="AB879" s="22">
        <v>425233</v>
      </c>
      <c r="AD879" s="5" t="str">
        <f t="shared" si="13"/>
        <v>No</v>
      </c>
      <c r="AF879" s="28"/>
      <c r="AG879" s="21"/>
    </row>
    <row r="880" spans="1:33">
      <c r="A880" s="8" t="s">
        <v>2590</v>
      </c>
      <c r="B880" s="8" t="s">
        <v>2591</v>
      </c>
      <c r="C880" s="9" t="s">
        <v>466</v>
      </c>
      <c r="D880" s="185" t="s">
        <v>2592</v>
      </c>
      <c r="E880" s="188" t="s">
        <v>2593</v>
      </c>
      <c r="F880" s="9" t="s">
        <v>88</v>
      </c>
      <c r="G880" s="9" t="s">
        <v>147</v>
      </c>
      <c r="H880" s="10">
        <v>0</v>
      </c>
      <c r="I880" s="11">
        <v>18</v>
      </c>
      <c r="J880" s="24">
        <v>0</v>
      </c>
      <c r="K880" s="12"/>
      <c r="L880" s="14">
        <v>0</v>
      </c>
      <c r="N880" s="21">
        <v>0</v>
      </c>
      <c r="P880" s="21">
        <v>0</v>
      </c>
      <c r="R880" s="21">
        <v>0</v>
      </c>
      <c r="T880" s="21">
        <v>0</v>
      </c>
      <c r="V880" s="21">
        <v>0</v>
      </c>
      <c r="X880" s="21">
        <v>0</v>
      </c>
      <c r="Z880" s="21">
        <v>150503</v>
      </c>
      <c r="AB880" s="22">
        <v>150503</v>
      </c>
      <c r="AD880" s="5" t="str">
        <f t="shared" si="13"/>
        <v>No</v>
      </c>
      <c r="AF880" s="28"/>
      <c r="AG880" s="21"/>
    </row>
    <row r="881" spans="1:33">
      <c r="A881" s="8" t="s">
        <v>1575</v>
      </c>
      <c r="B881" s="8" t="s">
        <v>105</v>
      </c>
      <c r="C881" s="9" t="s">
        <v>178</v>
      </c>
      <c r="D881" s="185" t="s">
        <v>1576</v>
      </c>
      <c r="E881" s="188" t="s">
        <v>1577</v>
      </c>
      <c r="F881" s="9" t="s">
        <v>83</v>
      </c>
      <c r="G881" s="9" t="s">
        <v>147</v>
      </c>
      <c r="H881" s="10">
        <v>0</v>
      </c>
      <c r="I881" s="11">
        <v>18</v>
      </c>
      <c r="J881" s="24">
        <v>0</v>
      </c>
      <c r="K881" s="12"/>
      <c r="L881" s="14">
        <v>0</v>
      </c>
      <c r="N881" s="21">
        <v>0</v>
      </c>
      <c r="P881" s="21">
        <v>0</v>
      </c>
      <c r="R881" s="21">
        <v>0</v>
      </c>
      <c r="T881" s="21">
        <v>0</v>
      </c>
      <c r="V881" s="21">
        <v>0</v>
      </c>
      <c r="X881" s="21">
        <v>0</v>
      </c>
      <c r="Z881" s="21">
        <v>90883</v>
      </c>
      <c r="AB881" s="22">
        <v>90883</v>
      </c>
      <c r="AD881" s="5" t="str">
        <f t="shared" si="13"/>
        <v>No</v>
      </c>
      <c r="AF881" s="28"/>
      <c r="AG881" s="21"/>
    </row>
    <row r="882" spans="1:33">
      <c r="A882" s="8" t="s">
        <v>2351</v>
      </c>
      <c r="B882" s="8" t="s">
        <v>2352</v>
      </c>
      <c r="C882" s="9" t="s">
        <v>106</v>
      </c>
      <c r="D882" s="185" t="s">
        <v>2353</v>
      </c>
      <c r="E882" s="188" t="s">
        <v>2354</v>
      </c>
      <c r="F882" s="9" t="s">
        <v>157</v>
      </c>
      <c r="G882" s="9" t="s">
        <v>147</v>
      </c>
      <c r="H882" s="10">
        <v>0</v>
      </c>
      <c r="I882" s="11">
        <v>18</v>
      </c>
      <c r="J882" s="24">
        <v>0</v>
      </c>
      <c r="K882" s="12"/>
      <c r="L882" s="14">
        <v>0</v>
      </c>
      <c r="N882" s="21">
        <v>0</v>
      </c>
      <c r="P882" s="21">
        <v>0</v>
      </c>
      <c r="R882" s="21">
        <v>0</v>
      </c>
      <c r="T882" s="21">
        <v>0</v>
      </c>
      <c r="V882" s="21">
        <v>0</v>
      </c>
      <c r="X882" s="21">
        <v>0</v>
      </c>
      <c r="Z882" s="21">
        <v>248560</v>
      </c>
      <c r="AB882" s="22">
        <v>248560</v>
      </c>
      <c r="AD882" s="5" t="str">
        <f t="shared" si="13"/>
        <v>No</v>
      </c>
      <c r="AF882" s="28"/>
      <c r="AG882" s="21"/>
    </row>
    <row r="883" spans="1:33">
      <c r="A883" s="8" t="s">
        <v>1077</v>
      </c>
      <c r="B883" s="8" t="s">
        <v>1078</v>
      </c>
      <c r="C883" s="9" t="s">
        <v>91</v>
      </c>
      <c r="D883" s="185">
        <v>9161</v>
      </c>
      <c r="E883" s="188">
        <v>90161</v>
      </c>
      <c r="F883" s="9" t="s">
        <v>83</v>
      </c>
      <c r="G883" s="9" t="s">
        <v>5756</v>
      </c>
      <c r="H883" s="10">
        <v>3281212</v>
      </c>
      <c r="I883" s="11">
        <v>18</v>
      </c>
      <c r="J883" s="24">
        <v>0</v>
      </c>
      <c r="K883" s="12"/>
      <c r="L883" s="14">
        <v>0</v>
      </c>
      <c r="N883" s="21">
        <v>0</v>
      </c>
      <c r="P883" s="21">
        <v>0</v>
      </c>
      <c r="R883" s="21">
        <v>0</v>
      </c>
      <c r="T883" s="21">
        <v>0</v>
      </c>
      <c r="V883" s="21">
        <v>0</v>
      </c>
      <c r="X883" s="21">
        <v>0</v>
      </c>
      <c r="Z883" s="21">
        <v>4181212</v>
      </c>
      <c r="AB883" s="22">
        <v>4181212</v>
      </c>
      <c r="AD883" s="5" t="str">
        <f t="shared" si="13"/>
        <v>No</v>
      </c>
      <c r="AF883" s="28"/>
      <c r="AG883" s="21"/>
    </row>
    <row r="884" spans="1:33">
      <c r="A884" s="8" t="s">
        <v>4197</v>
      </c>
      <c r="B884" s="8" t="s">
        <v>4198</v>
      </c>
      <c r="C884" s="9" t="s">
        <v>154</v>
      </c>
      <c r="D884" s="185" t="s">
        <v>4199</v>
      </c>
      <c r="E884" s="188" t="s">
        <v>4200</v>
      </c>
      <c r="F884" s="9" t="s">
        <v>1320</v>
      </c>
      <c r="G884" s="9" t="s">
        <v>147</v>
      </c>
      <c r="H884" s="10">
        <v>0</v>
      </c>
      <c r="I884" s="11">
        <v>18</v>
      </c>
      <c r="J884" s="24">
        <v>0</v>
      </c>
      <c r="K884" s="12"/>
      <c r="L884" s="14">
        <v>0</v>
      </c>
      <c r="N884" s="21">
        <v>0</v>
      </c>
      <c r="P884" s="21">
        <v>0</v>
      </c>
      <c r="R884" s="21">
        <v>0</v>
      </c>
      <c r="T884" s="21">
        <v>0</v>
      </c>
      <c r="V884" s="21">
        <v>0</v>
      </c>
      <c r="X884" s="21">
        <v>0</v>
      </c>
      <c r="Z884" s="21">
        <v>311734</v>
      </c>
      <c r="AB884" s="22">
        <v>311734</v>
      </c>
      <c r="AD884" s="5" t="str">
        <f t="shared" si="13"/>
        <v>No</v>
      </c>
      <c r="AF884" s="28"/>
      <c r="AG884" s="21"/>
    </row>
    <row r="885" spans="1:33">
      <c r="A885" s="8" t="s">
        <v>6572</v>
      </c>
      <c r="B885" s="8" t="s">
        <v>5134</v>
      </c>
      <c r="C885" s="9" t="s">
        <v>120</v>
      </c>
      <c r="D885" s="185" t="s">
        <v>5135</v>
      </c>
      <c r="E885" s="188" t="s">
        <v>5136</v>
      </c>
      <c r="F885" s="9" t="s">
        <v>88</v>
      </c>
      <c r="G885" s="9" t="s">
        <v>147</v>
      </c>
      <c r="H885" s="10">
        <v>0</v>
      </c>
      <c r="I885" s="11">
        <v>18</v>
      </c>
      <c r="J885" s="24">
        <v>0</v>
      </c>
      <c r="K885" s="12"/>
      <c r="L885" s="14">
        <v>0</v>
      </c>
      <c r="N885" s="21">
        <v>0</v>
      </c>
      <c r="P885" s="21">
        <v>0</v>
      </c>
      <c r="R885" s="21">
        <v>0</v>
      </c>
      <c r="T885" s="21">
        <v>0</v>
      </c>
      <c r="V885" s="21">
        <v>0</v>
      </c>
      <c r="X885" s="21">
        <v>0</v>
      </c>
      <c r="Z885" s="21">
        <v>6672</v>
      </c>
      <c r="AB885" s="22">
        <v>6672</v>
      </c>
      <c r="AD885" s="5" t="str">
        <f t="shared" si="13"/>
        <v>No</v>
      </c>
      <c r="AF885" s="28"/>
      <c r="AG885" s="21"/>
    </row>
    <row r="886" spans="1:33">
      <c r="A886" s="8" t="s">
        <v>1635</v>
      </c>
      <c r="B886" s="8" t="s">
        <v>1636</v>
      </c>
      <c r="C886" s="9" t="s">
        <v>178</v>
      </c>
      <c r="D886" s="185" t="s">
        <v>1637</v>
      </c>
      <c r="E886" s="188" t="s">
        <v>1638</v>
      </c>
      <c r="F886" s="9" t="s">
        <v>83</v>
      </c>
      <c r="G886" s="9" t="s">
        <v>147</v>
      </c>
      <c r="H886" s="10">
        <v>0</v>
      </c>
      <c r="I886" s="11">
        <v>18</v>
      </c>
      <c r="J886" s="24">
        <v>0</v>
      </c>
      <c r="K886" s="12"/>
      <c r="L886" s="14">
        <v>0</v>
      </c>
      <c r="N886" s="21">
        <v>0</v>
      </c>
      <c r="P886" s="21">
        <v>0</v>
      </c>
      <c r="R886" s="21">
        <v>0</v>
      </c>
      <c r="T886" s="21">
        <v>0</v>
      </c>
      <c r="V886" s="21">
        <v>0</v>
      </c>
      <c r="X886" s="21">
        <v>0</v>
      </c>
      <c r="Z886" s="21">
        <v>435008</v>
      </c>
      <c r="AB886" s="22">
        <v>435008</v>
      </c>
      <c r="AD886" s="5" t="str">
        <f t="shared" si="13"/>
        <v>No</v>
      </c>
      <c r="AF886" s="28"/>
      <c r="AG886" s="21"/>
    </row>
    <row r="887" spans="1:33">
      <c r="A887" s="8" t="s">
        <v>3042</v>
      </c>
      <c r="B887" s="8" t="s">
        <v>3043</v>
      </c>
      <c r="C887" s="9" t="s">
        <v>233</v>
      </c>
      <c r="D887" s="185" t="s">
        <v>3044</v>
      </c>
      <c r="E887" s="188" t="s">
        <v>3045</v>
      </c>
      <c r="F887" s="9" t="s">
        <v>88</v>
      </c>
      <c r="G887" s="9" t="s">
        <v>147</v>
      </c>
      <c r="H887" s="10">
        <v>0</v>
      </c>
      <c r="I887" s="11">
        <v>18</v>
      </c>
      <c r="J887" s="24">
        <v>0</v>
      </c>
      <c r="K887" s="12"/>
      <c r="L887" s="14">
        <v>0</v>
      </c>
      <c r="N887" s="21">
        <v>0</v>
      </c>
      <c r="P887" s="21">
        <v>0</v>
      </c>
      <c r="R887" s="21">
        <v>0</v>
      </c>
      <c r="T887" s="21">
        <v>0</v>
      </c>
      <c r="V887" s="21">
        <v>0</v>
      </c>
      <c r="X887" s="21">
        <v>0</v>
      </c>
      <c r="Z887" s="21">
        <v>22037</v>
      </c>
      <c r="AB887" s="22">
        <v>22037</v>
      </c>
      <c r="AD887" s="5" t="str">
        <f t="shared" si="13"/>
        <v>No</v>
      </c>
      <c r="AF887" s="28"/>
      <c r="AG887" s="21"/>
    </row>
    <row r="888" spans="1:33">
      <c r="A888" s="8" t="s">
        <v>995</v>
      </c>
      <c r="B888" s="8" t="s">
        <v>996</v>
      </c>
      <c r="C888" s="9" t="s">
        <v>129</v>
      </c>
      <c r="D888" s="185" t="s">
        <v>997</v>
      </c>
      <c r="E888" s="188" t="s">
        <v>998</v>
      </c>
      <c r="F888" s="9" t="s">
        <v>83</v>
      </c>
      <c r="G888" s="9" t="s">
        <v>147</v>
      </c>
      <c r="H888" s="10">
        <v>0</v>
      </c>
      <c r="I888" s="11">
        <v>18</v>
      </c>
      <c r="J888" s="24">
        <v>0</v>
      </c>
      <c r="K888" s="12"/>
      <c r="L888" s="14">
        <v>0</v>
      </c>
      <c r="N888" s="21">
        <v>0</v>
      </c>
      <c r="P888" s="21">
        <v>0</v>
      </c>
      <c r="R888" s="21">
        <v>0</v>
      </c>
      <c r="T888" s="21">
        <v>0</v>
      </c>
      <c r="V888" s="21">
        <v>0</v>
      </c>
      <c r="X888" s="21">
        <v>0</v>
      </c>
      <c r="Z888" s="21">
        <v>573416</v>
      </c>
      <c r="AB888" s="22">
        <v>573416</v>
      </c>
      <c r="AD888" s="5" t="str">
        <f t="shared" si="13"/>
        <v>No</v>
      </c>
      <c r="AF888" s="28"/>
      <c r="AG888" s="21"/>
    </row>
    <row r="889" spans="1:33">
      <c r="A889" s="8" t="s">
        <v>6161</v>
      </c>
      <c r="B889" s="8" t="s">
        <v>665</v>
      </c>
      <c r="C889" s="9" t="s">
        <v>82</v>
      </c>
      <c r="D889" s="185" t="s">
        <v>666</v>
      </c>
      <c r="E889" s="188" t="s">
        <v>667</v>
      </c>
      <c r="F889" s="9" t="s">
        <v>1320</v>
      </c>
      <c r="G889" s="9" t="s">
        <v>147</v>
      </c>
      <c r="H889" s="10">
        <v>0</v>
      </c>
      <c r="I889" s="11">
        <v>18</v>
      </c>
      <c r="J889" s="24">
        <v>0</v>
      </c>
      <c r="K889" s="12"/>
      <c r="L889" s="14">
        <v>0</v>
      </c>
      <c r="N889" s="21">
        <v>0</v>
      </c>
      <c r="P889" s="21">
        <v>0</v>
      </c>
      <c r="R889" s="21">
        <v>0</v>
      </c>
      <c r="T889" s="21">
        <v>0</v>
      </c>
      <c r="V889" s="21">
        <v>0</v>
      </c>
      <c r="X889" s="21">
        <v>0</v>
      </c>
      <c r="Z889" s="21">
        <v>44495</v>
      </c>
      <c r="AB889" s="22">
        <v>44495</v>
      </c>
      <c r="AD889" s="5" t="str">
        <f t="shared" si="13"/>
        <v>No</v>
      </c>
      <c r="AF889" s="28"/>
      <c r="AG889" s="21"/>
    </row>
    <row r="890" spans="1:33">
      <c r="A890" s="8" t="s">
        <v>3625</v>
      </c>
      <c r="B890" s="8" t="s">
        <v>3626</v>
      </c>
      <c r="C890" s="9" t="s">
        <v>168</v>
      </c>
      <c r="D890" s="185">
        <v>46</v>
      </c>
      <c r="E890" s="188">
        <v>46</v>
      </c>
      <c r="F890" s="9" t="s">
        <v>83</v>
      </c>
      <c r="G890" s="9" t="s">
        <v>84</v>
      </c>
      <c r="H890" s="10">
        <v>1849898</v>
      </c>
      <c r="I890" s="11">
        <v>18</v>
      </c>
      <c r="J890" s="24">
        <v>0</v>
      </c>
      <c r="K890" s="12"/>
      <c r="L890" s="14">
        <v>0</v>
      </c>
      <c r="N890" s="21">
        <v>0</v>
      </c>
      <c r="P890" s="21">
        <v>0</v>
      </c>
      <c r="R890" s="21">
        <v>0</v>
      </c>
      <c r="T890" s="21">
        <v>5552582</v>
      </c>
      <c r="V890" s="21">
        <v>0</v>
      </c>
      <c r="X890" s="21">
        <v>0</v>
      </c>
      <c r="Z890" s="21">
        <v>0</v>
      </c>
      <c r="AB890" s="22">
        <v>5552582</v>
      </c>
      <c r="AD890" s="5" t="str">
        <f t="shared" si="13"/>
        <v>No</v>
      </c>
      <c r="AF890" s="28"/>
      <c r="AG890" s="21"/>
    </row>
    <row r="891" spans="1:33">
      <c r="A891" s="8" t="s">
        <v>3402</v>
      </c>
      <c r="B891" s="8" t="s">
        <v>2836</v>
      </c>
      <c r="C891" s="9" t="s">
        <v>274</v>
      </c>
      <c r="D891" s="185">
        <v>4170</v>
      </c>
      <c r="E891" s="188">
        <v>40170</v>
      </c>
      <c r="F891" s="9" t="s">
        <v>543</v>
      </c>
      <c r="G891" s="9" t="s">
        <v>5756</v>
      </c>
      <c r="H891" s="10">
        <v>66777</v>
      </c>
      <c r="I891" s="11">
        <v>18</v>
      </c>
      <c r="J891" s="24">
        <v>0</v>
      </c>
      <c r="K891" s="12"/>
      <c r="L891" s="14">
        <v>0</v>
      </c>
      <c r="N891" s="21">
        <v>0</v>
      </c>
      <c r="P891" s="21">
        <v>0</v>
      </c>
      <c r="R891" s="21">
        <v>0</v>
      </c>
      <c r="T891" s="21">
        <v>0</v>
      </c>
      <c r="V891" s="21">
        <v>0</v>
      </c>
      <c r="X891" s="21">
        <v>0</v>
      </c>
      <c r="Z891" s="21">
        <v>285072</v>
      </c>
      <c r="AB891" s="22">
        <v>285072</v>
      </c>
      <c r="AD891" s="5" t="str">
        <f t="shared" si="13"/>
        <v>No</v>
      </c>
      <c r="AF891" s="28"/>
      <c r="AG891" s="21"/>
    </row>
    <row r="892" spans="1:33">
      <c r="A892" s="8" t="s">
        <v>4806</v>
      </c>
      <c r="B892" s="8" t="s">
        <v>4807</v>
      </c>
      <c r="C892" s="9" t="s">
        <v>466</v>
      </c>
      <c r="D892" s="185">
        <v>5198</v>
      </c>
      <c r="E892" s="188">
        <v>50198</v>
      </c>
      <c r="F892" s="9" t="s">
        <v>83</v>
      </c>
      <c r="G892" s="9" t="s">
        <v>84</v>
      </c>
      <c r="H892" s="10">
        <v>1780673</v>
      </c>
      <c r="I892" s="11">
        <v>18</v>
      </c>
      <c r="J892" s="24">
        <v>237717</v>
      </c>
      <c r="K892" s="12"/>
      <c r="L892" s="14">
        <v>0</v>
      </c>
      <c r="N892" s="21">
        <v>0</v>
      </c>
      <c r="P892" s="21">
        <v>0</v>
      </c>
      <c r="R892" s="21">
        <v>0</v>
      </c>
      <c r="T892" s="21">
        <v>0</v>
      </c>
      <c r="V892" s="21">
        <v>0</v>
      </c>
      <c r="X892" s="21">
        <v>0</v>
      </c>
      <c r="Z892" s="21">
        <v>0</v>
      </c>
      <c r="AB892" s="22">
        <v>237717</v>
      </c>
      <c r="AD892" s="5" t="str">
        <f t="shared" si="13"/>
        <v>No</v>
      </c>
      <c r="AF892" s="28"/>
      <c r="AG892" s="21"/>
    </row>
    <row r="893" spans="1:33">
      <c r="A893" s="8" t="s">
        <v>4442</v>
      </c>
      <c r="B893" s="8" t="s">
        <v>3043</v>
      </c>
      <c r="C893" s="9" t="s">
        <v>141</v>
      </c>
      <c r="D893" s="185">
        <v>3009</v>
      </c>
      <c r="E893" s="188">
        <v>30009</v>
      </c>
      <c r="F893" s="9" t="s">
        <v>83</v>
      </c>
      <c r="G893" s="9" t="s">
        <v>5756</v>
      </c>
      <c r="H893" s="10">
        <v>953556</v>
      </c>
      <c r="I893" s="11">
        <v>18</v>
      </c>
      <c r="J893" s="24">
        <v>0</v>
      </c>
      <c r="K893" s="12"/>
      <c r="L893" s="14">
        <v>0</v>
      </c>
      <c r="N893" s="21">
        <v>0</v>
      </c>
      <c r="P893" s="21">
        <v>0</v>
      </c>
      <c r="R893" s="21">
        <v>0</v>
      </c>
      <c r="T893" s="21">
        <v>0</v>
      </c>
      <c r="V893" s="21">
        <v>0</v>
      </c>
      <c r="X893" s="21">
        <v>0</v>
      </c>
      <c r="Z893" s="21">
        <v>1286810</v>
      </c>
      <c r="AB893" s="22">
        <v>1286810</v>
      </c>
      <c r="AD893" s="5" t="str">
        <f t="shared" si="13"/>
        <v>No</v>
      </c>
      <c r="AF893" s="28"/>
      <c r="AG893" s="21"/>
    </row>
    <row r="894" spans="1:33">
      <c r="A894" s="8" t="s">
        <v>3420</v>
      </c>
      <c r="B894" s="8" t="s">
        <v>3421</v>
      </c>
      <c r="C894" s="9" t="s">
        <v>34</v>
      </c>
      <c r="D894" s="185" t="s">
        <v>3422</v>
      </c>
      <c r="E894" s="188" t="s">
        <v>3423</v>
      </c>
      <c r="F894" s="9" t="s">
        <v>157</v>
      </c>
      <c r="G894" s="9" t="s">
        <v>147</v>
      </c>
      <c r="H894" s="10">
        <v>0</v>
      </c>
      <c r="I894" s="11">
        <v>17</v>
      </c>
      <c r="J894" s="24">
        <v>0</v>
      </c>
      <c r="K894" s="12"/>
      <c r="L894" s="14">
        <v>0</v>
      </c>
      <c r="N894" s="21">
        <v>0</v>
      </c>
      <c r="P894" s="21">
        <v>0</v>
      </c>
      <c r="R894" s="21">
        <v>0</v>
      </c>
      <c r="T894" s="21">
        <v>0</v>
      </c>
      <c r="V894" s="21">
        <v>0</v>
      </c>
      <c r="X894" s="21">
        <v>0</v>
      </c>
      <c r="Z894" s="21">
        <v>114321</v>
      </c>
      <c r="AB894" s="22">
        <v>114321</v>
      </c>
      <c r="AD894" s="5" t="str">
        <f t="shared" si="13"/>
        <v>No</v>
      </c>
      <c r="AF894" s="28"/>
      <c r="AG894" s="21"/>
    </row>
    <row r="895" spans="1:33">
      <c r="A895" s="8" t="s">
        <v>222</v>
      </c>
      <c r="B895" s="8" t="s">
        <v>223</v>
      </c>
      <c r="C895" s="9" t="s">
        <v>112</v>
      </c>
      <c r="D895" s="185">
        <v>1002</v>
      </c>
      <c r="E895" s="188">
        <v>10002</v>
      </c>
      <c r="F895" s="9" t="s">
        <v>88</v>
      </c>
      <c r="G895" s="9" t="s">
        <v>5756</v>
      </c>
      <c r="H895" s="10">
        <v>158377</v>
      </c>
      <c r="I895" s="11">
        <v>17</v>
      </c>
      <c r="J895" s="24">
        <v>0</v>
      </c>
      <c r="K895" s="12"/>
      <c r="L895" s="14">
        <v>0</v>
      </c>
      <c r="N895" s="21">
        <v>0</v>
      </c>
      <c r="P895" s="21">
        <v>0</v>
      </c>
      <c r="R895" s="21">
        <v>0</v>
      </c>
      <c r="T895" s="21">
        <v>0</v>
      </c>
      <c r="V895" s="21">
        <v>0</v>
      </c>
      <c r="X895" s="21">
        <v>0</v>
      </c>
      <c r="Z895" s="21">
        <v>1141578</v>
      </c>
      <c r="AB895" s="22">
        <v>1141578</v>
      </c>
      <c r="AD895" s="5" t="str">
        <f t="shared" si="13"/>
        <v>No</v>
      </c>
      <c r="AF895" s="28"/>
      <c r="AG895" s="21"/>
    </row>
    <row r="896" spans="1:33">
      <c r="A896" s="8" t="s">
        <v>3097</v>
      </c>
      <c r="B896" s="8" t="s">
        <v>6446</v>
      </c>
      <c r="C896" s="9" t="s">
        <v>171</v>
      </c>
      <c r="D896" s="185" t="s">
        <v>3098</v>
      </c>
      <c r="E896" s="188" t="s">
        <v>3099</v>
      </c>
      <c r="F896" s="9" t="s">
        <v>88</v>
      </c>
      <c r="G896" s="9" t="s">
        <v>147</v>
      </c>
      <c r="H896" s="10">
        <v>0</v>
      </c>
      <c r="I896" s="11">
        <v>17</v>
      </c>
      <c r="J896" s="24">
        <v>0</v>
      </c>
      <c r="K896" s="12"/>
      <c r="L896" s="14">
        <v>0</v>
      </c>
      <c r="N896" s="21">
        <v>0</v>
      </c>
      <c r="P896" s="21">
        <v>0</v>
      </c>
      <c r="R896" s="21">
        <v>0</v>
      </c>
      <c r="T896" s="21">
        <v>0</v>
      </c>
      <c r="V896" s="21">
        <v>0</v>
      </c>
      <c r="X896" s="21">
        <v>0</v>
      </c>
      <c r="Z896" s="21">
        <v>84730</v>
      </c>
      <c r="AB896" s="22">
        <v>84730</v>
      </c>
      <c r="AD896" s="5" t="str">
        <f t="shared" si="13"/>
        <v>No</v>
      </c>
      <c r="AF896" s="28"/>
      <c r="AG896" s="21"/>
    </row>
    <row r="897" spans="1:33">
      <c r="A897" s="8" t="s">
        <v>4205</v>
      </c>
      <c r="B897" s="8" t="s">
        <v>4206</v>
      </c>
      <c r="C897" s="9" t="s">
        <v>154</v>
      </c>
      <c r="D897" s="185" t="s">
        <v>4207</v>
      </c>
      <c r="E897" s="188" t="s">
        <v>4208</v>
      </c>
      <c r="F897" s="9" t="s">
        <v>83</v>
      </c>
      <c r="G897" s="9" t="s">
        <v>147</v>
      </c>
      <c r="H897" s="10">
        <v>0</v>
      </c>
      <c r="I897" s="11">
        <v>17</v>
      </c>
      <c r="J897" s="24">
        <v>0</v>
      </c>
      <c r="K897" s="12"/>
      <c r="L897" s="14">
        <v>0</v>
      </c>
      <c r="N897" s="21">
        <v>0</v>
      </c>
      <c r="P897" s="21">
        <v>0</v>
      </c>
      <c r="R897" s="21">
        <v>0</v>
      </c>
      <c r="T897" s="21">
        <v>0</v>
      </c>
      <c r="V897" s="21">
        <v>0</v>
      </c>
      <c r="X897" s="21">
        <v>0</v>
      </c>
      <c r="Z897" s="21">
        <v>18939</v>
      </c>
      <c r="AB897" s="22">
        <v>18939</v>
      </c>
      <c r="AD897" s="5" t="str">
        <f t="shared" si="13"/>
        <v>No</v>
      </c>
      <c r="AF897" s="28"/>
      <c r="AG897" s="21"/>
    </row>
    <row r="898" spans="1:33">
      <c r="A898" s="8" t="s">
        <v>5525</v>
      </c>
      <c r="B898" s="8" t="s">
        <v>5526</v>
      </c>
      <c r="C898" s="9" t="s">
        <v>132</v>
      </c>
      <c r="D898" s="185" t="s">
        <v>5527</v>
      </c>
      <c r="E898" s="188" t="s">
        <v>5528</v>
      </c>
      <c r="F898" s="9" t="s">
        <v>157</v>
      </c>
      <c r="G898" s="9" t="s">
        <v>147</v>
      </c>
      <c r="H898" s="10">
        <v>0</v>
      </c>
      <c r="I898" s="11">
        <v>17</v>
      </c>
      <c r="J898" s="24">
        <v>0</v>
      </c>
      <c r="K898" s="12"/>
      <c r="L898" s="14">
        <v>0</v>
      </c>
      <c r="N898" s="21">
        <v>0</v>
      </c>
      <c r="P898" s="21">
        <v>0</v>
      </c>
      <c r="R898" s="21">
        <v>0</v>
      </c>
      <c r="T898" s="21">
        <v>0</v>
      </c>
      <c r="V898" s="21">
        <v>0</v>
      </c>
      <c r="X898" s="21">
        <v>0</v>
      </c>
      <c r="Z898" s="21">
        <v>546331</v>
      </c>
      <c r="AB898" s="22">
        <v>546331</v>
      </c>
      <c r="AD898" s="5" t="str">
        <f t="shared" si="13"/>
        <v>No</v>
      </c>
      <c r="AF898" s="28"/>
      <c r="AG898" s="21"/>
    </row>
    <row r="899" spans="1:33">
      <c r="A899" s="8" t="s">
        <v>5476</v>
      </c>
      <c r="B899" s="8" t="s">
        <v>4613</v>
      </c>
      <c r="C899" s="9" t="s">
        <v>42</v>
      </c>
      <c r="D899" s="185" t="s">
        <v>4614</v>
      </c>
      <c r="E899" s="188" t="s">
        <v>4615</v>
      </c>
      <c r="F899" s="9" t="s">
        <v>83</v>
      </c>
      <c r="G899" s="9" t="s">
        <v>147</v>
      </c>
      <c r="H899" s="10">
        <v>0</v>
      </c>
      <c r="I899" s="11">
        <v>17</v>
      </c>
      <c r="J899" s="24">
        <v>0</v>
      </c>
      <c r="K899" s="12"/>
      <c r="L899" s="14">
        <v>0</v>
      </c>
      <c r="N899" s="21">
        <v>0</v>
      </c>
      <c r="P899" s="21">
        <v>0</v>
      </c>
      <c r="R899" s="21">
        <v>0</v>
      </c>
      <c r="T899" s="21">
        <v>0</v>
      </c>
      <c r="V899" s="21">
        <v>0</v>
      </c>
      <c r="X899" s="21">
        <v>0</v>
      </c>
      <c r="Z899" s="21">
        <v>58995</v>
      </c>
      <c r="AB899" s="22">
        <v>58995</v>
      </c>
      <c r="AD899" s="5" t="str">
        <f t="shared" ref="AD899:AD962" si="14">IF(AC899&amp;AA899&amp;Y899&amp;W899&amp;U899&amp;S899&amp;Q899&amp;O899&amp;M899&amp;K899&lt;&gt;"","Yes","No")</f>
        <v>No</v>
      </c>
      <c r="AF899" s="28"/>
      <c r="AG899" s="21"/>
    </row>
    <row r="900" spans="1:33">
      <c r="A900" s="8" t="s">
        <v>6007</v>
      </c>
      <c r="B900" s="8" t="s">
        <v>3622</v>
      </c>
      <c r="C900" s="9" t="s">
        <v>120</v>
      </c>
      <c r="D900" s="185"/>
      <c r="E900" s="188" t="s">
        <v>6008</v>
      </c>
      <c r="F900" s="9" t="s">
        <v>83</v>
      </c>
      <c r="G900" s="9" t="s">
        <v>147</v>
      </c>
      <c r="H900" s="10">
        <v>0</v>
      </c>
      <c r="I900" s="11">
        <v>17</v>
      </c>
      <c r="J900" s="24">
        <v>0</v>
      </c>
      <c r="K900" s="12"/>
      <c r="L900" s="14">
        <v>0</v>
      </c>
      <c r="N900" s="21">
        <v>0</v>
      </c>
      <c r="P900" s="21">
        <v>0</v>
      </c>
      <c r="R900" s="21">
        <v>0</v>
      </c>
      <c r="T900" s="21">
        <v>0</v>
      </c>
      <c r="V900" s="21">
        <v>0</v>
      </c>
      <c r="X900" s="21">
        <v>0</v>
      </c>
      <c r="Z900" s="21">
        <v>154974</v>
      </c>
      <c r="AB900" s="22">
        <v>154974</v>
      </c>
      <c r="AD900" s="5" t="str">
        <f t="shared" si="14"/>
        <v>No</v>
      </c>
      <c r="AF900" s="28"/>
      <c r="AG900" s="21"/>
    </row>
    <row r="901" spans="1:33">
      <c r="A901" s="8" t="s">
        <v>359</v>
      </c>
      <c r="B901" s="8" t="s">
        <v>360</v>
      </c>
      <c r="C901" s="9" t="s">
        <v>73</v>
      </c>
      <c r="D901" s="185" t="s">
        <v>361</v>
      </c>
      <c r="E901" s="188" t="s">
        <v>362</v>
      </c>
      <c r="F901" s="9" t="s">
        <v>83</v>
      </c>
      <c r="G901" s="9" t="s">
        <v>147</v>
      </c>
      <c r="H901" s="10">
        <v>0</v>
      </c>
      <c r="I901" s="11">
        <v>17</v>
      </c>
      <c r="J901" s="24">
        <v>0</v>
      </c>
      <c r="K901" s="12"/>
      <c r="L901" s="14">
        <v>0</v>
      </c>
      <c r="N901" s="21">
        <v>0</v>
      </c>
      <c r="P901" s="21">
        <v>0</v>
      </c>
      <c r="R901" s="21">
        <v>0</v>
      </c>
      <c r="T901" s="21">
        <v>0</v>
      </c>
      <c r="V901" s="21">
        <v>0</v>
      </c>
      <c r="X901" s="21">
        <v>0</v>
      </c>
      <c r="Z901" s="21">
        <v>810029</v>
      </c>
      <c r="AB901" s="22">
        <v>810029</v>
      </c>
      <c r="AD901" s="5" t="str">
        <f t="shared" si="14"/>
        <v>No</v>
      </c>
      <c r="AF901" s="28"/>
      <c r="AG901" s="21"/>
    </row>
    <row r="902" spans="1:33">
      <c r="A902" s="8" t="s">
        <v>3643</v>
      </c>
      <c r="B902" s="8" t="s">
        <v>3644</v>
      </c>
      <c r="C902" s="9" t="s">
        <v>91</v>
      </c>
      <c r="D902" s="185">
        <v>9050</v>
      </c>
      <c r="E902" s="188">
        <v>90050</v>
      </c>
      <c r="F902" s="9" t="s">
        <v>83</v>
      </c>
      <c r="G902" s="9" t="s">
        <v>5756</v>
      </c>
      <c r="H902" s="10">
        <v>125206</v>
      </c>
      <c r="I902" s="11">
        <v>17</v>
      </c>
      <c r="J902" s="24">
        <v>0</v>
      </c>
      <c r="K902" s="12"/>
      <c r="L902" s="14">
        <v>0</v>
      </c>
      <c r="N902" s="21">
        <v>0</v>
      </c>
      <c r="P902" s="21">
        <v>0</v>
      </c>
      <c r="R902" s="21">
        <v>0</v>
      </c>
      <c r="T902" s="21">
        <v>0</v>
      </c>
      <c r="V902" s="21">
        <v>0</v>
      </c>
      <c r="X902" s="21">
        <v>0</v>
      </c>
      <c r="Z902" s="21">
        <v>0</v>
      </c>
      <c r="AB902" s="22">
        <v>0</v>
      </c>
      <c r="AD902" s="5" t="str">
        <f t="shared" si="14"/>
        <v>No</v>
      </c>
      <c r="AF902" s="28"/>
      <c r="AG902" s="21"/>
    </row>
    <row r="903" spans="1:33">
      <c r="A903" s="8" t="s">
        <v>3020</v>
      </c>
      <c r="B903" s="8" t="s">
        <v>418</v>
      </c>
      <c r="C903" s="9" t="s">
        <v>217</v>
      </c>
      <c r="D903" s="185" t="s">
        <v>3021</v>
      </c>
      <c r="E903" s="188" t="s">
        <v>3022</v>
      </c>
      <c r="F903" s="9" t="s">
        <v>83</v>
      </c>
      <c r="G903" s="9" t="s">
        <v>147</v>
      </c>
      <c r="H903" s="10">
        <v>0</v>
      </c>
      <c r="I903" s="11">
        <v>17</v>
      </c>
      <c r="J903" s="24">
        <v>0</v>
      </c>
      <c r="K903" s="12"/>
      <c r="L903" s="14">
        <v>0</v>
      </c>
      <c r="N903" s="21">
        <v>0</v>
      </c>
      <c r="P903" s="21">
        <v>0</v>
      </c>
      <c r="R903" s="21">
        <v>0</v>
      </c>
      <c r="T903" s="21">
        <v>0</v>
      </c>
      <c r="V903" s="21">
        <v>0</v>
      </c>
      <c r="X903" s="21">
        <v>0</v>
      </c>
      <c r="Z903" s="21">
        <v>515946</v>
      </c>
      <c r="AB903" s="22">
        <v>515946</v>
      </c>
      <c r="AD903" s="5" t="str">
        <f t="shared" si="14"/>
        <v>No</v>
      </c>
      <c r="AF903" s="28"/>
      <c r="AG903" s="21"/>
    </row>
    <row r="904" spans="1:33">
      <c r="A904" s="8" t="s">
        <v>1691</v>
      </c>
      <c r="B904" s="8" t="s">
        <v>1692</v>
      </c>
      <c r="C904" s="9" t="s">
        <v>235</v>
      </c>
      <c r="D904" s="185">
        <v>4005</v>
      </c>
      <c r="E904" s="188">
        <v>40005</v>
      </c>
      <c r="F904" s="9" t="s">
        <v>83</v>
      </c>
      <c r="G904" s="9" t="s">
        <v>84</v>
      </c>
      <c r="H904" s="10">
        <v>280648</v>
      </c>
      <c r="I904" s="11">
        <v>17</v>
      </c>
      <c r="J904" s="24">
        <v>1677419</v>
      </c>
      <c r="K904" s="12"/>
      <c r="L904" s="14">
        <v>0</v>
      </c>
      <c r="N904" s="21">
        <v>0</v>
      </c>
      <c r="P904" s="21">
        <v>0</v>
      </c>
      <c r="R904" s="21">
        <v>0</v>
      </c>
      <c r="T904" s="21">
        <v>0</v>
      </c>
      <c r="V904" s="21">
        <v>0</v>
      </c>
      <c r="X904" s="21">
        <v>100000</v>
      </c>
      <c r="Z904" s="21">
        <v>0</v>
      </c>
      <c r="AB904" s="22">
        <v>1777419</v>
      </c>
      <c r="AD904" s="5" t="str">
        <f t="shared" si="14"/>
        <v>No</v>
      </c>
      <c r="AF904" s="28"/>
      <c r="AG904" s="21"/>
    </row>
    <row r="905" spans="1:33">
      <c r="A905" s="8" t="s">
        <v>4726</v>
      </c>
      <c r="B905" s="8" t="s">
        <v>6431</v>
      </c>
      <c r="C905" s="9" t="s">
        <v>79</v>
      </c>
      <c r="D905" s="185" t="s">
        <v>4727</v>
      </c>
      <c r="E905" s="188" t="s">
        <v>4728</v>
      </c>
      <c r="F905" s="9" t="s">
        <v>83</v>
      </c>
      <c r="G905" s="9" t="s">
        <v>147</v>
      </c>
      <c r="H905" s="10">
        <v>0</v>
      </c>
      <c r="I905" s="11">
        <v>17</v>
      </c>
      <c r="J905" s="24">
        <v>0</v>
      </c>
      <c r="K905" s="12"/>
      <c r="L905" s="14">
        <v>0</v>
      </c>
      <c r="N905" s="21">
        <v>0</v>
      </c>
      <c r="P905" s="21">
        <v>0</v>
      </c>
      <c r="R905" s="21">
        <v>0</v>
      </c>
      <c r="T905" s="21">
        <v>0</v>
      </c>
      <c r="V905" s="21">
        <v>0</v>
      </c>
      <c r="X905" s="21">
        <v>0</v>
      </c>
      <c r="Z905" s="21">
        <v>174906</v>
      </c>
      <c r="AB905" s="22">
        <v>174906</v>
      </c>
      <c r="AD905" s="5" t="str">
        <f t="shared" si="14"/>
        <v>No</v>
      </c>
      <c r="AF905" s="28"/>
      <c r="AG905" s="21"/>
    </row>
    <row r="906" spans="1:33">
      <c r="A906" s="8" t="s">
        <v>5948</v>
      </c>
      <c r="B906" s="8" t="s">
        <v>4645</v>
      </c>
      <c r="C906" s="9" t="s">
        <v>42</v>
      </c>
      <c r="D906" s="185" t="s">
        <v>4635</v>
      </c>
      <c r="E906" s="188" t="s">
        <v>4636</v>
      </c>
      <c r="F906" s="9" t="s">
        <v>83</v>
      </c>
      <c r="G906" s="9" t="s">
        <v>147</v>
      </c>
      <c r="H906" s="10">
        <v>0</v>
      </c>
      <c r="I906" s="11">
        <v>17</v>
      </c>
      <c r="J906" s="24">
        <v>0</v>
      </c>
      <c r="K906" s="12"/>
      <c r="L906" s="14">
        <v>0</v>
      </c>
      <c r="N906" s="21">
        <v>0</v>
      </c>
      <c r="P906" s="21">
        <v>0</v>
      </c>
      <c r="R906" s="21">
        <v>0</v>
      </c>
      <c r="T906" s="21">
        <v>0</v>
      </c>
      <c r="V906" s="21">
        <v>0</v>
      </c>
      <c r="X906" s="21">
        <v>0</v>
      </c>
      <c r="Z906" s="21">
        <v>40994</v>
      </c>
      <c r="AB906" s="22">
        <v>40994</v>
      </c>
      <c r="AD906" s="5" t="str">
        <f t="shared" si="14"/>
        <v>No</v>
      </c>
      <c r="AF906" s="28"/>
      <c r="AG906" s="21"/>
    </row>
    <row r="907" spans="1:33">
      <c r="A907" s="8" t="s">
        <v>257</v>
      </c>
      <c r="B907" s="8" t="s">
        <v>258</v>
      </c>
      <c r="C907" s="9" t="s">
        <v>120</v>
      </c>
      <c r="D907" s="185">
        <v>6113</v>
      </c>
      <c r="E907" s="188">
        <v>60113</v>
      </c>
      <c r="F907" s="9" t="s">
        <v>83</v>
      </c>
      <c r="G907" s="9" t="s">
        <v>5756</v>
      </c>
      <c r="H907" s="10">
        <v>5121892</v>
      </c>
      <c r="I907" s="11">
        <v>17</v>
      </c>
      <c r="J907" s="24">
        <v>0</v>
      </c>
      <c r="K907" s="12"/>
      <c r="L907" s="14">
        <v>0</v>
      </c>
      <c r="N907" s="21">
        <v>0</v>
      </c>
      <c r="P907" s="21">
        <v>0</v>
      </c>
      <c r="R907" s="21">
        <v>0</v>
      </c>
      <c r="T907" s="21">
        <v>0</v>
      </c>
      <c r="V907" s="21">
        <v>0</v>
      </c>
      <c r="X907" s="21">
        <v>0</v>
      </c>
      <c r="Z907" s="21">
        <v>259198</v>
      </c>
      <c r="AB907" s="22">
        <v>259198</v>
      </c>
      <c r="AD907" s="5" t="str">
        <f t="shared" si="14"/>
        <v>No</v>
      </c>
      <c r="AF907" s="28"/>
      <c r="AG907" s="21"/>
    </row>
    <row r="908" spans="1:33">
      <c r="A908" s="8" t="s">
        <v>2775</v>
      </c>
      <c r="B908" s="8" t="s">
        <v>2776</v>
      </c>
      <c r="C908" s="9" t="s">
        <v>106</v>
      </c>
      <c r="D908" s="185">
        <v>7043</v>
      </c>
      <c r="E908" s="188">
        <v>70043</v>
      </c>
      <c r="F908" s="9" t="s">
        <v>83</v>
      </c>
      <c r="G908" s="9" t="s">
        <v>5756</v>
      </c>
      <c r="H908" s="10">
        <v>58533</v>
      </c>
      <c r="I908" s="11">
        <v>17</v>
      </c>
      <c r="J908" s="24">
        <v>0</v>
      </c>
      <c r="K908" s="12"/>
      <c r="L908" s="14">
        <v>0</v>
      </c>
      <c r="N908" s="21">
        <v>0</v>
      </c>
      <c r="P908" s="21">
        <v>0</v>
      </c>
      <c r="R908" s="21">
        <v>0</v>
      </c>
      <c r="T908" s="21">
        <v>0</v>
      </c>
      <c r="V908" s="21">
        <v>0</v>
      </c>
      <c r="X908" s="21">
        <v>0</v>
      </c>
      <c r="Z908" s="21">
        <v>1176711</v>
      </c>
      <c r="AB908" s="22">
        <v>1176711</v>
      </c>
      <c r="AD908" s="5" t="str">
        <f t="shared" si="14"/>
        <v>No</v>
      </c>
      <c r="AF908" s="28"/>
      <c r="AG908" s="21"/>
    </row>
    <row r="909" spans="1:33">
      <c r="A909" s="8" t="s">
        <v>3385</v>
      </c>
      <c r="B909" s="8" t="s">
        <v>3207</v>
      </c>
      <c r="C909" s="9" t="s">
        <v>466</v>
      </c>
      <c r="D909" s="185">
        <v>5169</v>
      </c>
      <c r="E909" s="188">
        <v>50169</v>
      </c>
      <c r="F909" s="9" t="s">
        <v>83</v>
      </c>
      <c r="G909" s="9" t="s">
        <v>84</v>
      </c>
      <c r="H909" s="10">
        <v>724091</v>
      </c>
      <c r="I909" s="11">
        <v>17</v>
      </c>
      <c r="J909" s="24">
        <v>385654</v>
      </c>
      <c r="K909" s="12"/>
      <c r="L909" s="14">
        <v>0</v>
      </c>
      <c r="N909" s="21">
        <v>0</v>
      </c>
      <c r="P909" s="21">
        <v>0</v>
      </c>
      <c r="R909" s="21">
        <v>0</v>
      </c>
      <c r="T909" s="21">
        <v>0</v>
      </c>
      <c r="V909" s="21">
        <v>0</v>
      </c>
      <c r="X909" s="21">
        <v>0</v>
      </c>
      <c r="Z909" s="21">
        <v>0</v>
      </c>
      <c r="AB909" s="22">
        <v>385654</v>
      </c>
      <c r="AD909" s="5" t="str">
        <f t="shared" si="14"/>
        <v>No</v>
      </c>
      <c r="AF909" s="28"/>
      <c r="AG909" s="21"/>
    </row>
    <row r="910" spans="1:33">
      <c r="A910" s="8" t="s">
        <v>629</v>
      </c>
      <c r="B910" s="8" t="s">
        <v>630</v>
      </c>
      <c r="C910" s="9" t="s">
        <v>103</v>
      </c>
      <c r="D910" s="185">
        <v>4201</v>
      </c>
      <c r="E910" s="188">
        <v>40201</v>
      </c>
      <c r="F910" s="9" t="s">
        <v>83</v>
      </c>
      <c r="G910" s="9" t="s">
        <v>5756</v>
      </c>
      <c r="H910" s="10">
        <v>2148346</v>
      </c>
      <c r="I910" s="11">
        <v>17</v>
      </c>
      <c r="J910" s="24">
        <v>0</v>
      </c>
      <c r="K910" s="12"/>
      <c r="L910" s="14">
        <v>0</v>
      </c>
      <c r="N910" s="21">
        <v>0</v>
      </c>
      <c r="P910" s="21">
        <v>0</v>
      </c>
      <c r="R910" s="21">
        <v>0</v>
      </c>
      <c r="T910" s="21">
        <v>0</v>
      </c>
      <c r="V910" s="21">
        <v>0</v>
      </c>
      <c r="X910" s="21">
        <v>0</v>
      </c>
      <c r="Z910" s="21">
        <v>1317651</v>
      </c>
      <c r="AB910" s="22">
        <v>1317651</v>
      </c>
      <c r="AD910" s="5" t="str">
        <f t="shared" si="14"/>
        <v>No</v>
      </c>
      <c r="AF910" s="28"/>
      <c r="AG910" s="21"/>
    </row>
    <row r="911" spans="1:33">
      <c r="A911" s="8" t="s">
        <v>1483</v>
      </c>
      <c r="B911" s="8" t="s">
        <v>6435</v>
      </c>
      <c r="C911" s="9" t="s">
        <v>178</v>
      </c>
      <c r="D911" s="185" t="s">
        <v>1484</v>
      </c>
      <c r="E911" s="188" t="s">
        <v>1485</v>
      </c>
      <c r="F911" s="9" t="s">
        <v>83</v>
      </c>
      <c r="G911" s="9" t="s">
        <v>147</v>
      </c>
      <c r="H911" s="10">
        <v>0</v>
      </c>
      <c r="I911" s="11">
        <v>17</v>
      </c>
      <c r="J911" s="24">
        <v>0</v>
      </c>
      <c r="K911" s="12"/>
      <c r="L911" s="14">
        <v>0</v>
      </c>
      <c r="N911" s="21">
        <v>0</v>
      </c>
      <c r="P911" s="21">
        <v>0</v>
      </c>
      <c r="R911" s="21">
        <v>0</v>
      </c>
      <c r="T911" s="21">
        <v>0</v>
      </c>
      <c r="V911" s="21">
        <v>0</v>
      </c>
      <c r="X911" s="21">
        <v>0</v>
      </c>
      <c r="Z911" s="21">
        <v>618049</v>
      </c>
      <c r="AB911" s="22">
        <v>618049</v>
      </c>
      <c r="AD911" s="5" t="str">
        <f t="shared" si="14"/>
        <v>No</v>
      </c>
      <c r="AF911" s="28"/>
      <c r="AG911" s="21"/>
    </row>
    <row r="912" spans="1:33">
      <c r="A912" s="8" t="s">
        <v>4820</v>
      </c>
      <c r="B912" s="8" t="s">
        <v>4821</v>
      </c>
      <c r="C912" s="9" t="s">
        <v>555</v>
      </c>
      <c r="D912" s="185">
        <v>5159</v>
      </c>
      <c r="E912" s="188">
        <v>50159</v>
      </c>
      <c r="F912" s="9" t="s">
        <v>83</v>
      </c>
      <c r="G912" s="9" t="s">
        <v>84</v>
      </c>
      <c r="H912" s="10">
        <v>81926</v>
      </c>
      <c r="I912" s="11">
        <v>17</v>
      </c>
      <c r="J912" s="24">
        <v>78549</v>
      </c>
      <c r="K912" s="12"/>
      <c r="L912" s="14">
        <v>0</v>
      </c>
      <c r="N912" s="21">
        <v>0</v>
      </c>
      <c r="P912" s="21">
        <v>0</v>
      </c>
      <c r="R912" s="21">
        <v>0</v>
      </c>
      <c r="T912" s="21">
        <v>0</v>
      </c>
      <c r="V912" s="21">
        <v>0</v>
      </c>
      <c r="X912" s="21">
        <v>0</v>
      </c>
      <c r="Z912" s="21">
        <v>0</v>
      </c>
      <c r="AB912" s="22">
        <v>78549</v>
      </c>
      <c r="AD912" s="5" t="str">
        <f t="shared" si="14"/>
        <v>No</v>
      </c>
      <c r="AF912" s="28"/>
      <c r="AG912" s="21"/>
    </row>
    <row r="913" spans="1:33">
      <c r="A913" s="8" t="s">
        <v>1818</v>
      </c>
      <c r="B913" s="8" t="s">
        <v>1187</v>
      </c>
      <c r="C913" s="9" t="s">
        <v>171</v>
      </c>
      <c r="D913" s="185">
        <v>4232</v>
      </c>
      <c r="E913" s="188">
        <v>40232</v>
      </c>
      <c r="F913" s="9" t="s">
        <v>138</v>
      </c>
      <c r="G913" s="9" t="s">
        <v>84</v>
      </c>
      <c r="H913" s="10">
        <v>1510516</v>
      </c>
      <c r="I913" s="11">
        <v>17</v>
      </c>
      <c r="J913" s="24">
        <v>14731897</v>
      </c>
      <c r="K913" s="12"/>
      <c r="L913" s="14">
        <v>0</v>
      </c>
      <c r="N913" s="21">
        <v>0</v>
      </c>
      <c r="P913" s="21">
        <v>0</v>
      </c>
      <c r="R913" s="21">
        <v>0</v>
      </c>
      <c r="T913" s="21">
        <v>0</v>
      </c>
      <c r="V913" s="21">
        <v>0</v>
      </c>
      <c r="X913" s="21">
        <v>0</v>
      </c>
      <c r="Z913" s="21">
        <v>0</v>
      </c>
      <c r="AB913" s="22">
        <v>14731897</v>
      </c>
      <c r="AD913" s="5" t="str">
        <f t="shared" si="14"/>
        <v>No</v>
      </c>
      <c r="AF913" s="28"/>
      <c r="AG913" s="21"/>
    </row>
    <row r="914" spans="1:33">
      <c r="A914" s="8" t="s">
        <v>1216</v>
      </c>
      <c r="B914" s="8" t="s">
        <v>1217</v>
      </c>
      <c r="C914" s="9" t="s">
        <v>154</v>
      </c>
      <c r="D914" s="185">
        <v>4237</v>
      </c>
      <c r="E914" s="188">
        <v>40237</v>
      </c>
      <c r="F914" s="9" t="s">
        <v>157</v>
      </c>
      <c r="G914" s="9" t="s">
        <v>5756</v>
      </c>
      <c r="H914" s="10">
        <v>1249442</v>
      </c>
      <c r="I914" s="11">
        <v>17</v>
      </c>
      <c r="J914" s="24">
        <v>0</v>
      </c>
      <c r="K914" s="12"/>
      <c r="L914" s="14">
        <v>0</v>
      </c>
      <c r="N914" s="21">
        <v>0</v>
      </c>
      <c r="P914" s="21">
        <v>0</v>
      </c>
      <c r="R914" s="21">
        <v>0</v>
      </c>
      <c r="T914" s="21">
        <v>0</v>
      </c>
      <c r="V914" s="21">
        <v>0</v>
      </c>
      <c r="X914" s="21">
        <v>0</v>
      </c>
      <c r="Z914" s="21">
        <v>29635</v>
      </c>
      <c r="AB914" s="22">
        <v>29635</v>
      </c>
      <c r="AD914" s="5" t="str">
        <f t="shared" si="14"/>
        <v>No</v>
      </c>
      <c r="AF914" s="28"/>
      <c r="AG914" s="21"/>
    </row>
    <row r="915" spans="1:33">
      <c r="A915" s="8" t="s">
        <v>1707</v>
      </c>
      <c r="B915" s="8" t="s">
        <v>595</v>
      </c>
      <c r="C915" s="9" t="s">
        <v>235</v>
      </c>
      <c r="D915" s="185">
        <v>4227</v>
      </c>
      <c r="E915" s="188">
        <v>40227</v>
      </c>
      <c r="F915" s="9" t="s">
        <v>157</v>
      </c>
      <c r="G915" s="9" t="s">
        <v>5756</v>
      </c>
      <c r="H915" s="10">
        <v>105419</v>
      </c>
      <c r="I915" s="11">
        <v>17</v>
      </c>
      <c r="J915" s="24">
        <v>0</v>
      </c>
      <c r="K915" s="12"/>
      <c r="L915" s="14">
        <v>0</v>
      </c>
      <c r="N915" s="21">
        <v>0</v>
      </c>
      <c r="P915" s="21">
        <v>0</v>
      </c>
      <c r="R915" s="21">
        <v>0</v>
      </c>
      <c r="T915" s="21">
        <v>0</v>
      </c>
      <c r="V915" s="21">
        <v>0</v>
      </c>
      <c r="X915" s="21">
        <v>0</v>
      </c>
      <c r="Z915" s="21">
        <v>154573</v>
      </c>
      <c r="AB915" s="22">
        <v>154573</v>
      </c>
      <c r="AD915" s="5" t="str">
        <f t="shared" si="14"/>
        <v>No</v>
      </c>
      <c r="AF915" s="28"/>
      <c r="AG915" s="21"/>
    </row>
    <row r="916" spans="1:33">
      <c r="A916" s="8" t="s">
        <v>3004</v>
      </c>
      <c r="B916" s="8" t="s">
        <v>283</v>
      </c>
      <c r="C916" s="9" t="s">
        <v>217</v>
      </c>
      <c r="D916" s="185" t="s">
        <v>3005</v>
      </c>
      <c r="E916" s="188" t="s">
        <v>3006</v>
      </c>
      <c r="F916" s="9" t="s">
        <v>83</v>
      </c>
      <c r="G916" s="9" t="s">
        <v>147</v>
      </c>
      <c r="H916" s="10">
        <v>0</v>
      </c>
      <c r="I916" s="11">
        <v>17</v>
      </c>
      <c r="J916" s="24">
        <v>0</v>
      </c>
      <c r="K916" s="12"/>
      <c r="L916" s="14">
        <v>0</v>
      </c>
      <c r="N916" s="21">
        <v>0</v>
      </c>
      <c r="P916" s="21">
        <v>0</v>
      </c>
      <c r="R916" s="21">
        <v>0</v>
      </c>
      <c r="T916" s="21">
        <v>0</v>
      </c>
      <c r="V916" s="21">
        <v>0</v>
      </c>
      <c r="X916" s="21">
        <v>0</v>
      </c>
      <c r="Z916" s="21">
        <v>494053</v>
      </c>
      <c r="AB916" s="22">
        <v>494053</v>
      </c>
      <c r="AD916" s="5" t="str">
        <f t="shared" si="14"/>
        <v>No</v>
      </c>
      <c r="AF916" s="28"/>
      <c r="AG916" s="21"/>
    </row>
    <row r="917" spans="1:33">
      <c r="A917" s="8" t="s">
        <v>3956</v>
      </c>
      <c r="B917" s="8" t="s">
        <v>675</v>
      </c>
      <c r="C917" s="9" t="s">
        <v>278</v>
      </c>
      <c r="D917" s="185" t="s">
        <v>3957</v>
      </c>
      <c r="E917" s="188" t="s">
        <v>3958</v>
      </c>
      <c r="F917" s="9" t="s">
        <v>83</v>
      </c>
      <c r="G917" s="9" t="s">
        <v>147</v>
      </c>
      <c r="H917" s="10">
        <v>0</v>
      </c>
      <c r="I917" s="11">
        <v>17</v>
      </c>
      <c r="J917" s="24">
        <v>0</v>
      </c>
      <c r="K917" s="12"/>
      <c r="L917" s="14">
        <v>0</v>
      </c>
      <c r="N917" s="21">
        <v>0</v>
      </c>
      <c r="P917" s="21">
        <v>0</v>
      </c>
      <c r="R917" s="21">
        <v>0</v>
      </c>
      <c r="T917" s="21">
        <v>0</v>
      </c>
      <c r="V917" s="21">
        <v>0</v>
      </c>
      <c r="X917" s="21">
        <v>0</v>
      </c>
      <c r="Z917" s="21">
        <v>347073</v>
      </c>
      <c r="AB917" s="22">
        <v>347073</v>
      </c>
      <c r="AD917" s="5" t="str">
        <f t="shared" si="14"/>
        <v>No</v>
      </c>
      <c r="AF917" s="28"/>
      <c r="AG917" s="21"/>
    </row>
    <row r="918" spans="1:33">
      <c r="A918" s="8" t="s">
        <v>1098</v>
      </c>
      <c r="B918" s="8" t="s">
        <v>1099</v>
      </c>
      <c r="C918" s="9" t="s">
        <v>233</v>
      </c>
      <c r="D918" s="185">
        <v>3035</v>
      </c>
      <c r="E918" s="188">
        <v>30035</v>
      </c>
      <c r="F918" s="9" t="s">
        <v>88</v>
      </c>
      <c r="G918" s="9" t="s">
        <v>84</v>
      </c>
      <c r="H918" s="10">
        <v>81249</v>
      </c>
      <c r="I918" s="11">
        <v>16</v>
      </c>
      <c r="J918" s="24">
        <v>1000</v>
      </c>
      <c r="K918" s="12"/>
      <c r="L918" s="14">
        <v>0</v>
      </c>
      <c r="N918" s="21">
        <v>0</v>
      </c>
      <c r="P918" s="21">
        <v>0</v>
      </c>
      <c r="R918" s="21">
        <v>0</v>
      </c>
      <c r="T918" s="21">
        <v>0</v>
      </c>
      <c r="V918" s="21">
        <v>0</v>
      </c>
      <c r="X918" s="21">
        <v>0</v>
      </c>
      <c r="Z918" s="21">
        <v>0</v>
      </c>
      <c r="AB918" s="22">
        <v>1000</v>
      </c>
      <c r="AD918" s="5" t="str">
        <f t="shared" si="14"/>
        <v>No</v>
      </c>
      <c r="AF918" s="28"/>
      <c r="AG918" s="21"/>
    </row>
    <row r="919" spans="1:33">
      <c r="A919" s="8" t="s">
        <v>746</v>
      </c>
      <c r="B919" s="8" t="s">
        <v>747</v>
      </c>
      <c r="C919" s="9" t="s">
        <v>129</v>
      </c>
      <c r="D919" s="185" t="s">
        <v>748</v>
      </c>
      <c r="E919" s="188" t="s">
        <v>749</v>
      </c>
      <c r="F919" s="9" t="s">
        <v>83</v>
      </c>
      <c r="G919" s="9" t="s">
        <v>147</v>
      </c>
      <c r="H919" s="10">
        <v>0</v>
      </c>
      <c r="I919" s="11">
        <v>16</v>
      </c>
      <c r="J919" s="24">
        <v>0</v>
      </c>
      <c r="K919" s="12"/>
      <c r="L919" s="14">
        <v>0</v>
      </c>
      <c r="N919" s="21">
        <v>0</v>
      </c>
      <c r="P919" s="21">
        <v>0</v>
      </c>
      <c r="R919" s="21">
        <v>0</v>
      </c>
      <c r="T919" s="21">
        <v>0</v>
      </c>
      <c r="V919" s="21">
        <v>0</v>
      </c>
      <c r="X919" s="21">
        <v>0</v>
      </c>
      <c r="Z919" s="21">
        <v>653348</v>
      </c>
      <c r="AB919" s="22">
        <v>653348</v>
      </c>
      <c r="AD919" s="5" t="str">
        <f t="shared" si="14"/>
        <v>No</v>
      </c>
      <c r="AF919" s="28"/>
      <c r="AG919" s="21"/>
    </row>
    <row r="920" spans="1:33">
      <c r="A920" s="8" t="s">
        <v>6177</v>
      </c>
      <c r="B920" s="8" t="s">
        <v>6178</v>
      </c>
      <c r="C920" s="9" t="s">
        <v>91</v>
      </c>
      <c r="D920" s="185"/>
      <c r="E920" s="188">
        <v>90259</v>
      </c>
      <c r="F920" s="9" t="s">
        <v>83</v>
      </c>
      <c r="G920" s="9" t="s">
        <v>5756</v>
      </c>
      <c r="H920" s="10">
        <v>12150996</v>
      </c>
      <c r="I920" s="11">
        <v>16</v>
      </c>
      <c r="J920" s="24">
        <v>0</v>
      </c>
      <c r="K920" s="12"/>
      <c r="L920" s="14">
        <v>0</v>
      </c>
      <c r="N920" s="21">
        <v>0</v>
      </c>
      <c r="P920" s="21">
        <v>0</v>
      </c>
      <c r="R920" s="21">
        <v>0</v>
      </c>
      <c r="T920" s="21">
        <v>0</v>
      </c>
      <c r="V920" s="21">
        <v>0</v>
      </c>
      <c r="X920" s="21">
        <v>0</v>
      </c>
      <c r="Z920" s="21">
        <v>1566350</v>
      </c>
      <c r="AB920" s="22">
        <v>1566350</v>
      </c>
      <c r="AD920" s="5" t="str">
        <f t="shared" si="14"/>
        <v>No</v>
      </c>
      <c r="AF920" s="28"/>
      <c r="AG920" s="21"/>
    </row>
    <row r="921" spans="1:33">
      <c r="A921" s="8" t="s">
        <v>1895</v>
      </c>
      <c r="B921" s="8" t="s">
        <v>1843</v>
      </c>
      <c r="C921" s="9" t="s">
        <v>265</v>
      </c>
      <c r="D921" s="185" t="s">
        <v>1896</v>
      </c>
      <c r="E921" s="188" t="s">
        <v>1897</v>
      </c>
      <c r="F921" s="9" t="s">
        <v>88</v>
      </c>
      <c r="G921" s="9" t="s">
        <v>147</v>
      </c>
      <c r="H921" s="10">
        <v>0</v>
      </c>
      <c r="I921" s="11">
        <v>16</v>
      </c>
      <c r="J921" s="24">
        <v>0</v>
      </c>
      <c r="K921" s="12"/>
      <c r="L921" s="14">
        <v>0</v>
      </c>
      <c r="N921" s="21">
        <v>0</v>
      </c>
      <c r="P921" s="21">
        <v>0</v>
      </c>
      <c r="R921" s="21">
        <v>0</v>
      </c>
      <c r="T921" s="21">
        <v>0</v>
      </c>
      <c r="V921" s="21">
        <v>0</v>
      </c>
      <c r="X921" s="21">
        <v>0</v>
      </c>
      <c r="Z921" s="21">
        <v>105768</v>
      </c>
      <c r="AB921" s="22">
        <v>105768</v>
      </c>
      <c r="AD921" s="5" t="str">
        <f t="shared" si="14"/>
        <v>No</v>
      </c>
      <c r="AF921" s="28"/>
      <c r="AG921" s="21"/>
    </row>
    <row r="922" spans="1:33">
      <c r="A922" s="8" t="s">
        <v>107</v>
      </c>
      <c r="B922" s="8" t="s">
        <v>108</v>
      </c>
      <c r="C922" s="9" t="s">
        <v>109</v>
      </c>
      <c r="D922" s="185">
        <v>4184</v>
      </c>
      <c r="E922" s="188">
        <v>40184</v>
      </c>
      <c r="F922" s="9" t="s">
        <v>83</v>
      </c>
      <c r="G922" s="9" t="s">
        <v>5756</v>
      </c>
      <c r="H922" s="10">
        <v>78306</v>
      </c>
      <c r="I922" s="11">
        <v>16</v>
      </c>
      <c r="J922" s="24">
        <v>0</v>
      </c>
      <c r="K922" s="12"/>
      <c r="L922" s="14">
        <v>0</v>
      </c>
      <c r="N922" s="21">
        <v>0</v>
      </c>
      <c r="P922" s="21">
        <v>0</v>
      </c>
      <c r="R922" s="21">
        <v>0</v>
      </c>
      <c r="T922" s="21">
        <v>0</v>
      </c>
      <c r="V922" s="21">
        <v>0</v>
      </c>
      <c r="X922" s="21">
        <v>0</v>
      </c>
      <c r="Z922" s="21">
        <v>332580</v>
      </c>
      <c r="AB922" s="22">
        <v>332580</v>
      </c>
      <c r="AD922" s="5" t="str">
        <f t="shared" si="14"/>
        <v>No</v>
      </c>
      <c r="AF922" s="28"/>
      <c r="AG922" s="21"/>
    </row>
    <row r="923" spans="1:33">
      <c r="A923" s="8" t="s">
        <v>3328</v>
      </c>
      <c r="B923" s="8" t="s">
        <v>3329</v>
      </c>
      <c r="C923" s="9" t="s">
        <v>555</v>
      </c>
      <c r="D923" s="185" t="s">
        <v>3330</v>
      </c>
      <c r="E923" s="188" t="s">
        <v>3331</v>
      </c>
      <c r="F923" s="9" t="s">
        <v>83</v>
      </c>
      <c r="G923" s="9" t="s">
        <v>147</v>
      </c>
      <c r="H923" s="10">
        <v>0</v>
      </c>
      <c r="I923" s="11">
        <v>16</v>
      </c>
      <c r="J923" s="24">
        <v>0</v>
      </c>
      <c r="K923" s="12"/>
      <c r="L923" s="14">
        <v>0</v>
      </c>
      <c r="N923" s="21">
        <v>0</v>
      </c>
      <c r="P923" s="21">
        <v>0</v>
      </c>
      <c r="R923" s="21">
        <v>0</v>
      </c>
      <c r="T923" s="21">
        <v>0</v>
      </c>
      <c r="V923" s="21">
        <v>0</v>
      </c>
      <c r="X923" s="21">
        <v>0</v>
      </c>
      <c r="Z923" s="21">
        <v>276677</v>
      </c>
      <c r="AB923" s="22">
        <v>276677</v>
      </c>
      <c r="AD923" s="5" t="str">
        <f t="shared" si="14"/>
        <v>No</v>
      </c>
      <c r="AF923" s="28"/>
      <c r="AG923" s="21"/>
    </row>
    <row r="924" spans="1:33">
      <c r="A924" s="8" t="s">
        <v>5960</v>
      </c>
      <c r="B924" s="8" t="s">
        <v>6072</v>
      </c>
      <c r="C924" s="9" t="s">
        <v>233</v>
      </c>
      <c r="D924" s="185"/>
      <c r="E924" s="188">
        <v>30199</v>
      </c>
      <c r="F924" s="9" t="s">
        <v>88</v>
      </c>
      <c r="G924" s="9" t="s">
        <v>5756</v>
      </c>
      <c r="H924" s="10">
        <v>64022</v>
      </c>
      <c r="I924" s="11">
        <v>16</v>
      </c>
      <c r="J924" s="24">
        <v>0</v>
      </c>
      <c r="K924" s="12"/>
      <c r="L924" s="14">
        <v>0</v>
      </c>
      <c r="N924" s="21">
        <v>0</v>
      </c>
      <c r="P924" s="21">
        <v>0</v>
      </c>
      <c r="R924" s="21">
        <v>0</v>
      </c>
      <c r="T924" s="21">
        <v>0</v>
      </c>
      <c r="V924" s="21">
        <v>0</v>
      </c>
      <c r="X924" s="21">
        <v>0</v>
      </c>
      <c r="Z924" s="21">
        <v>421511</v>
      </c>
      <c r="AB924" s="22">
        <v>421511</v>
      </c>
      <c r="AD924" s="5" t="str">
        <f t="shared" si="14"/>
        <v>No</v>
      </c>
      <c r="AF924" s="28"/>
      <c r="AG924" s="21"/>
    </row>
    <row r="925" spans="1:33">
      <c r="A925" s="8" t="s">
        <v>5599</v>
      </c>
      <c r="B925" s="8" t="s">
        <v>5600</v>
      </c>
      <c r="C925" s="9" t="s">
        <v>254</v>
      </c>
      <c r="D925" s="185" t="s">
        <v>5601</v>
      </c>
      <c r="E925" s="188" t="s">
        <v>5602</v>
      </c>
      <c r="F925" s="9" t="s">
        <v>157</v>
      </c>
      <c r="G925" s="9" t="s">
        <v>147</v>
      </c>
      <c r="H925" s="10">
        <v>0</v>
      </c>
      <c r="I925" s="11">
        <v>16</v>
      </c>
      <c r="J925" s="24">
        <v>0</v>
      </c>
      <c r="K925" s="12"/>
      <c r="L925" s="14">
        <v>0</v>
      </c>
      <c r="N925" s="21">
        <v>0</v>
      </c>
      <c r="P925" s="21">
        <v>0</v>
      </c>
      <c r="R925" s="21">
        <v>0</v>
      </c>
      <c r="T925" s="21">
        <v>0</v>
      </c>
      <c r="V925" s="21">
        <v>0</v>
      </c>
      <c r="X925" s="21">
        <v>0</v>
      </c>
      <c r="Z925" s="21">
        <v>555538</v>
      </c>
      <c r="AB925" s="22">
        <v>555538</v>
      </c>
      <c r="AD925" s="5" t="str">
        <f t="shared" si="14"/>
        <v>No</v>
      </c>
      <c r="AF925" s="28"/>
      <c r="AG925" s="21"/>
    </row>
    <row r="926" spans="1:33">
      <c r="A926" s="8" t="s">
        <v>2403</v>
      </c>
      <c r="B926" s="8" t="s">
        <v>2404</v>
      </c>
      <c r="C926" s="9" t="s">
        <v>46</v>
      </c>
      <c r="D926" s="185" t="s">
        <v>2405</v>
      </c>
      <c r="E926" s="188" t="s">
        <v>2406</v>
      </c>
      <c r="F926" s="9" t="s">
        <v>88</v>
      </c>
      <c r="G926" s="9" t="s">
        <v>147</v>
      </c>
      <c r="H926" s="10">
        <v>0</v>
      </c>
      <c r="I926" s="11">
        <v>16</v>
      </c>
      <c r="J926" s="24">
        <v>0</v>
      </c>
      <c r="K926" s="12"/>
      <c r="L926" s="14">
        <v>0</v>
      </c>
      <c r="N926" s="21">
        <v>0</v>
      </c>
      <c r="P926" s="21">
        <v>0</v>
      </c>
      <c r="R926" s="21">
        <v>0</v>
      </c>
      <c r="T926" s="21">
        <v>0</v>
      </c>
      <c r="V926" s="21">
        <v>0</v>
      </c>
      <c r="X926" s="21">
        <v>0</v>
      </c>
      <c r="Z926" s="21">
        <v>198790</v>
      </c>
      <c r="AB926" s="22">
        <v>198790</v>
      </c>
      <c r="AD926" s="5" t="str">
        <f t="shared" si="14"/>
        <v>No</v>
      </c>
      <c r="AF926" s="28"/>
      <c r="AG926" s="21"/>
    </row>
    <row r="927" spans="1:33">
      <c r="A927" s="8" t="s">
        <v>5064</v>
      </c>
      <c r="B927" s="8" t="s">
        <v>626</v>
      </c>
      <c r="C927" s="9" t="s">
        <v>91</v>
      </c>
      <c r="D927" s="185" t="s">
        <v>5065</v>
      </c>
      <c r="E927" s="188" t="s">
        <v>5066</v>
      </c>
      <c r="F927" s="9" t="s">
        <v>88</v>
      </c>
      <c r="G927" s="9" t="s">
        <v>147</v>
      </c>
      <c r="H927" s="10">
        <v>0</v>
      </c>
      <c r="I927" s="11">
        <v>16</v>
      </c>
      <c r="J927" s="24">
        <v>0</v>
      </c>
      <c r="K927" s="12"/>
      <c r="L927" s="14">
        <v>0</v>
      </c>
      <c r="N927" s="21">
        <v>0</v>
      </c>
      <c r="P927" s="21">
        <v>0</v>
      </c>
      <c r="R927" s="21">
        <v>0</v>
      </c>
      <c r="T927" s="21">
        <v>0</v>
      </c>
      <c r="V927" s="21">
        <v>0</v>
      </c>
      <c r="X927" s="21">
        <v>0</v>
      </c>
      <c r="Z927" s="21">
        <v>630923</v>
      </c>
      <c r="AB927" s="22">
        <v>630923</v>
      </c>
      <c r="AD927" s="5" t="str">
        <f t="shared" si="14"/>
        <v>No</v>
      </c>
      <c r="AF927" s="28"/>
      <c r="AG927" s="21"/>
    </row>
    <row r="928" spans="1:33">
      <c r="A928" s="8" t="s">
        <v>3135</v>
      </c>
      <c r="B928" s="8" t="s">
        <v>3136</v>
      </c>
      <c r="C928" s="9" t="s">
        <v>46</v>
      </c>
      <c r="D928" s="185">
        <v>5205</v>
      </c>
      <c r="E928" s="188">
        <v>50205</v>
      </c>
      <c r="F928" s="9" t="s">
        <v>83</v>
      </c>
      <c r="G928" s="9" t="s">
        <v>5756</v>
      </c>
      <c r="H928" s="10">
        <v>57584</v>
      </c>
      <c r="I928" s="11">
        <v>16</v>
      </c>
      <c r="J928" s="24">
        <v>0</v>
      </c>
      <c r="K928" s="12"/>
      <c r="L928" s="14">
        <v>0</v>
      </c>
      <c r="N928" s="21">
        <v>0</v>
      </c>
      <c r="P928" s="21">
        <v>0</v>
      </c>
      <c r="R928" s="21">
        <v>0</v>
      </c>
      <c r="T928" s="21">
        <v>0</v>
      </c>
      <c r="V928" s="21">
        <v>0</v>
      </c>
      <c r="X928" s="21">
        <v>0</v>
      </c>
      <c r="Z928" s="21">
        <v>165000</v>
      </c>
      <c r="AB928" s="22">
        <v>165000</v>
      </c>
      <c r="AD928" s="5" t="str">
        <f t="shared" si="14"/>
        <v>No</v>
      </c>
      <c r="AF928" s="28"/>
      <c r="AG928" s="21"/>
    </row>
    <row r="929" spans="1:33">
      <c r="A929" s="8" t="s">
        <v>104</v>
      </c>
      <c r="B929" s="8" t="s">
        <v>105</v>
      </c>
      <c r="C929" s="9" t="s">
        <v>106</v>
      </c>
      <c r="D929" s="185">
        <v>7032</v>
      </c>
      <c r="E929" s="188">
        <v>70032</v>
      </c>
      <c r="F929" s="9" t="s">
        <v>83</v>
      </c>
      <c r="G929" s="9" t="s">
        <v>5756</v>
      </c>
      <c r="H929" s="10">
        <v>81176</v>
      </c>
      <c r="I929" s="11">
        <v>16</v>
      </c>
      <c r="J929" s="24">
        <v>0</v>
      </c>
      <c r="K929" s="12"/>
      <c r="L929" s="14">
        <v>0</v>
      </c>
      <c r="N929" s="21">
        <v>0</v>
      </c>
      <c r="P929" s="21">
        <v>0</v>
      </c>
      <c r="R929" s="21">
        <v>0</v>
      </c>
      <c r="T929" s="21">
        <v>0</v>
      </c>
      <c r="V929" s="21">
        <v>0</v>
      </c>
      <c r="X929" s="21">
        <v>0</v>
      </c>
      <c r="Z929" s="21">
        <v>2666293</v>
      </c>
      <c r="AB929" s="22">
        <v>2666293</v>
      </c>
      <c r="AD929" s="5" t="str">
        <f t="shared" si="14"/>
        <v>No</v>
      </c>
      <c r="AF929" s="28"/>
      <c r="AG929" s="21"/>
    </row>
    <row r="930" spans="1:33">
      <c r="A930" s="8" t="s">
        <v>1208</v>
      </c>
      <c r="B930" s="8" t="s">
        <v>626</v>
      </c>
      <c r="C930" s="9" t="s">
        <v>274</v>
      </c>
      <c r="D930" s="185">
        <v>4057</v>
      </c>
      <c r="E930" s="188">
        <v>40057</v>
      </c>
      <c r="F930" s="9" t="s">
        <v>88</v>
      </c>
      <c r="G930" s="9" t="s">
        <v>84</v>
      </c>
      <c r="H930" s="10">
        <v>71880</v>
      </c>
      <c r="I930" s="11">
        <v>16</v>
      </c>
      <c r="J930" s="24">
        <v>777319</v>
      </c>
      <c r="K930" s="12"/>
      <c r="L930" s="14">
        <v>0</v>
      </c>
      <c r="N930" s="21">
        <v>0</v>
      </c>
      <c r="P930" s="21">
        <v>0</v>
      </c>
      <c r="R930" s="21">
        <v>0</v>
      </c>
      <c r="T930" s="21">
        <v>0</v>
      </c>
      <c r="V930" s="21">
        <v>0</v>
      </c>
      <c r="X930" s="21">
        <v>0</v>
      </c>
      <c r="Z930" s="21">
        <v>0</v>
      </c>
      <c r="AB930" s="22">
        <v>777319</v>
      </c>
      <c r="AD930" s="5" t="str">
        <f t="shared" si="14"/>
        <v>No</v>
      </c>
      <c r="AF930" s="28"/>
      <c r="AG930" s="21"/>
    </row>
    <row r="931" spans="1:33">
      <c r="A931" s="8" t="s">
        <v>1550</v>
      </c>
      <c r="B931" s="8" t="s">
        <v>1551</v>
      </c>
      <c r="C931" s="9" t="s">
        <v>178</v>
      </c>
      <c r="D931" s="185" t="s">
        <v>1552</v>
      </c>
      <c r="E931" s="188" t="s">
        <v>1553</v>
      </c>
      <c r="F931" s="9" t="s">
        <v>88</v>
      </c>
      <c r="G931" s="9" t="s">
        <v>147</v>
      </c>
      <c r="H931" s="10">
        <v>0</v>
      </c>
      <c r="I931" s="11">
        <v>16</v>
      </c>
      <c r="J931" s="24">
        <v>0</v>
      </c>
      <c r="K931" s="12"/>
      <c r="L931" s="14">
        <v>0</v>
      </c>
      <c r="N931" s="21">
        <v>0</v>
      </c>
      <c r="P931" s="21">
        <v>0</v>
      </c>
      <c r="R931" s="21">
        <v>0</v>
      </c>
      <c r="T931" s="21">
        <v>0</v>
      </c>
      <c r="V931" s="21">
        <v>0</v>
      </c>
      <c r="X931" s="21">
        <v>0</v>
      </c>
      <c r="Z931" s="21">
        <v>475585</v>
      </c>
      <c r="AB931" s="22">
        <v>475585</v>
      </c>
      <c r="AD931" s="5" t="str">
        <f t="shared" si="14"/>
        <v>No</v>
      </c>
      <c r="AF931" s="28"/>
      <c r="AG931" s="21"/>
    </row>
    <row r="932" spans="1:33">
      <c r="A932" s="8" t="s">
        <v>1757</v>
      </c>
      <c r="B932" s="8" t="s">
        <v>1144</v>
      </c>
      <c r="C932" s="9" t="s">
        <v>238</v>
      </c>
      <c r="D932" s="185">
        <v>1063</v>
      </c>
      <c r="E932" s="188">
        <v>10063</v>
      </c>
      <c r="F932" s="9" t="s">
        <v>88</v>
      </c>
      <c r="G932" s="9" t="s">
        <v>84</v>
      </c>
      <c r="H932" s="10">
        <v>924859</v>
      </c>
      <c r="I932" s="11">
        <v>16</v>
      </c>
      <c r="J932" s="24">
        <v>480894</v>
      </c>
      <c r="K932" s="12"/>
      <c r="L932" s="14">
        <v>0</v>
      </c>
      <c r="N932" s="21">
        <v>0</v>
      </c>
      <c r="P932" s="21">
        <v>0</v>
      </c>
      <c r="R932" s="21">
        <v>0</v>
      </c>
      <c r="T932" s="21">
        <v>0</v>
      </c>
      <c r="V932" s="21">
        <v>0</v>
      </c>
      <c r="X932" s="21">
        <v>0</v>
      </c>
      <c r="Z932" s="21">
        <v>0</v>
      </c>
      <c r="AB932" s="22">
        <v>480894</v>
      </c>
      <c r="AD932" s="5" t="str">
        <f t="shared" si="14"/>
        <v>No</v>
      </c>
      <c r="AF932" s="28"/>
      <c r="AG932" s="21"/>
    </row>
    <row r="933" spans="1:33">
      <c r="A933" s="8" t="s">
        <v>3000</v>
      </c>
      <c r="B933" s="8" t="s">
        <v>3001</v>
      </c>
      <c r="C933" s="9" t="s">
        <v>217</v>
      </c>
      <c r="D933" s="185" t="s">
        <v>3002</v>
      </c>
      <c r="E933" s="188" t="s">
        <v>3003</v>
      </c>
      <c r="F933" s="9" t="s">
        <v>83</v>
      </c>
      <c r="G933" s="9" t="s">
        <v>147</v>
      </c>
      <c r="H933" s="10">
        <v>0</v>
      </c>
      <c r="I933" s="11">
        <v>16</v>
      </c>
      <c r="J933" s="24">
        <v>0</v>
      </c>
      <c r="K933" s="12"/>
      <c r="L933" s="14">
        <v>0</v>
      </c>
      <c r="N933" s="21">
        <v>0</v>
      </c>
      <c r="P933" s="21">
        <v>0</v>
      </c>
      <c r="R933" s="21">
        <v>0</v>
      </c>
      <c r="T933" s="21">
        <v>0</v>
      </c>
      <c r="V933" s="21">
        <v>0</v>
      </c>
      <c r="X933" s="21">
        <v>0</v>
      </c>
      <c r="Z933" s="21">
        <v>656313</v>
      </c>
      <c r="AB933" s="22">
        <v>656313</v>
      </c>
      <c r="AD933" s="5" t="str">
        <f t="shared" si="14"/>
        <v>No</v>
      </c>
      <c r="AF933" s="28"/>
      <c r="AG933" s="21"/>
    </row>
    <row r="934" spans="1:33">
      <c r="A934" s="8" t="s">
        <v>1663</v>
      </c>
      <c r="B934" s="8" t="s">
        <v>1664</v>
      </c>
      <c r="C934" s="9" t="s">
        <v>178</v>
      </c>
      <c r="D934" s="185" t="s">
        <v>1665</v>
      </c>
      <c r="E934" s="188" t="s">
        <v>1666</v>
      </c>
      <c r="F934" s="9" t="s">
        <v>83</v>
      </c>
      <c r="G934" s="9" t="s">
        <v>147</v>
      </c>
      <c r="H934" s="10">
        <v>0</v>
      </c>
      <c r="I934" s="11">
        <v>16</v>
      </c>
      <c r="J934" s="24">
        <v>0</v>
      </c>
      <c r="K934" s="12"/>
      <c r="L934" s="14">
        <v>0</v>
      </c>
      <c r="N934" s="21">
        <v>0</v>
      </c>
      <c r="P934" s="21">
        <v>0</v>
      </c>
      <c r="R934" s="21">
        <v>0</v>
      </c>
      <c r="T934" s="21">
        <v>0</v>
      </c>
      <c r="V934" s="21">
        <v>0</v>
      </c>
      <c r="X934" s="21">
        <v>0</v>
      </c>
      <c r="Z934" s="21">
        <v>542299</v>
      </c>
      <c r="AB934" s="22">
        <v>542299</v>
      </c>
      <c r="AD934" s="5" t="str">
        <f t="shared" si="14"/>
        <v>No</v>
      </c>
      <c r="AF934" s="28"/>
      <c r="AG934" s="21"/>
    </row>
    <row r="935" spans="1:33">
      <c r="A935" s="8" t="s">
        <v>6575</v>
      </c>
      <c r="B935" s="8" t="s">
        <v>207</v>
      </c>
      <c r="C935" s="9" t="s">
        <v>466</v>
      </c>
      <c r="D935" s="185"/>
      <c r="E935" s="188" t="s">
        <v>6576</v>
      </c>
      <c r="F935" s="9" t="s">
        <v>157</v>
      </c>
      <c r="G935" s="9" t="s">
        <v>147</v>
      </c>
      <c r="H935" s="10">
        <v>0</v>
      </c>
      <c r="I935" s="11">
        <v>16</v>
      </c>
      <c r="J935" s="24">
        <v>0</v>
      </c>
      <c r="K935" s="12"/>
      <c r="L935" s="14">
        <v>0</v>
      </c>
      <c r="N935" s="21">
        <v>0</v>
      </c>
      <c r="P935" s="21">
        <v>0</v>
      </c>
      <c r="R935" s="21">
        <v>0</v>
      </c>
      <c r="T935" s="21">
        <v>0</v>
      </c>
      <c r="V935" s="21">
        <v>0</v>
      </c>
      <c r="X935" s="21">
        <v>0</v>
      </c>
      <c r="Z935" s="21">
        <v>28517</v>
      </c>
      <c r="AB935" s="22">
        <v>28517</v>
      </c>
      <c r="AD935" s="5" t="str">
        <f t="shared" si="14"/>
        <v>No</v>
      </c>
      <c r="AF935" s="28"/>
      <c r="AG935" s="21"/>
    </row>
    <row r="936" spans="1:33">
      <c r="A936" s="8" t="s">
        <v>4790</v>
      </c>
      <c r="B936" s="8" t="s">
        <v>3532</v>
      </c>
      <c r="C936" s="9" t="s">
        <v>132</v>
      </c>
      <c r="D936" s="185">
        <v>5149</v>
      </c>
      <c r="E936" s="188">
        <v>50149</v>
      </c>
      <c r="F936" s="9" t="s">
        <v>125</v>
      </c>
      <c r="G936" s="9" t="s">
        <v>84</v>
      </c>
      <c r="H936" s="10">
        <v>143592</v>
      </c>
      <c r="I936" s="11">
        <v>16</v>
      </c>
      <c r="J936" s="24">
        <v>663331</v>
      </c>
      <c r="K936" s="12"/>
      <c r="L936" s="14">
        <v>0</v>
      </c>
      <c r="N936" s="21">
        <v>0</v>
      </c>
      <c r="P936" s="21">
        <v>0</v>
      </c>
      <c r="R936" s="21">
        <v>0</v>
      </c>
      <c r="T936" s="21">
        <v>0</v>
      </c>
      <c r="V936" s="21">
        <v>0</v>
      </c>
      <c r="X936" s="21">
        <v>0</v>
      </c>
      <c r="Z936" s="21">
        <v>0</v>
      </c>
      <c r="AB936" s="22">
        <v>663331</v>
      </c>
      <c r="AD936" s="5" t="str">
        <f t="shared" si="14"/>
        <v>No</v>
      </c>
      <c r="AF936" s="28"/>
      <c r="AG936" s="21"/>
    </row>
    <row r="937" spans="1:33">
      <c r="A937" s="8" t="s">
        <v>5674</v>
      </c>
      <c r="B937" s="8" t="s">
        <v>5675</v>
      </c>
      <c r="C937" s="9" t="s">
        <v>254</v>
      </c>
      <c r="D937" s="185" t="s">
        <v>5676</v>
      </c>
      <c r="E937" s="188" t="s">
        <v>5677</v>
      </c>
      <c r="F937" s="9" t="s">
        <v>83</v>
      </c>
      <c r="G937" s="9" t="s">
        <v>147</v>
      </c>
      <c r="H937" s="10">
        <v>0</v>
      </c>
      <c r="I937" s="11">
        <v>16</v>
      </c>
      <c r="J937" s="24">
        <v>0</v>
      </c>
      <c r="K937" s="12"/>
      <c r="L937" s="14">
        <v>0</v>
      </c>
      <c r="N937" s="21">
        <v>0</v>
      </c>
      <c r="P937" s="21">
        <v>0</v>
      </c>
      <c r="R937" s="21">
        <v>0</v>
      </c>
      <c r="T937" s="21">
        <v>0</v>
      </c>
      <c r="V937" s="21">
        <v>0</v>
      </c>
      <c r="X937" s="21">
        <v>0</v>
      </c>
      <c r="Z937" s="21">
        <v>579094</v>
      </c>
      <c r="AB937" s="22">
        <v>579094</v>
      </c>
      <c r="AD937" s="5" t="str">
        <f t="shared" si="14"/>
        <v>No</v>
      </c>
      <c r="AF937" s="28"/>
      <c r="AG937" s="21"/>
    </row>
    <row r="938" spans="1:33">
      <c r="A938" s="8" t="s">
        <v>1029</v>
      </c>
      <c r="B938" s="8" t="s">
        <v>1030</v>
      </c>
      <c r="C938" s="9" t="s">
        <v>91</v>
      </c>
      <c r="D938" s="185">
        <v>9199</v>
      </c>
      <c r="E938" s="188">
        <v>90199</v>
      </c>
      <c r="F938" s="9" t="s">
        <v>83</v>
      </c>
      <c r="G938" s="9" t="s">
        <v>5756</v>
      </c>
      <c r="H938" s="10">
        <v>78413</v>
      </c>
      <c r="I938" s="11">
        <v>16</v>
      </c>
      <c r="J938" s="24">
        <v>0</v>
      </c>
      <c r="K938" s="12"/>
      <c r="L938" s="14">
        <v>0</v>
      </c>
      <c r="N938" s="21">
        <v>0</v>
      </c>
      <c r="P938" s="21">
        <v>0</v>
      </c>
      <c r="R938" s="21">
        <v>0</v>
      </c>
      <c r="T938" s="21">
        <v>0</v>
      </c>
      <c r="V938" s="21">
        <v>0</v>
      </c>
      <c r="X938" s="21">
        <v>0</v>
      </c>
      <c r="Z938" s="21">
        <v>0</v>
      </c>
      <c r="AB938" s="22">
        <v>0</v>
      </c>
      <c r="AD938" s="5" t="str">
        <f t="shared" si="14"/>
        <v>No</v>
      </c>
      <c r="AF938" s="28"/>
      <c r="AG938" s="21"/>
    </row>
    <row r="939" spans="1:33">
      <c r="A939" s="8" t="s">
        <v>280</v>
      </c>
      <c r="B939" s="8" t="s">
        <v>281</v>
      </c>
      <c r="C939" s="9" t="s">
        <v>235</v>
      </c>
      <c r="D939" s="185">
        <v>4133</v>
      </c>
      <c r="E939" s="188">
        <v>40133</v>
      </c>
      <c r="F939" s="9" t="s">
        <v>83</v>
      </c>
      <c r="G939" s="9" t="s">
        <v>5756</v>
      </c>
      <c r="H939" s="10">
        <v>311810</v>
      </c>
      <c r="I939" s="11">
        <v>16</v>
      </c>
      <c r="J939" s="24">
        <v>0</v>
      </c>
      <c r="K939" s="12"/>
      <c r="L939" s="14">
        <v>0</v>
      </c>
      <c r="N939" s="21">
        <v>0</v>
      </c>
      <c r="P939" s="21">
        <v>0</v>
      </c>
      <c r="R939" s="21">
        <v>0</v>
      </c>
      <c r="T939" s="21">
        <v>0</v>
      </c>
      <c r="V939" s="21">
        <v>0</v>
      </c>
      <c r="X939" s="21">
        <v>0</v>
      </c>
      <c r="Z939" s="21">
        <v>141956</v>
      </c>
      <c r="AB939" s="22">
        <v>141956</v>
      </c>
      <c r="AD939" s="5" t="str">
        <f t="shared" si="14"/>
        <v>No</v>
      </c>
      <c r="AF939" s="28"/>
      <c r="AG939" s="21"/>
    </row>
    <row r="940" spans="1:33">
      <c r="A940" s="8" t="s">
        <v>3127</v>
      </c>
      <c r="B940" s="8" t="s">
        <v>3128</v>
      </c>
      <c r="C940" s="9" t="s">
        <v>91</v>
      </c>
      <c r="D940" s="185">
        <v>9213</v>
      </c>
      <c r="E940" s="188">
        <v>90213</v>
      </c>
      <c r="F940" s="9" t="s">
        <v>83</v>
      </c>
      <c r="G940" s="9" t="s">
        <v>84</v>
      </c>
      <c r="H940" s="10">
        <v>64078</v>
      </c>
      <c r="I940" s="11">
        <v>16</v>
      </c>
      <c r="J940" s="24">
        <v>181676</v>
      </c>
      <c r="K940" s="12"/>
      <c r="L940" s="14">
        <v>0</v>
      </c>
      <c r="N940" s="21">
        <v>275821</v>
      </c>
      <c r="P940" s="21">
        <v>0</v>
      </c>
      <c r="R940" s="21">
        <v>0</v>
      </c>
      <c r="T940" s="21">
        <v>0</v>
      </c>
      <c r="V940" s="21">
        <v>0</v>
      </c>
      <c r="X940" s="21">
        <v>0</v>
      </c>
      <c r="Z940" s="21">
        <v>0</v>
      </c>
      <c r="AB940" s="22">
        <v>457497</v>
      </c>
      <c r="AD940" s="5" t="str">
        <f t="shared" si="14"/>
        <v>No</v>
      </c>
      <c r="AF940" s="28"/>
      <c r="AG940" s="21"/>
    </row>
    <row r="941" spans="1:33">
      <c r="A941" s="8" t="s">
        <v>3464</v>
      </c>
      <c r="B941" s="8" t="s">
        <v>3465</v>
      </c>
      <c r="C941" s="9" t="s">
        <v>34</v>
      </c>
      <c r="D941" s="185" t="s">
        <v>3466</v>
      </c>
      <c r="E941" s="188" t="s">
        <v>3467</v>
      </c>
      <c r="F941" s="9" t="s">
        <v>83</v>
      </c>
      <c r="G941" s="9" t="s">
        <v>147</v>
      </c>
      <c r="H941" s="10">
        <v>0</v>
      </c>
      <c r="I941" s="11">
        <v>16</v>
      </c>
      <c r="J941" s="24">
        <v>0</v>
      </c>
      <c r="K941" s="12"/>
      <c r="L941" s="14">
        <v>0</v>
      </c>
      <c r="N941" s="21">
        <v>0</v>
      </c>
      <c r="P941" s="21">
        <v>0</v>
      </c>
      <c r="R941" s="21">
        <v>0</v>
      </c>
      <c r="T941" s="21">
        <v>0</v>
      </c>
      <c r="V941" s="21">
        <v>0</v>
      </c>
      <c r="X941" s="21">
        <v>0</v>
      </c>
      <c r="Z941" s="21">
        <v>125634</v>
      </c>
      <c r="AB941" s="22">
        <v>125634</v>
      </c>
      <c r="AD941" s="5" t="str">
        <f t="shared" si="14"/>
        <v>No</v>
      </c>
      <c r="AF941" s="28"/>
      <c r="AG941" s="21"/>
    </row>
    <row r="942" spans="1:33">
      <c r="A942" s="8" t="s">
        <v>6171</v>
      </c>
      <c r="B942" s="8" t="s">
        <v>6172</v>
      </c>
      <c r="C942" s="9" t="s">
        <v>91</v>
      </c>
      <c r="D942" s="185"/>
      <c r="E942" s="188">
        <v>90263</v>
      </c>
      <c r="F942" s="9" t="s">
        <v>83</v>
      </c>
      <c r="G942" s="9" t="s">
        <v>5756</v>
      </c>
      <c r="H942" s="10">
        <v>12150996</v>
      </c>
      <c r="I942" s="11">
        <v>16</v>
      </c>
      <c r="J942" s="24">
        <v>0</v>
      </c>
      <c r="K942" s="12"/>
      <c r="L942" s="14">
        <v>0</v>
      </c>
      <c r="N942" s="21">
        <v>0</v>
      </c>
      <c r="P942" s="21">
        <v>0</v>
      </c>
      <c r="R942" s="21">
        <v>0</v>
      </c>
      <c r="T942" s="21">
        <v>0</v>
      </c>
      <c r="V942" s="21">
        <v>0</v>
      </c>
      <c r="X942" s="21">
        <v>0</v>
      </c>
      <c r="Z942" s="21">
        <v>529478</v>
      </c>
      <c r="AB942" s="22">
        <v>529478</v>
      </c>
      <c r="AD942" s="5" t="str">
        <f t="shared" si="14"/>
        <v>No</v>
      </c>
      <c r="AF942" s="28"/>
      <c r="AG942" s="21"/>
    </row>
    <row r="943" spans="1:33">
      <c r="A943" s="8" t="s">
        <v>3661</v>
      </c>
      <c r="B943" s="8" t="s">
        <v>167</v>
      </c>
      <c r="C943" s="9" t="s">
        <v>168</v>
      </c>
      <c r="D943" s="185">
        <v>58</v>
      </c>
      <c r="E943" s="188">
        <v>58</v>
      </c>
      <c r="F943" s="9" t="s">
        <v>83</v>
      </c>
      <c r="G943" s="9" t="s">
        <v>84</v>
      </c>
      <c r="H943" s="10">
        <v>1849898</v>
      </c>
      <c r="I943" s="11">
        <v>16</v>
      </c>
      <c r="J943" s="24">
        <v>4367833</v>
      </c>
      <c r="K943" s="12"/>
      <c r="L943" s="14">
        <v>0</v>
      </c>
      <c r="N943" s="21">
        <v>0</v>
      </c>
      <c r="P943" s="21">
        <v>0</v>
      </c>
      <c r="R943" s="21">
        <v>0</v>
      </c>
      <c r="T943" s="21">
        <v>0</v>
      </c>
      <c r="V943" s="21">
        <v>0</v>
      </c>
      <c r="X943" s="21">
        <v>0</v>
      </c>
      <c r="Z943" s="21">
        <v>0</v>
      </c>
      <c r="AB943" s="22">
        <v>4367833</v>
      </c>
      <c r="AD943" s="5" t="str">
        <f t="shared" si="14"/>
        <v>No</v>
      </c>
      <c r="AF943" s="28"/>
      <c r="AG943" s="21"/>
    </row>
    <row r="944" spans="1:33">
      <c r="A944" s="8" t="s">
        <v>1042</v>
      </c>
      <c r="B944" s="8" t="s">
        <v>1043</v>
      </c>
      <c r="C944" s="9" t="s">
        <v>91</v>
      </c>
      <c r="D944" s="185">
        <v>9163</v>
      </c>
      <c r="E944" s="188">
        <v>90163</v>
      </c>
      <c r="F944" s="9" t="s">
        <v>83</v>
      </c>
      <c r="G944" s="9" t="s">
        <v>5756</v>
      </c>
      <c r="H944" s="10">
        <v>71772</v>
      </c>
      <c r="I944" s="11">
        <v>16</v>
      </c>
      <c r="J944" s="24">
        <v>0</v>
      </c>
      <c r="K944" s="12"/>
      <c r="L944" s="14">
        <v>0</v>
      </c>
      <c r="N944" s="21">
        <v>0</v>
      </c>
      <c r="P944" s="21">
        <v>0</v>
      </c>
      <c r="R944" s="21">
        <v>0</v>
      </c>
      <c r="T944" s="21">
        <v>0</v>
      </c>
      <c r="V944" s="21">
        <v>0</v>
      </c>
      <c r="X944" s="21">
        <v>0</v>
      </c>
      <c r="Z944" s="21">
        <v>726186</v>
      </c>
      <c r="AB944" s="22">
        <v>726186</v>
      </c>
      <c r="AD944" s="5" t="str">
        <f t="shared" si="14"/>
        <v>No</v>
      </c>
      <c r="AF944" s="28"/>
      <c r="AG944" s="21"/>
    </row>
    <row r="945" spans="1:33">
      <c r="A945" s="8" t="s">
        <v>4227</v>
      </c>
      <c r="B945" s="8" t="s">
        <v>4228</v>
      </c>
      <c r="C945" s="9" t="s">
        <v>235</v>
      </c>
      <c r="D945" s="185" t="s">
        <v>4229</v>
      </c>
      <c r="E945" s="188" t="s">
        <v>4230</v>
      </c>
      <c r="F945" s="9" t="s">
        <v>83</v>
      </c>
      <c r="G945" s="9" t="s">
        <v>147</v>
      </c>
      <c r="H945" s="10">
        <v>0</v>
      </c>
      <c r="I945" s="11">
        <v>16</v>
      </c>
      <c r="J945" s="24">
        <v>0</v>
      </c>
      <c r="K945" s="12"/>
      <c r="L945" s="14">
        <v>0</v>
      </c>
      <c r="N945" s="21">
        <v>0</v>
      </c>
      <c r="P945" s="21">
        <v>0</v>
      </c>
      <c r="R945" s="21">
        <v>0</v>
      </c>
      <c r="T945" s="21">
        <v>0</v>
      </c>
      <c r="V945" s="21">
        <v>0</v>
      </c>
      <c r="X945" s="21">
        <v>0</v>
      </c>
      <c r="Z945" s="21">
        <v>85713</v>
      </c>
      <c r="AB945" s="22">
        <v>85713</v>
      </c>
      <c r="AD945" s="5" t="str">
        <f t="shared" si="14"/>
        <v>No</v>
      </c>
      <c r="AF945" s="28"/>
      <c r="AG945" s="21"/>
    </row>
    <row r="946" spans="1:33">
      <c r="A946" s="8" t="s">
        <v>1716</v>
      </c>
      <c r="B946" s="8" t="s">
        <v>1717</v>
      </c>
      <c r="C946" s="9" t="s">
        <v>648</v>
      </c>
      <c r="D946" s="185" t="s">
        <v>1718</v>
      </c>
      <c r="E946" s="188" t="s">
        <v>4042</v>
      </c>
      <c r="F946" s="9" t="s">
        <v>157</v>
      </c>
      <c r="G946" s="9" t="s">
        <v>147</v>
      </c>
      <c r="H946" s="10">
        <v>0</v>
      </c>
      <c r="I946" s="11">
        <v>16</v>
      </c>
      <c r="J946" s="24">
        <v>0</v>
      </c>
      <c r="K946" s="12"/>
      <c r="L946" s="14">
        <v>0</v>
      </c>
      <c r="N946" s="21">
        <v>0</v>
      </c>
      <c r="P946" s="21">
        <v>0</v>
      </c>
      <c r="R946" s="21">
        <v>0</v>
      </c>
      <c r="T946" s="21">
        <v>0</v>
      </c>
      <c r="V946" s="21">
        <v>0</v>
      </c>
      <c r="X946" s="21">
        <v>0</v>
      </c>
      <c r="Z946" s="21">
        <v>374480</v>
      </c>
      <c r="AB946" s="22">
        <v>374480</v>
      </c>
      <c r="AD946" s="5" t="str">
        <f t="shared" si="14"/>
        <v>No</v>
      </c>
      <c r="AF946" s="28"/>
      <c r="AG946" s="21"/>
    </row>
    <row r="947" spans="1:33">
      <c r="A947" s="8" t="s">
        <v>4768</v>
      </c>
      <c r="B947" s="8" t="s">
        <v>4759</v>
      </c>
      <c r="C947" s="9" t="s">
        <v>82</v>
      </c>
      <c r="D947" s="185">
        <v>2165</v>
      </c>
      <c r="E947" s="188">
        <v>20165</v>
      </c>
      <c r="F947" s="9" t="s">
        <v>113</v>
      </c>
      <c r="G947" s="9" t="s">
        <v>5756</v>
      </c>
      <c r="H947" s="10">
        <v>18351295</v>
      </c>
      <c r="I947" s="11">
        <v>16</v>
      </c>
      <c r="J947" s="24">
        <v>0</v>
      </c>
      <c r="K947" s="12"/>
      <c r="L947" s="14">
        <v>0</v>
      </c>
      <c r="N947" s="21">
        <v>0</v>
      </c>
      <c r="P947" s="21">
        <v>0</v>
      </c>
      <c r="R947" s="21">
        <v>0</v>
      </c>
      <c r="T947" s="21">
        <v>0</v>
      </c>
      <c r="V947" s="21">
        <v>0</v>
      </c>
      <c r="X947" s="21">
        <v>0</v>
      </c>
      <c r="Z947" s="21">
        <v>0</v>
      </c>
      <c r="AB947" s="22">
        <v>0</v>
      </c>
      <c r="AD947" s="5" t="str">
        <f t="shared" si="14"/>
        <v>No</v>
      </c>
      <c r="AF947" s="28"/>
      <c r="AG947" s="21"/>
    </row>
    <row r="948" spans="1:33">
      <c r="A948" s="8" t="s">
        <v>6173</v>
      </c>
      <c r="B948" s="8" t="s">
        <v>287</v>
      </c>
      <c r="C948" s="9" t="s">
        <v>132</v>
      </c>
      <c r="D948" s="185" t="s">
        <v>5582</v>
      </c>
      <c r="E948" s="188" t="s">
        <v>5583</v>
      </c>
      <c r="F948" s="9" t="s">
        <v>157</v>
      </c>
      <c r="G948" s="9" t="s">
        <v>147</v>
      </c>
      <c r="H948" s="10">
        <v>0</v>
      </c>
      <c r="I948" s="11">
        <v>16</v>
      </c>
      <c r="J948" s="24">
        <v>0</v>
      </c>
      <c r="K948" s="12"/>
      <c r="L948" s="14">
        <v>0</v>
      </c>
      <c r="N948" s="21">
        <v>0</v>
      </c>
      <c r="P948" s="21">
        <v>0</v>
      </c>
      <c r="R948" s="21">
        <v>0</v>
      </c>
      <c r="T948" s="21">
        <v>0</v>
      </c>
      <c r="V948" s="21">
        <v>0</v>
      </c>
      <c r="X948" s="21">
        <v>0</v>
      </c>
      <c r="Z948" s="21">
        <v>204817</v>
      </c>
      <c r="AB948" s="22">
        <v>204817</v>
      </c>
      <c r="AD948" s="5" t="str">
        <f t="shared" si="14"/>
        <v>No</v>
      </c>
      <c r="AF948" s="28"/>
      <c r="AG948" s="21"/>
    </row>
    <row r="949" spans="1:33">
      <c r="A949" s="8" t="s">
        <v>1114</v>
      </c>
      <c r="B949" s="8" t="s">
        <v>1115</v>
      </c>
      <c r="C949" s="9" t="s">
        <v>466</v>
      </c>
      <c r="D949" s="185">
        <v>5090</v>
      </c>
      <c r="E949" s="188">
        <v>50090</v>
      </c>
      <c r="F949" s="9" t="s">
        <v>88</v>
      </c>
      <c r="G949" s="9" t="s">
        <v>5756</v>
      </c>
      <c r="H949" s="10">
        <v>75250</v>
      </c>
      <c r="I949" s="11">
        <v>16</v>
      </c>
      <c r="J949" s="24">
        <v>0</v>
      </c>
      <c r="K949" s="12"/>
      <c r="L949" s="14">
        <v>0</v>
      </c>
      <c r="N949" s="21">
        <v>0</v>
      </c>
      <c r="P949" s="21">
        <v>0</v>
      </c>
      <c r="R949" s="21">
        <v>0</v>
      </c>
      <c r="T949" s="21">
        <v>0</v>
      </c>
      <c r="V949" s="21">
        <v>0</v>
      </c>
      <c r="X949" s="21">
        <v>0</v>
      </c>
      <c r="Z949" s="21">
        <v>157836</v>
      </c>
      <c r="AB949" s="22">
        <v>157836</v>
      </c>
      <c r="AD949" s="5" t="str">
        <f t="shared" si="14"/>
        <v>No</v>
      </c>
      <c r="AF949" s="28"/>
      <c r="AG949" s="21"/>
    </row>
    <row r="950" spans="1:33">
      <c r="A950" s="8" t="s">
        <v>4833</v>
      </c>
      <c r="B950" s="8" t="s">
        <v>2687</v>
      </c>
      <c r="C950" s="9" t="s">
        <v>87</v>
      </c>
      <c r="D950" s="185" t="s">
        <v>4834</v>
      </c>
      <c r="E950" s="188" t="s">
        <v>4835</v>
      </c>
      <c r="F950" s="9" t="s">
        <v>88</v>
      </c>
      <c r="G950" s="9" t="s">
        <v>147</v>
      </c>
      <c r="H950" s="10">
        <v>0</v>
      </c>
      <c r="I950" s="11">
        <v>16</v>
      </c>
      <c r="J950" s="24">
        <v>0</v>
      </c>
      <c r="K950" s="12"/>
      <c r="L950" s="14">
        <v>0</v>
      </c>
      <c r="N950" s="21">
        <v>0</v>
      </c>
      <c r="P950" s="21">
        <v>0</v>
      </c>
      <c r="R950" s="21">
        <v>0</v>
      </c>
      <c r="T950" s="21">
        <v>0</v>
      </c>
      <c r="V950" s="21">
        <v>0</v>
      </c>
      <c r="X950" s="21">
        <v>0</v>
      </c>
      <c r="Z950" s="21">
        <v>725829</v>
      </c>
      <c r="AB950" s="22">
        <v>725829</v>
      </c>
      <c r="AD950" s="5" t="str">
        <f t="shared" si="14"/>
        <v>No</v>
      </c>
      <c r="AF950" s="28"/>
      <c r="AG950" s="21"/>
    </row>
    <row r="951" spans="1:33">
      <c r="A951" s="8" t="s">
        <v>1659</v>
      </c>
      <c r="B951" s="8" t="s">
        <v>1660</v>
      </c>
      <c r="C951" s="9" t="s">
        <v>178</v>
      </c>
      <c r="D951" s="185" t="s">
        <v>1661</v>
      </c>
      <c r="E951" s="188" t="s">
        <v>1662</v>
      </c>
      <c r="F951" s="9" t="s">
        <v>83</v>
      </c>
      <c r="G951" s="9" t="s">
        <v>147</v>
      </c>
      <c r="H951" s="10">
        <v>0</v>
      </c>
      <c r="I951" s="11">
        <v>16</v>
      </c>
      <c r="J951" s="24">
        <v>0</v>
      </c>
      <c r="K951" s="12"/>
      <c r="L951" s="14">
        <v>0</v>
      </c>
      <c r="N951" s="21">
        <v>0</v>
      </c>
      <c r="P951" s="21">
        <v>0</v>
      </c>
      <c r="R951" s="21">
        <v>0</v>
      </c>
      <c r="T951" s="21">
        <v>0</v>
      </c>
      <c r="V951" s="21">
        <v>0</v>
      </c>
      <c r="X951" s="21">
        <v>0</v>
      </c>
      <c r="Z951" s="21">
        <v>381787</v>
      </c>
      <c r="AB951" s="22">
        <v>381787</v>
      </c>
      <c r="AD951" s="5" t="str">
        <f t="shared" si="14"/>
        <v>No</v>
      </c>
      <c r="AF951" s="28"/>
      <c r="AG951" s="21"/>
    </row>
    <row r="952" spans="1:33">
      <c r="A952" s="8" t="s">
        <v>6162</v>
      </c>
      <c r="B952" s="8" t="s">
        <v>2644</v>
      </c>
      <c r="C952" s="9" t="s">
        <v>288</v>
      </c>
      <c r="D952" s="185" t="s">
        <v>2645</v>
      </c>
      <c r="E952" s="188" t="s">
        <v>2646</v>
      </c>
      <c r="F952" s="9" t="s">
        <v>88</v>
      </c>
      <c r="G952" s="9" t="s">
        <v>147</v>
      </c>
      <c r="H952" s="10">
        <v>0</v>
      </c>
      <c r="I952" s="11">
        <v>16</v>
      </c>
      <c r="J952" s="24">
        <v>0</v>
      </c>
      <c r="K952" s="12"/>
      <c r="L952" s="14">
        <v>0</v>
      </c>
      <c r="N952" s="21">
        <v>0</v>
      </c>
      <c r="P952" s="21">
        <v>0</v>
      </c>
      <c r="R952" s="21">
        <v>0</v>
      </c>
      <c r="T952" s="21">
        <v>0</v>
      </c>
      <c r="V952" s="21">
        <v>0</v>
      </c>
      <c r="X952" s="21">
        <v>0</v>
      </c>
      <c r="Z952" s="21">
        <v>92883</v>
      </c>
      <c r="AB952" s="22">
        <v>92883</v>
      </c>
      <c r="AD952" s="5" t="str">
        <f t="shared" si="14"/>
        <v>No</v>
      </c>
      <c r="AF952" s="28"/>
      <c r="AG952" s="21"/>
    </row>
    <row r="953" spans="1:33">
      <c r="A953" s="8" t="s">
        <v>6167</v>
      </c>
      <c r="B953" s="8" t="s">
        <v>6168</v>
      </c>
      <c r="C953" s="9" t="s">
        <v>120</v>
      </c>
      <c r="D953" s="185">
        <v>6107</v>
      </c>
      <c r="E953" s="188">
        <v>60107</v>
      </c>
      <c r="F953" s="9" t="s">
        <v>83</v>
      </c>
      <c r="G953" s="9" t="s">
        <v>84</v>
      </c>
      <c r="H953" s="10">
        <v>61900</v>
      </c>
      <c r="I953" s="11">
        <v>16</v>
      </c>
      <c r="J953" s="24">
        <v>211045</v>
      </c>
      <c r="K953" s="12"/>
      <c r="L953" s="14">
        <v>0</v>
      </c>
      <c r="N953" s="21">
        <v>0</v>
      </c>
      <c r="P953" s="21">
        <v>0</v>
      </c>
      <c r="R953" s="21">
        <v>0</v>
      </c>
      <c r="T953" s="21">
        <v>0</v>
      </c>
      <c r="V953" s="21">
        <v>0</v>
      </c>
      <c r="X953" s="21">
        <v>0</v>
      </c>
      <c r="Z953" s="21">
        <v>0</v>
      </c>
      <c r="AB953" s="22">
        <v>211045</v>
      </c>
      <c r="AD953" s="5" t="str">
        <f t="shared" si="14"/>
        <v>No</v>
      </c>
      <c r="AF953" s="28"/>
      <c r="AG953" s="21"/>
    </row>
    <row r="954" spans="1:33">
      <c r="A954" s="8" t="s">
        <v>1709</v>
      </c>
      <c r="B954" s="8" t="s">
        <v>1710</v>
      </c>
      <c r="C954" s="9" t="s">
        <v>58</v>
      </c>
      <c r="D954" s="185">
        <v>5108</v>
      </c>
      <c r="E954" s="188">
        <v>50108</v>
      </c>
      <c r="F954" s="9" t="s">
        <v>83</v>
      </c>
      <c r="G954" s="9" t="s">
        <v>5756</v>
      </c>
      <c r="H954" s="10">
        <v>69658</v>
      </c>
      <c r="I954" s="11">
        <v>16</v>
      </c>
      <c r="J954" s="24">
        <v>0</v>
      </c>
      <c r="K954" s="12"/>
      <c r="L954" s="14">
        <v>0</v>
      </c>
      <c r="N954" s="21">
        <v>0</v>
      </c>
      <c r="P954" s="21">
        <v>0</v>
      </c>
      <c r="R954" s="21">
        <v>0</v>
      </c>
      <c r="T954" s="21">
        <v>0</v>
      </c>
      <c r="V954" s="21">
        <v>0</v>
      </c>
      <c r="X954" s="21">
        <v>0</v>
      </c>
      <c r="Z954" s="21">
        <v>1096603</v>
      </c>
      <c r="AB954" s="22">
        <v>1096603</v>
      </c>
      <c r="AD954" s="5" t="str">
        <f t="shared" si="14"/>
        <v>No</v>
      </c>
      <c r="AF954" s="28"/>
      <c r="AG954" s="21"/>
    </row>
    <row r="955" spans="1:33">
      <c r="A955" s="8" t="s">
        <v>484</v>
      </c>
      <c r="B955" s="8" t="s">
        <v>485</v>
      </c>
      <c r="C955" s="9" t="s">
        <v>124</v>
      </c>
      <c r="D955" s="185">
        <v>6026</v>
      </c>
      <c r="E955" s="188">
        <v>60026</v>
      </c>
      <c r="F955" s="9" t="s">
        <v>83</v>
      </c>
      <c r="G955" s="9" t="s">
        <v>5756</v>
      </c>
      <c r="H955" s="10">
        <v>116533</v>
      </c>
      <c r="I955" s="11">
        <v>16</v>
      </c>
      <c r="J955" s="24">
        <v>0</v>
      </c>
      <c r="K955" s="12"/>
      <c r="L955" s="14">
        <v>0</v>
      </c>
      <c r="N955" s="21">
        <v>0</v>
      </c>
      <c r="P955" s="21">
        <v>0</v>
      </c>
      <c r="R955" s="21">
        <v>0</v>
      </c>
      <c r="T955" s="21">
        <v>0</v>
      </c>
      <c r="V955" s="21">
        <v>0</v>
      </c>
      <c r="X955" s="21">
        <v>0</v>
      </c>
      <c r="Z955" s="21">
        <v>3500674</v>
      </c>
      <c r="AB955" s="22">
        <v>3500674</v>
      </c>
      <c r="AD955" s="5" t="str">
        <f t="shared" si="14"/>
        <v>No</v>
      </c>
      <c r="AF955" s="28"/>
      <c r="AG955" s="21"/>
    </row>
    <row r="956" spans="1:33">
      <c r="A956" s="8" t="s">
        <v>1137</v>
      </c>
      <c r="B956" s="8" t="s">
        <v>1138</v>
      </c>
      <c r="C956" s="9" t="s">
        <v>91</v>
      </c>
      <c r="D956" s="185">
        <v>9175</v>
      </c>
      <c r="E956" s="188">
        <v>90175</v>
      </c>
      <c r="F956" s="9" t="s">
        <v>83</v>
      </c>
      <c r="G956" s="9" t="s">
        <v>5756</v>
      </c>
      <c r="H956" s="10">
        <v>68738</v>
      </c>
      <c r="I956" s="11">
        <v>16</v>
      </c>
      <c r="J956" s="24">
        <v>0</v>
      </c>
      <c r="K956" s="12"/>
      <c r="L956" s="14">
        <v>0</v>
      </c>
      <c r="N956" s="21">
        <v>0</v>
      </c>
      <c r="P956" s="21">
        <v>0</v>
      </c>
      <c r="R956" s="21">
        <v>0</v>
      </c>
      <c r="T956" s="21">
        <v>0</v>
      </c>
      <c r="V956" s="21">
        <v>0</v>
      </c>
      <c r="X956" s="21">
        <v>0</v>
      </c>
      <c r="Z956" s="21">
        <v>482485</v>
      </c>
      <c r="AB956" s="22">
        <v>482485</v>
      </c>
      <c r="AD956" s="5" t="str">
        <f t="shared" si="14"/>
        <v>No</v>
      </c>
      <c r="AF956" s="28"/>
      <c r="AG956" s="21"/>
    </row>
    <row r="957" spans="1:33">
      <c r="A957" s="8" t="s">
        <v>3268</v>
      </c>
      <c r="B957" s="8" t="s">
        <v>191</v>
      </c>
      <c r="C957" s="9" t="s">
        <v>555</v>
      </c>
      <c r="D957" s="185" t="s">
        <v>3269</v>
      </c>
      <c r="E957" s="188" t="s">
        <v>3270</v>
      </c>
      <c r="F957" s="9" t="s">
        <v>83</v>
      </c>
      <c r="G957" s="9" t="s">
        <v>147</v>
      </c>
      <c r="H957" s="10">
        <v>0</v>
      </c>
      <c r="I957" s="11">
        <v>16</v>
      </c>
      <c r="J957" s="24">
        <v>0</v>
      </c>
      <c r="K957" s="12"/>
      <c r="L957" s="14">
        <v>0</v>
      </c>
      <c r="N957" s="21">
        <v>0</v>
      </c>
      <c r="P957" s="21">
        <v>0</v>
      </c>
      <c r="R957" s="21">
        <v>0</v>
      </c>
      <c r="T957" s="21">
        <v>0</v>
      </c>
      <c r="V957" s="21">
        <v>0</v>
      </c>
      <c r="X957" s="21">
        <v>0</v>
      </c>
      <c r="Z957" s="21">
        <v>0</v>
      </c>
      <c r="AB957" s="22">
        <v>0</v>
      </c>
      <c r="AD957" s="5" t="str">
        <f t="shared" si="14"/>
        <v>No</v>
      </c>
      <c r="AF957" s="28"/>
      <c r="AG957" s="21"/>
    </row>
    <row r="958" spans="1:33">
      <c r="A958" s="8" t="s">
        <v>1937</v>
      </c>
      <c r="B958" s="8" t="s">
        <v>1938</v>
      </c>
      <c r="C958" s="9" t="s">
        <v>555</v>
      </c>
      <c r="D958" s="185">
        <v>5204</v>
      </c>
      <c r="E958" s="188">
        <v>50204</v>
      </c>
      <c r="F958" s="9" t="s">
        <v>88</v>
      </c>
      <c r="G958" s="9" t="s">
        <v>84</v>
      </c>
      <c r="H958" s="10">
        <v>67821</v>
      </c>
      <c r="I958" s="11">
        <v>16</v>
      </c>
      <c r="J958" s="24">
        <v>140958</v>
      </c>
      <c r="K958" s="12"/>
      <c r="L958" s="14">
        <v>0</v>
      </c>
      <c r="N958" s="21">
        <v>0</v>
      </c>
      <c r="P958" s="21">
        <v>0</v>
      </c>
      <c r="R958" s="21">
        <v>0</v>
      </c>
      <c r="T958" s="21">
        <v>0</v>
      </c>
      <c r="V958" s="21">
        <v>0</v>
      </c>
      <c r="X958" s="21">
        <v>0</v>
      </c>
      <c r="Z958" s="21">
        <v>0</v>
      </c>
      <c r="AB958" s="22">
        <v>140958</v>
      </c>
      <c r="AD958" s="5" t="str">
        <f t="shared" si="14"/>
        <v>No</v>
      </c>
      <c r="AF958" s="28"/>
      <c r="AG958" s="21"/>
    </row>
    <row r="959" spans="1:33">
      <c r="A959" s="8" t="s">
        <v>4083</v>
      </c>
      <c r="B959" s="8" t="s">
        <v>4084</v>
      </c>
      <c r="C959" s="9" t="s">
        <v>42</v>
      </c>
      <c r="D959" s="185">
        <v>2096</v>
      </c>
      <c r="E959" s="188">
        <v>20096</v>
      </c>
      <c r="F959" s="9" t="s">
        <v>83</v>
      </c>
      <c r="G959" s="9" t="s">
        <v>84</v>
      </c>
      <c r="H959" s="10">
        <v>18351295</v>
      </c>
      <c r="I959" s="11">
        <v>16</v>
      </c>
      <c r="J959" s="24">
        <v>848867</v>
      </c>
      <c r="K959" s="12"/>
      <c r="L959" s="14">
        <v>0</v>
      </c>
      <c r="N959" s="21">
        <v>0</v>
      </c>
      <c r="P959" s="21">
        <v>0</v>
      </c>
      <c r="R959" s="21">
        <v>0</v>
      </c>
      <c r="T959" s="21">
        <v>0</v>
      </c>
      <c r="V959" s="21">
        <v>0</v>
      </c>
      <c r="X959" s="21">
        <v>0</v>
      </c>
      <c r="Z959" s="21">
        <v>0</v>
      </c>
      <c r="AB959" s="22">
        <v>848867</v>
      </c>
      <c r="AD959" s="5" t="str">
        <f t="shared" si="14"/>
        <v>No</v>
      </c>
      <c r="AF959" s="28"/>
      <c r="AG959" s="21"/>
    </row>
    <row r="960" spans="1:33">
      <c r="A960" s="8" t="s">
        <v>6169</v>
      </c>
      <c r="B960" s="8" t="s">
        <v>6170</v>
      </c>
      <c r="C960" s="9" t="s">
        <v>91</v>
      </c>
      <c r="D960" s="185"/>
      <c r="E960" s="188">
        <v>90247</v>
      </c>
      <c r="F960" s="9" t="s">
        <v>83</v>
      </c>
      <c r="G960" s="9" t="s">
        <v>5756</v>
      </c>
      <c r="H960" s="10">
        <v>12150996</v>
      </c>
      <c r="I960" s="11">
        <v>16</v>
      </c>
      <c r="J960" s="24">
        <v>0</v>
      </c>
      <c r="K960" s="12"/>
      <c r="L960" s="14">
        <v>0</v>
      </c>
      <c r="N960" s="21">
        <v>0</v>
      </c>
      <c r="P960" s="21">
        <v>0</v>
      </c>
      <c r="R960" s="21">
        <v>0</v>
      </c>
      <c r="T960" s="21">
        <v>0</v>
      </c>
      <c r="V960" s="21">
        <v>0</v>
      </c>
      <c r="X960" s="21">
        <v>0</v>
      </c>
      <c r="Z960" s="21">
        <v>2199703</v>
      </c>
      <c r="AB960" s="22">
        <v>2199703</v>
      </c>
      <c r="AD960" s="5" t="str">
        <f t="shared" si="14"/>
        <v>No</v>
      </c>
      <c r="AF960" s="28"/>
      <c r="AG960" s="21"/>
    </row>
    <row r="961" spans="1:33">
      <c r="A961" s="8" t="s">
        <v>6574</v>
      </c>
      <c r="B961" s="8" t="s">
        <v>6437</v>
      </c>
      <c r="C961" s="9" t="s">
        <v>42</v>
      </c>
      <c r="D961" s="185" t="s">
        <v>4682</v>
      </c>
      <c r="E961" s="188" t="s">
        <v>4683</v>
      </c>
      <c r="F961" s="9" t="s">
        <v>88</v>
      </c>
      <c r="G961" s="9" t="s">
        <v>147</v>
      </c>
      <c r="H961" s="10">
        <v>0</v>
      </c>
      <c r="I961" s="11">
        <v>16</v>
      </c>
      <c r="J961" s="24">
        <v>0</v>
      </c>
      <c r="K961" s="12"/>
      <c r="L961" s="14">
        <v>0</v>
      </c>
      <c r="N961" s="21">
        <v>0</v>
      </c>
      <c r="P961" s="21">
        <v>0</v>
      </c>
      <c r="R961" s="21">
        <v>0</v>
      </c>
      <c r="T961" s="21">
        <v>0</v>
      </c>
      <c r="V961" s="21">
        <v>0</v>
      </c>
      <c r="X961" s="21">
        <v>0</v>
      </c>
      <c r="Z961" s="21">
        <v>35186</v>
      </c>
      <c r="AB961" s="22">
        <v>35186</v>
      </c>
      <c r="AD961" s="5" t="str">
        <f t="shared" si="14"/>
        <v>No</v>
      </c>
      <c r="AF961" s="28"/>
      <c r="AG961" s="21"/>
    </row>
    <row r="962" spans="1:33">
      <c r="A962" s="8" t="s">
        <v>3339</v>
      </c>
      <c r="B962" s="8" t="s">
        <v>3340</v>
      </c>
      <c r="C962" s="9" t="s">
        <v>555</v>
      </c>
      <c r="D962" s="185" t="s">
        <v>3341</v>
      </c>
      <c r="E962" s="188" t="s">
        <v>3342</v>
      </c>
      <c r="F962" s="9" t="s">
        <v>83</v>
      </c>
      <c r="G962" s="9" t="s">
        <v>147</v>
      </c>
      <c r="H962" s="10">
        <v>0</v>
      </c>
      <c r="I962" s="11">
        <v>16</v>
      </c>
      <c r="J962" s="24">
        <v>0</v>
      </c>
      <c r="K962" s="12"/>
      <c r="L962" s="14">
        <v>0</v>
      </c>
      <c r="N962" s="21">
        <v>0</v>
      </c>
      <c r="P962" s="21">
        <v>0</v>
      </c>
      <c r="R962" s="21">
        <v>0</v>
      </c>
      <c r="T962" s="21">
        <v>0</v>
      </c>
      <c r="V962" s="21">
        <v>0</v>
      </c>
      <c r="X962" s="21">
        <v>0</v>
      </c>
      <c r="Z962" s="21">
        <v>0</v>
      </c>
      <c r="AB962" s="22">
        <v>0</v>
      </c>
      <c r="AD962" s="5" t="str">
        <f t="shared" si="14"/>
        <v>No</v>
      </c>
      <c r="AF962" s="28"/>
      <c r="AG962" s="21"/>
    </row>
    <row r="963" spans="1:33">
      <c r="A963" s="8" t="s">
        <v>1299</v>
      </c>
      <c r="B963" s="8" t="s">
        <v>1300</v>
      </c>
      <c r="C963" s="9" t="s">
        <v>141</v>
      </c>
      <c r="D963" s="185" t="s">
        <v>1301</v>
      </c>
      <c r="E963" s="188" t="s">
        <v>1302</v>
      </c>
      <c r="F963" s="9" t="s">
        <v>83</v>
      </c>
      <c r="G963" s="9" t="s">
        <v>147</v>
      </c>
      <c r="H963" s="10">
        <v>0</v>
      </c>
      <c r="I963" s="11">
        <v>15</v>
      </c>
      <c r="J963" s="24">
        <v>0</v>
      </c>
      <c r="K963" s="12"/>
      <c r="L963" s="14">
        <v>0</v>
      </c>
      <c r="N963" s="21">
        <v>0</v>
      </c>
      <c r="P963" s="21">
        <v>0</v>
      </c>
      <c r="R963" s="21">
        <v>0</v>
      </c>
      <c r="T963" s="21">
        <v>0</v>
      </c>
      <c r="V963" s="21">
        <v>0</v>
      </c>
      <c r="X963" s="21">
        <v>0</v>
      </c>
      <c r="Z963" s="21">
        <v>237098</v>
      </c>
      <c r="AB963" s="22">
        <v>237098</v>
      </c>
      <c r="AD963" s="5" t="str">
        <f t="shared" ref="AD963:AD1026" si="15">IF(AC963&amp;AA963&amp;Y963&amp;W963&amp;U963&amp;S963&amp;Q963&amp;O963&amp;M963&amp;K963&lt;&gt;"","Yes","No")</f>
        <v>No</v>
      </c>
      <c r="AF963" s="28"/>
      <c r="AG963" s="21"/>
    </row>
    <row r="964" spans="1:33">
      <c r="A964" s="8" t="s">
        <v>2718</v>
      </c>
      <c r="B964" s="8" t="s">
        <v>1378</v>
      </c>
      <c r="C964" s="9" t="s">
        <v>129</v>
      </c>
      <c r="D964" s="185">
        <v>4144</v>
      </c>
      <c r="E964" s="188">
        <v>40144</v>
      </c>
      <c r="F964" s="9" t="s">
        <v>83</v>
      </c>
      <c r="G964" s="9" t="s">
        <v>5756</v>
      </c>
      <c r="H964" s="10">
        <v>130846</v>
      </c>
      <c r="I964" s="11">
        <v>15</v>
      </c>
      <c r="J964" s="24">
        <v>0</v>
      </c>
      <c r="K964" s="12"/>
      <c r="L964" s="14">
        <v>0</v>
      </c>
      <c r="N964" s="21">
        <v>0</v>
      </c>
      <c r="P964" s="21">
        <v>0</v>
      </c>
      <c r="R964" s="21">
        <v>0</v>
      </c>
      <c r="T964" s="21">
        <v>0</v>
      </c>
      <c r="V964" s="21">
        <v>0</v>
      </c>
      <c r="X964" s="21">
        <v>0</v>
      </c>
      <c r="Z964" s="21">
        <v>545262</v>
      </c>
      <c r="AB964" s="22">
        <v>545262</v>
      </c>
      <c r="AD964" s="5" t="str">
        <f t="shared" si="15"/>
        <v>No</v>
      </c>
      <c r="AF964" s="28"/>
      <c r="AG964" s="21"/>
    </row>
    <row r="965" spans="1:33">
      <c r="A965" s="8" t="s">
        <v>1535</v>
      </c>
      <c r="B965" s="8" t="s">
        <v>1536</v>
      </c>
      <c r="C965" s="9" t="s">
        <v>178</v>
      </c>
      <c r="D965" s="185" t="s">
        <v>1537</v>
      </c>
      <c r="E965" s="188" t="s">
        <v>1538</v>
      </c>
      <c r="F965" s="9" t="s">
        <v>88</v>
      </c>
      <c r="G965" s="9" t="s">
        <v>147</v>
      </c>
      <c r="H965" s="10">
        <v>0</v>
      </c>
      <c r="I965" s="11">
        <v>15</v>
      </c>
      <c r="J965" s="24">
        <v>0</v>
      </c>
      <c r="K965" s="12"/>
      <c r="L965" s="14">
        <v>0</v>
      </c>
      <c r="N965" s="21">
        <v>0</v>
      </c>
      <c r="P965" s="21">
        <v>0</v>
      </c>
      <c r="R965" s="21">
        <v>0</v>
      </c>
      <c r="T965" s="21">
        <v>0</v>
      </c>
      <c r="V965" s="21">
        <v>0</v>
      </c>
      <c r="X965" s="21">
        <v>0</v>
      </c>
      <c r="Z965" s="21">
        <v>271561</v>
      </c>
      <c r="AB965" s="22">
        <v>271561</v>
      </c>
      <c r="AD965" s="5" t="str">
        <f t="shared" si="15"/>
        <v>No</v>
      </c>
      <c r="AF965" s="28"/>
      <c r="AG965" s="21"/>
    </row>
    <row r="966" spans="1:33">
      <c r="A966" s="8" t="s">
        <v>733</v>
      </c>
      <c r="B966" s="8" t="s">
        <v>6065</v>
      </c>
      <c r="C966" s="9" t="s">
        <v>275</v>
      </c>
      <c r="D966" s="185" t="s">
        <v>734</v>
      </c>
      <c r="E966" s="188">
        <v>77063</v>
      </c>
      <c r="F966" s="9" t="s">
        <v>36</v>
      </c>
      <c r="G966" s="9" t="s">
        <v>5756</v>
      </c>
      <c r="H966" s="10">
        <v>0</v>
      </c>
      <c r="I966" s="11">
        <v>15</v>
      </c>
      <c r="J966" s="24">
        <v>0</v>
      </c>
      <c r="K966" s="12"/>
      <c r="L966" s="14">
        <v>0</v>
      </c>
      <c r="N966" s="21">
        <v>0</v>
      </c>
      <c r="P966" s="21">
        <v>0</v>
      </c>
      <c r="R966" s="21">
        <v>0</v>
      </c>
      <c r="T966" s="21">
        <v>0</v>
      </c>
      <c r="V966" s="21">
        <v>0</v>
      </c>
      <c r="X966" s="21">
        <v>0</v>
      </c>
      <c r="Z966" s="21">
        <v>48324</v>
      </c>
      <c r="AB966" s="22">
        <v>48324</v>
      </c>
      <c r="AD966" s="5" t="str">
        <f t="shared" si="15"/>
        <v>No</v>
      </c>
      <c r="AF966" s="28"/>
      <c r="AG966" s="21"/>
    </row>
    <row r="967" spans="1:33">
      <c r="A967" s="8" t="s">
        <v>3274</v>
      </c>
      <c r="B967" s="8" t="s">
        <v>3275</v>
      </c>
      <c r="C967" s="9" t="s">
        <v>555</v>
      </c>
      <c r="D967" s="185" t="s">
        <v>3276</v>
      </c>
      <c r="E967" s="188" t="s">
        <v>3277</v>
      </c>
      <c r="F967" s="9" t="s">
        <v>83</v>
      </c>
      <c r="G967" s="9" t="s">
        <v>147</v>
      </c>
      <c r="H967" s="10">
        <v>0</v>
      </c>
      <c r="I967" s="11">
        <v>15</v>
      </c>
      <c r="J967" s="24">
        <v>0</v>
      </c>
      <c r="K967" s="12"/>
      <c r="L967" s="14">
        <v>0</v>
      </c>
      <c r="N967" s="21">
        <v>0</v>
      </c>
      <c r="P967" s="21">
        <v>0</v>
      </c>
      <c r="R967" s="21">
        <v>0</v>
      </c>
      <c r="T967" s="21">
        <v>0</v>
      </c>
      <c r="V967" s="21">
        <v>0</v>
      </c>
      <c r="X967" s="21">
        <v>0</v>
      </c>
      <c r="Z967" s="21">
        <v>69104</v>
      </c>
      <c r="AB967" s="22">
        <v>69104</v>
      </c>
      <c r="AD967" s="5" t="str">
        <f t="shared" si="15"/>
        <v>No</v>
      </c>
      <c r="AF967" s="28"/>
      <c r="AG967" s="21"/>
    </row>
    <row r="968" spans="1:33">
      <c r="A968" s="8" t="s">
        <v>2629</v>
      </c>
      <c r="B968" s="8" t="s">
        <v>2630</v>
      </c>
      <c r="C968" s="9" t="s">
        <v>288</v>
      </c>
      <c r="D968" s="185" t="s">
        <v>2631</v>
      </c>
      <c r="E968" s="188" t="s">
        <v>2632</v>
      </c>
      <c r="F968" s="9" t="s">
        <v>88</v>
      </c>
      <c r="G968" s="9" t="s">
        <v>147</v>
      </c>
      <c r="H968" s="10">
        <v>0</v>
      </c>
      <c r="I968" s="11">
        <v>15</v>
      </c>
      <c r="J968" s="24">
        <v>0</v>
      </c>
      <c r="K968" s="12"/>
      <c r="L968" s="14">
        <v>0</v>
      </c>
      <c r="N968" s="21">
        <v>0</v>
      </c>
      <c r="P968" s="21">
        <v>0</v>
      </c>
      <c r="R968" s="21">
        <v>0</v>
      </c>
      <c r="T968" s="21">
        <v>0</v>
      </c>
      <c r="V968" s="21">
        <v>0</v>
      </c>
      <c r="X968" s="21">
        <v>0</v>
      </c>
      <c r="Z968" s="21">
        <v>94993</v>
      </c>
      <c r="AB968" s="22">
        <v>94993</v>
      </c>
      <c r="AD968" s="5" t="str">
        <f t="shared" si="15"/>
        <v>No</v>
      </c>
      <c r="AF968" s="28"/>
      <c r="AG968" s="21"/>
    </row>
    <row r="969" spans="1:33">
      <c r="A969" s="8" t="s">
        <v>6174</v>
      </c>
      <c r="B969" s="8" t="s">
        <v>270</v>
      </c>
      <c r="C969" s="9" t="s">
        <v>58</v>
      </c>
      <c r="D969" s="185" t="s">
        <v>5449</v>
      </c>
      <c r="E969" s="188" t="s">
        <v>5450</v>
      </c>
      <c r="F969" s="9" t="s">
        <v>88</v>
      </c>
      <c r="G969" s="9" t="s">
        <v>147</v>
      </c>
      <c r="H969" s="10">
        <v>0</v>
      </c>
      <c r="I969" s="11">
        <v>15</v>
      </c>
      <c r="J969" s="24">
        <v>0</v>
      </c>
      <c r="K969" s="12"/>
      <c r="L969" s="14">
        <v>0</v>
      </c>
      <c r="N969" s="21">
        <v>0</v>
      </c>
      <c r="P969" s="21">
        <v>0</v>
      </c>
      <c r="R969" s="21">
        <v>0</v>
      </c>
      <c r="T969" s="21">
        <v>0</v>
      </c>
      <c r="V969" s="21">
        <v>0</v>
      </c>
      <c r="X969" s="21">
        <v>0</v>
      </c>
      <c r="Z969" s="21">
        <v>487991</v>
      </c>
      <c r="AB969" s="22">
        <v>487991</v>
      </c>
      <c r="AD969" s="5" t="str">
        <f t="shared" si="15"/>
        <v>No</v>
      </c>
      <c r="AF969" s="28"/>
      <c r="AG969" s="21"/>
    </row>
    <row r="970" spans="1:33">
      <c r="A970" s="8" t="s">
        <v>396</v>
      </c>
      <c r="B970" s="8" t="s">
        <v>6434</v>
      </c>
      <c r="C970" s="9" t="s">
        <v>163</v>
      </c>
      <c r="D970" s="185" t="s">
        <v>397</v>
      </c>
      <c r="E970" s="188" t="s">
        <v>398</v>
      </c>
      <c r="F970" s="9" t="s">
        <v>88</v>
      </c>
      <c r="G970" s="9" t="s">
        <v>147</v>
      </c>
      <c r="H970" s="10">
        <v>0</v>
      </c>
      <c r="I970" s="11">
        <v>15</v>
      </c>
      <c r="J970" s="24">
        <v>0</v>
      </c>
      <c r="K970" s="12"/>
      <c r="L970" s="14">
        <v>0</v>
      </c>
      <c r="N970" s="21">
        <v>0</v>
      </c>
      <c r="P970" s="21">
        <v>0</v>
      </c>
      <c r="R970" s="21">
        <v>0</v>
      </c>
      <c r="T970" s="21">
        <v>0</v>
      </c>
      <c r="V970" s="21">
        <v>0</v>
      </c>
      <c r="X970" s="21">
        <v>0</v>
      </c>
      <c r="Z970" s="21">
        <v>408302</v>
      </c>
      <c r="AB970" s="22">
        <v>408302</v>
      </c>
      <c r="AD970" s="5" t="str">
        <f t="shared" si="15"/>
        <v>No</v>
      </c>
      <c r="AF970" s="28"/>
      <c r="AG970" s="21"/>
    </row>
    <row r="971" spans="1:33">
      <c r="A971" s="8" t="s">
        <v>5153</v>
      </c>
      <c r="B971" s="8" t="s">
        <v>6438</v>
      </c>
      <c r="C971" s="9" t="s">
        <v>120</v>
      </c>
      <c r="D971" s="185" t="s">
        <v>5154</v>
      </c>
      <c r="E971" s="188" t="s">
        <v>5155</v>
      </c>
      <c r="F971" s="9" t="s">
        <v>88</v>
      </c>
      <c r="G971" s="9" t="s">
        <v>147</v>
      </c>
      <c r="H971" s="10">
        <v>0</v>
      </c>
      <c r="I971" s="11">
        <v>15</v>
      </c>
      <c r="J971" s="24">
        <v>0</v>
      </c>
      <c r="K971" s="12"/>
      <c r="L971" s="14">
        <v>0</v>
      </c>
      <c r="N971" s="21">
        <v>0</v>
      </c>
      <c r="P971" s="21">
        <v>0</v>
      </c>
      <c r="R971" s="21">
        <v>0</v>
      </c>
      <c r="T971" s="21">
        <v>0</v>
      </c>
      <c r="V971" s="21">
        <v>0</v>
      </c>
      <c r="X971" s="21">
        <v>0</v>
      </c>
      <c r="Z971" s="21">
        <v>365408</v>
      </c>
      <c r="AB971" s="22">
        <v>365408</v>
      </c>
      <c r="AD971" s="5" t="str">
        <f t="shared" si="15"/>
        <v>No</v>
      </c>
      <c r="AF971" s="28"/>
      <c r="AG971" s="21"/>
    </row>
    <row r="972" spans="1:33">
      <c r="A972" s="8" t="s">
        <v>2576</v>
      </c>
      <c r="B972" s="8" t="s">
        <v>2577</v>
      </c>
      <c r="C972" s="9" t="s">
        <v>466</v>
      </c>
      <c r="D972" s="185" t="s">
        <v>2578</v>
      </c>
      <c r="E972" s="188" t="s">
        <v>2579</v>
      </c>
      <c r="F972" s="9" t="s">
        <v>157</v>
      </c>
      <c r="G972" s="9" t="s">
        <v>147</v>
      </c>
      <c r="H972" s="10">
        <v>0</v>
      </c>
      <c r="I972" s="11">
        <v>15</v>
      </c>
      <c r="J972" s="24">
        <v>0</v>
      </c>
      <c r="K972" s="12"/>
      <c r="L972" s="14">
        <v>0</v>
      </c>
      <c r="N972" s="21">
        <v>0</v>
      </c>
      <c r="P972" s="21">
        <v>0</v>
      </c>
      <c r="R972" s="21">
        <v>0</v>
      </c>
      <c r="T972" s="21">
        <v>0</v>
      </c>
      <c r="V972" s="21">
        <v>0</v>
      </c>
      <c r="X972" s="21">
        <v>0</v>
      </c>
      <c r="Z972" s="21">
        <v>306547</v>
      </c>
      <c r="AB972" s="22">
        <v>306547</v>
      </c>
      <c r="AD972" s="5" t="str">
        <f t="shared" si="15"/>
        <v>No</v>
      </c>
      <c r="AF972" s="28"/>
      <c r="AG972" s="21"/>
    </row>
    <row r="973" spans="1:33">
      <c r="A973" s="8" t="s">
        <v>1065</v>
      </c>
      <c r="B973" s="8" t="s">
        <v>1066</v>
      </c>
      <c r="C973" s="9" t="s">
        <v>112</v>
      </c>
      <c r="D973" s="185">
        <v>1087</v>
      </c>
      <c r="E973" s="188">
        <v>10087</v>
      </c>
      <c r="F973" s="9" t="s">
        <v>83</v>
      </c>
      <c r="G973" s="9" t="s">
        <v>84</v>
      </c>
      <c r="H973" s="10">
        <v>226400</v>
      </c>
      <c r="I973" s="11">
        <v>15</v>
      </c>
      <c r="J973" s="24">
        <v>464574</v>
      </c>
      <c r="K973" s="12"/>
      <c r="L973" s="14">
        <v>0</v>
      </c>
      <c r="N973" s="21">
        <v>0</v>
      </c>
      <c r="P973" s="21">
        <v>0</v>
      </c>
      <c r="R973" s="21">
        <v>0</v>
      </c>
      <c r="T973" s="21">
        <v>0</v>
      </c>
      <c r="V973" s="21">
        <v>0</v>
      </c>
      <c r="X973" s="21">
        <v>0</v>
      </c>
      <c r="Z973" s="21">
        <v>0</v>
      </c>
      <c r="AB973" s="22">
        <v>464574</v>
      </c>
      <c r="AD973" s="5" t="str">
        <f t="shared" si="15"/>
        <v>No</v>
      </c>
      <c r="AF973" s="28"/>
      <c r="AG973" s="21"/>
    </row>
    <row r="974" spans="1:33">
      <c r="A974" s="8" t="s">
        <v>1258</v>
      </c>
      <c r="B974" s="8" t="s">
        <v>1259</v>
      </c>
      <c r="C974" s="9" t="s">
        <v>91</v>
      </c>
      <c r="D974" s="185">
        <v>9155</v>
      </c>
      <c r="E974" s="188">
        <v>90155</v>
      </c>
      <c r="F974" s="9" t="s">
        <v>83</v>
      </c>
      <c r="G974" s="9" t="s">
        <v>5756</v>
      </c>
      <c r="H974" s="10">
        <v>93141</v>
      </c>
      <c r="I974" s="11">
        <v>15</v>
      </c>
      <c r="J974" s="24">
        <v>0</v>
      </c>
      <c r="K974" s="12"/>
      <c r="L974" s="14">
        <v>0</v>
      </c>
      <c r="N974" s="21">
        <v>0</v>
      </c>
      <c r="P974" s="21">
        <v>0</v>
      </c>
      <c r="R974" s="21">
        <v>0</v>
      </c>
      <c r="T974" s="21">
        <v>0</v>
      </c>
      <c r="V974" s="21">
        <v>0</v>
      </c>
      <c r="X974" s="21">
        <v>0</v>
      </c>
      <c r="Z974" s="21">
        <v>0</v>
      </c>
      <c r="AB974" s="22">
        <v>0</v>
      </c>
      <c r="AD974" s="5" t="str">
        <f t="shared" si="15"/>
        <v>No</v>
      </c>
      <c r="AF974" s="28"/>
      <c r="AG974" s="21"/>
    </row>
    <row r="975" spans="1:33">
      <c r="A975" s="8" t="s">
        <v>1273</v>
      </c>
      <c r="B975" s="8" t="s">
        <v>1274</v>
      </c>
      <c r="C975" s="9" t="s">
        <v>141</v>
      </c>
      <c r="D975" s="185" t="s">
        <v>1275</v>
      </c>
      <c r="E975" s="188" t="s">
        <v>1276</v>
      </c>
      <c r="F975" s="9" t="s">
        <v>157</v>
      </c>
      <c r="G975" s="9" t="s">
        <v>147</v>
      </c>
      <c r="H975" s="10">
        <v>0</v>
      </c>
      <c r="I975" s="11">
        <v>15</v>
      </c>
      <c r="J975" s="24">
        <v>0</v>
      </c>
      <c r="K975" s="12"/>
      <c r="L975" s="14">
        <v>0</v>
      </c>
      <c r="N975" s="21">
        <v>0</v>
      </c>
      <c r="P975" s="21">
        <v>0</v>
      </c>
      <c r="R975" s="21">
        <v>0</v>
      </c>
      <c r="T975" s="21">
        <v>0</v>
      </c>
      <c r="V975" s="21">
        <v>0</v>
      </c>
      <c r="X975" s="21">
        <v>0</v>
      </c>
      <c r="Z975" s="21">
        <v>379048</v>
      </c>
      <c r="AB975" s="22">
        <v>379048</v>
      </c>
      <c r="AD975" s="5" t="str">
        <f t="shared" si="15"/>
        <v>No</v>
      </c>
      <c r="AF975" s="28"/>
      <c r="AG975" s="21"/>
    </row>
    <row r="976" spans="1:33">
      <c r="A976" s="8" t="s">
        <v>4522</v>
      </c>
      <c r="B976" s="8" t="s">
        <v>4523</v>
      </c>
      <c r="C976" s="9" t="s">
        <v>454</v>
      </c>
      <c r="D976" s="185" t="s">
        <v>4524</v>
      </c>
      <c r="E976" s="188" t="s">
        <v>4525</v>
      </c>
      <c r="F976" s="9" t="s">
        <v>83</v>
      </c>
      <c r="G976" s="9" t="s">
        <v>147</v>
      </c>
      <c r="H976" s="10">
        <v>0</v>
      </c>
      <c r="I976" s="11">
        <v>15</v>
      </c>
      <c r="J976" s="24">
        <v>0</v>
      </c>
      <c r="K976" s="12"/>
      <c r="L976" s="14">
        <v>0</v>
      </c>
      <c r="N976" s="21">
        <v>0</v>
      </c>
      <c r="P976" s="21">
        <v>0</v>
      </c>
      <c r="R976" s="21">
        <v>0</v>
      </c>
      <c r="T976" s="21">
        <v>0</v>
      </c>
      <c r="V976" s="21">
        <v>0</v>
      </c>
      <c r="X976" s="21">
        <v>0</v>
      </c>
      <c r="Z976" s="21">
        <v>1080189</v>
      </c>
      <c r="AB976" s="22">
        <v>1080189</v>
      </c>
      <c r="AD976" s="5" t="str">
        <f t="shared" si="15"/>
        <v>No</v>
      </c>
      <c r="AF976" s="28"/>
      <c r="AG976" s="21"/>
    </row>
    <row r="977" spans="1:33">
      <c r="A977" s="8" t="s">
        <v>1595</v>
      </c>
      <c r="B977" s="8" t="s">
        <v>1596</v>
      </c>
      <c r="C977" s="9" t="s">
        <v>178</v>
      </c>
      <c r="D977" s="185" t="s">
        <v>1597</v>
      </c>
      <c r="E977" s="188" t="s">
        <v>1598</v>
      </c>
      <c r="F977" s="9" t="s">
        <v>83</v>
      </c>
      <c r="G977" s="9" t="s">
        <v>147</v>
      </c>
      <c r="H977" s="10">
        <v>0</v>
      </c>
      <c r="I977" s="11">
        <v>15</v>
      </c>
      <c r="J977" s="24">
        <v>0</v>
      </c>
      <c r="K977" s="12"/>
      <c r="L977" s="14">
        <v>0</v>
      </c>
      <c r="N977" s="21">
        <v>0</v>
      </c>
      <c r="P977" s="21">
        <v>0</v>
      </c>
      <c r="R977" s="21">
        <v>0</v>
      </c>
      <c r="T977" s="21">
        <v>0</v>
      </c>
      <c r="V977" s="21">
        <v>0</v>
      </c>
      <c r="X977" s="21">
        <v>0</v>
      </c>
      <c r="Z977" s="21">
        <v>307944</v>
      </c>
      <c r="AB977" s="22">
        <v>307944</v>
      </c>
      <c r="AD977" s="5" t="str">
        <f t="shared" si="15"/>
        <v>No</v>
      </c>
      <c r="AF977" s="28"/>
      <c r="AG977" s="21"/>
    </row>
    <row r="978" spans="1:33">
      <c r="A978" s="8" t="s">
        <v>1084</v>
      </c>
      <c r="B978" s="8" t="s">
        <v>725</v>
      </c>
      <c r="C978" s="9" t="s">
        <v>265</v>
      </c>
      <c r="D978" s="185">
        <v>7009</v>
      </c>
      <c r="E978" s="188">
        <v>70009</v>
      </c>
      <c r="F978" s="9" t="s">
        <v>83</v>
      </c>
      <c r="G978" s="9" t="s">
        <v>5756</v>
      </c>
      <c r="H978" s="10">
        <v>280051</v>
      </c>
      <c r="I978" s="11">
        <v>15</v>
      </c>
      <c r="J978" s="24">
        <v>0</v>
      </c>
      <c r="K978" s="12"/>
      <c r="L978" s="14">
        <v>0</v>
      </c>
      <c r="N978" s="21">
        <v>0</v>
      </c>
      <c r="P978" s="21">
        <v>0</v>
      </c>
      <c r="R978" s="21">
        <v>0</v>
      </c>
      <c r="T978" s="21">
        <v>0</v>
      </c>
      <c r="V978" s="21">
        <v>0</v>
      </c>
      <c r="X978" s="21">
        <v>0</v>
      </c>
      <c r="Z978" s="21">
        <v>4686402</v>
      </c>
      <c r="AB978" s="22">
        <v>4686402</v>
      </c>
      <c r="AD978" s="5" t="str">
        <f t="shared" si="15"/>
        <v>No</v>
      </c>
      <c r="AF978" s="28"/>
      <c r="AG978" s="21"/>
    </row>
    <row r="979" spans="1:33">
      <c r="A979" s="8" t="s">
        <v>1044</v>
      </c>
      <c r="B979" s="8" t="s">
        <v>1045</v>
      </c>
      <c r="C979" s="9" t="s">
        <v>132</v>
      </c>
      <c r="D979" s="185">
        <v>5131</v>
      </c>
      <c r="E979" s="188">
        <v>50131</v>
      </c>
      <c r="F979" s="9" t="s">
        <v>157</v>
      </c>
      <c r="G979" s="9" t="s">
        <v>84</v>
      </c>
      <c r="H979" s="10">
        <v>8608208</v>
      </c>
      <c r="I979" s="11">
        <v>15</v>
      </c>
      <c r="J979" s="24">
        <v>0</v>
      </c>
      <c r="K979" s="12"/>
      <c r="L979" s="14">
        <v>0</v>
      </c>
      <c r="N979" s="21">
        <v>0</v>
      </c>
      <c r="P979" s="21">
        <v>0</v>
      </c>
      <c r="R979" s="21">
        <v>0</v>
      </c>
      <c r="T979" s="21">
        <v>0</v>
      </c>
      <c r="V979" s="21">
        <v>0</v>
      </c>
      <c r="X979" s="21">
        <v>0</v>
      </c>
      <c r="Z979" s="21">
        <v>0</v>
      </c>
      <c r="AB979" s="22">
        <v>0</v>
      </c>
      <c r="AD979" s="5" t="str">
        <f t="shared" si="15"/>
        <v>No</v>
      </c>
      <c r="AF979" s="28"/>
      <c r="AG979" s="21"/>
    </row>
    <row r="980" spans="1:33">
      <c r="A980" s="8" t="s">
        <v>3355</v>
      </c>
      <c r="B980" s="8" t="s">
        <v>1969</v>
      </c>
      <c r="C980" s="9" t="s">
        <v>555</v>
      </c>
      <c r="D980" s="185" t="s">
        <v>3356</v>
      </c>
      <c r="E980" s="188" t="s">
        <v>3357</v>
      </c>
      <c r="F980" s="9" t="s">
        <v>88</v>
      </c>
      <c r="G980" s="9" t="s">
        <v>147</v>
      </c>
      <c r="H980" s="10">
        <v>0</v>
      </c>
      <c r="I980" s="11">
        <v>15</v>
      </c>
      <c r="J980" s="24">
        <v>0</v>
      </c>
      <c r="K980" s="12"/>
      <c r="L980" s="14">
        <v>0</v>
      </c>
      <c r="N980" s="21">
        <v>0</v>
      </c>
      <c r="P980" s="21">
        <v>0</v>
      </c>
      <c r="R980" s="21">
        <v>0</v>
      </c>
      <c r="T980" s="21">
        <v>0</v>
      </c>
      <c r="V980" s="21">
        <v>0</v>
      </c>
      <c r="X980" s="21">
        <v>0</v>
      </c>
      <c r="Z980" s="21">
        <v>299344</v>
      </c>
      <c r="AB980" s="22">
        <v>299344</v>
      </c>
      <c r="AD980" s="5" t="str">
        <f t="shared" si="15"/>
        <v>No</v>
      </c>
      <c r="AF980" s="28"/>
      <c r="AG980" s="21"/>
    </row>
    <row r="981" spans="1:33">
      <c r="A981" s="8" t="s">
        <v>4393</v>
      </c>
      <c r="B981" s="8" t="s">
        <v>4394</v>
      </c>
      <c r="C981" s="9" t="s">
        <v>235</v>
      </c>
      <c r="D981" s="185" t="s">
        <v>4395</v>
      </c>
      <c r="E981" s="188" t="s">
        <v>4396</v>
      </c>
      <c r="F981" s="9" t="s">
        <v>88</v>
      </c>
      <c r="G981" s="9" t="s">
        <v>147</v>
      </c>
      <c r="H981" s="10">
        <v>0</v>
      </c>
      <c r="I981" s="11">
        <v>15</v>
      </c>
      <c r="J981" s="24">
        <v>0</v>
      </c>
      <c r="K981" s="12"/>
      <c r="L981" s="14">
        <v>0</v>
      </c>
      <c r="N981" s="21">
        <v>0</v>
      </c>
      <c r="P981" s="21">
        <v>0</v>
      </c>
      <c r="R981" s="21">
        <v>0</v>
      </c>
      <c r="T981" s="21">
        <v>0</v>
      </c>
      <c r="V981" s="21">
        <v>0</v>
      </c>
      <c r="X981" s="21">
        <v>0</v>
      </c>
      <c r="Z981" s="21">
        <v>25727</v>
      </c>
      <c r="AB981" s="22">
        <v>25727</v>
      </c>
      <c r="AD981" s="5" t="str">
        <f t="shared" si="15"/>
        <v>No</v>
      </c>
      <c r="AF981" s="28"/>
      <c r="AG981" s="21"/>
    </row>
    <row r="982" spans="1:33">
      <c r="A982" s="8" t="s">
        <v>2881</v>
      </c>
      <c r="B982" s="8" t="s">
        <v>2882</v>
      </c>
      <c r="C982" s="9" t="s">
        <v>124</v>
      </c>
      <c r="D982" s="185" t="s">
        <v>2883</v>
      </c>
      <c r="E982" s="188" t="s">
        <v>2884</v>
      </c>
      <c r="F982" s="9" t="s">
        <v>83</v>
      </c>
      <c r="G982" s="9" t="s">
        <v>147</v>
      </c>
      <c r="H982" s="10">
        <v>0</v>
      </c>
      <c r="I982" s="11">
        <v>15</v>
      </c>
      <c r="J982" s="24">
        <v>0</v>
      </c>
      <c r="K982" s="12"/>
      <c r="L982" s="14">
        <v>0</v>
      </c>
      <c r="N982" s="21">
        <v>0</v>
      </c>
      <c r="P982" s="21">
        <v>0</v>
      </c>
      <c r="R982" s="21">
        <v>0</v>
      </c>
      <c r="T982" s="21">
        <v>0</v>
      </c>
      <c r="V982" s="21">
        <v>0</v>
      </c>
      <c r="X982" s="21">
        <v>0</v>
      </c>
      <c r="Z982" s="21">
        <v>347591</v>
      </c>
      <c r="AB982" s="22">
        <v>347591</v>
      </c>
      <c r="AD982" s="5" t="str">
        <f t="shared" si="15"/>
        <v>No</v>
      </c>
      <c r="AF982" s="28"/>
      <c r="AG982" s="21"/>
    </row>
    <row r="983" spans="1:33">
      <c r="A983" s="8" t="s">
        <v>4702</v>
      </c>
      <c r="B983" s="8" t="s">
        <v>3538</v>
      </c>
      <c r="C983" s="9" t="s">
        <v>42</v>
      </c>
      <c r="D983" s="185" t="s">
        <v>4703</v>
      </c>
      <c r="E983" s="188" t="s">
        <v>4704</v>
      </c>
      <c r="F983" s="9" t="s">
        <v>88</v>
      </c>
      <c r="G983" s="9" t="s">
        <v>147</v>
      </c>
      <c r="H983" s="10">
        <v>0</v>
      </c>
      <c r="I983" s="11">
        <v>15</v>
      </c>
      <c r="J983" s="24">
        <v>0</v>
      </c>
      <c r="K983" s="12"/>
      <c r="L983" s="14">
        <v>0</v>
      </c>
      <c r="N983" s="21">
        <v>0</v>
      </c>
      <c r="P983" s="21">
        <v>0</v>
      </c>
      <c r="R983" s="21">
        <v>0</v>
      </c>
      <c r="T983" s="21">
        <v>0</v>
      </c>
      <c r="V983" s="21">
        <v>0</v>
      </c>
      <c r="X983" s="21">
        <v>0</v>
      </c>
      <c r="Z983" s="21">
        <v>19938</v>
      </c>
      <c r="AB983" s="22">
        <v>19938</v>
      </c>
      <c r="AD983" s="5" t="str">
        <f t="shared" si="15"/>
        <v>No</v>
      </c>
      <c r="AF983" s="28"/>
      <c r="AG983" s="21"/>
    </row>
    <row r="984" spans="1:33">
      <c r="A984" s="8" t="s">
        <v>6577</v>
      </c>
      <c r="B984" s="8" t="s">
        <v>1988</v>
      </c>
      <c r="C984" s="9" t="s">
        <v>275</v>
      </c>
      <c r="D984" s="185" t="s">
        <v>2130</v>
      </c>
      <c r="E984" s="188" t="s">
        <v>2131</v>
      </c>
      <c r="F984" s="9" t="s">
        <v>1320</v>
      </c>
      <c r="G984" s="9" t="s">
        <v>147</v>
      </c>
      <c r="H984" s="10">
        <v>0</v>
      </c>
      <c r="I984" s="11">
        <v>15</v>
      </c>
      <c r="J984" s="24">
        <v>0</v>
      </c>
      <c r="K984" s="12"/>
      <c r="L984" s="14">
        <v>0</v>
      </c>
      <c r="N984" s="21">
        <v>0</v>
      </c>
      <c r="P984" s="21">
        <v>0</v>
      </c>
      <c r="R984" s="21">
        <v>0</v>
      </c>
      <c r="T984" s="21">
        <v>0</v>
      </c>
      <c r="V984" s="21">
        <v>0</v>
      </c>
      <c r="X984" s="21">
        <v>0</v>
      </c>
      <c r="Z984" s="21">
        <v>116756</v>
      </c>
      <c r="AB984" s="22">
        <v>116756</v>
      </c>
      <c r="AD984" s="5" t="str">
        <f t="shared" si="15"/>
        <v>No</v>
      </c>
      <c r="AF984" s="28"/>
      <c r="AG984" s="21"/>
    </row>
    <row r="985" spans="1:33">
      <c r="A985" s="8" t="s">
        <v>3498</v>
      </c>
      <c r="B985" s="8" t="s">
        <v>3499</v>
      </c>
      <c r="C985" s="9" t="s">
        <v>580</v>
      </c>
      <c r="D985" s="185" t="s">
        <v>3500</v>
      </c>
      <c r="E985" s="188" t="s">
        <v>3501</v>
      </c>
      <c r="F985" s="9" t="s">
        <v>157</v>
      </c>
      <c r="G985" s="9" t="s">
        <v>147</v>
      </c>
      <c r="H985" s="10">
        <v>0</v>
      </c>
      <c r="I985" s="11">
        <v>15</v>
      </c>
      <c r="J985" s="24">
        <v>0</v>
      </c>
      <c r="K985" s="12"/>
      <c r="L985" s="14">
        <v>0</v>
      </c>
      <c r="N985" s="21">
        <v>0</v>
      </c>
      <c r="P985" s="21">
        <v>0</v>
      </c>
      <c r="R985" s="21">
        <v>0</v>
      </c>
      <c r="T985" s="21">
        <v>0</v>
      </c>
      <c r="V985" s="21">
        <v>0</v>
      </c>
      <c r="X985" s="21">
        <v>0</v>
      </c>
      <c r="Z985" s="21">
        <v>229806</v>
      </c>
      <c r="AB985" s="22">
        <v>229806</v>
      </c>
      <c r="AD985" s="5" t="str">
        <f t="shared" si="15"/>
        <v>No</v>
      </c>
      <c r="AF985" s="28"/>
      <c r="AG985" s="21"/>
    </row>
    <row r="986" spans="1:33">
      <c r="A986" s="8" t="s">
        <v>5166</v>
      </c>
      <c r="B986" s="8" t="s">
        <v>6439</v>
      </c>
      <c r="C986" s="9" t="s">
        <v>120</v>
      </c>
      <c r="D986" s="185" t="s">
        <v>5167</v>
      </c>
      <c r="E986" s="188" t="s">
        <v>5168</v>
      </c>
      <c r="F986" s="9" t="s">
        <v>157</v>
      </c>
      <c r="G986" s="9" t="s">
        <v>147</v>
      </c>
      <c r="H986" s="10">
        <v>0</v>
      </c>
      <c r="I986" s="11">
        <v>15</v>
      </c>
      <c r="J986" s="24">
        <v>0</v>
      </c>
      <c r="K986" s="12"/>
      <c r="L986" s="14">
        <v>0</v>
      </c>
      <c r="N986" s="21">
        <v>0</v>
      </c>
      <c r="P986" s="21">
        <v>0</v>
      </c>
      <c r="R986" s="21">
        <v>0</v>
      </c>
      <c r="T986" s="21">
        <v>0</v>
      </c>
      <c r="V986" s="21">
        <v>0</v>
      </c>
      <c r="X986" s="21">
        <v>0</v>
      </c>
      <c r="Z986" s="21">
        <v>0</v>
      </c>
      <c r="AB986" s="22">
        <v>0</v>
      </c>
      <c r="AD986" s="5" t="str">
        <f t="shared" si="15"/>
        <v>No</v>
      </c>
      <c r="AF986" s="28"/>
      <c r="AG986" s="21"/>
    </row>
    <row r="987" spans="1:33">
      <c r="A987" s="8" t="s">
        <v>1375</v>
      </c>
      <c r="B987" s="8" t="s">
        <v>1376</v>
      </c>
      <c r="C987" s="9" t="s">
        <v>132</v>
      </c>
      <c r="D987" s="185">
        <v>5041</v>
      </c>
      <c r="E987" s="188">
        <v>50041</v>
      </c>
      <c r="F987" s="9" t="s">
        <v>83</v>
      </c>
      <c r="G987" s="9" t="s">
        <v>5756</v>
      </c>
      <c r="H987" s="10">
        <v>88133</v>
      </c>
      <c r="I987" s="11">
        <v>15</v>
      </c>
      <c r="J987" s="24">
        <v>0</v>
      </c>
      <c r="K987" s="12"/>
      <c r="L987" s="14">
        <v>0</v>
      </c>
      <c r="N987" s="21">
        <v>0</v>
      </c>
      <c r="P987" s="21">
        <v>0</v>
      </c>
      <c r="R987" s="21">
        <v>0</v>
      </c>
      <c r="T987" s="21">
        <v>0</v>
      </c>
      <c r="V987" s="21">
        <v>0</v>
      </c>
      <c r="X987" s="21">
        <v>0</v>
      </c>
      <c r="Z987" s="21">
        <v>885552</v>
      </c>
      <c r="AB987" s="22">
        <v>885552</v>
      </c>
      <c r="AD987" s="5" t="str">
        <f t="shared" si="15"/>
        <v>No</v>
      </c>
      <c r="AF987" s="28"/>
      <c r="AG987" s="21"/>
    </row>
    <row r="988" spans="1:33">
      <c r="A988" s="8" t="s">
        <v>2276</v>
      </c>
      <c r="B988" s="8" t="s">
        <v>2277</v>
      </c>
      <c r="C988" s="9" t="s">
        <v>106</v>
      </c>
      <c r="D988" s="185" t="s">
        <v>2278</v>
      </c>
      <c r="E988" s="188" t="s">
        <v>2279</v>
      </c>
      <c r="F988" s="9" t="s">
        <v>157</v>
      </c>
      <c r="G988" s="9" t="s">
        <v>147</v>
      </c>
      <c r="H988" s="10">
        <v>0</v>
      </c>
      <c r="I988" s="11">
        <v>15</v>
      </c>
      <c r="J988" s="24">
        <v>0</v>
      </c>
      <c r="K988" s="12"/>
      <c r="L988" s="14">
        <v>0</v>
      </c>
      <c r="N988" s="21">
        <v>0</v>
      </c>
      <c r="P988" s="21">
        <v>0</v>
      </c>
      <c r="R988" s="21">
        <v>0</v>
      </c>
      <c r="T988" s="21">
        <v>0</v>
      </c>
      <c r="V988" s="21">
        <v>0</v>
      </c>
      <c r="X988" s="21">
        <v>0</v>
      </c>
      <c r="Z988" s="21">
        <v>49677</v>
      </c>
      <c r="AB988" s="22">
        <v>49677</v>
      </c>
      <c r="AD988" s="5" t="str">
        <f t="shared" si="15"/>
        <v>No</v>
      </c>
      <c r="AF988" s="28"/>
      <c r="AG988" s="21"/>
    </row>
    <row r="989" spans="1:33">
      <c r="A989" s="8" t="s">
        <v>6175</v>
      </c>
      <c r="B989" s="8" t="s">
        <v>6176</v>
      </c>
      <c r="C989" s="9" t="s">
        <v>91</v>
      </c>
      <c r="D989" s="185"/>
      <c r="E989" s="188">
        <v>90258</v>
      </c>
      <c r="F989" s="9" t="s">
        <v>83</v>
      </c>
      <c r="G989" s="9" t="s">
        <v>5756</v>
      </c>
      <c r="H989" s="10">
        <v>12150996</v>
      </c>
      <c r="I989" s="11">
        <v>15</v>
      </c>
      <c r="J989" s="24">
        <v>0</v>
      </c>
      <c r="K989" s="12"/>
      <c r="L989" s="14">
        <v>0</v>
      </c>
      <c r="N989" s="21">
        <v>0</v>
      </c>
      <c r="P989" s="21">
        <v>0</v>
      </c>
      <c r="R989" s="21">
        <v>0</v>
      </c>
      <c r="T989" s="21">
        <v>0</v>
      </c>
      <c r="V989" s="21">
        <v>0</v>
      </c>
      <c r="X989" s="21">
        <v>0</v>
      </c>
      <c r="Z989" s="21">
        <v>1786600</v>
      </c>
      <c r="AB989" s="22">
        <v>1786600</v>
      </c>
      <c r="AD989" s="5" t="str">
        <f t="shared" si="15"/>
        <v>No</v>
      </c>
      <c r="AF989" s="28"/>
      <c r="AG989" s="21"/>
    </row>
    <row r="990" spans="1:33">
      <c r="A990" s="8" t="s">
        <v>3250</v>
      </c>
      <c r="B990" s="8" t="s">
        <v>557</v>
      </c>
      <c r="C990" s="9" t="s">
        <v>555</v>
      </c>
      <c r="D990" s="185" t="s">
        <v>3251</v>
      </c>
      <c r="E990" s="188" t="s">
        <v>3252</v>
      </c>
      <c r="F990" s="9" t="s">
        <v>83</v>
      </c>
      <c r="G990" s="9" t="s">
        <v>147</v>
      </c>
      <c r="H990" s="10">
        <v>0</v>
      </c>
      <c r="I990" s="11">
        <v>15</v>
      </c>
      <c r="J990" s="24">
        <v>0</v>
      </c>
      <c r="K990" s="12"/>
      <c r="L990" s="14">
        <v>0</v>
      </c>
      <c r="N990" s="21">
        <v>0</v>
      </c>
      <c r="P990" s="21">
        <v>0</v>
      </c>
      <c r="R990" s="21">
        <v>0</v>
      </c>
      <c r="T990" s="21">
        <v>0</v>
      </c>
      <c r="V990" s="21">
        <v>0</v>
      </c>
      <c r="X990" s="21">
        <v>0</v>
      </c>
      <c r="Z990" s="21">
        <v>0</v>
      </c>
      <c r="AB990" s="22">
        <v>0</v>
      </c>
      <c r="AD990" s="5" t="str">
        <f t="shared" si="15"/>
        <v>No</v>
      </c>
      <c r="AF990" s="28"/>
      <c r="AG990" s="21"/>
    </row>
    <row r="991" spans="1:33">
      <c r="A991" s="8" t="s">
        <v>1056</v>
      </c>
      <c r="B991" s="8" t="s">
        <v>1057</v>
      </c>
      <c r="C991" s="9" t="s">
        <v>91</v>
      </c>
      <c r="D991" s="185">
        <v>9052</v>
      </c>
      <c r="E991" s="188">
        <v>90052</v>
      </c>
      <c r="F991" s="9" t="s">
        <v>83</v>
      </c>
      <c r="G991" s="9" t="s">
        <v>5756</v>
      </c>
      <c r="H991" s="10">
        <v>1932666</v>
      </c>
      <c r="I991" s="11">
        <v>15</v>
      </c>
      <c r="J991" s="24">
        <v>0</v>
      </c>
      <c r="K991" s="12"/>
      <c r="L991" s="14">
        <v>0</v>
      </c>
      <c r="N991" s="21">
        <v>0</v>
      </c>
      <c r="P991" s="21">
        <v>0</v>
      </c>
      <c r="R991" s="21">
        <v>0</v>
      </c>
      <c r="T991" s="21">
        <v>0</v>
      </c>
      <c r="V991" s="21">
        <v>0</v>
      </c>
      <c r="X991" s="21">
        <v>0</v>
      </c>
      <c r="Z991" s="21">
        <v>95135</v>
      </c>
      <c r="AB991" s="22">
        <v>95135</v>
      </c>
      <c r="AD991" s="5" t="str">
        <f t="shared" si="15"/>
        <v>No</v>
      </c>
      <c r="AF991" s="28"/>
      <c r="AG991" s="21"/>
    </row>
    <row r="992" spans="1:33">
      <c r="A992" s="8" t="s">
        <v>227</v>
      </c>
      <c r="B992" s="8" t="s">
        <v>228</v>
      </c>
      <c r="C992" s="9" t="s">
        <v>120</v>
      </c>
      <c r="D992" s="185">
        <v>6131</v>
      </c>
      <c r="E992" s="188">
        <v>60131</v>
      </c>
      <c r="F992" s="9" t="s">
        <v>88</v>
      </c>
      <c r="G992" s="9" t="s">
        <v>5756</v>
      </c>
      <c r="H992" s="10">
        <v>52826</v>
      </c>
      <c r="I992" s="11">
        <v>15</v>
      </c>
      <c r="J992" s="24">
        <v>0</v>
      </c>
      <c r="K992" s="12"/>
      <c r="L992" s="14">
        <v>0</v>
      </c>
      <c r="N992" s="21">
        <v>0</v>
      </c>
      <c r="P992" s="21">
        <v>0</v>
      </c>
      <c r="R992" s="21">
        <v>0</v>
      </c>
      <c r="T992" s="21">
        <v>0</v>
      </c>
      <c r="V992" s="21">
        <v>0</v>
      </c>
      <c r="X992" s="21">
        <v>0</v>
      </c>
      <c r="Z992" s="21">
        <v>450001</v>
      </c>
      <c r="AB992" s="22">
        <v>450001</v>
      </c>
      <c r="AD992" s="5" t="str">
        <f t="shared" si="15"/>
        <v>No</v>
      </c>
      <c r="AF992" s="28"/>
      <c r="AG992" s="21"/>
    </row>
    <row r="993" spans="1:33">
      <c r="A993" s="8" t="s">
        <v>5954</v>
      </c>
      <c r="B993" s="8" t="s">
        <v>6442</v>
      </c>
      <c r="C993" s="9" t="s">
        <v>42</v>
      </c>
      <c r="D993" s="185" t="s">
        <v>4675</v>
      </c>
      <c r="E993" s="188" t="s">
        <v>4676</v>
      </c>
      <c r="F993" s="9" t="s">
        <v>83</v>
      </c>
      <c r="G993" s="9" t="s">
        <v>147</v>
      </c>
      <c r="H993" s="10">
        <v>0</v>
      </c>
      <c r="I993" s="11">
        <v>15</v>
      </c>
      <c r="J993" s="24">
        <v>0</v>
      </c>
      <c r="K993" s="12"/>
      <c r="L993" s="14">
        <v>0</v>
      </c>
      <c r="N993" s="21">
        <v>0</v>
      </c>
      <c r="P993" s="21">
        <v>0</v>
      </c>
      <c r="R993" s="21">
        <v>0</v>
      </c>
      <c r="T993" s="21">
        <v>0</v>
      </c>
      <c r="V993" s="21">
        <v>0</v>
      </c>
      <c r="X993" s="21">
        <v>0</v>
      </c>
      <c r="Z993" s="21">
        <v>39388</v>
      </c>
      <c r="AB993" s="22">
        <v>39388</v>
      </c>
      <c r="AD993" s="5" t="str">
        <f t="shared" si="15"/>
        <v>No</v>
      </c>
      <c r="AF993" s="28"/>
      <c r="AG993" s="21"/>
    </row>
    <row r="994" spans="1:33">
      <c r="A994" s="8" t="s">
        <v>2439</v>
      </c>
      <c r="B994" s="8" t="s">
        <v>2440</v>
      </c>
      <c r="C994" s="9" t="s">
        <v>46</v>
      </c>
      <c r="D994" s="185" t="s">
        <v>2441</v>
      </c>
      <c r="E994" s="188" t="s">
        <v>2442</v>
      </c>
      <c r="F994" s="9" t="s">
        <v>88</v>
      </c>
      <c r="G994" s="9" t="s">
        <v>147</v>
      </c>
      <c r="H994" s="10">
        <v>0</v>
      </c>
      <c r="I994" s="11">
        <v>15</v>
      </c>
      <c r="J994" s="24">
        <v>0</v>
      </c>
      <c r="K994" s="12"/>
      <c r="L994" s="14">
        <v>0</v>
      </c>
      <c r="N994" s="21">
        <v>0</v>
      </c>
      <c r="P994" s="21">
        <v>0</v>
      </c>
      <c r="R994" s="21">
        <v>0</v>
      </c>
      <c r="T994" s="21">
        <v>0</v>
      </c>
      <c r="V994" s="21">
        <v>0</v>
      </c>
      <c r="X994" s="21">
        <v>0</v>
      </c>
      <c r="Z994" s="21">
        <v>15584</v>
      </c>
      <c r="AB994" s="22">
        <v>15584</v>
      </c>
      <c r="AD994" s="5" t="str">
        <f t="shared" si="15"/>
        <v>No</v>
      </c>
      <c r="AF994" s="28"/>
      <c r="AG994" s="21"/>
    </row>
    <row r="995" spans="1:33">
      <c r="A995" s="8" t="s">
        <v>1527</v>
      </c>
      <c r="B995" s="8" t="s">
        <v>1528</v>
      </c>
      <c r="C995" s="9" t="s">
        <v>178</v>
      </c>
      <c r="D995" s="185" t="s">
        <v>1529</v>
      </c>
      <c r="E995" s="188" t="s">
        <v>1530</v>
      </c>
      <c r="F995" s="9" t="s">
        <v>88</v>
      </c>
      <c r="G995" s="9" t="s">
        <v>147</v>
      </c>
      <c r="H995" s="10">
        <v>0</v>
      </c>
      <c r="I995" s="11">
        <v>15</v>
      </c>
      <c r="J995" s="24">
        <v>0</v>
      </c>
      <c r="K995" s="12"/>
      <c r="L995" s="14">
        <v>0</v>
      </c>
      <c r="N995" s="21">
        <v>0</v>
      </c>
      <c r="P995" s="21">
        <v>0</v>
      </c>
      <c r="R995" s="21">
        <v>0</v>
      </c>
      <c r="T995" s="21">
        <v>0</v>
      </c>
      <c r="V995" s="21">
        <v>0</v>
      </c>
      <c r="X995" s="21">
        <v>0</v>
      </c>
      <c r="Z995" s="21">
        <v>380269</v>
      </c>
      <c r="AB995" s="22">
        <v>380269</v>
      </c>
      <c r="AD995" s="5" t="str">
        <f t="shared" si="15"/>
        <v>No</v>
      </c>
      <c r="AF995" s="28"/>
      <c r="AG995" s="21"/>
    </row>
    <row r="996" spans="1:33">
      <c r="A996" s="8" t="s">
        <v>3545</v>
      </c>
      <c r="B996" s="8" t="s">
        <v>3546</v>
      </c>
      <c r="C996" s="9" t="s">
        <v>109</v>
      </c>
      <c r="D996" s="185" t="s">
        <v>3547</v>
      </c>
      <c r="E996" s="188" t="s">
        <v>3548</v>
      </c>
      <c r="F996" s="9" t="s">
        <v>83</v>
      </c>
      <c r="G996" s="9" t="s">
        <v>147</v>
      </c>
      <c r="H996" s="10">
        <v>0</v>
      </c>
      <c r="I996" s="11">
        <v>15</v>
      </c>
      <c r="J996" s="24">
        <v>0</v>
      </c>
      <c r="K996" s="12"/>
      <c r="L996" s="14">
        <v>0</v>
      </c>
      <c r="N996" s="21">
        <v>0</v>
      </c>
      <c r="P996" s="21">
        <v>0</v>
      </c>
      <c r="R996" s="21">
        <v>0</v>
      </c>
      <c r="T996" s="21">
        <v>0</v>
      </c>
      <c r="V996" s="21">
        <v>0</v>
      </c>
      <c r="X996" s="21">
        <v>0</v>
      </c>
      <c r="Z996" s="21">
        <v>631805</v>
      </c>
      <c r="AB996" s="22">
        <v>631805</v>
      </c>
      <c r="AD996" s="5" t="str">
        <f t="shared" si="15"/>
        <v>No</v>
      </c>
      <c r="AF996" s="28"/>
      <c r="AG996" s="21"/>
    </row>
    <row r="997" spans="1:33">
      <c r="A997" s="8" t="s">
        <v>4508</v>
      </c>
      <c r="B997" s="8" t="s">
        <v>4499</v>
      </c>
      <c r="C997" s="9" t="s">
        <v>454</v>
      </c>
      <c r="D997" s="185" t="s">
        <v>4509</v>
      </c>
      <c r="E997" s="188" t="s">
        <v>4510</v>
      </c>
      <c r="F997" s="9" t="s">
        <v>83</v>
      </c>
      <c r="G997" s="9" t="s">
        <v>147</v>
      </c>
      <c r="H997" s="10">
        <v>0</v>
      </c>
      <c r="I997" s="11">
        <v>15</v>
      </c>
      <c r="J997" s="24">
        <v>0</v>
      </c>
      <c r="K997" s="12"/>
      <c r="L997" s="14">
        <v>0</v>
      </c>
      <c r="N997" s="21">
        <v>0</v>
      </c>
      <c r="P997" s="21">
        <v>0</v>
      </c>
      <c r="R997" s="21">
        <v>0</v>
      </c>
      <c r="T997" s="21">
        <v>0</v>
      </c>
      <c r="V997" s="21">
        <v>0</v>
      </c>
      <c r="X997" s="21">
        <v>0</v>
      </c>
      <c r="Z997" s="21">
        <v>3780545</v>
      </c>
      <c r="AB997" s="22">
        <v>3780545</v>
      </c>
      <c r="AD997" s="5" t="str">
        <f t="shared" si="15"/>
        <v>No</v>
      </c>
      <c r="AF997" s="28"/>
      <c r="AG997" s="21"/>
    </row>
    <row r="998" spans="1:33">
      <c r="A998" s="8" t="s">
        <v>3108</v>
      </c>
      <c r="B998" s="8" t="s">
        <v>3109</v>
      </c>
      <c r="C998" s="9" t="s">
        <v>171</v>
      </c>
      <c r="D998" s="185" t="s">
        <v>3110</v>
      </c>
      <c r="E998" s="188" t="s">
        <v>3111</v>
      </c>
      <c r="F998" s="9" t="s">
        <v>157</v>
      </c>
      <c r="G998" s="9" t="s">
        <v>147</v>
      </c>
      <c r="H998" s="10">
        <v>0</v>
      </c>
      <c r="I998" s="11">
        <v>15</v>
      </c>
      <c r="J998" s="24">
        <v>0</v>
      </c>
      <c r="K998" s="12"/>
      <c r="L998" s="14">
        <v>0</v>
      </c>
      <c r="N998" s="21">
        <v>0</v>
      </c>
      <c r="P998" s="21">
        <v>0</v>
      </c>
      <c r="R998" s="21">
        <v>0</v>
      </c>
      <c r="T998" s="21">
        <v>0</v>
      </c>
      <c r="V998" s="21">
        <v>0</v>
      </c>
      <c r="X998" s="21">
        <v>0</v>
      </c>
      <c r="Z998" s="21">
        <v>47185</v>
      </c>
      <c r="AB998" s="22">
        <v>47185</v>
      </c>
      <c r="AD998" s="5" t="str">
        <f t="shared" si="15"/>
        <v>No</v>
      </c>
      <c r="AF998" s="28"/>
      <c r="AG998" s="21"/>
    </row>
    <row r="999" spans="1:33">
      <c r="A999" s="8" t="s">
        <v>1875</v>
      </c>
      <c r="B999" s="8" t="s">
        <v>1876</v>
      </c>
      <c r="C999" s="9" t="s">
        <v>265</v>
      </c>
      <c r="D999" s="185" t="s">
        <v>1877</v>
      </c>
      <c r="E999" s="188" t="s">
        <v>1878</v>
      </c>
      <c r="F999" s="9" t="s">
        <v>88</v>
      </c>
      <c r="G999" s="9" t="s">
        <v>147</v>
      </c>
      <c r="H999" s="10">
        <v>0</v>
      </c>
      <c r="I999" s="11">
        <v>15</v>
      </c>
      <c r="J999" s="24">
        <v>0</v>
      </c>
      <c r="K999" s="12"/>
      <c r="L999" s="14">
        <v>0</v>
      </c>
      <c r="N999" s="21">
        <v>0</v>
      </c>
      <c r="P999" s="21">
        <v>0</v>
      </c>
      <c r="R999" s="21">
        <v>0</v>
      </c>
      <c r="T999" s="21">
        <v>0</v>
      </c>
      <c r="V999" s="21">
        <v>0</v>
      </c>
      <c r="X999" s="21">
        <v>0</v>
      </c>
      <c r="Z999" s="21">
        <v>387431</v>
      </c>
      <c r="AB999" s="22">
        <v>387431</v>
      </c>
      <c r="AD999" s="5" t="str">
        <f t="shared" si="15"/>
        <v>No</v>
      </c>
      <c r="AF999" s="28"/>
      <c r="AG999" s="21"/>
    </row>
    <row r="1000" spans="1:33">
      <c r="A1000" s="8" t="s">
        <v>3080</v>
      </c>
      <c r="B1000" s="8" t="s">
        <v>6436</v>
      </c>
      <c r="C1000" s="9" t="s">
        <v>171</v>
      </c>
      <c r="D1000" s="185" t="s">
        <v>3081</v>
      </c>
      <c r="E1000" s="188" t="s">
        <v>3082</v>
      </c>
      <c r="F1000" s="9" t="s">
        <v>1320</v>
      </c>
      <c r="G1000" s="9" t="s">
        <v>147</v>
      </c>
      <c r="H1000" s="10">
        <v>0</v>
      </c>
      <c r="I1000" s="11">
        <v>15</v>
      </c>
      <c r="J1000" s="24">
        <v>0</v>
      </c>
      <c r="K1000" s="12"/>
      <c r="L1000" s="14">
        <v>0</v>
      </c>
      <c r="N1000" s="21">
        <v>0</v>
      </c>
      <c r="P1000" s="21">
        <v>0</v>
      </c>
      <c r="R1000" s="21">
        <v>0</v>
      </c>
      <c r="T1000" s="21">
        <v>0</v>
      </c>
      <c r="V1000" s="21">
        <v>0</v>
      </c>
      <c r="X1000" s="21">
        <v>0</v>
      </c>
      <c r="Z1000" s="21">
        <v>8672</v>
      </c>
      <c r="AB1000" s="22">
        <v>8672</v>
      </c>
      <c r="AD1000" s="5" t="str">
        <f t="shared" si="15"/>
        <v>No</v>
      </c>
      <c r="AF1000" s="28"/>
      <c r="AG1000" s="21"/>
    </row>
    <row r="1001" spans="1:33">
      <c r="A1001" s="8" t="s">
        <v>3257</v>
      </c>
      <c r="B1001" s="8" t="s">
        <v>3258</v>
      </c>
      <c r="C1001" s="9" t="s">
        <v>555</v>
      </c>
      <c r="D1001" s="185" t="s">
        <v>3259</v>
      </c>
      <c r="E1001" s="188" t="s">
        <v>3260</v>
      </c>
      <c r="F1001" s="9" t="s">
        <v>83</v>
      </c>
      <c r="G1001" s="9" t="s">
        <v>147</v>
      </c>
      <c r="H1001" s="10">
        <v>0</v>
      </c>
      <c r="I1001" s="11">
        <v>15</v>
      </c>
      <c r="J1001" s="24">
        <v>0</v>
      </c>
      <c r="K1001" s="12"/>
      <c r="L1001" s="14">
        <v>0</v>
      </c>
      <c r="N1001" s="21">
        <v>0</v>
      </c>
      <c r="P1001" s="21">
        <v>0</v>
      </c>
      <c r="R1001" s="21">
        <v>0</v>
      </c>
      <c r="T1001" s="21">
        <v>0</v>
      </c>
      <c r="V1001" s="21">
        <v>0</v>
      </c>
      <c r="X1001" s="21">
        <v>0</v>
      </c>
      <c r="Z1001" s="21">
        <v>0</v>
      </c>
      <c r="AB1001" s="22">
        <v>0</v>
      </c>
      <c r="AD1001" s="5" t="str">
        <f t="shared" si="15"/>
        <v>No</v>
      </c>
      <c r="AF1001" s="28"/>
      <c r="AG1001" s="21"/>
    </row>
    <row r="1002" spans="1:33">
      <c r="A1002" s="8" t="s">
        <v>2841</v>
      </c>
      <c r="B1002" s="8" t="s">
        <v>2842</v>
      </c>
      <c r="C1002" s="9" t="s">
        <v>69</v>
      </c>
      <c r="D1002" s="185" t="s">
        <v>2843</v>
      </c>
      <c r="E1002" s="188">
        <v>88140</v>
      </c>
      <c r="F1002" s="9" t="s">
        <v>36</v>
      </c>
      <c r="G1002" s="9" t="s">
        <v>5756</v>
      </c>
      <c r="H1002" s="10">
        <v>0</v>
      </c>
      <c r="I1002" s="11">
        <v>14</v>
      </c>
      <c r="J1002" s="24">
        <v>0</v>
      </c>
      <c r="K1002" s="12"/>
      <c r="L1002" s="14">
        <v>0</v>
      </c>
      <c r="N1002" s="21">
        <v>0</v>
      </c>
      <c r="P1002" s="21">
        <v>0</v>
      </c>
      <c r="R1002" s="21">
        <v>0</v>
      </c>
      <c r="T1002" s="21">
        <v>0</v>
      </c>
      <c r="V1002" s="21">
        <v>0</v>
      </c>
      <c r="X1002" s="21">
        <v>0</v>
      </c>
      <c r="Z1002" s="21">
        <v>165302</v>
      </c>
      <c r="AB1002" s="22">
        <v>165302</v>
      </c>
      <c r="AD1002" s="5" t="str">
        <f t="shared" si="15"/>
        <v>No</v>
      </c>
      <c r="AF1002" s="28"/>
      <c r="AG1002" s="21"/>
    </row>
    <row r="1003" spans="1:33">
      <c r="A1003" s="8" t="s">
        <v>2446</v>
      </c>
      <c r="B1003" s="8" t="s">
        <v>2447</v>
      </c>
      <c r="C1003" s="9" t="s">
        <v>46</v>
      </c>
      <c r="D1003" s="185" t="s">
        <v>2448</v>
      </c>
      <c r="E1003" s="188" t="s">
        <v>2449</v>
      </c>
      <c r="F1003" s="9" t="s">
        <v>88</v>
      </c>
      <c r="G1003" s="9" t="s">
        <v>147</v>
      </c>
      <c r="H1003" s="10">
        <v>0</v>
      </c>
      <c r="I1003" s="11">
        <v>14</v>
      </c>
      <c r="J1003" s="24">
        <v>0</v>
      </c>
      <c r="K1003" s="12"/>
      <c r="L1003" s="14">
        <v>0</v>
      </c>
      <c r="N1003" s="21">
        <v>0</v>
      </c>
      <c r="P1003" s="21">
        <v>0</v>
      </c>
      <c r="R1003" s="21">
        <v>0</v>
      </c>
      <c r="T1003" s="21">
        <v>0</v>
      </c>
      <c r="V1003" s="21">
        <v>0</v>
      </c>
      <c r="X1003" s="21">
        <v>0</v>
      </c>
      <c r="Z1003" s="21">
        <v>583</v>
      </c>
      <c r="AB1003" s="22">
        <v>583</v>
      </c>
      <c r="AD1003" s="5" t="str">
        <f t="shared" si="15"/>
        <v>No</v>
      </c>
      <c r="AF1003" s="28"/>
      <c r="AG1003" s="21"/>
    </row>
    <row r="1004" spans="1:33">
      <c r="A1004" s="8" t="s">
        <v>6579</v>
      </c>
      <c r="B1004" s="8" t="s">
        <v>2789</v>
      </c>
      <c r="C1004" s="9" t="s">
        <v>210</v>
      </c>
      <c r="D1004" s="185" t="s">
        <v>2790</v>
      </c>
      <c r="E1004" s="188" t="s">
        <v>2791</v>
      </c>
      <c r="F1004" s="9" t="s">
        <v>157</v>
      </c>
      <c r="G1004" s="9" t="s">
        <v>147</v>
      </c>
      <c r="H1004" s="10">
        <v>0</v>
      </c>
      <c r="I1004" s="11">
        <v>14</v>
      </c>
      <c r="J1004" s="24">
        <v>0</v>
      </c>
      <c r="K1004" s="12"/>
      <c r="L1004" s="14">
        <v>0</v>
      </c>
      <c r="N1004" s="21">
        <v>0</v>
      </c>
      <c r="P1004" s="21">
        <v>0</v>
      </c>
      <c r="R1004" s="21">
        <v>0</v>
      </c>
      <c r="T1004" s="21">
        <v>0</v>
      </c>
      <c r="V1004" s="21">
        <v>0</v>
      </c>
      <c r="X1004" s="21">
        <v>0</v>
      </c>
      <c r="Z1004" s="21">
        <v>233759</v>
      </c>
      <c r="AB1004" s="22">
        <v>233759</v>
      </c>
      <c r="AD1004" s="5" t="str">
        <f t="shared" si="15"/>
        <v>No</v>
      </c>
      <c r="AF1004" s="28"/>
      <c r="AG1004" s="21"/>
    </row>
    <row r="1005" spans="1:33">
      <c r="A1005" s="8" t="s">
        <v>6165</v>
      </c>
      <c r="B1005" s="8" t="s">
        <v>6166</v>
      </c>
      <c r="C1005" s="9" t="s">
        <v>91</v>
      </c>
      <c r="D1005" s="185"/>
      <c r="E1005" s="188">
        <v>90268</v>
      </c>
      <c r="F1005" s="9" t="s">
        <v>83</v>
      </c>
      <c r="G1005" s="9" t="s">
        <v>5756</v>
      </c>
      <c r="H1005" s="10">
        <v>12150996</v>
      </c>
      <c r="I1005" s="11">
        <v>14</v>
      </c>
      <c r="J1005" s="24">
        <v>0</v>
      </c>
      <c r="K1005" s="12"/>
      <c r="L1005" s="14">
        <v>0</v>
      </c>
      <c r="N1005" s="21">
        <v>0</v>
      </c>
      <c r="P1005" s="21">
        <v>0</v>
      </c>
      <c r="R1005" s="21">
        <v>0</v>
      </c>
      <c r="T1005" s="21">
        <v>0</v>
      </c>
      <c r="V1005" s="21">
        <v>0</v>
      </c>
      <c r="X1005" s="21">
        <v>0</v>
      </c>
      <c r="Z1005" s="21">
        <v>0</v>
      </c>
      <c r="AB1005" s="22">
        <v>0</v>
      </c>
      <c r="AD1005" s="5" t="str">
        <f t="shared" si="15"/>
        <v>No</v>
      </c>
      <c r="AF1005" s="28"/>
      <c r="AG1005" s="21"/>
    </row>
    <row r="1006" spans="1:33">
      <c r="A1006" s="8" t="s">
        <v>3247</v>
      </c>
      <c r="B1006" s="8" t="s">
        <v>6440</v>
      </c>
      <c r="C1006" s="9" t="s">
        <v>555</v>
      </c>
      <c r="D1006" s="185" t="s">
        <v>3248</v>
      </c>
      <c r="E1006" s="188" t="s">
        <v>3249</v>
      </c>
      <c r="F1006" s="9" t="s">
        <v>83</v>
      </c>
      <c r="G1006" s="9" t="s">
        <v>147</v>
      </c>
      <c r="H1006" s="10">
        <v>0</v>
      </c>
      <c r="I1006" s="11">
        <v>14</v>
      </c>
      <c r="J1006" s="24">
        <v>0</v>
      </c>
      <c r="K1006" s="12"/>
      <c r="L1006" s="14">
        <v>0</v>
      </c>
      <c r="N1006" s="21">
        <v>0</v>
      </c>
      <c r="P1006" s="21">
        <v>0</v>
      </c>
      <c r="R1006" s="21">
        <v>0</v>
      </c>
      <c r="T1006" s="21">
        <v>0</v>
      </c>
      <c r="V1006" s="21">
        <v>0</v>
      </c>
      <c r="X1006" s="21">
        <v>0</v>
      </c>
      <c r="Z1006" s="21">
        <v>89008</v>
      </c>
      <c r="AB1006" s="22">
        <v>89008</v>
      </c>
      <c r="AD1006" s="5" t="str">
        <f t="shared" si="15"/>
        <v>No</v>
      </c>
      <c r="AF1006" s="28"/>
      <c r="AG1006" s="21"/>
    </row>
    <row r="1007" spans="1:33">
      <c r="A1007" s="8" t="s">
        <v>4502</v>
      </c>
      <c r="B1007" s="8" t="s">
        <v>2198</v>
      </c>
      <c r="C1007" s="9" t="s">
        <v>454</v>
      </c>
      <c r="D1007" s="185" t="s">
        <v>4503</v>
      </c>
      <c r="E1007" s="188" t="s">
        <v>4504</v>
      </c>
      <c r="F1007" s="9" t="s">
        <v>83</v>
      </c>
      <c r="G1007" s="9" t="s">
        <v>147</v>
      </c>
      <c r="H1007" s="10">
        <v>0</v>
      </c>
      <c r="I1007" s="11">
        <v>14</v>
      </c>
      <c r="J1007" s="24">
        <v>0</v>
      </c>
      <c r="K1007" s="12"/>
      <c r="L1007" s="14">
        <v>0</v>
      </c>
      <c r="N1007" s="21">
        <v>0</v>
      </c>
      <c r="P1007" s="21">
        <v>0</v>
      </c>
      <c r="R1007" s="21">
        <v>0</v>
      </c>
      <c r="T1007" s="21">
        <v>0</v>
      </c>
      <c r="V1007" s="21">
        <v>0</v>
      </c>
      <c r="X1007" s="21">
        <v>0</v>
      </c>
      <c r="Z1007" s="21">
        <v>89280</v>
      </c>
      <c r="AB1007" s="22">
        <v>89280</v>
      </c>
      <c r="AD1007" s="5" t="str">
        <f t="shared" si="15"/>
        <v>No</v>
      </c>
      <c r="AF1007" s="28"/>
      <c r="AG1007" s="21"/>
    </row>
    <row r="1008" spans="1:33">
      <c r="A1008" s="8" t="s">
        <v>574</v>
      </c>
      <c r="B1008" s="8" t="s">
        <v>575</v>
      </c>
      <c r="C1008" s="9" t="s">
        <v>120</v>
      </c>
      <c r="D1008" s="185">
        <v>6099</v>
      </c>
      <c r="E1008" s="188">
        <v>60099</v>
      </c>
      <c r="F1008" s="9" t="s">
        <v>83</v>
      </c>
      <c r="G1008" s="9" t="s">
        <v>5756</v>
      </c>
      <c r="H1008" s="10">
        <v>728825</v>
      </c>
      <c r="I1008" s="11">
        <v>14</v>
      </c>
      <c r="J1008" s="24">
        <v>0</v>
      </c>
      <c r="K1008" s="12"/>
      <c r="L1008" s="14">
        <v>0</v>
      </c>
      <c r="N1008" s="21">
        <v>0</v>
      </c>
      <c r="P1008" s="21">
        <v>0</v>
      </c>
      <c r="R1008" s="21">
        <v>0</v>
      </c>
      <c r="T1008" s="21">
        <v>0</v>
      </c>
      <c r="V1008" s="21">
        <v>0</v>
      </c>
      <c r="X1008" s="21">
        <v>0</v>
      </c>
      <c r="Z1008" s="21">
        <v>897556</v>
      </c>
      <c r="AB1008" s="22">
        <v>897556</v>
      </c>
      <c r="AD1008" s="5" t="str">
        <f t="shared" si="15"/>
        <v>No</v>
      </c>
      <c r="AF1008" s="28"/>
      <c r="AG1008" s="21"/>
    </row>
    <row r="1009" spans="1:33">
      <c r="A1009" s="8" t="s">
        <v>1311</v>
      </c>
      <c r="B1009" s="8" t="s">
        <v>1312</v>
      </c>
      <c r="C1009" s="9" t="s">
        <v>141</v>
      </c>
      <c r="D1009" s="185" t="s">
        <v>1313</v>
      </c>
      <c r="E1009" s="188" t="s">
        <v>1314</v>
      </c>
      <c r="F1009" s="9" t="s">
        <v>83</v>
      </c>
      <c r="G1009" s="9" t="s">
        <v>147</v>
      </c>
      <c r="H1009" s="10">
        <v>0</v>
      </c>
      <c r="I1009" s="11">
        <v>14</v>
      </c>
      <c r="J1009" s="24">
        <v>0</v>
      </c>
      <c r="K1009" s="12"/>
      <c r="L1009" s="14">
        <v>0</v>
      </c>
      <c r="N1009" s="21">
        <v>0</v>
      </c>
      <c r="P1009" s="21">
        <v>0</v>
      </c>
      <c r="R1009" s="21">
        <v>0</v>
      </c>
      <c r="T1009" s="21">
        <v>0</v>
      </c>
      <c r="V1009" s="21">
        <v>0</v>
      </c>
      <c r="X1009" s="21">
        <v>0</v>
      </c>
      <c r="Z1009" s="21">
        <v>199457</v>
      </c>
      <c r="AB1009" s="22">
        <v>199457</v>
      </c>
      <c r="AD1009" s="5" t="str">
        <f t="shared" si="15"/>
        <v>No</v>
      </c>
      <c r="AF1009" s="28"/>
      <c r="AG1009" s="21"/>
    </row>
    <row r="1010" spans="1:33">
      <c r="A1010" s="8" t="s">
        <v>5990</v>
      </c>
      <c r="B1010" s="8" t="s">
        <v>545</v>
      </c>
      <c r="C1010" s="9" t="s">
        <v>132</v>
      </c>
      <c r="D1010" s="185" t="s">
        <v>5517</v>
      </c>
      <c r="E1010" s="188" t="s">
        <v>5518</v>
      </c>
      <c r="F1010" s="9" t="s">
        <v>157</v>
      </c>
      <c r="G1010" s="9" t="s">
        <v>147</v>
      </c>
      <c r="H1010" s="10">
        <v>0</v>
      </c>
      <c r="I1010" s="11">
        <v>14</v>
      </c>
      <c r="J1010" s="24">
        <v>0</v>
      </c>
      <c r="K1010" s="12"/>
      <c r="L1010" s="14">
        <v>0</v>
      </c>
      <c r="N1010" s="21">
        <v>0</v>
      </c>
      <c r="P1010" s="21">
        <v>0</v>
      </c>
      <c r="R1010" s="21">
        <v>0</v>
      </c>
      <c r="T1010" s="21">
        <v>0</v>
      </c>
      <c r="V1010" s="21">
        <v>0</v>
      </c>
      <c r="X1010" s="21">
        <v>0</v>
      </c>
      <c r="Z1010" s="21">
        <v>169261</v>
      </c>
      <c r="AB1010" s="22">
        <v>169261</v>
      </c>
      <c r="AD1010" s="5" t="str">
        <f t="shared" si="15"/>
        <v>No</v>
      </c>
      <c r="AF1010" s="28"/>
      <c r="AG1010" s="21"/>
    </row>
    <row r="1011" spans="1:33">
      <c r="A1011" s="8" t="s">
        <v>4094</v>
      </c>
      <c r="B1011" s="8" t="s">
        <v>4095</v>
      </c>
      <c r="C1011" s="9" t="s">
        <v>171</v>
      </c>
      <c r="D1011" s="185"/>
      <c r="E1011" s="188">
        <v>44929</v>
      </c>
      <c r="F1011" s="9" t="s">
        <v>83</v>
      </c>
      <c r="G1011" s="9" t="s">
        <v>84</v>
      </c>
      <c r="H1011" s="10">
        <v>5502379</v>
      </c>
      <c r="I1011" s="11">
        <v>14</v>
      </c>
      <c r="J1011" s="24">
        <v>863121</v>
      </c>
      <c r="K1011" s="12"/>
      <c r="L1011" s="14">
        <v>0</v>
      </c>
      <c r="N1011" s="21">
        <v>0</v>
      </c>
      <c r="P1011" s="21">
        <v>0</v>
      </c>
      <c r="R1011" s="21">
        <v>485020</v>
      </c>
      <c r="T1011" s="21">
        <v>0</v>
      </c>
      <c r="V1011" s="21">
        <v>0</v>
      </c>
      <c r="X1011" s="21">
        <v>0</v>
      </c>
      <c r="Z1011" s="21">
        <v>0</v>
      </c>
      <c r="AB1011" s="22">
        <v>1348141</v>
      </c>
      <c r="AD1011" s="5" t="str">
        <f t="shared" si="15"/>
        <v>No</v>
      </c>
      <c r="AF1011" s="28"/>
      <c r="AG1011" s="21"/>
    </row>
    <row r="1012" spans="1:33">
      <c r="A1012" s="8" t="s">
        <v>3521</v>
      </c>
      <c r="B1012" s="8" t="s">
        <v>3509</v>
      </c>
      <c r="C1012" s="9" t="s">
        <v>580</v>
      </c>
      <c r="D1012" s="185" t="s">
        <v>3522</v>
      </c>
      <c r="E1012" s="188" t="s">
        <v>3523</v>
      </c>
      <c r="F1012" s="9" t="s">
        <v>83</v>
      </c>
      <c r="G1012" s="9" t="s">
        <v>147</v>
      </c>
      <c r="H1012" s="10">
        <v>0</v>
      </c>
      <c r="I1012" s="11">
        <v>14</v>
      </c>
      <c r="J1012" s="24">
        <v>0</v>
      </c>
      <c r="K1012" s="12"/>
      <c r="L1012" s="14">
        <v>0</v>
      </c>
      <c r="N1012" s="21">
        <v>0</v>
      </c>
      <c r="P1012" s="21">
        <v>0</v>
      </c>
      <c r="R1012" s="21">
        <v>0</v>
      </c>
      <c r="T1012" s="21">
        <v>0</v>
      </c>
      <c r="V1012" s="21">
        <v>0</v>
      </c>
      <c r="X1012" s="21">
        <v>0</v>
      </c>
      <c r="Z1012" s="21">
        <v>364657</v>
      </c>
      <c r="AB1012" s="22">
        <v>364657</v>
      </c>
      <c r="AD1012" s="5" t="str">
        <f t="shared" si="15"/>
        <v>No</v>
      </c>
      <c r="AF1012" s="28"/>
      <c r="AG1012" s="21"/>
    </row>
    <row r="1013" spans="1:33">
      <c r="A1013" s="8" t="s">
        <v>2361</v>
      </c>
      <c r="B1013" s="8" t="s">
        <v>2362</v>
      </c>
      <c r="C1013" s="9" t="s">
        <v>91</v>
      </c>
      <c r="D1013" s="185">
        <v>9043</v>
      </c>
      <c r="E1013" s="188">
        <v>90043</v>
      </c>
      <c r="F1013" s="9" t="s">
        <v>83</v>
      </c>
      <c r="G1013" s="9" t="s">
        <v>84</v>
      </c>
      <c r="H1013" s="10">
        <v>12150996</v>
      </c>
      <c r="I1013" s="11">
        <v>14</v>
      </c>
      <c r="J1013" s="24">
        <v>0</v>
      </c>
      <c r="K1013" s="12"/>
      <c r="L1013" s="14">
        <v>0</v>
      </c>
      <c r="N1013" s="21">
        <v>3551247</v>
      </c>
      <c r="P1013" s="21">
        <v>0</v>
      </c>
      <c r="R1013" s="21">
        <v>0</v>
      </c>
      <c r="T1013" s="21">
        <v>0</v>
      </c>
      <c r="V1013" s="21">
        <v>0</v>
      </c>
      <c r="X1013" s="21">
        <v>0</v>
      </c>
      <c r="Z1013" s="21">
        <v>0</v>
      </c>
      <c r="AB1013" s="22">
        <v>3551247</v>
      </c>
      <c r="AD1013" s="5" t="str">
        <f t="shared" si="15"/>
        <v>No</v>
      </c>
      <c r="AF1013" s="28"/>
      <c r="AG1013" s="21"/>
    </row>
    <row r="1014" spans="1:33">
      <c r="A1014" s="8" t="s">
        <v>6578</v>
      </c>
      <c r="B1014" s="8" t="s">
        <v>5371</v>
      </c>
      <c r="C1014" s="9" t="s">
        <v>58</v>
      </c>
      <c r="D1014" s="185" t="s">
        <v>5372</v>
      </c>
      <c r="E1014" s="188" t="s">
        <v>5373</v>
      </c>
      <c r="F1014" s="9" t="s">
        <v>83</v>
      </c>
      <c r="G1014" s="9" t="s">
        <v>147</v>
      </c>
      <c r="H1014" s="10">
        <v>0</v>
      </c>
      <c r="I1014" s="11">
        <v>14</v>
      </c>
      <c r="J1014" s="24">
        <v>0</v>
      </c>
      <c r="K1014" s="12"/>
      <c r="L1014" s="14">
        <v>0</v>
      </c>
      <c r="N1014" s="21">
        <v>0</v>
      </c>
      <c r="P1014" s="21">
        <v>0</v>
      </c>
      <c r="R1014" s="21">
        <v>0</v>
      </c>
      <c r="T1014" s="21">
        <v>0</v>
      </c>
      <c r="V1014" s="21">
        <v>0</v>
      </c>
      <c r="X1014" s="21">
        <v>0</v>
      </c>
      <c r="Z1014" s="21">
        <v>250010</v>
      </c>
      <c r="AB1014" s="22">
        <v>250010</v>
      </c>
      <c r="AD1014" s="5" t="str">
        <f t="shared" si="15"/>
        <v>No</v>
      </c>
      <c r="AF1014" s="28"/>
      <c r="AG1014" s="21"/>
    </row>
    <row r="1015" spans="1:33">
      <c r="A1015" s="8" t="s">
        <v>4891</v>
      </c>
      <c r="B1015" s="8" t="s">
        <v>4122</v>
      </c>
      <c r="C1015" s="9" t="s">
        <v>87</v>
      </c>
      <c r="D1015" s="185" t="s">
        <v>4892</v>
      </c>
      <c r="E1015" s="188" t="s">
        <v>4893</v>
      </c>
      <c r="F1015" s="9" t="s">
        <v>157</v>
      </c>
      <c r="G1015" s="9" t="s">
        <v>147</v>
      </c>
      <c r="H1015" s="10">
        <v>0</v>
      </c>
      <c r="I1015" s="11">
        <v>14</v>
      </c>
      <c r="J1015" s="24">
        <v>0</v>
      </c>
      <c r="K1015" s="12"/>
      <c r="L1015" s="14">
        <v>0</v>
      </c>
      <c r="N1015" s="21">
        <v>0</v>
      </c>
      <c r="P1015" s="21">
        <v>0</v>
      </c>
      <c r="R1015" s="21">
        <v>0</v>
      </c>
      <c r="T1015" s="21">
        <v>0</v>
      </c>
      <c r="V1015" s="21">
        <v>0</v>
      </c>
      <c r="X1015" s="21">
        <v>0</v>
      </c>
      <c r="Z1015" s="21">
        <v>0</v>
      </c>
      <c r="AB1015" s="22">
        <v>0</v>
      </c>
      <c r="AD1015" s="5" t="str">
        <f t="shared" si="15"/>
        <v>No</v>
      </c>
      <c r="AF1015" s="28"/>
      <c r="AG1015" s="21"/>
    </row>
    <row r="1016" spans="1:33">
      <c r="A1016" s="8" t="s">
        <v>2782</v>
      </c>
      <c r="B1016" s="8" t="s">
        <v>2783</v>
      </c>
      <c r="C1016" s="9" t="s">
        <v>210</v>
      </c>
      <c r="D1016" s="185" t="s">
        <v>2784</v>
      </c>
      <c r="E1016" s="188" t="s">
        <v>2785</v>
      </c>
      <c r="F1016" s="9" t="s">
        <v>157</v>
      </c>
      <c r="G1016" s="9" t="s">
        <v>147</v>
      </c>
      <c r="H1016" s="10">
        <v>0</v>
      </c>
      <c r="I1016" s="11">
        <v>14</v>
      </c>
      <c r="J1016" s="24">
        <v>0</v>
      </c>
      <c r="K1016" s="12"/>
      <c r="L1016" s="14">
        <v>0</v>
      </c>
      <c r="N1016" s="21">
        <v>0</v>
      </c>
      <c r="P1016" s="21">
        <v>0</v>
      </c>
      <c r="R1016" s="21">
        <v>0</v>
      </c>
      <c r="T1016" s="21">
        <v>0</v>
      </c>
      <c r="V1016" s="21">
        <v>0</v>
      </c>
      <c r="X1016" s="21">
        <v>0</v>
      </c>
      <c r="Z1016" s="21">
        <v>7287</v>
      </c>
      <c r="AB1016" s="22">
        <v>7287</v>
      </c>
      <c r="AD1016" s="5" t="str">
        <f t="shared" si="15"/>
        <v>No</v>
      </c>
      <c r="AF1016" s="28"/>
      <c r="AG1016" s="21"/>
    </row>
    <row r="1017" spans="1:33">
      <c r="A1017" s="8" t="s">
        <v>4822</v>
      </c>
      <c r="B1017" s="8" t="s">
        <v>4823</v>
      </c>
      <c r="C1017" s="9" t="s">
        <v>87</v>
      </c>
      <c r="D1017" s="185" t="s">
        <v>4824</v>
      </c>
      <c r="E1017" s="188" t="s">
        <v>4825</v>
      </c>
      <c r="F1017" s="9" t="s">
        <v>88</v>
      </c>
      <c r="G1017" s="9" t="s">
        <v>147</v>
      </c>
      <c r="H1017" s="10">
        <v>0</v>
      </c>
      <c r="I1017" s="11">
        <v>14</v>
      </c>
      <c r="J1017" s="24">
        <v>0</v>
      </c>
      <c r="K1017" s="12"/>
      <c r="L1017" s="14">
        <v>0</v>
      </c>
      <c r="N1017" s="21">
        <v>0</v>
      </c>
      <c r="P1017" s="21">
        <v>0</v>
      </c>
      <c r="R1017" s="21">
        <v>0</v>
      </c>
      <c r="T1017" s="21">
        <v>0</v>
      </c>
      <c r="V1017" s="21">
        <v>0</v>
      </c>
      <c r="X1017" s="21">
        <v>0</v>
      </c>
      <c r="Z1017" s="21">
        <v>3224624</v>
      </c>
      <c r="AB1017" s="22">
        <v>3224624</v>
      </c>
      <c r="AD1017" s="5" t="str">
        <f t="shared" si="15"/>
        <v>No</v>
      </c>
      <c r="AF1017" s="28"/>
      <c r="AG1017" s="21"/>
    </row>
    <row r="1018" spans="1:33">
      <c r="A1018" s="8" t="s">
        <v>2965</v>
      </c>
      <c r="B1018" s="8" t="s">
        <v>2966</v>
      </c>
      <c r="C1018" s="9" t="s">
        <v>132</v>
      </c>
      <c r="D1018" s="185">
        <v>5167</v>
      </c>
      <c r="E1018" s="188">
        <v>50167</v>
      </c>
      <c r="F1018" s="9" t="s">
        <v>157</v>
      </c>
      <c r="G1018" s="9" t="s">
        <v>84</v>
      </c>
      <c r="H1018" s="10">
        <v>8608208</v>
      </c>
      <c r="I1018" s="11">
        <v>14</v>
      </c>
      <c r="J1018" s="24">
        <v>107754</v>
      </c>
      <c r="K1018" s="12"/>
      <c r="L1018" s="14">
        <v>0</v>
      </c>
      <c r="N1018" s="21">
        <v>0</v>
      </c>
      <c r="P1018" s="21">
        <v>0</v>
      </c>
      <c r="R1018" s="21">
        <v>0</v>
      </c>
      <c r="T1018" s="21">
        <v>0</v>
      </c>
      <c r="V1018" s="21">
        <v>0</v>
      </c>
      <c r="X1018" s="21">
        <v>0</v>
      </c>
      <c r="Z1018" s="21">
        <v>0</v>
      </c>
      <c r="AB1018" s="22">
        <v>107754</v>
      </c>
      <c r="AD1018" s="5" t="str">
        <f t="shared" si="15"/>
        <v>No</v>
      </c>
      <c r="AF1018" s="28"/>
      <c r="AG1018" s="21"/>
    </row>
    <row r="1019" spans="1:33">
      <c r="A1019" s="8" t="s">
        <v>509</v>
      </c>
      <c r="B1019" s="8" t="s">
        <v>510</v>
      </c>
      <c r="C1019" s="9" t="s">
        <v>58</v>
      </c>
      <c r="D1019" s="185">
        <v>5202</v>
      </c>
      <c r="E1019" s="188">
        <v>50202</v>
      </c>
      <c r="F1019" s="9" t="s">
        <v>83</v>
      </c>
      <c r="G1019" s="9" t="s">
        <v>5756</v>
      </c>
      <c r="H1019" s="10">
        <v>68444</v>
      </c>
      <c r="I1019" s="11">
        <v>14</v>
      </c>
      <c r="J1019" s="24">
        <v>0</v>
      </c>
      <c r="K1019" s="12"/>
      <c r="L1019" s="14">
        <v>0</v>
      </c>
      <c r="N1019" s="21">
        <v>0</v>
      </c>
      <c r="P1019" s="21">
        <v>0</v>
      </c>
      <c r="R1019" s="21">
        <v>0</v>
      </c>
      <c r="T1019" s="21">
        <v>0</v>
      </c>
      <c r="V1019" s="21">
        <v>0</v>
      </c>
      <c r="X1019" s="21">
        <v>0</v>
      </c>
      <c r="Z1019" s="21">
        <v>124726</v>
      </c>
      <c r="AB1019" s="22">
        <v>124726</v>
      </c>
      <c r="AD1019" s="5" t="str">
        <f t="shared" si="15"/>
        <v>No</v>
      </c>
      <c r="AF1019" s="28"/>
      <c r="AG1019" s="21"/>
    </row>
    <row r="1020" spans="1:33">
      <c r="A1020" s="8" t="s">
        <v>1414</v>
      </c>
      <c r="B1020" s="8" t="s">
        <v>1415</v>
      </c>
      <c r="C1020" s="9" t="s">
        <v>150</v>
      </c>
      <c r="D1020" s="185" t="s">
        <v>1416</v>
      </c>
      <c r="E1020" s="188" t="s">
        <v>1417</v>
      </c>
      <c r="F1020" s="9" t="s">
        <v>83</v>
      </c>
      <c r="G1020" s="9" t="s">
        <v>147</v>
      </c>
      <c r="H1020" s="10">
        <v>0</v>
      </c>
      <c r="I1020" s="11">
        <v>14</v>
      </c>
      <c r="J1020" s="24">
        <v>0</v>
      </c>
      <c r="K1020" s="12"/>
      <c r="L1020" s="14">
        <v>0</v>
      </c>
      <c r="N1020" s="21">
        <v>0</v>
      </c>
      <c r="P1020" s="21">
        <v>0</v>
      </c>
      <c r="R1020" s="21">
        <v>0</v>
      </c>
      <c r="T1020" s="21">
        <v>0</v>
      </c>
      <c r="V1020" s="21">
        <v>0</v>
      </c>
      <c r="X1020" s="21">
        <v>0</v>
      </c>
      <c r="Z1020" s="21">
        <v>286424</v>
      </c>
      <c r="AB1020" s="22">
        <v>286424</v>
      </c>
      <c r="AD1020" s="5" t="str">
        <f t="shared" si="15"/>
        <v>No</v>
      </c>
      <c r="AF1020" s="28"/>
      <c r="AG1020" s="21"/>
    </row>
    <row r="1021" spans="1:33">
      <c r="A1021" s="8" t="s">
        <v>6580</v>
      </c>
      <c r="B1021" s="8" t="s">
        <v>3046</v>
      </c>
      <c r="C1021" s="9" t="s">
        <v>233</v>
      </c>
      <c r="D1021" s="185" t="s">
        <v>3047</v>
      </c>
      <c r="E1021" s="188" t="s">
        <v>3048</v>
      </c>
      <c r="F1021" s="9" t="s">
        <v>157</v>
      </c>
      <c r="G1021" s="9" t="s">
        <v>147</v>
      </c>
      <c r="H1021" s="10">
        <v>0</v>
      </c>
      <c r="I1021" s="11">
        <v>14</v>
      </c>
      <c r="J1021" s="24">
        <v>0</v>
      </c>
      <c r="K1021" s="12"/>
      <c r="L1021" s="14">
        <v>0</v>
      </c>
      <c r="N1021" s="21">
        <v>0</v>
      </c>
      <c r="P1021" s="21">
        <v>0</v>
      </c>
      <c r="R1021" s="21">
        <v>0</v>
      </c>
      <c r="T1021" s="21">
        <v>0</v>
      </c>
      <c r="V1021" s="21">
        <v>0</v>
      </c>
      <c r="X1021" s="21">
        <v>0</v>
      </c>
      <c r="Z1021" s="21">
        <v>171045</v>
      </c>
      <c r="AB1021" s="22">
        <v>171045</v>
      </c>
      <c r="AD1021" s="5" t="str">
        <f t="shared" si="15"/>
        <v>No</v>
      </c>
      <c r="AF1021" s="28"/>
      <c r="AG1021" s="21"/>
    </row>
    <row r="1022" spans="1:33">
      <c r="A1022" s="8" t="s">
        <v>3662</v>
      </c>
      <c r="B1022" s="8" t="s">
        <v>3663</v>
      </c>
      <c r="C1022" s="9" t="s">
        <v>235</v>
      </c>
      <c r="D1022" s="185">
        <v>4209</v>
      </c>
      <c r="E1022" s="188">
        <v>40209</v>
      </c>
      <c r="F1022" s="9" t="s">
        <v>83</v>
      </c>
      <c r="G1022" s="9" t="s">
        <v>5756</v>
      </c>
      <c r="H1022" s="10">
        <v>310282</v>
      </c>
      <c r="I1022" s="11">
        <v>14</v>
      </c>
      <c r="J1022" s="24">
        <v>0</v>
      </c>
      <c r="K1022" s="12"/>
      <c r="L1022" s="14">
        <v>0</v>
      </c>
      <c r="N1022" s="21">
        <v>0</v>
      </c>
      <c r="P1022" s="21">
        <v>0</v>
      </c>
      <c r="R1022" s="21">
        <v>0</v>
      </c>
      <c r="T1022" s="21">
        <v>0</v>
      </c>
      <c r="V1022" s="21">
        <v>0</v>
      </c>
      <c r="X1022" s="21">
        <v>0</v>
      </c>
      <c r="Z1022" s="21">
        <v>464443</v>
      </c>
      <c r="AB1022" s="22">
        <v>464443</v>
      </c>
      <c r="AD1022" s="5" t="str">
        <f t="shared" si="15"/>
        <v>No</v>
      </c>
      <c r="AF1022" s="28"/>
      <c r="AG1022" s="21"/>
    </row>
    <row r="1023" spans="1:33">
      <c r="A1023" s="8" t="s">
        <v>1671</v>
      </c>
      <c r="B1023" s="8" t="s">
        <v>1672</v>
      </c>
      <c r="C1023" s="9" t="s">
        <v>178</v>
      </c>
      <c r="D1023" s="185" t="s">
        <v>1673</v>
      </c>
      <c r="E1023" s="188" t="s">
        <v>1674</v>
      </c>
      <c r="F1023" s="9" t="s">
        <v>83</v>
      </c>
      <c r="G1023" s="9" t="s">
        <v>147</v>
      </c>
      <c r="H1023" s="10">
        <v>0</v>
      </c>
      <c r="I1023" s="11">
        <v>14</v>
      </c>
      <c r="J1023" s="24">
        <v>0</v>
      </c>
      <c r="K1023" s="12"/>
      <c r="L1023" s="14">
        <v>0</v>
      </c>
      <c r="N1023" s="21">
        <v>0</v>
      </c>
      <c r="P1023" s="21">
        <v>0</v>
      </c>
      <c r="R1023" s="21">
        <v>0</v>
      </c>
      <c r="T1023" s="21">
        <v>0</v>
      </c>
      <c r="V1023" s="21">
        <v>0</v>
      </c>
      <c r="X1023" s="21">
        <v>0</v>
      </c>
      <c r="Z1023" s="21">
        <v>534866</v>
      </c>
      <c r="AB1023" s="22">
        <v>534866</v>
      </c>
      <c r="AD1023" s="5" t="str">
        <f t="shared" si="15"/>
        <v>No</v>
      </c>
      <c r="AF1023" s="28"/>
      <c r="AG1023" s="21"/>
    </row>
    <row r="1024" spans="1:33">
      <c r="A1024" s="8" t="s">
        <v>4087</v>
      </c>
      <c r="B1024" s="8" t="s">
        <v>551</v>
      </c>
      <c r="C1024" s="9" t="s">
        <v>129</v>
      </c>
      <c r="D1024" s="185">
        <v>4021</v>
      </c>
      <c r="E1024" s="188">
        <v>40021</v>
      </c>
      <c r="F1024" s="9" t="s">
        <v>83</v>
      </c>
      <c r="G1024" s="9" t="s">
        <v>84</v>
      </c>
      <c r="H1024" s="10">
        <v>95779</v>
      </c>
      <c r="I1024" s="11">
        <v>14</v>
      </c>
      <c r="J1024" s="24">
        <v>1227849</v>
      </c>
      <c r="K1024" s="12"/>
      <c r="L1024" s="14">
        <v>0</v>
      </c>
      <c r="N1024" s="21">
        <v>422253</v>
      </c>
      <c r="P1024" s="21">
        <v>0</v>
      </c>
      <c r="R1024" s="21">
        <v>0</v>
      </c>
      <c r="T1024" s="21">
        <v>0</v>
      </c>
      <c r="V1024" s="21">
        <v>0</v>
      </c>
      <c r="X1024" s="21">
        <v>0</v>
      </c>
      <c r="Z1024" s="21">
        <v>0</v>
      </c>
      <c r="AB1024" s="22">
        <v>1650102</v>
      </c>
      <c r="AD1024" s="5" t="str">
        <f t="shared" si="15"/>
        <v>No</v>
      </c>
      <c r="AF1024" s="28"/>
      <c r="AG1024" s="21"/>
    </row>
    <row r="1025" spans="1:33">
      <c r="A1025" s="8" t="s">
        <v>6227</v>
      </c>
      <c r="B1025" s="8" t="s">
        <v>6228</v>
      </c>
      <c r="C1025" s="9" t="s">
        <v>171</v>
      </c>
      <c r="D1025" s="185"/>
      <c r="E1025" s="188">
        <v>40259</v>
      </c>
      <c r="F1025" s="9" t="s">
        <v>157</v>
      </c>
      <c r="G1025" s="9" t="s">
        <v>84</v>
      </c>
      <c r="H1025" s="10">
        <v>2441770</v>
      </c>
      <c r="I1025" s="11">
        <v>14</v>
      </c>
      <c r="J1025" s="24">
        <v>0</v>
      </c>
      <c r="K1025" s="12"/>
      <c r="L1025" s="14">
        <v>0</v>
      </c>
      <c r="N1025" s="21">
        <v>0</v>
      </c>
      <c r="P1025" s="21">
        <v>0</v>
      </c>
      <c r="R1025" s="21">
        <v>0</v>
      </c>
      <c r="T1025" s="21">
        <v>0</v>
      </c>
      <c r="V1025" s="21">
        <v>0</v>
      </c>
      <c r="X1025" s="21">
        <v>0</v>
      </c>
      <c r="Z1025" s="21">
        <v>0</v>
      </c>
      <c r="AB1025" s="22">
        <v>0</v>
      </c>
      <c r="AD1025" s="5" t="str">
        <f t="shared" si="15"/>
        <v>No</v>
      </c>
      <c r="AF1025" s="28"/>
      <c r="AG1025" s="21"/>
    </row>
    <row r="1026" spans="1:33">
      <c r="A1026" s="8" t="s">
        <v>322</v>
      </c>
      <c r="B1026" s="8" t="s">
        <v>323</v>
      </c>
      <c r="C1026" s="9" t="s">
        <v>91</v>
      </c>
      <c r="D1026" s="185">
        <v>9044</v>
      </c>
      <c r="E1026" s="188">
        <v>90044</v>
      </c>
      <c r="F1026" s="9" t="s">
        <v>83</v>
      </c>
      <c r="G1026" s="9" t="s">
        <v>5756</v>
      </c>
      <c r="H1026" s="10">
        <v>12150996</v>
      </c>
      <c r="I1026" s="11">
        <v>14</v>
      </c>
      <c r="J1026" s="24">
        <v>0</v>
      </c>
      <c r="K1026" s="12"/>
      <c r="L1026" s="14">
        <v>0</v>
      </c>
      <c r="N1026" s="21">
        <v>0</v>
      </c>
      <c r="P1026" s="21">
        <v>0</v>
      </c>
      <c r="R1026" s="21">
        <v>0</v>
      </c>
      <c r="T1026" s="21">
        <v>0</v>
      </c>
      <c r="V1026" s="21">
        <v>0</v>
      </c>
      <c r="X1026" s="21">
        <v>0</v>
      </c>
      <c r="Z1026" s="21">
        <v>1490662</v>
      </c>
      <c r="AB1026" s="22">
        <v>1490662</v>
      </c>
      <c r="AD1026" s="5" t="str">
        <f t="shared" si="15"/>
        <v>No</v>
      </c>
      <c r="AF1026" s="28"/>
      <c r="AG1026" s="21"/>
    </row>
    <row r="1027" spans="1:33">
      <c r="A1027" s="8" t="s">
        <v>2488</v>
      </c>
      <c r="B1027" s="8" t="s">
        <v>799</v>
      </c>
      <c r="C1027" s="9" t="s">
        <v>235</v>
      </c>
      <c r="D1027" s="185" t="s">
        <v>4250</v>
      </c>
      <c r="E1027" s="188" t="s">
        <v>4251</v>
      </c>
      <c r="F1027" s="9" t="s">
        <v>83</v>
      </c>
      <c r="G1027" s="9" t="s">
        <v>147</v>
      </c>
      <c r="H1027" s="10">
        <v>0</v>
      </c>
      <c r="I1027" s="11">
        <v>14</v>
      </c>
      <c r="J1027" s="24">
        <v>0</v>
      </c>
      <c r="K1027" s="12"/>
      <c r="L1027" s="14">
        <v>0</v>
      </c>
      <c r="N1027" s="21">
        <v>0</v>
      </c>
      <c r="P1027" s="21">
        <v>0</v>
      </c>
      <c r="R1027" s="21">
        <v>0</v>
      </c>
      <c r="T1027" s="21">
        <v>0</v>
      </c>
      <c r="V1027" s="21">
        <v>0</v>
      </c>
      <c r="X1027" s="21">
        <v>0</v>
      </c>
      <c r="Z1027" s="21">
        <v>38562</v>
      </c>
      <c r="AB1027" s="22">
        <v>38562</v>
      </c>
      <c r="AD1027" s="5" t="str">
        <f t="shared" ref="AD1027:AD1090" si="16">IF(AC1027&amp;AA1027&amp;Y1027&amp;W1027&amp;U1027&amp;S1027&amp;Q1027&amp;O1027&amp;M1027&amp;K1027&lt;&gt;"","Yes","No")</f>
        <v>No</v>
      </c>
      <c r="AF1027" s="28"/>
      <c r="AG1027" s="21"/>
    </row>
    <row r="1028" spans="1:33">
      <c r="A1028" s="8" t="s">
        <v>1546</v>
      </c>
      <c r="B1028" s="8" t="s">
        <v>1547</v>
      </c>
      <c r="C1028" s="9" t="s">
        <v>178</v>
      </c>
      <c r="D1028" s="185" t="s">
        <v>1548</v>
      </c>
      <c r="E1028" s="188" t="s">
        <v>1549</v>
      </c>
      <c r="F1028" s="9" t="s">
        <v>88</v>
      </c>
      <c r="G1028" s="9" t="s">
        <v>147</v>
      </c>
      <c r="H1028" s="10">
        <v>0</v>
      </c>
      <c r="I1028" s="11">
        <v>14</v>
      </c>
      <c r="J1028" s="24">
        <v>0</v>
      </c>
      <c r="K1028" s="12"/>
      <c r="L1028" s="14">
        <v>0</v>
      </c>
      <c r="N1028" s="21">
        <v>0</v>
      </c>
      <c r="P1028" s="21">
        <v>0</v>
      </c>
      <c r="R1028" s="21">
        <v>0</v>
      </c>
      <c r="T1028" s="21">
        <v>0</v>
      </c>
      <c r="V1028" s="21">
        <v>0</v>
      </c>
      <c r="X1028" s="21">
        <v>0</v>
      </c>
      <c r="Z1028" s="21">
        <v>6357</v>
      </c>
      <c r="AB1028" s="22">
        <v>6357</v>
      </c>
      <c r="AD1028" s="5" t="str">
        <f t="shared" si="16"/>
        <v>No</v>
      </c>
      <c r="AF1028" s="28"/>
      <c r="AG1028" s="21"/>
    </row>
    <row r="1029" spans="1:33">
      <c r="A1029" s="8" t="s">
        <v>4617</v>
      </c>
      <c r="B1029" s="8" t="s">
        <v>4618</v>
      </c>
      <c r="C1029" s="9" t="s">
        <v>42</v>
      </c>
      <c r="D1029" s="185" t="s">
        <v>4619</v>
      </c>
      <c r="E1029" s="188" t="s">
        <v>4620</v>
      </c>
      <c r="F1029" s="9" t="s">
        <v>83</v>
      </c>
      <c r="G1029" s="9" t="s">
        <v>147</v>
      </c>
      <c r="H1029" s="10">
        <v>0</v>
      </c>
      <c r="I1029" s="11">
        <v>14</v>
      </c>
      <c r="J1029" s="24">
        <v>0</v>
      </c>
      <c r="K1029" s="12"/>
      <c r="L1029" s="14">
        <v>0</v>
      </c>
      <c r="N1029" s="21">
        <v>0</v>
      </c>
      <c r="P1029" s="21">
        <v>0</v>
      </c>
      <c r="R1029" s="21">
        <v>0</v>
      </c>
      <c r="T1029" s="21">
        <v>0</v>
      </c>
      <c r="V1029" s="21">
        <v>0</v>
      </c>
      <c r="X1029" s="21">
        <v>0</v>
      </c>
      <c r="Z1029" s="21">
        <v>56013</v>
      </c>
      <c r="AB1029" s="22">
        <v>56013</v>
      </c>
      <c r="AD1029" s="5" t="str">
        <f t="shared" si="16"/>
        <v>No</v>
      </c>
      <c r="AF1029" s="28"/>
      <c r="AG1029" s="21"/>
    </row>
    <row r="1030" spans="1:33">
      <c r="A1030" s="8" t="s">
        <v>4968</v>
      </c>
      <c r="B1030" s="8" t="s">
        <v>4969</v>
      </c>
      <c r="C1030" s="9" t="s">
        <v>91</v>
      </c>
      <c r="D1030" s="185" t="s">
        <v>4970</v>
      </c>
      <c r="E1030" s="188" t="s">
        <v>4971</v>
      </c>
      <c r="F1030" s="9" t="s">
        <v>83</v>
      </c>
      <c r="G1030" s="9" t="s">
        <v>147</v>
      </c>
      <c r="H1030" s="10">
        <v>0</v>
      </c>
      <c r="I1030" s="11">
        <v>14</v>
      </c>
      <c r="J1030" s="24">
        <v>0</v>
      </c>
      <c r="K1030" s="12"/>
      <c r="L1030" s="14">
        <v>0</v>
      </c>
      <c r="N1030" s="21">
        <v>0</v>
      </c>
      <c r="P1030" s="21">
        <v>0</v>
      </c>
      <c r="R1030" s="21">
        <v>0</v>
      </c>
      <c r="T1030" s="21">
        <v>0</v>
      </c>
      <c r="V1030" s="21">
        <v>0</v>
      </c>
      <c r="X1030" s="21">
        <v>0</v>
      </c>
      <c r="Z1030" s="21">
        <v>538264</v>
      </c>
      <c r="AB1030" s="22">
        <v>538264</v>
      </c>
      <c r="AD1030" s="5" t="str">
        <f t="shared" si="16"/>
        <v>No</v>
      </c>
      <c r="AF1030" s="28"/>
      <c r="AG1030" s="21"/>
    </row>
    <row r="1031" spans="1:33">
      <c r="A1031" s="8" t="s">
        <v>1123</v>
      </c>
      <c r="B1031" s="8" t="s">
        <v>1124</v>
      </c>
      <c r="C1031" s="9" t="s">
        <v>238</v>
      </c>
      <c r="D1031" s="185" t="s">
        <v>1125</v>
      </c>
      <c r="E1031" s="188" t="s">
        <v>1126</v>
      </c>
      <c r="F1031" s="9" t="s">
        <v>83</v>
      </c>
      <c r="G1031" s="9" t="s">
        <v>147</v>
      </c>
      <c r="H1031" s="10">
        <v>0</v>
      </c>
      <c r="I1031" s="11">
        <v>14</v>
      </c>
      <c r="J1031" s="24">
        <v>0</v>
      </c>
      <c r="K1031" s="12"/>
      <c r="L1031" s="14">
        <v>0</v>
      </c>
      <c r="N1031" s="21">
        <v>0</v>
      </c>
      <c r="P1031" s="21">
        <v>0</v>
      </c>
      <c r="R1031" s="21">
        <v>0</v>
      </c>
      <c r="T1031" s="21">
        <v>0</v>
      </c>
      <c r="V1031" s="21">
        <v>0</v>
      </c>
      <c r="X1031" s="21">
        <v>0</v>
      </c>
      <c r="Z1031" s="21">
        <v>327525</v>
      </c>
      <c r="AB1031" s="22">
        <v>327525</v>
      </c>
      <c r="AD1031" s="5" t="str">
        <f t="shared" si="16"/>
        <v>No</v>
      </c>
      <c r="AF1031" s="28"/>
      <c r="AG1031" s="21"/>
    </row>
    <row r="1032" spans="1:33">
      <c r="A1032" s="8" t="s">
        <v>5949</v>
      </c>
      <c r="B1032" s="8" t="s">
        <v>4642</v>
      </c>
      <c r="C1032" s="9" t="s">
        <v>42</v>
      </c>
      <c r="D1032" s="185" t="s">
        <v>4643</v>
      </c>
      <c r="E1032" s="188" t="s">
        <v>4644</v>
      </c>
      <c r="F1032" s="9" t="s">
        <v>83</v>
      </c>
      <c r="G1032" s="9" t="s">
        <v>147</v>
      </c>
      <c r="H1032" s="10">
        <v>0</v>
      </c>
      <c r="I1032" s="11">
        <v>14</v>
      </c>
      <c r="J1032" s="24">
        <v>0</v>
      </c>
      <c r="K1032" s="12"/>
      <c r="L1032" s="14">
        <v>0</v>
      </c>
      <c r="N1032" s="21">
        <v>0</v>
      </c>
      <c r="P1032" s="21">
        <v>0</v>
      </c>
      <c r="R1032" s="21">
        <v>0</v>
      </c>
      <c r="T1032" s="21">
        <v>0</v>
      </c>
      <c r="V1032" s="21">
        <v>0</v>
      </c>
      <c r="X1032" s="21">
        <v>0</v>
      </c>
      <c r="Z1032" s="21">
        <v>325565</v>
      </c>
      <c r="AB1032" s="22">
        <v>325565</v>
      </c>
      <c r="AD1032" s="5" t="str">
        <f t="shared" si="16"/>
        <v>No</v>
      </c>
      <c r="AF1032" s="28"/>
      <c r="AG1032" s="21"/>
    </row>
    <row r="1033" spans="1:33">
      <c r="A1033" s="8" t="s">
        <v>6184</v>
      </c>
      <c r="B1033" s="8" t="s">
        <v>6185</v>
      </c>
      <c r="C1033" s="9" t="s">
        <v>91</v>
      </c>
      <c r="D1033" s="185"/>
      <c r="E1033" s="188">
        <v>90291</v>
      </c>
      <c r="F1033" s="9" t="s">
        <v>83</v>
      </c>
      <c r="G1033" s="9" t="s">
        <v>5756</v>
      </c>
      <c r="H1033" s="10">
        <v>12150996</v>
      </c>
      <c r="I1033" s="11">
        <v>14</v>
      </c>
      <c r="J1033" s="24">
        <v>0</v>
      </c>
      <c r="K1033" s="12"/>
      <c r="L1033" s="14">
        <v>0</v>
      </c>
      <c r="N1033" s="21">
        <v>0</v>
      </c>
      <c r="P1033" s="21">
        <v>0</v>
      </c>
      <c r="R1033" s="21">
        <v>0</v>
      </c>
      <c r="T1033" s="21">
        <v>0</v>
      </c>
      <c r="V1033" s="21">
        <v>0</v>
      </c>
      <c r="X1033" s="21">
        <v>0</v>
      </c>
      <c r="Z1033" s="21">
        <v>1638184</v>
      </c>
      <c r="AB1033" s="22">
        <v>1638184</v>
      </c>
      <c r="AD1033" s="5" t="str">
        <f t="shared" si="16"/>
        <v>No</v>
      </c>
      <c r="AF1033" s="28"/>
      <c r="AG1033" s="21"/>
    </row>
    <row r="1034" spans="1:33">
      <c r="A1034" s="8" t="s">
        <v>578</v>
      </c>
      <c r="B1034" s="8" t="s">
        <v>579</v>
      </c>
      <c r="C1034" s="9" t="s">
        <v>580</v>
      </c>
      <c r="D1034" s="185">
        <v>8020</v>
      </c>
      <c r="E1034" s="188">
        <v>80020</v>
      </c>
      <c r="F1034" s="9" t="s">
        <v>83</v>
      </c>
      <c r="G1034" s="9" t="s">
        <v>5756</v>
      </c>
      <c r="H1034" s="10">
        <v>73588</v>
      </c>
      <c r="I1034" s="11">
        <v>14</v>
      </c>
      <c r="J1034" s="24">
        <v>0</v>
      </c>
      <c r="K1034" s="12"/>
      <c r="L1034" s="14">
        <v>0</v>
      </c>
      <c r="N1034" s="21">
        <v>0</v>
      </c>
      <c r="P1034" s="21">
        <v>0</v>
      </c>
      <c r="R1034" s="21">
        <v>0</v>
      </c>
      <c r="T1034" s="21">
        <v>0</v>
      </c>
      <c r="V1034" s="21">
        <v>0</v>
      </c>
      <c r="X1034" s="21">
        <v>0</v>
      </c>
      <c r="Z1034" s="21">
        <v>599503</v>
      </c>
      <c r="AB1034" s="22">
        <v>599503</v>
      </c>
      <c r="AD1034" s="5" t="str">
        <f t="shared" si="16"/>
        <v>No</v>
      </c>
      <c r="AF1034" s="28"/>
      <c r="AG1034" s="21"/>
    </row>
    <row r="1035" spans="1:33">
      <c r="A1035" s="8" t="s">
        <v>1770</v>
      </c>
      <c r="B1035" s="8" t="s">
        <v>1771</v>
      </c>
      <c r="C1035" s="9" t="s">
        <v>274</v>
      </c>
      <c r="D1035" s="185" t="s">
        <v>1772</v>
      </c>
      <c r="E1035" s="188" t="s">
        <v>1773</v>
      </c>
      <c r="F1035" s="9" t="s">
        <v>83</v>
      </c>
      <c r="G1035" s="9" t="s">
        <v>147</v>
      </c>
      <c r="H1035" s="10">
        <v>0</v>
      </c>
      <c r="I1035" s="11">
        <v>14</v>
      </c>
      <c r="J1035" s="24">
        <v>0</v>
      </c>
      <c r="K1035" s="12"/>
      <c r="L1035" s="14">
        <v>0</v>
      </c>
      <c r="N1035" s="21">
        <v>0</v>
      </c>
      <c r="P1035" s="21">
        <v>0</v>
      </c>
      <c r="R1035" s="21">
        <v>0</v>
      </c>
      <c r="T1035" s="21">
        <v>0</v>
      </c>
      <c r="V1035" s="21">
        <v>0</v>
      </c>
      <c r="X1035" s="21">
        <v>0</v>
      </c>
      <c r="Z1035" s="21">
        <v>92364</v>
      </c>
      <c r="AB1035" s="22">
        <v>92364</v>
      </c>
      <c r="AD1035" s="5" t="str">
        <f t="shared" si="16"/>
        <v>No</v>
      </c>
      <c r="AF1035" s="28"/>
      <c r="AG1035" s="21"/>
    </row>
    <row r="1036" spans="1:33">
      <c r="A1036" s="8" t="s">
        <v>1204</v>
      </c>
      <c r="B1036" s="8" t="s">
        <v>1205</v>
      </c>
      <c r="C1036" s="9" t="s">
        <v>39</v>
      </c>
      <c r="D1036" s="185">
        <v>9131</v>
      </c>
      <c r="E1036" s="188">
        <v>90131</v>
      </c>
      <c r="F1036" s="9" t="s">
        <v>83</v>
      </c>
      <c r="G1036" s="9" t="s">
        <v>84</v>
      </c>
      <c r="H1036" s="10">
        <v>3629114</v>
      </c>
      <c r="I1036" s="11">
        <v>14</v>
      </c>
      <c r="J1036" s="24">
        <v>0</v>
      </c>
      <c r="K1036" s="12"/>
      <c r="L1036" s="14">
        <v>0</v>
      </c>
      <c r="N1036" s="21">
        <v>4112275</v>
      </c>
      <c r="P1036" s="21">
        <v>0</v>
      </c>
      <c r="R1036" s="21">
        <v>0</v>
      </c>
      <c r="T1036" s="21">
        <v>300000</v>
      </c>
      <c r="V1036" s="21">
        <v>0</v>
      </c>
      <c r="X1036" s="21">
        <v>0</v>
      </c>
      <c r="Z1036" s="21">
        <v>0</v>
      </c>
      <c r="AB1036" s="22">
        <v>4412275</v>
      </c>
      <c r="AD1036" s="5" t="str">
        <f t="shared" si="16"/>
        <v>No</v>
      </c>
      <c r="AF1036" s="28"/>
      <c r="AG1036" s="21"/>
    </row>
    <row r="1037" spans="1:33">
      <c r="A1037" s="8" t="s">
        <v>5008</v>
      </c>
      <c r="B1037" s="8" t="s">
        <v>3293</v>
      </c>
      <c r="C1037" s="9" t="s">
        <v>91</v>
      </c>
      <c r="D1037" s="185" t="s">
        <v>5009</v>
      </c>
      <c r="E1037" s="188" t="s">
        <v>5010</v>
      </c>
      <c r="F1037" s="9" t="s">
        <v>88</v>
      </c>
      <c r="G1037" s="9" t="s">
        <v>147</v>
      </c>
      <c r="H1037" s="10">
        <v>0</v>
      </c>
      <c r="I1037" s="11">
        <v>14</v>
      </c>
      <c r="J1037" s="24">
        <v>0</v>
      </c>
      <c r="K1037" s="12"/>
      <c r="L1037" s="14">
        <v>0</v>
      </c>
      <c r="N1037" s="21">
        <v>0</v>
      </c>
      <c r="P1037" s="21">
        <v>0</v>
      </c>
      <c r="R1037" s="21">
        <v>0</v>
      </c>
      <c r="T1037" s="21">
        <v>0</v>
      </c>
      <c r="V1037" s="21">
        <v>0</v>
      </c>
      <c r="X1037" s="21">
        <v>0</v>
      </c>
      <c r="Z1037" s="21">
        <v>1883110</v>
      </c>
      <c r="AB1037" s="22">
        <v>1883110</v>
      </c>
      <c r="AD1037" s="5" t="str">
        <f t="shared" si="16"/>
        <v>No</v>
      </c>
      <c r="AF1037" s="28"/>
      <c r="AG1037" s="21"/>
    </row>
    <row r="1038" spans="1:33">
      <c r="A1038" s="8" t="s">
        <v>3612</v>
      </c>
      <c r="B1038" s="8" t="s">
        <v>626</v>
      </c>
      <c r="C1038" s="9" t="s">
        <v>109</v>
      </c>
      <c r="D1038" s="185" t="s">
        <v>3613</v>
      </c>
      <c r="E1038" s="188" t="s">
        <v>3614</v>
      </c>
      <c r="F1038" s="9" t="s">
        <v>157</v>
      </c>
      <c r="G1038" s="9" t="s">
        <v>147</v>
      </c>
      <c r="H1038" s="10">
        <v>0</v>
      </c>
      <c r="I1038" s="11">
        <v>14</v>
      </c>
      <c r="J1038" s="24">
        <v>0</v>
      </c>
      <c r="K1038" s="12"/>
      <c r="L1038" s="14">
        <v>0</v>
      </c>
      <c r="N1038" s="21">
        <v>0</v>
      </c>
      <c r="P1038" s="21">
        <v>0</v>
      </c>
      <c r="R1038" s="21">
        <v>0</v>
      </c>
      <c r="T1038" s="21">
        <v>0</v>
      </c>
      <c r="V1038" s="21">
        <v>0</v>
      </c>
      <c r="X1038" s="21">
        <v>0</v>
      </c>
      <c r="Z1038" s="21">
        <v>560533</v>
      </c>
      <c r="AB1038" s="22">
        <v>560533</v>
      </c>
      <c r="AD1038" s="5" t="str">
        <f t="shared" si="16"/>
        <v>No</v>
      </c>
      <c r="AF1038" s="28"/>
      <c r="AG1038" s="21"/>
    </row>
    <row r="1039" spans="1:33">
      <c r="A1039" s="8" t="s">
        <v>2302</v>
      </c>
      <c r="B1039" s="8" t="s">
        <v>2303</v>
      </c>
      <c r="C1039" s="9" t="s">
        <v>106</v>
      </c>
      <c r="D1039" s="185" t="s">
        <v>2304</v>
      </c>
      <c r="E1039" s="188" t="s">
        <v>2305</v>
      </c>
      <c r="F1039" s="9" t="s">
        <v>157</v>
      </c>
      <c r="G1039" s="9" t="s">
        <v>147</v>
      </c>
      <c r="H1039" s="10">
        <v>0</v>
      </c>
      <c r="I1039" s="11">
        <v>14</v>
      </c>
      <c r="J1039" s="24">
        <v>0</v>
      </c>
      <c r="K1039" s="12"/>
      <c r="L1039" s="14">
        <v>0</v>
      </c>
      <c r="N1039" s="21">
        <v>0</v>
      </c>
      <c r="P1039" s="21">
        <v>0</v>
      </c>
      <c r="R1039" s="21">
        <v>0</v>
      </c>
      <c r="T1039" s="21">
        <v>0</v>
      </c>
      <c r="V1039" s="21">
        <v>0</v>
      </c>
      <c r="X1039" s="21">
        <v>0</v>
      </c>
      <c r="Z1039" s="21">
        <v>37601</v>
      </c>
      <c r="AB1039" s="22">
        <v>37601</v>
      </c>
      <c r="AD1039" s="5" t="str">
        <f t="shared" si="16"/>
        <v>No</v>
      </c>
      <c r="AF1039" s="28"/>
      <c r="AG1039" s="21"/>
    </row>
    <row r="1040" spans="1:33">
      <c r="A1040" s="8" t="s">
        <v>3339</v>
      </c>
      <c r="B1040" s="8" t="s">
        <v>1187</v>
      </c>
      <c r="C1040" s="9" t="s">
        <v>235</v>
      </c>
      <c r="D1040" s="185" t="s">
        <v>4311</v>
      </c>
      <c r="E1040" s="188" t="s">
        <v>4312</v>
      </c>
      <c r="F1040" s="9" t="s">
        <v>83</v>
      </c>
      <c r="G1040" s="9" t="s">
        <v>147</v>
      </c>
      <c r="H1040" s="10">
        <v>0</v>
      </c>
      <c r="I1040" s="11">
        <v>14</v>
      </c>
      <c r="J1040" s="24">
        <v>0</v>
      </c>
      <c r="K1040" s="12"/>
      <c r="L1040" s="14">
        <v>0</v>
      </c>
      <c r="N1040" s="21">
        <v>0</v>
      </c>
      <c r="P1040" s="21">
        <v>0</v>
      </c>
      <c r="R1040" s="21">
        <v>0</v>
      </c>
      <c r="T1040" s="21">
        <v>0</v>
      </c>
      <c r="V1040" s="21">
        <v>0</v>
      </c>
      <c r="X1040" s="21">
        <v>0</v>
      </c>
      <c r="Z1040" s="21">
        <v>60721</v>
      </c>
      <c r="AB1040" s="22">
        <v>60721</v>
      </c>
      <c r="AD1040" s="5" t="str">
        <f t="shared" si="16"/>
        <v>No</v>
      </c>
      <c r="AF1040" s="28"/>
      <c r="AG1040" s="21"/>
    </row>
    <row r="1041" spans="1:33">
      <c r="A1041" s="8" t="s">
        <v>2917</v>
      </c>
      <c r="B1041" s="8" t="s">
        <v>2918</v>
      </c>
      <c r="C1041" s="9" t="s">
        <v>124</v>
      </c>
      <c r="D1041" s="185" t="s">
        <v>2919</v>
      </c>
      <c r="E1041" s="188" t="s">
        <v>2920</v>
      </c>
      <c r="F1041" s="9" t="s">
        <v>83</v>
      </c>
      <c r="G1041" s="9" t="s">
        <v>147</v>
      </c>
      <c r="H1041" s="10">
        <v>0</v>
      </c>
      <c r="I1041" s="11">
        <v>14</v>
      </c>
      <c r="J1041" s="24">
        <v>0</v>
      </c>
      <c r="K1041" s="12"/>
      <c r="L1041" s="14">
        <v>0</v>
      </c>
      <c r="N1041" s="21">
        <v>0</v>
      </c>
      <c r="P1041" s="21">
        <v>0</v>
      </c>
      <c r="R1041" s="21">
        <v>0</v>
      </c>
      <c r="T1041" s="21">
        <v>0</v>
      </c>
      <c r="V1041" s="21">
        <v>0</v>
      </c>
      <c r="X1041" s="21">
        <v>0</v>
      </c>
      <c r="Z1041" s="21">
        <v>253589</v>
      </c>
      <c r="AB1041" s="22">
        <v>253589</v>
      </c>
      <c r="AD1041" s="5" t="str">
        <f t="shared" si="16"/>
        <v>No</v>
      </c>
      <c r="AF1041" s="28"/>
      <c r="AG1041" s="21"/>
    </row>
    <row r="1042" spans="1:33">
      <c r="A1042" s="8" t="s">
        <v>4628</v>
      </c>
      <c r="B1042" s="8" t="s">
        <v>4301</v>
      </c>
      <c r="C1042" s="9" t="s">
        <v>42</v>
      </c>
      <c r="D1042" s="185" t="s">
        <v>4629</v>
      </c>
      <c r="E1042" s="188" t="s">
        <v>4630</v>
      </c>
      <c r="F1042" s="9" t="s">
        <v>83</v>
      </c>
      <c r="G1042" s="9" t="s">
        <v>147</v>
      </c>
      <c r="H1042" s="10">
        <v>0</v>
      </c>
      <c r="I1042" s="11">
        <v>14</v>
      </c>
      <c r="J1042" s="24">
        <v>0</v>
      </c>
      <c r="K1042" s="12"/>
      <c r="L1042" s="14">
        <v>0</v>
      </c>
      <c r="N1042" s="21">
        <v>0</v>
      </c>
      <c r="P1042" s="21">
        <v>0</v>
      </c>
      <c r="R1042" s="21">
        <v>0</v>
      </c>
      <c r="T1042" s="21">
        <v>0</v>
      </c>
      <c r="V1042" s="21">
        <v>0</v>
      </c>
      <c r="X1042" s="21">
        <v>0</v>
      </c>
      <c r="Z1042" s="21">
        <v>74237</v>
      </c>
      <c r="AB1042" s="22">
        <v>74237</v>
      </c>
      <c r="AD1042" s="5" t="str">
        <f t="shared" si="16"/>
        <v>No</v>
      </c>
      <c r="AF1042" s="28"/>
      <c r="AG1042" s="21"/>
    </row>
    <row r="1043" spans="1:33">
      <c r="A1043" s="8" t="s">
        <v>1058</v>
      </c>
      <c r="B1043" s="8" t="s">
        <v>1059</v>
      </c>
      <c r="C1043" s="9" t="s">
        <v>91</v>
      </c>
      <c r="D1043" s="185">
        <v>9214</v>
      </c>
      <c r="E1043" s="188">
        <v>90214</v>
      </c>
      <c r="F1043" s="9" t="s">
        <v>83</v>
      </c>
      <c r="G1043" s="9" t="s">
        <v>84</v>
      </c>
      <c r="H1043" s="10">
        <v>12150996</v>
      </c>
      <c r="I1043" s="11">
        <v>14</v>
      </c>
      <c r="J1043" s="24">
        <v>0</v>
      </c>
      <c r="K1043" s="12"/>
      <c r="L1043" s="14">
        <v>0</v>
      </c>
      <c r="N1043" s="21">
        <v>2353336</v>
      </c>
      <c r="P1043" s="21">
        <v>0</v>
      </c>
      <c r="R1043" s="21">
        <v>0</v>
      </c>
      <c r="T1043" s="21">
        <v>0</v>
      </c>
      <c r="V1043" s="21">
        <v>0</v>
      </c>
      <c r="X1043" s="21">
        <v>0</v>
      </c>
      <c r="Z1043" s="21">
        <v>0</v>
      </c>
      <c r="AB1043" s="22">
        <v>2353336</v>
      </c>
      <c r="AD1043" s="5" t="str">
        <f t="shared" si="16"/>
        <v>No</v>
      </c>
      <c r="AF1043" s="28"/>
      <c r="AG1043" s="21"/>
    </row>
    <row r="1044" spans="1:33">
      <c r="A1044" s="8" t="s">
        <v>6179</v>
      </c>
      <c r="B1044" s="8" t="s">
        <v>6180</v>
      </c>
      <c r="C1044" s="9" t="s">
        <v>91</v>
      </c>
      <c r="D1044" s="185"/>
      <c r="E1044" s="188">
        <v>90256</v>
      </c>
      <c r="F1044" s="9" t="s">
        <v>83</v>
      </c>
      <c r="G1044" s="9" t="s">
        <v>5756</v>
      </c>
      <c r="H1044" s="10">
        <v>12150996</v>
      </c>
      <c r="I1044" s="11">
        <v>14</v>
      </c>
      <c r="J1044" s="24">
        <v>0</v>
      </c>
      <c r="K1044" s="12"/>
      <c r="L1044" s="14">
        <v>0</v>
      </c>
      <c r="N1044" s="21">
        <v>0</v>
      </c>
      <c r="P1044" s="21">
        <v>0</v>
      </c>
      <c r="R1044" s="21">
        <v>0</v>
      </c>
      <c r="T1044" s="21">
        <v>0</v>
      </c>
      <c r="V1044" s="21">
        <v>0</v>
      </c>
      <c r="X1044" s="21">
        <v>0</v>
      </c>
      <c r="Z1044" s="21">
        <v>2292653</v>
      </c>
      <c r="AB1044" s="22">
        <v>2292653</v>
      </c>
      <c r="AD1044" s="5" t="str">
        <f t="shared" si="16"/>
        <v>No</v>
      </c>
      <c r="AF1044" s="28"/>
      <c r="AG1044" s="21"/>
    </row>
    <row r="1045" spans="1:33">
      <c r="A1045" s="8" t="s">
        <v>3702</v>
      </c>
      <c r="B1045" s="8" t="s">
        <v>1951</v>
      </c>
      <c r="C1045" s="9" t="s">
        <v>129</v>
      </c>
      <c r="D1045" s="185">
        <v>4161</v>
      </c>
      <c r="E1045" s="188">
        <v>40161</v>
      </c>
      <c r="F1045" s="9" t="s">
        <v>83</v>
      </c>
      <c r="G1045" s="9" t="s">
        <v>5756</v>
      </c>
      <c r="H1045" s="10">
        <v>4515419</v>
      </c>
      <c r="I1045" s="11">
        <v>14</v>
      </c>
      <c r="J1045" s="24">
        <v>0</v>
      </c>
      <c r="K1045" s="12"/>
      <c r="L1045" s="14">
        <v>0</v>
      </c>
      <c r="N1045" s="21">
        <v>0</v>
      </c>
      <c r="P1045" s="21">
        <v>0</v>
      </c>
      <c r="R1045" s="21">
        <v>0</v>
      </c>
      <c r="T1045" s="21">
        <v>0</v>
      </c>
      <c r="V1045" s="21">
        <v>0</v>
      </c>
      <c r="X1045" s="21">
        <v>0</v>
      </c>
      <c r="Z1045" s="21">
        <v>142719</v>
      </c>
      <c r="AB1045" s="22">
        <v>142719</v>
      </c>
      <c r="AD1045" s="5" t="str">
        <f t="shared" si="16"/>
        <v>No</v>
      </c>
      <c r="AF1045" s="28"/>
      <c r="AG1045" s="21"/>
    </row>
    <row r="1046" spans="1:33">
      <c r="A1046" s="8" t="s">
        <v>1805</v>
      </c>
      <c r="B1046" s="8" t="s">
        <v>1806</v>
      </c>
      <c r="C1046" s="9" t="s">
        <v>168</v>
      </c>
      <c r="D1046" s="185">
        <v>59</v>
      </c>
      <c r="E1046" s="188">
        <v>59</v>
      </c>
      <c r="F1046" s="9" t="s">
        <v>83</v>
      </c>
      <c r="G1046" s="9" t="s">
        <v>5756</v>
      </c>
      <c r="H1046" s="10">
        <v>50520</v>
      </c>
      <c r="I1046" s="11">
        <v>14</v>
      </c>
      <c r="J1046" s="24">
        <v>0</v>
      </c>
      <c r="K1046" s="12"/>
      <c r="L1046" s="14">
        <v>0</v>
      </c>
      <c r="N1046" s="21">
        <v>0</v>
      </c>
      <c r="P1046" s="21">
        <v>0</v>
      </c>
      <c r="R1046" s="21">
        <v>0</v>
      </c>
      <c r="T1046" s="21">
        <v>0</v>
      </c>
      <c r="V1046" s="21">
        <v>0</v>
      </c>
      <c r="X1046" s="21">
        <v>0</v>
      </c>
      <c r="Z1046" s="21">
        <v>73356</v>
      </c>
      <c r="AB1046" s="22">
        <v>73356</v>
      </c>
      <c r="AD1046" s="5" t="str">
        <f t="shared" si="16"/>
        <v>No</v>
      </c>
      <c r="AF1046" s="28"/>
      <c r="AG1046" s="21"/>
    </row>
    <row r="1047" spans="1:33">
      <c r="A1047" s="8" t="s">
        <v>2692</v>
      </c>
      <c r="B1047" s="8" t="s">
        <v>1636</v>
      </c>
      <c r="C1047" s="9" t="s">
        <v>160</v>
      </c>
      <c r="D1047" s="185">
        <v>1096</v>
      </c>
      <c r="E1047" s="188">
        <v>10096</v>
      </c>
      <c r="F1047" s="9" t="s">
        <v>83</v>
      </c>
      <c r="G1047" s="9" t="s">
        <v>5756</v>
      </c>
      <c r="H1047" s="10">
        <v>61210</v>
      </c>
      <c r="I1047" s="11">
        <v>14</v>
      </c>
      <c r="J1047" s="24">
        <v>0</v>
      </c>
      <c r="K1047" s="12"/>
      <c r="L1047" s="14">
        <v>0</v>
      </c>
      <c r="N1047" s="21">
        <v>0</v>
      </c>
      <c r="P1047" s="21">
        <v>0</v>
      </c>
      <c r="R1047" s="21">
        <v>0</v>
      </c>
      <c r="T1047" s="21">
        <v>0</v>
      </c>
      <c r="V1047" s="21">
        <v>0</v>
      </c>
      <c r="X1047" s="21">
        <v>0</v>
      </c>
      <c r="Z1047" s="21">
        <v>1193336</v>
      </c>
      <c r="AB1047" s="22">
        <v>1193336</v>
      </c>
      <c r="AD1047" s="5" t="str">
        <f t="shared" si="16"/>
        <v>No</v>
      </c>
      <c r="AF1047" s="28"/>
      <c r="AG1047" s="21"/>
    </row>
    <row r="1048" spans="1:33">
      <c r="A1048" s="8" t="s">
        <v>4884</v>
      </c>
      <c r="B1048" s="8" t="s">
        <v>4885</v>
      </c>
      <c r="C1048" s="9" t="s">
        <v>87</v>
      </c>
      <c r="D1048" s="185" t="s">
        <v>4886</v>
      </c>
      <c r="E1048" s="188" t="s">
        <v>4887</v>
      </c>
      <c r="F1048" s="9" t="s">
        <v>83</v>
      </c>
      <c r="G1048" s="9" t="s">
        <v>147</v>
      </c>
      <c r="H1048" s="10">
        <v>0</v>
      </c>
      <c r="I1048" s="11">
        <v>13</v>
      </c>
      <c r="J1048" s="24">
        <v>0</v>
      </c>
      <c r="K1048" s="12"/>
      <c r="L1048" s="14">
        <v>0</v>
      </c>
      <c r="N1048" s="21">
        <v>0</v>
      </c>
      <c r="P1048" s="21">
        <v>0</v>
      </c>
      <c r="R1048" s="21">
        <v>0</v>
      </c>
      <c r="T1048" s="21">
        <v>0</v>
      </c>
      <c r="V1048" s="21">
        <v>0</v>
      </c>
      <c r="X1048" s="21">
        <v>0</v>
      </c>
      <c r="Z1048" s="21">
        <v>504219</v>
      </c>
      <c r="AB1048" s="22">
        <v>504219</v>
      </c>
      <c r="AD1048" s="5" t="str">
        <f t="shared" si="16"/>
        <v>No</v>
      </c>
      <c r="AF1048" s="28"/>
      <c r="AG1048" s="21"/>
    </row>
    <row r="1049" spans="1:33">
      <c r="A1049" s="8" t="s">
        <v>946</v>
      </c>
      <c r="B1049" s="8" t="s">
        <v>6449</v>
      </c>
      <c r="C1049" s="9" t="s">
        <v>129</v>
      </c>
      <c r="D1049" s="185" t="s">
        <v>947</v>
      </c>
      <c r="E1049" s="188" t="s">
        <v>948</v>
      </c>
      <c r="F1049" s="9" t="s">
        <v>83</v>
      </c>
      <c r="G1049" s="9" t="s">
        <v>147</v>
      </c>
      <c r="H1049" s="10">
        <v>0</v>
      </c>
      <c r="I1049" s="11">
        <v>13</v>
      </c>
      <c r="J1049" s="24">
        <v>0</v>
      </c>
      <c r="K1049" s="12"/>
      <c r="L1049" s="14">
        <v>0</v>
      </c>
      <c r="N1049" s="21">
        <v>0</v>
      </c>
      <c r="P1049" s="21">
        <v>0</v>
      </c>
      <c r="R1049" s="21">
        <v>0</v>
      </c>
      <c r="T1049" s="21">
        <v>0</v>
      </c>
      <c r="V1049" s="21">
        <v>0</v>
      </c>
      <c r="X1049" s="21">
        <v>0</v>
      </c>
      <c r="Z1049" s="21">
        <v>89029</v>
      </c>
      <c r="AB1049" s="22">
        <v>89029</v>
      </c>
      <c r="AD1049" s="5" t="str">
        <f t="shared" si="16"/>
        <v>No</v>
      </c>
      <c r="AF1049" s="28"/>
      <c r="AG1049" s="21"/>
    </row>
    <row r="1050" spans="1:33">
      <c r="A1050" s="8" t="s">
        <v>5974</v>
      </c>
      <c r="B1050" s="8" t="s">
        <v>3090</v>
      </c>
      <c r="C1050" s="9" t="s">
        <v>171</v>
      </c>
      <c r="D1050" s="185" t="s">
        <v>5975</v>
      </c>
      <c r="E1050" s="188" t="s">
        <v>5976</v>
      </c>
      <c r="F1050" s="9" t="s">
        <v>83</v>
      </c>
      <c r="G1050" s="9" t="s">
        <v>147</v>
      </c>
      <c r="H1050" s="10">
        <v>0</v>
      </c>
      <c r="I1050" s="11">
        <v>13</v>
      </c>
      <c r="J1050" s="24">
        <v>0</v>
      </c>
      <c r="K1050" s="12"/>
      <c r="L1050" s="14">
        <v>0</v>
      </c>
      <c r="N1050" s="21">
        <v>0</v>
      </c>
      <c r="P1050" s="21">
        <v>0</v>
      </c>
      <c r="R1050" s="21">
        <v>0</v>
      </c>
      <c r="T1050" s="21">
        <v>0</v>
      </c>
      <c r="V1050" s="21">
        <v>0</v>
      </c>
      <c r="X1050" s="21">
        <v>0</v>
      </c>
      <c r="Z1050" s="21">
        <v>9490</v>
      </c>
      <c r="AB1050" s="22">
        <v>9490</v>
      </c>
      <c r="AD1050" s="5" t="str">
        <f t="shared" si="16"/>
        <v>No</v>
      </c>
      <c r="AF1050" s="28"/>
      <c r="AG1050" s="21"/>
    </row>
    <row r="1051" spans="1:33">
      <c r="A1051" s="8" t="s">
        <v>565</v>
      </c>
      <c r="B1051" s="8" t="s">
        <v>566</v>
      </c>
      <c r="C1051" s="9" t="s">
        <v>217</v>
      </c>
      <c r="D1051" s="185">
        <v>3041</v>
      </c>
      <c r="E1051" s="188">
        <v>30041</v>
      </c>
      <c r="F1051" s="9" t="s">
        <v>83</v>
      </c>
      <c r="G1051" s="9" t="s">
        <v>5756</v>
      </c>
      <c r="H1051" s="10">
        <v>51899</v>
      </c>
      <c r="I1051" s="11">
        <v>13</v>
      </c>
      <c r="J1051" s="24">
        <v>0</v>
      </c>
      <c r="K1051" s="12"/>
      <c r="L1051" s="14">
        <v>0</v>
      </c>
      <c r="N1051" s="21">
        <v>0</v>
      </c>
      <c r="P1051" s="21">
        <v>0</v>
      </c>
      <c r="R1051" s="21">
        <v>0</v>
      </c>
      <c r="T1051" s="21">
        <v>0</v>
      </c>
      <c r="V1051" s="21">
        <v>0</v>
      </c>
      <c r="X1051" s="21">
        <v>0</v>
      </c>
      <c r="Z1051" s="21">
        <v>315070</v>
      </c>
      <c r="AB1051" s="22">
        <v>315070</v>
      </c>
      <c r="AD1051" s="5" t="str">
        <f t="shared" si="16"/>
        <v>No</v>
      </c>
      <c r="AF1051" s="28"/>
      <c r="AG1051" s="21"/>
    </row>
    <row r="1052" spans="1:33">
      <c r="A1052" s="8" t="s">
        <v>6581</v>
      </c>
      <c r="B1052" s="8" t="s">
        <v>1389</v>
      </c>
      <c r="C1052" s="9" t="s">
        <v>58</v>
      </c>
      <c r="D1052" s="185" t="s">
        <v>5388</v>
      </c>
      <c r="E1052" s="188" t="s">
        <v>5389</v>
      </c>
      <c r="F1052" s="9" t="s">
        <v>88</v>
      </c>
      <c r="G1052" s="9" t="s">
        <v>147</v>
      </c>
      <c r="H1052" s="10">
        <v>0</v>
      </c>
      <c r="I1052" s="11">
        <v>13</v>
      </c>
      <c r="J1052" s="24">
        <v>0</v>
      </c>
      <c r="K1052" s="12"/>
      <c r="L1052" s="14">
        <v>0</v>
      </c>
      <c r="N1052" s="21">
        <v>0</v>
      </c>
      <c r="P1052" s="21">
        <v>0</v>
      </c>
      <c r="R1052" s="21">
        <v>0</v>
      </c>
      <c r="T1052" s="21">
        <v>0</v>
      </c>
      <c r="V1052" s="21">
        <v>0</v>
      </c>
      <c r="X1052" s="21">
        <v>0</v>
      </c>
      <c r="Z1052" s="21">
        <v>339879</v>
      </c>
      <c r="AB1052" s="22">
        <v>339879</v>
      </c>
      <c r="AD1052" s="5" t="str">
        <f t="shared" si="16"/>
        <v>No</v>
      </c>
      <c r="AF1052" s="28"/>
      <c r="AG1052" s="21"/>
    </row>
    <row r="1053" spans="1:33">
      <c r="A1053" s="8" t="s">
        <v>656</v>
      </c>
      <c r="B1053" s="8" t="s">
        <v>657</v>
      </c>
      <c r="C1053" s="9" t="s">
        <v>46</v>
      </c>
      <c r="D1053" s="185" t="s">
        <v>658</v>
      </c>
      <c r="E1053" s="188">
        <v>55222</v>
      </c>
      <c r="F1053" s="9" t="s">
        <v>36</v>
      </c>
      <c r="G1053" s="9" t="s">
        <v>5756</v>
      </c>
      <c r="H1053" s="10">
        <v>0</v>
      </c>
      <c r="I1053" s="11">
        <v>13</v>
      </c>
      <c r="J1053" s="24">
        <v>0</v>
      </c>
      <c r="K1053" s="12"/>
      <c r="L1053" s="14">
        <v>0</v>
      </c>
      <c r="N1053" s="21">
        <v>0</v>
      </c>
      <c r="P1053" s="21">
        <v>0</v>
      </c>
      <c r="R1053" s="21">
        <v>0</v>
      </c>
      <c r="T1053" s="21">
        <v>0</v>
      </c>
      <c r="V1053" s="21">
        <v>0</v>
      </c>
      <c r="X1053" s="21">
        <v>0</v>
      </c>
      <c r="Z1053" s="21">
        <v>0</v>
      </c>
      <c r="AB1053" s="22">
        <v>0</v>
      </c>
      <c r="AD1053" s="5" t="str">
        <f t="shared" si="16"/>
        <v>No</v>
      </c>
      <c r="AF1053" s="28"/>
      <c r="AG1053" s="21"/>
    </row>
    <row r="1054" spans="1:33">
      <c r="A1054" s="8" t="s">
        <v>3087</v>
      </c>
      <c r="B1054" s="8" t="s">
        <v>6445</v>
      </c>
      <c r="C1054" s="9" t="s">
        <v>171</v>
      </c>
      <c r="D1054" s="185" t="s">
        <v>3088</v>
      </c>
      <c r="E1054" s="188" t="s">
        <v>3089</v>
      </c>
      <c r="F1054" s="9" t="s">
        <v>157</v>
      </c>
      <c r="G1054" s="9" t="s">
        <v>147</v>
      </c>
      <c r="H1054" s="10">
        <v>0</v>
      </c>
      <c r="I1054" s="11">
        <v>13</v>
      </c>
      <c r="J1054" s="24">
        <v>0</v>
      </c>
      <c r="K1054" s="12"/>
      <c r="L1054" s="14">
        <v>0</v>
      </c>
      <c r="N1054" s="21">
        <v>0</v>
      </c>
      <c r="P1054" s="21">
        <v>0</v>
      </c>
      <c r="R1054" s="21">
        <v>0</v>
      </c>
      <c r="T1054" s="21">
        <v>0</v>
      </c>
      <c r="V1054" s="21">
        <v>0</v>
      </c>
      <c r="X1054" s="21">
        <v>0</v>
      </c>
      <c r="Z1054" s="21">
        <v>26377</v>
      </c>
      <c r="AB1054" s="22">
        <v>26377</v>
      </c>
      <c r="AD1054" s="5" t="str">
        <f t="shared" si="16"/>
        <v>No</v>
      </c>
      <c r="AF1054" s="28"/>
      <c r="AG1054" s="21"/>
    </row>
    <row r="1055" spans="1:33">
      <c r="A1055" s="8" t="s">
        <v>1112</v>
      </c>
      <c r="B1055" s="8" t="s">
        <v>1113</v>
      </c>
      <c r="C1055" s="9" t="s">
        <v>466</v>
      </c>
      <c r="D1055" s="185">
        <v>5095</v>
      </c>
      <c r="E1055" s="188">
        <v>50095</v>
      </c>
      <c r="F1055" s="9" t="s">
        <v>83</v>
      </c>
      <c r="G1055" s="9" t="s">
        <v>5756</v>
      </c>
      <c r="H1055" s="10">
        <v>180956</v>
      </c>
      <c r="I1055" s="11">
        <v>13</v>
      </c>
      <c r="J1055" s="24">
        <v>0</v>
      </c>
      <c r="K1055" s="12"/>
      <c r="L1055" s="14">
        <v>0</v>
      </c>
      <c r="N1055" s="21">
        <v>0</v>
      </c>
      <c r="P1055" s="21">
        <v>0</v>
      </c>
      <c r="R1055" s="21">
        <v>0</v>
      </c>
      <c r="T1055" s="21">
        <v>0</v>
      </c>
      <c r="V1055" s="21">
        <v>0</v>
      </c>
      <c r="X1055" s="21">
        <v>0</v>
      </c>
      <c r="Z1055" s="21">
        <v>258968</v>
      </c>
      <c r="AB1055" s="22">
        <v>258968</v>
      </c>
      <c r="AD1055" s="5" t="str">
        <f t="shared" si="16"/>
        <v>No</v>
      </c>
      <c r="AF1055" s="28"/>
      <c r="AG1055" s="21"/>
    </row>
    <row r="1056" spans="1:33">
      <c r="A1056" s="8" t="s">
        <v>6190</v>
      </c>
      <c r="B1056" s="8" t="s">
        <v>6170</v>
      </c>
      <c r="C1056" s="9" t="s">
        <v>91</v>
      </c>
      <c r="D1056" s="185"/>
      <c r="E1056" s="188">
        <v>90271</v>
      </c>
      <c r="F1056" s="9" t="s">
        <v>83</v>
      </c>
      <c r="G1056" s="9" t="s">
        <v>5756</v>
      </c>
      <c r="H1056" s="10">
        <v>12150996</v>
      </c>
      <c r="I1056" s="11">
        <v>13</v>
      </c>
      <c r="J1056" s="24">
        <v>0</v>
      </c>
      <c r="K1056" s="12"/>
      <c r="L1056" s="14">
        <v>0</v>
      </c>
      <c r="N1056" s="21">
        <v>0</v>
      </c>
      <c r="P1056" s="21">
        <v>0</v>
      </c>
      <c r="R1056" s="21">
        <v>0</v>
      </c>
      <c r="T1056" s="21">
        <v>0</v>
      </c>
      <c r="V1056" s="21">
        <v>0</v>
      </c>
      <c r="X1056" s="21">
        <v>0</v>
      </c>
      <c r="Z1056" s="21">
        <v>2944055</v>
      </c>
      <c r="AB1056" s="22">
        <v>2944055</v>
      </c>
      <c r="AD1056" s="5" t="str">
        <f t="shared" si="16"/>
        <v>No</v>
      </c>
      <c r="AF1056" s="28"/>
      <c r="AG1056" s="21"/>
    </row>
    <row r="1057" spans="1:33">
      <c r="A1057" s="8" t="s">
        <v>1360</v>
      </c>
      <c r="B1057" s="8" t="s">
        <v>1361</v>
      </c>
      <c r="C1057" s="9" t="s">
        <v>580</v>
      </c>
      <c r="D1057" s="185">
        <v>8013</v>
      </c>
      <c r="E1057" s="188">
        <v>80013</v>
      </c>
      <c r="F1057" s="9" t="s">
        <v>83</v>
      </c>
      <c r="G1057" s="9" t="s">
        <v>5756</v>
      </c>
      <c r="H1057" s="10">
        <v>64548</v>
      </c>
      <c r="I1057" s="11">
        <v>13</v>
      </c>
      <c r="J1057" s="24">
        <v>0</v>
      </c>
      <c r="K1057" s="12"/>
      <c r="L1057" s="14">
        <v>0</v>
      </c>
      <c r="N1057" s="21">
        <v>0</v>
      </c>
      <c r="P1057" s="21">
        <v>0</v>
      </c>
      <c r="R1057" s="21">
        <v>0</v>
      </c>
      <c r="T1057" s="21">
        <v>0</v>
      </c>
      <c r="V1057" s="21">
        <v>0</v>
      </c>
      <c r="X1057" s="21">
        <v>0</v>
      </c>
      <c r="Z1057" s="21">
        <v>834751</v>
      </c>
      <c r="AB1057" s="22">
        <v>834751</v>
      </c>
      <c r="AD1057" s="5" t="str">
        <f t="shared" si="16"/>
        <v>No</v>
      </c>
      <c r="AF1057" s="28"/>
      <c r="AG1057" s="21"/>
    </row>
    <row r="1058" spans="1:33">
      <c r="A1058" s="8" t="s">
        <v>6189</v>
      </c>
      <c r="B1058" s="8" t="s">
        <v>5195</v>
      </c>
      <c r="C1058" s="9" t="s">
        <v>168</v>
      </c>
      <c r="D1058" s="185" t="s">
        <v>5196</v>
      </c>
      <c r="E1058" s="188" t="s">
        <v>5197</v>
      </c>
      <c r="F1058" s="9" t="s">
        <v>88</v>
      </c>
      <c r="G1058" s="9" t="s">
        <v>147</v>
      </c>
      <c r="H1058" s="10">
        <v>0</v>
      </c>
      <c r="I1058" s="11">
        <v>13</v>
      </c>
      <c r="J1058" s="24">
        <v>0</v>
      </c>
      <c r="K1058" s="12"/>
      <c r="L1058" s="14">
        <v>0</v>
      </c>
      <c r="N1058" s="21">
        <v>0</v>
      </c>
      <c r="P1058" s="21">
        <v>0</v>
      </c>
      <c r="R1058" s="21">
        <v>0</v>
      </c>
      <c r="T1058" s="21">
        <v>0</v>
      </c>
      <c r="V1058" s="21">
        <v>0</v>
      </c>
      <c r="X1058" s="21">
        <v>0</v>
      </c>
      <c r="Z1058" s="21">
        <v>96909</v>
      </c>
      <c r="AB1058" s="22">
        <v>96909</v>
      </c>
      <c r="AD1058" s="5" t="str">
        <f t="shared" si="16"/>
        <v>No</v>
      </c>
      <c r="AF1058" s="28"/>
      <c r="AG1058" s="21"/>
    </row>
    <row r="1059" spans="1:33">
      <c r="A1059" s="8" t="s">
        <v>2594</v>
      </c>
      <c r="B1059" s="8" t="s">
        <v>2595</v>
      </c>
      <c r="C1059" s="9" t="s">
        <v>466</v>
      </c>
      <c r="D1059" s="185" t="s">
        <v>2596</v>
      </c>
      <c r="E1059" s="188" t="s">
        <v>2597</v>
      </c>
      <c r="F1059" s="9" t="s">
        <v>83</v>
      </c>
      <c r="G1059" s="9" t="s">
        <v>147</v>
      </c>
      <c r="H1059" s="10">
        <v>0</v>
      </c>
      <c r="I1059" s="11">
        <v>13</v>
      </c>
      <c r="J1059" s="24">
        <v>0</v>
      </c>
      <c r="K1059" s="12"/>
      <c r="L1059" s="14">
        <v>0</v>
      </c>
      <c r="N1059" s="21">
        <v>0</v>
      </c>
      <c r="P1059" s="21">
        <v>0</v>
      </c>
      <c r="R1059" s="21">
        <v>0</v>
      </c>
      <c r="T1059" s="21">
        <v>0</v>
      </c>
      <c r="V1059" s="21">
        <v>0</v>
      </c>
      <c r="X1059" s="21">
        <v>0</v>
      </c>
      <c r="Z1059" s="21">
        <v>157621</v>
      </c>
      <c r="AB1059" s="22">
        <v>157621</v>
      </c>
      <c r="AD1059" s="5" t="str">
        <f t="shared" si="16"/>
        <v>No</v>
      </c>
      <c r="AF1059" s="28"/>
      <c r="AG1059" s="21"/>
    </row>
    <row r="1060" spans="1:33">
      <c r="A1060" s="8" t="s">
        <v>6193</v>
      </c>
      <c r="B1060" s="8" t="s">
        <v>6194</v>
      </c>
      <c r="C1060" s="9" t="s">
        <v>91</v>
      </c>
      <c r="D1060" s="185"/>
      <c r="E1060" s="188">
        <v>90257</v>
      </c>
      <c r="F1060" s="9" t="s">
        <v>83</v>
      </c>
      <c r="G1060" s="9" t="s">
        <v>5756</v>
      </c>
      <c r="H1060" s="10">
        <v>12150996</v>
      </c>
      <c r="I1060" s="11">
        <v>13</v>
      </c>
      <c r="J1060" s="24">
        <v>0</v>
      </c>
      <c r="K1060" s="12"/>
      <c r="L1060" s="14">
        <v>0</v>
      </c>
      <c r="N1060" s="21">
        <v>0</v>
      </c>
      <c r="P1060" s="21">
        <v>0</v>
      </c>
      <c r="R1060" s="21">
        <v>0</v>
      </c>
      <c r="T1060" s="21">
        <v>0</v>
      </c>
      <c r="V1060" s="21">
        <v>0</v>
      </c>
      <c r="X1060" s="21">
        <v>0</v>
      </c>
      <c r="Z1060" s="21">
        <v>712705</v>
      </c>
      <c r="AB1060" s="22">
        <v>712705</v>
      </c>
      <c r="AD1060" s="5" t="str">
        <f t="shared" si="16"/>
        <v>No</v>
      </c>
      <c r="AF1060" s="28"/>
      <c r="AG1060" s="21"/>
    </row>
    <row r="1061" spans="1:33">
      <c r="A1061" s="8" t="s">
        <v>1832</v>
      </c>
      <c r="B1061" s="8" t="s">
        <v>1833</v>
      </c>
      <c r="C1061" s="9" t="s">
        <v>466</v>
      </c>
      <c r="D1061" s="185">
        <v>5186</v>
      </c>
      <c r="E1061" s="188">
        <v>50186</v>
      </c>
      <c r="F1061" s="9" t="s">
        <v>88</v>
      </c>
      <c r="G1061" s="9" t="s">
        <v>5756</v>
      </c>
      <c r="H1061" s="10">
        <v>202637</v>
      </c>
      <c r="I1061" s="11">
        <v>13</v>
      </c>
      <c r="J1061" s="24">
        <v>0</v>
      </c>
      <c r="K1061" s="12"/>
      <c r="L1061" s="14">
        <v>0</v>
      </c>
      <c r="N1061" s="21">
        <v>0</v>
      </c>
      <c r="P1061" s="21">
        <v>0</v>
      </c>
      <c r="R1061" s="21">
        <v>0</v>
      </c>
      <c r="T1061" s="21">
        <v>0</v>
      </c>
      <c r="V1061" s="21">
        <v>0</v>
      </c>
      <c r="X1061" s="21">
        <v>0</v>
      </c>
      <c r="Z1061" s="21">
        <v>52079</v>
      </c>
      <c r="AB1061" s="22">
        <v>52079</v>
      </c>
      <c r="AD1061" s="5" t="str">
        <f t="shared" si="16"/>
        <v>No</v>
      </c>
      <c r="AF1061" s="28"/>
      <c r="AG1061" s="21"/>
    </row>
    <row r="1062" spans="1:33">
      <c r="A1062" s="8" t="s">
        <v>6186</v>
      </c>
      <c r="B1062" s="8" t="s">
        <v>448</v>
      </c>
      <c r="C1062" s="9" t="s">
        <v>91</v>
      </c>
      <c r="D1062" s="185"/>
      <c r="E1062" s="188">
        <v>90265</v>
      </c>
      <c r="F1062" s="9" t="s">
        <v>83</v>
      </c>
      <c r="G1062" s="9" t="s">
        <v>5756</v>
      </c>
      <c r="H1062" s="10">
        <v>12150996</v>
      </c>
      <c r="I1062" s="11">
        <v>13</v>
      </c>
      <c r="J1062" s="24">
        <v>0</v>
      </c>
      <c r="K1062" s="12"/>
      <c r="L1062" s="14">
        <v>0</v>
      </c>
      <c r="N1062" s="21">
        <v>0</v>
      </c>
      <c r="P1062" s="21">
        <v>0</v>
      </c>
      <c r="R1062" s="21">
        <v>0</v>
      </c>
      <c r="T1062" s="21">
        <v>0</v>
      </c>
      <c r="V1062" s="21">
        <v>0</v>
      </c>
      <c r="X1062" s="21">
        <v>0</v>
      </c>
      <c r="Z1062" s="21">
        <v>0</v>
      </c>
      <c r="AB1062" s="22">
        <v>0</v>
      </c>
      <c r="AD1062" s="5" t="str">
        <f t="shared" si="16"/>
        <v>No</v>
      </c>
      <c r="AF1062" s="28"/>
      <c r="AG1062" s="21"/>
    </row>
    <row r="1063" spans="1:33">
      <c r="A1063" s="8" t="s">
        <v>433</v>
      </c>
      <c r="B1063" s="8" t="s">
        <v>434</v>
      </c>
      <c r="C1063" s="9" t="s">
        <v>274</v>
      </c>
      <c r="D1063" s="185">
        <v>4080</v>
      </c>
      <c r="E1063" s="188">
        <v>40080</v>
      </c>
      <c r="F1063" s="9" t="s">
        <v>83</v>
      </c>
      <c r="G1063" s="9" t="s">
        <v>5756</v>
      </c>
      <c r="H1063" s="10">
        <v>106571</v>
      </c>
      <c r="I1063" s="11">
        <v>13</v>
      </c>
      <c r="J1063" s="24">
        <v>0</v>
      </c>
      <c r="K1063" s="12"/>
      <c r="L1063" s="14">
        <v>0</v>
      </c>
      <c r="N1063" s="21">
        <v>0</v>
      </c>
      <c r="P1063" s="21">
        <v>0</v>
      </c>
      <c r="R1063" s="21">
        <v>0</v>
      </c>
      <c r="T1063" s="21">
        <v>0</v>
      </c>
      <c r="V1063" s="21">
        <v>0</v>
      </c>
      <c r="X1063" s="21">
        <v>0</v>
      </c>
      <c r="Z1063" s="21">
        <v>397994</v>
      </c>
      <c r="AB1063" s="22">
        <v>397994</v>
      </c>
      <c r="AD1063" s="5" t="str">
        <f t="shared" si="16"/>
        <v>No</v>
      </c>
      <c r="AF1063" s="28"/>
      <c r="AG1063" s="21"/>
    </row>
    <row r="1064" spans="1:33">
      <c r="A1064" s="8" t="s">
        <v>4221</v>
      </c>
      <c r="B1064" s="8" t="s">
        <v>4222</v>
      </c>
      <c r="C1064" s="9" t="s">
        <v>39</v>
      </c>
      <c r="D1064" s="185" t="s">
        <v>4223</v>
      </c>
      <c r="E1064" s="188">
        <v>90005</v>
      </c>
      <c r="F1064" s="9" t="s">
        <v>36</v>
      </c>
      <c r="G1064" s="9" t="s">
        <v>5756</v>
      </c>
      <c r="H1064" s="10">
        <v>0</v>
      </c>
      <c r="I1064" s="11">
        <v>13</v>
      </c>
      <c r="J1064" s="24">
        <v>0</v>
      </c>
      <c r="K1064" s="12"/>
      <c r="L1064" s="14">
        <v>0</v>
      </c>
      <c r="N1064" s="21">
        <v>0</v>
      </c>
      <c r="P1064" s="21">
        <v>0</v>
      </c>
      <c r="R1064" s="21">
        <v>0</v>
      </c>
      <c r="T1064" s="21">
        <v>0</v>
      </c>
      <c r="V1064" s="21">
        <v>0</v>
      </c>
      <c r="X1064" s="21">
        <v>0</v>
      </c>
      <c r="Z1064" s="21">
        <v>653781</v>
      </c>
      <c r="AB1064" s="22">
        <v>653781</v>
      </c>
      <c r="AD1064" s="5" t="str">
        <f t="shared" si="16"/>
        <v>No</v>
      </c>
      <c r="AF1064" s="28"/>
      <c r="AG1064" s="21"/>
    </row>
    <row r="1065" spans="1:33">
      <c r="A1065" s="8" t="s">
        <v>1968</v>
      </c>
      <c r="B1065" s="8" t="s">
        <v>1969</v>
      </c>
      <c r="C1065" s="9" t="s">
        <v>555</v>
      </c>
      <c r="D1065" s="185">
        <v>5174</v>
      </c>
      <c r="E1065" s="188">
        <v>50174</v>
      </c>
      <c r="F1065" s="9" t="s">
        <v>83</v>
      </c>
      <c r="G1065" s="9" t="s">
        <v>5756</v>
      </c>
      <c r="H1065" s="10">
        <v>50996</v>
      </c>
      <c r="I1065" s="11">
        <v>13</v>
      </c>
      <c r="J1065" s="24">
        <v>0</v>
      </c>
      <c r="K1065" s="12"/>
      <c r="L1065" s="14">
        <v>0</v>
      </c>
      <c r="N1065" s="21">
        <v>0</v>
      </c>
      <c r="P1065" s="21">
        <v>0</v>
      </c>
      <c r="R1065" s="21">
        <v>0</v>
      </c>
      <c r="T1065" s="21">
        <v>0</v>
      </c>
      <c r="V1065" s="21">
        <v>0</v>
      </c>
      <c r="X1065" s="21">
        <v>0</v>
      </c>
      <c r="Z1065" s="21">
        <v>27409</v>
      </c>
      <c r="AB1065" s="22">
        <v>27409</v>
      </c>
      <c r="AD1065" s="5" t="str">
        <f t="shared" si="16"/>
        <v>No</v>
      </c>
      <c r="AF1065" s="28"/>
      <c r="AG1065" s="21"/>
    </row>
    <row r="1066" spans="1:33">
      <c r="A1066" s="8" t="s">
        <v>2528</v>
      </c>
      <c r="B1066" s="8" t="s">
        <v>2529</v>
      </c>
      <c r="C1066" s="9" t="s">
        <v>466</v>
      </c>
      <c r="D1066" s="185" t="s">
        <v>2530</v>
      </c>
      <c r="E1066" s="188" t="s">
        <v>2531</v>
      </c>
      <c r="F1066" s="9" t="s">
        <v>83</v>
      </c>
      <c r="G1066" s="9" t="s">
        <v>147</v>
      </c>
      <c r="H1066" s="10">
        <v>0</v>
      </c>
      <c r="I1066" s="11">
        <v>13</v>
      </c>
      <c r="J1066" s="24">
        <v>0</v>
      </c>
      <c r="K1066" s="12"/>
      <c r="L1066" s="14">
        <v>0</v>
      </c>
      <c r="N1066" s="21">
        <v>0</v>
      </c>
      <c r="P1066" s="21">
        <v>0</v>
      </c>
      <c r="R1066" s="21">
        <v>0</v>
      </c>
      <c r="T1066" s="21">
        <v>0</v>
      </c>
      <c r="V1066" s="21">
        <v>0</v>
      </c>
      <c r="X1066" s="21">
        <v>0</v>
      </c>
      <c r="Z1066" s="21">
        <v>33856</v>
      </c>
      <c r="AB1066" s="22">
        <v>33856</v>
      </c>
      <c r="AD1066" s="5" t="str">
        <f t="shared" si="16"/>
        <v>No</v>
      </c>
      <c r="AF1066" s="28"/>
      <c r="AG1066" s="21"/>
    </row>
    <row r="1067" spans="1:33">
      <c r="A1067" s="8" t="s">
        <v>4679</v>
      </c>
      <c r="B1067" s="8" t="s">
        <v>3145</v>
      </c>
      <c r="C1067" s="9" t="s">
        <v>42</v>
      </c>
      <c r="D1067" s="185" t="s">
        <v>4680</v>
      </c>
      <c r="E1067" s="188" t="s">
        <v>4681</v>
      </c>
      <c r="F1067" s="9" t="s">
        <v>83</v>
      </c>
      <c r="G1067" s="9" t="s">
        <v>147</v>
      </c>
      <c r="H1067" s="10">
        <v>0</v>
      </c>
      <c r="I1067" s="11">
        <v>13</v>
      </c>
      <c r="J1067" s="24">
        <v>0</v>
      </c>
      <c r="K1067" s="12"/>
      <c r="L1067" s="14">
        <v>0</v>
      </c>
      <c r="N1067" s="21">
        <v>0</v>
      </c>
      <c r="P1067" s="21">
        <v>0</v>
      </c>
      <c r="R1067" s="21">
        <v>0</v>
      </c>
      <c r="T1067" s="21">
        <v>0</v>
      </c>
      <c r="V1067" s="21">
        <v>0</v>
      </c>
      <c r="X1067" s="21">
        <v>0</v>
      </c>
      <c r="Z1067" s="21">
        <v>10000</v>
      </c>
      <c r="AB1067" s="22">
        <v>10000</v>
      </c>
      <c r="AD1067" s="5" t="str">
        <f t="shared" si="16"/>
        <v>No</v>
      </c>
      <c r="AF1067" s="28"/>
      <c r="AG1067" s="21"/>
    </row>
    <row r="1068" spans="1:33">
      <c r="A1068" s="8" t="s">
        <v>6204</v>
      </c>
      <c r="B1068" s="8" t="s">
        <v>3505</v>
      </c>
      <c r="C1068" s="9" t="s">
        <v>580</v>
      </c>
      <c r="D1068" s="185" t="s">
        <v>6205</v>
      </c>
      <c r="E1068" s="188" t="s">
        <v>6206</v>
      </c>
      <c r="F1068" s="9" t="s">
        <v>157</v>
      </c>
      <c r="G1068" s="9" t="s">
        <v>147</v>
      </c>
      <c r="H1068" s="10">
        <v>0</v>
      </c>
      <c r="I1068" s="11">
        <v>13</v>
      </c>
      <c r="J1068" s="24">
        <v>0</v>
      </c>
      <c r="K1068" s="12"/>
      <c r="L1068" s="14">
        <v>0</v>
      </c>
      <c r="N1068" s="21">
        <v>0</v>
      </c>
      <c r="P1068" s="21">
        <v>0</v>
      </c>
      <c r="R1068" s="21">
        <v>0</v>
      </c>
      <c r="T1068" s="21">
        <v>0</v>
      </c>
      <c r="V1068" s="21">
        <v>0</v>
      </c>
      <c r="X1068" s="21">
        <v>0</v>
      </c>
      <c r="Z1068" s="21">
        <v>48007</v>
      </c>
      <c r="AB1068" s="22">
        <v>48007</v>
      </c>
      <c r="AD1068" s="5" t="str">
        <f t="shared" si="16"/>
        <v>No</v>
      </c>
      <c r="AF1068" s="28"/>
      <c r="AG1068" s="21"/>
    </row>
    <row r="1069" spans="1:33">
      <c r="A1069" s="8" t="s">
        <v>3014</v>
      </c>
      <c r="B1069" s="8" t="s">
        <v>3015</v>
      </c>
      <c r="C1069" s="9" t="s">
        <v>217</v>
      </c>
      <c r="D1069" s="185" t="s">
        <v>3016</v>
      </c>
      <c r="E1069" s="188">
        <v>30131</v>
      </c>
      <c r="F1069" s="9" t="s">
        <v>83</v>
      </c>
      <c r="G1069" s="9" t="s">
        <v>5756</v>
      </c>
      <c r="H1069" s="10">
        <v>58875</v>
      </c>
      <c r="I1069" s="11">
        <v>13</v>
      </c>
      <c r="J1069" s="24">
        <v>0</v>
      </c>
      <c r="K1069" s="12"/>
      <c r="L1069" s="14">
        <v>0</v>
      </c>
      <c r="N1069" s="21">
        <v>0</v>
      </c>
      <c r="P1069" s="21">
        <v>0</v>
      </c>
      <c r="R1069" s="21">
        <v>0</v>
      </c>
      <c r="T1069" s="21">
        <v>0</v>
      </c>
      <c r="V1069" s="21">
        <v>0</v>
      </c>
      <c r="X1069" s="21">
        <v>0</v>
      </c>
      <c r="Z1069" s="21">
        <v>638705</v>
      </c>
      <c r="AB1069" s="22">
        <v>638705</v>
      </c>
      <c r="AD1069" s="5" t="str">
        <f t="shared" si="16"/>
        <v>No</v>
      </c>
      <c r="AF1069" s="28"/>
      <c r="AG1069" s="21"/>
    </row>
    <row r="1070" spans="1:33">
      <c r="A1070" s="8" t="s">
        <v>6582</v>
      </c>
      <c r="B1070" s="8" t="s">
        <v>3973</v>
      </c>
      <c r="C1070" s="9" t="s">
        <v>238</v>
      </c>
      <c r="D1070" s="185">
        <v>1130</v>
      </c>
      <c r="E1070" s="188">
        <v>10130</v>
      </c>
      <c r="F1070" s="9" t="s">
        <v>183</v>
      </c>
      <c r="G1070" s="9" t="s">
        <v>84</v>
      </c>
      <c r="H1070" s="10">
        <v>924859</v>
      </c>
      <c r="I1070" s="11">
        <v>13</v>
      </c>
      <c r="J1070" s="24">
        <v>0</v>
      </c>
      <c r="K1070" s="12"/>
      <c r="L1070" s="14">
        <v>0</v>
      </c>
      <c r="N1070" s="21">
        <v>0</v>
      </c>
      <c r="P1070" s="21">
        <v>0</v>
      </c>
      <c r="R1070" s="21">
        <v>0</v>
      </c>
      <c r="T1070" s="21">
        <v>0</v>
      </c>
      <c r="V1070" s="21">
        <v>0</v>
      </c>
      <c r="X1070" s="21">
        <v>0</v>
      </c>
      <c r="Z1070" s="21">
        <v>0</v>
      </c>
      <c r="AB1070" s="22">
        <v>0</v>
      </c>
      <c r="AD1070" s="5" t="str">
        <f t="shared" si="16"/>
        <v>No</v>
      </c>
      <c r="AF1070" s="28"/>
      <c r="AG1070" s="21"/>
    </row>
    <row r="1071" spans="1:33">
      <c r="A1071" s="8" t="s">
        <v>5276</v>
      </c>
      <c r="B1071" s="8" t="s">
        <v>5277</v>
      </c>
      <c r="C1071" s="9" t="s">
        <v>91</v>
      </c>
      <c r="D1071" s="185">
        <v>9197</v>
      </c>
      <c r="E1071" s="188">
        <v>90197</v>
      </c>
      <c r="F1071" s="9" t="s">
        <v>83</v>
      </c>
      <c r="G1071" s="9" t="s">
        <v>5756</v>
      </c>
      <c r="H1071" s="10">
        <v>87569</v>
      </c>
      <c r="I1071" s="11">
        <v>13</v>
      </c>
      <c r="J1071" s="24">
        <v>0</v>
      </c>
      <c r="K1071" s="12"/>
      <c r="L1071" s="14">
        <v>0</v>
      </c>
      <c r="N1071" s="21">
        <v>0</v>
      </c>
      <c r="P1071" s="21">
        <v>0</v>
      </c>
      <c r="R1071" s="21">
        <v>0</v>
      </c>
      <c r="T1071" s="21">
        <v>0</v>
      </c>
      <c r="V1071" s="21">
        <v>0</v>
      </c>
      <c r="X1071" s="21">
        <v>0</v>
      </c>
      <c r="Z1071" s="21">
        <v>0</v>
      </c>
      <c r="AB1071" s="22">
        <v>0</v>
      </c>
      <c r="AD1071" s="5" t="str">
        <f t="shared" si="16"/>
        <v>No</v>
      </c>
      <c r="AF1071" s="28"/>
      <c r="AG1071" s="21"/>
    </row>
    <row r="1072" spans="1:33">
      <c r="A1072" s="8" t="s">
        <v>550</v>
      </c>
      <c r="B1072" s="8" t="s">
        <v>551</v>
      </c>
      <c r="C1072" s="9" t="s">
        <v>168</v>
      </c>
      <c r="D1072" s="185">
        <v>61</v>
      </c>
      <c r="E1072" s="188">
        <v>61</v>
      </c>
      <c r="F1072" s="9" t="s">
        <v>83</v>
      </c>
      <c r="G1072" s="9" t="s">
        <v>5756</v>
      </c>
      <c r="H1072" s="10">
        <v>56997</v>
      </c>
      <c r="I1072" s="11">
        <v>13</v>
      </c>
      <c r="J1072" s="24">
        <v>0</v>
      </c>
      <c r="K1072" s="12"/>
      <c r="L1072" s="14">
        <v>0</v>
      </c>
      <c r="N1072" s="21">
        <v>0</v>
      </c>
      <c r="P1072" s="21">
        <v>0</v>
      </c>
      <c r="R1072" s="21">
        <v>0</v>
      </c>
      <c r="T1072" s="21">
        <v>0</v>
      </c>
      <c r="V1072" s="21">
        <v>0</v>
      </c>
      <c r="X1072" s="21">
        <v>0</v>
      </c>
      <c r="Z1072" s="21">
        <v>843639</v>
      </c>
      <c r="AB1072" s="22">
        <v>843639</v>
      </c>
      <c r="AD1072" s="5" t="str">
        <f t="shared" si="16"/>
        <v>No</v>
      </c>
      <c r="AF1072" s="28"/>
      <c r="AG1072" s="21"/>
    </row>
    <row r="1073" spans="1:33">
      <c r="A1073" s="8" t="s">
        <v>2622</v>
      </c>
      <c r="B1073" s="8" t="s">
        <v>1389</v>
      </c>
      <c r="C1073" s="9" t="s">
        <v>466</v>
      </c>
      <c r="D1073" s="185" t="s">
        <v>2624</v>
      </c>
      <c r="E1073" s="188" t="s">
        <v>2625</v>
      </c>
      <c r="F1073" s="9" t="s">
        <v>83</v>
      </c>
      <c r="G1073" s="9" t="s">
        <v>147</v>
      </c>
      <c r="H1073" s="10">
        <v>0</v>
      </c>
      <c r="I1073" s="11">
        <v>13</v>
      </c>
      <c r="J1073" s="24">
        <v>0</v>
      </c>
      <c r="K1073" s="12"/>
      <c r="L1073" s="14">
        <v>0</v>
      </c>
      <c r="N1073" s="21">
        <v>0</v>
      </c>
      <c r="P1073" s="21">
        <v>0</v>
      </c>
      <c r="R1073" s="21">
        <v>0</v>
      </c>
      <c r="T1073" s="21">
        <v>0</v>
      </c>
      <c r="V1073" s="21">
        <v>0</v>
      </c>
      <c r="X1073" s="21">
        <v>0</v>
      </c>
      <c r="Z1073" s="21">
        <v>85874</v>
      </c>
      <c r="AB1073" s="22">
        <v>85874</v>
      </c>
      <c r="AD1073" s="5" t="str">
        <f t="shared" si="16"/>
        <v>No</v>
      </c>
      <c r="AF1073" s="28"/>
      <c r="AG1073" s="21"/>
    </row>
    <row r="1074" spans="1:33">
      <c r="A1074" s="8" t="s">
        <v>3183</v>
      </c>
      <c r="B1074" s="8" t="s">
        <v>3184</v>
      </c>
      <c r="C1074" s="9" t="s">
        <v>50</v>
      </c>
      <c r="D1074" s="185" t="s">
        <v>3185</v>
      </c>
      <c r="E1074" s="188" t="s">
        <v>3186</v>
      </c>
      <c r="F1074" s="9" t="s">
        <v>83</v>
      </c>
      <c r="G1074" s="9" t="s">
        <v>147</v>
      </c>
      <c r="H1074" s="10">
        <v>0</v>
      </c>
      <c r="I1074" s="11">
        <v>13</v>
      </c>
      <c r="J1074" s="24">
        <v>0</v>
      </c>
      <c r="K1074" s="12"/>
      <c r="L1074" s="14">
        <v>0</v>
      </c>
      <c r="N1074" s="21">
        <v>0</v>
      </c>
      <c r="P1074" s="21">
        <v>0</v>
      </c>
      <c r="R1074" s="21">
        <v>0</v>
      </c>
      <c r="T1074" s="21">
        <v>0</v>
      </c>
      <c r="V1074" s="21">
        <v>0</v>
      </c>
      <c r="X1074" s="21">
        <v>0</v>
      </c>
      <c r="Z1074" s="21">
        <v>112806</v>
      </c>
      <c r="AB1074" s="22">
        <v>112806</v>
      </c>
      <c r="AD1074" s="5" t="str">
        <f t="shared" si="16"/>
        <v>No</v>
      </c>
      <c r="AF1074" s="28"/>
      <c r="AG1074" s="21"/>
    </row>
    <row r="1075" spans="1:33">
      <c r="A1075" s="8" t="s">
        <v>1190</v>
      </c>
      <c r="B1075" s="8" t="s">
        <v>1191</v>
      </c>
      <c r="C1075" s="9" t="s">
        <v>217</v>
      </c>
      <c r="D1075" s="185">
        <v>3040</v>
      </c>
      <c r="E1075" s="188">
        <v>30040</v>
      </c>
      <c r="F1075" s="9" t="s">
        <v>83</v>
      </c>
      <c r="G1075" s="9" t="s">
        <v>5756</v>
      </c>
      <c r="H1075" s="10">
        <v>2203663</v>
      </c>
      <c r="I1075" s="11">
        <v>13</v>
      </c>
      <c r="J1075" s="24">
        <v>0</v>
      </c>
      <c r="K1075" s="12"/>
      <c r="L1075" s="14">
        <v>0</v>
      </c>
      <c r="N1075" s="21">
        <v>0</v>
      </c>
      <c r="P1075" s="21">
        <v>0</v>
      </c>
      <c r="R1075" s="21">
        <v>0</v>
      </c>
      <c r="T1075" s="21">
        <v>0</v>
      </c>
      <c r="V1075" s="21">
        <v>0</v>
      </c>
      <c r="X1075" s="21">
        <v>0</v>
      </c>
      <c r="Z1075" s="21">
        <v>2568560</v>
      </c>
      <c r="AB1075" s="22">
        <v>2568560</v>
      </c>
      <c r="AD1075" s="5" t="str">
        <f t="shared" si="16"/>
        <v>No</v>
      </c>
      <c r="AF1075" s="28"/>
      <c r="AG1075" s="21"/>
    </row>
    <row r="1076" spans="1:33">
      <c r="A1076" s="8" t="s">
        <v>4720</v>
      </c>
      <c r="B1076" s="8" t="s">
        <v>6441</v>
      </c>
      <c r="C1076" s="9" t="s">
        <v>79</v>
      </c>
      <c r="D1076" s="185" t="s">
        <v>4721</v>
      </c>
      <c r="E1076" s="188" t="s">
        <v>4722</v>
      </c>
      <c r="F1076" s="9" t="s">
        <v>83</v>
      </c>
      <c r="G1076" s="9" t="s">
        <v>147</v>
      </c>
      <c r="H1076" s="10">
        <v>0</v>
      </c>
      <c r="I1076" s="11">
        <v>13</v>
      </c>
      <c r="J1076" s="24">
        <v>0</v>
      </c>
      <c r="K1076" s="12"/>
      <c r="L1076" s="14">
        <v>0</v>
      </c>
      <c r="N1076" s="21">
        <v>0</v>
      </c>
      <c r="P1076" s="21">
        <v>0</v>
      </c>
      <c r="R1076" s="21">
        <v>0</v>
      </c>
      <c r="T1076" s="21">
        <v>0</v>
      </c>
      <c r="V1076" s="21">
        <v>0</v>
      </c>
      <c r="X1076" s="21">
        <v>0</v>
      </c>
      <c r="Z1076" s="21">
        <v>0</v>
      </c>
      <c r="AB1076" s="22">
        <v>0</v>
      </c>
      <c r="AD1076" s="5" t="str">
        <f t="shared" si="16"/>
        <v>No</v>
      </c>
      <c r="AF1076" s="28"/>
      <c r="AG1076" s="21"/>
    </row>
    <row r="1077" spans="1:33">
      <c r="A1077" s="8" t="s">
        <v>594</v>
      </c>
      <c r="B1077" s="8" t="s">
        <v>595</v>
      </c>
      <c r="C1077" s="9" t="s">
        <v>235</v>
      </c>
      <c r="D1077" s="185">
        <v>4166</v>
      </c>
      <c r="E1077" s="188">
        <v>40166</v>
      </c>
      <c r="F1077" s="9" t="s">
        <v>83</v>
      </c>
      <c r="G1077" s="9" t="s">
        <v>5756</v>
      </c>
      <c r="H1077" s="10">
        <v>105419</v>
      </c>
      <c r="I1077" s="11">
        <v>13</v>
      </c>
      <c r="J1077" s="24">
        <v>0</v>
      </c>
      <c r="K1077" s="12"/>
      <c r="L1077" s="14">
        <v>0</v>
      </c>
      <c r="N1077" s="21">
        <v>0</v>
      </c>
      <c r="P1077" s="21">
        <v>0</v>
      </c>
      <c r="R1077" s="21">
        <v>0</v>
      </c>
      <c r="T1077" s="21">
        <v>0</v>
      </c>
      <c r="V1077" s="21">
        <v>0</v>
      </c>
      <c r="X1077" s="21">
        <v>0</v>
      </c>
      <c r="Z1077" s="21">
        <v>248298</v>
      </c>
      <c r="AB1077" s="22">
        <v>248298</v>
      </c>
      <c r="AD1077" s="5" t="str">
        <f t="shared" si="16"/>
        <v>No</v>
      </c>
      <c r="AF1077" s="28"/>
      <c r="AG1077" s="21"/>
    </row>
    <row r="1078" spans="1:33">
      <c r="A1078" s="8" t="s">
        <v>4923</v>
      </c>
      <c r="B1078" s="8" t="s">
        <v>4766</v>
      </c>
      <c r="C1078" s="9" t="s">
        <v>91</v>
      </c>
      <c r="D1078" s="185" t="s">
        <v>4924</v>
      </c>
      <c r="E1078" s="188" t="s">
        <v>4925</v>
      </c>
      <c r="F1078" s="9" t="s">
        <v>83</v>
      </c>
      <c r="G1078" s="9" t="s">
        <v>147</v>
      </c>
      <c r="H1078" s="10">
        <v>0</v>
      </c>
      <c r="I1078" s="11">
        <v>13</v>
      </c>
      <c r="J1078" s="24">
        <v>0</v>
      </c>
      <c r="K1078" s="12"/>
      <c r="L1078" s="14">
        <v>0</v>
      </c>
      <c r="N1078" s="21">
        <v>0</v>
      </c>
      <c r="P1078" s="21">
        <v>0</v>
      </c>
      <c r="R1078" s="21">
        <v>0</v>
      </c>
      <c r="T1078" s="21">
        <v>0</v>
      </c>
      <c r="V1078" s="21">
        <v>0</v>
      </c>
      <c r="X1078" s="21">
        <v>0</v>
      </c>
      <c r="Z1078" s="21">
        <v>0</v>
      </c>
      <c r="AB1078" s="22">
        <v>0</v>
      </c>
      <c r="AD1078" s="5" t="str">
        <f t="shared" si="16"/>
        <v>No</v>
      </c>
      <c r="AF1078" s="28"/>
      <c r="AG1078" s="21"/>
    </row>
    <row r="1079" spans="1:33">
      <c r="A1079" s="8" t="s">
        <v>1192</v>
      </c>
      <c r="B1079" s="8" t="s">
        <v>1193</v>
      </c>
      <c r="C1079" s="9" t="s">
        <v>238</v>
      </c>
      <c r="D1079" s="185">
        <v>1107</v>
      </c>
      <c r="E1079" s="188">
        <v>10107</v>
      </c>
      <c r="F1079" s="9" t="s">
        <v>88</v>
      </c>
      <c r="G1079" s="9" t="s">
        <v>84</v>
      </c>
      <c r="H1079" s="10">
        <v>923311</v>
      </c>
      <c r="I1079" s="11">
        <v>13</v>
      </c>
      <c r="J1079" s="24">
        <v>474182</v>
      </c>
      <c r="K1079" s="12"/>
      <c r="L1079" s="14">
        <v>0</v>
      </c>
      <c r="N1079" s="21">
        <v>0</v>
      </c>
      <c r="P1079" s="21">
        <v>0</v>
      </c>
      <c r="R1079" s="21">
        <v>0</v>
      </c>
      <c r="T1079" s="21">
        <v>0</v>
      </c>
      <c r="V1079" s="21">
        <v>0</v>
      </c>
      <c r="X1079" s="21">
        <v>0</v>
      </c>
      <c r="Z1079" s="21">
        <v>0</v>
      </c>
      <c r="AB1079" s="22">
        <v>474182</v>
      </c>
      <c r="AD1079" s="5" t="str">
        <f t="shared" si="16"/>
        <v>No</v>
      </c>
      <c r="AF1079" s="28"/>
      <c r="AG1079" s="21"/>
    </row>
    <row r="1080" spans="1:33">
      <c r="A1080" s="8" t="s">
        <v>4729</v>
      </c>
      <c r="B1080" s="8" t="s">
        <v>4730</v>
      </c>
      <c r="C1080" s="9" t="s">
        <v>79</v>
      </c>
      <c r="D1080" s="185" t="s">
        <v>4731</v>
      </c>
      <c r="E1080" s="188" t="s">
        <v>4732</v>
      </c>
      <c r="F1080" s="9" t="s">
        <v>157</v>
      </c>
      <c r="G1080" s="9" t="s">
        <v>147</v>
      </c>
      <c r="H1080" s="10">
        <v>0</v>
      </c>
      <c r="I1080" s="11">
        <v>13</v>
      </c>
      <c r="J1080" s="24">
        <v>0</v>
      </c>
      <c r="K1080" s="12"/>
      <c r="L1080" s="14">
        <v>0</v>
      </c>
      <c r="N1080" s="21">
        <v>0</v>
      </c>
      <c r="P1080" s="21">
        <v>0</v>
      </c>
      <c r="R1080" s="21">
        <v>0</v>
      </c>
      <c r="T1080" s="21">
        <v>0</v>
      </c>
      <c r="V1080" s="21">
        <v>0</v>
      </c>
      <c r="X1080" s="21">
        <v>0</v>
      </c>
      <c r="Z1080" s="21">
        <v>586427</v>
      </c>
      <c r="AB1080" s="22">
        <v>586427</v>
      </c>
      <c r="AD1080" s="5" t="str">
        <f t="shared" si="16"/>
        <v>No</v>
      </c>
      <c r="AF1080" s="28"/>
      <c r="AG1080" s="21"/>
    </row>
    <row r="1081" spans="1:33">
      <c r="A1081" s="8" t="s">
        <v>4256</v>
      </c>
      <c r="B1081" s="8" t="s">
        <v>1932</v>
      </c>
      <c r="C1081" s="9" t="s">
        <v>235</v>
      </c>
      <c r="D1081" s="185" t="s">
        <v>4257</v>
      </c>
      <c r="E1081" s="188" t="s">
        <v>4258</v>
      </c>
      <c r="F1081" s="9" t="s">
        <v>83</v>
      </c>
      <c r="G1081" s="9" t="s">
        <v>147</v>
      </c>
      <c r="H1081" s="10">
        <v>0</v>
      </c>
      <c r="I1081" s="11">
        <v>13</v>
      </c>
      <c r="J1081" s="24">
        <v>0</v>
      </c>
      <c r="K1081" s="12"/>
      <c r="L1081" s="14">
        <v>0</v>
      </c>
      <c r="N1081" s="21">
        <v>0</v>
      </c>
      <c r="P1081" s="21">
        <v>0</v>
      </c>
      <c r="R1081" s="21">
        <v>0</v>
      </c>
      <c r="T1081" s="21">
        <v>0</v>
      </c>
      <c r="V1081" s="21">
        <v>0</v>
      </c>
      <c r="X1081" s="21">
        <v>0</v>
      </c>
      <c r="Z1081" s="21">
        <v>248826</v>
      </c>
      <c r="AB1081" s="22">
        <v>248826</v>
      </c>
      <c r="AD1081" s="5" t="str">
        <f t="shared" si="16"/>
        <v>No</v>
      </c>
      <c r="AF1081" s="28"/>
      <c r="AG1081" s="21"/>
    </row>
    <row r="1082" spans="1:33">
      <c r="A1082" s="8" t="s">
        <v>2779</v>
      </c>
      <c r="B1082" s="8" t="s">
        <v>1389</v>
      </c>
      <c r="C1082" s="9" t="s">
        <v>210</v>
      </c>
      <c r="D1082" s="185" t="s">
        <v>2780</v>
      </c>
      <c r="E1082" s="188" t="s">
        <v>2781</v>
      </c>
      <c r="F1082" s="9" t="s">
        <v>157</v>
      </c>
      <c r="G1082" s="9" t="s">
        <v>147</v>
      </c>
      <c r="H1082" s="10">
        <v>0</v>
      </c>
      <c r="I1082" s="11">
        <v>13</v>
      </c>
      <c r="J1082" s="24">
        <v>0</v>
      </c>
      <c r="K1082" s="12"/>
      <c r="L1082" s="14">
        <v>0</v>
      </c>
      <c r="N1082" s="21">
        <v>0</v>
      </c>
      <c r="P1082" s="21">
        <v>0</v>
      </c>
      <c r="R1082" s="21">
        <v>0</v>
      </c>
      <c r="T1082" s="21">
        <v>0</v>
      </c>
      <c r="V1082" s="21">
        <v>0</v>
      </c>
      <c r="X1082" s="21">
        <v>0</v>
      </c>
      <c r="Z1082" s="21">
        <v>59200</v>
      </c>
      <c r="AB1082" s="22">
        <v>59200</v>
      </c>
      <c r="AD1082" s="5" t="str">
        <f t="shared" si="16"/>
        <v>No</v>
      </c>
      <c r="AF1082" s="28"/>
      <c r="AG1082" s="21"/>
    </row>
    <row r="1083" spans="1:33">
      <c r="A1083" s="8" t="s">
        <v>546</v>
      </c>
      <c r="B1083" s="8" t="s">
        <v>547</v>
      </c>
      <c r="C1083" s="9" t="s">
        <v>50</v>
      </c>
      <c r="D1083" s="185">
        <v>4049</v>
      </c>
      <c r="E1083" s="188">
        <v>40049</v>
      </c>
      <c r="F1083" s="9" t="s">
        <v>83</v>
      </c>
      <c r="G1083" s="9" t="s">
        <v>5756</v>
      </c>
      <c r="H1083" s="10">
        <v>64172</v>
      </c>
      <c r="I1083" s="11">
        <v>13</v>
      </c>
      <c r="J1083" s="24">
        <v>0</v>
      </c>
      <c r="K1083" s="12"/>
      <c r="L1083" s="14">
        <v>0</v>
      </c>
      <c r="N1083" s="21">
        <v>0</v>
      </c>
      <c r="P1083" s="21">
        <v>0</v>
      </c>
      <c r="R1083" s="21">
        <v>0</v>
      </c>
      <c r="T1083" s="21">
        <v>0</v>
      </c>
      <c r="V1083" s="21">
        <v>0</v>
      </c>
      <c r="X1083" s="21">
        <v>0</v>
      </c>
      <c r="Z1083" s="21">
        <v>397499</v>
      </c>
      <c r="AB1083" s="22">
        <v>397499</v>
      </c>
      <c r="AD1083" s="5" t="str">
        <f t="shared" si="16"/>
        <v>No</v>
      </c>
      <c r="AF1083" s="28"/>
      <c r="AG1083" s="21"/>
    </row>
    <row r="1084" spans="1:33">
      <c r="A1084" s="8" t="s">
        <v>5202</v>
      </c>
      <c r="B1084" s="8" t="s">
        <v>5203</v>
      </c>
      <c r="C1084" s="9" t="s">
        <v>168</v>
      </c>
      <c r="D1084" s="185" t="s">
        <v>5204</v>
      </c>
      <c r="E1084" s="188" t="s">
        <v>5205</v>
      </c>
      <c r="F1084" s="9" t="s">
        <v>88</v>
      </c>
      <c r="G1084" s="9" t="s">
        <v>147</v>
      </c>
      <c r="H1084" s="10">
        <v>0</v>
      </c>
      <c r="I1084" s="11">
        <v>13</v>
      </c>
      <c r="J1084" s="24">
        <v>0</v>
      </c>
      <c r="K1084" s="12"/>
      <c r="L1084" s="14">
        <v>0</v>
      </c>
      <c r="N1084" s="21">
        <v>0</v>
      </c>
      <c r="P1084" s="21">
        <v>0</v>
      </c>
      <c r="R1084" s="21">
        <v>0</v>
      </c>
      <c r="T1084" s="21">
        <v>0</v>
      </c>
      <c r="V1084" s="21">
        <v>0</v>
      </c>
      <c r="X1084" s="21">
        <v>0</v>
      </c>
      <c r="Z1084" s="21">
        <v>970539</v>
      </c>
      <c r="AB1084" s="22">
        <v>970539</v>
      </c>
      <c r="AD1084" s="5" t="str">
        <f t="shared" si="16"/>
        <v>No</v>
      </c>
      <c r="AF1084" s="28"/>
      <c r="AG1084" s="21"/>
    </row>
    <row r="1085" spans="1:33">
      <c r="A1085" s="8" t="s">
        <v>4185</v>
      </c>
      <c r="B1085" s="8" t="s">
        <v>4186</v>
      </c>
      <c r="C1085" s="9" t="s">
        <v>154</v>
      </c>
      <c r="D1085" s="185" t="s">
        <v>4187</v>
      </c>
      <c r="E1085" s="188" t="s">
        <v>4188</v>
      </c>
      <c r="F1085" s="9" t="s">
        <v>83</v>
      </c>
      <c r="G1085" s="9" t="s">
        <v>147</v>
      </c>
      <c r="H1085" s="10">
        <v>0</v>
      </c>
      <c r="I1085" s="11">
        <v>13</v>
      </c>
      <c r="J1085" s="24">
        <v>0</v>
      </c>
      <c r="K1085" s="12"/>
      <c r="L1085" s="14">
        <v>0</v>
      </c>
      <c r="N1085" s="21">
        <v>0</v>
      </c>
      <c r="P1085" s="21">
        <v>0</v>
      </c>
      <c r="R1085" s="21">
        <v>0</v>
      </c>
      <c r="T1085" s="21">
        <v>0</v>
      </c>
      <c r="V1085" s="21">
        <v>0</v>
      </c>
      <c r="X1085" s="21">
        <v>0</v>
      </c>
      <c r="Z1085" s="21">
        <v>38200</v>
      </c>
      <c r="AB1085" s="22">
        <v>38200</v>
      </c>
      <c r="AD1085" s="5" t="str">
        <f t="shared" si="16"/>
        <v>No</v>
      </c>
      <c r="AF1085" s="28"/>
      <c r="AG1085" s="21"/>
    </row>
    <row r="1086" spans="1:33">
      <c r="A1086" s="8" t="s">
        <v>1944</v>
      </c>
      <c r="B1086" s="8" t="s">
        <v>1945</v>
      </c>
      <c r="C1086" s="9" t="s">
        <v>87</v>
      </c>
      <c r="D1086" s="185">
        <v>51</v>
      </c>
      <c r="E1086" s="188">
        <v>51</v>
      </c>
      <c r="F1086" s="9" t="s">
        <v>83</v>
      </c>
      <c r="G1086" s="9" t="s">
        <v>5756</v>
      </c>
      <c r="H1086" s="10">
        <v>51924</v>
      </c>
      <c r="I1086" s="11">
        <v>12</v>
      </c>
      <c r="J1086" s="24">
        <v>0</v>
      </c>
      <c r="K1086" s="12"/>
      <c r="L1086" s="14">
        <v>0</v>
      </c>
      <c r="N1086" s="21">
        <v>0</v>
      </c>
      <c r="P1086" s="21">
        <v>0</v>
      </c>
      <c r="R1086" s="21">
        <v>0</v>
      </c>
      <c r="T1086" s="21">
        <v>0</v>
      </c>
      <c r="V1086" s="21">
        <v>0</v>
      </c>
      <c r="X1086" s="21">
        <v>0</v>
      </c>
      <c r="Z1086" s="21">
        <v>862744</v>
      </c>
      <c r="AB1086" s="22">
        <v>862744</v>
      </c>
      <c r="AD1086" s="5" t="str">
        <f t="shared" si="16"/>
        <v>No</v>
      </c>
      <c r="AF1086" s="28"/>
      <c r="AG1086" s="21"/>
    </row>
    <row r="1087" spans="1:33">
      <c r="A1087" s="8" t="s">
        <v>4289</v>
      </c>
      <c r="B1087" s="8" t="s">
        <v>4290</v>
      </c>
      <c r="C1087" s="9" t="s">
        <v>235</v>
      </c>
      <c r="D1087" s="185" t="s">
        <v>4291</v>
      </c>
      <c r="E1087" s="188" t="s">
        <v>4292</v>
      </c>
      <c r="F1087" s="9" t="s">
        <v>83</v>
      </c>
      <c r="G1087" s="9" t="s">
        <v>147</v>
      </c>
      <c r="H1087" s="10">
        <v>0</v>
      </c>
      <c r="I1087" s="11">
        <v>12</v>
      </c>
      <c r="J1087" s="24">
        <v>0</v>
      </c>
      <c r="K1087" s="12"/>
      <c r="L1087" s="14">
        <v>0</v>
      </c>
      <c r="N1087" s="21">
        <v>0</v>
      </c>
      <c r="P1087" s="21">
        <v>0</v>
      </c>
      <c r="R1087" s="21">
        <v>0</v>
      </c>
      <c r="T1087" s="21">
        <v>0</v>
      </c>
      <c r="V1087" s="21">
        <v>0</v>
      </c>
      <c r="X1087" s="21">
        <v>0</v>
      </c>
      <c r="Z1087" s="21">
        <v>134761</v>
      </c>
      <c r="AB1087" s="22">
        <v>134761</v>
      </c>
      <c r="AD1087" s="5" t="str">
        <f t="shared" si="16"/>
        <v>No</v>
      </c>
      <c r="AF1087" s="28"/>
      <c r="AG1087" s="21"/>
    </row>
    <row r="1088" spans="1:33">
      <c r="A1088" s="8" t="s">
        <v>3358</v>
      </c>
      <c r="B1088" s="8" t="s">
        <v>1195</v>
      </c>
      <c r="C1088" s="9" t="s">
        <v>555</v>
      </c>
      <c r="D1088" s="185" t="s">
        <v>3359</v>
      </c>
      <c r="E1088" s="188" t="s">
        <v>3360</v>
      </c>
      <c r="F1088" s="9" t="s">
        <v>83</v>
      </c>
      <c r="G1088" s="9" t="s">
        <v>147</v>
      </c>
      <c r="H1088" s="10">
        <v>0</v>
      </c>
      <c r="I1088" s="11">
        <v>12</v>
      </c>
      <c r="J1088" s="24">
        <v>0</v>
      </c>
      <c r="K1088" s="12"/>
      <c r="L1088" s="14">
        <v>0</v>
      </c>
      <c r="N1088" s="21">
        <v>0</v>
      </c>
      <c r="P1088" s="21">
        <v>0</v>
      </c>
      <c r="R1088" s="21">
        <v>0</v>
      </c>
      <c r="T1088" s="21">
        <v>0</v>
      </c>
      <c r="V1088" s="21">
        <v>0</v>
      </c>
      <c r="X1088" s="21">
        <v>0</v>
      </c>
      <c r="Z1088" s="21">
        <v>0</v>
      </c>
      <c r="AB1088" s="22">
        <v>0</v>
      </c>
      <c r="AD1088" s="5" t="str">
        <f t="shared" si="16"/>
        <v>No</v>
      </c>
      <c r="AF1088" s="28"/>
      <c r="AG1088" s="21"/>
    </row>
    <row r="1089" spans="1:33">
      <c r="A1089" s="8" t="s">
        <v>1094</v>
      </c>
      <c r="B1089" s="8" t="s">
        <v>1095</v>
      </c>
      <c r="C1089" s="9" t="s">
        <v>91</v>
      </c>
      <c r="D1089" s="185">
        <v>9198</v>
      </c>
      <c r="E1089" s="188">
        <v>90198</v>
      </c>
      <c r="F1089" s="9" t="s">
        <v>83</v>
      </c>
      <c r="G1089" s="9" t="s">
        <v>5756</v>
      </c>
      <c r="H1089" s="10">
        <v>70272</v>
      </c>
      <c r="I1089" s="11">
        <v>12</v>
      </c>
      <c r="J1089" s="24">
        <v>0</v>
      </c>
      <c r="K1089" s="12"/>
      <c r="L1089" s="14">
        <v>0</v>
      </c>
      <c r="N1089" s="21">
        <v>0</v>
      </c>
      <c r="P1089" s="21">
        <v>0</v>
      </c>
      <c r="R1089" s="21">
        <v>0</v>
      </c>
      <c r="T1089" s="21">
        <v>0</v>
      </c>
      <c r="V1089" s="21">
        <v>0</v>
      </c>
      <c r="X1089" s="21">
        <v>0</v>
      </c>
      <c r="Z1089" s="21">
        <v>1565587</v>
      </c>
      <c r="AB1089" s="22">
        <v>1565587</v>
      </c>
      <c r="AD1089" s="5" t="str">
        <f t="shared" si="16"/>
        <v>No</v>
      </c>
      <c r="AF1089" s="28"/>
      <c r="AG1089" s="21"/>
    </row>
    <row r="1090" spans="1:33">
      <c r="A1090" s="8" t="s">
        <v>4242</v>
      </c>
      <c r="B1090" s="8" t="s">
        <v>4243</v>
      </c>
      <c r="C1090" s="9" t="s">
        <v>235</v>
      </c>
      <c r="D1090" s="185" t="s">
        <v>4244</v>
      </c>
      <c r="E1090" s="188" t="s">
        <v>4245</v>
      </c>
      <c r="F1090" s="9" t="s">
        <v>83</v>
      </c>
      <c r="G1090" s="9" t="s">
        <v>147</v>
      </c>
      <c r="H1090" s="10">
        <v>0</v>
      </c>
      <c r="I1090" s="11">
        <v>12</v>
      </c>
      <c r="J1090" s="24">
        <v>0</v>
      </c>
      <c r="K1090" s="12"/>
      <c r="L1090" s="14">
        <v>0</v>
      </c>
      <c r="N1090" s="21">
        <v>0</v>
      </c>
      <c r="P1090" s="21">
        <v>0</v>
      </c>
      <c r="R1090" s="21">
        <v>0</v>
      </c>
      <c r="T1090" s="21">
        <v>0</v>
      </c>
      <c r="V1090" s="21">
        <v>0</v>
      </c>
      <c r="X1090" s="21">
        <v>0</v>
      </c>
      <c r="Z1090" s="21">
        <v>119942</v>
      </c>
      <c r="AB1090" s="22">
        <v>119942</v>
      </c>
      <c r="AD1090" s="5" t="str">
        <f t="shared" si="16"/>
        <v>No</v>
      </c>
      <c r="AF1090" s="28"/>
      <c r="AG1090" s="21"/>
    </row>
    <row r="1091" spans="1:33">
      <c r="A1091" s="8" t="s">
        <v>5417</v>
      </c>
      <c r="B1091" s="8" t="s">
        <v>5418</v>
      </c>
      <c r="C1091" s="9" t="s">
        <v>58</v>
      </c>
      <c r="D1091" s="185" t="s">
        <v>5419</v>
      </c>
      <c r="E1091" s="188" t="s">
        <v>5420</v>
      </c>
      <c r="F1091" s="9" t="s">
        <v>83</v>
      </c>
      <c r="G1091" s="9" t="s">
        <v>147</v>
      </c>
      <c r="H1091" s="10">
        <v>0</v>
      </c>
      <c r="I1091" s="11">
        <v>12</v>
      </c>
      <c r="J1091" s="24">
        <v>0</v>
      </c>
      <c r="K1091" s="12"/>
      <c r="L1091" s="14">
        <v>0</v>
      </c>
      <c r="N1091" s="21">
        <v>0</v>
      </c>
      <c r="P1091" s="21">
        <v>0</v>
      </c>
      <c r="R1091" s="21">
        <v>0</v>
      </c>
      <c r="T1091" s="21">
        <v>0</v>
      </c>
      <c r="V1091" s="21">
        <v>0</v>
      </c>
      <c r="X1091" s="21">
        <v>0</v>
      </c>
      <c r="Z1091" s="21">
        <v>24026</v>
      </c>
      <c r="AB1091" s="22">
        <v>24026</v>
      </c>
      <c r="AD1091" s="5" t="str">
        <f t="shared" ref="AD1091:AD1154" si="17">IF(AC1091&amp;AA1091&amp;Y1091&amp;W1091&amp;U1091&amp;S1091&amp;Q1091&amp;O1091&amp;M1091&amp;K1091&lt;&gt;"","Yes","No")</f>
        <v>No</v>
      </c>
      <c r="AF1091" s="28"/>
      <c r="AG1091" s="21"/>
    </row>
    <row r="1092" spans="1:33">
      <c r="A1092" s="8" t="s">
        <v>4723</v>
      </c>
      <c r="B1092" s="8" t="s">
        <v>2508</v>
      </c>
      <c r="C1092" s="9" t="s">
        <v>79</v>
      </c>
      <c r="D1092" s="185" t="s">
        <v>4724</v>
      </c>
      <c r="E1092" s="188" t="s">
        <v>4725</v>
      </c>
      <c r="F1092" s="9" t="s">
        <v>83</v>
      </c>
      <c r="G1092" s="9" t="s">
        <v>147</v>
      </c>
      <c r="H1092" s="10">
        <v>0</v>
      </c>
      <c r="I1092" s="11">
        <v>12</v>
      </c>
      <c r="J1092" s="24">
        <v>0</v>
      </c>
      <c r="K1092" s="12"/>
      <c r="L1092" s="14">
        <v>0</v>
      </c>
      <c r="N1092" s="21">
        <v>0</v>
      </c>
      <c r="P1092" s="21">
        <v>0</v>
      </c>
      <c r="R1092" s="21">
        <v>0</v>
      </c>
      <c r="T1092" s="21">
        <v>0</v>
      </c>
      <c r="V1092" s="21">
        <v>0</v>
      </c>
      <c r="X1092" s="21">
        <v>0</v>
      </c>
      <c r="Z1092" s="21">
        <v>197874</v>
      </c>
      <c r="AB1092" s="22">
        <v>197874</v>
      </c>
      <c r="AD1092" s="5" t="str">
        <f t="shared" si="17"/>
        <v>No</v>
      </c>
      <c r="AF1092" s="28"/>
      <c r="AG1092" s="21"/>
    </row>
    <row r="1093" spans="1:33">
      <c r="A1093" s="8" t="s">
        <v>2606</v>
      </c>
      <c r="B1093" s="8" t="s">
        <v>2607</v>
      </c>
      <c r="C1093" s="9" t="s">
        <v>466</v>
      </c>
      <c r="D1093" s="185" t="s">
        <v>2608</v>
      </c>
      <c r="E1093" s="188" t="s">
        <v>2609</v>
      </c>
      <c r="F1093" s="9" t="s">
        <v>83</v>
      </c>
      <c r="G1093" s="9" t="s">
        <v>147</v>
      </c>
      <c r="H1093" s="10">
        <v>0</v>
      </c>
      <c r="I1093" s="11">
        <v>12</v>
      </c>
      <c r="J1093" s="24">
        <v>0</v>
      </c>
      <c r="K1093" s="12"/>
      <c r="L1093" s="14">
        <v>0</v>
      </c>
      <c r="N1093" s="21">
        <v>0</v>
      </c>
      <c r="P1093" s="21">
        <v>0</v>
      </c>
      <c r="R1093" s="21">
        <v>0</v>
      </c>
      <c r="T1093" s="21">
        <v>0</v>
      </c>
      <c r="V1093" s="21">
        <v>0</v>
      </c>
      <c r="X1093" s="21">
        <v>0</v>
      </c>
      <c r="Z1093" s="21">
        <v>32711</v>
      </c>
      <c r="AB1093" s="22">
        <v>32711</v>
      </c>
      <c r="AD1093" s="5" t="str">
        <f t="shared" si="17"/>
        <v>No</v>
      </c>
      <c r="AF1093" s="28"/>
      <c r="AG1093" s="21"/>
    </row>
    <row r="1094" spans="1:33">
      <c r="A1094" s="8" t="s">
        <v>5992</v>
      </c>
      <c r="B1094" s="8" t="s">
        <v>5490</v>
      </c>
      <c r="C1094" s="9" t="s">
        <v>132</v>
      </c>
      <c r="D1094" s="185" t="s">
        <v>5491</v>
      </c>
      <c r="E1094" s="188" t="s">
        <v>5492</v>
      </c>
      <c r="F1094" s="9" t="s">
        <v>157</v>
      </c>
      <c r="G1094" s="9" t="s">
        <v>147</v>
      </c>
      <c r="H1094" s="10">
        <v>0</v>
      </c>
      <c r="I1094" s="11">
        <v>12</v>
      </c>
      <c r="J1094" s="24">
        <v>0</v>
      </c>
      <c r="K1094" s="12"/>
      <c r="L1094" s="14">
        <v>0</v>
      </c>
      <c r="N1094" s="21">
        <v>0</v>
      </c>
      <c r="P1094" s="21">
        <v>0</v>
      </c>
      <c r="R1094" s="21">
        <v>0</v>
      </c>
      <c r="T1094" s="21">
        <v>0</v>
      </c>
      <c r="V1094" s="21">
        <v>0</v>
      </c>
      <c r="X1094" s="21">
        <v>0</v>
      </c>
      <c r="Z1094" s="21">
        <v>244379</v>
      </c>
      <c r="AB1094" s="22">
        <v>244379</v>
      </c>
      <c r="AD1094" s="5" t="str">
        <f t="shared" si="17"/>
        <v>No</v>
      </c>
      <c r="AF1094" s="28"/>
      <c r="AG1094" s="21"/>
    </row>
    <row r="1095" spans="1:33">
      <c r="A1095" s="8" t="s">
        <v>472</v>
      </c>
      <c r="B1095" s="8" t="s">
        <v>473</v>
      </c>
      <c r="C1095" s="9" t="s">
        <v>238</v>
      </c>
      <c r="D1095" s="185">
        <v>1042</v>
      </c>
      <c r="E1095" s="188">
        <v>10042</v>
      </c>
      <c r="F1095" s="9" t="s">
        <v>88</v>
      </c>
      <c r="G1095" s="9" t="s">
        <v>84</v>
      </c>
      <c r="H1095" s="10">
        <v>923311</v>
      </c>
      <c r="I1095" s="11">
        <v>12</v>
      </c>
      <c r="J1095" s="24">
        <v>42500</v>
      </c>
      <c r="K1095" s="12"/>
      <c r="L1095" s="14">
        <v>0</v>
      </c>
      <c r="N1095" s="21">
        <v>0</v>
      </c>
      <c r="P1095" s="21">
        <v>0</v>
      </c>
      <c r="R1095" s="21">
        <v>0</v>
      </c>
      <c r="T1095" s="21">
        <v>0</v>
      </c>
      <c r="V1095" s="21">
        <v>0</v>
      </c>
      <c r="X1095" s="21">
        <v>0</v>
      </c>
      <c r="Z1095" s="21">
        <v>0</v>
      </c>
      <c r="AB1095" s="22">
        <v>42500</v>
      </c>
      <c r="AD1095" s="5" t="str">
        <f t="shared" si="17"/>
        <v>No</v>
      </c>
      <c r="AF1095" s="28"/>
      <c r="AG1095" s="21"/>
    </row>
    <row r="1096" spans="1:33">
      <c r="A1096" s="8" t="s">
        <v>4367</v>
      </c>
      <c r="B1096" s="8" t="s">
        <v>4368</v>
      </c>
      <c r="C1096" s="9" t="s">
        <v>235</v>
      </c>
      <c r="D1096" s="185" t="s">
        <v>4369</v>
      </c>
      <c r="E1096" s="188" t="s">
        <v>4370</v>
      </c>
      <c r="F1096" s="9" t="s">
        <v>157</v>
      </c>
      <c r="G1096" s="9" t="s">
        <v>147</v>
      </c>
      <c r="H1096" s="10">
        <v>0</v>
      </c>
      <c r="I1096" s="11">
        <v>12</v>
      </c>
      <c r="J1096" s="24">
        <v>0</v>
      </c>
      <c r="K1096" s="12"/>
      <c r="L1096" s="14">
        <v>0</v>
      </c>
      <c r="N1096" s="21">
        <v>0</v>
      </c>
      <c r="P1096" s="21">
        <v>0</v>
      </c>
      <c r="R1096" s="21">
        <v>0</v>
      </c>
      <c r="T1096" s="21">
        <v>0</v>
      </c>
      <c r="V1096" s="21">
        <v>0</v>
      </c>
      <c r="X1096" s="21">
        <v>0</v>
      </c>
      <c r="Z1096" s="21">
        <v>28522</v>
      </c>
      <c r="AB1096" s="22">
        <v>28522</v>
      </c>
      <c r="AD1096" s="5" t="str">
        <f t="shared" si="17"/>
        <v>No</v>
      </c>
      <c r="AF1096" s="28"/>
      <c r="AG1096" s="21"/>
    </row>
    <row r="1097" spans="1:33">
      <c r="A1097" s="8" t="s">
        <v>1561</v>
      </c>
      <c r="B1097" s="8" t="s">
        <v>957</v>
      </c>
      <c r="C1097" s="9" t="s">
        <v>178</v>
      </c>
      <c r="D1097" s="185" t="s">
        <v>1562</v>
      </c>
      <c r="E1097" s="188" t="s">
        <v>1563</v>
      </c>
      <c r="F1097" s="9" t="s">
        <v>83</v>
      </c>
      <c r="G1097" s="9" t="s">
        <v>147</v>
      </c>
      <c r="H1097" s="10">
        <v>0</v>
      </c>
      <c r="I1097" s="11">
        <v>12</v>
      </c>
      <c r="J1097" s="24">
        <v>0</v>
      </c>
      <c r="K1097" s="12"/>
      <c r="L1097" s="14">
        <v>0</v>
      </c>
      <c r="N1097" s="21">
        <v>0</v>
      </c>
      <c r="P1097" s="21">
        <v>0</v>
      </c>
      <c r="R1097" s="21">
        <v>0</v>
      </c>
      <c r="T1097" s="21">
        <v>0</v>
      </c>
      <c r="V1097" s="21">
        <v>0</v>
      </c>
      <c r="X1097" s="21">
        <v>0</v>
      </c>
      <c r="Z1097" s="21">
        <v>195979</v>
      </c>
      <c r="AB1097" s="22">
        <v>195979</v>
      </c>
      <c r="AD1097" s="5" t="str">
        <f t="shared" si="17"/>
        <v>No</v>
      </c>
      <c r="AF1097" s="28"/>
      <c r="AG1097" s="21"/>
    </row>
    <row r="1098" spans="1:33">
      <c r="A1098" s="8" t="s">
        <v>1194</v>
      </c>
      <c r="B1098" s="8" t="s">
        <v>1195</v>
      </c>
      <c r="C1098" s="9" t="s">
        <v>235</v>
      </c>
      <c r="D1098" s="185">
        <v>4220</v>
      </c>
      <c r="E1098" s="188">
        <v>40220</v>
      </c>
      <c r="F1098" s="9" t="s">
        <v>83</v>
      </c>
      <c r="G1098" s="9" t="s">
        <v>5756</v>
      </c>
      <c r="H1098" s="10">
        <v>117798</v>
      </c>
      <c r="I1098" s="11">
        <v>12</v>
      </c>
      <c r="J1098" s="24">
        <v>0</v>
      </c>
      <c r="K1098" s="12"/>
      <c r="L1098" s="14">
        <v>0</v>
      </c>
      <c r="N1098" s="21">
        <v>0</v>
      </c>
      <c r="P1098" s="21">
        <v>0</v>
      </c>
      <c r="R1098" s="21">
        <v>0</v>
      </c>
      <c r="T1098" s="21">
        <v>0</v>
      </c>
      <c r="V1098" s="21">
        <v>0</v>
      </c>
      <c r="X1098" s="21">
        <v>0</v>
      </c>
      <c r="Z1098" s="21">
        <v>36111</v>
      </c>
      <c r="AB1098" s="22">
        <v>36111</v>
      </c>
      <c r="AD1098" s="5" t="str">
        <f t="shared" si="17"/>
        <v>No</v>
      </c>
      <c r="AF1098" s="28"/>
      <c r="AG1098" s="21"/>
    </row>
    <row r="1099" spans="1:33">
      <c r="A1099" s="8" t="s">
        <v>6195</v>
      </c>
      <c r="B1099" s="8" t="s">
        <v>6196</v>
      </c>
      <c r="C1099" s="9" t="s">
        <v>91</v>
      </c>
      <c r="D1099" s="185"/>
      <c r="E1099" s="188">
        <v>90295</v>
      </c>
      <c r="F1099" s="9" t="s">
        <v>83</v>
      </c>
      <c r="G1099" s="9" t="s">
        <v>5756</v>
      </c>
      <c r="H1099" s="10">
        <v>12150996</v>
      </c>
      <c r="I1099" s="11">
        <v>12</v>
      </c>
      <c r="J1099" s="24">
        <v>0</v>
      </c>
      <c r="K1099" s="12"/>
      <c r="L1099" s="14">
        <v>0</v>
      </c>
      <c r="N1099" s="21">
        <v>0</v>
      </c>
      <c r="P1099" s="21">
        <v>0</v>
      </c>
      <c r="R1099" s="21">
        <v>0</v>
      </c>
      <c r="T1099" s="21">
        <v>0</v>
      </c>
      <c r="V1099" s="21">
        <v>0</v>
      </c>
      <c r="X1099" s="21">
        <v>0</v>
      </c>
      <c r="Z1099" s="21">
        <v>1305764</v>
      </c>
      <c r="AB1099" s="22">
        <v>1305764</v>
      </c>
      <c r="AD1099" s="5" t="str">
        <f t="shared" si="17"/>
        <v>No</v>
      </c>
      <c r="AF1099" s="28"/>
      <c r="AG1099" s="21"/>
    </row>
    <row r="1100" spans="1:33">
      <c r="A1100" s="8" t="s">
        <v>2910</v>
      </c>
      <c r="B1100" s="8" t="s">
        <v>2911</v>
      </c>
      <c r="C1100" s="9" t="s">
        <v>124</v>
      </c>
      <c r="D1100" s="185" t="s">
        <v>2912</v>
      </c>
      <c r="E1100" s="188">
        <v>60196</v>
      </c>
      <c r="F1100" s="9" t="s">
        <v>1320</v>
      </c>
      <c r="G1100" s="9" t="s">
        <v>5756</v>
      </c>
      <c r="H1100" s="10">
        <v>67629</v>
      </c>
      <c r="I1100" s="11">
        <v>12</v>
      </c>
      <c r="J1100" s="24">
        <v>0</v>
      </c>
      <c r="K1100" s="12"/>
      <c r="L1100" s="14">
        <v>0</v>
      </c>
      <c r="N1100" s="21">
        <v>0</v>
      </c>
      <c r="P1100" s="21">
        <v>0</v>
      </c>
      <c r="R1100" s="21">
        <v>0</v>
      </c>
      <c r="T1100" s="21">
        <v>0</v>
      </c>
      <c r="V1100" s="21">
        <v>0</v>
      </c>
      <c r="X1100" s="21">
        <v>0</v>
      </c>
      <c r="Z1100" s="21">
        <v>59037</v>
      </c>
      <c r="AB1100" s="22">
        <v>59037</v>
      </c>
      <c r="AD1100" s="5" t="str">
        <f t="shared" si="17"/>
        <v>No</v>
      </c>
      <c r="AF1100" s="28"/>
      <c r="AG1100" s="21"/>
    </row>
    <row r="1101" spans="1:33">
      <c r="A1101" s="8" t="s">
        <v>3307</v>
      </c>
      <c r="B1101" s="8" t="s">
        <v>2766</v>
      </c>
      <c r="C1101" s="9" t="s">
        <v>555</v>
      </c>
      <c r="D1101" s="185" t="s">
        <v>3308</v>
      </c>
      <c r="E1101" s="188" t="s">
        <v>3309</v>
      </c>
      <c r="F1101" s="9" t="s">
        <v>83</v>
      </c>
      <c r="G1101" s="9" t="s">
        <v>147</v>
      </c>
      <c r="H1101" s="10">
        <v>0</v>
      </c>
      <c r="I1101" s="11">
        <v>12</v>
      </c>
      <c r="J1101" s="24">
        <v>0</v>
      </c>
      <c r="K1101" s="12"/>
      <c r="L1101" s="14">
        <v>0</v>
      </c>
      <c r="N1101" s="21">
        <v>0</v>
      </c>
      <c r="P1101" s="21">
        <v>0</v>
      </c>
      <c r="R1101" s="21">
        <v>0</v>
      </c>
      <c r="T1101" s="21">
        <v>0</v>
      </c>
      <c r="V1101" s="21">
        <v>0</v>
      </c>
      <c r="X1101" s="21">
        <v>0</v>
      </c>
      <c r="Z1101" s="21">
        <v>113848</v>
      </c>
      <c r="AB1101" s="22">
        <v>113848</v>
      </c>
      <c r="AD1101" s="5" t="str">
        <f t="shared" si="17"/>
        <v>No</v>
      </c>
      <c r="AF1101" s="28"/>
      <c r="AG1101" s="21"/>
    </row>
    <row r="1102" spans="1:33">
      <c r="A1102" s="8" t="s">
        <v>4328</v>
      </c>
      <c r="B1102" s="8" t="s">
        <v>4329</v>
      </c>
      <c r="C1102" s="9" t="s">
        <v>235</v>
      </c>
      <c r="D1102" s="185" t="s">
        <v>4330</v>
      </c>
      <c r="E1102" s="188" t="s">
        <v>4331</v>
      </c>
      <c r="F1102" s="9" t="s">
        <v>83</v>
      </c>
      <c r="G1102" s="9" t="s">
        <v>147</v>
      </c>
      <c r="H1102" s="10">
        <v>0</v>
      </c>
      <c r="I1102" s="11">
        <v>12</v>
      </c>
      <c r="J1102" s="24">
        <v>0</v>
      </c>
      <c r="K1102" s="12"/>
      <c r="L1102" s="14">
        <v>0</v>
      </c>
      <c r="N1102" s="21">
        <v>0</v>
      </c>
      <c r="P1102" s="21">
        <v>0</v>
      </c>
      <c r="R1102" s="21">
        <v>0</v>
      </c>
      <c r="T1102" s="21">
        <v>0</v>
      </c>
      <c r="V1102" s="21">
        <v>0</v>
      </c>
      <c r="X1102" s="21">
        <v>0</v>
      </c>
      <c r="Z1102" s="21">
        <v>308305</v>
      </c>
      <c r="AB1102" s="22">
        <v>308305</v>
      </c>
      <c r="AD1102" s="5" t="str">
        <f t="shared" si="17"/>
        <v>No</v>
      </c>
      <c r="AF1102" s="28"/>
      <c r="AG1102" s="21"/>
    </row>
    <row r="1103" spans="1:33">
      <c r="A1103" s="8" t="s">
        <v>3133</v>
      </c>
      <c r="B1103" s="8" t="s">
        <v>3134</v>
      </c>
      <c r="C1103" s="9" t="s">
        <v>466</v>
      </c>
      <c r="D1103" s="185">
        <v>5199</v>
      </c>
      <c r="E1103" s="188">
        <v>50199</v>
      </c>
      <c r="F1103" s="9" t="s">
        <v>88</v>
      </c>
      <c r="G1103" s="9" t="s">
        <v>84</v>
      </c>
      <c r="H1103" s="10">
        <v>1368035</v>
      </c>
      <c r="I1103" s="11">
        <v>12</v>
      </c>
      <c r="J1103" s="24">
        <v>0</v>
      </c>
      <c r="K1103" s="12"/>
      <c r="L1103" s="14">
        <v>0</v>
      </c>
      <c r="N1103" s="21">
        <v>1108191</v>
      </c>
      <c r="P1103" s="21">
        <v>0</v>
      </c>
      <c r="R1103" s="21">
        <v>0</v>
      </c>
      <c r="T1103" s="21">
        <v>0</v>
      </c>
      <c r="V1103" s="21">
        <v>0</v>
      </c>
      <c r="X1103" s="21">
        <v>0</v>
      </c>
      <c r="Z1103" s="21">
        <v>0</v>
      </c>
      <c r="AB1103" s="22">
        <v>1108191</v>
      </c>
      <c r="AD1103" s="5" t="str">
        <f t="shared" si="17"/>
        <v>No</v>
      </c>
      <c r="AF1103" s="28"/>
      <c r="AG1103" s="21"/>
    </row>
    <row r="1104" spans="1:33">
      <c r="A1104" s="8" t="s">
        <v>2359</v>
      </c>
      <c r="B1104" s="8" t="s">
        <v>212</v>
      </c>
      <c r="C1104" s="9" t="s">
        <v>235</v>
      </c>
      <c r="D1104" s="185">
        <v>4223</v>
      </c>
      <c r="E1104" s="188">
        <v>40223</v>
      </c>
      <c r="F1104" s="9" t="s">
        <v>83</v>
      </c>
      <c r="G1104" s="9" t="s">
        <v>5756</v>
      </c>
      <c r="H1104" s="10">
        <v>310282</v>
      </c>
      <c r="I1104" s="11">
        <v>12</v>
      </c>
      <c r="J1104" s="24">
        <v>0</v>
      </c>
      <c r="K1104" s="12"/>
      <c r="L1104" s="14">
        <v>0</v>
      </c>
      <c r="N1104" s="21">
        <v>0</v>
      </c>
      <c r="P1104" s="21">
        <v>0</v>
      </c>
      <c r="R1104" s="21">
        <v>0</v>
      </c>
      <c r="T1104" s="21">
        <v>0</v>
      </c>
      <c r="V1104" s="21">
        <v>0</v>
      </c>
      <c r="X1104" s="21">
        <v>0</v>
      </c>
      <c r="Z1104" s="21">
        <v>62946</v>
      </c>
      <c r="AB1104" s="22">
        <v>62946</v>
      </c>
      <c r="AD1104" s="5" t="str">
        <f t="shared" si="17"/>
        <v>No</v>
      </c>
      <c r="AF1104" s="28"/>
      <c r="AG1104" s="21"/>
    </row>
    <row r="1105" spans="1:33">
      <c r="A1105" s="8" t="s">
        <v>1862</v>
      </c>
      <c r="B1105" s="8" t="s">
        <v>1863</v>
      </c>
      <c r="C1105" s="9" t="s">
        <v>265</v>
      </c>
      <c r="D1105" s="185" t="s">
        <v>1864</v>
      </c>
      <c r="E1105" s="188" t="s">
        <v>1865</v>
      </c>
      <c r="F1105" s="9" t="s">
        <v>88</v>
      </c>
      <c r="G1105" s="9" t="s">
        <v>147</v>
      </c>
      <c r="H1105" s="10">
        <v>0</v>
      </c>
      <c r="I1105" s="11">
        <v>12</v>
      </c>
      <c r="J1105" s="24">
        <v>0</v>
      </c>
      <c r="K1105" s="12"/>
      <c r="L1105" s="14">
        <v>0</v>
      </c>
      <c r="N1105" s="21">
        <v>0</v>
      </c>
      <c r="P1105" s="21">
        <v>0</v>
      </c>
      <c r="R1105" s="21">
        <v>0</v>
      </c>
      <c r="T1105" s="21">
        <v>0</v>
      </c>
      <c r="V1105" s="21">
        <v>0</v>
      </c>
      <c r="X1105" s="21">
        <v>0</v>
      </c>
      <c r="Z1105" s="21">
        <v>74133</v>
      </c>
      <c r="AB1105" s="22">
        <v>74133</v>
      </c>
      <c r="AD1105" s="5" t="str">
        <f t="shared" si="17"/>
        <v>No</v>
      </c>
      <c r="AF1105" s="28"/>
      <c r="AG1105" s="21"/>
    </row>
    <row r="1106" spans="1:33">
      <c r="A1106" s="8" t="s">
        <v>6583</v>
      </c>
      <c r="B1106" s="8" t="s">
        <v>6447</v>
      </c>
      <c r="C1106" s="9" t="s">
        <v>120</v>
      </c>
      <c r="D1106" s="185" t="s">
        <v>5159</v>
      </c>
      <c r="E1106" s="188" t="s">
        <v>5160</v>
      </c>
      <c r="F1106" s="9" t="s">
        <v>83</v>
      </c>
      <c r="G1106" s="9" t="s">
        <v>147</v>
      </c>
      <c r="H1106" s="10">
        <v>0</v>
      </c>
      <c r="I1106" s="11">
        <v>12</v>
      </c>
      <c r="J1106" s="24">
        <v>0</v>
      </c>
      <c r="K1106" s="12"/>
      <c r="L1106" s="14">
        <v>0</v>
      </c>
      <c r="N1106" s="21">
        <v>0</v>
      </c>
      <c r="P1106" s="21">
        <v>0</v>
      </c>
      <c r="R1106" s="21">
        <v>0</v>
      </c>
      <c r="T1106" s="21">
        <v>0</v>
      </c>
      <c r="V1106" s="21">
        <v>0</v>
      </c>
      <c r="X1106" s="21">
        <v>0</v>
      </c>
      <c r="Z1106" s="21">
        <v>102094</v>
      </c>
      <c r="AB1106" s="22">
        <v>102094</v>
      </c>
      <c r="AD1106" s="5" t="str">
        <f t="shared" si="17"/>
        <v>No</v>
      </c>
      <c r="AF1106" s="28"/>
      <c r="AG1106" s="21"/>
    </row>
    <row r="1107" spans="1:33">
      <c r="A1107" s="8" t="s">
        <v>2676</v>
      </c>
      <c r="B1107" s="8" t="s">
        <v>659</v>
      </c>
      <c r="C1107" s="9" t="s">
        <v>555</v>
      </c>
      <c r="D1107" s="185">
        <v>5194</v>
      </c>
      <c r="E1107" s="188">
        <v>50194</v>
      </c>
      <c r="F1107" s="9" t="s">
        <v>157</v>
      </c>
      <c r="G1107" s="9" t="s">
        <v>5756</v>
      </c>
      <c r="H1107" s="10">
        <v>296863</v>
      </c>
      <c r="I1107" s="11">
        <v>12</v>
      </c>
      <c r="J1107" s="24">
        <v>0</v>
      </c>
      <c r="K1107" s="12"/>
      <c r="L1107" s="14">
        <v>0</v>
      </c>
      <c r="N1107" s="21">
        <v>0</v>
      </c>
      <c r="P1107" s="21">
        <v>0</v>
      </c>
      <c r="R1107" s="21">
        <v>0</v>
      </c>
      <c r="T1107" s="21">
        <v>0</v>
      </c>
      <c r="V1107" s="21">
        <v>0</v>
      </c>
      <c r="X1107" s="21">
        <v>0</v>
      </c>
      <c r="Z1107" s="21">
        <v>51000</v>
      </c>
      <c r="AB1107" s="22">
        <v>51000</v>
      </c>
      <c r="AD1107" s="5" t="str">
        <f t="shared" si="17"/>
        <v>No</v>
      </c>
      <c r="AF1107" s="28"/>
      <c r="AG1107" s="21"/>
    </row>
    <row r="1108" spans="1:33">
      <c r="A1108" s="8" t="s">
        <v>1331</v>
      </c>
      <c r="B1108" s="8" t="s">
        <v>535</v>
      </c>
      <c r="C1108" s="9" t="s">
        <v>466</v>
      </c>
      <c r="D1108" s="185">
        <v>5020</v>
      </c>
      <c r="E1108" s="188">
        <v>50020</v>
      </c>
      <c r="F1108" s="9" t="s">
        <v>83</v>
      </c>
      <c r="G1108" s="9" t="s">
        <v>5756</v>
      </c>
      <c r="H1108" s="10">
        <v>85256</v>
      </c>
      <c r="I1108" s="11">
        <v>12</v>
      </c>
      <c r="J1108" s="24">
        <v>0</v>
      </c>
      <c r="K1108" s="12"/>
      <c r="L1108" s="14">
        <v>0</v>
      </c>
      <c r="N1108" s="21">
        <v>0</v>
      </c>
      <c r="P1108" s="21">
        <v>0</v>
      </c>
      <c r="R1108" s="21">
        <v>0</v>
      </c>
      <c r="T1108" s="21">
        <v>0</v>
      </c>
      <c r="V1108" s="21">
        <v>0</v>
      </c>
      <c r="X1108" s="21">
        <v>0</v>
      </c>
      <c r="Z1108" s="21">
        <v>213739</v>
      </c>
      <c r="AB1108" s="22">
        <v>213739</v>
      </c>
      <c r="AD1108" s="5" t="str">
        <f t="shared" si="17"/>
        <v>No</v>
      </c>
      <c r="AF1108" s="28"/>
      <c r="AG1108" s="21"/>
    </row>
    <row r="1109" spans="1:33">
      <c r="A1109" s="8" t="s">
        <v>2746</v>
      </c>
      <c r="B1109" s="8" t="s">
        <v>2747</v>
      </c>
      <c r="C1109" s="9" t="s">
        <v>65</v>
      </c>
      <c r="D1109" s="185" t="s">
        <v>2748</v>
      </c>
      <c r="E1109" s="188" t="s">
        <v>2749</v>
      </c>
      <c r="F1109" s="9" t="s">
        <v>83</v>
      </c>
      <c r="G1109" s="9" t="s">
        <v>147</v>
      </c>
      <c r="H1109" s="10">
        <v>0</v>
      </c>
      <c r="I1109" s="11">
        <v>12</v>
      </c>
      <c r="J1109" s="24">
        <v>0</v>
      </c>
      <c r="K1109" s="12"/>
      <c r="L1109" s="14">
        <v>0</v>
      </c>
      <c r="N1109" s="21">
        <v>0</v>
      </c>
      <c r="P1109" s="21">
        <v>0</v>
      </c>
      <c r="R1109" s="21">
        <v>0</v>
      </c>
      <c r="T1109" s="21">
        <v>0</v>
      </c>
      <c r="V1109" s="21">
        <v>0</v>
      </c>
      <c r="X1109" s="21">
        <v>0</v>
      </c>
      <c r="Z1109" s="21">
        <v>814705</v>
      </c>
      <c r="AB1109" s="22">
        <v>814705</v>
      </c>
      <c r="AD1109" s="5" t="str">
        <f t="shared" si="17"/>
        <v>No</v>
      </c>
      <c r="AF1109" s="28"/>
      <c r="AG1109" s="21"/>
    </row>
    <row r="1110" spans="1:33">
      <c r="A1110" s="8" t="s">
        <v>3324</v>
      </c>
      <c r="B1110" s="8" t="s">
        <v>3325</v>
      </c>
      <c r="C1110" s="9" t="s">
        <v>555</v>
      </c>
      <c r="D1110" s="185" t="s">
        <v>3326</v>
      </c>
      <c r="E1110" s="188" t="s">
        <v>3327</v>
      </c>
      <c r="F1110" s="9" t="s">
        <v>83</v>
      </c>
      <c r="G1110" s="9" t="s">
        <v>147</v>
      </c>
      <c r="H1110" s="10">
        <v>0</v>
      </c>
      <c r="I1110" s="11">
        <v>12</v>
      </c>
      <c r="J1110" s="24">
        <v>0</v>
      </c>
      <c r="K1110" s="12"/>
      <c r="L1110" s="14">
        <v>0</v>
      </c>
      <c r="N1110" s="21">
        <v>0</v>
      </c>
      <c r="P1110" s="21">
        <v>0</v>
      </c>
      <c r="R1110" s="21">
        <v>0</v>
      </c>
      <c r="T1110" s="21">
        <v>0</v>
      </c>
      <c r="V1110" s="21">
        <v>0</v>
      </c>
      <c r="X1110" s="21">
        <v>0</v>
      </c>
      <c r="Z1110" s="21">
        <v>139203</v>
      </c>
      <c r="AB1110" s="22">
        <v>139203</v>
      </c>
      <c r="AD1110" s="5" t="str">
        <f t="shared" si="17"/>
        <v>No</v>
      </c>
      <c r="AF1110" s="28"/>
      <c r="AG1110" s="21"/>
    </row>
    <row r="1111" spans="1:33">
      <c r="A1111" s="8" t="s">
        <v>2012</v>
      </c>
      <c r="B1111" s="8" t="s">
        <v>2013</v>
      </c>
      <c r="C1111" s="9" t="s">
        <v>69</v>
      </c>
      <c r="D1111" s="185" t="s">
        <v>2014</v>
      </c>
      <c r="E1111" s="188" t="s">
        <v>2015</v>
      </c>
      <c r="F1111" s="9" t="s">
        <v>157</v>
      </c>
      <c r="G1111" s="9" t="s">
        <v>147</v>
      </c>
      <c r="H1111" s="10">
        <v>0</v>
      </c>
      <c r="I1111" s="11">
        <v>12</v>
      </c>
      <c r="J1111" s="24">
        <v>0</v>
      </c>
      <c r="K1111" s="12"/>
      <c r="L1111" s="14">
        <v>0</v>
      </c>
      <c r="N1111" s="21">
        <v>0</v>
      </c>
      <c r="P1111" s="21">
        <v>0</v>
      </c>
      <c r="R1111" s="21">
        <v>0</v>
      </c>
      <c r="T1111" s="21">
        <v>0</v>
      </c>
      <c r="V1111" s="21">
        <v>0</v>
      </c>
      <c r="X1111" s="21">
        <v>0</v>
      </c>
      <c r="Z1111" s="21">
        <v>52014</v>
      </c>
      <c r="AB1111" s="22">
        <v>52014</v>
      </c>
      <c r="AD1111" s="5" t="str">
        <f t="shared" si="17"/>
        <v>No</v>
      </c>
      <c r="AF1111" s="28"/>
      <c r="AG1111" s="21"/>
    </row>
    <row r="1112" spans="1:33">
      <c r="A1112" s="8" t="s">
        <v>1704</v>
      </c>
      <c r="B1112" s="8" t="s">
        <v>1162</v>
      </c>
      <c r="C1112" s="9" t="s">
        <v>42</v>
      </c>
      <c r="D1112" s="185">
        <v>2137</v>
      </c>
      <c r="E1112" s="188">
        <v>20137</v>
      </c>
      <c r="F1112" s="9" t="s">
        <v>113</v>
      </c>
      <c r="G1112" s="9" t="s">
        <v>84</v>
      </c>
      <c r="H1112" s="10">
        <v>423566</v>
      </c>
      <c r="I1112" s="11">
        <v>12</v>
      </c>
      <c r="J1112" s="24">
        <v>0</v>
      </c>
      <c r="K1112" s="12"/>
      <c r="L1112" s="14">
        <v>0</v>
      </c>
      <c r="N1112" s="21">
        <v>0</v>
      </c>
      <c r="P1112" s="21">
        <v>0</v>
      </c>
      <c r="R1112" s="21">
        <v>0</v>
      </c>
      <c r="T1112" s="21">
        <v>0</v>
      </c>
      <c r="V1112" s="21">
        <v>0</v>
      </c>
      <c r="X1112" s="21">
        <v>0</v>
      </c>
      <c r="Z1112" s="21">
        <v>0</v>
      </c>
      <c r="AB1112" s="22">
        <v>0</v>
      </c>
      <c r="AD1112" s="5" t="str">
        <f t="shared" si="17"/>
        <v>No</v>
      </c>
      <c r="AF1112" s="28"/>
      <c r="AG1112" s="21"/>
    </row>
    <row r="1113" spans="1:33">
      <c r="A1113" s="8" t="s">
        <v>3112</v>
      </c>
      <c r="B1113" s="8" t="s">
        <v>495</v>
      </c>
      <c r="C1113" s="9" t="s">
        <v>171</v>
      </c>
      <c r="D1113" s="185" t="s">
        <v>3113</v>
      </c>
      <c r="E1113" s="188" t="s">
        <v>3114</v>
      </c>
      <c r="F1113" s="9" t="s">
        <v>83</v>
      </c>
      <c r="G1113" s="9" t="s">
        <v>147</v>
      </c>
      <c r="H1113" s="10">
        <v>0</v>
      </c>
      <c r="I1113" s="11">
        <v>12</v>
      </c>
      <c r="J1113" s="24">
        <v>0</v>
      </c>
      <c r="K1113" s="12"/>
      <c r="L1113" s="14">
        <v>0</v>
      </c>
      <c r="N1113" s="21">
        <v>0</v>
      </c>
      <c r="P1113" s="21">
        <v>0</v>
      </c>
      <c r="R1113" s="21">
        <v>0</v>
      </c>
      <c r="T1113" s="21">
        <v>0</v>
      </c>
      <c r="V1113" s="21">
        <v>0</v>
      </c>
      <c r="X1113" s="21">
        <v>0</v>
      </c>
      <c r="Z1113" s="21">
        <v>36970</v>
      </c>
      <c r="AB1113" s="22">
        <v>36970</v>
      </c>
      <c r="AD1113" s="5" t="str">
        <f t="shared" si="17"/>
        <v>No</v>
      </c>
      <c r="AF1113" s="28"/>
      <c r="AG1113" s="21"/>
    </row>
    <row r="1114" spans="1:33">
      <c r="A1114" s="8" t="s">
        <v>4304</v>
      </c>
      <c r="B1114" s="8" t="s">
        <v>4305</v>
      </c>
      <c r="C1114" s="9" t="s">
        <v>235</v>
      </c>
      <c r="D1114" s="185" t="s">
        <v>4306</v>
      </c>
      <c r="E1114" s="188" t="s">
        <v>4307</v>
      </c>
      <c r="F1114" s="9" t="s">
        <v>83</v>
      </c>
      <c r="G1114" s="9" t="s">
        <v>147</v>
      </c>
      <c r="H1114" s="10">
        <v>0</v>
      </c>
      <c r="I1114" s="11">
        <v>12</v>
      </c>
      <c r="J1114" s="24">
        <v>0</v>
      </c>
      <c r="K1114" s="12"/>
      <c r="L1114" s="14">
        <v>0</v>
      </c>
      <c r="N1114" s="21">
        <v>0</v>
      </c>
      <c r="P1114" s="21">
        <v>0</v>
      </c>
      <c r="R1114" s="21">
        <v>0</v>
      </c>
      <c r="T1114" s="21">
        <v>0</v>
      </c>
      <c r="V1114" s="21">
        <v>0</v>
      </c>
      <c r="X1114" s="21">
        <v>0</v>
      </c>
      <c r="Z1114" s="21">
        <v>185418</v>
      </c>
      <c r="AB1114" s="22">
        <v>185418</v>
      </c>
      <c r="AD1114" s="5" t="str">
        <f t="shared" si="17"/>
        <v>No</v>
      </c>
      <c r="AF1114" s="28"/>
      <c r="AG1114" s="21"/>
    </row>
    <row r="1115" spans="1:33">
      <c r="A1115" s="8" t="s">
        <v>709</v>
      </c>
      <c r="B1115" s="8" t="s">
        <v>593</v>
      </c>
      <c r="C1115" s="9" t="s">
        <v>178</v>
      </c>
      <c r="D1115" s="185">
        <v>5207</v>
      </c>
      <c r="E1115" s="188">
        <v>50207</v>
      </c>
      <c r="F1115" s="9" t="s">
        <v>83</v>
      </c>
      <c r="G1115" s="9" t="s">
        <v>5756</v>
      </c>
      <c r="H1115" s="10">
        <v>59014</v>
      </c>
      <c r="I1115" s="11">
        <v>12</v>
      </c>
      <c r="J1115" s="24">
        <v>0</v>
      </c>
      <c r="K1115" s="12"/>
      <c r="L1115" s="14">
        <v>0</v>
      </c>
      <c r="N1115" s="21">
        <v>0</v>
      </c>
      <c r="P1115" s="21">
        <v>0</v>
      </c>
      <c r="R1115" s="21">
        <v>0</v>
      </c>
      <c r="T1115" s="21">
        <v>0</v>
      </c>
      <c r="V1115" s="21">
        <v>0</v>
      </c>
      <c r="X1115" s="21">
        <v>0</v>
      </c>
      <c r="Z1115" s="21">
        <v>457643</v>
      </c>
      <c r="AB1115" s="22">
        <v>457643</v>
      </c>
      <c r="AD1115" s="5" t="str">
        <f t="shared" si="17"/>
        <v>No</v>
      </c>
      <c r="AF1115" s="28"/>
      <c r="AG1115" s="21"/>
    </row>
    <row r="1116" spans="1:33">
      <c r="A1116" s="8" t="s">
        <v>5198</v>
      </c>
      <c r="B1116" s="8" t="s">
        <v>5199</v>
      </c>
      <c r="C1116" s="9" t="s">
        <v>168</v>
      </c>
      <c r="D1116" s="185" t="s">
        <v>5200</v>
      </c>
      <c r="E1116" s="188" t="s">
        <v>5201</v>
      </c>
      <c r="F1116" s="9" t="s">
        <v>183</v>
      </c>
      <c r="G1116" s="9" t="s">
        <v>147</v>
      </c>
      <c r="H1116" s="10">
        <v>0</v>
      </c>
      <c r="I1116" s="11">
        <v>12</v>
      </c>
      <c r="J1116" s="24">
        <v>0</v>
      </c>
      <c r="K1116" s="12"/>
      <c r="L1116" s="14">
        <v>0</v>
      </c>
      <c r="N1116" s="21">
        <v>0</v>
      </c>
      <c r="P1116" s="21">
        <v>0</v>
      </c>
      <c r="R1116" s="21">
        <v>0</v>
      </c>
      <c r="T1116" s="21">
        <v>0</v>
      </c>
      <c r="V1116" s="21">
        <v>0</v>
      </c>
      <c r="X1116" s="21">
        <v>0</v>
      </c>
      <c r="Z1116" s="21">
        <v>0</v>
      </c>
      <c r="AB1116" s="22">
        <v>0</v>
      </c>
      <c r="AD1116" s="5" t="str">
        <f t="shared" si="17"/>
        <v>No</v>
      </c>
      <c r="AF1116" s="28"/>
      <c r="AG1116" s="21"/>
    </row>
    <row r="1117" spans="1:33">
      <c r="A1117" s="8" t="s">
        <v>2786</v>
      </c>
      <c r="B1117" s="8" t="s">
        <v>626</v>
      </c>
      <c r="C1117" s="9" t="s">
        <v>210</v>
      </c>
      <c r="D1117" s="185" t="s">
        <v>2787</v>
      </c>
      <c r="E1117" s="188" t="s">
        <v>2788</v>
      </c>
      <c r="F1117" s="9" t="s">
        <v>157</v>
      </c>
      <c r="G1117" s="9" t="s">
        <v>147</v>
      </c>
      <c r="H1117" s="10">
        <v>0</v>
      </c>
      <c r="I1117" s="11">
        <v>12</v>
      </c>
      <c r="J1117" s="24">
        <v>0</v>
      </c>
      <c r="K1117" s="12"/>
      <c r="L1117" s="14">
        <v>0</v>
      </c>
      <c r="N1117" s="21">
        <v>0</v>
      </c>
      <c r="P1117" s="21">
        <v>0</v>
      </c>
      <c r="R1117" s="21">
        <v>0</v>
      </c>
      <c r="T1117" s="21">
        <v>0</v>
      </c>
      <c r="V1117" s="21">
        <v>0</v>
      </c>
      <c r="X1117" s="21">
        <v>0</v>
      </c>
      <c r="Z1117" s="21">
        <v>248763</v>
      </c>
      <c r="AB1117" s="22">
        <v>248763</v>
      </c>
      <c r="AD1117" s="5" t="str">
        <f t="shared" si="17"/>
        <v>No</v>
      </c>
      <c r="AF1117" s="28"/>
      <c r="AG1117" s="21"/>
    </row>
    <row r="1118" spans="1:33">
      <c r="A1118" s="8" t="s">
        <v>4293</v>
      </c>
      <c r="B1118" s="8" t="s">
        <v>4294</v>
      </c>
      <c r="C1118" s="9" t="s">
        <v>235</v>
      </c>
      <c r="D1118" s="185" t="s">
        <v>4295</v>
      </c>
      <c r="E1118" s="188" t="s">
        <v>4296</v>
      </c>
      <c r="F1118" s="9" t="s">
        <v>83</v>
      </c>
      <c r="G1118" s="9" t="s">
        <v>147</v>
      </c>
      <c r="H1118" s="10">
        <v>0</v>
      </c>
      <c r="I1118" s="11">
        <v>12</v>
      </c>
      <c r="J1118" s="24">
        <v>0</v>
      </c>
      <c r="K1118" s="12"/>
      <c r="L1118" s="14">
        <v>0</v>
      </c>
      <c r="N1118" s="21">
        <v>0</v>
      </c>
      <c r="P1118" s="21">
        <v>0</v>
      </c>
      <c r="R1118" s="21">
        <v>0</v>
      </c>
      <c r="T1118" s="21">
        <v>0</v>
      </c>
      <c r="V1118" s="21">
        <v>0</v>
      </c>
      <c r="X1118" s="21">
        <v>0</v>
      </c>
      <c r="Z1118" s="21">
        <v>26192</v>
      </c>
      <c r="AB1118" s="22">
        <v>26192</v>
      </c>
      <c r="AD1118" s="5" t="str">
        <f t="shared" si="17"/>
        <v>No</v>
      </c>
      <c r="AF1118" s="28"/>
      <c r="AG1118" s="21"/>
    </row>
    <row r="1119" spans="1:33">
      <c r="A1119" s="8" t="s">
        <v>6187</v>
      </c>
      <c r="B1119" s="8" t="s">
        <v>6188</v>
      </c>
      <c r="C1119" s="9" t="s">
        <v>91</v>
      </c>
      <c r="D1119" s="185"/>
      <c r="E1119" s="188">
        <v>90266</v>
      </c>
      <c r="F1119" s="9" t="s">
        <v>83</v>
      </c>
      <c r="G1119" s="9" t="s">
        <v>5756</v>
      </c>
      <c r="H1119" s="10">
        <v>12150996</v>
      </c>
      <c r="I1119" s="11">
        <v>12</v>
      </c>
      <c r="J1119" s="24">
        <v>0</v>
      </c>
      <c r="K1119" s="12"/>
      <c r="L1119" s="14">
        <v>0</v>
      </c>
      <c r="N1119" s="21">
        <v>0</v>
      </c>
      <c r="P1119" s="21">
        <v>0</v>
      </c>
      <c r="R1119" s="21">
        <v>0</v>
      </c>
      <c r="T1119" s="21">
        <v>0</v>
      </c>
      <c r="V1119" s="21">
        <v>0</v>
      </c>
      <c r="X1119" s="21">
        <v>0</v>
      </c>
      <c r="Z1119" s="21">
        <v>804290</v>
      </c>
      <c r="AB1119" s="22">
        <v>804290</v>
      </c>
      <c r="AD1119" s="5" t="str">
        <f t="shared" si="17"/>
        <v>No</v>
      </c>
      <c r="AF1119" s="28"/>
      <c r="AG1119" s="21"/>
    </row>
    <row r="1120" spans="1:33">
      <c r="A1120" s="8" t="s">
        <v>4324</v>
      </c>
      <c r="B1120" s="8" t="s">
        <v>4325</v>
      </c>
      <c r="C1120" s="9" t="s">
        <v>235</v>
      </c>
      <c r="D1120" s="185" t="s">
        <v>4326</v>
      </c>
      <c r="E1120" s="188" t="s">
        <v>4327</v>
      </c>
      <c r="F1120" s="9" t="s">
        <v>157</v>
      </c>
      <c r="G1120" s="9" t="s">
        <v>147</v>
      </c>
      <c r="H1120" s="10">
        <v>0</v>
      </c>
      <c r="I1120" s="11">
        <v>12</v>
      </c>
      <c r="J1120" s="24">
        <v>0</v>
      </c>
      <c r="K1120" s="12"/>
      <c r="L1120" s="14">
        <v>0</v>
      </c>
      <c r="N1120" s="21">
        <v>0</v>
      </c>
      <c r="P1120" s="21">
        <v>0</v>
      </c>
      <c r="R1120" s="21">
        <v>0</v>
      </c>
      <c r="T1120" s="21">
        <v>0</v>
      </c>
      <c r="V1120" s="21">
        <v>0</v>
      </c>
      <c r="X1120" s="21">
        <v>0</v>
      </c>
      <c r="Z1120" s="21">
        <v>61013</v>
      </c>
      <c r="AB1120" s="22">
        <v>61013</v>
      </c>
      <c r="AD1120" s="5" t="str">
        <f t="shared" si="17"/>
        <v>No</v>
      </c>
      <c r="AF1120" s="28"/>
      <c r="AG1120" s="21"/>
    </row>
    <row r="1121" spans="1:33">
      <c r="A1121" s="8" t="s">
        <v>5988</v>
      </c>
      <c r="B1121" s="8" t="s">
        <v>6444</v>
      </c>
      <c r="C1121" s="9" t="s">
        <v>132</v>
      </c>
      <c r="D1121" s="185" t="s">
        <v>5529</v>
      </c>
      <c r="E1121" s="188" t="s">
        <v>5530</v>
      </c>
      <c r="F1121" s="9" t="s">
        <v>157</v>
      </c>
      <c r="G1121" s="9" t="s">
        <v>147</v>
      </c>
      <c r="H1121" s="10">
        <v>0</v>
      </c>
      <c r="I1121" s="11">
        <v>12</v>
      </c>
      <c r="J1121" s="24">
        <v>0</v>
      </c>
      <c r="K1121" s="12"/>
      <c r="L1121" s="14">
        <v>0</v>
      </c>
      <c r="N1121" s="21">
        <v>0</v>
      </c>
      <c r="P1121" s="21">
        <v>0</v>
      </c>
      <c r="R1121" s="21">
        <v>0</v>
      </c>
      <c r="T1121" s="21">
        <v>0</v>
      </c>
      <c r="V1121" s="21">
        <v>0</v>
      </c>
      <c r="X1121" s="21">
        <v>0</v>
      </c>
      <c r="Z1121" s="21">
        <v>186256</v>
      </c>
      <c r="AB1121" s="22">
        <v>186256</v>
      </c>
      <c r="AD1121" s="5" t="str">
        <f t="shared" si="17"/>
        <v>No</v>
      </c>
      <c r="AF1121" s="28"/>
      <c r="AG1121" s="21"/>
    </row>
    <row r="1122" spans="1:33">
      <c r="A1122" s="8" t="s">
        <v>6584</v>
      </c>
      <c r="B1122" s="8" t="s">
        <v>5603</v>
      </c>
      <c r="C1122" s="9" t="s">
        <v>254</v>
      </c>
      <c r="D1122" s="185" t="s">
        <v>5604</v>
      </c>
      <c r="E1122" s="188" t="s">
        <v>5605</v>
      </c>
      <c r="F1122" s="9" t="s">
        <v>83</v>
      </c>
      <c r="G1122" s="9" t="s">
        <v>147</v>
      </c>
      <c r="H1122" s="10">
        <v>0</v>
      </c>
      <c r="I1122" s="11">
        <v>12</v>
      </c>
      <c r="J1122" s="24">
        <v>0</v>
      </c>
      <c r="K1122" s="12"/>
      <c r="L1122" s="14">
        <v>0</v>
      </c>
      <c r="N1122" s="21">
        <v>0</v>
      </c>
      <c r="P1122" s="21">
        <v>0</v>
      </c>
      <c r="R1122" s="21">
        <v>0</v>
      </c>
      <c r="T1122" s="21">
        <v>0</v>
      </c>
      <c r="V1122" s="21">
        <v>0</v>
      </c>
      <c r="X1122" s="21">
        <v>0</v>
      </c>
      <c r="Z1122" s="21">
        <v>163383</v>
      </c>
      <c r="AB1122" s="22">
        <v>163383</v>
      </c>
      <c r="AD1122" s="5" t="str">
        <f t="shared" si="17"/>
        <v>No</v>
      </c>
      <c r="AF1122" s="28"/>
      <c r="AG1122" s="21"/>
    </row>
    <row r="1123" spans="1:33">
      <c r="A1123" s="8" t="s">
        <v>984</v>
      </c>
      <c r="B1123" s="8" t="s">
        <v>985</v>
      </c>
      <c r="C1123" s="9" t="s">
        <v>129</v>
      </c>
      <c r="D1123" s="185" t="s">
        <v>986</v>
      </c>
      <c r="E1123" s="188" t="s">
        <v>987</v>
      </c>
      <c r="F1123" s="9" t="s">
        <v>83</v>
      </c>
      <c r="G1123" s="9" t="s">
        <v>147</v>
      </c>
      <c r="H1123" s="10">
        <v>0</v>
      </c>
      <c r="I1123" s="11">
        <v>12</v>
      </c>
      <c r="J1123" s="24">
        <v>0</v>
      </c>
      <c r="K1123" s="12"/>
      <c r="L1123" s="14">
        <v>0</v>
      </c>
      <c r="N1123" s="21">
        <v>0</v>
      </c>
      <c r="P1123" s="21">
        <v>0</v>
      </c>
      <c r="R1123" s="21">
        <v>0</v>
      </c>
      <c r="T1123" s="21">
        <v>0</v>
      </c>
      <c r="V1123" s="21">
        <v>0</v>
      </c>
      <c r="X1123" s="21">
        <v>0</v>
      </c>
      <c r="Z1123" s="21">
        <v>215845</v>
      </c>
      <c r="AB1123" s="22">
        <v>215845</v>
      </c>
      <c r="AD1123" s="5" t="str">
        <f t="shared" si="17"/>
        <v>No</v>
      </c>
      <c r="AF1123" s="28"/>
      <c r="AG1123" s="21"/>
    </row>
    <row r="1124" spans="1:33">
      <c r="A1124" s="8" t="s">
        <v>1145</v>
      </c>
      <c r="B1124" s="8" t="s">
        <v>1146</v>
      </c>
      <c r="C1124" s="9" t="s">
        <v>106</v>
      </c>
      <c r="D1124" s="185">
        <v>7046</v>
      </c>
      <c r="E1124" s="188">
        <v>70046</v>
      </c>
      <c r="F1124" s="9" t="s">
        <v>83</v>
      </c>
      <c r="G1124" s="9" t="s">
        <v>5756</v>
      </c>
      <c r="H1124" s="10">
        <v>1519417</v>
      </c>
      <c r="I1124" s="11">
        <v>12</v>
      </c>
      <c r="J1124" s="24">
        <v>0</v>
      </c>
      <c r="K1124" s="12"/>
      <c r="L1124" s="14">
        <v>0</v>
      </c>
      <c r="N1124" s="21">
        <v>0</v>
      </c>
      <c r="P1124" s="21">
        <v>0</v>
      </c>
      <c r="R1124" s="21">
        <v>0</v>
      </c>
      <c r="T1124" s="21">
        <v>0</v>
      </c>
      <c r="V1124" s="21">
        <v>0</v>
      </c>
      <c r="X1124" s="21">
        <v>0</v>
      </c>
      <c r="Z1124" s="21">
        <v>1081614</v>
      </c>
      <c r="AB1124" s="22">
        <v>1081614</v>
      </c>
      <c r="AD1124" s="5" t="str">
        <f t="shared" si="17"/>
        <v>No</v>
      </c>
      <c r="AF1124" s="28"/>
      <c r="AG1124" s="21"/>
    </row>
    <row r="1125" spans="1:33">
      <c r="A1125" s="8" t="s">
        <v>701</v>
      </c>
      <c r="B1125" s="8" t="s">
        <v>702</v>
      </c>
      <c r="C1125" s="9" t="s">
        <v>171</v>
      </c>
      <c r="D1125" s="185">
        <v>4146</v>
      </c>
      <c r="E1125" s="188">
        <v>40146</v>
      </c>
      <c r="F1125" s="9" t="s">
        <v>83</v>
      </c>
      <c r="G1125" s="9" t="s">
        <v>5756</v>
      </c>
      <c r="H1125" s="10">
        <v>148220</v>
      </c>
      <c r="I1125" s="11">
        <v>12</v>
      </c>
      <c r="J1125" s="24">
        <v>0</v>
      </c>
      <c r="K1125" s="12"/>
      <c r="L1125" s="14">
        <v>0</v>
      </c>
      <c r="N1125" s="21">
        <v>0</v>
      </c>
      <c r="P1125" s="21">
        <v>0</v>
      </c>
      <c r="R1125" s="21">
        <v>0</v>
      </c>
      <c r="T1125" s="21">
        <v>0</v>
      </c>
      <c r="V1125" s="21">
        <v>0</v>
      </c>
      <c r="X1125" s="21">
        <v>0</v>
      </c>
      <c r="Z1125" s="21">
        <v>453166</v>
      </c>
      <c r="AB1125" s="22">
        <v>453166</v>
      </c>
      <c r="AD1125" s="5" t="str">
        <f t="shared" si="17"/>
        <v>No</v>
      </c>
      <c r="AF1125" s="28"/>
      <c r="AG1125" s="21"/>
    </row>
    <row r="1126" spans="1:33">
      <c r="A1126" s="8" t="s">
        <v>1368</v>
      </c>
      <c r="B1126" s="8" t="s">
        <v>1369</v>
      </c>
      <c r="C1126" s="9" t="s">
        <v>50</v>
      </c>
      <c r="D1126" s="185">
        <v>4045</v>
      </c>
      <c r="E1126" s="188">
        <v>40045</v>
      </c>
      <c r="F1126" s="9" t="s">
        <v>88</v>
      </c>
      <c r="G1126" s="9" t="s">
        <v>5756</v>
      </c>
      <c r="H1126" s="10">
        <v>139114</v>
      </c>
      <c r="I1126" s="11">
        <v>12</v>
      </c>
      <c r="J1126" s="24">
        <v>0</v>
      </c>
      <c r="K1126" s="12"/>
      <c r="L1126" s="14">
        <v>0</v>
      </c>
      <c r="N1126" s="21">
        <v>0</v>
      </c>
      <c r="P1126" s="21">
        <v>0</v>
      </c>
      <c r="R1126" s="21">
        <v>0</v>
      </c>
      <c r="T1126" s="21">
        <v>0</v>
      </c>
      <c r="V1126" s="21">
        <v>0</v>
      </c>
      <c r="X1126" s="21">
        <v>0</v>
      </c>
      <c r="Z1126" s="21">
        <v>877033</v>
      </c>
      <c r="AB1126" s="22">
        <v>877033</v>
      </c>
      <c r="AD1126" s="5" t="str">
        <f t="shared" si="17"/>
        <v>No</v>
      </c>
      <c r="AF1126" s="28"/>
      <c r="AG1126" s="21"/>
    </row>
    <row r="1127" spans="1:33">
      <c r="A1127" s="8" t="s">
        <v>6585</v>
      </c>
      <c r="B1127" s="8" t="s">
        <v>1223</v>
      </c>
      <c r="C1127" s="9" t="s">
        <v>420</v>
      </c>
      <c r="D1127" s="185" t="s">
        <v>1224</v>
      </c>
      <c r="E1127" s="188">
        <v>31</v>
      </c>
      <c r="F1127" s="9" t="s">
        <v>36</v>
      </c>
      <c r="G1127" s="9" t="s">
        <v>5756</v>
      </c>
      <c r="H1127" s="10">
        <v>0</v>
      </c>
      <c r="I1127" s="11">
        <v>12</v>
      </c>
      <c r="J1127" s="24">
        <v>0</v>
      </c>
      <c r="K1127" s="12"/>
      <c r="L1127" s="14">
        <v>0</v>
      </c>
      <c r="N1127" s="21">
        <v>0</v>
      </c>
      <c r="P1127" s="21">
        <v>0</v>
      </c>
      <c r="R1127" s="21">
        <v>0</v>
      </c>
      <c r="T1127" s="21">
        <v>0</v>
      </c>
      <c r="V1127" s="21">
        <v>0</v>
      </c>
      <c r="X1127" s="21">
        <v>0</v>
      </c>
      <c r="Z1127" s="21">
        <v>14938</v>
      </c>
      <c r="AB1127" s="22">
        <v>14938</v>
      </c>
      <c r="AD1127" s="5" t="str">
        <f t="shared" si="17"/>
        <v>No</v>
      </c>
      <c r="AF1127" s="28"/>
      <c r="AG1127" s="21"/>
    </row>
    <row r="1128" spans="1:33">
      <c r="A1128" s="8" t="s">
        <v>1014</v>
      </c>
      <c r="B1128" s="8" t="s">
        <v>1015</v>
      </c>
      <c r="C1128" s="9" t="s">
        <v>120</v>
      </c>
      <c r="D1128" s="185">
        <v>6125</v>
      </c>
      <c r="E1128" s="188">
        <v>60125</v>
      </c>
      <c r="F1128" s="9" t="s">
        <v>83</v>
      </c>
      <c r="G1128" s="9" t="s">
        <v>5756</v>
      </c>
      <c r="H1128" s="10">
        <v>1362416</v>
      </c>
      <c r="I1128" s="11">
        <v>12</v>
      </c>
      <c r="J1128" s="24">
        <v>0</v>
      </c>
      <c r="K1128" s="12"/>
      <c r="L1128" s="14">
        <v>0</v>
      </c>
      <c r="N1128" s="21">
        <v>0</v>
      </c>
      <c r="P1128" s="21">
        <v>0</v>
      </c>
      <c r="R1128" s="21">
        <v>0</v>
      </c>
      <c r="T1128" s="21">
        <v>0</v>
      </c>
      <c r="V1128" s="21">
        <v>0</v>
      </c>
      <c r="X1128" s="21">
        <v>0</v>
      </c>
      <c r="Z1128" s="21">
        <v>531897</v>
      </c>
      <c r="AB1128" s="22">
        <v>531897</v>
      </c>
      <c r="AD1128" s="5" t="str">
        <f t="shared" si="17"/>
        <v>No</v>
      </c>
      <c r="AF1128" s="28"/>
      <c r="AG1128" s="21"/>
    </row>
    <row r="1129" spans="1:33">
      <c r="A1129" s="8" t="s">
        <v>5661</v>
      </c>
      <c r="B1129" s="8" t="s">
        <v>1996</v>
      </c>
      <c r="C1129" s="9" t="s">
        <v>254</v>
      </c>
      <c r="D1129" s="185" t="s">
        <v>5662</v>
      </c>
      <c r="E1129" s="188" t="s">
        <v>5663</v>
      </c>
      <c r="F1129" s="9" t="s">
        <v>157</v>
      </c>
      <c r="G1129" s="9" t="s">
        <v>147</v>
      </c>
      <c r="H1129" s="10">
        <v>0</v>
      </c>
      <c r="I1129" s="11">
        <v>12</v>
      </c>
      <c r="J1129" s="24">
        <v>0</v>
      </c>
      <c r="K1129" s="12"/>
      <c r="L1129" s="14">
        <v>0</v>
      </c>
      <c r="N1129" s="21">
        <v>0</v>
      </c>
      <c r="P1129" s="21">
        <v>0</v>
      </c>
      <c r="R1129" s="21">
        <v>0</v>
      </c>
      <c r="T1129" s="21">
        <v>0</v>
      </c>
      <c r="V1129" s="21">
        <v>0</v>
      </c>
      <c r="X1129" s="21">
        <v>0</v>
      </c>
      <c r="Z1129" s="21">
        <v>127467</v>
      </c>
      <c r="AB1129" s="22">
        <v>127467</v>
      </c>
      <c r="AD1129" s="5" t="str">
        <f t="shared" si="17"/>
        <v>No</v>
      </c>
      <c r="AF1129" s="28"/>
      <c r="AG1129" s="21"/>
    </row>
    <row r="1130" spans="1:33">
      <c r="A1130" s="8" t="s">
        <v>1667</v>
      </c>
      <c r="B1130" s="8" t="s">
        <v>1668</v>
      </c>
      <c r="C1130" s="9" t="s">
        <v>178</v>
      </c>
      <c r="D1130" s="185" t="s">
        <v>1669</v>
      </c>
      <c r="E1130" s="188" t="s">
        <v>1670</v>
      </c>
      <c r="F1130" s="9" t="s">
        <v>83</v>
      </c>
      <c r="G1130" s="9" t="s">
        <v>147</v>
      </c>
      <c r="H1130" s="10">
        <v>0</v>
      </c>
      <c r="I1130" s="11">
        <v>12</v>
      </c>
      <c r="J1130" s="24">
        <v>0</v>
      </c>
      <c r="K1130" s="12"/>
      <c r="L1130" s="14">
        <v>0</v>
      </c>
      <c r="N1130" s="21">
        <v>0</v>
      </c>
      <c r="P1130" s="21">
        <v>0</v>
      </c>
      <c r="R1130" s="21">
        <v>0</v>
      </c>
      <c r="T1130" s="21">
        <v>0</v>
      </c>
      <c r="V1130" s="21">
        <v>0</v>
      </c>
      <c r="X1130" s="21">
        <v>0</v>
      </c>
      <c r="Z1130" s="21">
        <v>270806</v>
      </c>
      <c r="AB1130" s="22">
        <v>270806</v>
      </c>
      <c r="AD1130" s="5" t="str">
        <f t="shared" si="17"/>
        <v>No</v>
      </c>
      <c r="AF1130" s="28"/>
      <c r="AG1130" s="21"/>
    </row>
    <row r="1131" spans="1:33">
      <c r="A1131" s="8" t="s">
        <v>5236</v>
      </c>
      <c r="B1131" s="8" t="s">
        <v>5237</v>
      </c>
      <c r="C1131" s="9" t="s">
        <v>168</v>
      </c>
      <c r="D1131" s="185" t="s">
        <v>5238</v>
      </c>
      <c r="E1131" s="188" t="s">
        <v>5239</v>
      </c>
      <c r="F1131" s="9" t="s">
        <v>157</v>
      </c>
      <c r="G1131" s="9" t="s">
        <v>147</v>
      </c>
      <c r="H1131" s="10">
        <v>0</v>
      </c>
      <c r="I1131" s="11">
        <v>12</v>
      </c>
      <c r="J1131" s="24">
        <v>0</v>
      </c>
      <c r="K1131" s="12"/>
      <c r="L1131" s="14">
        <v>0</v>
      </c>
      <c r="N1131" s="21">
        <v>0</v>
      </c>
      <c r="P1131" s="21">
        <v>0</v>
      </c>
      <c r="R1131" s="21">
        <v>0</v>
      </c>
      <c r="T1131" s="21">
        <v>0</v>
      </c>
      <c r="V1131" s="21">
        <v>0</v>
      </c>
      <c r="X1131" s="21">
        <v>0</v>
      </c>
      <c r="Z1131" s="21">
        <v>54778</v>
      </c>
      <c r="AB1131" s="22">
        <v>54778</v>
      </c>
      <c r="AD1131" s="5" t="str">
        <f t="shared" si="17"/>
        <v>No</v>
      </c>
      <c r="AF1131" s="28"/>
      <c r="AG1131" s="21"/>
    </row>
    <row r="1132" spans="1:33">
      <c r="A1132" s="8" t="s">
        <v>1270</v>
      </c>
      <c r="B1132" s="8" t="s">
        <v>1266</v>
      </c>
      <c r="C1132" s="9" t="s">
        <v>141</v>
      </c>
      <c r="D1132" s="185" t="s">
        <v>1271</v>
      </c>
      <c r="E1132" s="188" t="s">
        <v>1272</v>
      </c>
      <c r="F1132" s="9" t="s">
        <v>157</v>
      </c>
      <c r="G1132" s="9" t="s">
        <v>147</v>
      </c>
      <c r="H1132" s="10">
        <v>0</v>
      </c>
      <c r="I1132" s="11">
        <v>11</v>
      </c>
      <c r="J1132" s="24">
        <v>0</v>
      </c>
      <c r="K1132" s="12"/>
      <c r="L1132" s="14">
        <v>0</v>
      </c>
      <c r="N1132" s="21">
        <v>0</v>
      </c>
      <c r="P1132" s="21">
        <v>0</v>
      </c>
      <c r="R1132" s="21">
        <v>0</v>
      </c>
      <c r="T1132" s="21">
        <v>0</v>
      </c>
      <c r="V1132" s="21">
        <v>0</v>
      </c>
      <c r="X1132" s="21">
        <v>0</v>
      </c>
      <c r="Z1132" s="21">
        <v>140505</v>
      </c>
      <c r="AB1132" s="22">
        <v>140505</v>
      </c>
      <c r="AD1132" s="5" t="str">
        <f t="shared" si="17"/>
        <v>No</v>
      </c>
      <c r="AF1132" s="28"/>
      <c r="AG1132" s="21"/>
    </row>
    <row r="1133" spans="1:33">
      <c r="A1133" s="8" t="s">
        <v>1093</v>
      </c>
      <c r="B1133" s="8" t="s">
        <v>308</v>
      </c>
      <c r="C1133" s="9" t="s">
        <v>213</v>
      </c>
      <c r="D1133" s="185">
        <v>6104</v>
      </c>
      <c r="E1133" s="188">
        <v>60104</v>
      </c>
      <c r="F1133" s="9" t="s">
        <v>83</v>
      </c>
      <c r="G1133" s="9" t="s">
        <v>5756</v>
      </c>
      <c r="H1133" s="10">
        <v>65419</v>
      </c>
      <c r="I1133" s="11">
        <v>11</v>
      </c>
      <c r="J1133" s="24">
        <v>0</v>
      </c>
      <c r="K1133" s="12"/>
      <c r="L1133" s="14">
        <v>0</v>
      </c>
      <c r="N1133" s="21">
        <v>0</v>
      </c>
      <c r="P1133" s="21">
        <v>0</v>
      </c>
      <c r="R1133" s="21">
        <v>0</v>
      </c>
      <c r="T1133" s="21">
        <v>0</v>
      </c>
      <c r="V1133" s="21">
        <v>0</v>
      </c>
      <c r="X1133" s="21">
        <v>0</v>
      </c>
      <c r="Z1133" s="21">
        <v>367245</v>
      </c>
      <c r="AB1133" s="22">
        <v>367245</v>
      </c>
      <c r="AD1133" s="5" t="str">
        <f t="shared" si="17"/>
        <v>No</v>
      </c>
      <c r="AF1133" s="28"/>
      <c r="AG1133" s="21"/>
    </row>
    <row r="1134" spans="1:33">
      <c r="A1134" s="8" t="s">
        <v>5639</v>
      </c>
      <c r="B1134" s="8" t="s">
        <v>5640</v>
      </c>
      <c r="C1134" s="9" t="s">
        <v>254</v>
      </c>
      <c r="D1134" s="185" t="s">
        <v>5641</v>
      </c>
      <c r="E1134" s="188" t="s">
        <v>5642</v>
      </c>
      <c r="F1134" s="9" t="s">
        <v>83</v>
      </c>
      <c r="G1134" s="9" t="s">
        <v>147</v>
      </c>
      <c r="H1134" s="10">
        <v>0</v>
      </c>
      <c r="I1134" s="11">
        <v>11</v>
      </c>
      <c r="J1134" s="24">
        <v>0</v>
      </c>
      <c r="K1134" s="12"/>
      <c r="L1134" s="14">
        <v>0</v>
      </c>
      <c r="N1134" s="21">
        <v>0</v>
      </c>
      <c r="P1134" s="21">
        <v>0</v>
      </c>
      <c r="R1134" s="21">
        <v>0</v>
      </c>
      <c r="T1134" s="21">
        <v>0</v>
      </c>
      <c r="V1134" s="21">
        <v>0</v>
      </c>
      <c r="X1134" s="21">
        <v>0</v>
      </c>
      <c r="Z1134" s="21">
        <v>574080</v>
      </c>
      <c r="AB1134" s="22">
        <v>574080</v>
      </c>
      <c r="AD1134" s="5" t="str">
        <f t="shared" si="17"/>
        <v>No</v>
      </c>
      <c r="AF1134" s="28"/>
      <c r="AG1134" s="21"/>
    </row>
    <row r="1135" spans="1:33">
      <c r="A1135" s="8" t="s">
        <v>805</v>
      </c>
      <c r="B1135" s="8" t="s">
        <v>751</v>
      </c>
      <c r="C1135" s="9" t="s">
        <v>129</v>
      </c>
      <c r="D1135" s="185" t="s">
        <v>806</v>
      </c>
      <c r="E1135" s="188" t="s">
        <v>807</v>
      </c>
      <c r="F1135" s="9" t="s">
        <v>83</v>
      </c>
      <c r="G1135" s="9" t="s">
        <v>147</v>
      </c>
      <c r="H1135" s="10">
        <v>0</v>
      </c>
      <c r="I1135" s="11">
        <v>11</v>
      </c>
      <c r="J1135" s="24">
        <v>0</v>
      </c>
      <c r="K1135" s="12"/>
      <c r="L1135" s="14">
        <v>0</v>
      </c>
      <c r="N1135" s="21">
        <v>0</v>
      </c>
      <c r="P1135" s="21">
        <v>0</v>
      </c>
      <c r="R1135" s="21">
        <v>0</v>
      </c>
      <c r="T1135" s="21">
        <v>0</v>
      </c>
      <c r="V1135" s="21">
        <v>0</v>
      </c>
      <c r="X1135" s="21">
        <v>0</v>
      </c>
      <c r="Z1135" s="21">
        <v>222353</v>
      </c>
      <c r="AB1135" s="22">
        <v>222353</v>
      </c>
      <c r="AD1135" s="5" t="str">
        <f t="shared" si="17"/>
        <v>No</v>
      </c>
      <c r="AF1135" s="28"/>
      <c r="AG1135" s="21"/>
    </row>
    <row r="1136" spans="1:33">
      <c r="A1136" s="8" t="s">
        <v>2896</v>
      </c>
      <c r="B1136" s="8" t="s">
        <v>2897</v>
      </c>
      <c r="C1136" s="9" t="s">
        <v>124</v>
      </c>
      <c r="D1136" s="185" t="s">
        <v>2898</v>
      </c>
      <c r="E1136" s="188" t="s">
        <v>2899</v>
      </c>
      <c r="F1136" s="9" t="s">
        <v>1320</v>
      </c>
      <c r="G1136" s="9" t="s">
        <v>147</v>
      </c>
      <c r="H1136" s="10">
        <v>0</v>
      </c>
      <c r="I1136" s="11">
        <v>11</v>
      </c>
      <c r="J1136" s="24">
        <v>0</v>
      </c>
      <c r="K1136" s="12"/>
      <c r="L1136" s="14">
        <v>0</v>
      </c>
      <c r="N1136" s="21">
        <v>0</v>
      </c>
      <c r="P1136" s="21">
        <v>0</v>
      </c>
      <c r="R1136" s="21">
        <v>0</v>
      </c>
      <c r="T1136" s="21">
        <v>0</v>
      </c>
      <c r="V1136" s="21">
        <v>0</v>
      </c>
      <c r="X1136" s="21">
        <v>0</v>
      </c>
      <c r="Z1136" s="21">
        <v>175453</v>
      </c>
      <c r="AB1136" s="22">
        <v>175453</v>
      </c>
      <c r="AD1136" s="5" t="str">
        <f t="shared" si="17"/>
        <v>No</v>
      </c>
      <c r="AF1136" s="28"/>
      <c r="AG1136" s="21"/>
    </row>
    <row r="1137" spans="1:33">
      <c r="A1137" s="8" t="s">
        <v>1476</v>
      </c>
      <c r="B1137" s="8" t="s">
        <v>1477</v>
      </c>
      <c r="C1137" s="9" t="s">
        <v>275</v>
      </c>
      <c r="D1137" s="185">
        <v>7052</v>
      </c>
      <c r="E1137" s="188">
        <v>70052</v>
      </c>
      <c r="F1137" s="9" t="s">
        <v>157</v>
      </c>
      <c r="G1137" s="9" t="s">
        <v>5756</v>
      </c>
      <c r="H1137" s="10">
        <v>50440</v>
      </c>
      <c r="I1137" s="11">
        <v>11</v>
      </c>
      <c r="J1137" s="24">
        <v>0</v>
      </c>
      <c r="K1137" s="12"/>
      <c r="L1137" s="14">
        <v>0</v>
      </c>
      <c r="N1137" s="21">
        <v>0</v>
      </c>
      <c r="P1137" s="21">
        <v>0</v>
      </c>
      <c r="R1137" s="21">
        <v>0</v>
      </c>
      <c r="T1137" s="21">
        <v>0</v>
      </c>
      <c r="V1137" s="21">
        <v>0</v>
      </c>
      <c r="X1137" s="21">
        <v>0</v>
      </c>
      <c r="Z1137" s="21">
        <v>520013</v>
      </c>
      <c r="AB1137" s="22">
        <v>520013</v>
      </c>
      <c r="AD1137" s="5" t="str">
        <f t="shared" si="17"/>
        <v>No</v>
      </c>
      <c r="AF1137" s="28"/>
      <c r="AG1137" s="21"/>
    </row>
    <row r="1138" spans="1:33">
      <c r="A1138" s="8" t="s">
        <v>4858</v>
      </c>
      <c r="B1138" s="8" t="s">
        <v>4859</v>
      </c>
      <c r="C1138" s="9" t="s">
        <v>87</v>
      </c>
      <c r="D1138" s="185" t="s">
        <v>4860</v>
      </c>
      <c r="E1138" s="188" t="s">
        <v>4861</v>
      </c>
      <c r="F1138" s="9" t="s">
        <v>88</v>
      </c>
      <c r="G1138" s="9" t="s">
        <v>147</v>
      </c>
      <c r="H1138" s="10">
        <v>0</v>
      </c>
      <c r="I1138" s="11">
        <v>11</v>
      </c>
      <c r="J1138" s="24">
        <v>0</v>
      </c>
      <c r="K1138" s="12"/>
      <c r="L1138" s="14">
        <v>0</v>
      </c>
      <c r="N1138" s="21">
        <v>0</v>
      </c>
      <c r="P1138" s="21">
        <v>0</v>
      </c>
      <c r="R1138" s="21">
        <v>0</v>
      </c>
      <c r="T1138" s="21">
        <v>0</v>
      </c>
      <c r="V1138" s="21">
        <v>0</v>
      </c>
      <c r="X1138" s="21">
        <v>0</v>
      </c>
      <c r="Z1138" s="21">
        <v>496316</v>
      </c>
      <c r="AB1138" s="22">
        <v>496316</v>
      </c>
      <c r="AD1138" s="5" t="str">
        <f t="shared" si="17"/>
        <v>No</v>
      </c>
      <c r="AF1138" s="28"/>
      <c r="AG1138" s="21"/>
    </row>
    <row r="1139" spans="1:33">
      <c r="A1139" s="8" t="s">
        <v>678</v>
      </c>
      <c r="B1139" s="8" t="s">
        <v>679</v>
      </c>
      <c r="C1139" s="9" t="s">
        <v>42</v>
      </c>
      <c r="D1139" s="185">
        <v>2085</v>
      </c>
      <c r="E1139" s="188">
        <v>20085</v>
      </c>
      <c r="F1139" s="9" t="s">
        <v>83</v>
      </c>
      <c r="G1139" s="9" t="s">
        <v>5756</v>
      </c>
      <c r="H1139" s="10">
        <v>18351295</v>
      </c>
      <c r="I1139" s="11">
        <v>11</v>
      </c>
      <c r="J1139" s="24">
        <v>0</v>
      </c>
      <c r="K1139" s="12"/>
      <c r="L1139" s="14">
        <v>0</v>
      </c>
      <c r="N1139" s="21">
        <v>0</v>
      </c>
      <c r="P1139" s="21">
        <v>0</v>
      </c>
      <c r="R1139" s="21">
        <v>0</v>
      </c>
      <c r="T1139" s="21">
        <v>0</v>
      </c>
      <c r="V1139" s="21">
        <v>0</v>
      </c>
      <c r="X1139" s="21">
        <v>0</v>
      </c>
      <c r="Z1139" s="21">
        <v>1425982</v>
      </c>
      <c r="AB1139" s="22">
        <v>1425982</v>
      </c>
      <c r="AD1139" s="5" t="str">
        <f t="shared" si="17"/>
        <v>No</v>
      </c>
      <c r="AF1139" s="28"/>
      <c r="AG1139" s="21"/>
    </row>
    <row r="1140" spans="1:33">
      <c r="A1140" s="8" t="s">
        <v>4666</v>
      </c>
      <c r="B1140" s="8" t="s">
        <v>6450</v>
      </c>
      <c r="C1140" s="9" t="s">
        <v>42</v>
      </c>
      <c r="D1140" s="185" t="s">
        <v>4667</v>
      </c>
      <c r="E1140" s="188" t="s">
        <v>4668</v>
      </c>
      <c r="F1140" s="9" t="s">
        <v>83</v>
      </c>
      <c r="G1140" s="9" t="s">
        <v>147</v>
      </c>
      <c r="H1140" s="10">
        <v>0</v>
      </c>
      <c r="I1140" s="11">
        <v>11</v>
      </c>
      <c r="J1140" s="24">
        <v>0</v>
      </c>
      <c r="K1140" s="12"/>
      <c r="L1140" s="14">
        <v>0</v>
      </c>
      <c r="N1140" s="21">
        <v>0</v>
      </c>
      <c r="P1140" s="21">
        <v>0</v>
      </c>
      <c r="R1140" s="21">
        <v>0</v>
      </c>
      <c r="T1140" s="21">
        <v>0</v>
      </c>
      <c r="V1140" s="21">
        <v>0</v>
      </c>
      <c r="X1140" s="21">
        <v>0</v>
      </c>
      <c r="Z1140" s="21">
        <v>29586</v>
      </c>
      <c r="AB1140" s="22">
        <v>29586</v>
      </c>
      <c r="AD1140" s="5" t="str">
        <f t="shared" si="17"/>
        <v>No</v>
      </c>
      <c r="AF1140" s="28"/>
      <c r="AG1140" s="21"/>
    </row>
    <row r="1141" spans="1:33">
      <c r="A1141" s="8" t="s">
        <v>1024</v>
      </c>
      <c r="B1141" s="8" t="s">
        <v>477</v>
      </c>
      <c r="C1141" s="9" t="s">
        <v>124</v>
      </c>
      <c r="D1141" s="185">
        <v>6132</v>
      </c>
      <c r="E1141" s="188">
        <v>60132</v>
      </c>
      <c r="F1141" s="9" t="s">
        <v>157</v>
      </c>
      <c r="G1141" s="9" t="s">
        <v>5756</v>
      </c>
      <c r="H1141" s="10">
        <v>252720</v>
      </c>
      <c r="I1141" s="11">
        <v>11</v>
      </c>
      <c r="J1141" s="24">
        <v>0</v>
      </c>
      <c r="K1141" s="12"/>
      <c r="L1141" s="14">
        <v>0</v>
      </c>
      <c r="N1141" s="21">
        <v>0</v>
      </c>
      <c r="P1141" s="21">
        <v>0</v>
      </c>
      <c r="R1141" s="21">
        <v>0</v>
      </c>
      <c r="T1141" s="21">
        <v>0</v>
      </c>
      <c r="V1141" s="21">
        <v>0</v>
      </c>
      <c r="X1141" s="21">
        <v>0</v>
      </c>
      <c r="Z1141" s="21">
        <v>0</v>
      </c>
      <c r="AB1141" s="22">
        <v>0</v>
      </c>
      <c r="AD1141" s="5" t="str">
        <f t="shared" si="17"/>
        <v>No</v>
      </c>
      <c r="AF1141" s="28"/>
      <c r="AG1141" s="21"/>
    </row>
    <row r="1142" spans="1:33">
      <c r="A1142" s="8" t="s">
        <v>6225</v>
      </c>
      <c r="B1142" s="8" t="s">
        <v>5439</v>
      </c>
      <c r="C1142" s="9" t="s">
        <v>58</v>
      </c>
      <c r="D1142" s="185"/>
      <c r="E1142" s="188" t="s">
        <v>6226</v>
      </c>
      <c r="F1142" s="9" t="s">
        <v>88</v>
      </c>
      <c r="G1142" s="9" t="s">
        <v>147</v>
      </c>
      <c r="H1142" s="10">
        <v>0</v>
      </c>
      <c r="I1142" s="11">
        <v>11</v>
      </c>
      <c r="J1142" s="24">
        <v>0</v>
      </c>
      <c r="K1142" s="12"/>
      <c r="L1142" s="14">
        <v>0</v>
      </c>
      <c r="N1142" s="21">
        <v>0</v>
      </c>
      <c r="P1142" s="21">
        <v>0</v>
      </c>
      <c r="R1142" s="21">
        <v>0</v>
      </c>
      <c r="T1142" s="21">
        <v>0</v>
      </c>
      <c r="V1142" s="21">
        <v>0</v>
      </c>
      <c r="X1142" s="21">
        <v>0</v>
      </c>
      <c r="Z1142" s="21">
        <v>254529</v>
      </c>
      <c r="AB1142" s="22">
        <v>254529</v>
      </c>
      <c r="AD1142" s="5" t="str">
        <f t="shared" si="17"/>
        <v>No</v>
      </c>
      <c r="AF1142" s="28"/>
      <c r="AG1142" s="21"/>
    </row>
    <row r="1143" spans="1:33">
      <c r="A1143" s="8" t="s">
        <v>571</v>
      </c>
      <c r="B1143" s="8" t="s">
        <v>572</v>
      </c>
      <c r="C1143" s="9" t="s">
        <v>103</v>
      </c>
      <c r="D1143" s="185">
        <v>4197</v>
      </c>
      <c r="E1143" s="188">
        <v>40197</v>
      </c>
      <c r="F1143" s="9" t="s">
        <v>83</v>
      </c>
      <c r="G1143" s="9" t="s">
        <v>5756</v>
      </c>
      <c r="H1143" s="10">
        <v>306196</v>
      </c>
      <c r="I1143" s="11">
        <v>11</v>
      </c>
      <c r="J1143" s="24">
        <v>0</v>
      </c>
      <c r="K1143" s="12"/>
      <c r="L1143" s="14">
        <v>0</v>
      </c>
      <c r="N1143" s="21">
        <v>0</v>
      </c>
      <c r="P1143" s="21">
        <v>0</v>
      </c>
      <c r="R1143" s="21">
        <v>0</v>
      </c>
      <c r="T1143" s="21">
        <v>0</v>
      </c>
      <c r="V1143" s="21">
        <v>0</v>
      </c>
      <c r="X1143" s="21">
        <v>0</v>
      </c>
      <c r="Z1143" s="21">
        <v>214868</v>
      </c>
      <c r="AB1143" s="22">
        <v>214868</v>
      </c>
      <c r="AD1143" s="5" t="str">
        <f t="shared" si="17"/>
        <v>No</v>
      </c>
      <c r="AF1143" s="28"/>
      <c r="AG1143" s="21"/>
    </row>
    <row r="1144" spans="1:33">
      <c r="A1144" s="8" t="s">
        <v>2435</v>
      </c>
      <c r="B1144" s="8" t="s">
        <v>2436</v>
      </c>
      <c r="C1144" s="9" t="s">
        <v>46</v>
      </c>
      <c r="D1144" s="185" t="s">
        <v>2437</v>
      </c>
      <c r="E1144" s="188" t="s">
        <v>2438</v>
      </c>
      <c r="F1144" s="9" t="s">
        <v>88</v>
      </c>
      <c r="G1144" s="9" t="s">
        <v>147</v>
      </c>
      <c r="H1144" s="10">
        <v>0</v>
      </c>
      <c r="I1144" s="11">
        <v>11</v>
      </c>
      <c r="J1144" s="24">
        <v>0</v>
      </c>
      <c r="K1144" s="12"/>
      <c r="L1144" s="14">
        <v>0</v>
      </c>
      <c r="N1144" s="21">
        <v>0</v>
      </c>
      <c r="P1144" s="21">
        <v>0</v>
      </c>
      <c r="R1144" s="21">
        <v>0</v>
      </c>
      <c r="T1144" s="21">
        <v>0</v>
      </c>
      <c r="V1144" s="21">
        <v>0</v>
      </c>
      <c r="X1144" s="21">
        <v>0</v>
      </c>
      <c r="Z1144" s="21">
        <v>67285</v>
      </c>
      <c r="AB1144" s="22">
        <v>67285</v>
      </c>
      <c r="AD1144" s="5" t="str">
        <f t="shared" si="17"/>
        <v>No</v>
      </c>
      <c r="AF1144" s="28"/>
      <c r="AG1144" s="21"/>
    </row>
    <row r="1145" spans="1:33">
      <c r="A1145" s="8" t="s">
        <v>2943</v>
      </c>
      <c r="B1145" s="8" t="s">
        <v>6448</v>
      </c>
      <c r="C1145" s="9" t="s">
        <v>124</v>
      </c>
      <c r="D1145" s="185" t="s">
        <v>2944</v>
      </c>
      <c r="E1145" s="188" t="s">
        <v>2945</v>
      </c>
      <c r="F1145" s="9" t="s">
        <v>1320</v>
      </c>
      <c r="G1145" s="9" t="s">
        <v>147</v>
      </c>
      <c r="H1145" s="10">
        <v>0</v>
      </c>
      <c r="I1145" s="11">
        <v>11</v>
      </c>
      <c r="J1145" s="24">
        <v>0</v>
      </c>
      <c r="K1145" s="12"/>
      <c r="L1145" s="14">
        <v>0</v>
      </c>
      <c r="N1145" s="21">
        <v>0</v>
      </c>
      <c r="P1145" s="21">
        <v>0</v>
      </c>
      <c r="R1145" s="21">
        <v>0</v>
      </c>
      <c r="T1145" s="21">
        <v>0</v>
      </c>
      <c r="V1145" s="21">
        <v>0</v>
      </c>
      <c r="X1145" s="21">
        <v>0</v>
      </c>
      <c r="Z1145" s="21">
        <v>287899</v>
      </c>
      <c r="AB1145" s="22">
        <v>287899</v>
      </c>
      <c r="AD1145" s="5" t="str">
        <f t="shared" si="17"/>
        <v>No</v>
      </c>
      <c r="AF1145" s="28"/>
      <c r="AG1145" s="21"/>
    </row>
    <row r="1146" spans="1:33">
      <c r="A1146" s="8" t="s">
        <v>234</v>
      </c>
      <c r="B1146" s="8" t="s">
        <v>111</v>
      </c>
      <c r="C1146" s="9" t="s">
        <v>235</v>
      </c>
      <c r="D1146" s="185">
        <v>4167</v>
      </c>
      <c r="E1146" s="188">
        <v>40167</v>
      </c>
      <c r="F1146" s="9" t="s">
        <v>83</v>
      </c>
      <c r="G1146" s="9" t="s">
        <v>5756</v>
      </c>
      <c r="H1146" s="10">
        <v>214881</v>
      </c>
      <c r="I1146" s="11">
        <v>11</v>
      </c>
      <c r="J1146" s="24">
        <v>0</v>
      </c>
      <c r="K1146" s="12"/>
      <c r="L1146" s="14">
        <v>0</v>
      </c>
      <c r="N1146" s="21">
        <v>0</v>
      </c>
      <c r="P1146" s="21">
        <v>0</v>
      </c>
      <c r="R1146" s="21">
        <v>0</v>
      </c>
      <c r="T1146" s="21">
        <v>0</v>
      </c>
      <c r="V1146" s="21">
        <v>0</v>
      </c>
      <c r="X1146" s="21">
        <v>0</v>
      </c>
      <c r="Z1146" s="21">
        <v>1282084</v>
      </c>
      <c r="AB1146" s="22">
        <v>1282084</v>
      </c>
      <c r="AD1146" s="5" t="str">
        <f t="shared" si="17"/>
        <v>No</v>
      </c>
      <c r="AF1146" s="28"/>
      <c r="AG1146" s="21"/>
    </row>
    <row r="1147" spans="1:33">
      <c r="A1147" s="8" t="s">
        <v>1675</v>
      </c>
      <c r="B1147" s="8" t="s">
        <v>1676</v>
      </c>
      <c r="C1147" s="9" t="s">
        <v>178</v>
      </c>
      <c r="D1147" s="185" t="s">
        <v>1677</v>
      </c>
      <c r="E1147" s="188" t="s">
        <v>1678</v>
      </c>
      <c r="F1147" s="9" t="s">
        <v>88</v>
      </c>
      <c r="G1147" s="9" t="s">
        <v>147</v>
      </c>
      <c r="H1147" s="10">
        <v>0</v>
      </c>
      <c r="I1147" s="11">
        <v>11</v>
      </c>
      <c r="J1147" s="24">
        <v>0</v>
      </c>
      <c r="K1147" s="12"/>
      <c r="L1147" s="14">
        <v>0</v>
      </c>
      <c r="N1147" s="21">
        <v>0</v>
      </c>
      <c r="P1147" s="21">
        <v>0</v>
      </c>
      <c r="R1147" s="21">
        <v>0</v>
      </c>
      <c r="T1147" s="21">
        <v>0</v>
      </c>
      <c r="V1147" s="21">
        <v>0</v>
      </c>
      <c r="X1147" s="21">
        <v>0</v>
      </c>
      <c r="Z1147" s="21">
        <v>492719</v>
      </c>
      <c r="AB1147" s="22">
        <v>492719</v>
      </c>
      <c r="AD1147" s="5" t="str">
        <f t="shared" si="17"/>
        <v>No</v>
      </c>
      <c r="AF1147" s="28"/>
      <c r="AG1147" s="21"/>
    </row>
    <row r="1148" spans="1:33">
      <c r="A1148" s="8" t="s">
        <v>198</v>
      </c>
      <c r="B1148" s="8" t="s">
        <v>199</v>
      </c>
      <c r="C1148" s="9" t="s">
        <v>103</v>
      </c>
      <c r="D1148" s="185">
        <v>4137</v>
      </c>
      <c r="E1148" s="188">
        <v>40137</v>
      </c>
      <c r="F1148" s="9" t="s">
        <v>83</v>
      </c>
      <c r="G1148" s="9" t="s">
        <v>5756</v>
      </c>
      <c r="H1148" s="10">
        <v>2148346</v>
      </c>
      <c r="I1148" s="11">
        <v>11</v>
      </c>
      <c r="J1148" s="24">
        <v>0</v>
      </c>
      <c r="K1148" s="12"/>
      <c r="L1148" s="14">
        <v>0</v>
      </c>
      <c r="N1148" s="21">
        <v>0</v>
      </c>
      <c r="P1148" s="21">
        <v>0</v>
      </c>
      <c r="R1148" s="21">
        <v>0</v>
      </c>
      <c r="T1148" s="21">
        <v>0</v>
      </c>
      <c r="V1148" s="21">
        <v>0</v>
      </c>
      <c r="X1148" s="21">
        <v>0</v>
      </c>
      <c r="Z1148" s="21">
        <v>188218</v>
      </c>
      <c r="AB1148" s="22">
        <v>188218</v>
      </c>
      <c r="AD1148" s="5" t="str">
        <f t="shared" si="17"/>
        <v>No</v>
      </c>
      <c r="AF1148" s="28"/>
      <c r="AG1148" s="21"/>
    </row>
    <row r="1149" spans="1:33">
      <c r="A1149" s="8" t="s">
        <v>515</v>
      </c>
      <c r="B1149" s="8" t="s">
        <v>81</v>
      </c>
      <c r="C1149" s="9" t="s">
        <v>82</v>
      </c>
      <c r="D1149" s="185">
        <v>2201</v>
      </c>
      <c r="E1149" s="188">
        <v>20201</v>
      </c>
      <c r="F1149" s="9" t="s">
        <v>83</v>
      </c>
      <c r="G1149" s="9" t="s">
        <v>5756</v>
      </c>
      <c r="H1149" s="10">
        <v>5441567</v>
      </c>
      <c r="I1149" s="11">
        <v>11</v>
      </c>
      <c r="J1149" s="24">
        <v>0</v>
      </c>
      <c r="K1149" s="12"/>
      <c r="L1149" s="14">
        <v>0</v>
      </c>
      <c r="N1149" s="21">
        <v>0</v>
      </c>
      <c r="P1149" s="21">
        <v>0</v>
      </c>
      <c r="R1149" s="21">
        <v>0</v>
      </c>
      <c r="T1149" s="21">
        <v>0</v>
      </c>
      <c r="V1149" s="21">
        <v>0</v>
      </c>
      <c r="X1149" s="21">
        <v>0</v>
      </c>
      <c r="Z1149" s="21">
        <v>0</v>
      </c>
      <c r="AB1149" s="22">
        <v>0</v>
      </c>
      <c r="AD1149" s="5" t="str">
        <f t="shared" si="17"/>
        <v>No</v>
      </c>
      <c r="AF1149" s="28"/>
      <c r="AG1149" s="21"/>
    </row>
    <row r="1150" spans="1:33">
      <c r="A1150" s="8" t="s">
        <v>6586</v>
      </c>
      <c r="B1150" s="8" t="s">
        <v>4469</v>
      </c>
      <c r="C1150" s="9" t="s">
        <v>160</v>
      </c>
      <c r="D1150" s="185" t="s">
        <v>4470</v>
      </c>
      <c r="E1150" s="188" t="s">
        <v>4471</v>
      </c>
      <c r="F1150" s="9" t="s">
        <v>113</v>
      </c>
      <c r="G1150" s="9" t="s">
        <v>147</v>
      </c>
      <c r="H1150" s="10">
        <v>0</v>
      </c>
      <c r="I1150" s="11">
        <v>11</v>
      </c>
      <c r="J1150" s="24">
        <v>0</v>
      </c>
      <c r="K1150" s="12"/>
      <c r="L1150" s="14">
        <v>0</v>
      </c>
      <c r="N1150" s="21">
        <v>0</v>
      </c>
      <c r="P1150" s="21">
        <v>0</v>
      </c>
      <c r="R1150" s="21">
        <v>0</v>
      </c>
      <c r="T1150" s="21">
        <v>0</v>
      </c>
      <c r="V1150" s="21">
        <v>0</v>
      </c>
      <c r="X1150" s="21">
        <v>0</v>
      </c>
      <c r="Z1150" s="21">
        <v>100870</v>
      </c>
      <c r="AB1150" s="22">
        <v>100870</v>
      </c>
      <c r="AD1150" s="5" t="str">
        <f t="shared" si="17"/>
        <v>No</v>
      </c>
      <c r="AF1150" s="28"/>
      <c r="AG1150" s="21"/>
    </row>
    <row r="1151" spans="1:33">
      <c r="A1151" s="8" t="s">
        <v>6587</v>
      </c>
      <c r="B1151" s="8" t="s">
        <v>3039</v>
      </c>
      <c r="C1151" s="9" t="s">
        <v>233</v>
      </c>
      <c r="D1151" s="185" t="s">
        <v>3040</v>
      </c>
      <c r="E1151" s="188" t="s">
        <v>3041</v>
      </c>
      <c r="F1151" s="9" t="s">
        <v>157</v>
      </c>
      <c r="G1151" s="9" t="s">
        <v>147</v>
      </c>
      <c r="H1151" s="10">
        <v>0</v>
      </c>
      <c r="I1151" s="11">
        <v>11</v>
      </c>
      <c r="J1151" s="24">
        <v>0</v>
      </c>
      <c r="K1151" s="12"/>
      <c r="L1151" s="14">
        <v>0</v>
      </c>
      <c r="N1151" s="21">
        <v>0</v>
      </c>
      <c r="P1151" s="21">
        <v>0</v>
      </c>
      <c r="R1151" s="21">
        <v>0</v>
      </c>
      <c r="T1151" s="21">
        <v>0</v>
      </c>
      <c r="V1151" s="21">
        <v>0</v>
      </c>
      <c r="X1151" s="21">
        <v>0</v>
      </c>
      <c r="Z1151" s="21">
        <v>0</v>
      </c>
      <c r="AB1151" s="22">
        <v>0</v>
      </c>
      <c r="AD1151" s="5" t="str">
        <f t="shared" si="17"/>
        <v>No</v>
      </c>
      <c r="AF1151" s="28"/>
      <c r="AG1151" s="21"/>
    </row>
    <row r="1152" spans="1:33">
      <c r="A1152" s="8" t="s">
        <v>3619</v>
      </c>
      <c r="B1152" s="8" t="s">
        <v>3620</v>
      </c>
      <c r="C1152" s="9" t="s">
        <v>168</v>
      </c>
      <c r="D1152" s="185">
        <v>47</v>
      </c>
      <c r="E1152" s="188">
        <v>47</v>
      </c>
      <c r="F1152" s="9" t="s">
        <v>83</v>
      </c>
      <c r="G1152" s="9" t="s">
        <v>84</v>
      </c>
      <c r="H1152" s="10">
        <v>62433</v>
      </c>
      <c r="I1152" s="11">
        <v>11</v>
      </c>
      <c r="J1152" s="24">
        <v>0</v>
      </c>
      <c r="K1152" s="12"/>
      <c r="L1152" s="14">
        <v>0</v>
      </c>
      <c r="N1152" s="21">
        <v>0</v>
      </c>
      <c r="P1152" s="21">
        <v>0</v>
      </c>
      <c r="R1152" s="21">
        <v>0</v>
      </c>
      <c r="T1152" s="21">
        <v>0</v>
      </c>
      <c r="V1152" s="21">
        <v>0</v>
      </c>
      <c r="X1152" s="21">
        <v>1905486</v>
      </c>
      <c r="Z1152" s="21">
        <v>0</v>
      </c>
      <c r="AB1152" s="22">
        <v>1905486</v>
      </c>
      <c r="AD1152" s="5" t="str">
        <f t="shared" si="17"/>
        <v>No</v>
      </c>
      <c r="AF1152" s="28"/>
      <c r="AG1152" s="21"/>
    </row>
    <row r="1153" spans="1:33">
      <c r="A1153" s="8" t="s">
        <v>1127</v>
      </c>
      <c r="B1153" s="8" t="s">
        <v>1128</v>
      </c>
      <c r="C1153" s="9" t="s">
        <v>238</v>
      </c>
      <c r="D1153" s="185" t="s">
        <v>1129</v>
      </c>
      <c r="E1153" s="188" t="s">
        <v>1130</v>
      </c>
      <c r="F1153" s="9" t="s">
        <v>88</v>
      </c>
      <c r="G1153" s="9" t="s">
        <v>147</v>
      </c>
      <c r="H1153" s="10">
        <v>0</v>
      </c>
      <c r="I1153" s="11">
        <v>11</v>
      </c>
      <c r="J1153" s="24">
        <v>0</v>
      </c>
      <c r="K1153" s="12"/>
      <c r="L1153" s="14">
        <v>0</v>
      </c>
      <c r="N1153" s="21">
        <v>0</v>
      </c>
      <c r="P1153" s="21">
        <v>0</v>
      </c>
      <c r="R1153" s="21">
        <v>0</v>
      </c>
      <c r="T1153" s="21">
        <v>0</v>
      </c>
      <c r="V1153" s="21">
        <v>0</v>
      </c>
      <c r="X1153" s="21">
        <v>0</v>
      </c>
      <c r="Z1153" s="21">
        <v>109468</v>
      </c>
      <c r="AB1153" s="22">
        <v>109468</v>
      </c>
      <c r="AD1153" s="5" t="str">
        <f t="shared" si="17"/>
        <v>No</v>
      </c>
      <c r="AF1153" s="28"/>
      <c r="AG1153" s="21"/>
    </row>
    <row r="1154" spans="1:33">
      <c r="A1154" s="8" t="s">
        <v>2900</v>
      </c>
      <c r="B1154" s="8" t="s">
        <v>2901</v>
      </c>
      <c r="C1154" s="9" t="s">
        <v>124</v>
      </c>
      <c r="D1154" s="185" t="s">
        <v>2902</v>
      </c>
      <c r="E1154" s="188" t="s">
        <v>2903</v>
      </c>
      <c r="F1154" s="9" t="s">
        <v>1320</v>
      </c>
      <c r="G1154" s="9" t="s">
        <v>147</v>
      </c>
      <c r="H1154" s="10">
        <v>0</v>
      </c>
      <c r="I1154" s="11">
        <v>11</v>
      </c>
      <c r="J1154" s="24">
        <v>0</v>
      </c>
      <c r="K1154" s="12"/>
      <c r="L1154" s="14">
        <v>0</v>
      </c>
      <c r="N1154" s="21">
        <v>0</v>
      </c>
      <c r="P1154" s="21">
        <v>0</v>
      </c>
      <c r="R1154" s="21">
        <v>0</v>
      </c>
      <c r="T1154" s="21">
        <v>0</v>
      </c>
      <c r="V1154" s="21">
        <v>0</v>
      </c>
      <c r="X1154" s="21">
        <v>0</v>
      </c>
      <c r="Z1154" s="21">
        <v>543563</v>
      </c>
      <c r="AB1154" s="22">
        <v>543563</v>
      </c>
      <c r="AD1154" s="5" t="str">
        <f t="shared" si="17"/>
        <v>No</v>
      </c>
      <c r="AF1154" s="28"/>
      <c r="AG1154" s="21"/>
    </row>
    <row r="1155" spans="1:33">
      <c r="A1155" s="8" t="s">
        <v>4060</v>
      </c>
      <c r="B1155" s="8" t="s">
        <v>4061</v>
      </c>
      <c r="C1155" s="9" t="s">
        <v>46</v>
      </c>
      <c r="D1155" s="185">
        <v>5026</v>
      </c>
      <c r="E1155" s="188">
        <v>50026</v>
      </c>
      <c r="F1155" s="9" t="s">
        <v>83</v>
      </c>
      <c r="G1155" s="9" t="s">
        <v>84</v>
      </c>
      <c r="H1155" s="10">
        <v>176676</v>
      </c>
      <c r="I1155" s="11">
        <v>11</v>
      </c>
      <c r="J1155" s="24">
        <v>146513</v>
      </c>
      <c r="K1155" s="12"/>
      <c r="L1155" s="14">
        <v>0</v>
      </c>
      <c r="N1155" s="21">
        <v>0</v>
      </c>
      <c r="P1155" s="21">
        <v>0</v>
      </c>
      <c r="R1155" s="21">
        <v>0</v>
      </c>
      <c r="T1155" s="21">
        <v>0</v>
      </c>
      <c r="V1155" s="21">
        <v>0</v>
      </c>
      <c r="X1155" s="21">
        <v>0</v>
      </c>
      <c r="Z1155" s="21">
        <v>0</v>
      </c>
      <c r="AB1155" s="22">
        <v>146513</v>
      </c>
      <c r="AD1155" s="5" t="str">
        <f t="shared" ref="AD1155:AD1218" si="18">IF(AC1155&amp;AA1155&amp;Y1155&amp;W1155&amp;U1155&amp;S1155&amp;Q1155&amp;O1155&amp;M1155&amp;K1155&lt;&gt;"","Yes","No")</f>
        <v>No</v>
      </c>
      <c r="AF1155" s="28"/>
      <c r="AG1155" s="21"/>
    </row>
    <row r="1156" spans="1:33">
      <c r="A1156" s="8" t="s">
        <v>5636</v>
      </c>
      <c r="B1156" s="8" t="s">
        <v>3565</v>
      </c>
      <c r="C1156" s="9" t="s">
        <v>254</v>
      </c>
      <c r="D1156" s="185" t="s">
        <v>5637</v>
      </c>
      <c r="E1156" s="188" t="s">
        <v>5638</v>
      </c>
      <c r="F1156" s="9" t="s">
        <v>83</v>
      </c>
      <c r="G1156" s="9" t="s">
        <v>147</v>
      </c>
      <c r="H1156" s="10">
        <v>0</v>
      </c>
      <c r="I1156" s="11">
        <v>11</v>
      </c>
      <c r="J1156" s="24">
        <v>0</v>
      </c>
      <c r="K1156" s="12"/>
      <c r="L1156" s="14">
        <v>0</v>
      </c>
      <c r="N1156" s="21">
        <v>0</v>
      </c>
      <c r="P1156" s="21">
        <v>0</v>
      </c>
      <c r="R1156" s="21">
        <v>0</v>
      </c>
      <c r="T1156" s="21">
        <v>0</v>
      </c>
      <c r="V1156" s="21">
        <v>0</v>
      </c>
      <c r="X1156" s="21">
        <v>0</v>
      </c>
      <c r="Z1156" s="21">
        <v>260091</v>
      </c>
      <c r="AB1156" s="22">
        <v>260091</v>
      </c>
      <c r="AD1156" s="5" t="str">
        <f t="shared" si="18"/>
        <v>No</v>
      </c>
      <c r="AF1156" s="28"/>
      <c r="AG1156" s="21"/>
    </row>
    <row r="1157" spans="1:33">
      <c r="A1157" s="8" t="s">
        <v>1935</v>
      </c>
      <c r="B1157" s="8" t="s">
        <v>1195</v>
      </c>
      <c r="C1157" s="9" t="s">
        <v>235</v>
      </c>
      <c r="D1157" s="185">
        <v>4095</v>
      </c>
      <c r="E1157" s="188">
        <v>40095</v>
      </c>
      <c r="F1157" s="9" t="s">
        <v>83</v>
      </c>
      <c r="G1157" s="9" t="s">
        <v>5756</v>
      </c>
      <c r="H1157" s="10">
        <v>117798</v>
      </c>
      <c r="I1157" s="11">
        <v>11</v>
      </c>
      <c r="J1157" s="24">
        <v>0</v>
      </c>
      <c r="K1157" s="12"/>
      <c r="L1157" s="14">
        <v>0</v>
      </c>
      <c r="N1157" s="21">
        <v>0</v>
      </c>
      <c r="P1157" s="21">
        <v>0</v>
      </c>
      <c r="R1157" s="21">
        <v>0</v>
      </c>
      <c r="T1157" s="21">
        <v>0</v>
      </c>
      <c r="V1157" s="21">
        <v>0</v>
      </c>
      <c r="X1157" s="21">
        <v>0</v>
      </c>
      <c r="Z1157" s="21">
        <v>433438</v>
      </c>
      <c r="AB1157" s="22">
        <v>433438</v>
      </c>
      <c r="AD1157" s="5" t="str">
        <f t="shared" si="18"/>
        <v>No</v>
      </c>
      <c r="AF1157" s="28"/>
      <c r="AG1157" s="21"/>
    </row>
    <row r="1158" spans="1:33">
      <c r="A1158" s="8" t="s">
        <v>2363</v>
      </c>
      <c r="B1158" s="8" t="s">
        <v>2364</v>
      </c>
      <c r="C1158" s="9" t="s">
        <v>103</v>
      </c>
      <c r="D1158" s="185">
        <v>4234</v>
      </c>
      <c r="E1158" s="188">
        <v>40234</v>
      </c>
      <c r="F1158" s="9" t="s">
        <v>83</v>
      </c>
      <c r="G1158" s="9" t="s">
        <v>5756</v>
      </c>
      <c r="H1158" s="10">
        <v>149539</v>
      </c>
      <c r="I1158" s="11">
        <v>11</v>
      </c>
      <c r="J1158" s="24">
        <v>0</v>
      </c>
      <c r="K1158" s="12"/>
      <c r="L1158" s="14">
        <v>0</v>
      </c>
      <c r="N1158" s="21">
        <v>0</v>
      </c>
      <c r="P1158" s="21">
        <v>0</v>
      </c>
      <c r="R1158" s="21">
        <v>0</v>
      </c>
      <c r="T1158" s="21">
        <v>0</v>
      </c>
      <c r="V1158" s="21">
        <v>0</v>
      </c>
      <c r="X1158" s="21">
        <v>0</v>
      </c>
      <c r="Z1158" s="21">
        <v>1003605</v>
      </c>
      <c r="AB1158" s="22">
        <v>1003605</v>
      </c>
      <c r="AD1158" s="5" t="str">
        <f t="shared" si="18"/>
        <v>No</v>
      </c>
      <c r="AF1158" s="28"/>
      <c r="AG1158" s="21"/>
    </row>
    <row r="1159" spans="1:33">
      <c r="A1159" s="8" t="s">
        <v>2613</v>
      </c>
      <c r="B1159" s="8" t="s">
        <v>716</v>
      </c>
      <c r="C1159" s="9" t="s">
        <v>466</v>
      </c>
      <c r="D1159" s="185" t="s">
        <v>2614</v>
      </c>
      <c r="E1159" s="188" t="s">
        <v>2615</v>
      </c>
      <c r="F1159" s="9" t="s">
        <v>83</v>
      </c>
      <c r="G1159" s="9" t="s">
        <v>147</v>
      </c>
      <c r="H1159" s="10">
        <v>0</v>
      </c>
      <c r="I1159" s="11">
        <v>11</v>
      </c>
      <c r="J1159" s="24">
        <v>0</v>
      </c>
      <c r="K1159" s="12"/>
      <c r="L1159" s="14">
        <v>0</v>
      </c>
      <c r="N1159" s="21">
        <v>0</v>
      </c>
      <c r="P1159" s="21">
        <v>0</v>
      </c>
      <c r="R1159" s="21">
        <v>0</v>
      </c>
      <c r="T1159" s="21">
        <v>0</v>
      </c>
      <c r="V1159" s="21">
        <v>0</v>
      </c>
      <c r="X1159" s="21">
        <v>0</v>
      </c>
      <c r="Z1159" s="21">
        <v>23190</v>
      </c>
      <c r="AB1159" s="22">
        <v>23190</v>
      </c>
      <c r="AD1159" s="5" t="str">
        <f t="shared" si="18"/>
        <v>No</v>
      </c>
      <c r="AF1159" s="28"/>
      <c r="AG1159" s="21"/>
    </row>
    <row r="1160" spans="1:33">
      <c r="A1160" s="8" t="s">
        <v>3983</v>
      </c>
      <c r="B1160" s="8" t="s">
        <v>3984</v>
      </c>
      <c r="C1160" s="9" t="s">
        <v>39</v>
      </c>
      <c r="D1160" s="185" t="s">
        <v>3985</v>
      </c>
      <c r="E1160" s="188" t="s">
        <v>3986</v>
      </c>
      <c r="F1160" s="9" t="s">
        <v>83</v>
      </c>
      <c r="G1160" s="9" t="s">
        <v>147</v>
      </c>
      <c r="H1160" s="10">
        <v>0</v>
      </c>
      <c r="I1160" s="11">
        <v>11</v>
      </c>
      <c r="J1160" s="24">
        <v>0</v>
      </c>
      <c r="K1160" s="12"/>
      <c r="L1160" s="14">
        <v>0</v>
      </c>
      <c r="N1160" s="21">
        <v>0</v>
      </c>
      <c r="P1160" s="21">
        <v>0</v>
      </c>
      <c r="R1160" s="21">
        <v>0</v>
      </c>
      <c r="T1160" s="21">
        <v>0</v>
      </c>
      <c r="V1160" s="21">
        <v>0</v>
      </c>
      <c r="X1160" s="21">
        <v>0</v>
      </c>
      <c r="Z1160" s="21">
        <v>311448</v>
      </c>
      <c r="AB1160" s="22">
        <v>311448</v>
      </c>
      <c r="AD1160" s="5" t="str">
        <f t="shared" si="18"/>
        <v>No</v>
      </c>
      <c r="AF1160" s="28"/>
      <c r="AG1160" s="21"/>
    </row>
    <row r="1161" spans="1:33">
      <c r="A1161" s="8" t="s">
        <v>1531</v>
      </c>
      <c r="B1161" s="8" t="s">
        <v>1532</v>
      </c>
      <c r="C1161" s="9" t="s">
        <v>178</v>
      </c>
      <c r="D1161" s="185" t="s">
        <v>1533</v>
      </c>
      <c r="E1161" s="188" t="s">
        <v>1534</v>
      </c>
      <c r="F1161" s="9" t="s">
        <v>88</v>
      </c>
      <c r="G1161" s="9" t="s">
        <v>147</v>
      </c>
      <c r="H1161" s="10">
        <v>0</v>
      </c>
      <c r="I1161" s="11">
        <v>11</v>
      </c>
      <c r="J1161" s="24">
        <v>0</v>
      </c>
      <c r="K1161" s="12"/>
      <c r="L1161" s="14">
        <v>0</v>
      </c>
      <c r="N1161" s="21">
        <v>0</v>
      </c>
      <c r="P1161" s="21">
        <v>0</v>
      </c>
      <c r="R1161" s="21">
        <v>0</v>
      </c>
      <c r="T1161" s="21">
        <v>0</v>
      </c>
      <c r="V1161" s="21">
        <v>0</v>
      </c>
      <c r="X1161" s="21">
        <v>0</v>
      </c>
      <c r="Z1161" s="21">
        <v>177583</v>
      </c>
      <c r="AB1161" s="22">
        <v>177583</v>
      </c>
      <c r="AD1161" s="5" t="str">
        <f t="shared" si="18"/>
        <v>No</v>
      </c>
      <c r="AF1161" s="28"/>
      <c r="AG1161" s="21"/>
    </row>
    <row r="1162" spans="1:33">
      <c r="A1162" s="8" t="s">
        <v>3504</v>
      </c>
      <c r="B1162" s="8" t="s">
        <v>3505</v>
      </c>
      <c r="C1162" s="9" t="s">
        <v>580</v>
      </c>
      <c r="D1162" s="185" t="s">
        <v>3506</v>
      </c>
      <c r="E1162" s="188" t="s">
        <v>3507</v>
      </c>
      <c r="F1162" s="9" t="s">
        <v>157</v>
      </c>
      <c r="G1162" s="9" t="s">
        <v>147</v>
      </c>
      <c r="H1162" s="10">
        <v>0</v>
      </c>
      <c r="I1162" s="11">
        <v>11</v>
      </c>
      <c r="J1162" s="24">
        <v>0</v>
      </c>
      <c r="K1162" s="12"/>
      <c r="L1162" s="14">
        <v>0</v>
      </c>
      <c r="N1162" s="21">
        <v>0</v>
      </c>
      <c r="P1162" s="21">
        <v>0</v>
      </c>
      <c r="R1162" s="21">
        <v>0</v>
      </c>
      <c r="T1162" s="21">
        <v>0</v>
      </c>
      <c r="V1162" s="21">
        <v>0</v>
      </c>
      <c r="X1162" s="21">
        <v>0</v>
      </c>
      <c r="Z1162" s="21">
        <v>334553</v>
      </c>
      <c r="AB1162" s="22">
        <v>334553</v>
      </c>
      <c r="AD1162" s="5" t="str">
        <f t="shared" si="18"/>
        <v>No</v>
      </c>
      <c r="AF1162" s="28"/>
      <c r="AG1162" s="21"/>
    </row>
    <row r="1163" spans="1:33">
      <c r="A1163" s="8" t="s">
        <v>4854</v>
      </c>
      <c r="B1163" s="8" t="s">
        <v>4855</v>
      </c>
      <c r="C1163" s="9" t="s">
        <v>87</v>
      </c>
      <c r="D1163" s="185" t="s">
        <v>4856</v>
      </c>
      <c r="E1163" s="188" t="s">
        <v>4857</v>
      </c>
      <c r="F1163" s="9" t="s">
        <v>157</v>
      </c>
      <c r="G1163" s="9" t="s">
        <v>147</v>
      </c>
      <c r="H1163" s="10">
        <v>0</v>
      </c>
      <c r="I1163" s="11">
        <v>11</v>
      </c>
      <c r="J1163" s="24">
        <v>0</v>
      </c>
      <c r="K1163" s="12"/>
      <c r="L1163" s="14">
        <v>0</v>
      </c>
      <c r="N1163" s="21">
        <v>0</v>
      </c>
      <c r="P1163" s="21">
        <v>0</v>
      </c>
      <c r="R1163" s="21">
        <v>0</v>
      </c>
      <c r="T1163" s="21">
        <v>0</v>
      </c>
      <c r="V1163" s="21">
        <v>0</v>
      </c>
      <c r="X1163" s="21">
        <v>0</v>
      </c>
      <c r="Z1163" s="21">
        <v>273045</v>
      </c>
      <c r="AB1163" s="22">
        <v>273045</v>
      </c>
      <c r="AD1163" s="5" t="str">
        <f t="shared" si="18"/>
        <v>No</v>
      </c>
      <c r="AF1163" s="28"/>
      <c r="AG1163" s="21"/>
    </row>
    <row r="1164" spans="1:33">
      <c r="A1164" s="8" t="s">
        <v>5956</v>
      </c>
      <c r="B1164" s="8" t="s">
        <v>6122</v>
      </c>
      <c r="C1164" s="9" t="s">
        <v>42</v>
      </c>
      <c r="D1164" s="185" t="s">
        <v>4609</v>
      </c>
      <c r="E1164" s="188" t="s">
        <v>4610</v>
      </c>
      <c r="F1164" s="9" t="s">
        <v>83</v>
      </c>
      <c r="G1164" s="9" t="s">
        <v>147</v>
      </c>
      <c r="H1164" s="10">
        <v>0</v>
      </c>
      <c r="I1164" s="11">
        <v>11</v>
      </c>
      <c r="J1164" s="24">
        <v>0</v>
      </c>
      <c r="K1164" s="12"/>
      <c r="L1164" s="14">
        <v>0</v>
      </c>
      <c r="N1164" s="21">
        <v>0</v>
      </c>
      <c r="P1164" s="21">
        <v>0</v>
      </c>
      <c r="R1164" s="21">
        <v>0</v>
      </c>
      <c r="T1164" s="21">
        <v>0</v>
      </c>
      <c r="V1164" s="21">
        <v>0</v>
      </c>
      <c r="X1164" s="21">
        <v>0</v>
      </c>
      <c r="Z1164" s="21">
        <v>28173</v>
      </c>
      <c r="AB1164" s="22">
        <v>28173</v>
      </c>
      <c r="AD1164" s="5" t="str">
        <f t="shared" si="18"/>
        <v>No</v>
      </c>
      <c r="AF1164" s="28"/>
      <c r="AG1164" s="21"/>
    </row>
    <row r="1165" spans="1:33">
      <c r="A1165" s="8" t="s">
        <v>4285</v>
      </c>
      <c r="B1165" s="8" t="s">
        <v>4286</v>
      </c>
      <c r="C1165" s="9" t="s">
        <v>235</v>
      </c>
      <c r="D1165" s="185" t="s">
        <v>4287</v>
      </c>
      <c r="E1165" s="188" t="s">
        <v>4288</v>
      </c>
      <c r="F1165" s="9" t="s">
        <v>83</v>
      </c>
      <c r="G1165" s="9" t="s">
        <v>147</v>
      </c>
      <c r="H1165" s="10">
        <v>0</v>
      </c>
      <c r="I1165" s="11">
        <v>11</v>
      </c>
      <c r="J1165" s="24">
        <v>0</v>
      </c>
      <c r="K1165" s="12"/>
      <c r="L1165" s="14">
        <v>0</v>
      </c>
      <c r="N1165" s="21">
        <v>0</v>
      </c>
      <c r="P1165" s="21">
        <v>0</v>
      </c>
      <c r="R1165" s="21">
        <v>0</v>
      </c>
      <c r="T1165" s="21">
        <v>0</v>
      </c>
      <c r="V1165" s="21">
        <v>0</v>
      </c>
      <c r="X1165" s="21">
        <v>0</v>
      </c>
      <c r="Z1165" s="21">
        <v>21145</v>
      </c>
      <c r="AB1165" s="22">
        <v>21145</v>
      </c>
      <c r="AD1165" s="5" t="str">
        <f t="shared" si="18"/>
        <v>No</v>
      </c>
      <c r="AF1165" s="28"/>
      <c r="AG1165" s="21"/>
    </row>
    <row r="1166" spans="1:33">
      <c r="A1166" s="8" t="s">
        <v>2355</v>
      </c>
      <c r="B1166" s="8" t="s">
        <v>2356</v>
      </c>
      <c r="C1166" s="9" t="s">
        <v>106</v>
      </c>
      <c r="D1166" s="185" t="s">
        <v>2357</v>
      </c>
      <c r="E1166" s="188" t="s">
        <v>2358</v>
      </c>
      <c r="F1166" s="9" t="s">
        <v>157</v>
      </c>
      <c r="G1166" s="9" t="s">
        <v>147</v>
      </c>
      <c r="H1166" s="10">
        <v>0</v>
      </c>
      <c r="I1166" s="11">
        <v>11</v>
      </c>
      <c r="J1166" s="24">
        <v>0</v>
      </c>
      <c r="K1166" s="12"/>
      <c r="L1166" s="14">
        <v>0</v>
      </c>
      <c r="N1166" s="21">
        <v>0</v>
      </c>
      <c r="P1166" s="21">
        <v>0</v>
      </c>
      <c r="R1166" s="21">
        <v>0</v>
      </c>
      <c r="T1166" s="21">
        <v>0</v>
      </c>
      <c r="V1166" s="21">
        <v>0</v>
      </c>
      <c r="X1166" s="21">
        <v>0</v>
      </c>
      <c r="Z1166" s="21">
        <v>246802</v>
      </c>
      <c r="AB1166" s="22">
        <v>246802</v>
      </c>
      <c r="AD1166" s="5" t="str">
        <f t="shared" si="18"/>
        <v>No</v>
      </c>
      <c r="AF1166" s="28"/>
      <c r="AG1166" s="21"/>
    </row>
    <row r="1167" spans="1:33">
      <c r="A1167" s="8" t="s">
        <v>5548</v>
      </c>
      <c r="B1167" s="8" t="s">
        <v>838</v>
      </c>
      <c r="C1167" s="9" t="s">
        <v>132</v>
      </c>
      <c r="D1167" s="185" t="s">
        <v>5549</v>
      </c>
      <c r="E1167" s="188" t="s">
        <v>5550</v>
      </c>
      <c r="F1167" s="9" t="s">
        <v>1320</v>
      </c>
      <c r="G1167" s="9" t="s">
        <v>147</v>
      </c>
      <c r="H1167" s="10">
        <v>0</v>
      </c>
      <c r="I1167" s="11">
        <v>11</v>
      </c>
      <c r="J1167" s="24">
        <v>0</v>
      </c>
      <c r="K1167" s="12"/>
      <c r="L1167" s="14">
        <v>0</v>
      </c>
      <c r="N1167" s="21">
        <v>0</v>
      </c>
      <c r="P1167" s="21">
        <v>0</v>
      </c>
      <c r="R1167" s="21">
        <v>0</v>
      </c>
      <c r="T1167" s="21">
        <v>0</v>
      </c>
      <c r="V1167" s="21">
        <v>0</v>
      </c>
      <c r="X1167" s="21">
        <v>0</v>
      </c>
      <c r="Z1167" s="21">
        <v>129833</v>
      </c>
      <c r="AB1167" s="22">
        <v>129833</v>
      </c>
      <c r="AD1167" s="5" t="str">
        <f t="shared" si="18"/>
        <v>No</v>
      </c>
      <c r="AF1167" s="28"/>
      <c r="AG1167" s="21"/>
    </row>
    <row r="1168" spans="1:33">
      <c r="A1168" s="8" t="s">
        <v>6042</v>
      </c>
      <c r="B1168" s="8" t="s">
        <v>6106</v>
      </c>
      <c r="C1168" s="9" t="s">
        <v>39</v>
      </c>
      <c r="D1168" s="185" t="s">
        <v>6043</v>
      </c>
      <c r="E1168" s="188">
        <v>99433</v>
      </c>
      <c r="F1168" s="9" t="s">
        <v>36</v>
      </c>
      <c r="G1168" s="9" t="s">
        <v>5756</v>
      </c>
      <c r="H1168" s="10">
        <v>0</v>
      </c>
      <c r="I1168" s="11">
        <v>11</v>
      </c>
      <c r="J1168" s="24">
        <v>0</v>
      </c>
      <c r="K1168" s="12"/>
      <c r="L1168" s="14">
        <v>0</v>
      </c>
      <c r="N1168" s="21">
        <v>0</v>
      </c>
      <c r="P1168" s="21">
        <v>0</v>
      </c>
      <c r="R1168" s="21">
        <v>0</v>
      </c>
      <c r="T1168" s="21">
        <v>0</v>
      </c>
      <c r="V1168" s="21">
        <v>0</v>
      </c>
      <c r="X1168" s="21">
        <v>0</v>
      </c>
      <c r="Z1168" s="21">
        <v>243488</v>
      </c>
      <c r="AB1168" s="22">
        <v>243488</v>
      </c>
      <c r="AD1168" s="5" t="str">
        <f t="shared" si="18"/>
        <v>No</v>
      </c>
      <c r="AF1168" s="28"/>
      <c r="AG1168" s="21"/>
    </row>
    <row r="1169" spans="1:33">
      <c r="A1169" s="8" t="s">
        <v>4201</v>
      </c>
      <c r="B1169" s="8" t="s">
        <v>4202</v>
      </c>
      <c r="C1169" s="9" t="s">
        <v>154</v>
      </c>
      <c r="D1169" s="185" t="s">
        <v>4203</v>
      </c>
      <c r="E1169" s="188" t="s">
        <v>4204</v>
      </c>
      <c r="F1169" s="9" t="s">
        <v>83</v>
      </c>
      <c r="G1169" s="9" t="s">
        <v>147</v>
      </c>
      <c r="H1169" s="10">
        <v>0</v>
      </c>
      <c r="I1169" s="11">
        <v>11</v>
      </c>
      <c r="J1169" s="24">
        <v>0</v>
      </c>
      <c r="K1169" s="12"/>
      <c r="L1169" s="14">
        <v>0</v>
      </c>
      <c r="N1169" s="21">
        <v>0</v>
      </c>
      <c r="P1169" s="21">
        <v>0</v>
      </c>
      <c r="R1169" s="21">
        <v>0</v>
      </c>
      <c r="T1169" s="21">
        <v>0</v>
      </c>
      <c r="V1169" s="21">
        <v>0</v>
      </c>
      <c r="X1169" s="21">
        <v>0</v>
      </c>
      <c r="Z1169" s="21">
        <v>444796</v>
      </c>
      <c r="AB1169" s="22">
        <v>444796</v>
      </c>
      <c r="AD1169" s="5" t="str">
        <f t="shared" si="18"/>
        <v>No</v>
      </c>
      <c r="AF1169" s="28"/>
      <c r="AG1169" s="21"/>
    </row>
    <row r="1170" spans="1:33">
      <c r="A1170" s="8" t="s">
        <v>403</v>
      </c>
      <c r="B1170" s="8" t="s">
        <v>404</v>
      </c>
      <c r="C1170" s="9" t="s">
        <v>103</v>
      </c>
      <c r="D1170" s="185">
        <v>4150</v>
      </c>
      <c r="E1170" s="188">
        <v>40150</v>
      </c>
      <c r="F1170" s="9" t="s">
        <v>83</v>
      </c>
      <c r="G1170" s="9" t="s">
        <v>5756</v>
      </c>
      <c r="H1170" s="10">
        <v>71747</v>
      </c>
      <c r="I1170" s="11">
        <v>11</v>
      </c>
      <c r="J1170" s="24">
        <v>0</v>
      </c>
      <c r="K1170" s="12"/>
      <c r="L1170" s="14">
        <v>0</v>
      </c>
      <c r="N1170" s="21">
        <v>0</v>
      </c>
      <c r="P1170" s="21">
        <v>0</v>
      </c>
      <c r="R1170" s="21">
        <v>0</v>
      </c>
      <c r="T1170" s="21">
        <v>0</v>
      </c>
      <c r="V1170" s="21">
        <v>0</v>
      </c>
      <c r="X1170" s="21">
        <v>0</v>
      </c>
      <c r="Z1170" s="21">
        <v>296123</v>
      </c>
      <c r="AB1170" s="22">
        <v>296123</v>
      </c>
      <c r="AD1170" s="5" t="str">
        <f t="shared" si="18"/>
        <v>No</v>
      </c>
      <c r="AF1170" s="28"/>
      <c r="AG1170" s="21"/>
    </row>
    <row r="1171" spans="1:33">
      <c r="A1171" s="8" t="s">
        <v>2518</v>
      </c>
      <c r="B1171" s="8" t="s">
        <v>2218</v>
      </c>
      <c r="C1171" s="9" t="s">
        <v>466</v>
      </c>
      <c r="D1171" s="185" t="s">
        <v>2519</v>
      </c>
      <c r="E1171" s="188" t="s">
        <v>2520</v>
      </c>
      <c r="F1171" s="9" t="s">
        <v>83</v>
      </c>
      <c r="G1171" s="9" t="s">
        <v>147</v>
      </c>
      <c r="H1171" s="10">
        <v>0</v>
      </c>
      <c r="I1171" s="11">
        <v>11</v>
      </c>
      <c r="J1171" s="24">
        <v>0</v>
      </c>
      <c r="K1171" s="12"/>
      <c r="L1171" s="14">
        <v>0</v>
      </c>
      <c r="N1171" s="21">
        <v>0</v>
      </c>
      <c r="P1171" s="21">
        <v>0</v>
      </c>
      <c r="R1171" s="21">
        <v>0</v>
      </c>
      <c r="T1171" s="21">
        <v>0</v>
      </c>
      <c r="V1171" s="21">
        <v>0</v>
      </c>
      <c r="X1171" s="21">
        <v>0</v>
      </c>
      <c r="Z1171" s="21">
        <v>112246</v>
      </c>
      <c r="AB1171" s="22">
        <v>112246</v>
      </c>
      <c r="AD1171" s="5" t="str">
        <f t="shared" si="18"/>
        <v>No</v>
      </c>
      <c r="AF1171" s="28"/>
      <c r="AG1171" s="21"/>
    </row>
    <row r="1172" spans="1:33">
      <c r="A1172" s="8" t="s">
        <v>3314</v>
      </c>
      <c r="B1172" s="8" t="s">
        <v>2104</v>
      </c>
      <c r="C1172" s="9" t="s">
        <v>555</v>
      </c>
      <c r="D1172" s="185" t="s">
        <v>3315</v>
      </c>
      <c r="E1172" s="188" t="s">
        <v>3316</v>
      </c>
      <c r="F1172" s="9" t="s">
        <v>83</v>
      </c>
      <c r="G1172" s="9" t="s">
        <v>147</v>
      </c>
      <c r="H1172" s="10">
        <v>0</v>
      </c>
      <c r="I1172" s="11">
        <v>11</v>
      </c>
      <c r="J1172" s="24">
        <v>0</v>
      </c>
      <c r="K1172" s="12"/>
      <c r="L1172" s="14">
        <v>0</v>
      </c>
      <c r="N1172" s="21">
        <v>0</v>
      </c>
      <c r="P1172" s="21">
        <v>0</v>
      </c>
      <c r="R1172" s="21">
        <v>0</v>
      </c>
      <c r="T1172" s="21">
        <v>0</v>
      </c>
      <c r="V1172" s="21">
        <v>0</v>
      </c>
      <c r="X1172" s="21">
        <v>0</v>
      </c>
      <c r="Z1172" s="21">
        <v>15311</v>
      </c>
      <c r="AB1172" s="22">
        <v>15311</v>
      </c>
      <c r="AD1172" s="5" t="str">
        <f t="shared" si="18"/>
        <v>No</v>
      </c>
      <c r="AF1172" s="28"/>
      <c r="AG1172" s="21"/>
    </row>
    <row r="1173" spans="1:33">
      <c r="A1173" s="8" t="s">
        <v>5069</v>
      </c>
      <c r="B1173" s="8" t="s">
        <v>5070</v>
      </c>
      <c r="C1173" s="9" t="s">
        <v>91</v>
      </c>
      <c r="D1173" s="185" t="s">
        <v>5071</v>
      </c>
      <c r="E1173" s="188" t="s">
        <v>5072</v>
      </c>
      <c r="F1173" s="9" t="s">
        <v>83</v>
      </c>
      <c r="G1173" s="9" t="s">
        <v>147</v>
      </c>
      <c r="H1173" s="10">
        <v>0</v>
      </c>
      <c r="I1173" s="11">
        <v>11</v>
      </c>
      <c r="J1173" s="24">
        <v>0</v>
      </c>
      <c r="K1173" s="12"/>
      <c r="L1173" s="14">
        <v>0</v>
      </c>
      <c r="N1173" s="21">
        <v>0</v>
      </c>
      <c r="P1173" s="21">
        <v>0</v>
      </c>
      <c r="R1173" s="21">
        <v>0</v>
      </c>
      <c r="T1173" s="21">
        <v>0</v>
      </c>
      <c r="V1173" s="21">
        <v>0</v>
      </c>
      <c r="X1173" s="21">
        <v>0</v>
      </c>
      <c r="Z1173" s="21">
        <v>3964</v>
      </c>
      <c r="AB1173" s="22">
        <v>3964</v>
      </c>
      <c r="AD1173" s="5" t="str">
        <f t="shared" si="18"/>
        <v>No</v>
      </c>
      <c r="AF1173" s="28"/>
      <c r="AG1173" s="21"/>
    </row>
    <row r="1174" spans="1:33">
      <c r="A1174" s="8" t="s">
        <v>1188</v>
      </c>
      <c r="B1174" s="8" t="s">
        <v>1189</v>
      </c>
      <c r="C1174" s="9" t="s">
        <v>82</v>
      </c>
      <c r="D1174" s="185">
        <v>2202</v>
      </c>
      <c r="E1174" s="188">
        <v>20202</v>
      </c>
      <c r="F1174" s="9" t="s">
        <v>83</v>
      </c>
      <c r="G1174" s="9" t="s">
        <v>5756</v>
      </c>
      <c r="H1174" s="10">
        <v>18351295</v>
      </c>
      <c r="I1174" s="11">
        <v>11</v>
      </c>
      <c r="J1174" s="24">
        <v>0</v>
      </c>
      <c r="K1174" s="12"/>
      <c r="L1174" s="14">
        <v>0</v>
      </c>
      <c r="N1174" s="21">
        <v>0</v>
      </c>
      <c r="P1174" s="21">
        <v>0</v>
      </c>
      <c r="R1174" s="21">
        <v>0</v>
      </c>
      <c r="T1174" s="21">
        <v>0</v>
      </c>
      <c r="V1174" s="21">
        <v>0</v>
      </c>
      <c r="X1174" s="21">
        <v>0</v>
      </c>
      <c r="Z1174" s="21">
        <v>704542</v>
      </c>
      <c r="AB1174" s="22">
        <v>704542</v>
      </c>
      <c r="AD1174" s="5" t="str">
        <f t="shared" si="18"/>
        <v>No</v>
      </c>
      <c r="AF1174" s="28"/>
      <c r="AG1174" s="21"/>
    </row>
    <row r="1175" spans="1:33">
      <c r="A1175" s="8" t="s">
        <v>4413</v>
      </c>
      <c r="B1175" s="8" t="s">
        <v>3845</v>
      </c>
      <c r="C1175" s="9" t="s">
        <v>235</v>
      </c>
      <c r="D1175" s="185" t="s">
        <v>4414</v>
      </c>
      <c r="E1175" s="188" t="s">
        <v>4415</v>
      </c>
      <c r="F1175" s="9" t="s">
        <v>83</v>
      </c>
      <c r="G1175" s="9" t="s">
        <v>147</v>
      </c>
      <c r="H1175" s="10">
        <v>0</v>
      </c>
      <c r="I1175" s="11">
        <v>11</v>
      </c>
      <c r="J1175" s="24">
        <v>0</v>
      </c>
      <c r="K1175" s="12"/>
      <c r="L1175" s="14">
        <v>0</v>
      </c>
      <c r="N1175" s="21">
        <v>0</v>
      </c>
      <c r="P1175" s="21">
        <v>0</v>
      </c>
      <c r="R1175" s="21">
        <v>0</v>
      </c>
      <c r="T1175" s="21">
        <v>0</v>
      </c>
      <c r="V1175" s="21">
        <v>0</v>
      </c>
      <c r="X1175" s="21">
        <v>0</v>
      </c>
      <c r="Z1175" s="21">
        <v>26311</v>
      </c>
      <c r="AB1175" s="22">
        <v>26311</v>
      </c>
      <c r="AD1175" s="5" t="str">
        <f t="shared" si="18"/>
        <v>No</v>
      </c>
      <c r="AF1175" s="28"/>
      <c r="AG1175" s="21"/>
    </row>
    <row r="1176" spans="1:33">
      <c r="A1176" s="8" t="s">
        <v>5210</v>
      </c>
      <c r="B1176" s="8" t="s">
        <v>5211</v>
      </c>
      <c r="C1176" s="9" t="s">
        <v>168</v>
      </c>
      <c r="D1176" s="185" t="s">
        <v>5212</v>
      </c>
      <c r="E1176" s="188" t="s">
        <v>5213</v>
      </c>
      <c r="F1176" s="9" t="s">
        <v>88</v>
      </c>
      <c r="G1176" s="9" t="s">
        <v>147</v>
      </c>
      <c r="H1176" s="10">
        <v>0</v>
      </c>
      <c r="I1176" s="11">
        <v>11</v>
      </c>
      <c r="J1176" s="24">
        <v>0</v>
      </c>
      <c r="K1176" s="12"/>
      <c r="L1176" s="14">
        <v>0</v>
      </c>
      <c r="N1176" s="21">
        <v>0</v>
      </c>
      <c r="P1176" s="21">
        <v>0</v>
      </c>
      <c r="R1176" s="21">
        <v>0</v>
      </c>
      <c r="T1176" s="21">
        <v>0</v>
      </c>
      <c r="V1176" s="21">
        <v>0</v>
      </c>
      <c r="X1176" s="21">
        <v>0</v>
      </c>
      <c r="Z1176" s="21">
        <v>184375</v>
      </c>
      <c r="AB1176" s="22">
        <v>184375</v>
      </c>
      <c r="AD1176" s="5" t="str">
        <f t="shared" si="18"/>
        <v>No</v>
      </c>
      <c r="AF1176" s="28"/>
      <c r="AG1176" s="21"/>
    </row>
    <row r="1177" spans="1:33">
      <c r="A1177" s="8" t="s">
        <v>1105</v>
      </c>
      <c r="B1177" s="8" t="s">
        <v>1106</v>
      </c>
      <c r="C1177" s="9" t="s">
        <v>171</v>
      </c>
      <c r="D1177" s="185">
        <v>4192</v>
      </c>
      <c r="E1177" s="188">
        <v>40192</v>
      </c>
      <c r="F1177" s="9" t="s">
        <v>83</v>
      </c>
      <c r="G1177" s="9" t="s">
        <v>84</v>
      </c>
      <c r="H1177" s="10">
        <v>376047</v>
      </c>
      <c r="I1177" s="11">
        <v>11</v>
      </c>
      <c r="J1177" s="24">
        <v>781263</v>
      </c>
      <c r="K1177" s="12"/>
      <c r="L1177" s="14">
        <v>0</v>
      </c>
      <c r="N1177" s="21">
        <v>0</v>
      </c>
      <c r="P1177" s="21">
        <v>0</v>
      </c>
      <c r="R1177" s="21">
        <v>0</v>
      </c>
      <c r="T1177" s="21">
        <v>0</v>
      </c>
      <c r="V1177" s="21">
        <v>0</v>
      </c>
      <c r="X1177" s="21">
        <v>0</v>
      </c>
      <c r="Z1177" s="21">
        <v>0</v>
      </c>
      <c r="AB1177" s="22">
        <v>781263</v>
      </c>
      <c r="AD1177" s="5" t="str">
        <f t="shared" si="18"/>
        <v>No</v>
      </c>
      <c r="AF1177" s="28"/>
      <c r="AG1177" s="21"/>
    </row>
    <row r="1178" spans="1:33">
      <c r="A1178" s="8" t="s">
        <v>1366</v>
      </c>
      <c r="B1178" s="8" t="s">
        <v>1367</v>
      </c>
      <c r="C1178" s="9" t="s">
        <v>288</v>
      </c>
      <c r="D1178" s="185">
        <v>3093</v>
      </c>
      <c r="E1178" s="188">
        <v>30093</v>
      </c>
      <c r="F1178" s="9" t="s">
        <v>83</v>
      </c>
      <c r="G1178" s="9" t="s">
        <v>5756</v>
      </c>
      <c r="H1178" s="10">
        <v>56827</v>
      </c>
      <c r="I1178" s="11">
        <v>11</v>
      </c>
      <c r="J1178" s="24">
        <v>0</v>
      </c>
      <c r="K1178" s="12"/>
      <c r="L1178" s="14">
        <v>0</v>
      </c>
      <c r="N1178" s="21">
        <v>0</v>
      </c>
      <c r="P1178" s="21">
        <v>0</v>
      </c>
      <c r="R1178" s="21">
        <v>0</v>
      </c>
      <c r="T1178" s="21">
        <v>0</v>
      </c>
      <c r="V1178" s="21">
        <v>0</v>
      </c>
      <c r="X1178" s="21">
        <v>0</v>
      </c>
      <c r="Z1178" s="21">
        <v>148116</v>
      </c>
      <c r="AB1178" s="22">
        <v>148116</v>
      </c>
      <c r="AD1178" s="5" t="str">
        <f t="shared" si="18"/>
        <v>No</v>
      </c>
      <c r="AF1178" s="28"/>
      <c r="AG1178" s="21"/>
    </row>
    <row r="1179" spans="1:33">
      <c r="A1179" s="8" t="s">
        <v>609</v>
      </c>
      <c r="B1179" s="8" t="s">
        <v>610</v>
      </c>
      <c r="C1179" s="9" t="s">
        <v>420</v>
      </c>
      <c r="D1179" s="185" t="s">
        <v>611</v>
      </c>
      <c r="E1179" s="188" t="s">
        <v>612</v>
      </c>
      <c r="F1179" s="9" t="s">
        <v>157</v>
      </c>
      <c r="G1179" s="9" t="s">
        <v>147</v>
      </c>
      <c r="H1179" s="10">
        <v>0</v>
      </c>
      <c r="I1179" s="11">
        <v>11</v>
      </c>
      <c r="J1179" s="24">
        <v>0</v>
      </c>
      <c r="K1179" s="12"/>
      <c r="L1179" s="14">
        <v>0</v>
      </c>
      <c r="N1179" s="21">
        <v>0</v>
      </c>
      <c r="P1179" s="21">
        <v>0</v>
      </c>
      <c r="R1179" s="21">
        <v>0</v>
      </c>
      <c r="T1179" s="21">
        <v>0</v>
      </c>
      <c r="V1179" s="21">
        <v>0</v>
      </c>
      <c r="X1179" s="21">
        <v>0</v>
      </c>
      <c r="Z1179" s="21">
        <v>8145</v>
      </c>
      <c r="AB1179" s="22">
        <v>8145</v>
      </c>
      <c r="AD1179" s="5" t="str">
        <f t="shared" si="18"/>
        <v>No</v>
      </c>
      <c r="AF1179" s="28"/>
      <c r="AG1179" s="21"/>
    </row>
    <row r="1180" spans="1:33">
      <c r="A1180" s="8" t="s">
        <v>6589</v>
      </c>
      <c r="B1180" s="8" t="s">
        <v>3361</v>
      </c>
      <c r="C1180" s="9" t="s">
        <v>555</v>
      </c>
      <c r="D1180" s="185" t="s">
        <v>3362</v>
      </c>
      <c r="E1180" s="188" t="s">
        <v>3363</v>
      </c>
      <c r="F1180" s="9" t="s">
        <v>83</v>
      </c>
      <c r="G1180" s="9" t="s">
        <v>147</v>
      </c>
      <c r="H1180" s="10">
        <v>0</v>
      </c>
      <c r="I1180" s="11">
        <v>11</v>
      </c>
      <c r="J1180" s="24">
        <v>0</v>
      </c>
      <c r="K1180" s="12"/>
      <c r="L1180" s="14">
        <v>0</v>
      </c>
      <c r="N1180" s="21">
        <v>0</v>
      </c>
      <c r="P1180" s="21">
        <v>0</v>
      </c>
      <c r="R1180" s="21">
        <v>0</v>
      </c>
      <c r="T1180" s="21">
        <v>0</v>
      </c>
      <c r="V1180" s="21">
        <v>0</v>
      </c>
      <c r="X1180" s="21">
        <v>0</v>
      </c>
      <c r="Z1180" s="21">
        <v>0</v>
      </c>
      <c r="AB1180" s="22">
        <v>0</v>
      </c>
      <c r="AD1180" s="5" t="str">
        <f t="shared" si="18"/>
        <v>No</v>
      </c>
      <c r="AF1180" s="28"/>
      <c r="AG1180" s="21"/>
    </row>
    <row r="1181" spans="1:33">
      <c r="A1181" s="8" t="s">
        <v>3828</v>
      </c>
      <c r="B1181" s="8" t="s">
        <v>3829</v>
      </c>
      <c r="C1181" s="9" t="s">
        <v>278</v>
      </c>
      <c r="D1181" s="185" t="s">
        <v>3830</v>
      </c>
      <c r="E1181" s="188" t="s">
        <v>3831</v>
      </c>
      <c r="F1181" s="9" t="s">
        <v>83</v>
      </c>
      <c r="G1181" s="9" t="s">
        <v>147</v>
      </c>
      <c r="H1181" s="10">
        <v>0</v>
      </c>
      <c r="I1181" s="11">
        <v>11</v>
      </c>
      <c r="J1181" s="24">
        <v>0</v>
      </c>
      <c r="K1181" s="12"/>
      <c r="L1181" s="14">
        <v>0</v>
      </c>
      <c r="N1181" s="21">
        <v>0</v>
      </c>
      <c r="P1181" s="21">
        <v>0</v>
      </c>
      <c r="R1181" s="21">
        <v>0</v>
      </c>
      <c r="T1181" s="21">
        <v>0</v>
      </c>
      <c r="V1181" s="21">
        <v>0</v>
      </c>
      <c r="X1181" s="21">
        <v>0</v>
      </c>
      <c r="Z1181" s="21">
        <v>346840</v>
      </c>
      <c r="AB1181" s="22">
        <v>346840</v>
      </c>
      <c r="AD1181" s="5" t="str">
        <f t="shared" si="18"/>
        <v>No</v>
      </c>
      <c r="AF1181" s="28"/>
      <c r="AG1181" s="21"/>
    </row>
    <row r="1182" spans="1:33">
      <c r="A1182" s="8" t="s">
        <v>2536</v>
      </c>
      <c r="B1182" s="8" t="s">
        <v>512</v>
      </c>
      <c r="C1182" s="9" t="s">
        <v>466</v>
      </c>
      <c r="D1182" s="185" t="s">
        <v>2537</v>
      </c>
      <c r="E1182" s="188" t="s">
        <v>2538</v>
      </c>
      <c r="F1182" s="9" t="s">
        <v>157</v>
      </c>
      <c r="G1182" s="9" t="s">
        <v>147</v>
      </c>
      <c r="H1182" s="10">
        <v>0</v>
      </c>
      <c r="I1182" s="11">
        <v>11</v>
      </c>
      <c r="J1182" s="24">
        <v>0</v>
      </c>
      <c r="K1182" s="12"/>
      <c r="L1182" s="14">
        <v>0</v>
      </c>
      <c r="N1182" s="21">
        <v>0</v>
      </c>
      <c r="P1182" s="21">
        <v>0</v>
      </c>
      <c r="R1182" s="21">
        <v>0</v>
      </c>
      <c r="T1182" s="21">
        <v>0</v>
      </c>
      <c r="V1182" s="21">
        <v>0</v>
      </c>
      <c r="X1182" s="21">
        <v>0</v>
      </c>
      <c r="Z1182" s="21">
        <v>68465</v>
      </c>
      <c r="AB1182" s="22">
        <v>68465</v>
      </c>
      <c r="AD1182" s="5" t="str">
        <f t="shared" si="18"/>
        <v>No</v>
      </c>
      <c r="AF1182" s="28"/>
      <c r="AG1182" s="21"/>
    </row>
    <row r="1183" spans="1:33">
      <c r="A1183" s="8" t="s">
        <v>2489</v>
      </c>
      <c r="B1183" s="8" t="s">
        <v>2104</v>
      </c>
      <c r="C1183" s="9" t="s">
        <v>46</v>
      </c>
      <c r="D1183" s="185" t="s">
        <v>2490</v>
      </c>
      <c r="E1183" s="188" t="s">
        <v>2491</v>
      </c>
      <c r="F1183" s="9" t="s">
        <v>88</v>
      </c>
      <c r="G1183" s="9" t="s">
        <v>147</v>
      </c>
      <c r="H1183" s="10">
        <v>0</v>
      </c>
      <c r="I1183" s="11">
        <v>11</v>
      </c>
      <c r="J1183" s="24">
        <v>0</v>
      </c>
      <c r="K1183" s="12"/>
      <c r="L1183" s="14">
        <v>0</v>
      </c>
      <c r="N1183" s="21">
        <v>0</v>
      </c>
      <c r="P1183" s="21">
        <v>0</v>
      </c>
      <c r="R1183" s="21">
        <v>0</v>
      </c>
      <c r="T1183" s="21">
        <v>0</v>
      </c>
      <c r="V1183" s="21">
        <v>0</v>
      </c>
      <c r="X1183" s="21">
        <v>0</v>
      </c>
      <c r="Z1183" s="21">
        <v>106794</v>
      </c>
      <c r="AB1183" s="22">
        <v>106794</v>
      </c>
      <c r="AD1183" s="5" t="str">
        <f t="shared" si="18"/>
        <v>No</v>
      </c>
      <c r="AF1183" s="28"/>
      <c r="AG1183" s="21"/>
    </row>
    <row r="1184" spans="1:33">
      <c r="A1184" s="8" t="s">
        <v>5106</v>
      </c>
      <c r="B1184" s="8" t="s">
        <v>5107</v>
      </c>
      <c r="C1184" s="9" t="s">
        <v>217</v>
      </c>
      <c r="D1184" s="185">
        <v>3108</v>
      </c>
      <c r="E1184" s="188">
        <v>30108</v>
      </c>
      <c r="F1184" s="9" t="s">
        <v>83</v>
      </c>
      <c r="G1184" s="9" t="s">
        <v>5756</v>
      </c>
      <c r="H1184" s="10">
        <v>5441567</v>
      </c>
      <c r="I1184" s="11">
        <v>11</v>
      </c>
      <c r="J1184" s="24">
        <v>0</v>
      </c>
      <c r="K1184" s="12"/>
      <c r="L1184" s="14">
        <v>0</v>
      </c>
      <c r="N1184" s="21">
        <v>0</v>
      </c>
      <c r="P1184" s="21">
        <v>0</v>
      </c>
      <c r="R1184" s="21">
        <v>0</v>
      </c>
      <c r="T1184" s="21">
        <v>0</v>
      </c>
      <c r="V1184" s="21">
        <v>0</v>
      </c>
      <c r="X1184" s="21">
        <v>0</v>
      </c>
      <c r="Z1184" s="21">
        <v>265954</v>
      </c>
      <c r="AB1184" s="22">
        <v>265954</v>
      </c>
      <c r="AD1184" s="5" t="str">
        <f t="shared" si="18"/>
        <v>No</v>
      </c>
      <c r="AF1184" s="28"/>
      <c r="AG1184" s="21"/>
    </row>
    <row r="1185" spans="1:33">
      <c r="A1185" s="8" t="s">
        <v>6588</v>
      </c>
      <c r="B1185" s="8" t="s">
        <v>2006</v>
      </c>
      <c r="C1185" s="9" t="s">
        <v>69</v>
      </c>
      <c r="D1185" s="185" t="s">
        <v>2007</v>
      </c>
      <c r="E1185" s="188" t="s">
        <v>2008</v>
      </c>
      <c r="F1185" s="9" t="s">
        <v>157</v>
      </c>
      <c r="G1185" s="9" t="s">
        <v>147</v>
      </c>
      <c r="H1185" s="10">
        <v>0</v>
      </c>
      <c r="I1185" s="11">
        <v>11</v>
      </c>
      <c r="J1185" s="24">
        <v>0</v>
      </c>
      <c r="K1185" s="12"/>
      <c r="L1185" s="14">
        <v>0</v>
      </c>
      <c r="N1185" s="21">
        <v>0</v>
      </c>
      <c r="P1185" s="21">
        <v>0</v>
      </c>
      <c r="R1185" s="21">
        <v>0</v>
      </c>
      <c r="T1185" s="21">
        <v>0</v>
      </c>
      <c r="V1185" s="21">
        <v>0</v>
      </c>
      <c r="X1185" s="21">
        <v>0</v>
      </c>
      <c r="Z1185" s="21">
        <v>392964</v>
      </c>
      <c r="AB1185" s="22">
        <v>392964</v>
      </c>
      <c r="AD1185" s="5" t="str">
        <f t="shared" si="18"/>
        <v>No</v>
      </c>
      <c r="AF1185" s="28"/>
      <c r="AG1185" s="21"/>
    </row>
    <row r="1186" spans="1:33">
      <c r="A1186" s="8" t="s">
        <v>1404</v>
      </c>
      <c r="B1186" s="8" t="s">
        <v>6453</v>
      </c>
      <c r="C1186" s="9" t="s">
        <v>150</v>
      </c>
      <c r="D1186" s="185" t="s">
        <v>1405</v>
      </c>
      <c r="E1186" s="188" t="s">
        <v>1406</v>
      </c>
      <c r="F1186" s="9" t="s">
        <v>157</v>
      </c>
      <c r="G1186" s="9" t="s">
        <v>147</v>
      </c>
      <c r="H1186" s="10">
        <v>0</v>
      </c>
      <c r="I1186" s="11">
        <v>11</v>
      </c>
      <c r="J1186" s="24">
        <v>0</v>
      </c>
      <c r="K1186" s="12"/>
      <c r="L1186" s="14">
        <v>0</v>
      </c>
      <c r="N1186" s="21">
        <v>0</v>
      </c>
      <c r="P1186" s="21">
        <v>0</v>
      </c>
      <c r="R1186" s="21">
        <v>0</v>
      </c>
      <c r="T1186" s="21">
        <v>0</v>
      </c>
      <c r="V1186" s="21">
        <v>0</v>
      </c>
      <c r="X1186" s="21">
        <v>0</v>
      </c>
      <c r="Z1186" s="21">
        <v>11760</v>
      </c>
      <c r="AB1186" s="22">
        <v>11760</v>
      </c>
      <c r="AD1186" s="5" t="str">
        <f t="shared" si="18"/>
        <v>No</v>
      </c>
      <c r="AF1186" s="28"/>
      <c r="AG1186" s="21"/>
    </row>
    <row r="1187" spans="1:33">
      <c r="A1187" s="8" t="s">
        <v>4850</v>
      </c>
      <c r="B1187" s="8" t="s">
        <v>4851</v>
      </c>
      <c r="C1187" s="9" t="s">
        <v>87</v>
      </c>
      <c r="D1187" s="185" t="s">
        <v>4852</v>
      </c>
      <c r="E1187" s="188" t="s">
        <v>4853</v>
      </c>
      <c r="F1187" s="9" t="s">
        <v>83</v>
      </c>
      <c r="G1187" s="9" t="s">
        <v>147</v>
      </c>
      <c r="H1187" s="10">
        <v>0</v>
      </c>
      <c r="I1187" s="11">
        <v>11</v>
      </c>
      <c r="J1187" s="24">
        <v>0</v>
      </c>
      <c r="K1187" s="12"/>
      <c r="L1187" s="14">
        <v>0</v>
      </c>
      <c r="N1187" s="21">
        <v>0</v>
      </c>
      <c r="P1187" s="21">
        <v>0</v>
      </c>
      <c r="R1187" s="21">
        <v>0</v>
      </c>
      <c r="T1187" s="21">
        <v>0</v>
      </c>
      <c r="V1187" s="21">
        <v>0</v>
      </c>
      <c r="X1187" s="21">
        <v>0</v>
      </c>
      <c r="Z1187" s="21">
        <v>202288</v>
      </c>
      <c r="AB1187" s="22">
        <v>202288</v>
      </c>
      <c r="AD1187" s="5" t="str">
        <f t="shared" si="18"/>
        <v>No</v>
      </c>
      <c r="AF1187" s="28"/>
      <c r="AG1187" s="21"/>
    </row>
    <row r="1188" spans="1:33">
      <c r="A1188" s="8" t="s">
        <v>2795</v>
      </c>
      <c r="B1188" s="8" t="s">
        <v>2796</v>
      </c>
      <c r="C1188" s="9" t="s">
        <v>210</v>
      </c>
      <c r="D1188" s="185" t="s">
        <v>2797</v>
      </c>
      <c r="E1188" s="188" t="s">
        <v>2798</v>
      </c>
      <c r="F1188" s="9" t="s">
        <v>157</v>
      </c>
      <c r="G1188" s="9" t="s">
        <v>147</v>
      </c>
      <c r="H1188" s="10">
        <v>0</v>
      </c>
      <c r="I1188" s="11">
        <v>11</v>
      </c>
      <c r="J1188" s="24">
        <v>0</v>
      </c>
      <c r="K1188" s="12"/>
      <c r="L1188" s="14">
        <v>0</v>
      </c>
      <c r="N1188" s="21">
        <v>0</v>
      </c>
      <c r="P1188" s="21">
        <v>0</v>
      </c>
      <c r="R1188" s="21">
        <v>0</v>
      </c>
      <c r="T1188" s="21">
        <v>0</v>
      </c>
      <c r="V1188" s="21">
        <v>0</v>
      </c>
      <c r="X1188" s="21">
        <v>0</v>
      </c>
      <c r="Z1188" s="21">
        <v>110763</v>
      </c>
      <c r="AB1188" s="22">
        <v>110763</v>
      </c>
      <c r="AD1188" s="5" t="str">
        <f t="shared" si="18"/>
        <v>No</v>
      </c>
      <c r="AF1188" s="28"/>
      <c r="AG1188" s="21"/>
    </row>
    <row r="1189" spans="1:33">
      <c r="A1189" s="8" t="s">
        <v>4282</v>
      </c>
      <c r="B1189" s="8" t="s">
        <v>755</v>
      </c>
      <c r="C1189" s="9" t="s">
        <v>235</v>
      </c>
      <c r="D1189" s="185" t="s">
        <v>4283</v>
      </c>
      <c r="E1189" s="188" t="s">
        <v>4284</v>
      </c>
      <c r="F1189" s="9" t="s">
        <v>83</v>
      </c>
      <c r="G1189" s="9" t="s">
        <v>147</v>
      </c>
      <c r="H1189" s="10">
        <v>0</v>
      </c>
      <c r="I1189" s="11">
        <v>11</v>
      </c>
      <c r="J1189" s="24">
        <v>0</v>
      </c>
      <c r="K1189" s="12"/>
      <c r="L1189" s="14">
        <v>0</v>
      </c>
      <c r="N1189" s="21">
        <v>0</v>
      </c>
      <c r="P1189" s="21">
        <v>0</v>
      </c>
      <c r="R1189" s="21">
        <v>0</v>
      </c>
      <c r="T1189" s="21">
        <v>0</v>
      </c>
      <c r="V1189" s="21">
        <v>0</v>
      </c>
      <c r="X1189" s="21">
        <v>0</v>
      </c>
      <c r="Z1189" s="21">
        <v>124166</v>
      </c>
      <c r="AB1189" s="22">
        <v>124166</v>
      </c>
      <c r="AD1189" s="5" t="str">
        <f t="shared" si="18"/>
        <v>No</v>
      </c>
      <c r="AF1189" s="28"/>
      <c r="AG1189" s="21"/>
    </row>
    <row r="1190" spans="1:33">
      <c r="A1190" s="8" t="s">
        <v>3967</v>
      </c>
      <c r="B1190" s="8" t="s">
        <v>3968</v>
      </c>
      <c r="C1190" s="9" t="s">
        <v>278</v>
      </c>
      <c r="D1190" s="185" t="s">
        <v>3969</v>
      </c>
      <c r="E1190" s="188" t="s">
        <v>3970</v>
      </c>
      <c r="F1190" s="9" t="s">
        <v>157</v>
      </c>
      <c r="G1190" s="9" t="s">
        <v>147</v>
      </c>
      <c r="H1190" s="10">
        <v>0</v>
      </c>
      <c r="I1190" s="11">
        <v>11</v>
      </c>
      <c r="J1190" s="24">
        <v>0</v>
      </c>
      <c r="K1190" s="12"/>
      <c r="L1190" s="14">
        <v>0</v>
      </c>
      <c r="N1190" s="21">
        <v>0</v>
      </c>
      <c r="P1190" s="21">
        <v>0</v>
      </c>
      <c r="R1190" s="21">
        <v>0</v>
      </c>
      <c r="T1190" s="21">
        <v>0</v>
      </c>
      <c r="V1190" s="21">
        <v>0</v>
      </c>
      <c r="X1190" s="21">
        <v>0</v>
      </c>
      <c r="Z1190" s="21">
        <v>193889</v>
      </c>
      <c r="AB1190" s="22">
        <v>193889</v>
      </c>
      <c r="AD1190" s="5" t="str">
        <f t="shared" si="18"/>
        <v>No</v>
      </c>
      <c r="AF1190" s="28"/>
      <c r="AG1190" s="21"/>
    </row>
    <row r="1191" spans="1:33">
      <c r="A1191" s="8" t="s">
        <v>3240</v>
      </c>
      <c r="B1191" s="8" t="s">
        <v>3241</v>
      </c>
      <c r="C1191" s="9" t="s">
        <v>555</v>
      </c>
      <c r="D1191" s="185" t="s">
        <v>3242</v>
      </c>
      <c r="E1191" s="188" t="s">
        <v>3243</v>
      </c>
      <c r="F1191" s="9" t="s">
        <v>83</v>
      </c>
      <c r="G1191" s="9" t="s">
        <v>147</v>
      </c>
      <c r="H1191" s="10">
        <v>0</v>
      </c>
      <c r="I1191" s="11">
        <v>11</v>
      </c>
      <c r="J1191" s="24">
        <v>0</v>
      </c>
      <c r="K1191" s="12"/>
      <c r="L1191" s="14">
        <v>0</v>
      </c>
      <c r="N1191" s="21">
        <v>0</v>
      </c>
      <c r="P1191" s="21">
        <v>0</v>
      </c>
      <c r="R1191" s="21">
        <v>0</v>
      </c>
      <c r="T1191" s="21">
        <v>0</v>
      </c>
      <c r="V1191" s="21">
        <v>0</v>
      </c>
      <c r="X1191" s="21">
        <v>0</v>
      </c>
      <c r="Z1191" s="21">
        <v>151839</v>
      </c>
      <c r="AB1191" s="22">
        <v>151839</v>
      </c>
      <c r="AD1191" s="5" t="str">
        <f t="shared" si="18"/>
        <v>No</v>
      </c>
      <c r="AF1191" s="28"/>
      <c r="AG1191" s="21"/>
    </row>
    <row r="1192" spans="1:33">
      <c r="A1192" s="8" t="s">
        <v>5038</v>
      </c>
      <c r="B1192" s="8" t="s">
        <v>5039</v>
      </c>
      <c r="C1192" s="9" t="s">
        <v>91</v>
      </c>
      <c r="D1192" s="185" t="s">
        <v>5040</v>
      </c>
      <c r="E1192" s="188" t="s">
        <v>5041</v>
      </c>
      <c r="F1192" s="9" t="s">
        <v>88</v>
      </c>
      <c r="G1192" s="9" t="s">
        <v>147</v>
      </c>
      <c r="H1192" s="10">
        <v>0</v>
      </c>
      <c r="I1192" s="11">
        <v>11</v>
      </c>
      <c r="J1192" s="24">
        <v>0</v>
      </c>
      <c r="K1192" s="12"/>
      <c r="L1192" s="14">
        <v>0</v>
      </c>
      <c r="N1192" s="21">
        <v>0</v>
      </c>
      <c r="P1192" s="21">
        <v>0</v>
      </c>
      <c r="R1192" s="21">
        <v>0</v>
      </c>
      <c r="T1192" s="21">
        <v>0</v>
      </c>
      <c r="V1192" s="21">
        <v>0</v>
      </c>
      <c r="X1192" s="21">
        <v>0</v>
      </c>
      <c r="Z1192" s="21">
        <v>1734601</v>
      </c>
      <c r="AB1192" s="22">
        <v>1734601</v>
      </c>
      <c r="AD1192" s="5" t="str">
        <f t="shared" si="18"/>
        <v>No</v>
      </c>
      <c r="AF1192" s="28"/>
      <c r="AG1192" s="21"/>
    </row>
    <row r="1193" spans="1:33">
      <c r="A1193" s="8" t="s">
        <v>4088</v>
      </c>
      <c r="B1193" s="8" t="s">
        <v>4089</v>
      </c>
      <c r="C1193" s="9" t="s">
        <v>34</v>
      </c>
      <c r="D1193" s="185" t="s">
        <v>4090</v>
      </c>
      <c r="E1193" s="188">
        <v>88122</v>
      </c>
      <c r="F1193" s="9" t="s">
        <v>36</v>
      </c>
      <c r="G1193" s="9" t="s">
        <v>5756</v>
      </c>
      <c r="H1193" s="10">
        <v>0</v>
      </c>
      <c r="I1193" s="11">
        <v>11</v>
      </c>
      <c r="J1193" s="24">
        <v>0</v>
      </c>
      <c r="K1193" s="12"/>
      <c r="L1193" s="14">
        <v>0</v>
      </c>
      <c r="N1193" s="21">
        <v>0</v>
      </c>
      <c r="P1193" s="21">
        <v>0</v>
      </c>
      <c r="R1193" s="21">
        <v>0</v>
      </c>
      <c r="T1193" s="21">
        <v>0</v>
      </c>
      <c r="V1193" s="21">
        <v>0</v>
      </c>
      <c r="X1193" s="21">
        <v>0</v>
      </c>
      <c r="Z1193" s="21">
        <v>0</v>
      </c>
      <c r="AB1193" s="22">
        <v>0</v>
      </c>
      <c r="AD1193" s="5" t="str">
        <f t="shared" si="18"/>
        <v>No</v>
      </c>
      <c r="AF1193" s="28"/>
      <c r="AG1193" s="21"/>
    </row>
    <row r="1194" spans="1:33">
      <c r="A1194" s="8" t="s">
        <v>1952</v>
      </c>
      <c r="B1194" s="8" t="s">
        <v>1953</v>
      </c>
      <c r="C1194" s="9" t="s">
        <v>132</v>
      </c>
      <c r="D1194" s="185">
        <v>5053</v>
      </c>
      <c r="E1194" s="188">
        <v>50053</v>
      </c>
      <c r="F1194" s="9" t="s">
        <v>83</v>
      </c>
      <c r="G1194" s="9" t="s">
        <v>84</v>
      </c>
      <c r="H1194" s="10">
        <v>92742</v>
      </c>
      <c r="I1194" s="11">
        <v>11</v>
      </c>
      <c r="J1194" s="24">
        <v>624806</v>
      </c>
      <c r="K1194" s="12"/>
      <c r="L1194" s="14">
        <v>0</v>
      </c>
      <c r="N1194" s="21">
        <v>0</v>
      </c>
      <c r="P1194" s="21">
        <v>0</v>
      </c>
      <c r="R1194" s="21">
        <v>0</v>
      </c>
      <c r="T1194" s="21">
        <v>0</v>
      </c>
      <c r="V1194" s="21">
        <v>0</v>
      </c>
      <c r="X1194" s="21">
        <v>0</v>
      </c>
      <c r="Z1194" s="21">
        <v>0</v>
      </c>
      <c r="AB1194" s="22">
        <v>624806</v>
      </c>
      <c r="AD1194" s="5" t="str">
        <f t="shared" si="18"/>
        <v>No</v>
      </c>
      <c r="AF1194" s="28"/>
      <c r="AG1194" s="21"/>
    </row>
    <row r="1195" spans="1:33">
      <c r="A1195" s="8" t="s">
        <v>1516</v>
      </c>
      <c r="B1195" s="8" t="s">
        <v>1517</v>
      </c>
      <c r="C1195" s="9" t="s">
        <v>178</v>
      </c>
      <c r="D1195" s="185" t="s">
        <v>1518</v>
      </c>
      <c r="E1195" s="188" t="s">
        <v>1519</v>
      </c>
      <c r="F1195" s="9" t="s">
        <v>88</v>
      </c>
      <c r="G1195" s="9" t="s">
        <v>147</v>
      </c>
      <c r="H1195" s="10">
        <v>0</v>
      </c>
      <c r="I1195" s="11">
        <v>11</v>
      </c>
      <c r="J1195" s="24">
        <v>0</v>
      </c>
      <c r="K1195" s="12"/>
      <c r="L1195" s="14">
        <v>0</v>
      </c>
      <c r="N1195" s="21">
        <v>0</v>
      </c>
      <c r="P1195" s="21">
        <v>0</v>
      </c>
      <c r="R1195" s="21">
        <v>0</v>
      </c>
      <c r="T1195" s="21">
        <v>0</v>
      </c>
      <c r="V1195" s="21">
        <v>0</v>
      </c>
      <c r="X1195" s="21">
        <v>0</v>
      </c>
      <c r="Z1195" s="21">
        <v>21759</v>
      </c>
      <c r="AB1195" s="22">
        <v>21759</v>
      </c>
      <c r="AD1195" s="5" t="str">
        <f t="shared" si="18"/>
        <v>No</v>
      </c>
      <c r="AF1195" s="28"/>
      <c r="AG1195" s="21"/>
    </row>
    <row r="1196" spans="1:33">
      <c r="A1196" s="8" t="s">
        <v>5998</v>
      </c>
      <c r="B1196" s="8" t="s">
        <v>2114</v>
      </c>
      <c r="C1196" s="9" t="s">
        <v>466</v>
      </c>
      <c r="D1196" s="185" t="s">
        <v>2543</v>
      </c>
      <c r="E1196" s="188" t="s">
        <v>2544</v>
      </c>
      <c r="F1196" s="9" t="s">
        <v>157</v>
      </c>
      <c r="G1196" s="9" t="s">
        <v>147</v>
      </c>
      <c r="H1196" s="10">
        <v>0</v>
      </c>
      <c r="I1196" s="11">
        <v>11</v>
      </c>
      <c r="J1196" s="24">
        <v>0</v>
      </c>
      <c r="K1196" s="12"/>
      <c r="L1196" s="14">
        <v>0</v>
      </c>
      <c r="N1196" s="21">
        <v>0</v>
      </c>
      <c r="P1196" s="21">
        <v>0</v>
      </c>
      <c r="R1196" s="21">
        <v>0</v>
      </c>
      <c r="T1196" s="21">
        <v>0</v>
      </c>
      <c r="V1196" s="21">
        <v>0</v>
      </c>
      <c r="X1196" s="21">
        <v>0</v>
      </c>
      <c r="Z1196" s="21">
        <v>105998</v>
      </c>
      <c r="AB1196" s="22">
        <v>105998</v>
      </c>
      <c r="AD1196" s="5" t="str">
        <f t="shared" si="18"/>
        <v>No</v>
      </c>
      <c r="AF1196" s="28"/>
      <c r="AG1196" s="21"/>
    </row>
    <row r="1197" spans="1:33">
      <c r="A1197" s="8" t="s">
        <v>3666</v>
      </c>
      <c r="B1197" s="8" t="s">
        <v>136</v>
      </c>
      <c r="C1197" s="9" t="s">
        <v>137</v>
      </c>
      <c r="D1197" s="185">
        <v>3106</v>
      </c>
      <c r="E1197" s="188">
        <v>30106</v>
      </c>
      <c r="F1197" s="9" t="s">
        <v>125</v>
      </c>
      <c r="G1197" s="9" t="s">
        <v>5756</v>
      </c>
      <c r="H1197" s="10">
        <v>4586770</v>
      </c>
      <c r="I1197" s="11">
        <v>11</v>
      </c>
      <c r="J1197" s="24">
        <v>0</v>
      </c>
      <c r="K1197" s="12"/>
      <c r="L1197" s="14">
        <v>0</v>
      </c>
      <c r="N1197" s="21">
        <v>0</v>
      </c>
      <c r="P1197" s="21">
        <v>0</v>
      </c>
      <c r="R1197" s="21">
        <v>0</v>
      </c>
      <c r="T1197" s="21">
        <v>0</v>
      </c>
      <c r="V1197" s="21">
        <v>0</v>
      </c>
      <c r="X1197" s="21">
        <v>0</v>
      </c>
      <c r="Z1197" s="21">
        <v>0</v>
      </c>
      <c r="AB1197" s="22">
        <v>0</v>
      </c>
      <c r="AD1197" s="5" t="str">
        <f t="shared" si="18"/>
        <v>No</v>
      </c>
      <c r="AF1197" s="28"/>
      <c r="AG1197" s="21"/>
    </row>
    <row r="1198" spans="1:33">
      <c r="A1198" s="8" t="s">
        <v>6197</v>
      </c>
      <c r="B1198" s="8" t="s">
        <v>1808</v>
      </c>
      <c r="C1198" s="9" t="s">
        <v>91</v>
      </c>
      <c r="D1198" s="185" t="s">
        <v>6198</v>
      </c>
      <c r="E1198" s="188" t="s">
        <v>6199</v>
      </c>
      <c r="F1198" s="9" t="s">
        <v>88</v>
      </c>
      <c r="G1198" s="9" t="s">
        <v>147</v>
      </c>
      <c r="H1198" s="10">
        <v>0</v>
      </c>
      <c r="I1198" s="11">
        <v>10</v>
      </c>
      <c r="J1198" s="24">
        <v>0</v>
      </c>
      <c r="K1198" s="12"/>
      <c r="L1198" s="14">
        <v>0</v>
      </c>
      <c r="N1198" s="21">
        <v>0</v>
      </c>
      <c r="P1198" s="21">
        <v>0</v>
      </c>
      <c r="R1198" s="21">
        <v>0</v>
      </c>
      <c r="T1198" s="21">
        <v>0</v>
      </c>
      <c r="V1198" s="21">
        <v>0</v>
      </c>
      <c r="X1198" s="21">
        <v>0</v>
      </c>
      <c r="Z1198" s="21">
        <v>300002</v>
      </c>
      <c r="AB1198" s="22">
        <v>300002</v>
      </c>
      <c r="AD1198" s="5" t="str">
        <f t="shared" si="18"/>
        <v>No</v>
      </c>
      <c r="AF1198" s="28"/>
      <c r="AG1198" s="21"/>
    </row>
    <row r="1199" spans="1:33">
      <c r="A1199" s="8" t="s">
        <v>4826</v>
      </c>
      <c r="B1199" s="8" t="s">
        <v>4827</v>
      </c>
      <c r="C1199" s="9" t="s">
        <v>87</v>
      </c>
      <c r="D1199" s="185" t="s">
        <v>4828</v>
      </c>
      <c r="E1199" s="188" t="s">
        <v>4829</v>
      </c>
      <c r="F1199" s="9" t="s">
        <v>83</v>
      </c>
      <c r="G1199" s="9" t="s">
        <v>147</v>
      </c>
      <c r="H1199" s="10">
        <v>0</v>
      </c>
      <c r="I1199" s="11">
        <v>10</v>
      </c>
      <c r="J1199" s="24">
        <v>0</v>
      </c>
      <c r="K1199" s="12"/>
      <c r="L1199" s="14">
        <v>0</v>
      </c>
      <c r="N1199" s="21">
        <v>0</v>
      </c>
      <c r="P1199" s="21">
        <v>0</v>
      </c>
      <c r="R1199" s="21">
        <v>0</v>
      </c>
      <c r="T1199" s="21">
        <v>0</v>
      </c>
      <c r="V1199" s="21">
        <v>0</v>
      </c>
      <c r="X1199" s="21">
        <v>0</v>
      </c>
      <c r="Z1199" s="21">
        <v>0</v>
      </c>
      <c r="AB1199" s="22">
        <v>0</v>
      </c>
      <c r="AD1199" s="5" t="str">
        <f t="shared" si="18"/>
        <v>No</v>
      </c>
      <c r="AF1199" s="28"/>
      <c r="AG1199" s="21"/>
    </row>
    <row r="1200" spans="1:33">
      <c r="A1200" s="8" t="s">
        <v>4378</v>
      </c>
      <c r="B1200" s="8" t="s">
        <v>4379</v>
      </c>
      <c r="C1200" s="9" t="s">
        <v>235</v>
      </c>
      <c r="D1200" s="185" t="s">
        <v>4380</v>
      </c>
      <c r="E1200" s="188" t="s">
        <v>4381</v>
      </c>
      <c r="F1200" s="9" t="s">
        <v>83</v>
      </c>
      <c r="G1200" s="9" t="s">
        <v>147</v>
      </c>
      <c r="H1200" s="10">
        <v>0</v>
      </c>
      <c r="I1200" s="11">
        <v>10</v>
      </c>
      <c r="J1200" s="24">
        <v>0</v>
      </c>
      <c r="K1200" s="12"/>
      <c r="L1200" s="14">
        <v>0</v>
      </c>
      <c r="N1200" s="21">
        <v>0</v>
      </c>
      <c r="P1200" s="21">
        <v>0</v>
      </c>
      <c r="R1200" s="21">
        <v>0</v>
      </c>
      <c r="T1200" s="21">
        <v>0</v>
      </c>
      <c r="V1200" s="21">
        <v>0</v>
      </c>
      <c r="X1200" s="21">
        <v>0</v>
      </c>
      <c r="Z1200" s="21">
        <v>130272</v>
      </c>
      <c r="AB1200" s="22">
        <v>130272</v>
      </c>
      <c r="AD1200" s="5" t="str">
        <f t="shared" si="18"/>
        <v>No</v>
      </c>
      <c r="AF1200" s="28"/>
      <c r="AG1200" s="21"/>
    </row>
    <row r="1201" spans="1:33">
      <c r="A1201" s="8" t="s">
        <v>1571</v>
      </c>
      <c r="B1201" s="8" t="s">
        <v>1572</v>
      </c>
      <c r="C1201" s="9" t="s">
        <v>178</v>
      </c>
      <c r="D1201" s="185" t="s">
        <v>1573</v>
      </c>
      <c r="E1201" s="188" t="s">
        <v>1574</v>
      </c>
      <c r="F1201" s="9" t="s">
        <v>83</v>
      </c>
      <c r="G1201" s="9" t="s">
        <v>147</v>
      </c>
      <c r="H1201" s="10">
        <v>0</v>
      </c>
      <c r="I1201" s="11">
        <v>10</v>
      </c>
      <c r="J1201" s="24">
        <v>0</v>
      </c>
      <c r="K1201" s="12"/>
      <c r="L1201" s="14">
        <v>0</v>
      </c>
      <c r="N1201" s="21">
        <v>0</v>
      </c>
      <c r="P1201" s="21">
        <v>0</v>
      </c>
      <c r="R1201" s="21">
        <v>0</v>
      </c>
      <c r="T1201" s="21">
        <v>0</v>
      </c>
      <c r="V1201" s="21">
        <v>0</v>
      </c>
      <c r="X1201" s="21">
        <v>0</v>
      </c>
      <c r="Z1201" s="21">
        <v>42298</v>
      </c>
      <c r="AB1201" s="22">
        <v>42298</v>
      </c>
      <c r="AD1201" s="5" t="str">
        <f t="shared" si="18"/>
        <v>No</v>
      </c>
      <c r="AF1201" s="28"/>
      <c r="AG1201" s="21"/>
    </row>
    <row r="1202" spans="1:33">
      <c r="A1202" s="8" t="s">
        <v>4621</v>
      </c>
      <c r="B1202" s="8" t="s">
        <v>4622</v>
      </c>
      <c r="C1202" s="9" t="s">
        <v>42</v>
      </c>
      <c r="D1202" s="185" t="s">
        <v>4623</v>
      </c>
      <c r="E1202" s="188" t="s">
        <v>4624</v>
      </c>
      <c r="F1202" s="9" t="s">
        <v>83</v>
      </c>
      <c r="G1202" s="9" t="s">
        <v>147</v>
      </c>
      <c r="H1202" s="10">
        <v>0</v>
      </c>
      <c r="I1202" s="11">
        <v>10</v>
      </c>
      <c r="J1202" s="24">
        <v>0</v>
      </c>
      <c r="K1202" s="12"/>
      <c r="L1202" s="14">
        <v>0</v>
      </c>
      <c r="N1202" s="21">
        <v>0</v>
      </c>
      <c r="P1202" s="21">
        <v>0</v>
      </c>
      <c r="R1202" s="21">
        <v>0</v>
      </c>
      <c r="T1202" s="21">
        <v>0</v>
      </c>
      <c r="V1202" s="21">
        <v>0</v>
      </c>
      <c r="X1202" s="21">
        <v>0</v>
      </c>
      <c r="Z1202" s="21">
        <v>35223</v>
      </c>
      <c r="AB1202" s="22">
        <v>35223</v>
      </c>
      <c r="AD1202" s="5" t="str">
        <f t="shared" si="18"/>
        <v>No</v>
      </c>
      <c r="AF1202" s="28"/>
      <c r="AG1202" s="21"/>
    </row>
    <row r="1203" spans="1:33">
      <c r="A1203" s="8" t="s">
        <v>1119</v>
      </c>
      <c r="B1203" s="8" t="s">
        <v>1120</v>
      </c>
      <c r="C1203" s="9" t="s">
        <v>238</v>
      </c>
      <c r="D1203" s="185" t="s">
        <v>1121</v>
      </c>
      <c r="E1203" s="188" t="s">
        <v>1122</v>
      </c>
      <c r="F1203" s="9" t="s">
        <v>88</v>
      </c>
      <c r="G1203" s="9" t="s">
        <v>147</v>
      </c>
      <c r="H1203" s="10">
        <v>0</v>
      </c>
      <c r="I1203" s="11">
        <v>10</v>
      </c>
      <c r="J1203" s="24">
        <v>0</v>
      </c>
      <c r="K1203" s="12"/>
      <c r="L1203" s="14">
        <v>0</v>
      </c>
      <c r="N1203" s="21">
        <v>0</v>
      </c>
      <c r="P1203" s="21">
        <v>0</v>
      </c>
      <c r="R1203" s="21">
        <v>0</v>
      </c>
      <c r="T1203" s="21">
        <v>0</v>
      </c>
      <c r="V1203" s="21">
        <v>0</v>
      </c>
      <c r="X1203" s="21">
        <v>0</v>
      </c>
      <c r="Z1203" s="21">
        <v>82171</v>
      </c>
      <c r="AB1203" s="22">
        <v>82171</v>
      </c>
      <c r="AD1203" s="5" t="str">
        <f t="shared" si="18"/>
        <v>No</v>
      </c>
      <c r="AF1203" s="28"/>
      <c r="AG1203" s="21"/>
    </row>
    <row r="1204" spans="1:33">
      <c r="A1204" s="8" t="s">
        <v>6592</v>
      </c>
      <c r="B1204" s="8" t="s">
        <v>486</v>
      </c>
      <c r="C1204" s="9" t="s">
        <v>132</v>
      </c>
      <c r="D1204" s="185">
        <v>5201</v>
      </c>
      <c r="E1204" s="188">
        <v>50201</v>
      </c>
      <c r="F1204" s="9" t="s">
        <v>157</v>
      </c>
      <c r="G1204" s="9" t="s">
        <v>5756</v>
      </c>
      <c r="H1204" s="10">
        <v>1487483</v>
      </c>
      <c r="I1204" s="11">
        <v>10</v>
      </c>
      <c r="J1204" s="24">
        <v>0</v>
      </c>
      <c r="K1204" s="12"/>
      <c r="L1204" s="14">
        <v>0</v>
      </c>
      <c r="N1204" s="21">
        <v>0</v>
      </c>
      <c r="P1204" s="21">
        <v>0</v>
      </c>
      <c r="R1204" s="21">
        <v>0</v>
      </c>
      <c r="T1204" s="21">
        <v>0</v>
      </c>
      <c r="V1204" s="21">
        <v>0</v>
      </c>
      <c r="X1204" s="21">
        <v>0</v>
      </c>
      <c r="Z1204" s="21">
        <v>176623</v>
      </c>
      <c r="AB1204" s="22">
        <v>176623</v>
      </c>
      <c r="AD1204" s="5" t="str">
        <f t="shared" si="18"/>
        <v>No</v>
      </c>
      <c r="AF1204" s="28"/>
      <c r="AG1204" s="21"/>
    </row>
    <row r="1205" spans="1:33">
      <c r="A1205" s="8" t="s">
        <v>4756</v>
      </c>
      <c r="B1205" s="8" t="s">
        <v>4757</v>
      </c>
      <c r="C1205" s="9" t="s">
        <v>82</v>
      </c>
      <c r="D1205" s="185">
        <v>2208</v>
      </c>
      <c r="E1205" s="188">
        <v>20208</v>
      </c>
      <c r="F1205" s="9" t="s">
        <v>83</v>
      </c>
      <c r="G1205" s="9" t="s">
        <v>5756</v>
      </c>
      <c r="H1205" s="10">
        <v>5441567</v>
      </c>
      <c r="I1205" s="11">
        <v>10</v>
      </c>
      <c r="J1205" s="24">
        <v>0</v>
      </c>
      <c r="K1205" s="12"/>
      <c r="L1205" s="14">
        <v>0</v>
      </c>
      <c r="N1205" s="21">
        <v>0</v>
      </c>
      <c r="P1205" s="21">
        <v>0</v>
      </c>
      <c r="R1205" s="21">
        <v>0</v>
      </c>
      <c r="T1205" s="21">
        <v>0</v>
      </c>
      <c r="V1205" s="21">
        <v>0</v>
      </c>
      <c r="X1205" s="21">
        <v>0</v>
      </c>
      <c r="Z1205" s="21">
        <v>345500</v>
      </c>
      <c r="AB1205" s="22">
        <v>345500</v>
      </c>
      <c r="AD1205" s="5" t="str">
        <f t="shared" si="18"/>
        <v>No</v>
      </c>
      <c r="AF1205" s="28"/>
      <c r="AG1205" s="21"/>
    </row>
    <row r="1206" spans="1:33">
      <c r="A1206" s="8" t="s">
        <v>5689</v>
      </c>
      <c r="B1206" s="8" t="s">
        <v>5690</v>
      </c>
      <c r="C1206" s="9" t="s">
        <v>91</v>
      </c>
      <c r="D1206" s="185">
        <v>9244</v>
      </c>
      <c r="E1206" s="188">
        <v>90244</v>
      </c>
      <c r="F1206" s="9" t="s">
        <v>83</v>
      </c>
      <c r="G1206" s="9" t="s">
        <v>84</v>
      </c>
      <c r="H1206" s="10">
        <v>219454</v>
      </c>
      <c r="I1206" s="11">
        <v>10</v>
      </c>
      <c r="J1206" s="24">
        <v>0</v>
      </c>
      <c r="K1206" s="12"/>
      <c r="L1206" s="14">
        <v>0</v>
      </c>
      <c r="N1206" s="21">
        <v>0</v>
      </c>
      <c r="P1206" s="21">
        <v>0</v>
      </c>
      <c r="R1206" s="21">
        <v>1032933</v>
      </c>
      <c r="T1206" s="21">
        <v>0</v>
      </c>
      <c r="V1206" s="21">
        <v>0</v>
      </c>
      <c r="X1206" s="21">
        <v>0</v>
      </c>
      <c r="Z1206" s="21">
        <v>0</v>
      </c>
      <c r="AB1206" s="22">
        <v>1032933</v>
      </c>
      <c r="AD1206" s="5" t="str">
        <f t="shared" si="18"/>
        <v>No</v>
      </c>
      <c r="AF1206" s="28"/>
      <c r="AG1206" s="21"/>
    </row>
    <row r="1207" spans="1:33">
      <c r="A1207" s="8" t="s">
        <v>2885</v>
      </c>
      <c r="B1207" s="8" t="s">
        <v>2886</v>
      </c>
      <c r="C1207" s="9" t="s">
        <v>124</v>
      </c>
      <c r="D1207" s="185" t="s">
        <v>2887</v>
      </c>
      <c r="E1207" s="188" t="s">
        <v>2888</v>
      </c>
      <c r="F1207" s="9" t="s">
        <v>1320</v>
      </c>
      <c r="G1207" s="9" t="s">
        <v>147</v>
      </c>
      <c r="H1207" s="10">
        <v>0</v>
      </c>
      <c r="I1207" s="11">
        <v>10</v>
      </c>
      <c r="J1207" s="24">
        <v>0</v>
      </c>
      <c r="K1207" s="12"/>
      <c r="L1207" s="14">
        <v>0</v>
      </c>
      <c r="N1207" s="21">
        <v>0</v>
      </c>
      <c r="P1207" s="21">
        <v>0</v>
      </c>
      <c r="R1207" s="21">
        <v>0</v>
      </c>
      <c r="T1207" s="21">
        <v>0</v>
      </c>
      <c r="V1207" s="21">
        <v>0</v>
      </c>
      <c r="X1207" s="21">
        <v>0</v>
      </c>
      <c r="Z1207" s="21">
        <v>225489</v>
      </c>
      <c r="AB1207" s="22">
        <v>225489</v>
      </c>
      <c r="AD1207" s="5" t="str">
        <f t="shared" si="18"/>
        <v>No</v>
      </c>
      <c r="AF1207" s="28"/>
      <c r="AG1207" s="21"/>
    </row>
    <row r="1208" spans="1:33">
      <c r="A1208" s="8" t="s">
        <v>2855</v>
      </c>
      <c r="B1208" s="8" t="s">
        <v>2856</v>
      </c>
      <c r="C1208" s="9" t="s">
        <v>124</v>
      </c>
      <c r="D1208" s="185" t="s">
        <v>2857</v>
      </c>
      <c r="E1208" s="188" t="s">
        <v>2858</v>
      </c>
      <c r="F1208" s="9" t="s">
        <v>1320</v>
      </c>
      <c r="G1208" s="9" t="s">
        <v>147</v>
      </c>
      <c r="H1208" s="10">
        <v>0</v>
      </c>
      <c r="I1208" s="11">
        <v>10</v>
      </c>
      <c r="J1208" s="24">
        <v>0</v>
      </c>
      <c r="K1208" s="12"/>
      <c r="L1208" s="14">
        <v>0</v>
      </c>
      <c r="N1208" s="21">
        <v>0</v>
      </c>
      <c r="P1208" s="21">
        <v>0</v>
      </c>
      <c r="R1208" s="21">
        <v>0</v>
      </c>
      <c r="T1208" s="21">
        <v>0</v>
      </c>
      <c r="V1208" s="21">
        <v>0</v>
      </c>
      <c r="X1208" s="21">
        <v>0</v>
      </c>
      <c r="Z1208" s="21">
        <v>257118</v>
      </c>
      <c r="AB1208" s="22">
        <v>257118</v>
      </c>
      <c r="AD1208" s="5" t="str">
        <f t="shared" si="18"/>
        <v>No</v>
      </c>
      <c r="AF1208" s="28"/>
      <c r="AG1208" s="21"/>
    </row>
    <row r="1209" spans="1:33">
      <c r="A1209" s="8" t="s">
        <v>942</v>
      </c>
      <c r="B1209" s="8" t="s">
        <v>4308</v>
      </c>
      <c r="C1209" s="9" t="s">
        <v>235</v>
      </c>
      <c r="D1209" s="185" t="s">
        <v>4309</v>
      </c>
      <c r="E1209" s="188" t="s">
        <v>4310</v>
      </c>
      <c r="F1209" s="9" t="s">
        <v>83</v>
      </c>
      <c r="G1209" s="9" t="s">
        <v>147</v>
      </c>
      <c r="H1209" s="10">
        <v>0</v>
      </c>
      <c r="I1209" s="11">
        <v>10</v>
      </c>
      <c r="J1209" s="24">
        <v>0</v>
      </c>
      <c r="K1209" s="12"/>
      <c r="L1209" s="14">
        <v>0</v>
      </c>
      <c r="N1209" s="21">
        <v>0</v>
      </c>
      <c r="P1209" s="21">
        <v>0</v>
      </c>
      <c r="R1209" s="21">
        <v>0</v>
      </c>
      <c r="T1209" s="21">
        <v>0</v>
      </c>
      <c r="V1209" s="21">
        <v>0</v>
      </c>
      <c r="X1209" s="21">
        <v>0</v>
      </c>
      <c r="Z1209" s="21">
        <v>163089</v>
      </c>
      <c r="AB1209" s="22">
        <v>163089</v>
      </c>
      <c r="AD1209" s="5" t="str">
        <f t="shared" si="18"/>
        <v>No</v>
      </c>
      <c r="AF1209" s="28"/>
      <c r="AG1209" s="21"/>
    </row>
    <row r="1210" spans="1:33">
      <c r="A1210" s="8" t="s">
        <v>4873</v>
      </c>
      <c r="B1210" s="8" t="s">
        <v>4874</v>
      </c>
      <c r="C1210" s="9" t="s">
        <v>87</v>
      </c>
      <c r="D1210" s="185" t="s">
        <v>4875</v>
      </c>
      <c r="E1210" s="188" t="s">
        <v>4876</v>
      </c>
      <c r="F1210" s="9" t="s">
        <v>157</v>
      </c>
      <c r="G1210" s="9" t="s">
        <v>147</v>
      </c>
      <c r="H1210" s="10">
        <v>0</v>
      </c>
      <c r="I1210" s="11">
        <v>10</v>
      </c>
      <c r="J1210" s="24">
        <v>0</v>
      </c>
      <c r="K1210" s="12"/>
      <c r="L1210" s="14">
        <v>0</v>
      </c>
      <c r="N1210" s="21">
        <v>0</v>
      </c>
      <c r="P1210" s="21">
        <v>0</v>
      </c>
      <c r="R1210" s="21">
        <v>0</v>
      </c>
      <c r="T1210" s="21">
        <v>0</v>
      </c>
      <c r="V1210" s="21">
        <v>0</v>
      </c>
      <c r="X1210" s="21">
        <v>0</v>
      </c>
      <c r="Z1210" s="21">
        <v>77822</v>
      </c>
      <c r="AB1210" s="22">
        <v>77822</v>
      </c>
      <c r="AD1210" s="5" t="str">
        <f t="shared" si="18"/>
        <v>No</v>
      </c>
      <c r="AF1210" s="28"/>
      <c r="AG1210" s="21"/>
    </row>
    <row r="1211" spans="1:33">
      <c r="A1211" s="8" t="s">
        <v>4588</v>
      </c>
      <c r="B1211" s="8" t="s">
        <v>4589</v>
      </c>
      <c r="C1211" s="9" t="s">
        <v>58</v>
      </c>
      <c r="D1211" s="185" t="s">
        <v>4590</v>
      </c>
      <c r="E1211" s="188">
        <v>55276</v>
      </c>
      <c r="F1211" s="9" t="s">
        <v>36</v>
      </c>
      <c r="G1211" s="9" t="s">
        <v>5756</v>
      </c>
      <c r="H1211" s="10">
        <v>0</v>
      </c>
      <c r="I1211" s="11">
        <v>10</v>
      </c>
      <c r="J1211" s="24">
        <v>0</v>
      </c>
      <c r="K1211" s="12"/>
      <c r="L1211" s="14">
        <v>0</v>
      </c>
      <c r="N1211" s="21">
        <v>0</v>
      </c>
      <c r="P1211" s="21">
        <v>0</v>
      </c>
      <c r="R1211" s="21">
        <v>0</v>
      </c>
      <c r="T1211" s="21">
        <v>0</v>
      </c>
      <c r="V1211" s="21">
        <v>0</v>
      </c>
      <c r="X1211" s="21">
        <v>0</v>
      </c>
      <c r="Z1211" s="21">
        <v>794</v>
      </c>
      <c r="AB1211" s="22">
        <v>794</v>
      </c>
      <c r="AD1211" s="5" t="str">
        <f t="shared" si="18"/>
        <v>No</v>
      </c>
      <c r="AF1211" s="28"/>
      <c r="AG1211" s="21"/>
    </row>
    <row r="1212" spans="1:33">
      <c r="A1212" s="8" t="s">
        <v>2549</v>
      </c>
      <c r="B1212" s="8" t="s">
        <v>2550</v>
      </c>
      <c r="C1212" s="9" t="s">
        <v>466</v>
      </c>
      <c r="D1212" s="185" t="s">
        <v>2551</v>
      </c>
      <c r="E1212" s="188" t="s">
        <v>2552</v>
      </c>
      <c r="F1212" s="9" t="s">
        <v>157</v>
      </c>
      <c r="G1212" s="9" t="s">
        <v>147</v>
      </c>
      <c r="H1212" s="10">
        <v>0</v>
      </c>
      <c r="I1212" s="11">
        <v>10</v>
      </c>
      <c r="J1212" s="24">
        <v>0</v>
      </c>
      <c r="K1212" s="12"/>
      <c r="L1212" s="14">
        <v>0</v>
      </c>
      <c r="N1212" s="21">
        <v>0</v>
      </c>
      <c r="P1212" s="21">
        <v>0</v>
      </c>
      <c r="R1212" s="21">
        <v>0</v>
      </c>
      <c r="T1212" s="21">
        <v>0</v>
      </c>
      <c r="V1212" s="21">
        <v>0</v>
      </c>
      <c r="X1212" s="21">
        <v>0</v>
      </c>
      <c r="Z1212" s="21">
        <v>35772</v>
      </c>
      <c r="AB1212" s="22">
        <v>35772</v>
      </c>
      <c r="AD1212" s="5" t="str">
        <f t="shared" si="18"/>
        <v>No</v>
      </c>
      <c r="AF1212" s="28"/>
      <c r="AG1212" s="21"/>
    </row>
    <row r="1213" spans="1:33">
      <c r="A1213" s="8" t="s">
        <v>846</v>
      </c>
      <c r="B1213" s="8" t="s">
        <v>847</v>
      </c>
      <c r="C1213" s="9" t="s">
        <v>129</v>
      </c>
      <c r="D1213" s="185" t="s">
        <v>848</v>
      </c>
      <c r="E1213" s="188" t="s">
        <v>849</v>
      </c>
      <c r="F1213" s="9" t="s">
        <v>83</v>
      </c>
      <c r="G1213" s="9" t="s">
        <v>147</v>
      </c>
      <c r="H1213" s="10">
        <v>0</v>
      </c>
      <c r="I1213" s="11">
        <v>10</v>
      </c>
      <c r="J1213" s="24">
        <v>0</v>
      </c>
      <c r="K1213" s="12"/>
      <c r="L1213" s="14">
        <v>0</v>
      </c>
      <c r="N1213" s="21">
        <v>0</v>
      </c>
      <c r="P1213" s="21">
        <v>0</v>
      </c>
      <c r="R1213" s="21">
        <v>0</v>
      </c>
      <c r="T1213" s="21">
        <v>0</v>
      </c>
      <c r="V1213" s="21">
        <v>0</v>
      </c>
      <c r="X1213" s="21">
        <v>0</v>
      </c>
      <c r="Z1213" s="21">
        <v>224869</v>
      </c>
      <c r="AB1213" s="22">
        <v>224869</v>
      </c>
      <c r="AD1213" s="5" t="str">
        <f t="shared" si="18"/>
        <v>No</v>
      </c>
      <c r="AF1213" s="28"/>
      <c r="AG1213" s="21"/>
    </row>
    <row r="1214" spans="1:33">
      <c r="A1214" s="8" t="s">
        <v>5667</v>
      </c>
      <c r="B1214" s="8" t="s">
        <v>5618</v>
      </c>
      <c r="C1214" s="9" t="s">
        <v>254</v>
      </c>
      <c r="D1214" s="185" t="s">
        <v>5668</v>
      </c>
      <c r="E1214" s="188" t="s">
        <v>5669</v>
      </c>
      <c r="F1214" s="9" t="s">
        <v>157</v>
      </c>
      <c r="G1214" s="9" t="s">
        <v>147</v>
      </c>
      <c r="H1214" s="10">
        <v>0</v>
      </c>
      <c r="I1214" s="11">
        <v>10</v>
      </c>
      <c r="J1214" s="24">
        <v>0</v>
      </c>
      <c r="K1214" s="12"/>
      <c r="L1214" s="14">
        <v>0</v>
      </c>
      <c r="N1214" s="21">
        <v>0</v>
      </c>
      <c r="P1214" s="21">
        <v>0</v>
      </c>
      <c r="R1214" s="21">
        <v>0</v>
      </c>
      <c r="T1214" s="21">
        <v>0</v>
      </c>
      <c r="V1214" s="21">
        <v>0</v>
      </c>
      <c r="X1214" s="21">
        <v>0</v>
      </c>
      <c r="Z1214" s="21">
        <v>84040</v>
      </c>
      <c r="AB1214" s="22">
        <v>84040</v>
      </c>
      <c r="AD1214" s="5" t="str">
        <f t="shared" si="18"/>
        <v>No</v>
      </c>
      <c r="AF1214" s="28"/>
      <c r="AG1214" s="21"/>
    </row>
    <row r="1215" spans="1:33">
      <c r="A1215" s="8" t="s">
        <v>3264</v>
      </c>
      <c r="B1215" s="8" t="s">
        <v>3265</v>
      </c>
      <c r="C1215" s="9" t="s">
        <v>555</v>
      </c>
      <c r="D1215" s="185" t="s">
        <v>3266</v>
      </c>
      <c r="E1215" s="188" t="s">
        <v>3267</v>
      </c>
      <c r="F1215" s="9" t="s">
        <v>83</v>
      </c>
      <c r="G1215" s="9" t="s">
        <v>147</v>
      </c>
      <c r="H1215" s="10">
        <v>0</v>
      </c>
      <c r="I1215" s="11">
        <v>10</v>
      </c>
      <c r="J1215" s="24">
        <v>0</v>
      </c>
      <c r="K1215" s="12"/>
      <c r="L1215" s="14">
        <v>0</v>
      </c>
      <c r="N1215" s="21">
        <v>0</v>
      </c>
      <c r="P1215" s="21">
        <v>0</v>
      </c>
      <c r="R1215" s="21">
        <v>0</v>
      </c>
      <c r="T1215" s="21">
        <v>0</v>
      </c>
      <c r="V1215" s="21">
        <v>0</v>
      </c>
      <c r="X1215" s="21">
        <v>0</v>
      </c>
      <c r="Z1215" s="21">
        <v>154863</v>
      </c>
      <c r="AB1215" s="22">
        <v>154863</v>
      </c>
      <c r="AD1215" s="5" t="str">
        <f t="shared" si="18"/>
        <v>No</v>
      </c>
      <c r="AF1215" s="28"/>
      <c r="AG1215" s="21"/>
    </row>
    <row r="1216" spans="1:33">
      <c r="A1216" s="8" t="s">
        <v>1713</v>
      </c>
      <c r="B1216" s="8" t="s">
        <v>1714</v>
      </c>
      <c r="C1216" s="9" t="s">
        <v>91</v>
      </c>
      <c r="D1216" s="185">
        <v>9201</v>
      </c>
      <c r="E1216" s="188">
        <v>90201</v>
      </c>
      <c r="F1216" s="9" t="s">
        <v>83</v>
      </c>
      <c r="G1216" s="9" t="s">
        <v>84</v>
      </c>
      <c r="H1216" s="10">
        <v>99904</v>
      </c>
      <c r="I1216" s="11">
        <v>10</v>
      </c>
      <c r="J1216" s="24">
        <v>0</v>
      </c>
      <c r="K1216" s="12"/>
      <c r="L1216" s="14">
        <v>0</v>
      </c>
      <c r="N1216" s="21">
        <v>0</v>
      </c>
      <c r="P1216" s="21">
        <v>0</v>
      </c>
      <c r="R1216" s="21">
        <v>0</v>
      </c>
      <c r="T1216" s="21">
        <v>0</v>
      </c>
      <c r="V1216" s="21">
        <v>0</v>
      </c>
      <c r="X1216" s="21">
        <v>0</v>
      </c>
      <c r="Z1216" s="21">
        <v>0</v>
      </c>
      <c r="AB1216" s="22">
        <v>0</v>
      </c>
      <c r="AD1216" s="5" t="str">
        <f t="shared" si="18"/>
        <v>No</v>
      </c>
      <c r="AF1216" s="28"/>
      <c r="AG1216" s="21"/>
    </row>
    <row r="1217" spans="1:33">
      <c r="A1217" s="8" t="s">
        <v>4024</v>
      </c>
      <c r="B1217" s="8" t="s">
        <v>4025</v>
      </c>
      <c r="C1217" s="9" t="s">
        <v>39</v>
      </c>
      <c r="D1217" s="185" t="s">
        <v>4026</v>
      </c>
      <c r="E1217" s="188" t="s">
        <v>4027</v>
      </c>
      <c r="F1217" s="9" t="s">
        <v>83</v>
      </c>
      <c r="G1217" s="9" t="s">
        <v>147</v>
      </c>
      <c r="H1217" s="10">
        <v>0</v>
      </c>
      <c r="I1217" s="11">
        <v>10</v>
      </c>
      <c r="J1217" s="24">
        <v>0</v>
      </c>
      <c r="K1217" s="12"/>
      <c r="L1217" s="14">
        <v>0</v>
      </c>
      <c r="N1217" s="21">
        <v>0</v>
      </c>
      <c r="P1217" s="21">
        <v>0</v>
      </c>
      <c r="R1217" s="21">
        <v>0</v>
      </c>
      <c r="T1217" s="21">
        <v>0</v>
      </c>
      <c r="V1217" s="21">
        <v>0</v>
      </c>
      <c r="X1217" s="21">
        <v>0</v>
      </c>
      <c r="Z1217" s="21">
        <v>481806</v>
      </c>
      <c r="AB1217" s="22">
        <v>481806</v>
      </c>
      <c r="AD1217" s="5" t="str">
        <f t="shared" si="18"/>
        <v>No</v>
      </c>
      <c r="AF1217" s="28"/>
      <c r="AG1217" s="21"/>
    </row>
    <row r="1218" spans="1:33">
      <c r="A1218" s="8" t="s">
        <v>181</v>
      </c>
      <c r="B1218" s="8" t="s">
        <v>182</v>
      </c>
      <c r="C1218" s="9" t="s">
        <v>154</v>
      </c>
      <c r="D1218" s="185">
        <v>4187</v>
      </c>
      <c r="E1218" s="188">
        <v>40187</v>
      </c>
      <c r="F1218" s="9" t="s">
        <v>183</v>
      </c>
      <c r="G1218" s="9" t="s">
        <v>5756</v>
      </c>
      <c r="H1218" s="10">
        <v>104996</v>
      </c>
      <c r="I1218" s="11">
        <v>10</v>
      </c>
      <c r="J1218" s="24">
        <v>0</v>
      </c>
      <c r="K1218" s="12"/>
      <c r="L1218" s="14">
        <v>0</v>
      </c>
      <c r="N1218" s="21">
        <v>0</v>
      </c>
      <c r="P1218" s="21">
        <v>0</v>
      </c>
      <c r="R1218" s="21">
        <v>0</v>
      </c>
      <c r="T1218" s="21">
        <v>0</v>
      </c>
      <c r="V1218" s="21">
        <v>0</v>
      </c>
      <c r="X1218" s="21">
        <v>0</v>
      </c>
      <c r="Z1218" s="21">
        <v>17660</v>
      </c>
      <c r="AB1218" s="22">
        <v>17660</v>
      </c>
      <c r="AD1218" s="5" t="str">
        <f t="shared" si="18"/>
        <v>No</v>
      </c>
      <c r="AF1218" s="28"/>
      <c r="AG1218" s="21"/>
    </row>
    <row r="1219" spans="1:33">
      <c r="A1219" s="8" t="s">
        <v>4193</v>
      </c>
      <c r="B1219" s="8" t="s">
        <v>4194</v>
      </c>
      <c r="C1219" s="9" t="s">
        <v>154</v>
      </c>
      <c r="D1219" s="185" t="s">
        <v>4195</v>
      </c>
      <c r="E1219" s="188" t="s">
        <v>4196</v>
      </c>
      <c r="F1219" s="9" t="s">
        <v>83</v>
      </c>
      <c r="G1219" s="9" t="s">
        <v>147</v>
      </c>
      <c r="H1219" s="10">
        <v>0</v>
      </c>
      <c r="I1219" s="11">
        <v>10</v>
      </c>
      <c r="J1219" s="24">
        <v>0</v>
      </c>
      <c r="K1219" s="12"/>
      <c r="L1219" s="14">
        <v>0</v>
      </c>
      <c r="N1219" s="21">
        <v>0</v>
      </c>
      <c r="P1219" s="21">
        <v>0</v>
      </c>
      <c r="R1219" s="21">
        <v>0</v>
      </c>
      <c r="T1219" s="21">
        <v>0</v>
      </c>
      <c r="V1219" s="21">
        <v>0</v>
      </c>
      <c r="X1219" s="21">
        <v>0</v>
      </c>
      <c r="Z1219" s="21">
        <v>121596</v>
      </c>
      <c r="AB1219" s="22">
        <v>121596</v>
      </c>
      <c r="AD1219" s="5" t="str">
        <f t="shared" ref="AD1219:AD1282" si="19">IF(AC1219&amp;AA1219&amp;Y1219&amp;W1219&amp;U1219&amp;S1219&amp;Q1219&amp;O1219&amp;M1219&amp;K1219&lt;&gt;"","Yes","No")</f>
        <v>No</v>
      </c>
      <c r="AF1219" s="28"/>
      <c r="AG1219" s="21"/>
    </row>
    <row r="1220" spans="1:33">
      <c r="A1220" s="8" t="s">
        <v>1388</v>
      </c>
      <c r="B1220" s="8" t="s">
        <v>1389</v>
      </c>
      <c r="C1220" s="9" t="s">
        <v>109</v>
      </c>
      <c r="D1220" s="185">
        <v>4016</v>
      </c>
      <c r="E1220" s="188">
        <v>40016</v>
      </c>
      <c r="F1220" s="9" t="s">
        <v>83</v>
      </c>
      <c r="G1220" s="9" t="s">
        <v>5756</v>
      </c>
      <c r="H1220" s="10">
        <v>202637</v>
      </c>
      <c r="I1220" s="11">
        <v>10</v>
      </c>
      <c r="J1220" s="24">
        <v>0</v>
      </c>
      <c r="K1220" s="12"/>
      <c r="L1220" s="14">
        <v>0</v>
      </c>
      <c r="N1220" s="21">
        <v>0</v>
      </c>
      <c r="P1220" s="21">
        <v>0</v>
      </c>
      <c r="R1220" s="21">
        <v>0</v>
      </c>
      <c r="T1220" s="21">
        <v>0</v>
      </c>
      <c r="V1220" s="21">
        <v>0</v>
      </c>
      <c r="X1220" s="21">
        <v>0</v>
      </c>
      <c r="Z1220" s="21">
        <v>552238</v>
      </c>
      <c r="AB1220" s="22">
        <v>552238</v>
      </c>
      <c r="AD1220" s="5" t="str">
        <f t="shared" si="19"/>
        <v>No</v>
      </c>
      <c r="AF1220" s="28"/>
      <c r="AG1220" s="21"/>
    </row>
    <row r="1221" spans="1:33">
      <c r="A1221" s="8" t="s">
        <v>5507</v>
      </c>
      <c r="B1221" s="8" t="s">
        <v>5508</v>
      </c>
      <c r="C1221" s="9" t="s">
        <v>132</v>
      </c>
      <c r="D1221" s="185" t="s">
        <v>5509</v>
      </c>
      <c r="E1221" s="188" t="s">
        <v>5510</v>
      </c>
      <c r="F1221" s="9" t="s">
        <v>157</v>
      </c>
      <c r="G1221" s="9" t="s">
        <v>147</v>
      </c>
      <c r="H1221" s="10">
        <v>0</v>
      </c>
      <c r="I1221" s="11">
        <v>10</v>
      </c>
      <c r="J1221" s="24">
        <v>0</v>
      </c>
      <c r="K1221" s="12"/>
      <c r="L1221" s="14">
        <v>0</v>
      </c>
      <c r="N1221" s="21">
        <v>0</v>
      </c>
      <c r="P1221" s="21">
        <v>0</v>
      </c>
      <c r="R1221" s="21">
        <v>0</v>
      </c>
      <c r="T1221" s="21">
        <v>0</v>
      </c>
      <c r="V1221" s="21">
        <v>0</v>
      </c>
      <c r="X1221" s="21">
        <v>0</v>
      </c>
      <c r="Z1221" s="21">
        <v>84326</v>
      </c>
      <c r="AB1221" s="22">
        <v>84326</v>
      </c>
      <c r="AD1221" s="5" t="str">
        <f t="shared" si="19"/>
        <v>No</v>
      </c>
      <c r="AF1221" s="28"/>
      <c r="AG1221" s="21"/>
    </row>
    <row r="1222" spans="1:33">
      <c r="A1222" s="8" t="s">
        <v>1698</v>
      </c>
      <c r="B1222" s="8" t="s">
        <v>1699</v>
      </c>
      <c r="C1222" s="9" t="s">
        <v>87</v>
      </c>
      <c r="D1222" s="185" t="s">
        <v>1700</v>
      </c>
      <c r="E1222" s="188">
        <v>9</v>
      </c>
      <c r="F1222" s="9" t="s">
        <v>36</v>
      </c>
      <c r="G1222" s="9" t="s">
        <v>5756</v>
      </c>
      <c r="H1222" s="10">
        <v>0</v>
      </c>
      <c r="I1222" s="11">
        <v>10</v>
      </c>
      <c r="J1222" s="24">
        <v>0</v>
      </c>
      <c r="K1222" s="12"/>
      <c r="L1222" s="14">
        <v>0</v>
      </c>
      <c r="N1222" s="21">
        <v>0</v>
      </c>
      <c r="P1222" s="21">
        <v>0</v>
      </c>
      <c r="R1222" s="21">
        <v>0</v>
      </c>
      <c r="T1222" s="21">
        <v>0</v>
      </c>
      <c r="V1222" s="21">
        <v>0</v>
      </c>
      <c r="X1222" s="21">
        <v>0</v>
      </c>
      <c r="Z1222" s="21">
        <v>317032</v>
      </c>
      <c r="AB1222" s="22">
        <v>317032</v>
      </c>
      <c r="AD1222" s="5" t="str">
        <f t="shared" si="19"/>
        <v>No</v>
      </c>
      <c r="AF1222" s="28"/>
      <c r="AG1222" s="21"/>
    </row>
    <row r="1223" spans="1:33">
      <c r="A1223" s="8" t="s">
        <v>5995</v>
      </c>
      <c r="B1223" s="8" t="s">
        <v>6460</v>
      </c>
      <c r="C1223" s="9" t="s">
        <v>132</v>
      </c>
      <c r="D1223" s="185" t="s">
        <v>5483</v>
      </c>
      <c r="E1223" s="188" t="s">
        <v>5484</v>
      </c>
      <c r="F1223" s="9" t="s">
        <v>157</v>
      </c>
      <c r="G1223" s="9" t="s">
        <v>147</v>
      </c>
      <c r="H1223" s="10">
        <v>0</v>
      </c>
      <c r="I1223" s="11">
        <v>10</v>
      </c>
      <c r="J1223" s="24">
        <v>0</v>
      </c>
      <c r="K1223" s="12"/>
      <c r="L1223" s="14">
        <v>0</v>
      </c>
      <c r="N1223" s="21">
        <v>0</v>
      </c>
      <c r="P1223" s="21">
        <v>0</v>
      </c>
      <c r="R1223" s="21">
        <v>0</v>
      </c>
      <c r="T1223" s="21">
        <v>0</v>
      </c>
      <c r="V1223" s="21">
        <v>0</v>
      </c>
      <c r="X1223" s="21">
        <v>0</v>
      </c>
      <c r="Z1223" s="21">
        <v>147107</v>
      </c>
      <c r="AB1223" s="22">
        <v>147107</v>
      </c>
      <c r="AD1223" s="5" t="str">
        <f t="shared" si="19"/>
        <v>No</v>
      </c>
      <c r="AF1223" s="28"/>
      <c r="AG1223" s="21"/>
    </row>
    <row r="1224" spans="1:33">
      <c r="A1224" s="8" t="s">
        <v>1933</v>
      </c>
      <c r="B1224" s="8" t="s">
        <v>1934</v>
      </c>
      <c r="C1224" s="9" t="s">
        <v>50</v>
      </c>
      <c r="D1224" s="185">
        <v>4213</v>
      </c>
      <c r="E1224" s="188">
        <v>40213</v>
      </c>
      <c r="F1224" s="9" t="s">
        <v>83</v>
      </c>
      <c r="G1224" s="9" t="s">
        <v>5756</v>
      </c>
      <c r="H1224" s="10">
        <v>263907</v>
      </c>
      <c r="I1224" s="11">
        <v>10</v>
      </c>
      <c r="J1224" s="24">
        <v>0</v>
      </c>
      <c r="K1224" s="12"/>
      <c r="L1224" s="14">
        <v>0</v>
      </c>
      <c r="N1224" s="21">
        <v>0</v>
      </c>
      <c r="P1224" s="21">
        <v>0</v>
      </c>
      <c r="R1224" s="21">
        <v>0</v>
      </c>
      <c r="T1224" s="21">
        <v>0</v>
      </c>
      <c r="V1224" s="21">
        <v>0</v>
      </c>
      <c r="X1224" s="21">
        <v>0</v>
      </c>
      <c r="Z1224" s="21">
        <v>89064</v>
      </c>
      <c r="AB1224" s="22">
        <v>89064</v>
      </c>
      <c r="AD1224" s="5" t="str">
        <f t="shared" si="19"/>
        <v>No</v>
      </c>
      <c r="AF1224" s="28"/>
      <c r="AG1224" s="21"/>
    </row>
    <row r="1225" spans="1:33">
      <c r="A1225" s="8" t="s">
        <v>939</v>
      </c>
      <c r="B1225" s="8" t="s">
        <v>6081</v>
      </c>
      <c r="C1225" s="9" t="s">
        <v>129</v>
      </c>
      <c r="D1225" s="185" t="s">
        <v>940</v>
      </c>
      <c r="E1225" s="188" t="s">
        <v>941</v>
      </c>
      <c r="F1225" s="9" t="s">
        <v>83</v>
      </c>
      <c r="G1225" s="9" t="s">
        <v>147</v>
      </c>
      <c r="H1225" s="10">
        <v>0</v>
      </c>
      <c r="I1225" s="11">
        <v>10</v>
      </c>
      <c r="J1225" s="24">
        <v>0</v>
      </c>
      <c r="K1225" s="12"/>
      <c r="L1225" s="14">
        <v>0</v>
      </c>
      <c r="N1225" s="21">
        <v>0</v>
      </c>
      <c r="P1225" s="21">
        <v>0</v>
      </c>
      <c r="R1225" s="21">
        <v>0</v>
      </c>
      <c r="T1225" s="21">
        <v>0</v>
      </c>
      <c r="V1225" s="21">
        <v>0</v>
      </c>
      <c r="X1225" s="21">
        <v>0</v>
      </c>
      <c r="Z1225" s="21">
        <v>239869</v>
      </c>
      <c r="AB1225" s="22">
        <v>239869</v>
      </c>
      <c r="AD1225" s="5" t="str">
        <f t="shared" si="19"/>
        <v>No</v>
      </c>
      <c r="AF1225" s="28"/>
      <c r="AG1225" s="21"/>
    </row>
    <row r="1226" spans="1:33">
      <c r="A1226" s="8" t="s">
        <v>1486</v>
      </c>
      <c r="B1226" s="8" t="s">
        <v>6454</v>
      </c>
      <c r="C1226" s="9" t="s">
        <v>178</v>
      </c>
      <c r="D1226" s="185" t="s">
        <v>1487</v>
      </c>
      <c r="E1226" s="188" t="s">
        <v>1488</v>
      </c>
      <c r="F1226" s="9" t="s">
        <v>88</v>
      </c>
      <c r="G1226" s="9" t="s">
        <v>147</v>
      </c>
      <c r="H1226" s="10">
        <v>0</v>
      </c>
      <c r="I1226" s="11">
        <v>10</v>
      </c>
      <c r="J1226" s="24">
        <v>0</v>
      </c>
      <c r="K1226" s="12"/>
      <c r="L1226" s="14">
        <v>0</v>
      </c>
      <c r="N1226" s="21">
        <v>0</v>
      </c>
      <c r="P1226" s="21">
        <v>0</v>
      </c>
      <c r="R1226" s="21">
        <v>0</v>
      </c>
      <c r="T1226" s="21">
        <v>0</v>
      </c>
      <c r="V1226" s="21">
        <v>0</v>
      </c>
      <c r="X1226" s="21">
        <v>0</v>
      </c>
      <c r="Z1226" s="21">
        <v>220655</v>
      </c>
      <c r="AB1226" s="22">
        <v>220655</v>
      </c>
      <c r="AD1226" s="5" t="str">
        <f t="shared" si="19"/>
        <v>No</v>
      </c>
      <c r="AF1226" s="28"/>
      <c r="AG1226" s="21"/>
    </row>
    <row r="1227" spans="1:33">
      <c r="A1227" s="8" t="s">
        <v>6591</v>
      </c>
      <c r="B1227" s="8" t="s">
        <v>640</v>
      </c>
      <c r="C1227" s="9" t="s">
        <v>235</v>
      </c>
      <c r="D1227" s="185">
        <v>4231</v>
      </c>
      <c r="E1227" s="188">
        <v>40231</v>
      </c>
      <c r="F1227" s="9" t="s">
        <v>83</v>
      </c>
      <c r="G1227" s="9" t="s">
        <v>5756</v>
      </c>
      <c r="H1227" s="10">
        <v>347602</v>
      </c>
      <c r="I1227" s="11">
        <v>10</v>
      </c>
      <c r="J1227" s="24">
        <v>0</v>
      </c>
      <c r="K1227" s="12"/>
      <c r="L1227" s="14">
        <v>0</v>
      </c>
      <c r="N1227" s="21">
        <v>0</v>
      </c>
      <c r="P1227" s="21">
        <v>0</v>
      </c>
      <c r="R1227" s="21">
        <v>0</v>
      </c>
      <c r="T1227" s="21">
        <v>0</v>
      </c>
      <c r="V1227" s="21">
        <v>0</v>
      </c>
      <c r="X1227" s="21">
        <v>0</v>
      </c>
      <c r="Z1227" s="21">
        <v>293109</v>
      </c>
      <c r="AB1227" s="22">
        <v>293109</v>
      </c>
      <c r="AD1227" s="5" t="str">
        <f t="shared" si="19"/>
        <v>No</v>
      </c>
      <c r="AF1227" s="28"/>
      <c r="AG1227" s="21"/>
    </row>
    <row r="1228" spans="1:33">
      <c r="A1228" s="8" t="s">
        <v>3062</v>
      </c>
      <c r="B1228" s="8" t="s">
        <v>6455</v>
      </c>
      <c r="C1228" s="9" t="s">
        <v>171</v>
      </c>
      <c r="D1228" s="185" t="s">
        <v>3063</v>
      </c>
      <c r="E1228" s="188" t="s">
        <v>3064</v>
      </c>
      <c r="F1228" s="9" t="s">
        <v>83</v>
      </c>
      <c r="G1228" s="9" t="s">
        <v>147</v>
      </c>
      <c r="H1228" s="10">
        <v>0</v>
      </c>
      <c r="I1228" s="11">
        <v>10</v>
      </c>
      <c r="J1228" s="24">
        <v>0</v>
      </c>
      <c r="K1228" s="12"/>
      <c r="L1228" s="14">
        <v>0</v>
      </c>
      <c r="N1228" s="21">
        <v>0</v>
      </c>
      <c r="P1228" s="21">
        <v>0</v>
      </c>
      <c r="R1228" s="21">
        <v>0</v>
      </c>
      <c r="T1228" s="21">
        <v>0</v>
      </c>
      <c r="V1228" s="21">
        <v>0</v>
      </c>
      <c r="X1228" s="21">
        <v>0</v>
      </c>
      <c r="Z1228" s="21">
        <v>80681</v>
      </c>
      <c r="AB1228" s="22">
        <v>80681</v>
      </c>
      <c r="AD1228" s="5" t="str">
        <f t="shared" si="19"/>
        <v>No</v>
      </c>
      <c r="AF1228" s="28"/>
      <c r="AG1228" s="21"/>
    </row>
    <row r="1229" spans="1:33">
      <c r="A1229" s="8" t="s">
        <v>4496</v>
      </c>
      <c r="B1229" s="8" t="s">
        <v>4490</v>
      </c>
      <c r="C1229" s="9" t="s">
        <v>454</v>
      </c>
      <c r="D1229" s="185" t="s">
        <v>4497</v>
      </c>
      <c r="E1229" s="188" t="s">
        <v>4498</v>
      </c>
      <c r="F1229" s="9" t="s">
        <v>83</v>
      </c>
      <c r="G1229" s="9" t="s">
        <v>147</v>
      </c>
      <c r="H1229" s="10">
        <v>0</v>
      </c>
      <c r="I1229" s="11">
        <v>10</v>
      </c>
      <c r="J1229" s="24">
        <v>0</v>
      </c>
      <c r="K1229" s="12"/>
      <c r="L1229" s="14">
        <v>0</v>
      </c>
      <c r="N1229" s="21">
        <v>0</v>
      </c>
      <c r="P1229" s="21">
        <v>0</v>
      </c>
      <c r="R1229" s="21">
        <v>0</v>
      </c>
      <c r="T1229" s="21">
        <v>0</v>
      </c>
      <c r="V1229" s="21">
        <v>0</v>
      </c>
      <c r="X1229" s="21">
        <v>0</v>
      </c>
      <c r="Z1229" s="21">
        <v>1360060</v>
      </c>
      <c r="AB1229" s="22">
        <v>1360060</v>
      </c>
      <c r="AD1229" s="5" t="str">
        <f t="shared" si="19"/>
        <v>No</v>
      </c>
      <c r="AF1229" s="28"/>
      <c r="AG1229" s="21"/>
    </row>
    <row r="1230" spans="1:33">
      <c r="A1230" s="8" t="s">
        <v>4914</v>
      </c>
      <c r="B1230" s="8" t="s">
        <v>1754</v>
      </c>
      <c r="C1230" s="9" t="s">
        <v>91</v>
      </c>
      <c r="D1230" s="185">
        <v>9225</v>
      </c>
      <c r="E1230" s="188">
        <v>90225</v>
      </c>
      <c r="F1230" s="9" t="s">
        <v>88</v>
      </c>
      <c r="G1230" s="9" t="s">
        <v>84</v>
      </c>
      <c r="H1230" s="10">
        <v>3281212</v>
      </c>
      <c r="I1230" s="11">
        <v>10</v>
      </c>
      <c r="J1230" s="24">
        <v>0</v>
      </c>
      <c r="K1230" s="12"/>
      <c r="L1230" s="14">
        <v>0</v>
      </c>
      <c r="N1230" s="21">
        <v>2542668</v>
      </c>
      <c r="P1230" s="21">
        <v>630414</v>
      </c>
      <c r="R1230" s="21">
        <v>0</v>
      </c>
      <c r="T1230" s="21">
        <v>0</v>
      </c>
      <c r="V1230" s="21">
        <v>27698946</v>
      </c>
      <c r="X1230" s="21">
        <v>0</v>
      </c>
      <c r="Z1230" s="21">
        <v>0</v>
      </c>
      <c r="AB1230" s="22">
        <v>30872028</v>
      </c>
      <c r="AD1230" s="5" t="str">
        <f t="shared" si="19"/>
        <v>No</v>
      </c>
      <c r="AF1230" s="28"/>
      <c r="AG1230" s="21"/>
    </row>
    <row r="1231" spans="1:33">
      <c r="A1231" s="8" t="s">
        <v>1023</v>
      </c>
      <c r="B1231" s="8" t="s">
        <v>246</v>
      </c>
      <c r="C1231" s="9" t="s">
        <v>124</v>
      </c>
      <c r="D1231" s="185">
        <v>6025</v>
      </c>
      <c r="E1231" s="188">
        <v>60025</v>
      </c>
      <c r="F1231" s="9" t="s">
        <v>83</v>
      </c>
      <c r="G1231" s="9" t="s">
        <v>5756</v>
      </c>
      <c r="H1231" s="10">
        <v>82804</v>
      </c>
      <c r="I1231" s="11">
        <v>10</v>
      </c>
      <c r="J1231" s="24">
        <v>0</v>
      </c>
      <c r="K1231" s="12"/>
      <c r="L1231" s="14">
        <v>0</v>
      </c>
      <c r="N1231" s="21">
        <v>0</v>
      </c>
      <c r="P1231" s="21">
        <v>0</v>
      </c>
      <c r="R1231" s="21">
        <v>0</v>
      </c>
      <c r="T1231" s="21">
        <v>0</v>
      </c>
      <c r="V1231" s="21">
        <v>0</v>
      </c>
      <c r="X1231" s="21">
        <v>0</v>
      </c>
      <c r="Z1231" s="21">
        <v>1480881</v>
      </c>
      <c r="AB1231" s="22">
        <v>1480881</v>
      </c>
      <c r="AD1231" s="5" t="str">
        <f t="shared" si="19"/>
        <v>No</v>
      </c>
      <c r="AF1231" s="28"/>
      <c r="AG1231" s="21"/>
    </row>
    <row r="1232" spans="1:33">
      <c r="A1232" s="8" t="s">
        <v>4754</v>
      </c>
      <c r="B1232" s="8" t="s">
        <v>655</v>
      </c>
      <c r="C1232" s="9" t="s">
        <v>150</v>
      </c>
      <c r="D1232" s="185" t="s">
        <v>4755</v>
      </c>
      <c r="E1232" s="188">
        <v>60005</v>
      </c>
      <c r="F1232" s="9" t="s">
        <v>36</v>
      </c>
      <c r="G1232" s="9" t="s">
        <v>5756</v>
      </c>
      <c r="H1232" s="10">
        <v>0</v>
      </c>
      <c r="I1232" s="11">
        <v>10</v>
      </c>
      <c r="J1232" s="24">
        <v>0</v>
      </c>
      <c r="K1232" s="12"/>
      <c r="L1232" s="14">
        <v>0</v>
      </c>
      <c r="N1232" s="21">
        <v>0</v>
      </c>
      <c r="P1232" s="21">
        <v>0</v>
      </c>
      <c r="R1232" s="21">
        <v>0</v>
      </c>
      <c r="T1232" s="21">
        <v>0</v>
      </c>
      <c r="V1232" s="21">
        <v>0</v>
      </c>
      <c r="X1232" s="21">
        <v>0</v>
      </c>
      <c r="Z1232" s="21">
        <v>760130</v>
      </c>
      <c r="AB1232" s="22">
        <v>760130</v>
      </c>
      <c r="AD1232" s="5" t="str">
        <f t="shared" si="19"/>
        <v>No</v>
      </c>
      <c r="AF1232" s="28"/>
      <c r="AG1232" s="21"/>
    </row>
    <row r="1233" spans="1:33">
      <c r="A1233" s="8" t="s">
        <v>6594</v>
      </c>
      <c r="B1233" s="8" t="s">
        <v>1847</v>
      </c>
      <c r="C1233" s="9" t="s">
        <v>265</v>
      </c>
      <c r="D1233" s="185" t="s">
        <v>1889</v>
      </c>
      <c r="E1233" s="188" t="s">
        <v>1890</v>
      </c>
      <c r="F1233" s="9" t="s">
        <v>88</v>
      </c>
      <c r="G1233" s="9" t="s">
        <v>147</v>
      </c>
      <c r="H1233" s="10">
        <v>0</v>
      </c>
      <c r="I1233" s="11">
        <v>10</v>
      </c>
      <c r="J1233" s="24">
        <v>0</v>
      </c>
      <c r="K1233" s="12"/>
      <c r="L1233" s="14">
        <v>0</v>
      </c>
      <c r="N1233" s="21">
        <v>0</v>
      </c>
      <c r="P1233" s="21">
        <v>0</v>
      </c>
      <c r="R1233" s="21">
        <v>0</v>
      </c>
      <c r="T1233" s="21">
        <v>0</v>
      </c>
      <c r="V1233" s="21">
        <v>0</v>
      </c>
      <c r="X1233" s="21">
        <v>0</v>
      </c>
      <c r="Z1233" s="21">
        <v>463397</v>
      </c>
      <c r="AB1233" s="22">
        <v>463397</v>
      </c>
      <c r="AD1233" s="5" t="str">
        <f t="shared" si="19"/>
        <v>No</v>
      </c>
      <c r="AF1233" s="28"/>
      <c r="AG1233" s="21"/>
    </row>
    <row r="1234" spans="1:33">
      <c r="A1234" s="8" t="s">
        <v>315</v>
      </c>
      <c r="B1234" s="8" t="s">
        <v>316</v>
      </c>
      <c r="C1234" s="9" t="s">
        <v>213</v>
      </c>
      <c r="D1234" s="185" t="s">
        <v>317</v>
      </c>
      <c r="E1234" s="188" t="s">
        <v>318</v>
      </c>
      <c r="F1234" s="9" t="s">
        <v>157</v>
      </c>
      <c r="G1234" s="9" t="s">
        <v>147</v>
      </c>
      <c r="H1234" s="10">
        <v>0</v>
      </c>
      <c r="I1234" s="11">
        <v>10</v>
      </c>
      <c r="J1234" s="24">
        <v>0</v>
      </c>
      <c r="K1234" s="12"/>
      <c r="L1234" s="14">
        <v>0</v>
      </c>
      <c r="N1234" s="21">
        <v>0</v>
      </c>
      <c r="P1234" s="21">
        <v>0</v>
      </c>
      <c r="R1234" s="21">
        <v>0</v>
      </c>
      <c r="T1234" s="21">
        <v>0</v>
      </c>
      <c r="V1234" s="21">
        <v>0</v>
      </c>
      <c r="X1234" s="21">
        <v>0</v>
      </c>
      <c r="Z1234" s="21">
        <v>90740</v>
      </c>
      <c r="AB1234" s="22">
        <v>90740</v>
      </c>
      <c r="AD1234" s="5" t="str">
        <f t="shared" si="19"/>
        <v>No</v>
      </c>
      <c r="AF1234" s="28"/>
      <c r="AG1234" s="21"/>
    </row>
    <row r="1235" spans="1:33">
      <c r="A1235" s="8" t="s">
        <v>2139</v>
      </c>
      <c r="B1235" s="8" t="s">
        <v>2140</v>
      </c>
      <c r="C1235" s="9" t="s">
        <v>275</v>
      </c>
      <c r="D1235" s="185" t="s">
        <v>2141</v>
      </c>
      <c r="E1235" s="188" t="s">
        <v>2142</v>
      </c>
      <c r="F1235" s="9" t="s">
        <v>83</v>
      </c>
      <c r="G1235" s="9" t="s">
        <v>147</v>
      </c>
      <c r="H1235" s="10">
        <v>0</v>
      </c>
      <c r="I1235" s="11">
        <v>10</v>
      </c>
      <c r="J1235" s="24">
        <v>0</v>
      </c>
      <c r="K1235" s="12"/>
      <c r="L1235" s="14">
        <v>0</v>
      </c>
      <c r="N1235" s="21">
        <v>0</v>
      </c>
      <c r="P1235" s="21">
        <v>0</v>
      </c>
      <c r="R1235" s="21">
        <v>0</v>
      </c>
      <c r="T1235" s="21">
        <v>0</v>
      </c>
      <c r="V1235" s="21">
        <v>0</v>
      </c>
      <c r="X1235" s="21">
        <v>0</v>
      </c>
      <c r="Z1235" s="21">
        <v>109369</v>
      </c>
      <c r="AB1235" s="22">
        <v>109369</v>
      </c>
      <c r="AD1235" s="5" t="str">
        <f t="shared" si="19"/>
        <v>No</v>
      </c>
      <c r="AF1235" s="28"/>
      <c r="AG1235" s="21"/>
    </row>
    <row r="1236" spans="1:33">
      <c r="A1236" s="8" t="s">
        <v>4125</v>
      </c>
      <c r="B1236" s="8" t="s">
        <v>4126</v>
      </c>
      <c r="C1236" s="9" t="s">
        <v>120</v>
      </c>
      <c r="D1236" s="185">
        <v>6013</v>
      </c>
      <c r="E1236" s="188">
        <v>60013</v>
      </c>
      <c r="F1236" s="9" t="s">
        <v>83</v>
      </c>
      <c r="G1236" s="9" t="s">
        <v>5756</v>
      </c>
      <c r="H1236" s="10">
        <v>153150</v>
      </c>
      <c r="I1236" s="11">
        <v>10</v>
      </c>
      <c r="J1236" s="24">
        <v>0</v>
      </c>
      <c r="K1236" s="12"/>
      <c r="L1236" s="14">
        <v>0</v>
      </c>
      <c r="N1236" s="21">
        <v>0</v>
      </c>
      <c r="P1236" s="21">
        <v>0</v>
      </c>
      <c r="R1236" s="21">
        <v>0</v>
      </c>
      <c r="T1236" s="21">
        <v>0</v>
      </c>
      <c r="V1236" s="21">
        <v>0</v>
      </c>
      <c r="X1236" s="21">
        <v>0</v>
      </c>
      <c r="Z1236" s="21">
        <v>863743</v>
      </c>
      <c r="AB1236" s="22">
        <v>863743</v>
      </c>
      <c r="AD1236" s="5" t="str">
        <f t="shared" si="19"/>
        <v>No</v>
      </c>
      <c r="AF1236" s="28"/>
      <c r="AG1236" s="21"/>
    </row>
    <row r="1237" spans="1:33">
      <c r="A1237" s="8" t="s">
        <v>3587</v>
      </c>
      <c r="B1237" s="8" t="s">
        <v>3588</v>
      </c>
      <c r="C1237" s="9" t="s">
        <v>109</v>
      </c>
      <c r="D1237" s="185" t="s">
        <v>3589</v>
      </c>
      <c r="E1237" s="188" t="s">
        <v>3590</v>
      </c>
      <c r="F1237" s="9" t="s">
        <v>83</v>
      </c>
      <c r="G1237" s="9" t="s">
        <v>147</v>
      </c>
      <c r="H1237" s="10">
        <v>0</v>
      </c>
      <c r="I1237" s="11">
        <v>10</v>
      </c>
      <c r="J1237" s="24">
        <v>0</v>
      </c>
      <c r="K1237" s="12"/>
      <c r="L1237" s="14">
        <v>0</v>
      </c>
      <c r="N1237" s="21">
        <v>0</v>
      </c>
      <c r="P1237" s="21">
        <v>0</v>
      </c>
      <c r="R1237" s="21">
        <v>0</v>
      </c>
      <c r="T1237" s="21">
        <v>0</v>
      </c>
      <c r="V1237" s="21">
        <v>0</v>
      </c>
      <c r="X1237" s="21">
        <v>0</v>
      </c>
      <c r="Z1237" s="21">
        <v>216759</v>
      </c>
      <c r="AB1237" s="22">
        <v>216759</v>
      </c>
      <c r="AD1237" s="5" t="str">
        <f t="shared" si="19"/>
        <v>No</v>
      </c>
      <c r="AF1237" s="28"/>
      <c r="AG1237" s="21"/>
    </row>
    <row r="1238" spans="1:33">
      <c r="A1238" s="8" t="s">
        <v>4346</v>
      </c>
      <c r="B1238" s="8" t="s">
        <v>4347</v>
      </c>
      <c r="C1238" s="9" t="s">
        <v>235</v>
      </c>
      <c r="D1238" s="185" t="s">
        <v>4348</v>
      </c>
      <c r="E1238" s="188" t="s">
        <v>4349</v>
      </c>
      <c r="F1238" s="9" t="s">
        <v>83</v>
      </c>
      <c r="G1238" s="9" t="s">
        <v>147</v>
      </c>
      <c r="H1238" s="10">
        <v>0</v>
      </c>
      <c r="I1238" s="11">
        <v>10</v>
      </c>
      <c r="J1238" s="24">
        <v>0</v>
      </c>
      <c r="K1238" s="12"/>
      <c r="L1238" s="14">
        <v>0</v>
      </c>
      <c r="N1238" s="21">
        <v>0</v>
      </c>
      <c r="P1238" s="21">
        <v>0</v>
      </c>
      <c r="R1238" s="21">
        <v>0</v>
      </c>
      <c r="T1238" s="21">
        <v>0</v>
      </c>
      <c r="V1238" s="21">
        <v>0</v>
      </c>
      <c r="X1238" s="21">
        <v>0</v>
      </c>
      <c r="Z1238" s="21">
        <v>191512</v>
      </c>
      <c r="AB1238" s="22">
        <v>191512</v>
      </c>
      <c r="AD1238" s="5" t="str">
        <f t="shared" si="19"/>
        <v>No</v>
      </c>
      <c r="AF1238" s="28"/>
      <c r="AG1238" s="21"/>
    </row>
    <row r="1239" spans="1:33">
      <c r="A1239" s="8" t="s">
        <v>2792</v>
      </c>
      <c r="B1239" s="8" t="s">
        <v>1951</v>
      </c>
      <c r="C1239" s="9" t="s">
        <v>210</v>
      </c>
      <c r="D1239" s="185" t="s">
        <v>2793</v>
      </c>
      <c r="E1239" s="188" t="s">
        <v>2794</v>
      </c>
      <c r="F1239" s="9" t="s">
        <v>157</v>
      </c>
      <c r="G1239" s="9" t="s">
        <v>147</v>
      </c>
      <c r="H1239" s="10">
        <v>0</v>
      </c>
      <c r="I1239" s="11">
        <v>10</v>
      </c>
      <c r="J1239" s="24">
        <v>0</v>
      </c>
      <c r="K1239" s="12"/>
      <c r="L1239" s="14">
        <v>0</v>
      </c>
      <c r="N1239" s="21">
        <v>0</v>
      </c>
      <c r="P1239" s="21">
        <v>0</v>
      </c>
      <c r="R1239" s="21">
        <v>0</v>
      </c>
      <c r="T1239" s="21">
        <v>0</v>
      </c>
      <c r="V1239" s="21">
        <v>0</v>
      </c>
      <c r="X1239" s="21">
        <v>0</v>
      </c>
      <c r="Z1239" s="21">
        <v>120274</v>
      </c>
      <c r="AB1239" s="22">
        <v>120274</v>
      </c>
      <c r="AD1239" s="5" t="str">
        <f t="shared" si="19"/>
        <v>No</v>
      </c>
      <c r="AF1239" s="28"/>
      <c r="AG1239" s="21"/>
    </row>
    <row r="1240" spans="1:33">
      <c r="A1240" s="8" t="s">
        <v>616</v>
      </c>
      <c r="B1240" s="8" t="s">
        <v>617</v>
      </c>
      <c r="C1240" s="9" t="s">
        <v>420</v>
      </c>
      <c r="D1240" s="185" t="s">
        <v>618</v>
      </c>
      <c r="E1240" s="188" t="s">
        <v>619</v>
      </c>
      <c r="F1240" s="9" t="s">
        <v>88</v>
      </c>
      <c r="G1240" s="9" t="s">
        <v>147</v>
      </c>
      <c r="H1240" s="10">
        <v>0</v>
      </c>
      <c r="I1240" s="11">
        <v>10</v>
      </c>
      <c r="J1240" s="24">
        <v>0</v>
      </c>
      <c r="K1240" s="12"/>
      <c r="L1240" s="14">
        <v>0</v>
      </c>
      <c r="N1240" s="21">
        <v>0</v>
      </c>
      <c r="P1240" s="21">
        <v>0</v>
      </c>
      <c r="R1240" s="21">
        <v>0</v>
      </c>
      <c r="T1240" s="21">
        <v>0</v>
      </c>
      <c r="V1240" s="21">
        <v>0</v>
      </c>
      <c r="X1240" s="21">
        <v>0</v>
      </c>
      <c r="Z1240" s="21">
        <v>149024</v>
      </c>
      <c r="AB1240" s="22">
        <v>149024</v>
      </c>
      <c r="AD1240" s="5" t="str">
        <f t="shared" si="19"/>
        <v>No</v>
      </c>
      <c r="AF1240" s="28"/>
      <c r="AG1240" s="21"/>
    </row>
    <row r="1241" spans="1:33">
      <c r="A1241" s="8" t="s">
        <v>573</v>
      </c>
      <c r="B1241" s="8" t="s">
        <v>319</v>
      </c>
      <c r="C1241" s="9" t="s">
        <v>213</v>
      </c>
      <c r="D1241" s="185">
        <v>6086</v>
      </c>
      <c r="E1241" s="188">
        <v>60086</v>
      </c>
      <c r="F1241" s="9" t="s">
        <v>83</v>
      </c>
      <c r="G1241" s="9" t="s">
        <v>5756</v>
      </c>
      <c r="H1241" s="10">
        <v>122947</v>
      </c>
      <c r="I1241" s="11">
        <v>10</v>
      </c>
      <c r="J1241" s="24">
        <v>0</v>
      </c>
      <c r="K1241" s="12"/>
      <c r="L1241" s="14">
        <v>0</v>
      </c>
      <c r="N1241" s="21">
        <v>0</v>
      </c>
      <c r="P1241" s="21">
        <v>0</v>
      </c>
      <c r="R1241" s="21">
        <v>0</v>
      </c>
      <c r="T1241" s="21">
        <v>0</v>
      </c>
      <c r="V1241" s="21">
        <v>0</v>
      </c>
      <c r="X1241" s="21">
        <v>0</v>
      </c>
      <c r="Z1241" s="21">
        <v>577586</v>
      </c>
      <c r="AB1241" s="22">
        <v>577586</v>
      </c>
      <c r="AD1241" s="5" t="str">
        <f t="shared" si="19"/>
        <v>No</v>
      </c>
      <c r="AF1241" s="28"/>
      <c r="AG1241" s="21"/>
    </row>
    <row r="1242" spans="1:33">
      <c r="A1242" s="8" t="s">
        <v>5249</v>
      </c>
      <c r="B1242" s="8" t="s">
        <v>5250</v>
      </c>
      <c r="C1242" s="9" t="s">
        <v>168</v>
      </c>
      <c r="D1242" s="185" t="s">
        <v>5251</v>
      </c>
      <c r="E1242" s="188" t="s">
        <v>5252</v>
      </c>
      <c r="F1242" s="9" t="s">
        <v>83</v>
      </c>
      <c r="G1242" s="9" t="s">
        <v>147</v>
      </c>
      <c r="H1242" s="10">
        <v>0</v>
      </c>
      <c r="I1242" s="11">
        <v>10</v>
      </c>
      <c r="J1242" s="24">
        <v>0</v>
      </c>
      <c r="K1242" s="12"/>
      <c r="L1242" s="14">
        <v>0</v>
      </c>
      <c r="N1242" s="21">
        <v>0</v>
      </c>
      <c r="P1242" s="21">
        <v>0</v>
      </c>
      <c r="R1242" s="21">
        <v>0</v>
      </c>
      <c r="T1242" s="21">
        <v>0</v>
      </c>
      <c r="V1242" s="21">
        <v>0</v>
      </c>
      <c r="X1242" s="21">
        <v>0</v>
      </c>
      <c r="Z1242" s="21">
        <v>116000</v>
      </c>
      <c r="AB1242" s="22">
        <v>116000</v>
      </c>
      <c r="AD1242" s="5" t="str">
        <f t="shared" si="19"/>
        <v>No</v>
      </c>
      <c r="AF1242" s="28"/>
      <c r="AG1242" s="21"/>
    </row>
    <row r="1243" spans="1:33">
      <c r="A1243" s="8" t="s">
        <v>3641</v>
      </c>
      <c r="B1243" s="8" t="s">
        <v>3642</v>
      </c>
      <c r="C1243" s="9" t="s">
        <v>73</v>
      </c>
      <c r="D1243" s="185">
        <v>6100</v>
      </c>
      <c r="E1243" s="188">
        <v>60100</v>
      </c>
      <c r="F1243" s="9" t="s">
        <v>83</v>
      </c>
      <c r="G1243" s="9" t="s">
        <v>5756</v>
      </c>
      <c r="H1243" s="10">
        <v>53049</v>
      </c>
      <c r="I1243" s="11">
        <v>10</v>
      </c>
      <c r="J1243" s="24">
        <v>0</v>
      </c>
      <c r="K1243" s="12"/>
      <c r="L1243" s="14">
        <v>0</v>
      </c>
      <c r="N1243" s="21">
        <v>0</v>
      </c>
      <c r="P1243" s="21">
        <v>0</v>
      </c>
      <c r="R1243" s="21">
        <v>0</v>
      </c>
      <c r="T1243" s="21">
        <v>0</v>
      </c>
      <c r="V1243" s="21">
        <v>0</v>
      </c>
      <c r="X1243" s="21">
        <v>0</v>
      </c>
      <c r="Z1243" s="21">
        <v>447509</v>
      </c>
      <c r="AB1243" s="22">
        <v>447509</v>
      </c>
      <c r="AD1243" s="5" t="str">
        <f t="shared" si="19"/>
        <v>No</v>
      </c>
      <c r="AF1243" s="28"/>
      <c r="AG1243" s="21"/>
    </row>
    <row r="1244" spans="1:33">
      <c r="A1244" s="8" t="s">
        <v>215</v>
      </c>
      <c r="B1244" s="8" t="s">
        <v>216</v>
      </c>
      <c r="C1244" s="9" t="s">
        <v>217</v>
      </c>
      <c r="D1244" s="185">
        <v>3042</v>
      </c>
      <c r="E1244" s="188">
        <v>30042</v>
      </c>
      <c r="F1244" s="9" t="s">
        <v>83</v>
      </c>
      <c r="G1244" s="9" t="s">
        <v>5756</v>
      </c>
      <c r="H1244" s="10">
        <v>182696</v>
      </c>
      <c r="I1244" s="11">
        <v>10</v>
      </c>
      <c r="J1244" s="24">
        <v>0</v>
      </c>
      <c r="K1244" s="12"/>
      <c r="L1244" s="14">
        <v>0</v>
      </c>
      <c r="N1244" s="21">
        <v>0</v>
      </c>
      <c r="P1244" s="21">
        <v>0</v>
      </c>
      <c r="R1244" s="21">
        <v>0</v>
      </c>
      <c r="T1244" s="21">
        <v>0</v>
      </c>
      <c r="V1244" s="21">
        <v>0</v>
      </c>
      <c r="X1244" s="21">
        <v>0</v>
      </c>
      <c r="Z1244" s="21">
        <v>605938</v>
      </c>
      <c r="AB1244" s="22">
        <v>605938</v>
      </c>
      <c r="AD1244" s="5" t="str">
        <f t="shared" si="19"/>
        <v>No</v>
      </c>
      <c r="AF1244" s="28"/>
      <c r="AG1244" s="21"/>
    </row>
    <row r="1245" spans="1:33">
      <c r="A1245" s="8" t="s">
        <v>762</v>
      </c>
      <c r="B1245" s="8" t="s">
        <v>6089</v>
      </c>
      <c r="C1245" s="9" t="s">
        <v>129</v>
      </c>
      <c r="D1245" s="185" t="s">
        <v>764</v>
      </c>
      <c r="E1245" s="188" t="s">
        <v>765</v>
      </c>
      <c r="F1245" s="9" t="s">
        <v>83</v>
      </c>
      <c r="G1245" s="9" t="s">
        <v>147</v>
      </c>
      <c r="H1245" s="10">
        <v>0</v>
      </c>
      <c r="I1245" s="11">
        <v>10</v>
      </c>
      <c r="J1245" s="24">
        <v>0</v>
      </c>
      <c r="K1245" s="12"/>
      <c r="L1245" s="14">
        <v>0</v>
      </c>
      <c r="N1245" s="21">
        <v>0</v>
      </c>
      <c r="P1245" s="21">
        <v>0</v>
      </c>
      <c r="R1245" s="21">
        <v>0</v>
      </c>
      <c r="T1245" s="21">
        <v>0</v>
      </c>
      <c r="V1245" s="21">
        <v>0</v>
      </c>
      <c r="X1245" s="21">
        <v>0</v>
      </c>
      <c r="Z1245" s="21">
        <v>254548</v>
      </c>
      <c r="AB1245" s="22">
        <v>254548</v>
      </c>
      <c r="AD1245" s="5" t="str">
        <f t="shared" si="19"/>
        <v>No</v>
      </c>
      <c r="AF1245" s="28"/>
      <c r="AG1245" s="21"/>
    </row>
    <row r="1246" spans="1:33">
      <c r="A1246" s="8" t="s">
        <v>6210</v>
      </c>
      <c r="B1246" s="8" t="s">
        <v>6211</v>
      </c>
      <c r="C1246" s="9" t="s">
        <v>171</v>
      </c>
      <c r="D1246" s="185"/>
      <c r="E1246" s="188">
        <v>40256</v>
      </c>
      <c r="F1246" s="9" t="s">
        <v>83</v>
      </c>
      <c r="G1246" s="9" t="s">
        <v>5756</v>
      </c>
      <c r="H1246" s="10">
        <v>5502379</v>
      </c>
      <c r="I1246" s="11">
        <v>10</v>
      </c>
      <c r="J1246" s="24">
        <v>0</v>
      </c>
      <c r="K1246" s="12"/>
      <c r="L1246" s="14">
        <v>0</v>
      </c>
      <c r="N1246" s="21">
        <v>0</v>
      </c>
      <c r="P1246" s="21">
        <v>0</v>
      </c>
      <c r="R1246" s="21">
        <v>0</v>
      </c>
      <c r="T1246" s="21">
        <v>0</v>
      </c>
      <c r="V1246" s="21">
        <v>0</v>
      </c>
      <c r="X1246" s="21">
        <v>0</v>
      </c>
      <c r="Z1246" s="21">
        <v>669445</v>
      </c>
      <c r="AB1246" s="22">
        <v>669445</v>
      </c>
      <c r="AD1246" s="5" t="str">
        <f t="shared" si="19"/>
        <v>No</v>
      </c>
      <c r="AF1246" s="28"/>
      <c r="AG1246" s="21"/>
    </row>
    <row r="1247" spans="1:33">
      <c r="A1247" s="8" t="s">
        <v>3762</v>
      </c>
      <c r="B1247" s="8" t="s">
        <v>1932</v>
      </c>
      <c r="C1247" s="9" t="s">
        <v>278</v>
      </c>
      <c r="D1247" s="185" t="s">
        <v>3763</v>
      </c>
      <c r="E1247" s="188" t="s">
        <v>3764</v>
      </c>
      <c r="F1247" s="9" t="s">
        <v>157</v>
      </c>
      <c r="G1247" s="9" t="s">
        <v>147</v>
      </c>
      <c r="H1247" s="10">
        <v>0</v>
      </c>
      <c r="I1247" s="11">
        <v>10</v>
      </c>
      <c r="J1247" s="24">
        <v>0</v>
      </c>
      <c r="K1247" s="12"/>
      <c r="L1247" s="14">
        <v>0</v>
      </c>
      <c r="N1247" s="21">
        <v>0</v>
      </c>
      <c r="P1247" s="21">
        <v>0</v>
      </c>
      <c r="R1247" s="21">
        <v>0</v>
      </c>
      <c r="T1247" s="21">
        <v>0</v>
      </c>
      <c r="V1247" s="21">
        <v>0</v>
      </c>
      <c r="X1247" s="21">
        <v>0</v>
      </c>
      <c r="Z1247" s="21">
        <v>114286</v>
      </c>
      <c r="AB1247" s="22">
        <v>114286</v>
      </c>
      <c r="AD1247" s="5" t="str">
        <f t="shared" si="19"/>
        <v>No</v>
      </c>
      <c r="AF1247" s="28"/>
      <c r="AG1247" s="21"/>
    </row>
    <row r="1248" spans="1:33">
      <c r="A1248" s="8" t="s">
        <v>2971</v>
      </c>
      <c r="B1248" s="8" t="s">
        <v>2972</v>
      </c>
      <c r="C1248" s="9" t="s">
        <v>54</v>
      </c>
      <c r="D1248" s="185">
        <v>8026</v>
      </c>
      <c r="E1248" s="188">
        <v>80026</v>
      </c>
      <c r="F1248" s="9" t="s">
        <v>83</v>
      </c>
      <c r="G1248" s="9" t="s">
        <v>5756</v>
      </c>
      <c r="H1248" s="10">
        <v>98370</v>
      </c>
      <c r="I1248" s="11">
        <v>10</v>
      </c>
      <c r="J1248" s="24">
        <v>0</v>
      </c>
      <c r="K1248" s="12"/>
      <c r="L1248" s="14">
        <v>0</v>
      </c>
      <c r="N1248" s="21">
        <v>0</v>
      </c>
      <c r="P1248" s="21">
        <v>0</v>
      </c>
      <c r="R1248" s="21">
        <v>0</v>
      </c>
      <c r="T1248" s="21">
        <v>0</v>
      </c>
      <c r="V1248" s="21">
        <v>0</v>
      </c>
      <c r="X1248" s="21">
        <v>0</v>
      </c>
      <c r="Z1248" s="21">
        <v>515444</v>
      </c>
      <c r="AB1248" s="22">
        <v>515444</v>
      </c>
      <c r="AD1248" s="5" t="str">
        <f t="shared" si="19"/>
        <v>No</v>
      </c>
      <c r="AF1248" s="28"/>
      <c r="AG1248" s="21"/>
    </row>
    <row r="1249" spans="1:33">
      <c r="A1249" s="8" t="s">
        <v>6590</v>
      </c>
      <c r="B1249" s="8" t="s">
        <v>1520</v>
      </c>
      <c r="C1249" s="9" t="s">
        <v>178</v>
      </c>
      <c r="D1249" s="185" t="s">
        <v>1521</v>
      </c>
      <c r="E1249" s="188" t="s">
        <v>1522</v>
      </c>
      <c r="F1249" s="9" t="s">
        <v>88</v>
      </c>
      <c r="G1249" s="9" t="s">
        <v>147</v>
      </c>
      <c r="H1249" s="10">
        <v>0</v>
      </c>
      <c r="I1249" s="11">
        <v>10</v>
      </c>
      <c r="J1249" s="24">
        <v>0</v>
      </c>
      <c r="K1249" s="12"/>
      <c r="L1249" s="14">
        <v>0</v>
      </c>
      <c r="N1249" s="21">
        <v>0</v>
      </c>
      <c r="P1249" s="21">
        <v>0</v>
      </c>
      <c r="R1249" s="21">
        <v>0</v>
      </c>
      <c r="T1249" s="21">
        <v>0</v>
      </c>
      <c r="V1249" s="21">
        <v>0</v>
      </c>
      <c r="X1249" s="21">
        <v>0</v>
      </c>
      <c r="Z1249" s="21">
        <v>212322</v>
      </c>
      <c r="AB1249" s="22">
        <v>212322</v>
      </c>
      <c r="AD1249" s="5" t="str">
        <f t="shared" si="19"/>
        <v>No</v>
      </c>
      <c r="AF1249" s="28"/>
      <c r="AG1249" s="21"/>
    </row>
    <row r="1250" spans="1:33">
      <c r="A1250" s="8" t="s">
        <v>4364</v>
      </c>
      <c r="B1250" s="8" t="s">
        <v>2322</v>
      </c>
      <c r="C1250" s="9" t="s">
        <v>235</v>
      </c>
      <c r="D1250" s="185" t="s">
        <v>4365</v>
      </c>
      <c r="E1250" s="188" t="s">
        <v>4366</v>
      </c>
      <c r="F1250" s="9" t="s">
        <v>83</v>
      </c>
      <c r="G1250" s="9" t="s">
        <v>147</v>
      </c>
      <c r="H1250" s="10">
        <v>0</v>
      </c>
      <c r="I1250" s="11">
        <v>10</v>
      </c>
      <c r="J1250" s="24">
        <v>0</v>
      </c>
      <c r="K1250" s="12"/>
      <c r="L1250" s="14">
        <v>0</v>
      </c>
      <c r="N1250" s="21">
        <v>0</v>
      </c>
      <c r="P1250" s="21">
        <v>0</v>
      </c>
      <c r="R1250" s="21">
        <v>0</v>
      </c>
      <c r="T1250" s="21">
        <v>0</v>
      </c>
      <c r="V1250" s="21">
        <v>0</v>
      </c>
      <c r="X1250" s="21">
        <v>0</v>
      </c>
      <c r="Z1250" s="21">
        <v>7526</v>
      </c>
      <c r="AB1250" s="22">
        <v>7526</v>
      </c>
      <c r="AD1250" s="5" t="str">
        <f t="shared" si="19"/>
        <v>No</v>
      </c>
      <c r="AF1250" s="28"/>
      <c r="AG1250" s="21"/>
    </row>
    <row r="1251" spans="1:33">
      <c r="A1251" s="8" t="s">
        <v>411</v>
      </c>
      <c r="B1251" s="8" t="s">
        <v>412</v>
      </c>
      <c r="C1251" s="9" t="s">
        <v>178</v>
      </c>
      <c r="D1251" s="185">
        <v>5141</v>
      </c>
      <c r="E1251" s="188">
        <v>50141</v>
      </c>
      <c r="F1251" s="9" t="s">
        <v>88</v>
      </c>
      <c r="G1251" s="9" t="s">
        <v>84</v>
      </c>
      <c r="H1251" s="10">
        <v>3734090</v>
      </c>
      <c r="I1251" s="11">
        <v>10</v>
      </c>
      <c r="J1251" s="24">
        <v>9366963</v>
      </c>
      <c r="K1251" s="12"/>
      <c r="L1251" s="14">
        <v>0</v>
      </c>
      <c r="N1251" s="21">
        <v>0</v>
      </c>
      <c r="P1251" s="21">
        <v>0</v>
      </c>
      <c r="R1251" s="21">
        <v>0</v>
      </c>
      <c r="T1251" s="21">
        <v>0</v>
      </c>
      <c r="V1251" s="21">
        <v>0</v>
      </c>
      <c r="X1251" s="21">
        <v>0</v>
      </c>
      <c r="Z1251" s="21">
        <v>0</v>
      </c>
      <c r="AB1251" s="22">
        <v>9366963</v>
      </c>
      <c r="AD1251" s="5" t="str">
        <f t="shared" si="19"/>
        <v>No</v>
      </c>
      <c r="AF1251" s="28"/>
      <c r="AG1251" s="21"/>
    </row>
    <row r="1252" spans="1:33">
      <c r="A1252" s="8" t="s">
        <v>1267</v>
      </c>
      <c r="B1252" s="8" t="s">
        <v>6593</v>
      </c>
      <c r="C1252" s="9" t="s">
        <v>141</v>
      </c>
      <c r="D1252" s="185" t="s">
        <v>1268</v>
      </c>
      <c r="E1252" s="188" t="s">
        <v>1269</v>
      </c>
      <c r="F1252" s="9" t="s">
        <v>83</v>
      </c>
      <c r="G1252" s="9" t="s">
        <v>147</v>
      </c>
      <c r="H1252" s="10">
        <v>0</v>
      </c>
      <c r="I1252" s="11">
        <v>10</v>
      </c>
      <c r="J1252" s="24">
        <v>0</v>
      </c>
      <c r="K1252" s="12"/>
      <c r="L1252" s="14">
        <v>0</v>
      </c>
      <c r="N1252" s="21">
        <v>0</v>
      </c>
      <c r="P1252" s="21">
        <v>0</v>
      </c>
      <c r="R1252" s="21">
        <v>0</v>
      </c>
      <c r="T1252" s="21">
        <v>0</v>
      </c>
      <c r="V1252" s="21">
        <v>0</v>
      </c>
      <c r="X1252" s="21">
        <v>0</v>
      </c>
      <c r="Z1252" s="21">
        <v>200707</v>
      </c>
      <c r="AB1252" s="22">
        <v>200707</v>
      </c>
      <c r="AD1252" s="5" t="str">
        <f t="shared" si="19"/>
        <v>No</v>
      </c>
      <c r="AF1252" s="28"/>
      <c r="AG1252" s="21"/>
    </row>
    <row r="1253" spans="1:33">
      <c r="A1253" s="8" t="s">
        <v>1411</v>
      </c>
      <c r="B1253" s="8" t="s">
        <v>267</v>
      </c>
      <c r="C1253" s="9" t="s">
        <v>150</v>
      </c>
      <c r="D1253" s="185" t="s">
        <v>1412</v>
      </c>
      <c r="E1253" s="188" t="s">
        <v>1413</v>
      </c>
      <c r="F1253" s="9" t="s">
        <v>157</v>
      </c>
      <c r="G1253" s="9" t="s">
        <v>147</v>
      </c>
      <c r="H1253" s="10">
        <v>0</v>
      </c>
      <c r="I1253" s="11">
        <v>10</v>
      </c>
      <c r="J1253" s="24">
        <v>0</v>
      </c>
      <c r="K1253" s="12"/>
      <c r="L1253" s="14">
        <v>0</v>
      </c>
      <c r="N1253" s="21">
        <v>0</v>
      </c>
      <c r="P1253" s="21">
        <v>0</v>
      </c>
      <c r="R1253" s="21">
        <v>0</v>
      </c>
      <c r="T1253" s="21">
        <v>0</v>
      </c>
      <c r="V1253" s="21">
        <v>0</v>
      </c>
      <c r="X1253" s="21">
        <v>0</v>
      </c>
      <c r="Z1253" s="21">
        <v>66000</v>
      </c>
      <c r="AB1253" s="22">
        <v>66000</v>
      </c>
      <c r="AD1253" s="5" t="str">
        <f t="shared" si="19"/>
        <v>No</v>
      </c>
      <c r="AF1253" s="28"/>
      <c r="AG1253" s="21"/>
    </row>
    <row r="1254" spans="1:33">
      <c r="A1254" s="8" t="s">
        <v>4554</v>
      </c>
      <c r="B1254" s="8" t="s">
        <v>4555</v>
      </c>
      <c r="C1254" s="9" t="s">
        <v>454</v>
      </c>
      <c r="D1254" s="185" t="s">
        <v>4556</v>
      </c>
      <c r="E1254" s="188" t="s">
        <v>4557</v>
      </c>
      <c r="F1254" s="9" t="s">
        <v>157</v>
      </c>
      <c r="G1254" s="9" t="s">
        <v>147</v>
      </c>
      <c r="H1254" s="10">
        <v>0</v>
      </c>
      <c r="I1254" s="11">
        <v>10</v>
      </c>
      <c r="J1254" s="24">
        <v>0</v>
      </c>
      <c r="K1254" s="12"/>
      <c r="L1254" s="14">
        <v>0</v>
      </c>
      <c r="N1254" s="21">
        <v>0</v>
      </c>
      <c r="P1254" s="21">
        <v>0</v>
      </c>
      <c r="R1254" s="21">
        <v>0</v>
      </c>
      <c r="T1254" s="21">
        <v>0</v>
      </c>
      <c r="V1254" s="21">
        <v>0</v>
      </c>
      <c r="X1254" s="21">
        <v>0</v>
      </c>
      <c r="Z1254" s="21">
        <v>68490</v>
      </c>
      <c r="AB1254" s="22">
        <v>68490</v>
      </c>
      <c r="AD1254" s="5" t="str">
        <f t="shared" si="19"/>
        <v>No</v>
      </c>
      <c r="AF1254" s="28"/>
      <c r="AG1254" s="21"/>
    </row>
    <row r="1255" spans="1:33">
      <c r="A1255" s="8" t="s">
        <v>5991</v>
      </c>
      <c r="B1255" s="8" t="s">
        <v>5504</v>
      </c>
      <c r="C1255" s="9" t="s">
        <v>132</v>
      </c>
      <c r="D1255" s="185" t="s">
        <v>5505</v>
      </c>
      <c r="E1255" s="188" t="s">
        <v>5506</v>
      </c>
      <c r="F1255" s="9" t="s">
        <v>157</v>
      </c>
      <c r="G1255" s="9" t="s">
        <v>147</v>
      </c>
      <c r="H1255" s="10">
        <v>0</v>
      </c>
      <c r="I1255" s="11">
        <v>10</v>
      </c>
      <c r="J1255" s="24">
        <v>0</v>
      </c>
      <c r="K1255" s="12"/>
      <c r="L1255" s="14">
        <v>0</v>
      </c>
      <c r="N1255" s="21">
        <v>0</v>
      </c>
      <c r="P1255" s="21">
        <v>0</v>
      </c>
      <c r="R1255" s="21">
        <v>0</v>
      </c>
      <c r="T1255" s="21">
        <v>0</v>
      </c>
      <c r="V1255" s="21">
        <v>0</v>
      </c>
      <c r="X1255" s="21">
        <v>0</v>
      </c>
      <c r="Z1255" s="21">
        <v>226838</v>
      </c>
      <c r="AB1255" s="22">
        <v>226838</v>
      </c>
      <c r="AD1255" s="5" t="str">
        <f t="shared" si="19"/>
        <v>No</v>
      </c>
      <c r="AF1255" s="28"/>
      <c r="AG1255" s="21"/>
    </row>
    <row r="1256" spans="1:33">
      <c r="A1256" s="8" t="s">
        <v>4576</v>
      </c>
      <c r="B1256" s="8" t="s">
        <v>4577</v>
      </c>
      <c r="C1256" s="9" t="s">
        <v>265</v>
      </c>
      <c r="D1256" s="185">
        <v>7007</v>
      </c>
      <c r="E1256" s="188">
        <v>70007</v>
      </c>
      <c r="F1256" s="9" t="s">
        <v>83</v>
      </c>
      <c r="G1256" s="9" t="s">
        <v>5756</v>
      </c>
      <c r="H1256" s="10">
        <v>280051</v>
      </c>
      <c r="I1256" s="11">
        <v>10</v>
      </c>
      <c r="J1256" s="24">
        <v>0</v>
      </c>
      <c r="K1256" s="12"/>
      <c r="L1256" s="14">
        <v>0</v>
      </c>
      <c r="N1256" s="21">
        <v>0</v>
      </c>
      <c r="P1256" s="21">
        <v>0</v>
      </c>
      <c r="R1256" s="21">
        <v>0</v>
      </c>
      <c r="T1256" s="21">
        <v>0</v>
      </c>
      <c r="V1256" s="21">
        <v>0</v>
      </c>
      <c r="X1256" s="21">
        <v>0</v>
      </c>
      <c r="Z1256" s="21">
        <v>1166065</v>
      </c>
      <c r="AB1256" s="22">
        <v>1166065</v>
      </c>
      <c r="AD1256" s="5" t="str">
        <f t="shared" si="19"/>
        <v>No</v>
      </c>
      <c r="AF1256" s="28"/>
      <c r="AG1256" s="21"/>
    </row>
    <row r="1257" spans="1:33">
      <c r="A1257" s="8" t="s">
        <v>5945</v>
      </c>
      <c r="B1257" s="8" t="s">
        <v>6074</v>
      </c>
      <c r="C1257" s="9" t="s">
        <v>82</v>
      </c>
      <c r="D1257" s="185">
        <v>2220</v>
      </c>
      <c r="E1257" s="188">
        <v>20220</v>
      </c>
      <c r="F1257" s="9" t="s">
        <v>113</v>
      </c>
      <c r="G1257" s="9" t="s">
        <v>5756</v>
      </c>
      <c r="H1257" s="10">
        <v>18351295</v>
      </c>
      <c r="I1257" s="11">
        <v>10</v>
      </c>
      <c r="J1257" s="24">
        <v>0</v>
      </c>
      <c r="K1257" s="12"/>
      <c r="L1257" s="14">
        <v>0</v>
      </c>
      <c r="N1257" s="21">
        <v>0</v>
      </c>
      <c r="P1257" s="21">
        <v>0</v>
      </c>
      <c r="R1257" s="21">
        <v>0</v>
      </c>
      <c r="T1257" s="21">
        <v>0</v>
      </c>
      <c r="V1257" s="21">
        <v>0</v>
      </c>
      <c r="X1257" s="21">
        <v>0</v>
      </c>
      <c r="Z1257" s="21">
        <v>0</v>
      </c>
      <c r="AB1257" s="22">
        <v>0</v>
      </c>
      <c r="AD1257" s="5" t="str">
        <f t="shared" si="19"/>
        <v>No</v>
      </c>
      <c r="AF1257" s="28"/>
      <c r="AG1257" s="21"/>
    </row>
    <row r="1258" spans="1:33">
      <c r="A1258" s="8" t="s">
        <v>5479</v>
      </c>
      <c r="B1258" s="8" t="s">
        <v>5480</v>
      </c>
      <c r="C1258" s="9" t="s">
        <v>132</v>
      </c>
      <c r="D1258" s="185" t="s">
        <v>5481</v>
      </c>
      <c r="E1258" s="188" t="s">
        <v>5482</v>
      </c>
      <c r="F1258" s="9" t="s">
        <v>157</v>
      </c>
      <c r="G1258" s="9" t="s">
        <v>147</v>
      </c>
      <c r="H1258" s="10">
        <v>0</v>
      </c>
      <c r="I1258" s="11">
        <v>10</v>
      </c>
      <c r="J1258" s="24">
        <v>0</v>
      </c>
      <c r="K1258" s="12"/>
      <c r="L1258" s="14">
        <v>0</v>
      </c>
      <c r="N1258" s="21">
        <v>0</v>
      </c>
      <c r="P1258" s="21">
        <v>0</v>
      </c>
      <c r="R1258" s="21">
        <v>0</v>
      </c>
      <c r="T1258" s="21">
        <v>0</v>
      </c>
      <c r="V1258" s="21">
        <v>0</v>
      </c>
      <c r="X1258" s="21">
        <v>0</v>
      </c>
      <c r="Z1258" s="21">
        <v>159888</v>
      </c>
      <c r="AB1258" s="22">
        <v>159888</v>
      </c>
      <c r="AD1258" s="5" t="str">
        <f t="shared" si="19"/>
        <v>No</v>
      </c>
      <c r="AF1258" s="28"/>
      <c r="AG1258" s="21"/>
    </row>
    <row r="1259" spans="1:33">
      <c r="A1259" s="8" t="s">
        <v>4749</v>
      </c>
      <c r="B1259" s="8" t="s">
        <v>4163</v>
      </c>
      <c r="C1259" s="9" t="s">
        <v>91</v>
      </c>
      <c r="D1259" s="185">
        <v>9156</v>
      </c>
      <c r="E1259" s="188">
        <v>90156</v>
      </c>
      <c r="F1259" s="9" t="s">
        <v>83</v>
      </c>
      <c r="G1259" s="9" t="s">
        <v>84</v>
      </c>
      <c r="H1259" s="10">
        <v>59219</v>
      </c>
      <c r="I1259" s="11">
        <v>10</v>
      </c>
      <c r="J1259" s="24">
        <v>0</v>
      </c>
      <c r="K1259" s="12"/>
      <c r="L1259" s="14">
        <v>0</v>
      </c>
      <c r="N1259" s="21">
        <v>0</v>
      </c>
      <c r="P1259" s="21">
        <v>0</v>
      </c>
      <c r="R1259" s="21">
        <v>0</v>
      </c>
      <c r="T1259" s="21">
        <v>0</v>
      </c>
      <c r="V1259" s="21">
        <v>0</v>
      </c>
      <c r="X1259" s="21">
        <v>0</v>
      </c>
      <c r="Z1259" s="21">
        <v>0</v>
      </c>
      <c r="AB1259" s="22">
        <v>0</v>
      </c>
      <c r="AD1259" s="5" t="str">
        <f t="shared" si="19"/>
        <v>No</v>
      </c>
      <c r="AF1259" s="28"/>
      <c r="AG1259" s="21"/>
    </row>
    <row r="1260" spans="1:33">
      <c r="A1260" s="8" t="s">
        <v>2815</v>
      </c>
      <c r="B1260" s="8" t="s">
        <v>2816</v>
      </c>
      <c r="C1260" s="9" t="s">
        <v>210</v>
      </c>
      <c r="D1260" s="185" t="s">
        <v>2817</v>
      </c>
      <c r="E1260" s="188" t="s">
        <v>2818</v>
      </c>
      <c r="F1260" s="9" t="s">
        <v>157</v>
      </c>
      <c r="G1260" s="9" t="s">
        <v>147</v>
      </c>
      <c r="H1260" s="10">
        <v>0</v>
      </c>
      <c r="I1260" s="11">
        <v>10</v>
      </c>
      <c r="J1260" s="24">
        <v>0</v>
      </c>
      <c r="K1260" s="12"/>
      <c r="L1260" s="14">
        <v>0</v>
      </c>
      <c r="N1260" s="21">
        <v>0</v>
      </c>
      <c r="P1260" s="21">
        <v>0</v>
      </c>
      <c r="R1260" s="21">
        <v>0</v>
      </c>
      <c r="T1260" s="21">
        <v>0</v>
      </c>
      <c r="V1260" s="21">
        <v>0</v>
      </c>
      <c r="X1260" s="21">
        <v>0</v>
      </c>
      <c r="Z1260" s="21">
        <v>520</v>
      </c>
      <c r="AB1260" s="22">
        <v>520</v>
      </c>
      <c r="AD1260" s="5" t="str">
        <f t="shared" si="19"/>
        <v>No</v>
      </c>
      <c r="AF1260" s="28"/>
      <c r="AG1260" s="21"/>
    </row>
    <row r="1261" spans="1:33">
      <c r="A1261" s="8" t="s">
        <v>5181</v>
      </c>
      <c r="B1261" s="8" t="s">
        <v>6456</v>
      </c>
      <c r="C1261" s="9" t="s">
        <v>168</v>
      </c>
      <c r="D1261" s="185" t="s">
        <v>5182</v>
      </c>
      <c r="E1261" s="188" t="s">
        <v>5183</v>
      </c>
      <c r="F1261" s="9" t="s">
        <v>83</v>
      </c>
      <c r="G1261" s="9" t="s">
        <v>147</v>
      </c>
      <c r="H1261" s="10">
        <v>0</v>
      </c>
      <c r="I1261" s="11">
        <v>10</v>
      </c>
      <c r="J1261" s="24">
        <v>0</v>
      </c>
      <c r="K1261" s="12"/>
      <c r="L1261" s="14">
        <v>0</v>
      </c>
      <c r="N1261" s="21">
        <v>0</v>
      </c>
      <c r="P1261" s="21">
        <v>0</v>
      </c>
      <c r="R1261" s="21">
        <v>0</v>
      </c>
      <c r="T1261" s="21">
        <v>0</v>
      </c>
      <c r="V1261" s="21">
        <v>0</v>
      </c>
      <c r="X1261" s="21">
        <v>0</v>
      </c>
      <c r="Z1261" s="21">
        <v>9829</v>
      </c>
      <c r="AB1261" s="22">
        <v>9829</v>
      </c>
      <c r="AD1261" s="5" t="str">
        <f t="shared" si="19"/>
        <v>No</v>
      </c>
      <c r="AF1261" s="28"/>
      <c r="AG1261" s="21"/>
    </row>
    <row r="1262" spans="1:33">
      <c r="A1262" s="8" t="s">
        <v>1277</v>
      </c>
      <c r="B1262" s="8" t="s">
        <v>221</v>
      </c>
      <c r="C1262" s="9" t="s">
        <v>141</v>
      </c>
      <c r="D1262" s="185" t="s">
        <v>1278</v>
      </c>
      <c r="E1262" s="188" t="s">
        <v>1279</v>
      </c>
      <c r="F1262" s="9" t="s">
        <v>157</v>
      </c>
      <c r="G1262" s="9" t="s">
        <v>147</v>
      </c>
      <c r="H1262" s="10">
        <v>0</v>
      </c>
      <c r="I1262" s="11">
        <v>10</v>
      </c>
      <c r="J1262" s="24">
        <v>0</v>
      </c>
      <c r="K1262" s="12"/>
      <c r="L1262" s="14">
        <v>0</v>
      </c>
      <c r="N1262" s="21">
        <v>0</v>
      </c>
      <c r="P1262" s="21">
        <v>0</v>
      </c>
      <c r="R1262" s="21">
        <v>0</v>
      </c>
      <c r="T1262" s="21">
        <v>0</v>
      </c>
      <c r="V1262" s="21">
        <v>0</v>
      </c>
      <c r="X1262" s="21">
        <v>0</v>
      </c>
      <c r="Z1262" s="21">
        <v>360454</v>
      </c>
      <c r="AB1262" s="22">
        <v>360454</v>
      </c>
      <c r="AD1262" s="5" t="str">
        <f t="shared" si="19"/>
        <v>No</v>
      </c>
      <c r="AF1262" s="28"/>
      <c r="AG1262" s="21"/>
    </row>
    <row r="1263" spans="1:33">
      <c r="A1263" s="8" t="s">
        <v>2287</v>
      </c>
      <c r="B1263" s="8" t="s">
        <v>2288</v>
      </c>
      <c r="C1263" s="9" t="s">
        <v>106</v>
      </c>
      <c r="D1263" s="185" t="s">
        <v>2289</v>
      </c>
      <c r="E1263" s="188" t="s">
        <v>2290</v>
      </c>
      <c r="F1263" s="9" t="s">
        <v>157</v>
      </c>
      <c r="G1263" s="9" t="s">
        <v>147</v>
      </c>
      <c r="H1263" s="10">
        <v>0</v>
      </c>
      <c r="I1263" s="11">
        <v>10</v>
      </c>
      <c r="J1263" s="24">
        <v>0</v>
      </c>
      <c r="K1263" s="12"/>
      <c r="L1263" s="14">
        <v>0</v>
      </c>
      <c r="N1263" s="21">
        <v>0</v>
      </c>
      <c r="P1263" s="21">
        <v>0</v>
      </c>
      <c r="R1263" s="21">
        <v>0</v>
      </c>
      <c r="T1263" s="21">
        <v>0</v>
      </c>
      <c r="V1263" s="21">
        <v>0</v>
      </c>
      <c r="X1263" s="21">
        <v>0</v>
      </c>
      <c r="Z1263" s="21">
        <v>101134</v>
      </c>
      <c r="AB1263" s="22">
        <v>101134</v>
      </c>
      <c r="AD1263" s="5" t="str">
        <f t="shared" si="19"/>
        <v>No</v>
      </c>
      <c r="AF1263" s="28"/>
      <c r="AG1263" s="21"/>
    </row>
    <row r="1264" spans="1:33">
      <c r="A1264" s="8" t="s">
        <v>4944</v>
      </c>
      <c r="B1264" s="8" t="s">
        <v>4945</v>
      </c>
      <c r="C1264" s="9" t="s">
        <v>91</v>
      </c>
      <c r="D1264" s="185" t="s">
        <v>4946</v>
      </c>
      <c r="E1264" s="188" t="s">
        <v>4947</v>
      </c>
      <c r="F1264" s="9" t="s">
        <v>83</v>
      </c>
      <c r="G1264" s="9" t="s">
        <v>147</v>
      </c>
      <c r="H1264" s="10">
        <v>0</v>
      </c>
      <c r="I1264" s="11">
        <v>10</v>
      </c>
      <c r="J1264" s="24">
        <v>0</v>
      </c>
      <c r="K1264" s="12"/>
      <c r="L1264" s="14">
        <v>0</v>
      </c>
      <c r="N1264" s="21">
        <v>0</v>
      </c>
      <c r="P1264" s="21">
        <v>0</v>
      </c>
      <c r="R1264" s="21">
        <v>0</v>
      </c>
      <c r="T1264" s="21">
        <v>0</v>
      </c>
      <c r="V1264" s="21">
        <v>0</v>
      </c>
      <c r="X1264" s="21">
        <v>0</v>
      </c>
      <c r="Z1264" s="21">
        <v>1413306</v>
      </c>
      <c r="AB1264" s="22">
        <v>1413306</v>
      </c>
      <c r="AD1264" s="5" t="str">
        <f t="shared" si="19"/>
        <v>No</v>
      </c>
      <c r="AF1264" s="28"/>
      <c r="AG1264" s="21"/>
    </row>
    <row r="1265" spans="1:33">
      <c r="A1265" s="8" t="s">
        <v>5574</v>
      </c>
      <c r="B1265" s="8" t="s">
        <v>2299</v>
      </c>
      <c r="C1265" s="9" t="s">
        <v>132</v>
      </c>
      <c r="D1265" s="185" t="s">
        <v>5575</v>
      </c>
      <c r="E1265" s="188" t="s">
        <v>5576</v>
      </c>
      <c r="F1265" s="9" t="s">
        <v>83</v>
      </c>
      <c r="G1265" s="9" t="s">
        <v>147</v>
      </c>
      <c r="H1265" s="10">
        <v>0</v>
      </c>
      <c r="I1265" s="11">
        <v>10</v>
      </c>
      <c r="J1265" s="24">
        <v>0</v>
      </c>
      <c r="K1265" s="12"/>
      <c r="L1265" s="14">
        <v>0</v>
      </c>
      <c r="N1265" s="21">
        <v>0</v>
      </c>
      <c r="P1265" s="21">
        <v>0</v>
      </c>
      <c r="R1265" s="21">
        <v>0</v>
      </c>
      <c r="T1265" s="21">
        <v>0</v>
      </c>
      <c r="V1265" s="21">
        <v>0</v>
      </c>
      <c r="X1265" s="21">
        <v>0</v>
      </c>
      <c r="Z1265" s="21">
        <v>34233</v>
      </c>
      <c r="AB1265" s="22">
        <v>34233</v>
      </c>
      <c r="AD1265" s="5" t="str">
        <f t="shared" si="19"/>
        <v>No</v>
      </c>
      <c r="AF1265" s="28"/>
      <c r="AG1265" s="21"/>
    </row>
    <row r="1266" spans="1:33">
      <c r="A1266" s="8" t="s">
        <v>6001</v>
      </c>
      <c r="B1266" s="8" t="s">
        <v>319</v>
      </c>
      <c r="C1266" s="9" t="s">
        <v>213</v>
      </c>
      <c r="D1266" s="185" t="s">
        <v>320</v>
      </c>
      <c r="E1266" s="188" t="s">
        <v>321</v>
      </c>
      <c r="F1266" s="9" t="s">
        <v>1320</v>
      </c>
      <c r="G1266" s="9" t="s">
        <v>147</v>
      </c>
      <c r="H1266" s="10">
        <v>0</v>
      </c>
      <c r="I1266" s="11">
        <v>10</v>
      </c>
      <c r="J1266" s="24">
        <v>0</v>
      </c>
      <c r="K1266" s="12"/>
      <c r="L1266" s="14">
        <v>0</v>
      </c>
      <c r="N1266" s="21">
        <v>0</v>
      </c>
      <c r="P1266" s="21">
        <v>0</v>
      </c>
      <c r="R1266" s="21">
        <v>0</v>
      </c>
      <c r="T1266" s="21">
        <v>0</v>
      </c>
      <c r="V1266" s="21">
        <v>0</v>
      </c>
      <c r="X1266" s="21">
        <v>0</v>
      </c>
      <c r="Z1266" s="21">
        <v>10903</v>
      </c>
      <c r="AB1266" s="22">
        <v>10903</v>
      </c>
      <c r="AD1266" s="5" t="str">
        <f t="shared" si="19"/>
        <v>No</v>
      </c>
      <c r="AF1266" s="28"/>
      <c r="AG1266" s="21"/>
    </row>
    <row r="1267" spans="1:33">
      <c r="A1267" s="8" t="s">
        <v>44</v>
      </c>
      <c r="B1267" s="8" t="s">
        <v>45</v>
      </c>
      <c r="C1267" s="9" t="s">
        <v>46</v>
      </c>
      <c r="D1267" s="185" t="s">
        <v>47</v>
      </c>
      <c r="E1267" s="188">
        <v>55270</v>
      </c>
      <c r="F1267" s="9" t="s">
        <v>36</v>
      </c>
      <c r="G1267" s="9" t="s">
        <v>5756</v>
      </c>
      <c r="H1267" s="10">
        <v>0</v>
      </c>
      <c r="I1267" s="11">
        <v>10</v>
      </c>
      <c r="J1267" s="24">
        <v>0</v>
      </c>
      <c r="K1267" s="12"/>
      <c r="L1267" s="14">
        <v>0</v>
      </c>
      <c r="N1267" s="21">
        <v>0</v>
      </c>
      <c r="P1267" s="21">
        <v>0</v>
      </c>
      <c r="R1267" s="21">
        <v>0</v>
      </c>
      <c r="T1267" s="21">
        <v>0</v>
      </c>
      <c r="V1267" s="21">
        <v>0</v>
      </c>
      <c r="X1267" s="21">
        <v>0</v>
      </c>
      <c r="Z1267" s="21">
        <v>0</v>
      </c>
      <c r="AB1267" s="22">
        <v>0</v>
      </c>
      <c r="AD1267" s="5" t="str">
        <f t="shared" si="19"/>
        <v>No</v>
      </c>
      <c r="AF1267" s="28"/>
      <c r="AG1267" s="21"/>
    </row>
    <row r="1268" spans="1:33">
      <c r="A1268" s="8" t="s">
        <v>3296</v>
      </c>
      <c r="B1268" s="8" t="s">
        <v>3297</v>
      </c>
      <c r="C1268" s="9" t="s">
        <v>555</v>
      </c>
      <c r="D1268" s="185" t="s">
        <v>3298</v>
      </c>
      <c r="E1268" s="188" t="s">
        <v>3299</v>
      </c>
      <c r="F1268" s="9" t="s">
        <v>83</v>
      </c>
      <c r="G1268" s="9" t="s">
        <v>147</v>
      </c>
      <c r="H1268" s="10">
        <v>0</v>
      </c>
      <c r="I1268" s="11">
        <v>10</v>
      </c>
      <c r="J1268" s="24">
        <v>0</v>
      </c>
      <c r="K1268" s="12"/>
      <c r="L1268" s="14">
        <v>0</v>
      </c>
      <c r="N1268" s="21">
        <v>0</v>
      </c>
      <c r="P1268" s="21">
        <v>0</v>
      </c>
      <c r="R1268" s="21">
        <v>0</v>
      </c>
      <c r="T1268" s="21">
        <v>0</v>
      </c>
      <c r="V1268" s="21">
        <v>0</v>
      </c>
      <c r="X1268" s="21">
        <v>0</v>
      </c>
      <c r="Z1268" s="21">
        <v>28395</v>
      </c>
      <c r="AB1268" s="22">
        <v>28395</v>
      </c>
      <c r="AD1268" s="5" t="str">
        <f t="shared" si="19"/>
        <v>No</v>
      </c>
      <c r="AF1268" s="28"/>
      <c r="AG1268" s="21"/>
    </row>
    <row r="1269" spans="1:33">
      <c r="A1269" s="8" t="s">
        <v>5544</v>
      </c>
      <c r="B1269" s="8" t="s">
        <v>5545</v>
      </c>
      <c r="C1269" s="9" t="s">
        <v>132</v>
      </c>
      <c r="D1269" s="185" t="s">
        <v>5546</v>
      </c>
      <c r="E1269" s="188" t="s">
        <v>5547</v>
      </c>
      <c r="F1269" s="9" t="s">
        <v>1320</v>
      </c>
      <c r="G1269" s="9" t="s">
        <v>147</v>
      </c>
      <c r="H1269" s="10">
        <v>0</v>
      </c>
      <c r="I1269" s="11">
        <v>10</v>
      </c>
      <c r="J1269" s="24">
        <v>0</v>
      </c>
      <c r="K1269" s="12"/>
      <c r="L1269" s="14">
        <v>0</v>
      </c>
      <c r="N1269" s="21">
        <v>0</v>
      </c>
      <c r="P1269" s="21">
        <v>0</v>
      </c>
      <c r="R1269" s="21">
        <v>0</v>
      </c>
      <c r="T1269" s="21">
        <v>0</v>
      </c>
      <c r="V1269" s="21">
        <v>0</v>
      </c>
      <c r="X1269" s="21">
        <v>0</v>
      </c>
      <c r="Z1269" s="21">
        <v>366223</v>
      </c>
      <c r="AB1269" s="22">
        <v>366223</v>
      </c>
      <c r="AD1269" s="5" t="str">
        <f t="shared" si="19"/>
        <v>No</v>
      </c>
      <c r="AF1269" s="28"/>
      <c r="AG1269" s="21"/>
    </row>
    <row r="1270" spans="1:33">
      <c r="A1270" s="8" t="s">
        <v>5427</v>
      </c>
      <c r="B1270" s="8" t="s">
        <v>5428</v>
      </c>
      <c r="C1270" s="9" t="s">
        <v>58</v>
      </c>
      <c r="D1270" s="185" t="s">
        <v>5429</v>
      </c>
      <c r="E1270" s="188" t="s">
        <v>5430</v>
      </c>
      <c r="F1270" s="9" t="s">
        <v>83</v>
      </c>
      <c r="G1270" s="9" t="s">
        <v>147</v>
      </c>
      <c r="H1270" s="10">
        <v>0</v>
      </c>
      <c r="I1270" s="11">
        <v>10</v>
      </c>
      <c r="J1270" s="24">
        <v>0</v>
      </c>
      <c r="K1270" s="12"/>
      <c r="L1270" s="14">
        <v>0</v>
      </c>
      <c r="N1270" s="21">
        <v>0</v>
      </c>
      <c r="P1270" s="21">
        <v>0</v>
      </c>
      <c r="R1270" s="21">
        <v>0</v>
      </c>
      <c r="T1270" s="21">
        <v>0</v>
      </c>
      <c r="V1270" s="21">
        <v>0</v>
      </c>
      <c r="X1270" s="21">
        <v>0</v>
      </c>
      <c r="Z1270" s="21">
        <v>143360</v>
      </c>
      <c r="AB1270" s="22">
        <v>143360</v>
      </c>
      <c r="AD1270" s="5" t="str">
        <f t="shared" si="19"/>
        <v>No</v>
      </c>
      <c r="AF1270" s="28"/>
      <c r="AG1270" s="21"/>
    </row>
    <row r="1271" spans="1:33">
      <c r="A1271" s="8" t="s">
        <v>3195</v>
      </c>
      <c r="B1271" s="8" t="s">
        <v>3196</v>
      </c>
      <c r="C1271" s="9" t="s">
        <v>50</v>
      </c>
      <c r="D1271" s="185" t="s">
        <v>3197</v>
      </c>
      <c r="E1271" s="188" t="s">
        <v>3198</v>
      </c>
      <c r="F1271" s="9" t="s">
        <v>83</v>
      </c>
      <c r="G1271" s="9" t="s">
        <v>147</v>
      </c>
      <c r="H1271" s="10">
        <v>0</v>
      </c>
      <c r="I1271" s="11">
        <v>10</v>
      </c>
      <c r="J1271" s="24">
        <v>0</v>
      </c>
      <c r="K1271" s="12"/>
      <c r="L1271" s="14">
        <v>0</v>
      </c>
      <c r="N1271" s="21">
        <v>0</v>
      </c>
      <c r="P1271" s="21">
        <v>0</v>
      </c>
      <c r="R1271" s="21">
        <v>0</v>
      </c>
      <c r="T1271" s="21">
        <v>0</v>
      </c>
      <c r="V1271" s="21">
        <v>0</v>
      </c>
      <c r="X1271" s="21">
        <v>0</v>
      </c>
      <c r="Z1271" s="21">
        <v>76052</v>
      </c>
      <c r="AB1271" s="22">
        <v>76052</v>
      </c>
      <c r="AD1271" s="5" t="str">
        <f t="shared" si="19"/>
        <v>No</v>
      </c>
      <c r="AF1271" s="28"/>
      <c r="AG1271" s="21"/>
    </row>
    <row r="1272" spans="1:33">
      <c r="A1272" s="8" t="s">
        <v>6214</v>
      </c>
      <c r="B1272" s="8" t="s">
        <v>6215</v>
      </c>
      <c r="C1272" s="9" t="s">
        <v>91</v>
      </c>
      <c r="D1272" s="185"/>
      <c r="E1272" s="188">
        <v>90286</v>
      </c>
      <c r="F1272" s="9" t="s">
        <v>83</v>
      </c>
      <c r="G1272" s="9" t="s">
        <v>5756</v>
      </c>
      <c r="H1272" s="10">
        <v>12150996</v>
      </c>
      <c r="I1272" s="11">
        <v>10</v>
      </c>
      <c r="J1272" s="24">
        <v>0</v>
      </c>
      <c r="K1272" s="12"/>
      <c r="L1272" s="14">
        <v>0</v>
      </c>
      <c r="N1272" s="21">
        <v>0</v>
      </c>
      <c r="P1272" s="21">
        <v>0</v>
      </c>
      <c r="R1272" s="21">
        <v>0</v>
      </c>
      <c r="T1272" s="21">
        <v>0</v>
      </c>
      <c r="V1272" s="21">
        <v>0</v>
      </c>
      <c r="X1272" s="21">
        <v>0</v>
      </c>
      <c r="Z1272" s="21">
        <v>1598039</v>
      </c>
      <c r="AB1272" s="22">
        <v>1598039</v>
      </c>
      <c r="AD1272" s="5" t="str">
        <f t="shared" si="19"/>
        <v>No</v>
      </c>
      <c r="AF1272" s="28"/>
      <c r="AG1272" s="21"/>
    </row>
    <row r="1273" spans="1:33">
      <c r="A1273" s="8" t="s">
        <v>6216</v>
      </c>
      <c r="B1273" s="8" t="s">
        <v>6217</v>
      </c>
      <c r="C1273" s="9" t="s">
        <v>91</v>
      </c>
      <c r="D1273" s="185"/>
      <c r="E1273" s="188">
        <v>90294</v>
      </c>
      <c r="F1273" s="9" t="s">
        <v>83</v>
      </c>
      <c r="G1273" s="9" t="s">
        <v>5756</v>
      </c>
      <c r="H1273" s="10">
        <v>12150996</v>
      </c>
      <c r="I1273" s="11">
        <v>10</v>
      </c>
      <c r="J1273" s="24">
        <v>0</v>
      </c>
      <c r="K1273" s="12"/>
      <c r="L1273" s="14">
        <v>0</v>
      </c>
      <c r="N1273" s="21">
        <v>0</v>
      </c>
      <c r="P1273" s="21">
        <v>0</v>
      </c>
      <c r="R1273" s="21">
        <v>0</v>
      </c>
      <c r="T1273" s="21">
        <v>0</v>
      </c>
      <c r="V1273" s="21">
        <v>0</v>
      </c>
      <c r="X1273" s="21">
        <v>0</v>
      </c>
      <c r="Z1273" s="21">
        <v>1881905</v>
      </c>
      <c r="AB1273" s="22">
        <v>1881905</v>
      </c>
      <c r="AD1273" s="5" t="str">
        <f t="shared" si="19"/>
        <v>No</v>
      </c>
      <c r="AF1273" s="28"/>
      <c r="AG1273" s="21"/>
    </row>
    <row r="1274" spans="1:33">
      <c r="A1274" s="8" t="s">
        <v>2570</v>
      </c>
      <c r="B1274" s="8" t="s">
        <v>1281</v>
      </c>
      <c r="C1274" s="9" t="s">
        <v>466</v>
      </c>
      <c r="D1274" s="185" t="s">
        <v>2571</v>
      </c>
      <c r="E1274" s="188" t="s">
        <v>2572</v>
      </c>
      <c r="F1274" s="9" t="s">
        <v>83</v>
      </c>
      <c r="G1274" s="9" t="s">
        <v>147</v>
      </c>
      <c r="H1274" s="10">
        <v>0</v>
      </c>
      <c r="I1274" s="11">
        <v>10</v>
      </c>
      <c r="J1274" s="24">
        <v>0</v>
      </c>
      <c r="K1274" s="12"/>
      <c r="L1274" s="14">
        <v>0</v>
      </c>
      <c r="N1274" s="21">
        <v>0</v>
      </c>
      <c r="P1274" s="21">
        <v>0</v>
      </c>
      <c r="R1274" s="21">
        <v>0</v>
      </c>
      <c r="T1274" s="21">
        <v>0</v>
      </c>
      <c r="V1274" s="21">
        <v>0</v>
      </c>
      <c r="X1274" s="21">
        <v>0</v>
      </c>
      <c r="Z1274" s="21">
        <v>215862</v>
      </c>
      <c r="AB1274" s="22">
        <v>215862</v>
      </c>
      <c r="AD1274" s="5" t="str">
        <f t="shared" si="19"/>
        <v>No</v>
      </c>
      <c r="AF1274" s="28"/>
      <c r="AG1274" s="21"/>
    </row>
    <row r="1275" spans="1:33">
      <c r="A1275" s="8" t="s">
        <v>935</v>
      </c>
      <c r="B1275" s="8" t="s">
        <v>936</v>
      </c>
      <c r="C1275" s="9" t="s">
        <v>129</v>
      </c>
      <c r="D1275" s="185" t="s">
        <v>937</v>
      </c>
      <c r="E1275" s="188" t="s">
        <v>938</v>
      </c>
      <c r="F1275" s="9" t="s">
        <v>83</v>
      </c>
      <c r="G1275" s="9" t="s">
        <v>147</v>
      </c>
      <c r="H1275" s="10">
        <v>0</v>
      </c>
      <c r="I1275" s="11">
        <v>10</v>
      </c>
      <c r="J1275" s="24">
        <v>0</v>
      </c>
      <c r="K1275" s="12"/>
      <c r="L1275" s="14">
        <v>0</v>
      </c>
      <c r="N1275" s="21">
        <v>0</v>
      </c>
      <c r="P1275" s="21">
        <v>0</v>
      </c>
      <c r="R1275" s="21">
        <v>0</v>
      </c>
      <c r="T1275" s="21">
        <v>0</v>
      </c>
      <c r="V1275" s="21">
        <v>0</v>
      </c>
      <c r="X1275" s="21">
        <v>0</v>
      </c>
      <c r="Z1275" s="21">
        <v>334017</v>
      </c>
      <c r="AB1275" s="22">
        <v>334017</v>
      </c>
      <c r="AD1275" s="5" t="str">
        <f t="shared" si="19"/>
        <v>No</v>
      </c>
      <c r="AF1275" s="28"/>
      <c r="AG1275" s="21"/>
    </row>
    <row r="1276" spans="1:33">
      <c r="A1276" s="8" t="s">
        <v>1489</v>
      </c>
      <c r="B1276" s="8" t="s">
        <v>1490</v>
      </c>
      <c r="C1276" s="9" t="s">
        <v>178</v>
      </c>
      <c r="D1276" s="185" t="s">
        <v>1491</v>
      </c>
      <c r="E1276" s="188" t="s">
        <v>1492</v>
      </c>
      <c r="F1276" s="9" t="s">
        <v>83</v>
      </c>
      <c r="G1276" s="9" t="s">
        <v>147</v>
      </c>
      <c r="H1276" s="10">
        <v>0</v>
      </c>
      <c r="I1276" s="11">
        <v>10</v>
      </c>
      <c r="J1276" s="24">
        <v>0</v>
      </c>
      <c r="K1276" s="12"/>
      <c r="L1276" s="14">
        <v>0</v>
      </c>
      <c r="N1276" s="21">
        <v>0</v>
      </c>
      <c r="P1276" s="21">
        <v>0</v>
      </c>
      <c r="R1276" s="21">
        <v>0</v>
      </c>
      <c r="T1276" s="21">
        <v>0</v>
      </c>
      <c r="V1276" s="21">
        <v>0</v>
      </c>
      <c r="X1276" s="21">
        <v>0</v>
      </c>
      <c r="Z1276" s="21">
        <v>274093</v>
      </c>
      <c r="AB1276" s="22">
        <v>274093</v>
      </c>
      <c r="AD1276" s="5" t="str">
        <f t="shared" si="19"/>
        <v>No</v>
      </c>
      <c r="AF1276" s="28"/>
      <c r="AG1276" s="21"/>
    </row>
    <row r="1277" spans="1:33">
      <c r="A1277" s="8" t="s">
        <v>1336</v>
      </c>
      <c r="B1277" s="8" t="s">
        <v>123</v>
      </c>
      <c r="C1277" s="9" t="s">
        <v>124</v>
      </c>
      <c r="D1277" s="185">
        <v>6080</v>
      </c>
      <c r="E1277" s="188">
        <v>60080</v>
      </c>
      <c r="F1277" s="9" t="s">
        <v>83</v>
      </c>
      <c r="G1277" s="9" t="s">
        <v>5756</v>
      </c>
      <c r="H1277" s="10">
        <v>144875</v>
      </c>
      <c r="I1277" s="11">
        <v>10</v>
      </c>
      <c r="J1277" s="24">
        <v>0</v>
      </c>
      <c r="K1277" s="12"/>
      <c r="L1277" s="14">
        <v>0</v>
      </c>
      <c r="N1277" s="21">
        <v>0</v>
      </c>
      <c r="P1277" s="21">
        <v>0</v>
      </c>
      <c r="R1277" s="21">
        <v>0</v>
      </c>
      <c r="T1277" s="21">
        <v>0</v>
      </c>
      <c r="V1277" s="21">
        <v>0</v>
      </c>
      <c r="X1277" s="21">
        <v>0</v>
      </c>
      <c r="Z1277" s="21">
        <v>474138</v>
      </c>
      <c r="AB1277" s="22">
        <v>474138</v>
      </c>
      <c r="AD1277" s="5" t="str">
        <f t="shared" si="19"/>
        <v>No</v>
      </c>
      <c r="AF1277" s="28"/>
      <c r="AG1277" s="21"/>
    </row>
    <row r="1278" spans="1:33">
      <c r="A1278" s="8" t="s">
        <v>5534</v>
      </c>
      <c r="B1278" s="8" t="s">
        <v>635</v>
      </c>
      <c r="C1278" s="9" t="s">
        <v>132</v>
      </c>
      <c r="D1278" s="185" t="s">
        <v>5535</v>
      </c>
      <c r="E1278" s="188" t="s">
        <v>5536</v>
      </c>
      <c r="F1278" s="9" t="s">
        <v>157</v>
      </c>
      <c r="G1278" s="9" t="s">
        <v>147</v>
      </c>
      <c r="H1278" s="10">
        <v>0</v>
      </c>
      <c r="I1278" s="11">
        <v>10</v>
      </c>
      <c r="J1278" s="24">
        <v>0</v>
      </c>
      <c r="K1278" s="12"/>
      <c r="L1278" s="14">
        <v>0</v>
      </c>
      <c r="N1278" s="21">
        <v>0</v>
      </c>
      <c r="P1278" s="21">
        <v>0</v>
      </c>
      <c r="R1278" s="21">
        <v>0</v>
      </c>
      <c r="T1278" s="21">
        <v>0</v>
      </c>
      <c r="V1278" s="21">
        <v>0</v>
      </c>
      <c r="X1278" s="21">
        <v>0</v>
      </c>
      <c r="Z1278" s="21">
        <v>154420</v>
      </c>
      <c r="AB1278" s="22">
        <v>154420</v>
      </c>
      <c r="AD1278" s="5" t="str">
        <f t="shared" si="19"/>
        <v>No</v>
      </c>
      <c r="AF1278" s="28"/>
      <c r="AG1278" s="21"/>
    </row>
    <row r="1279" spans="1:33">
      <c r="A1279" s="8" t="s">
        <v>4659</v>
      </c>
      <c r="B1279" s="8" t="s">
        <v>3618</v>
      </c>
      <c r="C1279" s="9" t="s">
        <v>42</v>
      </c>
      <c r="D1279" s="185" t="s">
        <v>4660</v>
      </c>
      <c r="E1279" s="188" t="s">
        <v>4661</v>
      </c>
      <c r="F1279" s="9" t="s">
        <v>88</v>
      </c>
      <c r="G1279" s="9" t="s">
        <v>147</v>
      </c>
      <c r="H1279" s="10">
        <v>0</v>
      </c>
      <c r="I1279" s="11">
        <v>10</v>
      </c>
      <c r="J1279" s="24">
        <v>0</v>
      </c>
      <c r="K1279" s="12"/>
      <c r="L1279" s="14">
        <v>0</v>
      </c>
      <c r="N1279" s="21">
        <v>0</v>
      </c>
      <c r="P1279" s="21">
        <v>0</v>
      </c>
      <c r="R1279" s="21">
        <v>0</v>
      </c>
      <c r="T1279" s="21">
        <v>0</v>
      </c>
      <c r="V1279" s="21">
        <v>0</v>
      </c>
      <c r="X1279" s="21">
        <v>0</v>
      </c>
      <c r="Z1279" s="21">
        <v>608988</v>
      </c>
      <c r="AB1279" s="22">
        <v>608988</v>
      </c>
      <c r="AD1279" s="5" t="str">
        <f t="shared" si="19"/>
        <v>No</v>
      </c>
      <c r="AF1279" s="28"/>
      <c r="AG1279" s="21"/>
    </row>
    <row r="1280" spans="1:33">
      <c r="A1280" s="8" t="s">
        <v>2777</v>
      </c>
      <c r="B1280" s="8" t="s">
        <v>209</v>
      </c>
      <c r="C1280" s="9" t="s">
        <v>210</v>
      </c>
      <c r="D1280" s="185"/>
      <c r="E1280" s="188" t="s">
        <v>2778</v>
      </c>
      <c r="F1280" s="9" t="s">
        <v>157</v>
      </c>
      <c r="G1280" s="9" t="s">
        <v>147</v>
      </c>
      <c r="H1280" s="10">
        <v>0</v>
      </c>
      <c r="I1280" s="11">
        <v>10</v>
      </c>
      <c r="J1280" s="24">
        <v>0</v>
      </c>
      <c r="K1280" s="12"/>
      <c r="L1280" s="14">
        <v>0</v>
      </c>
      <c r="N1280" s="21">
        <v>0</v>
      </c>
      <c r="P1280" s="21">
        <v>0</v>
      </c>
      <c r="R1280" s="21">
        <v>0</v>
      </c>
      <c r="T1280" s="21">
        <v>0</v>
      </c>
      <c r="V1280" s="21">
        <v>0</v>
      </c>
      <c r="X1280" s="21">
        <v>0</v>
      </c>
      <c r="Z1280" s="21">
        <v>15935</v>
      </c>
      <c r="AB1280" s="22">
        <v>15935</v>
      </c>
      <c r="AD1280" s="5" t="str">
        <f t="shared" si="19"/>
        <v>No</v>
      </c>
      <c r="AF1280" s="28"/>
      <c r="AG1280" s="21"/>
    </row>
    <row r="1281" spans="1:33">
      <c r="A1281" s="8" t="s">
        <v>4009</v>
      </c>
      <c r="B1281" s="8" t="s">
        <v>4010</v>
      </c>
      <c r="C1281" s="9" t="s">
        <v>39</v>
      </c>
      <c r="D1281" s="185" t="s">
        <v>4011</v>
      </c>
      <c r="E1281" s="188" t="s">
        <v>4012</v>
      </c>
      <c r="F1281" s="9" t="s">
        <v>83</v>
      </c>
      <c r="G1281" s="9" t="s">
        <v>147</v>
      </c>
      <c r="H1281" s="10">
        <v>0</v>
      </c>
      <c r="I1281" s="11">
        <v>10</v>
      </c>
      <c r="J1281" s="24">
        <v>0</v>
      </c>
      <c r="K1281" s="12"/>
      <c r="L1281" s="14">
        <v>0</v>
      </c>
      <c r="N1281" s="21">
        <v>0</v>
      </c>
      <c r="P1281" s="21">
        <v>0</v>
      </c>
      <c r="R1281" s="21">
        <v>0</v>
      </c>
      <c r="T1281" s="21">
        <v>0</v>
      </c>
      <c r="V1281" s="21">
        <v>0</v>
      </c>
      <c r="X1281" s="21">
        <v>0</v>
      </c>
      <c r="Z1281" s="21">
        <v>303560</v>
      </c>
      <c r="AB1281" s="22">
        <v>303560</v>
      </c>
      <c r="AD1281" s="5" t="str">
        <f t="shared" si="19"/>
        <v>No</v>
      </c>
      <c r="AF1281" s="28"/>
      <c r="AG1281" s="21"/>
    </row>
    <row r="1282" spans="1:33">
      <c r="A1282" s="8" t="s">
        <v>6604</v>
      </c>
      <c r="B1282" s="8" t="s">
        <v>78</v>
      </c>
      <c r="C1282" s="9" t="s">
        <v>79</v>
      </c>
      <c r="D1282" s="185" t="s">
        <v>4740</v>
      </c>
      <c r="E1282" s="188" t="s">
        <v>4741</v>
      </c>
      <c r="F1282" s="9" t="s">
        <v>83</v>
      </c>
      <c r="G1282" s="9" t="s">
        <v>147</v>
      </c>
      <c r="H1282" s="10">
        <v>0</v>
      </c>
      <c r="I1282" s="11">
        <v>9</v>
      </c>
      <c r="J1282" s="24">
        <v>0</v>
      </c>
      <c r="K1282" s="12"/>
      <c r="L1282" s="14">
        <v>0</v>
      </c>
      <c r="N1282" s="21">
        <v>0</v>
      </c>
      <c r="P1282" s="21">
        <v>0</v>
      </c>
      <c r="R1282" s="21">
        <v>0</v>
      </c>
      <c r="T1282" s="21">
        <v>0</v>
      </c>
      <c r="V1282" s="21">
        <v>0</v>
      </c>
      <c r="X1282" s="21">
        <v>0</v>
      </c>
      <c r="Z1282" s="21">
        <v>56906</v>
      </c>
      <c r="AB1282" s="22">
        <v>56906</v>
      </c>
      <c r="AD1282" s="5" t="str">
        <f t="shared" si="19"/>
        <v>No</v>
      </c>
      <c r="AF1282" s="28"/>
      <c r="AG1282" s="21"/>
    </row>
    <row r="1283" spans="1:33">
      <c r="A1283" s="8" t="s">
        <v>5318</v>
      </c>
      <c r="B1283" s="8" t="s">
        <v>5319</v>
      </c>
      <c r="C1283" s="9" t="s">
        <v>58</v>
      </c>
      <c r="D1283" s="185" t="s">
        <v>5320</v>
      </c>
      <c r="E1283" s="188" t="s">
        <v>5321</v>
      </c>
      <c r="F1283" s="9" t="s">
        <v>83</v>
      </c>
      <c r="G1283" s="9" t="s">
        <v>147</v>
      </c>
      <c r="H1283" s="10">
        <v>0</v>
      </c>
      <c r="I1283" s="11">
        <v>9</v>
      </c>
      <c r="J1283" s="24">
        <v>0</v>
      </c>
      <c r="K1283" s="12"/>
      <c r="L1283" s="14">
        <v>0</v>
      </c>
      <c r="N1283" s="21">
        <v>0</v>
      </c>
      <c r="P1283" s="21">
        <v>0</v>
      </c>
      <c r="R1283" s="21">
        <v>0</v>
      </c>
      <c r="T1283" s="21">
        <v>0</v>
      </c>
      <c r="V1283" s="21">
        <v>0</v>
      </c>
      <c r="X1283" s="21">
        <v>0</v>
      </c>
      <c r="Z1283" s="21">
        <v>22604</v>
      </c>
      <c r="AB1283" s="22">
        <v>22604</v>
      </c>
      <c r="AD1283" s="5" t="str">
        <f t="shared" ref="AD1283:AD1346" si="20">IF(AC1283&amp;AA1283&amp;Y1283&amp;W1283&amp;U1283&amp;S1283&amp;Q1283&amp;O1283&amp;M1283&amp;K1283&lt;&gt;"","Yes","No")</f>
        <v>No</v>
      </c>
      <c r="AF1283" s="28"/>
      <c r="AG1283" s="21"/>
    </row>
    <row r="1284" spans="1:33">
      <c r="A1284" s="8" t="s">
        <v>6596</v>
      </c>
      <c r="B1284" s="8" t="s">
        <v>2028</v>
      </c>
      <c r="C1284" s="9" t="s">
        <v>69</v>
      </c>
      <c r="D1284" s="185" t="s">
        <v>2029</v>
      </c>
      <c r="E1284" s="188" t="s">
        <v>2030</v>
      </c>
      <c r="F1284" s="9" t="s">
        <v>157</v>
      </c>
      <c r="G1284" s="9" t="s">
        <v>147</v>
      </c>
      <c r="H1284" s="10">
        <v>0</v>
      </c>
      <c r="I1284" s="11">
        <v>9</v>
      </c>
      <c r="J1284" s="24">
        <v>0</v>
      </c>
      <c r="K1284" s="12"/>
      <c r="L1284" s="14">
        <v>0</v>
      </c>
      <c r="N1284" s="21">
        <v>0</v>
      </c>
      <c r="P1284" s="21">
        <v>0</v>
      </c>
      <c r="R1284" s="21">
        <v>0</v>
      </c>
      <c r="T1284" s="21">
        <v>0</v>
      </c>
      <c r="V1284" s="21">
        <v>0</v>
      </c>
      <c r="X1284" s="21">
        <v>0</v>
      </c>
      <c r="Z1284" s="21">
        <v>157399</v>
      </c>
      <c r="AB1284" s="22">
        <v>157399</v>
      </c>
      <c r="AD1284" s="5" t="str">
        <f t="shared" si="20"/>
        <v>No</v>
      </c>
      <c r="AF1284" s="28"/>
      <c r="AG1284" s="21"/>
    </row>
    <row r="1285" spans="1:33">
      <c r="A1285" s="8" t="s">
        <v>2616</v>
      </c>
      <c r="B1285" s="8" t="s">
        <v>1132</v>
      </c>
      <c r="C1285" s="9" t="s">
        <v>466</v>
      </c>
      <c r="D1285" s="185" t="s">
        <v>2617</v>
      </c>
      <c r="E1285" s="188" t="s">
        <v>2618</v>
      </c>
      <c r="F1285" s="9" t="s">
        <v>157</v>
      </c>
      <c r="G1285" s="9" t="s">
        <v>147</v>
      </c>
      <c r="H1285" s="10">
        <v>0</v>
      </c>
      <c r="I1285" s="11">
        <v>9</v>
      </c>
      <c r="J1285" s="24">
        <v>0</v>
      </c>
      <c r="K1285" s="12"/>
      <c r="L1285" s="14">
        <v>0</v>
      </c>
      <c r="N1285" s="21">
        <v>0</v>
      </c>
      <c r="P1285" s="21">
        <v>0</v>
      </c>
      <c r="R1285" s="21">
        <v>0</v>
      </c>
      <c r="T1285" s="21">
        <v>0</v>
      </c>
      <c r="V1285" s="21">
        <v>0</v>
      </c>
      <c r="X1285" s="21">
        <v>0</v>
      </c>
      <c r="Z1285" s="21">
        <v>186741</v>
      </c>
      <c r="AB1285" s="22">
        <v>186741</v>
      </c>
      <c r="AD1285" s="5" t="str">
        <f t="shared" si="20"/>
        <v>No</v>
      </c>
      <c r="AF1285" s="28"/>
      <c r="AG1285" s="21"/>
    </row>
    <row r="1286" spans="1:33">
      <c r="A1286" s="8" t="s">
        <v>5500</v>
      </c>
      <c r="B1286" s="8" t="s">
        <v>5501</v>
      </c>
      <c r="C1286" s="9" t="s">
        <v>132</v>
      </c>
      <c r="D1286" s="185" t="s">
        <v>5502</v>
      </c>
      <c r="E1286" s="188" t="s">
        <v>5503</v>
      </c>
      <c r="F1286" s="9" t="s">
        <v>157</v>
      </c>
      <c r="G1286" s="9" t="s">
        <v>147</v>
      </c>
      <c r="H1286" s="10">
        <v>0</v>
      </c>
      <c r="I1286" s="11">
        <v>9</v>
      </c>
      <c r="J1286" s="24">
        <v>0</v>
      </c>
      <c r="K1286" s="12"/>
      <c r="L1286" s="14">
        <v>0</v>
      </c>
      <c r="N1286" s="21">
        <v>0</v>
      </c>
      <c r="P1286" s="21">
        <v>0</v>
      </c>
      <c r="R1286" s="21">
        <v>0</v>
      </c>
      <c r="T1286" s="21">
        <v>0</v>
      </c>
      <c r="V1286" s="21">
        <v>0</v>
      </c>
      <c r="X1286" s="21">
        <v>0</v>
      </c>
      <c r="Z1286" s="21">
        <v>139970</v>
      </c>
      <c r="AB1286" s="22">
        <v>139970</v>
      </c>
      <c r="AD1286" s="5" t="str">
        <f t="shared" si="20"/>
        <v>No</v>
      </c>
      <c r="AF1286" s="28"/>
      <c r="AG1286" s="21"/>
    </row>
    <row r="1287" spans="1:33">
      <c r="A1287" s="8" t="s">
        <v>6600</v>
      </c>
      <c r="B1287" s="8" t="s">
        <v>6601</v>
      </c>
      <c r="C1287" s="9" t="s">
        <v>278</v>
      </c>
      <c r="D1287" s="185" t="s">
        <v>6602</v>
      </c>
      <c r="E1287" s="188" t="s">
        <v>6603</v>
      </c>
      <c r="F1287" s="9" t="s">
        <v>157</v>
      </c>
      <c r="G1287" s="9" t="s">
        <v>147</v>
      </c>
      <c r="H1287" s="10">
        <v>0</v>
      </c>
      <c r="I1287" s="11">
        <v>9</v>
      </c>
      <c r="J1287" s="24">
        <v>0</v>
      </c>
      <c r="K1287" s="12"/>
      <c r="L1287" s="14">
        <v>0</v>
      </c>
      <c r="N1287" s="21">
        <v>0</v>
      </c>
      <c r="P1287" s="21">
        <v>0</v>
      </c>
      <c r="R1287" s="21">
        <v>0</v>
      </c>
      <c r="T1287" s="21">
        <v>0</v>
      </c>
      <c r="V1287" s="21">
        <v>0</v>
      </c>
      <c r="X1287" s="21">
        <v>0</v>
      </c>
      <c r="Z1287" s="21">
        <v>21478</v>
      </c>
      <c r="AB1287" s="22">
        <v>21478</v>
      </c>
      <c r="AD1287" s="5" t="str">
        <f t="shared" si="20"/>
        <v>No</v>
      </c>
      <c r="AF1287" s="28"/>
      <c r="AG1287" s="21"/>
    </row>
    <row r="1288" spans="1:33">
      <c r="A1288" s="8" t="s">
        <v>1891</v>
      </c>
      <c r="B1288" s="8" t="s">
        <v>1892</v>
      </c>
      <c r="C1288" s="9" t="s">
        <v>265</v>
      </c>
      <c r="D1288" s="185" t="s">
        <v>1893</v>
      </c>
      <c r="E1288" s="188" t="s">
        <v>1894</v>
      </c>
      <c r="F1288" s="9" t="s">
        <v>88</v>
      </c>
      <c r="G1288" s="9" t="s">
        <v>147</v>
      </c>
      <c r="H1288" s="10">
        <v>0</v>
      </c>
      <c r="I1288" s="11">
        <v>9</v>
      </c>
      <c r="J1288" s="24">
        <v>0</v>
      </c>
      <c r="K1288" s="12"/>
      <c r="L1288" s="14">
        <v>0</v>
      </c>
      <c r="N1288" s="21">
        <v>0</v>
      </c>
      <c r="P1288" s="21">
        <v>0</v>
      </c>
      <c r="R1288" s="21">
        <v>0</v>
      </c>
      <c r="T1288" s="21">
        <v>0</v>
      </c>
      <c r="V1288" s="21">
        <v>0</v>
      </c>
      <c r="X1288" s="21">
        <v>0</v>
      </c>
      <c r="Z1288" s="21">
        <v>259190</v>
      </c>
      <c r="AB1288" s="22">
        <v>259190</v>
      </c>
      <c r="AD1288" s="5" t="str">
        <f t="shared" si="20"/>
        <v>No</v>
      </c>
      <c r="AF1288" s="28"/>
      <c r="AG1288" s="21"/>
    </row>
    <row r="1289" spans="1:33">
      <c r="A1289" s="8" t="s">
        <v>5476</v>
      </c>
      <c r="B1289" s="8" t="s">
        <v>6452</v>
      </c>
      <c r="C1289" s="9" t="s">
        <v>132</v>
      </c>
      <c r="D1289" s="185" t="s">
        <v>5477</v>
      </c>
      <c r="E1289" s="188" t="s">
        <v>5478</v>
      </c>
      <c r="F1289" s="9" t="s">
        <v>157</v>
      </c>
      <c r="G1289" s="9" t="s">
        <v>147</v>
      </c>
      <c r="H1289" s="10">
        <v>0</v>
      </c>
      <c r="I1289" s="11">
        <v>9</v>
      </c>
      <c r="J1289" s="24">
        <v>0</v>
      </c>
      <c r="K1289" s="12"/>
      <c r="L1289" s="14">
        <v>0</v>
      </c>
      <c r="N1289" s="21">
        <v>0</v>
      </c>
      <c r="P1289" s="21">
        <v>0</v>
      </c>
      <c r="R1289" s="21">
        <v>0</v>
      </c>
      <c r="T1289" s="21">
        <v>0</v>
      </c>
      <c r="V1289" s="21">
        <v>0</v>
      </c>
      <c r="X1289" s="21">
        <v>0</v>
      </c>
      <c r="Z1289" s="21">
        <v>122457</v>
      </c>
      <c r="AB1289" s="22">
        <v>122457</v>
      </c>
      <c r="AD1289" s="5" t="str">
        <f t="shared" si="20"/>
        <v>No</v>
      </c>
      <c r="AF1289" s="28"/>
      <c r="AG1289" s="21"/>
    </row>
    <row r="1290" spans="1:33">
      <c r="A1290" s="8" t="s">
        <v>2115</v>
      </c>
      <c r="B1290" s="8" t="s">
        <v>2116</v>
      </c>
      <c r="C1290" s="9" t="s">
        <v>275</v>
      </c>
      <c r="D1290" s="185" t="s">
        <v>2117</v>
      </c>
      <c r="E1290" s="188" t="s">
        <v>2118</v>
      </c>
      <c r="F1290" s="9" t="s">
        <v>83</v>
      </c>
      <c r="G1290" s="9" t="s">
        <v>147</v>
      </c>
      <c r="H1290" s="10">
        <v>0</v>
      </c>
      <c r="I1290" s="11">
        <v>9</v>
      </c>
      <c r="J1290" s="24">
        <v>0</v>
      </c>
      <c r="K1290" s="12"/>
      <c r="L1290" s="14">
        <v>0</v>
      </c>
      <c r="N1290" s="21">
        <v>0</v>
      </c>
      <c r="P1290" s="21">
        <v>0</v>
      </c>
      <c r="R1290" s="21">
        <v>0</v>
      </c>
      <c r="T1290" s="21">
        <v>0</v>
      </c>
      <c r="V1290" s="21">
        <v>0</v>
      </c>
      <c r="X1290" s="21">
        <v>0</v>
      </c>
      <c r="Z1290" s="21">
        <v>48288</v>
      </c>
      <c r="AB1290" s="22">
        <v>48288</v>
      </c>
      <c r="AD1290" s="5" t="str">
        <f t="shared" si="20"/>
        <v>No</v>
      </c>
      <c r="AF1290" s="28"/>
      <c r="AG1290" s="21"/>
    </row>
    <row r="1291" spans="1:33">
      <c r="A1291" s="8" t="s">
        <v>2477</v>
      </c>
      <c r="B1291" s="8" t="s">
        <v>2478</v>
      </c>
      <c r="C1291" s="9" t="s">
        <v>46</v>
      </c>
      <c r="D1291" s="185" t="s">
        <v>2479</v>
      </c>
      <c r="E1291" s="188" t="s">
        <v>2480</v>
      </c>
      <c r="F1291" s="9" t="s">
        <v>88</v>
      </c>
      <c r="G1291" s="9" t="s">
        <v>147</v>
      </c>
      <c r="H1291" s="10">
        <v>0</v>
      </c>
      <c r="I1291" s="11">
        <v>9</v>
      </c>
      <c r="J1291" s="24">
        <v>0</v>
      </c>
      <c r="K1291" s="12"/>
      <c r="L1291" s="14">
        <v>0</v>
      </c>
      <c r="N1291" s="21">
        <v>0</v>
      </c>
      <c r="P1291" s="21">
        <v>0</v>
      </c>
      <c r="R1291" s="21">
        <v>0</v>
      </c>
      <c r="T1291" s="21">
        <v>0</v>
      </c>
      <c r="V1291" s="21">
        <v>0</v>
      </c>
      <c r="X1291" s="21">
        <v>0</v>
      </c>
      <c r="Z1291" s="21">
        <v>16019</v>
      </c>
      <c r="AB1291" s="22">
        <v>16019</v>
      </c>
      <c r="AD1291" s="5" t="str">
        <f t="shared" si="20"/>
        <v>No</v>
      </c>
      <c r="AF1291" s="28"/>
      <c r="AG1291" s="21"/>
    </row>
    <row r="1292" spans="1:33">
      <c r="A1292" s="8" t="s">
        <v>4051</v>
      </c>
      <c r="B1292" s="8" t="s">
        <v>111</v>
      </c>
      <c r="C1292" s="9" t="s">
        <v>112</v>
      </c>
      <c r="D1292" s="185" t="s">
        <v>4052</v>
      </c>
      <c r="E1292" s="188" t="s">
        <v>4053</v>
      </c>
      <c r="F1292" s="9" t="s">
        <v>157</v>
      </c>
      <c r="G1292" s="9" t="s">
        <v>147</v>
      </c>
      <c r="H1292" s="10">
        <v>0</v>
      </c>
      <c r="I1292" s="11">
        <v>9</v>
      </c>
      <c r="J1292" s="24">
        <v>0</v>
      </c>
      <c r="K1292" s="12"/>
      <c r="L1292" s="14">
        <v>0</v>
      </c>
      <c r="N1292" s="21">
        <v>0</v>
      </c>
      <c r="P1292" s="21">
        <v>0</v>
      </c>
      <c r="R1292" s="21">
        <v>0</v>
      </c>
      <c r="T1292" s="21">
        <v>0</v>
      </c>
      <c r="V1292" s="21">
        <v>0</v>
      </c>
      <c r="X1292" s="21">
        <v>0</v>
      </c>
      <c r="Z1292" s="21">
        <v>187645</v>
      </c>
      <c r="AB1292" s="22">
        <v>187645</v>
      </c>
      <c r="AD1292" s="5" t="str">
        <f t="shared" si="20"/>
        <v>No</v>
      </c>
      <c r="AF1292" s="28"/>
      <c r="AG1292" s="21"/>
    </row>
    <row r="1293" spans="1:33">
      <c r="A1293" s="8" t="s">
        <v>3468</v>
      </c>
      <c r="B1293" s="8" t="s">
        <v>3469</v>
      </c>
      <c r="C1293" s="9" t="s">
        <v>34</v>
      </c>
      <c r="D1293" s="185" t="s">
        <v>3470</v>
      </c>
      <c r="E1293" s="188" t="s">
        <v>3471</v>
      </c>
      <c r="F1293" s="9" t="s">
        <v>83</v>
      </c>
      <c r="G1293" s="9" t="s">
        <v>147</v>
      </c>
      <c r="H1293" s="10">
        <v>0</v>
      </c>
      <c r="I1293" s="11">
        <v>9</v>
      </c>
      <c r="J1293" s="24">
        <v>0</v>
      </c>
      <c r="K1293" s="12"/>
      <c r="L1293" s="14">
        <v>0</v>
      </c>
      <c r="N1293" s="21">
        <v>0</v>
      </c>
      <c r="P1293" s="21">
        <v>0</v>
      </c>
      <c r="R1293" s="21">
        <v>0</v>
      </c>
      <c r="T1293" s="21">
        <v>0</v>
      </c>
      <c r="V1293" s="21">
        <v>0</v>
      </c>
      <c r="X1293" s="21">
        <v>0</v>
      </c>
      <c r="Z1293" s="21">
        <v>69444</v>
      </c>
      <c r="AB1293" s="22">
        <v>69444</v>
      </c>
      <c r="AD1293" s="5" t="str">
        <f t="shared" si="20"/>
        <v>No</v>
      </c>
      <c r="AF1293" s="28"/>
      <c r="AG1293" s="21"/>
    </row>
    <row r="1294" spans="1:33">
      <c r="A1294" s="8" t="s">
        <v>3234</v>
      </c>
      <c r="B1294" s="8" t="s">
        <v>3235</v>
      </c>
      <c r="C1294" s="9" t="s">
        <v>150</v>
      </c>
      <c r="D1294" s="185">
        <v>6118</v>
      </c>
      <c r="E1294" s="188">
        <v>60118</v>
      </c>
      <c r="F1294" s="9" t="s">
        <v>83</v>
      </c>
      <c r="G1294" s="9" t="s">
        <v>5756</v>
      </c>
      <c r="H1294" s="10">
        <v>861505</v>
      </c>
      <c r="I1294" s="11">
        <v>9</v>
      </c>
      <c r="J1294" s="24">
        <v>0</v>
      </c>
      <c r="K1294" s="12"/>
      <c r="L1294" s="14">
        <v>0</v>
      </c>
      <c r="N1294" s="21">
        <v>0</v>
      </c>
      <c r="P1294" s="21">
        <v>0</v>
      </c>
      <c r="R1294" s="21">
        <v>0</v>
      </c>
      <c r="T1294" s="21">
        <v>0</v>
      </c>
      <c r="V1294" s="21">
        <v>0</v>
      </c>
      <c r="X1294" s="21">
        <v>0</v>
      </c>
      <c r="Z1294" s="21">
        <v>973450</v>
      </c>
      <c r="AB1294" s="22">
        <v>973450</v>
      </c>
      <c r="AD1294" s="5" t="str">
        <f t="shared" si="20"/>
        <v>No</v>
      </c>
      <c r="AF1294" s="28"/>
      <c r="AG1294" s="21"/>
    </row>
    <row r="1295" spans="1:33">
      <c r="A1295" s="8" t="s">
        <v>4926</v>
      </c>
      <c r="B1295" s="8" t="s">
        <v>4927</v>
      </c>
      <c r="C1295" s="9" t="s">
        <v>91</v>
      </c>
      <c r="D1295" s="185" t="s">
        <v>4928</v>
      </c>
      <c r="E1295" s="188" t="s">
        <v>4929</v>
      </c>
      <c r="F1295" s="9" t="s">
        <v>83</v>
      </c>
      <c r="G1295" s="9" t="s">
        <v>147</v>
      </c>
      <c r="H1295" s="10">
        <v>0</v>
      </c>
      <c r="I1295" s="11">
        <v>9</v>
      </c>
      <c r="J1295" s="24">
        <v>0</v>
      </c>
      <c r="K1295" s="12"/>
      <c r="L1295" s="14">
        <v>0</v>
      </c>
      <c r="N1295" s="21">
        <v>0</v>
      </c>
      <c r="P1295" s="21">
        <v>0</v>
      </c>
      <c r="R1295" s="21">
        <v>0</v>
      </c>
      <c r="T1295" s="21">
        <v>0</v>
      </c>
      <c r="V1295" s="21">
        <v>0</v>
      </c>
      <c r="X1295" s="21">
        <v>0</v>
      </c>
      <c r="Z1295" s="21">
        <v>152100</v>
      </c>
      <c r="AB1295" s="22">
        <v>152100</v>
      </c>
      <c r="AD1295" s="5" t="str">
        <f t="shared" si="20"/>
        <v>No</v>
      </c>
      <c r="AF1295" s="28"/>
      <c r="AG1295" s="21"/>
    </row>
    <row r="1296" spans="1:33">
      <c r="A1296" s="8" t="s">
        <v>4847</v>
      </c>
      <c r="B1296" s="8" t="s">
        <v>3301</v>
      </c>
      <c r="C1296" s="9" t="s">
        <v>87</v>
      </c>
      <c r="D1296" s="185" t="s">
        <v>4848</v>
      </c>
      <c r="E1296" s="188" t="s">
        <v>4849</v>
      </c>
      <c r="F1296" s="9" t="s">
        <v>88</v>
      </c>
      <c r="G1296" s="9" t="s">
        <v>147</v>
      </c>
      <c r="H1296" s="10">
        <v>0</v>
      </c>
      <c r="I1296" s="11">
        <v>9</v>
      </c>
      <c r="J1296" s="24">
        <v>0</v>
      </c>
      <c r="K1296" s="12"/>
      <c r="L1296" s="14">
        <v>0</v>
      </c>
      <c r="N1296" s="21">
        <v>0</v>
      </c>
      <c r="P1296" s="21">
        <v>0</v>
      </c>
      <c r="R1296" s="21">
        <v>0</v>
      </c>
      <c r="T1296" s="21">
        <v>0</v>
      </c>
      <c r="V1296" s="21">
        <v>0</v>
      </c>
      <c r="X1296" s="21">
        <v>0</v>
      </c>
      <c r="Z1296" s="21">
        <v>1427606</v>
      </c>
      <c r="AB1296" s="22">
        <v>1427606</v>
      </c>
      <c r="AD1296" s="5" t="str">
        <f t="shared" si="20"/>
        <v>No</v>
      </c>
      <c r="AF1296" s="28"/>
      <c r="AG1296" s="21"/>
    </row>
    <row r="1297" spans="1:33">
      <c r="A1297" s="8" t="s">
        <v>6597</v>
      </c>
      <c r="B1297" s="8" t="s">
        <v>6598</v>
      </c>
      <c r="C1297" s="9" t="s">
        <v>454</v>
      </c>
      <c r="D1297" s="185"/>
      <c r="E1297" s="188" t="s">
        <v>6599</v>
      </c>
      <c r="F1297" s="9" t="s">
        <v>83</v>
      </c>
      <c r="G1297" s="9" t="s">
        <v>147</v>
      </c>
      <c r="H1297" s="10">
        <v>0</v>
      </c>
      <c r="I1297" s="11">
        <v>9</v>
      </c>
      <c r="J1297" s="24">
        <v>0</v>
      </c>
      <c r="K1297" s="12"/>
      <c r="L1297" s="14">
        <v>0</v>
      </c>
      <c r="N1297" s="21">
        <v>0</v>
      </c>
      <c r="P1297" s="21">
        <v>0</v>
      </c>
      <c r="R1297" s="21">
        <v>0</v>
      </c>
      <c r="T1297" s="21">
        <v>0</v>
      </c>
      <c r="V1297" s="21">
        <v>0</v>
      </c>
      <c r="X1297" s="21">
        <v>0</v>
      </c>
      <c r="Z1297" s="21">
        <v>920484</v>
      </c>
      <c r="AB1297" s="22">
        <v>920484</v>
      </c>
      <c r="AD1297" s="5" t="str">
        <f t="shared" si="20"/>
        <v>No</v>
      </c>
      <c r="AF1297" s="28"/>
      <c r="AG1297" s="21"/>
    </row>
    <row r="1298" spans="1:33">
      <c r="A1298" s="8" t="s">
        <v>6212</v>
      </c>
      <c r="B1298" s="8" t="s">
        <v>2481</v>
      </c>
      <c r="C1298" s="9" t="s">
        <v>46</v>
      </c>
      <c r="D1298" s="185"/>
      <c r="E1298" s="188" t="s">
        <v>6213</v>
      </c>
      <c r="F1298" s="9" t="s">
        <v>88</v>
      </c>
      <c r="G1298" s="9" t="s">
        <v>147</v>
      </c>
      <c r="H1298" s="10">
        <v>0</v>
      </c>
      <c r="I1298" s="11">
        <v>9</v>
      </c>
      <c r="J1298" s="24">
        <v>0</v>
      </c>
      <c r="K1298" s="12"/>
      <c r="L1298" s="14">
        <v>0</v>
      </c>
      <c r="N1298" s="21">
        <v>0</v>
      </c>
      <c r="P1298" s="21">
        <v>0</v>
      </c>
      <c r="R1298" s="21">
        <v>0</v>
      </c>
      <c r="T1298" s="21">
        <v>0</v>
      </c>
      <c r="V1298" s="21">
        <v>0</v>
      </c>
      <c r="X1298" s="21">
        <v>0</v>
      </c>
      <c r="Z1298" s="21">
        <v>14725</v>
      </c>
      <c r="AB1298" s="22">
        <v>14725</v>
      </c>
      <c r="AD1298" s="5" t="str">
        <f t="shared" si="20"/>
        <v>No</v>
      </c>
      <c r="AF1298" s="28"/>
      <c r="AG1298" s="21"/>
    </row>
    <row r="1299" spans="1:33">
      <c r="A1299" s="8" t="s">
        <v>4780</v>
      </c>
      <c r="B1299" s="8" t="s">
        <v>3550</v>
      </c>
      <c r="C1299" s="9" t="s">
        <v>109</v>
      </c>
      <c r="D1299" s="185">
        <v>4020</v>
      </c>
      <c r="E1299" s="188">
        <v>40020</v>
      </c>
      <c r="F1299" s="9" t="s">
        <v>83</v>
      </c>
      <c r="G1299" s="9" t="s">
        <v>5756</v>
      </c>
      <c r="H1299" s="10">
        <v>70543</v>
      </c>
      <c r="I1299" s="11">
        <v>9</v>
      </c>
      <c r="J1299" s="24">
        <v>0</v>
      </c>
      <c r="K1299" s="12"/>
      <c r="L1299" s="14">
        <v>0</v>
      </c>
      <c r="N1299" s="21">
        <v>0</v>
      </c>
      <c r="P1299" s="21">
        <v>0</v>
      </c>
      <c r="R1299" s="21">
        <v>0</v>
      </c>
      <c r="T1299" s="21">
        <v>0</v>
      </c>
      <c r="V1299" s="21">
        <v>0</v>
      </c>
      <c r="X1299" s="21">
        <v>0</v>
      </c>
      <c r="Z1299" s="21">
        <v>772035</v>
      </c>
      <c r="AB1299" s="22">
        <v>772035</v>
      </c>
      <c r="AD1299" s="5" t="str">
        <f t="shared" si="20"/>
        <v>No</v>
      </c>
      <c r="AF1299" s="28"/>
      <c r="AG1299" s="21"/>
    </row>
    <row r="1300" spans="1:33">
      <c r="A1300" s="8" t="s">
        <v>3317</v>
      </c>
      <c r="B1300" s="8" t="s">
        <v>3318</v>
      </c>
      <c r="C1300" s="9" t="s">
        <v>555</v>
      </c>
      <c r="D1300" s="185" t="s">
        <v>3319</v>
      </c>
      <c r="E1300" s="188" t="s">
        <v>3320</v>
      </c>
      <c r="F1300" s="9" t="s">
        <v>83</v>
      </c>
      <c r="G1300" s="9" t="s">
        <v>147</v>
      </c>
      <c r="H1300" s="10">
        <v>0</v>
      </c>
      <c r="I1300" s="11">
        <v>9</v>
      </c>
      <c r="J1300" s="24">
        <v>0</v>
      </c>
      <c r="K1300" s="12"/>
      <c r="L1300" s="14">
        <v>0</v>
      </c>
      <c r="N1300" s="21">
        <v>0</v>
      </c>
      <c r="P1300" s="21">
        <v>0</v>
      </c>
      <c r="R1300" s="21">
        <v>0</v>
      </c>
      <c r="T1300" s="21">
        <v>0</v>
      </c>
      <c r="V1300" s="21">
        <v>0</v>
      </c>
      <c r="X1300" s="21">
        <v>0</v>
      </c>
      <c r="Z1300" s="21">
        <v>36931</v>
      </c>
      <c r="AB1300" s="22">
        <v>36931</v>
      </c>
      <c r="AD1300" s="5" t="str">
        <f t="shared" si="20"/>
        <v>No</v>
      </c>
      <c r="AF1300" s="28"/>
      <c r="AG1300" s="21"/>
    </row>
    <row r="1301" spans="1:33">
      <c r="A1301" s="8" t="s">
        <v>5311</v>
      </c>
      <c r="B1301" s="8" t="s">
        <v>485</v>
      </c>
      <c r="C1301" s="9" t="s">
        <v>58</v>
      </c>
      <c r="D1301" s="185" t="s">
        <v>5312</v>
      </c>
      <c r="E1301" s="188" t="s">
        <v>5313</v>
      </c>
      <c r="F1301" s="9" t="s">
        <v>83</v>
      </c>
      <c r="G1301" s="9" t="s">
        <v>147</v>
      </c>
      <c r="H1301" s="10">
        <v>0</v>
      </c>
      <c r="I1301" s="11">
        <v>9</v>
      </c>
      <c r="J1301" s="24">
        <v>0</v>
      </c>
      <c r="K1301" s="12"/>
      <c r="L1301" s="14">
        <v>0</v>
      </c>
      <c r="N1301" s="21">
        <v>0</v>
      </c>
      <c r="P1301" s="21">
        <v>0</v>
      </c>
      <c r="R1301" s="21">
        <v>0</v>
      </c>
      <c r="T1301" s="21">
        <v>0</v>
      </c>
      <c r="V1301" s="21">
        <v>0</v>
      </c>
      <c r="X1301" s="21">
        <v>0</v>
      </c>
      <c r="Z1301" s="21">
        <v>0</v>
      </c>
      <c r="AB1301" s="22">
        <v>0</v>
      </c>
      <c r="AD1301" s="5" t="str">
        <f t="shared" si="20"/>
        <v>No</v>
      </c>
      <c r="AF1301" s="28"/>
      <c r="AG1301" s="21"/>
    </row>
    <row r="1302" spans="1:33">
      <c r="A1302" s="8" t="s">
        <v>3428</v>
      </c>
      <c r="B1302" s="8" t="s">
        <v>1089</v>
      </c>
      <c r="C1302" s="9" t="s">
        <v>34</v>
      </c>
      <c r="D1302" s="185" t="s">
        <v>3429</v>
      </c>
      <c r="E1302" s="188" t="s">
        <v>3430</v>
      </c>
      <c r="F1302" s="9" t="s">
        <v>157</v>
      </c>
      <c r="G1302" s="9" t="s">
        <v>147</v>
      </c>
      <c r="H1302" s="10">
        <v>0</v>
      </c>
      <c r="I1302" s="11">
        <v>9</v>
      </c>
      <c r="J1302" s="24">
        <v>0</v>
      </c>
      <c r="K1302" s="12"/>
      <c r="L1302" s="14">
        <v>0</v>
      </c>
      <c r="N1302" s="21">
        <v>0</v>
      </c>
      <c r="P1302" s="21">
        <v>0</v>
      </c>
      <c r="R1302" s="21">
        <v>0</v>
      </c>
      <c r="T1302" s="21">
        <v>0</v>
      </c>
      <c r="V1302" s="21">
        <v>0</v>
      </c>
      <c r="X1302" s="21">
        <v>0</v>
      </c>
      <c r="Z1302" s="21">
        <v>67836</v>
      </c>
      <c r="AB1302" s="22">
        <v>67836</v>
      </c>
      <c r="AD1302" s="5" t="str">
        <f t="shared" si="20"/>
        <v>No</v>
      </c>
      <c r="AF1302" s="28"/>
      <c r="AG1302" s="21"/>
    </row>
    <row r="1303" spans="1:33">
      <c r="A1303" s="8" t="s">
        <v>5647</v>
      </c>
      <c r="B1303" s="8" t="s">
        <v>5648</v>
      </c>
      <c r="C1303" s="9" t="s">
        <v>254</v>
      </c>
      <c r="D1303" s="185" t="s">
        <v>5649</v>
      </c>
      <c r="E1303" s="188" t="s">
        <v>5650</v>
      </c>
      <c r="F1303" s="9" t="s">
        <v>83</v>
      </c>
      <c r="G1303" s="9" t="s">
        <v>147</v>
      </c>
      <c r="H1303" s="10">
        <v>0</v>
      </c>
      <c r="I1303" s="11">
        <v>9</v>
      </c>
      <c r="J1303" s="24">
        <v>0</v>
      </c>
      <c r="K1303" s="12"/>
      <c r="L1303" s="14">
        <v>0</v>
      </c>
      <c r="N1303" s="21">
        <v>0</v>
      </c>
      <c r="P1303" s="21">
        <v>0</v>
      </c>
      <c r="R1303" s="21">
        <v>0</v>
      </c>
      <c r="T1303" s="21">
        <v>0</v>
      </c>
      <c r="V1303" s="21">
        <v>0</v>
      </c>
      <c r="X1303" s="21">
        <v>0</v>
      </c>
      <c r="Z1303" s="21">
        <v>73153</v>
      </c>
      <c r="AB1303" s="22">
        <v>73153</v>
      </c>
      <c r="AD1303" s="5" t="str">
        <f t="shared" si="20"/>
        <v>No</v>
      </c>
      <c r="AF1303" s="28"/>
      <c r="AG1303" s="21"/>
    </row>
    <row r="1304" spans="1:33">
      <c r="A1304" s="8" t="s">
        <v>1033</v>
      </c>
      <c r="B1304" s="8" t="s">
        <v>1034</v>
      </c>
      <c r="C1304" s="9" t="s">
        <v>120</v>
      </c>
      <c r="D1304" s="185">
        <v>6093</v>
      </c>
      <c r="E1304" s="188">
        <v>60093</v>
      </c>
      <c r="F1304" s="9" t="s">
        <v>88</v>
      </c>
      <c r="G1304" s="9" t="s">
        <v>5756</v>
      </c>
      <c r="H1304" s="10">
        <v>78162</v>
      </c>
      <c r="I1304" s="11">
        <v>9</v>
      </c>
      <c r="J1304" s="24">
        <v>0</v>
      </c>
      <c r="K1304" s="12"/>
      <c r="L1304" s="14">
        <v>0</v>
      </c>
      <c r="N1304" s="21">
        <v>0</v>
      </c>
      <c r="P1304" s="21">
        <v>0</v>
      </c>
      <c r="R1304" s="21">
        <v>0</v>
      </c>
      <c r="T1304" s="21">
        <v>0</v>
      </c>
      <c r="V1304" s="21">
        <v>0</v>
      </c>
      <c r="X1304" s="21">
        <v>0</v>
      </c>
      <c r="Z1304" s="21">
        <v>298463</v>
      </c>
      <c r="AB1304" s="22">
        <v>298463</v>
      </c>
      <c r="AD1304" s="5" t="str">
        <f t="shared" si="20"/>
        <v>No</v>
      </c>
      <c r="AF1304" s="28"/>
      <c r="AG1304" s="21"/>
    </row>
    <row r="1305" spans="1:33">
      <c r="A1305" s="8" t="s">
        <v>4252</v>
      </c>
      <c r="B1305" s="8" t="s">
        <v>4253</v>
      </c>
      <c r="C1305" s="9" t="s">
        <v>235</v>
      </c>
      <c r="D1305" s="185" t="s">
        <v>4254</v>
      </c>
      <c r="E1305" s="188" t="s">
        <v>4255</v>
      </c>
      <c r="F1305" s="9" t="s">
        <v>83</v>
      </c>
      <c r="G1305" s="9" t="s">
        <v>147</v>
      </c>
      <c r="H1305" s="10">
        <v>0</v>
      </c>
      <c r="I1305" s="11">
        <v>9</v>
      </c>
      <c r="J1305" s="24">
        <v>0</v>
      </c>
      <c r="K1305" s="12"/>
      <c r="L1305" s="14">
        <v>0</v>
      </c>
      <c r="N1305" s="21">
        <v>0</v>
      </c>
      <c r="P1305" s="21">
        <v>0</v>
      </c>
      <c r="R1305" s="21">
        <v>0</v>
      </c>
      <c r="T1305" s="21">
        <v>0</v>
      </c>
      <c r="V1305" s="21">
        <v>0</v>
      </c>
      <c r="X1305" s="21">
        <v>0</v>
      </c>
      <c r="Z1305" s="21">
        <v>27748</v>
      </c>
      <c r="AB1305" s="22">
        <v>27748</v>
      </c>
      <c r="AD1305" s="5" t="str">
        <f t="shared" si="20"/>
        <v>No</v>
      </c>
      <c r="AF1305" s="28"/>
      <c r="AG1305" s="21"/>
    </row>
    <row r="1306" spans="1:33">
      <c r="A1306" s="8" t="s">
        <v>1958</v>
      </c>
      <c r="B1306" s="8" t="s">
        <v>1959</v>
      </c>
      <c r="C1306" s="9" t="s">
        <v>87</v>
      </c>
      <c r="D1306" s="185" t="s">
        <v>1960</v>
      </c>
      <c r="E1306" s="188">
        <v>207</v>
      </c>
      <c r="F1306" s="9" t="s">
        <v>36</v>
      </c>
      <c r="G1306" s="9" t="s">
        <v>5756</v>
      </c>
      <c r="H1306" s="10">
        <v>0</v>
      </c>
      <c r="I1306" s="11">
        <v>9</v>
      </c>
      <c r="J1306" s="24">
        <v>0</v>
      </c>
      <c r="K1306" s="12"/>
      <c r="L1306" s="14">
        <v>0</v>
      </c>
      <c r="N1306" s="21">
        <v>0</v>
      </c>
      <c r="P1306" s="21">
        <v>0</v>
      </c>
      <c r="R1306" s="21">
        <v>0</v>
      </c>
      <c r="T1306" s="21">
        <v>0</v>
      </c>
      <c r="V1306" s="21">
        <v>0</v>
      </c>
      <c r="X1306" s="21">
        <v>0</v>
      </c>
      <c r="Z1306" s="21">
        <v>155692</v>
      </c>
      <c r="AB1306" s="22">
        <v>155692</v>
      </c>
      <c r="AD1306" s="5" t="str">
        <f t="shared" si="20"/>
        <v>No</v>
      </c>
      <c r="AF1306" s="28"/>
      <c r="AG1306" s="21"/>
    </row>
    <row r="1307" spans="1:33">
      <c r="A1307" s="8" t="s">
        <v>4386</v>
      </c>
      <c r="B1307" s="8" t="s">
        <v>136</v>
      </c>
      <c r="C1307" s="9" t="s">
        <v>235</v>
      </c>
      <c r="D1307" s="185" t="s">
        <v>4387</v>
      </c>
      <c r="E1307" s="188" t="s">
        <v>4388</v>
      </c>
      <c r="F1307" s="9" t="s">
        <v>83</v>
      </c>
      <c r="G1307" s="9" t="s">
        <v>147</v>
      </c>
      <c r="H1307" s="10">
        <v>0</v>
      </c>
      <c r="I1307" s="11">
        <v>9</v>
      </c>
      <c r="J1307" s="24">
        <v>0</v>
      </c>
      <c r="K1307" s="12"/>
      <c r="L1307" s="14">
        <v>0</v>
      </c>
      <c r="N1307" s="21">
        <v>0</v>
      </c>
      <c r="P1307" s="21">
        <v>0</v>
      </c>
      <c r="R1307" s="21">
        <v>0</v>
      </c>
      <c r="T1307" s="21">
        <v>0</v>
      </c>
      <c r="V1307" s="21">
        <v>0</v>
      </c>
      <c r="X1307" s="21">
        <v>0</v>
      </c>
      <c r="Z1307" s="21">
        <v>118678</v>
      </c>
      <c r="AB1307" s="22">
        <v>118678</v>
      </c>
      <c r="AD1307" s="5" t="str">
        <f t="shared" si="20"/>
        <v>No</v>
      </c>
      <c r="AF1307" s="28"/>
      <c r="AG1307" s="21"/>
    </row>
    <row r="1308" spans="1:33">
      <c r="A1308" s="8" t="s">
        <v>1170</v>
      </c>
      <c r="B1308" s="8" t="s">
        <v>1171</v>
      </c>
      <c r="C1308" s="9" t="s">
        <v>39</v>
      </c>
      <c r="D1308" s="185" t="s">
        <v>1172</v>
      </c>
      <c r="E1308" s="188">
        <v>99286</v>
      </c>
      <c r="F1308" s="9" t="s">
        <v>36</v>
      </c>
      <c r="G1308" s="9" t="s">
        <v>5756</v>
      </c>
      <c r="H1308" s="10">
        <v>0</v>
      </c>
      <c r="I1308" s="11">
        <v>9</v>
      </c>
      <c r="J1308" s="24">
        <v>0</v>
      </c>
      <c r="K1308" s="12"/>
      <c r="L1308" s="14">
        <v>0</v>
      </c>
      <c r="N1308" s="21">
        <v>0</v>
      </c>
      <c r="P1308" s="21">
        <v>0</v>
      </c>
      <c r="R1308" s="21">
        <v>0</v>
      </c>
      <c r="T1308" s="21">
        <v>0</v>
      </c>
      <c r="V1308" s="21">
        <v>0</v>
      </c>
      <c r="X1308" s="21">
        <v>0</v>
      </c>
      <c r="Z1308" s="21">
        <v>139710</v>
      </c>
      <c r="AB1308" s="22">
        <v>139710</v>
      </c>
      <c r="AD1308" s="5" t="str">
        <f t="shared" si="20"/>
        <v>No</v>
      </c>
      <c r="AF1308" s="28"/>
      <c r="AG1308" s="21"/>
    </row>
    <row r="1309" spans="1:33">
      <c r="A1309" s="8" t="s">
        <v>2969</v>
      </c>
      <c r="B1309" s="8" t="s">
        <v>2970</v>
      </c>
      <c r="C1309" s="9" t="s">
        <v>120</v>
      </c>
      <c r="D1309" s="185">
        <v>6035</v>
      </c>
      <c r="E1309" s="188">
        <v>60035</v>
      </c>
      <c r="F1309" s="9" t="s">
        <v>83</v>
      </c>
      <c r="G1309" s="9" t="s">
        <v>5756</v>
      </c>
      <c r="H1309" s="10">
        <v>99437</v>
      </c>
      <c r="I1309" s="11">
        <v>9</v>
      </c>
      <c r="J1309" s="24">
        <v>0</v>
      </c>
      <c r="K1309" s="12"/>
      <c r="L1309" s="14">
        <v>0</v>
      </c>
      <c r="N1309" s="21">
        <v>0</v>
      </c>
      <c r="P1309" s="21">
        <v>0</v>
      </c>
      <c r="R1309" s="21">
        <v>0</v>
      </c>
      <c r="T1309" s="21">
        <v>0</v>
      </c>
      <c r="V1309" s="21">
        <v>0</v>
      </c>
      <c r="X1309" s="21">
        <v>0</v>
      </c>
      <c r="Z1309" s="21">
        <v>470157</v>
      </c>
      <c r="AB1309" s="22">
        <v>470157</v>
      </c>
      <c r="AD1309" s="5" t="str">
        <f t="shared" si="20"/>
        <v>No</v>
      </c>
      <c r="AF1309" s="28"/>
      <c r="AG1309" s="21"/>
    </row>
    <row r="1310" spans="1:33">
      <c r="A1310" s="8" t="s">
        <v>4357</v>
      </c>
      <c r="B1310" s="8" t="s">
        <v>4358</v>
      </c>
      <c r="C1310" s="9" t="s">
        <v>235</v>
      </c>
      <c r="D1310" s="185" t="s">
        <v>4359</v>
      </c>
      <c r="E1310" s="188" t="s">
        <v>4360</v>
      </c>
      <c r="F1310" s="9" t="s">
        <v>83</v>
      </c>
      <c r="G1310" s="9" t="s">
        <v>147</v>
      </c>
      <c r="H1310" s="10">
        <v>0</v>
      </c>
      <c r="I1310" s="11">
        <v>9</v>
      </c>
      <c r="J1310" s="24">
        <v>0</v>
      </c>
      <c r="K1310" s="12"/>
      <c r="L1310" s="14">
        <v>0</v>
      </c>
      <c r="N1310" s="21">
        <v>0</v>
      </c>
      <c r="P1310" s="21">
        <v>0</v>
      </c>
      <c r="R1310" s="21">
        <v>0</v>
      </c>
      <c r="T1310" s="21">
        <v>0</v>
      </c>
      <c r="V1310" s="21">
        <v>0</v>
      </c>
      <c r="X1310" s="21">
        <v>0</v>
      </c>
      <c r="Z1310" s="21">
        <v>9519</v>
      </c>
      <c r="AB1310" s="22">
        <v>9519</v>
      </c>
      <c r="AD1310" s="5" t="str">
        <f t="shared" si="20"/>
        <v>No</v>
      </c>
      <c r="AF1310" s="28"/>
      <c r="AG1310" s="21"/>
    </row>
    <row r="1311" spans="1:33">
      <c r="A1311" s="8" t="s">
        <v>179</v>
      </c>
      <c r="B1311" s="8" t="s">
        <v>180</v>
      </c>
      <c r="C1311" s="9" t="s">
        <v>91</v>
      </c>
      <c r="D1311" s="185">
        <v>9238</v>
      </c>
      <c r="E1311" s="188">
        <v>90238</v>
      </c>
      <c r="F1311" s="9" t="s">
        <v>83</v>
      </c>
      <c r="G1311" s="9" t="s">
        <v>5756</v>
      </c>
      <c r="H1311" s="10">
        <v>54372</v>
      </c>
      <c r="I1311" s="11">
        <v>9</v>
      </c>
      <c r="J1311" s="24">
        <v>0</v>
      </c>
      <c r="K1311" s="12"/>
      <c r="L1311" s="14">
        <v>0</v>
      </c>
      <c r="N1311" s="21">
        <v>0</v>
      </c>
      <c r="P1311" s="21">
        <v>0</v>
      </c>
      <c r="R1311" s="21">
        <v>0</v>
      </c>
      <c r="T1311" s="21">
        <v>0</v>
      </c>
      <c r="V1311" s="21">
        <v>0</v>
      </c>
      <c r="X1311" s="21">
        <v>0</v>
      </c>
      <c r="Z1311" s="21">
        <v>846171</v>
      </c>
      <c r="AB1311" s="22">
        <v>846171</v>
      </c>
      <c r="AD1311" s="5" t="str">
        <f t="shared" si="20"/>
        <v>No</v>
      </c>
      <c r="AF1311" s="28"/>
      <c r="AG1311" s="21"/>
    </row>
    <row r="1312" spans="1:33">
      <c r="A1312" s="8" t="s">
        <v>2377</v>
      </c>
      <c r="B1312" s="8" t="s">
        <v>2378</v>
      </c>
      <c r="C1312" s="9" t="s">
        <v>235</v>
      </c>
      <c r="D1312" s="185">
        <v>4010</v>
      </c>
      <c r="E1312" s="188">
        <v>40010</v>
      </c>
      <c r="F1312" s="9" t="s">
        <v>83</v>
      </c>
      <c r="G1312" s="9" t="s">
        <v>5756</v>
      </c>
      <c r="H1312" s="10">
        <v>169495</v>
      </c>
      <c r="I1312" s="11">
        <v>9</v>
      </c>
      <c r="J1312" s="24">
        <v>0</v>
      </c>
      <c r="K1312" s="12"/>
      <c r="L1312" s="14">
        <v>0</v>
      </c>
      <c r="N1312" s="21">
        <v>0</v>
      </c>
      <c r="P1312" s="21">
        <v>0</v>
      </c>
      <c r="R1312" s="21">
        <v>0</v>
      </c>
      <c r="T1312" s="21">
        <v>0</v>
      </c>
      <c r="V1312" s="21">
        <v>0</v>
      </c>
      <c r="X1312" s="21">
        <v>0</v>
      </c>
      <c r="Z1312" s="21">
        <v>986899</v>
      </c>
      <c r="AB1312" s="22">
        <v>986899</v>
      </c>
      <c r="AD1312" s="5" t="str">
        <f t="shared" si="20"/>
        <v>No</v>
      </c>
      <c r="AF1312" s="28"/>
      <c r="AG1312" s="21"/>
    </row>
    <row r="1313" spans="1:33">
      <c r="A1313" s="8" t="s">
        <v>6219</v>
      </c>
      <c r="B1313" s="8" t="s">
        <v>6220</v>
      </c>
      <c r="C1313" s="9" t="s">
        <v>91</v>
      </c>
      <c r="D1313" s="185"/>
      <c r="E1313" s="188">
        <v>90252</v>
      </c>
      <c r="F1313" s="9" t="s">
        <v>83</v>
      </c>
      <c r="G1313" s="9" t="s">
        <v>5756</v>
      </c>
      <c r="H1313" s="10">
        <v>12150996</v>
      </c>
      <c r="I1313" s="11">
        <v>9</v>
      </c>
      <c r="J1313" s="24">
        <v>0</v>
      </c>
      <c r="K1313" s="12"/>
      <c r="L1313" s="14">
        <v>0</v>
      </c>
      <c r="N1313" s="21">
        <v>0</v>
      </c>
      <c r="P1313" s="21">
        <v>0</v>
      </c>
      <c r="R1313" s="21">
        <v>0</v>
      </c>
      <c r="T1313" s="21">
        <v>0</v>
      </c>
      <c r="V1313" s="21">
        <v>0</v>
      </c>
      <c r="X1313" s="21">
        <v>0</v>
      </c>
      <c r="Z1313" s="21">
        <v>354828</v>
      </c>
      <c r="AB1313" s="22">
        <v>354828</v>
      </c>
      <c r="AD1313" s="5" t="str">
        <f t="shared" si="20"/>
        <v>No</v>
      </c>
      <c r="AF1313" s="28"/>
      <c r="AG1313" s="21"/>
    </row>
    <row r="1314" spans="1:33">
      <c r="A1314" s="8" t="s">
        <v>3029</v>
      </c>
      <c r="B1314" s="8" t="s">
        <v>6458</v>
      </c>
      <c r="C1314" s="9" t="s">
        <v>233</v>
      </c>
      <c r="D1314" s="185" t="s">
        <v>3030</v>
      </c>
      <c r="E1314" s="188" t="s">
        <v>3031</v>
      </c>
      <c r="F1314" s="9" t="s">
        <v>88</v>
      </c>
      <c r="G1314" s="9" t="s">
        <v>147</v>
      </c>
      <c r="H1314" s="10">
        <v>0</v>
      </c>
      <c r="I1314" s="11">
        <v>9</v>
      </c>
      <c r="J1314" s="24">
        <v>0</v>
      </c>
      <c r="K1314" s="12"/>
      <c r="L1314" s="14">
        <v>0</v>
      </c>
      <c r="N1314" s="21">
        <v>0</v>
      </c>
      <c r="P1314" s="21">
        <v>0</v>
      </c>
      <c r="R1314" s="21">
        <v>0</v>
      </c>
      <c r="T1314" s="21">
        <v>0</v>
      </c>
      <c r="V1314" s="21">
        <v>0</v>
      </c>
      <c r="X1314" s="21">
        <v>0</v>
      </c>
      <c r="Z1314" s="21">
        <v>27729</v>
      </c>
      <c r="AB1314" s="22">
        <v>27729</v>
      </c>
      <c r="AD1314" s="5" t="str">
        <f t="shared" si="20"/>
        <v>No</v>
      </c>
      <c r="AF1314" s="28"/>
      <c r="AG1314" s="21"/>
    </row>
    <row r="1315" spans="1:33">
      <c r="A1315" s="8" t="s">
        <v>6061</v>
      </c>
      <c r="B1315" s="8" t="s">
        <v>6093</v>
      </c>
      <c r="C1315" s="9" t="s">
        <v>129</v>
      </c>
      <c r="D1315" s="185"/>
      <c r="E1315" s="188" t="s">
        <v>6060</v>
      </c>
      <c r="F1315" s="9" t="s">
        <v>83</v>
      </c>
      <c r="G1315" s="9" t="s">
        <v>147</v>
      </c>
      <c r="H1315" s="10">
        <v>0</v>
      </c>
      <c r="I1315" s="11">
        <v>9</v>
      </c>
      <c r="J1315" s="24">
        <v>0</v>
      </c>
      <c r="K1315" s="12"/>
      <c r="L1315" s="14">
        <v>0</v>
      </c>
      <c r="N1315" s="21">
        <v>0</v>
      </c>
      <c r="P1315" s="21">
        <v>0</v>
      </c>
      <c r="R1315" s="21">
        <v>0</v>
      </c>
      <c r="T1315" s="21">
        <v>0</v>
      </c>
      <c r="V1315" s="21">
        <v>0</v>
      </c>
      <c r="X1315" s="21">
        <v>0</v>
      </c>
      <c r="Z1315" s="21">
        <v>211098</v>
      </c>
      <c r="AB1315" s="22">
        <v>211098</v>
      </c>
      <c r="AD1315" s="5" t="str">
        <f t="shared" si="20"/>
        <v>No</v>
      </c>
      <c r="AF1315" s="28"/>
      <c r="AG1315" s="21"/>
    </row>
    <row r="1316" spans="1:33">
      <c r="A1316" s="8" t="s">
        <v>4313</v>
      </c>
      <c r="B1316" s="8" t="s">
        <v>4314</v>
      </c>
      <c r="C1316" s="9" t="s">
        <v>235</v>
      </c>
      <c r="D1316" s="185" t="s">
        <v>4315</v>
      </c>
      <c r="E1316" s="188" t="s">
        <v>4316</v>
      </c>
      <c r="F1316" s="9" t="s">
        <v>83</v>
      </c>
      <c r="G1316" s="9" t="s">
        <v>147</v>
      </c>
      <c r="H1316" s="10">
        <v>0</v>
      </c>
      <c r="I1316" s="11">
        <v>9</v>
      </c>
      <c r="J1316" s="24">
        <v>0</v>
      </c>
      <c r="K1316" s="12"/>
      <c r="L1316" s="14">
        <v>0</v>
      </c>
      <c r="N1316" s="21">
        <v>0</v>
      </c>
      <c r="P1316" s="21">
        <v>0</v>
      </c>
      <c r="R1316" s="21">
        <v>0</v>
      </c>
      <c r="T1316" s="21">
        <v>0</v>
      </c>
      <c r="V1316" s="21">
        <v>0</v>
      </c>
      <c r="X1316" s="21">
        <v>0</v>
      </c>
      <c r="Z1316" s="21">
        <v>62007</v>
      </c>
      <c r="AB1316" s="22">
        <v>62007</v>
      </c>
      <c r="AD1316" s="5" t="str">
        <f t="shared" si="20"/>
        <v>No</v>
      </c>
      <c r="AF1316" s="28"/>
      <c r="AG1316" s="21"/>
    </row>
    <row r="1317" spans="1:33">
      <c r="A1317" s="8" t="s">
        <v>2556</v>
      </c>
      <c r="B1317" s="8" t="s">
        <v>1195</v>
      </c>
      <c r="C1317" s="9" t="s">
        <v>466</v>
      </c>
      <c r="D1317" s="185" t="s">
        <v>2557</v>
      </c>
      <c r="E1317" s="188" t="s">
        <v>2558</v>
      </c>
      <c r="F1317" s="9" t="s">
        <v>83</v>
      </c>
      <c r="G1317" s="9" t="s">
        <v>147</v>
      </c>
      <c r="H1317" s="10">
        <v>0</v>
      </c>
      <c r="I1317" s="11">
        <v>9</v>
      </c>
      <c r="J1317" s="24">
        <v>0</v>
      </c>
      <c r="K1317" s="12"/>
      <c r="L1317" s="14">
        <v>0</v>
      </c>
      <c r="N1317" s="21">
        <v>0</v>
      </c>
      <c r="P1317" s="21">
        <v>0</v>
      </c>
      <c r="R1317" s="21">
        <v>0</v>
      </c>
      <c r="T1317" s="21">
        <v>0</v>
      </c>
      <c r="V1317" s="21">
        <v>0</v>
      </c>
      <c r="X1317" s="21">
        <v>0</v>
      </c>
      <c r="Z1317" s="21">
        <v>103469</v>
      </c>
      <c r="AB1317" s="22">
        <v>103469</v>
      </c>
      <c r="AD1317" s="5" t="str">
        <f t="shared" si="20"/>
        <v>No</v>
      </c>
      <c r="AF1317" s="28"/>
      <c r="AG1317" s="21"/>
    </row>
    <row r="1318" spans="1:33">
      <c r="A1318" s="8" t="s">
        <v>3161</v>
      </c>
      <c r="B1318" s="8" t="s">
        <v>3162</v>
      </c>
      <c r="C1318" s="9" t="s">
        <v>50</v>
      </c>
      <c r="D1318" s="185" t="s">
        <v>3163</v>
      </c>
      <c r="E1318" s="188" t="s">
        <v>3164</v>
      </c>
      <c r="F1318" s="9" t="s">
        <v>83</v>
      </c>
      <c r="G1318" s="9" t="s">
        <v>147</v>
      </c>
      <c r="H1318" s="10">
        <v>0</v>
      </c>
      <c r="I1318" s="11">
        <v>9</v>
      </c>
      <c r="J1318" s="24">
        <v>0</v>
      </c>
      <c r="K1318" s="12"/>
      <c r="L1318" s="14">
        <v>0</v>
      </c>
      <c r="N1318" s="21">
        <v>0</v>
      </c>
      <c r="P1318" s="21">
        <v>0</v>
      </c>
      <c r="R1318" s="21">
        <v>0</v>
      </c>
      <c r="T1318" s="21">
        <v>0</v>
      </c>
      <c r="V1318" s="21">
        <v>0</v>
      </c>
      <c r="X1318" s="21">
        <v>0</v>
      </c>
      <c r="Z1318" s="21">
        <v>87931</v>
      </c>
      <c r="AB1318" s="22">
        <v>87931</v>
      </c>
      <c r="AD1318" s="5" t="str">
        <f t="shared" si="20"/>
        <v>No</v>
      </c>
      <c r="AF1318" s="28"/>
      <c r="AG1318" s="21"/>
    </row>
    <row r="1319" spans="1:33">
      <c r="A1319" s="8" t="s">
        <v>558</v>
      </c>
      <c r="B1319" s="8" t="s">
        <v>559</v>
      </c>
      <c r="C1319" s="9" t="s">
        <v>120</v>
      </c>
      <c r="D1319" s="185">
        <v>6068</v>
      </c>
      <c r="E1319" s="188">
        <v>60068</v>
      </c>
      <c r="F1319" s="9" t="s">
        <v>83</v>
      </c>
      <c r="G1319" s="9" t="s">
        <v>5756</v>
      </c>
      <c r="H1319" s="10">
        <v>5121892</v>
      </c>
      <c r="I1319" s="11">
        <v>9</v>
      </c>
      <c r="J1319" s="24">
        <v>0</v>
      </c>
      <c r="K1319" s="12"/>
      <c r="L1319" s="14">
        <v>0</v>
      </c>
      <c r="N1319" s="21">
        <v>0</v>
      </c>
      <c r="P1319" s="21">
        <v>0</v>
      </c>
      <c r="R1319" s="21">
        <v>0</v>
      </c>
      <c r="T1319" s="21">
        <v>0</v>
      </c>
      <c r="V1319" s="21">
        <v>0</v>
      </c>
      <c r="X1319" s="21">
        <v>0</v>
      </c>
      <c r="Z1319" s="21">
        <v>327483</v>
      </c>
      <c r="AB1319" s="22">
        <v>327483</v>
      </c>
      <c r="AD1319" s="5" t="str">
        <f t="shared" si="20"/>
        <v>No</v>
      </c>
      <c r="AF1319" s="28"/>
      <c r="AG1319" s="21"/>
    </row>
    <row r="1320" spans="1:33">
      <c r="A1320" s="8" t="s">
        <v>5421</v>
      </c>
      <c r="B1320" s="8" t="s">
        <v>131</v>
      </c>
      <c r="C1320" s="9" t="s">
        <v>58</v>
      </c>
      <c r="D1320" s="185" t="s">
        <v>5422</v>
      </c>
      <c r="E1320" s="188" t="s">
        <v>5423</v>
      </c>
      <c r="F1320" s="9" t="s">
        <v>83</v>
      </c>
      <c r="G1320" s="9" t="s">
        <v>147</v>
      </c>
      <c r="H1320" s="10">
        <v>0</v>
      </c>
      <c r="I1320" s="11">
        <v>9</v>
      </c>
      <c r="J1320" s="24">
        <v>0</v>
      </c>
      <c r="K1320" s="12"/>
      <c r="L1320" s="14">
        <v>0</v>
      </c>
      <c r="N1320" s="21">
        <v>0</v>
      </c>
      <c r="P1320" s="21">
        <v>0</v>
      </c>
      <c r="R1320" s="21">
        <v>0</v>
      </c>
      <c r="T1320" s="21">
        <v>0</v>
      </c>
      <c r="V1320" s="21">
        <v>0</v>
      </c>
      <c r="X1320" s="21">
        <v>0</v>
      </c>
      <c r="Z1320" s="21">
        <v>125705</v>
      </c>
      <c r="AB1320" s="22">
        <v>125705</v>
      </c>
      <c r="AD1320" s="5" t="str">
        <f t="shared" si="20"/>
        <v>No</v>
      </c>
      <c r="AF1320" s="28"/>
      <c r="AG1320" s="21"/>
    </row>
    <row r="1321" spans="1:33">
      <c r="A1321" s="8" t="s">
        <v>6231</v>
      </c>
      <c r="B1321" s="8" t="s">
        <v>6232</v>
      </c>
      <c r="C1321" s="9" t="s">
        <v>91</v>
      </c>
      <c r="D1321" s="185"/>
      <c r="E1321" s="188">
        <v>90285</v>
      </c>
      <c r="F1321" s="9" t="s">
        <v>83</v>
      </c>
      <c r="G1321" s="9" t="s">
        <v>5756</v>
      </c>
      <c r="H1321" s="10">
        <v>12150996</v>
      </c>
      <c r="I1321" s="11">
        <v>9</v>
      </c>
      <c r="J1321" s="24">
        <v>0</v>
      </c>
      <c r="K1321" s="12"/>
      <c r="L1321" s="14">
        <v>0</v>
      </c>
      <c r="N1321" s="21">
        <v>0</v>
      </c>
      <c r="P1321" s="21">
        <v>0</v>
      </c>
      <c r="R1321" s="21">
        <v>0</v>
      </c>
      <c r="T1321" s="21">
        <v>0</v>
      </c>
      <c r="V1321" s="21">
        <v>0</v>
      </c>
      <c r="X1321" s="21">
        <v>0</v>
      </c>
      <c r="Z1321" s="21">
        <v>867165</v>
      </c>
      <c r="AB1321" s="22">
        <v>867165</v>
      </c>
      <c r="AD1321" s="5" t="str">
        <f t="shared" si="20"/>
        <v>No</v>
      </c>
      <c r="AF1321" s="28"/>
      <c r="AG1321" s="21"/>
    </row>
    <row r="1322" spans="1:33">
      <c r="A1322" s="8" t="s">
        <v>5943</v>
      </c>
      <c r="B1322" s="8" t="s">
        <v>4670</v>
      </c>
      <c r="C1322" s="9" t="s">
        <v>42</v>
      </c>
      <c r="D1322" s="185">
        <v>2216</v>
      </c>
      <c r="E1322" s="188">
        <v>20216</v>
      </c>
      <c r="F1322" s="9" t="s">
        <v>83</v>
      </c>
      <c r="G1322" s="9" t="s">
        <v>5756</v>
      </c>
      <c r="H1322" s="10">
        <v>423566</v>
      </c>
      <c r="I1322" s="11">
        <v>9</v>
      </c>
      <c r="J1322" s="24">
        <v>0</v>
      </c>
      <c r="K1322" s="12"/>
      <c r="L1322" s="14">
        <v>0</v>
      </c>
      <c r="N1322" s="21">
        <v>0</v>
      </c>
      <c r="P1322" s="21">
        <v>0</v>
      </c>
      <c r="R1322" s="21">
        <v>0</v>
      </c>
      <c r="T1322" s="21">
        <v>0</v>
      </c>
      <c r="V1322" s="21">
        <v>0</v>
      </c>
      <c r="X1322" s="21">
        <v>0</v>
      </c>
      <c r="Z1322" s="21">
        <v>345219</v>
      </c>
      <c r="AB1322" s="22">
        <v>345219</v>
      </c>
      <c r="AD1322" s="5" t="str">
        <f t="shared" si="20"/>
        <v>No</v>
      </c>
      <c r="AF1322" s="28"/>
      <c r="AG1322" s="21"/>
    </row>
    <row r="1323" spans="1:33">
      <c r="A1323" s="8" t="s">
        <v>4336</v>
      </c>
      <c r="B1323" s="8" t="s">
        <v>6463</v>
      </c>
      <c r="C1323" s="9" t="s">
        <v>235</v>
      </c>
      <c r="D1323" s="185" t="s">
        <v>4337</v>
      </c>
      <c r="E1323" s="188" t="s">
        <v>4338</v>
      </c>
      <c r="F1323" s="9" t="s">
        <v>83</v>
      </c>
      <c r="G1323" s="9" t="s">
        <v>147</v>
      </c>
      <c r="H1323" s="10">
        <v>0</v>
      </c>
      <c r="I1323" s="11">
        <v>9</v>
      </c>
      <c r="J1323" s="24">
        <v>0</v>
      </c>
      <c r="K1323" s="12"/>
      <c r="L1323" s="14">
        <v>0</v>
      </c>
      <c r="N1323" s="21">
        <v>0</v>
      </c>
      <c r="P1323" s="21">
        <v>0</v>
      </c>
      <c r="R1323" s="21">
        <v>0</v>
      </c>
      <c r="T1323" s="21">
        <v>0</v>
      </c>
      <c r="V1323" s="21">
        <v>0</v>
      </c>
      <c r="X1323" s="21">
        <v>0</v>
      </c>
      <c r="Z1323" s="21">
        <v>23795</v>
      </c>
      <c r="AB1323" s="22">
        <v>23795</v>
      </c>
      <c r="AD1323" s="5" t="str">
        <f t="shared" si="20"/>
        <v>No</v>
      </c>
      <c r="AF1323" s="28"/>
      <c r="AG1323" s="21"/>
    </row>
    <row r="1324" spans="1:33">
      <c r="A1324" s="8" t="s">
        <v>3343</v>
      </c>
      <c r="B1324" s="8" t="s">
        <v>3344</v>
      </c>
      <c r="C1324" s="9" t="s">
        <v>555</v>
      </c>
      <c r="D1324" s="185" t="s">
        <v>3345</v>
      </c>
      <c r="E1324" s="188" t="s">
        <v>3346</v>
      </c>
      <c r="F1324" s="9" t="s">
        <v>83</v>
      </c>
      <c r="G1324" s="9" t="s">
        <v>147</v>
      </c>
      <c r="H1324" s="10">
        <v>0</v>
      </c>
      <c r="I1324" s="11">
        <v>9</v>
      </c>
      <c r="J1324" s="24">
        <v>0</v>
      </c>
      <c r="K1324" s="12"/>
      <c r="L1324" s="14">
        <v>0</v>
      </c>
      <c r="N1324" s="21">
        <v>0</v>
      </c>
      <c r="P1324" s="21">
        <v>0</v>
      </c>
      <c r="R1324" s="21">
        <v>0</v>
      </c>
      <c r="T1324" s="21">
        <v>0</v>
      </c>
      <c r="V1324" s="21">
        <v>0</v>
      </c>
      <c r="X1324" s="21">
        <v>0</v>
      </c>
      <c r="Z1324" s="21">
        <v>8820</v>
      </c>
      <c r="AB1324" s="22">
        <v>8820</v>
      </c>
      <c r="AD1324" s="5" t="str">
        <f t="shared" si="20"/>
        <v>No</v>
      </c>
      <c r="AF1324" s="28"/>
      <c r="AG1324" s="21"/>
    </row>
    <row r="1325" spans="1:33">
      <c r="A1325" s="8" t="s">
        <v>4514</v>
      </c>
      <c r="B1325" s="8" t="s">
        <v>4515</v>
      </c>
      <c r="C1325" s="9" t="s">
        <v>454</v>
      </c>
      <c r="D1325" s="185" t="s">
        <v>4516</v>
      </c>
      <c r="E1325" s="188" t="s">
        <v>4517</v>
      </c>
      <c r="F1325" s="9" t="s">
        <v>157</v>
      </c>
      <c r="G1325" s="9" t="s">
        <v>147</v>
      </c>
      <c r="H1325" s="10">
        <v>0</v>
      </c>
      <c r="I1325" s="11">
        <v>9</v>
      </c>
      <c r="J1325" s="24">
        <v>0</v>
      </c>
      <c r="K1325" s="12"/>
      <c r="L1325" s="14">
        <v>0</v>
      </c>
      <c r="N1325" s="21">
        <v>0</v>
      </c>
      <c r="P1325" s="21">
        <v>0</v>
      </c>
      <c r="R1325" s="21">
        <v>0</v>
      </c>
      <c r="T1325" s="21">
        <v>0</v>
      </c>
      <c r="V1325" s="21">
        <v>0</v>
      </c>
      <c r="X1325" s="21">
        <v>0</v>
      </c>
      <c r="Z1325" s="21">
        <v>133725</v>
      </c>
      <c r="AB1325" s="22">
        <v>133725</v>
      </c>
      <c r="AD1325" s="5" t="str">
        <f t="shared" si="20"/>
        <v>No</v>
      </c>
      <c r="AF1325" s="28"/>
      <c r="AG1325" s="21"/>
    </row>
    <row r="1326" spans="1:33">
      <c r="A1326" s="8" t="s">
        <v>5613</v>
      </c>
      <c r="B1326" s="8" t="s">
        <v>5614</v>
      </c>
      <c r="C1326" s="9" t="s">
        <v>254</v>
      </c>
      <c r="D1326" s="185" t="s">
        <v>5615</v>
      </c>
      <c r="E1326" s="188" t="s">
        <v>5616</v>
      </c>
      <c r="F1326" s="9" t="s">
        <v>157</v>
      </c>
      <c r="G1326" s="9" t="s">
        <v>147</v>
      </c>
      <c r="H1326" s="10">
        <v>0</v>
      </c>
      <c r="I1326" s="11">
        <v>9</v>
      </c>
      <c r="J1326" s="24">
        <v>0</v>
      </c>
      <c r="K1326" s="12"/>
      <c r="L1326" s="14">
        <v>0</v>
      </c>
      <c r="N1326" s="21">
        <v>0</v>
      </c>
      <c r="P1326" s="21">
        <v>0</v>
      </c>
      <c r="R1326" s="21">
        <v>0</v>
      </c>
      <c r="T1326" s="21">
        <v>0</v>
      </c>
      <c r="V1326" s="21">
        <v>0</v>
      </c>
      <c r="X1326" s="21">
        <v>0</v>
      </c>
      <c r="Z1326" s="21">
        <v>89346</v>
      </c>
      <c r="AB1326" s="22">
        <v>89346</v>
      </c>
      <c r="AD1326" s="5" t="str">
        <f t="shared" si="20"/>
        <v>No</v>
      </c>
      <c r="AF1326" s="28"/>
      <c r="AG1326" s="21"/>
    </row>
    <row r="1327" spans="1:33">
      <c r="A1327" s="8" t="s">
        <v>3213</v>
      </c>
      <c r="B1327" s="8" t="s">
        <v>3214</v>
      </c>
      <c r="C1327" s="9" t="s">
        <v>50</v>
      </c>
      <c r="D1327" s="185" t="s">
        <v>3215</v>
      </c>
      <c r="E1327" s="188" t="s">
        <v>3216</v>
      </c>
      <c r="F1327" s="9" t="s">
        <v>83</v>
      </c>
      <c r="G1327" s="9" t="s">
        <v>147</v>
      </c>
      <c r="H1327" s="10">
        <v>0</v>
      </c>
      <c r="I1327" s="11">
        <v>9</v>
      </c>
      <c r="J1327" s="24">
        <v>0</v>
      </c>
      <c r="K1327" s="12"/>
      <c r="L1327" s="14">
        <v>0</v>
      </c>
      <c r="N1327" s="21">
        <v>0</v>
      </c>
      <c r="P1327" s="21">
        <v>0</v>
      </c>
      <c r="R1327" s="21">
        <v>0</v>
      </c>
      <c r="T1327" s="21">
        <v>0</v>
      </c>
      <c r="V1327" s="21">
        <v>0</v>
      </c>
      <c r="X1327" s="21">
        <v>0</v>
      </c>
      <c r="Z1327" s="21">
        <v>97747</v>
      </c>
      <c r="AB1327" s="22">
        <v>97747</v>
      </c>
      <c r="AD1327" s="5" t="str">
        <f t="shared" si="20"/>
        <v>No</v>
      </c>
      <c r="AF1327" s="28"/>
      <c r="AG1327" s="21"/>
    </row>
    <row r="1328" spans="1:33">
      <c r="A1328" s="8" t="s">
        <v>5273</v>
      </c>
      <c r="B1328" s="8" t="s">
        <v>6457</v>
      </c>
      <c r="C1328" s="9" t="s">
        <v>168</v>
      </c>
      <c r="D1328" s="185" t="s">
        <v>5274</v>
      </c>
      <c r="E1328" s="188" t="s">
        <v>5275</v>
      </c>
      <c r="F1328" s="9" t="s">
        <v>83</v>
      </c>
      <c r="G1328" s="9" t="s">
        <v>147</v>
      </c>
      <c r="H1328" s="10">
        <v>0</v>
      </c>
      <c r="I1328" s="11">
        <v>9</v>
      </c>
      <c r="J1328" s="24">
        <v>0</v>
      </c>
      <c r="K1328" s="12"/>
      <c r="L1328" s="14">
        <v>0</v>
      </c>
      <c r="N1328" s="21">
        <v>0</v>
      </c>
      <c r="P1328" s="21">
        <v>0</v>
      </c>
      <c r="R1328" s="21">
        <v>0</v>
      </c>
      <c r="T1328" s="21">
        <v>0</v>
      </c>
      <c r="V1328" s="21">
        <v>0</v>
      </c>
      <c r="X1328" s="21">
        <v>0</v>
      </c>
      <c r="Z1328" s="21">
        <v>13285</v>
      </c>
      <c r="AB1328" s="22">
        <v>13285</v>
      </c>
      <c r="AD1328" s="5" t="str">
        <f t="shared" si="20"/>
        <v>No</v>
      </c>
      <c r="AF1328" s="28"/>
      <c r="AG1328" s="21"/>
    </row>
    <row r="1329" spans="1:33">
      <c r="A1329" s="8" t="s">
        <v>3035</v>
      </c>
      <c r="B1329" s="8" t="s">
        <v>3036</v>
      </c>
      <c r="C1329" s="9" t="s">
        <v>233</v>
      </c>
      <c r="D1329" s="185" t="s">
        <v>3037</v>
      </c>
      <c r="E1329" s="188" t="s">
        <v>3038</v>
      </c>
      <c r="F1329" s="9" t="s">
        <v>88</v>
      </c>
      <c r="G1329" s="9" t="s">
        <v>147</v>
      </c>
      <c r="H1329" s="10">
        <v>0</v>
      </c>
      <c r="I1329" s="11">
        <v>9</v>
      </c>
      <c r="J1329" s="24">
        <v>0</v>
      </c>
      <c r="K1329" s="12"/>
      <c r="L1329" s="14">
        <v>0</v>
      </c>
      <c r="N1329" s="21">
        <v>0</v>
      </c>
      <c r="P1329" s="21">
        <v>0</v>
      </c>
      <c r="R1329" s="21">
        <v>0</v>
      </c>
      <c r="T1329" s="21">
        <v>0</v>
      </c>
      <c r="V1329" s="21">
        <v>0</v>
      </c>
      <c r="X1329" s="21">
        <v>0</v>
      </c>
      <c r="Z1329" s="21">
        <v>10722</v>
      </c>
      <c r="AB1329" s="22">
        <v>10722</v>
      </c>
      <c r="AD1329" s="5" t="str">
        <f t="shared" si="20"/>
        <v>No</v>
      </c>
      <c r="AF1329" s="28"/>
      <c r="AG1329" s="21"/>
    </row>
    <row r="1330" spans="1:33">
      <c r="A1330" s="8" t="s">
        <v>1948</v>
      </c>
      <c r="B1330" s="8" t="s">
        <v>1932</v>
      </c>
      <c r="C1330" s="9" t="s">
        <v>132</v>
      </c>
      <c r="D1330" s="185">
        <v>5177</v>
      </c>
      <c r="E1330" s="188">
        <v>50177</v>
      </c>
      <c r="F1330" s="9" t="s">
        <v>83</v>
      </c>
      <c r="G1330" s="9" t="s">
        <v>5756</v>
      </c>
      <c r="H1330" s="10">
        <v>54933</v>
      </c>
      <c r="I1330" s="11">
        <v>9</v>
      </c>
      <c r="J1330" s="24">
        <v>0</v>
      </c>
      <c r="K1330" s="12"/>
      <c r="L1330" s="14">
        <v>0</v>
      </c>
      <c r="N1330" s="21">
        <v>0</v>
      </c>
      <c r="P1330" s="21">
        <v>0</v>
      </c>
      <c r="R1330" s="21">
        <v>0</v>
      </c>
      <c r="T1330" s="21">
        <v>0</v>
      </c>
      <c r="V1330" s="21">
        <v>0</v>
      </c>
      <c r="X1330" s="21">
        <v>0</v>
      </c>
      <c r="Z1330" s="21">
        <v>845182</v>
      </c>
      <c r="AB1330" s="22">
        <v>845182</v>
      </c>
      <c r="AD1330" s="5" t="str">
        <f t="shared" si="20"/>
        <v>No</v>
      </c>
      <c r="AF1330" s="28"/>
      <c r="AG1330" s="21"/>
    </row>
    <row r="1331" spans="1:33">
      <c r="A1331" s="8" t="s">
        <v>345</v>
      </c>
      <c r="B1331" s="8" t="s">
        <v>346</v>
      </c>
      <c r="C1331" s="9" t="s">
        <v>73</v>
      </c>
      <c r="D1331" s="185" t="s">
        <v>347</v>
      </c>
      <c r="E1331" s="188" t="s">
        <v>348</v>
      </c>
      <c r="F1331" s="9" t="s">
        <v>83</v>
      </c>
      <c r="G1331" s="9" t="s">
        <v>147</v>
      </c>
      <c r="H1331" s="10">
        <v>0</v>
      </c>
      <c r="I1331" s="11">
        <v>9</v>
      </c>
      <c r="J1331" s="24">
        <v>0</v>
      </c>
      <c r="K1331" s="12"/>
      <c r="L1331" s="14">
        <v>0</v>
      </c>
      <c r="N1331" s="21">
        <v>0</v>
      </c>
      <c r="P1331" s="21">
        <v>0</v>
      </c>
      <c r="R1331" s="21">
        <v>0</v>
      </c>
      <c r="T1331" s="21">
        <v>0</v>
      </c>
      <c r="V1331" s="21">
        <v>0</v>
      </c>
      <c r="X1331" s="21">
        <v>0</v>
      </c>
      <c r="Z1331" s="21">
        <v>572203</v>
      </c>
      <c r="AB1331" s="22">
        <v>572203</v>
      </c>
      <c r="AD1331" s="5" t="str">
        <f t="shared" si="20"/>
        <v>No</v>
      </c>
      <c r="AF1331" s="28"/>
      <c r="AG1331" s="21"/>
    </row>
    <row r="1332" spans="1:33">
      <c r="A1332" s="8" t="s">
        <v>4209</v>
      </c>
      <c r="B1332" s="8" t="s">
        <v>4210</v>
      </c>
      <c r="C1332" s="9" t="s">
        <v>154</v>
      </c>
      <c r="D1332" s="185" t="s">
        <v>4211</v>
      </c>
      <c r="E1332" s="188" t="s">
        <v>4212</v>
      </c>
      <c r="F1332" s="9" t="s">
        <v>83</v>
      </c>
      <c r="G1332" s="9" t="s">
        <v>147</v>
      </c>
      <c r="H1332" s="10">
        <v>0</v>
      </c>
      <c r="I1332" s="11">
        <v>9</v>
      </c>
      <c r="J1332" s="24">
        <v>0</v>
      </c>
      <c r="K1332" s="12"/>
      <c r="L1332" s="14">
        <v>0</v>
      </c>
      <c r="N1332" s="21">
        <v>0</v>
      </c>
      <c r="P1332" s="21">
        <v>0</v>
      </c>
      <c r="R1332" s="21">
        <v>0</v>
      </c>
      <c r="T1332" s="21">
        <v>0</v>
      </c>
      <c r="V1332" s="21">
        <v>0</v>
      </c>
      <c r="X1332" s="21">
        <v>0</v>
      </c>
      <c r="Z1332" s="21">
        <v>43822</v>
      </c>
      <c r="AB1332" s="22">
        <v>43822</v>
      </c>
      <c r="AD1332" s="5" t="str">
        <f t="shared" si="20"/>
        <v>No</v>
      </c>
      <c r="AF1332" s="28"/>
      <c r="AG1332" s="21"/>
    </row>
    <row r="1333" spans="1:33">
      <c r="A1333" s="8" t="s">
        <v>859</v>
      </c>
      <c r="B1333" s="8" t="s">
        <v>860</v>
      </c>
      <c r="C1333" s="9" t="s">
        <v>129</v>
      </c>
      <c r="D1333" s="185" t="s">
        <v>861</v>
      </c>
      <c r="E1333" s="188" t="s">
        <v>862</v>
      </c>
      <c r="F1333" s="9" t="s">
        <v>83</v>
      </c>
      <c r="G1333" s="9" t="s">
        <v>147</v>
      </c>
      <c r="H1333" s="10">
        <v>0</v>
      </c>
      <c r="I1333" s="11">
        <v>9</v>
      </c>
      <c r="J1333" s="24">
        <v>0</v>
      </c>
      <c r="K1333" s="12"/>
      <c r="L1333" s="14">
        <v>0</v>
      </c>
      <c r="N1333" s="21">
        <v>0</v>
      </c>
      <c r="P1333" s="21">
        <v>0</v>
      </c>
      <c r="R1333" s="21">
        <v>0</v>
      </c>
      <c r="T1333" s="21">
        <v>0</v>
      </c>
      <c r="V1333" s="21">
        <v>0</v>
      </c>
      <c r="X1333" s="21">
        <v>0</v>
      </c>
      <c r="Z1333" s="21">
        <v>151910</v>
      </c>
      <c r="AB1333" s="22">
        <v>151910</v>
      </c>
      <c r="AD1333" s="5" t="str">
        <f t="shared" si="20"/>
        <v>No</v>
      </c>
      <c r="AF1333" s="28"/>
      <c r="AG1333" s="21"/>
    </row>
    <row r="1334" spans="1:33">
      <c r="A1334" s="8" t="s">
        <v>6221</v>
      </c>
      <c r="B1334" s="8" t="s">
        <v>6222</v>
      </c>
      <c r="C1334" s="9" t="s">
        <v>129</v>
      </c>
      <c r="D1334" s="185"/>
      <c r="E1334" s="188">
        <v>40246</v>
      </c>
      <c r="F1334" s="9" t="s">
        <v>157</v>
      </c>
      <c r="G1334" s="9" t="s">
        <v>5756</v>
      </c>
      <c r="H1334" s="10">
        <v>4515419</v>
      </c>
      <c r="I1334" s="11">
        <v>9</v>
      </c>
      <c r="J1334" s="24">
        <v>0</v>
      </c>
      <c r="K1334" s="12"/>
      <c r="L1334" s="14">
        <v>0</v>
      </c>
      <c r="N1334" s="21">
        <v>0</v>
      </c>
      <c r="P1334" s="21">
        <v>0</v>
      </c>
      <c r="R1334" s="21">
        <v>0</v>
      </c>
      <c r="T1334" s="21">
        <v>0</v>
      </c>
      <c r="V1334" s="21">
        <v>0</v>
      </c>
      <c r="X1334" s="21">
        <v>0</v>
      </c>
      <c r="Z1334" s="21">
        <v>202681</v>
      </c>
      <c r="AB1334" s="22">
        <v>202681</v>
      </c>
      <c r="AD1334" s="5" t="str">
        <f t="shared" si="20"/>
        <v>No</v>
      </c>
      <c r="AF1334" s="28"/>
      <c r="AG1334" s="21"/>
    </row>
    <row r="1335" spans="1:33">
      <c r="A1335" s="8" t="s">
        <v>4401</v>
      </c>
      <c r="B1335" s="8" t="s">
        <v>4402</v>
      </c>
      <c r="C1335" s="9" t="s">
        <v>235</v>
      </c>
      <c r="D1335" s="185" t="s">
        <v>4403</v>
      </c>
      <c r="E1335" s="188" t="s">
        <v>4404</v>
      </c>
      <c r="F1335" s="9" t="s">
        <v>83</v>
      </c>
      <c r="G1335" s="9" t="s">
        <v>147</v>
      </c>
      <c r="H1335" s="10">
        <v>0</v>
      </c>
      <c r="I1335" s="11">
        <v>9</v>
      </c>
      <c r="J1335" s="24">
        <v>0</v>
      </c>
      <c r="K1335" s="12"/>
      <c r="L1335" s="14">
        <v>0</v>
      </c>
      <c r="N1335" s="21">
        <v>0</v>
      </c>
      <c r="P1335" s="21">
        <v>0</v>
      </c>
      <c r="R1335" s="21">
        <v>0</v>
      </c>
      <c r="T1335" s="21">
        <v>0</v>
      </c>
      <c r="V1335" s="21">
        <v>0</v>
      </c>
      <c r="X1335" s="21">
        <v>0</v>
      </c>
      <c r="Z1335" s="21">
        <v>177702</v>
      </c>
      <c r="AB1335" s="22">
        <v>177702</v>
      </c>
      <c r="AD1335" s="5" t="str">
        <f t="shared" si="20"/>
        <v>No</v>
      </c>
      <c r="AF1335" s="28"/>
      <c r="AG1335" s="21"/>
    </row>
    <row r="1336" spans="1:33">
      <c r="A1336" s="8" t="s">
        <v>899</v>
      </c>
      <c r="B1336" s="8" t="s">
        <v>900</v>
      </c>
      <c r="C1336" s="9" t="s">
        <v>129</v>
      </c>
      <c r="D1336" s="185" t="s">
        <v>901</v>
      </c>
      <c r="E1336" s="188" t="s">
        <v>902</v>
      </c>
      <c r="F1336" s="9" t="s">
        <v>83</v>
      </c>
      <c r="G1336" s="9" t="s">
        <v>147</v>
      </c>
      <c r="H1336" s="10">
        <v>0</v>
      </c>
      <c r="I1336" s="11">
        <v>9</v>
      </c>
      <c r="J1336" s="24">
        <v>0</v>
      </c>
      <c r="K1336" s="12"/>
      <c r="L1336" s="14">
        <v>0</v>
      </c>
      <c r="N1336" s="21">
        <v>0</v>
      </c>
      <c r="P1336" s="21">
        <v>0</v>
      </c>
      <c r="R1336" s="21">
        <v>0</v>
      </c>
      <c r="T1336" s="21">
        <v>0</v>
      </c>
      <c r="V1336" s="21">
        <v>0</v>
      </c>
      <c r="X1336" s="21">
        <v>0</v>
      </c>
      <c r="Z1336" s="21">
        <v>300998</v>
      </c>
      <c r="AB1336" s="22">
        <v>300998</v>
      </c>
      <c r="AD1336" s="5" t="str">
        <f t="shared" si="20"/>
        <v>No</v>
      </c>
      <c r="AF1336" s="28"/>
      <c r="AG1336" s="21"/>
    </row>
    <row r="1337" spans="1:33">
      <c r="A1337" s="8" t="s">
        <v>2580</v>
      </c>
      <c r="B1337" s="8" t="s">
        <v>1798</v>
      </c>
      <c r="C1337" s="9" t="s">
        <v>466</v>
      </c>
      <c r="D1337" s="185" t="s">
        <v>2581</v>
      </c>
      <c r="E1337" s="188" t="s">
        <v>2582</v>
      </c>
      <c r="F1337" s="9" t="s">
        <v>83</v>
      </c>
      <c r="G1337" s="9" t="s">
        <v>147</v>
      </c>
      <c r="H1337" s="10">
        <v>0</v>
      </c>
      <c r="I1337" s="11">
        <v>9</v>
      </c>
      <c r="J1337" s="24">
        <v>0</v>
      </c>
      <c r="K1337" s="12"/>
      <c r="L1337" s="14">
        <v>0</v>
      </c>
      <c r="N1337" s="21">
        <v>0</v>
      </c>
      <c r="P1337" s="21">
        <v>0</v>
      </c>
      <c r="R1337" s="21">
        <v>0</v>
      </c>
      <c r="T1337" s="21">
        <v>0</v>
      </c>
      <c r="V1337" s="21">
        <v>0</v>
      </c>
      <c r="X1337" s="21">
        <v>0</v>
      </c>
      <c r="Z1337" s="21">
        <v>74434</v>
      </c>
      <c r="AB1337" s="22">
        <v>74434</v>
      </c>
      <c r="AD1337" s="5" t="str">
        <f t="shared" si="20"/>
        <v>No</v>
      </c>
      <c r="AF1337" s="28"/>
      <c r="AG1337" s="21"/>
    </row>
    <row r="1338" spans="1:33">
      <c r="A1338" s="8" t="s">
        <v>1478</v>
      </c>
      <c r="B1338" s="8" t="s">
        <v>1479</v>
      </c>
      <c r="C1338" s="9" t="s">
        <v>58</v>
      </c>
      <c r="D1338" s="185">
        <v>5152</v>
      </c>
      <c r="E1338" s="188">
        <v>50152</v>
      </c>
      <c r="F1338" s="9" t="s">
        <v>83</v>
      </c>
      <c r="G1338" s="9" t="s">
        <v>5756</v>
      </c>
      <c r="H1338" s="10">
        <v>100868</v>
      </c>
      <c r="I1338" s="11">
        <v>9</v>
      </c>
      <c r="J1338" s="24">
        <v>0</v>
      </c>
      <c r="K1338" s="12"/>
      <c r="L1338" s="14">
        <v>0</v>
      </c>
      <c r="N1338" s="21">
        <v>0</v>
      </c>
      <c r="P1338" s="21">
        <v>0</v>
      </c>
      <c r="R1338" s="21">
        <v>0</v>
      </c>
      <c r="T1338" s="21">
        <v>0</v>
      </c>
      <c r="V1338" s="21">
        <v>0</v>
      </c>
      <c r="X1338" s="21">
        <v>0</v>
      </c>
      <c r="Z1338" s="21">
        <v>195414</v>
      </c>
      <c r="AB1338" s="22">
        <v>195414</v>
      </c>
      <c r="AD1338" s="5" t="str">
        <f t="shared" si="20"/>
        <v>No</v>
      </c>
      <c r="AF1338" s="28"/>
      <c r="AG1338" s="21"/>
    </row>
    <row r="1339" spans="1:33">
      <c r="A1339" s="8" t="s">
        <v>6251</v>
      </c>
      <c r="B1339" s="8" t="s">
        <v>6085</v>
      </c>
      <c r="C1339" s="9" t="s">
        <v>129</v>
      </c>
      <c r="D1339" s="185" t="s">
        <v>844</v>
      </c>
      <c r="E1339" s="188" t="s">
        <v>845</v>
      </c>
      <c r="F1339" s="9" t="s">
        <v>83</v>
      </c>
      <c r="G1339" s="9" t="s">
        <v>147</v>
      </c>
      <c r="H1339" s="10">
        <v>0</v>
      </c>
      <c r="I1339" s="11">
        <v>9</v>
      </c>
      <c r="J1339" s="24">
        <v>0</v>
      </c>
      <c r="K1339" s="12"/>
      <c r="L1339" s="14">
        <v>0</v>
      </c>
      <c r="N1339" s="21">
        <v>0</v>
      </c>
      <c r="P1339" s="21">
        <v>0</v>
      </c>
      <c r="R1339" s="21">
        <v>0</v>
      </c>
      <c r="T1339" s="21">
        <v>0</v>
      </c>
      <c r="V1339" s="21">
        <v>0</v>
      </c>
      <c r="X1339" s="21">
        <v>0</v>
      </c>
      <c r="Z1339" s="21">
        <v>159724</v>
      </c>
      <c r="AB1339" s="22">
        <v>159724</v>
      </c>
      <c r="AD1339" s="5" t="str">
        <f t="shared" si="20"/>
        <v>No</v>
      </c>
      <c r="AF1339" s="28"/>
      <c r="AG1339" s="21"/>
    </row>
    <row r="1340" spans="1:33">
      <c r="A1340" s="8" t="s">
        <v>4534</v>
      </c>
      <c r="B1340" s="8" t="s">
        <v>4535</v>
      </c>
      <c r="C1340" s="9" t="s">
        <v>454</v>
      </c>
      <c r="D1340" s="185" t="s">
        <v>4536</v>
      </c>
      <c r="E1340" s="188" t="s">
        <v>4537</v>
      </c>
      <c r="F1340" s="9" t="s">
        <v>125</v>
      </c>
      <c r="G1340" s="9" t="s">
        <v>147</v>
      </c>
      <c r="H1340" s="10">
        <v>0</v>
      </c>
      <c r="I1340" s="11">
        <v>9</v>
      </c>
      <c r="J1340" s="24">
        <v>0</v>
      </c>
      <c r="K1340" s="12"/>
      <c r="L1340" s="14">
        <v>0</v>
      </c>
      <c r="N1340" s="21">
        <v>0</v>
      </c>
      <c r="P1340" s="21">
        <v>0</v>
      </c>
      <c r="R1340" s="21">
        <v>0</v>
      </c>
      <c r="T1340" s="21">
        <v>0</v>
      </c>
      <c r="V1340" s="21">
        <v>0</v>
      </c>
      <c r="X1340" s="21">
        <v>0</v>
      </c>
      <c r="Z1340" s="21">
        <v>251618</v>
      </c>
      <c r="AB1340" s="22">
        <v>251618</v>
      </c>
      <c r="AD1340" s="5" t="str">
        <f t="shared" si="20"/>
        <v>No</v>
      </c>
      <c r="AF1340" s="28"/>
      <c r="AG1340" s="21"/>
    </row>
    <row r="1341" spans="1:33">
      <c r="A1341" s="8" t="s">
        <v>299</v>
      </c>
      <c r="B1341" s="8" t="s">
        <v>300</v>
      </c>
      <c r="C1341" s="9" t="s">
        <v>213</v>
      </c>
      <c r="D1341" s="185" t="s">
        <v>301</v>
      </c>
      <c r="E1341" s="188" t="s">
        <v>302</v>
      </c>
      <c r="F1341" s="9" t="s">
        <v>83</v>
      </c>
      <c r="G1341" s="9" t="s">
        <v>147</v>
      </c>
      <c r="H1341" s="10">
        <v>0</v>
      </c>
      <c r="I1341" s="11">
        <v>9</v>
      </c>
      <c r="J1341" s="24">
        <v>0</v>
      </c>
      <c r="K1341" s="12"/>
      <c r="L1341" s="14">
        <v>0</v>
      </c>
      <c r="N1341" s="21">
        <v>0</v>
      </c>
      <c r="P1341" s="21">
        <v>0</v>
      </c>
      <c r="R1341" s="21">
        <v>0</v>
      </c>
      <c r="T1341" s="21">
        <v>0</v>
      </c>
      <c r="V1341" s="21">
        <v>0</v>
      </c>
      <c r="X1341" s="21">
        <v>0</v>
      </c>
      <c r="Z1341" s="21">
        <v>94834</v>
      </c>
      <c r="AB1341" s="22">
        <v>94834</v>
      </c>
      <c r="AD1341" s="5" t="str">
        <f t="shared" si="20"/>
        <v>No</v>
      </c>
      <c r="AF1341" s="28"/>
      <c r="AG1341" s="21"/>
    </row>
    <row r="1342" spans="1:33">
      <c r="A1342" s="8" t="s">
        <v>6595</v>
      </c>
      <c r="B1342" s="8" t="s">
        <v>3340</v>
      </c>
      <c r="C1342" s="9" t="s">
        <v>91</v>
      </c>
      <c r="D1342" s="185" t="s">
        <v>5067</v>
      </c>
      <c r="E1342" s="188" t="s">
        <v>5068</v>
      </c>
      <c r="F1342" s="9" t="s">
        <v>83</v>
      </c>
      <c r="G1342" s="9" t="s">
        <v>147</v>
      </c>
      <c r="H1342" s="10">
        <v>0</v>
      </c>
      <c r="I1342" s="11">
        <v>9</v>
      </c>
      <c r="J1342" s="24">
        <v>0</v>
      </c>
      <c r="K1342" s="12"/>
      <c r="L1342" s="14">
        <v>0</v>
      </c>
      <c r="N1342" s="21">
        <v>0</v>
      </c>
      <c r="P1342" s="21">
        <v>0</v>
      </c>
      <c r="R1342" s="21">
        <v>0</v>
      </c>
      <c r="T1342" s="21">
        <v>0</v>
      </c>
      <c r="V1342" s="21">
        <v>0</v>
      </c>
      <c r="X1342" s="21">
        <v>0</v>
      </c>
      <c r="Z1342" s="21">
        <v>415253</v>
      </c>
      <c r="AB1342" s="22">
        <v>415253</v>
      </c>
      <c r="AD1342" s="5" t="str">
        <f t="shared" si="20"/>
        <v>No</v>
      </c>
      <c r="AF1342" s="28"/>
      <c r="AG1342" s="21"/>
    </row>
    <row r="1343" spans="1:33">
      <c r="A1343" s="8" t="s">
        <v>1344</v>
      </c>
      <c r="B1343" s="8" t="s">
        <v>1345</v>
      </c>
      <c r="C1343" s="9" t="s">
        <v>39</v>
      </c>
      <c r="D1343" s="185" t="s">
        <v>1346</v>
      </c>
      <c r="E1343" s="188">
        <v>99340</v>
      </c>
      <c r="F1343" s="9" t="s">
        <v>36</v>
      </c>
      <c r="G1343" s="9" t="s">
        <v>5756</v>
      </c>
      <c r="H1343" s="10">
        <v>0</v>
      </c>
      <c r="I1343" s="11">
        <v>9</v>
      </c>
      <c r="J1343" s="24">
        <v>0</v>
      </c>
      <c r="K1343" s="12"/>
      <c r="L1343" s="14">
        <v>0</v>
      </c>
      <c r="N1343" s="21">
        <v>0</v>
      </c>
      <c r="P1343" s="21">
        <v>0</v>
      </c>
      <c r="R1343" s="21">
        <v>0</v>
      </c>
      <c r="T1343" s="21">
        <v>0</v>
      </c>
      <c r="V1343" s="21">
        <v>0</v>
      </c>
      <c r="X1343" s="21">
        <v>0</v>
      </c>
      <c r="Z1343" s="21">
        <v>0</v>
      </c>
      <c r="AB1343" s="22">
        <v>0</v>
      </c>
      <c r="AD1343" s="5" t="str">
        <f t="shared" si="20"/>
        <v>No</v>
      </c>
      <c r="AF1343" s="28"/>
      <c r="AG1343" s="21"/>
    </row>
    <row r="1344" spans="1:33">
      <c r="A1344" s="8" t="s">
        <v>387</v>
      </c>
      <c r="B1344" s="8" t="s">
        <v>388</v>
      </c>
      <c r="C1344" s="9" t="s">
        <v>73</v>
      </c>
      <c r="D1344" s="185" t="s">
        <v>389</v>
      </c>
      <c r="E1344" s="188" t="s">
        <v>390</v>
      </c>
      <c r="F1344" s="9" t="s">
        <v>83</v>
      </c>
      <c r="G1344" s="9" t="s">
        <v>147</v>
      </c>
      <c r="H1344" s="10">
        <v>0</v>
      </c>
      <c r="I1344" s="11">
        <v>9</v>
      </c>
      <c r="J1344" s="24">
        <v>0</v>
      </c>
      <c r="K1344" s="12"/>
      <c r="L1344" s="14">
        <v>0</v>
      </c>
      <c r="N1344" s="21">
        <v>0</v>
      </c>
      <c r="P1344" s="21">
        <v>0</v>
      </c>
      <c r="R1344" s="21">
        <v>0</v>
      </c>
      <c r="T1344" s="21">
        <v>0</v>
      </c>
      <c r="V1344" s="21">
        <v>0</v>
      </c>
      <c r="X1344" s="21">
        <v>0</v>
      </c>
      <c r="Z1344" s="21">
        <v>341658</v>
      </c>
      <c r="AB1344" s="22">
        <v>341658</v>
      </c>
      <c r="AD1344" s="5" t="str">
        <f t="shared" si="20"/>
        <v>No</v>
      </c>
      <c r="AF1344" s="28"/>
      <c r="AG1344" s="21"/>
    </row>
    <row r="1345" spans="1:33">
      <c r="A1345" s="8" t="s">
        <v>641</v>
      </c>
      <c r="B1345" s="8" t="s">
        <v>642</v>
      </c>
      <c r="C1345" s="9" t="s">
        <v>106</v>
      </c>
      <c r="D1345" s="185">
        <v>7040</v>
      </c>
      <c r="E1345" s="188">
        <v>70040</v>
      </c>
      <c r="F1345" s="9" t="s">
        <v>83</v>
      </c>
      <c r="G1345" s="9" t="s">
        <v>5756</v>
      </c>
      <c r="H1345" s="10">
        <v>82775</v>
      </c>
      <c r="I1345" s="11">
        <v>9</v>
      </c>
      <c r="J1345" s="24">
        <v>0</v>
      </c>
      <c r="K1345" s="12"/>
      <c r="L1345" s="14">
        <v>0</v>
      </c>
      <c r="N1345" s="21">
        <v>0</v>
      </c>
      <c r="P1345" s="21">
        <v>0</v>
      </c>
      <c r="R1345" s="21">
        <v>0</v>
      </c>
      <c r="T1345" s="21">
        <v>0</v>
      </c>
      <c r="V1345" s="21">
        <v>0</v>
      </c>
      <c r="X1345" s="21">
        <v>0</v>
      </c>
      <c r="Z1345" s="21">
        <v>430473</v>
      </c>
      <c r="AB1345" s="22">
        <v>430473</v>
      </c>
      <c r="AD1345" s="5" t="str">
        <f t="shared" si="20"/>
        <v>No</v>
      </c>
      <c r="AF1345" s="28"/>
      <c r="AG1345" s="21"/>
    </row>
    <row r="1346" spans="1:33">
      <c r="A1346" s="8" t="s">
        <v>6207</v>
      </c>
      <c r="B1346" s="8" t="s">
        <v>244</v>
      </c>
      <c r="C1346" s="9" t="s">
        <v>235</v>
      </c>
      <c r="D1346" s="185" t="s">
        <v>6208</v>
      </c>
      <c r="E1346" s="188" t="s">
        <v>6209</v>
      </c>
      <c r="F1346" s="9" t="s">
        <v>157</v>
      </c>
      <c r="G1346" s="9" t="s">
        <v>147</v>
      </c>
      <c r="H1346" s="10">
        <v>280648</v>
      </c>
      <c r="I1346" s="11">
        <v>9</v>
      </c>
      <c r="J1346" s="24">
        <v>0</v>
      </c>
      <c r="K1346" s="12"/>
      <c r="L1346" s="14">
        <v>0</v>
      </c>
      <c r="N1346" s="21">
        <v>0</v>
      </c>
      <c r="P1346" s="21">
        <v>0</v>
      </c>
      <c r="R1346" s="21">
        <v>0</v>
      </c>
      <c r="T1346" s="21">
        <v>0</v>
      </c>
      <c r="V1346" s="21">
        <v>0</v>
      </c>
      <c r="X1346" s="21">
        <v>0</v>
      </c>
      <c r="Z1346" s="21">
        <v>43401</v>
      </c>
      <c r="AB1346" s="22">
        <v>43401</v>
      </c>
      <c r="AD1346" s="5" t="str">
        <f t="shared" si="20"/>
        <v>No</v>
      </c>
      <c r="AF1346" s="28"/>
      <c r="AG1346" s="21"/>
    </row>
    <row r="1347" spans="1:33">
      <c r="A1347" s="8" t="s">
        <v>1611</v>
      </c>
      <c r="B1347" s="8" t="s">
        <v>1600</v>
      </c>
      <c r="C1347" s="9" t="s">
        <v>178</v>
      </c>
      <c r="D1347" s="185" t="s">
        <v>1612</v>
      </c>
      <c r="E1347" s="188" t="s">
        <v>1613</v>
      </c>
      <c r="F1347" s="9" t="s">
        <v>88</v>
      </c>
      <c r="G1347" s="9" t="s">
        <v>147</v>
      </c>
      <c r="H1347" s="10">
        <v>0</v>
      </c>
      <c r="I1347" s="11">
        <v>9</v>
      </c>
      <c r="J1347" s="24">
        <v>0</v>
      </c>
      <c r="K1347" s="12"/>
      <c r="L1347" s="14">
        <v>0</v>
      </c>
      <c r="N1347" s="21">
        <v>0</v>
      </c>
      <c r="P1347" s="21">
        <v>0</v>
      </c>
      <c r="R1347" s="21">
        <v>0</v>
      </c>
      <c r="T1347" s="21">
        <v>0</v>
      </c>
      <c r="V1347" s="21">
        <v>0</v>
      </c>
      <c r="X1347" s="21">
        <v>0</v>
      </c>
      <c r="Z1347" s="21">
        <v>98390</v>
      </c>
      <c r="AB1347" s="22">
        <v>98390</v>
      </c>
      <c r="AD1347" s="5" t="str">
        <f t="shared" ref="AD1347:AD1410" si="21">IF(AC1347&amp;AA1347&amp;Y1347&amp;W1347&amp;U1347&amp;S1347&amp;Q1347&amp;O1347&amp;M1347&amp;K1347&lt;&gt;"","Yes","No")</f>
        <v>No</v>
      </c>
      <c r="AF1347" s="28"/>
      <c r="AG1347" s="21"/>
    </row>
    <row r="1348" spans="1:33">
      <c r="A1348" s="8" t="s">
        <v>3144</v>
      </c>
      <c r="B1348" s="8" t="s">
        <v>3145</v>
      </c>
      <c r="C1348" s="9" t="s">
        <v>50</v>
      </c>
      <c r="D1348" s="185" t="s">
        <v>3146</v>
      </c>
      <c r="E1348" s="188" t="s">
        <v>3147</v>
      </c>
      <c r="F1348" s="9" t="s">
        <v>83</v>
      </c>
      <c r="G1348" s="9" t="s">
        <v>147</v>
      </c>
      <c r="H1348" s="10">
        <v>0</v>
      </c>
      <c r="I1348" s="11">
        <v>8</v>
      </c>
      <c r="J1348" s="24">
        <v>0</v>
      </c>
      <c r="K1348" s="12"/>
      <c r="L1348" s="14">
        <v>0</v>
      </c>
      <c r="N1348" s="21">
        <v>0</v>
      </c>
      <c r="P1348" s="21">
        <v>0</v>
      </c>
      <c r="R1348" s="21">
        <v>0</v>
      </c>
      <c r="T1348" s="21">
        <v>0</v>
      </c>
      <c r="V1348" s="21">
        <v>0</v>
      </c>
      <c r="X1348" s="21">
        <v>0</v>
      </c>
      <c r="Z1348" s="21">
        <v>26021</v>
      </c>
      <c r="AB1348" s="22">
        <v>26021</v>
      </c>
      <c r="AD1348" s="5" t="str">
        <f t="shared" si="21"/>
        <v>No</v>
      </c>
      <c r="AF1348" s="28"/>
      <c r="AG1348" s="21"/>
    </row>
    <row r="1349" spans="1:33">
      <c r="A1349" s="8" t="s">
        <v>1231</v>
      </c>
      <c r="B1349" s="8" t="s">
        <v>485</v>
      </c>
      <c r="C1349" s="9" t="s">
        <v>42</v>
      </c>
      <c r="D1349" s="185">
        <v>2183</v>
      </c>
      <c r="E1349" s="188">
        <v>20183</v>
      </c>
      <c r="F1349" s="9" t="s">
        <v>83</v>
      </c>
      <c r="G1349" s="9" t="s">
        <v>5756</v>
      </c>
      <c r="H1349" s="10">
        <v>423566</v>
      </c>
      <c r="I1349" s="11">
        <v>8</v>
      </c>
      <c r="J1349" s="24">
        <v>0</v>
      </c>
      <c r="K1349" s="12"/>
      <c r="L1349" s="14">
        <v>0</v>
      </c>
      <c r="N1349" s="21">
        <v>0</v>
      </c>
      <c r="P1349" s="21">
        <v>0</v>
      </c>
      <c r="R1349" s="21">
        <v>0</v>
      </c>
      <c r="T1349" s="21">
        <v>0</v>
      </c>
      <c r="V1349" s="21">
        <v>0</v>
      </c>
      <c r="X1349" s="21">
        <v>0</v>
      </c>
      <c r="Z1349" s="21">
        <v>244745</v>
      </c>
      <c r="AB1349" s="22">
        <v>244745</v>
      </c>
      <c r="AD1349" s="5" t="str">
        <f t="shared" si="21"/>
        <v>No</v>
      </c>
      <c r="AF1349" s="28"/>
      <c r="AG1349" s="21"/>
    </row>
    <row r="1350" spans="1:33">
      <c r="A1350" s="8" t="s">
        <v>3911</v>
      </c>
      <c r="B1350" s="8" t="s">
        <v>3912</v>
      </c>
      <c r="C1350" s="9" t="s">
        <v>278</v>
      </c>
      <c r="D1350" s="185" t="s">
        <v>3913</v>
      </c>
      <c r="E1350" s="188" t="s">
        <v>3914</v>
      </c>
      <c r="F1350" s="9" t="s">
        <v>157</v>
      </c>
      <c r="G1350" s="9" t="s">
        <v>147</v>
      </c>
      <c r="H1350" s="10">
        <v>0</v>
      </c>
      <c r="I1350" s="11">
        <v>8</v>
      </c>
      <c r="J1350" s="24">
        <v>0</v>
      </c>
      <c r="K1350" s="12"/>
      <c r="L1350" s="14">
        <v>0</v>
      </c>
      <c r="N1350" s="21">
        <v>0</v>
      </c>
      <c r="P1350" s="21">
        <v>0</v>
      </c>
      <c r="R1350" s="21">
        <v>0</v>
      </c>
      <c r="T1350" s="21">
        <v>0</v>
      </c>
      <c r="V1350" s="21">
        <v>0</v>
      </c>
      <c r="X1350" s="21">
        <v>0</v>
      </c>
      <c r="Z1350" s="21">
        <v>44834</v>
      </c>
      <c r="AB1350" s="22">
        <v>44834</v>
      </c>
      <c r="AD1350" s="5" t="str">
        <f t="shared" si="21"/>
        <v>No</v>
      </c>
      <c r="AF1350" s="28"/>
      <c r="AG1350" s="21"/>
    </row>
    <row r="1351" spans="1:33">
      <c r="A1351" s="8" t="s">
        <v>4274</v>
      </c>
      <c r="B1351" s="8" t="s">
        <v>4275</v>
      </c>
      <c r="C1351" s="9" t="s">
        <v>235</v>
      </c>
      <c r="D1351" s="185" t="s">
        <v>4276</v>
      </c>
      <c r="E1351" s="188" t="s">
        <v>4277</v>
      </c>
      <c r="F1351" s="9" t="s">
        <v>83</v>
      </c>
      <c r="G1351" s="9" t="s">
        <v>147</v>
      </c>
      <c r="H1351" s="10">
        <v>0</v>
      </c>
      <c r="I1351" s="11">
        <v>8</v>
      </c>
      <c r="J1351" s="24">
        <v>0</v>
      </c>
      <c r="K1351" s="12"/>
      <c r="L1351" s="14">
        <v>0</v>
      </c>
      <c r="N1351" s="21">
        <v>0</v>
      </c>
      <c r="P1351" s="21">
        <v>0</v>
      </c>
      <c r="R1351" s="21">
        <v>0</v>
      </c>
      <c r="T1351" s="21">
        <v>0</v>
      </c>
      <c r="V1351" s="21">
        <v>0</v>
      </c>
      <c r="X1351" s="21">
        <v>0</v>
      </c>
      <c r="Z1351" s="21">
        <v>37707</v>
      </c>
      <c r="AB1351" s="22">
        <v>37707</v>
      </c>
      <c r="AD1351" s="5" t="str">
        <f t="shared" si="21"/>
        <v>No</v>
      </c>
      <c r="AF1351" s="28"/>
      <c r="AG1351" s="21"/>
    </row>
    <row r="1352" spans="1:33">
      <c r="A1352" s="8" t="s">
        <v>4409</v>
      </c>
      <c r="B1352" s="8" t="s">
        <v>4410</v>
      </c>
      <c r="C1352" s="9" t="s">
        <v>235</v>
      </c>
      <c r="D1352" s="185" t="s">
        <v>4411</v>
      </c>
      <c r="E1352" s="188" t="s">
        <v>4412</v>
      </c>
      <c r="F1352" s="9" t="s">
        <v>83</v>
      </c>
      <c r="G1352" s="9" t="s">
        <v>147</v>
      </c>
      <c r="H1352" s="10">
        <v>0</v>
      </c>
      <c r="I1352" s="11">
        <v>8</v>
      </c>
      <c r="J1352" s="24">
        <v>0</v>
      </c>
      <c r="K1352" s="12"/>
      <c r="L1352" s="14">
        <v>0</v>
      </c>
      <c r="N1352" s="21">
        <v>0</v>
      </c>
      <c r="P1352" s="21">
        <v>0</v>
      </c>
      <c r="R1352" s="21">
        <v>0</v>
      </c>
      <c r="T1352" s="21">
        <v>0</v>
      </c>
      <c r="V1352" s="21">
        <v>0</v>
      </c>
      <c r="X1352" s="21">
        <v>0</v>
      </c>
      <c r="Z1352" s="21">
        <v>0</v>
      </c>
      <c r="AB1352" s="22">
        <v>0</v>
      </c>
      <c r="AD1352" s="5" t="str">
        <f t="shared" si="21"/>
        <v>No</v>
      </c>
      <c r="AF1352" s="28"/>
      <c r="AG1352" s="21"/>
    </row>
    <row r="1353" spans="1:33">
      <c r="A1353" s="8" t="s">
        <v>2713</v>
      </c>
      <c r="B1353" s="8" t="s">
        <v>2714</v>
      </c>
      <c r="C1353" s="9" t="s">
        <v>46</v>
      </c>
      <c r="D1353" s="185" t="s">
        <v>2715</v>
      </c>
      <c r="E1353" s="188">
        <v>55252</v>
      </c>
      <c r="F1353" s="9" t="s">
        <v>36</v>
      </c>
      <c r="G1353" s="9" t="s">
        <v>5756</v>
      </c>
      <c r="H1353" s="10">
        <v>0</v>
      </c>
      <c r="I1353" s="11">
        <v>8</v>
      </c>
      <c r="J1353" s="24">
        <v>0</v>
      </c>
      <c r="K1353" s="12"/>
      <c r="L1353" s="14">
        <v>0</v>
      </c>
      <c r="N1353" s="21">
        <v>0</v>
      </c>
      <c r="P1353" s="21">
        <v>0</v>
      </c>
      <c r="R1353" s="21">
        <v>0</v>
      </c>
      <c r="T1353" s="21">
        <v>0</v>
      </c>
      <c r="V1353" s="21">
        <v>0</v>
      </c>
      <c r="X1353" s="21">
        <v>0</v>
      </c>
      <c r="Z1353" s="21">
        <v>76919</v>
      </c>
      <c r="AB1353" s="22">
        <v>76919</v>
      </c>
      <c r="AD1353" s="5" t="str">
        <f t="shared" si="21"/>
        <v>No</v>
      </c>
      <c r="AF1353" s="28"/>
      <c r="AG1353" s="21"/>
    </row>
    <row r="1354" spans="1:33">
      <c r="A1354" s="8" t="s">
        <v>2924</v>
      </c>
      <c r="B1354" s="8" t="s">
        <v>2925</v>
      </c>
      <c r="C1354" s="9" t="s">
        <v>124</v>
      </c>
      <c r="D1354" s="185" t="s">
        <v>2926</v>
      </c>
      <c r="E1354" s="188" t="s">
        <v>2927</v>
      </c>
      <c r="F1354" s="9" t="s">
        <v>1320</v>
      </c>
      <c r="G1354" s="9" t="s">
        <v>147</v>
      </c>
      <c r="H1354" s="10">
        <v>0</v>
      </c>
      <c r="I1354" s="11">
        <v>8</v>
      </c>
      <c r="J1354" s="24">
        <v>0</v>
      </c>
      <c r="K1354" s="12"/>
      <c r="L1354" s="14">
        <v>0</v>
      </c>
      <c r="N1354" s="21">
        <v>0</v>
      </c>
      <c r="P1354" s="21">
        <v>0</v>
      </c>
      <c r="R1354" s="21">
        <v>0</v>
      </c>
      <c r="T1354" s="21">
        <v>0</v>
      </c>
      <c r="V1354" s="21">
        <v>0</v>
      </c>
      <c r="X1354" s="21">
        <v>0</v>
      </c>
      <c r="Z1354" s="21">
        <v>237300</v>
      </c>
      <c r="AB1354" s="22">
        <v>237300</v>
      </c>
      <c r="AD1354" s="5" t="str">
        <f t="shared" si="21"/>
        <v>No</v>
      </c>
      <c r="AF1354" s="28"/>
      <c r="AG1354" s="21"/>
    </row>
    <row r="1355" spans="1:33">
      <c r="A1355" s="8" t="s">
        <v>1543</v>
      </c>
      <c r="B1355" s="8" t="s">
        <v>6461</v>
      </c>
      <c r="C1355" s="9" t="s">
        <v>178</v>
      </c>
      <c r="D1355" s="185" t="s">
        <v>1544</v>
      </c>
      <c r="E1355" s="188" t="s">
        <v>1545</v>
      </c>
      <c r="F1355" s="9" t="s">
        <v>83</v>
      </c>
      <c r="G1355" s="9" t="s">
        <v>147</v>
      </c>
      <c r="H1355" s="10">
        <v>0</v>
      </c>
      <c r="I1355" s="11">
        <v>8</v>
      </c>
      <c r="J1355" s="24">
        <v>0</v>
      </c>
      <c r="K1355" s="12"/>
      <c r="L1355" s="14">
        <v>0</v>
      </c>
      <c r="N1355" s="21">
        <v>0</v>
      </c>
      <c r="P1355" s="21">
        <v>0</v>
      </c>
      <c r="R1355" s="21">
        <v>0</v>
      </c>
      <c r="T1355" s="21">
        <v>0</v>
      </c>
      <c r="V1355" s="21">
        <v>0</v>
      </c>
      <c r="X1355" s="21">
        <v>0</v>
      </c>
      <c r="Z1355" s="21">
        <v>87546</v>
      </c>
      <c r="AB1355" s="22">
        <v>87546</v>
      </c>
      <c r="AD1355" s="5" t="str">
        <f t="shared" si="21"/>
        <v>No</v>
      </c>
      <c r="AF1355" s="28"/>
      <c r="AG1355" s="21"/>
    </row>
    <row r="1356" spans="1:33">
      <c r="A1356" s="8" t="s">
        <v>2949</v>
      </c>
      <c r="B1356" s="8" t="s">
        <v>2950</v>
      </c>
      <c r="C1356" s="9" t="s">
        <v>124</v>
      </c>
      <c r="D1356" s="185"/>
      <c r="E1356" s="188" t="s">
        <v>2951</v>
      </c>
      <c r="F1356" s="9" t="s">
        <v>1320</v>
      </c>
      <c r="G1356" s="9" t="s">
        <v>147</v>
      </c>
      <c r="H1356" s="10">
        <v>0</v>
      </c>
      <c r="I1356" s="11">
        <v>8</v>
      </c>
      <c r="J1356" s="24">
        <v>0</v>
      </c>
      <c r="K1356" s="12"/>
      <c r="L1356" s="14">
        <v>0</v>
      </c>
      <c r="N1356" s="21">
        <v>0</v>
      </c>
      <c r="P1356" s="21">
        <v>0</v>
      </c>
      <c r="R1356" s="21">
        <v>0</v>
      </c>
      <c r="T1356" s="21">
        <v>0</v>
      </c>
      <c r="V1356" s="21">
        <v>0</v>
      </c>
      <c r="X1356" s="21">
        <v>0</v>
      </c>
      <c r="Z1356" s="21">
        <v>89589</v>
      </c>
      <c r="AB1356" s="22">
        <v>89589</v>
      </c>
      <c r="AD1356" s="5" t="str">
        <f t="shared" si="21"/>
        <v>No</v>
      </c>
      <c r="AF1356" s="28"/>
      <c r="AG1356" s="21"/>
    </row>
    <row r="1357" spans="1:33">
      <c r="A1357" s="8" t="s">
        <v>6191</v>
      </c>
      <c r="B1357" s="8" t="s">
        <v>6192</v>
      </c>
      <c r="C1357" s="9" t="s">
        <v>168</v>
      </c>
      <c r="D1357" s="185" t="s">
        <v>5218</v>
      </c>
      <c r="E1357" s="188" t="s">
        <v>5219</v>
      </c>
      <c r="F1357" s="9" t="s">
        <v>157</v>
      </c>
      <c r="G1357" s="9" t="s">
        <v>147</v>
      </c>
      <c r="H1357" s="10">
        <v>0</v>
      </c>
      <c r="I1357" s="11">
        <v>8</v>
      </c>
      <c r="J1357" s="24">
        <v>0</v>
      </c>
      <c r="K1357" s="12"/>
      <c r="L1357" s="14">
        <v>0</v>
      </c>
      <c r="N1357" s="21">
        <v>0</v>
      </c>
      <c r="P1357" s="21">
        <v>0</v>
      </c>
      <c r="R1357" s="21">
        <v>0</v>
      </c>
      <c r="T1357" s="21">
        <v>0</v>
      </c>
      <c r="V1357" s="21">
        <v>0</v>
      </c>
      <c r="X1357" s="21">
        <v>0</v>
      </c>
      <c r="Z1357" s="21">
        <v>38352</v>
      </c>
      <c r="AB1357" s="22">
        <v>38352</v>
      </c>
      <c r="AD1357" s="5" t="str">
        <f t="shared" si="21"/>
        <v>No</v>
      </c>
      <c r="AF1357" s="28"/>
      <c r="AG1357" s="21"/>
    </row>
    <row r="1358" spans="1:33">
      <c r="A1358" s="8" t="s">
        <v>6230</v>
      </c>
      <c r="B1358" s="8" t="s">
        <v>2485</v>
      </c>
      <c r="C1358" s="9" t="s">
        <v>46</v>
      </c>
      <c r="D1358" s="185" t="s">
        <v>2486</v>
      </c>
      <c r="E1358" s="188" t="s">
        <v>2487</v>
      </c>
      <c r="F1358" s="9" t="s">
        <v>88</v>
      </c>
      <c r="G1358" s="9" t="s">
        <v>147</v>
      </c>
      <c r="H1358" s="10">
        <v>0</v>
      </c>
      <c r="I1358" s="11">
        <v>8</v>
      </c>
      <c r="J1358" s="24">
        <v>0</v>
      </c>
      <c r="K1358" s="12"/>
      <c r="L1358" s="14">
        <v>0</v>
      </c>
      <c r="N1358" s="21">
        <v>0</v>
      </c>
      <c r="P1358" s="21">
        <v>0</v>
      </c>
      <c r="R1358" s="21">
        <v>0</v>
      </c>
      <c r="T1358" s="21">
        <v>0</v>
      </c>
      <c r="V1358" s="21">
        <v>0</v>
      </c>
      <c r="X1358" s="21">
        <v>0</v>
      </c>
      <c r="Z1358" s="21">
        <v>0</v>
      </c>
      <c r="AB1358" s="22">
        <v>0</v>
      </c>
      <c r="AD1358" s="5" t="str">
        <f t="shared" si="21"/>
        <v>No</v>
      </c>
      <c r="AF1358" s="28"/>
      <c r="AG1358" s="21"/>
    </row>
    <row r="1359" spans="1:33">
      <c r="A1359" s="8" t="s">
        <v>4941</v>
      </c>
      <c r="B1359" s="8" t="s">
        <v>1927</v>
      </c>
      <c r="C1359" s="9" t="s">
        <v>91</v>
      </c>
      <c r="D1359" s="185" t="s">
        <v>4942</v>
      </c>
      <c r="E1359" s="188" t="s">
        <v>4943</v>
      </c>
      <c r="F1359" s="9" t="s">
        <v>88</v>
      </c>
      <c r="G1359" s="9" t="s">
        <v>147</v>
      </c>
      <c r="H1359" s="10">
        <v>0</v>
      </c>
      <c r="I1359" s="11">
        <v>8</v>
      </c>
      <c r="J1359" s="24">
        <v>0</v>
      </c>
      <c r="K1359" s="12"/>
      <c r="L1359" s="14">
        <v>0</v>
      </c>
      <c r="N1359" s="21">
        <v>0</v>
      </c>
      <c r="P1359" s="21">
        <v>0</v>
      </c>
      <c r="R1359" s="21">
        <v>0</v>
      </c>
      <c r="T1359" s="21">
        <v>0</v>
      </c>
      <c r="V1359" s="21">
        <v>0</v>
      </c>
      <c r="X1359" s="21">
        <v>0</v>
      </c>
      <c r="Z1359" s="21">
        <v>513476</v>
      </c>
      <c r="AB1359" s="22">
        <v>513476</v>
      </c>
      <c r="AD1359" s="5" t="str">
        <f t="shared" si="21"/>
        <v>No</v>
      </c>
      <c r="AF1359" s="28"/>
      <c r="AG1359" s="21"/>
    </row>
    <row r="1360" spans="1:33">
      <c r="A1360" s="8" t="s">
        <v>2053</v>
      </c>
      <c r="B1360" s="8" t="s">
        <v>2054</v>
      </c>
      <c r="C1360" s="9" t="s">
        <v>69</v>
      </c>
      <c r="D1360" s="185" t="s">
        <v>2055</v>
      </c>
      <c r="E1360" s="188" t="s">
        <v>2056</v>
      </c>
      <c r="F1360" s="9" t="s">
        <v>157</v>
      </c>
      <c r="G1360" s="9" t="s">
        <v>147</v>
      </c>
      <c r="H1360" s="10">
        <v>0</v>
      </c>
      <c r="I1360" s="11">
        <v>8</v>
      </c>
      <c r="J1360" s="24">
        <v>0</v>
      </c>
      <c r="K1360" s="12"/>
      <c r="L1360" s="14">
        <v>0</v>
      </c>
      <c r="N1360" s="21">
        <v>0</v>
      </c>
      <c r="P1360" s="21">
        <v>0</v>
      </c>
      <c r="R1360" s="21">
        <v>0</v>
      </c>
      <c r="T1360" s="21">
        <v>0</v>
      </c>
      <c r="V1360" s="21">
        <v>0</v>
      </c>
      <c r="X1360" s="21">
        <v>0</v>
      </c>
      <c r="Z1360" s="21">
        <v>15000</v>
      </c>
      <c r="AB1360" s="22">
        <v>15000</v>
      </c>
      <c r="AD1360" s="5" t="str">
        <f t="shared" si="21"/>
        <v>No</v>
      </c>
      <c r="AF1360" s="28"/>
      <c r="AG1360" s="21"/>
    </row>
    <row r="1361" spans="1:33">
      <c r="A1361" s="8" t="s">
        <v>5257</v>
      </c>
      <c r="B1361" s="8" t="s">
        <v>5258</v>
      </c>
      <c r="C1361" s="9" t="s">
        <v>168</v>
      </c>
      <c r="D1361" s="185" t="s">
        <v>5259</v>
      </c>
      <c r="E1361" s="188" t="s">
        <v>5260</v>
      </c>
      <c r="F1361" s="9" t="s">
        <v>83</v>
      </c>
      <c r="G1361" s="9" t="s">
        <v>147</v>
      </c>
      <c r="H1361" s="10">
        <v>0</v>
      </c>
      <c r="I1361" s="11">
        <v>8</v>
      </c>
      <c r="J1361" s="24">
        <v>0</v>
      </c>
      <c r="K1361" s="12"/>
      <c r="L1361" s="14">
        <v>0</v>
      </c>
      <c r="N1361" s="21">
        <v>0</v>
      </c>
      <c r="P1361" s="21">
        <v>0</v>
      </c>
      <c r="R1361" s="21">
        <v>0</v>
      </c>
      <c r="T1361" s="21">
        <v>0</v>
      </c>
      <c r="V1361" s="21">
        <v>0</v>
      </c>
      <c r="X1361" s="21">
        <v>0</v>
      </c>
      <c r="Z1361" s="21">
        <v>45700</v>
      </c>
      <c r="AB1361" s="22">
        <v>45700</v>
      </c>
      <c r="AD1361" s="5" t="str">
        <f t="shared" si="21"/>
        <v>No</v>
      </c>
      <c r="AF1361" s="28"/>
      <c r="AG1361" s="21"/>
    </row>
    <row r="1362" spans="1:33">
      <c r="A1362" s="8" t="s">
        <v>4112</v>
      </c>
      <c r="B1362" s="8" t="s">
        <v>3726</v>
      </c>
      <c r="C1362" s="9" t="s">
        <v>58</v>
      </c>
      <c r="D1362" s="185">
        <v>5109</v>
      </c>
      <c r="E1362" s="188">
        <v>50109</v>
      </c>
      <c r="F1362" s="9" t="s">
        <v>83</v>
      </c>
      <c r="G1362" s="9" t="s">
        <v>5756</v>
      </c>
      <c r="H1362" s="10">
        <v>63835</v>
      </c>
      <c r="I1362" s="11">
        <v>8</v>
      </c>
      <c r="J1362" s="24">
        <v>0</v>
      </c>
      <c r="K1362" s="12"/>
      <c r="L1362" s="14">
        <v>0</v>
      </c>
      <c r="N1362" s="21">
        <v>0</v>
      </c>
      <c r="P1362" s="21">
        <v>0</v>
      </c>
      <c r="R1362" s="21">
        <v>0</v>
      </c>
      <c r="T1362" s="21">
        <v>0</v>
      </c>
      <c r="V1362" s="21">
        <v>0</v>
      </c>
      <c r="X1362" s="21">
        <v>0</v>
      </c>
      <c r="Z1362" s="21">
        <v>697359</v>
      </c>
      <c r="AB1362" s="22">
        <v>697359</v>
      </c>
      <c r="AD1362" s="5" t="str">
        <f t="shared" si="21"/>
        <v>No</v>
      </c>
      <c r="AF1362" s="28"/>
      <c r="AG1362" s="21"/>
    </row>
    <row r="1363" spans="1:33">
      <c r="A1363" s="8" t="s">
        <v>4901</v>
      </c>
      <c r="B1363" s="8" t="s">
        <v>4902</v>
      </c>
      <c r="C1363" s="9" t="s">
        <v>87</v>
      </c>
      <c r="D1363" s="185" t="s">
        <v>4903</v>
      </c>
      <c r="E1363" s="188" t="s">
        <v>4904</v>
      </c>
      <c r="F1363" s="9" t="s">
        <v>157</v>
      </c>
      <c r="G1363" s="9" t="s">
        <v>147</v>
      </c>
      <c r="H1363" s="10">
        <v>0</v>
      </c>
      <c r="I1363" s="11">
        <v>8</v>
      </c>
      <c r="J1363" s="24">
        <v>0</v>
      </c>
      <c r="K1363" s="12"/>
      <c r="L1363" s="14">
        <v>0</v>
      </c>
      <c r="N1363" s="21">
        <v>0</v>
      </c>
      <c r="P1363" s="21">
        <v>0</v>
      </c>
      <c r="R1363" s="21">
        <v>0</v>
      </c>
      <c r="T1363" s="21">
        <v>0</v>
      </c>
      <c r="V1363" s="21">
        <v>0</v>
      </c>
      <c r="X1363" s="21">
        <v>0</v>
      </c>
      <c r="Z1363" s="21">
        <v>0</v>
      </c>
      <c r="AB1363" s="22">
        <v>0</v>
      </c>
      <c r="AD1363" s="5" t="str">
        <f t="shared" si="21"/>
        <v>No</v>
      </c>
      <c r="AF1363" s="28"/>
      <c r="AG1363" s="21"/>
    </row>
    <row r="1364" spans="1:33">
      <c r="A1364" s="8" t="s">
        <v>3693</v>
      </c>
      <c r="B1364" s="8" t="s">
        <v>1045</v>
      </c>
      <c r="C1364" s="9" t="s">
        <v>132</v>
      </c>
      <c r="D1364" s="185">
        <v>5183</v>
      </c>
      <c r="E1364" s="188">
        <v>50183</v>
      </c>
      <c r="F1364" s="9" t="s">
        <v>83</v>
      </c>
      <c r="G1364" s="9" t="s">
        <v>84</v>
      </c>
      <c r="H1364" s="10">
        <v>8608208</v>
      </c>
      <c r="I1364" s="11">
        <v>8</v>
      </c>
      <c r="J1364" s="24">
        <v>0</v>
      </c>
      <c r="K1364" s="12"/>
      <c r="L1364" s="14">
        <v>0</v>
      </c>
      <c r="N1364" s="21">
        <v>0</v>
      </c>
      <c r="P1364" s="21">
        <v>0</v>
      </c>
      <c r="R1364" s="21">
        <v>0</v>
      </c>
      <c r="T1364" s="21">
        <v>0</v>
      </c>
      <c r="V1364" s="21">
        <v>0</v>
      </c>
      <c r="X1364" s="21">
        <v>0</v>
      </c>
      <c r="Z1364" s="21">
        <v>0</v>
      </c>
      <c r="AB1364" s="22">
        <v>0</v>
      </c>
      <c r="AD1364" s="5" t="str">
        <f t="shared" si="21"/>
        <v>No</v>
      </c>
      <c r="AF1364" s="28"/>
      <c r="AG1364" s="21"/>
    </row>
    <row r="1365" spans="1:33">
      <c r="A1365" s="8" t="s">
        <v>2132</v>
      </c>
      <c r="B1365" s="8" t="s">
        <v>2133</v>
      </c>
      <c r="C1365" s="9" t="s">
        <v>275</v>
      </c>
      <c r="D1365" s="185" t="s">
        <v>2134</v>
      </c>
      <c r="E1365" s="188" t="s">
        <v>2135</v>
      </c>
      <c r="F1365" s="9" t="s">
        <v>83</v>
      </c>
      <c r="G1365" s="9" t="s">
        <v>147</v>
      </c>
      <c r="H1365" s="10">
        <v>0</v>
      </c>
      <c r="I1365" s="11">
        <v>8</v>
      </c>
      <c r="J1365" s="24">
        <v>0</v>
      </c>
      <c r="K1365" s="12"/>
      <c r="L1365" s="14">
        <v>0</v>
      </c>
      <c r="N1365" s="21">
        <v>0</v>
      </c>
      <c r="P1365" s="21">
        <v>0</v>
      </c>
      <c r="R1365" s="21">
        <v>0</v>
      </c>
      <c r="T1365" s="21">
        <v>0</v>
      </c>
      <c r="V1365" s="21">
        <v>0</v>
      </c>
      <c r="X1365" s="21">
        <v>0</v>
      </c>
      <c r="Z1365" s="21">
        <v>23404</v>
      </c>
      <c r="AB1365" s="22">
        <v>23404</v>
      </c>
      <c r="AD1365" s="5" t="str">
        <f t="shared" si="21"/>
        <v>No</v>
      </c>
      <c r="AF1365" s="28"/>
      <c r="AG1365" s="21"/>
    </row>
    <row r="1366" spans="1:33">
      <c r="A1366" s="8" t="s">
        <v>507</v>
      </c>
      <c r="B1366" s="8" t="s">
        <v>508</v>
      </c>
      <c r="C1366" s="9" t="s">
        <v>58</v>
      </c>
      <c r="D1366" s="185">
        <v>5133</v>
      </c>
      <c r="E1366" s="188">
        <v>50133</v>
      </c>
      <c r="F1366" s="9" t="s">
        <v>83</v>
      </c>
      <c r="G1366" s="9" t="s">
        <v>5756</v>
      </c>
      <c r="H1366" s="10">
        <v>102852</v>
      </c>
      <c r="I1366" s="11">
        <v>8</v>
      </c>
      <c r="J1366" s="24">
        <v>0</v>
      </c>
      <c r="K1366" s="12"/>
      <c r="L1366" s="14">
        <v>0</v>
      </c>
      <c r="N1366" s="21">
        <v>0</v>
      </c>
      <c r="P1366" s="21">
        <v>0</v>
      </c>
      <c r="R1366" s="21">
        <v>0</v>
      </c>
      <c r="T1366" s="21">
        <v>0</v>
      </c>
      <c r="V1366" s="21">
        <v>0</v>
      </c>
      <c r="X1366" s="21">
        <v>0</v>
      </c>
      <c r="Z1366" s="21">
        <v>39495</v>
      </c>
      <c r="AB1366" s="22">
        <v>39495</v>
      </c>
      <c r="AD1366" s="5" t="str">
        <f t="shared" si="21"/>
        <v>No</v>
      </c>
      <c r="AF1366" s="28"/>
      <c r="AG1366" s="21"/>
    </row>
    <row r="1367" spans="1:33">
      <c r="A1367" s="8" t="s">
        <v>5692</v>
      </c>
      <c r="B1367" s="8" t="s">
        <v>2963</v>
      </c>
      <c r="C1367" s="9" t="s">
        <v>42</v>
      </c>
      <c r="D1367" s="185">
        <v>2006</v>
      </c>
      <c r="E1367" s="188">
        <v>20006</v>
      </c>
      <c r="F1367" s="9" t="s">
        <v>83</v>
      </c>
      <c r="G1367" s="9" t="s">
        <v>84</v>
      </c>
      <c r="H1367" s="10">
        <v>18351295</v>
      </c>
      <c r="I1367" s="11">
        <v>8</v>
      </c>
      <c r="J1367" s="24">
        <v>0</v>
      </c>
      <c r="K1367" s="12"/>
      <c r="L1367" s="14">
        <v>0</v>
      </c>
      <c r="N1367" s="21">
        <v>0</v>
      </c>
      <c r="P1367" s="21">
        <v>667811</v>
      </c>
      <c r="R1367" s="21">
        <v>0</v>
      </c>
      <c r="T1367" s="21">
        <v>0</v>
      </c>
      <c r="V1367" s="21">
        <v>0</v>
      </c>
      <c r="X1367" s="21">
        <v>0</v>
      </c>
      <c r="Z1367" s="21">
        <v>0</v>
      </c>
      <c r="AB1367" s="22">
        <v>667811</v>
      </c>
      <c r="AD1367" s="5" t="str">
        <f t="shared" si="21"/>
        <v>No</v>
      </c>
      <c r="AF1367" s="28"/>
      <c r="AG1367" s="21"/>
    </row>
    <row r="1368" spans="1:33">
      <c r="A1368" s="8" t="s">
        <v>3488</v>
      </c>
      <c r="B1368" s="8" t="s">
        <v>3489</v>
      </c>
      <c r="C1368" s="9" t="s">
        <v>580</v>
      </c>
      <c r="D1368" s="185" t="s">
        <v>3490</v>
      </c>
      <c r="E1368" s="188" t="s">
        <v>3491</v>
      </c>
      <c r="F1368" s="9" t="s">
        <v>157</v>
      </c>
      <c r="G1368" s="9" t="s">
        <v>147</v>
      </c>
      <c r="H1368" s="10">
        <v>0</v>
      </c>
      <c r="I1368" s="11">
        <v>8</v>
      </c>
      <c r="J1368" s="24">
        <v>0</v>
      </c>
      <c r="K1368" s="12"/>
      <c r="L1368" s="14">
        <v>0</v>
      </c>
      <c r="N1368" s="21">
        <v>0</v>
      </c>
      <c r="P1368" s="21">
        <v>0</v>
      </c>
      <c r="R1368" s="21">
        <v>0</v>
      </c>
      <c r="T1368" s="21">
        <v>0</v>
      </c>
      <c r="V1368" s="21">
        <v>0</v>
      </c>
      <c r="X1368" s="21">
        <v>0</v>
      </c>
      <c r="Z1368" s="21">
        <v>36617</v>
      </c>
      <c r="AB1368" s="22">
        <v>36617</v>
      </c>
      <c r="AD1368" s="5" t="str">
        <f t="shared" si="21"/>
        <v>No</v>
      </c>
      <c r="AF1368" s="28"/>
      <c r="AG1368" s="21"/>
    </row>
    <row r="1369" spans="1:33">
      <c r="A1369" s="8" t="s">
        <v>3347</v>
      </c>
      <c r="B1369" s="8" t="s">
        <v>3348</v>
      </c>
      <c r="C1369" s="9" t="s">
        <v>555</v>
      </c>
      <c r="D1369" s="185" t="s">
        <v>3349</v>
      </c>
      <c r="E1369" s="188" t="s">
        <v>3350</v>
      </c>
      <c r="F1369" s="9" t="s">
        <v>83</v>
      </c>
      <c r="G1369" s="9" t="s">
        <v>147</v>
      </c>
      <c r="H1369" s="10">
        <v>0</v>
      </c>
      <c r="I1369" s="11">
        <v>8</v>
      </c>
      <c r="J1369" s="24">
        <v>0</v>
      </c>
      <c r="K1369" s="12"/>
      <c r="L1369" s="14">
        <v>0</v>
      </c>
      <c r="N1369" s="21">
        <v>0</v>
      </c>
      <c r="P1369" s="21">
        <v>0</v>
      </c>
      <c r="R1369" s="21">
        <v>0</v>
      </c>
      <c r="T1369" s="21">
        <v>0</v>
      </c>
      <c r="V1369" s="21">
        <v>0</v>
      </c>
      <c r="X1369" s="21">
        <v>0</v>
      </c>
      <c r="Z1369" s="21">
        <v>21464</v>
      </c>
      <c r="AB1369" s="22">
        <v>21464</v>
      </c>
      <c r="AD1369" s="5" t="str">
        <f t="shared" si="21"/>
        <v>No</v>
      </c>
      <c r="AF1369" s="28"/>
      <c r="AG1369" s="21"/>
    </row>
    <row r="1370" spans="1:33">
      <c r="A1370" s="8" t="s">
        <v>5228</v>
      </c>
      <c r="B1370" s="8" t="s">
        <v>5229</v>
      </c>
      <c r="C1370" s="9" t="s">
        <v>168</v>
      </c>
      <c r="D1370" s="185" t="s">
        <v>5230</v>
      </c>
      <c r="E1370" s="188" t="s">
        <v>5231</v>
      </c>
      <c r="F1370" s="9" t="s">
        <v>88</v>
      </c>
      <c r="G1370" s="9" t="s">
        <v>147</v>
      </c>
      <c r="H1370" s="10">
        <v>0</v>
      </c>
      <c r="I1370" s="11">
        <v>8</v>
      </c>
      <c r="J1370" s="24">
        <v>0</v>
      </c>
      <c r="K1370" s="12"/>
      <c r="L1370" s="14">
        <v>0</v>
      </c>
      <c r="N1370" s="21">
        <v>0</v>
      </c>
      <c r="P1370" s="21">
        <v>0</v>
      </c>
      <c r="R1370" s="21">
        <v>0</v>
      </c>
      <c r="T1370" s="21">
        <v>0</v>
      </c>
      <c r="V1370" s="21">
        <v>0</v>
      </c>
      <c r="X1370" s="21">
        <v>0</v>
      </c>
      <c r="Z1370" s="21">
        <v>952243</v>
      </c>
      <c r="AB1370" s="22">
        <v>952243</v>
      </c>
      <c r="AD1370" s="5" t="str">
        <f t="shared" si="21"/>
        <v>No</v>
      </c>
      <c r="AF1370" s="28"/>
      <c r="AG1370" s="21"/>
    </row>
    <row r="1371" spans="1:33">
      <c r="A1371" s="8" t="s">
        <v>3199</v>
      </c>
      <c r="B1371" s="8" t="s">
        <v>1468</v>
      </c>
      <c r="C1371" s="9" t="s">
        <v>50</v>
      </c>
      <c r="D1371" s="185" t="s">
        <v>3200</v>
      </c>
      <c r="E1371" s="188" t="s">
        <v>3201</v>
      </c>
      <c r="F1371" s="9" t="s">
        <v>157</v>
      </c>
      <c r="G1371" s="9" t="s">
        <v>147</v>
      </c>
      <c r="H1371" s="10">
        <v>0</v>
      </c>
      <c r="I1371" s="11">
        <v>8</v>
      </c>
      <c r="J1371" s="24">
        <v>0</v>
      </c>
      <c r="K1371" s="12"/>
      <c r="L1371" s="14">
        <v>0</v>
      </c>
      <c r="N1371" s="21">
        <v>0</v>
      </c>
      <c r="P1371" s="21">
        <v>0</v>
      </c>
      <c r="R1371" s="21">
        <v>0</v>
      </c>
      <c r="T1371" s="21">
        <v>0</v>
      </c>
      <c r="V1371" s="21">
        <v>0</v>
      </c>
      <c r="X1371" s="21">
        <v>0</v>
      </c>
      <c r="Z1371" s="21">
        <v>3538</v>
      </c>
      <c r="AB1371" s="22">
        <v>3538</v>
      </c>
      <c r="AD1371" s="5" t="str">
        <f t="shared" si="21"/>
        <v>No</v>
      </c>
      <c r="AF1371" s="28"/>
      <c r="AG1371" s="21"/>
    </row>
    <row r="1372" spans="1:33">
      <c r="A1372" s="8" t="s">
        <v>192</v>
      </c>
      <c r="B1372" s="8" t="s">
        <v>193</v>
      </c>
      <c r="C1372" s="9" t="s">
        <v>79</v>
      </c>
      <c r="D1372" s="185">
        <v>9215</v>
      </c>
      <c r="E1372" s="188">
        <v>90215</v>
      </c>
      <c r="F1372" s="9" t="s">
        <v>125</v>
      </c>
      <c r="G1372" s="9" t="s">
        <v>5756</v>
      </c>
      <c r="H1372" s="10">
        <v>58079</v>
      </c>
      <c r="I1372" s="11">
        <v>8</v>
      </c>
      <c r="J1372" s="24">
        <v>0</v>
      </c>
      <c r="K1372" s="12"/>
      <c r="L1372" s="14">
        <v>0</v>
      </c>
      <c r="N1372" s="21">
        <v>0</v>
      </c>
      <c r="P1372" s="21">
        <v>0</v>
      </c>
      <c r="R1372" s="21">
        <v>0</v>
      </c>
      <c r="T1372" s="21">
        <v>0</v>
      </c>
      <c r="V1372" s="21">
        <v>0</v>
      </c>
      <c r="X1372" s="21">
        <v>0</v>
      </c>
      <c r="Z1372" s="21">
        <v>418068</v>
      </c>
      <c r="AB1372" s="22">
        <v>418068</v>
      </c>
      <c r="AD1372" s="5" t="str">
        <f t="shared" si="21"/>
        <v>No</v>
      </c>
      <c r="AF1372" s="28"/>
      <c r="AG1372" s="21"/>
    </row>
    <row r="1373" spans="1:33">
      <c r="A1373" s="8" t="s">
        <v>6608</v>
      </c>
      <c r="B1373" s="8" t="s">
        <v>4048</v>
      </c>
      <c r="C1373" s="9" t="s">
        <v>112</v>
      </c>
      <c r="D1373" s="185"/>
      <c r="E1373" s="188" t="s">
        <v>6609</v>
      </c>
      <c r="F1373" s="9" t="s">
        <v>157</v>
      </c>
      <c r="G1373" s="9" t="s">
        <v>147</v>
      </c>
      <c r="H1373" s="10">
        <v>0</v>
      </c>
      <c r="I1373" s="11">
        <v>8</v>
      </c>
      <c r="J1373" s="24">
        <v>0</v>
      </c>
      <c r="K1373" s="12"/>
      <c r="L1373" s="14">
        <v>0</v>
      </c>
      <c r="N1373" s="21">
        <v>0</v>
      </c>
      <c r="P1373" s="21">
        <v>0</v>
      </c>
      <c r="R1373" s="21">
        <v>0</v>
      </c>
      <c r="T1373" s="21">
        <v>0</v>
      </c>
      <c r="V1373" s="21">
        <v>0</v>
      </c>
      <c r="X1373" s="21">
        <v>0</v>
      </c>
      <c r="Z1373" s="21">
        <v>49862</v>
      </c>
      <c r="AB1373" s="22">
        <v>49862</v>
      </c>
      <c r="AD1373" s="5" t="str">
        <f t="shared" si="21"/>
        <v>No</v>
      </c>
      <c r="AF1373" s="28"/>
      <c r="AG1373" s="21"/>
    </row>
    <row r="1374" spans="1:33">
      <c r="A1374" s="8" t="s">
        <v>2726</v>
      </c>
      <c r="B1374" s="8" t="s">
        <v>2727</v>
      </c>
      <c r="C1374" s="9" t="s">
        <v>65</v>
      </c>
      <c r="D1374" s="185"/>
      <c r="E1374" s="188" t="s">
        <v>2728</v>
      </c>
      <c r="F1374" s="9" t="s">
        <v>157</v>
      </c>
      <c r="G1374" s="9" t="s">
        <v>147</v>
      </c>
      <c r="H1374" s="10">
        <v>0</v>
      </c>
      <c r="I1374" s="11">
        <v>8</v>
      </c>
      <c r="J1374" s="24">
        <v>0</v>
      </c>
      <c r="K1374" s="12"/>
      <c r="L1374" s="14">
        <v>0</v>
      </c>
      <c r="N1374" s="21">
        <v>0</v>
      </c>
      <c r="P1374" s="21">
        <v>0</v>
      </c>
      <c r="R1374" s="21">
        <v>0</v>
      </c>
      <c r="T1374" s="21">
        <v>0</v>
      </c>
      <c r="V1374" s="21">
        <v>0</v>
      </c>
      <c r="X1374" s="21">
        <v>0</v>
      </c>
      <c r="Z1374" s="21">
        <v>75020</v>
      </c>
      <c r="AB1374" s="22">
        <v>75020</v>
      </c>
      <c r="AD1374" s="5" t="str">
        <f t="shared" si="21"/>
        <v>No</v>
      </c>
      <c r="AF1374" s="28"/>
      <c r="AG1374" s="21"/>
    </row>
    <row r="1375" spans="1:33">
      <c r="A1375" s="8" t="s">
        <v>1631</v>
      </c>
      <c r="B1375" s="8" t="s">
        <v>1632</v>
      </c>
      <c r="C1375" s="9" t="s">
        <v>178</v>
      </c>
      <c r="D1375" s="185" t="s">
        <v>1633</v>
      </c>
      <c r="E1375" s="188" t="s">
        <v>1634</v>
      </c>
      <c r="F1375" s="9" t="s">
        <v>83</v>
      </c>
      <c r="G1375" s="9" t="s">
        <v>147</v>
      </c>
      <c r="H1375" s="10">
        <v>0</v>
      </c>
      <c r="I1375" s="11">
        <v>8</v>
      </c>
      <c r="J1375" s="24">
        <v>0</v>
      </c>
      <c r="K1375" s="12"/>
      <c r="L1375" s="14">
        <v>0</v>
      </c>
      <c r="N1375" s="21">
        <v>0</v>
      </c>
      <c r="P1375" s="21">
        <v>0</v>
      </c>
      <c r="R1375" s="21">
        <v>0</v>
      </c>
      <c r="T1375" s="21">
        <v>0</v>
      </c>
      <c r="V1375" s="21">
        <v>0</v>
      </c>
      <c r="X1375" s="21">
        <v>0</v>
      </c>
      <c r="Z1375" s="21">
        <v>92007</v>
      </c>
      <c r="AB1375" s="22">
        <v>92007</v>
      </c>
      <c r="AD1375" s="5" t="str">
        <f t="shared" si="21"/>
        <v>No</v>
      </c>
      <c r="AF1375" s="28"/>
      <c r="AG1375" s="21"/>
    </row>
    <row r="1376" spans="1:33">
      <c r="A1376" s="8" t="s">
        <v>2566</v>
      </c>
      <c r="B1376" s="8" t="s">
        <v>2567</v>
      </c>
      <c r="C1376" s="9" t="s">
        <v>466</v>
      </c>
      <c r="D1376" s="185" t="s">
        <v>2568</v>
      </c>
      <c r="E1376" s="188" t="s">
        <v>2569</v>
      </c>
      <c r="F1376" s="9" t="s">
        <v>83</v>
      </c>
      <c r="G1376" s="9" t="s">
        <v>147</v>
      </c>
      <c r="H1376" s="10">
        <v>0</v>
      </c>
      <c r="I1376" s="11">
        <v>8</v>
      </c>
      <c r="J1376" s="24">
        <v>0</v>
      </c>
      <c r="K1376" s="12"/>
      <c r="L1376" s="14">
        <v>0</v>
      </c>
      <c r="N1376" s="21">
        <v>0</v>
      </c>
      <c r="P1376" s="21">
        <v>0</v>
      </c>
      <c r="R1376" s="21">
        <v>0</v>
      </c>
      <c r="T1376" s="21">
        <v>0</v>
      </c>
      <c r="V1376" s="21">
        <v>0</v>
      </c>
      <c r="X1376" s="21">
        <v>0</v>
      </c>
      <c r="Z1376" s="21">
        <v>247405</v>
      </c>
      <c r="AB1376" s="22">
        <v>247405</v>
      </c>
      <c r="AD1376" s="5" t="str">
        <f t="shared" si="21"/>
        <v>No</v>
      </c>
      <c r="AF1376" s="28"/>
      <c r="AG1376" s="21"/>
    </row>
    <row r="1377" spans="1:33">
      <c r="A1377" s="8" t="s">
        <v>964</v>
      </c>
      <c r="B1377" s="8" t="s">
        <v>4297</v>
      </c>
      <c r="C1377" s="9" t="s">
        <v>235</v>
      </c>
      <c r="D1377" s="185" t="s">
        <v>4298</v>
      </c>
      <c r="E1377" s="188" t="s">
        <v>4299</v>
      </c>
      <c r="F1377" s="9" t="s">
        <v>83</v>
      </c>
      <c r="G1377" s="9" t="s">
        <v>147</v>
      </c>
      <c r="H1377" s="10">
        <v>0</v>
      </c>
      <c r="I1377" s="11">
        <v>8</v>
      </c>
      <c r="J1377" s="24">
        <v>0</v>
      </c>
      <c r="K1377" s="12"/>
      <c r="L1377" s="14">
        <v>0</v>
      </c>
      <c r="N1377" s="21">
        <v>0</v>
      </c>
      <c r="P1377" s="21">
        <v>0</v>
      </c>
      <c r="R1377" s="21">
        <v>0</v>
      </c>
      <c r="T1377" s="21">
        <v>0</v>
      </c>
      <c r="V1377" s="21">
        <v>0</v>
      </c>
      <c r="X1377" s="21">
        <v>0</v>
      </c>
      <c r="Z1377" s="21">
        <v>80634</v>
      </c>
      <c r="AB1377" s="22">
        <v>80634</v>
      </c>
      <c r="AD1377" s="5" t="str">
        <f t="shared" si="21"/>
        <v>No</v>
      </c>
      <c r="AF1377" s="28"/>
      <c r="AG1377" s="21"/>
    </row>
    <row r="1378" spans="1:33">
      <c r="A1378" s="8" t="s">
        <v>1902</v>
      </c>
      <c r="B1378" s="8" t="s">
        <v>1863</v>
      </c>
      <c r="C1378" s="9" t="s">
        <v>265</v>
      </c>
      <c r="D1378" s="185" t="s">
        <v>1903</v>
      </c>
      <c r="E1378" s="188" t="s">
        <v>1904</v>
      </c>
      <c r="F1378" s="9" t="s">
        <v>88</v>
      </c>
      <c r="G1378" s="9" t="s">
        <v>147</v>
      </c>
      <c r="H1378" s="10">
        <v>0</v>
      </c>
      <c r="I1378" s="11">
        <v>8</v>
      </c>
      <c r="J1378" s="24">
        <v>0</v>
      </c>
      <c r="K1378" s="12"/>
      <c r="L1378" s="14">
        <v>0</v>
      </c>
      <c r="N1378" s="21">
        <v>0</v>
      </c>
      <c r="P1378" s="21">
        <v>0</v>
      </c>
      <c r="R1378" s="21">
        <v>0</v>
      </c>
      <c r="T1378" s="21">
        <v>0</v>
      </c>
      <c r="V1378" s="21">
        <v>0</v>
      </c>
      <c r="X1378" s="21">
        <v>0</v>
      </c>
      <c r="Z1378" s="21">
        <v>175516</v>
      </c>
      <c r="AB1378" s="22">
        <v>175516</v>
      </c>
      <c r="AD1378" s="5" t="str">
        <f t="shared" si="21"/>
        <v>No</v>
      </c>
      <c r="AF1378" s="28"/>
      <c r="AG1378" s="21"/>
    </row>
    <row r="1379" spans="1:33">
      <c r="A1379" s="8" t="s">
        <v>6607</v>
      </c>
      <c r="B1379" s="8" t="s">
        <v>2071</v>
      </c>
      <c r="C1379" s="9" t="s">
        <v>42</v>
      </c>
      <c r="D1379" s="185" t="s">
        <v>4640</v>
      </c>
      <c r="E1379" s="188" t="s">
        <v>4641</v>
      </c>
      <c r="F1379" s="9" t="s">
        <v>88</v>
      </c>
      <c r="G1379" s="9" t="s">
        <v>147</v>
      </c>
      <c r="H1379" s="10">
        <v>0</v>
      </c>
      <c r="I1379" s="11">
        <v>8</v>
      </c>
      <c r="J1379" s="24">
        <v>0</v>
      </c>
      <c r="K1379" s="12"/>
      <c r="L1379" s="14">
        <v>0</v>
      </c>
      <c r="N1379" s="21">
        <v>0</v>
      </c>
      <c r="P1379" s="21">
        <v>0</v>
      </c>
      <c r="R1379" s="21">
        <v>0</v>
      </c>
      <c r="T1379" s="21">
        <v>0</v>
      </c>
      <c r="V1379" s="21">
        <v>0</v>
      </c>
      <c r="X1379" s="21">
        <v>0</v>
      </c>
      <c r="Z1379" s="21">
        <v>777488</v>
      </c>
      <c r="AB1379" s="22">
        <v>777488</v>
      </c>
      <c r="AD1379" s="5" t="str">
        <f t="shared" si="21"/>
        <v>No</v>
      </c>
      <c r="AF1379" s="28"/>
      <c r="AG1379" s="21"/>
    </row>
    <row r="1380" spans="1:33">
      <c r="A1380" s="8" t="s">
        <v>421</v>
      </c>
      <c r="B1380" s="8" t="s">
        <v>422</v>
      </c>
      <c r="C1380" s="9" t="s">
        <v>103</v>
      </c>
      <c r="D1380" s="185">
        <v>4182</v>
      </c>
      <c r="E1380" s="188">
        <v>40182</v>
      </c>
      <c r="F1380" s="9" t="s">
        <v>83</v>
      </c>
      <c r="G1380" s="9" t="s">
        <v>5756</v>
      </c>
      <c r="H1380" s="10">
        <v>2148346</v>
      </c>
      <c r="I1380" s="11">
        <v>8</v>
      </c>
      <c r="J1380" s="24">
        <v>0</v>
      </c>
      <c r="K1380" s="12"/>
      <c r="L1380" s="14">
        <v>0</v>
      </c>
      <c r="N1380" s="21">
        <v>0</v>
      </c>
      <c r="P1380" s="21">
        <v>0</v>
      </c>
      <c r="R1380" s="21">
        <v>0</v>
      </c>
      <c r="T1380" s="21">
        <v>0</v>
      </c>
      <c r="V1380" s="21">
        <v>0</v>
      </c>
      <c r="X1380" s="21">
        <v>0</v>
      </c>
      <c r="Z1380" s="21">
        <v>204917</v>
      </c>
      <c r="AB1380" s="22">
        <v>204917</v>
      </c>
      <c r="AD1380" s="5" t="str">
        <f t="shared" si="21"/>
        <v>No</v>
      </c>
      <c r="AF1380" s="28"/>
      <c r="AG1380" s="21"/>
    </row>
    <row r="1381" spans="1:33">
      <c r="A1381" s="8" t="s">
        <v>172</v>
      </c>
      <c r="B1381" s="8" t="s">
        <v>173</v>
      </c>
      <c r="C1381" s="9" t="s">
        <v>120</v>
      </c>
      <c r="D1381" s="185">
        <v>6081</v>
      </c>
      <c r="E1381" s="188">
        <v>60081</v>
      </c>
      <c r="F1381" s="9" t="s">
        <v>83</v>
      </c>
      <c r="G1381" s="9" t="s">
        <v>5756</v>
      </c>
      <c r="H1381" s="10">
        <v>98884</v>
      </c>
      <c r="I1381" s="11">
        <v>8</v>
      </c>
      <c r="J1381" s="24">
        <v>0</v>
      </c>
      <c r="K1381" s="12"/>
      <c r="L1381" s="14">
        <v>0</v>
      </c>
      <c r="N1381" s="21">
        <v>0</v>
      </c>
      <c r="P1381" s="21">
        <v>0</v>
      </c>
      <c r="R1381" s="21">
        <v>0</v>
      </c>
      <c r="T1381" s="21">
        <v>0</v>
      </c>
      <c r="V1381" s="21">
        <v>0</v>
      </c>
      <c r="X1381" s="21">
        <v>0</v>
      </c>
      <c r="Z1381" s="21">
        <v>299213</v>
      </c>
      <c r="AB1381" s="22">
        <v>299213</v>
      </c>
      <c r="AD1381" s="5" t="str">
        <f t="shared" si="21"/>
        <v>No</v>
      </c>
      <c r="AF1381" s="28"/>
      <c r="AG1381" s="21"/>
    </row>
    <row r="1382" spans="1:33">
      <c r="A1382" s="8" t="s">
        <v>5206</v>
      </c>
      <c r="B1382" s="8" t="s">
        <v>5207</v>
      </c>
      <c r="C1382" s="9" t="s">
        <v>168</v>
      </c>
      <c r="D1382" s="185" t="s">
        <v>5208</v>
      </c>
      <c r="E1382" s="188" t="s">
        <v>5209</v>
      </c>
      <c r="F1382" s="9" t="s">
        <v>83</v>
      </c>
      <c r="G1382" s="9" t="s">
        <v>147</v>
      </c>
      <c r="H1382" s="10">
        <v>0</v>
      </c>
      <c r="I1382" s="11">
        <v>8</v>
      </c>
      <c r="J1382" s="24">
        <v>0</v>
      </c>
      <c r="K1382" s="12"/>
      <c r="L1382" s="14">
        <v>0</v>
      </c>
      <c r="N1382" s="21">
        <v>0</v>
      </c>
      <c r="P1382" s="21">
        <v>0</v>
      </c>
      <c r="R1382" s="21">
        <v>0</v>
      </c>
      <c r="T1382" s="21">
        <v>0</v>
      </c>
      <c r="V1382" s="21">
        <v>0</v>
      </c>
      <c r="X1382" s="21">
        <v>0</v>
      </c>
      <c r="Z1382" s="21">
        <v>17309</v>
      </c>
      <c r="AB1382" s="22">
        <v>17309</v>
      </c>
      <c r="AD1382" s="5" t="str">
        <f t="shared" si="21"/>
        <v>No</v>
      </c>
      <c r="AF1382" s="28"/>
      <c r="AG1382" s="21"/>
    </row>
    <row r="1383" spans="1:33">
      <c r="A1383" s="8" t="s">
        <v>4043</v>
      </c>
      <c r="B1383" s="8" t="s">
        <v>4044</v>
      </c>
      <c r="C1383" s="9" t="s">
        <v>112</v>
      </c>
      <c r="D1383" s="185" t="s">
        <v>4045</v>
      </c>
      <c r="E1383" s="188" t="s">
        <v>4046</v>
      </c>
      <c r="F1383" s="9" t="s">
        <v>157</v>
      </c>
      <c r="G1383" s="9" t="s">
        <v>147</v>
      </c>
      <c r="H1383" s="10">
        <v>0</v>
      </c>
      <c r="I1383" s="11">
        <v>8</v>
      </c>
      <c r="J1383" s="24">
        <v>0</v>
      </c>
      <c r="K1383" s="12"/>
      <c r="L1383" s="14">
        <v>0</v>
      </c>
      <c r="N1383" s="21">
        <v>0</v>
      </c>
      <c r="P1383" s="21">
        <v>0</v>
      </c>
      <c r="R1383" s="21">
        <v>0</v>
      </c>
      <c r="T1383" s="21">
        <v>0</v>
      </c>
      <c r="V1383" s="21">
        <v>0</v>
      </c>
      <c r="X1383" s="21">
        <v>0</v>
      </c>
      <c r="Z1383" s="21">
        <v>140968</v>
      </c>
      <c r="AB1383" s="22">
        <v>140968</v>
      </c>
      <c r="AD1383" s="5" t="str">
        <f t="shared" si="21"/>
        <v>No</v>
      </c>
      <c r="AF1383" s="28"/>
      <c r="AG1383" s="21"/>
    </row>
    <row r="1384" spans="1:33">
      <c r="A1384" s="8" t="s">
        <v>6223</v>
      </c>
      <c r="B1384" s="8" t="s">
        <v>6224</v>
      </c>
      <c r="C1384" s="9" t="s">
        <v>91</v>
      </c>
      <c r="D1384" s="185"/>
      <c r="E1384" s="188">
        <v>90282</v>
      </c>
      <c r="F1384" s="9" t="s">
        <v>83</v>
      </c>
      <c r="G1384" s="9" t="s">
        <v>5756</v>
      </c>
      <c r="H1384" s="10">
        <v>12150996</v>
      </c>
      <c r="I1384" s="11">
        <v>8</v>
      </c>
      <c r="J1384" s="24">
        <v>0</v>
      </c>
      <c r="K1384" s="12"/>
      <c r="L1384" s="14">
        <v>0</v>
      </c>
      <c r="N1384" s="21">
        <v>0</v>
      </c>
      <c r="P1384" s="21">
        <v>0</v>
      </c>
      <c r="R1384" s="21">
        <v>0</v>
      </c>
      <c r="T1384" s="21">
        <v>0</v>
      </c>
      <c r="V1384" s="21">
        <v>0</v>
      </c>
      <c r="X1384" s="21">
        <v>0</v>
      </c>
      <c r="Z1384" s="21">
        <v>172689</v>
      </c>
      <c r="AB1384" s="22">
        <v>172689</v>
      </c>
      <c r="AD1384" s="5" t="str">
        <f t="shared" si="21"/>
        <v>No</v>
      </c>
      <c r="AF1384" s="28"/>
      <c r="AG1384" s="21"/>
    </row>
    <row r="1385" spans="1:33">
      <c r="A1385" s="8" t="s">
        <v>5352</v>
      </c>
      <c r="B1385" s="8" t="s">
        <v>1089</v>
      </c>
      <c r="C1385" s="9" t="s">
        <v>58</v>
      </c>
      <c r="D1385" s="185" t="s">
        <v>5353</v>
      </c>
      <c r="E1385" s="188" t="s">
        <v>5354</v>
      </c>
      <c r="F1385" s="9" t="s">
        <v>83</v>
      </c>
      <c r="G1385" s="9" t="s">
        <v>147</v>
      </c>
      <c r="H1385" s="10">
        <v>0</v>
      </c>
      <c r="I1385" s="11">
        <v>8</v>
      </c>
      <c r="J1385" s="24">
        <v>0</v>
      </c>
      <c r="K1385" s="12"/>
      <c r="L1385" s="14">
        <v>0</v>
      </c>
      <c r="N1385" s="21">
        <v>0</v>
      </c>
      <c r="P1385" s="21">
        <v>0</v>
      </c>
      <c r="R1385" s="21">
        <v>0</v>
      </c>
      <c r="T1385" s="21">
        <v>0</v>
      </c>
      <c r="V1385" s="21">
        <v>0</v>
      </c>
      <c r="X1385" s="21">
        <v>0</v>
      </c>
      <c r="Z1385" s="21">
        <v>46443</v>
      </c>
      <c r="AB1385" s="22">
        <v>46443</v>
      </c>
      <c r="AD1385" s="5" t="str">
        <f t="shared" si="21"/>
        <v>No</v>
      </c>
      <c r="AF1385" s="28"/>
      <c r="AG1385" s="21"/>
    </row>
    <row r="1386" spans="1:33">
      <c r="A1386" s="8" t="s">
        <v>6229</v>
      </c>
      <c r="B1386" s="8" t="s">
        <v>5577</v>
      </c>
      <c r="C1386" s="9" t="s">
        <v>132</v>
      </c>
      <c r="D1386" s="185" t="s">
        <v>5578</v>
      </c>
      <c r="E1386" s="188" t="s">
        <v>5579</v>
      </c>
      <c r="F1386" s="9" t="s">
        <v>1320</v>
      </c>
      <c r="G1386" s="9" t="s">
        <v>147</v>
      </c>
      <c r="H1386" s="10">
        <v>0</v>
      </c>
      <c r="I1386" s="11">
        <v>8</v>
      </c>
      <c r="J1386" s="24">
        <v>0</v>
      </c>
      <c r="K1386" s="12"/>
      <c r="L1386" s="14">
        <v>0</v>
      </c>
      <c r="N1386" s="21">
        <v>0</v>
      </c>
      <c r="P1386" s="21">
        <v>0</v>
      </c>
      <c r="R1386" s="21">
        <v>0</v>
      </c>
      <c r="T1386" s="21">
        <v>0</v>
      </c>
      <c r="V1386" s="21">
        <v>0</v>
      </c>
      <c r="X1386" s="21">
        <v>0</v>
      </c>
      <c r="Z1386" s="21">
        <v>52997</v>
      </c>
      <c r="AB1386" s="22">
        <v>52997</v>
      </c>
      <c r="AD1386" s="5" t="str">
        <f t="shared" si="21"/>
        <v>No</v>
      </c>
      <c r="AF1386" s="28"/>
      <c r="AG1386" s="21"/>
    </row>
    <row r="1387" spans="1:33">
      <c r="A1387" s="8" t="s">
        <v>5497</v>
      </c>
      <c r="B1387" s="8" t="s">
        <v>4190</v>
      </c>
      <c r="C1387" s="9" t="s">
        <v>132</v>
      </c>
      <c r="D1387" s="185" t="s">
        <v>5498</v>
      </c>
      <c r="E1387" s="188" t="s">
        <v>5499</v>
      </c>
      <c r="F1387" s="9" t="s">
        <v>157</v>
      </c>
      <c r="G1387" s="9" t="s">
        <v>147</v>
      </c>
      <c r="H1387" s="10">
        <v>0</v>
      </c>
      <c r="I1387" s="11">
        <v>8</v>
      </c>
      <c r="J1387" s="24">
        <v>0</v>
      </c>
      <c r="K1387" s="12"/>
      <c r="L1387" s="14">
        <v>0</v>
      </c>
      <c r="N1387" s="21">
        <v>0</v>
      </c>
      <c r="P1387" s="21">
        <v>0</v>
      </c>
      <c r="R1387" s="21">
        <v>0</v>
      </c>
      <c r="T1387" s="21">
        <v>0</v>
      </c>
      <c r="V1387" s="21">
        <v>0</v>
      </c>
      <c r="X1387" s="21">
        <v>0</v>
      </c>
      <c r="Z1387" s="21">
        <v>164696</v>
      </c>
      <c r="AB1387" s="22">
        <v>164696</v>
      </c>
      <c r="AD1387" s="5" t="str">
        <f t="shared" si="21"/>
        <v>No</v>
      </c>
      <c r="AF1387" s="28"/>
      <c r="AG1387" s="21"/>
    </row>
    <row r="1388" spans="1:33">
      <c r="A1388" s="8" t="s">
        <v>3881</v>
      </c>
      <c r="B1388" s="8" t="s">
        <v>3882</v>
      </c>
      <c r="C1388" s="9" t="s">
        <v>278</v>
      </c>
      <c r="D1388" s="185" t="s">
        <v>3883</v>
      </c>
      <c r="E1388" s="188" t="s">
        <v>3884</v>
      </c>
      <c r="F1388" s="9" t="s">
        <v>157</v>
      </c>
      <c r="G1388" s="9" t="s">
        <v>147</v>
      </c>
      <c r="H1388" s="10">
        <v>0</v>
      </c>
      <c r="I1388" s="11">
        <v>8</v>
      </c>
      <c r="J1388" s="24">
        <v>0</v>
      </c>
      <c r="K1388" s="12"/>
      <c r="L1388" s="14">
        <v>0</v>
      </c>
      <c r="N1388" s="21">
        <v>0</v>
      </c>
      <c r="P1388" s="21">
        <v>0</v>
      </c>
      <c r="R1388" s="21">
        <v>0</v>
      </c>
      <c r="T1388" s="21">
        <v>0</v>
      </c>
      <c r="V1388" s="21">
        <v>0</v>
      </c>
      <c r="X1388" s="21">
        <v>0</v>
      </c>
      <c r="Z1388" s="21">
        <v>101449</v>
      </c>
      <c r="AB1388" s="22">
        <v>101449</v>
      </c>
      <c r="AD1388" s="5" t="str">
        <f t="shared" si="21"/>
        <v>No</v>
      </c>
      <c r="AF1388" s="28"/>
      <c r="AG1388" s="21"/>
    </row>
    <row r="1389" spans="1:33">
      <c r="A1389" s="8" t="s">
        <v>4374</v>
      </c>
      <c r="B1389" s="8" t="s">
        <v>4375</v>
      </c>
      <c r="C1389" s="9" t="s">
        <v>235</v>
      </c>
      <c r="D1389" s="185" t="s">
        <v>4376</v>
      </c>
      <c r="E1389" s="188" t="s">
        <v>4377</v>
      </c>
      <c r="F1389" s="9" t="s">
        <v>83</v>
      </c>
      <c r="G1389" s="9" t="s">
        <v>147</v>
      </c>
      <c r="H1389" s="10">
        <v>0</v>
      </c>
      <c r="I1389" s="11">
        <v>8</v>
      </c>
      <c r="J1389" s="24">
        <v>0</v>
      </c>
      <c r="K1389" s="12"/>
      <c r="L1389" s="14">
        <v>0</v>
      </c>
      <c r="N1389" s="21">
        <v>0</v>
      </c>
      <c r="P1389" s="21">
        <v>0</v>
      </c>
      <c r="R1389" s="21">
        <v>0</v>
      </c>
      <c r="T1389" s="21">
        <v>0</v>
      </c>
      <c r="V1389" s="21">
        <v>0</v>
      </c>
      <c r="X1389" s="21">
        <v>0</v>
      </c>
      <c r="Z1389" s="21">
        <v>122572</v>
      </c>
      <c r="AB1389" s="22">
        <v>122572</v>
      </c>
      <c r="AD1389" s="5" t="str">
        <f t="shared" si="21"/>
        <v>No</v>
      </c>
      <c r="AF1389" s="28"/>
      <c r="AG1389" s="21"/>
    </row>
    <row r="1390" spans="1:33">
      <c r="A1390" s="8" t="s">
        <v>3094</v>
      </c>
      <c r="B1390" s="8" t="s">
        <v>6462</v>
      </c>
      <c r="C1390" s="9" t="s">
        <v>171</v>
      </c>
      <c r="D1390" s="185" t="s">
        <v>3095</v>
      </c>
      <c r="E1390" s="188" t="s">
        <v>3096</v>
      </c>
      <c r="F1390" s="9" t="s">
        <v>83</v>
      </c>
      <c r="G1390" s="9" t="s">
        <v>147</v>
      </c>
      <c r="H1390" s="10">
        <v>0</v>
      </c>
      <c r="I1390" s="11">
        <v>8</v>
      </c>
      <c r="J1390" s="24">
        <v>0</v>
      </c>
      <c r="K1390" s="12"/>
      <c r="L1390" s="14">
        <v>0</v>
      </c>
      <c r="N1390" s="21">
        <v>0</v>
      </c>
      <c r="P1390" s="21">
        <v>0</v>
      </c>
      <c r="R1390" s="21">
        <v>0</v>
      </c>
      <c r="T1390" s="21">
        <v>0</v>
      </c>
      <c r="V1390" s="21">
        <v>0</v>
      </c>
      <c r="X1390" s="21">
        <v>0</v>
      </c>
      <c r="Z1390" s="21">
        <v>1501395</v>
      </c>
      <c r="AB1390" s="22">
        <v>1501395</v>
      </c>
      <c r="AD1390" s="5" t="str">
        <f t="shared" si="21"/>
        <v>No</v>
      </c>
      <c r="AF1390" s="28"/>
      <c r="AG1390" s="21"/>
    </row>
    <row r="1391" spans="1:33">
      <c r="A1391" s="8" t="s">
        <v>634</v>
      </c>
      <c r="B1391" s="8" t="s">
        <v>635</v>
      </c>
      <c r="C1391" s="9" t="s">
        <v>160</v>
      </c>
      <c r="D1391" s="185">
        <v>1015</v>
      </c>
      <c r="E1391" s="188">
        <v>10015</v>
      </c>
      <c r="F1391" s="9" t="s">
        <v>83</v>
      </c>
      <c r="G1391" s="9" t="s">
        <v>5756</v>
      </c>
      <c r="H1391" s="10">
        <v>59397</v>
      </c>
      <c r="I1391" s="11">
        <v>8</v>
      </c>
      <c r="J1391" s="24">
        <v>0</v>
      </c>
      <c r="K1391" s="12"/>
      <c r="L1391" s="14">
        <v>0</v>
      </c>
      <c r="N1391" s="21">
        <v>0</v>
      </c>
      <c r="P1391" s="21">
        <v>0</v>
      </c>
      <c r="R1391" s="21">
        <v>0</v>
      </c>
      <c r="T1391" s="21">
        <v>0</v>
      </c>
      <c r="V1391" s="21">
        <v>0</v>
      </c>
      <c r="X1391" s="21">
        <v>0</v>
      </c>
      <c r="Z1391" s="21">
        <v>453003</v>
      </c>
      <c r="AB1391" s="22">
        <v>453003</v>
      </c>
      <c r="AD1391" s="5" t="str">
        <f t="shared" si="21"/>
        <v>No</v>
      </c>
      <c r="AF1391" s="28"/>
      <c r="AG1391" s="21"/>
    </row>
    <row r="1392" spans="1:33">
      <c r="A1392" s="8" t="s">
        <v>5473</v>
      </c>
      <c r="B1392" s="8" t="s">
        <v>2071</v>
      </c>
      <c r="C1392" s="9" t="s">
        <v>132</v>
      </c>
      <c r="D1392" s="185" t="s">
        <v>5474</v>
      </c>
      <c r="E1392" s="188" t="s">
        <v>5475</v>
      </c>
      <c r="F1392" s="9" t="s">
        <v>1320</v>
      </c>
      <c r="G1392" s="9" t="s">
        <v>147</v>
      </c>
      <c r="H1392" s="10">
        <v>0</v>
      </c>
      <c r="I1392" s="11">
        <v>8</v>
      </c>
      <c r="J1392" s="24">
        <v>0</v>
      </c>
      <c r="K1392" s="12"/>
      <c r="L1392" s="14">
        <v>0</v>
      </c>
      <c r="N1392" s="21">
        <v>0</v>
      </c>
      <c r="P1392" s="21">
        <v>0</v>
      </c>
      <c r="R1392" s="21">
        <v>0</v>
      </c>
      <c r="T1392" s="21">
        <v>0</v>
      </c>
      <c r="V1392" s="21">
        <v>0</v>
      </c>
      <c r="X1392" s="21">
        <v>0</v>
      </c>
      <c r="Z1392" s="21">
        <v>72921</v>
      </c>
      <c r="AB1392" s="22">
        <v>72921</v>
      </c>
      <c r="AD1392" s="5" t="str">
        <f t="shared" si="21"/>
        <v>No</v>
      </c>
      <c r="AF1392" s="28"/>
      <c r="AG1392" s="21"/>
    </row>
    <row r="1393" spans="1:33">
      <c r="A1393" s="8" t="s">
        <v>4389</v>
      </c>
      <c r="B1393" s="8" t="s">
        <v>4625</v>
      </c>
      <c r="C1393" s="9" t="s">
        <v>42</v>
      </c>
      <c r="D1393" s="185" t="s">
        <v>4626</v>
      </c>
      <c r="E1393" s="188" t="s">
        <v>4627</v>
      </c>
      <c r="F1393" s="9" t="s">
        <v>83</v>
      </c>
      <c r="G1393" s="9" t="s">
        <v>147</v>
      </c>
      <c r="H1393" s="10">
        <v>0</v>
      </c>
      <c r="I1393" s="11">
        <v>8</v>
      </c>
      <c r="J1393" s="24">
        <v>0</v>
      </c>
      <c r="K1393" s="12"/>
      <c r="L1393" s="14">
        <v>0</v>
      </c>
      <c r="N1393" s="21">
        <v>0</v>
      </c>
      <c r="P1393" s="21">
        <v>0</v>
      </c>
      <c r="R1393" s="21">
        <v>0</v>
      </c>
      <c r="T1393" s="21">
        <v>0</v>
      </c>
      <c r="V1393" s="21">
        <v>0</v>
      </c>
      <c r="X1393" s="21">
        <v>0</v>
      </c>
      <c r="Z1393" s="21">
        <v>85504</v>
      </c>
      <c r="AB1393" s="22">
        <v>85504</v>
      </c>
      <c r="AD1393" s="5" t="str">
        <f t="shared" si="21"/>
        <v>No</v>
      </c>
      <c r="AF1393" s="28"/>
      <c r="AG1393" s="21"/>
    </row>
    <row r="1394" spans="1:33">
      <c r="A1394" s="8" t="s">
        <v>3271</v>
      </c>
      <c r="B1394" s="8" t="s">
        <v>2322</v>
      </c>
      <c r="C1394" s="9" t="s">
        <v>555</v>
      </c>
      <c r="D1394" s="185" t="s">
        <v>3272</v>
      </c>
      <c r="E1394" s="188" t="s">
        <v>3273</v>
      </c>
      <c r="F1394" s="9" t="s">
        <v>83</v>
      </c>
      <c r="G1394" s="9" t="s">
        <v>147</v>
      </c>
      <c r="H1394" s="10">
        <v>0</v>
      </c>
      <c r="I1394" s="11">
        <v>8</v>
      </c>
      <c r="J1394" s="24">
        <v>0</v>
      </c>
      <c r="K1394" s="12"/>
      <c r="L1394" s="14">
        <v>0</v>
      </c>
      <c r="N1394" s="21">
        <v>0</v>
      </c>
      <c r="P1394" s="21">
        <v>0</v>
      </c>
      <c r="R1394" s="21">
        <v>0</v>
      </c>
      <c r="T1394" s="21">
        <v>0</v>
      </c>
      <c r="V1394" s="21">
        <v>0</v>
      </c>
      <c r="X1394" s="21">
        <v>0</v>
      </c>
      <c r="Z1394" s="21">
        <v>13939</v>
      </c>
      <c r="AB1394" s="22">
        <v>13939</v>
      </c>
      <c r="AD1394" s="5" t="str">
        <f t="shared" si="21"/>
        <v>No</v>
      </c>
      <c r="AF1394" s="28"/>
      <c r="AG1394" s="21"/>
    </row>
    <row r="1395" spans="1:33">
      <c r="A1395" s="8" t="s">
        <v>5220</v>
      </c>
      <c r="B1395" s="8" t="s">
        <v>5221</v>
      </c>
      <c r="C1395" s="9" t="s">
        <v>168</v>
      </c>
      <c r="D1395" s="185" t="s">
        <v>5222</v>
      </c>
      <c r="E1395" s="188" t="s">
        <v>5223</v>
      </c>
      <c r="F1395" s="9" t="s">
        <v>83</v>
      </c>
      <c r="G1395" s="9" t="s">
        <v>147</v>
      </c>
      <c r="H1395" s="10">
        <v>0</v>
      </c>
      <c r="I1395" s="11">
        <v>8</v>
      </c>
      <c r="J1395" s="24">
        <v>0</v>
      </c>
      <c r="K1395" s="12"/>
      <c r="L1395" s="14">
        <v>0</v>
      </c>
      <c r="N1395" s="21">
        <v>0</v>
      </c>
      <c r="P1395" s="21">
        <v>0</v>
      </c>
      <c r="R1395" s="21">
        <v>0</v>
      </c>
      <c r="T1395" s="21">
        <v>0</v>
      </c>
      <c r="V1395" s="21">
        <v>0</v>
      </c>
      <c r="X1395" s="21">
        <v>0</v>
      </c>
      <c r="Z1395" s="21">
        <v>1289528</v>
      </c>
      <c r="AB1395" s="22">
        <v>1289528</v>
      </c>
      <c r="AD1395" s="5" t="str">
        <f t="shared" si="21"/>
        <v>No</v>
      </c>
      <c r="AF1395" s="28"/>
      <c r="AG1395" s="21"/>
    </row>
    <row r="1396" spans="1:33">
      <c r="A1396" s="8" t="s">
        <v>6605</v>
      </c>
      <c r="B1396" s="8" t="s">
        <v>2218</v>
      </c>
      <c r="C1396" s="9" t="s">
        <v>254</v>
      </c>
      <c r="D1396" s="185" t="s">
        <v>5597</v>
      </c>
      <c r="E1396" s="188" t="s">
        <v>5598</v>
      </c>
      <c r="F1396" s="9" t="s">
        <v>83</v>
      </c>
      <c r="G1396" s="9" t="s">
        <v>147</v>
      </c>
      <c r="H1396" s="10">
        <v>0</v>
      </c>
      <c r="I1396" s="11">
        <v>8</v>
      </c>
      <c r="J1396" s="24">
        <v>0</v>
      </c>
      <c r="K1396" s="12"/>
      <c r="L1396" s="14">
        <v>0</v>
      </c>
      <c r="N1396" s="21">
        <v>0</v>
      </c>
      <c r="P1396" s="21">
        <v>0</v>
      </c>
      <c r="R1396" s="21">
        <v>0</v>
      </c>
      <c r="T1396" s="21">
        <v>0</v>
      </c>
      <c r="V1396" s="21">
        <v>0</v>
      </c>
      <c r="X1396" s="21">
        <v>0</v>
      </c>
      <c r="Z1396" s="21">
        <v>112253</v>
      </c>
      <c r="AB1396" s="22">
        <v>112253</v>
      </c>
      <c r="AD1396" s="5" t="str">
        <f t="shared" si="21"/>
        <v>No</v>
      </c>
      <c r="AF1396" s="28"/>
      <c r="AG1396" s="21"/>
    </row>
    <row r="1397" spans="1:33">
      <c r="A1397" s="8" t="s">
        <v>6218</v>
      </c>
      <c r="B1397" s="8" t="s">
        <v>6170</v>
      </c>
      <c r="C1397" s="9" t="s">
        <v>91</v>
      </c>
      <c r="D1397" s="185"/>
      <c r="E1397" s="188">
        <v>90277</v>
      </c>
      <c r="F1397" s="9" t="s">
        <v>83</v>
      </c>
      <c r="G1397" s="9" t="s">
        <v>5756</v>
      </c>
      <c r="H1397" s="10">
        <v>12150996</v>
      </c>
      <c r="I1397" s="11">
        <v>8</v>
      </c>
      <c r="J1397" s="24">
        <v>0</v>
      </c>
      <c r="K1397" s="12"/>
      <c r="L1397" s="14">
        <v>0</v>
      </c>
      <c r="N1397" s="21">
        <v>0</v>
      </c>
      <c r="P1397" s="21">
        <v>0</v>
      </c>
      <c r="R1397" s="21">
        <v>0</v>
      </c>
      <c r="T1397" s="21">
        <v>0</v>
      </c>
      <c r="V1397" s="21">
        <v>0</v>
      </c>
      <c r="X1397" s="21">
        <v>0</v>
      </c>
      <c r="Z1397" s="21">
        <v>978567</v>
      </c>
      <c r="AB1397" s="22">
        <v>978567</v>
      </c>
      <c r="AD1397" s="5" t="str">
        <f t="shared" si="21"/>
        <v>No</v>
      </c>
      <c r="AF1397" s="28"/>
      <c r="AG1397" s="21"/>
    </row>
    <row r="1398" spans="1:33">
      <c r="A1398" s="8" t="s">
        <v>791</v>
      </c>
      <c r="B1398" s="8" t="s">
        <v>792</v>
      </c>
      <c r="C1398" s="9" t="s">
        <v>129</v>
      </c>
      <c r="D1398" s="185" t="s">
        <v>793</v>
      </c>
      <c r="E1398" s="188" t="s">
        <v>794</v>
      </c>
      <c r="F1398" s="9" t="s">
        <v>83</v>
      </c>
      <c r="G1398" s="9" t="s">
        <v>147</v>
      </c>
      <c r="H1398" s="10">
        <v>0</v>
      </c>
      <c r="I1398" s="11">
        <v>8</v>
      </c>
      <c r="J1398" s="24">
        <v>0</v>
      </c>
      <c r="K1398" s="12"/>
      <c r="L1398" s="14">
        <v>0</v>
      </c>
      <c r="N1398" s="21">
        <v>0</v>
      </c>
      <c r="P1398" s="21">
        <v>0</v>
      </c>
      <c r="R1398" s="21">
        <v>0</v>
      </c>
      <c r="T1398" s="21">
        <v>0</v>
      </c>
      <c r="V1398" s="21">
        <v>0</v>
      </c>
      <c r="X1398" s="21">
        <v>0</v>
      </c>
      <c r="Z1398" s="21">
        <v>76226</v>
      </c>
      <c r="AB1398" s="22">
        <v>76226</v>
      </c>
      <c r="AD1398" s="5" t="str">
        <f t="shared" si="21"/>
        <v>No</v>
      </c>
      <c r="AF1398" s="28"/>
      <c r="AG1398" s="21"/>
    </row>
    <row r="1399" spans="1:33">
      <c r="A1399" s="8" t="s">
        <v>6233</v>
      </c>
      <c r="B1399" s="8" t="s">
        <v>4133</v>
      </c>
      <c r="C1399" s="9" t="s">
        <v>91</v>
      </c>
      <c r="D1399" s="185"/>
      <c r="E1399" s="188">
        <v>90293</v>
      </c>
      <c r="F1399" s="9" t="s">
        <v>83</v>
      </c>
      <c r="G1399" s="9" t="s">
        <v>5756</v>
      </c>
      <c r="H1399" s="10">
        <v>12150996</v>
      </c>
      <c r="I1399" s="11">
        <v>8</v>
      </c>
      <c r="J1399" s="24">
        <v>0</v>
      </c>
      <c r="K1399" s="12"/>
      <c r="L1399" s="14">
        <v>0</v>
      </c>
      <c r="N1399" s="21">
        <v>0</v>
      </c>
      <c r="P1399" s="21">
        <v>0</v>
      </c>
      <c r="R1399" s="21">
        <v>0</v>
      </c>
      <c r="T1399" s="21">
        <v>0</v>
      </c>
      <c r="V1399" s="21">
        <v>0</v>
      </c>
      <c r="X1399" s="21">
        <v>0</v>
      </c>
      <c r="Z1399" s="21">
        <v>1257055</v>
      </c>
      <c r="AB1399" s="22">
        <v>1257055</v>
      </c>
      <c r="AD1399" s="5" t="str">
        <f t="shared" si="21"/>
        <v>No</v>
      </c>
      <c r="AF1399" s="28"/>
      <c r="AG1399" s="21"/>
    </row>
    <row r="1400" spans="1:33">
      <c r="A1400" s="8" t="s">
        <v>5390</v>
      </c>
      <c r="B1400" s="8" t="s">
        <v>5391</v>
      </c>
      <c r="C1400" s="9" t="s">
        <v>58</v>
      </c>
      <c r="D1400" s="185" t="s">
        <v>5392</v>
      </c>
      <c r="E1400" s="188" t="s">
        <v>5393</v>
      </c>
      <c r="F1400" s="9" t="s">
        <v>83</v>
      </c>
      <c r="G1400" s="9" t="s">
        <v>147</v>
      </c>
      <c r="H1400" s="10">
        <v>0</v>
      </c>
      <c r="I1400" s="11">
        <v>8</v>
      </c>
      <c r="J1400" s="24">
        <v>0</v>
      </c>
      <c r="K1400" s="12"/>
      <c r="L1400" s="14">
        <v>0</v>
      </c>
      <c r="N1400" s="21">
        <v>0</v>
      </c>
      <c r="P1400" s="21">
        <v>0</v>
      </c>
      <c r="R1400" s="21">
        <v>0</v>
      </c>
      <c r="T1400" s="21">
        <v>0</v>
      </c>
      <c r="V1400" s="21">
        <v>0</v>
      </c>
      <c r="X1400" s="21">
        <v>0</v>
      </c>
      <c r="Z1400" s="21">
        <v>69951</v>
      </c>
      <c r="AB1400" s="22">
        <v>69951</v>
      </c>
      <c r="AD1400" s="5" t="str">
        <f t="shared" si="21"/>
        <v>No</v>
      </c>
      <c r="AF1400" s="28"/>
      <c r="AG1400" s="21"/>
    </row>
    <row r="1401" spans="1:33">
      <c r="A1401" s="8" t="s">
        <v>5514</v>
      </c>
      <c r="B1401" s="8" t="s">
        <v>477</v>
      </c>
      <c r="C1401" s="9" t="s">
        <v>132</v>
      </c>
      <c r="D1401" s="185" t="s">
        <v>5515</v>
      </c>
      <c r="E1401" s="188" t="s">
        <v>5516</v>
      </c>
      <c r="F1401" s="9" t="s">
        <v>83</v>
      </c>
      <c r="G1401" s="9" t="s">
        <v>147</v>
      </c>
      <c r="H1401" s="10">
        <v>0</v>
      </c>
      <c r="I1401" s="11">
        <v>8</v>
      </c>
      <c r="J1401" s="24">
        <v>0</v>
      </c>
      <c r="K1401" s="12"/>
      <c r="L1401" s="14">
        <v>0</v>
      </c>
      <c r="N1401" s="21">
        <v>0</v>
      </c>
      <c r="P1401" s="21">
        <v>0</v>
      </c>
      <c r="R1401" s="21">
        <v>0</v>
      </c>
      <c r="T1401" s="21">
        <v>0</v>
      </c>
      <c r="V1401" s="21">
        <v>0</v>
      </c>
      <c r="X1401" s="21">
        <v>0</v>
      </c>
      <c r="Z1401" s="21">
        <v>3251</v>
      </c>
      <c r="AB1401" s="22">
        <v>3251</v>
      </c>
      <c r="AD1401" s="5" t="str">
        <f t="shared" si="21"/>
        <v>No</v>
      </c>
      <c r="AF1401" s="28"/>
      <c r="AG1401" s="21"/>
    </row>
    <row r="1402" spans="1:33">
      <c r="A1402" s="8" t="s">
        <v>5464</v>
      </c>
      <c r="B1402" s="8" t="s">
        <v>6464</v>
      </c>
      <c r="C1402" s="9" t="s">
        <v>132</v>
      </c>
      <c r="D1402" s="185" t="s">
        <v>5465</v>
      </c>
      <c r="E1402" s="188" t="s">
        <v>5466</v>
      </c>
      <c r="F1402" s="9" t="s">
        <v>157</v>
      </c>
      <c r="G1402" s="9" t="s">
        <v>147</v>
      </c>
      <c r="H1402" s="10">
        <v>0</v>
      </c>
      <c r="I1402" s="11">
        <v>8</v>
      </c>
      <c r="J1402" s="24">
        <v>0</v>
      </c>
      <c r="K1402" s="12"/>
      <c r="L1402" s="14">
        <v>0</v>
      </c>
      <c r="N1402" s="21">
        <v>0</v>
      </c>
      <c r="P1402" s="21">
        <v>0</v>
      </c>
      <c r="R1402" s="21">
        <v>0</v>
      </c>
      <c r="T1402" s="21">
        <v>0</v>
      </c>
      <c r="V1402" s="21">
        <v>0</v>
      </c>
      <c r="X1402" s="21">
        <v>0</v>
      </c>
      <c r="Z1402" s="21">
        <v>139090</v>
      </c>
      <c r="AB1402" s="22">
        <v>139090</v>
      </c>
      <c r="AD1402" s="5" t="str">
        <f t="shared" si="21"/>
        <v>No</v>
      </c>
      <c r="AF1402" s="28"/>
      <c r="AG1402" s="21"/>
    </row>
    <row r="1403" spans="1:33">
      <c r="A1403" s="8" t="s">
        <v>802</v>
      </c>
      <c r="B1403" s="8" t="s">
        <v>6468</v>
      </c>
      <c r="C1403" s="9" t="s">
        <v>129</v>
      </c>
      <c r="D1403" s="185" t="s">
        <v>803</v>
      </c>
      <c r="E1403" s="188" t="s">
        <v>804</v>
      </c>
      <c r="F1403" s="9" t="s">
        <v>83</v>
      </c>
      <c r="G1403" s="9" t="s">
        <v>147</v>
      </c>
      <c r="H1403" s="10">
        <v>0</v>
      </c>
      <c r="I1403" s="11">
        <v>8</v>
      </c>
      <c r="J1403" s="24">
        <v>0</v>
      </c>
      <c r="K1403" s="12"/>
      <c r="L1403" s="14">
        <v>0</v>
      </c>
      <c r="N1403" s="21">
        <v>0</v>
      </c>
      <c r="P1403" s="21">
        <v>0</v>
      </c>
      <c r="R1403" s="21">
        <v>0</v>
      </c>
      <c r="T1403" s="21">
        <v>0</v>
      </c>
      <c r="V1403" s="21">
        <v>0</v>
      </c>
      <c r="X1403" s="21">
        <v>0</v>
      </c>
      <c r="Z1403" s="21">
        <v>202082</v>
      </c>
      <c r="AB1403" s="22">
        <v>202082</v>
      </c>
      <c r="AD1403" s="5" t="str">
        <f t="shared" si="21"/>
        <v>No</v>
      </c>
      <c r="AF1403" s="28"/>
      <c r="AG1403" s="21"/>
    </row>
    <row r="1404" spans="1:33">
      <c r="A1404" s="8" t="s">
        <v>32</v>
      </c>
      <c r="B1404" s="8" t="s">
        <v>33</v>
      </c>
      <c r="C1404" s="9" t="s">
        <v>34</v>
      </c>
      <c r="D1404" s="185" t="s">
        <v>35</v>
      </c>
      <c r="E1404" s="188">
        <v>88182</v>
      </c>
      <c r="F1404" s="9" t="s">
        <v>36</v>
      </c>
      <c r="G1404" s="9" t="s">
        <v>5756</v>
      </c>
      <c r="H1404" s="10">
        <v>0</v>
      </c>
      <c r="I1404" s="11">
        <v>8</v>
      </c>
      <c r="J1404" s="24">
        <v>0</v>
      </c>
      <c r="K1404" s="12"/>
      <c r="L1404" s="14">
        <v>0</v>
      </c>
      <c r="N1404" s="21">
        <v>0</v>
      </c>
      <c r="P1404" s="21">
        <v>0</v>
      </c>
      <c r="R1404" s="21">
        <v>0</v>
      </c>
      <c r="T1404" s="21">
        <v>0</v>
      </c>
      <c r="V1404" s="21">
        <v>0</v>
      </c>
      <c r="X1404" s="21">
        <v>0</v>
      </c>
      <c r="Z1404" s="21">
        <v>0</v>
      </c>
      <c r="AB1404" s="22">
        <v>0</v>
      </c>
      <c r="AD1404" s="5" t="str">
        <f t="shared" si="21"/>
        <v>No</v>
      </c>
      <c r="AF1404" s="28"/>
      <c r="AG1404" s="21"/>
    </row>
    <row r="1405" spans="1:33">
      <c r="A1405" s="8" t="s">
        <v>6610</v>
      </c>
      <c r="B1405" s="8" t="s">
        <v>5116</v>
      </c>
      <c r="C1405" s="9" t="s">
        <v>120</v>
      </c>
      <c r="D1405" s="185" t="s">
        <v>5117</v>
      </c>
      <c r="E1405" s="188">
        <v>60260</v>
      </c>
      <c r="F1405" s="9" t="s">
        <v>157</v>
      </c>
      <c r="G1405" s="9" t="s">
        <v>5756</v>
      </c>
      <c r="H1405" s="10">
        <v>5121892</v>
      </c>
      <c r="I1405" s="11">
        <v>8</v>
      </c>
      <c r="J1405" s="24">
        <v>0</v>
      </c>
      <c r="K1405" s="12"/>
      <c r="L1405" s="14">
        <v>0</v>
      </c>
      <c r="N1405" s="21">
        <v>0</v>
      </c>
      <c r="P1405" s="21">
        <v>0</v>
      </c>
      <c r="R1405" s="21">
        <v>0</v>
      </c>
      <c r="T1405" s="21">
        <v>0</v>
      </c>
      <c r="V1405" s="21">
        <v>0</v>
      </c>
      <c r="X1405" s="21">
        <v>0</v>
      </c>
      <c r="Z1405" s="21">
        <v>140150</v>
      </c>
      <c r="AB1405" s="22">
        <v>140150</v>
      </c>
      <c r="AD1405" s="5" t="str">
        <f t="shared" si="21"/>
        <v>No</v>
      </c>
      <c r="AF1405" s="28"/>
      <c r="AG1405" s="21"/>
    </row>
    <row r="1406" spans="1:33">
      <c r="A1406" s="8" t="s">
        <v>307</v>
      </c>
      <c r="B1406" s="8" t="s">
        <v>308</v>
      </c>
      <c r="C1406" s="9" t="s">
        <v>213</v>
      </c>
      <c r="D1406" s="185" t="s">
        <v>309</v>
      </c>
      <c r="E1406" s="188" t="s">
        <v>310</v>
      </c>
      <c r="F1406" s="9" t="s">
        <v>157</v>
      </c>
      <c r="G1406" s="9" t="s">
        <v>147</v>
      </c>
      <c r="H1406" s="10">
        <v>0</v>
      </c>
      <c r="I1406" s="11">
        <v>8</v>
      </c>
      <c r="J1406" s="24">
        <v>0</v>
      </c>
      <c r="K1406" s="12"/>
      <c r="L1406" s="14">
        <v>0</v>
      </c>
      <c r="N1406" s="21">
        <v>0</v>
      </c>
      <c r="P1406" s="21">
        <v>0</v>
      </c>
      <c r="R1406" s="21">
        <v>0</v>
      </c>
      <c r="T1406" s="21">
        <v>0</v>
      </c>
      <c r="V1406" s="21">
        <v>0</v>
      </c>
      <c r="X1406" s="21">
        <v>0</v>
      </c>
      <c r="Z1406" s="21">
        <v>55175</v>
      </c>
      <c r="AB1406" s="22">
        <v>55175</v>
      </c>
      <c r="AD1406" s="5" t="str">
        <f t="shared" si="21"/>
        <v>No</v>
      </c>
      <c r="AF1406" s="28"/>
      <c r="AG1406" s="21"/>
    </row>
    <row r="1407" spans="1:33">
      <c r="A1407" s="8" t="s">
        <v>3403</v>
      </c>
      <c r="B1407" s="8" t="s">
        <v>3404</v>
      </c>
      <c r="C1407" s="9" t="s">
        <v>141</v>
      </c>
      <c r="D1407" s="185">
        <v>3113</v>
      </c>
      <c r="E1407" s="188">
        <v>30989</v>
      </c>
      <c r="F1407" s="9" t="s">
        <v>125</v>
      </c>
      <c r="G1407" s="9" t="s">
        <v>5756</v>
      </c>
      <c r="H1407" s="10">
        <v>56611</v>
      </c>
      <c r="I1407" s="11">
        <v>8</v>
      </c>
      <c r="J1407" s="24">
        <v>0</v>
      </c>
      <c r="K1407" s="12"/>
      <c r="L1407" s="14">
        <v>0</v>
      </c>
      <c r="N1407" s="21">
        <v>0</v>
      </c>
      <c r="P1407" s="21">
        <v>0</v>
      </c>
      <c r="R1407" s="21">
        <v>0</v>
      </c>
      <c r="T1407" s="21">
        <v>0</v>
      </c>
      <c r="V1407" s="21">
        <v>0</v>
      </c>
      <c r="X1407" s="21">
        <v>0</v>
      </c>
      <c r="Z1407" s="21">
        <v>203116</v>
      </c>
      <c r="AB1407" s="22">
        <v>203116</v>
      </c>
      <c r="AD1407" s="5" t="str">
        <f t="shared" si="21"/>
        <v>No</v>
      </c>
      <c r="AF1407" s="28"/>
      <c r="AG1407" s="21"/>
    </row>
    <row r="1408" spans="1:33">
      <c r="A1408" s="8" t="s">
        <v>2928</v>
      </c>
      <c r="B1408" s="8" t="s">
        <v>2929</v>
      </c>
      <c r="C1408" s="9" t="s">
        <v>124</v>
      </c>
      <c r="D1408" s="185" t="s">
        <v>2930</v>
      </c>
      <c r="E1408" s="188" t="s">
        <v>2931</v>
      </c>
      <c r="F1408" s="9" t="s">
        <v>1320</v>
      </c>
      <c r="G1408" s="9" t="s">
        <v>147</v>
      </c>
      <c r="H1408" s="10">
        <v>0</v>
      </c>
      <c r="I1408" s="11">
        <v>8</v>
      </c>
      <c r="J1408" s="24">
        <v>0</v>
      </c>
      <c r="K1408" s="12"/>
      <c r="L1408" s="14">
        <v>0</v>
      </c>
      <c r="N1408" s="21">
        <v>0</v>
      </c>
      <c r="P1408" s="21">
        <v>0</v>
      </c>
      <c r="R1408" s="21">
        <v>0</v>
      </c>
      <c r="T1408" s="21">
        <v>0</v>
      </c>
      <c r="V1408" s="21">
        <v>0</v>
      </c>
      <c r="X1408" s="21">
        <v>0</v>
      </c>
      <c r="Z1408" s="21">
        <v>231314</v>
      </c>
      <c r="AB1408" s="22">
        <v>231314</v>
      </c>
      <c r="AD1408" s="5" t="str">
        <f t="shared" si="21"/>
        <v>No</v>
      </c>
      <c r="AF1408" s="28"/>
      <c r="AG1408" s="21"/>
    </row>
    <row r="1409" spans="1:33">
      <c r="A1409" s="8" t="s">
        <v>2946</v>
      </c>
      <c r="B1409" s="8" t="s">
        <v>2947</v>
      </c>
      <c r="C1409" s="9" t="s">
        <v>124</v>
      </c>
      <c r="D1409" s="185"/>
      <c r="E1409" s="188" t="s">
        <v>2948</v>
      </c>
      <c r="F1409" s="9" t="s">
        <v>83</v>
      </c>
      <c r="G1409" s="9" t="s">
        <v>147</v>
      </c>
      <c r="H1409" s="10">
        <v>0</v>
      </c>
      <c r="I1409" s="11">
        <v>8</v>
      </c>
      <c r="J1409" s="24">
        <v>0</v>
      </c>
      <c r="K1409" s="12"/>
      <c r="L1409" s="14">
        <v>0</v>
      </c>
      <c r="N1409" s="21">
        <v>0</v>
      </c>
      <c r="P1409" s="21">
        <v>0</v>
      </c>
      <c r="R1409" s="21">
        <v>0</v>
      </c>
      <c r="T1409" s="21">
        <v>0</v>
      </c>
      <c r="V1409" s="21">
        <v>0</v>
      </c>
      <c r="X1409" s="21">
        <v>0</v>
      </c>
      <c r="Z1409" s="21">
        <v>271596</v>
      </c>
      <c r="AB1409" s="22">
        <v>271596</v>
      </c>
      <c r="AD1409" s="5" t="str">
        <f t="shared" si="21"/>
        <v>No</v>
      </c>
      <c r="AF1409" s="28"/>
      <c r="AG1409" s="21"/>
    </row>
    <row r="1410" spans="1:33">
      <c r="A1410" s="8" t="s">
        <v>4433</v>
      </c>
      <c r="B1410" s="8" t="s">
        <v>4434</v>
      </c>
      <c r="C1410" s="9" t="s">
        <v>171</v>
      </c>
      <c r="D1410" s="185">
        <v>4120</v>
      </c>
      <c r="E1410" s="188">
        <v>40120</v>
      </c>
      <c r="F1410" s="9" t="s">
        <v>83</v>
      </c>
      <c r="G1410" s="9" t="s">
        <v>84</v>
      </c>
      <c r="H1410" s="10">
        <v>156909</v>
      </c>
      <c r="I1410" s="11">
        <v>8</v>
      </c>
      <c r="J1410" s="24">
        <v>567181</v>
      </c>
      <c r="K1410" s="12"/>
      <c r="L1410" s="14">
        <v>0</v>
      </c>
      <c r="N1410" s="21">
        <v>0</v>
      </c>
      <c r="P1410" s="21">
        <v>0</v>
      </c>
      <c r="R1410" s="21">
        <v>0</v>
      </c>
      <c r="T1410" s="21">
        <v>0</v>
      </c>
      <c r="V1410" s="21">
        <v>0</v>
      </c>
      <c r="X1410" s="21">
        <v>0</v>
      </c>
      <c r="Z1410" s="21">
        <v>0</v>
      </c>
      <c r="AB1410" s="22">
        <v>567181</v>
      </c>
      <c r="AD1410" s="5" t="str">
        <f t="shared" si="21"/>
        <v>No</v>
      </c>
      <c r="AF1410" s="28"/>
      <c r="AG1410" s="21"/>
    </row>
    <row r="1411" spans="1:33">
      <c r="A1411" s="8" t="s">
        <v>3278</v>
      </c>
      <c r="B1411" s="8" t="s">
        <v>3279</v>
      </c>
      <c r="C1411" s="9" t="s">
        <v>555</v>
      </c>
      <c r="D1411" s="185" t="s">
        <v>3280</v>
      </c>
      <c r="E1411" s="188" t="s">
        <v>3281</v>
      </c>
      <c r="F1411" s="9" t="s">
        <v>83</v>
      </c>
      <c r="G1411" s="9" t="s">
        <v>147</v>
      </c>
      <c r="H1411" s="10">
        <v>0</v>
      </c>
      <c r="I1411" s="11">
        <v>8</v>
      </c>
      <c r="J1411" s="24">
        <v>0</v>
      </c>
      <c r="K1411" s="12"/>
      <c r="L1411" s="14">
        <v>0</v>
      </c>
      <c r="N1411" s="21">
        <v>0</v>
      </c>
      <c r="P1411" s="21">
        <v>0</v>
      </c>
      <c r="R1411" s="21">
        <v>0</v>
      </c>
      <c r="T1411" s="21">
        <v>0</v>
      </c>
      <c r="V1411" s="21">
        <v>0</v>
      </c>
      <c r="X1411" s="21">
        <v>0</v>
      </c>
      <c r="Z1411" s="21">
        <v>0</v>
      </c>
      <c r="AB1411" s="22">
        <v>0</v>
      </c>
      <c r="AD1411" s="5" t="str">
        <f t="shared" ref="AD1411:AD1474" si="22">IF(AC1411&amp;AA1411&amp;Y1411&amp;W1411&amp;U1411&amp;S1411&amp;Q1411&amp;O1411&amp;M1411&amp;K1411&lt;&gt;"","Yes","No")</f>
        <v>No</v>
      </c>
      <c r="AF1411" s="28"/>
      <c r="AG1411" s="21"/>
    </row>
    <row r="1412" spans="1:33">
      <c r="A1412" s="8" t="s">
        <v>5986</v>
      </c>
      <c r="B1412" s="8" t="s">
        <v>5554</v>
      </c>
      <c r="C1412" s="9" t="s">
        <v>132</v>
      </c>
      <c r="D1412" s="185" t="s">
        <v>5555</v>
      </c>
      <c r="E1412" s="188" t="s">
        <v>5556</v>
      </c>
      <c r="F1412" s="9" t="s">
        <v>157</v>
      </c>
      <c r="G1412" s="9" t="s">
        <v>147</v>
      </c>
      <c r="H1412" s="10">
        <v>0</v>
      </c>
      <c r="I1412" s="11">
        <v>8</v>
      </c>
      <c r="J1412" s="24">
        <v>0</v>
      </c>
      <c r="K1412" s="12"/>
      <c r="L1412" s="14">
        <v>0</v>
      </c>
      <c r="N1412" s="21">
        <v>0</v>
      </c>
      <c r="P1412" s="21">
        <v>0</v>
      </c>
      <c r="R1412" s="21">
        <v>0</v>
      </c>
      <c r="T1412" s="21">
        <v>0</v>
      </c>
      <c r="V1412" s="21">
        <v>0</v>
      </c>
      <c r="X1412" s="21">
        <v>0</v>
      </c>
      <c r="Z1412" s="21">
        <v>262078</v>
      </c>
      <c r="AB1412" s="22">
        <v>262078</v>
      </c>
      <c r="AD1412" s="5" t="str">
        <f t="shared" si="22"/>
        <v>No</v>
      </c>
      <c r="AF1412" s="28"/>
      <c r="AG1412" s="21"/>
    </row>
    <row r="1413" spans="1:33">
      <c r="A1413" s="8" t="s">
        <v>1956</v>
      </c>
      <c r="B1413" s="8" t="s">
        <v>1957</v>
      </c>
      <c r="C1413" s="9" t="s">
        <v>103</v>
      </c>
      <c r="D1413" s="185">
        <v>4183</v>
      </c>
      <c r="E1413" s="188">
        <v>40183</v>
      </c>
      <c r="F1413" s="9" t="s">
        <v>83</v>
      </c>
      <c r="G1413" s="9" t="s">
        <v>5756</v>
      </c>
      <c r="H1413" s="10">
        <v>306196</v>
      </c>
      <c r="I1413" s="11">
        <v>8</v>
      </c>
      <c r="J1413" s="24">
        <v>0</v>
      </c>
      <c r="K1413" s="12"/>
      <c r="L1413" s="14">
        <v>0</v>
      </c>
      <c r="N1413" s="21">
        <v>0</v>
      </c>
      <c r="P1413" s="21">
        <v>0</v>
      </c>
      <c r="R1413" s="21">
        <v>0</v>
      </c>
      <c r="T1413" s="21">
        <v>0</v>
      </c>
      <c r="V1413" s="21">
        <v>0</v>
      </c>
      <c r="X1413" s="21">
        <v>0</v>
      </c>
      <c r="Z1413" s="21">
        <v>170101</v>
      </c>
      <c r="AB1413" s="22">
        <v>170101</v>
      </c>
      <c r="AD1413" s="5" t="str">
        <f t="shared" si="22"/>
        <v>No</v>
      </c>
      <c r="AF1413" s="28"/>
      <c r="AG1413" s="21"/>
    </row>
    <row r="1414" spans="1:33">
      <c r="A1414" s="8" t="s">
        <v>6606</v>
      </c>
      <c r="B1414" s="8" t="s">
        <v>6070</v>
      </c>
      <c r="C1414" s="9" t="s">
        <v>141</v>
      </c>
      <c r="D1414" s="185"/>
      <c r="E1414" s="188">
        <v>30198</v>
      </c>
      <c r="F1414" s="9" t="s">
        <v>83</v>
      </c>
      <c r="G1414" s="9" t="s">
        <v>5756</v>
      </c>
      <c r="H1414" s="10">
        <v>1439666</v>
      </c>
      <c r="I1414" s="11">
        <v>8</v>
      </c>
      <c r="J1414" s="24">
        <v>0</v>
      </c>
      <c r="K1414" s="12"/>
      <c r="L1414" s="14">
        <v>0</v>
      </c>
      <c r="N1414" s="21">
        <v>0</v>
      </c>
      <c r="P1414" s="21">
        <v>0</v>
      </c>
      <c r="R1414" s="21">
        <v>0</v>
      </c>
      <c r="T1414" s="21">
        <v>0</v>
      </c>
      <c r="V1414" s="21">
        <v>0</v>
      </c>
      <c r="X1414" s="21">
        <v>0</v>
      </c>
      <c r="Z1414" s="21">
        <v>776863</v>
      </c>
      <c r="AB1414" s="22">
        <v>776863</v>
      </c>
      <c r="AD1414" s="5" t="str">
        <f t="shared" si="22"/>
        <v>No</v>
      </c>
      <c r="AF1414" s="28"/>
      <c r="AG1414" s="21"/>
    </row>
    <row r="1415" spans="1:33">
      <c r="A1415" s="8" t="s">
        <v>1989</v>
      </c>
      <c r="B1415" s="8" t="s">
        <v>1990</v>
      </c>
      <c r="C1415" s="9" t="s">
        <v>168</v>
      </c>
      <c r="D1415" s="185" t="s">
        <v>1991</v>
      </c>
      <c r="E1415" s="188">
        <v>119</v>
      </c>
      <c r="F1415" s="9" t="s">
        <v>36</v>
      </c>
      <c r="G1415" s="9" t="s">
        <v>5756</v>
      </c>
      <c r="H1415" s="10">
        <v>0</v>
      </c>
      <c r="I1415" s="11">
        <v>8</v>
      </c>
      <c r="J1415" s="24">
        <v>0</v>
      </c>
      <c r="K1415" s="12"/>
      <c r="L1415" s="14">
        <v>0</v>
      </c>
      <c r="N1415" s="21">
        <v>0</v>
      </c>
      <c r="P1415" s="21">
        <v>0</v>
      </c>
      <c r="R1415" s="21">
        <v>0</v>
      </c>
      <c r="T1415" s="21">
        <v>0</v>
      </c>
      <c r="V1415" s="21">
        <v>0</v>
      </c>
      <c r="X1415" s="21">
        <v>0</v>
      </c>
      <c r="Z1415" s="21">
        <v>284759</v>
      </c>
      <c r="AB1415" s="22">
        <v>284759</v>
      </c>
      <c r="AD1415" s="5" t="str">
        <f t="shared" si="22"/>
        <v>No</v>
      </c>
      <c r="AF1415" s="28"/>
      <c r="AG1415" s="21"/>
    </row>
    <row r="1416" spans="1:33">
      <c r="A1416" s="8" t="s">
        <v>5413</v>
      </c>
      <c r="B1416" s="8" t="s">
        <v>5414</v>
      </c>
      <c r="C1416" s="9" t="s">
        <v>58</v>
      </c>
      <c r="D1416" s="185" t="s">
        <v>5415</v>
      </c>
      <c r="E1416" s="188" t="s">
        <v>5416</v>
      </c>
      <c r="F1416" s="9" t="s">
        <v>83</v>
      </c>
      <c r="G1416" s="9" t="s">
        <v>147</v>
      </c>
      <c r="H1416" s="10">
        <v>0</v>
      </c>
      <c r="I1416" s="11">
        <v>8</v>
      </c>
      <c r="J1416" s="24">
        <v>0</v>
      </c>
      <c r="K1416" s="12"/>
      <c r="L1416" s="14">
        <v>0</v>
      </c>
      <c r="N1416" s="21">
        <v>0</v>
      </c>
      <c r="P1416" s="21">
        <v>0</v>
      </c>
      <c r="R1416" s="21">
        <v>0</v>
      </c>
      <c r="T1416" s="21">
        <v>0</v>
      </c>
      <c r="V1416" s="21">
        <v>0</v>
      </c>
      <c r="X1416" s="21">
        <v>0</v>
      </c>
      <c r="Z1416" s="21">
        <v>658171</v>
      </c>
      <c r="AB1416" s="22">
        <v>658171</v>
      </c>
      <c r="AD1416" s="5" t="str">
        <f t="shared" si="22"/>
        <v>No</v>
      </c>
      <c r="AF1416" s="28"/>
      <c r="AG1416" s="21"/>
    </row>
    <row r="1417" spans="1:33">
      <c r="A1417" s="8" t="s">
        <v>3152</v>
      </c>
      <c r="B1417" s="8" t="s">
        <v>3153</v>
      </c>
      <c r="C1417" s="9" t="s">
        <v>50</v>
      </c>
      <c r="D1417" s="185" t="s">
        <v>3154</v>
      </c>
      <c r="E1417" s="188" t="s">
        <v>3155</v>
      </c>
      <c r="F1417" s="9" t="s">
        <v>83</v>
      </c>
      <c r="G1417" s="9" t="s">
        <v>147</v>
      </c>
      <c r="H1417" s="10">
        <v>0</v>
      </c>
      <c r="I1417" s="11">
        <v>8</v>
      </c>
      <c r="J1417" s="24">
        <v>0</v>
      </c>
      <c r="K1417" s="12"/>
      <c r="L1417" s="14">
        <v>0</v>
      </c>
      <c r="N1417" s="21">
        <v>0</v>
      </c>
      <c r="P1417" s="21">
        <v>0</v>
      </c>
      <c r="R1417" s="21">
        <v>0</v>
      </c>
      <c r="T1417" s="21">
        <v>0</v>
      </c>
      <c r="V1417" s="21">
        <v>0</v>
      </c>
      <c r="X1417" s="21">
        <v>0</v>
      </c>
      <c r="Z1417" s="21">
        <v>41472</v>
      </c>
      <c r="AB1417" s="22">
        <v>41472</v>
      </c>
      <c r="AD1417" s="5" t="str">
        <f t="shared" si="22"/>
        <v>No</v>
      </c>
      <c r="AF1417" s="28"/>
      <c r="AG1417" s="21"/>
    </row>
    <row r="1418" spans="1:33">
      <c r="A1418" s="8" t="s">
        <v>4930</v>
      </c>
      <c r="B1418" s="8" t="s">
        <v>3329</v>
      </c>
      <c r="C1418" s="9" t="s">
        <v>91</v>
      </c>
      <c r="D1418" s="185" t="s">
        <v>4931</v>
      </c>
      <c r="E1418" s="188" t="s">
        <v>4932</v>
      </c>
      <c r="F1418" s="9" t="s">
        <v>83</v>
      </c>
      <c r="G1418" s="9" t="s">
        <v>147</v>
      </c>
      <c r="H1418" s="10">
        <v>0</v>
      </c>
      <c r="I1418" s="11">
        <v>8</v>
      </c>
      <c r="J1418" s="24">
        <v>0</v>
      </c>
      <c r="K1418" s="12"/>
      <c r="L1418" s="14">
        <v>0</v>
      </c>
      <c r="N1418" s="21">
        <v>0</v>
      </c>
      <c r="P1418" s="21">
        <v>0</v>
      </c>
      <c r="R1418" s="21">
        <v>0</v>
      </c>
      <c r="T1418" s="21">
        <v>0</v>
      </c>
      <c r="V1418" s="21">
        <v>0</v>
      </c>
      <c r="X1418" s="21">
        <v>0</v>
      </c>
      <c r="Z1418" s="21">
        <v>313024</v>
      </c>
      <c r="AB1418" s="22">
        <v>313024</v>
      </c>
      <c r="AD1418" s="5" t="str">
        <f t="shared" si="22"/>
        <v>No</v>
      </c>
      <c r="AF1418" s="28"/>
      <c r="AG1418" s="21"/>
    </row>
    <row r="1419" spans="1:33">
      <c r="A1419" s="8" t="s">
        <v>5947</v>
      </c>
      <c r="B1419" s="8" t="s">
        <v>97</v>
      </c>
      <c r="C1419" s="9" t="s">
        <v>42</v>
      </c>
      <c r="D1419" s="185"/>
      <c r="E1419" s="188">
        <v>22930</v>
      </c>
      <c r="F1419" s="9" t="s">
        <v>157</v>
      </c>
      <c r="G1419" s="9" t="s">
        <v>84</v>
      </c>
      <c r="H1419" s="10">
        <v>18351295</v>
      </c>
      <c r="I1419" s="11">
        <v>8</v>
      </c>
      <c r="J1419" s="24">
        <v>54954069</v>
      </c>
      <c r="K1419" s="12"/>
      <c r="L1419" s="14">
        <v>0</v>
      </c>
      <c r="N1419" s="21">
        <v>0</v>
      </c>
      <c r="P1419" s="21">
        <v>0</v>
      </c>
      <c r="R1419" s="21">
        <v>0</v>
      </c>
      <c r="T1419" s="21">
        <v>0</v>
      </c>
      <c r="V1419" s="21">
        <v>0</v>
      </c>
      <c r="X1419" s="21">
        <v>0</v>
      </c>
      <c r="Z1419" s="21">
        <v>0</v>
      </c>
      <c r="AB1419" s="22">
        <v>54954069</v>
      </c>
      <c r="AD1419" s="5" t="str">
        <f t="shared" si="22"/>
        <v>No</v>
      </c>
      <c r="AF1419" s="28"/>
      <c r="AG1419" s="21"/>
    </row>
    <row r="1420" spans="1:33">
      <c r="A1420" s="8" t="s">
        <v>926</v>
      </c>
      <c r="B1420" s="8" t="s">
        <v>6082</v>
      </c>
      <c r="C1420" s="9" t="s">
        <v>129</v>
      </c>
      <c r="D1420" s="185" t="s">
        <v>927</v>
      </c>
      <c r="E1420" s="188" t="s">
        <v>928</v>
      </c>
      <c r="F1420" s="9" t="s">
        <v>83</v>
      </c>
      <c r="G1420" s="9" t="s">
        <v>147</v>
      </c>
      <c r="H1420" s="10">
        <v>0</v>
      </c>
      <c r="I1420" s="11">
        <v>8</v>
      </c>
      <c r="J1420" s="24">
        <v>0</v>
      </c>
      <c r="K1420" s="12"/>
      <c r="L1420" s="14">
        <v>0</v>
      </c>
      <c r="N1420" s="21">
        <v>0</v>
      </c>
      <c r="P1420" s="21">
        <v>0</v>
      </c>
      <c r="R1420" s="21">
        <v>0</v>
      </c>
      <c r="T1420" s="21">
        <v>0</v>
      </c>
      <c r="V1420" s="21">
        <v>0</v>
      </c>
      <c r="X1420" s="21">
        <v>0</v>
      </c>
      <c r="Z1420" s="21">
        <v>177824</v>
      </c>
      <c r="AB1420" s="22">
        <v>177824</v>
      </c>
      <c r="AD1420" s="5" t="str">
        <f t="shared" si="22"/>
        <v>No</v>
      </c>
      <c r="AF1420" s="28"/>
      <c r="AG1420" s="21"/>
    </row>
    <row r="1421" spans="1:33">
      <c r="A1421" s="8" t="s">
        <v>2859</v>
      </c>
      <c r="B1421" s="8" t="s">
        <v>2860</v>
      </c>
      <c r="C1421" s="9" t="s">
        <v>124</v>
      </c>
      <c r="D1421" s="185" t="s">
        <v>2861</v>
      </c>
      <c r="E1421" s="188" t="s">
        <v>2862</v>
      </c>
      <c r="F1421" s="9" t="s">
        <v>1320</v>
      </c>
      <c r="G1421" s="9" t="s">
        <v>147</v>
      </c>
      <c r="H1421" s="10">
        <v>0</v>
      </c>
      <c r="I1421" s="11">
        <v>8</v>
      </c>
      <c r="J1421" s="24">
        <v>0</v>
      </c>
      <c r="K1421" s="12"/>
      <c r="L1421" s="14">
        <v>0</v>
      </c>
      <c r="N1421" s="21">
        <v>0</v>
      </c>
      <c r="P1421" s="21">
        <v>0</v>
      </c>
      <c r="R1421" s="21">
        <v>0</v>
      </c>
      <c r="T1421" s="21">
        <v>0</v>
      </c>
      <c r="V1421" s="21">
        <v>0</v>
      </c>
      <c r="X1421" s="21">
        <v>0</v>
      </c>
      <c r="Z1421" s="21">
        <v>252427</v>
      </c>
      <c r="AB1421" s="22">
        <v>252427</v>
      </c>
      <c r="AD1421" s="5" t="str">
        <f t="shared" si="22"/>
        <v>No</v>
      </c>
      <c r="AF1421" s="28"/>
      <c r="AG1421" s="21"/>
    </row>
    <row r="1422" spans="1:33">
      <c r="A1422" s="8" t="s">
        <v>4423</v>
      </c>
      <c r="B1422" s="8" t="s">
        <v>416</v>
      </c>
      <c r="C1422" s="9" t="s">
        <v>87</v>
      </c>
      <c r="D1422" s="185">
        <v>23</v>
      </c>
      <c r="E1422" s="188">
        <v>23</v>
      </c>
      <c r="F1422" s="9" t="s">
        <v>83</v>
      </c>
      <c r="G1422" s="9" t="s">
        <v>84</v>
      </c>
      <c r="H1422" s="10">
        <v>3059393</v>
      </c>
      <c r="I1422" s="11">
        <v>8</v>
      </c>
      <c r="J1422" s="24">
        <v>44636</v>
      </c>
      <c r="K1422" s="12"/>
      <c r="L1422" s="14">
        <v>0</v>
      </c>
      <c r="N1422" s="21">
        <v>0</v>
      </c>
      <c r="P1422" s="21">
        <v>0</v>
      </c>
      <c r="R1422" s="21">
        <v>0</v>
      </c>
      <c r="T1422" s="21">
        <v>0</v>
      </c>
      <c r="V1422" s="21">
        <v>0</v>
      </c>
      <c r="X1422" s="21">
        <v>0</v>
      </c>
      <c r="Z1422" s="21">
        <v>0</v>
      </c>
      <c r="AB1422" s="22">
        <v>44636</v>
      </c>
      <c r="AD1422" s="5" t="str">
        <f t="shared" si="22"/>
        <v>No</v>
      </c>
      <c r="AF1422" s="28"/>
      <c r="AG1422" s="21"/>
    </row>
    <row r="1423" spans="1:33">
      <c r="A1423" s="8" t="s">
        <v>2524</v>
      </c>
      <c r="B1423" s="8" t="s">
        <v>2525</v>
      </c>
      <c r="C1423" s="9" t="s">
        <v>466</v>
      </c>
      <c r="D1423" s="185" t="s">
        <v>2526</v>
      </c>
      <c r="E1423" s="188" t="s">
        <v>2527</v>
      </c>
      <c r="F1423" s="9" t="s">
        <v>157</v>
      </c>
      <c r="G1423" s="9" t="s">
        <v>147</v>
      </c>
      <c r="H1423" s="10">
        <v>0</v>
      </c>
      <c r="I1423" s="11">
        <v>8</v>
      </c>
      <c r="J1423" s="24">
        <v>0</v>
      </c>
      <c r="K1423" s="12"/>
      <c r="L1423" s="14">
        <v>0</v>
      </c>
      <c r="N1423" s="21">
        <v>0</v>
      </c>
      <c r="P1423" s="21">
        <v>0</v>
      </c>
      <c r="R1423" s="21">
        <v>0</v>
      </c>
      <c r="T1423" s="21">
        <v>0</v>
      </c>
      <c r="V1423" s="21">
        <v>0</v>
      </c>
      <c r="X1423" s="21">
        <v>0</v>
      </c>
      <c r="Z1423" s="21">
        <v>61507</v>
      </c>
      <c r="AB1423" s="22">
        <v>61507</v>
      </c>
      <c r="AD1423" s="5" t="str">
        <f t="shared" si="22"/>
        <v>No</v>
      </c>
      <c r="AF1423" s="28"/>
      <c r="AG1423" s="21"/>
    </row>
    <row r="1424" spans="1:33">
      <c r="A1424" s="8" t="s">
        <v>691</v>
      </c>
      <c r="B1424" s="8" t="s">
        <v>665</v>
      </c>
      <c r="C1424" s="9" t="s">
        <v>112</v>
      </c>
      <c r="D1424" s="185">
        <v>1123</v>
      </c>
      <c r="E1424" s="188">
        <v>10123</v>
      </c>
      <c r="F1424" s="9" t="s">
        <v>88</v>
      </c>
      <c r="G1424" s="9" t="s">
        <v>5756</v>
      </c>
      <c r="H1424" s="10">
        <v>4181019</v>
      </c>
      <c r="I1424" s="11">
        <v>8</v>
      </c>
      <c r="J1424" s="24">
        <v>0</v>
      </c>
      <c r="K1424" s="12"/>
      <c r="L1424" s="14">
        <v>0</v>
      </c>
      <c r="N1424" s="21">
        <v>0</v>
      </c>
      <c r="P1424" s="21">
        <v>0</v>
      </c>
      <c r="R1424" s="21">
        <v>0</v>
      </c>
      <c r="T1424" s="21">
        <v>0</v>
      </c>
      <c r="V1424" s="21">
        <v>0</v>
      </c>
      <c r="X1424" s="21">
        <v>0</v>
      </c>
      <c r="Z1424" s="21">
        <v>142435</v>
      </c>
      <c r="AB1424" s="22">
        <v>142435</v>
      </c>
      <c r="AD1424" s="5" t="str">
        <f t="shared" si="22"/>
        <v>No</v>
      </c>
      <c r="AF1424" s="28"/>
      <c r="AG1424" s="21"/>
    </row>
    <row r="1425" spans="1:33">
      <c r="A1425" s="8" t="s">
        <v>355</v>
      </c>
      <c r="B1425" s="8" t="s">
        <v>356</v>
      </c>
      <c r="C1425" s="9" t="s">
        <v>73</v>
      </c>
      <c r="D1425" s="185" t="s">
        <v>357</v>
      </c>
      <c r="E1425" s="188" t="s">
        <v>358</v>
      </c>
      <c r="F1425" s="9" t="s">
        <v>157</v>
      </c>
      <c r="G1425" s="9" t="s">
        <v>147</v>
      </c>
      <c r="H1425" s="10">
        <v>0</v>
      </c>
      <c r="I1425" s="11">
        <v>8</v>
      </c>
      <c r="J1425" s="24">
        <v>0</v>
      </c>
      <c r="K1425" s="12"/>
      <c r="L1425" s="14">
        <v>0</v>
      </c>
      <c r="N1425" s="21">
        <v>0</v>
      </c>
      <c r="P1425" s="21">
        <v>0</v>
      </c>
      <c r="R1425" s="21">
        <v>0</v>
      </c>
      <c r="T1425" s="21">
        <v>0</v>
      </c>
      <c r="V1425" s="21">
        <v>0</v>
      </c>
      <c r="X1425" s="21">
        <v>0</v>
      </c>
      <c r="Z1425" s="21">
        <v>414275</v>
      </c>
      <c r="AB1425" s="22">
        <v>414275</v>
      </c>
      <c r="AD1425" s="5" t="str">
        <f t="shared" si="22"/>
        <v>No</v>
      </c>
      <c r="AF1425" s="28"/>
      <c r="AG1425" s="21"/>
    </row>
    <row r="1426" spans="1:33">
      <c r="A1426" s="8" t="s">
        <v>3321</v>
      </c>
      <c r="B1426" s="8" t="s">
        <v>1920</v>
      </c>
      <c r="C1426" s="9" t="s">
        <v>555</v>
      </c>
      <c r="D1426" s="185" t="s">
        <v>3322</v>
      </c>
      <c r="E1426" s="188" t="s">
        <v>3323</v>
      </c>
      <c r="F1426" s="9" t="s">
        <v>83</v>
      </c>
      <c r="G1426" s="9" t="s">
        <v>147</v>
      </c>
      <c r="H1426" s="10">
        <v>0</v>
      </c>
      <c r="I1426" s="11">
        <v>8</v>
      </c>
      <c r="J1426" s="24">
        <v>0</v>
      </c>
      <c r="K1426" s="12"/>
      <c r="L1426" s="14">
        <v>0</v>
      </c>
      <c r="N1426" s="21">
        <v>0</v>
      </c>
      <c r="P1426" s="21">
        <v>0</v>
      </c>
      <c r="R1426" s="21">
        <v>0</v>
      </c>
      <c r="T1426" s="21">
        <v>0</v>
      </c>
      <c r="V1426" s="21">
        <v>0</v>
      </c>
      <c r="X1426" s="21">
        <v>0</v>
      </c>
      <c r="Z1426" s="21">
        <v>28521</v>
      </c>
      <c r="AB1426" s="22">
        <v>28521</v>
      </c>
      <c r="AD1426" s="5" t="str">
        <f t="shared" si="22"/>
        <v>No</v>
      </c>
      <c r="AF1426" s="28"/>
      <c r="AG1426" s="21"/>
    </row>
    <row r="1427" spans="1:33">
      <c r="A1427" s="8" t="s">
        <v>5253</v>
      </c>
      <c r="B1427" s="8" t="s">
        <v>5254</v>
      </c>
      <c r="C1427" s="9" t="s">
        <v>168</v>
      </c>
      <c r="D1427" s="185" t="s">
        <v>5255</v>
      </c>
      <c r="E1427" s="188" t="s">
        <v>5256</v>
      </c>
      <c r="F1427" s="9" t="s">
        <v>83</v>
      </c>
      <c r="G1427" s="9" t="s">
        <v>147</v>
      </c>
      <c r="H1427" s="10">
        <v>0</v>
      </c>
      <c r="I1427" s="11">
        <v>8</v>
      </c>
      <c r="J1427" s="24">
        <v>0</v>
      </c>
      <c r="K1427" s="12"/>
      <c r="L1427" s="14">
        <v>0</v>
      </c>
      <c r="N1427" s="21">
        <v>0</v>
      </c>
      <c r="P1427" s="21">
        <v>0</v>
      </c>
      <c r="R1427" s="21">
        <v>0</v>
      </c>
      <c r="T1427" s="21">
        <v>0</v>
      </c>
      <c r="V1427" s="21">
        <v>0</v>
      </c>
      <c r="X1427" s="21">
        <v>0</v>
      </c>
      <c r="Z1427" s="21">
        <v>102172</v>
      </c>
      <c r="AB1427" s="22">
        <v>102172</v>
      </c>
      <c r="AD1427" s="5" t="str">
        <f t="shared" si="22"/>
        <v>No</v>
      </c>
      <c r="AF1427" s="28"/>
      <c r="AG1427" s="21"/>
    </row>
    <row r="1428" spans="1:33">
      <c r="A1428" s="8" t="s">
        <v>4039</v>
      </c>
      <c r="B1428" s="8" t="s">
        <v>3973</v>
      </c>
      <c r="C1428" s="9" t="s">
        <v>112</v>
      </c>
      <c r="D1428" s="185" t="s">
        <v>4040</v>
      </c>
      <c r="E1428" s="188" t="s">
        <v>4041</v>
      </c>
      <c r="F1428" s="9" t="s">
        <v>157</v>
      </c>
      <c r="G1428" s="9" t="s">
        <v>147</v>
      </c>
      <c r="H1428" s="10">
        <v>0</v>
      </c>
      <c r="I1428" s="11">
        <v>8</v>
      </c>
      <c r="J1428" s="24">
        <v>0</v>
      </c>
      <c r="K1428" s="12"/>
      <c r="L1428" s="14">
        <v>0</v>
      </c>
      <c r="N1428" s="21">
        <v>0</v>
      </c>
      <c r="P1428" s="21">
        <v>0</v>
      </c>
      <c r="R1428" s="21">
        <v>0</v>
      </c>
      <c r="T1428" s="21">
        <v>0</v>
      </c>
      <c r="V1428" s="21">
        <v>0</v>
      </c>
      <c r="X1428" s="21">
        <v>0</v>
      </c>
      <c r="Z1428" s="21">
        <v>148335</v>
      </c>
      <c r="AB1428" s="22">
        <v>148335</v>
      </c>
      <c r="AD1428" s="5" t="str">
        <f t="shared" si="22"/>
        <v>No</v>
      </c>
      <c r="AF1428" s="28"/>
      <c r="AG1428" s="21"/>
    </row>
    <row r="1429" spans="1:33">
      <c r="A1429" s="8" t="s">
        <v>5077</v>
      </c>
      <c r="B1429" s="8" t="s">
        <v>5078</v>
      </c>
      <c r="C1429" s="9" t="s">
        <v>91</v>
      </c>
      <c r="D1429" s="185" t="s">
        <v>5079</v>
      </c>
      <c r="E1429" s="188" t="s">
        <v>5080</v>
      </c>
      <c r="F1429" s="9" t="s">
        <v>83</v>
      </c>
      <c r="G1429" s="9" t="s">
        <v>147</v>
      </c>
      <c r="H1429" s="10">
        <v>0</v>
      </c>
      <c r="I1429" s="11">
        <v>8</v>
      </c>
      <c r="J1429" s="24">
        <v>0</v>
      </c>
      <c r="K1429" s="12"/>
      <c r="L1429" s="14">
        <v>0</v>
      </c>
      <c r="N1429" s="21">
        <v>0</v>
      </c>
      <c r="P1429" s="21">
        <v>0</v>
      </c>
      <c r="R1429" s="21">
        <v>0</v>
      </c>
      <c r="T1429" s="21">
        <v>0</v>
      </c>
      <c r="V1429" s="21">
        <v>0</v>
      </c>
      <c r="X1429" s="21">
        <v>0</v>
      </c>
      <c r="Z1429" s="21">
        <v>77961</v>
      </c>
      <c r="AB1429" s="22">
        <v>77961</v>
      </c>
      <c r="AD1429" s="5" t="str">
        <f t="shared" si="22"/>
        <v>No</v>
      </c>
      <c r="AF1429" s="28"/>
      <c r="AG1429" s="21"/>
    </row>
    <row r="1430" spans="1:33">
      <c r="A1430" s="8" t="s">
        <v>284</v>
      </c>
      <c r="B1430" s="8" t="s">
        <v>285</v>
      </c>
      <c r="C1430" s="9" t="s">
        <v>141</v>
      </c>
      <c r="D1430" s="185">
        <v>3058</v>
      </c>
      <c r="E1430" s="188">
        <v>30058</v>
      </c>
      <c r="F1430" s="9" t="s">
        <v>83</v>
      </c>
      <c r="G1430" s="9" t="s">
        <v>84</v>
      </c>
      <c r="H1430" s="10">
        <v>4586770</v>
      </c>
      <c r="I1430" s="11">
        <v>8</v>
      </c>
      <c r="J1430" s="24">
        <v>1730283</v>
      </c>
      <c r="K1430" s="12"/>
      <c r="L1430" s="14">
        <v>0</v>
      </c>
      <c r="N1430" s="21">
        <v>0</v>
      </c>
      <c r="P1430" s="21">
        <v>0</v>
      </c>
      <c r="R1430" s="21">
        <v>0</v>
      </c>
      <c r="T1430" s="21">
        <v>0</v>
      </c>
      <c r="V1430" s="21">
        <v>0</v>
      </c>
      <c r="X1430" s="21">
        <v>0</v>
      </c>
      <c r="Z1430" s="21">
        <v>0</v>
      </c>
      <c r="AB1430" s="22">
        <v>1730283</v>
      </c>
      <c r="AD1430" s="5" t="str">
        <f t="shared" si="22"/>
        <v>No</v>
      </c>
      <c r="AF1430" s="28"/>
      <c r="AG1430" s="21"/>
    </row>
    <row r="1431" spans="1:33">
      <c r="A1431" s="8" t="s">
        <v>3758</v>
      </c>
      <c r="B1431" s="8" t="s">
        <v>3759</v>
      </c>
      <c r="C1431" s="9" t="s">
        <v>278</v>
      </c>
      <c r="D1431" s="185" t="s">
        <v>3760</v>
      </c>
      <c r="E1431" s="188" t="s">
        <v>3761</v>
      </c>
      <c r="F1431" s="9" t="s">
        <v>83</v>
      </c>
      <c r="G1431" s="9" t="s">
        <v>147</v>
      </c>
      <c r="H1431" s="10">
        <v>0</v>
      </c>
      <c r="I1431" s="11">
        <v>8</v>
      </c>
      <c r="J1431" s="24">
        <v>0</v>
      </c>
      <c r="K1431" s="12"/>
      <c r="L1431" s="14">
        <v>0</v>
      </c>
      <c r="N1431" s="21">
        <v>0</v>
      </c>
      <c r="P1431" s="21">
        <v>0</v>
      </c>
      <c r="R1431" s="21">
        <v>0</v>
      </c>
      <c r="T1431" s="21">
        <v>0</v>
      </c>
      <c r="V1431" s="21">
        <v>0</v>
      </c>
      <c r="X1431" s="21">
        <v>0</v>
      </c>
      <c r="Z1431" s="21">
        <v>76105</v>
      </c>
      <c r="AB1431" s="22">
        <v>76105</v>
      </c>
      <c r="AD1431" s="5" t="str">
        <f t="shared" si="22"/>
        <v>No</v>
      </c>
      <c r="AF1431" s="28"/>
      <c r="AG1431" s="21"/>
    </row>
    <row r="1432" spans="1:33">
      <c r="A1432" s="8" t="s">
        <v>1227</v>
      </c>
      <c r="B1432" s="8" t="s">
        <v>1228</v>
      </c>
      <c r="C1432" s="9" t="s">
        <v>154</v>
      </c>
      <c r="D1432" s="185">
        <v>4101</v>
      </c>
      <c r="E1432" s="188">
        <v>40101</v>
      </c>
      <c r="F1432" s="9" t="s">
        <v>88</v>
      </c>
      <c r="G1432" s="9" t="s">
        <v>5756</v>
      </c>
      <c r="H1432" s="10">
        <v>180786</v>
      </c>
      <c r="I1432" s="11">
        <v>8</v>
      </c>
      <c r="J1432" s="24">
        <v>0</v>
      </c>
      <c r="K1432" s="12"/>
      <c r="L1432" s="14">
        <v>0</v>
      </c>
      <c r="N1432" s="21">
        <v>0</v>
      </c>
      <c r="P1432" s="21">
        <v>0</v>
      </c>
      <c r="R1432" s="21">
        <v>0</v>
      </c>
      <c r="T1432" s="21">
        <v>0</v>
      </c>
      <c r="V1432" s="21">
        <v>0</v>
      </c>
      <c r="X1432" s="21">
        <v>0</v>
      </c>
      <c r="Z1432" s="21">
        <v>361332</v>
      </c>
      <c r="AB1432" s="22">
        <v>361332</v>
      </c>
      <c r="AD1432" s="5" t="str">
        <f t="shared" si="22"/>
        <v>No</v>
      </c>
      <c r="AF1432" s="28"/>
      <c r="AG1432" s="21"/>
    </row>
    <row r="1433" spans="1:33">
      <c r="A1433" s="8" t="s">
        <v>953</v>
      </c>
      <c r="B1433" s="8" t="s">
        <v>5511</v>
      </c>
      <c r="C1433" s="9" t="s">
        <v>132</v>
      </c>
      <c r="D1433" s="185" t="s">
        <v>5512</v>
      </c>
      <c r="E1433" s="188" t="s">
        <v>5513</v>
      </c>
      <c r="F1433" s="9" t="s">
        <v>157</v>
      </c>
      <c r="G1433" s="9" t="s">
        <v>147</v>
      </c>
      <c r="H1433" s="10">
        <v>0</v>
      </c>
      <c r="I1433" s="11">
        <v>8</v>
      </c>
      <c r="J1433" s="24">
        <v>0</v>
      </c>
      <c r="K1433" s="12"/>
      <c r="L1433" s="14">
        <v>0</v>
      </c>
      <c r="N1433" s="21">
        <v>0</v>
      </c>
      <c r="P1433" s="21">
        <v>0</v>
      </c>
      <c r="R1433" s="21">
        <v>0</v>
      </c>
      <c r="T1433" s="21">
        <v>0</v>
      </c>
      <c r="V1433" s="21">
        <v>0</v>
      </c>
      <c r="X1433" s="21">
        <v>0</v>
      </c>
      <c r="Z1433" s="21">
        <v>132330</v>
      </c>
      <c r="AB1433" s="22">
        <v>132330</v>
      </c>
      <c r="AD1433" s="5" t="str">
        <f t="shared" si="22"/>
        <v>No</v>
      </c>
      <c r="AF1433" s="28"/>
      <c r="AG1433" s="21"/>
    </row>
    <row r="1434" spans="1:33">
      <c r="A1434" s="8" t="s">
        <v>4389</v>
      </c>
      <c r="B1434" s="8" t="s">
        <v>4390</v>
      </c>
      <c r="C1434" s="9" t="s">
        <v>235</v>
      </c>
      <c r="D1434" s="185" t="s">
        <v>4391</v>
      </c>
      <c r="E1434" s="188" t="s">
        <v>4392</v>
      </c>
      <c r="F1434" s="9" t="s">
        <v>83</v>
      </c>
      <c r="G1434" s="9" t="s">
        <v>147</v>
      </c>
      <c r="H1434" s="10">
        <v>0</v>
      </c>
      <c r="I1434" s="11">
        <v>8</v>
      </c>
      <c r="J1434" s="24">
        <v>0</v>
      </c>
      <c r="K1434" s="12"/>
      <c r="L1434" s="14">
        <v>0</v>
      </c>
      <c r="N1434" s="21">
        <v>0</v>
      </c>
      <c r="P1434" s="21">
        <v>0</v>
      </c>
      <c r="R1434" s="21">
        <v>0</v>
      </c>
      <c r="T1434" s="21">
        <v>0</v>
      </c>
      <c r="V1434" s="21">
        <v>0</v>
      </c>
      <c r="X1434" s="21">
        <v>0</v>
      </c>
      <c r="Z1434" s="21">
        <v>14215</v>
      </c>
      <c r="AB1434" s="22">
        <v>14215</v>
      </c>
      <c r="AD1434" s="5" t="str">
        <f t="shared" si="22"/>
        <v>No</v>
      </c>
      <c r="AF1434" s="28"/>
      <c r="AG1434" s="21"/>
    </row>
    <row r="1435" spans="1:33">
      <c r="A1435" s="8" t="s">
        <v>75</v>
      </c>
      <c r="B1435" s="8" t="s">
        <v>76</v>
      </c>
      <c r="C1435" s="9" t="s">
        <v>46</v>
      </c>
      <c r="D1435" s="185" t="s">
        <v>77</v>
      </c>
      <c r="E1435" s="188">
        <v>55234</v>
      </c>
      <c r="F1435" s="9" t="s">
        <v>36</v>
      </c>
      <c r="G1435" s="9" t="s">
        <v>5756</v>
      </c>
      <c r="H1435" s="10">
        <v>0</v>
      </c>
      <c r="I1435" s="11">
        <v>8</v>
      </c>
      <c r="J1435" s="24">
        <v>0</v>
      </c>
      <c r="K1435" s="12"/>
      <c r="L1435" s="14">
        <v>0</v>
      </c>
      <c r="N1435" s="21">
        <v>0</v>
      </c>
      <c r="P1435" s="21">
        <v>0</v>
      </c>
      <c r="R1435" s="21">
        <v>0</v>
      </c>
      <c r="T1435" s="21">
        <v>0</v>
      </c>
      <c r="V1435" s="21">
        <v>0</v>
      </c>
      <c r="X1435" s="21">
        <v>0</v>
      </c>
      <c r="Z1435" s="21">
        <v>10148</v>
      </c>
      <c r="AB1435" s="22">
        <v>10148</v>
      </c>
      <c r="AD1435" s="5" t="str">
        <f t="shared" si="22"/>
        <v>No</v>
      </c>
      <c r="AF1435" s="28"/>
      <c r="AG1435" s="21"/>
    </row>
    <row r="1436" spans="1:33">
      <c r="A1436" s="8" t="s">
        <v>5994</v>
      </c>
      <c r="B1436" s="8" t="s">
        <v>3254</v>
      </c>
      <c r="C1436" s="9" t="s">
        <v>132</v>
      </c>
      <c r="D1436" s="185" t="s">
        <v>5485</v>
      </c>
      <c r="E1436" s="188" t="s">
        <v>5486</v>
      </c>
      <c r="F1436" s="9" t="s">
        <v>157</v>
      </c>
      <c r="G1436" s="9" t="s">
        <v>147</v>
      </c>
      <c r="H1436" s="10">
        <v>0</v>
      </c>
      <c r="I1436" s="11">
        <v>8</v>
      </c>
      <c r="J1436" s="24">
        <v>0</v>
      </c>
      <c r="K1436" s="12"/>
      <c r="L1436" s="14">
        <v>0</v>
      </c>
      <c r="N1436" s="21">
        <v>0</v>
      </c>
      <c r="P1436" s="21">
        <v>0</v>
      </c>
      <c r="R1436" s="21">
        <v>0</v>
      </c>
      <c r="T1436" s="21">
        <v>0</v>
      </c>
      <c r="V1436" s="21">
        <v>0</v>
      </c>
      <c r="X1436" s="21">
        <v>0</v>
      </c>
      <c r="Z1436" s="21">
        <v>83515</v>
      </c>
      <c r="AB1436" s="22">
        <v>83515</v>
      </c>
      <c r="AD1436" s="5" t="str">
        <f t="shared" si="22"/>
        <v>No</v>
      </c>
      <c r="AF1436" s="28"/>
      <c r="AG1436" s="21"/>
    </row>
    <row r="1437" spans="1:33">
      <c r="A1437" s="8" t="s">
        <v>2935</v>
      </c>
      <c r="B1437" s="8" t="s">
        <v>2936</v>
      </c>
      <c r="C1437" s="9" t="s">
        <v>124</v>
      </c>
      <c r="D1437" s="185" t="s">
        <v>2937</v>
      </c>
      <c r="E1437" s="188" t="s">
        <v>2938</v>
      </c>
      <c r="F1437" s="9" t="s">
        <v>1320</v>
      </c>
      <c r="G1437" s="9" t="s">
        <v>147</v>
      </c>
      <c r="H1437" s="10">
        <v>0</v>
      </c>
      <c r="I1437" s="11">
        <v>8</v>
      </c>
      <c r="J1437" s="24">
        <v>0</v>
      </c>
      <c r="K1437" s="12"/>
      <c r="L1437" s="14">
        <v>0</v>
      </c>
      <c r="N1437" s="21">
        <v>0</v>
      </c>
      <c r="P1437" s="21">
        <v>0</v>
      </c>
      <c r="R1437" s="21">
        <v>0</v>
      </c>
      <c r="T1437" s="21">
        <v>0</v>
      </c>
      <c r="V1437" s="21">
        <v>0</v>
      </c>
      <c r="X1437" s="21">
        <v>0</v>
      </c>
      <c r="Z1437" s="21">
        <v>215282</v>
      </c>
      <c r="AB1437" s="22">
        <v>215282</v>
      </c>
      <c r="AD1437" s="5" t="str">
        <f t="shared" si="22"/>
        <v>No</v>
      </c>
      <c r="AF1437" s="28"/>
      <c r="AG1437" s="21"/>
    </row>
    <row r="1438" spans="1:33">
      <c r="A1438" s="8" t="s">
        <v>1096</v>
      </c>
      <c r="B1438" s="8" t="s">
        <v>1097</v>
      </c>
      <c r="C1438" s="9" t="s">
        <v>466</v>
      </c>
      <c r="D1438" s="185">
        <v>5142</v>
      </c>
      <c r="E1438" s="188">
        <v>50142</v>
      </c>
      <c r="F1438" s="9" t="s">
        <v>88</v>
      </c>
      <c r="G1438" s="9" t="s">
        <v>5756</v>
      </c>
      <c r="H1438" s="10">
        <v>70889</v>
      </c>
      <c r="I1438" s="11">
        <v>8</v>
      </c>
      <c r="J1438" s="24">
        <v>0</v>
      </c>
      <c r="K1438" s="12"/>
      <c r="L1438" s="14">
        <v>0</v>
      </c>
      <c r="N1438" s="21">
        <v>0</v>
      </c>
      <c r="P1438" s="21">
        <v>0</v>
      </c>
      <c r="R1438" s="21">
        <v>0</v>
      </c>
      <c r="T1438" s="21">
        <v>0</v>
      </c>
      <c r="V1438" s="21">
        <v>0</v>
      </c>
      <c r="X1438" s="21">
        <v>0</v>
      </c>
      <c r="Z1438" s="21">
        <v>763162</v>
      </c>
      <c r="AB1438" s="22">
        <v>763162</v>
      </c>
      <c r="AD1438" s="5" t="str">
        <f t="shared" si="22"/>
        <v>No</v>
      </c>
      <c r="AF1438" s="28"/>
      <c r="AG1438" s="21"/>
    </row>
    <row r="1439" spans="1:33">
      <c r="A1439" s="8" t="s">
        <v>2904</v>
      </c>
      <c r="B1439" s="8" t="s">
        <v>755</v>
      </c>
      <c r="C1439" s="9" t="s">
        <v>124</v>
      </c>
      <c r="D1439" s="185" t="s">
        <v>2905</v>
      </c>
      <c r="E1439" s="188" t="s">
        <v>2906</v>
      </c>
      <c r="F1439" s="9" t="s">
        <v>83</v>
      </c>
      <c r="G1439" s="9" t="s">
        <v>147</v>
      </c>
      <c r="H1439" s="10">
        <v>0</v>
      </c>
      <c r="I1439" s="11">
        <v>8</v>
      </c>
      <c r="J1439" s="24">
        <v>0</v>
      </c>
      <c r="K1439" s="12"/>
      <c r="L1439" s="14">
        <v>0</v>
      </c>
      <c r="N1439" s="21">
        <v>0</v>
      </c>
      <c r="P1439" s="21">
        <v>0</v>
      </c>
      <c r="R1439" s="21">
        <v>0</v>
      </c>
      <c r="T1439" s="21">
        <v>0</v>
      </c>
      <c r="V1439" s="21">
        <v>0</v>
      </c>
      <c r="X1439" s="21">
        <v>0</v>
      </c>
      <c r="Z1439" s="21">
        <v>116727</v>
      </c>
      <c r="AB1439" s="22">
        <v>116727</v>
      </c>
      <c r="AD1439" s="5" t="str">
        <f t="shared" si="22"/>
        <v>No</v>
      </c>
      <c r="AF1439" s="28"/>
      <c r="AG1439" s="21"/>
    </row>
    <row r="1440" spans="1:33">
      <c r="A1440" s="8" t="s">
        <v>705</v>
      </c>
      <c r="B1440" s="8" t="s">
        <v>706</v>
      </c>
      <c r="C1440" s="9" t="s">
        <v>132</v>
      </c>
      <c r="D1440" s="185">
        <v>5098</v>
      </c>
      <c r="E1440" s="188">
        <v>50098</v>
      </c>
      <c r="F1440" s="9" t="s">
        <v>83</v>
      </c>
      <c r="G1440" s="9" t="s">
        <v>5756</v>
      </c>
      <c r="H1440" s="10">
        <v>66025</v>
      </c>
      <c r="I1440" s="11">
        <v>8</v>
      </c>
      <c r="J1440" s="24">
        <v>0</v>
      </c>
      <c r="K1440" s="12"/>
      <c r="L1440" s="14">
        <v>0</v>
      </c>
      <c r="N1440" s="21">
        <v>0</v>
      </c>
      <c r="P1440" s="21">
        <v>0</v>
      </c>
      <c r="R1440" s="21">
        <v>0</v>
      </c>
      <c r="T1440" s="21">
        <v>0</v>
      </c>
      <c r="V1440" s="21">
        <v>0</v>
      </c>
      <c r="X1440" s="21">
        <v>0</v>
      </c>
      <c r="Z1440" s="21">
        <v>505946</v>
      </c>
      <c r="AB1440" s="22">
        <v>505946</v>
      </c>
      <c r="AD1440" s="5" t="str">
        <f t="shared" si="22"/>
        <v>No</v>
      </c>
      <c r="AF1440" s="28"/>
      <c r="AG1440" s="21"/>
    </row>
    <row r="1441" spans="1:33">
      <c r="A1441" s="8" t="s">
        <v>367</v>
      </c>
      <c r="B1441" s="8" t="s">
        <v>368</v>
      </c>
      <c r="C1441" s="9" t="s">
        <v>73</v>
      </c>
      <c r="D1441" s="185" t="s">
        <v>369</v>
      </c>
      <c r="E1441" s="188" t="s">
        <v>370</v>
      </c>
      <c r="F1441" s="9" t="s">
        <v>83</v>
      </c>
      <c r="G1441" s="9" t="s">
        <v>147</v>
      </c>
      <c r="H1441" s="10">
        <v>0</v>
      </c>
      <c r="I1441" s="11">
        <v>8</v>
      </c>
      <c r="J1441" s="24">
        <v>0</v>
      </c>
      <c r="K1441" s="12"/>
      <c r="L1441" s="14">
        <v>0</v>
      </c>
      <c r="N1441" s="21">
        <v>0</v>
      </c>
      <c r="P1441" s="21">
        <v>0</v>
      </c>
      <c r="R1441" s="21">
        <v>0</v>
      </c>
      <c r="T1441" s="21">
        <v>0</v>
      </c>
      <c r="V1441" s="21">
        <v>0</v>
      </c>
      <c r="X1441" s="21">
        <v>0</v>
      </c>
      <c r="Z1441" s="21">
        <v>287107</v>
      </c>
      <c r="AB1441" s="22">
        <v>287107</v>
      </c>
      <c r="AD1441" s="5" t="str">
        <f t="shared" si="22"/>
        <v>No</v>
      </c>
      <c r="AF1441" s="28"/>
      <c r="AG1441" s="21"/>
    </row>
    <row r="1442" spans="1:33">
      <c r="A1442" s="8" t="s">
        <v>208</v>
      </c>
      <c r="B1442" s="8" t="s">
        <v>209</v>
      </c>
      <c r="C1442" s="9" t="s">
        <v>210</v>
      </c>
      <c r="D1442" s="185">
        <v>4060</v>
      </c>
      <c r="E1442" s="188">
        <v>40060</v>
      </c>
      <c r="F1442" s="9" t="s">
        <v>83</v>
      </c>
      <c r="G1442" s="9" t="s">
        <v>5756</v>
      </c>
      <c r="H1442" s="10">
        <v>80358</v>
      </c>
      <c r="I1442" s="11">
        <v>7</v>
      </c>
      <c r="J1442" s="24">
        <v>0</v>
      </c>
      <c r="K1442" s="12"/>
      <c r="L1442" s="14">
        <v>0</v>
      </c>
      <c r="N1442" s="21">
        <v>0</v>
      </c>
      <c r="P1442" s="21">
        <v>0</v>
      </c>
      <c r="R1442" s="21">
        <v>0</v>
      </c>
      <c r="T1442" s="21">
        <v>0</v>
      </c>
      <c r="V1442" s="21">
        <v>0</v>
      </c>
      <c r="X1442" s="21">
        <v>0</v>
      </c>
      <c r="Z1442" s="21">
        <v>603688</v>
      </c>
      <c r="AB1442" s="22">
        <v>603688</v>
      </c>
      <c r="AD1442" s="5" t="str">
        <f t="shared" si="22"/>
        <v>No</v>
      </c>
      <c r="AF1442" s="28"/>
      <c r="AG1442" s="21"/>
    </row>
    <row r="1443" spans="1:33">
      <c r="A1443" s="8" t="s">
        <v>4518</v>
      </c>
      <c r="B1443" s="8" t="s">
        <v>4519</v>
      </c>
      <c r="C1443" s="9" t="s">
        <v>454</v>
      </c>
      <c r="D1443" s="185" t="s">
        <v>4520</v>
      </c>
      <c r="E1443" s="188" t="s">
        <v>4521</v>
      </c>
      <c r="F1443" s="9" t="s">
        <v>83</v>
      </c>
      <c r="G1443" s="9" t="s">
        <v>147</v>
      </c>
      <c r="H1443" s="10">
        <v>0</v>
      </c>
      <c r="I1443" s="11">
        <v>7</v>
      </c>
      <c r="J1443" s="24">
        <v>0</v>
      </c>
      <c r="K1443" s="12"/>
      <c r="L1443" s="14">
        <v>0</v>
      </c>
      <c r="N1443" s="21">
        <v>0</v>
      </c>
      <c r="P1443" s="21">
        <v>0</v>
      </c>
      <c r="R1443" s="21">
        <v>0</v>
      </c>
      <c r="T1443" s="21">
        <v>0</v>
      </c>
      <c r="V1443" s="21">
        <v>0</v>
      </c>
      <c r="X1443" s="21">
        <v>0</v>
      </c>
      <c r="Z1443" s="21">
        <v>15636</v>
      </c>
      <c r="AB1443" s="22">
        <v>15636</v>
      </c>
      <c r="AD1443" s="5" t="str">
        <f t="shared" si="22"/>
        <v>No</v>
      </c>
      <c r="AF1443" s="28"/>
      <c r="AG1443" s="21"/>
    </row>
    <row r="1444" spans="1:33">
      <c r="A1444" s="8" t="s">
        <v>413</v>
      </c>
      <c r="B1444" s="8" t="s">
        <v>414</v>
      </c>
      <c r="C1444" s="9" t="s">
        <v>91</v>
      </c>
      <c r="D1444" s="185">
        <v>9024</v>
      </c>
      <c r="E1444" s="188">
        <v>90024</v>
      </c>
      <c r="F1444" s="9" t="s">
        <v>83</v>
      </c>
      <c r="G1444" s="9" t="s">
        <v>84</v>
      </c>
      <c r="H1444" s="10">
        <v>12150996</v>
      </c>
      <c r="I1444" s="11">
        <v>7</v>
      </c>
      <c r="J1444" s="24">
        <v>0</v>
      </c>
      <c r="K1444" s="12"/>
      <c r="L1444" s="14">
        <v>0</v>
      </c>
      <c r="N1444" s="21">
        <v>767276</v>
      </c>
      <c r="P1444" s="21">
        <v>0</v>
      </c>
      <c r="R1444" s="21">
        <v>0</v>
      </c>
      <c r="T1444" s="21">
        <v>0</v>
      </c>
      <c r="V1444" s="21">
        <v>0</v>
      </c>
      <c r="X1444" s="21">
        <v>0</v>
      </c>
      <c r="Z1444" s="21">
        <v>0</v>
      </c>
      <c r="AB1444" s="22">
        <v>767276</v>
      </c>
      <c r="AD1444" s="5" t="str">
        <f t="shared" si="22"/>
        <v>No</v>
      </c>
      <c r="AF1444" s="28"/>
      <c r="AG1444" s="21"/>
    </row>
    <row r="1445" spans="1:33">
      <c r="A1445" s="8" t="s">
        <v>6236</v>
      </c>
      <c r="B1445" s="8" t="s">
        <v>561</v>
      </c>
      <c r="C1445" s="9" t="s">
        <v>235</v>
      </c>
      <c r="D1445" s="185"/>
      <c r="E1445" s="188">
        <v>40252</v>
      </c>
      <c r="F1445" s="9" t="s">
        <v>83</v>
      </c>
      <c r="G1445" s="9" t="s">
        <v>5756</v>
      </c>
      <c r="H1445" s="10">
        <v>119911</v>
      </c>
      <c r="I1445" s="11">
        <v>7</v>
      </c>
      <c r="J1445" s="24">
        <v>0</v>
      </c>
      <c r="K1445" s="12"/>
      <c r="L1445" s="14">
        <v>0</v>
      </c>
      <c r="N1445" s="21">
        <v>0</v>
      </c>
      <c r="P1445" s="21">
        <v>0</v>
      </c>
      <c r="R1445" s="21">
        <v>0</v>
      </c>
      <c r="T1445" s="21">
        <v>0</v>
      </c>
      <c r="V1445" s="21">
        <v>0</v>
      </c>
      <c r="X1445" s="21">
        <v>0</v>
      </c>
      <c r="Z1445" s="21">
        <v>514748</v>
      </c>
      <c r="AB1445" s="22">
        <v>514748</v>
      </c>
      <c r="AD1445" s="5" t="str">
        <f t="shared" si="22"/>
        <v>No</v>
      </c>
      <c r="AF1445" s="28"/>
      <c r="AG1445" s="21"/>
    </row>
    <row r="1446" spans="1:33">
      <c r="A1446" s="8" t="s">
        <v>830</v>
      </c>
      <c r="B1446" s="8" t="s">
        <v>763</v>
      </c>
      <c r="C1446" s="9" t="s">
        <v>129</v>
      </c>
      <c r="D1446" s="185" t="s">
        <v>831</v>
      </c>
      <c r="E1446" s="188" t="s">
        <v>832</v>
      </c>
      <c r="F1446" s="9" t="s">
        <v>83</v>
      </c>
      <c r="G1446" s="9" t="s">
        <v>147</v>
      </c>
      <c r="H1446" s="10">
        <v>0</v>
      </c>
      <c r="I1446" s="11">
        <v>7</v>
      </c>
      <c r="J1446" s="24">
        <v>0</v>
      </c>
      <c r="K1446" s="12"/>
      <c r="L1446" s="14">
        <v>0</v>
      </c>
      <c r="N1446" s="21">
        <v>0</v>
      </c>
      <c r="P1446" s="21">
        <v>0</v>
      </c>
      <c r="R1446" s="21">
        <v>0</v>
      </c>
      <c r="T1446" s="21">
        <v>0</v>
      </c>
      <c r="V1446" s="21">
        <v>0</v>
      </c>
      <c r="X1446" s="21">
        <v>0</v>
      </c>
      <c r="Z1446" s="21">
        <v>279358</v>
      </c>
      <c r="AB1446" s="22">
        <v>279358</v>
      </c>
      <c r="AD1446" s="5" t="str">
        <f t="shared" si="22"/>
        <v>No</v>
      </c>
      <c r="AF1446" s="28"/>
      <c r="AG1446" s="21"/>
    </row>
    <row r="1447" spans="1:33">
      <c r="A1447" s="8" t="s">
        <v>4047</v>
      </c>
      <c r="B1447" s="8" t="s">
        <v>5203</v>
      </c>
      <c r="C1447" s="9" t="s">
        <v>112</v>
      </c>
      <c r="D1447" s="185" t="s">
        <v>4049</v>
      </c>
      <c r="E1447" s="188" t="s">
        <v>4050</v>
      </c>
      <c r="F1447" s="9" t="s">
        <v>157</v>
      </c>
      <c r="G1447" s="9" t="s">
        <v>147</v>
      </c>
      <c r="H1447" s="10">
        <v>0</v>
      </c>
      <c r="I1447" s="11">
        <v>7</v>
      </c>
      <c r="J1447" s="24">
        <v>0</v>
      </c>
      <c r="K1447" s="12"/>
      <c r="L1447" s="14">
        <v>0</v>
      </c>
      <c r="N1447" s="21">
        <v>0</v>
      </c>
      <c r="P1447" s="21">
        <v>0</v>
      </c>
      <c r="R1447" s="21">
        <v>0</v>
      </c>
      <c r="T1447" s="21">
        <v>0</v>
      </c>
      <c r="V1447" s="21">
        <v>0</v>
      </c>
      <c r="X1447" s="21">
        <v>0</v>
      </c>
      <c r="Z1447" s="21">
        <v>2367</v>
      </c>
      <c r="AB1447" s="22">
        <v>2367</v>
      </c>
      <c r="AD1447" s="5" t="str">
        <f t="shared" si="22"/>
        <v>No</v>
      </c>
      <c r="AF1447" s="28"/>
      <c r="AG1447" s="21"/>
    </row>
    <row r="1448" spans="1:33">
      <c r="A1448" s="8" t="s">
        <v>1599</v>
      </c>
      <c r="B1448" s="8" t="s">
        <v>1600</v>
      </c>
      <c r="C1448" s="9" t="s">
        <v>178</v>
      </c>
      <c r="D1448" s="185" t="s">
        <v>1601</v>
      </c>
      <c r="E1448" s="188" t="s">
        <v>1602</v>
      </c>
      <c r="F1448" s="9" t="s">
        <v>83</v>
      </c>
      <c r="G1448" s="9" t="s">
        <v>147</v>
      </c>
      <c r="H1448" s="10">
        <v>0</v>
      </c>
      <c r="I1448" s="11">
        <v>7</v>
      </c>
      <c r="J1448" s="24">
        <v>0</v>
      </c>
      <c r="K1448" s="12"/>
      <c r="L1448" s="14">
        <v>0</v>
      </c>
      <c r="N1448" s="21">
        <v>0</v>
      </c>
      <c r="P1448" s="21">
        <v>0</v>
      </c>
      <c r="R1448" s="21">
        <v>0</v>
      </c>
      <c r="T1448" s="21">
        <v>0</v>
      </c>
      <c r="V1448" s="21">
        <v>0</v>
      </c>
      <c r="X1448" s="21">
        <v>0</v>
      </c>
      <c r="Z1448" s="21">
        <v>192938</v>
      </c>
      <c r="AB1448" s="22">
        <v>192938</v>
      </c>
      <c r="AD1448" s="5" t="str">
        <f t="shared" si="22"/>
        <v>No</v>
      </c>
      <c r="AF1448" s="28"/>
      <c r="AG1448" s="21"/>
    </row>
    <row r="1449" spans="1:33">
      <c r="A1449" s="8" t="s">
        <v>6203</v>
      </c>
      <c r="B1449" s="8" t="s">
        <v>4235</v>
      </c>
      <c r="C1449" s="9" t="s">
        <v>132</v>
      </c>
      <c r="D1449" s="185" t="s">
        <v>5580</v>
      </c>
      <c r="E1449" s="188" t="s">
        <v>5581</v>
      </c>
      <c r="F1449" s="9" t="s">
        <v>157</v>
      </c>
      <c r="G1449" s="9" t="s">
        <v>147</v>
      </c>
      <c r="H1449" s="10">
        <v>0</v>
      </c>
      <c r="I1449" s="11">
        <v>7</v>
      </c>
      <c r="J1449" s="24">
        <v>0</v>
      </c>
      <c r="K1449" s="12"/>
      <c r="L1449" s="14">
        <v>0</v>
      </c>
      <c r="N1449" s="21">
        <v>0</v>
      </c>
      <c r="P1449" s="21">
        <v>0</v>
      </c>
      <c r="R1449" s="21">
        <v>0</v>
      </c>
      <c r="T1449" s="21">
        <v>0</v>
      </c>
      <c r="V1449" s="21">
        <v>0</v>
      </c>
      <c r="X1449" s="21">
        <v>0</v>
      </c>
      <c r="Z1449" s="21">
        <v>190130</v>
      </c>
      <c r="AB1449" s="22">
        <v>190130</v>
      </c>
      <c r="AD1449" s="5" t="str">
        <f t="shared" si="22"/>
        <v>No</v>
      </c>
      <c r="AF1449" s="28"/>
      <c r="AG1449" s="21"/>
    </row>
    <row r="1450" spans="1:33">
      <c r="A1450" s="8" t="s">
        <v>266</v>
      </c>
      <c r="B1450" s="8" t="s">
        <v>267</v>
      </c>
      <c r="C1450" s="9" t="s">
        <v>150</v>
      </c>
      <c r="D1450" s="185" t="s">
        <v>268</v>
      </c>
      <c r="E1450" s="188">
        <v>60004</v>
      </c>
      <c r="F1450" s="9" t="s">
        <v>36</v>
      </c>
      <c r="G1450" s="9" t="s">
        <v>5756</v>
      </c>
      <c r="H1450" s="10">
        <v>0</v>
      </c>
      <c r="I1450" s="11">
        <v>7</v>
      </c>
      <c r="J1450" s="24">
        <v>0</v>
      </c>
      <c r="K1450" s="12"/>
      <c r="L1450" s="14">
        <v>0</v>
      </c>
      <c r="N1450" s="21">
        <v>0</v>
      </c>
      <c r="P1450" s="21">
        <v>0</v>
      </c>
      <c r="R1450" s="21">
        <v>0</v>
      </c>
      <c r="T1450" s="21">
        <v>0</v>
      </c>
      <c r="V1450" s="21">
        <v>0</v>
      </c>
      <c r="X1450" s="21">
        <v>0</v>
      </c>
      <c r="Z1450" s="21">
        <v>0</v>
      </c>
      <c r="AB1450" s="22">
        <v>0</v>
      </c>
      <c r="AD1450" s="5" t="str">
        <f t="shared" si="22"/>
        <v>No</v>
      </c>
      <c r="AF1450" s="28"/>
      <c r="AG1450" s="21"/>
    </row>
    <row r="1451" spans="1:33">
      <c r="A1451" s="8" t="s">
        <v>1825</v>
      </c>
      <c r="B1451" s="8" t="s">
        <v>1045</v>
      </c>
      <c r="C1451" s="9" t="s">
        <v>132</v>
      </c>
      <c r="D1451" s="185">
        <v>5179</v>
      </c>
      <c r="E1451" s="188">
        <v>50179</v>
      </c>
      <c r="F1451" s="9" t="s">
        <v>157</v>
      </c>
      <c r="G1451" s="9" t="s">
        <v>84</v>
      </c>
      <c r="H1451" s="10">
        <v>8608208</v>
      </c>
      <c r="I1451" s="11">
        <v>7</v>
      </c>
      <c r="J1451" s="24">
        <v>0</v>
      </c>
      <c r="K1451" s="12"/>
      <c r="L1451" s="14">
        <v>0</v>
      </c>
      <c r="N1451" s="21">
        <v>0</v>
      </c>
      <c r="P1451" s="21">
        <v>0</v>
      </c>
      <c r="R1451" s="21">
        <v>0</v>
      </c>
      <c r="T1451" s="21">
        <v>0</v>
      </c>
      <c r="V1451" s="21">
        <v>0</v>
      </c>
      <c r="X1451" s="21">
        <v>0</v>
      </c>
      <c r="Z1451" s="21">
        <v>0</v>
      </c>
      <c r="AB1451" s="22">
        <v>0</v>
      </c>
      <c r="AD1451" s="5" t="str">
        <f t="shared" si="22"/>
        <v>No</v>
      </c>
      <c r="AF1451" s="28"/>
      <c r="AG1451" s="21"/>
    </row>
    <row r="1452" spans="1:33">
      <c r="A1452" s="8" t="s">
        <v>5946</v>
      </c>
      <c r="B1452" s="8" t="s">
        <v>6107</v>
      </c>
      <c r="C1452" s="9" t="s">
        <v>82</v>
      </c>
      <c r="D1452" s="185">
        <v>2222</v>
      </c>
      <c r="E1452" s="188">
        <v>20222</v>
      </c>
      <c r="F1452" s="9" t="s">
        <v>113</v>
      </c>
      <c r="G1452" s="9" t="s">
        <v>5756</v>
      </c>
      <c r="H1452" s="10">
        <v>18351295</v>
      </c>
      <c r="I1452" s="11">
        <v>7</v>
      </c>
      <c r="J1452" s="24">
        <v>0</v>
      </c>
      <c r="K1452" s="12"/>
      <c r="L1452" s="14">
        <v>0</v>
      </c>
      <c r="N1452" s="21">
        <v>0</v>
      </c>
      <c r="P1452" s="21">
        <v>0</v>
      </c>
      <c r="R1452" s="21">
        <v>0</v>
      </c>
      <c r="T1452" s="21">
        <v>0</v>
      </c>
      <c r="V1452" s="21">
        <v>0</v>
      </c>
      <c r="X1452" s="21">
        <v>0</v>
      </c>
      <c r="Z1452" s="21">
        <v>0</v>
      </c>
      <c r="AB1452" s="22">
        <v>0</v>
      </c>
      <c r="AD1452" s="5" t="str">
        <f t="shared" si="22"/>
        <v>No</v>
      </c>
      <c r="AF1452" s="28"/>
      <c r="AG1452" s="21"/>
    </row>
    <row r="1453" spans="1:33">
      <c r="A1453" s="8" t="s">
        <v>2867</v>
      </c>
      <c r="B1453" s="8" t="s">
        <v>812</v>
      </c>
      <c r="C1453" s="9" t="s">
        <v>124</v>
      </c>
      <c r="D1453" s="185" t="s">
        <v>2868</v>
      </c>
      <c r="E1453" s="188" t="s">
        <v>2869</v>
      </c>
      <c r="F1453" s="9" t="s">
        <v>83</v>
      </c>
      <c r="G1453" s="9" t="s">
        <v>147</v>
      </c>
      <c r="H1453" s="10">
        <v>0</v>
      </c>
      <c r="I1453" s="11">
        <v>7</v>
      </c>
      <c r="J1453" s="24">
        <v>0</v>
      </c>
      <c r="K1453" s="12"/>
      <c r="L1453" s="14">
        <v>0</v>
      </c>
      <c r="N1453" s="21">
        <v>0</v>
      </c>
      <c r="P1453" s="21">
        <v>0</v>
      </c>
      <c r="R1453" s="21">
        <v>0</v>
      </c>
      <c r="T1453" s="21">
        <v>0</v>
      </c>
      <c r="V1453" s="21">
        <v>0</v>
      </c>
      <c r="X1453" s="21">
        <v>0</v>
      </c>
      <c r="Z1453" s="21">
        <v>135605</v>
      </c>
      <c r="AB1453" s="22">
        <v>135605</v>
      </c>
      <c r="AD1453" s="5" t="str">
        <f t="shared" si="22"/>
        <v>No</v>
      </c>
      <c r="AF1453" s="28"/>
      <c r="AG1453" s="21"/>
    </row>
    <row r="1454" spans="1:33">
      <c r="A1454" s="8" t="s">
        <v>4317</v>
      </c>
      <c r="B1454" s="8" t="s">
        <v>878</v>
      </c>
      <c r="C1454" s="9" t="s">
        <v>235</v>
      </c>
      <c r="D1454" s="185" t="s">
        <v>4318</v>
      </c>
      <c r="E1454" s="188" t="s">
        <v>4319</v>
      </c>
      <c r="F1454" s="9" t="s">
        <v>83</v>
      </c>
      <c r="G1454" s="9" t="s">
        <v>147</v>
      </c>
      <c r="H1454" s="10">
        <v>0</v>
      </c>
      <c r="I1454" s="11">
        <v>7</v>
      </c>
      <c r="J1454" s="24">
        <v>0</v>
      </c>
      <c r="K1454" s="12"/>
      <c r="L1454" s="14">
        <v>0</v>
      </c>
      <c r="N1454" s="21">
        <v>0</v>
      </c>
      <c r="P1454" s="21">
        <v>0</v>
      </c>
      <c r="R1454" s="21">
        <v>0</v>
      </c>
      <c r="T1454" s="21">
        <v>0</v>
      </c>
      <c r="V1454" s="21">
        <v>0</v>
      </c>
      <c r="X1454" s="21">
        <v>0</v>
      </c>
      <c r="Z1454" s="21">
        <v>28065</v>
      </c>
      <c r="AB1454" s="22">
        <v>28065</v>
      </c>
      <c r="AD1454" s="5" t="str">
        <f t="shared" si="22"/>
        <v>No</v>
      </c>
      <c r="AF1454" s="28"/>
      <c r="AG1454" s="21"/>
    </row>
    <row r="1455" spans="1:33">
      <c r="A1455" s="8" t="s">
        <v>4992</v>
      </c>
      <c r="B1455" s="8" t="s">
        <v>4993</v>
      </c>
      <c r="C1455" s="9" t="s">
        <v>91</v>
      </c>
      <c r="D1455" s="185" t="s">
        <v>4994</v>
      </c>
      <c r="E1455" s="188" t="s">
        <v>4995</v>
      </c>
      <c r="F1455" s="9" t="s">
        <v>83</v>
      </c>
      <c r="G1455" s="9" t="s">
        <v>147</v>
      </c>
      <c r="H1455" s="10">
        <v>0</v>
      </c>
      <c r="I1455" s="11">
        <v>7</v>
      </c>
      <c r="J1455" s="24">
        <v>0</v>
      </c>
      <c r="K1455" s="12"/>
      <c r="L1455" s="14">
        <v>0</v>
      </c>
      <c r="N1455" s="21">
        <v>0</v>
      </c>
      <c r="P1455" s="21">
        <v>0</v>
      </c>
      <c r="R1455" s="21">
        <v>0</v>
      </c>
      <c r="T1455" s="21">
        <v>0</v>
      </c>
      <c r="V1455" s="21">
        <v>0</v>
      </c>
      <c r="X1455" s="21">
        <v>0</v>
      </c>
      <c r="Z1455" s="21">
        <v>1041251</v>
      </c>
      <c r="AB1455" s="22">
        <v>1041251</v>
      </c>
      <c r="AD1455" s="5" t="str">
        <f t="shared" si="22"/>
        <v>No</v>
      </c>
      <c r="AF1455" s="28"/>
      <c r="AG1455" s="21"/>
    </row>
    <row r="1456" spans="1:33">
      <c r="A1456" s="8" t="s">
        <v>837</v>
      </c>
      <c r="B1456" s="8" t="s">
        <v>838</v>
      </c>
      <c r="C1456" s="9" t="s">
        <v>129</v>
      </c>
      <c r="D1456" s="185" t="s">
        <v>839</v>
      </c>
      <c r="E1456" s="188" t="s">
        <v>840</v>
      </c>
      <c r="F1456" s="9" t="s">
        <v>83</v>
      </c>
      <c r="G1456" s="9" t="s">
        <v>147</v>
      </c>
      <c r="H1456" s="10">
        <v>0</v>
      </c>
      <c r="I1456" s="11">
        <v>7</v>
      </c>
      <c r="J1456" s="24">
        <v>0</v>
      </c>
      <c r="K1456" s="12"/>
      <c r="L1456" s="14">
        <v>0</v>
      </c>
      <c r="N1456" s="21">
        <v>0</v>
      </c>
      <c r="P1456" s="21">
        <v>0</v>
      </c>
      <c r="R1456" s="21">
        <v>0</v>
      </c>
      <c r="T1456" s="21">
        <v>0</v>
      </c>
      <c r="V1456" s="21">
        <v>0</v>
      </c>
      <c r="X1456" s="21">
        <v>0</v>
      </c>
      <c r="Z1456" s="21">
        <v>111854</v>
      </c>
      <c r="AB1456" s="22">
        <v>111854</v>
      </c>
      <c r="AD1456" s="5" t="str">
        <f t="shared" si="22"/>
        <v>No</v>
      </c>
      <c r="AF1456" s="28"/>
      <c r="AG1456" s="21"/>
    </row>
    <row r="1457" spans="1:33">
      <c r="A1457" s="8" t="s">
        <v>4742</v>
      </c>
      <c r="B1457" s="8" t="s">
        <v>4730</v>
      </c>
      <c r="C1457" s="9" t="s">
        <v>79</v>
      </c>
      <c r="D1457" s="185" t="s">
        <v>4743</v>
      </c>
      <c r="E1457" s="188" t="s">
        <v>4744</v>
      </c>
      <c r="F1457" s="9" t="s">
        <v>157</v>
      </c>
      <c r="G1457" s="9" t="s">
        <v>147</v>
      </c>
      <c r="H1457" s="10">
        <v>0</v>
      </c>
      <c r="I1457" s="11">
        <v>7</v>
      </c>
      <c r="J1457" s="24">
        <v>0</v>
      </c>
      <c r="K1457" s="12"/>
      <c r="L1457" s="14">
        <v>0</v>
      </c>
      <c r="N1457" s="21">
        <v>0</v>
      </c>
      <c r="P1457" s="21">
        <v>0</v>
      </c>
      <c r="R1457" s="21">
        <v>0</v>
      </c>
      <c r="T1457" s="21">
        <v>0</v>
      </c>
      <c r="V1457" s="21">
        <v>0</v>
      </c>
      <c r="X1457" s="21">
        <v>0</v>
      </c>
      <c r="Z1457" s="21">
        <v>75449</v>
      </c>
      <c r="AB1457" s="22">
        <v>75449</v>
      </c>
      <c r="AD1457" s="5" t="str">
        <f t="shared" si="22"/>
        <v>No</v>
      </c>
      <c r="AF1457" s="28"/>
      <c r="AG1457" s="21"/>
    </row>
    <row r="1458" spans="1:33">
      <c r="A1458" s="8" t="s">
        <v>4767</v>
      </c>
      <c r="B1458" s="8" t="s">
        <v>97</v>
      </c>
      <c r="C1458" s="9" t="s">
        <v>42</v>
      </c>
      <c r="D1458" s="185">
        <v>2189</v>
      </c>
      <c r="E1458" s="188">
        <v>20189</v>
      </c>
      <c r="F1458" s="9" t="s">
        <v>113</v>
      </c>
      <c r="G1458" s="9" t="s">
        <v>84</v>
      </c>
      <c r="H1458" s="10">
        <v>18351295</v>
      </c>
      <c r="I1458" s="11">
        <v>7</v>
      </c>
      <c r="J1458" s="24">
        <v>0</v>
      </c>
      <c r="K1458" s="12"/>
      <c r="L1458" s="14">
        <v>0</v>
      </c>
      <c r="N1458" s="21">
        <v>0</v>
      </c>
      <c r="P1458" s="21">
        <v>0</v>
      </c>
      <c r="R1458" s="21">
        <v>0</v>
      </c>
      <c r="T1458" s="21">
        <v>0</v>
      </c>
      <c r="V1458" s="21">
        <v>0</v>
      </c>
      <c r="X1458" s="21">
        <v>0</v>
      </c>
      <c r="Z1458" s="21">
        <v>0</v>
      </c>
      <c r="AB1458" s="22">
        <v>0</v>
      </c>
      <c r="AD1458" s="5" t="str">
        <f t="shared" si="22"/>
        <v>No</v>
      </c>
      <c r="AF1458" s="28"/>
      <c r="AG1458" s="21"/>
    </row>
    <row r="1459" spans="1:33">
      <c r="A1459" s="8" t="s">
        <v>1928</v>
      </c>
      <c r="B1459" s="8" t="s">
        <v>1929</v>
      </c>
      <c r="C1459" s="9" t="s">
        <v>34</v>
      </c>
      <c r="D1459" s="185" t="s">
        <v>1930</v>
      </c>
      <c r="E1459" s="188">
        <v>88158</v>
      </c>
      <c r="F1459" s="9" t="s">
        <v>36</v>
      </c>
      <c r="G1459" s="9" t="s">
        <v>5756</v>
      </c>
      <c r="H1459" s="10">
        <v>0</v>
      </c>
      <c r="I1459" s="11">
        <v>7</v>
      </c>
      <c r="J1459" s="24">
        <v>0</v>
      </c>
      <c r="K1459" s="12"/>
      <c r="L1459" s="14">
        <v>0</v>
      </c>
      <c r="N1459" s="21">
        <v>0</v>
      </c>
      <c r="P1459" s="21">
        <v>0</v>
      </c>
      <c r="R1459" s="21">
        <v>0</v>
      </c>
      <c r="T1459" s="21">
        <v>0</v>
      </c>
      <c r="V1459" s="21">
        <v>0</v>
      </c>
      <c r="X1459" s="21">
        <v>0</v>
      </c>
      <c r="Z1459" s="21">
        <v>525715</v>
      </c>
      <c r="AB1459" s="22">
        <v>525715</v>
      </c>
      <c r="AD1459" s="5" t="str">
        <f t="shared" si="22"/>
        <v>No</v>
      </c>
      <c r="AF1459" s="28"/>
      <c r="AG1459" s="21"/>
    </row>
    <row r="1460" spans="1:33">
      <c r="A1460" s="8" t="s">
        <v>903</v>
      </c>
      <c r="B1460" s="8" t="s">
        <v>904</v>
      </c>
      <c r="C1460" s="9" t="s">
        <v>129</v>
      </c>
      <c r="D1460" s="185" t="s">
        <v>905</v>
      </c>
      <c r="E1460" s="188" t="s">
        <v>906</v>
      </c>
      <c r="F1460" s="9" t="s">
        <v>83</v>
      </c>
      <c r="G1460" s="9" t="s">
        <v>147</v>
      </c>
      <c r="H1460" s="10">
        <v>0</v>
      </c>
      <c r="I1460" s="11">
        <v>7</v>
      </c>
      <c r="J1460" s="24">
        <v>0</v>
      </c>
      <c r="K1460" s="12"/>
      <c r="L1460" s="14">
        <v>0</v>
      </c>
      <c r="N1460" s="21">
        <v>0</v>
      </c>
      <c r="P1460" s="21">
        <v>0</v>
      </c>
      <c r="R1460" s="21">
        <v>0</v>
      </c>
      <c r="T1460" s="21">
        <v>0</v>
      </c>
      <c r="V1460" s="21">
        <v>0</v>
      </c>
      <c r="X1460" s="21">
        <v>0</v>
      </c>
      <c r="Z1460" s="21">
        <v>192169</v>
      </c>
      <c r="AB1460" s="22">
        <v>192169</v>
      </c>
      <c r="AD1460" s="5" t="str">
        <f t="shared" si="22"/>
        <v>No</v>
      </c>
      <c r="AF1460" s="28"/>
      <c r="AG1460" s="21"/>
    </row>
    <row r="1461" spans="1:33">
      <c r="A1461" s="8" t="s">
        <v>1245</v>
      </c>
      <c r="B1461" s="8" t="s">
        <v>1246</v>
      </c>
      <c r="C1461" s="9" t="s">
        <v>278</v>
      </c>
      <c r="D1461" s="185">
        <v>7056</v>
      </c>
      <c r="E1461" s="188">
        <v>70056</v>
      </c>
      <c r="F1461" s="9" t="s">
        <v>83</v>
      </c>
      <c r="G1461" s="9" t="s">
        <v>5756</v>
      </c>
      <c r="H1461" s="10">
        <v>472870</v>
      </c>
      <c r="I1461" s="11">
        <v>7</v>
      </c>
      <c r="J1461" s="24">
        <v>0</v>
      </c>
      <c r="K1461" s="12"/>
      <c r="L1461" s="14">
        <v>0</v>
      </c>
      <c r="N1461" s="21">
        <v>0</v>
      </c>
      <c r="P1461" s="21">
        <v>0</v>
      </c>
      <c r="R1461" s="21">
        <v>0</v>
      </c>
      <c r="T1461" s="21">
        <v>0</v>
      </c>
      <c r="V1461" s="21">
        <v>0</v>
      </c>
      <c r="X1461" s="21">
        <v>0</v>
      </c>
      <c r="Z1461" s="21">
        <v>77352</v>
      </c>
      <c r="AB1461" s="22">
        <v>77352</v>
      </c>
      <c r="AD1461" s="5" t="str">
        <f t="shared" si="22"/>
        <v>No</v>
      </c>
      <c r="AF1461" s="28"/>
      <c r="AG1461" s="21"/>
    </row>
    <row r="1462" spans="1:33">
      <c r="A1462" s="8" t="s">
        <v>3292</v>
      </c>
      <c r="B1462" s="8" t="s">
        <v>3293</v>
      </c>
      <c r="C1462" s="9" t="s">
        <v>555</v>
      </c>
      <c r="D1462" s="185" t="s">
        <v>3294</v>
      </c>
      <c r="E1462" s="188" t="s">
        <v>3295</v>
      </c>
      <c r="F1462" s="9" t="s">
        <v>83</v>
      </c>
      <c r="G1462" s="9" t="s">
        <v>147</v>
      </c>
      <c r="H1462" s="10">
        <v>0</v>
      </c>
      <c r="I1462" s="11">
        <v>7</v>
      </c>
      <c r="J1462" s="24">
        <v>0</v>
      </c>
      <c r="K1462" s="12"/>
      <c r="L1462" s="14">
        <v>0</v>
      </c>
      <c r="N1462" s="21">
        <v>0</v>
      </c>
      <c r="P1462" s="21">
        <v>0</v>
      </c>
      <c r="R1462" s="21">
        <v>0</v>
      </c>
      <c r="T1462" s="21">
        <v>0</v>
      </c>
      <c r="V1462" s="21">
        <v>0</v>
      </c>
      <c r="X1462" s="21">
        <v>0</v>
      </c>
      <c r="Z1462" s="21">
        <v>0</v>
      </c>
      <c r="AB1462" s="22">
        <v>0</v>
      </c>
      <c r="AD1462" s="5" t="str">
        <f t="shared" si="22"/>
        <v>No</v>
      </c>
      <c r="AF1462" s="28"/>
      <c r="AG1462" s="21"/>
    </row>
    <row r="1463" spans="1:33">
      <c r="A1463" s="8" t="s">
        <v>2336</v>
      </c>
      <c r="B1463" s="8" t="s">
        <v>2337</v>
      </c>
      <c r="C1463" s="9" t="s">
        <v>106</v>
      </c>
      <c r="D1463" s="185" t="s">
        <v>2338</v>
      </c>
      <c r="E1463" s="188" t="s">
        <v>2339</v>
      </c>
      <c r="F1463" s="9" t="s">
        <v>157</v>
      </c>
      <c r="G1463" s="9" t="s">
        <v>147</v>
      </c>
      <c r="H1463" s="10">
        <v>0</v>
      </c>
      <c r="I1463" s="11">
        <v>7</v>
      </c>
      <c r="J1463" s="24">
        <v>0</v>
      </c>
      <c r="K1463" s="12"/>
      <c r="L1463" s="14">
        <v>0</v>
      </c>
      <c r="N1463" s="21">
        <v>0</v>
      </c>
      <c r="P1463" s="21">
        <v>0</v>
      </c>
      <c r="R1463" s="21">
        <v>0</v>
      </c>
      <c r="T1463" s="21">
        <v>0</v>
      </c>
      <c r="V1463" s="21">
        <v>0</v>
      </c>
      <c r="X1463" s="21">
        <v>0</v>
      </c>
      <c r="Z1463" s="21">
        <v>37180</v>
      </c>
      <c r="AB1463" s="22">
        <v>37180</v>
      </c>
      <c r="AD1463" s="5" t="str">
        <f t="shared" si="22"/>
        <v>No</v>
      </c>
      <c r="AF1463" s="28"/>
      <c r="AG1463" s="21"/>
    </row>
    <row r="1464" spans="1:33">
      <c r="A1464" s="8" t="s">
        <v>4631</v>
      </c>
      <c r="B1464" s="8" t="s">
        <v>2093</v>
      </c>
      <c r="C1464" s="9" t="s">
        <v>42</v>
      </c>
      <c r="D1464" s="185" t="s">
        <v>4632</v>
      </c>
      <c r="E1464" s="188" t="s">
        <v>4633</v>
      </c>
      <c r="F1464" s="9" t="s">
        <v>88</v>
      </c>
      <c r="G1464" s="9" t="s">
        <v>147</v>
      </c>
      <c r="H1464" s="10">
        <v>0</v>
      </c>
      <c r="I1464" s="11">
        <v>7</v>
      </c>
      <c r="J1464" s="24">
        <v>0</v>
      </c>
      <c r="K1464" s="12"/>
      <c r="L1464" s="14">
        <v>0</v>
      </c>
      <c r="N1464" s="21">
        <v>0</v>
      </c>
      <c r="P1464" s="21">
        <v>0</v>
      </c>
      <c r="R1464" s="21">
        <v>0</v>
      </c>
      <c r="T1464" s="21">
        <v>0</v>
      </c>
      <c r="V1464" s="21">
        <v>0</v>
      </c>
      <c r="X1464" s="21">
        <v>0</v>
      </c>
      <c r="Z1464" s="21">
        <v>30103</v>
      </c>
      <c r="AB1464" s="22">
        <v>30103</v>
      </c>
      <c r="AD1464" s="5" t="str">
        <f t="shared" si="22"/>
        <v>No</v>
      </c>
      <c r="AF1464" s="28"/>
      <c r="AG1464" s="21"/>
    </row>
    <row r="1465" spans="1:33">
      <c r="A1465" s="8" t="s">
        <v>204</v>
      </c>
      <c r="B1465" s="8" t="s">
        <v>205</v>
      </c>
      <c r="C1465" s="9" t="s">
        <v>141</v>
      </c>
      <c r="D1465" s="185">
        <v>3099</v>
      </c>
      <c r="E1465" s="188">
        <v>30099</v>
      </c>
      <c r="F1465" s="9" t="s">
        <v>83</v>
      </c>
      <c r="G1465" s="9" t="s">
        <v>5756</v>
      </c>
      <c r="H1465" s="10">
        <v>69449</v>
      </c>
      <c r="I1465" s="11">
        <v>7</v>
      </c>
      <c r="J1465" s="24">
        <v>0</v>
      </c>
      <c r="K1465" s="12"/>
      <c r="L1465" s="14">
        <v>0</v>
      </c>
      <c r="N1465" s="21">
        <v>0</v>
      </c>
      <c r="P1465" s="21">
        <v>0</v>
      </c>
      <c r="R1465" s="21">
        <v>0</v>
      </c>
      <c r="T1465" s="21">
        <v>0</v>
      </c>
      <c r="V1465" s="21">
        <v>0</v>
      </c>
      <c r="X1465" s="21">
        <v>0</v>
      </c>
      <c r="Z1465" s="21">
        <v>227593</v>
      </c>
      <c r="AB1465" s="22">
        <v>227593</v>
      </c>
      <c r="AD1465" s="5" t="str">
        <f t="shared" si="22"/>
        <v>No</v>
      </c>
      <c r="AF1465" s="28"/>
      <c r="AG1465" s="21"/>
    </row>
    <row r="1466" spans="1:33">
      <c r="A1466" s="8" t="s">
        <v>6616</v>
      </c>
      <c r="B1466" s="8" t="s">
        <v>2623</v>
      </c>
      <c r="C1466" s="9" t="s">
        <v>50</v>
      </c>
      <c r="D1466" s="185" t="s">
        <v>3169</v>
      </c>
      <c r="E1466" s="188" t="s">
        <v>3170</v>
      </c>
      <c r="F1466" s="9" t="s">
        <v>157</v>
      </c>
      <c r="G1466" s="9" t="s">
        <v>147</v>
      </c>
      <c r="H1466" s="10">
        <v>0</v>
      </c>
      <c r="I1466" s="11">
        <v>7</v>
      </c>
      <c r="J1466" s="24">
        <v>0</v>
      </c>
      <c r="K1466" s="12"/>
      <c r="L1466" s="14">
        <v>0</v>
      </c>
      <c r="N1466" s="21">
        <v>0</v>
      </c>
      <c r="P1466" s="21">
        <v>0</v>
      </c>
      <c r="R1466" s="21">
        <v>0</v>
      </c>
      <c r="T1466" s="21">
        <v>0</v>
      </c>
      <c r="V1466" s="21">
        <v>0</v>
      </c>
      <c r="X1466" s="21">
        <v>0</v>
      </c>
      <c r="Z1466" s="21">
        <v>36709</v>
      </c>
      <c r="AB1466" s="22">
        <v>36709</v>
      </c>
      <c r="AD1466" s="5" t="str">
        <f t="shared" si="22"/>
        <v>No</v>
      </c>
      <c r="AF1466" s="28"/>
      <c r="AG1466" s="21"/>
    </row>
    <row r="1467" spans="1:33">
      <c r="A1467" s="8" t="s">
        <v>5951</v>
      </c>
      <c r="B1467" s="8" t="s">
        <v>4653</v>
      </c>
      <c r="C1467" s="9" t="s">
        <v>42</v>
      </c>
      <c r="D1467" s="185" t="s">
        <v>4654</v>
      </c>
      <c r="E1467" s="188" t="s">
        <v>4655</v>
      </c>
      <c r="F1467" s="9" t="s">
        <v>83</v>
      </c>
      <c r="G1467" s="9" t="s">
        <v>147</v>
      </c>
      <c r="H1467" s="10">
        <v>0</v>
      </c>
      <c r="I1467" s="11">
        <v>7</v>
      </c>
      <c r="J1467" s="24">
        <v>0</v>
      </c>
      <c r="K1467" s="12"/>
      <c r="L1467" s="14">
        <v>0</v>
      </c>
      <c r="N1467" s="21">
        <v>0</v>
      </c>
      <c r="P1467" s="21">
        <v>0</v>
      </c>
      <c r="R1467" s="21">
        <v>0</v>
      </c>
      <c r="T1467" s="21">
        <v>0</v>
      </c>
      <c r="V1467" s="21">
        <v>0</v>
      </c>
      <c r="X1467" s="21">
        <v>0</v>
      </c>
      <c r="Z1467" s="21">
        <v>12420</v>
      </c>
      <c r="AB1467" s="22">
        <v>12420</v>
      </c>
      <c r="AD1467" s="5" t="str">
        <f t="shared" si="22"/>
        <v>No</v>
      </c>
      <c r="AF1467" s="28"/>
      <c r="AG1467" s="21"/>
    </row>
    <row r="1468" spans="1:33">
      <c r="A1468" s="8" t="s">
        <v>4231</v>
      </c>
      <c r="B1468" s="8" t="s">
        <v>1500</v>
      </c>
      <c r="C1468" s="9" t="s">
        <v>235</v>
      </c>
      <c r="D1468" s="185" t="s">
        <v>4232</v>
      </c>
      <c r="E1468" s="188" t="s">
        <v>4233</v>
      </c>
      <c r="F1468" s="9" t="s">
        <v>83</v>
      </c>
      <c r="G1468" s="9" t="s">
        <v>147</v>
      </c>
      <c r="H1468" s="10">
        <v>0</v>
      </c>
      <c r="I1468" s="11">
        <v>7</v>
      </c>
      <c r="J1468" s="24">
        <v>0</v>
      </c>
      <c r="K1468" s="12"/>
      <c r="L1468" s="14">
        <v>0</v>
      </c>
      <c r="N1468" s="21">
        <v>0</v>
      </c>
      <c r="P1468" s="21">
        <v>0</v>
      </c>
      <c r="R1468" s="21">
        <v>0</v>
      </c>
      <c r="T1468" s="21">
        <v>0</v>
      </c>
      <c r="V1468" s="21">
        <v>0</v>
      </c>
      <c r="X1468" s="21">
        <v>0</v>
      </c>
      <c r="Z1468" s="21">
        <v>108397</v>
      </c>
      <c r="AB1468" s="22">
        <v>108397</v>
      </c>
      <c r="AD1468" s="5" t="str">
        <f t="shared" si="22"/>
        <v>No</v>
      </c>
      <c r="AF1468" s="28"/>
      <c r="AG1468" s="21"/>
    </row>
    <row r="1469" spans="1:33">
      <c r="A1469" s="8" t="s">
        <v>158</v>
      </c>
      <c r="B1469" s="8" t="s">
        <v>159</v>
      </c>
      <c r="C1469" s="9" t="s">
        <v>160</v>
      </c>
      <c r="D1469" s="185">
        <v>1112</v>
      </c>
      <c r="E1469" s="188">
        <v>10112</v>
      </c>
      <c r="F1469" s="9" t="s">
        <v>83</v>
      </c>
      <c r="G1469" s="9" t="s">
        <v>5756</v>
      </c>
      <c r="H1469" s="10">
        <v>203914</v>
      </c>
      <c r="I1469" s="11">
        <v>7</v>
      </c>
      <c r="J1469" s="24">
        <v>0</v>
      </c>
      <c r="K1469" s="12"/>
      <c r="L1469" s="14">
        <v>0</v>
      </c>
      <c r="N1469" s="21">
        <v>0</v>
      </c>
      <c r="P1469" s="21">
        <v>0</v>
      </c>
      <c r="R1469" s="21">
        <v>0</v>
      </c>
      <c r="T1469" s="21">
        <v>0</v>
      </c>
      <c r="V1469" s="21">
        <v>0</v>
      </c>
      <c r="X1469" s="21">
        <v>0</v>
      </c>
      <c r="Z1469" s="21">
        <v>655356</v>
      </c>
      <c r="AB1469" s="22">
        <v>655356</v>
      </c>
      <c r="AD1469" s="5" t="str">
        <f t="shared" si="22"/>
        <v>No</v>
      </c>
      <c r="AF1469" s="28"/>
      <c r="AG1469" s="21"/>
    </row>
    <row r="1470" spans="1:33">
      <c r="A1470" s="8" t="s">
        <v>6613</v>
      </c>
      <c r="B1470" s="8" t="s">
        <v>5340</v>
      </c>
      <c r="C1470" s="9" t="s">
        <v>58</v>
      </c>
      <c r="D1470" s="185" t="s">
        <v>5341</v>
      </c>
      <c r="E1470" s="188" t="s">
        <v>5342</v>
      </c>
      <c r="F1470" s="9" t="s">
        <v>88</v>
      </c>
      <c r="G1470" s="9" t="s">
        <v>147</v>
      </c>
      <c r="H1470" s="10">
        <v>0</v>
      </c>
      <c r="I1470" s="11">
        <v>7</v>
      </c>
      <c r="J1470" s="24">
        <v>0</v>
      </c>
      <c r="K1470" s="12"/>
      <c r="L1470" s="14">
        <v>0</v>
      </c>
      <c r="N1470" s="21">
        <v>0</v>
      </c>
      <c r="P1470" s="21">
        <v>0</v>
      </c>
      <c r="R1470" s="21">
        <v>0</v>
      </c>
      <c r="T1470" s="21">
        <v>0</v>
      </c>
      <c r="V1470" s="21">
        <v>0</v>
      </c>
      <c r="X1470" s="21">
        <v>0</v>
      </c>
      <c r="Z1470" s="21">
        <v>286671</v>
      </c>
      <c r="AB1470" s="22">
        <v>286671</v>
      </c>
      <c r="AD1470" s="5" t="str">
        <f t="shared" si="22"/>
        <v>No</v>
      </c>
      <c r="AF1470" s="28"/>
      <c r="AG1470" s="21"/>
    </row>
    <row r="1471" spans="1:33">
      <c r="A1471" s="8" t="s">
        <v>446</v>
      </c>
      <c r="B1471" s="8" t="s">
        <v>447</v>
      </c>
      <c r="C1471" s="9" t="s">
        <v>91</v>
      </c>
      <c r="D1471" s="185">
        <v>9220</v>
      </c>
      <c r="E1471" s="188">
        <v>90220</v>
      </c>
      <c r="F1471" s="9" t="s">
        <v>83</v>
      </c>
      <c r="G1471" s="9" t="s">
        <v>5756</v>
      </c>
      <c r="H1471" s="10">
        <v>1723634</v>
      </c>
      <c r="I1471" s="11">
        <v>7</v>
      </c>
      <c r="J1471" s="24">
        <v>0</v>
      </c>
      <c r="K1471" s="12"/>
      <c r="L1471" s="14">
        <v>0</v>
      </c>
      <c r="N1471" s="21">
        <v>0</v>
      </c>
      <c r="P1471" s="21">
        <v>0</v>
      </c>
      <c r="R1471" s="21">
        <v>0</v>
      </c>
      <c r="T1471" s="21">
        <v>0</v>
      </c>
      <c r="V1471" s="21">
        <v>0</v>
      </c>
      <c r="X1471" s="21">
        <v>0</v>
      </c>
      <c r="Z1471" s="21">
        <v>1707922</v>
      </c>
      <c r="AB1471" s="22">
        <v>1707922</v>
      </c>
      <c r="AD1471" s="5" t="str">
        <f t="shared" si="22"/>
        <v>No</v>
      </c>
      <c r="AF1471" s="28"/>
      <c r="AG1471" s="21"/>
    </row>
    <row r="1472" spans="1:33">
      <c r="A1472" s="8" t="s">
        <v>5981</v>
      </c>
      <c r="B1472" s="8" t="s">
        <v>6102</v>
      </c>
      <c r="C1472" s="9" t="s">
        <v>46</v>
      </c>
      <c r="D1472" s="185">
        <v>5220</v>
      </c>
      <c r="E1472" s="188">
        <v>50517</v>
      </c>
      <c r="F1472" s="9" t="s">
        <v>83</v>
      </c>
      <c r="G1472" s="9" t="s">
        <v>84</v>
      </c>
      <c r="H1472" s="10">
        <v>2650890</v>
      </c>
      <c r="I1472" s="11">
        <v>7</v>
      </c>
      <c r="J1472" s="24">
        <v>0</v>
      </c>
      <c r="K1472" s="12"/>
      <c r="L1472" s="14">
        <v>0</v>
      </c>
      <c r="N1472" s="21">
        <v>0</v>
      </c>
      <c r="P1472" s="21">
        <v>0</v>
      </c>
      <c r="R1472" s="21">
        <v>0</v>
      </c>
      <c r="T1472" s="21">
        <v>0</v>
      </c>
      <c r="V1472" s="21">
        <v>0</v>
      </c>
      <c r="X1472" s="21">
        <v>0</v>
      </c>
      <c r="Z1472" s="21">
        <v>0</v>
      </c>
      <c r="AB1472" s="22">
        <v>0</v>
      </c>
      <c r="AD1472" s="5" t="str">
        <f t="shared" si="22"/>
        <v>No</v>
      </c>
      <c r="AF1472" s="28"/>
      <c r="AG1472" s="21"/>
    </row>
    <row r="1473" spans="1:33">
      <c r="A1473" s="8" t="s">
        <v>999</v>
      </c>
      <c r="B1473" s="8" t="s">
        <v>1000</v>
      </c>
      <c r="C1473" s="9" t="s">
        <v>129</v>
      </c>
      <c r="D1473" s="185" t="s">
        <v>1001</v>
      </c>
      <c r="E1473" s="188" t="s">
        <v>1002</v>
      </c>
      <c r="F1473" s="9" t="s">
        <v>83</v>
      </c>
      <c r="G1473" s="9" t="s">
        <v>147</v>
      </c>
      <c r="H1473" s="10">
        <v>0</v>
      </c>
      <c r="I1473" s="11">
        <v>7</v>
      </c>
      <c r="J1473" s="24">
        <v>0</v>
      </c>
      <c r="K1473" s="12"/>
      <c r="L1473" s="14">
        <v>0</v>
      </c>
      <c r="N1473" s="21">
        <v>0</v>
      </c>
      <c r="P1473" s="21">
        <v>0</v>
      </c>
      <c r="R1473" s="21">
        <v>0</v>
      </c>
      <c r="T1473" s="21">
        <v>0</v>
      </c>
      <c r="V1473" s="21">
        <v>0</v>
      </c>
      <c r="X1473" s="21">
        <v>0</v>
      </c>
      <c r="Z1473" s="21">
        <v>200536</v>
      </c>
      <c r="AB1473" s="22">
        <v>200536</v>
      </c>
      <c r="AD1473" s="5" t="str">
        <f t="shared" si="22"/>
        <v>No</v>
      </c>
      <c r="AF1473" s="28"/>
      <c r="AG1473" s="21"/>
    </row>
    <row r="1474" spans="1:33">
      <c r="A1474" s="8" t="s">
        <v>5968</v>
      </c>
      <c r="B1474" s="8" t="s">
        <v>6094</v>
      </c>
      <c r="C1474" s="9" t="s">
        <v>171</v>
      </c>
      <c r="D1474" s="185"/>
      <c r="E1474" s="188">
        <v>40241</v>
      </c>
      <c r="F1474" s="9" t="s">
        <v>83</v>
      </c>
      <c r="G1474" s="9" t="s">
        <v>5756</v>
      </c>
      <c r="H1474" s="10">
        <v>5502379</v>
      </c>
      <c r="I1474" s="11">
        <v>7</v>
      </c>
      <c r="J1474" s="24">
        <v>0</v>
      </c>
      <c r="K1474" s="12"/>
      <c r="L1474" s="14">
        <v>0</v>
      </c>
      <c r="N1474" s="21">
        <v>0</v>
      </c>
      <c r="P1474" s="21">
        <v>0</v>
      </c>
      <c r="R1474" s="21">
        <v>0</v>
      </c>
      <c r="T1474" s="21">
        <v>0</v>
      </c>
      <c r="V1474" s="21">
        <v>0</v>
      </c>
      <c r="X1474" s="21">
        <v>0</v>
      </c>
      <c r="Z1474" s="21">
        <v>921244</v>
      </c>
      <c r="AB1474" s="22">
        <v>921244</v>
      </c>
      <c r="AD1474" s="5" t="str">
        <f t="shared" si="22"/>
        <v>No</v>
      </c>
      <c r="AF1474" s="28"/>
      <c r="AG1474" s="21"/>
    </row>
    <row r="1475" spans="1:33">
      <c r="A1475" s="8" t="s">
        <v>6391</v>
      </c>
      <c r="B1475" s="8" t="s">
        <v>635</v>
      </c>
      <c r="C1475" s="9" t="s">
        <v>87</v>
      </c>
      <c r="D1475" s="185"/>
      <c r="E1475" s="188">
        <v>407</v>
      </c>
      <c r="F1475" s="9" t="s">
        <v>36</v>
      </c>
      <c r="G1475" s="9" t="s">
        <v>5756</v>
      </c>
      <c r="H1475" s="10">
        <v>3059393</v>
      </c>
      <c r="I1475" s="11">
        <v>7</v>
      </c>
      <c r="J1475" s="24">
        <v>0</v>
      </c>
      <c r="K1475" s="12"/>
      <c r="L1475" s="14">
        <v>0</v>
      </c>
      <c r="N1475" s="21">
        <v>0</v>
      </c>
      <c r="P1475" s="21">
        <v>0</v>
      </c>
      <c r="R1475" s="21">
        <v>0</v>
      </c>
      <c r="T1475" s="21">
        <v>0</v>
      </c>
      <c r="V1475" s="21">
        <v>0</v>
      </c>
      <c r="X1475" s="21">
        <v>0</v>
      </c>
      <c r="Z1475" s="21">
        <v>415840</v>
      </c>
      <c r="AB1475" s="22">
        <v>415840</v>
      </c>
      <c r="AD1475" s="5" t="str">
        <f t="shared" ref="AD1475:AD1538" si="23">IF(AC1475&amp;AA1475&amp;Y1475&amp;W1475&amp;U1475&amp;S1475&amp;Q1475&amp;O1475&amp;M1475&amp;K1475&lt;&gt;"","Yes","No")</f>
        <v>No</v>
      </c>
      <c r="AF1475" s="28"/>
      <c r="AG1475" s="21"/>
    </row>
    <row r="1476" spans="1:33">
      <c r="A1476" s="8" t="s">
        <v>2932</v>
      </c>
      <c r="B1476" s="8" t="s">
        <v>2846</v>
      </c>
      <c r="C1476" s="9" t="s">
        <v>124</v>
      </c>
      <c r="D1476" s="185" t="s">
        <v>2933</v>
      </c>
      <c r="E1476" s="188" t="s">
        <v>2934</v>
      </c>
      <c r="F1476" s="9" t="s">
        <v>83</v>
      </c>
      <c r="G1476" s="9" t="s">
        <v>147</v>
      </c>
      <c r="H1476" s="10">
        <v>0</v>
      </c>
      <c r="I1476" s="11">
        <v>7</v>
      </c>
      <c r="J1476" s="24">
        <v>0</v>
      </c>
      <c r="K1476" s="12"/>
      <c r="L1476" s="14">
        <v>0</v>
      </c>
      <c r="N1476" s="21">
        <v>0</v>
      </c>
      <c r="P1476" s="21">
        <v>0</v>
      </c>
      <c r="R1476" s="21">
        <v>0</v>
      </c>
      <c r="T1476" s="21">
        <v>0</v>
      </c>
      <c r="V1476" s="21">
        <v>0</v>
      </c>
      <c r="X1476" s="21">
        <v>0</v>
      </c>
      <c r="Z1476" s="21">
        <v>131121</v>
      </c>
      <c r="AB1476" s="22">
        <v>131121</v>
      </c>
      <c r="AD1476" s="5" t="str">
        <f t="shared" si="23"/>
        <v>No</v>
      </c>
      <c r="AF1476" s="28"/>
      <c r="AG1476" s="21"/>
    </row>
    <row r="1477" spans="1:33">
      <c r="A1477" s="8" t="s">
        <v>1090</v>
      </c>
      <c r="B1477" s="8" t="s">
        <v>755</v>
      </c>
      <c r="C1477" s="9" t="s">
        <v>274</v>
      </c>
      <c r="D1477" s="185">
        <v>4162</v>
      </c>
      <c r="E1477" s="188">
        <v>40162</v>
      </c>
      <c r="F1477" s="9" t="s">
        <v>83</v>
      </c>
      <c r="G1477" s="9" t="s">
        <v>5756</v>
      </c>
      <c r="H1477" s="10">
        <v>969587</v>
      </c>
      <c r="I1477" s="11">
        <v>7</v>
      </c>
      <c r="J1477" s="24">
        <v>0</v>
      </c>
      <c r="K1477" s="12"/>
      <c r="L1477" s="14">
        <v>0</v>
      </c>
      <c r="N1477" s="21">
        <v>0</v>
      </c>
      <c r="P1477" s="21">
        <v>0</v>
      </c>
      <c r="R1477" s="21">
        <v>0</v>
      </c>
      <c r="T1477" s="21">
        <v>0</v>
      </c>
      <c r="V1477" s="21">
        <v>0</v>
      </c>
      <c r="X1477" s="21">
        <v>0</v>
      </c>
      <c r="Z1477" s="21">
        <v>512957</v>
      </c>
      <c r="AB1477" s="22">
        <v>512957</v>
      </c>
      <c r="AD1477" s="5" t="str">
        <f t="shared" si="23"/>
        <v>No</v>
      </c>
      <c r="AF1477" s="28"/>
      <c r="AG1477" s="21"/>
    </row>
    <row r="1478" spans="1:33">
      <c r="A1478" s="8" t="s">
        <v>3077</v>
      </c>
      <c r="B1478" s="8" t="s">
        <v>867</v>
      </c>
      <c r="C1478" s="9" t="s">
        <v>171</v>
      </c>
      <c r="D1478" s="185" t="s">
        <v>3078</v>
      </c>
      <c r="E1478" s="188" t="s">
        <v>3079</v>
      </c>
      <c r="F1478" s="9" t="s">
        <v>83</v>
      </c>
      <c r="G1478" s="9" t="s">
        <v>147</v>
      </c>
      <c r="H1478" s="10">
        <v>0</v>
      </c>
      <c r="I1478" s="11">
        <v>7</v>
      </c>
      <c r="J1478" s="24">
        <v>0</v>
      </c>
      <c r="K1478" s="12"/>
      <c r="L1478" s="14">
        <v>0</v>
      </c>
      <c r="N1478" s="21">
        <v>0</v>
      </c>
      <c r="P1478" s="21">
        <v>0</v>
      </c>
      <c r="R1478" s="21">
        <v>0</v>
      </c>
      <c r="T1478" s="21">
        <v>0</v>
      </c>
      <c r="V1478" s="21">
        <v>0</v>
      </c>
      <c r="X1478" s="21">
        <v>0</v>
      </c>
      <c r="Z1478" s="21">
        <v>37717</v>
      </c>
      <c r="AB1478" s="22">
        <v>37717</v>
      </c>
      <c r="AD1478" s="5" t="str">
        <f t="shared" si="23"/>
        <v>No</v>
      </c>
      <c r="AF1478" s="28"/>
      <c r="AG1478" s="21"/>
    </row>
    <row r="1479" spans="1:33">
      <c r="A1479" s="8" t="s">
        <v>3253</v>
      </c>
      <c r="B1479" s="8" t="s">
        <v>3254</v>
      </c>
      <c r="C1479" s="9" t="s">
        <v>555</v>
      </c>
      <c r="D1479" s="185" t="s">
        <v>3255</v>
      </c>
      <c r="E1479" s="188" t="s">
        <v>3256</v>
      </c>
      <c r="F1479" s="9" t="s">
        <v>83</v>
      </c>
      <c r="G1479" s="9" t="s">
        <v>147</v>
      </c>
      <c r="H1479" s="10">
        <v>0</v>
      </c>
      <c r="I1479" s="11">
        <v>7</v>
      </c>
      <c r="J1479" s="24">
        <v>0</v>
      </c>
      <c r="K1479" s="12"/>
      <c r="L1479" s="14">
        <v>0</v>
      </c>
      <c r="N1479" s="21">
        <v>0</v>
      </c>
      <c r="P1479" s="21">
        <v>0</v>
      </c>
      <c r="R1479" s="21">
        <v>0</v>
      </c>
      <c r="T1479" s="21">
        <v>0</v>
      </c>
      <c r="V1479" s="21">
        <v>0</v>
      </c>
      <c r="X1479" s="21">
        <v>0</v>
      </c>
      <c r="Z1479" s="21">
        <v>71366</v>
      </c>
      <c r="AB1479" s="22">
        <v>71366</v>
      </c>
      <c r="AD1479" s="5" t="str">
        <f t="shared" si="23"/>
        <v>No</v>
      </c>
      <c r="AF1479" s="28"/>
      <c r="AG1479" s="21"/>
    </row>
    <row r="1480" spans="1:33">
      <c r="A1480" s="8" t="s">
        <v>3992</v>
      </c>
      <c r="B1480" s="8" t="s">
        <v>1555</v>
      </c>
      <c r="C1480" s="9" t="s">
        <v>39</v>
      </c>
      <c r="D1480" s="185" t="s">
        <v>3993</v>
      </c>
      <c r="E1480" s="188" t="s">
        <v>3994</v>
      </c>
      <c r="F1480" s="9" t="s">
        <v>83</v>
      </c>
      <c r="G1480" s="9" t="s">
        <v>147</v>
      </c>
      <c r="H1480" s="10">
        <v>0</v>
      </c>
      <c r="I1480" s="11">
        <v>7</v>
      </c>
      <c r="J1480" s="24">
        <v>0</v>
      </c>
      <c r="K1480" s="12"/>
      <c r="L1480" s="14">
        <v>0</v>
      </c>
      <c r="N1480" s="21">
        <v>0</v>
      </c>
      <c r="P1480" s="21">
        <v>0</v>
      </c>
      <c r="R1480" s="21">
        <v>0</v>
      </c>
      <c r="T1480" s="21">
        <v>0</v>
      </c>
      <c r="V1480" s="21">
        <v>0</v>
      </c>
      <c r="X1480" s="21">
        <v>0</v>
      </c>
      <c r="Z1480" s="21">
        <v>178798</v>
      </c>
      <c r="AB1480" s="22">
        <v>178798</v>
      </c>
      <c r="AD1480" s="5" t="str">
        <f t="shared" si="23"/>
        <v>No</v>
      </c>
      <c r="AF1480" s="28"/>
      <c r="AG1480" s="21"/>
    </row>
    <row r="1481" spans="1:33">
      <c r="A1481" s="8" t="s">
        <v>1105</v>
      </c>
      <c r="B1481" s="8" t="s">
        <v>4224</v>
      </c>
      <c r="C1481" s="9" t="s">
        <v>235</v>
      </c>
      <c r="D1481" s="185" t="s">
        <v>4225</v>
      </c>
      <c r="E1481" s="188" t="s">
        <v>4226</v>
      </c>
      <c r="F1481" s="9" t="s">
        <v>83</v>
      </c>
      <c r="G1481" s="9" t="s">
        <v>147</v>
      </c>
      <c r="H1481" s="10">
        <v>0</v>
      </c>
      <c r="I1481" s="11">
        <v>7</v>
      </c>
      <c r="J1481" s="24">
        <v>0</v>
      </c>
      <c r="K1481" s="12"/>
      <c r="L1481" s="14">
        <v>0</v>
      </c>
      <c r="N1481" s="21">
        <v>0</v>
      </c>
      <c r="P1481" s="21">
        <v>0</v>
      </c>
      <c r="R1481" s="21">
        <v>0</v>
      </c>
      <c r="T1481" s="21">
        <v>0</v>
      </c>
      <c r="V1481" s="21">
        <v>0</v>
      </c>
      <c r="X1481" s="21">
        <v>0</v>
      </c>
      <c r="Z1481" s="21">
        <v>32976</v>
      </c>
      <c r="AB1481" s="22">
        <v>32976</v>
      </c>
      <c r="AD1481" s="5" t="str">
        <f t="shared" si="23"/>
        <v>No</v>
      </c>
      <c r="AF1481" s="28"/>
      <c r="AG1481" s="21"/>
    </row>
    <row r="1482" spans="1:33">
      <c r="A1482" s="8" t="s">
        <v>750</v>
      </c>
      <c r="B1482" s="8" t="s">
        <v>6091</v>
      </c>
      <c r="C1482" s="9" t="s">
        <v>129</v>
      </c>
      <c r="D1482" s="185" t="s">
        <v>752</v>
      </c>
      <c r="E1482" s="188" t="s">
        <v>753</v>
      </c>
      <c r="F1482" s="9" t="s">
        <v>83</v>
      </c>
      <c r="G1482" s="9" t="s">
        <v>147</v>
      </c>
      <c r="H1482" s="10">
        <v>0</v>
      </c>
      <c r="I1482" s="11">
        <v>7</v>
      </c>
      <c r="J1482" s="24">
        <v>0</v>
      </c>
      <c r="K1482" s="12"/>
      <c r="L1482" s="14">
        <v>0</v>
      </c>
      <c r="N1482" s="21">
        <v>0</v>
      </c>
      <c r="P1482" s="21">
        <v>0</v>
      </c>
      <c r="R1482" s="21">
        <v>0</v>
      </c>
      <c r="T1482" s="21">
        <v>0</v>
      </c>
      <c r="V1482" s="21">
        <v>0</v>
      </c>
      <c r="X1482" s="21">
        <v>0</v>
      </c>
      <c r="Z1482" s="21">
        <v>131981</v>
      </c>
      <c r="AB1482" s="22">
        <v>131981</v>
      </c>
      <c r="AD1482" s="5" t="str">
        <f t="shared" si="23"/>
        <v>No</v>
      </c>
      <c r="AF1482" s="28"/>
      <c r="AG1482" s="21"/>
    </row>
    <row r="1483" spans="1:33">
      <c r="A1483" s="8" t="s">
        <v>6239</v>
      </c>
      <c r="B1483" s="8" t="s">
        <v>6096</v>
      </c>
      <c r="C1483" s="9" t="s">
        <v>5851</v>
      </c>
      <c r="D1483" s="185"/>
      <c r="E1483" s="188" t="s">
        <v>6240</v>
      </c>
      <c r="F1483" s="9" t="s">
        <v>138</v>
      </c>
      <c r="G1483" s="9" t="s">
        <v>147</v>
      </c>
      <c r="H1483" s="10">
        <v>0</v>
      </c>
      <c r="I1483" s="11">
        <v>7</v>
      </c>
      <c r="J1483" s="24">
        <v>0</v>
      </c>
      <c r="K1483" s="12"/>
      <c r="L1483" s="14">
        <v>0</v>
      </c>
      <c r="N1483" s="21">
        <v>0</v>
      </c>
      <c r="P1483" s="21">
        <v>0</v>
      </c>
      <c r="R1483" s="21">
        <v>0</v>
      </c>
      <c r="T1483" s="21">
        <v>0</v>
      </c>
      <c r="V1483" s="21">
        <v>0</v>
      </c>
      <c r="X1483" s="21">
        <v>0</v>
      </c>
      <c r="Z1483" s="21">
        <v>0</v>
      </c>
      <c r="AB1483" s="22">
        <v>0</v>
      </c>
      <c r="AD1483" s="5" t="str">
        <f t="shared" si="23"/>
        <v>No</v>
      </c>
      <c r="AF1483" s="28"/>
      <c r="AG1483" s="21"/>
    </row>
    <row r="1484" spans="1:33">
      <c r="A1484" s="8" t="s">
        <v>5835</v>
      </c>
      <c r="B1484" s="8" t="s">
        <v>3512</v>
      </c>
      <c r="C1484" s="9" t="s">
        <v>580</v>
      </c>
      <c r="D1484" s="185" t="s">
        <v>3513</v>
      </c>
      <c r="E1484" s="188" t="s">
        <v>3514</v>
      </c>
      <c r="F1484" s="9" t="s">
        <v>157</v>
      </c>
      <c r="G1484" s="9" t="s">
        <v>147</v>
      </c>
      <c r="H1484" s="10">
        <v>0</v>
      </c>
      <c r="I1484" s="11">
        <v>7</v>
      </c>
      <c r="J1484" s="24">
        <v>0</v>
      </c>
      <c r="K1484" s="12"/>
      <c r="L1484" s="14">
        <v>0</v>
      </c>
      <c r="N1484" s="21">
        <v>0</v>
      </c>
      <c r="P1484" s="21">
        <v>0</v>
      </c>
      <c r="R1484" s="21">
        <v>0</v>
      </c>
      <c r="T1484" s="21">
        <v>0</v>
      </c>
      <c r="V1484" s="21">
        <v>0</v>
      </c>
      <c r="X1484" s="21">
        <v>0</v>
      </c>
      <c r="Z1484" s="21">
        <v>114288</v>
      </c>
      <c r="AB1484" s="22">
        <v>114288</v>
      </c>
      <c r="AD1484" s="5" t="str">
        <f t="shared" si="23"/>
        <v>No</v>
      </c>
      <c r="AF1484" s="28"/>
      <c r="AG1484" s="21"/>
    </row>
    <row r="1485" spans="1:33">
      <c r="A1485" s="8" t="s">
        <v>808</v>
      </c>
      <c r="B1485" s="8" t="s">
        <v>240</v>
      </c>
      <c r="C1485" s="9" t="s">
        <v>129</v>
      </c>
      <c r="D1485" s="185" t="s">
        <v>809</v>
      </c>
      <c r="E1485" s="188" t="s">
        <v>810</v>
      </c>
      <c r="F1485" s="9" t="s">
        <v>83</v>
      </c>
      <c r="G1485" s="9" t="s">
        <v>147</v>
      </c>
      <c r="H1485" s="10">
        <v>0</v>
      </c>
      <c r="I1485" s="11">
        <v>7</v>
      </c>
      <c r="J1485" s="24">
        <v>0</v>
      </c>
      <c r="K1485" s="12"/>
      <c r="L1485" s="14">
        <v>0</v>
      </c>
      <c r="N1485" s="21">
        <v>0</v>
      </c>
      <c r="P1485" s="21">
        <v>0</v>
      </c>
      <c r="R1485" s="21">
        <v>0</v>
      </c>
      <c r="T1485" s="21">
        <v>0</v>
      </c>
      <c r="V1485" s="21">
        <v>0</v>
      </c>
      <c r="X1485" s="21">
        <v>0</v>
      </c>
      <c r="Z1485" s="21">
        <v>128707</v>
      </c>
      <c r="AB1485" s="22">
        <v>128707</v>
      </c>
      <c r="AD1485" s="5" t="str">
        <f t="shared" si="23"/>
        <v>No</v>
      </c>
      <c r="AF1485" s="28"/>
      <c r="AG1485" s="21"/>
    </row>
    <row r="1486" spans="1:33">
      <c r="A1486" s="8" t="s">
        <v>4693</v>
      </c>
      <c r="B1486" s="8" t="s">
        <v>1697</v>
      </c>
      <c r="C1486" s="9" t="s">
        <v>42</v>
      </c>
      <c r="D1486" s="185" t="s">
        <v>4694</v>
      </c>
      <c r="E1486" s="188" t="s">
        <v>4695</v>
      </c>
      <c r="F1486" s="9" t="s">
        <v>83</v>
      </c>
      <c r="G1486" s="9" t="s">
        <v>147</v>
      </c>
      <c r="H1486" s="10">
        <v>0</v>
      </c>
      <c r="I1486" s="11">
        <v>7</v>
      </c>
      <c r="J1486" s="24">
        <v>0</v>
      </c>
      <c r="K1486" s="12"/>
      <c r="L1486" s="14">
        <v>0</v>
      </c>
      <c r="N1486" s="21">
        <v>0</v>
      </c>
      <c r="P1486" s="21">
        <v>0</v>
      </c>
      <c r="R1486" s="21">
        <v>0</v>
      </c>
      <c r="T1486" s="21">
        <v>0</v>
      </c>
      <c r="V1486" s="21">
        <v>0</v>
      </c>
      <c r="X1486" s="21">
        <v>0</v>
      </c>
      <c r="Z1486" s="21">
        <v>156083</v>
      </c>
      <c r="AB1486" s="22">
        <v>156083</v>
      </c>
      <c r="AD1486" s="5" t="str">
        <f t="shared" si="23"/>
        <v>No</v>
      </c>
      <c r="AF1486" s="28"/>
      <c r="AG1486" s="21"/>
    </row>
    <row r="1487" spans="1:33">
      <c r="A1487" s="8" t="s">
        <v>2583</v>
      </c>
      <c r="B1487" s="8" t="s">
        <v>716</v>
      </c>
      <c r="C1487" s="9" t="s">
        <v>466</v>
      </c>
      <c r="D1487" s="185" t="s">
        <v>2584</v>
      </c>
      <c r="E1487" s="188" t="s">
        <v>2585</v>
      </c>
      <c r="F1487" s="9" t="s">
        <v>157</v>
      </c>
      <c r="G1487" s="9" t="s">
        <v>147</v>
      </c>
      <c r="H1487" s="10">
        <v>0</v>
      </c>
      <c r="I1487" s="11">
        <v>7</v>
      </c>
      <c r="J1487" s="24">
        <v>0</v>
      </c>
      <c r="K1487" s="12"/>
      <c r="L1487" s="14">
        <v>0</v>
      </c>
      <c r="N1487" s="21">
        <v>0</v>
      </c>
      <c r="P1487" s="21">
        <v>0</v>
      </c>
      <c r="R1487" s="21">
        <v>0</v>
      </c>
      <c r="T1487" s="21">
        <v>0</v>
      </c>
      <c r="V1487" s="21">
        <v>0</v>
      </c>
      <c r="X1487" s="21">
        <v>0</v>
      </c>
      <c r="Z1487" s="21">
        <v>115679</v>
      </c>
      <c r="AB1487" s="22">
        <v>115679</v>
      </c>
      <c r="AD1487" s="5" t="str">
        <f t="shared" si="23"/>
        <v>No</v>
      </c>
      <c r="AF1487" s="28"/>
      <c r="AG1487" s="21"/>
    </row>
    <row r="1488" spans="1:33">
      <c r="A1488" s="8" t="s">
        <v>152</v>
      </c>
      <c r="B1488" s="8" t="s">
        <v>153</v>
      </c>
      <c r="C1488" s="9" t="s">
        <v>154</v>
      </c>
      <c r="D1488" s="185">
        <v>4156</v>
      </c>
      <c r="E1488" s="188">
        <v>40156</v>
      </c>
      <c r="F1488" s="9" t="s">
        <v>125</v>
      </c>
      <c r="G1488" s="9" t="s">
        <v>5756</v>
      </c>
      <c r="H1488" s="10">
        <v>386787</v>
      </c>
      <c r="I1488" s="11">
        <v>7</v>
      </c>
      <c r="J1488" s="24">
        <v>0</v>
      </c>
      <c r="K1488" s="12"/>
      <c r="L1488" s="14">
        <v>0</v>
      </c>
      <c r="N1488" s="21">
        <v>0</v>
      </c>
      <c r="P1488" s="21">
        <v>0</v>
      </c>
      <c r="R1488" s="21">
        <v>0</v>
      </c>
      <c r="T1488" s="21">
        <v>0</v>
      </c>
      <c r="V1488" s="21">
        <v>0</v>
      </c>
      <c r="X1488" s="21">
        <v>0</v>
      </c>
      <c r="Z1488" s="21">
        <v>110931</v>
      </c>
      <c r="AB1488" s="22">
        <v>110931</v>
      </c>
      <c r="AD1488" s="5" t="str">
        <f t="shared" si="23"/>
        <v>No</v>
      </c>
      <c r="AF1488" s="28"/>
      <c r="AG1488" s="21"/>
    </row>
    <row r="1489" spans="1:33">
      <c r="A1489" s="8" t="s">
        <v>2863</v>
      </c>
      <c r="B1489" s="8" t="s">
        <v>2864</v>
      </c>
      <c r="C1489" s="9" t="s">
        <v>124</v>
      </c>
      <c r="D1489" s="185" t="s">
        <v>2865</v>
      </c>
      <c r="E1489" s="188" t="s">
        <v>2866</v>
      </c>
      <c r="F1489" s="9" t="s">
        <v>1320</v>
      </c>
      <c r="G1489" s="9" t="s">
        <v>147</v>
      </c>
      <c r="H1489" s="10">
        <v>0</v>
      </c>
      <c r="I1489" s="11">
        <v>7</v>
      </c>
      <c r="J1489" s="24">
        <v>0</v>
      </c>
      <c r="K1489" s="12"/>
      <c r="L1489" s="14">
        <v>0</v>
      </c>
      <c r="N1489" s="21">
        <v>0</v>
      </c>
      <c r="P1489" s="21">
        <v>0</v>
      </c>
      <c r="R1489" s="21">
        <v>0</v>
      </c>
      <c r="T1489" s="21">
        <v>0</v>
      </c>
      <c r="V1489" s="21">
        <v>0</v>
      </c>
      <c r="X1489" s="21">
        <v>0</v>
      </c>
      <c r="Z1489" s="21">
        <v>116868</v>
      </c>
      <c r="AB1489" s="22">
        <v>116868</v>
      </c>
      <c r="AD1489" s="5" t="str">
        <f t="shared" si="23"/>
        <v>No</v>
      </c>
      <c r="AF1489" s="28"/>
      <c r="AG1489" s="21"/>
    </row>
    <row r="1490" spans="1:33">
      <c r="A1490" s="8" t="s">
        <v>6614</v>
      </c>
      <c r="B1490" s="8" t="s">
        <v>6526</v>
      </c>
      <c r="C1490" s="9" t="s">
        <v>420</v>
      </c>
      <c r="D1490" s="185"/>
      <c r="E1490" s="188">
        <v>416</v>
      </c>
      <c r="F1490" s="9" t="s">
        <v>214</v>
      </c>
      <c r="G1490" s="9" t="s">
        <v>5756</v>
      </c>
      <c r="H1490" s="10">
        <v>349684</v>
      </c>
      <c r="I1490" s="11">
        <v>7</v>
      </c>
      <c r="J1490" s="24">
        <v>0</v>
      </c>
      <c r="K1490" s="12"/>
      <c r="L1490" s="14">
        <v>0</v>
      </c>
      <c r="N1490" s="21">
        <v>0</v>
      </c>
      <c r="P1490" s="21">
        <v>0</v>
      </c>
      <c r="R1490" s="21">
        <v>0</v>
      </c>
      <c r="T1490" s="21">
        <v>0</v>
      </c>
      <c r="V1490" s="21">
        <v>0</v>
      </c>
      <c r="X1490" s="21">
        <v>0</v>
      </c>
      <c r="Z1490" s="21">
        <v>0</v>
      </c>
      <c r="AB1490" s="22">
        <v>0</v>
      </c>
      <c r="AD1490" s="5" t="str">
        <f t="shared" si="23"/>
        <v>No</v>
      </c>
      <c r="AF1490" s="28"/>
      <c r="AG1490" s="21"/>
    </row>
    <row r="1491" spans="1:33">
      <c r="A1491" s="8" t="s">
        <v>289</v>
      </c>
      <c r="B1491" s="8" t="s">
        <v>290</v>
      </c>
      <c r="C1491" s="9" t="s">
        <v>103</v>
      </c>
      <c r="D1491" s="185">
        <v>4165</v>
      </c>
      <c r="E1491" s="188">
        <v>40165</v>
      </c>
      <c r="F1491" s="9" t="s">
        <v>83</v>
      </c>
      <c r="G1491" s="9" t="s">
        <v>5756</v>
      </c>
      <c r="H1491" s="10">
        <v>2148346</v>
      </c>
      <c r="I1491" s="11">
        <v>7</v>
      </c>
      <c r="J1491" s="24">
        <v>0</v>
      </c>
      <c r="K1491" s="12"/>
      <c r="L1491" s="14">
        <v>0</v>
      </c>
      <c r="N1491" s="21">
        <v>0</v>
      </c>
      <c r="P1491" s="21">
        <v>0</v>
      </c>
      <c r="R1491" s="21">
        <v>0</v>
      </c>
      <c r="T1491" s="21">
        <v>0</v>
      </c>
      <c r="V1491" s="21">
        <v>0</v>
      </c>
      <c r="X1491" s="21">
        <v>0</v>
      </c>
      <c r="Z1491" s="21">
        <v>84921</v>
      </c>
      <c r="AB1491" s="22">
        <v>84921</v>
      </c>
      <c r="AD1491" s="5" t="str">
        <f t="shared" si="23"/>
        <v>No</v>
      </c>
      <c r="AF1491" s="28"/>
      <c r="AG1491" s="21"/>
    </row>
    <row r="1492" spans="1:33">
      <c r="A1492" s="8" t="s">
        <v>6241</v>
      </c>
      <c r="B1492" s="8" t="s">
        <v>6242</v>
      </c>
      <c r="C1492" s="9" t="s">
        <v>91</v>
      </c>
      <c r="D1492" s="185"/>
      <c r="E1492" s="188">
        <v>90260</v>
      </c>
      <c r="F1492" s="9" t="s">
        <v>83</v>
      </c>
      <c r="G1492" s="9" t="s">
        <v>5756</v>
      </c>
      <c r="H1492" s="10">
        <v>12150996</v>
      </c>
      <c r="I1492" s="11">
        <v>7</v>
      </c>
      <c r="J1492" s="24">
        <v>0</v>
      </c>
      <c r="K1492" s="12"/>
      <c r="L1492" s="14">
        <v>0</v>
      </c>
      <c r="N1492" s="21">
        <v>0</v>
      </c>
      <c r="P1492" s="21">
        <v>0</v>
      </c>
      <c r="R1492" s="21">
        <v>0</v>
      </c>
      <c r="T1492" s="21">
        <v>0</v>
      </c>
      <c r="V1492" s="21">
        <v>0</v>
      </c>
      <c r="X1492" s="21">
        <v>0</v>
      </c>
      <c r="Z1492" s="21">
        <v>1200691</v>
      </c>
      <c r="AB1492" s="22">
        <v>1200691</v>
      </c>
      <c r="AD1492" s="5" t="str">
        <f t="shared" si="23"/>
        <v>No</v>
      </c>
      <c r="AF1492" s="28"/>
      <c r="AG1492" s="21"/>
    </row>
    <row r="1493" spans="1:33">
      <c r="A1493" s="8" t="s">
        <v>2921</v>
      </c>
      <c r="B1493" s="8" t="s">
        <v>1876</v>
      </c>
      <c r="C1493" s="9" t="s">
        <v>124</v>
      </c>
      <c r="D1493" s="185" t="s">
        <v>2922</v>
      </c>
      <c r="E1493" s="188" t="s">
        <v>2923</v>
      </c>
      <c r="F1493" s="9" t="s">
        <v>1320</v>
      </c>
      <c r="G1493" s="9" t="s">
        <v>147</v>
      </c>
      <c r="H1493" s="10">
        <v>0</v>
      </c>
      <c r="I1493" s="11">
        <v>7</v>
      </c>
      <c r="J1493" s="24">
        <v>0</v>
      </c>
      <c r="K1493" s="12"/>
      <c r="L1493" s="14">
        <v>0</v>
      </c>
      <c r="N1493" s="21">
        <v>0</v>
      </c>
      <c r="P1493" s="21">
        <v>0</v>
      </c>
      <c r="R1493" s="21">
        <v>0</v>
      </c>
      <c r="T1493" s="21">
        <v>0</v>
      </c>
      <c r="V1493" s="21">
        <v>0</v>
      </c>
      <c r="X1493" s="21">
        <v>0</v>
      </c>
      <c r="Z1493" s="21">
        <v>163001</v>
      </c>
      <c r="AB1493" s="22">
        <v>163001</v>
      </c>
      <c r="AD1493" s="5" t="str">
        <f t="shared" si="23"/>
        <v>No</v>
      </c>
      <c r="AF1493" s="28"/>
      <c r="AG1493" s="21"/>
    </row>
    <row r="1494" spans="1:33">
      <c r="A1494" s="8" t="s">
        <v>1225</v>
      </c>
      <c r="B1494" s="8" t="s">
        <v>1226</v>
      </c>
      <c r="C1494" s="9" t="s">
        <v>420</v>
      </c>
      <c r="D1494" s="185">
        <v>53</v>
      </c>
      <c r="E1494" s="188">
        <v>53</v>
      </c>
      <c r="F1494" s="9" t="s">
        <v>36</v>
      </c>
      <c r="G1494" s="9" t="s">
        <v>5756</v>
      </c>
      <c r="H1494" s="10">
        <v>98378</v>
      </c>
      <c r="I1494" s="11">
        <v>7</v>
      </c>
      <c r="J1494" s="24">
        <v>0</v>
      </c>
      <c r="K1494" s="12"/>
      <c r="L1494" s="14">
        <v>0</v>
      </c>
      <c r="N1494" s="21">
        <v>0</v>
      </c>
      <c r="P1494" s="21">
        <v>0</v>
      </c>
      <c r="R1494" s="21">
        <v>0</v>
      </c>
      <c r="T1494" s="21">
        <v>0</v>
      </c>
      <c r="V1494" s="21">
        <v>0</v>
      </c>
      <c r="X1494" s="21">
        <v>0</v>
      </c>
      <c r="Z1494" s="21">
        <v>423080</v>
      </c>
      <c r="AB1494" s="22">
        <v>423080</v>
      </c>
      <c r="AD1494" s="5" t="str">
        <f t="shared" si="23"/>
        <v>No</v>
      </c>
      <c r="AF1494" s="28"/>
      <c r="AG1494" s="21"/>
    </row>
    <row r="1495" spans="1:33">
      <c r="A1495" s="8" t="s">
        <v>4791</v>
      </c>
      <c r="B1495" s="8" t="s">
        <v>2864</v>
      </c>
      <c r="C1495" s="9" t="s">
        <v>124</v>
      </c>
      <c r="D1495" s="185">
        <v>6023</v>
      </c>
      <c r="E1495" s="188">
        <v>60023</v>
      </c>
      <c r="F1495" s="9" t="s">
        <v>83</v>
      </c>
      <c r="G1495" s="9" t="s">
        <v>5756</v>
      </c>
      <c r="H1495" s="10">
        <v>143440</v>
      </c>
      <c r="I1495" s="11">
        <v>7</v>
      </c>
      <c r="J1495" s="24">
        <v>0</v>
      </c>
      <c r="K1495" s="12"/>
      <c r="L1495" s="14">
        <v>0</v>
      </c>
      <c r="N1495" s="21">
        <v>0</v>
      </c>
      <c r="P1495" s="21">
        <v>0</v>
      </c>
      <c r="R1495" s="21">
        <v>0</v>
      </c>
      <c r="T1495" s="21">
        <v>0</v>
      </c>
      <c r="V1495" s="21">
        <v>0</v>
      </c>
      <c r="X1495" s="21">
        <v>0</v>
      </c>
      <c r="Z1495" s="21">
        <v>1063386</v>
      </c>
      <c r="AB1495" s="22">
        <v>1063386</v>
      </c>
      <c r="AD1495" s="5" t="str">
        <f t="shared" si="23"/>
        <v>No</v>
      </c>
      <c r="AF1495" s="28"/>
      <c r="AG1495" s="21"/>
    </row>
    <row r="1496" spans="1:33">
      <c r="A1496" s="8" t="s">
        <v>2482</v>
      </c>
      <c r="B1496" s="8" t="s">
        <v>6466</v>
      </c>
      <c r="C1496" s="9" t="s">
        <v>46</v>
      </c>
      <c r="D1496" s="185" t="s">
        <v>2483</v>
      </c>
      <c r="E1496" s="188" t="s">
        <v>2484</v>
      </c>
      <c r="F1496" s="9" t="s">
        <v>88</v>
      </c>
      <c r="G1496" s="9" t="s">
        <v>147</v>
      </c>
      <c r="H1496" s="10">
        <v>0</v>
      </c>
      <c r="I1496" s="11">
        <v>7</v>
      </c>
      <c r="J1496" s="24">
        <v>0</v>
      </c>
      <c r="K1496" s="12"/>
      <c r="L1496" s="14">
        <v>0</v>
      </c>
      <c r="N1496" s="21">
        <v>0</v>
      </c>
      <c r="P1496" s="21">
        <v>0</v>
      </c>
      <c r="R1496" s="21">
        <v>0</v>
      </c>
      <c r="T1496" s="21">
        <v>0</v>
      </c>
      <c r="V1496" s="21">
        <v>0</v>
      </c>
      <c r="X1496" s="21">
        <v>0</v>
      </c>
      <c r="Z1496" s="21">
        <v>15033</v>
      </c>
      <c r="AB1496" s="22">
        <v>15033</v>
      </c>
      <c r="AD1496" s="5" t="str">
        <f t="shared" si="23"/>
        <v>No</v>
      </c>
      <c r="AF1496" s="28"/>
      <c r="AG1496" s="21"/>
    </row>
    <row r="1497" spans="1:33">
      <c r="A1497" s="8" t="s">
        <v>4648</v>
      </c>
      <c r="B1497" s="8" t="s">
        <v>4634</v>
      </c>
      <c r="C1497" s="9" t="s">
        <v>42</v>
      </c>
      <c r="D1497" s="185" t="s">
        <v>4649</v>
      </c>
      <c r="E1497" s="188" t="s">
        <v>4650</v>
      </c>
      <c r="F1497" s="9" t="s">
        <v>83</v>
      </c>
      <c r="G1497" s="9" t="s">
        <v>147</v>
      </c>
      <c r="H1497" s="10">
        <v>0</v>
      </c>
      <c r="I1497" s="11">
        <v>7</v>
      </c>
      <c r="J1497" s="24">
        <v>0</v>
      </c>
      <c r="K1497" s="12"/>
      <c r="L1497" s="14">
        <v>0</v>
      </c>
      <c r="N1497" s="21">
        <v>0</v>
      </c>
      <c r="P1497" s="21">
        <v>0</v>
      </c>
      <c r="R1497" s="21">
        <v>0</v>
      </c>
      <c r="T1497" s="21">
        <v>0</v>
      </c>
      <c r="V1497" s="21">
        <v>0</v>
      </c>
      <c r="X1497" s="21">
        <v>0</v>
      </c>
      <c r="Z1497" s="21">
        <v>21751</v>
      </c>
      <c r="AB1497" s="22">
        <v>21751</v>
      </c>
      <c r="AD1497" s="5" t="str">
        <f t="shared" si="23"/>
        <v>No</v>
      </c>
      <c r="AF1497" s="28"/>
      <c r="AG1497" s="21"/>
    </row>
    <row r="1498" spans="1:33">
      <c r="A1498" s="8" t="s">
        <v>3732</v>
      </c>
      <c r="B1498" s="8" t="s">
        <v>3733</v>
      </c>
      <c r="C1498" s="9" t="s">
        <v>278</v>
      </c>
      <c r="D1498" s="185" t="s">
        <v>3734</v>
      </c>
      <c r="E1498" s="188" t="s">
        <v>3735</v>
      </c>
      <c r="F1498" s="9" t="s">
        <v>83</v>
      </c>
      <c r="G1498" s="9" t="s">
        <v>147</v>
      </c>
      <c r="H1498" s="10">
        <v>0</v>
      </c>
      <c r="I1498" s="11">
        <v>7</v>
      </c>
      <c r="J1498" s="24">
        <v>0</v>
      </c>
      <c r="K1498" s="12"/>
      <c r="L1498" s="14">
        <v>0</v>
      </c>
      <c r="N1498" s="21">
        <v>0</v>
      </c>
      <c r="P1498" s="21">
        <v>0</v>
      </c>
      <c r="R1498" s="21">
        <v>0</v>
      </c>
      <c r="T1498" s="21">
        <v>0</v>
      </c>
      <c r="V1498" s="21">
        <v>0</v>
      </c>
      <c r="X1498" s="21">
        <v>0</v>
      </c>
      <c r="Z1498" s="21">
        <v>121698</v>
      </c>
      <c r="AB1498" s="22">
        <v>121698</v>
      </c>
      <c r="AD1498" s="5" t="str">
        <f t="shared" si="23"/>
        <v>No</v>
      </c>
      <c r="AF1498" s="28"/>
      <c r="AG1498" s="21"/>
    </row>
    <row r="1499" spans="1:33">
      <c r="A1499" s="8" t="s">
        <v>563</v>
      </c>
      <c r="B1499" s="8" t="s">
        <v>495</v>
      </c>
      <c r="C1499" s="9" t="s">
        <v>274</v>
      </c>
      <c r="D1499" s="185">
        <v>4055</v>
      </c>
      <c r="E1499" s="188">
        <v>40055</v>
      </c>
      <c r="F1499" s="9" t="s">
        <v>83</v>
      </c>
      <c r="G1499" s="9" t="s">
        <v>5756</v>
      </c>
      <c r="H1499" s="10">
        <v>69501</v>
      </c>
      <c r="I1499" s="11">
        <v>7</v>
      </c>
      <c r="J1499" s="24">
        <v>0</v>
      </c>
      <c r="K1499" s="12"/>
      <c r="L1499" s="14">
        <v>0</v>
      </c>
      <c r="N1499" s="21">
        <v>0</v>
      </c>
      <c r="P1499" s="21">
        <v>0</v>
      </c>
      <c r="R1499" s="21">
        <v>0</v>
      </c>
      <c r="T1499" s="21">
        <v>0</v>
      </c>
      <c r="V1499" s="21">
        <v>0</v>
      </c>
      <c r="X1499" s="21">
        <v>0</v>
      </c>
      <c r="Z1499" s="21">
        <v>148010</v>
      </c>
      <c r="AB1499" s="22">
        <v>148010</v>
      </c>
      <c r="AD1499" s="5" t="str">
        <f t="shared" si="23"/>
        <v>No</v>
      </c>
      <c r="AF1499" s="28"/>
      <c r="AG1499" s="21"/>
    </row>
    <row r="1500" spans="1:33">
      <c r="A1500" s="8" t="s">
        <v>1284</v>
      </c>
      <c r="B1500" s="8" t="s">
        <v>1274</v>
      </c>
      <c r="C1500" s="9" t="s">
        <v>141</v>
      </c>
      <c r="D1500" s="185" t="s">
        <v>1285</v>
      </c>
      <c r="E1500" s="188" t="s">
        <v>1286</v>
      </c>
      <c r="F1500" s="9" t="s">
        <v>157</v>
      </c>
      <c r="G1500" s="9" t="s">
        <v>147</v>
      </c>
      <c r="H1500" s="10">
        <v>0</v>
      </c>
      <c r="I1500" s="11">
        <v>7</v>
      </c>
      <c r="J1500" s="24">
        <v>0</v>
      </c>
      <c r="K1500" s="12"/>
      <c r="L1500" s="14">
        <v>0</v>
      </c>
      <c r="N1500" s="21">
        <v>0</v>
      </c>
      <c r="P1500" s="21">
        <v>0</v>
      </c>
      <c r="R1500" s="21">
        <v>0</v>
      </c>
      <c r="T1500" s="21">
        <v>0</v>
      </c>
      <c r="V1500" s="21">
        <v>0</v>
      </c>
      <c r="X1500" s="21">
        <v>0</v>
      </c>
      <c r="Z1500" s="21">
        <v>232137</v>
      </c>
      <c r="AB1500" s="22">
        <v>232137</v>
      </c>
      <c r="AD1500" s="5" t="str">
        <f t="shared" si="23"/>
        <v>No</v>
      </c>
      <c r="AF1500" s="28"/>
      <c r="AG1500" s="21"/>
    </row>
    <row r="1501" spans="1:33">
      <c r="A1501" s="8" t="s">
        <v>4505</v>
      </c>
      <c r="B1501" s="8" t="s">
        <v>6615</v>
      </c>
      <c r="C1501" s="9" t="s">
        <v>454</v>
      </c>
      <c r="D1501" s="185" t="s">
        <v>4506</v>
      </c>
      <c r="E1501" s="188" t="s">
        <v>4507</v>
      </c>
      <c r="F1501" s="9" t="s">
        <v>83</v>
      </c>
      <c r="G1501" s="9" t="s">
        <v>147</v>
      </c>
      <c r="H1501" s="10">
        <v>0</v>
      </c>
      <c r="I1501" s="11">
        <v>7</v>
      </c>
      <c r="J1501" s="24">
        <v>0</v>
      </c>
      <c r="K1501" s="12"/>
      <c r="L1501" s="14">
        <v>0</v>
      </c>
      <c r="N1501" s="21">
        <v>0</v>
      </c>
      <c r="P1501" s="21">
        <v>0</v>
      </c>
      <c r="R1501" s="21">
        <v>0</v>
      </c>
      <c r="T1501" s="21">
        <v>0</v>
      </c>
      <c r="V1501" s="21">
        <v>0</v>
      </c>
      <c r="X1501" s="21">
        <v>0</v>
      </c>
      <c r="Z1501" s="21">
        <v>39875</v>
      </c>
      <c r="AB1501" s="22">
        <v>39875</v>
      </c>
      <c r="AD1501" s="5" t="str">
        <f t="shared" si="23"/>
        <v>No</v>
      </c>
      <c r="AF1501" s="28"/>
      <c r="AG1501" s="21"/>
    </row>
    <row r="1502" spans="1:33">
      <c r="A1502" s="8" t="s">
        <v>3435</v>
      </c>
      <c r="B1502" s="8" t="s">
        <v>3436</v>
      </c>
      <c r="C1502" s="9" t="s">
        <v>34</v>
      </c>
      <c r="D1502" s="185" t="s">
        <v>3437</v>
      </c>
      <c r="E1502" s="188" t="s">
        <v>3438</v>
      </c>
      <c r="F1502" s="9" t="s">
        <v>157</v>
      </c>
      <c r="G1502" s="9" t="s">
        <v>147</v>
      </c>
      <c r="H1502" s="10">
        <v>0</v>
      </c>
      <c r="I1502" s="11">
        <v>7</v>
      </c>
      <c r="J1502" s="24">
        <v>0</v>
      </c>
      <c r="K1502" s="12"/>
      <c r="L1502" s="14">
        <v>0</v>
      </c>
      <c r="N1502" s="21">
        <v>0</v>
      </c>
      <c r="P1502" s="21">
        <v>0</v>
      </c>
      <c r="R1502" s="21">
        <v>0</v>
      </c>
      <c r="T1502" s="21">
        <v>0</v>
      </c>
      <c r="V1502" s="21">
        <v>0</v>
      </c>
      <c r="X1502" s="21">
        <v>0</v>
      </c>
      <c r="Z1502" s="21">
        <v>46761</v>
      </c>
      <c r="AB1502" s="22">
        <v>46761</v>
      </c>
      <c r="AD1502" s="5" t="str">
        <f t="shared" si="23"/>
        <v>No</v>
      </c>
      <c r="AF1502" s="28"/>
      <c r="AG1502" s="21"/>
    </row>
    <row r="1503" spans="1:33">
      <c r="A1503" s="8" t="s">
        <v>5363</v>
      </c>
      <c r="B1503" s="8" t="s">
        <v>5364</v>
      </c>
      <c r="C1503" s="9" t="s">
        <v>58</v>
      </c>
      <c r="D1503" s="185" t="s">
        <v>5365</v>
      </c>
      <c r="E1503" s="188" t="s">
        <v>5366</v>
      </c>
      <c r="F1503" s="9" t="s">
        <v>83</v>
      </c>
      <c r="G1503" s="9" t="s">
        <v>147</v>
      </c>
      <c r="H1503" s="10">
        <v>0</v>
      </c>
      <c r="I1503" s="11">
        <v>7</v>
      </c>
      <c r="J1503" s="24">
        <v>0</v>
      </c>
      <c r="K1503" s="12"/>
      <c r="L1503" s="14">
        <v>0</v>
      </c>
      <c r="N1503" s="21">
        <v>0</v>
      </c>
      <c r="P1503" s="21">
        <v>0</v>
      </c>
      <c r="R1503" s="21">
        <v>0</v>
      </c>
      <c r="T1503" s="21">
        <v>0</v>
      </c>
      <c r="V1503" s="21">
        <v>0</v>
      </c>
      <c r="X1503" s="21">
        <v>0</v>
      </c>
      <c r="Z1503" s="21">
        <v>409172</v>
      </c>
      <c r="AB1503" s="22">
        <v>409172</v>
      </c>
      <c r="AD1503" s="5" t="str">
        <f t="shared" si="23"/>
        <v>No</v>
      </c>
      <c r="AF1503" s="28"/>
      <c r="AG1503" s="21"/>
    </row>
    <row r="1504" spans="1:33">
      <c r="A1504" s="8" t="s">
        <v>2994</v>
      </c>
      <c r="B1504" s="8" t="s">
        <v>2995</v>
      </c>
      <c r="C1504" s="9" t="s">
        <v>91</v>
      </c>
      <c r="D1504" s="185">
        <v>9217</v>
      </c>
      <c r="E1504" s="188">
        <v>90217</v>
      </c>
      <c r="F1504" s="9" t="s">
        <v>83</v>
      </c>
      <c r="G1504" s="9" t="s">
        <v>5756</v>
      </c>
      <c r="H1504" s="10">
        <v>83578</v>
      </c>
      <c r="I1504" s="11">
        <v>7</v>
      </c>
      <c r="J1504" s="24">
        <v>0</v>
      </c>
      <c r="K1504" s="12"/>
      <c r="L1504" s="14">
        <v>0</v>
      </c>
      <c r="N1504" s="21">
        <v>0</v>
      </c>
      <c r="P1504" s="21">
        <v>0</v>
      </c>
      <c r="R1504" s="21">
        <v>0</v>
      </c>
      <c r="T1504" s="21">
        <v>0</v>
      </c>
      <c r="V1504" s="21">
        <v>0</v>
      </c>
      <c r="X1504" s="21">
        <v>0</v>
      </c>
      <c r="Z1504" s="21">
        <v>589057</v>
      </c>
      <c r="AB1504" s="22">
        <v>589057</v>
      </c>
      <c r="AD1504" s="5" t="str">
        <f t="shared" si="23"/>
        <v>No</v>
      </c>
      <c r="AF1504" s="28"/>
      <c r="AG1504" s="21"/>
    </row>
    <row r="1505" spans="1:33">
      <c r="A1505" s="8" t="s">
        <v>4259</v>
      </c>
      <c r="B1505" s="8" t="s">
        <v>1876</v>
      </c>
      <c r="C1505" s="9" t="s">
        <v>235</v>
      </c>
      <c r="D1505" s="185" t="s">
        <v>4260</v>
      </c>
      <c r="E1505" s="188" t="s">
        <v>4261</v>
      </c>
      <c r="F1505" s="9" t="s">
        <v>83</v>
      </c>
      <c r="G1505" s="9" t="s">
        <v>147</v>
      </c>
      <c r="H1505" s="10">
        <v>0</v>
      </c>
      <c r="I1505" s="11">
        <v>7</v>
      </c>
      <c r="J1505" s="24">
        <v>0</v>
      </c>
      <c r="K1505" s="12"/>
      <c r="L1505" s="14">
        <v>0</v>
      </c>
      <c r="N1505" s="21">
        <v>0</v>
      </c>
      <c r="P1505" s="21">
        <v>0</v>
      </c>
      <c r="R1505" s="21">
        <v>0</v>
      </c>
      <c r="T1505" s="21">
        <v>0</v>
      </c>
      <c r="V1505" s="21">
        <v>0</v>
      </c>
      <c r="X1505" s="21">
        <v>0</v>
      </c>
      <c r="Z1505" s="21">
        <v>166548</v>
      </c>
      <c r="AB1505" s="22">
        <v>166548</v>
      </c>
      <c r="AD1505" s="5" t="str">
        <f t="shared" si="23"/>
        <v>No</v>
      </c>
      <c r="AF1505" s="28"/>
      <c r="AG1505" s="21"/>
    </row>
    <row r="1506" spans="1:33">
      <c r="A1506" s="8" t="s">
        <v>5966</v>
      </c>
      <c r="B1506" s="8" t="s">
        <v>6095</v>
      </c>
      <c r="C1506" s="9" t="s">
        <v>171</v>
      </c>
      <c r="D1506" s="185"/>
      <c r="E1506" s="188">
        <v>40239</v>
      </c>
      <c r="F1506" s="9" t="s">
        <v>83</v>
      </c>
      <c r="G1506" s="9" t="s">
        <v>5756</v>
      </c>
      <c r="H1506" s="10">
        <v>5502379</v>
      </c>
      <c r="I1506" s="11">
        <v>7</v>
      </c>
      <c r="J1506" s="24">
        <v>0</v>
      </c>
      <c r="K1506" s="12"/>
      <c r="L1506" s="14">
        <v>0</v>
      </c>
      <c r="N1506" s="21">
        <v>0</v>
      </c>
      <c r="P1506" s="21">
        <v>0</v>
      </c>
      <c r="R1506" s="21">
        <v>0</v>
      </c>
      <c r="T1506" s="21">
        <v>0</v>
      </c>
      <c r="V1506" s="21">
        <v>0</v>
      </c>
      <c r="X1506" s="21">
        <v>0</v>
      </c>
      <c r="Z1506" s="21">
        <v>594630</v>
      </c>
      <c r="AB1506" s="22">
        <v>594630</v>
      </c>
      <c r="AD1506" s="5" t="str">
        <f t="shared" si="23"/>
        <v>No</v>
      </c>
      <c r="AF1506" s="28"/>
      <c r="AG1506" s="21"/>
    </row>
    <row r="1507" spans="1:33">
      <c r="A1507" s="8" t="s">
        <v>1332</v>
      </c>
      <c r="B1507" s="8" t="s">
        <v>1333</v>
      </c>
      <c r="C1507" s="9" t="s">
        <v>103</v>
      </c>
      <c r="D1507" s="185">
        <v>4198</v>
      </c>
      <c r="E1507" s="188">
        <v>40198</v>
      </c>
      <c r="F1507" s="9" t="s">
        <v>83</v>
      </c>
      <c r="G1507" s="9" t="s">
        <v>5756</v>
      </c>
      <c r="H1507" s="10">
        <v>2148346</v>
      </c>
      <c r="I1507" s="11">
        <v>7</v>
      </c>
      <c r="J1507" s="24">
        <v>0</v>
      </c>
      <c r="K1507" s="12"/>
      <c r="L1507" s="14">
        <v>0</v>
      </c>
      <c r="N1507" s="21">
        <v>0</v>
      </c>
      <c r="P1507" s="21">
        <v>0</v>
      </c>
      <c r="R1507" s="21">
        <v>0</v>
      </c>
      <c r="T1507" s="21">
        <v>0</v>
      </c>
      <c r="V1507" s="21">
        <v>0</v>
      </c>
      <c r="X1507" s="21">
        <v>0</v>
      </c>
      <c r="Z1507" s="21">
        <v>258422</v>
      </c>
      <c r="AB1507" s="22">
        <v>258422</v>
      </c>
      <c r="AD1507" s="5" t="str">
        <f t="shared" si="23"/>
        <v>No</v>
      </c>
      <c r="AF1507" s="28"/>
      <c r="AG1507" s="21"/>
    </row>
    <row r="1508" spans="1:33">
      <c r="A1508" s="8" t="s">
        <v>2573</v>
      </c>
      <c r="B1508" s="8" t="s">
        <v>1389</v>
      </c>
      <c r="C1508" s="9" t="s">
        <v>466</v>
      </c>
      <c r="D1508" s="185" t="s">
        <v>2574</v>
      </c>
      <c r="E1508" s="188" t="s">
        <v>2575</v>
      </c>
      <c r="F1508" s="9" t="s">
        <v>83</v>
      </c>
      <c r="G1508" s="9" t="s">
        <v>147</v>
      </c>
      <c r="H1508" s="10">
        <v>0</v>
      </c>
      <c r="I1508" s="11">
        <v>7</v>
      </c>
      <c r="J1508" s="24">
        <v>0</v>
      </c>
      <c r="K1508" s="12"/>
      <c r="L1508" s="14">
        <v>0</v>
      </c>
      <c r="N1508" s="21">
        <v>0</v>
      </c>
      <c r="P1508" s="21">
        <v>0</v>
      </c>
      <c r="R1508" s="21">
        <v>0</v>
      </c>
      <c r="T1508" s="21">
        <v>0</v>
      </c>
      <c r="V1508" s="21">
        <v>0</v>
      </c>
      <c r="X1508" s="21">
        <v>0</v>
      </c>
      <c r="Z1508" s="21">
        <v>120123</v>
      </c>
      <c r="AB1508" s="22">
        <v>120123</v>
      </c>
      <c r="AD1508" s="5" t="str">
        <f t="shared" si="23"/>
        <v>No</v>
      </c>
      <c r="AF1508" s="28"/>
      <c r="AG1508" s="21"/>
    </row>
    <row r="1509" spans="1:33">
      <c r="A1509" s="8" t="s">
        <v>101</v>
      </c>
      <c r="B1509" s="8" t="s">
        <v>102</v>
      </c>
      <c r="C1509" s="9" t="s">
        <v>103</v>
      </c>
      <c r="D1509" s="185">
        <v>4160</v>
      </c>
      <c r="E1509" s="188">
        <v>40160</v>
      </c>
      <c r="F1509" s="9" t="s">
        <v>83</v>
      </c>
      <c r="G1509" s="9" t="s">
        <v>5756</v>
      </c>
      <c r="H1509" s="10">
        <v>139171</v>
      </c>
      <c r="I1509" s="11">
        <v>7</v>
      </c>
      <c r="J1509" s="24">
        <v>0</v>
      </c>
      <c r="K1509" s="12"/>
      <c r="L1509" s="14">
        <v>0</v>
      </c>
      <c r="N1509" s="21">
        <v>0</v>
      </c>
      <c r="P1509" s="21">
        <v>0</v>
      </c>
      <c r="R1509" s="21">
        <v>0</v>
      </c>
      <c r="T1509" s="21">
        <v>0</v>
      </c>
      <c r="V1509" s="21">
        <v>0</v>
      </c>
      <c r="X1509" s="21">
        <v>0</v>
      </c>
      <c r="Z1509" s="21">
        <v>222457</v>
      </c>
      <c r="AB1509" s="22">
        <v>222457</v>
      </c>
      <c r="AD1509" s="5" t="str">
        <f t="shared" si="23"/>
        <v>No</v>
      </c>
      <c r="AF1509" s="28"/>
      <c r="AG1509" s="21"/>
    </row>
    <row r="1510" spans="1:33">
      <c r="A1510" s="8" t="s">
        <v>2907</v>
      </c>
      <c r="B1510" s="8" t="s">
        <v>2864</v>
      </c>
      <c r="C1510" s="9" t="s">
        <v>124</v>
      </c>
      <c r="D1510" s="185" t="s">
        <v>2908</v>
      </c>
      <c r="E1510" s="188" t="s">
        <v>2909</v>
      </c>
      <c r="F1510" s="9" t="s">
        <v>83</v>
      </c>
      <c r="G1510" s="9" t="s">
        <v>147</v>
      </c>
      <c r="H1510" s="10">
        <v>0</v>
      </c>
      <c r="I1510" s="11">
        <v>7</v>
      </c>
      <c r="J1510" s="24">
        <v>0</v>
      </c>
      <c r="K1510" s="12"/>
      <c r="L1510" s="14">
        <v>0</v>
      </c>
      <c r="N1510" s="21">
        <v>0</v>
      </c>
      <c r="P1510" s="21">
        <v>0</v>
      </c>
      <c r="R1510" s="21">
        <v>0</v>
      </c>
      <c r="T1510" s="21">
        <v>0</v>
      </c>
      <c r="V1510" s="21">
        <v>0</v>
      </c>
      <c r="X1510" s="21">
        <v>0</v>
      </c>
      <c r="Z1510" s="21">
        <v>145401</v>
      </c>
      <c r="AB1510" s="22">
        <v>145401</v>
      </c>
      <c r="AD1510" s="5" t="str">
        <f t="shared" si="23"/>
        <v>No</v>
      </c>
      <c r="AF1510" s="28"/>
      <c r="AG1510" s="21"/>
    </row>
    <row r="1511" spans="1:33">
      <c r="A1511" s="8" t="s">
        <v>6617</v>
      </c>
      <c r="B1511" s="8" t="s">
        <v>2412</v>
      </c>
      <c r="C1511" s="9" t="s">
        <v>46</v>
      </c>
      <c r="D1511" s="185"/>
      <c r="E1511" s="188" t="s">
        <v>6618</v>
      </c>
      <c r="F1511" s="9" t="s">
        <v>88</v>
      </c>
      <c r="G1511" s="9" t="s">
        <v>147</v>
      </c>
      <c r="H1511" s="10">
        <v>0</v>
      </c>
      <c r="I1511" s="11">
        <v>7</v>
      </c>
      <c r="J1511" s="24">
        <v>0</v>
      </c>
      <c r="K1511" s="12"/>
      <c r="L1511" s="14">
        <v>0</v>
      </c>
      <c r="N1511" s="21">
        <v>0</v>
      </c>
      <c r="P1511" s="21">
        <v>0</v>
      </c>
      <c r="R1511" s="21">
        <v>0</v>
      </c>
      <c r="T1511" s="21">
        <v>0</v>
      </c>
      <c r="V1511" s="21">
        <v>0</v>
      </c>
      <c r="X1511" s="21">
        <v>0</v>
      </c>
      <c r="Z1511" s="21">
        <v>0</v>
      </c>
      <c r="AB1511" s="22">
        <v>0</v>
      </c>
      <c r="AD1511" s="5" t="str">
        <f t="shared" si="23"/>
        <v>No</v>
      </c>
      <c r="AF1511" s="28"/>
      <c r="AG1511" s="21"/>
    </row>
    <row r="1512" spans="1:33">
      <c r="A1512" s="8" t="s">
        <v>3171</v>
      </c>
      <c r="B1512" s="8" t="s">
        <v>3172</v>
      </c>
      <c r="C1512" s="9" t="s">
        <v>50</v>
      </c>
      <c r="D1512" s="185" t="s">
        <v>3173</v>
      </c>
      <c r="E1512" s="188" t="s">
        <v>3174</v>
      </c>
      <c r="F1512" s="9" t="s">
        <v>83</v>
      </c>
      <c r="G1512" s="9" t="s">
        <v>147</v>
      </c>
      <c r="H1512" s="10">
        <v>0</v>
      </c>
      <c r="I1512" s="11">
        <v>7</v>
      </c>
      <c r="J1512" s="24">
        <v>0</v>
      </c>
      <c r="K1512" s="12"/>
      <c r="L1512" s="14">
        <v>0</v>
      </c>
      <c r="N1512" s="21">
        <v>0</v>
      </c>
      <c r="P1512" s="21">
        <v>0</v>
      </c>
      <c r="R1512" s="21">
        <v>0</v>
      </c>
      <c r="T1512" s="21">
        <v>0</v>
      </c>
      <c r="V1512" s="21">
        <v>0</v>
      </c>
      <c r="X1512" s="21">
        <v>0</v>
      </c>
      <c r="Z1512" s="21">
        <v>8022</v>
      </c>
      <c r="AB1512" s="22">
        <v>8022</v>
      </c>
      <c r="AD1512" s="5" t="str">
        <f t="shared" si="23"/>
        <v>No</v>
      </c>
      <c r="AF1512" s="28"/>
      <c r="AG1512" s="21"/>
    </row>
    <row r="1513" spans="1:33">
      <c r="A1513" s="8" t="s">
        <v>5664</v>
      </c>
      <c r="B1513" s="8" t="s">
        <v>6619</v>
      </c>
      <c r="C1513" s="9" t="s">
        <v>254</v>
      </c>
      <c r="D1513" s="185" t="s">
        <v>5665</v>
      </c>
      <c r="E1513" s="188" t="s">
        <v>5666</v>
      </c>
      <c r="F1513" s="9" t="s">
        <v>83</v>
      </c>
      <c r="G1513" s="9" t="s">
        <v>147</v>
      </c>
      <c r="H1513" s="10">
        <v>0</v>
      </c>
      <c r="I1513" s="11">
        <v>7</v>
      </c>
      <c r="J1513" s="24">
        <v>0</v>
      </c>
      <c r="K1513" s="12"/>
      <c r="L1513" s="14">
        <v>0</v>
      </c>
      <c r="N1513" s="21">
        <v>0</v>
      </c>
      <c r="P1513" s="21">
        <v>0</v>
      </c>
      <c r="R1513" s="21">
        <v>0</v>
      </c>
      <c r="T1513" s="21">
        <v>0</v>
      </c>
      <c r="V1513" s="21">
        <v>0</v>
      </c>
      <c r="X1513" s="21">
        <v>0</v>
      </c>
      <c r="Z1513" s="21">
        <v>66378</v>
      </c>
      <c r="AB1513" s="22">
        <v>66378</v>
      </c>
      <c r="AD1513" s="5" t="str">
        <f t="shared" si="23"/>
        <v>No</v>
      </c>
      <c r="AF1513" s="28"/>
      <c r="AG1513" s="21"/>
    </row>
    <row r="1514" spans="1:33">
      <c r="A1514" s="8" t="s">
        <v>2265</v>
      </c>
      <c r="B1514" s="8" t="s">
        <v>2266</v>
      </c>
      <c r="C1514" s="9" t="s">
        <v>275</v>
      </c>
      <c r="D1514" s="185" t="s">
        <v>2267</v>
      </c>
      <c r="E1514" s="188" t="s">
        <v>2268</v>
      </c>
      <c r="F1514" s="9" t="s">
        <v>157</v>
      </c>
      <c r="G1514" s="9" t="s">
        <v>147</v>
      </c>
      <c r="H1514" s="10">
        <v>0</v>
      </c>
      <c r="I1514" s="11">
        <v>7</v>
      </c>
      <c r="J1514" s="24">
        <v>0</v>
      </c>
      <c r="K1514" s="12"/>
      <c r="L1514" s="14">
        <v>0</v>
      </c>
      <c r="N1514" s="21">
        <v>0</v>
      </c>
      <c r="P1514" s="21">
        <v>0</v>
      </c>
      <c r="R1514" s="21">
        <v>0</v>
      </c>
      <c r="T1514" s="21">
        <v>0</v>
      </c>
      <c r="V1514" s="21">
        <v>0</v>
      </c>
      <c r="X1514" s="21">
        <v>0</v>
      </c>
      <c r="Z1514" s="21">
        <v>41164</v>
      </c>
      <c r="AB1514" s="22">
        <v>41164</v>
      </c>
      <c r="AD1514" s="5" t="str">
        <f t="shared" si="23"/>
        <v>No</v>
      </c>
      <c r="AF1514" s="28"/>
      <c r="AG1514" s="21"/>
    </row>
    <row r="1515" spans="1:33">
      <c r="A1515" s="8" t="s">
        <v>2701</v>
      </c>
      <c r="B1515" s="8" t="s">
        <v>2702</v>
      </c>
      <c r="C1515" s="9" t="s">
        <v>150</v>
      </c>
      <c r="D1515" s="185" t="s">
        <v>2703</v>
      </c>
      <c r="E1515" s="188">
        <v>66176</v>
      </c>
      <c r="F1515" s="9" t="s">
        <v>36</v>
      </c>
      <c r="G1515" s="9" t="s">
        <v>5756</v>
      </c>
      <c r="H1515" s="10">
        <v>0</v>
      </c>
      <c r="I1515" s="11">
        <v>7</v>
      </c>
      <c r="J1515" s="24">
        <v>0</v>
      </c>
      <c r="K1515" s="12"/>
      <c r="L1515" s="14">
        <v>0</v>
      </c>
      <c r="N1515" s="21">
        <v>0</v>
      </c>
      <c r="P1515" s="21">
        <v>0</v>
      </c>
      <c r="R1515" s="21">
        <v>0</v>
      </c>
      <c r="T1515" s="21">
        <v>0</v>
      </c>
      <c r="V1515" s="21">
        <v>0</v>
      </c>
      <c r="X1515" s="21">
        <v>0</v>
      </c>
      <c r="Z1515" s="21">
        <v>0</v>
      </c>
      <c r="AB1515" s="22">
        <v>0</v>
      </c>
      <c r="AD1515" s="5" t="str">
        <f t="shared" si="23"/>
        <v>No</v>
      </c>
      <c r="AF1515" s="28"/>
      <c r="AG1515" s="21"/>
    </row>
    <row r="1516" spans="1:33">
      <c r="A1516" s="8" t="s">
        <v>363</v>
      </c>
      <c r="B1516" s="8" t="s">
        <v>364</v>
      </c>
      <c r="C1516" s="9" t="s">
        <v>73</v>
      </c>
      <c r="D1516" s="185" t="s">
        <v>365</v>
      </c>
      <c r="E1516" s="188" t="s">
        <v>366</v>
      </c>
      <c r="F1516" s="9" t="s">
        <v>157</v>
      </c>
      <c r="G1516" s="9" t="s">
        <v>147</v>
      </c>
      <c r="H1516" s="10">
        <v>0</v>
      </c>
      <c r="I1516" s="11">
        <v>7</v>
      </c>
      <c r="J1516" s="24">
        <v>0</v>
      </c>
      <c r="K1516" s="12"/>
      <c r="L1516" s="14">
        <v>0</v>
      </c>
      <c r="N1516" s="21">
        <v>0</v>
      </c>
      <c r="P1516" s="21">
        <v>0</v>
      </c>
      <c r="R1516" s="21">
        <v>0</v>
      </c>
      <c r="T1516" s="21">
        <v>0</v>
      </c>
      <c r="V1516" s="21">
        <v>0</v>
      </c>
      <c r="X1516" s="21">
        <v>0</v>
      </c>
      <c r="Z1516" s="21">
        <v>125546</v>
      </c>
      <c r="AB1516" s="22">
        <v>125546</v>
      </c>
      <c r="AD1516" s="5" t="str">
        <f t="shared" si="23"/>
        <v>No</v>
      </c>
      <c r="AF1516" s="28"/>
      <c r="AG1516" s="21"/>
    </row>
    <row r="1517" spans="1:33">
      <c r="A1517" s="8" t="s">
        <v>2462</v>
      </c>
      <c r="B1517" s="8" t="s">
        <v>2463</v>
      </c>
      <c r="C1517" s="9" t="s">
        <v>46</v>
      </c>
      <c r="D1517" s="185" t="s">
        <v>2464</v>
      </c>
      <c r="E1517" s="188" t="s">
        <v>2465</v>
      </c>
      <c r="F1517" s="9" t="s">
        <v>88</v>
      </c>
      <c r="G1517" s="9" t="s">
        <v>147</v>
      </c>
      <c r="H1517" s="10">
        <v>0</v>
      </c>
      <c r="I1517" s="11">
        <v>7</v>
      </c>
      <c r="J1517" s="24">
        <v>0</v>
      </c>
      <c r="K1517" s="12"/>
      <c r="L1517" s="14">
        <v>0</v>
      </c>
      <c r="N1517" s="21">
        <v>0</v>
      </c>
      <c r="P1517" s="21">
        <v>0</v>
      </c>
      <c r="R1517" s="21">
        <v>0</v>
      </c>
      <c r="T1517" s="21">
        <v>0</v>
      </c>
      <c r="V1517" s="21">
        <v>0</v>
      </c>
      <c r="X1517" s="21">
        <v>0</v>
      </c>
      <c r="Z1517" s="21">
        <v>60399</v>
      </c>
      <c r="AB1517" s="22">
        <v>60399</v>
      </c>
      <c r="AD1517" s="5" t="str">
        <f t="shared" si="23"/>
        <v>No</v>
      </c>
      <c r="AF1517" s="28"/>
      <c r="AG1517" s="21"/>
    </row>
    <row r="1518" spans="1:33">
      <c r="A1518" s="8" t="s">
        <v>1324</v>
      </c>
      <c r="B1518" s="8" t="s">
        <v>6465</v>
      </c>
      <c r="C1518" s="9" t="s">
        <v>141</v>
      </c>
      <c r="D1518" s="185" t="s">
        <v>1325</v>
      </c>
      <c r="E1518" s="188" t="s">
        <v>1326</v>
      </c>
      <c r="F1518" s="9" t="s">
        <v>83</v>
      </c>
      <c r="G1518" s="9" t="s">
        <v>147</v>
      </c>
      <c r="H1518" s="10">
        <v>0</v>
      </c>
      <c r="I1518" s="11">
        <v>7</v>
      </c>
      <c r="J1518" s="24">
        <v>0</v>
      </c>
      <c r="K1518" s="12"/>
      <c r="L1518" s="14">
        <v>0</v>
      </c>
      <c r="N1518" s="21">
        <v>0</v>
      </c>
      <c r="P1518" s="21">
        <v>0</v>
      </c>
      <c r="R1518" s="21">
        <v>0</v>
      </c>
      <c r="T1518" s="21">
        <v>0</v>
      </c>
      <c r="V1518" s="21">
        <v>0</v>
      </c>
      <c r="X1518" s="21">
        <v>0</v>
      </c>
      <c r="Z1518" s="21">
        <v>106672</v>
      </c>
      <c r="AB1518" s="22">
        <v>106672</v>
      </c>
      <c r="AD1518" s="5" t="str">
        <f t="shared" si="23"/>
        <v>No</v>
      </c>
      <c r="AF1518" s="28"/>
      <c r="AG1518" s="21"/>
    </row>
    <row r="1519" spans="1:33">
      <c r="A1519" s="8" t="s">
        <v>6237</v>
      </c>
      <c r="B1519" s="8" t="s">
        <v>6238</v>
      </c>
      <c r="C1519" s="9" t="s">
        <v>171</v>
      </c>
      <c r="D1519" s="185"/>
      <c r="E1519" s="188">
        <v>40251</v>
      </c>
      <c r="F1519" s="9" t="s">
        <v>83</v>
      </c>
      <c r="G1519" s="9" t="s">
        <v>5756</v>
      </c>
      <c r="H1519" s="10">
        <v>5502379</v>
      </c>
      <c r="I1519" s="11">
        <v>7</v>
      </c>
      <c r="J1519" s="24">
        <v>0</v>
      </c>
      <c r="K1519" s="12"/>
      <c r="L1519" s="14">
        <v>0</v>
      </c>
      <c r="N1519" s="21">
        <v>0</v>
      </c>
      <c r="P1519" s="21">
        <v>0</v>
      </c>
      <c r="R1519" s="21">
        <v>0</v>
      </c>
      <c r="T1519" s="21">
        <v>0</v>
      </c>
      <c r="V1519" s="21">
        <v>0</v>
      </c>
      <c r="X1519" s="21">
        <v>0</v>
      </c>
      <c r="Z1519" s="21">
        <v>648925</v>
      </c>
      <c r="AB1519" s="22">
        <v>648925</v>
      </c>
      <c r="AD1519" s="5" t="str">
        <f t="shared" si="23"/>
        <v>No</v>
      </c>
      <c r="AF1519" s="28"/>
      <c r="AG1519" s="21"/>
    </row>
    <row r="1520" spans="1:33">
      <c r="A1520" s="8" t="s">
        <v>1251</v>
      </c>
      <c r="B1520" s="8" t="s">
        <v>1252</v>
      </c>
      <c r="C1520" s="9" t="s">
        <v>42</v>
      </c>
      <c r="D1520" s="185">
        <v>2148</v>
      </c>
      <c r="E1520" s="188">
        <v>20148</v>
      </c>
      <c r="F1520" s="9" t="s">
        <v>183</v>
      </c>
      <c r="G1520" s="9" t="s">
        <v>5756</v>
      </c>
      <c r="H1520" s="10">
        <v>423566</v>
      </c>
      <c r="I1520" s="11">
        <v>7</v>
      </c>
      <c r="J1520" s="24">
        <v>0</v>
      </c>
      <c r="K1520" s="12"/>
      <c r="L1520" s="14">
        <v>0</v>
      </c>
      <c r="N1520" s="21">
        <v>0</v>
      </c>
      <c r="P1520" s="21">
        <v>0</v>
      </c>
      <c r="R1520" s="21">
        <v>0</v>
      </c>
      <c r="T1520" s="21">
        <v>0</v>
      </c>
      <c r="V1520" s="21">
        <v>0</v>
      </c>
      <c r="X1520" s="21">
        <v>0</v>
      </c>
      <c r="Z1520" s="21">
        <v>0</v>
      </c>
      <c r="AB1520" s="22">
        <v>0</v>
      </c>
      <c r="AD1520" s="5" t="str">
        <f t="shared" si="23"/>
        <v>No</v>
      </c>
      <c r="AF1520" s="28"/>
      <c r="AG1520" s="21"/>
    </row>
    <row r="1521" spans="1:33">
      <c r="A1521" s="8" t="s">
        <v>4862</v>
      </c>
      <c r="B1521" s="8" t="s">
        <v>4863</v>
      </c>
      <c r="C1521" s="9" t="s">
        <v>87</v>
      </c>
      <c r="D1521" s="185" t="s">
        <v>4864</v>
      </c>
      <c r="E1521" s="188" t="s">
        <v>4865</v>
      </c>
      <c r="F1521" s="9" t="s">
        <v>157</v>
      </c>
      <c r="G1521" s="9" t="s">
        <v>147</v>
      </c>
      <c r="H1521" s="10">
        <v>0</v>
      </c>
      <c r="I1521" s="11">
        <v>7</v>
      </c>
      <c r="J1521" s="24">
        <v>0</v>
      </c>
      <c r="K1521" s="12"/>
      <c r="L1521" s="14">
        <v>0</v>
      </c>
      <c r="N1521" s="21">
        <v>0</v>
      </c>
      <c r="P1521" s="21">
        <v>0</v>
      </c>
      <c r="R1521" s="21">
        <v>0</v>
      </c>
      <c r="T1521" s="21">
        <v>0</v>
      </c>
      <c r="V1521" s="21">
        <v>0</v>
      </c>
      <c r="X1521" s="21">
        <v>0</v>
      </c>
      <c r="Z1521" s="21">
        <v>416680</v>
      </c>
      <c r="AB1521" s="22">
        <v>416680</v>
      </c>
      <c r="AD1521" s="5" t="str">
        <f t="shared" si="23"/>
        <v>No</v>
      </c>
      <c r="AF1521" s="28"/>
      <c r="AG1521" s="21"/>
    </row>
    <row r="1522" spans="1:33">
      <c r="A1522" s="8" t="s">
        <v>5681</v>
      </c>
      <c r="B1522" s="8" t="s">
        <v>5603</v>
      </c>
      <c r="C1522" s="9" t="s">
        <v>254</v>
      </c>
      <c r="D1522" s="185" t="s">
        <v>5682</v>
      </c>
      <c r="E1522" s="188" t="s">
        <v>5683</v>
      </c>
      <c r="F1522" s="9" t="s">
        <v>83</v>
      </c>
      <c r="G1522" s="9" t="s">
        <v>147</v>
      </c>
      <c r="H1522" s="10">
        <v>0</v>
      </c>
      <c r="I1522" s="11">
        <v>7</v>
      </c>
      <c r="J1522" s="24">
        <v>0</v>
      </c>
      <c r="K1522" s="12"/>
      <c r="L1522" s="14">
        <v>0</v>
      </c>
      <c r="N1522" s="21">
        <v>0</v>
      </c>
      <c r="P1522" s="21">
        <v>0</v>
      </c>
      <c r="R1522" s="21">
        <v>0</v>
      </c>
      <c r="T1522" s="21">
        <v>0</v>
      </c>
      <c r="V1522" s="21">
        <v>0</v>
      </c>
      <c r="X1522" s="21">
        <v>0</v>
      </c>
      <c r="Z1522" s="21">
        <v>66634</v>
      </c>
      <c r="AB1522" s="22">
        <v>66634</v>
      </c>
      <c r="AD1522" s="5" t="str">
        <f t="shared" si="23"/>
        <v>No</v>
      </c>
      <c r="AF1522" s="28"/>
      <c r="AG1522" s="21"/>
    </row>
    <row r="1523" spans="1:33">
      <c r="A1523" s="8" t="s">
        <v>5291</v>
      </c>
      <c r="B1523" s="8" t="s">
        <v>5292</v>
      </c>
      <c r="C1523" s="9" t="s">
        <v>39</v>
      </c>
      <c r="D1523" s="185">
        <v>9239</v>
      </c>
      <c r="E1523" s="188">
        <v>90239</v>
      </c>
      <c r="F1523" s="9" t="s">
        <v>83</v>
      </c>
      <c r="G1523" s="9" t="s">
        <v>5756</v>
      </c>
      <c r="H1523" s="10">
        <v>52745</v>
      </c>
      <c r="I1523" s="11">
        <v>7</v>
      </c>
      <c r="J1523" s="24">
        <v>0</v>
      </c>
      <c r="K1523" s="12"/>
      <c r="L1523" s="14">
        <v>0</v>
      </c>
      <c r="N1523" s="21">
        <v>0</v>
      </c>
      <c r="P1523" s="21">
        <v>0</v>
      </c>
      <c r="R1523" s="21">
        <v>0</v>
      </c>
      <c r="T1523" s="21">
        <v>0</v>
      </c>
      <c r="V1523" s="21">
        <v>0</v>
      </c>
      <c r="X1523" s="21">
        <v>0</v>
      </c>
      <c r="Z1523" s="21">
        <v>402355</v>
      </c>
      <c r="AB1523" s="22">
        <v>402355</v>
      </c>
      <c r="AD1523" s="5" t="str">
        <f t="shared" si="23"/>
        <v>No</v>
      </c>
      <c r="AF1523" s="28"/>
      <c r="AG1523" s="21"/>
    </row>
    <row r="1524" spans="1:33">
      <c r="A1524" s="8" t="s">
        <v>6015</v>
      </c>
      <c r="B1524" s="8" t="s">
        <v>6109</v>
      </c>
      <c r="C1524" s="9" t="s">
        <v>120</v>
      </c>
      <c r="D1524" s="185"/>
      <c r="E1524" s="188" t="s">
        <v>6016</v>
      </c>
      <c r="F1524" s="9" t="s">
        <v>83</v>
      </c>
      <c r="G1524" s="9" t="s">
        <v>147</v>
      </c>
      <c r="H1524" s="10">
        <v>0</v>
      </c>
      <c r="I1524" s="11">
        <v>7</v>
      </c>
      <c r="J1524" s="24">
        <v>0</v>
      </c>
      <c r="K1524" s="12"/>
      <c r="L1524" s="14">
        <v>0</v>
      </c>
      <c r="N1524" s="21">
        <v>0</v>
      </c>
      <c r="P1524" s="21">
        <v>0</v>
      </c>
      <c r="R1524" s="21">
        <v>0</v>
      </c>
      <c r="T1524" s="21">
        <v>0</v>
      </c>
      <c r="V1524" s="21">
        <v>0</v>
      </c>
      <c r="X1524" s="21">
        <v>0</v>
      </c>
      <c r="Z1524" s="21">
        <v>16564</v>
      </c>
      <c r="AB1524" s="22">
        <v>16564</v>
      </c>
      <c r="AD1524" s="5" t="str">
        <f t="shared" si="23"/>
        <v>No</v>
      </c>
      <c r="AF1524" s="28"/>
      <c r="AG1524" s="21"/>
    </row>
    <row r="1525" spans="1:33">
      <c r="A1525" s="8" t="s">
        <v>5953</v>
      </c>
      <c r="B1525" s="8" t="s">
        <v>6119</v>
      </c>
      <c r="C1525" s="9" t="s">
        <v>42</v>
      </c>
      <c r="D1525" s="185" t="s">
        <v>4664</v>
      </c>
      <c r="E1525" s="188" t="s">
        <v>4665</v>
      </c>
      <c r="F1525" s="9" t="s">
        <v>83</v>
      </c>
      <c r="G1525" s="9" t="s">
        <v>147</v>
      </c>
      <c r="H1525" s="10">
        <v>0</v>
      </c>
      <c r="I1525" s="11">
        <v>7</v>
      </c>
      <c r="J1525" s="24">
        <v>0</v>
      </c>
      <c r="K1525" s="12"/>
      <c r="L1525" s="14">
        <v>0</v>
      </c>
      <c r="N1525" s="21">
        <v>0</v>
      </c>
      <c r="P1525" s="21">
        <v>0</v>
      </c>
      <c r="R1525" s="21">
        <v>0</v>
      </c>
      <c r="T1525" s="21">
        <v>0</v>
      </c>
      <c r="V1525" s="21">
        <v>0</v>
      </c>
      <c r="X1525" s="21">
        <v>0</v>
      </c>
      <c r="Z1525" s="21">
        <v>13667</v>
      </c>
      <c r="AB1525" s="22">
        <v>13667</v>
      </c>
      <c r="AD1525" s="5" t="str">
        <f t="shared" si="23"/>
        <v>No</v>
      </c>
      <c r="AF1525" s="28"/>
      <c r="AG1525" s="21"/>
    </row>
    <row r="1526" spans="1:33">
      <c r="A1526" s="8" t="s">
        <v>4278</v>
      </c>
      <c r="B1526" s="8" t="s">
        <v>4279</v>
      </c>
      <c r="C1526" s="9" t="s">
        <v>235</v>
      </c>
      <c r="D1526" s="185" t="s">
        <v>4280</v>
      </c>
      <c r="E1526" s="188" t="s">
        <v>4281</v>
      </c>
      <c r="F1526" s="9" t="s">
        <v>83</v>
      </c>
      <c r="G1526" s="9" t="s">
        <v>147</v>
      </c>
      <c r="H1526" s="10">
        <v>0</v>
      </c>
      <c r="I1526" s="11">
        <v>7</v>
      </c>
      <c r="J1526" s="24">
        <v>0</v>
      </c>
      <c r="K1526" s="12"/>
      <c r="L1526" s="14">
        <v>0</v>
      </c>
      <c r="N1526" s="21">
        <v>0</v>
      </c>
      <c r="P1526" s="21">
        <v>0</v>
      </c>
      <c r="R1526" s="21">
        <v>0</v>
      </c>
      <c r="T1526" s="21">
        <v>0</v>
      </c>
      <c r="V1526" s="21">
        <v>0</v>
      </c>
      <c r="X1526" s="21">
        <v>0</v>
      </c>
      <c r="Z1526" s="21">
        <v>52346</v>
      </c>
      <c r="AB1526" s="22">
        <v>52346</v>
      </c>
      <c r="AD1526" s="5" t="str">
        <f t="shared" si="23"/>
        <v>No</v>
      </c>
      <c r="AF1526" s="28"/>
      <c r="AG1526" s="21"/>
    </row>
    <row r="1527" spans="1:33">
      <c r="A1527" s="8" t="s">
        <v>2706</v>
      </c>
      <c r="B1527" s="8" t="s">
        <v>182</v>
      </c>
      <c r="C1527" s="9" t="s">
        <v>154</v>
      </c>
      <c r="D1527" s="185" t="s">
        <v>2707</v>
      </c>
      <c r="E1527" s="188">
        <v>44907</v>
      </c>
      <c r="F1527" s="9" t="s">
        <v>36</v>
      </c>
      <c r="G1527" s="9" t="s">
        <v>5756</v>
      </c>
      <c r="H1527" s="10">
        <v>0</v>
      </c>
      <c r="I1527" s="11">
        <v>7</v>
      </c>
      <c r="J1527" s="24">
        <v>0</v>
      </c>
      <c r="K1527" s="12"/>
      <c r="L1527" s="14">
        <v>0</v>
      </c>
      <c r="N1527" s="21">
        <v>0</v>
      </c>
      <c r="P1527" s="21">
        <v>0</v>
      </c>
      <c r="R1527" s="21">
        <v>0</v>
      </c>
      <c r="T1527" s="21">
        <v>0</v>
      </c>
      <c r="V1527" s="21">
        <v>0</v>
      </c>
      <c r="X1527" s="21">
        <v>0</v>
      </c>
      <c r="Z1527" s="21">
        <v>0</v>
      </c>
      <c r="AB1527" s="22">
        <v>0</v>
      </c>
      <c r="AD1527" s="5" t="str">
        <f t="shared" si="23"/>
        <v>No</v>
      </c>
      <c r="AF1527" s="28"/>
      <c r="AG1527" s="21"/>
    </row>
    <row r="1528" spans="1:33">
      <c r="A1528" s="8" t="s">
        <v>6243</v>
      </c>
      <c r="B1528" s="8" t="s">
        <v>6244</v>
      </c>
      <c r="C1528" s="9" t="s">
        <v>171</v>
      </c>
      <c r="D1528" s="185"/>
      <c r="E1528" s="188">
        <v>40254</v>
      </c>
      <c r="F1528" s="9" t="s">
        <v>83</v>
      </c>
      <c r="G1528" s="9" t="s">
        <v>5756</v>
      </c>
      <c r="H1528" s="10">
        <v>5502379</v>
      </c>
      <c r="I1528" s="11">
        <v>7</v>
      </c>
      <c r="J1528" s="24">
        <v>0</v>
      </c>
      <c r="K1528" s="12"/>
      <c r="L1528" s="14">
        <v>0</v>
      </c>
      <c r="N1528" s="21">
        <v>0</v>
      </c>
      <c r="P1528" s="21">
        <v>0</v>
      </c>
      <c r="R1528" s="21">
        <v>0</v>
      </c>
      <c r="T1528" s="21">
        <v>0</v>
      </c>
      <c r="V1528" s="21">
        <v>0</v>
      </c>
      <c r="X1528" s="21">
        <v>0</v>
      </c>
      <c r="Z1528" s="21">
        <v>840497</v>
      </c>
      <c r="AB1528" s="22">
        <v>840497</v>
      </c>
      <c r="AD1528" s="5" t="str">
        <f t="shared" si="23"/>
        <v>No</v>
      </c>
      <c r="AF1528" s="28"/>
      <c r="AG1528" s="21"/>
    </row>
    <row r="1529" spans="1:33">
      <c r="A1529" s="8" t="s">
        <v>2610</v>
      </c>
      <c r="B1529" s="8" t="s">
        <v>2587</v>
      </c>
      <c r="C1529" s="9" t="s">
        <v>466</v>
      </c>
      <c r="D1529" s="185" t="s">
        <v>2611</v>
      </c>
      <c r="E1529" s="188" t="s">
        <v>2612</v>
      </c>
      <c r="F1529" s="9" t="s">
        <v>83</v>
      </c>
      <c r="G1529" s="9" t="s">
        <v>147</v>
      </c>
      <c r="H1529" s="10">
        <v>0</v>
      </c>
      <c r="I1529" s="11">
        <v>7</v>
      </c>
      <c r="J1529" s="24">
        <v>0</v>
      </c>
      <c r="K1529" s="12"/>
      <c r="L1529" s="14">
        <v>0</v>
      </c>
      <c r="N1529" s="21">
        <v>0</v>
      </c>
      <c r="P1529" s="21">
        <v>0</v>
      </c>
      <c r="R1529" s="21">
        <v>0</v>
      </c>
      <c r="T1529" s="21">
        <v>0</v>
      </c>
      <c r="V1529" s="21">
        <v>0</v>
      </c>
      <c r="X1529" s="21">
        <v>0</v>
      </c>
      <c r="Z1529" s="21">
        <v>88984</v>
      </c>
      <c r="AB1529" s="22">
        <v>88984</v>
      </c>
      <c r="AD1529" s="5" t="str">
        <f t="shared" si="23"/>
        <v>No</v>
      </c>
      <c r="AF1529" s="28"/>
      <c r="AG1529" s="21"/>
    </row>
    <row r="1530" spans="1:33">
      <c r="A1530" s="8" t="s">
        <v>6611</v>
      </c>
      <c r="B1530" s="8" t="s">
        <v>6612</v>
      </c>
      <c r="C1530" s="9" t="s">
        <v>178</v>
      </c>
      <c r="D1530" s="185"/>
      <c r="E1530" s="188">
        <v>50523</v>
      </c>
      <c r="F1530" s="9" t="s">
        <v>36</v>
      </c>
      <c r="G1530" s="9" t="s">
        <v>5756</v>
      </c>
      <c r="H1530" s="10">
        <v>0</v>
      </c>
      <c r="I1530" s="11">
        <v>7</v>
      </c>
      <c r="J1530" s="24">
        <v>0</v>
      </c>
      <c r="K1530" s="12"/>
      <c r="L1530" s="14">
        <v>0</v>
      </c>
      <c r="N1530" s="21">
        <v>0</v>
      </c>
      <c r="P1530" s="21">
        <v>0</v>
      </c>
      <c r="R1530" s="21">
        <v>0</v>
      </c>
      <c r="T1530" s="21">
        <v>0</v>
      </c>
      <c r="V1530" s="21">
        <v>0</v>
      </c>
      <c r="X1530" s="21">
        <v>0</v>
      </c>
      <c r="Z1530" s="21">
        <v>224695</v>
      </c>
      <c r="AB1530" s="22">
        <v>224695</v>
      </c>
      <c r="AD1530" s="5" t="str">
        <f t="shared" si="23"/>
        <v>No</v>
      </c>
      <c r="AF1530" s="28"/>
      <c r="AG1530" s="21"/>
    </row>
    <row r="1531" spans="1:33">
      <c r="A1531" s="8" t="s">
        <v>3877</v>
      </c>
      <c r="B1531" s="8" t="s">
        <v>3878</v>
      </c>
      <c r="C1531" s="9" t="s">
        <v>278</v>
      </c>
      <c r="D1531" s="185" t="s">
        <v>3879</v>
      </c>
      <c r="E1531" s="188" t="s">
        <v>3880</v>
      </c>
      <c r="F1531" s="9" t="s">
        <v>83</v>
      </c>
      <c r="G1531" s="9" t="s">
        <v>147</v>
      </c>
      <c r="H1531" s="10">
        <v>0</v>
      </c>
      <c r="I1531" s="11">
        <v>7</v>
      </c>
      <c r="J1531" s="24">
        <v>0</v>
      </c>
      <c r="K1531" s="12"/>
      <c r="L1531" s="14">
        <v>0</v>
      </c>
      <c r="N1531" s="21">
        <v>0</v>
      </c>
      <c r="P1531" s="21">
        <v>0</v>
      </c>
      <c r="R1531" s="21">
        <v>0</v>
      </c>
      <c r="T1531" s="21">
        <v>0</v>
      </c>
      <c r="V1531" s="21">
        <v>0</v>
      </c>
      <c r="X1531" s="21">
        <v>0</v>
      </c>
      <c r="Z1531" s="21">
        <v>170977</v>
      </c>
      <c r="AB1531" s="22">
        <v>170977</v>
      </c>
      <c r="AD1531" s="5" t="str">
        <f t="shared" si="23"/>
        <v>No</v>
      </c>
      <c r="AF1531" s="28"/>
      <c r="AG1531" s="21"/>
    </row>
    <row r="1532" spans="1:33">
      <c r="A1532" s="8" t="s">
        <v>6281</v>
      </c>
      <c r="B1532" s="8" t="s">
        <v>6282</v>
      </c>
      <c r="C1532" s="9" t="s">
        <v>454</v>
      </c>
      <c r="D1532" s="185"/>
      <c r="E1532" s="188" t="s">
        <v>6283</v>
      </c>
      <c r="F1532" s="9" t="s">
        <v>83</v>
      </c>
      <c r="G1532" s="9" t="s">
        <v>147</v>
      </c>
      <c r="H1532" s="10">
        <v>0</v>
      </c>
      <c r="I1532" s="11">
        <v>7</v>
      </c>
      <c r="J1532" s="24">
        <v>0</v>
      </c>
      <c r="K1532" s="12"/>
      <c r="L1532" s="14">
        <v>0</v>
      </c>
      <c r="N1532" s="21">
        <v>0</v>
      </c>
      <c r="P1532" s="21">
        <v>0</v>
      </c>
      <c r="R1532" s="21">
        <v>0</v>
      </c>
      <c r="T1532" s="21">
        <v>0</v>
      </c>
      <c r="V1532" s="21">
        <v>0</v>
      </c>
      <c r="X1532" s="21">
        <v>0</v>
      </c>
      <c r="Z1532" s="21">
        <v>650896</v>
      </c>
      <c r="AB1532" s="22">
        <v>650896</v>
      </c>
      <c r="AD1532" s="5" t="str">
        <f t="shared" si="23"/>
        <v>No</v>
      </c>
      <c r="AF1532" s="28"/>
      <c r="AG1532" s="21"/>
    </row>
    <row r="1533" spans="1:33">
      <c r="A1533" s="8" t="s">
        <v>3818</v>
      </c>
      <c r="B1533" s="8" t="s">
        <v>3819</v>
      </c>
      <c r="C1533" s="9" t="s">
        <v>278</v>
      </c>
      <c r="D1533" s="185" t="s">
        <v>3820</v>
      </c>
      <c r="E1533" s="188" t="s">
        <v>3821</v>
      </c>
      <c r="F1533" s="9" t="s">
        <v>157</v>
      </c>
      <c r="G1533" s="9" t="s">
        <v>147</v>
      </c>
      <c r="H1533" s="10">
        <v>0</v>
      </c>
      <c r="I1533" s="11">
        <v>7</v>
      </c>
      <c r="J1533" s="24">
        <v>0</v>
      </c>
      <c r="K1533" s="12"/>
      <c r="L1533" s="14">
        <v>0</v>
      </c>
      <c r="N1533" s="21">
        <v>0</v>
      </c>
      <c r="P1533" s="21">
        <v>0</v>
      </c>
      <c r="R1533" s="21">
        <v>0</v>
      </c>
      <c r="T1533" s="21">
        <v>0</v>
      </c>
      <c r="V1533" s="21">
        <v>0</v>
      </c>
      <c r="X1533" s="21">
        <v>0</v>
      </c>
      <c r="Z1533" s="21">
        <v>25978</v>
      </c>
      <c r="AB1533" s="22">
        <v>25978</v>
      </c>
      <c r="AD1533" s="5" t="str">
        <f t="shared" si="23"/>
        <v>No</v>
      </c>
      <c r="AF1533" s="28"/>
      <c r="AG1533" s="21"/>
    </row>
    <row r="1534" spans="1:33">
      <c r="A1534" s="8" t="s">
        <v>4020</v>
      </c>
      <c r="B1534" s="8" t="s">
        <v>4021</v>
      </c>
      <c r="C1534" s="9" t="s">
        <v>39</v>
      </c>
      <c r="D1534" s="185" t="s">
        <v>4022</v>
      </c>
      <c r="E1534" s="188" t="s">
        <v>4023</v>
      </c>
      <c r="F1534" s="9" t="s">
        <v>83</v>
      </c>
      <c r="G1534" s="9" t="s">
        <v>147</v>
      </c>
      <c r="H1534" s="10">
        <v>0</v>
      </c>
      <c r="I1534" s="11">
        <v>7</v>
      </c>
      <c r="J1534" s="24">
        <v>0</v>
      </c>
      <c r="K1534" s="12"/>
      <c r="L1534" s="14">
        <v>0</v>
      </c>
      <c r="N1534" s="21">
        <v>0</v>
      </c>
      <c r="P1534" s="21">
        <v>0</v>
      </c>
      <c r="R1534" s="21">
        <v>0</v>
      </c>
      <c r="T1534" s="21">
        <v>0</v>
      </c>
      <c r="V1534" s="21">
        <v>0</v>
      </c>
      <c r="X1534" s="21">
        <v>0</v>
      </c>
      <c r="Z1534" s="21">
        <v>263210</v>
      </c>
      <c r="AB1534" s="22">
        <v>263210</v>
      </c>
      <c r="AD1534" s="5" t="str">
        <f t="shared" si="23"/>
        <v>No</v>
      </c>
      <c r="AF1534" s="28"/>
      <c r="AG1534" s="21"/>
    </row>
    <row r="1535" spans="1:33">
      <c r="A1535" s="8" t="s">
        <v>1966</v>
      </c>
      <c r="B1535" s="8" t="s">
        <v>1967</v>
      </c>
      <c r="C1535" s="9" t="s">
        <v>265</v>
      </c>
      <c r="D1535" s="185">
        <v>7030</v>
      </c>
      <c r="E1535" s="188">
        <v>70030</v>
      </c>
      <c r="F1535" s="9" t="s">
        <v>83</v>
      </c>
      <c r="G1535" s="9" t="s">
        <v>84</v>
      </c>
      <c r="H1535" s="10">
        <v>106621</v>
      </c>
      <c r="I1535" s="11">
        <v>7</v>
      </c>
      <c r="J1535" s="24">
        <v>0</v>
      </c>
      <c r="K1535" s="12"/>
      <c r="L1535" s="14">
        <v>0</v>
      </c>
      <c r="N1535" s="21">
        <v>0</v>
      </c>
      <c r="P1535" s="21">
        <v>838166</v>
      </c>
      <c r="R1535" s="21">
        <v>0</v>
      </c>
      <c r="T1535" s="21">
        <v>0</v>
      </c>
      <c r="V1535" s="21">
        <v>0</v>
      </c>
      <c r="X1535" s="21">
        <v>0</v>
      </c>
      <c r="Z1535" s="21">
        <v>0</v>
      </c>
      <c r="AB1535" s="22">
        <v>838166</v>
      </c>
      <c r="AD1535" s="5" t="str">
        <f t="shared" si="23"/>
        <v>No</v>
      </c>
      <c r="AF1535" s="28"/>
      <c r="AG1535" s="21"/>
    </row>
    <row r="1536" spans="1:33">
      <c r="A1536" s="8" t="s">
        <v>533</v>
      </c>
      <c r="B1536" s="8" t="s">
        <v>534</v>
      </c>
      <c r="C1536" s="9" t="s">
        <v>274</v>
      </c>
      <c r="D1536" s="185">
        <v>4186</v>
      </c>
      <c r="E1536" s="188">
        <v>40186</v>
      </c>
      <c r="F1536" s="9" t="s">
        <v>83</v>
      </c>
      <c r="G1536" s="9" t="s">
        <v>5756</v>
      </c>
      <c r="H1536" s="10">
        <v>133228</v>
      </c>
      <c r="I1536" s="11">
        <v>7</v>
      </c>
      <c r="J1536" s="24">
        <v>0</v>
      </c>
      <c r="K1536" s="12"/>
      <c r="L1536" s="14">
        <v>0</v>
      </c>
      <c r="N1536" s="21">
        <v>0</v>
      </c>
      <c r="P1536" s="21">
        <v>0</v>
      </c>
      <c r="R1536" s="21">
        <v>0</v>
      </c>
      <c r="T1536" s="21">
        <v>0</v>
      </c>
      <c r="V1536" s="21">
        <v>0</v>
      </c>
      <c r="X1536" s="21">
        <v>0</v>
      </c>
      <c r="Z1536" s="21">
        <v>288851</v>
      </c>
      <c r="AB1536" s="22">
        <v>288851</v>
      </c>
      <c r="AD1536" s="5" t="str">
        <f t="shared" si="23"/>
        <v>No</v>
      </c>
      <c r="AF1536" s="28"/>
      <c r="AG1536" s="21"/>
    </row>
    <row r="1537" spans="1:33">
      <c r="A1537" s="8" t="s">
        <v>2849</v>
      </c>
      <c r="B1537" s="8" t="s">
        <v>1115</v>
      </c>
      <c r="C1537" s="9" t="s">
        <v>124</v>
      </c>
      <c r="D1537" s="185" t="s">
        <v>2850</v>
      </c>
      <c r="E1537" s="188" t="s">
        <v>2851</v>
      </c>
      <c r="F1537" s="9" t="s">
        <v>1320</v>
      </c>
      <c r="G1537" s="9" t="s">
        <v>147</v>
      </c>
      <c r="H1537" s="10">
        <v>0</v>
      </c>
      <c r="I1537" s="11">
        <v>7</v>
      </c>
      <c r="J1537" s="24">
        <v>0</v>
      </c>
      <c r="K1537" s="12"/>
      <c r="L1537" s="14">
        <v>0</v>
      </c>
      <c r="N1537" s="21">
        <v>0</v>
      </c>
      <c r="P1537" s="21">
        <v>0</v>
      </c>
      <c r="R1537" s="21">
        <v>0</v>
      </c>
      <c r="T1537" s="21">
        <v>0</v>
      </c>
      <c r="V1537" s="21">
        <v>0</v>
      </c>
      <c r="X1537" s="21">
        <v>0</v>
      </c>
      <c r="Z1537" s="21">
        <v>95259</v>
      </c>
      <c r="AB1537" s="22">
        <v>95259</v>
      </c>
      <c r="AD1537" s="5" t="str">
        <f t="shared" si="23"/>
        <v>No</v>
      </c>
      <c r="AF1537" s="28"/>
      <c r="AG1537" s="21"/>
    </row>
    <row r="1538" spans="1:33">
      <c r="A1538" s="8" t="s">
        <v>4840</v>
      </c>
      <c r="B1538" s="8" t="s">
        <v>173</v>
      </c>
      <c r="C1538" s="9" t="s">
        <v>87</v>
      </c>
      <c r="D1538" s="185" t="s">
        <v>4841</v>
      </c>
      <c r="E1538" s="188" t="s">
        <v>4842</v>
      </c>
      <c r="F1538" s="9" t="s">
        <v>157</v>
      </c>
      <c r="G1538" s="9" t="s">
        <v>147</v>
      </c>
      <c r="H1538" s="10">
        <v>0</v>
      </c>
      <c r="I1538" s="11">
        <v>7</v>
      </c>
      <c r="J1538" s="24">
        <v>0</v>
      </c>
      <c r="K1538" s="12"/>
      <c r="L1538" s="14">
        <v>0</v>
      </c>
      <c r="N1538" s="21">
        <v>0</v>
      </c>
      <c r="P1538" s="21">
        <v>0</v>
      </c>
      <c r="R1538" s="21">
        <v>0</v>
      </c>
      <c r="T1538" s="21">
        <v>0</v>
      </c>
      <c r="V1538" s="21">
        <v>0</v>
      </c>
      <c r="X1538" s="21">
        <v>0</v>
      </c>
      <c r="Z1538" s="21">
        <v>0</v>
      </c>
      <c r="AB1538" s="22">
        <v>0</v>
      </c>
      <c r="AD1538" s="5" t="str">
        <f t="shared" si="23"/>
        <v>No</v>
      </c>
      <c r="AF1538" s="28"/>
      <c r="AG1538" s="21"/>
    </row>
    <row r="1539" spans="1:33">
      <c r="A1539" s="8" t="s">
        <v>3572</v>
      </c>
      <c r="B1539" s="8" t="s">
        <v>3573</v>
      </c>
      <c r="C1539" s="9" t="s">
        <v>109</v>
      </c>
      <c r="D1539" s="185" t="s">
        <v>3574</v>
      </c>
      <c r="E1539" s="188" t="s">
        <v>3575</v>
      </c>
      <c r="F1539" s="9" t="s">
        <v>83</v>
      </c>
      <c r="G1539" s="9" t="s">
        <v>147</v>
      </c>
      <c r="H1539" s="10">
        <v>0</v>
      </c>
      <c r="I1539" s="11">
        <v>7</v>
      </c>
      <c r="J1539" s="24">
        <v>0</v>
      </c>
      <c r="K1539" s="12"/>
      <c r="L1539" s="14">
        <v>0</v>
      </c>
      <c r="N1539" s="21">
        <v>0</v>
      </c>
      <c r="P1539" s="21">
        <v>0</v>
      </c>
      <c r="R1539" s="21">
        <v>0</v>
      </c>
      <c r="T1539" s="21">
        <v>0</v>
      </c>
      <c r="V1539" s="21">
        <v>0</v>
      </c>
      <c r="X1539" s="21">
        <v>0</v>
      </c>
      <c r="Z1539" s="21">
        <v>109522</v>
      </c>
      <c r="AB1539" s="22">
        <v>109522</v>
      </c>
      <c r="AD1539" s="5" t="str">
        <f t="shared" ref="AD1539:AD1602" si="24">IF(AC1539&amp;AA1539&amp;Y1539&amp;W1539&amp;U1539&amp;S1539&amp;Q1539&amp;O1539&amp;M1539&amp;K1539&lt;&gt;"","Yes","No")</f>
        <v>No</v>
      </c>
      <c r="AF1539" s="28"/>
      <c r="AG1539" s="21"/>
    </row>
    <row r="1540" spans="1:33">
      <c r="A1540" s="8" t="s">
        <v>3175</v>
      </c>
      <c r="B1540" s="8" t="s">
        <v>3176</v>
      </c>
      <c r="C1540" s="9" t="s">
        <v>50</v>
      </c>
      <c r="D1540" s="185" t="s">
        <v>3177</v>
      </c>
      <c r="E1540" s="188" t="s">
        <v>3178</v>
      </c>
      <c r="F1540" s="9" t="s">
        <v>157</v>
      </c>
      <c r="G1540" s="9" t="s">
        <v>147</v>
      </c>
      <c r="H1540" s="10">
        <v>0</v>
      </c>
      <c r="I1540" s="11">
        <v>7</v>
      </c>
      <c r="J1540" s="24">
        <v>0</v>
      </c>
      <c r="K1540" s="12"/>
      <c r="L1540" s="14">
        <v>0</v>
      </c>
      <c r="N1540" s="21">
        <v>0</v>
      </c>
      <c r="P1540" s="21">
        <v>0</v>
      </c>
      <c r="R1540" s="21">
        <v>0</v>
      </c>
      <c r="T1540" s="21">
        <v>0</v>
      </c>
      <c r="V1540" s="21">
        <v>0</v>
      </c>
      <c r="X1540" s="21">
        <v>0</v>
      </c>
      <c r="Z1540" s="21">
        <v>28685</v>
      </c>
      <c r="AB1540" s="22">
        <v>28685</v>
      </c>
      <c r="AD1540" s="5" t="str">
        <f t="shared" si="24"/>
        <v>No</v>
      </c>
      <c r="AF1540" s="28"/>
      <c r="AG1540" s="21"/>
    </row>
    <row r="1541" spans="1:33">
      <c r="A1541" s="8" t="s">
        <v>3206</v>
      </c>
      <c r="B1541" s="8" t="s">
        <v>3207</v>
      </c>
      <c r="C1541" s="9" t="s">
        <v>50</v>
      </c>
      <c r="D1541" s="185" t="s">
        <v>3208</v>
      </c>
      <c r="E1541" s="188" t="s">
        <v>3209</v>
      </c>
      <c r="F1541" s="9" t="s">
        <v>83</v>
      </c>
      <c r="G1541" s="9" t="s">
        <v>147</v>
      </c>
      <c r="H1541" s="10">
        <v>0</v>
      </c>
      <c r="I1541" s="11">
        <v>7</v>
      </c>
      <c r="J1541" s="24">
        <v>0</v>
      </c>
      <c r="K1541" s="12"/>
      <c r="L1541" s="14">
        <v>0</v>
      </c>
      <c r="N1541" s="21">
        <v>0</v>
      </c>
      <c r="P1541" s="21">
        <v>0</v>
      </c>
      <c r="R1541" s="21">
        <v>0</v>
      </c>
      <c r="T1541" s="21">
        <v>0</v>
      </c>
      <c r="V1541" s="21">
        <v>0</v>
      </c>
      <c r="X1541" s="21">
        <v>0</v>
      </c>
      <c r="Z1541" s="21">
        <v>183006</v>
      </c>
      <c r="AB1541" s="22">
        <v>183006</v>
      </c>
      <c r="AD1541" s="5" t="str">
        <f t="shared" si="24"/>
        <v>No</v>
      </c>
      <c r="AF1541" s="28"/>
      <c r="AG1541" s="21"/>
    </row>
    <row r="1542" spans="1:33">
      <c r="A1542" s="8" t="s">
        <v>4933</v>
      </c>
      <c r="B1542" s="8" t="s">
        <v>4934</v>
      </c>
      <c r="C1542" s="9" t="s">
        <v>91</v>
      </c>
      <c r="D1542" s="185" t="s">
        <v>4935</v>
      </c>
      <c r="E1542" s="188" t="s">
        <v>4936</v>
      </c>
      <c r="F1542" s="9" t="s">
        <v>83</v>
      </c>
      <c r="G1542" s="9" t="s">
        <v>147</v>
      </c>
      <c r="H1542" s="10">
        <v>0</v>
      </c>
      <c r="I1542" s="11">
        <v>6</v>
      </c>
      <c r="J1542" s="24">
        <v>0</v>
      </c>
      <c r="K1542" s="12"/>
      <c r="L1542" s="14">
        <v>0</v>
      </c>
      <c r="N1542" s="21">
        <v>0</v>
      </c>
      <c r="P1542" s="21">
        <v>0</v>
      </c>
      <c r="R1542" s="21">
        <v>0</v>
      </c>
      <c r="T1542" s="21">
        <v>0</v>
      </c>
      <c r="V1542" s="21">
        <v>0</v>
      </c>
      <c r="X1542" s="21">
        <v>0</v>
      </c>
      <c r="Z1542" s="21">
        <v>0</v>
      </c>
      <c r="AB1542" s="22">
        <v>0</v>
      </c>
      <c r="AD1542" s="5" t="str">
        <f t="shared" si="24"/>
        <v>No</v>
      </c>
      <c r="AF1542" s="28"/>
      <c r="AG1542" s="21"/>
    </row>
    <row r="1543" spans="1:33">
      <c r="A1543" s="8" t="s">
        <v>3699</v>
      </c>
      <c r="B1543" s="8" t="s">
        <v>3700</v>
      </c>
      <c r="C1543" s="9" t="s">
        <v>254</v>
      </c>
      <c r="D1543" s="185" t="s">
        <v>3701</v>
      </c>
      <c r="E1543" s="188">
        <v>88188</v>
      </c>
      <c r="F1543" s="9" t="s">
        <v>36</v>
      </c>
      <c r="G1543" s="9" t="s">
        <v>5756</v>
      </c>
      <c r="H1543" s="10">
        <v>0</v>
      </c>
      <c r="I1543" s="11">
        <v>6</v>
      </c>
      <c r="J1543" s="24">
        <v>0</v>
      </c>
      <c r="K1543" s="12"/>
      <c r="L1543" s="14">
        <v>0</v>
      </c>
      <c r="N1543" s="21">
        <v>0</v>
      </c>
      <c r="P1543" s="21">
        <v>0</v>
      </c>
      <c r="R1543" s="21">
        <v>0</v>
      </c>
      <c r="T1543" s="21">
        <v>0</v>
      </c>
      <c r="V1543" s="21">
        <v>0</v>
      </c>
      <c r="X1543" s="21">
        <v>0</v>
      </c>
      <c r="Z1543" s="21">
        <v>0</v>
      </c>
      <c r="AB1543" s="22">
        <v>0</v>
      </c>
      <c r="AD1543" s="5" t="str">
        <f t="shared" si="24"/>
        <v>No</v>
      </c>
      <c r="AF1543" s="28"/>
      <c r="AG1543" s="21"/>
    </row>
    <row r="1544" spans="1:33">
      <c r="A1544" s="8" t="s">
        <v>6629</v>
      </c>
      <c r="B1544" s="8" t="s">
        <v>1202</v>
      </c>
      <c r="C1544" s="9" t="s">
        <v>254</v>
      </c>
      <c r="D1544" s="185" t="s">
        <v>1203</v>
      </c>
      <c r="E1544" s="188">
        <v>80018</v>
      </c>
      <c r="F1544" s="9" t="s">
        <v>36</v>
      </c>
      <c r="G1544" s="9" t="s">
        <v>5756</v>
      </c>
      <c r="H1544" s="10">
        <v>0</v>
      </c>
      <c r="I1544" s="11">
        <v>6</v>
      </c>
      <c r="J1544" s="24">
        <v>0</v>
      </c>
      <c r="K1544" s="12"/>
      <c r="L1544" s="14">
        <v>0</v>
      </c>
      <c r="N1544" s="21">
        <v>0</v>
      </c>
      <c r="P1544" s="21">
        <v>0</v>
      </c>
      <c r="R1544" s="21">
        <v>0</v>
      </c>
      <c r="T1544" s="21">
        <v>0</v>
      </c>
      <c r="V1544" s="21">
        <v>0</v>
      </c>
      <c r="X1544" s="21">
        <v>0</v>
      </c>
      <c r="Z1544" s="21">
        <v>223751</v>
      </c>
      <c r="AB1544" s="22">
        <v>223751</v>
      </c>
      <c r="AD1544" s="5" t="str">
        <f t="shared" si="24"/>
        <v>No</v>
      </c>
      <c r="AF1544" s="28"/>
      <c r="AG1544" s="21"/>
    </row>
    <row r="1545" spans="1:33">
      <c r="A1545" s="8" t="s">
        <v>378</v>
      </c>
      <c r="B1545" s="8" t="s">
        <v>6469</v>
      </c>
      <c r="C1545" s="9" t="s">
        <v>73</v>
      </c>
      <c r="D1545" s="185" t="s">
        <v>379</v>
      </c>
      <c r="E1545" s="188" t="s">
        <v>380</v>
      </c>
      <c r="F1545" s="9" t="s">
        <v>157</v>
      </c>
      <c r="G1545" s="9" t="s">
        <v>147</v>
      </c>
      <c r="H1545" s="10">
        <v>0</v>
      </c>
      <c r="I1545" s="11">
        <v>6</v>
      </c>
      <c r="J1545" s="24">
        <v>0</v>
      </c>
      <c r="K1545" s="12"/>
      <c r="L1545" s="14">
        <v>0</v>
      </c>
      <c r="N1545" s="21">
        <v>0</v>
      </c>
      <c r="P1545" s="21">
        <v>0</v>
      </c>
      <c r="R1545" s="21">
        <v>0</v>
      </c>
      <c r="T1545" s="21">
        <v>0</v>
      </c>
      <c r="V1545" s="21">
        <v>0</v>
      </c>
      <c r="X1545" s="21">
        <v>0</v>
      </c>
      <c r="Z1545" s="21">
        <v>96510</v>
      </c>
      <c r="AB1545" s="22">
        <v>96510</v>
      </c>
      <c r="AD1545" s="5" t="str">
        <f t="shared" si="24"/>
        <v>No</v>
      </c>
      <c r="AF1545" s="28"/>
      <c r="AG1545" s="21"/>
    </row>
    <row r="1546" spans="1:33">
      <c r="A1546" s="8" t="s">
        <v>3217</v>
      </c>
      <c r="B1546" s="8" t="s">
        <v>3218</v>
      </c>
      <c r="C1546" s="9" t="s">
        <v>50</v>
      </c>
      <c r="D1546" s="185" t="s">
        <v>3219</v>
      </c>
      <c r="E1546" s="188" t="s">
        <v>3220</v>
      </c>
      <c r="F1546" s="9" t="s">
        <v>157</v>
      </c>
      <c r="G1546" s="9" t="s">
        <v>147</v>
      </c>
      <c r="H1546" s="10">
        <v>0</v>
      </c>
      <c r="I1546" s="11">
        <v>6</v>
      </c>
      <c r="J1546" s="24">
        <v>0</v>
      </c>
      <c r="K1546" s="12"/>
      <c r="L1546" s="14">
        <v>0</v>
      </c>
      <c r="N1546" s="21">
        <v>0</v>
      </c>
      <c r="P1546" s="21">
        <v>0</v>
      </c>
      <c r="R1546" s="21">
        <v>0</v>
      </c>
      <c r="T1546" s="21">
        <v>0</v>
      </c>
      <c r="V1546" s="21">
        <v>0</v>
      </c>
      <c r="X1546" s="21">
        <v>0</v>
      </c>
      <c r="Z1546" s="21">
        <v>80771</v>
      </c>
      <c r="AB1546" s="22">
        <v>80771</v>
      </c>
      <c r="AD1546" s="5" t="str">
        <f t="shared" si="24"/>
        <v>No</v>
      </c>
      <c r="AF1546" s="28"/>
      <c r="AG1546" s="21"/>
    </row>
    <row r="1547" spans="1:33">
      <c r="A1547" s="8" t="s">
        <v>6234</v>
      </c>
      <c r="B1547" s="8" t="s">
        <v>6235</v>
      </c>
      <c r="C1547" s="9" t="s">
        <v>91</v>
      </c>
      <c r="D1547" s="185"/>
      <c r="E1547" s="188">
        <v>90251</v>
      </c>
      <c r="F1547" s="9" t="s">
        <v>83</v>
      </c>
      <c r="G1547" s="9" t="s">
        <v>5756</v>
      </c>
      <c r="H1547" s="10">
        <v>12150996</v>
      </c>
      <c r="I1547" s="11">
        <v>6</v>
      </c>
      <c r="J1547" s="24">
        <v>0</v>
      </c>
      <c r="K1547" s="12"/>
      <c r="L1547" s="14">
        <v>0</v>
      </c>
      <c r="N1547" s="21">
        <v>0</v>
      </c>
      <c r="P1547" s="21">
        <v>0</v>
      </c>
      <c r="R1547" s="21">
        <v>0</v>
      </c>
      <c r="T1547" s="21">
        <v>0</v>
      </c>
      <c r="V1547" s="21">
        <v>0</v>
      </c>
      <c r="X1547" s="21">
        <v>0</v>
      </c>
      <c r="Z1547" s="21">
        <v>1194076</v>
      </c>
      <c r="AB1547" s="22">
        <v>1194076</v>
      </c>
      <c r="AD1547" s="5" t="str">
        <f t="shared" si="24"/>
        <v>No</v>
      </c>
      <c r="AF1547" s="28"/>
      <c r="AG1547" s="21"/>
    </row>
    <row r="1548" spans="1:33">
      <c r="A1548" s="8" t="s">
        <v>6628</v>
      </c>
      <c r="B1548" s="8" t="s">
        <v>6401</v>
      </c>
      <c r="C1548" s="9" t="s">
        <v>454</v>
      </c>
      <c r="D1548" s="185" t="s">
        <v>4559</v>
      </c>
      <c r="E1548" s="188" t="s">
        <v>4560</v>
      </c>
      <c r="F1548" s="9" t="s">
        <v>157</v>
      </c>
      <c r="G1548" s="9" t="s">
        <v>147</v>
      </c>
      <c r="H1548" s="10">
        <v>0</v>
      </c>
      <c r="I1548" s="11">
        <v>6</v>
      </c>
      <c r="J1548" s="24">
        <v>0</v>
      </c>
      <c r="K1548" s="12"/>
      <c r="L1548" s="14">
        <v>0</v>
      </c>
      <c r="N1548" s="21">
        <v>0</v>
      </c>
      <c r="P1548" s="21">
        <v>0</v>
      </c>
      <c r="R1548" s="21">
        <v>0</v>
      </c>
      <c r="T1548" s="21">
        <v>0</v>
      </c>
      <c r="V1548" s="21">
        <v>0</v>
      </c>
      <c r="X1548" s="21">
        <v>0</v>
      </c>
      <c r="Z1548" s="21">
        <v>21000</v>
      </c>
      <c r="AB1548" s="22">
        <v>21000</v>
      </c>
      <c r="AD1548" s="5" t="str">
        <f t="shared" si="24"/>
        <v>No</v>
      </c>
      <c r="AF1548" s="28"/>
      <c r="AG1548" s="21"/>
    </row>
    <row r="1549" spans="1:33">
      <c r="A1549" s="8" t="s">
        <v>2143</v>
      </c>
      <c r="B1549" s="8" t="s">
        <v>2144</v>
      </c>
      <c r="C1549" s="9" t="s">
        <v>275</v>
      </c>
      <c r="D1549" s="185" t="s">
        <v>2145</v>
      </c>
      <c r="E1549" s="188" t="s">
        <v>2146</v>
      </c>
      <c r="F1549" s="9" t="s">
        <v>83</v>
      </c>
      <c r="G1549" s="9" t="s">
        <v>147</v>
      </c>
      <c r="H1549" s="10">
        <v>0</v>
      </c>
      <c r="I1549" s="11">
        <v>6</v>
      </c>
      <c r="J1549" s="24">
        <v>0</v>
      </c>
      <c r="K1549" s="12"/>
      <c r="L1549" s="14">
        <v>0</v>
      </c>
      <c r="N1549" s="21">
        <v>0</v>
      </c>
      <c r="P1549" s="21">
        <v>0</v>
      </c>
      <c r="R1549" s="21">
        <v>0</v>
      </c>
      <c r="T1549" s="21">
        <v>0</v>
      </c>
      <c r="V1549" s="21">
        <v>0</v>
      </c>
      <c r="X1549" s="21">
        <v>0</v>
      </c>
      <c r="Z1549" s="21">
        <v>51377</v>
      </c>
      <c r="AB1549" s="22">
        <v>51377</v>
      </c>
      <c r="AD1549" s="5" t="str">
        <f t="shared" si="24"/>
        <v>No</v>
      </c>
      <c r="AF1549" s="28"/>
      <c r="AG1549" s="21"/>
    </row>
    <row r="1550" spans="1:33">
      <c r="A1550" s="8" t="s">
        <v>919</v>
      </c>
      <c r="B1550" s="8" t="s">
        <v>834</v>
      </c>
      <c r="C1550" s="9" t="s">
        <v>129</v>
      </c>
      <c r="D1550" s="185" t="s">
        <v>920</v>
      </c>
      <c r="E1550" s="188" t="s">
        <v>921</v>
      </c>
      <c r="F1550" s="9" t="s">
        <v>83</v>
      </c>
      <c r="G1550" s="9" t="s">
        <v>147</v>
      </c>
      <c r="H1550" s="10">
        <v>0</v>
      </c>
      <c r="I1550" s="11">
        <v>6</v>
      </c>
      <c r="J1550" s="24">
        <v>0</v>
      </c>
      <c r="K1550" s="12"/>
      <c r="L1550" s="14">
        <v>0</v>
      </c>
      <c r="N1550" s="21">
        <v>0</v>
      </c>
      <c r="P1550" s="21">
        <v>0</v>
      </c>
      <c r="R1550" s="21">
        <v>0</v>
      </c>
      <c r="T1550" s="21">
        <v>0</v>
      </c>
      <c r="V1550" s="21">
        <v>0</v>
      </c>
      <c r="X1550" s="21">
        <v>0</v>
      </c>
      <c r="Z1550" s="21">
        <v>128340</v>
      </c>
      <c r="AB1550" s="22">
        <v>128340</v>
      </c>
      <c r="AD1550" s="5" t="str">
        <f t="shared" si="24"/>
        <v>No</v>
      </c>
      <c r="AF1550" s="28"/>
      <c r="AG1550" s="21"/>
    </row>
    <row r="1551" spans="1:33">
      <c r="A1551" s="8" t="s">
        <v>330</v>
      </c>
      <c r="B1551" s="8" t="s">
        <v>331</v>
      </c>
      <c r="C1551" s="9" t="s">
        <v>160</v>
      </c>
      <c r="D1551" s="185" t="s">
        <v>332</v>
      </c>
      <c r="E1551" s="188">
        <v>11140</v>
      </c>
      <c r="F1551" s="9" t="s">
        <v>36</v>
      </c>
      <c r="G1551" s="9" t="s">
        <v>5756</v>
      </c>
      <c r="H1551" s="10">
        <v>0</v>
      </c>
      <c r="I1551" s="11">
        <v>6</v>
      </c>
      <c r="J1551" s="24">
        <v>0</v>
      </c>
      <c r="K1551" s="12"/>
      <c r="L1551" s="14">
        <v>0</v>
      </c>
      <c r="N1551" s="21">
        <v>0</v>
      </c>
      <c r="P1551" s="21">
        <v>0</v>
      </c>
      <c r="R1551" s="21">
        <v>0</v>
      </c>
      <c r="T1551" s="21">
        <v>0</v>
      </c>
      <c r="V1551" s="21">
        <v>0</v>
      </c>
      <c r="X1551" s="21">
        <v>0</v>
      </c>
      <c r="Z1551" s="21">
        <v>0</v>
      </c>
      <c r="AB1551" s="22">
        <v>0</v>
      </c>
      <c r="AD1551" s="5" t="str">
        <f t="shared" si="24"/>
        <v>No</v>
      </c>
      <c r="AF1551" s="28"/>
      <c r="AG1551" s="21"/>
    </row>
    <row r="1552" spans="1:33">
      <c r="A1552" s="8" t="s">
        <v>4915</v>
      </c>
      <c r="B1552" s="8" t="s">
        <v>4916</v>
      </c>
      <c r="C1552" s="9" t="s">
        <v>91</v>
      </c>
      <c r="D1552" s="185" t="s">
        <v>4917</v>
      </c>
      <c r="E1552" s="188" t="s">
        <v>4918</v>
      </c>
      <c r="F1552" s="9" t="s">
        <v>83</v>
      </c>
      <c r="G1552" s="9" t="s">
        <v>147</v>
      </c>
      <c r="H1552" s="10">
        <v>0</v>
      </c>
      <c r="I1552" s="11">
        <v>6</v>
      </c>
      <c r="J1552" s="24">
        <v>0</v>
      </c>
      <c r="K1552" s="12"/>
      <c r="L1552" s="14">
        <v>0</v>
      </c>
      <c r="N1552" s="21">
        <v>0</v>
      </c>
      <c r="P1552" s="21">
        <v>0</v>
      </c>
      <c r="R1552" s="21">
        <v>0</v>
      </c>
      <c r="T1552" s="21">
        <v>0</v>
      </c>
      <c r="V1552" s="21">
        <v>0</v>
      </c>
      <c r="X1552" s="21">
        <v>0</v>
      </c>
      <c r="Z1552" s="21">
        <v>298991</v>
      </c>
      <c r="AB1552" s="22">
        <v>298991</v>
      </c>
      <c r="AD1552" s="5" t="str">
        <f t="shared" si="24"/>
        <v>No</v>
      </c>
      <c r="AF1552" s="28"/>
      <c r="AG1552" s="21"/>
    </row>
    <row r="1553" spans="1:33">
      <c r="A1553" s="8" t="s">
        <v>3667</v>
      </c>
      <c r="B1553" s="8" t="s">
        <v>3668</v>
      </c>
      <c r="C1553" s="9" t="s">
        <v>73</v>
      </c>
      <c r="D1553" s="185" t="s">
        <v>3669</v>
      </c>
      <c r="E1553" s="188">
        <v>66152</v>
      </c>
      <c r="F1553" s="9" t="s">
        <v>36</v>
      </c>
      <c r="G1553" s="9" t="s">
        <v>5756</v>
      </c>
      <c r="H1553" s="10">
        <v>0</v>
      </c>
      <c r="I1553" s="11">
        <v>6</v>
      </c>
      <c r="J1553" s="24">
        <v>0</v>
      </c>
      <c r="K1553" s="12"/>
      <c r="L1553" s="14">
        <v>0</v>
      </c>
      <c r="N1553" s="21">
        <v>0</v>
      </c>
      <c r="P1553" s="21">
        <v>0</v>
      </c>
      <c r="R1553" s="21">
        <v>0</v>
      </c>
      <c r="T1553" s="21">
        <v>0</v>
      </c>
      <c r="V1553" s="21">
        <v>0</v>
      </c>
      <c r="X1553" s="21">
        <v>0</v>
      </c>
      <c r="Z1553" s="21">
        <v>42521</v>
      </c>
      <c r="AB1553" s="22">
        <v>42521</v>
      </c>
      <c r="AD1553" s="5" t="str">
        <f t="shared" si="24"/>
        <v>No</v>
      </c>
      <c r="AF1553" s="28"/>
      <c r="AG1553" s="21"/>
    </row>
    <row r="1554" spans="1:33">
      <c r="A1554" s="8" t="s">
        <v>863</v>
      </c>
      <c r="B1554" s="8" t="s">
        <v>281</v>
      </c>
      <c r="C1554" s="9" t="s">
        <v>129</v>
      </c>
      <c r="D1554" s="185" t="s">
        <v>864</v>
      </c>
      <c r="E1554" s="188" t="s">
        <v>865</v>
      </c>
      <c r="F1554" s="9" t="s">
        <v>83</v>
      </c>
      <c r="G1554" s="9" t="s">
        <v>147</v>
      </c>
      <c r="H1554" s="10">
        <v>0</v>
      </c>
      <c r="I1554" s="11">
        <v>6</v>
      </c>
      <c r="J1554" s="24">
        <v>0</v>
      </c>
      <c r="K1554" s="12"/>
      <c r="L1554" s="14">
        <v>0</v>
      </c>
      <c r="N1554" s="21">
        <v>0</v>
      </c>
      <c r="P1554" s="21">
        <v>0</v>
      </c>
      <c r="R1554" s="21">
        <v>0</v>
      </c>
      <c r="T1554" s="21">
        <v>0</v>
      </c>
      <c r="V1554" s="21">
        <v>0</v>
      </c>
      <c r="X1554" s="21">
        <v>0</v>
      </c>
      <c r="Z1554" s="21">
        <v>117137</v>
      </c>
      <c r="AB1554" s="22">
        <v>117137</v>
      </c>
      <c r="AD1554" s="5" t="str">
        <f t="shared" si="24"/>
        <v>No</v>
      </c>
      <c r="AF1554" s="28"/>
      <c r="AG1554" s="21"/>
    </row>
    <row r="1555" spans="1:33">
      <c r="A1555" s="8" t="s">
        <v>6632</v>
      </c>
      <c r="B1555" s="8" t="s">
        <v>2009</v>
      </c>
      <c r="C1555" s="9" t="s">
        <v>69</v>
      </c>
      <c r="D1555" s="185" t="s">
        <v>2010</v>
      </c>
      <c r="E1555" s="188" t="s">
        <v>2011</v>
      </c>
      <c r="F1555" s="9" t="s">
        <v>157</v>
      </c>
      <c r="G1555" s="9" t="s">
        <v>147</v>
      </c>
      <c r="H1555" s="10">
        <v>0</v>
      </c>
      <c r="I1555" s="11">
        <v>6</v>
      </c>
      <c r="J1555" s="24">
        <v>0</v>
      </c>
      <c r="K1555" s="12"/>
      <c r="L1555" s="14">
        <v>0</v>
      </c>
      <c r="N1555" s="21">
        <v>0</v>
      </c>
      <c r="P1555" s="21">
        <v>0</v>
      </c>
      <c r="R1555" s="21">
        <v>0</v>
      </c>
      <c r="T1555" s="21">
        <v>0</v>
      </c>
      <c r="V1555" s="21">
        <v>0</v>
      </c>
      <c r="X1555" s="21">
        <v>0</v>
      </c>
      <c r="Z1555" s="21">
        <v>16201</v>
      </c>
      <c r="AB1555" s="22">
        <v>16201</v>
      </c>
      <c r="AD1555" s="5" t="str">
        <f t="shared" si="24"/>
        <v>No</v>
      </c>
      <c r="AF1555" s="28"/>
      <c r="AG1555" s="21"/>
    </row>
    <row r="1556" spans="1:33">
      <c r="A1556" s="8" t="s">
        <v>1238</v>
      </c>
      <c r="B1556" s="8" t="s">
        <v>519</v>
      </c>
      <c r="C1556" s="9" t="s">
        <v>69</v>
      </c>
      <c r="D1556" s="185" t="s">
        <v>1239</v>
      </c>
      <c r="E1556" s="188">
        <v>80266</v>
      </c>
      <c r="F1556" s="9" t="s">
        <v>36</v>
      </c>
      <c r="G1556" s="9" t="s">
        <v>5756</v>
      </c>
      <c r="H1556" s="10">
        <v>0</v>
      </c>
      <c r="I1556" s="11">
        <v>6</v>
      </c>
      <c r="J1556" s="24">
        <v>0</v>
      </c>
      <c r="K1556" s="12"/>
      <c r="L1556" s="14">
        <v>0</v>
      </c>
      <c r="N1556" s="21">
        <v>0</v>
      </c>
      <c r="P1556" s="21">
        <v>0</v>
      </c>
      <c r="R1556" s="21">
        <v>0</v>
      </c>
      <c r="T1556" s="21">
        <v>0</v>
      </c>
      <c r="V1556" s="21">
        <v>0</v>
      </c>
      <c r="X1556" s="21">
        <v>0</v>
      </c>
      <c r="Z1556" s="21">
        <v>7790</v>
      </c>
      <c r="AB1556" s="22">
        <v>7790</v>
      </c>
      <c r="AD1556" s="5" t="str">
        <f t="shared" si="24"/>
        <v>No</v>
      </c>
      <c r="AF1556" s="28"/>
      <c r="AG1556" s="21"/>
    </row>
    <row r="1557" spans="1:33">
      <c r="A1557" s="8" t="s">
        <v>6630</v>
      </c>
      <c r="B1557" s="8" t="s">
        <v>6631</v>
      </c>
      <c r="C1557" s="9" t="s">
        <v>91</v>
      </c>
      <c r="D1557" s="185"/>
      <c r="E1557" s="188">
        <v>90301</v>
      </c>
      <c r="F1557" s="9" t="s">
        <v>83</v>
      </c>
      <c r="G1557" s="9" t="s">
        <v>5756</v>
      </c>
      <c r="H1557" s="10">
        <v>12150996</v>
      </c>
      <c r="I1557" s="11">
        <v>6</v>
      </c>
      <c r="J1557" s="24">
        <v>0</v>
      </c>
      <c r="K1557" s="12"/>
      <c r="L1557" s="14">
        <v>0</v>
      </c>
      <c r="N1557" s="21">
        <v>0</v>
      </c>
      <c r="P1557" s="21">
        <v>0</v>
      </c>
      <c r="R1557" s="21">
        <v>0</v>
      </c>
      <c r="T1557" s="21">
        <v>0</v>
      </c>
      <c r="V1557" s="21">
        <v>0</v>
      </c>
      <c r="X1557" s="21">
        <v>0</v>
      </c>
      <c r="Z1557" s="21">
        <v>841508</v>
      </c>
      <c r="AB1557" s="22">
        <v>841508</v>
      </c>
      <c r="AD1557" s="5" t="str">
        <f t="shared" si="24"/>
        <v>No</v>
      </c>
      <c r="AF1557" s="28"/>
      <c r="AG1557" s="21"/>
    </row>
    <row r="1558" spans="1:33">
      <c r="A1558" s="8" t="s">
        <v>4538</v>
      </c>
      <c r="B1558" s="8" t="s">
        <v>4539</v>
      </c>
      <c r="C1558" s="9" t="s">
        <v>454</v>
      </c>
      <c r="D1558" s="185" t="s">
        <v>4540</v>
      </c>
      <c r="E1558" s="188" t="s">
        <v>4541</v>
      </c>
      <c r="F1558" s="9" t="s">
        <v>157</v>
      </c>
      <c r="G1558" s="9" t="s">
        <v>147</v>
      </c>
      <c r="H1558" s="10">
        <v>0</v>
      </c>
      <c r="I1558" s="11">
        <v>6</v>
      </c>
      <c r="J1558" s="24">
        <v>0</v>
      </c>
      <c r="K1558" s="12"/>
      <c r="L1558" s="14">
        <v>0</v>
      </c>
      <c r="N1558" s="21">
        <v>0</v>
      </c>
      <c r="P1558" s="21">
        <v>0</v>
      </c>
      <c r="R1558" s="21">
        <v>0</v>
      </c>
      <c r="T1558" s="21">
        <v>0</v>
      </c>
      <c r="V1558" s="21">
        <v>0</v>
      </c>
      <c r="X1558" s="21">
        <v>0</v>
      </c>
      <c r="Z1558" s="21">
        <v>118533</v>
      </c>
      <c r="AB1558" s="22">
        <v>118533</v>
      </c>
      <c r="AD1558" s="5" t="str">
        <f t="shared" si="24"/>
        <v>No</v>
      </c>
      <c r="AF1558" s="28"/>
      <c r="AG1558" s="21"/>
    </row>
    <row r="1559" spans="1:33">
      <c r="A1559" s="8" t="s">
        <v>1589</v>
      </c>
      <c r="B1559" s="8" t="s">
        <v>1590</v>
      </c>
      <c r="C1559" s="9" t="s">
        <v>178</v>
      </c>
      <c r="D1559" s="185" t="s">
        <v>1591</v>
      </c>
      <c r="E1559" s="188" t="s">
        <v>1592</v>
      </c>
      <c r="F1559" s="9" t="s">
        <v>88</v>
      </c>
      <c r="G1559" s="9" t="s">
        <v>147</v>
      </c>
      <c r="H1559" s="10">
        <v>0</v>
      </c>
      <c r="I1559" s="11">
        <v>6</v>
      </c>
      <c r="J1559" s="24">
        <v>0</v>
      </c>
      <c r="K1559" s="12"/>
      <c r="L1559" s="14">
        <v>0</v>
      </c>
      <c r="N1559" s="21">
        <v>0</v>
      </c>
      <c r="P1559" s="21">
        <v>0</v>
      </c>
      <c r="R1559" s="21">
        <v>0</v>
      </c>
      <c r="T1559" s="21">
        <v>0</v>
      </c>
      <c r="V1559" s="21">
        <v>0</v>
      </c>
      <c r="X1559" s="21">
        <v>0</v>
      </c>
      <c r="Z1559" s="21">
        <v>185990</v>
      </c>
      <c r="AB1559" s="22">
        <v>185990</v>
      </c>
      <c r="AD1559" s="5" t="str">
        <f t="shared" si="24"/>
        <v>No</v>
      </c>
      <c r="AF1559" s="28"/>
      <c r="AG1559" s="21"/>
    </row>
    <row r="1560" spans="1:33">
      <c r="A1560" s="8" t="s">
        <v>6252</v>
      </c>
      <c r="B1560" s="8" t="s">
        <v>6253</v>
      </c>
      <c r="C1560" s="9" t="s">
        <v>91</v>
      </c>
      <c r="D1560" s="185"/>
      <c r="E1560" s="188">
        <v>90262</v>
      </c>
      <c r="F1560" s="9" t="s">
        <v>83</v>
      </c>
      <c r="G1560" s="9" t="s">
        <v>5756</v>
      </c>
      <c r="H1560" s="10">
        <v>12150996</v>
      </c>
      <c r="I1560" s="11">
        <v>6</v>
      </c>
      <c r="J1560" s="24">
        <v>0</v>
      </c>
      <c r="K1560" s="12"/>
      <c r="L1560" s="14">
        <v>0</v>
      </c>
      <c r="N1560" s="21">
        <v>0</v>
      </c>
      <c r="P1560" s="21">
        <v>0</v>
      </c>
      <c r="R1560" s="21">
        <v>0</v>
      </c>
      <c r="T1560" s="21">
        <v>0</v>
      </c>
      <c r="V1560" s="21">
        <v>0</v>
      </c>
      <c r="X1560" s="21">
        <v>0</v>
      </c>
      <c r="Z1560" s="21">
        <v>226878</v>
      </c>
      <c r="AB1560" s="22">
        <v>226878</v>
      </c>
      <c r="AD1560" s="5" t="str">
        <f t="shared" si="24"/>
        <v>No</v>
      </c>
      <c r="AF1560" s="28"/>
      <c r="AG1560" s="21"/>
    </row>
    <row r="1561" spans="1:33">
      <c r="A1561" s="8" t="s">
        <v>4418</v>
      </c>
      <c r="B1561" s="8" t="s">
        <v>3845</v>
      </c>
      <c r="C1561" s="9" t="s">
        <v>235</v>
      </c>
      <c r="D1561" s="185"/>
      <c r="E1561" s="188" t="s">
        <v>4419</v>
      </c>
      <c r="F1561" s="9" t="s">
        <v>83</v>
      </c>
      <c r="G1561" s="9" t="s">
        <v>147</v>
      </c>
      <c r="H1561" s="10">
        <v>0</v>
      </c>
      <c r="I1561" s="11">
        <v>6</v>
      </c>
      <c r="J1561" s="24">
        <v>0</v>
      </c>
      <c r="K1561" s="12"/>
      <c r="L1561" s="14">
        <v>0</v>
      </c>
      <c r="N1561" s="21">
        <v>0</v>
      </c>
      <c r="P1561" s="21">
        <v>0</v>
      </c>
      <c r="R1561" s="21">
        <v>0</v>
      </c>
      <c r="T1561" s="21">
        <v>0</v>
      </c>
      <c r="V1561" s="21">
        <v>0</v>
      </c>
      <c r="X1561" s="21">
        <v>0</v>
      </c>
      <c r="Z1561" s="21">
        <v>201200</v>
      </c>
      <c r="AB1561" s="22">
        <v>201200</v>
      </c>
      <c r="AD1561" s="5" t="str">
        <f t="shared" si="24"/>
        <v>No</v>
      </c>
      <c r="AF1561" s="28"/>
      <c r="AG1561" s="21"/>
    </row>
    <row r="1562" spans="1:33">
      <c r="A1562" s="8" t="s">
        <v>3649</v>
      </c>
      <c r="B1562" s="8" t="s">
        <v>3650</v>
      </c>
      <c r="C1562" s="9" t="s">
        <v>54</v>
      </c>
      <c r="D1562" s="185" t="s">
        <v>3651</v>
      </c>
      <c r="E1562" s="188" t="s">
        <v>3652</v>
      </c>
      <c r="F1562" s="9" t="s">
        <v>83</v>
      </c>
      <c r="G1562" s="9" t="s">
        <v>147</v>
      </c>
      <c r="H1562" s="10">
        <v>0</v>
      </c>
      <c r="I1562" s="11">
        <v>6</v>
      </c>
      <c r="J1562" s="24">
        <v>0</v>
      </c>
      <c r="K1562" s="12"/>
      <c r="L1562" s="14">
        <v>0</v>
      </c>
      <c r="N1562" s="21">
        <v>0</v>
      </c>
      <c r="P1562" s="21">
        <v>0</v>
      </c>
      <c r="R1562" s="21">
        <v>0</v>
      </c>
      <c r="T1562" s="21">
        <v>0</v>
      </c>
      <c r="V1562" s="21">
        <v>0</v>
      </c>
      <c r="X1562" s="21">
        <v>0</v>
      </c>
      <c r="Z1562" s="21">
        <v>472477</v>
      </c>
      <c r="AB1562" s="22">
        <v>472477</v>
      </c>
      <c r="AD1562" s="5" t="str">
        <f t="shared" si="24"/>
        <v>No</v>
      </c>
      <c r="AF1562" s="28"/>
      <c r="AG1562" s="21"/>
    </row>
    <row r="1563" spans="1:33">
      <c r="A1563" s="8" t="s">
        <v>6250</v>
      </c>
      <c r="B1563" s="8" t="s">
        <v>1035</v>
      </c>
      <c r="C1563" s="9" t="s">
        <v>42</v>
      </c>
      <c r="D1563" s="185">
        <v>2179</v>
      </c>
      <c r="E1563" s="188">
        <v>20179</v>
      </c>
      <c r="F1563" s="9" t="s">
        <v>183</v>
      </c>
      <c r="G1563" s="9" t="s">
        <v>5756</v>
      </c>
      <c r="H1563" s="10">
        <v>423566</v>
      </c>
      <c r="I1563" s="11">
        <v>6</v>
      </c>
      <c r="J1563" s="24">
        <v>0</v>
      </c>
      <c r="K1563" s="12"/>
      <c r="L1563" s="14">
        <v>0</v>
      </c>
      <c r="N1563" s="21">
        <v>0</v>
      </c>
      <c r="P1563" s="21">
        <v>0</v>
      </c>
      <c r="R1563" s="21">
        <v>0</v>
      </c>
      <c r="T1563" s="21">
        <v>0</v>
      </c>
      <c r="V1563" s="21">
        <v>0</v>
      </c>
      <c r="X1563" s="21">
        <v>0</v>
      </c>
      <c r="Z1563" s="21">
        <v>0</v>
      </c>
      <c r="AB1563" s="22">
        <v>0</v>
      </c>
      <c r="AD1563" s="5" t="str">
        <f t="shared" si="24"/>
        <v>No</v>
      </c>
      <c r="AF1563" s="28"/>
      <c r="AG1563" s="21"/>
    </row>
    <row r="1564" spans="1:33">
      <c r="A1564" s="8" t="s">
        <v>6049</v>
      </c>
      <c r="B1564" s="8" t="s">
        <v>6118</v>
      </c>
      <c r="C1564" s="9" t="s">
        <v>79</v>
      </c>
      <c r="D1564" s="185"/>
      <c r="E1564" s="188" t="s">
        <v>6050</v>
      </c>
      <c r="F1564" s="9" t="s">
        <v>157</v>
      </c>
      <c r="G1564" s="9" t="s">
        <v>147</v>
      </c>
      <c r="H1564" s="10">
        <v>0</v>
      </c>
      <c r="I1564" s="11">
        <v>6</v>
      </c>
      <c r="J1564" s="24">
        <v>0</v>
      </c>
      <c r="K1564" s="12"/>
      <c r="L1564" s="14">
        <v>0</v>
      </c>
      <c r="N1564" s="21">
        <v>0</v>
      </c>
      <c r="P1564" s="21">
        <v>0</v>
      </c>
      <c r="R1564" s="21">
        <v>0</v>
      </c>
      <c r="T1564" s="21">
        <v>0</v>
      </c>
      <c r="V1564" s="21">
        <v>0</v>
      </c>
      <c r="X1564" s="21">
        <v>0</v>
      </c>
      <c r="Z1564" s="21">
        <v>0</v>
      </c>
      <c r="AB1564" s="22">
        <v>0</v>
      </c>
      <c r="AD1564" s="5" t="str">
        <f t="shared" si="24"/>
        <v>No</v>
      </c>
      <c r="AF1564" s="28"/>
      <c r="AG1564" s="21"/>
    </row>
    <row r="1565" spans="1:33">
      <c r="A1565" s="8" t="s">
        <v>3238</v>
      </c>
      <c r="B1565" s="8" t="s">
        <v>3239</v>
      </c>
      <c r="C1565" s="9" t="s">
        <v>124</v>
      </c>
      <c r="D1565" s="185">
        <v>6127</v>
      </c>
      <c r="E1565" s="188">
        <v>60127</v>
      </c>
      <c r="F1565" s="9" t="s">
        <v>83</v>
      </c>
      <c r="G1565" s="9" t="s">
        <v>84</v>
      </c>
      <c r="H1565" s="10">
        <v>899703</v>
      </c>
      <c r="I1565" s="11">
        <v>6</v>
      </c>
      <c r="J1565" s="24">
        <v>3968383</v>
      </c>
      <c r="K1565" s="12"/>
      <c r="L1565" s="14">
        <v>0</v>
      </c>
      <c r="N1565" s="21">
        <v>0</v>
      </c>
      <c r="P1565" s="21">
        <v>0</v>
      </c>
      <c r="R1565" s="21">
        <v>0</v>
      </c>
      <c r="T1565" s="21">
        <v>0</v>
      </c>
      <c r="V1565" s="21">
        <v>0</v>
      </c>
      <c r="X1565" s="21">
        <v>0</v>
      </c>
      <c r="Z1565" s="21">
        <v>0</v>
      </c>
      <c r="AB1565" s="22">
        <v>3968383</v>
      </c>
      <c r="AD1565" s="5" t="str">
        <f t="shared" si="24"/>
        <v>No</v>
      </c>
      <c r="AF1565" s="28"/>
      <c r="AG1565" s="21"/>
    </row>
    <row r="1566" spans="1:33">
      <c r="A1566" s="8" t="s">
        <v>5269</v>
      </c>
      <c r="B1566" s="8" t="s">
        <v>5270</v>
      </c>
      <c r="C1566" s="9" t="s">
        <v>168</v>
      </c>
      <c r="D1566" s="185" t="s">
        <v>5271</v>
      </c>
      <c r="E1566" s="188" t="s">
        <v>5272</v>
      </c>
      <c r="F1566" s="9" t="s">
        <v>83</v>
      </c>
      <c r="G1566" s="9" t="s">
        <v>147</v>
      </c>
      <c r="H1566" s="10">
        <v>0</v>
      </c>
      <c r="I1566" s="11">
        <v>6</v>
      </c>
      <c r="J1566" s="24">
        <v>0</v>
      </c>
      <c r="K1566" s="12"/>
      <c r="L1566" s="14">
        <v>0</v>
      </c>
      <c r="N1566" s="21">
        <v>0</v>
      </c>
      <c r="P1566" s="21">
        <v>0</v>
      </c>
      <c r="R1566" s="21">
        <v>0</v>
      </c>
      <c r="T1566" s="21">
        <v>0</v>
      </c>
      <c r="V1566" s="21">
        <v>0</v>
      </c>
      <c r="X1566" s="21">
        <v>0</v>
      </c>
      <c r="Z1566" s="21">
        <v>576213</v>
      </c>
      <c r="AB1566" s="22">
        <v>576213</v>
      </c>
      <c r="AD1566" s="5" t="str">
        <f t="shared" si="24"/>
        <v>No</v>
      </c>
      <c r="AF1566" s="28"/>
      <c r="AG1566" s="21"/>
    </row>
    <row r="1567" spans="1:33">
      <c r="A1567" s="8" t="s">
        <v>5022</v>
      </c>
      <c r="B1567" s="8" t="s">
        <v>5023</v>
      </c>
      <c r="C1567" s="9" t="s">
        <v>91</v>
      </c>
      <c r="D1567" s="185" t="s">
        <v>5024</v>
      </c>
      <c r="E1567" s="188" t="s">
        <v>5025</v>
      </c>
      <c r="F1567" s="9" t="s">
        <v>83</v>
      </c>
      <c r="G1567" s="9" t="s">
        <v>147</v>
      </c>
      <c r="H1567" s="10">
        <v>0</v>
      </c>
      <c r="I1567" s="11">
        <v>6</v>
      </c>
      <c r="J1567" s="24">
        <v>0</v>
      </c>
      <c r="K1567" s="12"/>
      <c r="L1567" s="14">
        <v>0</v>
      </c>
      <c r="N1567" s="21">
        <v>0</v>
      </c>
      <c r="P1567" s="21">
        <v>0</v>
      </c>
      <c r="R1567" s="21">
        <v>0</v>
      </c>
      <c r="T1567" s="21">
        <v>0</v>
      </c>
      <c r="V1567" s="21">
        <v>0</v>
      </c>
      <c r="X1567" s="21">
        <v>0</v>
      </c>
      <c r="Z1567" s="21">
        <v>747759</v>
      </c>
      <c r="AB1567" s="22">
        <v>747759</v>
      </c>
      <c r="AD1567" s="5" t="str">
        <f t="shared" si="24"/>
        <v>No</v>
      </c>
      <c r="AF1567" s="28"/>
      <c r="AG1567" s="21"/>
    </row>
    <row r="1568" spans="1:33">
      <c r="A1568" s="8" t="s">
        <v>913</v>
      </c>
      <c r="B1568" s="8" t="s">
        <v>914</v>
      </c>
      <c r="C1568" s="9" t="s">
        <v>129</v>
      </c>
      <c r="D1568" s="185" t="s">
        <v>915</v>
      </c>
      <c r="E1568" s="188" t="s">
        <v>916</v>
      </c>
      <c r="F1568" s="9" t="s">
        <v>83</v>
      </c>
      <c r="G1568" s="9" t="s">
        <v>147</v>
      </c>
      <c r="H1568" s="10">
        <v>0</v>
      </c>
      <c r="I1568" s="11">
        <v>6</v>
      </c>
      <c r="J1568" s="24">
        <v>0</v>
      </c>
      <c r="K1568" s="12"/>
      <c r="L1568" s="14">
        <v>0</v>
      </c>
      <c r="N1568" s="21">
        <v>0</v>
      </c>
      <c r="P1568" s="21">
        <v>0</v>
      </c>
      <c r="R1568" s="21">
        <v>0</v>
      </c>
      <c r="T1568" s="21">
        <v>0</v>
      </c>
      <c r="V1568" s="21">
        <v>0</v>
      </c>
      <c r="X1568" s="21">
        <v>0</v>
      </c>
      <c r="Z1568" s="21">
        <v>195188</v>
      </c>
      <c r="AB1568" s="22">
        <v>195188</v>
      </c>
      <c r="AD1568" s="5" t="str">
        <f t="shared" si="24"/>
        <v>No</v>
      </c>
      <c r="AF1568" s="28"/>
      <c r="AG1568" s="21"/>
    </row>
    <row r="1569" spans="1:33">
      <c r="A1569" s="8" t="s">
        <v>2873</v>
      </c>
      <c r="B1569" s="8" t="s">
        <v>2874</v>
      </c>
      <c r="C1569" s="9" t="s">
        <v>124</v>
      </c>
      <c r="D1569" s="185" t="s">
        <v>2875</v>
      </c>
      <c r="E1569" s="188" t="s">
        <v>2876</v>
      </c>
      <c r="F1569" s="9" t="s">
        <v>83</v>
      </c>
      <c r="G1569" s="9" t="s">
        <v>147</v>
      </c>
      <c r="H1569" s="10">
        <v>0</v>
      </c>
      <c r="I1569" s="11">
        <v>6</v>
      </c>
      <c r="J1569" s="24">
        <v>0</v>
      </c>
      <c r="K1569" s="12"/>
      <c r="L1569" s="14">
        <v>0</v>
      </c>
      <c r="N1569" s="21">
        <v>0</v>
      </c>
      <c r="P1569" s="21">
        <v>0</v>
      </c>
      <c r="R1569" s="21">
        <v>0</v>
      </c>
      <c r="T1569" s="21">
        <v>0</v>
      </c>
      <c r="V1569" s="21">
        <v>0</v>
      </c>
      <c r="X1569" s="21">
        <v>0</v>
      </c>
      <c r="Z1569" s="21">
        <v>150403</v>
      </c>
      <c r="AB1569" s="22">
        <v>150403</v>
      </c>
      <c r="AD1569" s="5" t="str">
        <f t="shared" si="24"/>
        <v>No</v>
      </c>
      <c r="AF1569" s="28"/>
      <c r="AG1569" s="21"/>
    </row>
    <row r="1570" spans="1:33">
      <c r="A1570" s="8" t="s">
        <v>6625</v>
      </c>
      <c r="B1570" s="8" t="s">
        <v>6626</v>
      </c>
      <c r="C1570" s="9" t="s">
        <v>42</v>
      </c>
      <c r="D1570" s="185"/>
      <c r="E1570" s="188" t="s">
        <v>6627</v>
      </c>
      <c r="F1570" s="9" t="s">
        <v>83</v>
      </c>
      <c r="G1570" s="9" t="s">
        <v>147</v>
      </c>
      <c r="H1570" s="10">
        <v>0</v>
      </c>
      <c r="I1570" s="11">
        <v>6</v>
      </c>
      <c r="J1570" s="24">
        <v>0</v>
      </c>
      <c r="K1570" s="12"/>
      <c r="L1570" s="14">
        <v>0</v>
      </c>
      <c r="N1570" s="21">
        <v>0</v>
      </c>
      <c r="P1570" s="21">
        <v>0</v>
      </c>
      <c r="R1570" s="21">
        <v>0</v>
      </c>
      <c r="T1570" s="21">
        <v>0</v>
      </c>
      <c r="V1570" s="21">
        <v>0</v>
      </c>
      <c r="X1570" s="21">
        <v>0</v>
      </c>
      <c r="Z1570" s="21">
        <v>424519</v>
      </c>
      <c r="AB1570" s="22">
        <v>424519</v>
      </c>
      <c r="AD1570" s="5" t="str">
        <f t="shared" si="24"/>
        <v>No</v>
      </c>
      <c r="AF1570" s="28"/>
      <c r="AG1570" s="21"/>
    </row>
    <row r="1571" spans="1:33">
      <c r="A1571" s="8" t="s">
        <v>3222</v>
      </c>
      <c r="B1571" s="8" t="s">
        <v>3223</v>
      </c>
      <c r="C1571" s="9" t="s">
        <v>73</v>
      </c>
      <c r="D1571" s="185" t="s">
        <v>3224</v>
      </c>
      <c r="E1571" s="188">
        <v>60620</v>
      </c>
      <c r="F1571" s="9" t="s">
        <v>36</v>
      </c>
      <c r="G1571" s="9" t="s">
        <v>5756</v>
      </c>
      <c r="H1571" s="10">
        <v>0</v>
      </c>
      <c r="I1571" s="11">
        <v>6</v>
      </c>
      <c r="J1571" s="24">
        <v>0</v>
      </c>
      <c r="K1571" s="12"/>
      <c r="L1571" s="14">
        <v>0</v>
      </c>
      <c r="N1571" s="21">
        <v>0</v>
      </c>
      <c r="P1571" s="21">
        <v>0</v>
      </c>
      <c r="R1571" s="21">
        <v>0</v>
      </c>
      <c r="T1571" s="21">
        <v>0</v>
      </c>
      <c r="V1571" s="21">
        <v>0</v>
      </c>
      <c r="X1571" s="21">
        <v>0</v>
      </c>
      <c r="Z1571" s="21">
        <v>88922</v>
      </c>
      <c r="AB1571" s="22">
        <v>88922</v>
      </c>
      <c r="AD1571" s="5" t="str">
        <f t="shared" si="24"/>
        <v>No</v>
      </c>
      <c r="AF1571" s="28"/>
      <c r="AG1571" s="21"/>
    </row>
    <row r="1572" spans="1:33">
      <c r="A1572" s="8" t="s">
        <v>5657</v>
      </c>
      <c r="B1572" s="8" t="s">
        <v>5658</v>
      </c>
      <c r="C1572" s="9" t="s">
        <v>254</v>
      </c>
      <c r="D1572" s="185" t="s">
        <v>5659</v>
      </c>
      <c r="E1572" s="188" t="s">
        <v>5660</v>
      </c>
      <c r="F1572" s="9" t="s">
        <v>83</v>
      </c>
      <c r="G1572" s="9" t="s">
        <v>147</v>
      </c>
      <c r="H1572" s="10">
        <v>0</v>
      </c>
      <c r="I1572" s="11">
        <v>6</v>
      </c>
      <c r="J1572" s="24">
        <v>0</v>
      </c>
      <c r="K1572" s="12"/>
      <c r="L1572" s="14">
        <v>0</v>
      </c>
      <c r="N1572" s="21">
        <v>0</v>
      </c>
      <c r="P1572" s="21">
        <v>0</v>
      </c>
      <c r="R1572" s="21">
        <v>0</v>
      </c>
      <c r="T1572" s="21">
        <v>0</v>
      </c>
      <c r="V1572" s="21">
        <v>0</v>
      </c>
      <c r="X1572" s="21">
        <v>0</v>
      </c>
      <c r="Z1572" s="21">
        <v>102180</v>
      </c>
      <c r="AB1572" s="22">
        <v>102180</v>
      </c>
      <c r="AD1572" s="5" t="str">
        <f t="shared" si="24"/>
        <v>No</v>
      </c>
      <c r="AF1572" s="28"/>
      <c r="AG1572" s="21"/>
    </row>
    <row r="1573" spans="1:33">
      <c r="A1573" s="8" t="s">
        <v>5952</v>
      </c>
      <c r="B1573" s="8" t="s">
        <v>6120</v>
      </c>
      <c r="C1573" s="9" t="s">
        <v>42</v>
      </c>
      <c r="D1573" s="185" t="s">
        <v>4662</v>
      </c>
      <c r="E1573" s="188" t="s">
        <v>4663</v>
      </c>
      <c r="F1573" s="9" t="s">
        <v>83</v>
      </c>
      <c r="G1573" s="9" t="s">
        <v>147</v>
      </c>
      <c r="H1573" s="10">
        <v>0</v>
      </c>
      <c r="I1573" s="11">
        <v>6</v>
      </c>
      <c r="J1573" s="24">
        <v>0</v>
      </c>
      <c r="K1573" s="12"/>
      <c r="L1573" s="14">
        <v>0</v>
      </c>
      <c r="N1573" s="21">
        <v>0</v>
      </c>
      <c r="P1573" s="21">
        <v>0</v>
      </c>
      <c r="R1573" s="21">
        <v>0</v>
      </c>
      <c r="T1573" s="21">
        <v>0</v>
      </c>
      <c r="V1573" s="21">
        <v>0</v>
      </c>
      <c r="X1573" s="21">
        <v>0</v>
      </c>
      <c r="Z1573" s="21">
        <v>69985</v>
      </c>
      <c r="AB1573" s="22">
        <v>69985</v>
      </c>
      <c r="AD1573" s="5" t="str">
        <f t="shared" si="24"/>
        <v>No</v>
      </c>
      <c r="AF1573" s="28"/>
      <c r="AG1573" s="21"/>
    </row>
    <row r="1574" spans="1:33">
      <c r="A1574" s="8" t="s">
        <v>1995</v>
      </c>
      <c r="B1574" s="8" t="s">
        <v>1996</v>
      </c>
      <c r="C1574" s="9" t="s">
        <v>213</v>
      </c>
      <c r="D1574" s="185">
        <v>6105</v>
      </c>
      <c r="E1574" s="188">
        <v>60105</v>
      </c>
      <c r="F1574" s="9" t="s">
        <v>83</v>
      </c>
      <c r="G1574" s="9" t="s">
        <v>5756</v>
      </c>
      <c r="H1574" s="10">
        <v>55121</v>
      </c>
      <c r="I1574" s="11">
        <v>6</v>
      </c>
      <c r="J1574" s="24">
        <v>0</v>
      </c>
      <c r="K1574" s="12"/>
      <c r="L1574" s="14">
        <v>0</v>
      </c>
      <c r="N1574" s="21">
        <v>0</v>
      </c>
      <c r="P1574" s="21">
        <v>0</v>
      </c>
      <c r="R1574" s="21">
        <v>0</v>
      </c>
      <c r="T1574" s="21">
        <v>0</v>
      </c>
      <c r="V1574" s="21">
        <v>0</v>
      </c>
      <c r="X1574" s="21">
        <v>0</v>
      </c>
      <c r="Z1574" s="21">
        <v>339095</v>
      </c>
      <c r="AB1574" s="22">
        <v>339095</v>
      </c>
      <c r="AD1574" s="5" t="str">
        <f t="shared" si="24"/>
        <v>No</v>
      </c>
      <c r="AF1574" s="28"/>
      <c r="AG1574" s="21"/>
    </row>
    <row r="1575" spans="1:33">
      <c r="A1575" s="8" t="s">
        <v>6624</v>
      </c>
      <c r="B1575" s="8" t="s">
        <v>5147</v>
      </c>
      <c r="C1575" s="9" t="s">
        <v>120</v>
      </c>
      <c r="D1575" s="185" t="s">
        <v>5148</v>
      </c>
      <c r="E1575" s="188" t="s">
        <v>5149</v>
      </c>
      <c r="F1575" s="9" t="s">
        <v>83</v>
      </c>
      <c r="G1575" s="9" t="s">
        <v>147</v>
      </c>
      <c r="H1575" s="10">
        <v>0</v>
      </c>
      <c r="I1575" s="11">
        <v>6</v>
      </c>
      <c r="J1575" s="24">
        <v>0</v>
      </c>
      <c r="K1575" s="12"/>
      <c r="L1575" s="14">
        <v>0</v>
      </c>
      <c r="N1575" s="21">
        <v>0</v>
      </c>
      <c r="P1575" s="21">
        <v>0</v>
      </c>
      <c r="R1575" s="21">
        <v>0</v>
      </c>
      <c r="T1575" s="21">
        <v>0</v>
      </c>
      <c r="V1575" s="21">
        <v>0</v>
      </c>
      <c r="X1575" s="21">
        <v>0</v>
      </c>
      <c r="Z1575" s="21">
        <v>163987</v>
      </c>
      <c r="AB1575" s="22">
        <v>163987</v>
      </c>
      <c r="AD1575" s="5" t="str">
        <f t="shared" si="24"/>
        <v>No</v>
      </c>
      <c r="AF1575" s="28"/>
      <c r="AG1575" s="21"/>
    </row>
    <row r="1576" spans="1:33">
      <c r="A1576" s="8" t="s">
        <v>5606</v>
      </c>
      <c r="B1576" s="8" t="s">
        <v>3311</v>
      </c>
      <c r="C1576" s="9" t="s">
        <v>254</v>
      </c>
      <c r="D1576" s="185" t="s">
        <v>5607</v>
      </c>
      <c r="E1576" s="188" t="s">
        <v>5608</v>
      </c>
      <c r="F1576" s="9" t="s">
        <v>83</v>
      </c>
      <c r="G1576" s="9" t="s">
        <v>147</v>
      </c>
      <c r="H1576" s="10">
        <v>0</v>
      </c>
      <c r="I1576" s="11">
        <v>6</v>
      </c>
      <c r="J1576" s="24">
        <v>0</v>
      </c>
      <c r="K1576" s="12"/>
      <c r="L1576" s="14">
        <v>0</v>
      </c>
      <c r="N1576" s="21">
        <v>0</v>
      </c>
      <c r="P1576" s="21">
        <v>0</v>
      </c>
      <c r="R1576" s="21">
        <v>0</v>
      </c>
      <c r="T1576" s="21">
        <v>0</v>
      </c>
      <c r="V1576" s="21">
        <v>0</v>
      </c>
      <c r="X1576" s="21">
        <v>0</v>
      </c>
      <c r="Z1576" s="21">
        <v>64399</v>
      </c>
      <c r="AB1576" s="22">
        <v>64399</v>
      </c>
      <c r="AD1576" s="5" t="str">
        <f t="shared" si="24"/>
        <v>No</v>
      </c>
      <c r="AF1576" s="28"/>
      <c r="AG1576" s="21"/>
    </row>
    <row r="1577" spans="1:33">
      <c r="A1577" s="8" t="s">
        <v>3744</v>
      </c>
      <c r="B1577" s="8" t="s">
        <v>3745</v>
      </c>
      <c r="C1577" s="9" t="s">
        <v>278</v>
      </c>
      <c r="D1577" s="185" t="s">
        <v>3746</v>
      </c>
      <c r="E1577" s="188" t="s">
        <v>3747</v>
      </c>
      <c r="F1577" s="9" t="s">
        <v>138</v>
      </c>
      <c r="G1577" s="9" t="s">
        <v>147</v>
      </c>
      <c r="H1577" s="10">
        <v>0</v>
      </c>
      <c r="I1577" s="11">
        <v>6</v>
      </c>
      <c r="J1577" s="24">
        <v>0</v>
      </c>
      <c r="K1577" s="12"/>
      <c r="L1577" s="14">
        <v>0</v>
      </c>
      <c r="N1577" s="21">
        <v>0</v>
      </c>
      <c r="P1577" s="21">
        <v>0</v>
      </c>
      <c r="R1577" s="21">
        <v>0</v>
      </c>
      <c r="T1577" s="21">
        <v>0</v>
      </c>
      <c r="V1577" s="21">
        <v>0</v>
      </c>
      <c r="X1577" s="21">
        <v>0</v>
      </c>
      <c r="Z1577" s="21">
        <v>34787</v>
      </c>
      <c r="AB1577" s="22">
        <v>34787</v>
      </c>
      <c r="AD1577" s="5" t="str">
        <f t="shared" si="24"/>
        <v>No</v>
      </c>
      <c r="AF1577" s="28"/>
      <c r="AG1577" s="21"/>
    </row>
    <row r="1578" spans="1:33">
      <c r="A1578" s="8" t="s">
        <v>4473</v>
      </c>
      <c r="B1578" s="8" t="s">
        <v>4474</v>
      </c>
      <c r="C1578" s="9" t="s">
        <v>454</v>
      </c>
      <c r="D1578" s="185" t="s">
        <v>4475</v>
      </c>
      <c r="E1578" s="188" t="s">
        <v>4476</v>
      </c>
      <c r="F1578" s="9" t="s">
        <v>83</v>
      </c>
      <c r="G1578" s="9" t="s">
        <v>147</v>
      </c>
      <c r="H1578" s="10">
        <v>0</v>
      </c>
      <c r="I1578" s="11">
        <v>6</v>
      </c>
      <c r="J1578" s="24">
        <v>0</v>
      </c>
      <c r="K1578" s="12"/>
      <c r="L1578" s="14">
        <v>0</v>
      </c>
      <c r="N1578" s="21">
        <v>0</v>
      </c>
      <c r="P1578" s="21">
        <v>0</v>
      </c>
      <c r="R1578" s="21">
        <v>0</v>
      </c>
      <c r="T1578" s="21">
        <v>0</v>
      </c>
      <c r="V1578" s="21">
        <v>0</v>
      </c>
      <c r="X1578" s="21">
        <v>0</v>
      </c>
      <c r="Z1578" s="21">
        <v>227930</v>
      </c>
      <c r="AB1578" s="22">
        <v>227930</v>
      </c>
      <c r="AD1578" s="5" t="str">
        <f t="shared" si="24"/>
        <v>No</v>
      </c>
      <c r="AF1578" s="28"/>
      <c r="AG1578" s="21"/>
    </row>
    <row r="1579" spans="1:33">
      <c r="A1579" s="8" t="s">
        <v>324</v>
      </c>
      <c r="B1579" s="8" t="s">
        <v>325</v>
      </c>
      <c r="C1579" s="9" t="s">
        <v>103</v>
      </c>
      <c r="D1579" s="185">
        <v>4122</v>
      </c>
      <c r="E1579" s="188">
        <v>40122</v>
      </c>
      <c r="F1579" s="9" t="s">
        <v>83</v>
      </c>
      <c r="G1579" s="9" t="s">
        <v>5756</v>
      </c>
      <c r="H1579" s="10">
        <v>2148346</v>
      </c>
      <c r="I1579" s="11">
        <v>6</v>
      </c>
      <c r="J1579" s="24">
        <v>0</v>
      </c>
      <c r="K1579" s="12"/>
      <c r="L1579" s="14">
        <v>0</v>
      </c>
      <c r="N1579" s="21">
        <v>0</v>
      </c>
      <c r="P1579" s="21">
        <v>0</v>
      </c>
      <c r="R1579" s="21">
        <v>0</v>
      </c>
      <c r="T1579" s="21">
        <v>0</v>
      </c>
      <c r="V1579" s="21">
        <v>0</v>
      </c>
      <c r="X1579" s="21">
        <v>0</v>
      </c>
      <c r="Z1579" s="21">
        <v>134382</v>
      </c>
      <c r="AB1579" s="22">
        <v>134382</v>
      </c>
      <c r="AD1579" s="5" t="str">
        <f t="shared" si="24"/>
        <v>No</v>
      </c>
      <c r="AF1579" s="28"/>
      <c r="AG1579" s="21"/>
    </row>
    <row r="1580" spans="1:33">
      <c r="A1580" s="8" t="s">
        <v>1683</v>
      </c>
      <c r="B1580" s="8" t="s">
        <v>1572</v>
      </c>
      <c r="C1580" s="9" t="s">
        <v>178</v>
      </c>
      <c r="D1580" s="185" t="s">
        <v>1684</v>
      </c>
      <c r="E1580" s="188" t="s">
        <v>1685</v>
      </c>
      <c r="F1580" s="9" t="s">
        <v>83</v>
      </c>
      <c r="G1580" s="9" t="s">
        <v>147</v>
      </c>
      <c r="H1580" s="10">
        <v>0</v>
      </c>
      <c r="I1580" s="11">
        <v>6</v>
      </c>
      <c r="J1580" s="24">
        <v>0</v>
      </c>
      <c r="K1580" s="12"/>
      <c r="L1580" s="14">
        <v>0</v>
      </c>
      <c r="N1580" s="21">
        <v>0</v>
      </c>
      <c r="P1580" s="21">
        <v>0</v>
      </c>
      <c r="R1580" s="21">
        <v>0</v>
      </c>
      <c r="T1580" s="21">
        <v>0</v>
      </c>
      <c r="V1580" s="21">
        <v>0</v>
      </c>
      <c r="X1580" s="21">
        <v>0</v>
      </c>
      <c r="Z1580" s="21">
        <v>64735</v>
      </c>
      <c r="AB1580" s="22">
        <v>64735</v>
      </c>
      <c r="AD1580" s="5" t="str">
        <f t="shared" si="24"/>
        <v>No</v>
      </c>
      <c r="AF1580" s="28"/>
      <c r="AG1580" s="21"/>
    </row>
    <row r="1581" spans="1:33">
      <c r="A1581" s="8" t="s">
        <v>4238</v>
      </c>
      <c r="B1581" s="8" t="s">
        <v>4239</v>
      </c>
      <c r="C1581" s="9" t="s">
        <v>235</v>
      </c>
      <c r="D1581" s="185" t="s">
        <v>4240</v>
      </c>
      <c r="E1581" s="188" t="s">
        <v>4241</v>
      </c>
      <c r="F1581" s="9" t="s">
        <v>83</v>
      </c>
      <c r="G1581" s="9" t="s">
        <v>147</v>
      </c>
      <c r="H1581" s="10">
        <v>0</v>
      </c>
      <c r="I1581" s="11">
        <v>6</v>
      </c>
      <c r="J1581" s="24">
        <v>0</v>
      </c>
      <c r="K1581" s="12"/>
      <c r="L1581" s="14">
        <v>0</v>
      </c>
      <c r="N1581" s="21">
        <v>0</v>
      </c>
      <c r="P1581" s="21">
        <v>0</v>
      </c>
      <c r="R1581" s="21">
        <v>0</v>
      </c>
      <c r="T1581" s="21">
        <v>0</v>
      </c>
      <c r="V1581" s="21">
        <v>0</v>
      </c>
      <c r="X1581" s="21">
        <v>0</v>
      </c>
      <c r="Z1581" s="21">
        <v>39798</v>
      </c>
      <c r="AB1581" s="22">
        <v>39798</v>
      </c>
      <c r="AD1581" s="5" t="str">
        <f t="shared" si="24"/>
        <v>No</v>
      </c>
      <c r="AF1581" s="28"/>
      <c r="AG1581" s="21"/>
    </row>
    <row r="1582" spans="1:33">
      <c r="A1582" s="8" t="s">
        <v>352</v>
      </c>
      <c r="B1582" s="8" t="s">
        <v>6459</v>
      </c>
      <c r="C1582" s="9" t="s">
        <v>73</v>
      </c>
      <c r="D1582" s="185" t="s">
        <v>353</v>
      </c>
      <c r="E1582" s="188" t="s">
        <v>354</v>
      </c>
      <c r="F1582" s="9" t="s">
        <v>83</v>
      </c>
      <c r="G1582" s="9" t="s">
        <v>147</v>
      </c>
      <c r="H1582" s="10">
        <v>0</v>
      </c>
      <c r="I1582" s="11">
        <v>6</v>
      </c>
      <c r="J1582" s="24">
        <v>0</v>
      </c>
      <c r="K1582" s="12"/>
      <c r="L1582" s="14">
        <v>0</v>
      </c>
      <c r="N1582" s="21">
        <v>0</v>
      </c>
      <c r="P1582" s="21">
        <v>0</v>
      </c>
      <c r="R1582" s="21">
        <v>0</v>
      </c>
      <c r="T1582" s="21">
        <v>0</v>
      </c>
      <c r="V1582" s="21">
        <v>0</v>
      </c>
      <c r="X1582" s="21">
        <v>0</v>
      </c>
      <c r="Z1582" s="21">
        <v>419039</v>
      </c>
      <c r="AB1582" s="22">
        <v>419039</v>
      </c>
      <c r="AD1582" s="5" t="str">
        <f t="shared" si="24"/>
        <v>No</v>
      </c>
      <c r="AF1582" s="28"/>
      <c r="AG1582" s="21"/>
    </row>
    <row r="1583" spans="1:33">
      <c r="A1583" s="8" t="s">
        <v>3191</v>
      </c>
      <c r="B1583" s="8" t="s">
        <v>3192</v>
      </c>
      <c r="C1583" s="9" t="s">
        <v>50</v>
      </c>
      <c r="D1583" s="185" t="s">
        <v>3193</v>
      </c>
      <c r="E1583" s="188" t="s">
        <v>3194</v>
      </c>
      <c r="F1583" s="9" t="s">
        <v>83</v>
      </c>
      <c r="G1583" s="9" t="s">
        <v>147</v>
      </c>
      <c r="H1583" s="10">
        <v>0</v>
      </c>
      <c r="I1583" s="11">
        <v>6</v>
      </c>
      <c r="J1583" s="24">
        <v>0</v>
      </c>
      <c r="K1583" s="12"/>
      <c r="L1583" s="14">
        <v>0</v>
      </c>
      <c r="N1583" s="21">
        <v>0</v>
      </c>
      <c r="P1583" s="21">
        <v>0</v>
      </c>
      <c r="R1583" s="21">
        <v>0</v>
      </c>
      <c r="T1583" s="21">
        <v>0</v>
      </c>
      <c r="V1583" s="21">
        <v>0</v>
      </c>
      <c r="X1583" s="21">
        <v>0</v>
      </c>
      <c r="Z1583" s="21">
        <v>91292</v>
      </c>
      <c r="AB1583" s="22">
        <v>91292</v>
      </c>
      <c r="AD1583" s="5" t="str">
        <f t="shared" si="24"/>
        <v>No</v>
      </c>
      <c r="AF1583" s="28"/>
      <c r="AG1583" s="21"/>
    </row>
    <row r="1584" spans="1:33">
      <c r="A1584" s="8" t="s">
        <v>1449</v>
      </c>
      <c r="B1584" s="8" t="s">
        <v>1450</v>
      </c>
      <c r="C1584" s="9" t="s">
        <v>150</v>
      </c>
      <c r="D1584" s="185" t="s">
        <v>1451</v>
      </c>
      <c r="E1584" s="188" t="s">
        <v>1452</v>
      </c>
      <c r="F1584" s="9" t="s">
        <v>157</v>
      </c>
      <c r="G1584" s="9" t="s">
        <v>147</v>
      </c>
      <c r="H1584" s="10">
        <v>0</v>
      </c>
      <c r="I1584" s="11">
        <v>6</v>
      </c>
      <c r="J1584" s="24">
        <v>0</v>
      </c>
      <c r="K1584" s="12"/>
      <c r="L1584" s="14">
        <v>0</v>
      </c>
      <c r="N1584" s="21">
        <v>0</v>
      </c>
      <c r="P1584" s="21">
        <v>0</v>
      </c>
      <c r="R1584" s="21">
        <v>0</v>
      </c>
      <c r="T1584" s="21">
        <v>0</v>
      </c>
      <c r="V1584" s="21">
        <v>0</v>
      </c>
      <c r="X1584" s="21">
        <v>0</v>
      </c>
      <c r="Z1584" s="21">
        <v>113600</v>
      </c>
      <c r="AB1584" s="22">
        <v>113600</v>
      </c>
      <c r="AD1584" s="5" t="str">
        <f t="shared" si="24"/>
        <v>No</v>
      </c>
      <c r="AF1584" s="28"/>
      <c r="AG1584" s="21"/>
    </row>
    <row r="1585" spans="1:33">
      <c r="A1585" s="8" t="s">
        <v>4057</v>
      </c>
      <c r="B1585" s="8" t="s">
        <v>3973</v>
      </c>
      <c r="C1585" s="9" t="s">
        <v>112</v>
      </c>
      <c r="D1585" s="185" t="s">
        <v>4058</v>
      </c>
      <c r="E1585" s="188" t="s">
        <v>4059</v>
      </c>
      <c r="F1585" s="9" t="s">
        <v>157</v>
      </c>
      <c r="G1585" s="9" t="s">
        <v>147</v>
      </c>
      <c r="H1585" s="10">
        <v>0</v>
      </c>
      <c r="I1585" s="11">
        <v>6</v>
      </c>
      <c r="J1585" s="24">
        <v>0</v>
      </c>
      <c r="K1585" s="12"/>
      <c r="L1585" s="14">
        <v>0</v>
      </c>
      <c r="N1585" s="21">
        <v>0</v>
      </c>
      <c r="P1585" s="21">
        <v>0</v>
      </c>
      <c r="R1585" s="21">
        <v>0</v>
      </c>
      <c r="T1585" s="21">
        <v>0</v>
      </c>
      <c r="V1585" s="21">
        <v>0</v>
      </c>
      <c r="X1585" s="21">
        <v>0</v>
      </c>
      <c r="Z1585" s="21">
        <v>79165</v>
      </c>
      <c r="AB1585" s="22">
        <v>79165</v>
      </c>
      <c r="AD1585" s="5" t="str">
        <f t="shared" si="24"/>
        <v>No</v>
      </c>
      <c r="AF1585" s="28"/>
      <c r="AG1585" s="21"/>
    </row>
    <row r="1586" spans="1:33">
      <c r="A1586" s="8" t="s">
        <v>2193</v>
      </c>
      <c r="B1586" s="8" t="s">
        <v>2194</v>
      </c>
      <c r="C1586" s="9" t="s">
        <v>275</v>
      </c>
      <c r="D1586" s="185" t="s">
        <v>2195</v>
      </c>
      <c r="E1586" s="188" t="s">
        <v>2196</v>
      </c>
      <c r="F1586" s="9" t="s">
        <v>83</v>
      </c>
      <c r="G1586" s="9" t="s">
        <v>147</v>
      </c>
      <c r="H1586" s="10">
        <v>0</v>
      </c>
      <c r="I1586" s="11">
        <v>6</v>
      </c>
      <c r="J1586" s="24">
        <v>0</v>
      </c>
      <c r="K1586" s="12"/>
      <c r="L1586" s="14">
        <v>0</v>
      </c>
      <c r="N1586" s="21">
        <v>0</v>
      </c>
      <c r="P1586" s="21">
        <v>0</v>
      </c>
      <c r="R1586" s="21">
        <v>0</v>
      </c>
      <c r="T1586" s="21">
        <v>0</v>
      </c>
      <c r="V1586" s="21">
        <v>0</v>
      </c>
      <c r="X1586" s="21">
        <v>0</v>
      </c>
      <c r="Z1586" s="21">
        <v>37723</v>
      </c>
      <c r="AB1586" s="22">
        <v>37723</v>
      </c>
      <c r="AD1586" s="5" t="str">
        <f t="shared" si="24"/>
        <v>No</v>
      </c>
      <c r="AF1586" s="28"/>
      <c r="AG1586" s="21"/>
    </row>
    <row r="1587" spans="1:33">
      <c r="A1587" s="8" t="s">
        <v>5000</v>
      </c>
      <c r="B1587" s="8" t="s">
        <v>5001</v>
      </c>
      <c r="C1587" s="9" t="s">
        <v>91</v>
      </c>
      <c r="D1587" s="185" t="s">
        <v>5002</v>
      </c>
      <c r="E1587" s="188" t="s">
        <v>5003</v>
      </c>
      <c r="F1587" s="9" t="s">
        <v>83</v>
      </c>
      <c r="G1587" s="9" t="s">
        <v>147</v>
      </c>
      <c r="H1587" s="10">
        <v>0</v>
      </c>
      <c r="I1587" s="11">
        <v>6</v>
      </c>
      <c r="J1587" s="24">
        <v>0</v>
      </c>
      <c r="K1587" s="12"/>
      <c r="L1587" s="14">
        <v>0</v>
      </c>
      <c r="N1587" s="21">
        <v>0</v>
      </c>
      <c r="P1587" s="21">
        <v>0</v>
      </c>
      <c r="R1587" s="21">
        <v>0</v>
      </c>
      <c r="T1587" s="21">
        <v>0</v>
      </c>
      <c r="V1587" s="21">
        <v>0</v>
      </c>
      <c r="X1587" s="21">
        <v>0</v>
      </c>
      <c r="Z1587" s="21">
        <v>52500</v>
      </c>
      <c r="AB1587" s="22">
        <v>52500</v>
      </c>
      <c r="AD1587" s="5" t="str">
        <f t="shared" si="24"/>
        <v>No</v>
      </c>
      <c r="AF1587" s="28"/>
      <c r="AG1587" s="21"/>
    </row>
    <row r="1588" spans="1:33">
      <c r="A1588" s="8" t="s">
        <v>5993</v>
      </c>
      <c r="B1588" s="8" t="s">
        <v>5487</v>
      </c>
      <c r="C1588" s="9" t="s">
        <v>132</v>
      </c>
      <c r="D1588" s="185" t="s">
        <v>5488</v>
      </c>
      <c r="E1588" s="188" t="s">
        <v>5489</v>
      </c>
      <c r="F1588" s="9" t="s">
        <v>157</v>
      </c>
      <c r="G1588" s="9" t="s">
        <v>147</v>
      </c>
      <c r="H1588" s="10">
        <v>0</v>
      </c>
      <c r="I1588" s="11">
        <v>6</v>
      </c>
      <c r="J1588" s="24">
        <v>0</v>
      </c>
      <c r="K1588" s="12"/>
      <c r="L1588" s="14">
        <v>0</v>
      </c>
      <c r="N1588" s="21">
        <v>0</v>
      </c>
      <c r="P1588" s="21">
        <v>0</v>
      </c>
      <c r="R1588" s="21">
        <v>0</v>
      </c>
      <c r="T1588" s="21">
        <v>0</v>
      </c>
      <c r="V1588" s="21">
        <v>0</v>
      </c>
      <c r="X1588" s="21">
        <v>0</v>
      </c>
      <c r="Z1588" s="21">
        <v>153384</v>
      </c>
      <c r="AB1588" s="22">
        <v>153384</v>
      </c>
      <c r="AD1588" s="5" t="str">
        <f t="shared" si="24"/>
        <v>No</v>
      </c>
      <c r="AF1588" s="28"/>
      <c r="AG1588" s="21"/>
    </row>
    <row r="1589" spans="1:33">
      <c r="A1589" s="8" t="s">
        <v>2939</v>
      </c>
      <c r="B1589" s="8" t="s">
        <v>2940</v>
      </c>
      <c r="C1589" s="9" t="s">
        <v>124</v>
      </c>
      <c r="D1589" s="185" t="s">
        <v>2941</v>
      </c>
      <c r="E1589" s="188" t="s">
        <v>2942</v>
      </c>
      <c r="F1589" s="9" t="s">
        <v>1320</v>
      </c>
      <c r="G1589" s="9" t="s">
        <v>147</v>
      </c>
      <c r="H1589" s="10">
        <v>0</v>
      </c>
      <c r="I1589" s="11">
        <v>6</v>
      </c>
      <c r="J1589" s="24">
        <v>0</v>
      </c>
      <c r="K1589" s="12"/>
      <c r="L1589" s="14">
        <v>0</v>
      </c>
      <c r="N1589" s="21">
        <v>0</v>
      </c>
      <c r="P1589" s="21">
        <v>0</v>
      </c>
      <c r="R1589" s="21">
        <v>0</v>
      </c>
      <c r="T1589" s="21">
        <v>0</v>
      </c>
      <c r="V1589" s="21">
        <v>0</v>
      </c>
      <c r="X1589" s="21">
        <v>0</v>
      </c>
      <c r="Z1589" s="21">
        <v>107570</v>
      </c>
      <c r="AB1589" s="22">
        <v>107570</v>
      </c>
      <c r="AD1589" s="5" t="str">
        <f t="shared" si="24"/>
        <v>No</v>
      </c>
      <c r="AF1589" s="28"/>
      <c r="AG1589" s="21"/>
    </row>
    <row r="1590" spans="1:33">
      <c r="A1590" s="8" t="s">
        <v>2852</v>
      </c>
      <c r="B1590" s="8" t="s">
        <v>323</v>
      </c>
      <c r="C1590" s="9" t="s">
        <v>124</v>
      </c>
      <c r="D1590" s="185" t="s">
        <v>2853</v>
      </c>
      <c r="E1590" s="188" t="s">
        <v>2854</v>
      </c>
      <c r="F1590" s="9" t="s">
        <v>1320</v>
      </c>
      <c r="G1590" s="9" t="s">
        <v>147</v>
      </c>
      <c r="H1590" s="10">
        <v>0</v>
      </c>
      <c r="I1590" s="11">
        <v>6</v>
      </c>
      <c r="J1590" s="24">
        <v>0</v>
      </c>
      <c r="K1590" s="12"/>
      <c r="L1590" s="14">
        <v>0</v>
      </c>
      <c r="N1590" s="21">
        <v>0</v>
      </c>
      <c r="P1590" s="21">
        <v>0</v>
      </c>
      <c r="R1590" s="21">
        <v>0</v>
      </c>
      <c r="T1590" s="21">
        <v>0</v>
      </c>
      <c r="V1590" s="21">
        <v>0</v>
      </c>
      <c r="X1590" s="21">
        <v>0</v>
      </c>
      <c r="Z1590" s="21">
        <v>174043</v>
      </c>
      <c r="AB1590" s="22">
        <v>174043</v>
      </c>
      <c r="AD1590" s="5" t="str">
        <f t="shared" si="24"/>
        <v>No</v>
      </c>
      <c r="AF1590" s="28"/>
      <c r="AG1590" s="21"/>
    </row>
    <row r="1591" spans="1:33">
      <c r="A1591" s="8" t="s">
        <v>5060</v>
      </c>
      <c r="B1591" s="8" t="s">
        <v>5061</v>
      </c>
      <c r="C1591" s="9" t="s">
        <v>91</v>
      </c>
      <c r="D1591" s="185" t="s">
        <v>5062</v>
      </c>
      <c r="E1591" s="188" t="s">
        <v>5063</v>
      </c>
      <c r="F1591" s="9" t="s">
        <v>83</v>
      </c>
      <c r="G1591" s="9" t="s">
        <v>147</v>
      </c>
      <c r="H1591" s="10">
        <v>0</v>
      </c>
      <c r="I1591" s="11">
        <v>6</v>
      </c>
      <c r="J1591" s="24">
        <v>0</v>
      </c>
      <c r="K1591" s="12"/>
      <c r="L1591" s="14">
        <v>0</v>
      </c>
      <c r="N1591" s="21">
        <v>0</v>
      </c>
      <c r="P1591" s="21">
        <v>0</v>
      </c>
      <c r="R1591" s="21">
        <v>0</v>
      </c>
      <c r="T1591" s="21">
        <v>0</v>
      </c>
      <c r="V1591" s="21">
        <v>0</v>
      </c>
      <c r="X1591" s="21">
        <v>0</v>
      </c>
      <c r="Z1591" s="21">
        <v>94085</v>
      </c>
      <c r="AB1591" s="22">
        <v>94085</v>
      </c>
      <c r="AD1591" s="5" t="str">
        <f t="shared" si="24"/>
        <v>No</v>
      </c>
      <c r="AF1591" s="28"/>
      <c r="AG1591" s="21"/>
    </row>
    <row r="1592" spans="1:33">
      <c r="A1592" s="8" t="s">
        <v>6620</v>
      </c>
      <c r="B1592" s="8" t="s">
        <v>1660</v>
      </c>
      <c r="C1592" s="9" t="s">
        <v>275</v>
      </c>
      <c r="D1592" s="185" t="s">
        <v>2221</v>
      </c>
      <c r="E1592" s="188" t="s">
        <v>2222</v>
      </c>
      <c r="F1592" s="9" t="s">
        <v>1320</v>
      </c>
      <c r="G1592" s="9" t="s">
        <v>147</v>
      </c>
      <c r="H1592" s="10">
        <v>0</v>
      </c>
      <c r="I1592" s="11">
        <v>6</v>
      </c>
      <c r="J1592" s="24">
        <v>0</v>
      </c>
      <c r="K1592" s="12"/>
      <c r="L1592" s="14">
        <v>0</v>
      </c>
      <c r="N1592" s="21">
        <v>0</v>
      </c>
      <c r="P1592" s="21">
        <v>0</v>
      </c>
      <c r="R1592" s="21">
        <v>0</v>
      </c>
      <c r="T1592" s="21">
        <v>0</v>
      </c>
      <c r="V1592" s="21">
        <v>0</v>
      </c>
      <c r="X1592" s="21">
        <v>0</v>
      </c>
      <c r="Z1592" s="21">
        <v>32044</v>
      </c>
      <c r="AB1592" s="22">
        <v>32044</v>
      </c>
      <c r="AD1592" s="5" t="str">
        <f t="shared" si="24"/>
        <v>No</v>
      </c>
      <c r="AF1592" s="28"/>
      <c r="AG1592" s="21"/>
    </row>
    <row r="1593" spans="1:33">
      <c r="A1593" s="8" t="s">
        <v>5402</v>
      </c>
      <c r="B1593" s="8" t="s">
        <v>5403</v>
      </c>
      <c r="C1593" s="9" t="s">
        <v>58</v>
      </c>
      <c r="D1593" s="185" t="s">
        <v>5404</v>
      </c>
      <c r="E1593" s="188" t="s">
        <v>5405</v>
      </c>
      <c r="F1593" s="9" t="s">
        <v>83</v>
      </c>
      <c r="G1593" s="9" t="s">
        <v>147</v>
      </c>
      <c r="H1593" s="10">
        <v>0</v>
      </c>
      <c r="I1593" s="11">
        <v>6</v>
      </c>
      <c r="J1593" s="24">
        <v>0</v>
      </c>
      <c r="K1593" s="12"/>
      <c r="L1593" s="14">
        <v>0</v>
      </c>
      <c r="N1593" s="21">
        <v>0</v>
      </c>
      <c r="P1593" s="21">
        <v>0</v>
      </c>
      <c r="R1593" s="21">
        <v>0</v>
      </c>
      <c r="T1593" s="21">
        <v>0</v>
      </c>
      <c r="V1593" s="21">
        <v>0</v>
      </c>
      <c r="X1593" s="21">
        <v>0</v>
      </c>
      <c r="Z1593" s="21">
        <v>193843</v>
      </c>
      <c r="AB1593" s="22">
        <v>193843</v>
      </c>
      <c r="AD1593" s="5" t="str">
        <f t="shared" si="24"/>
        <v>No</v>
      </c>
      <c r="AF1593" s="28"/>
      <c r="AG1593" s="21"/>
    </row>
    <row r="1594" spans="1:33">
      <c r="A1594" s="8" t="s">
        <v>4489</v>
      </c>
      <c r="B1594" s="8" t="s">
        <v>4490</v>
      </c>
      <c r="C1594" s="9" t="s">
        <v>454</v>
      </c>
      <c r="D1594" s="185" t="s">
        <v>4491</v>
      </c>
      <c r="E1594" s="188" t="s">
        <v>4492</v>
      </c>
      <c r="F1594" s="9" t="s">
        <v>88</v>
      </c>
      <c r="G1594" s="9" t="s">
        <v>147</v>
      </c>
      <c r="H1594" s="10">
        <v>0</v>
      </c>
      <c r="I1594" s="11">
        <v>6</v>
      </c>
      <c r="J1594" s="24">
        <v>0</v>
      </c>
      <c r="K1594" s="12"/>
      <c r="L1594" s="14">
        <v>0</v>
      </c>
      <c r="N1594" s="21">
        <v>0</v>
      </c>
      <c r="P1594" s="21">
        <v>0</v>
      </c>
      <c r="R1594" s="21">
        <v>0</v>
      </c>
      <c r="T1594" s="21">
        <v>0</v>
      </c>
      <c r="V1594" s="21">
        <v>0</v>
      </c>
      <c r="X1594" s="21">
        <v>0</v>
      </c>
      <c r="Z1594" s="21">
        <v>1471794</v>
      </c>
      <c r="AB1594" s="22">
        <v>1471794</v>
      </c>
      <c r="AD1594" s="5" t="str">
        <f t="shared" si="24"/>
        <v>No</v>
      </c>
      <c r="AF1594" s="28"/>
      <c r="AG1594" s="21"/>
    </row>
    <row r="1595" spans="1:33">
      <c r="A1595" s="8" t="s">
        <v>3722</v>
      </c>
      <c r="B1595" s="8" t="s">
        <v>6470</v>
      </c>
      <c r="C1595" s="9" t="s">
        <v>278</v>
      </c>
      <c r="D1595" s="185" t="s">
        <v>3723</v>
      </c>
      <c r="E1595" s="188" t="s">
        <v>3724</v>
      </c>
      <c r="F1595" s="9" t="s">
        <v>157</v>
      </c>
      <c r="G1595" s="9" t="s">
        <v>147</v>
      </c>
      <c r="H1595" s="10">
        <v>0</v>
      </c>
      <c r="I1595" s="11">
        <v>6</v>
      </c>
      <c r="J1595" s="24">
        <v>0</v>
      </c>
      <c r="K1595" s="12"/>
      <c r="L1595" s="14">
        <v>0</v>
      </c>
      <c r="N1595" s="21">
        <v>0</v>
      </c>
      <c r="P1595" s="21">
        <v>0</v>
      </c>
      <c r="R1595" s="21">
        <v>0</v>
      </c>
      <c r="T1595" s="21">
        <v>0</v>
      </c>
      <c r="V1595" s="21">
        <v>0</v>
      </c>
      <c r="X1595" s="21">
        <v>0</v>
      </c>
      <c r="Z1595" s="21">
        <v>56211</v>
      </c>
      <c r="AB1595" s="22">
        <v>56211</v>
      </c>
      <c r="AD1595" s="5" t="str">
        <f t="shared" si="24"/>
        <v>No</v>
      </c>
      <c r="AF1595" s="28"/>
      <c r="AG1595" s="21"/>
    </row>
    <row r="1596" spans="1:33">
      <c r="A1596" s="8" t="s">
        <v>1716</v>
      </c>
      <c r="B1596" s="8" t="s">
        <v>1717</v>
      </c>
      <c r="C1596" s="9" t="s">
        <v>648</v>
      </c>
      <c r="D1596" s="185" t="s">
        <v>1718</v>
      </c>
      <c r="E1596" s="188" t="s">
        <v>1719</v>
      </c>
      <c r="F1596" s="9" t="s">
        <v>157</v>
      </c>
      <c r="G1596" s="9" t="s">
        <v>147</v>
      </c>
      <c r="H1596" s="10">
        <v>0</v>
      </c>
      <c r="I1596" s="11">
        <v>6</v>
      </c>
      <c r="J1596" s="24">
        <v>0</v>
      </c>
      <c r="K1596" s="12"/>
      <c r="L1596" s="14">
        <v>0</v>
      </c>
      <c r="N1596" s="21">
        <v>0</v>
      </c>
      <c r="P1596" s="21">
        <v>0</v>
      </c>
      <c r="R1596" s="21">
        <v>0</v>
      </c>
      <c r="T1596" s="21">
        <v>0</v>
      </c>
      <c r="V1596" s="21">
        <v>0</v>
      </c>
      <c r="X1596" s="21">
        <v>0</v>
      </c>
      <c r="Z1596" s="21">
        <v>90170</v>
      </c>
      <c r="AB1596" s="22">
        <v>90170</v>
      </c>
      <c r="AD1596" s="5" t="str">
        <f t="shared" si="24"/>
        <v>No</v>
      </c>
      <c r="AF1596" s="28"/>
      <c r="AG1596" s="21"/>
    </row>
    <row r="1597" spans="1:33">
      <c r="A1597" s="8" t="s">
        <v>3125</v>
      </c>
      <c r="B1597" s="8" t="s">
        <v>3126</v>
      </c>
      <c r="C1597" s="9" t="s">
        <v>233</v>
      </c>
      <c r="D1597" s="185">
        <v>3066</v>
      </c>
      <c r="E1597" s="188">
        <v>30066</v>
      </c>
      <c r="F1597" s="9" t="s">
        <v>543</v>
      </c>
      <c r="G1597" s="9" t="s">
        <v>5756</v>
      </c>
      <c r="H1597" s="10">
        <v>70889</v>
      </c>
      <c r="I1597" s="11">
        <v>6</v>
      </c>
      <c r="J1597" s="24">
        <v>0</v>
      </c>
      <c r="K1597" s="12"/>
      <c r="L1597" s="14">
        <v>0</v>
      </c>
      <c r="N1597" s="21">
        <v>0</v>
      </c>
      <c r="P1597" s="21">
        <v>0</v>
      </c>
      <c r="R1597" s="21">
        <v>0</v>
      </c>
      <c r="T1597" s="21">
        <v>0</v>
      </c>
      <c r="V1597" s="21">
        <v>0</v>
      </c>
      <c r="X1597" s="21">
        <v>0</v>
      </c>
      <c r="Z1597" s="21">
        <v>53452</v>
      </c>
      <c r="AB1597" s="22">
        <v>53452</v>
      </c>
      <c r="AD1597" s="5" t="str">
        <f t="shared" si="24"/>
        <v>No</v>
      </c>
      <c r="AF1597" s="28"/>
      <c r="AG1597" s="21"/>
    </row>
    <row r="1598" spans="1:33">
      <c r="A1598" s="8" t="s">
        <v>3778</v>
      </c>
      <c r="B1598" s="8" t="s">
        <v>3779</v>
      </c>
      <c r="C1598" s="9" t="s">
        <v>278</v>
      </c>
      <c r="D1598" s="185" t="s">
        <v>3780</v>
      </c>
      <c r="E1598" s="188" t="s">
        <v>3781</v>
      </c>
      <c r="F1598" s="9" t="s">
        <v>83</v>
      </c>
      <c r="G1598" s="9" t="s">
        <v>147</v>
      </c>
      <c r="H1598" s="10">
        <v>0</v>
      </c>
      <c r="I1598" s="11">
        <v>6</v>
      </c>
      <c r="J1598" s="24">
        <v>0</v>
      </c>
      <c r="K1598" s="12"/>
      <c r="L1598" s="14">
        <v>0</v>
      </c>
      <c r="N1598" s="21">
        <v>0</v>
      </c>
      <c r="P1598" s="21">
        <v>0</v>
      </c>
      <c r="R1598" s="21">
        <v>0</v>
      </c>
      <c r="T1598" s="21">
        <v>0</v>
      </c>
      <c r="V1598" s="21">
        <v>0</v>
      </c>
      <c r="X1598" s="21">
        <v>0</v>
      </c>
      <c r="Z1598" s="21">
        <v>74675</v>
      </c>
      <c r="AB1598" s="22">
        <v>74675</v>
      </c>
      <c r="AD1598" s="5" t="str">
        <f t="shared" si="24"/>
        <v>No</v>
      </c>
      <c r="AF1598" s="28"/>
      <c r="AG1598" s="21"/>
    </row>
    <row r="1599" spans="1:33">
      <c r="A1599" s="8" t="s">
        <v>3752</v>
      </c>
      <c r="B1599" s="8" t="s">
        <v>6467</v>
      </c>
      <c r="C1599" s="9" t="s">
        <v>278</v>
      </c>
      <c r="D1599" s="185" t="s">
        <v>3753</v>
      </c>
      <c r="E1599" s="188" t="s">
        <v>3754</v>
      </c>
      <c r="F1599" s="9" t="s">
        <v>83</v>
      </c>
      <c r="G1599" s="9" t="s">
        <v>147</v>
      </c>
      <c r="H1599" s="10">
        <v>0</v>
      </c>
      <c r="I1599" s="11">
        <v>6</v>
      </c>
      <c r="J1599" s="24">
        <v>0</v>
      </c>
      <c r="K1599" s="12"/>
      <c r="L1599" s="14">
        <v>0</v>
      </c>
      <c r="N1599" s="21">
        <v>0</v>
      </c>
      <c r="P1599" s="21">
        <v>0</v>
      </c>
      <c r="R1599" s="21">
        <v>0</v>
      </c>
      <c r="T1599" s="21">
        <v>0</v>
      </c>
      <c r="V1599" s="21">
        <v>0</v>
      </c>
      <c r="X1599" s="21">
        <v>0</v>
      </c>
      <c r="Z1599" s="21">
        <v>33190</v>
      </c>
      <c r="AB1599" s="22">
        <v>33190</v>
      </c>
      <c r="AD1599" s="5" t="str">
        <f t="shared" si="24"/>
        <v>No</v>
      </c>
      <c r="AF1599" s="28"/>
      <c r="AG1599" s="21"/>
    </row>
    <row r="1600" spans="1:33">
      <c r="A1600" s="8" t="s">
        <v>1441</v>
      </c>
      <c r="B1600" s="8" t="s">
        <v>1442</v>
      </c>
      <c r="C1600" s="9" t="s">
        <v>150</v>
      </c>
      <c r="D1600" s="185" t="s">
        <v>1443</v>
      </c>
      <c r="E1600" s="188" t="s">
        <v>1444</v>
      </c>
      <c r="F1600" s="9" t="s">
        <v>83</v>
      </c>
      <c r="G1600" s="9" t="s">
        <v>147</v>
      </c>
      <c r="H1600" s="10">
        <v>0</v>
      </c>
      <c r="I1600" s="11">
        <v>6</v>
      </c>
      <c r="J1600" s="24">
        <v>0</v>
      </c>
      <c r="K1600" s="12"/>
      <c r="L1600" s="14">
        <v>0</v>
      </c>
      <c r="N1600" s="21">
        <v>0</v>
      </c>
      <c r="P1600" s="21">
        <v>0</v>
      </c>
      <c r="R1600" s="21">
        <v>0</v>
      </c>
      <c r="T1600" s="21">
        <v>0</v>
      </c>
      <c r="V1600" s="21">
        <v>0</v>
      </c>
      <c r="X1600" s="21">
        <v>0</v>
      </c>
      <c r="Z1600" s="21">
        <v>115096</v>
      </c>
      <c r="AB1600" s="22">
        <v>115096</v>
      </c>
      <c r="AD1600" s="5" t="str">
        <f t="shared" si="24"/>
        <v>No</v>
      </c>
      <c r="AF1600" s="28"/>
      <c r="AG1600" s="21"/>
    </row>
    <row r="1601" spans="1:33">
      <c r="A1601" s="8" t="s">
        <v>6623</v>
      </c>
      <c r="B1601" s="8" t="s">
        <v>1232</v>
      </c>
      <c r="C1601" s="9" t="s">
        <v>150</v>
      </c>
      <c r="D1601" s="185" t="s">
        <v>1233</v>
      </c>
      <c r="E1601" s="188">
        <v>66194</v>
      </c>
      <c r="F1601" s="9" t="s">
        <v>36</v>
      </c>
      <c r="G1601" s="9" t="s">
        <v>5756</v>
      </c>
      <c r="H1601" s="10">
        <v>0</v>
      </c>
      <c r="I1601" s="11">
        <v>6</v>
      </c>
      <c r="J1601" s="24">
        <v>0</v>
      </c>
      <c r="K1601" s="12"/>
      <c r="L1601" s="14">
        <v>0</v>
      </c>
      <c r="N1601" s="21">
        <v>0</v>
      </c>
      <c r="P1601" s="21">
        <v>0</v>
      </c>
      <c r="R1601" s="21">
        <v>0</v>
      </c>
      <c r="T1601" s="21">
        <v>0</v>
      </c>
      <c r="V1601" s="21">
        <v>0</v>
      </c>
      <c r="X1601" s="21">
        <v>0</v>
      </c>
      <c r="Z1601" s="21">
        <v>0</v>
      </c>
      <c r="AB1601" s="22">
        <v>0</v>
      </c>
      <c r="AD1601" s="5" t="str">
        <f t="shared" si="24"/>
        <v>No</v>
      </c>
      <c r="AF1601" s="28"/>
      <c r="AG1601" s="21"/>
    </row>
    <row r="1602" spans="1:33">
      <c r="A1602" s="8" t="s">
        <v>474</v>
      </c>
      <c r="B1602" s="8" t="s">
        <v>475</v>
      </c>
      <c r="C1602" s="9" t="s">
        <v>42</v>
      </c>
      <c r="D1602" s="185">
        <v>2120</v>
      </c>
      <c r="E1602" s="188">
        <v>20120</v>
      </c>
      <c r="F1602" s="9" t="s">
        <v>83</v>
      </c>
      <c r="G1602" s="9" t="s">
        <v>5756</v>
      </c>
      <c r="H1602" s="10">
        <v>65443</v>
      </c>
      <c r="I1602" s="11">
        <v>6</v>
      </c>
      <c r="J1602" s="24">
        <v>0</v>
      </c>
      <c r="K1602" s="12"/>
      <c r="L1602" s="14">
        <v>0</v>
      </c>
      <c r="N1602" s="21">
        <v>0</v>
      </c>
      <c r="P1602" s="21">
        <v>0</v>
      </c>
      <c r="R1602" s="21">
        <v>0</v>
      </c>
      <c r="T1602" s="21">
        <v>0</v>
      </c>
      <c r="V1602" s="21">
        <v>0</v>
      </c>
      <c r="X1602" s="21">
        <v>0</v>
      </c>
      <c r="Z1602" s="21">
        <v>151341</v>
      </c>
      <c r="AB1602" s="22">
        <v>151341</v>
      </c>
      <c r="AD1602" s="5" t="str">
        <f t="shared" si="24"/>
        <v>No</v>
      </c>
      <c r="AF1602" s="28"/>
      <c r="AG1602" s="21"/>
    </row>
    <row r="1603" spans="1:33">
      <c r="A1603" s="8" t="s">
        <v>6248</v>
      </c>
      <c r="B1603" s="8" t="s">
        <v>6249</v>
      </c>
      <c r="C1603" s="9" t="s">
        <v>91</v>
      </c>
      <c r="D1603" s="185"/>
      <c r="E1603" s="188">
        <v>90250</v>
      </c>
      <c r="F1603" s="9" t="s">
        <v>83</v>
      </c>
      <c r="G1603" s="9" t="s">
        <v>5756</v>
      </c>
      <c r="H1603" s="10">
        <v>12150996</v>
      </c>
      <c r="I1603" s="11">
        <v>6</v>
      </c>
      <c r="J1603" s="24">
        <v>0</v>
      </c>
      <c r="K1603" s="12"/>
      <c r="L1603" s="14">
        <v>0</v>
      </c>
      <c r="N1603" s="21">
        <v>0</v>
      </c>
      <c r="P1603" s="21">
        <v>0</v>
      </c>
      <c r="R1603" s="21">
        <v>0</v>
      </c>
      <c r="T1603" s="21">
        <v>0</v>
      </c>
      <c r="V1603" s="21">
        <v>0</v>
      </c>
      <c r="X1603" s="21">
        <v>0</v>
      </c>
      <c r="Z1603" s="21">
        <v>1125224</v>
      </c>
      <c r="AB1603" s="22">
        <v>1125224</v>
      </c>
      <c r="AD1603" s="5" t="str">
        <f t="shared" ref="AD1603:AD1666" si="25">IF(AC1603&amp;AA1603&amp;Y1603&amp;W1603&amp;U1603&amp;S1603&amp;Q1603&amp;O1603&amp;M1603&amp;K1603&lt;&gt;"","Yes","No")</f>
        <v>No</v>
      </c>
      <c r="AF1603" s="28"/>
      <c r="AG1603" s="21"/>
    </row>
    <row r="1604" spans="1:33">
      <c r="A1604" s="8" t="s">
        <v>6264</v>
      </c>
      <c r="B1604" s="8" t="s">
        <v>5561</v>
      </c>
      <c r="C1604" s="9" t="s">
        <v>132</v>
      </c>
      <c r="D1604" s="185" t="s">
        <v>5562</v>
      </c>
      <c r="E1604" s="188" t="s">
        <v>5563</v>
      </c>
      <c r="F1604" s="9" t="s">
        <v>157</v>
      </c>
      <c r="G1604" s="9" t="s">
        <v>147</v>
      </c>
      <c r="H1604" s="10">
        <v>0</v>
      </c>
      <c r="I1604" s="11">
        <v>6</v>
      </c>
      <c r="J1604" s="24">
        <v>0</v>
      </c>
      <c r="K1604" s="12"/>
      <c r="L1604" s="14">
        <v>0</v>
      </c>
      <c r="N1604" s="21">
        <v>0</v>
      </c>
      <c r="P1604" s="21">
        <v>0</v>
      </c>
      <c r="R1604" s="21">
        <v>0</v>
      </c>
      <c r="T1604" s="21">
        <v>0</v>
      </c>
      <c r="V1604" s="21">
        <v>0</v>
      </c>
      <c r="X1604" s="21">
        <v>0</v>
      </c>
      <c r="Z1604" s="21">
        <v>73936</v>
      </c>
      <c r="AB1604" s="22">
        <v>73936</v>
      </c>
      <c r="AD1604" s="5" t="str">
        <f t="shared" si="25"/>
        <v>No</v>
      </c>
      <c r="AF1604" s="28"/>
      <c r="AG1604" s="21"/>
    </row>
    <row r="1605" spans="1:33">
      <c r="A1605" s="8" t="s">
        <v>4129</v>
      </c>
      <c r="B1605" s="8" t="s">
        <v>4130</v>
      </c>
      <c r="C1605" s="9" t="s">
        <v>168</v>
      </c>
      <c r="D1605" s="185" t="s">
        <v>4131</v>
      </c>
      <c r="E1605" s="188">
        <v>10</v>
      </c>
      <c r="F1605" s="9" t="s">
        <v>36</v>
      </c>
      <c r="G1605" s="9" t="s">
        <v>5756</v>
      </c>
      <c r="H1605" s="10">
        <v>0</v>
      </c>
      <c r="I1605" s="11">
        <v>6</v>
      </c>
      <c r="J1605" s="24">
        <v>0</v>
      </c>
      <c r="K1605" s="12"/>
      <c r="L1605" s="14">
        <v>0</v>
      </c>
      <c r="N1605" s="21">
        <v>0</v>
      </c>
      <c r="P1605" s="21">
        <v>0</v>
      </c>
      <c r="R1605" s="21">
        <v>0</v>
      </c>
      <c r="T1605" s="21">
        <v>0</v>
      </c>
      <c r="V1605" s="21">
        <v>0</v>
      </c>
      <c r="X1605" s="21">
        <v>0</v>
      </c>
      <c r="Z1605" s="21">
        <v>0</v>
      </c>
      <c r="AB1605" s="22">
        <v>0</v>
      </c>
      <c r="AD1605" s="5" t="str">
        <f t="shared" si="25"/>
        <v>No</v>
      </c>
      <c r="AF1605" s="28"/>
      <c r="AG1605" s="21"/>
    </row>
    <row r="1606" spans="1:33">
      <c r="A1606" s="8" t="s">
        <v>942</v>
      </c>
      <c r="B1606" s="8" t="s">
        <v>6080</v>
      </c>
      <c r="C1606" s="9" t="s">
        <v>129</v>
      </c>
      <c r="D1606" s="185" t="s">
        <v>944</v>
      </c>
      <c r="E1606" s="188" t="s">
        <v>945</v>
      </c>
      <c r="F1606" s="9" t="s">
        <v>83</v>
      </c>
      <c r="G1606" s="9" t="s">
        <v>147</v>
      </c>
      <c r="H1606" s="10">
        <v>0</v>
      </c>
      <c r="I1606" s="11">
        <v>6</v>
      </c>
      <c r="J1606" s="24">
        <v>0</v>
      </c>
      <c r="K1606" s="12"/>
      <c r="L1606" s="14">
        <v>0</v>
      </c>
      <c r="N1606" s="21">
        <v>0</v>
      </c>
      <c r="P1606" s="21">
        <v>0</v>
      </c>
      <c r="R1606" s="21">
        <v>0</v>
      </c>
      <c r="T1606" s="21">
        <v>0</v>
      </c>
      <c r="V1606" s="21">
        <v>0</v>
      </c>
      <c r="X1606" s="21">
        <v>0</v>
      </c>
      <c r="Z1606" s="21">
        <v>158493</v>
      </c>
      <c r="AB1606" s="22">
        <v>158493</v>
      </c>
      <c r="AD1606" s="5" t="str">
        <f t="shared" si="25"/>
        <v>No</v>
      </c>
      <c r="AF1606" s="28"/>
      <c r="AG1606" s="21"/>
    </row>
    <row r="1607" spans="1:33">
      <c r="A1607" s="8" t="s">
        <v>1539</v>
      </c>
      <c r="B1607" s="8" t="s">
        <v>1540</v>
      </c>
      <c r="C1607" s="9" t="s">
        <v>178</v>
      </c>
      <c r="D1607" s="185" t="s">
        <v>1541</v>
      </c>
      <c r="E1607" s="188" t="s">
        <v>1542</v>
      </c>
      <c r="F1607" s="9" t="s">
        <v>83</v>
      </c>
      <c r="G1607" s="9" t="s">
        <v>147</v>
      </c>
      <c r="H1607" s="10">
        <v>0</v>
      </c>
      <c r="I1607" s="11">
        <v>6</v>
      </c>
      <c r="J1607" s="24">
        <v>0</v>
      </c>
      <c r="K1607" s="12"/>
      <c r="L1607" s="14">
        <v>0</v>
      </c>
      <c r="N1607" s="21">
        <v>0</v>
      </c>
      <c r="P1607" s="21">
        <v>0</v>
      </c>
      <c r="R1607" s="21">
        <v>0</v>
      </c>
      <c r="T1607" s="21">
        <v>0</v>
      </c>
      <c r="V1607" s="21">
        <v>0</v>
      </c>
      <c r="X1607" s="21">
        <v>0</v>
      </c>
      <c r="Z1607" s="21">
        <v>111780</v>
      </c>
      <c r="AB1607" s="22">
        <v>111780</v>
      </c>
      <c r="AD1607" s="5" t="str">
        <f t="shared" si="25"/>
        <v>No</v>
      </c>
      <c r="AF1607" s="28"/>
      <c r="AG1607" s="21"/>
    </row>
    <row r="1608" spans="1:33">
      <c r="A1608" s="8" t="s">
        <v>4156</v>
      </c>
      <c r="B1608" s="8" t="s">
        <v>4157</v>
      </c>
      <c r="C1608" s="9" t="s">
        <v>150</v>
      </c>
      <c r="D1608" s="185" t="s">
        <v>4158</v>
      </c>
      <c r="E1608" s="188">
        <v>66146</v>
      </c>
      <c r="F1608" s="9" t="s">
        <v>36</v>
      </c>
      <c r="G1608" s="9" t="s">
        <v>5756</v>
      </c>
      <c r="H1608" s="10">
        <v>0</v>
      </c>
      <c r="I1608" s="11">
        <v>6</v>
      </c>
      <c r="J1608" s="24">
        <v>0</v>
      </c>
      <c r="K1608" s="12"/>
      <c r="L1608" s="14">
        <v>0</v>
      </c>
      <c r="N1608" s="21">
        <v>0</v>
      </c>
      <c r="P1608" s="21">
        <v>0</v>
      </c>
      <c r="R1608" s="21">
        <v>0</v>
      </c>
      <c r="T1608" s="21">
        <v>0</v>
      </c>
      <c r="V1608" s="21">
        <v>0</v>
      </c>
      <c r="X1608" s="21">
        <v>0</v>
      </c>
      <c r="Z1608" s="21">
        <v>0</v>
      </c>
      <c r="AB1608" s="22">
        <v>0</v>
      </c>
      <c r="AD1608" s="5" t="str">
        <f t="shared" si="25"/>
        <v>No</v>
      </c>
      <c r="AF1608" s="28"/>
      <c r="AG1608" s="21"/>
    </row>
    <row r="1609" spans="1:33">
      <c r="A1609" s="8" t="s">
        <v>3332</v>
      </c>
      <c r="B1609" s="8" t="s">
        <v>2493</v>
      </c>
      <c r="C1609" s="9" t="s">
        <v>555</v>
      </c>
      <c r="D1609" s="185" t="s">
        <v>3333</v>
      </c>
      <c r="E1609" s="188" t="s">
        <v>3334</v>
      </c>
      <c r="F1609" s="9" t="s">
        <v>83</v>
      </c>
      <c r="G1609" s="9" t="s">
        <v>147</v>
      </c>
      <c r="H1609" s="10">
        <v>0</v>
      </c>
      <c r="I1609" s="11">
        <v>6</v>
      </c>
      <c r="J1609" s="24">
        <v>0</v>
      </c>
      <c r="K1609" s="12"/>
      <c r="L1609" s="14">
        <v>0</v>
      </c>
      <c r="N1609" s="21">
        <v>0</v>
      </c>
      <c r="P1609" s="21">
        <v>0</v>
      </c>
      <c r="R1609" s="21">
        <v>0</v>
      </c>
      <c r="T1609" s="21">
        <v>0</v>
      </c>
      <c r="V1609" s="21">
        <v>0</v>
      </c>
      <c r="X1609" s="21">
        <v>0</v>
      </c>
      <c r="Z1609" s="21">
        <v>18186</v>
      </c>
      <c r="AB1609" s="22">
        <v>18186</v>
      </c>
      <c r="AD1609" s="5" t="str">
        <f t="shared" si="25"/>
        <v>No</v>
      </c>
      <c r="AF1609" s="28"/>
      <c r="AG1609" s="21"/>
    </row>
    <row r="1610" spans="1:33">
      <c r="A1610" s="8" t="s">
        <v>1161</v>
      </c>
      <c r="B1610" s="8" t="s">
        <v>1162</v>
      </c>
      <c r="C1610" s="9" t="s">
        <v>42</v>
      </c>
      <c r="D1610" s="185">
        <v>2175</v>
      </c>
      <c r="E1610" s="188">
        <v>20175</v>
      </c>
      <c r="F1610" s="9" t="s">
        <v>113</v>
      </c>
      <c r="G1610" s="9" t="s">
        <v>84</v>
      </c>
      <c r="H1610" s="10">
        <v>18351295</v>
      </c>
      <c r="I1610" s="11">
        <v>6</v>
      </c>
      <c r="J1610" s="24">
        <v>0</v>
      </c>
      <c r="K1610" s="12"/>
      <c r="L1610" s="14">
        <v>0</v>
      </c>
      <c r="N1610" s="21">
        <v>0</v>
      </c>
      <c r="P1610" s="21">
        <v>0</v>
      </c>
      <c r="R1610" s="21">
        <v>0</v>
      </c>
      <c r="T1610" s="21">
        <v>0</v>
      </c>
      <c r="V1610" s="21">
        <v>0</v>
      </c>
      <c r="X1610" s="21">
        <v>0</v>
      </c>
      <c r="Z1610" s="21">
        <v>0</v>
      </c>
      <c r="AB1610" s="22">
        <v>0</v>
      </c>
      <c r="AD1610" s="5" t="str">
        <f t="shared" si="25"/>
        <v>No</v>
      </c>
      <c r="AF1610" s="28"/>
      <c r="AG1610" s="21"/>
    </row>
    <row r="1611" spans="1:33">
      <c r="A1611" s="8" t="s">
        <v>5355</v>
      </c>
      <c r="B1611" s="8" t="s">
        <v>5356</v>
      </c>
      <c r="C1611" s="9" t="s">
        <v>58</v>
      </c>
      <c r="D1611" s="185" t="s">
        <v>5357</v>
      </c>
      <c r="E1611" s="188" t="s">
        <v>5358</v>
      </c>
      <c r="F1611" s="9" t="s">
        <v>83</v>
      </c>
      <c r="G1611" s="9" t="s">
        <v>147</v>
      </c>
      <c r="H1611" s="10">
        <v>0</v>
      </c>
      <c r="I1611" s="11">
        <v>6</v>
      </c>
      <c r="J1611" s="24">
        <v>0</v>
      </c>
      <c r="K1611" s="12"/>
      <c r="L1611" s="14">
        <v>0</v>
      </c>
      <c r="N1611" s="21">
        <v>0</v>
      </c>
      <c r="P1611" s="21">
        <v>0</v>
      </c>
      <c r="R1611" s="21">
        <v>0</v>
      </c>
      <c r="T1611" s="21">
        <v>0</v>
      </c>
      <c r="V1611" s="21">
        <v>0</v>
      </c>
      <c r="X1611" s="21">
        <v>0</v>
      </c>
      <c r="Z1611" s="21">
        <v>56348</v>
      </c>
      <c r="AB1611" s="22">
        <v>56348</v>
      </c>
      <c r="AD1611" s="5" t="str">
        <f t="shared" si="25"/>
        <v>No</v>
      </c>
      <c r="AF1611" s="28"/>
      <c r="AG1611" s="21"/>
    </row>
    <row r="1612" spans="1:33">
      <c r="A1612" s="8" t="s">
        <v>5384</v>
      </c>
      <c r="B1612" s="8" t="s">
        <v>5385</v>
      </c>
      <c r="C1612" s="9" t="s">
        <v>58</v>
      </c>
      <c r="D1612" s="185" t="s">
        <v>5386</v>
      </c>
      <c r="E1612" s="188" t="s">
        <v>5387</v>
      </c>
      <c r="F1612" s="9" t="s">
        <v>83</v>
      </c>
      <c r="G1612" s="9" t="s">
        <v>147</v>
      </c>
      <c r="H1612" s="10">
        <v>0</v>
      </c>
      <c r="I1612" s="11">
        <v>6</v>
      </c>
      <c r="J1612" s="24">
        <v>0</v>
      </c>
      <c r="K1612" s="12"/>
      <c r="L1612" s="14">
        <v>0</v>
      </c>
      <c r="N1612" s="21">
        <v>0</v>
      </c>
      <c r="P1612" s="21">
        <v>0</v>
      </c>
      <c r="R1612" s="21">
        <v>0</v>
      </c>
      <c r="T1612" s="21">
        <v>0</v>
      </c>
      <c r="V1612" s="21">
        <v>0</v>
      </c>
      <c r="X1612" s="21">
        <v>0</v>
      </c>
      <c r="Z1612" s="21">
        <v>0</v>
      </c>
      <c r="AB1612" s="22">
        <v>0</v>
      </c>
      <c r="AD1612" s="5" t="str">
        <f t="shared" si="25"/>
        <v>No</v>
      </c>
      <c r="AF1612" s="28"/>
      <c r="AG1612" s="21"/>
    </row>
    <row r="1613" spans="1:33">
      <c r="A1613" s="8" t="s">
        <v>3674</v>
      </c>
      <c r="B1613" s="8" t="s">
        <v>3675</v>
      </c>
      <c r="C1613" s="9" t="s">
        <v>288</v>
      </c>
      <c r="D1613" s="185">
        <v>3077</v>
      </c>
      <c r="E1613" s="188">
        <v>30077</v>
      </c>
      <c r="F1613" s="9" t="s">
        <v>83</v>
      </c>
      <c r="G1613" s="9" t="s">
        <v>84</v>
      </c>
      <c r="H1613" s="10">
        <v>107682</v>
      </c>
      <c r="I1613" s="11">
        <v>6</v>
      </c>
      <c r="J1613" s="24">
        <v>81443</v>
      </c>
      <c r="K1613" s="12"/>
      <c r="L1613" s="14">
        <v>0</v>
      </c>
      <c r="N1613" s="21">
        <v>0</v>
      </c>
      <c r="P1613" s="21">
        <v>0</v>
      </c>
      <c r="R1613" s="21">
        <v>0</v>
      </c>
      <c r="T1613" s="21">
        <v>0</v>
      </c>
      <c r="V1613" s="21">
        <v>0</v>
      </c>
      <c r="X1613" s="21">
        <v>0</v>
      </c>
      <c r="Z1613" s="21">
        <v>0</v>
      </c>
      <c r="AB1613" s="22">
        <v>81443</v>
      </c>
      <c r="AD1613" s="5" t="str">
        <f t="shared" si="25"/>
        <v>No</v>
      </c>
      <c r="AF1613" s="28"/>
      <c r="AG1613" s="21"/>
    </row>
    <row r="1614" spans="1:33">
      <c r="A1614" s="8" t="s">
        <v>2889</v>
      </c>
      <c r="B1614" s="8" t="s">
        <v>2890</v>
      </c>
      <c r="C1614" s="9" t="s">
        <v>124</v>
      </c>
      <c r="D1614" s="185" t="s">
        <v>2891</v>
      </c>
      <c r="E1614" s="188" t="s">
        <v>2892</v>
      </c>
      <c r="F1614" s="9" t="s">
        <v>1320</v>
      </c>
      <c r="G1614" s="9" t="s">
        <v>147</v>
      </c>
      <c r="H1614" s="10">
        <v>0</v>
      </c>
      <c r="I1614" s="11">
        <v>6</v>
      </c>
      <c r="J1614" s="24">
        <v>0</v>
      </c>
      <c r="K1614" s="12"/>
      <c r="L1614" s="14">
        <v>0</v>
      </c>
      <c r="N1614" s="21">
        <v>0</v>
      </c>
      <c r="P1614" s="21">
        <v>0</v>
      </c>
      <c r="R1614" s="21">
        <v>0</v>
      </c>
      <c r="T1614" s="21">
        <v>0</v>
      </c>
      <c r="V1614" s="21">
        <v>0</v>
      </c>
      <c r="X1614" s="21">
        <v>0</v>
      </c>
      <c r="Z1614" s="21">
        <v>57848</v>
      </c>
      <c r="AB1614" s="22">
        <v>57848</v>
      </c>
      <c r="AD1614" s="5" t="str">
        <f t="shared" si="25"/>
        <v>No</v>
      </c>
      <c r="AF1614" s="28"/>
      <c r="AG1614" s="21"/>
    </row>
    <row r="1615" spans="1:33">
      <c r="A1615" s="8" t="s">
        <v>6254</v>
      </c>
      <c r="B1615" s="8" t="s">
        <v>6255</v>
      </c>
      <c r="C1615" s="9" t="s">
        <v>91</v>
      </c>
      <c r="D1615" s="185"/>
      <c r="E1615" s="188">
        <v>90253</v>
      </c>
      <c r="F1615" s="9" t="s">
        <v>83</v>
      </c>
      <c r="G1615" s="9" t="s">
        <v>5756</v>
      </c>
      <c r="H1615" s="10">
        <v>12150996</v>
      </c>
      <c r="I1615" s="11">
        <v>6</v>
      </c>
      <c r="J1615" s="24">
        <v>0</v>
      </c>
      <c r="K1615" s="12"/>
      <c r="L1615" s="14">
        <v>0</v>
      </c>
      <c r="N1615" s="21">
        <v>0</v>
      </c>
      <c r="P1615" s="21">
        <v>0</v>
      </c>
      <c r="R1615" s="21">
        <v>0</v>
      </c>
      <c r="T1615" s="21">
        <v>0</v>
      </c>
      <c r="V1615" s="21">
        <v>0</v>
      </c>
      <c r="X1615" s="21">
        <v>0</v>
      </c>
      <c r="Z1615" s="21">
        <v>1077039</v>
      </c>
      <c r="AB1615" s="22">
        <v>1077039</v>
      </c>
      <c r="AD1615" s="5" t="str">
        <f t="shared" si="25"/>
        <v>No</v>
      </c>
      <c r="AF1615" s="28"/>
      <c r="AG1615" s="21"/>
    </row>
    <row r="1616" spans="1:33">
      <c r="A1616" s="8" t="s">
        <v>6621</v>
      </c>
      <c r="B1616" s="8" t="s">
        <v>2136</v>
      </c>
      <c r="C1616" s="9" t="s">
        <v>275</v>
      </c>
      <c r="D1616" s="185" t="s">
        <v>2137</v>
      </c>
      <c r="E1616" s="188" t="s">
        <v>2138</v>
      </c>
      <c r="F1616" s="9" t="s">
        <v>157</v>
      </c>
      <c r="G1616" s="9" t="s">
        <v>147</v>
      </c>
      <c r="H1616" s="10">
        <v>0</v>
      </c>
      <c r="I1616" s="11">
        <v>6</v>
      </c>
      <c r="J1616" s="24">
        <v>0</v>
      </c>
      <c r="K1616" s="12"/>
      <c r="L1616" s="14">
        <v>0</v>
      </c>
      <c r="N1616" s="21">
        <v>0</v>
      </c>
      <c r="P1616" s="21">
        <v>0</v>
      </c>
      <c r="R1616" s="21">
        <v>0</v>
      </c>
      <c r="T1616" s="21">
        <v>0</v>
      </c>
      <c r="V1616" s="21">
        <v>0</v>
      </c>
      <c r="X1616" s="21">
        <v>0</v>
      </c>
      <c r="Z1616" s="21">
        <v>45050</v>
      </c>
      <c r="AB1616" s="22">
        <v>45050</v>
      </c>
      <c r="AD1616" s="5" t="str">
        <f t="shared" si="25"/>
        <v>No</v>
      </c>
      <c r="AF1616" s="28"/>
      <c r="AG1616" s="21"/>
    </row>
    <row r="1617" spans="1:33">
      <c r="A1617" s="8" t="s">
        <v>5957</v>
      </c>
      <c r="B1617" s="8" t="s">
        <v>1951</v>
      </c>
      <c r="C1617" s="9" t="s">
        <v>42</v>
      </c>
      <c r="D1617" s="185" t="s">
        <v>4611</v>
      </c>
      <c r="E1617" s="188" t="s">
        <v>4612</v>
      </c>
      <c r="F1617" s="9" t="s">
        <v>83</v>
      </c>
      <c r="G1617" s="9" t="s">
        <v>147</v>
      </c>
      <c r="H1617" s="10">
        <v>0</v>
      </c>
      <c r="I1617" s="11">
        <v>6</v>
      </c>
      <c r="J1617" s="24">
        <v>0</v>
      </c>
      <c r="K1617" s="12"/>
      <c r="L1617" s="14">
        <v>0</v>
      </c>
      <c r="N1617" s="21">
        <v>0</v>
      </c>
      <c r="P1617" s="21">
        <v>0</v>
      </c>
      <c r="R1617" s="21">
        <v>0</v>
      </c>
      <c r="T1617" s="21">
        <v>0</v>
      </c>
      <c r="V1617" s="21">
        <v>0</v>
      </c>
      <c r="X1617" s="21">
        <v>0</v>
      </c>
      <c r="Z1617" s="21">
        <v>39644</v>
      </c>
      <c r="AB1617" s="22">
        <v>39644</v>
      </c>
      <c r="AD1617" s="5" t="str">
        <f t="shared" si="25"/>
        <v>No</v>
      </c>
      <c r="AF1617" s="28"/>
      <c r="AG1617" s="21"/>
    </row>
    <row r="1618" spans="1:33">
      <c r="A1618" s="8" t="s">
        <v>276</v>
      </c>
      <c r="B1618" s="8" t="s">
        <v>277</v>
      </c>
      <c r="C1618" s="9" t="s">
        <v>278</v>
      </c>
      <c r="D1618" s="185" t="s">
        <v>279</v>
      </c>
      <c r="E1618" s="188">
        <v>77075</v>
      </c>
      <c r="F1618" s="9" t="s">
        <v>36</v>
      </c>
      <c r="G1618" s="9" t="s">
        <v>5756</v>
      </c>
      <c r="H1618" s="10">
        <v>0</v>
      </c>
      <c r="I1618" s="11">
        <v>6</v>
      </c>
      <c r="J1618" s="24">
        <v>0</v>
      </c>
      <c r="K1618" s="12"/>
      <c r="L1618" s="14">
        <v>0</v>
      </c>
      <c r="N1618" s="21">
        <v>0</v>
      </c>
      <c r="P1618" s="21">
        <v>0</v>
      </c>
      <c r="R1618" s="21">
        <v>0</v>
      </c>
      <c r="T1618" s="21">
        <v>0</v>
      </c>
      <c r="V1618" s="21">
        <v>0</v>
      </c>
      <c r="X1618" s="21">
        <v>0</v>
      </c>
      <c r="Z1618" s="21">
        <v>147096</v>
      </c>
      <c r="AB1618" s="22">
        <v>147096</v>
      </c>
      <c r="AD1618" s="5" t="str">
        <f t="shared" si="25"/>
        <v>No</v>
      </c>
      <c r="AF1618" s="28"/>
      <c r="AG1618" s="21"/>
    </row>
    <row r="1619" spans="1:33">
      <c r="A1619" s="8" t="s">
        <v>4342</v>
      </c>
      <c r="B1619" s="8" t="s">
        <v>4343</v>
      </c>
      <c r="C1619" s="9" t="s">
        <v>235</v>
      </c>
      <c r="D1619" s="185" t="s">
        <v>4344</v>
      </c>
      <c r="E1619" s="188" t="s">
        <v>4345</v>
      </c>
      <c r="F1619" s="9" t="s">
        <v>83</v>
      </c>
      <c r="G1619" s="9" t="s">
        <v>147</v>
      </c>
      <c r="H1619" s="10">
        <v>0</v>
      </c>
      <c r="I1619" s="11">
        <v>6</v>
      </c>
      <c r="J1619" s="24">
        <v>0</v>
      </c>
      <c r="K1619" s="12"/>
      <c r="L1619" s="14">
        <v>0</v>
      </c>
      <c r="N1619" s="21">
        <v>0</v>
      </c>
      <c r="P1619" s="21">
        <v>0</v>
      </c>
      <c r="R1619" s="21">
        <v>0</v>
      </c>
      <c r="T1619" s="21">
        <v>0</v>
      </c>
      <c r="V1619" s="21">
        <v>0</v>
      </c>
      <c r="X1619" s="21">
        <v>0</v>
      </c>
      <c r="Z1619" s="21">
        <v>172342</v>
      </c>
      <c r="AB1619" s="22">
        <v>172342</v>
      </c>
      <c r="AD1619" s="5" t="str">
        <f t="shared" si="25"/>
        <v>No</v>
      </c>
      <c r="AF1619" s="28"/>
      <c r="AG1619" s="21"/>
    </row>
    <row r="1620" spans="1:33">
      <c r="A1620" s="8" t="s">
        <v>4775</v>
      </c>
      <c r="B1620" s="8" t="s">
        <v>1205</v>
      </c>
      <c r="C1620" s="9" t="s">
        <v>39</v>
      </c>
      <c r="D1620" s="185" t="s">
        <v>4776</v>
      </c>
      <c r="E1620" s="188">
        <v>99376</v>
      </c>
      <c r="F1620" s="9" t="s">
        <v>36</v>
      </c>
      <c r="G1620" s="9" t="s">
        <v>5756</v>
      </c>
      <c r="H1620" s="10">
        <v>0</v>
      </c>
      <c r="I1620" s="11">
        <v>6</v>
      </c>
      <c r="J1620" s="24">
        <v>0</v>
      </c>
      <c r="K1620" s="12"/>
      <c r="L1620" s="14">
        <v>0</v>
      </c>
      <c r="N1620" s="21">
        <v>0</v>
      </c>
      <c r="P1620" s="21">
        <v>0</v>
      </c>
      <c r="R1620" s="21">
        <v>0</v>
      </c>
      <c r="T1620" s="21">
        <v>0</v>
      </c>
      <c r="V1620" s="21">
        <v>0</v>
      </c>
      <c r="X1620" s="21">
        <v>0</v>
      </c>
      <c r="Z1620" s="21">
        <v>231467</v>
      </c>
      <c r="AB1620" s="22">
        <v>231467</v>
      </c>
      <c r="AD1620" s="5" t="str">
        <f t="shared" si="25"/>
        <v>No</v>
      </c>
      <c r="AF1620" s="28"/>
      <c r="AG1620" s="21"/>
    </row>
    <row r="1621" spans="1:33">
      <c r="A1621" s="8" t="s">
        <v>4175</v>
      </c>
      <c r="B1621" s="8" t="s">
        <v>4176</v>
      </c>
      <c r="C1621" s="9" t="s">
        <v>150</v>
      </c>
      <c r="D1621" s="185" t="s">
        <v>4177</v>
      </c>
      <c r="E1621" s="188">
        <v>66164</v>
      </c>
      <c r="F1621" s="9" t="s">
        <v>36</v>
      </c>
      <c r="G1621" s="9" t="s">
        <v>5756</v>
      </c>
      <c r="H1621" s="10">
        <v>0</v>
      </c>
      <c r="I1621" s="11">
        <v>6</v>
      </c>
      <c r="J1621" s="24">
        <v>0</v>
      </c>
      <c r="K1621" s="12"/>
      <c r="L1621" s="14">
        <v>0</v>
      </c>
      <c r="N1621" s="21">
        <v>0</v>
      </c>
      <c r="P1621" s="21">
        <v>0</v>
      </c>
      <c r="R1621" s="21">
        <v>0</v>
      </c>
      <c r="T1621" s="21">
        <v>0</v>
      </c>
      <c r="V1621" s="21">
        <v>0</v>
      </c>
      <c r="X1621" s="21">
        <v>0</v>
      </c>
      <c r="Z1621" s="21">
        <v>0</v>
      </c>
      <c r="AB1621" s="22">
        <v>0</v>
      </c>
      <c r="AD1621" s="5" t="str">
        <f t="shared" si="25"/>
        <v>No</v>
      </c>
      <c r="AF1621" s="28"/>
      <c r="AG1621" s="21"/>
    </row>
    <row r="1622" spans="1:33">
      <c r="A1622" s="8" t="s">
        <v>1620</v>
      </c>
      <c r="B1622" s="8" t="s">
        <v>1195</v>
      </c>
      <c r="C1622" s="9" t="s">
        <v>178</v>
      </c>
      <c r="D1622" s="185" t="s">
        <v>1621</v>
      </c>
      <c r="E1622" s="188" t="s">
        <v>1622</v>
      </c>
      <c r="F1622" s="9" t="s">
        <v>83</v>
      </c>
      <c r="G1622" s="9" t="s">
        <v>147</v>
      </c>
      <c r="H1622" s="10">
        <v>0</v>
      </c>
      <c r="I1622" s="11">
        <v>6</v>
      </c>
      <c r="J1622" s="24">
        <v>0</v>
      </c>
      <c r="K1622" s="12"/>
      <c r="L1622" s="14">
        <v>0</v>
      </c>
      <c r="N1622" s="21">
        <v>0</v>
      </c>
      <c r="P1622" s="21">
        <v>0</v>
      </c>
      <c r="R1622" s="21">
        <v>0</v>
      </c>
      <c r="T1622" s="21">
        <v>0</v>
      </c>
      <c r="V1622" s="21">
        <v>0</v>
      </c>
      <c r="X1622" s="21">
        <v>0</v>
      </c>
      <c r="Z1622" s="21">
        <v>75516</v>
      </c>
      <c r="AB1622" s="22">
        <v>75516</v>
      </c>
      <c r="AD1622" s="5" t="str">
        <f t="shared" si="25"/>
        <v>No</v>
      </c>
      <c r="AF1622" s="28"/>
      <c r="AG1622" s="21"/>
    </row>
    <row r="1623" spans="1:33">
      <c r="A1623" s="8" t="s">
        <v>6047</v>
      </c>
      <c r="B1623" s="8" t="s">
        <v>6117</v>
      </c>
      <c r="C1623" s="9" t="s">
        <v>79</v>
      </c>
      <c r="D1623" s="185"/>
      <c r="E1623" s="188" t="s">
        <v>6048</v>
      </c>
      <c r="F1623" s="9" t="s">
        <v>83</v>
      </c>
      <c r="G1623" s="9" t="s">
        <v>147</v>
      </c>
      <c r="H1623" s="10">
        <v>0</v>
      </c>
      <c r="I1623" s="11">
        <v>6</v>
      </c>
      <c r="J1623" s="24">
        <v>0</v>
      </c>
      <c r="K1623" s="12"/>
      <c r="L1623" s="14">
        <v>0</v>
      </c>
      <c r="N1623" s="21">
        <v>0</v>
      </c>
      <c r="P1623" s="21">
        <v>0</v>
      </c>
      <c r="R1623" s="21">
        <v>0</v>
      </c>
      <c r="T1623" s="21">
        <v>0</v>
      </c>
      <c r="V1623" s="21">
        <v>0</v>
      </c>
      <c r="X1623" s="21">
        <v>0</v>
      </c>
      <c r="Z1623" s="21">
        <v>29174</v>
      </c>
      <c r="AB1623" s="22">
        <v>29174</v>
      </c>
      <c r="AD1623" s="5" t="str">
        <f t="shared" si="25"/>
        <v>No</v>
      </c>
      <c r="AF1623" s="28"/>
      <c r="AG1623" s="21"/>
    </row>
    <row r="1624" spans="1:33">
      <c r="A1624" s="8" t="s">
        <v>4937</v>
      </c>
      <c r="B1624" s="8" t="s">
        <v>4938</v>
      </c>
      <c r="C1624" s="9" t="s">
        <v>91</v>
      </c>
      <c r="D1624" s="185" t="s">
        <v>4939</v>
      </c>
      <c r="E1624" s="188" t="s">
        <v>4940</v>
      </c>
      <c r="F1624" s="9" t="s">
        <v>83</v>
      </c>
      <c r="G1624" s="9" t="s">
        <v>147</v>
      </c>
      <c r="H1624" s="10">
        <v>0</v>
      </c>
      <c r="I1624" s="11">
        <v>6</v>
      </c>
      <c r="J1624" s="24">
        <v>0</v>
      </c>
      <c r="K1624" s="12"/>
      <c r="L1624" s="14">
        <v>0</v>
      </c>
      <c r="N1624" s="21">
        <v>0</v>
      </c>
      <c r="P1624" s="21">
        <v>0</v>
      </c>
      <c r="R1624" s="21">
        <v>0</v>
      </c>
      <c r="T1624" s="21">
        <v>0</v>
      </c>
      <c r="V1624" s="21">
        <v>0</v>
      </c>
      <c r="X1624" s="21">
        <v>0</v>
      </c>
      <c r="Z1624" s="21">
        <v>283881</v>
      </c>
      <c r="AB1624" s="22">
        <v>283881</v>
      </c>
      <c r="AD1624" s="5" t="str">
        <f t="shared" si="25"/>
        <v>No</v>
      </c>
      <c r="AF1624" s="28"/>
      <c r="AG1624" s="21"/>
    </row>
    <row r="1625" spans="1:33">
      <c r="A1625" s="8" t="s">
        <v>3310</v>
      </c>
      <c r="B1625" s="8" t="s">
        <v>3311</v>
      </c>
      <c r="C1625" s="9" t="s">
        <v>555</v>
      </c>
      <c r="D1625" s="185" t="s">
        <v>3312</v>
      </c>
      <c r="E1625" s="188" t="s">
        <v>3313</v>
      </c>
      <c r="F1625" s="9" t="s">
        <v>83</v>
      </c>
      <c r="G1625" s="9" t="s">
        <v>147</v>
      </c>
      <c r="H1625" s="10">
        <v>0</v>
      </c>
      <c r="I1625" s="11">
        <v>6</v>
      </c>
      <c r="J1625" s="24">
        <v>0</v>
      </c>
      <c r="K1625" s="12"/>
      <c r="L1625" s="14">
        <v>0</v>
      </c>
      <c r="N1625" s="21">
        <v>0</v>
      </c>
      <c r="P1625" s="21">
        <v>0</v>
      </c>
      <c r="R1625" s="21">
        <v>0</v>
      </c>
      <c r="T1625" s="21">
        <v>0</v>
      </c>
      <c r="V1625" s="21">
        <v>0</v>
      </c>
      <c r="X1625" s="21">
        <v>0</v>
      </c>
      <c r="Z1625" s="21">
        <v>8673</v>
      </c>
      <c r="AB1625" s="22">
        <v>8673</v>
      </c>
      <c r="AD1625" s="5" t="str">
        <f t="shared" si="25"/>
        <v>No</v>
      </c>
      <c r="AF1625" s="28"/>
      <c r="AG1625" s="21"/>
    </row>
    <row r="1626" spans="1:33">
      <c r="A1626" s="8" t="s">
        <v>1338</v>
      </c>
      <c r="B1626" s="8" t="s">
        <v>1339</v>
      </c>
      <c r="C1626" s="9" t="s">
        <v>103</v>
      </c>
      <c r="D1626" s="185">
        <v>4199</v>
      </c>
      <c r="E1626" s="188">
        <v>40199</v>
      </c>
      <c r="F1626" s="9" t="s">
        <v>83</v>
      </c>
      <c r="G1626" s="9" t="s">
        <v>5756</v>
      </c>
      <c r="H1626" s="10">
        <v>2148346</v>
      </c>
      <c r="I1626" s="11">
        <v>6</v>
      </c>
      <c r="J1626" s="24">
        <v>0</v>
      </c>
      <c r="K1626" s="12"/>
      <c r="L1626" s="14">
        <v>0</v>
      </c>
      <c r="N1626" s="21">
        <v>0</v>
      </c>
      <c r="P1626" s="21">
        <v>0</v>
      </c>
      <c r="R1626" s="21">
        <v>0</v>
      </c>
      <c r="T1626" s="21">
        <v>0</v>
      </c>
      <c r="V1626" s="21">
        <v>0</v>
      </c>
      <c r="X1626" s="21">
        <v>0</v>
      </c>
      <c r="Z1626" s="21">
        <v>158379</v>
      </c>
      <c r="AB1626" s="22">
        <v>158379</v>
      </c>
      <c r="AD1626" s="5" t="str">
        <f t="shared" si="25"/>
        <v>No</v>
      </c>
      <c r="AF1626" s="28"/>
      <c r="AG1626" s="21"/>
    </row>
    <row r="1627" spans="1:33">
      <c r="A1627" s="8" t="s">
        <v>5282</v>
      </c>
      <c r="B1627" s="8" t="s">
        <v>296</v>
      </c>
      <c r="C1627" s="9" t="s">
        <v>213</v>
      </c>
      <c r="D1627" s="185">
        <v>6034</v>
      </c>
      <c r="E1627" s="188">
        <v>60034</v>
      </c>
      <c r="F1627" s="9" t="s">
        <v>83</v>
      </c>
      <c r="G1627" s="9" t="s">
        <v>5756</v>
      </c>
      <c r="H1627" s="10">
        <v>53495</v>
      </c>
      <c r="I1627" s="11">
        <v>6</v>
      </c>
      <c r="J1627" s="24">
        <v>0</v>
      </c>
      <c r="K1627" s="12"/>
      <c r="L1627" s="14">
        <v>0</v>
      </c>
      <c r="N1627" s="21">
        <v>0</v>
      </c>
      <c r="P1627" s="21">
        <v>0</v>
      </c>
      <c r="R1627" s="21">
        <v>0</v>
      </c>
      <c r="T1627" s="21">
        <v>0</v>
      </c>
      <c r="V1627" s="21">
        <v>0</v>
      </c>
      <c r="X1627" s="21">
        <v>0</v>
      </c>
      <c r="Z1627" s="21">
        <v>361199</v>
      </c>
      <c r="AB1627" s="22">
        <v>361199</v>
      </c>
      <c r="AD1627" s="5" t="str">
        <f t="shared" si="25"/>
        <v>No</v>
      </c>
      <c r="AF1627" s="28"/>
      <c r="AG1627" s="21"/>
    </row>
    <row r="1628" spans="1:33">
      <c r="A1628" s="8" t="s">
        <v>4705</v>
      </c>
      <c r="B1628" s="8" t="s">
        <v>4684</v>
      </c>
      <c r="C1628" s="9" t="s">
        <v>42</v>
      </c>
      <c r="D1628" s="185" t="s">
        <v>4706</v>
      </c>
      <c r="E1628" s="188" t="s">
        <v>4707</v>
      </c>
      <c r="F1628" s="9" t="s">
        <v>83</v>
      </c>
      <c r="G1628" s="9" t="s">
        <v>147</v>
      </c>
      <c r="H1628" s="10">
        <v>0</v>
      </c>
      <c r="I1628" s="11">
        <v>6</v>
      </c>
      <c r="J1628" s="24">
        <v>0</v>
      </c>
      <c r="K1628" s="12"/>
      <c r="L1628" s="14">
        <v>0</v>
      </c>
      <c r="N1628" s="21">
        <v>0</v>
      </c>
      <c r="P1628" s="21">
        <v>0</v>
      </c>
      <c r="R1628" s="21">
        <v>0</v>
      </c>
      <c r="T1628" s="21">
        <v>0</v>
      </c>
      <c r="V1628" s="21">
        <v>0</v>
      </c>
      <c r="X1628" s="21">
        <v>0</v>
      </c>
      <c r="Z1628" s="21">
        <v>55034</v>
      </c>
      <c r="AB1628" s="22">
        <v>55034</v>
      </c>
      <c r="AD1628" s="5" t="str">
        <f t="shared" si="25"/>
        <v>No</v>
      </c>
      <c r="AF1628" s="28"/>
      <c r="AG1628" s="21"/>
    </row>
    <row r="1629" spans="1:33">
      <c r="A1629" s="8" t="s">
        <v>2313</v>
      </c>
      <c r="B1629" s="8" t="s">
        <v>2314</v>
      </c>
      <c r="C1629" s="9" t="s">
        <v>106</v>
      </c>
      <c r="D1629" s="185" t="s">
        <v>2315</v>
      </c>
      <c r="E1629" s="188" t="s">
        <v>2316</v>
      </c>
      <c r="F1629" s="9" t="s">
        <v>157</v>
      </c>
      <c r="G1629" s="9" t="s">
        <v>147</v>
      </c>
      <c r="H1629" s="10">
        <v>0</v>
      </c>
      <c r="I1629" s="11">
        <v>6</v>
      </c>
      <c r="J1629" s="24">
        <v>0</v>
      </c>
      <c r="K1629" s="12"/>
      <c r="L1629" s="14">
        <v>0</v>
      </c>
      <c r="N1629" s="21">
        <v>0</v>
      </c>
      <c r="P1629" s="21">
        <v>0</v>
      </c>
      <c r="R1629" s="21">
        <v>0</v>
      </c>
      <c r="T1629" s="21">
        <v>0</v>
      </c>
      <c r="V1629" s="21">
        <v>0</v>
      </c>
      <c r="X1629" s="21">
        <v>0</v>
      </c>
      <c r="Z1629" s="21">
        <v>28659</v>
      </c>
      <c r="AB1629" s="22">
        <v>28659</v>
      </c>
      <c r="AD1629" s="5" t="str">
        <f t="shared" si="25"/>
        <v>No</v>
      </c>
      <c r="AF1629" s="28"/>
      <c r="AG1629" s="21"/>
    </row>
    <row r="1630" spans="1:33">
      <c r="A1630" s="8" t="s">
        <v>6622</v>
      </c>
      <c r="B1630" s="8" t="s">
        <v>4361</v>
      </c>
      <c r="C1630" s="9" t="s">
        <v>235</v>
      </c>
      <c r="D1630" s="185" t="s">
        <v>4362</v>
      </c>
      <c r="E1630" s="188" t="s">
        <v>4363</v>
      </c>
      <c r="F1630" s="9" t="s">
        <v>83</v>
      </c>
      <c r="G1630" s="9" t="s">
        <v>147</v>
      </c>
      <c r="H1630" s="10">
        <v>0</v>
      </c>
      <c r="I1630" s="11">
        <v>6</v>
      </c>
      <c r="J1630" s="24">
        <v>0</v>
      </c>
      <c r="K1630" s="12"/>
      <c r="L1630" s="14">
        <v>0</v>
      </c>
      <c r="N1630" s="21">
        <v>0</v>
      </c>
      <c r="P1630" s="21">
        <v>0</v>
      </c>
      <c r="R1630" s="21">
        <v>0</v>
      </c>
      <c r="T1630" s="21">
        <v>0</v>
      </c>
      <c r="V1630" s="21">
        <v>0</v>
      </c>
      <c r="X1630" s="21">
        <v>0</v>
      </c>
      <c r="Z1630" s="21">
        <v>23710</v>
      </c>
      <c r="AB1630" s="22">
        <v>23710</v>
      </c>
      <c r="AD1630" s="5" t="str">
        <f t="shared" si="25"/>
        <v>No</v>
      </c>
      <c r="AF1630" s="28"/>
      <c r="AG1630" s="21"/>
    </row>
    <row r="1631" spans="1:33">
      <c r="A1631" s="8" t="s">
        <v>1554</v>
      </c>
      <c r="B1631" s="8" t="s">
        <v>1555</v>
      </c>
      <c r="C1631" s="9" t="s">
        <v>178</v>
      </c>
      <c r="D1631" s="185" t="s">
        <v>1556</v>
      </c>
      <c r="E1631" s="188" t="s">
        <v>1557</v>
      </c>
      <c r="F1631" s="9" t="s">
        <v>88</v>
      </c>
      <c r="G1631" s="9" t="s">
        <v>147</v>
      </c>
      <c r="H1631" s="10">
        <v>0</v>
      </c>
      <c r="I1631" s="11">
        <v>6</v>
      </c>
      <c r="J1631" s="24">
        <v>0</v>
      </c>
      <c r="K1631" s="12"/>
      <c r="L1631" s="14">
        <v>0</v>
      </c>
      <c r="N1631" s="21">
        <v>0</v>
      </c>
      <c r="P1631" s="21">
        <v>0</v>
      </c>
      <c r="R1631" s="21">
        <v>0</v>
      </c>
      <c r="T1631" s="21">
        <v>0</v>
      </c>
      <c r="V1631" s="21">
        <v>0</v>
      </c>
      <c r="X1631" s="21">
        <v>0</v>
      </c>
      <c r="Z1631" s="21">
        <v>243373</v>
      </c>
      <c r="AB1631" s="22">
        <v>243373</v>
      </c>
      <c r="AD1631" s="5" t="str">
        <f t="shared" si="25"/>
        <v>No</v>
      </c>
      <c r="AF1631" s="28"/>
      <c r="AG1631" s="21"/>
    </row>
    <row r="1632" spans="1:33">
      <c r="A1632" s="8" t="s">
        <v>3982</v>
      </c>
      <c r="B1632" s="8" t="s">
        <v>1337</v>
      </c>
      <c r="C1632" s="9" t="s">
        <v>42</v>
      </c>
      <c r="D1632" s="185">
        <v>2009</v>
      </c>
      <c r="E1632" s="188">
        <v>20009</v>
      </c>
      <c r="F1632" s="9" t="s">
        <v>83</v>
      </c>
      <c r="G1632" s="9" t="s">
        <v>5756</v>
      </c>
      <c r="H1632" s="10">
        <v>423566</v>
      </c>
      <c r="I1632" s="11">
        <v>6</v>
      </c>
      <c r="J1632" s="24">
        <v>0</v>
      </c>
      <c r="K1632" s="12"/>
      <c r="L1632" s="14">
        <v>0</v>
      </c>
      <c r="N1632" s="21">
        <v>0</v>
      </c>
      <c r="P1632" s="21">
        <v>0</v>
      </c>
      <c r="R1632" s="21">
        <v>0</v>
      </c>
      <c r="T1632" s="21">
        <v>0</v>
      </c>
      <c r="V1632" s="21">
        <v>0</v>
      </c>
      <c r="X1632" s="21">
        <v>0</v>
      </c>
      <c r="Z1632" s="21">
        <v>190726</v>
      </c>
      <c r="AB1632" s="22">
        <v>190726</v>
      </c>
      <c r="AD1632" s="5" t="str">
        <f t="shared" si="25"/>
        <v>No</v>
      </c>
      <c r="AF1632" s="28"/>
      <c r="AG1632" s="21"/>
    </row>
    <row r="1633" spans="1:33">
      <c r="A1633" s="8" t="s">
        <v>5057</v>
      </c>
      <c r="B1633" s="8" t="s">
        <v>1030</v>
      </c>
      <c r="C1633" s="9" t="s">
        <v>91</v>
      </c>
      <c r="D1633" s="185" t="s">
        <v>5058</v>
      </c>
      <c r="E1633" s="188" t="s">
        <v>5059</v>
      </c>
      <c r="F1633" s="9" t="s">
        <v>83</v>
      </c>
      <c r="G1633" s="9" t="s">
        <v>147</v>
      </c>
      <c r="H1633" s="10">
        <v>0</v>
      </c>
      <c r="I1633" s="11">
        <v>6</v>
      </c>
      <c r="J1633" s="24">
        <v>0</v>
      </c>
      <c r="K1633" s="12"/>
      <c r="L1633" s="14">
        <v>0</v>
      </c>
      <c r="N1633" s="21">
        <v>0</v>
      </c>
      <c r="P1633" s="21">
        <v>0</v>
      </c>
      <c r="R1633" s="21">
        <v>0</v>
      </c>
      <c r="T1633" s="21">
        <v>0</v>
      </c>
      <c r="V1633" s="21">
        <v>0</v>
      </c>
      <c r="X1633" s="21">
        <v>0</v>
      </c>
      <c r="Z1633" s="21">
        <v>0</v>
      </c>
      <c r="AB1633" s="22">
        <v>0</v>
      </c>
      <c r="AD1633" s="5" t="str">
        <f t="shared" si="25"/>
        <v>No</v>
      </c>
      <c r="AF1633" s="28"/>
      <c r="AG1633" s="21"/>
    </row>
    <row r="1634" spans="1:33">
      <c r="A1634" s="8" t="s">
        <v>6271</v>
      </c>
      <c r="B1634" s="8" t="s">
        <v>134</v>
      </c>
      <c r="C1634" s="9" t="s">
        <v>466</v>
      </c>
      <c r="D1634" s="185">
        <v>3098</v>
      </c>
      <c r="E1634" s="188" t="s">
        <v>6272</v>
      </c>
      <c r="F1634" s="9" t="s">
        <v>83</v>
      </c>
      <c r="G1634" s="9" t="s">
        <v>147</v>
      </c>
      <c r="H1634" s="10">
        <v>0</v>
      </c>
      <c r="I1634" s="11">
        <v>6</v>
      </c>
      <c r="J1634" s="24">
        <v>0</v>
      </c>
      <c r="K1634" s="12"/>
      <c r="L1634" s="14">
        <v>0</v>
      </c>
      <c r="N1634" s="21">
        <v>0</v>
      </c>
      <c r="P1634" s="21">
        <v>0</v>
      </c>
      <c r="R1634" s="21">
        <v>0</v>
      </c>
      <c r="T1634" s="21">
        <v>0</v>
      </c>
      <c r="V1634" s="21">
        <v>0</v>
      </c>
      <c r="X1634" s="21">
        <v>0</v>
      </c>
      <c r="Z1634" s="21">
        <v>86007</v>
      </c>
      <c r="AB1634" s="22">
        <v>86007</v>
      </c>
      <c r="AD1634" s="5" t="str">
        <f t="shared" si="25"/>
        <v>No</v>
      </c>
      <c r="AF1634" s="28"/>
      <c r="AG1634" s="21"/>
    </row>
    <row r="1635" spans="1:33">
      <c r="A1635" s="8" t="s">
        <v>6651</v>
      </c>
      <c r="B1635" s="8" t="s">
        <v>2003</v>
      </c>
      <c r="C1635" s="9" t="s">
        <v>69</v>
      </c>
      <c r="D1635" s="185" t="s">
        <v>2068</v>
      </c>
      <c r="E1635" s="188" t="s">
        <v>2069</v>
      </c>
      <c r="F1635" s="9" t="s">
        <v>83</v>
      </c>
      <c r="G1635" s="9" t="s">
        <v>147</v>
      </c>
      <c r="H1635" s="10">
        <v>0</v>
      </c>
      <c r="I1635" s="11">
        <v>5</v>
      </c>
      <c r="J1635" s="24">
        <v>0</v>
      </c>
      <c r="K1635" s="12"/>
      <c r="L1635" s="14">
        <v>0</v>
      </c>
      <c r="N1635" s="21">
        <v>0</v>
      </c>
      <c r="P1635" s="21">
        <v>0</v>
      </c>
      <c r="R1635" s="21">
        <v>0</v>
      </c>
      <c r="T1635" s="21">
        <v>0</v>
      </c>
      <c r="V1635" s="21">
        <v>0</v>
      </c>
      <c r="X1635" s="21">
        <v>0</v>
      </c>
      <c r="Z1635" s="21">
        <v>332991</v>
      </c>
      <c r="AB1635" s="22">
        <v>332991</v>
      </c>
      <c r="AD1635" s="5" t="str">
        <f t="shared" si="25"/>
        <v>No</v>
      </c>
      <c r="AF1635" s="28"/>
      <c r="AG1635" s="21"/>
    </row>
    <row r="1636" spans="1:33">
      <c r="A1636" s="8" t="s">
        <v>5348</v>
      </c>
      <c r="B1636" s="8" t="s">
        <v>5349</v>
      </c>
      <c r="C1636" s="9" t="s">
        <v>58</v>
      </c>
      <c r="D1636" s="185" t="s">
        <v>5350</v>
      </c>
      <c r="E1636" s="188" t="s">
        <v>5351</v>
      </c>
      <c r="F1636" s="9" t="s">
        <v>83</v>
      </c>
      <c r="G1636" s="9" t="s">
        <v>147</v>
      </c>
      <c r="H1636" s="10">
        <v>0</v>
      </c>
      <c r="I1636" s="11">
        <v>5</v>
      </c>
      <c r="J1636" s="24">
        <v>0</v>
      </c>
      <c r="K1636" s="12"/>
      <c r="L1636" s="14">
        <v>0</v>
      </c>
      <c r="N1636" s="21">
        <v>0</v>
      </c>
      <c r="P1636" s="21">
        <v>0</v>
      </c>
      <c r="R1636" s="21">
        <v>0</v>
      </c>
      <c r="T1636" s="21">
        <v>0</v>
      </c>
      <c r="V1636" s="21">
        <v>0</v>
      </c>
      <c r="X1636" s="21">
        <v>0</v>
      </c>
      <c r="Z1636" s="21">
        <v>21197</v>
      </c>
      <c r="AB1636" s="22">
        <v>21197</v>
      </c>
      <c r="AD1636" s="5" t="str">
        <f t="shared" si="25"/>
        <v>No</v>
      </c>
      <c r="AF1636" s="28"/>
      <c r="AG1636" s="21"/>
    </row>
    <row r="1637" spans="1:33">
      <c r="A1637" s="8" t="s">
        <v>6256</v>
      </c>
      <c r="B1637" s="8" t="s">
        <v>6257</v>
      </c>
      <c r="C1637" s="9" t="s">
        <v>91</v>
      </c>
      <c r="D1637" s="185"/>
      <c r="E1637" s="188">
        <v>90289</v>
      </c>
      <c r="F1637" s="9" t="s">
        <v>83</v>
      </c>
      <c r="G1637" s="9" t="s">
        <v>5756</v>
      </c>
      <c r="H1637" s="10">
        <v>12150996</v>
      </c>
      <c r="I1637" s="11">
        <v>5</v>
      </c>
      <c r="J1637" s="24">
        <v>0</v>
      </c>
      <c r="K1637" s="12"/>
      <c r="L1637" s="14">
        <v>0</v>
      </c>
      <c r="N1637" s="21">
        <v>0</v>
      </c>
      <c r="P1637" s="21">
        <v>0</v>
      </c>
      <c r="R1637" s="21">
        <v>0</v>
      </c>
      <c r="T1637" s="21">
        <v>0</v>
      </c>
      <c r="V1637" s="21">
        <v>0</v>
      </c>
      <c r="X1637" s="21">
        <v>0</v>
      </c>
      <c r="Z1637" s="21">
        <v>799416</v>
      </c>
      <c r="AB1637" s="22">
        <v>799416</v>
      </c>
      <c r="AD1637" s="5" t="str">
        <f t="shared" si="25"/>
        <v>No</v>
      </c>
      <c r="AF1637" s="28"/>
      <c r="AG1637" s="21"/>
    </row>
    <row r="1638" spans="1:33">
      <c r="A1638" s="8" t="s">
        <v>6270</v>
      </c>
      <c r="B1638" s="8" t="s">
        <v>4163</v>
      </c>
      <c r="C1638" s="9" t="s">
        <v>91</v>
      </c>
      <c r="D1638" s="185"/>
      <c r="E1638" s="188">
        <v>90297</v>
      </c>
      <c r="F1638" s="9" t="s">
        <v>125</v>
      </c>
      <c r="G1638" s="9" t="s">
        <v>5756</v>
      </c>
      <c r="H1638" s="10">
        <v>59219</v>
      </c>
      <c r="I1638" s="11">
        <v>5</v>
      </c>
      <c r="J1638" s="24">
        <v>0</v>
      </c>
      <c r="K1638" s="12"/>
      <c r="L1638" s="14">
        <v>0</v>
      </c>
      <c r="N1638" s="21">
        <v>0</v>
      </c>
      <c r="P1638" s="21">
        <v>0</v>
      </c>
      <c r="R1638" s="21">
        <v>0</v>
      </c>
      <c r="T1638" s="21">
        <v>0</v>
      </c>
      <c r="V1638" s="21">
        <v>0</v>
      </c>
      <c r="X1638" s="21">
        <v>0</v>
      </c>
      <c r="Z1638" s="21">
        <v>0</v>
      </c>
      <c r="AB1638" s="22">
        <v>0</v>
      </c>
      <c r="AD1638" s="5" t="str">
        <f t="shared" si="25"/>
        <v>No</v>
      </c>
      <c r="AF1638" s="28"/>
      <c r="AG1638" s="21"/>
    </row>
    <row r="1639" spans="1:33">
      <c r="A1639" s="8" t="s">
        <v>3748</v>
      </c>
      <c r="B1639" s="8" t="s">
        <v>3749</v>
      </c>
      <c r="C1639" s="9" t="s">
        <v>278</v>
      </c>
      <c r="D1639" s="185" t="s">
        <v>3750</v>
      </c>
      <c r="E1639" s="188" t="s">
        <v>3751</v>
      </c>
      <c r="F1639" s="9" t="s">
        <v>157</v>
      </c>
      <c r="G1639" s="9" t="s">
        <v>147</v>
      </c>
      <c r="H1639" s="10">
        <v>0</v>
      </c>
      <c r="I1639" s="11">
        <v>5</v>
      </c>
      <c r="J1639" s="24">
        <v>0</v>
      </c>
      <c r="K1639" s="12"/>
      <c r="L1639" s="14">
        <v>0</v>
      </c>
      <c r="N1639" s="21">
        <v>0</v>
      </c>
      <c r="P1639" s="21">
        <v>0</v>
      </c>
      <c r="R1639" s="21">
        <v>0</v>
      </c>
      <c r="T1639" s="21">
        <v>0</v>
      </c>
      <c r="V1639" s="21">
        <v>0</v>
      </c>
      <c r="X1639" s="21">
        <v>0</v>
      </c>
      <c r="Z1639" s="21">
        <v>52170</v>
      </c>
      <c r="AB1639" s="22">
        <v>52170</v>
      </c>
      <c r="AD1639" s="5" t="str">
        <f t="shared" si="25"/>
        <v>No</v>
      </c>
      <c r="AF1639" s="28"/>
      <c r="AG1639" s="21"/>
    </row>
    <row r="1640" spans="1:33">
      <c r="A1640" s="8" t="s">
        <v>3719</v>
      </c>
      <c r="B1640" s="8" t="s">
        <v>6451</v>
      </c>
      <c r="C1640" s="9" t="s">
        <v>39</v>
      </c>
      <c r="D1640" s="185" t="s">
        <v>3990</v>
      </c>
      <c r="E1640" s="188" t="s">
        <v>3991</v>
      </c>
      <c r="F1640" s="9" t="s">
        <v>83</v>
      </c>
      <c r="G1640" s="9" t="s">
        <v>147</v>
      </c>
      <c r="H1640" s="10">
        <v>0</v>
      </c>
      <c r="I1640" s="11">
        <v>5</v>
      </c>
      <c r="J1640" s="24">
        <v>0</v>
      </c>
      <c r="K1640" s="12"/>
      <c r="L1640" s="14">
        <v>0</v>
      </c>
      <c r="N1640" s="21">
        <v>0</v>
      </c>
      <c r="P1640" s="21">
        <v>0</v>
      </c>
      <c r="R1640" s="21">
        <v>0</v>
      </c>
      <c r="T1640" s="21">
        <v>0</v>
      </c>
      <c r="V1640" s="21">
        <v>0</v>
      </c>
      <c r="X1640" s="21">
        <v>0</v>
      </c>
      <c r="Z1640" s="21">
        <v>211106</v>
      </c>
      <c r="AB1640" s="22">
        <v>211106</v>
      </c>
      <c r="AD1640" s="5" t="str">
        <f t="shared" si="25"/>
        <v>No</v>
      </c>
      <c r="AF1640" s="28"/>
      <c r="AG1640" s="21"/>
    </row>
    <row r="1641" spans="1:33">
      <c r="A1641" s="8" t="s">
        <v>892</v>
      </c>
      <c r="B1641" s="8" t="s">
        <v>893</v>
      </c>
      <c r="C1641" s="9" t="s">
        <v>129</v>
      </c>
      <c r="D1641" s="185" t="s">
        <v>894</v>
      </c>
      <c r="E1641" s="188" t="s">
        <v>895</v>
      </c>
      <c r="F1641" s="9" t="s">
        <v>83</v>
      </c>
      <c r="G1641" s="9" t="s">
        <v>147</v>
      </c>
      <c r="H1641" s="10">
        <v>0</v>
      </c>
      <c r="I1641" s="11">
        <v>5</v>
      </c>
      <c r="J1641" s="24">
        <v>0</v>
      </c>
      <c r="K1641" s="12"/>
      <c r="L1641" s="14">
        <v>0</v>
      </c>
      <c r="N1641" s="21">
        <v>0</v>
      </c>
      <c r="P1641" s="21">
        <v>0</v>
      </c>
      <c r="R1641" s="21">
        <v>0</v>
      </c>
      <c r="T1641" s="21">
        <v>0</v>
      </c>
      <c r="V1641" s="21">
        <v>0</v>
      </c>
      <c r="X1641" s="21">
        <v>0</v>
      </c>
      <c r="Z1641" s="21">
        <v>145623</v>
      </c>
      <c r="AB1641" s="22">
        <v>145623</v>
      </c>
      <c r="AD1641" s="5" t="str">
        <f t="shared" si="25"/>
        <v>No</v>
      </c>
      <c r="AF1641" s="28"/>
      <c r="AG1641" s="21"/>
    </row>
    <row r="1642" spans="1:33">
      <c r="A1642" s="8" t="s">
        <v>5015</v>
      </c>
      <c r="B1642" s="8" t="s">
        <v>635</v>
      </c>
      <c r="C1642" s="9" t="s">
        <v>91</v>
      </c>
      <c r="D1642" s="185" t="s">
        <v>5016</v>
      </c>
      <c r="E1642" s="188" t="s">
        <v>5017</v>
      </c>
      <c r="F1642" s="9" t="s">
        <v>83</v>
      </c>
      <c r="G1642" s="9" t="s">
        <v>147</v>
      </c>
      <c r="H1642" s="10">
        <v>0</v>
      </c>
      <c r="I1642" s="11">
        <v>5</v>
      </c>
      <c r="J1642" s="24">
        <v>0</v>
      </c>
      <c r="K1642" s="12"/>
      <c r="L1642" s="14">
        <v>0</v>
      </c>
      <c r="N1642" s="21">
        <v>0</v>
      </c>
      <c r="P1642" s="21">
        <v>0</v>
      </c>
      <c r="R1642" s="21">
        <v>0</v>
      </c>
      <c r="T1642" s="21">
        <v>0</v>
      </c>
      <c r="V1642" s="21">
        <v>0</v>
      </c>
      <c r="X1642" s="21">
        <v>0</v>
      </c>
      <c r="Z1642" s="21">
        <v>460088</v>
      </c>
      <c r="AB1642" s="22">
        <v>460088</v>
      </c>
      <c r="AD1642" s="5" t="str">
        <f t="shared" si="25"/>
        <v>No</v>
      </c>
      <c r="AF1642" s="28"/>
      <c r="AG1642" s="21"/>
    </row>
    <row r="1643" spans="1:33">
      <c r="A1643" s="8" t="s">
        <v>3664</v>
      </c>
      <c r="B1643" s="8" t="s">
        <v>2747</v>
      </c>
      <c r="C1643" s="9" t="s">
        <v>65</v>
      </c>
      <c r="D1643" s="185" t="s">
        <v>3665</v>
      </c>
      <c r="E1643" s="188">
        <v>239</v>
      </c>
      <c r="F1643" s="9" t="s">
        <v>36</v>
      </c>
      <c r="G1643" s="9" t="s">
        <v>5756</v>
      </c>
      <c r="H1643" s="10">
        <v>0</v>
      </c>
      <c r="I1643" s="11">
        <v>5</v>
      </c>
      <c r="J1643" s="24">
        <v>0</v>
      </c>
      <c r="K1643" s="12"/>
      <c r="L1643" s="14">
        <v>0</v>
      </c>
      <c r="N1643" s="21">
        <v>0</v>
      </c>
      <c r="P1643" s="21">
        <v>0</v>
      </c>
      <c r="R1643" s="21">
        <v>0</v>
      </c>
      <c r="T1643" s="21">
        <v>0</v>
      </c>
      <c r="V1643" s="21">
        <v>0</v>
      </c>
      <c r="X1643" s="21">
        <v>0</v>
      </c>
      <c r="Z1643" s="21">
        <v>0</v>
      </c>
      <c r="AB1643" s="22">
        <v>0</v>
      </c>
      <c r="AD1643" s="5" t="str">
        <f t="shared" si="25"/>
        <v>No</v>
      </c>
      <c r="AF1643" s="28"/>
      <c r="AG1643" s="21"/>
    </row>
    <row r="1644" spans="1:33">
      <c r="A1644" s="8" t="s">
        <v>4430</v>
      </c>
      <c r="B1644" s="8" t="s">
        <v>4430</v>
      </c>
      <c r="C1644" s="9" t="s">
        <v>103</v>
      </c>
      <c r="D1644" s="185" t="s">
        <v>4431</v>
      </c>
      <c r="E1644" s="188" t="s">
        <v>4432</v>
      </c>
      <c r="F1644" s="9" t="s">
        <v>83</v>
      </c>
      <c r="G1644" s="9" t="s">
        <v>147</v>
      </c>
      <c r="H1644" s="10">
        <v>0</v>
      </c>
      <c r="I1644" s="11">
        <v>5</v>
      </c>
      <c r="J1644" s="24">
        <v>0</v>
      </c>
      <c r="K1644" s="12"/>
      <c r="L1644" s="14">
        <v>0</v>
      </c>
      <c r="N1644" s="21">
        <v>0</v>
      </c>
      <c r="P1644" s="21">
        <v>0</v>
      </c>
      <c r="R1644" s="21">
        <v>0</v>
      </c>
      <c r="T1644" s="21">
        <v>0</v>
      </c>
      <c r="V1644" s="21">
        <v>0</v>
      </c>
      <c r="X1644" s="21">
        <v>0</v>
      </c>
      <c r="Z1644" s="21">
        <v>15124</v>
      </c>
      <c r="AB1644" s="22">
        <v>15124</v>
      </c>
      <c r="AD1644" s="5" t="str">
        <f t="shared" si="25"/>
        <v>No</v>
      </c>
      <c r="AF1644" s="28"/>
      <c r="AG1644" s="21"/>
    </row>
    <row r="1645" spans="1:33">
      <c r="A1645" s="8" t="s">
        <v>6031</v>
      </c>
      <c r="B1645" s="8" t="s">
        <v>6104</v>
      </c>
      <c r="C1645" s="9" t="s">
        <v>580</v>
      </c>
      <c r="D1645" s="185" t="s">
        <v>6032</v>
      </c>
      <c r="E1645" s="188" t="s">
        <v>6033</v>
      </c>
      <c r="F1645" s="9" t="s">
        <v>157</v>
      </c>
      <c r="G1645" s="9" t="s">
        <v>147</v>
      </c>
      <c r="H1645" s="10">
        <v>0</v>
      </c>
      <c r="I1645" s="11">
        <v>5</v>
      </c>
      <c r="J1645" s="24">
        <v>0</v>
      </c>
      <c r="K1645" s="12"/>
      <c r="L1645" s="14">
        <v>0</v>
      </c>
      <c r="N1645" s="21">
        <v>0</v>
      </c>
      <c r="P1645" s="21">
        <v>0</v>
      </c>
      <c r="R1645" s="21">
        <v>0</v>
      </c>
      <c r="T1645" s="21">
        <v>0</v>
      </c>
      <c r="V1645" s="21">
        <v>0</v>
      </c>
      <c r="X1645" s="21">
        <v>0</v>
      </c>
      <c r="Z1645" s="21">
        <v>40134</v>
      </c>
      <c r="AB1645" s="22">
        <v>40134</v>
      </c>
      <c r="AD1645" s="5" t="str">
        <f t="shared" si="25"/>
        <v>No</v>
      </c>
      <c r="AF1645" s="28"/>
      <c r="AG1645" s="21"/>
    </row>
    <row r="1646" spans="1:33">
      <c r="A1646" s="8" t="s">
        <v>613</v>
      </c>
      <c r="B1646" s="8" t="s">
        <v>483</v>
      </c>
      <c r="C1646" s="9" t="s">
        <v>420</v>
      </c>
      <c r="D1646" s="185" t="s">
        <v>614</v>
      </c>
      <c r="E1646" s="188" t="s">
        <v>615</v>
      </c>
      <c r="F1646" s="9" t="s">
        <v>157</v>
      </c>
      <c r="G1646" s="9" t="s">
        <v>147</v>
      </c>
      <c r="H1646" s="10">
        <v>0</v>
      </c>
      <c r="I1646" s="11">
        <v>5</v>
      </c>
      <c r="J1646" s="24">
        <v>0</v>
      </c>
      <c r="K1646" s="12"/>
      <c r="L1646" s="14">
        <v>0</v>
      </c>
      <c r="N1646" s="21">
        <v>0</v>
      </c>
      <c r="P1646" s="21">
        <v>0</v>
      </c>
      <c r="R1646" s="21">
        <v>0</v>
      </c>
      <c r="T1646" s="21">
        <v>0</v>
      </c>
      <c r="V1646" s="21">
        <v>0</v>
      </c>
      <c r="X1646" s="21">
        <v>0</v>
      </c>
      <c r="Z1646" s="21">
        <v>154933</v>
      </c>
      <c r="AB1646" s="22">
        <v>154933</v>
      </c>
      <c r="AD1646" s="5" t="str">
        <f t="shared" si="25"/>
        <v>No</v>
      </c>
      <c r="AF1646" s="28"/>
      <c r="AG1646" s="21"/>
    </row>
    <row r="1647" spans="1:33">
      <c r="A1647" s="8" t="s">
        <v>2708</v>
      </c>
      <c r="B1647" s="8" t="s">
        <v>2709</v>
      </c>
      <c r="C1647" s="9" t="s">
        <v>103</v>
      </c>
      <c r="D1647" s="185">
        <v>4121</v>
      </c>
      <c r="E1647" s="188">
        <v>40121</v>
      </c>
      <c r="F1647" s="9" t="s">
        <v>83</v>
      </c>
      <c r="G1647" s="9" t="s">
        <v>5756</v>
      </c>
      <c r="H1647" s="10">
        <v>109572</v>
      </c>
      <c r="I1647" s="11">
        <v>5</v>
      </c>
      <c r="J1647" s="24">
        <v>0</v>
      </c>
      <c r="K1647" s="12"/>
      <c r="L1647" s="14">
        <v>0</v>
      </c>
      <c r="N1647" s="21">
        <v>0</v>
      </c>
      <c r="P1647" s="21">
        <v>0</v>
      </c>
      <c r="R1647" s="21">
        <v>0</v>
      </c>
      <c r="T1647" s="21">
        <v>0</v>
      </c>
      <c r="V1647" s="21">
        <v>0</v>
      </c>
      <c r="X1647" s="21">
        <v>0</v>
      </c>
      <c r="Z1647" s="21">
        <v>79489</v>
      </c>
      <c r="AB1647" s="22">
        <v>79489</v>
      </c>
      <c r="AD1647" s="5" t="str">
        <f t="shared" si="25"/>
        <v>No</v>
      </c>
      <c r="AF1647" s="28"/>
      <c r="AG1647" s="21"/>
    </row>
    <row r="1648" spans="1:33">
      <c r="A1648" s="8" t="s">
        <v>3158</v>
      </c>
      <c r="B1648" s="8" t="s">
        <v>547</v>
      </c>
      <c r="C1648" s="9" t="s">
        <v>50</v>
      </c>
      <c r="D1648" s="185" t="s">
        <v>3159</v>
      </c>
      <c r="E1648" s="188" t="s">
        <v>3160</v>
      </c>
      <c r="F1648" s="9" t="s">
        <v>83</v>
      </c>
      <c r="G1648" s="9" t="s">
        <v>147</v>
      </c>
      <c r="H1648" s="10">
        <v>0</v>
      </c>
      <c r="I1648" s="11">
        <v>5</v>
      </c>
      <c r="J1648" s="24">
        <v>0</v>
      </c>
      <c r="K1648" s="12"/>
      <c r="L1648" s="14">
        <v>0</v>
      </c>
      <c r="N1648" s="21">
        <v>0</v>
      </c>
      <c r="P1648" s="21">
        <v>0</v>
      </c>
      <c r="R1648" s="21">
        <v>0</v>
      </c>
      <c r="T1648" s="21">
        <v>0</v>
      </c>
      <c r="V1648" s="21">
        <v>0</v>
      </c>
      <c r="X1648" s="21">
        <v>0</v>
      </c>
      <c r="Z1648" s="21">
        <v>33478</v>
      </c>
      <c r="AB1648" s="22">
        <v>33478</v>
      </c>
      <c r="AD1648" s="5" t="str">
        <f t="shared" si="25"/>
        <v>No</v>
      </c>
      <c r="AF1648" s="28"/>
      <c r="AG1648" s="21"/>
    </row>
    <row r="1649" spans="1:33">
      <c r="A1649" s="8" t="s">
        <v>4830</v>
      </c>
      <c r="B1649" s="8" t="s">
        <v>167</v>
      </c>
      <c r="C1649" s="9" t="s">
        <v>168</v>
      </c>
      <c r="D1649" s="185" t="s">
        <v>4831</v>
      </c>
      <c r="E1649" s="188" t="s">
        <v>4832</v>
      </c>
      <c r="F1649" s="9" t="s">
        <v>157</v>
      </c>
      <c r="G1649" s="9" t="s">
        <v>147</v>
      </c>
      <c r="H1649" s="10">
        <v>0</v>
      </c>
      <c r="I1649" s="11">
        <v>5</v>
      </c>
      <c r="J1649" s="24">
        <v>0</v>
      </c>
      <c r="K1649" s="12"/>
      <c r="L1649" s="14">
        <v>0</v>
      </c>
      <c r="N1649" s="21">
        <v>0</v>
      </c>
      <c r="P1649" s="21">
        <v>0</v>
      </c>
      <c r="R1649" s="21">
        <v>0</v>
      </c>
      <c r="T1649" s="21">
        <v>0</v>
      </c>
      <c r="V1649" s="21">
        <v>0</v>
      </c>
      <c r="X1649" s="21">
        <v>0</v>
      </c>
      <c r="Z1649" s="21">
        <v>67981</v>
      </c>
      <c r="AB1649" s="22">
        <v>67981</v>
      </c>
      <c r="AD1649" s="5" t="str">
        <f t="shared" si="25"/>
        <v>No</v>
      </c>
      <c r="AF1649" s="28"/>
      <c r="AG1649" s="21"/>
    </row>
    <row r="1650" spans="1:33">
      <c r="A1650" s="8" t="s">
        <v>1143</v>
      </c>
      <c r="B1650" s="8" t="s">
        <v>1144</v>
      </c>
      <c r="C1650" s="9" t="s">
        <v>466</v>
      </c>
      <c r="D1650" s="185">
        <v>5019</v>
      </c>
      <c r="E1650" s="188">
        <v>50019</v>
      </c>
      <c r="F1650" s="9" t="s">
        <v>83</v>
      </c>
      <c r="G1650" s="9" t="s">
        <v>5756</v>
      </c>
      <c r="H1650" s="10">
        <v>97503</v>
      </c>
      <c r="I1650" s="11">
        <v>5</v>
      </c>
      <c r="J1650" s="24">
        <v>0</v>
      </c>
      <c r="K1650" s="12"/>
      <c r="L1650" s="14">
        <v>0</v>
      </c>
      <c r="N1650" s="21">
        <v>0</v>
      </c>
      <c r="P1650" s="21">
        <v>0</v>
      </c>
      <c r="R1650" s="21">
        <v>0</v>
      </c>
      <c r="T1650" s="21">
        <v>0</v>
      </c>
      <c r="V1650" s="21">
        <v>0</v>
      </c>
      <c r="X1650" s="21">
        <v>0</v>
      </c>
      <c r="Z1650" s="21">
        <v>240532</v>
      </c>
      <c r="AB1650" s="22">
        <v>240532</v>
      </c>
      <c r="AD1650" s="5" t="str">
        <f t="shared" si="25"/>
        <v>No</v>
      </c>
      <c r="AF1650" s="28"/>
      <c r="AG1650" s="21"/>
    </row>
    <row r="1651" spans="1:33">
      <c r="A1651" s="8" t="s">
        <v>2743</v>
      </c>
      <c r="B1651" s="8" t="s">
        <v>2731</v>
      </c>
      <c r="C1651" s="9" t="s">
        <v>65</v>
      </c>
      <c r="D1651" s="185" t="s">
        <v>2744</v>
      </c>
      <c r="E1651" s="188" t="s">
        <v>2745</v>
      </c>
      <c r="F1651" s="9" t="s">
        <v>157</v>
      </c>
      <c r="G1651" s="9" t="s">
        <v>147</v>
      </c>
      <c r="H1651" s="10">
        <v>0</v>
      </c>
      <c r="I1651" s="11">
        <v>5</v>
      </c>
      <c r="J1651" s="24">
        <v>0</v>
      </c>
      <c r="K1651" s="12"/>
      <c r="L1651" s="14">
        <v>0</v>
      </c>
      <c r="N1651" s="21">
        <v>0</v>
      </c>
      <c r="P1651" s="21">
        <v>0</v>
      </c>
      <c r="R1651" s="21">
        <v>0</v>
      </c>
      <c r="T1651" s="21">
        <v>0</v>
      </c>
      <c r="V1651" s="21">
        <v>0</v>
      </c>
      <c r="X1651" s="21">
        <v>0</v>
      </c>
      <c r="Z1651" s="21">
        <v>49976</v>
      </c>
      <c r="AB1651" s="22">
        <v>49976</v>
      </c>
      <c r="AD1651" s="5" t="str">
        <f t="shared" si="25"/>
        <v>No</v>
      </c>
      <c r="AF1651" s="28"/>
      <c r="AG1651" s="21"/>
    </row>
    <row r="1652" spans="1:33">
      <c r="A1652" s="8" t="s">
        <v>5651</v>
      </c>
      <c r="B1652" s="8" t="s">
        <v>1384</v>
      </c>
      <c r="C1652" s="9" t="s">
        <v>254</v>
      </c>
      <c r="D1652" s="185" t="s">
        <v>5652</v>
      </c>
      <c r="E1652" s="188" t="s">
        <v>5653</v>
      </c>
      <c r="F1652" s="9" t="s">
        <v>83</v>
      </c>
      <c r="G1652" s="9" t="s">
        <v>147</v>
      </c>
      <c r="H1652" s="10">
        <v>0</v>
      </c>
      <c r="I1652" s="11">
        <v>5</v>
      </c>
      <c r="J1652" s="24">
        <v>0</v>
      </c>
      <c r="K1652" s="12"/>
      <c r="L1652" s="14">
        <v>0</v>
      </c>
      <c r="N1652" s="21">
        <v>0</v>
      </c>
      <c r="P1652" s="21">
        <v>0</v>
      </c>
      <c r="R1652" s="21">
        <v>0</v>
      </c>
      <c r="T1652" s="21">
        <v>0</v>
      </c>
      <c r="V1652" s="21">
        <v>0</v>
      </c>
      <c r="X1652" s="21">
        <v>0</v>
      </c>
      <c r="Z1652" s="21">
        <v>108409</v>
      </c>
      <c r="AB1652" s="22">
        <v>108409</v>
      </c>
      <c r="AD1652" s="5" t="str">
        <f t="shared" si="25"/>
        <v>No</v>
      </c>
      <c r="AF1652" s="28"/>
      <c r="AG1652" s="21"/>
    </row>
    <row r="1653" spans="1:33">
      <c r="A1653" s="8" t="s">
        <v>5300</v>
      </c>
      <c r="B1653" s="8" t="s">
        <v>5301</v>
      </c>
      <c r="C1653" s="9" t="s">
        <v>58</v>
      </c>
      <c r="D1653" s="185" t="s">
        <v>5302</v>
      </c>
      <c r="E1653" s="188" t="s">
        <v>5303</v>
      </c>
      <c r="F1653" s="9" t="s">
        <v>83</v>
      </c>
      <c r="G1653" s="9" t="s">
        <v>147</v>
      </c>
      <c r="H1653" s="10">
        <v>0</v>
      </c>
      <c r="I1653" s="11">
        <v>5</v>
      </c>
      <c r="J1653" s="24">
        <v>0</v>
      </c>
      <c r="K1653" s="12"/>
      <c r="L1653" s="14">
        <v>0</v>
      </c>
      <c r="N1653" s="21">
        <v>0</v>
      </c>
      <c r="P1653" s="21">
        <v>0</v>
      </c>
      <c r="R1653" s="21">
        <v>0</v>
      </c>
      <c r="T1653" s="21">
        <v>0</v>
      </c>
      <c r="V1653" s="21">
        <v>0</v>
      </c>
      <c r="X1653" s="21">
        <v>0</v>
      </c>
      <c r="Z1653" s="21">
        <v>6268</v>
      </c>
      <c r="AB1653" s="22">
        <v>6268</v>
      </c>
      <c r="AD1653" s="5" t="str">
        <f t="shared" si="25"/>
        <v>No</v>
      </c>
      <c r="AF1653" s="28"/>
      <c r="AG1653" s="21"/>
    </row>
    <row r="1654" spans="1:33">
      <c r="A1654" s="8" t="s">
        <v>1921</v>
      </c>
      <c r="B1654" s="8" t="s">
        <v>1922</v>
      </c>
      <c r="C1654" s="9" t="s">
        <v>454</v>
      </c>
      <c r="D1654" s="185">
        <v>8025</v>
      </c>
      <c r="E1654" s="188">
        <v>80025</v>
      </c>
      <c r="F1654" s="9" t="s">
        <v>83</v>
      </c>
      <c r="G1654" s="9" t="s">
        <v>84</v>
      </c>
      <c r="H1654" s="10">
        <v>264465</v>
      </c>
      <c r="I1654" s="11">
        <v>5</v>
      </c>
      <c r="J1654" s="24">
        <v>812916</v>
      </c>
      <c r="K1654" s="12"/>
      <c r="L1654" s="14">
        <v>0</v>
      </c>
      <c r="N1654" s="21">
        <v>0</v>
      </c>
      <c r="P1654" s="21">
        <v>0</v>
      </c>
      <c r="R1654" s="21">
        <v>0</v>
      </c>
      <c r="T1654" s="21">
        <v>0</v>
      </c>
      <c r="V1654" s="21">
        <v>0</v>
      </c>
      <c r="X1654" s="21">
        <v>0</v>
      </c>
      <c r="Z1654" s="21">
        <v>0</v>
      </c>
      <c r="AB1654" s="22">
        <v>812916</v>
      </c>
      <c r="AD1654" s="5" t="str">
        <f t="shared" si="25"/>
        <v>No</v>
      </c>
      <c r="AF1654" s="28"/>
      <c r="AG1654" s="21"/>
    </row>
    <row r="1655" spans="1:33">
      <c r="A1655" s="8" t="s">
        <v>4003</v>
      </c>
      <c r="B1655" s="8" t="s">
        <v>2416</v>
      </c>
      <c r="C1655" s="9" t="s">
        <v>39</v>
      </c>
      <c r="D1655" s="185" t="s">
        <v>4004</v>
      </c>
      <c r="E1655" s="188" t="s">
        <v>4005</v>
      </c>
      <c r="F1655" s="9" t="s">
        <v>83</v>
      </c>
      <c r="G1655" s="9" t="s">
        <v>147</v>
      </c>
      <c r="H1655" s="10">
        <v>0</v>
      </c>
      <c r="I1655" s="11">
        <v>5</v>
      </c>
      <c r="J1655" s="24">
        <v>0</v>
      </c>
      <c r="K1655" s="12"/>
      <c r="L1655" s="14">
        <v>0</v>
      </c>
      <c r="N1655" s="21">
        <v>0</v>
      </c>
      <c r="P1655" s="21">
        <v>0</v>
      </c>
      <c r="R1655" s="21">
        <v>0</v>
      </c>
      <c r="T1655" s="21">
        <v>0</v>
      </c>
      <c r="V1655" s="21">
        <v>0</v>
      </c>
      <c r="X1655" s="21">
        <v>0</v>
      </c>
      <c r="Z1655" s="21">
        <v>59277</v>
      </c>
      <c r="AB1655" s="22">
        <v>59277</v>
      </c>
      <c r="AD1655" s="5" t="str">
        <f t="shared" si="25"/>
        <v>No</v>
      </c>
      <c r="AF1655" s="28"/>
      <c r="AG1655" s="21"/>
    </row>
    <row r="1656" spans="1:33">
      <c r="A1656" s="8" t="s">
        <v>1088</v>
      </c>
      <c r="B1656" s="8" t="s">
        <v>1089</v>
      </c>
      <c r="C1656" s="9" t="s">
        <v>42</v>
      </c>
      <c r="D1656" s="185">
        <v>2215</v>
      </c>
      <c r="E1656" s="188">
        <v>20215</v>
      </c>
      <c r="F1656" s="9" t="s">
        <v>83</v>
      </c>
      <c r="G1656" s="9" t="s">
        <v>5756</v>
      </c>
      <c r="H1656" s="10">
        <v>57840</v>
      </c>
      <c r="I1656" s="11">
        <v>5</v>
      </c>
      <c r="J1656" s="24">
        <v>0</v>
      </c>
      <c r="K1656" s="12"/>
      <c r="L1656" s="14">
        <v>0</v>
      </c>
      <c r="N1656" s="21">
        <v>0</v>
      </c>
      <c r="P1656" s="21">
        <v>0</v>
      </c>
      <c r="R1656" s="21">
        <v>0</v>
      </c>
      <c r="T1656" s="21">
        <v>0</v>
      </c>
      <c r="V1656" s="21">
        <v>0</v>
      </c>
      <c r="X1656" s="21">
        <v>0</v>
      </c>
      <c r="Z1656" s="21">
        <v>632206</v>
      </c>
      <c r="AB1656" s="22">
        <v>632206</v>
      </c>
      <c r="AD1656" s="5" t="str">
        <f t="shared" si="25"/>
        <v>No</v>
      </c>
      <c r="AF1656" s="28"/>
      <c r="AG1656" s="21"/>
    </row>
    <row r="1657" spans="1:33">
      <c r="A1657" s="8" t="s">
        <v>5467</v>
      </c>
      <c r="B1657" s="8" t="s">
        <v>1953</v>
      </c>
      <c r="C1657" s="9" t="s">
        <v>132</v>
      </c>
      <c r="D1657" s="185" t="s">
        <v>5468</v>
      </c>
      <c r="E1657" s="188" t="s">
        <v>5469</v>
      </c>
      <c r="F1657" s="9" t="s">
        <v>125</v>
      </c>
      <c r="G1657" s="9" t="s">
        <v>147</v>
      </c>
      <c r="H1657" s="10">
        <v>0</v>
      </c>
      <c r="I1657" s="11">
        <v>5</v>
      </c>
      <c r="J1657" s="24">
        <v>0</v>
      </c>
      <c r="K1657" s="12"/>
      <c r="L1657" s="14">
        <v>0</v>
      </c>
      <c r="N1657" s="21">
        <v>0</v>
      </c>
      <c r="P1657" s="21">
        <v>0</v>
      </c>
      <c r="R1657" s="21">
        <v>0</v>
      </c>
      <c r="T1657" s="21">
        <v>0</v>
      </c>
      <c r="V1657" s="21">
        <v>0</v>
      </c>
      <c r="X1657" s="21">
        <v>0</v>
      </c>
      <c r="Z1657" s="21">
        <v>113642</v>
      </c>
      <c r="AB1657" s="22">
        <v>113642</v>
      </c>
      <c r="AD1657" s="5" t="str">
        <f t="shared" si="25"/>
        <v>No</v>
      </c>
      <c r="AF1657" s="28"/>
      <c r="AG1657" s="21"/>
    </row>
    <row r="1658" spans="1:33">
      <c r="A1658" s="8" t="s">
        <v>5934</v>
      </c>
      <c r="B1658" s="8" t="s">
        <v>6078</v>
      </c>
      <c r="C1658" s="9" t="s">
        <v>238</v>
      </c>
      <c r="D1658" s="185" t="s">
        <v>5935</v>
      </c>
      <c r="E1658" s="188">
        <v>11152</v>
      </c>
      <c r="F1658" s="9" t="s">
        <v>36</v>
      </c>
      <c r="G1658" s="9" t="s">
        <v>5756</v>
      </c>
      <c r="H1658" s="10">
        <v>0</v>
      </c>
      <c r="I1658" s="11">
        <v>5</v>
      </c>
      <c r="J1658" s="24">
        <v>0</v>
      </c>
      <c r="K1658" s="12"/>
      <c r="L1658" s="14">
        <v>0</v>
      </c>
      <c r="N1658" s="21">
        <v>0</v>
      </c>
      <c r="P1658" s="21">
        <v>0</v>
      </c>
      <c r="R1658" s="21">
        <v>0</v>
      </c>
      <c r="T1658" s="21">
        <v>0</v>
      </c>
      <c r="V1658" s="21">
        <v>0</v>
      </c>
      <c r="X1658" s="21">
        <v>0</v>
      </c>
      <c r="Z1658" s="21">
        <v>1393366</v>
      </c>
      <c r="AB1658" s="22">
        <v>1393366</v>
      </c>
      <c r="AD1658" s="5" t="str">
        <f t="shared" si="25"/>
        <v>No</v>
      </c>
      <c r="AF1658" s="28"/>
      <c r="AG1658" s="21"/>
    </row>
    <row r="1659" spans="1:33">
      <c r="A1659" s="8" t="s">
        <v>5431</v>
      </c>
      <c r="B1659" s="8" t="s">
        <v>5432</v>
      </c>
      <c r="C1659" s="9" t="s">
        <v>58</v>
      </c>
      <c r="D1659" s="185" t="s">
        <v>5433</v>
      </c>
      <c r="E1659" s="188" t="s">
        <v>5434</v>
      </c>
      <c r="F1659" s="9" t="s">
        <v>83</v>
      </c>
      <c r="G1659" s="9" t="s">
        <v>147</v>
      </c>
      <c r="H1659" s="10">
        <v>0</v>
      </c>
      <c r="I1659" s="11">
        <v>5</v>
      </c>
      <c r="J1659" s="24">
        <v>0</v>
      </c>
      <c r="K1659" s="12"/>
      <c r="L1659" s="14">
        <v>0</v>
      </c>
      <c r="N1659" s="21">
        <v>0</v>
      </c>
      <c r="P1659" s="21">
        <v>0</v>
      </c>
      <c r="R1659" s="21">
        <v>0</v>
      </c>
      <c r="T1659" s="21">
        <v>0</v>
      </c>
      <c r="V1659" s="21">
        <v>0</v>
      </c>
      <c r="X1659" s="21">
        <v>0</v>
      </c>
      <c r="Z1659" s="21">
        <v>38754</v>
      </c>
      <c r="AB1659" s="22">
        <v>38754</v>
      </c>
      <c r="AD1659" s="5" t="str">
        <f t="shared" si="25"/>
        <v>No</v>
      </c>
      <c r="AF1659" s="28"/>
      <c r="AG1659" s="21"/>
    </row>
    <row r="1660" spans="1:33">
      <c r="A1660" s="8" t="s">
        <v>2269</v>
      </c>
      <c r="B1660" s="8" t="s">
        <v>2270</v>
      </c>
      <c r="C1660" s="9" t="s">
        <v>275</v>
      </c>
      <c r="D1660" s="185" t="s">
        <v>2271</v>
      </c>
      <c r="E1660" s="188" t="s">
        <v>2272</v>
      </c>
      <c r="F1660" s="9" t="s">
        <v>157</v>
      </c>
      <c r="G1660" s="9" t="s">
        <v>147</v>
      </c>
      <c r="H1660" s="10">
        <v>0</v>
      </c>
      <c r="I1660" s="11">
        <v>5</v>
      </c>
      <c r="J1660" s="24">
        <v>0</v>
      </c>
      <c r="K1660" s="12"/>
      <c r="L1660" s="14">
        <v>0</v>
      </c>
      <c r="N1660" s="21">
        <v>0</v>
      </c>
      <c r="P1660" s="21">
        <v>0</v>
      </c>
      <c r="R1660" s="21">
        <v>0</v>
      </c>
      <c r="T1660" s="21">
        <v>0</v>
      </c>
      <c r="V1660" s="21">
        <v>0</v>
      </c>
      <c r="X1660" s="21">
        <v>0</v>
      </c>
      <c r="Z1660" s="21">
        <v>21661</v>
      </c>
      <c r="AB1660" s="22">
        <v>21661</v>
      </c>
      <c r="AD1660" s="5" t="str">
        <f t="shared" si="25"/>
        <v>No</v>
      </c>
      <c r="AF1660" s="28"/>
      <c r="AG1660" s="21"/>
    </row>
    <row r="1661" spans="1:33">
      <c r="A1661" s="8" t="s">
        <v>1165</v>
      </c>
      <c r="B1661" s="8" t="s">
        <v>1166</v>
      </c>
      <c r="C1661" s="9" t="s">
        <v>65</v>
      </c>
      <c r="D1661" s="185" t="s">
        <v>1167</v>
      </c>
      <c r="E1661" s="188">
        <v>85</v>
      </c>
      <c r="F1661" s="9" t="s">
        <v>36</v>
      </c>
      <c r="G1661" s="9" t="s">
        <v>5756</v>
      </c>
      <c r="H1661" s="10">
        <v>0</v>
      </c>
      <c r="I1661" s="11">
        <v>5</v>
      </c>
      <c r="J1661" s="24">
        <v>0</v>
      </c>
      <c r="K1661" s="12"/>
      <c r="L1661" s="14">
        <v>0</v>
      </c>
      <c r="N1661" s="21">
        <v>0</v>
      </c>
      <c r="P1661" s="21">
        <v>0</v>
      </c>
      <c r="R1661" s="21">
        <v>0</v>
      </c>
      <c r="T1661" s="21">
        <v>0</v>
      </c>
      <c r="V1661" s="21">
        <v>0</v>
      </c>
      <c r="X1661" s="21">
        <v>0</v>
      </c>
      <c r="Z1661" s="21">
        <v>6777</v>
      </c>
      <c r="AB1661" s="22">
        <v>6777</v>
      </c>
      <c r="AD1661" s="5" t="str">
        <f t="shared" si="25"/>
        <v>No</v>
      </c>
      <c r="AF1661" s="28"/>
      <c r="AG1661" s="21"/>
    </row>
    <row r="1662" spans="1:33">
      <c r="A1662" s="8" t="s">
        <v>873</v>
      </c>
      <c r="B1662" s="8" t="s">
        <v>874</v>
      </c>
      <c r="C1662" s="9" t="s">
        <v>129</v>
      </c>
      <c r="D1662" s="185" t="s">
        <v>875</v>
      </c>
      <c r="E1662" s="188" t="s">
        <v>876</v>
      </c>
      <c r="F1662" s="9" t="s">
        <v>83</v>
      </c>
      <c r="G1662" s="9" t="s">
        <v>147</v>
      </c>
      <c r="H1662" s="10">
        <v>0</v>
      </c>
      <c r="I1662" s="11">
        <v>5</v>
      </c>
      <c r="J1662" s="24">
        <v>0</v>
      </c>
      <c r="K1662" s="12"/>
      <c r="L1662" s="14">
        <v>0</v>
      </c>
      <c r="N1662" s="21">
        <v>0</v>
      </c>
      <c r="P1662" s="21">
        <v>0</v>
      </c>
      <c r="R1662" s="21">
        <v>0</v>
      </c>
      <c r="T1662" s="21">
        <v>0</v>
      </c>
      <c r="V1662" s="21">
        <v>0</v>
      </c>
      <c r="X1662" s="21">
        <v>0</v>
      </c>
      <c r="Z1662" s="21">
        <v>127260</v>
      </c>
      <c r="AB1662" s="22">
        <v>127260</v>
      </c>
      <c r="AD1662" s="5" t="str">
        <f t="shared" si="25"/>
        <v>No</v>
      </c>
      <c r="AF1662" s="28"/>
      <c r="AG1662" s="21"/>
    </row>
    <row r="1663" spans="1:33">
      <c r="A1663" s="8" t="s">
        <v>1643</v>
      </c>
      <c r="B1663" s="8" t="s">
        <v>1644</v>
      </c>
      <c r="C1663" s="9" t="s">
        <v>178</v>
      </c>
      <c r="D1663" s="185" t="s">
        <v>1645</v>
      </c>
      <c r="E1663" s="188" t="s">
        <v>1646</v>
      </c>
      <c r="F1663" s="9" t="s">
        <v>83</v>
      </c>
      <c r="G1663" s="9" t="s">
        <v>147</v>
      </c>
      <c r="H1663" s="10">
        <v>0</v>
      </c>
      <c r="I1663" s="11">
        <v>5</v>
      </c>
      <c r="J1663" s="24">
        <v>0</v>
      </c>
      <c r="K1663" s="12"/>
      <c r="L1663" s="14">
        <v>0</v>
      </c>
      <c r="N1663" s="21">
        <v>0</v>
      </c>
      <c r="P1663" s="21">
        <v>0</v>
      </c>
      <c r="R1663" s="21">
        <v>0</v>
      </c>
      <c r="T1663" s="21">
        <v>0</v>
      </c>
      <c r="V1663" s="21">
        <v>0</v>
      </c>
      <c r="X1663" s="21">
        <v>0</v>
      </c>
      <c r="Z1663" s="21">
        <v>214406</v>
      </c>
      <c r="AB1663" s="22">
        <v>214406</v>
      </c>
      <c r="AD1663" s="5" t="str">
        <f t="shared" si="25"/>
        <v>No</v>
      </c>
      <c r="AF1663" s="28"/>
      <c r="AG1663" s="21"/>
    </row>
    <row r="1664" spans="1:33">
      <c r="A1664" s="8" t="s">
        <v>3725</v>
      </c>
      <c r="B1664" s="8" t="s">
        <v>3726</v>
      </c>
      <c r="C1664" s="9" t="s">
        <v>278</v>
      </c>
      <c r="D1664" s="185" t="s">
        <v>3727</v>
      </c>
      <c r="E1664" s="188" t="s">
        <v>3728</v>
      </c>
      <c r="F1664" s="9" t="s">
        <v>157</v>
      </c>
      <c r="G1664" s="9" t="s">
        <v>147</v>
      </c>
      <c r="H1664" s="10">
        <v>0</v>
      </c>
      <c r="I1664" s="11">
        <v>5</v>
      </c>
      <c r="J1664" s="24">
        <v>0</v>
      </c>
      <c r="K1664" s="12"/>
      <c r="L1664" s="14">
        <v>0</v>
      </c>
      <c r="N1664" s="21">
        <v>0</v>
      </c>
      <c r="P1664" s="21">
        <v>0</v>
      </c>
      <c r="R1664" s="21">
        <v>0</v>
      </c>
      <c r="T1664" s="21">
        <v>0</v>
      </c>
      <c r="V1664" s="21">
        <v>0</v>
      </c>
      <c r="X1664" s="21">
        <v>0</v>
      </c>
      <c r="Z1664" s="21">
        <v>138866</v>
      </c>
      <c r="AB1664" s="22">
        <v>138866</v>
      </c>
      <c r="AD1664" s="5" t="str">
        <f t="shared" si="25"/>
        <v>No</v>
      </c>
      <c r="AF1664" s="28"/>
      <c r="AG1664" s="21"/>
    </row>
    <row r="1665" spans="1:33">
      <c r="A1665" s="8" t="s">
        <v>2020</v>
      </c>
      <c r="B1665" s="8" t="s">
        <v>2021</v>
      </c>
      <c r="C1665" s="9" t="s">
        <v>69</v>
      </c>
      <c r="D1665" s="185" t="s">
        <v>2022</v>
      </c>
      <c r="E1665" s="188" t="s">
        <v>2023</v>
      </c>
      <c r="F1665" s="9" t="s">
        <v>157</v>
      </c>
      <c r="G1665" s="9" t="s">
        <v>147</v>
      </c>
      <c r="H1665" s="10">
        <v>0</v>
      </c>
      <c r="I1665" s="11">
        <v>5</v>
      </c>
      <c r="J1665" s="24">
        <v>0</v>
      </c>
      <c r="K1665" s="12"/>
      <c r="L1665" s="14">
        <v>0</v>
      </c>
      <c r="N1665" s="21">
        <v>0</v>
      </c>
      <c r="P1665" s="21">
        <v>0</v>
      </c>
      <c r="R1665" s="21">
        <v>0</v>
      </c>
      <c r="T1665" s="21">
        <v>0</v>
      </c>
      <c r="V1665" s="21">
        <v>0</v>
      </c>
      <c r="X1665" s="21">
        <v>0</v>
      </c>
      <c r="Z1665" s="21">
        <v>106788</v>
      </c>
      <c r="AB1665" s="22">
        <v>106788</v>
      </c>
      <c r="AD1665" s="5" t="str">
        <f t="shared" si="25"/>
        <v>No</v>
      </c>
      <c r="AF1665" s="28"/>
      <c r="AG1665" s="21"/>
    </row>
    <row r="1666" spans="1:33">
      <c r="A1666" s="8" t="s">
        <v>6643</v>
      </c>
      <c r="B1666" s="8" t="s">
        <v>3833</v>
      </c>
      <c r="C1666" s="9" t="s">
        <v>278</v>
      </c>
      <c r="D1666" s="185"/>
      <c r="E1666" s="188" t="s">
        <v>6644</v>
      </c>
      <c r="F1666" s="9" t="s">
        <v>157</v>
      </c>
      <c r="G1666" s="9" t="s">
        <v>147</v>
      </c>
      <c r="H1666" s="10">
        <v>0</v>
      </c>
      <c r="I1666" s="11">
        <v>5</v>
      </c>
      <c r="J1666" s="24">
        <v>0</v>
      </c>
      <c r="K1666" s="12"/>
      <c r="L1666" s="14">
        <v>0</v>
      </c>
      <c r="N1666" s="21">
        <v>0</v>
      </c>
      <c r="P1666" s="21">
        <v>0</v>
      </c>
      <c r="R1666" s="21">
        <v>0</v>
      </c>
      <c r="T1666" s="21">
        <v>0</v>
      </c>
      <c r="V1666" s="21">
        <v>0</v>
      </c>
      <c r="X1666" s="21">
        <v>0</v>
      </c>
      <c r="Z1666" s="21">
        <v>38467</v>
      </c>
      <c r="AB1666" s="22">
        <v>38467</v>
      </c>
      <c r="AD1666" s="5" t="str">
        <f t="shared" si="25"/>
        <v>No</v>
      </c>
      <c r="AF1666" s="28"/>
      <c r="AG1666" s="21"/>
    </row>
    <row r="1667" spans="1:33">
      <c r="A1667" s="8" t="s">
        <v>3228</v>
      </c>
      <c r="B1667" s="8" t="s">
        <v>3229</v>
      </c>
      <c r="C1667" s="9" t="s">
        <v>69</v>
      </c>
      <c r="D1667" s="185" t="s">
        <v>3230</v>
      </c>
      <c r="E1667" s="188">
        <v>88128</v>
      </c>
      <c r="F1667" s="9" t="s">
        <v>36</v>
      </c>
      <c r="G1667" s="9" t="s">
        <v>5756</v>
      </c>
      <c r="H1667" s="10">
        <v>0</v>
      </c>
      <c r="I1667" s="11">
        <v>5</v>
      </c>
      <c r="J1667" s="24">
        <v>0</v>
      </c>
      <c r="K1667" s="12"/>
      <c r="L1667" s="14">
        <v>0</v>
      </c>
      <c r="N1667" s="21">
        <v>0</v>
      </c>
      <c r="P1667" s="21">
        <v>0</v>
      </c>
      <c r="R1667" s="21">
        <v>0</v>
      </c>
      <c r="T1667" s="21">
        <v>0</v>
      </c>
      <c r="V1667" s="21">
        <v>0</v>
      </c>
      <c r="X1667" s="21">
        <v>0</v>
      </c>
      <c r="Z1667" s="21">
        <v>113063</v>
      </c>
      <c r="AB1667" s="22">
        <v>113063</v>
      </c>
      <c r="AD1667" s="5" t="str">
        <f t="shared" ref="AD1667:AD1730" si="26">IF(AC1667&amp;AA1667&amp;Y1667&amp;W1667&amp;U1667&amp;S1667&amp;Q1667&amp;O1667&amp;M1667&amp;K1667&lt;&gt;"","Yes","No")</f>
        <v>No</v>
      </c>
      <c r="AF1667" s="28"/>
      <c r="AG1667" s="21"/>
    </row>
    <row r="1668" spans="1:33">
      <c r="A1668" s="8" t="s">
        <v>4006</v>
      </c>
      <c r="B1668" s="8" t="s">
        <v>4007</v>
      </c>
      <c r="C1668" s="9" t="s">
        <v>39</v>
      </c>
      <c r="D1668" s="185"/>
      <c r="E1668" s="188" t="s">
        <v>4008</v>
      </c>
      <c r="F1668" s="9" t="s">
        <v>157</v>
      </c>
      <c r="G1668" s="9" t="s">
        <v>147</v>
      </c>
      <c r="H1668" s="10">
        <v>0</v>
      </c>
      <c r="I1668" s="11">
        <v>5</v>
      </c>
      <c r="J1668" s="24">
        <v>0</v>
      </c>
      <c r="K1668" s="12"/>
      <c r="L1668" s="14">
        <v>0</v>
      </c>
      <c r="N1668" s="21">
        <v>0</v>
      </c>
      <c r="P1668" s="21">
        <v>0</v>
      </c>
      <c r="R1668" s="21">
        <v>0</v>
      </c>
      <c r="T1668" s="21">
        <v>0</v>
      </c>
      <c r="V1668" s="21">
        <v>0</v>
      </c>
      <c r="X1668" s="21">
        <v>0</v>
      </c>
      <c r="Z1668" s="21">
        <v>85690</v>
      </c>
      <c r="AB1668" s="22">
        <v>85690</v>
      </c>
      <c r="AD1668" s="5" t="str">
        <f t="shared" si="26"/>
        <v>No</v>
      </c>
      <c r="AF1668" s="28"/>
      <c r="AG1668" s="21"/>
    </row>
    <row r="1669" spans="1:33">
      <c r="A1669" s="8" t="s">
        <v>1064</v>
      </c>
      <c r="B1669" s="8" t="s">
        <v>201</v>
      </c>
      <c r="C1669" s="9" t="s">
        <v>106</v>
      </c>
      <c r="D1669" s="185">
        <v>7050</v>
      </c>
      <c r="E1669" s="188">
        <v>70050</v>
      </c>
      <c r="F1669" s="9" t="s">
        <v>214</v>
      </c>
      <c r="G1669" s="9" t="s">
        <v>5756</v>
      </c>
      <c r="H1669" s="10">
        <v>52900</v>
      </c>
      <c r="I1669" s="11">
        <v>5</v>
      </c>
      <c r="J1669" s="24">
        <v>0</v>
      </c>
      <c r="K1669" s="12"/>
      <c r="L1669" s="14">
        <v>0</v>
      </c>
      <c r="N1669" s="21">
        <v>0</v>
      </c>
      <c r="P1669" s="21">
        <v>0</v>
      </c>
      <c r="R1669" s="21">
        <v>0</v>
      </c>
      <c r="T1669" s="21">
        <v>0</v>
      </c>
      <c r="V1669" s="21">
        <v>0</v>
      </c>
      <c r="X1669" s="21">
        <v>0</v>
      </c>
      <c r="Z1669" s="21">
        <v>115211</v>
      </c>
      <c r="AB1669" s="22">
        <v>115211</v>
      </c>
      <c r="AD1669" s="5" t="str">
        <f t="shared" si="26"/>
        <v>No</v>
      </c>
      <c r="AF1669" s="28"/>
      <c r="AG1669" s="21"/>
    </row>
    <row r="1670" spans="1:33">
      <c r="A1670" s="8" t="s">
        <v>3495</v>
      </c>
      <c r="B1670" s="8" t="s">
        <v>6477</v>
      </c>
      <c r="C1670" s="9" t="s">
        <v>580</v>
      </c>
      <c r="D1670" s="185" t="s">
        <v>3496</v>
      </c>
      <c r="E1670" s="188" t="s">
        <v>3497</v>
      </c>
      <c r="F1670" s="9" t="s">
        <v>157</v>
      </c>
      <c r="G1670" s="9" t="s">
        <v>147</v>
      </c>
      <c r="H1670" s="10">
        <v>0</v>
      </c>
      <c r="I1670" s="11">
        <v>5</v>
      </c>
      <c r="J1670" s="24">
        <v>0</v>
      </c>
      <c r="K1670" s="12"/>
      <c r="L1670" s="14">
        <v>0</v>
      </c>
      <c r="N1670" s="21">
        <v>0</v>
      </c>
      <c r="P1670" s="21">
        <v>0</v>
      </c>
      <c r="R1670" s="21">
        <v>0</v>
      </c>
      <c r="T1670" s="21">
        <v>0</v>
      </c>
      <c r="V1670" s="21">
        <v>0</v>
      </c>
      <c r="X1670" s="21">
        <v>0</v>
      </c>
      <c r="Z1670" s="21">
        <v>76044</v>
      </c>
      <c r="AB1670" s="22">
        <v>76044</v>
      </c>
      <c r="AD1670" s="5" t="str">
        <f t="shared" si="26"/>
        <v>No</v>
      </c>
      <c r="AF1670" s="28"/>
      <c r="AG1670" s="21"/>
    </row>
    <row r="1671" spans="1:33">
      <c r="A1671" s="8" t="s">
        <v>2845</v>
      </c>
      <c r="B1671" s="8" t="s">
        <v>2846</v>
      </c>
      <c r="C1671" s="9" t="s">
        <v>124</v>
      </c>
      <c r="D1671" s="185" t="s">
        <v>2847</v>
      </c>
      <c r="E1671" s="188" t="s">
        <v>2848</v>
      </c>
      <c r="F1671" s="9" t="s">
        <v>1320</v>
      </c>
      <c r="G1671" s="9" t="s">
        <v>147</v>
      </c>
      <c r="H1671" s="10">
        <v>0</v>
      </c>
      <c r="I1671" s="11">
        <v>5</v>
      </c>
      <c r="J1671" s="24">
        <v>0</v>
      </c>
      <c r="K1671" s="12"/>
      <c r="L1671" s="14">
        <v>0</v>
      </c>
      <c r="N1671" s="21">
        <v>0</v>
      </c>
      <c r="P1671" s="21">
        <v>0</v>
      </c>
      <c r="R1671" s="21">
        <v>0</v>
      </c>
      <c r="T1671" s="21">
        <v>0</v>
      </c>
      <c r="V1671" s="21">
        <v>0</v>
      </c>
      <c r="X1671" s="21">
        <v>0</v>
      </c>
      <c r="Z1671" s="21">
        <v>197752</v>
      </c>
      <c r="AB1671" s="22">
        <v>197752</v>
      </c>
      <c r="AD1671" s="5" t="str">
        <f t="shared" si="26"/>
        <v>No</v>
      </c>
      <c r="AF1671" s="28"/>
      <c r="AG1671" s="21"/>
    </row>
    <row r="1672" spans="1:33">
      <c r="A1672" s="8" t="s">
        <v>6258</v>
      </c>
      <c r="B1672" s="8" t="s">
        <v>6259</v>
      </c>
      <c r="C1672" s="9" t="s">
        <v>420</v>
      </c>
      <c r="D1672" s="185" t="s">
        <v>607</v>
      </c>
      <c r="E1672" s="188" t="s">
        <v>608</v>
      </c>
      <c r="F1672" s="9" t="s">
        <v>157</v>
      </c>
      <c r="G1672" s="9" t="s">
        <v>147</v>
      </c>
      <c r="H1672" s="10">
        <v>0</v>
      </c>
      <c r="I1672" s="11">
        <v>5</v>
      </c>
      <c r="J1672" s="24">
        <v>0</v>
      </c>
      <c r="K1672" s="12"/>
      <c r="L1672" s="14">
        <v>0</v>
      </c>
      <c r="N1672" s="21">
        <v>0</v>
      </c>
      <c r="P1672" s="21">
        <v>0</v>
      </c>
      <c r="R1672" s="21">
        <v>0</v>
      </c>
      <c r="T1672" s="21">
        <v>0</v>
      </c>
      <c r="V1672" s="21">
        <v>0</v>
      </c>
      <c r="X1672" s="21">
        <v>0</v>
      </c>
      <c r="Z1672" s="21">
        <v>177569</v>
      </c>
      <c r="AB1672" s="22">
        <v>177569</v>
      </c>
      <c r="AD1672" s="5" t="str">
        <f t="shared" si="26"/>
        <v>No</v>
      </c>
      <c r="AF1672" s="28"/>
      <c r="AG1672" s="21"/>
    </row>
    <row r="1673" spans="1:33">
      <c r="A1673" s="8" t="s">
        <v>4836</v>
      </c>
      <c r="B1673" s="8" t="s">
        <v>4837</v>
      </c>
      <c r="C1673" s="9" t="s">
        <v>87</v>
      </c>
      <c r="D1673" s="185" t="s">
        <v>4838</v>
      </c>
      <c r="E1673" s="188" t="s">
        <v>4839</v>
      </c>
      <c r="F1673" s="9" t="s">
        <v>88</v>
      </c>
      <c r="G1673" s="9" t="s">
        <v>147</v>
      </c>
      <c r="H1673" s="10">
        <v>0</v>
      </c>
      <c r="I1673" s="11">
        <v>5</v>
      </c>
      <c r="J1673" s="24">
        <v>0</v>
      </c>
      <c r="K1673" s="12"/>
      <c r="L1673" s="14">
        <v>0</v>
      </c>
      <c r="N1673" s="21">
        <v>0</v>
      </c>
      <c r="P1673" s="21">
        <v>0</v>
      </c>
      <c r="R1673" s="21">
        <v>0</v>
      </c>
      <c r="T1673" s="21">
        <v>0</v>
      </c>
      <c r="V1673" s="21">
        <v>0</v>
      </c>
      <c r="X1673" s="21">
        <v>0</v>
      </c>
      <c r="Z1673" s="21">
        <v>41912</v>
      </c>
      <c r="AB1673" s="22">
        <v>41912</v>
      </c>
      <c r="AD1673" s="5" t="str">
        <f t="shared" si="26"/>
        <v>No</v>
      </c>
      <c r="AF1673" s="28"/>
      <c r="AG1673" s="21"/>
    </row>
    <row r="1674" spans="1:33">
      <c r="A1674" s="8" t="s">
        <v>3681</v>
      </c>
      <c r="B1674" s="8" t="s">
        <v>3682</v>
      </c>
      <c r="C1674" s="9" t="s">
        <v>58</v>
      </c>
      <c r="D1674" s="185">
        <v>5217</v>
      </c>
      <c r="E1674" s="188">
        <v>55308</v>
      </c>
      <c r="F1674" s="9" t="s">
        <v>83</v>
      </c>
      <c r="G1674" s="9" t="s">
        <v>5756</v>
      </c>
      <c r="H1674" s="10">
        <v>401661</v>
      </c>
      <c r="I1674" s="11">
        <v>5</v>
      </c>
      <c r="J1674" s="24">
        <v>0</v>
      </c>
      <c r="K1674" s="12"/>
      <c r="L1674" s="14">
        <v>0</v>
      </c>
      <c r="N1674" s="21">
        <v>0</v>
      </c>
      <c r="P1674" s="21">
        <v>0</v>
      </c>
      <c r="R1674" s="21">
        <v>0</v>
      </c>
      <c r="T1674" s="21">
        <v>0</v>
      </c>
      <c r="V1674" s="21">
        <v>0</v>
      </c>
      <c r="X1674" s="21">
        <v>0</v>
      </c>
      <c r="Z1674" s="21">
        <v>35825</v>
      </c>
      <c r="AB1674" s="22">
        <v>35825</v>
      </c>
      <c r="AD1674" s="5" t="str">
        <f t="shared" si="26"/>
        <v>No</v>
      </c>
      <c r="AF1674" s="28"/>
      <c r="AG1674" s="21"/>
    </row>
    <row r="1675" spans="1:33">
      <c r="A1675" s="8" t="s">
        <v>638</v>
      </c>
      <c r="B1675" s="8" t="s">
        <v>639</v>
      </c>
      <c r="C1675" s="9" t="s">
        <v>124</v>
      </c>
      <c r="D1675" s="185">
        <v>6058</v>
      </c>
      <c r="E1675" s="188">
        <v>60058</v>
      </c>
      <c r="F1675" s="9" t="s">
        <v>83</v>
      </c>
      <c r="G1675" s="9" t="s">
        <v>5756</v>
      </c>
      <c r="H1675" s="10">
        <v>899703</v>
      </c>
      <c r="I1675" s="11">
        <v>5</v>
      </c>
      <c r="J1675" s="24">
        <v>0</v>
      </c>
      <c r="K1675" s="12"/>
      <c r="L1675" s="14">
        <v>0</v>
      </c>
      <c r="N1675" s="21">
        <v>0</v>
      </c>
      <c r="P1675" s="21">
        <v>0</v>
      </c>
      <c r="R1675" s="21">
        <v>0</v>
      </c>
      <c r="T1675" s="21">
        <v>0</v>
      </c>
      <c r="V1675" s="21">
        <v>0</v>
      </c>
      <c r="X1675" s="21">
        <v>0</v>
      </c>
      <c r="Z1675" s="21">
        <v>238258</v>
      </c>
      <c r="AB1675" s="22">
        <v>238258</v>
      </c>
      <c r="AD1675" s="5" t="str">
        <f t="shared" si="26"/>
        <v>No</v>
      </c>
      <c r="AF1675" s="28"/>
      <c r="AG1675" s="21"/>
    </row>
    <row r="1676" spans="1:33">
      <c r="A1676" s="8" t="s">
        <v>3832</v>
      </c>
      <c r="B1676" s="8" t="s">
        <v>3833</v>
      </c>
      <c r="C1676" s="9" t="s">
        <v>278</v>
      </c>
      <c r="D1676" s="185" t="s">
        <v>3834</v>
      </c>
      <c r="E1676" s="188" t="s">
        <v>3835</v>
      </c>
      <c r="F1676" s="9" t="s">
        <v>157</v>
      </c>
      <c r="G1676" s="9" t="s">
        <v>147</v>
      </c>
      <c r="H1676" s="10">
        <v>0</v>
      </c>
      <c r="I1676" s="11">
        <v>5</v>
      </c>
      <c r="J1676" s="24">
        <v>0</v>
      </c>
      <c r="K1676" s="12"/>
      <c r="L1676" s="14">
        <v>0</v>
      </c>
      <c r="N1676" s="21">
        <v>0</v>
      </c>
      <c r="P1676" s="21">
        <v>0</v>
      </c>
      <c r="R1676" s="21">
        <v>0</v>
      </c>
      <c r="T1676" s="21">
        <v>0</v>
      </c>
      <c r="V1676" s="21">
        <v>0</v>
      </c>
      <c r="X1676" s="21">
        <v>0</v>
      </c>
      <c r="Z1676" s="21">
        <v>36525</v>
      </c>
      <c r="AB1676" s="22">
        <v>36525</v>
      </c>
      <c r="AD1676" s="5" t="str">
        <f t="shared" si="26"/>
        <v>No</v>
      </c>
      <c r="AF1676" s="28"/>
      <c r="AG1676" s="21"/>
    </row>
    <row r="1677" spans="1:33">
      <c r="A1677" s="8" t="s">
        <v>2492</v>
      </c>
      <c r="B1677" s="8" t="s">
        <v>2493</v>
      </c>
      <c r="C1677" s="9" t="s">
        <v>46</v>
      </c>
      <c r="D1677" s="185" t="s">
        <v>2494</v>
      </c>
      <c r="E1677" s="188" t="s">
        <v>2495</v>
      </c>
      <c r="F1677" s="9" t="s">
        <v>88</v>
      </c>
      <c r="G1677" s="9" t="s">
        <v>147</v>
      </c>
      <c r="H1677" s="10">
        <v>0</v>
      </c>
      <c r="I1677" s="11">
        <v>5</v>
      </c>
      <c r="J1677" s="24">
        <v>0</v>
      </c>
      <c r="K1677" s="12"/>
      <c r="L1677" s="14">
        <v>0</v>
      </c>
      <c r="N1677" s="21">
        <v>0</v>
      </c>
      <c r="P1677" s="21">
        <v>0</v>
      </c>
      <c r="R1677" s="21">
        <v>0</v>
      </c>
      <c r="T1677" s="21">
        <v>0</v>
      </c>
      <c r="V1677" s="21">
        <v>0</v>
      </c>
      <c r="X1677" s="21">
        <v>0</v>
      </c>
      <c r="Z1677" s="21">
        <v>14406</v>
      </c>
      <c r="AB1677" s="22">
        <v>14406</v>
      </c>
      <c r="AD1677" s="5" t="str">
        <f t="shared" si="26"/>
        <v>No</v>
      </c>
      <c r="AF1677" s="28"/>
      <c r="AG1677" s="21"/>
    </row>
    <row r="1678" spans="1:33">
      <c r="A1678" s="8" t="s">
        <v>6260</v>
      </c>
      <c r="B1678" s="8" t="s">
        <v>6261</v>
      </c>
      <c r="C1678" s="9" t="s">
        <v>580</v>
      </c>
      <c r="D1678" s="185" t="s">
        <v>6262</v>
      </c>
      <c r="E1678" s="188" t="s">
        <v>6263</v>
      </c>
      <c r="F1678" s="9" t="s">
        <v>157</v>
      </c>
      <c r="G1678" s="9" t="s">
        <v>147</v>
      </c>
      <c r="H1678" s="10">
        <v>0</v>
      </c>
      <c r="I1678" s="11">
        <v>5</v>
      </c>
      <c r="J1678" s="24">
        <v>0</v>
      </c>
      <c r="K1678" s="12"/>
      <c r="L1678" s="14">
        <v>0</v>
      </c>
      <c r="N1678" s="21">
        <v>0</v>
      </c>
      <c r="P1678" s="21">
        <v>0</v>
      </c>
      <c r="R1678" s="21">
        <v>0</v>
      </c>
      <c r="T1678" s="21">
        <v>0</v>
      </c>
      <c r="V1678" s="21">
        <v>0</v>
      </c>
      <c r="X1678" s="21">
        <v>0</v>
      </c>
      <c r="Z1678" s="21">
        <v>28997</v>
      </c>
      <c r="AB1678" s="22">
        <v>28997</v>
      </c>
      <c r="AD1678" s="5" t="str">
        <f t="shared" si="26"/>
        <v>No</v>
      </c>
      <c r="AF1678" s="28"/>
      <c r="AG1678" s="21"/>
    </row>
    <row r="1679" spans="1:33">
      <c r="A1679" s="8" t="s">
        <v>3179</v>
      </c>
      <c r="B1679" s="8" t="s">
        <v>3180</v>
      </c>
      <c r="C1679" s="9" t="s">
        <v>50</v>
      </c>
      <c r="D1679" s="185" t="s">
        <v>3181</v>
      </c>
      <c r="E1679" s="188" t="s">
        <v>3182</v>
      </c>
      <c r="F1679" s="9" t="s">
        <v>83</v>
      </c>
      <c r="G1679" s="9" t="s">
        <v>147</v>
      </c>
      <c r="H1679" s="10">
        <v>0</v>
      </c>
      <c r="I1679" s="11">
        <v>5</v>
      </c>
      <c r="J1679" s="24">
        <v>0</v>
      </c>
      <c r="K1679" s="12"/>
      <c r="L1679" s="14">
        <v>0</v>
      </c>
      <c r="N1679" s="21">
        <v>0</v>
      </c>
      <c r="P1679" s="21">
        <v>0</v>
      </c>
      <c r="R1679" s="21">
        <v>0</v>
      </c>
      <c r="T1679" s="21">
        <v>0</v>
      </c>
      <c r="V1679" s="21">
        <v>0</v>
      </c>
      <c r="X1679" s="21">
        <v>0</v>
      </c>
      <c r="Z1679" s="21">
        <v>73065</v>
      </c>
      <c r="AB1679" s="22">
        <v>73065</v>
      </c>
      <c r="AD1679" s="5" t="str">
        <f t="shared" si="26"/>
        <v>No</v>
      </c>
      <c r="AF1679" s="28"/>
      <c r="AG1679" s="21"/>
    </row>
    <row r="1680" spans="1:33">
      <c r="A1680" s="8" t="s">
        <v>5053</v>
      </c>
      <c r="B1680" s="8" t="s">
        <v>5054</v>
      </c>
      <c r="C1680" s="9" t="s">
        <v>91</v>
      </c>
      <c r="D1680" s="185" t="s">
        <v>5055</v>
      </c>
      <c r="E1680" s="188" t="s">
        <v>5056</v>
      </c>
      <c r="F1680" s="9" t="s">
        <v>83</v>
      </c>
      <c r="G1680" s="9" t="s">
        <v>147</v>
      </c>
      <c r="H1680" s="10">
        <v>0</v>
      </c>
      <c r="I1680" s="11">
        <v>5</v>
      </c>
      <c r="J1680" s="24">
        <v>0</v>
      </c>
      <c r="K1680" s="12"/>
      <c r="L1680" s="14">
        <v>0</v>
      </c>
      <c r="N1680" s="21">
        <v>0</v>
      </c>
      <c r="P1680" s="21">
        <v>0</v>
      </c>
      <c r="R1680" s="21">
        <v>0</v>
      </c>
      <c r="T1680" s="21">
        <v>0</v>
      </c>
      <c r="V1680" s="21">
        <v>0</v>
      </c>
      <c r="X1680" s="21">
        <v>0</v>
      </c>
      <c r="Z1680" s="21">
        <v>0</v>
      </c>
      <c r="AB1680" s="22">
        <v>0</v>
      </c>
      <c r="AD1680" s="5" t="str">
        <f t="shared" si="26"/>
        <v>No</v>
      </c>
      <c r="AF1680" s="28"/>
      <c r="AG1680" s="21"/>
    </row>
    <row r="1681" spans="1:33">
      <c r="A1681" s="8" t="s">
        <v>6648</v>
      </c>
      <c r="B1681" s="8" t="s">
        <v>6649</v>
      </c>
      <c r="C1681" s="9" t="s">
        <v>210</v>
      </c>
      <c r="D1681" s="185"/>
      <c r="E1681" s="188" t="s">
        <v>6650</v>
      </c>
      <c r="F1681" s="9" t="s">
        <v>157</v>
      </c>
      <c r="G1681" s="9" t="s">
        <v>147</v>
      </c>
      <c r="H1681" s="10">
        <v>0</v>
      </c>
      <c r="I1681" s="11">
        <v>5</v>
      </c>
      <c r="J1681" s="24">
        <v>0</v>
      </c>
      <c r="K1681" s="12"/>
      <c r="L1681" s="14">
        <v>0</v>
      </c>
      <c r="N1681" s="21">
        <v>0</v>
      </c>
      <c r="P1681" s="21">
        <v>0</v>
      </c>
      <c r="R1681" s="21">
        <v>0</v>
      </c>
      <c r="T1681" s="21">
        <v>0</v>
      </c>
      <c r="V1681" s="21">
        <v>0</v>
      </c>
      <c r="X1681" s="21">
        <v>0</v>
      </c>
      <c r="Z1681" s="21">
        <v>25289</v>
      </c>
      <c r="AB1681" s="22">
        <v>25289</v>
      </c>
      <c r="AD1681" s="5" t="str">
        <f t="shared" si="26"/>
        <v>No</v>
      </c>
      <c r="AF1681" s="28"/>
      <c r="AG1681" s="21"/>
    </row>
    <row r="1682" spans="1:33">
      <c r="A1682" s="8" t="s">
        <v>1211</v>
      </c>
      <c r="B1682" s="8" t="s">
        <v>1212</v>
      </c>
      <c r="C1682" s="9" t="s">
        <v>87</v>
      </c>
      <c r="D1682" s="185" t="s">
        <v>1213</v>
      </c>
      <c r="E1682" s="188">
        <v>111</v>
      </c>
      <c r="F1682" s="9" t="s">
        <v>36</v>
      </c>
      <c r="G1682" s="9" t="s">
        <v>5756</v>
      </c>
      <c r="H1682" s="10">
        <v>0</v>
      </c>
      <c r="I1682" s="11">
        <v>5</v>
      </c>
      <c r="J1682" s="24">
        <v>0</v>
      </c>
      <c r="K1682" s="12"/>
      <c r="L1682" s="14">
        <v>0</v>
      </c>
      <c r="N1682" s="21">
        <v>0</v>
      </c>
      <c r="P1682" s="21">
        <v>0</v>
      </c>
      <c r="R1682" s="21">
        <v>0</v>
      </c>
      <c r="T1682" s="21">
        <v>0</v>
      </c>
      <c r="V1682" s="21">
        <v>0</v>
      </c>
      <c r="X1682" s="21">
        <v>0</v>
      </c>
      <c r="Z1682" s="21">
        <v>0</v>
      </c>
      <c r="AB1682" s="22">
        <v>0</v>
      </c>
      <c r="AD1682" s="5" t="str">
        <f t="shared" si="26"/>
        <v>No</v>
      </c>
      <c r="AF1682" s="28"/>
      <c r="AG1682" s="21"/>
    </row>
    <row r="1683" spans="1:33">
      <c r="A1683" s="8" t="s">
        <v>71</v>
      </c>
      <c r="B1683" s="8" t="s">
        <v>72</v>
      </c>
      <c r="C1683" s="9" t="s">
        <v>73</v>
      </c>
      <c r="D1683" s="185" t="s">
        <v>74</v>
      </c>
      <c r="E1683" s="188">
        <v>66188</v>
      </c>
      <c r="F1683" s="9" t="s">
        <v>36</v>
      </c>
      <c r="G1683" s="9" t="s">
        <v>5756</v>
      </c>
      <c r="H1683" s="10">
        <v>0</v>
      </c>
      <c r="I1683" s="11">
        <v>5</v>
      </c>
      <c r="J1683" s="24">
        <v>0</v>
      </c>
      <c r="K1683" s="12"/>
      <c r="L1683" s="14">
        <v>0</v>
      </c>
      <c r="N1683" s="21">
        <v>0</v>
      </c>
      <c r="P1683" s="21">
        <v>0</v>
      </c>
      <c r="R1683" s="21">
        <v>0</v>
      </c>
      <c r="T1683" s="21">
        <v>0</v>
      </c>
      <c r="V1683" s="21">
        <v>0</v>
      </c>
      <c r="X1683" s="21">
        <v>0</v>
      </c>
      <c r="Z1683" s="21">
        <v>0</v>
      </c>
      <c r="AB1683" s="22">
        <v>0</v>
      </c>
      <c r="AD1683" s="5" t="str">
        <f t="shared" si="26"/>
        <v>No</v>
      </c>
      <c r="AF1683" s="28"/>
      <c r="AG1683" s="21"/>
    </row>
    <row r="1684" spans="1:33">
      <c r="A1684" s="8" t="s">
        <v>3148</v>
      </c>
      <c r="B1684" s="8" t="s">
        <v>3149</v>
      </c>
      <c r="C1684" s="9" t="s">
        <v>50</v>
      </c>
      <c r="D1684" s="185" t="s">
        <v>3150</v>
      </c>
      <c r="E1684" s="188" t="s">
        <v>3151</v>
      </c>
      <c r="F1684" s="9" t="s">
        <v>157</v>
      </c>
      <c r="G1684" s="9" t="s">
        <v>147</v>
      </c>
      <c r="H1684" s="10">
        <v>0</v>
      </c>
      <c r="I1684" s="11">
        <v>5</v>
      </c>
      <c r="J1684" s="24">
        <v>0</v>
      </c>
      <c r="K1684" s="12"/>
      <c r="L1684" s="14">
        <v>0</v>
      </c>
      <c r="N1684" s="21">
        <v>0</v>
      </c>
      <c r="P1684" s="21">
        <v>0</v>
      </c>
      <c r="R1684" s="21">
        <v>0</v>
      </c>
      <c r="T1684" s="21">
        <v>0</v>
      </c>
      <c r="V1684" s="21">
        <v>0</v>
      </c>
      <c r="X1684" s="21">
        <v>0</v>
      </c>
      <c r="Z1684" s="21">
        <v>68574</v>
      </c>
      <c r="AB1684" s="22">
        <v>68574</v>
      </c>
      <c r="AD1684" s="5" t="str">
        <f t="shared" si="26"/>
        <v>No</v>
      </c>
      <c r="AF1684" s="28"/>
      <c r="AG1684" s="21"/>
    </row>
    <row r="1685" spans="1:33">
      <c r="A1685" s="8" t="s">
        <v>833</v>
      </c>
      <c r="B1685" s="8" t="s">
        <v>6086</v>
      </c>
      <c r="C1685" s="9" t="s">
        <v>129</v>
      </c>
      <c r="D1685" s="185" t="s">
        <v>835</v>
      </c>
      <c r="E1685" s="188" t="s">
        <v>836</v>
      </c>
      <c r="F1685" s="9" t="s">
        <v>83</v>
      </c>
      <c r="G1685" s="9" t="s">
        <v>147</v>
      </c>
      <c r="H1685" s="10">
        <v>0</v>
      </c>
      <c r="I1685" s="11">
        <v>5</v>
      </c>
      <c r="J1685" s="24">
        <v>0</v>
      </c>
      <c r="K1685" s="12"/>
      <c r="L1685" s="14">
        <v>0</v>
      </c>
      <c r="N1685" s="21">
        <v>0</v>
      </c>
      <c r="P1685" s="21">
        <v>0</v>
      </c>
      <c r="R1685" s="21">
        <v>0</v>
      </c>
      <c r="T1685" s="21">
        <v>0</v>
      </c>
      <c r="V1685" s="21">
        <v>0</v>
      </c>
      <c r="X1685" s="21">
        <v>0</v>
      </c>
      <c r="Z1685" s="21">
        <v>115169</v>
      </c>
      <c r="AB1685" s="22">
        <v>115169</v>
      </c>
      <c r="AD1685" s="5" t="str">
        <f t="shared" si="26"/>
        <v>No</v>
      </c>
      <c r="AF1685" s="28"/>
      <c r="AG1685" s="21"/>
    </row>
    <row r="1686" spans="1:33">
      <c r="A1686" s="8" t="s">
        <v>896</v>
      </c>
      <c r="B1686" s="8" t="s">
        <v>6480</v>
      </c>
      <c r="C1686" s="9" t="s">
        <v>129</v>
      </c>
      <c r="D1686" s="185" t="s">
        <v>897</v>
      </c>
      <c r="E1686" s="188" t="s">
        <v>898</v>
      </c>
      <c r="F1686" s="9" t="s">
        <v>83</v>
      </c>
      <c r="G1686" s="9" t="s">
        <v>147</v>
      </c>
      <c r="H1686" s="10">
        <v>0</v>
      </c>
      <c r="I1686" s="11">
        <v>5</v>
      </c>
      <c r="J1686" s="24">
        <v>0</v>
      </c>
      <c r="K1686" s="12"/>
      <c r="L1686" s="14">
        <v>0</v>
      </c>
      <c r="N1686" s="21">
        <v>0</v>
      </c>
      <c r="P1686" s="21">
        <v>0</v>
      </c>
      <c r="R1686" s="21">
        <v>0</v>
      </c>
      <c r="T1686" s="21">
        <v>0</v>
      </c>
      <c r="V1686" s="21">
        <v>0</v>
      </c>
      <c r="X1686" s="21">
        <v>0</v>
      </c>
      <c r="Z1686" s="21">
        <v>88399</v>
      </c>
      <c r="AB1686" s="22">
        <v>88399</v>
      </c>
      <c r="AD1686" s="5" t="str">
        <f t="shared" si="26"/>
        <v>No</v>
      </c>
      <c r="AF1686" s="28"/>
      <c r="AG1686" s="21"/>
    </row>
    <row r="1687" spans="1:33">
      <c r="A1687" s="8" t="s">
        <v>3537</v>
      </c>
      <c r="B1687" s="8" t="s">
        <v>1759</v>
      </c>
      <c r="C1687" s="9" t="s">
        <v>109</v>
      </c>
      <c r="D1687" s="185">
        <v>5107</v>
      </c>
      <c r="E1687" s="188">
        <v>50107</v>
      </c>
      <c r="F1687" s="9" t="s">
        <v>83</v>
      </c>
      <c r="G1687" s="9" t="s">
        <v>5756</v>
      </c>
      <c r="H1687" s="10">
        <v>229351</v>
      </c>
      <c r="I1687" s="11">
        <v>5</v>
      </c>
      <c r="J1687" s="24">
        <v>0</v>
      </c>
      <c r="K1687" s="12"/>
      <c r="L1687" s="14">
        <v>0</v>
      </c>
      <c r="N1687" s="21">
        <v>0</v>
      </c>
      <c r="P1687" s="21">
        <v>0</v>
      </c>
      <c r="R1687" s="21">
        <v>0</v>
      </c>
      <c r="T1687" s="21">
        <v>0</v>
      </c>
      <c r="V1687" s="21">
        <v>0</v>
      </c>
      <c r="X1687" s="21">
        <v>0</v>
      </c>
      <c r="Z1687" s="21">
        <v>872473</v>
      </c>
      <c r="AB1687" s="22">
        <v>872473</v>
      </c>
      <c r="AD1687" s="5" t="str">
        <f t="shared" si="26"/>
        <v>No</v>
      </c>
      <c r="AF1687" s="28"/>
      <c r="AG1687" s="21"/>
    </row>
    <row r="1688" spans="1:33">
      <c r="A1688" s="8" t="s">
        <v>6351</v>
      </c>
      <c r="B1688" s="8" t="s">
        <v>6352</v>
      </c>
      <c r="C1688" s="9" t="s">
        <v>178</v>
      </c>
      <c r="D1688" s="185"/>
      <c r="E1688" s="188" t="s">
        <v>6353</v>
      </c>
      <c r="F1688" s="9" t="s">
        <v>157</v>
      </c>
      <c r="G1688" s="9" t="s">
        <v>147</v>
      </c>
      <c r="H1688" s="10">
        <v>0</v>
      </c>
      <c r="I1688" s="11">
        <v>5</v>
      </c>
      <c r="J1688" s="24">
        <v>0</v>
      </c>
      <c r="K1688" s="12"/>
      <c r="L1688" s="14">
        <v>0</v>
      </c>
      <c r="N1688" s="21">
        <v>0</v>
      </c>
      <c r="P1688" s="21">
        <v>0</v>
      </c>
      <c r="R1688" s="21">
        <v>0</v>
      </c>
      <c r="T1688" s="21">
        <v>0</v>
      </c>
      <c r="V1688" s="21">
        <v>0</v>
      </c>
      <c r="X1688" s="21">
        <v>0</v>
      </c>
      <c r="Z1688" s="21">
        <v>13031</v>
      </c>
      <c r="AB1688" s="22">
        <v>13031</v>
      </c>
      <c r="AD1688" s="5" t="str">
        <f t="shared" si="26"/>
        <v>No</v>
      </c>
      <c r="AF1688" s="28"/>
      <c r="AG1688" s="21"/>
    </row>
    <row r="1689" spans="1:33">
      <c r="A1689" s="8" t="s">
        <v>6002</v>
      </c>
      <c r="B1689" s="8" t="s">
        <v>1382</v>
      </c>
      <c r="C1689" s="9" t="s">
        <v>124</v>
      </c>
      <c r="D1689" s="185"/>
      <c r="E1689" s="188" t="s">
        <v>6003</v>
      </c>
      <c r="F1689" s="9" t="s">
        <v>1320</v>
      </c>
      <c r="G1689" s="9" t="s">
        <v>147</v>
      </c>
      <c r="H1689" s="10">
        <v>0</v>
      </c>
      <c r="I1689" s="11">
        <v>5</v>
      </c>
      <c r="J1689" s="24">
        <v>0</v>
      </c>
      <c r="K1689" s="12"/>
      <c r="L1689" s="14">
        <v>0</v>
      </c>
      <c r="N1689" s="21">
        <v>0</v>
      </c>
      <c r="P1689" s="21">
        <v>0</v>
      </c>
      <c r="R1689" s="21">
        <v>0</v>
      </c>
      <c r="T1689" s="21">
        <v>0</v>
      </c>
      <c r="V1689" s="21">
        <v>0</v>
      </c>
      <c r="X1689" s="21">
        <v>0</v>
      </c>
      <c r="Z1689" s="21">
        <v>108571</v>
      </c>
      <c r="AB1689" s="22">
        <v>108571</v>
      </c>
      <c r="AD1689" s="5" t="str">
        <f t="shared" si="26"/>
        <v>No</v>
      </c>
      <c r="AF1689" s="28"/>
      <c r="AG1689" s="21"/>
    </row>
    <row r="1690" spans="1:33">
      <c r="A1690" s="8" t="s">
        <v>2081</v>
      </c>
      <c r="B1690" s="8" t="s">
        <v>2082</v>
      </c>
      <c r="C1690" s="9" t="s">
        <v>275</v>
      </c>
      <c r="D1690" s="185" t="s">
        <v>2083</v>
      </c>
      <c r="E1690" s="188" t="s">
        <v>2084</v>
      </c>
      <c r="F1690" s="9" t="s">
        <v>83</v>
      </c>
      <c r="G1690" s="9" t="s">
        <v>147</v>
      </c>
      <c r="H1690" s="10">
        <v>0</v>
      </c>
      <c r="I1690" s="11">
        <v>5</v>
      </c>
      <c r="J1690" s="24">
        <v>0</v>
      </c>
      <c r="K1690" s="12"/>
      <c r="L1690" s="14">
        <v>0</v>
      </c>
      <c r="N1690" s="21">
        <v>0</v>
      </c>
      <c r="P1690" s="21">
        <v>0</v>
      </c>
      <c r="R1690" s="21">
        <v>0</v>
      </c>
      <c r="T1690" s="21">
        <v>0</v>
      </c>
      <c r="V1690" s="21">
        <v>0</v>
      </c>
      <c r="X1690" s="21">
        <v>0</v>
      </c>
      <c r="Z1690" s="21">
        <v>23982</v>
      </c>
      <c r="AB1690" s="22">
        <v>23982</v>
      </c>
      <c r="AD1690" s="5" t="str">
        <f t="shared" si="26"/>
        <v>No</v>
      </c>
      <c r="AF1690" s="28"/>
      <c r="AG1690" s="21"/>
    </row>
    <row r="1691" spans="1:33">
      <c r="A1691" s="8" t="s">
        <v>1157</v>
      </c>
      <c r="B1691" s="8" t="s">
        <v>1158</v>
      </c>
      <c r="C1691" s="9" t="s">
        <v>150</v>
      </c>
      <c r="D1691" s="185" t="s">
        <v>1159</v>
      </c>
      <c r="E1691" s="188">
        <v>66158</v>
      </c>
      <c r="F1691" s="9" t="s">
        <v>36</v>
      </c>
      <c r="G1691" s="9" t="s">
        <v>5756</v>
      </c>
      <c r="H1691" s="10">
        <v>0</v>
      </c>
      <c r="I1691" s="11">
        <v>5</v>
      </c>
      <c r="J1691" s="24">
        <v>0</v>
      </c>
      <c r="K1691" s="12"/>
      <c r="L1691" s="14">
        <v>0</v>
      </c>
      <c r="N1691" s="21">
        <v>0</v>
      </c>
      <c r="P1691" s="21">
        <v>0</v>
      </c>
      <c r="R1691" s="21">
        <v>0</v>
      </c>
      <c r="T1691" s="21">
        <v>0</v>
      </c>
      <c r="V1691" s="21">
        <v>0</v>
      </c>
      <c r="X1691" s="21">
        <v>0</v>
      </c>
      <c r="Z1691" s="21">
        <v>0</v>
      </c>
      <c r="AB1691" s="22">
        <v>0</v>
      </c>
      <c r="AD1691" s="5" t="str">
        <f t="shared" si="26"/>
        <v>No</v>
      </c>
      <c r="AF1691" s="28"/>
      <c r="AG1691" s="21"/>
    </row>
    <row r="1692" spans="1:33">
      <c r="A1692" s="8" t="s">
        <v>6633</v>
      </c>
      <c r="B1692" s="8" t="s">
        <v>4079</v>
      </c>
      <c r="C1692" s="9" t="s">
        <v>178</v>
      </c>
      <c r="D1692" s="185">
        <v>5038</v>
      </c>
      <c r="E1692" s="188">
        <v>50038</v>
      </c>
      <c r="F1692" s="9" t="s">
        <v>83</v>
      </c>
      <c r="G1692" s="9" t="s">
        <v>5756</v>
      </c>
      <c r="H1692" s="10">
        <v>278165</v>
      </c>
      <c r="I1692" s="11">
        <v>5</v>
      </c>
      <c r="J1692" s="24">
        <v>0</v>
      </c>
      <c r="K1692" s="12"/>
      <c r="L1692" s="14">
        <v>0</v>
      </c>
      <c r="N1692" s="21">
        <v>0</v>
      </c>
      <c r="P1692" s="21">
        <v>0</v>
      </c>
      <c r="R1692" s="21">
        <v>0</v>
      </c>
      <c r="T1692" s="21">
        <v>0</v>
      </c>
      <c r="V1692" s="21">
        <v>0</v>
      </c>
      <c r="X1692" s="21">
        <v>0</v>
      </c>
      <c r="Z1692" s="21">
        <v>87544</v>
      </c>
      <c r="AB1692" s="22">
        <v>87544</v>
      </c>
      <c r="AD1692" s="5" t="str">
        <f t="shared" si="26"/>
        <v>No</v>
      </c>
      <c r="AF1692" s="28"/>
      <c r="AG1692" s="21"/>
    </row>
    <row r="1693" spans="1:33">
      <c r="A1693" s="8" t="s">
        <v>4745</v>
      </c>
      <c r="B1693" s="8" t="s">
        <v>6473</v>
      </c>
      <c r="C1693" s="9" t="s">
        <v>79</v>
      </c>
      <c r="D1693" s="185" t="s">
        <v>4746</v>
      </c>
      <c r="E1693" s="188" t="s">
        <v>4747</v>
      </c>
      <c r="F1693" s="9" t="s">
        <v>83</v>
      </c>
      <c r="G1693" s="9" t="s">
        <v>147</v>
      </c>
      <c r="H1693" s="10">
        <v>0</v>
      </c>
      <c r="I1693" s="11">
        <v>5</v>
      </c>
      <c r="J1693" s="24">
        <v>0</v>
      </c>
      <c r="K1693" s="12"/>
      <c r="L1693" s="14">
        <v>0</v>
      </c>
      <c r="N1693" s="21">
        <v>0</v>
      </c>
      <c r="P1693" s="21">
        <v>0</v>
      </c>
      <c r="R1693" s="21">
        <v>0</v>
      </c>
      <c r="T1693" s="21">
        <v>0</v>
      </c>
      <c r="V1693" s="21">
        <v>0</v>
      </c>
      <c r="X1693" s="21">
        <v>0</v>
      </c>
      <c r="Z1693" s="21">
        <v>24960</v>
      </c>
      <c r="AB1693" s="22">
        <v>24960</v>
      </c>
      <c r="AD1693" s="5" t="str">
        <f t="shared" si="26"/>
        <v>No</v>
      </c>
      <c r="AF1693" s="28"/>
      <c r="AG1693" s="21"/>
    </row>
    <row r="1694" spans="1:33">
      <c r="A1694" s="8" t="s">
        <v>5332</v>
      </c>
      <c r="B1694" s="8" t="s">
        <v>5333</v>
      </c>
      <c r="C1694" s="9" t="s">
        <v>58</v>
      </c>
      <c r="D1694" s="185" t="s">
        <v>5334</v>
      </c>
      <c r="E1694" s="188" t="s">
        <v>5335</v>
      </c>
      <c r="F1694" s="9" t="s">
        <v>83</v>
      </c>
      <c r="G1694" s="9" t="s">
        <v>147</v>
      </c>
      <c r="H1694" s="10">
        <v>0</v>
      </c>
      <c r="I1694" s="11">
        <v>5</v>
      </c>
      <c r="J1694" s="24">
        <v>0</v>
      </c>
      <c r="K1694" s="12"/>
      <c r="L1694" s="14">
        <v>0</v>
      </c>
      <c r="N1694" s="21">
        <v>0</v>
      </c>
      <c r="P1694" s="21">
        <v>0</v>
      </c>
      <c r="R1694" s="21">
        <v>0</v>
      </c>
      <c r="T1694" s="21">
        <v>0</v>
      </c>
      <c r="V1694" s="21">
        <v>0</v>
      </c>
      <c r="X1694" s="21">
        <v>0</v>
      </c>
      <c r="Z1694" s="21">
        <v>24175</v>
      </c>
      <c r="AB1694" s="22">
        <v>24175</v>
      </c>
      <c r="AD1694" s="5" t="str">
        <f t="shared" si="26"/>
        <v>No</v>
      </c>
      <c r="AF1694" s="28"/>
      <c r="AG1694" s="21"/>
    </row>
    <row r="1695" spans="1:33">
      <c r="A1695" s="8" t="s">
        <v>5081</v>
      </c>
      <c r="B1695" s="8" t="s">
        <v>4106</v>
      </c>
      <c r="C1695" s="9" t="s">
        <v>91</v>
      </c>
      <c r="D1695" s="185" t="s">
        <v>5082</v>
      </c>
      <c r="E1695" s="188" t="s">
        <v>5083</v>
      </c>
      <c r="F1695" s="9" t="s">
        <v>83</v>
      </c>
      <c r="G1695" s="9" t="s">
        <v>147</v>
      </c>
      <c r="H1695" s="10">
        <v>0</v>
      </c>
      <c r="I1695" s="11">
        <v>5</v>
      </c>
      <c r="J1695" s="24">
        <v>0</v>
      </c>
      <c r="K1695" s="12"/>
      <c r="L1695" s="14">
        <v>0</v>
      </c>
      <c r="N1695" s="21">
        <v>0</v>
      </c>
      <c r="P1695" s="21">
        <v>0</v>
      </c>
      <c r="R1695" s="21">
        <v>0</v>
      </c>
      <c r="T1695" s="21">
        <v>0</v>
      </c>
      <c r="V1695" s="21">
        <v>0</v>
      </c>
      <c r="X1695" s="21">
        <v>0</v>
      </c>
      <c r="Z1695" s="21">
        <v>339266</v>
      </c>
      <c r="AB1695" s="22">
        <v>339266</v>
      </c>
      <c r="AD1695" s="5" t="str">
        <f t="shared" si="26"/>
        <v>No</v>
      </c>
      <c r="AF1695" s="28"/>
      <c r="AG1695" s="21"/>
    </row>
    <row r="1696" spans="1:33">
      <c r="A1696" s="8" t="s">
        <v>5625</v>
      </c>
      <c r="B1696" s="8" t="s">
        <v>5626</v>
      </c>
      <c r="C1696" s="9" t="s">
        <v>254</v>
      </c>
      <c r="D1696" s="185" t="s">
        <v>5627</v>
      </c>
      <c r="E1696" s="188" t="s">
        <v>5628</v>
      </c>
      <c r="F1696" s="9" t="s">
        <v>157</v>
      </c>
      <c r="G1696" s="9" t="s">
        <v>147</v>
      </c>
      <c r="H1696" s="10">
        <v>0</v>
      </c>
      <c r="I1696" s="11">
        <v>5</v>
      </c>
      <c r="J1696" s="24">
        <v>0</v>
      </c>
      <c r="K1696" s="12"/>
      <c r="L1696" s="14">
        <v>0</v>
      </c>
      <c r="N1696" s="21">
        <v>0</v>
      </c>
      <c r="P1696" s="21">
        <v>0</v>
      </c>
      <c r="R1696" s="21">
        <v>0</v>
      </c>
      <c r="T1696" s="21">
        <v>0</v>
      </c>
      <c r="V1696" s="21">
        <v>0</v>
      </c>
      <c r="X1696" s="21">
        <v>0</v>
      </c>
      <c r="Z1696" s="21">
        <v>87060</v>
      </c>
      <c r="AB1696" s="22">
        <v>87060</v>
      </c>
      <c r="AD1696" s="5" t="str">
        <f t="shared" si="26"/>
        <v>No</v>
      </c>
      <c r="AF1696" s="28"/>
      <c r="AG1696" s="21"/>
    </row>
    <row r="1697" spans="1:33">
      <c r="A1697" s="8" t="s">
        <v>2057</v>
      </c>
      <c r="B1697" s="8" t="s">
        <v>2058</v>
      </c>
      <c r="C1697" s="9" t="s">
        <v>69</v>
      </c>
      <c r="D1697" s="185" t="s">
        <v>2059</v>
      </c>
      <c r="E1697" s="188" t="s">
        <v>2060</v>
      </c>
      <c r="F1697" s="9" t="s">
        <v>157</v>
      </c>
      <c r="G1697" s="9" t="s">
        <v>147</v>
      </c>
      <c r="H1697" s="10">
        <v>0</v>
      </c>
      <c r="I1697" s="11">
        <v>5</v>
      </c>
      <c r="J1697" s="24">
        <v>0</v>
      </c>
      <c r="K1697" s="12"/>
      <c r="L1697" s="14">
        <v>0</v>
      </c>
      <c r="N1697" s="21">
        <v>0</v>
      </c>
      <c r="P1697" s="21">
        <v>0</v>
      </c>
      <c r="R1697" s="21">
        <v>0</v>
      </c>
      <c r="T1697" s="21">
        <v>0</v>
      </c>
      <c r="V1697" s="21">
        <v>0</v>
      </c>
      <c r="X1697" s="21">
        <v>0</v>
      </c>
      <c r="Z1697" s="21">
        <v>42889</v>
      </c>
      <c r="AB1697" s="22">
        <v>42889</v>
      </c>
      <c r="AD1697" s="5" t="str">
        <f t="shared" si="26"/>
        <v>No</v>
      </c>
      <c r="AF1697" s="28"/>
      <c r="AG1697" s="21"/>
    </row>
    <row r="1698" spans="1:33">
      <c r="A1698" s="8" t="s">
        <v>6641</v>
      </c>
      <c r="B1698" s="8" t="s">
        <v>4486</v>
      </c>
      <c r="C1698" s="9" t="s">
        <v>454</v>
      </c>
      <c r="D1698" s="185" t="s">
        <v>4487</v>
      </c>
      <c r="E1698" s="188" t="s">
        <v>4488</v>
      </c>
      <c r="F1698" s="9" t="s">
        <v>157</v>
      </c>
      <c r="G1698" s="9" t="s">
        <v>147</v>
      </c>
      <c r="H1698" s="10">
        <v>0</v>
      </c>
      <c r="I1698" s="11">
        <v>5</v>
      </c>
      <c r="J1698" s="24">
        <v>0</v>
      </c>
      <c r="K1698" s="12"/>
      <c r="L1698" s="14">
        <v>0</v>
      </c>
      <c r="N1698" s="21">
        <v>0</v>
      </c>
      <c r="P1698" s="21">
        <v>0</v>
      </c>
      <c r="R1698" s="21">
        <v>0</v>
      </c>
      <c r="T1698" s="21">
        <v>0</v>
      </c>
      <c r="V1698" s="21">
        <v>0</v>
      </c>
      <c r="X1698" s="21">
        <v>0</v>
      </c>
      <c r="Z1698" s="21">
        <v>25593</v>
      </c>
      <c r="AB1698" s="22">
        <v>25593</v>
      </c>
      <c r="AD1698" s="5" t="str">
        <f t="shared" si="26"/>
        <v>No</v>
      </c>
      <c r="AF1698" s="28"/>
      <c r="AG1698" s="21"/>
    </row>
    <row r="1699" spans="1:33">
      <c r="A1699" s="8" t="s">
        <v>5984</v>
      </c>
      <c r="B1699" s="8" t="s">
        <v>6099</v>
      </c>
      <c r="C1699" s="9" t="s">
        <v>555</v>
      </c>
      <c r="D1699" s="185"/>
      <c r="E1699" s="188" t="s">
        <v>5985</v>
      </c>
      <c r="F1699" s="9" t="s">
        <v>83</v>
      </c>
      <c r="G1699" s="9" t="s">
        <v>147</v>
      </c>
      <c r="H1699" s="10">
        <v>0</v>
      </c>
      <c r="I1699" s="11">
        <v>5</v>
      </c>
      <c r="J1699" s="24">
        <v>0</v>
      </c>
      <c r="K1699" s="12"/>
      <c r="L1699" s="14">
        <v>0</v>
      </c>
      <c r="N1699" s="21">
        <v>0</v>
      </c>
      <c r="P1699" s="21">
        <v>0</v>
      </c>
      <c r="R1699" s="21">
        <v>0</v>
      </c>
      <c r="T1699" s="21">
        <v>0</v>
      </c>
      <c r="V1699" s="21">
        <v>0</v>
      </c>
      <c r="X1699" s="21">
        <v>0</v>
      </c>
      <c r="Z1699" s="21">
        <v>0</v>
      </c>
      <c r="AB1699" s="22">
        <v>0</v>
      </c>
      <c r="AD1699" s="5" t="str">
        <f t="shared" si="26"/>
        <v>No</v>
      </c>
      <c r="AF1699" s="28"/>
      <c r="AG1699" s="21"/>
    </row>
    <row r="1700" spans="1:33">
      <c r="A1700" s="8" t="s">
        <v>932</v>
      </c>
      <c r="B1700" s="8" t="s">
        <v>6472</v>
      </c>
      <c r="C1700" s="9" t="s">
        <v>129</v>
      </c>
      <c r="D1700" s="185" t="s">
        <v>933</v>
      </c>
      <c r="E1700" s="188" t="s">
        <v>934</v>
      </c>
      <c r="F1700" s="9" t="s">
        <v>83</v>
      </c>
      <c r="G1700" s="9" t="s">
        <v>147</v>
      </c>
      <c r="H1700" s="10">
        <v>0</v>
      </c>
      <c r="I1700" s="11">
        <v>5</v>
      </c>
      <c r="J1700" s="24">
        <v>0</v>
      </c>
      <c r="K1700" s="12"/>
      <c r="L1700" s="14">
        <v>0</v>
      </c>
      <c r="N1700" s="21">
        <v>0</v>
      </c>
      <c r="P1700" s="21">
        <v>0</v>
      </c>
      <c r="R1700" s="21">
        <v>0</v>
      </c>
      <c r="T1700" s="21">
        <v>0</v>
      </c>
      <c r="V1700" s="21">
        <v>0</v>
      </c>
      <c r="X1700" s="21">
        <v>0</v>
      </c>
      <c r="Z1700" s="21">
        <v>133461</v>
      </c>
      <c r="AB1700" s="22">
        <v>133461</v>
      </c>
      <c r="AD1700" s="5" t="str">
        <f t="shared" si="26"/>
        <v>No</v>
      </c>
      <c r="AF1700" s="28"/>
      <c r="AG1700" s="21"/>
    </row>
    <row r="1701" spans="1:33">
      <c r="A1701" s="8" t="s">
        <v>6645</v>
      </c>
      <c r="B1701" s="8" t="s">
        <v>6646</v>
      </c>
      <c r="C1701" s="9" t="s">
        <v>454</v>
      </c>
      <c r="D1701" s="185"/>
      <c r="E1701" s="188" t="s">
        <v>6647</v>
      </c>
      <c r="F1701" s="9" t="s">
        <v>83</v>
      </c>
      <c r="G1701" s="9" t="s">
        <v>147</v>
      </c>
      <c r="H1701" s="10">
        <v>0</v>
      </c>
      <c r="I1701" s="11">
        <v>5</v>
      </c>
      <c r="J1701" s="24">
        <v>0</v>
      </c>
      <c r="K1701" s="12"/>
      <c r="L1701" s="14">
        <v>0</v>
      </c>
      <c r="N1701" s="21">
        <v>0</v>
      </c>
      <c r="P1701" s="21">
        <v>0</v>
      </c>
      <c r="R1701" s="21">
        <v>0</v>
      </c>
      <c r="T1701" s="21">
        <v>0</v>
      </c>
      <c r="V1701" s="21">
        <v>0</v>
      </c>
      <c r="X1701" s="21">
        <v>0</v>
      </c>
      <c r="Z1701" s="21">
        <v>91054</v>
      </c>
      <c r="AB1701" s="22">
        <v>91054</v>
      </c>
      <c r="AD1701" s="5" t="str">
        <f t="shared" si="26"/>
        <v>No</v>
      </c>
      <c r="AF1701" s="28"/>
      <c r="AG1701" s="21"/>
    </row>
    <row r="1702" spans="1:33">
      <c r="A1702" s="8" t="s">
        <v>6642</v>
      </c>
      <c r="B1702" s="8" t="s">
        <v>1076</v>
      </c>
      <c r="C1702" s="9" t="s">
        <v>163</v>
      </c>
      <c r="D1702" s="185"/>
      <c r="E1702" s="188">
        <v>11159</v>
      </c>
      <c r="F1702" s="9" t="s">
        <v>113</v>
      </c>
      <c r="G1702" s="9" t="s">
        <v>5756</v>
      </c>
      <c r="H1702" s="10">
        <v>4181019</v>
      </c>
      <c r="I1702" s="11">
        <v>5</v>
      </c>
      <c r="J1702" s="24">
        <v>0</v>
      </c>
      <c r="K1702" s="12"/>
      <c r="L1702" s="14">
        <v>0</v>
      </c>
      <c r="N1702" s="21">
        <v>0</v>
      </c>
      <c r="P1702" s="21">
        <v>0</v>
      </c>
      <c r="R1702" s="21">
        <v>0</v>
      </c>
      <c r="T1702" s="21">
        <v>0</v>
      </c>
      <c r="V1702" s="21">
        <v>0</v>
      </c>
      <c r="X1702" s="21">
        <v>0</v>
      </c>
      <c r="Z1702" s="21">
        <v>0</v>
      </c>
      <c r="AB1702" s="22">
        <v>0</v>
      </c>
      <c r="AD1702" s="5" t="str">
        <f t="shared" si="26"/>
        <v>No</v>
      </c>
      <c r="AF1702" s="28"/>
      <c r="AG1702" s="21"/>
    </row>
    <row r="1703" spans="1:33">
      <c r="A1703" s="8" t="s">
        <v>243</v>
      </c>
      <c r="B1703" s="8" t="s">
        <v>244</v>
      </c>
      <c r="C1703" s="9" t="s">
        <v>235</v>
      </c>
      <c r="D1703" s="185">
        <v>4229</v>
      </c>
      <c r="E1703" s="188">
        <v>40229</v>
      </c>
      <c r="F1703" s="9" t="s">
        <v>83</v>
      </c>
      <c r="G1703" s="9" t="s">
        <v>5756</v>
      </c>
      <c r="H1703" s="10">
        <v>280648</v>
      </c>
      <c r="I1703" s="11">
        <v>5</v>
      </c>
      <c r="J1703" s="24">
        <v>0</v>
      </c>
      <c r="K1703" s="12"/>
      <c r="L1703" s="14">
        <v>0</v>
      </c>
      <c r="N1703" s="21">
        <v>0</v>
      </c>
      <c r="P1703" s="21">
        <v>0</v>
      </c>
      <c r="R1703" s="21">
        <v>0</v>
      </c>
      <c r="T1703" s="21">
        <v>0</v>
      </c>
      <c r="V1703" s="21">
        <v>0</v>
      </c>
      <c r="X1703" s="21">
        <v>0</v>
      </c>
      <c r="Z1703" s="21">
        <v>283859</v>
      </c>
      <c r="AB1703" s="22">
        <v>283859</v>
      </c>
      <c r="AD1703" s="5" t="str">
        <f t="shared" si="26"/>
        <v>No</v>
      </c>
      <c r="AF1703" s="28"/>
      <c r="AG1703" s="21"/>
    </row>
    <row r="1704" spans="1:33">
      <c r="A1704" s="8" t="s">
        <v>4013</v>
      </c>
      <c r="B1704" s="8" t="s">
        <v>4014</v>
      </c>
      <c r="C1704" s="9" t="s">
        <v>39</v>
      </c>
      <c r="D1704" s="185" t="s">
        <v>4015</v>
      </c>
      <c r="E1704" s="188" t="s">
        <v>4016</v>
      </c>
      <c r="F1704" s="9" t="s">
        <v>157</v>
      </c>
      <c r="G1704" s="9" t="s">
        <v>147</v>
      </c>
      <c r="H1704" s="10">
        <v>0</v>
      </c>
      <c r="I1704" s="11">
        <v>5</v>
      </c>
      <c r="J1704" s="24">
        <v>0</v>
      </c>
      <c r="K1704" s="12"/>
      <c r="L1704" s="14">
        <v>0</v>
      </c>
      <c r="N1704" s="21">
        <v>0</v>
      </c>
      <c r="P1704" s="21">
        <v>0</v>
      </c>
      <c r="R1704" s="21">
        <v>0</v>
      </c>
      <c r="T1704" s="21">
        <v>0</v>
      </c>
      <c r="V1704" s="21">
        <v>0</v>
      </c>
      <c r="X1704" s="21">
        <v>0</v>
      </c>
      <c r="Z1704" s="21">
        <v>223079</v>
      </c>
      <c r="AB1704" s="22">
        <v>223079</v>
      </c>
      <c r="AD1704" s="5" t="str">
        <f t="shared" si="26"/>
        <v>No</v>
      </c>
      <c r="AF1704" s="28"/>
      <c r="AG1704" s="21"/>
    </row>
    <row r="1705" spans="1:33">
      <c r="A1705" s="8" t="s">
        <v>4737</v>
      </c>
      <c r="B1705" s="8" t="s">
        <v>4730</v>
      </c>
      <c r="C1705" s="9" t="s">
        <v>79</v>
      </c>
      <c r="D1705" s="185" t="s">
        <v>4738</v>
      </c>
      <c r="E1705" s="188" t="s">
        <v>4739</v>
      </c>
      <c r="F1705" s="9" t="s">
        <v>157</v>
      </c>
      <c r="G1705" s="9" t="s">
        <v>147</v>
      </c>
      <c r="H1705" s="10">
        <v>0</v>
      </c>
      <c r="I1705" s="11">
        <v>5</v>
      </c>
      <c r="J1705" s="24">
        <v>0</v>
      </c>
      <c r="K1705" s="12"/>
      <c r="L1705" s="14">
        <v>0</v>
      </c>
      <c r="N1705" s="21">
        <v>0</v>
      </c>
      <c r="P1705" s="21">
        <v>0</v>
      </c>
      <c r="R1705" s="21">
        <v>0</v>
      </c>
      <c r="T1705" s="21">
        <v>0</v>
      </c>
      <c r="V1705" s="21">
        <v>0</v>
      </c>
      <c r="X1705" s="21">
        <v>0</v>
      </c>
      <c r="Z1705" s="21">
        <v>166916</v>
      </c>
      <c r="AB1705" s="22">
        <v>166916</v>
      </c>
      <c r="AD1705" s="5" t="str">
        <f t="shared" si="26"/>
        <v>No</v>
      </c>
      <c r="AF1705" s="28"/>
      <c r="AG1705" s="21"/>
    </row>
    <row r="1706" spans="1:33">
      <c r="A1706" s="8" t="s">
        <v>2024</v>
      </c>
      <c r="B1706" s="8" t="s">
        <v>2025</v>
      </c>
      <c r="C1706" s="9" t="s">
        <v>69</v>
      </c>
      <c r="D1706" s="185" t="s">
        <v>2026</v>
      </c>
      <c r="E1706" s="188" t="s">
        <v>2027</v>
      </c>
      <c r="F1706" s="9" t="s">
        <v>157</v>
      </c>
      <c r="G1706" s="9" t="s">
        <v>147</v>
      </c>
      <c r="H1706" s="10">
        <v>0</v>
      </c>
      <c r="I1706" s="11">
        <v>5</v>
      </c>
      <c r="J1706" s="24">
        <v>0</v>
      </c>
      <c r="K1706" s="12"/>
      <c r="L1706" s="14">
        <v>0</v>
      </c>
      <c r="N1706" s="21">
        <v>0</v>
      </c>
      <c r="P1706" s="21">
        <v>0</v>
      </c>
      <c r="R1706" s="21">
        <v>0</v>
      </c>
      <c r="T1706" s="21">
        <v>0</v>
      </c>
      <c r="V1706" s="21">
        <v>0</v>
      </c>
      <c r="X1706" s="21">
        <v>0</v>
      </c>
      <c r="Z1706" s="21">
        <v>12458</v>
      </c>
      <c r="AB1706" s="22">
        <v>12458</v>
      </c>
      <c r="AD1706" s="5" t="str">
        <f t="shared" si="26"/>
        <v>No</v>
      </c>
      <c r="AF1706" s="28"/>
      <c r="AG1706" s="21"/>
    </row>
    <row r="1707" spans="1:33">
      <c r="A1707" s="8" t="s">
        <v>6634</v>
      </c>
      <c r="B1707" s="8" t="s">
        <v>3987</v>
      </c>
      <c r="C1707" s="9" t="s">
        <v>39</v>
      </c>
      <c r="D1707" s="185" t="s">
        <v>3988</v>
      </c>
      <c r="E1707" s="188" t="s">
        <v>3989</v>
      </c>
      <c r="F1707" s="9" t="s">
        <v>83</v>
      </c>
      <c r="G1707" s="9" t="s">
        <v>147</v>
      </c>
      <c r="H1707" s="10">
        <v>0</v>
      </c>
      <c r="I1707" s="11">
        <v>5</v>
      </c>
      <c r="J1707" s="24">
        <v>0</v>
      </c>
      <c r="K1707" s="12"/>
      <c r="L1707" s="14">
        <v>0</v>
      </c>
      <c r="N1707" s="21">
        <v>0</v>
      </c>
      <c r="P1707" s="21">
        <v>0</v>
      </c>
      <c r="R1707" s="21">
        <v>0</v>
      </c>
      <c r="T1707" s="21">
        <v>0</v>
      </c>
      <c r="V1707" s="21">
        <v>0</v>
      </c>
      <c r="X1707" s="21">
        <v>0</v>
      </c>
      <c r="Z1707" s="21">
        <v>120640</v>
      </c>
      <c r="AB1707" s="22">
        <v>120640</v>
      </c>
      <c r="AD1707" s="5" t="str">
        <f t="shared" si="26"/>
        <v>No</v>
      </c>
      <c r="AF1707" s="28"/>
      <c r="AG1707" s="21"/>
    </row>
    <row r="1708" spans="1:33">
      <c r="A1708" s="8" t="s">
        <v>2450</v>
      </c>
      <c r="B1708" s="8" t="s">
        <v>2451</v>
      </c>
      <c r="C1708" s="9" t="s">
        <v>46</v>
      </c>
      <c r="D1708" s="185" t="s">
        <v>2452</v>
      </c>
      <c r="E1708" s="188" t="s">
        <v>2453</v>
      </c>
      <c r="F1708" s="9" t="s">
        <v>88</v>
      </c>
      <c r="G1708" s="9" t="s">
        <v>147</v>
      </c>
      <c r="H1708" s="10">
        <v>0</v>
      </c>
      <c r="I1708" s="11">
        <v>5</v>
      </c>
      <c r="J1708" s="24">
        <v>0</v>
      </c>
      <c r="K1708" s="12"/>
      <c r="L1708" s="14">
        <v>0</v>
      </c>
      <c r="N1708" s="21">
        <v>0</v>
      </c>
      <c r="P1708" s="21">
        <v>0</v>
      </c>
      <c r="R1708" s="21">
        <v>0</v>
      </c>
      <c r="T1708" s="21">
        <v>0</v>
      </c>
      <c r="V1708" s="21">
        <v>0</v>
      </c>
      <c r="X1708" s="21">
        <v>0</v>
      </c>
      <c r="Z1708" s="21">
        <v>14326</v>
      </c>
      <c r="AB1708" s="22">
        <v>14326</v>
      </c>
      <c r="AD1708" s="5" t="str">
        <f t="shared" si="26"/>
        <v>No</v>
      </c>
      <c r="AF1708" s="28"/>
      <c r="AG1708" s="21"/>
    </row>
    <row r="1709" spans="1:33">
      <c r="A1709" s="8" t="s">
        <v>3885</v>
      </c>
      <c r="B1709" s="8" t="s">
        <v>3207</v>
      </c>
      <c r="C1709" s="9" t="s">
        <v>278</v>
      </c>
      <c r="D1709" s="185" t="s">
        <v>3886</v>
      </c>
      <c r="E1709" s="188" t="s">
        <v>3887</v>
      </c>
      <c r="F1709" s="9" t="s">
        <v>83</v>
      </c>
      <c r="G1709" s="9" t="s">
        <v>147</v>
      </c>
      <c r="H1709" s="10">
        <v>0</v>
      </c>
      <c r="I1709" s="11">
        <v>5</v>
      </c>
      <c r="J1709" s="24">
        <v>0</v>
      </c>
      <c r="K1709" s="12"/>
      <c r="L1709" s="14">
        <v>0</v>
      </c>
      <c r="N1709" s="21">
        <v>0</v>
      </c>
      <c r="P1709" s="21">
        <v>0</v>
      </c>
      <c r="R1709" s="21">
        <v>0</v>
      </c>
      <c r="T1709" s="21">
        <v>0</v>
      </c>
      <c r="V1709" s="21">
        <v>0</v>
      </c>
      <c r="X1709" s="21">
        <v>0</v>
      </c>
      <c r="Z1709" s="21">
        <v>41731</v>
      </c>
      <c r="AB1709" s="22">
        <v>41731</v>
      </c>
      <c r="AD1709" s="5" t="str">
        <f t="shared" si="26"/>
        <v>No</v>
      </c>
      <c r="AF1709" s="28"/>
      <c r="AG1709" s="21"/>
    </row>
    <row r="1710" spans="1:33">
      <c r="A1710" s="8" t="s">
        <v>1809</v>
      </c>
      <c r="B1710" s="8" t="s">
        <v>253</v>
      </c>
      <c r="C1710" s="9" t="s">
        <v>254</v>
      </c>
      <c r="D1710" s="185">
        <v>8107</v>
      </c>
      <c r="E1710" s="188">
        <v>80107</v>
      </c>
      <c r="F1710" s="9" t="s">
        <v>214</v>
      </c>
      <c r="G1710" s="9" t="s">
        <v>84</v>
      </c>
      <c r="H1710" s="10">
        <v>82157</v>
      </c>
      <c r="I1710" s="11">
        <v>5</v>
      </c>
      <c r="J1710" s="24">
        <v>0</v>
      </c>
      <c r="K1710" s="12"/>
      <c r="L1710" s="14">
        <v>0</v>
      </c>
      <c r="N1710" s="21">
        <v>0</v>
      </c>
      <c r="P1710" s="21">
        <v>0</v>
      </c>
      <c r="R1710" s="21">
        <v>0</v>
      </c>
      <c r="T1710" s="21">
        <v>0</v>
      </c>
      <c r="V1710" s="21">
        <v>0</v>
      </c>
      <c r="X1710" s="21">
        <v>0</v>
      </c>
      <c r="Z1710" s="21">
        <v>0</v>
      </c>
      <c r="AB1710" s="22">
        <v>0</v>
      </c>
      <c r="AD1710" s="5" t="str">
        <f t="shared" si="26"/>
        <v>No</v>
      </c>
      <c r="AF1710" s="28"/>
      <c r="AG1710" s="21"/>
    </row>
    <row r="1711" spans="1:33">
      <c r="A1711" s="8" t="s">
        <v>60</v>
      </c>
      <c r="B1711" s="8" t="s">
        <v>61</v>
      </c>
      <c r="C1711" s="9" t="s">
        <v>46</v>
      </c>
      <c r="D1711" s="185" t="s">
        <v>62</v>
      </c>
      <c r="E1711" s="188">
        <v>55246</v>
      </c>
      <c r="F1711" s="9" t="s">
        <v>36</v>
      </c>
      <c r="G1711" s="9" t="s">
        <v>5756</v>
      </c>
      <c r="H1711" s="10">
        <v>0</v>
      </c>
      <c r="I1711" s="11">
        <v>5</v>
      </c>
      <c r="J1711" s="24">
        <v>0</v>
      </c>
      <c r="K1711" s="12"/>
      <c r="L1711" s="14">
        <v>0</v>
      </c>
      <c r="N1711" s="21">
        <v>0</v>
      </c>
      <c r="P1711" s="21">
        <v>0</v>
      </c>
      <c r="R1711" s="21">
        <v>0</v>
      </c>
      <c r="T1711" s="21">
        <v>0</v>
      </c>
      <c r="V1711" s="21">
        <v>0</v>
      </c>
      <c r="X1711" s="21">
        <v>0</v>
      </c>
      <c r="Z1711" s="21">
        <v>374162</v>
      </c>
      <c r="AB1711" s="22">
        <v>374162</v>
      </c>
      <c r="AD1711" s="5" t="str">
        <f t="shared" si="26"/>
        <v>No</v>
      </c>
      <c r="AF1711" s="28"/>
      <c r="AG1711" s="21"/>
    </row>
    <row r="1712" spans="1:33">
      <c r="A1712" s="8" t="s">
        <v>5446</v>
      </c>
      <c r="B1712" s="8" t="s">
        <v>3973</v>
      </c>
      <c r="C1712" s="9" t="s">
        <v>58</v>
      </c>
      <c r="D1712" s="185" t="s">
        <v>5447</v>
      </c>
      <c r="E1712" s="188" t="s">
        <v>5448</v>
      </c>
      <c r="F1712" s="9" t="s">
        <v>83</v>
      </c>
      <c r="G1712" s="9" t="s">
        <v>147</v>
      </c>
      <c r="H1712" s="10">
        <v>0</v>
      </c>
      <c r="I1712" s="11">
        <v>5</v>
      </c>
      <c r="J1712" s="24">
        <v>0</v>
      </c>
      <c r="K1712" s="12"/>
      <c r="L1712" s="14">
        <v>0</v>
      </c>
      <c r="N1712" s="21">
        <v>0</v>
      </c>
      <c r="P1712" s="21">
        <v>0</v>
      </c>
      <c r="R1712" s="21">
        <v>0</v>
      </c>
      <c r="T1712" s="21">
        <v>0</v>
      </c>
      <c r="V1712" s="21">
        <v>0</v>
      </c>
      <c r="X1712" s="21">
        <v>0</v>
      </c>
      <c r="Z1712" s="21">
        <v>35409</v>
      </c>
      <c r="AB1712" s="22">
        <v>35409</v>
      </c>
      <c r="AD1712" s="5" t="str">
        <f t="shared" si="26"/>
        <v>No</v>
      </c>
      <c r="AF1712" s="28"/>
      <c r="AG1712" s="21"/>
    </row>
    <row r="1713" spans="1:33">
      <c r="A1713" s="8" t="s">
        <v>6638</v>
      </c>
      <c r="B1713" s="8" t="s">
        <v>3472</v>
      </c>
      <c r="C1713" s="9" t="s">
        <v>34</v>
      </c>
      <c r="D1713" s="185" t="s">
        <v>3473</v>
      </c>
      <c r="E1713" s="188" t="s">
        <v>3474</v>
      </c>
      <c r="F1713" s="9" t="s">
        <v>157</v>
      </c>
      <c r="G1713" s="9" t="s">
        <v>147</v>
      </c>
      <c r="H1713" s="10">
        <v>0</v>
      </c>
      <c r="I1713" s="11">
        <v>5</v>
      </c>
      <c r="J1713" s="24">
        <v>0</v>
      </c>
      <c r="K1713" s="12"/>
      <c r="L1713" s="14">
        <v>0</v>
      </c>
      <c r="N1713" s="21">
        <v>0</v>
      </c>
      <c r="P1713" s="21">
        <v>0</v>
      </c>
      <c r="R1713" s="21">
        <v>0</v>
      </c>
      <c r="T1713" s="21">
        <v>0</v>
      </c>
      <c r="V1713" s="21">
        <v>0</v>
      </c>
      <c r="X1713" s="21">
        <v>0</v>
      </c>
      <c r="Z1713" s="21">
        <v>70847</v>
      </c>
      <c r="AB1713" s="22">
        <v>70847</v>
      </c>
      <c r="AD1713" s="5" t="str">
        <f t="shared" si="26"/>
        <v>No</v>
      </c>
      <c r="AF1713" s="28"/>
      <c r="AG1713" s="21"/>
    </row>
    <row r="1714" spans="1:33">
      <c r="A1714" s="8" t="s">
        <v>1976</v>
      </c>
      <c r="B1714" s="8" t="s">
        <v>1376</v>
      </c>
      <c r="C1714" s="9" t="s">
        <v>154</v>
      </c>
      <c r="D1714" s="185">
        <v>4081</v>
      </c>
      <c r="E1714" s="188">
        <v>40081</v>
      </c>
      <c r="F1714" s="9" t="s">
        <v>83</v>
      </c>
      <c r="G1714" s="9" t="s">
        <v>5756</v>
      </c>
      <c r="H1714" s="10">
        <v>75702</v>
      </c>
      <c r="I1714" s="11">
        <v>5</v>
      </c>
      <c r="J1714" s="24">
        <v>0</v>
      </c>
      <c r="K1714" s="12"/>
      <c r="L1714" s="14">
        <v>0</v>
      </c>
      <c r="N1714" s="21">
        <v>0</v>
      </c>
      <c r="P1714" s="21">
        <v>0</v>
      </c>
      <c r="R1714" s="21">
        <v>0</v>
      </c>
      <c r="T1714" s="21">
        <v>0</v>
      </c>
      <c r="V1714" s="21">
        <v>0</v>
      </c>
      <c r="X1714" s="21">
        <v>0</v>
      </c>
      <c r="Z1714" s="21">
        <v>275769</v>
      </c>
      <c r="AB1714" s="22">
        <v>275769</v>
      </c>
      <c r="AD1714" s="5" t="str">
        <f t="shared" si="26"/>
        <v>No</v>
      </c>
      <c r="AF1714" s="28"/>
      <c r="AG1714" s="21"/>
    </row>
    <row r="1715" spans="1:33">
      <c r="A1715" s="8" t="s">
        <v>783</v>
      </c>
      <c r="B1715" s="8" t="s">
        <v>784</v>
      </c>
      <c r="C1715" s="9" t="s">
        <v>129</v>
      </c>
      <c r="D1715" s="185" t="s">
        <v>785</v>
      </c>
      <c r="E1715" s="188" t="s">
        <v>786</v>
      </c>
      <c r="F1715" s="9" t="s">
        <v>83</v>
      </c>
      <c r="G1715" s="9" t="s">
        <v>147</v>
      </c>
      <c r="H1715" s="10">
        <v>0</v>
      </c>
      <c r="I1715" s="11">
        <v>5</v>
      </c>
      <c r="J1715" s="24">
        <v>0</v>
      </c>
      <c r="K1715" s="12"/>
      <c r="L1715" s="14">
        <v>0</v>
      </c>
      <c r="N1715" s="21">
        <v>0</v>
      </c>
      <c r="P1715" s="21">
        <v>0</v>
      </c>
      <c r="R1715" s="21">
        <v>0</v>
      </c>
      <c r="T1715" s="21">
        <v>0</v>
      </c>
      <c r="V1715" s="21">
        <v>0</v>
      </c>
      <c r="X1715" s="21">
        <v>0</v>
      </c>
      <c r="Z1715" s="21">
        <v>115157</v>
      </c>
      <c r="AB1715" s="22">
        <v>115157</v>
      </c>
      <c r="AD1715" s="5" t="str">
        <f t="shared" si="26"/>
        <v>No</v>
      </c>
      <c r="AF1715" s="28"/>
      <c r="AG1715" s="21"/>
    </row>
    <row r="1716" spans="1:33">
      <c r="A1716" s="8" t="s">
        <v>6276</v>
      </c>
      <c r="B1716" s="8" t="s">
        <v>4773</v>
      </c>
      <c r="C1716" s="9" t="s">
        <v>254</v>
      </c>
      <c r="D1716" s="185" t="s">
        <v>4774</v>
      </c>
      <c r="E1716" s="188">
        <v>88152</v>
      </c>
      <c r="F1716" s="9" t="s">
        <v>36</v>
      </c>
      <c r="G1716" s="9" t="s">
        <v>5756</v>
      </c>
      <c r="H1716" s="10">
        <v>0</v>
      </c>
      <c r="I1716" s="11">
        <v>5</v>
      </c>
      <c r="J1716" s="24">
        <v>0</v>
      </c>
      <c r="K1716" s="12"/>
      <c r="L1716" s="14">
        <v>0</v>
      </c>
      <c r="N1716" s="21">
        <v>0</v>
      </c>
      <c r="P1716" s="21">
        <v>0</v>
      </c>
      <c r="R1716" s="21">
        <v>0</v>
      </c>
      <c r="T1716" s="21">
        <v>0</v>
      </c>
      <c r="V1716" s="21">
        <v>0</v>
      </c>
      <c r="X1716" s="21">
        <v>0</v>
      </c>
      <c r="Z1716" s="21">
        <v>125671</v>
      </c>
      <c r="AB1716" s="22">
        <v>125671</v>
      </c>
      <c r="AD1716" s="5" t="str">
        <f t="shared" si="26"/>
        <v>No</v>
      </c>
      <c r="AF1716" s="28"/>
      <c r="AG1716" s="21"/>
    </row>
    <row r="1717" spans="1:33">
      <c r="A1717" s="8" t="s">
        <v>5632</v>
      </c>
      <c r="B1717" s="8" t="s">
        <v>5633</v>
      </c>
      <c r="C1717" s="9" t="s">
        <v>254</v>
      </c>
      <c r="D1717" s="185" t="s">
        <v>5634</v>
      </c>
      <c r="E1717" s="188" t="s">
        <v>5635</v>
      </c>
      <c r="F1717" s="9" t="s">
        <v>157</v>
      </c>
      <c r="G1717" s="9" t="s">
        <v>147</v>
      </c>
      <c r="H1717" s="10">
        <v>0</v>
      </c>
      <c r="I1717" s="11">
        <v>5</v>
      </c>
      <c r="J1717" s="24">
        <v>0</v>
      </c>
      <c r="K1717" s="12"/>
      <c r="L1717" s="14">
        <v>0</v>
      </c>
      <c r="N1717" s="21">
        <v>0</v>
      </c>
      <c r="P1717" s="21">
        <v>0</v>
      </c>
      <c r="R1717" s="21">
        <v>0</v>
      </c>
      <c r="T1717" s="21">
        <v>0</v>
      </c>
      <c r="V1717" s="21">
        <v>0</v>
      </c>
      <c r="X1717" s="21">
        <v>0</v>
      </c>
      <c r="Z1717" s="21">
        <v>36293</v>
      </c>
      <c r="AB1717" s="22">
        <v>36293</v>
      </c>
      <c r="AD1717" s="5" t="str">
        <f t="shared" si="26"/>
        <v>No</v>
      </c>
      <c r="AF1717" s="28"/>
      <c r="AG1717" s="21"/>
    </row>
    <row r="1718" spans="1:33">
      <c r="A1718" s="8" t="s">
        <v>3768</v>
      </c>
      <c r="B1718" s="8" t="s">
        <v>561</v>
      </c>
      <c r="C1718" s="9" t="s">
        <v>278</v>
      </c>
      <c r="D1718" s="185" t="s">
        <v>3769</v>
      </c>
      <c r="E1718" s="188" t="s">
        <v>3770</v>
      </c>
      <c r="F1718" s="9" t="s">
        <v>83</v>
      </c>
      <c r="G1718" s="9" t="s">
        <v>147</v>
      </c>
      <c r="H1718" s="10">
        <v>0</v>
      </c>
      <c r="I1718" s="11">
        <v>5</v>
      </c>
      <c r="J1718" s="24">
        <v>0</v>
      </c>
      <c r="K1718" s="12"/>
      <c r="L1718" s="14">
        <v>0</v>
      </c>
      <c r="N1718" s="21">
        <v>0</v>
      </c>
      <c r="P1718" s="21">
        <v>0</v>
      </c>
      <c r="R1718" s="21">
        <v>0</v>
      </c>
      <c r="T1718" s="21">
        <v>0</v>
      </c>
      <c r="V1718" s="21">
        <v>0</v>
      </c>
      <c r="X1718" s="21">
        <v>0</v>
      </c>
      <c r="Z1718" s="21">
        <v>101160</v>
      </c>
      <c r="AB1718" s="22">
        <v>101160</v>
      </c>
      <c r="AD1718" s="5" t="str">
        <f t="shared" si="26"/>
        <v>No</v>
      </c>
      <c r="AF1718" s="28"/>
      <c r="AG1718" s="21"/>
    </row>
    <row r="1719" spans="1:33">
      <c r="A1719" s="8" t="s">
        <v>6268</v>
      </c>
      <c r="B1719" s="8" t="s">
        <v>6269</v>
      </c>
      <c r="C1719" s="9" t="s">
        <v>171</v>
      </c>
      <c r="D1719" s="185"/>
      <c r="E1719" s="188">
        <v>40262</v>
      </c>
      <c r="F1719" s="9" t="s">
        <v>83</v>
      </c>
      <c r="G1719" s="9" t="s">
        <v>5756</v>
      </c>
      <c r="H1719" s="10">
        <v>5502379</v>
      </c>
      <c r="I1719" s="11">
        <v>5</v>
      </c>
      <c r="J1719" s="24">
        <v>0</v>
      </c>
      <c r="K1719" s="12"/>
      <c r="L1719" s="14">
        <v>0</v>
      </c>
      <c r="N1719" s="21">
        <v>0</v>
      </c>
      <c r="P1719" s="21">
        <v>0</v>
      </c>
      <c r="R1719" s="21">
        <v>0</v>
      </c>
      <c r="T1719" s="21">
        <v>0</v>
      </c>
      <c r="V1719" s="21">
        <v>0</v>
      </c>
      <c r="X1719" s="21">
        <v>0</v>
      </c>
      <c r="Z1719" s="21">
        <v>403786</v>
      </c>
      <c r="AB1719" s="22">
        <v>403786</v>
      </c>
      <c r="AD1719" s="5" t="str">
        <f t="shared" si="26"/>
        <v>No</v>
      </c>
      <c r="AF1719" s="28"/>
      <c r="AG1719" s="21"/>
    </row>
    <row r="1720" spans="1:33">
      <c r="A1720" s="8" t="s">
        <v>6277</v>
      </c>
      <c r="B1720" s="8" t="s">
        <v>6278</v>
      </c>
      <c r="C1720" s="9" t="s">
        <v>91</v>
      </c>
      <c r="D1720" s="185"/>
      <c r="E1720" s="188">
        <v>90300</v>
      </c>
      <c r="F1720" s="9" t="s">
        <v>83</v>
      </c>
      <c r="G1720" s="9" t="s">
        <v>5756</v>
      </c>
      <c r="H1720" s="10">
        <v>12150996</v>
      </c>
      <c r="I1720" s="11">
        <v>5</v>
      </c>
      <c r="J1720" s="24">
        <v>0</v>
      </c>
      <c r="K1720" s="12"/>
      <c r="L1720" s="14">
        <v>0</v>
      </c>
      <c r="N1720" s="21">
        <v>0</v>
      </c>
      <c r="P1720" s="21">
        <v>0</v>
      </c>
      <c r="R1720" s="21">
        <v>0</v>
      </c>
      <c r="T1720" s="21">
        <v>0</v>
      </c>
      <c r="V1720" s="21">
        <v>0</v>
      </c>
      <c r="X1720" s="21">
        <v>0</v>
      </c>
      <c r="Z1720" s="21">
        <v>12434</v>
      </c>
      <c r="AB1720" s="22">
        <v>12434</v>
      </c>
      <c r="AD1720" s="5" t="str">
        <f t="shared" si="26"/>
        <v>No</v>
      </c>
      <c r="AF1720" s="28"/>
      <c r="AG1720" s="21"/>
    </row>
    <row r="1721" spans="1:33">
      <c r="A1721" s="8" t="s">
        <v>6392</v>
      </c>
      <c r="B1721" s="8" t="s">
        <v>6393</v>
      </c>
      <c r="C1721" s="9" t="s">
        <v>58</v>
      </c>
      <c r="D1721" s="185"/>
      <c r="E1721" s="188" t="s">
        <v>6394</v>
      </c>
      <c r="F1721" s="9" t="s">
        <v>83</v>
      </c>
      <c r="G1721" s="9" t="s">
        <v>147</v>
      </c>
      <c r="H1721" s="10">
        <v>0</v>
      </c>
      <c r="I1721" s="11">
        <v>5</v>
      </c>
      <c r="J1721" s="24">
        <v>0</v>
      </c>
      <c r="K1721" s="12"/>
      <c r="L1721" s="14">
        <v>0</v>
      </c>
      <c r="N1721" s="21">
        <v>0</v>
      </c>
      <c r="P1721" s="21">
        <v>0</v>
      </c>
      <c r="R1721" s="21">
        <v>0</v>
      </c>
      <c r="T1721" s="21">
        <v>0</v>
      </c>
      <c r="V1721" s="21">
        <v>0</v>
      </c>
      <c r="X1721" s="21">
        <v>0</v>
      </c>
      <c r="Z1721" s="21">
        <v>87528</v>
      </c>
      <c r="AB1721" s="22">
        <v>87528</v>
      </c>
      <c r="AD1721" s="5" t="str">
        <f t="shared" si="26"/>
        <v>No</v>
      </c>
      <c r="AF1721" s="28"/>
      <c r="AG1721" s="21"/>
    </row>
    <row r="1722" spans="1:33">
      <c r="A1722" s="8" t="s">
        <v>4748</v>
      </c>
      <c r="B1722" s="8" t="s">
        <v>412</v>
      </c>
      <c r="C1722" s="9" t="s">
        <v>178</v>
      </c>
      <c r="D1722" s="185">
        <v>5213</v>
      </c>
      <c r="E1722" s="188">
        <v>50213</v>
      </c>
      <c r="F1722" s="9" t="s">
        <v>157</v>
      </c>
      <c r="G1722" s="9" t="s">
        <v>84</v>
      </c>
      <c r="H1722" s="10">
        <v>3734090</v>
      </c>
      <c r="I1722" s="11">
        <v>5</v>
      </c>
      <c r="J1722" s="24">
        <v>0</v>
      </c>
      <c r="K1722" s="12"/>
      <c r="L1722" s="14">
        <v>0</v>
      </c>
      <c r="N1722" s="21">
        <v>0</v>
      </c>
      <c r="P1722" s="21">
        <v>0</v>
      </c>
      <c r="R1722" s="21">
        <v>0</v>
      </c>
      <c r="T1722" s="21">
        <v>0</v>
      </c>
      <c r="V1722" s="21">
        <v>0</v>
      </c>
      <c r="X1722" s="21">
        <v>0</v>
      </c>
      <c r="Z1722" s="21">
        <v>0</v>
      </c>
      <c r="AB1722" s="22">
        <v>0</v>
      </c>
      <c r="AD1722" s="5" t="str">
        <f t="shared" si="26"/>
        <v>No</v>
      </c>
      <c r="AF1722" s="28"/>
      <c r="AG1722" s="21"/>
    </row>
    <row r="1723" spans="1:33">
      <c r="A1723" s="8" t="s">
        <v>3995</v>
      </c>
      <c r="B1723" s="8" t="s">
        <v>3996</v>
      </c>
      <c r="C1723" s="9" t="s">
        <v>39</v>
      </c>
      <c r="D1723" s="185" t="s">
        <v>3997</v>
      </c>
      <c r="E1723" s="188" t="s">
        <v>3998</v>
      </c>
      <c r="F1723" s="9" t="s">
        <v>83</v>
      </c>
      <c r="G1723" s="9" t="s">
        <v>147</v>
      </c>
      <c r="H1723" s="10">
        <v>0</v>
      </c>
      <c r="I1723" s="11">
        <v>5</v>
      </c>
      <c r="J1723" s="24">
        <v>0</v>
      </c>
      <c r="K1723" s="12"/>
      <c r="L1723" s="14">
        <v>0</v>
      </c>
      <c r="N1723" s="21">
        <v>0</v>
      </c>
      <c r="P1723" s="21">
        <v>0</v>
      </c>
      <c r="R1723" s="21">
        <v>0</v>
      </c>
      <c r="T1723" s="21">
        <v>0</v>
      </c>
      <c r="V1723" s="21">
        <v>0</v>
      </c>
      <c r="X1723" s="21">
        <v>0</v>
      </c>
      <c r="Z1723" s="21">
        <v>103095</v>
      </c>
      <c r="AB1723" s="22">
        <v>103095</v>
      </c>
      <c r="AD1723" s="5" t="str">
        <f t="shared" si="26"/>
        <v>No</v>
      </c>
      <c r="AF1723" s="28"/>
      <c r="AG1723" s="21"/>
    </row>
    <row r="1724" spans="1:33">
      <c r="A1724" s="8" t="s">
        <v>116</v>
      </c>
      <c r="B1724" s="8" t="s">
        <v>117</v>
      </c>
      <c r="C1724" s="9" t="s">
        <v>42</v>
      </c>
      <c r="D1724" s="185">
        <v>2214</v>
      </c>
      <c r="E1724" s="188">
        <v>20214</v>
      </c>
      <c r="F1724" s="9" t="s">
        <v>83</v>
      </c>
      <c r="G1724" s="9" t="s">
        <v>5756</v>
      </c>
      <c r="H1724" s="10">
        <v>423566</v>
      </c>
      <c r="I1724" s="11">
        <v>5</v>
      </c>
      <c r="J1724" s="24">
        <v>0</v>
      </c>
      <c r="K1724" s="12"/>
      <c r="L1724" s="14">
        <v>0</v>
      </c>
      <c r="N1724" s="21">
        <v>0</v>
      </c>
      <c r="P1724" s="21">
        <v>0</v>
      </c>
      <c r="R1724" s="21">
        <v>0</v>
      </c>
      <c r="T1724" s="21">
        <v>0</v>
      </c>
      <c r="V1724" s="21">
        <v>0</v>
      </c>
      <c r="X1724" s="21">
        <v>0</v>
      </c>
      <c r="Z1724" s="21">
        <v>207244</v>
      </c>
      <c r="AB1724" s="22">
        <v>207244</v>
      </c>
      <c r="AD1724" s="5" t="str">
        <f t="shared" si="26"/>
        <v>No</v>
      </c>
      <c r="AF1724" s="28"/>
      <c r="AG1724" s="21"/>
    </row>
    <row r="1725" spans="1:33">
      <c r="A1725" s="8" t="s">
        <v>5493</v>
      </c>
      <c r="B1725" s="8" t="s">
        <v>5494</v>
      </c>
      <c r="C1725" s="9" t="s">
        <v>132</v>
      </c>
      <c r="D1725" s="185" t="s">
        <v>5495</v>
      </c>
      <c r="E1725" s="188" t="s">
        <v>5496</v>
      </c>
      <c r="F1725" s="9" t="s">
        <v>83</v>
      </c>
      <c r="G1725" s="9" t="s">
        <v>147</v>
      </c>
      <c r="H1725" s="10">
        <v>0</v>
      </c>
      <c r="I1725" s="11">
        <v>5</v>
      </c>
      <c r="J1725" s="24">
        <v>0</v>
      </c>
      <c r="K1725" s="12"/>
      <c r="L1725" s="14">
        <v>0</v>
      </c>
      <c r="N1725" s="21">
        <v>0</v>
      </c>
      <c r="P1725" s="21">
        <v>0</v>
      </c>
      <c r="R1725" s="21">
        <v>0</v>
      </c>
      <c r="T1725" s="21">
        <v>0</v>
      </c>
      <c r="V1725" s="21">
        <v>0</v>
      </c>
      <c r="X1725" s="21">
        <v>0</v>
      </c>
      <c r="Z1725" s="21">
        <v>152833</v>
      </c>
      <c r="AB1725" s="22">
        <v>152833</v>
      </c>
      <c r="AD1725" s="5" t="str">
        <f t="shared" si="26"/>
        <v>No</v>
      </c>
      <c r="AF1725" s="28"/>
      <c r="AG1725" s="21"/>
    </row>
    <row r="1726" spans="1:33">
      <c r="A1726" s="8" t="s">
        <v>1564</v>
      </c>
      <c r="B1726" s="8" t="s">
        <v>1565</v>
      </c>
      <c r="C1726" s="9" t="s">
        <v>178</v>
      </c>
      <c r="D1726" s="185" t="s">
        <v>1566</v>
      </c>
      <c r="E1726" s="188" t="s">
        <v>1567</v>
      </c>
      <c r="F1726" s="9" t="s">
        <v>83</v>
      </c>
      <c r="G1726" s="9" t="s">
        <v>147</v>
      </c>
      <c r="H1726" s="10">
        <v>0</v>
      </c>
      <c r="I1726" s="11">
        <v>5</v>
      </c>
      <c r="J1726" s="24">
        <v>0</v>
      </c>
      <c r="K1726" s="12"/>
      <c r="L1726" s="14">
        <v>0</v>
      </c>
      <c r="N1726" s="21">
        <v>0</v>
      </c>
      <c r="P1726" s="21">
        <v>0</v>
      </c>
      <c r="R1726" s="21">
        <v>0</v>
      </c>
      <c r="T1726" s="21">
        <v>0</v>
      </c>
      <c r="V1726" s="21">
        <v>0</v>
      </c>
      <c r="X1726" s="21">
        <v>0</v>
      </c>
      <c r="Z1726" s="21">
        <v>162652</v>
      </c>
      <c r="AB1726" s="22">
        <v>162652</v>
      </c>
      <c r="AD1726" s="5" t="str">
        <f t="shared" si="26"/>
        <v>No</v>
      </c>
      <c r="AF1726" s="28"/>
      <c r="AG1726" s="21"/>
    </row>
    <row r="1727" spans="1:33">
      <c r="A1727" s="8" t="s">
        <v>5834</v>
      </c>
      <c r="B1727" s="8" t="s">
        <v>1555</v>
      </c>
      <c r="C1727" s="9" t="s">
        <v>580</v>
      </c>
      <c r="D1727" s="185" t="s">
        <v>3502</v>
      </c>
      <c r="E1727" s="188" t="s">
        <v>3503</v>
      </c>
      <c r="F1727" s="9" t="s">
        <v>157</v>
      </c>
      <c r="G1727" s="9" t="s">
        <v>147</v>
      </c>
      <c r="H1727" s="10">
        <v>0</v>
      </c>
      <c r="I1727" s="11">
        <v>5</v>
      </c>
      <c r="J1727" s="24">
        <v>0</v>
      </c>
      <c r="K1727" s="12"/>
      <c r="L1727" s="14">
        <v>0</v>
      </c>
      <c r="N1727" s="21">
        <v>0</v>
      </c>
      <c r="P1727" s="21">
        <v>0</v>
      </c>
      <c r="R1727" s="21">
        <v>0</v>
      </c>
      <c r="T1727" s="21">
        <v>0</v>
      </c>
      <c r="V1727" s="21">
        <v>0</v>
      </c>
      <c r="X1727" s="21">
        <v>0</v>
      </c>
      <c r="Z1727" s="21">
        <v>51082</v>
      </c>
      <c r="AB1727" s="22">
        <v>51082</v>
      </c>
      <c r="AD1727" s="5" t="str">
        <f t="shared" si="26"/>
        <v>No</v>
      </c>
      <c r="AF1727" s="28"/>
      <c r="AG1727" s="21"/>
    </row>
    <row r="1728" spans="1:33">
      <c r="A1728" s="8" t="s">
        <v>5470</v>
      </c>
      <c r="B1728" s="8" t="s">
        <v>1281</v>
      </c>
      <c r="C1728" s="9" t="s">
        <v>132</v>
      </c>
      <c r="D1728" s="185" t="s">
        <v>5471</v>
      </c>
      <c r="E1728" s="188" t="s">
        <v>5472</v>
      </c>
      <c r="F1728" s="9" t="s">
        <v>83</v>
      </c>
      <c r="G1728" s="9" t="s">
        <v>147</v>
      </c>
      <c r="H1728" s="10">
        <v>0</v>
      </c>
      <c r="I1728" s="11">
        <v>5</v>
      </c>
      <c r="J1728" s="24">
        <v>0</v>
      </c>
      <c r="K1728" s="12"/>
      <c r="L1728" s="14">
        <v>0</v>
      </c>
      <c r="N1728" s="21">
        <v>0</v>
      </c>
      <c r="P1728" s="21">
        <v>0</v>
      </c>
      <c r="R1728" s="21">
        <v>0</v>
      </c>
      <c r="T1728" s="21">
        <v>0</v>
      </c>
      <c r="V1728" s="21">
        <v>0</v>
      </c>
      <c r="X1728" s="21">
        <v>0</v>
      </c>
      <c r="Z1728" s="21">
        <v>381863</v>
      </c>
      <c r="AB1728" s="22">
        <v>381863</v>
      </c>
      <c r="AD1728" s="5" t="str">
        <f t="shared" si="26"/>
        <v>No</v>
      </c>
      <c r="AF1728" s="28"/>
      <c r="AG1728" s="21"/>
    </row>
    <row r="1729" spans="1:33">
      <c r="A1729" s="8" t="s">
        <v>1499</v>
      </c>
      <c r="B1729" s="8" t="s">
        <v>1500</v>
      </c>
      <c r="C1729" s="9" t="s">
        <v>178</v>
      </c>
      <c r="D1729" s="185" t="s">
        <v>1501</v>
      </c>
      <c r="E1729" s="188" t="s">
        <v>1502</v>
      </c>
      <c r="F1729" s="9" t="s">
        <v>83</v>
      </c>
      <c r="G1729" s="9" t="s">
        <v>147</v>
      </c>
      <c r="H1729" s="10">
        <v>0</v>
      </c>
      <c r="I1729" s="11">
        <v>5</v>
      </c>
      <c r="J1729" s="24">
        <v>0</v>
      </c>
      <c r="K1729" s="12"/>
      <c r="L1729" s="14">
        <v>0</v>
      </c>
      <c r="N1729" s="21">
        <v>0</v>
      </c>
      <c r="P1729" s="21">
        <v>0</v>
      </c>
      <c r="R1729" s="21">
        <v>0</v>
      </c>
      <c r="T1729" s="21">
        <v>0</v>
      </c>
      <c r="V1729" s="21">
        <v>0</v>
      </c>
      <c r="X1729" s="21">
        <v>0</v>
      </c>
      <c r="Z1729" s="21">
        <v>109645</v>
      </c>
      <c r="AB1729" s="22">
        <v>109645</v>
      </c>
      <c r="AD1729" s="5" t="str">
        <f t="shared" si="26"/>
        <v>No</v>
      </c>
      <c r="AF1729" s="28"/>
      <c r="AG1729" s="21"/>
    </row>
    <row r="1730" spans="1:33">
      <c r="A1730" s="8" t="s">
        <v>713</v>
      </c>
      <c r="B1730" s="8" t="s">
        <v>714</v>
      </c>
      <c r="C1730" s="9" t="s">
        <v>420</v>
      </c>
      <c r="D1730" s="185">
        <v>55</v>
      </c>
      <c r="E1730" s="188">
        <v>55</v>
      </c>
      <c r="F1730" s="9" t="s">
        <v>83</v>
      </c>
      <c r="G1730" s="9" t="s">
        <v>5756</v>
      </c>
      <c r="H1730" s="10">
        <v>98378</v>
      </c>
      <c r="I1730" s="11">
        <v>5</v>
      </c>
      <c r="J1730" s="24">
        <v>0</v>
      </c>
      <c r="K1730" s="12"/>
      <c r="L1730" s="14">
        <v>0</v>
      </c>
      <c r="N1730" s="21">
        <v>0</v>
      </c>
      <c r="P1730" s="21">
        <v>0</v>
      </c>
      <c r="R1730" s="21">
        <v>0</v>
      </c>
      <c r="T1730" s="21">
        <v>0</v>
      </c>
      <c r="V1730" s="21">
        <v>0</v>
      </c>
      <c r="X1730" s="21">
        <v>0</v>
      </c>
      <c r="Z1730" s="21">
        <v>412592</v>
      </c>
      <c r="AB1730" s="22">
        <v>412592</v>
      </c>
      <c r="AD1730" s="5" t="str">
        <f t="shared" si="26"/>
        <v>No</v>
      </c>
      <c r="AF1730" s="28"/>
      <c r="AG1730" s="21"/>
    </row>
    <row r="1731" spans="1:33">
      <c r="A1731" s="8" t="s">
        <v>3492</v>
      </c>
      <c r="B1731" s="8" t="s">
        <v>1063</v>
      </c>
      <c r="C1731" s="9" t="s">
        <v>580</v>
      </c>
      <c r="D1731" s="185" t="s">
        <v>3493</v>
      </c>
      <c r="E1731" s="188" t="s">
        <v>3494</v>
      </c>
      <c r="F1731" s="9" t="s">
        <v>157</v>
      </c>
      <c r="G1731" s="9" t="s">
        <v>147</v>
      </c>
      <c r="H1731" s="10">
        <v>0</v>
      </c>
      <c r="I1731" s="11">
        <v>5</v>
      </c>
      <c r="J1731" s="24">
        <v>0</v>
      </c>
      <c r="K1731" s="12"/>
      <c r="L1731" s="14">
        <v>0</v>
      </c>
      <c r="N1731" s="21">
        <v>0</v>
      </c>
      <c r="P1731" s="21">
        <v>0</v>
      </c>
      <c r="R1731" s="21">
        <v>0</v>
      </c>
      <c r="T1731" s="21">
        <v>0</v>
      </c>
      <c r="V1731" s="21">
        <v>0</v>
      </c>
      <c r="X1731" s="21">
        <v>0</v>
      </c>
      <c r="Z1731" s="21">
        <v>71983</v>
      </c>
      <c r="AB1731" s="22">
        <v>71983</v>
      </c>
      <c r="AD1731" s="5" t="str">
        <f t="shared" ref="AD1731:AD1794" si="27">IF(AC1731&amp;AA1731&amp;Y1731&amp;W1731&amp;U1731&amp;S1731&amp;Q1731&amp;O1731&amp;M1731&amp;K1731&lt;&gt;"","Yes","No")</f>
        <v>No</v>
      </c>
      <c r="AF1731" s="28"/>
      <c r="AG1731" s="21"/>
    </row>
    <row r="1732" spans="1:33">
      <c r="A1732" s="8" t="s">
        <v>6635</v>
      </c>
      <c r="B1732" s="8" t="s">
        <v>6636</v>
      </c>
      <c r="C1732" s="9" t="s">
        <v>124</v>
      </c>
      <c r="D1732" s="185"/>
      <c r="E1732" s="188" t="s">
        <v>6637</v>
      </c>
      <c r="F1732" s="9" t="s">
        <v>1320</v>
      </c>
      <c r="G1732" s="9" t="s">
        <v>147</v>
      </c>
      <c r="H1732" s="10">
        <v>0</v>
      </c>
      <c r="I1732" s="11">
        <v>5</v>
      </c>
      <c r="J1732" s="24">
        <v>0</v>
      </c>
      <c r="K1732" s="12"/>
      <c r="L1732" s="14">
        <v>0</v>
      </c>
      <c r="N1732" s="21">
        <v>0</v>
      </c>
      <c r="P1732" s="21">
        <v>0</v>
      </c>
      <c r="R1732" s="21">
        <v>0</v>
      </c>
      <c r="T1732" s="21">
        <v>0</v>
      </c>
      <c r="V1732" s="21">
        <v>0</v>
      </c>
      <c r="X1732" s="21">
        <v>0</v>
      </c>
      <c r="Z1732" s="21">
        <v>35707</v>
      </c>
      <c r="AB1732" s="22">
        <v>35707</v>
      </c>
      <c r="AD1732" s="5" t="str">
        <f t="shared" si="27"/>
        <v>No</v>
      </c>
      <c r="AF1732" s="28"/>
      <c r="AG1732" s="21"/>
    </row>
    <row r="1733" spans="1:33">
      <c r="A1733" s="8" t="s">
        <v>2078</v>
      </c>
      <c r="B1733" s="8" t="s">
        <v>1932</v>
      </c>
      <c r="C1733" s="9" t="s">
        <v>275</v>
      </c>
      <c r="D1733" s="185" t="s">
        <v>2079</v>
      </c>
      <c r="E1733" s="188" t="s">
        <v>2080</v>
      </c>
      <c r="F1733" s="9" t="s">
        <v>83</v>
      </c>
      <c r="G1733" s="9" t="s">
        <v>147</v>
      </c>
      <c r="H1733" s="10">
        <v>0</v>
      </c>
      <c r="I1733" s="11">
        <v>5</v>
      </c>
      <c r="J1733" s="24">
        <v>0</v>
      </c>
      <c r="K1733" s="12"/>
      <c r="L1733" s="14">
        <v>0</v>
      </c>
      <c r="N1733" s="21">
        <v>0</v>
      </c>
      <c r="P1733" s="21">
        <v>0</v>
      </c>
      <c r="R1733" s="21">
        <v>0</v>
      </c>
      <c r="T1733" s="21">
        <v>0</v>
      </c>
      <c r="V1733" s="21">
        <v>0</v>
      </c>
      <c r="X1733" s="21">
        <v>0</v>
      </c>
      <c r="Z1733" s="21">
        <v>46674</v>
      </c>
      <c r="AB1733" s="22">
        <v>46674</v>
      </c>
      <c r="AD1733" s="5" t="str">
        <f t="shared" si="27"/>
        <v>No</v>
      </c>
      <c r="AF1733" s="28"/>
      <c r="AG1733" s="21"/>
    </row>
    <row r="1734" spans="1:33">
      <c r="A1734" s="8" t="s">
        <v>720</v>
      </c>
      <c r="B1734" s="8" t="s">
        <v>721</v>
      </c>
      <c r="C1734" s="9" t="s">
        <v>132</v>
      </c>
      <c r="D1734" s="185">
        <v>5162</v>
      </c>
      <c r="E1734" s="188">
        <v>50162</v>
      </c>
      <c r="F1734" s="9" t="s">
        <v>83</v>
      </c>
      <c r="G1734" s="9" t="s">
        <v>5756</v>
      </c>
      <c r="H1734" s="10">
        <v>66025</v>
      </c>
      <c r="I1734" s="11">
        <v>5</v>
      </c>
      <c r="J1734" s="24">
        <v>0</v>
      </c>
      <c r="K1734" s="12"/>
      <c r="L1734" s="14">
        <v>0</v>
      </c>
      <c r="N1734" s="21">
        <v>0</v>
      </c>
      <c r="P1734" s="21">
        <v>0</v>
      </c>
      <c r="R1734" s="21">
        <v>0</v>
      </c>
      <c r="T1734" s="21">
        <v>0</v>
      </c>
      <c r="V1734" s="21">
        <v>0</v>
      </c>
      <c r="X1734" s="21">
        <v>0</v>
      </c>
      <c r="Z1734" s="21">
        <v>200703</v>
      </c>
      <c r="AB1734" s="22">
        <v>200703</v>
      </c>
      <c r="AD1734" s="5" t="str">
        <f t="shared" si="27"/>
        <v>No</v>
      </c>
      <c r="AF1734" s="28"/>
      <c r="AG1734" s="21"/>
    </row>
    <row r="1735" spans="1:33">
      <c r="A1735" s="8" t="s">
        <v>870</v>
      </c>
      <c r="B1735" s="8" t="s">
        <v>6474</v>
      </c>
      <c r="C1735" s="9" t="s">
        <v>129</v>
      </c>
      <c r="D1735" s="185" t="s">
        <v>871</v>
      </c>
      <c r="E1735" s="188" t="s">
        <v>872</v>
      </c>
      <c r="F1735" s="9" t="s">
        <v>83</v>
      </c>
      <c r="G1735" s="9" t="s">
        <v>147</v>
      </c>
      <c r="H1735" s="10">
        <v>0</v>
      </c>
      <c r="I1735" s="11">
        <v>5</v>
      </c>
      <c r="J1735" s="24">
        <v>0</v>
      </c>
      <c r="K1735" s="12"/>
      <c r="L1735" s="14">
        <v>0</v>
      </c>
      <c r="N1735" s="21">
        <v>0</v>
      </c>
      <c r="P1735" s="21">
        <v>0</v>
      </c>
      <c r="R1735" s="21">
        <v>0</v>
      </c>
      <c r="T1735" s="21">
        <v>0</v>
      </c>
      <c r="V1735" s="21">
        <v>0</v>
      </c>
      <c r="X1735" s="21">
        <v>0</v>
      </c>
      <c r="Z1735" s="21">
        <v>124122</v>
      </c>
      <c r="AB1735" s="22">
        <v>124122</v>
      </c>
      <c r="AD1735" s="5" t="str">
        <f t="shared" si="27"/>
        <v>No</v>
      </c>
      <c r="AF1735" s="28"/>
      <c r="AG1735" s="21"/>
    </row>
    <row r="1736" spans="1:33">
      <c r="A1736" s="8" t="s">
        <v>4760</v>
      </c>
      <c r="B1736" s="8" t="s">
        <v>1080</v>
      </c>
      <c r="C1736" s="9" t="s">
        <v>42</v>
      </c>
      <c r="D1736" s="185">
        <v>2191</v>
      </c>
      <c r="E1736" s="188">
        <v>20191</v>
      </c>
      <c r="F1736" s="9" t="s">
        <v>83</v>
      </c>
      <c r="G1736" s="9" t="s">
        <v>5756</v>
      </c>
      <c r="H1736" s="10">
        <v>57442</v>
      </c>
      <c r="I1736" s="11">
        <v>5</v>
      </c>
      <c r="J1736" s="24">
        <v>0</v>
      </c>
      <c r="K1736" s="12"/>
      <c r="L1736" s="14">
        <v>0</v>
      </c>
      <c r="N1736" s="21">
        <v>0</v>
      </c>
      <c r="P1736" s="21">
        <v>0</v>
      </c>
      <c r="R1736" s="21">
        <v>0</v>
      </c>
      <c r="T1736" s="21">
        <v>0</v>
      </c>
      <c r="V1736" s="21">
        <v>0</v>
      </c>
      <c r="X1736" s="21">
        <v>0</v>
      </c>
      <c r="Z1736" s="21">
        <v>419782</v>
      </c>
      <c r="AB1736" s="22">
        <v>419782</v>
      </c>
      <c r="AD1736" s="5" t="str">
        <f t="shared" si="27"/>
        <v>No</v>
      </c>
      <c r="AF1736" s="28"/>
      <c r="AG1736" s="21"/>
    </row>
    <row r="1737" spans="1:33">
      <c r="A1737" s="8" t="s">
        <v>6297</v>
      </c>
      <c r="B1737" s="8" t="s">
        <v>6298</v>
      </c>
      <c r="C1737" s="9" t="s">
        <v>171</v>
      </c>
      <c r="D1737" s="185"/>
      <c r="E1737" s="188">
        <v>40249</v>
      </c>
      <c r="F1737" s="9" t="s">
        <v>83</v>
      </c>
      <c r="G1737" s="9" t="s">
        <v>5756</v>
      </c>
      <c r="H1737" s="10">
        <v>5502379</v>
      </c>
      <c r="I1737" s="11">
        <v>5</v>
      </c>
      <c r="J1737" s="24">
        <v>0</v>
      </c>
      <c r="K1737" s="12"/>
      <c r="L1737" s="14">
        <v>0</v>
      </c>
      <c r="N1737" s="21">
        <v>0</v>
      </c>
      <c r="P1737" s="21">
        <v>0</v>
      </c>
      <c r="R1737" s="21">
        <v>0</v>
      </c>
      <c r="T1737" s="21">
        <v>0</v>
      </c>
      <c r="V1737" s="21">
        <v>0</v>
      </c>
      <c r="X1737" s="21">
        <v>0</v>
      </c>
      <c r="Z1737" s="21">
        <v>857554</v>
      </c>
      <c r="AB1737" s="22">
        <v>857554</v>
      </c>
      <c r="AD1737" s="5" t="str">
        <f t="shared" si="27"/>
        <v>No</v>
      </c>
      <c r="AF1737" s="28"/>
      <c r="AG1737" s="21"/>
    </row>
    <row r="1738" spans="1:33">
      <c r="A1738" s="8" t="s">
        <v>3524</v>
      </c>
      <c r="B1738" s="8" t="s">
        <v>3525</v>
      </c>
      <c r="C1738" s="9" t="s">
        <v>580</v>
      </c>
      <c r="D1738" s="185" t="s">
        <v>3526</v>
      </c>
      <c r="E1738" s="188" t="s">
        <v>3527</v>
      </c>
      <c r="F1738" s="9" t="s">
        <v>157</v>
      </c>
      <c r="G1738" s="9" t="s">
        <v>147</v>
      </c>
      <c r="H1738" s="10">
        <v>0</v>
      </c>
      <c r="I1738" s="11">
        <v>5</v>
      </c>
      <c r="J1738" s="24">
        <v>0</v>
      </c>
      <c r="K1738" s="12"/>
      <c r="L1738" s="14">
        <v>0</v>
      </c>
      <c r="N1738" s="21">
        <v>0</v>
      </c>
      <c r="P1738" s="21">
        <v>0</v>
      </c>
      <c r="R1738" s="21">
        <v>0</v>
      </c>
      <c r="T1738" s="21">
        <v>0</v>
      </c>
      <c r="V1738" s="21">
        <v>0</v>
      </c>
      <c r="X1738" s="21">
        <v>0</v>
      </c>
      <c r="Z1738" s="21">
        <v>34927</v>
      </c>
      <c r="AB1738" s="22">
        <v>34927</v>
      </c>
      <c r="AD1738" s="5" t="str">
        <f t="shared" si="27"/>
        <v>No</v>
      </c>
      <c r="AF1738" s="28"/>
      <c r="AG1738" s="21"/>
    </row>
    <row r="1739" spans="1:33">
      <c r="A1739" s="8" t="s">
        <v>6639</v>
      </c>
      <c r="B1739" s="8" t="s">
        <v>577</v>
      </c>
      <c r="C1739" s="9" t="s">
        <v>73</v>
      </c>
      <c r="D1739" s="185"/>
      <c r="E1739" s="188" t="s">
        <v>6640</v>
      </c>
      <c r="F1739" s="9" t="s">
        <v>83</v>
      </c>
      <c r="G1739" s="9" t="s">
        <v>147</v>
      </c>
      <c r="H1739" s="10">
        <v>0</v>
      </c>
      <c r="I1739" s="11">
        <v>5</v>
      </c>
      <c r="J1739" s="24">
        <v>0</v>
      </c>
      <c r="K1739" s="12"/>
      <c r="L1739" s="14">
        <v>0</v>
      </c>
      <c r="N1739" s="21">
        <v>0</v>
      </c>
      <c r="P1739" s="21">
        <v>0</v>
      </c>
      <c r="R1739" s="21">
        <v>0</v>
      </c>
      <c r="T1739" s="21">
        <v>0</v>
      </c>
      <c r="V1739" s="21">
        <v>0</v>
      </c>
      <c r="X1739" s="21">
        <v>0</v>
      </c>
      <c r="Z1739" s="21">
        <v>302744</v>
      </c>
      <c r="AB1739" s="22">
        <v>302744</v>
      </c>
      <c r="AD1739" s="5" t="str">
        <f t="shared" si="27"/>
        <v>No</v>
      </c>
      <c r="AF1739" s="28"/>
      <c r="AG1739" s="21"/>
    </row>
    <row r="1740" spans="1:33">
      <c r="A1740" s="8" t="s">
        <v>2189</v>
      </c>
      <c r="B1740" s="8" t="s">
        <v>2190</v>
      </c>
      <c r="C1740" s="9" t="s">
        <v>275</v>
      </c>
      <c r="D1740" s="185" t="s">
        <v>2191</v>
      </c>
      <c r="E1740" s="188" t="s">
        <v>2192</v>
      </c>
      <c r="F1740" s="9" t="s">
        <v>157</v>
      </c>
      <c r="G1740" s="9" t="s">
        <v>147</v>
      </c>
      <c r="H1740" s="10">
        <v>0</v>
      </c>
      <c r="I1740" s="11">
        <v>5</v>
      </c>
      <c r="J1740" s="24">
        <v>0</v>
      </c>
      <c r="K1740" s="12"/>
      <c r="L1740" s="14">
        <v>0</v>
      </c>
      <c r="N1740" s="21">
        <v>0</v>
      </c>
      <c r="P1740" s="21">
        <v>0</v>
      </c>
      <c r="R1740" s="21">
        <v>0</v>
      </c>
      <c r="T1740" s="21">
        <v>0</v>
      </c>
      <c r="V1740" s="21">
        <v>0</v>
      </c>
      <c r="X1740" s="21">
        <v>0</v>
      </c>
      <c r="Z1740" s="21">
        <v>13981</v>
      </c>
      <c r="AB1740" s="22">
        <v>13981</v>
      </c>
      <c r="AD1740" s="5" t="str">
        <f t="shared" si="27"/>
        <v>No</v>
      </c>
      <c r="AF1740" s="28"/>
      <c r="AG1740" s="21"/>
    </row>
    <row r="1741" spans="1:33">
      <c r="A1741" s="8" t="s">
        <v>2155</v>
      </c>
      <c r="B1741" s="8" t="s">
        <v>2156</v>
      </c>
      <c r="C1741" s="9" t="s">
        <v>275</v>
      </c>
      <c r="D1741" s="185" t="s">
        <v>2157</v>
      </c>
      <c r="E1741" s="188" t="s">
        <v>2158</v>
      </c>
      <c r="F1741" s="9" t="s">
        <v>83</v>
      </c>
      <c r="G1741" s="9" t="s">
        <v>147</v>
      </c>
      <c r="H1741" s="10">
        <v>0</v>
      </c>
      <c r="I1741" s="11">
        <v>5</v>
      </c>
      <c r="J1741" s="24">
        <v>0</v>
      </c>
      <c r="K1741" s="12"/>
      <c r="L1741" s="14">
        <v>0</v>
      </c>
      <c r="N1741" s="21">
        <v>0</v>
      </c>
      <c r="P1741" s="21">
        <v>0</v>
      </c>
      <c r="R1741" s="21">
        <v>0</v>
      </c>
      <c r="T1741" s="21">
        <v>0</v>
      </c>
      <c r="V1741" s="21">
        <v>0</v>
      </c>
      <c r="X1741" s="21">
        <v>0</v>
      </c>
      <c r="Z1741" s="21">
        <v>35194</v>
      </c>
      <c r="AB1741" s="22">
        <v>35194</v>
      </c>
      <c r="AD1741" s="5" t="str">
        <f t="shared" si="27"/>
        <v>No</v>
      </c>
      <c r="AF1741" s="28"/>
      <c r="AG1741" s="21"/>
    </row>
    <row r="1742" spans="1:33">
      <c r="A1742" s="8" t="s">
        <v>1109</v>
      </c>
      <c r="B1742" s="8" t="s">
        <v>1110</v>
      </c>
      <c r="C1742" s="9" t="s">
        <v>103</v>
      </c>
      <c r="D1742" s="185">
        <v>4151</v>
      </c>
      <c r="E1742" s="188">
        <v>40151</v>
      </c>
      <c r="F1742" s="9" t="s">
        <v>83</v>
      </c>
      <c r="G1742" s="9" t="s">
        <v>5756</v>
      </c>
      <c r="H1742" s="10">
        <v>139171</v>
      </c>
      <c r="I1742" s="11">
        <v>5</v>
      </c>
      <c r="J1742" s="24">
        <v>0</v>
      </c>
      <c r="K1742" s="12"/>
      <c r="L1742" s="14">
        <v>0</v>
      </c>
      <c r="N1742" s="21">
        <v>0</v>
      </c>
      <c r="P1742" s="21">
        <v>0</v>
      </c>
      <c r="R1742" s="21">
        <v>0</v>
      </c>
      <c r="T1742" s="21">
        <v>0</v>
      </c>
      <c r="V1742" s="21">
        <v>0</v>
      </c>
      <c r="X1742" s="21">
        <v>0</v>
      </c>
      <c r="Z1742" s="21">
        <v>140257</v>
      </c>
      <c r="AB1742" s="22">
        <v>140257</v>
      </c>
      <c r="AD1742" s="5" t="str">
        <f t="shared" si="27"/>
        <v>No</v>
      </c>
      <c r="AF1742" s="28"/>
      <c r="AG1742" s="21"/>
    </row>
    <row r="1743" spans="1:33">
      <c r="A1743" s="8" t="s">
        <v>3683</v>
      </c>
      <c r="B1743" s="8" t="s">
        <v>2766</v>
      </c>
      <c r="C1743" s="9" t="s">
        <v>39</v>
      </c>
      <c r="D1743" s="185">
        <v>9140</v>
      </c>
      <c r="E1743" s="188">
        <v>90140</v>
      </c>
      <c r="F1743" s="9" t="s">
        <v>83</v>
      </c>
      <c r="G1743" s="9" t="s">
        <v>84</v>
      </c>
      <c r="H1743" s="10">
        <v>3629114</v>
      </c>
      <c r="I1743" s="11">
        <v>5</v>
      </c>
      <c r="J1743" s="24">
        <v>4912</v>
      </c>
      <c r="K1743" s="12"/>
      <c r="L1743" s="14">
        <v>0</v>
      </c>
      <c r="N1743" s="21">
        <v>0</v>
      </c>
      <c r="P1743" s="21">
        <v>0</v>
      </c>
      <c r="R1743" s="21">
        <v>0</v>
      </c>
      <c r="T1743" s="21">
        <v>0</v>
      </c>
      <c r="V1743" s="21">
        <v>0</v>
      </c>
      <c r="X1743" s="21">
        <v>0</v>
      </c>
      <c r="Z1743" s="21">
        <v>0</v>
      </c>
      <c r="AB1743" s="22">
        <v>4912</v>
      </c>
      <c r="AD1743" s="5" t="str">
        <f t="shared" si="27"/>
        <v>No</v>
      </c>
      <c r="AF1743" s="28"/>
      <c r="AG1743" s="21"/>
    </row>
    <row r="1744" spans="1:33">
      <c r="A1744" s="8" t="s">
        <v>6267</v>
      </c>
      <c r="B1744" s="8" t="s">
        <v>1376</v>
      </c>
      <c r="C1744" s="9" t="s">
        <v>132</v>
      </c>
      <c r="D1744" s="185" t="s">
        <v>5567</v>
      </c>
      <c r="E1744" s="188" t="s">
        <v>5568</v>
      </c>
      <c r="F1744" s="9" t="s">
        <v>125</v>
      </c>
      <c r="G1744" s="9" t="s">
        <v>147</v>
      </c>
      <c r="H1744" s="10">
        <v>0</v>
      </c>
      <c r="I1744" s="11">
        <v>5</v>
      </c>
      <c r="J1744" s="24">
        <v>0</v>
      </c>
      <c r="K1744" s="12"/>
      <c r="L1744" s="14">
        <v>0</v>
      </c>
      <c r="N1744" s="21">
        <v>0</v>
      </c>
      <c r="P1744" s="21">
        <v>0</v>
      </c>
      <c r="R1744" s="21">
        <v>0</v>
      </c>
      <c r="T1744" s="21">
        <v>0</v>
      </c>
      <c r="V1744" s="21">
        <v>0</v>
      </c>
      <c r="X1744" s="21">
        <v>0</v>
      </c>
      <c r="Z1744" s="21">
        <v>165915</v>
      </c>
      <c r="AB1744" s="22">
        <v>165915</v>
      </c>
      <c r="AD1744" s="5" t="str">
        <f t="shared" si="27"/>
        <v>No</v>
      </c>
      <c r="AF1744" s="28"/>
      <c r="AG1744" s="21"/>
    </row>
    <row r="1745" spans="1:33">
      <c r="A1745" s="8" t="s">
        <v>4567</v>
      </c>
      <c r="B1745" s="8" t="s">
        <v>2370</v>
      </c>
      <c r="C1745" s="9" t="s">
        <v>454</v>
      </c>
      <c r="D1745" s="185" t="s">
        <v>4568</v>
      </c>
      <c r="E1745" s="188" t="s">
        <v>4569</v>
      </c>
      <c r="F1745" s="9" t="s">
        <v>157</v>
      </c>
      <c r="G1745" s="9" t="s">
        <v>147</v>
      </c>
      <c r="H1745" s="10">
        <v>0</v>
      </c>
      <c r="I1745" s="11">
        <v>5</v>
      </c>
      <c r="J1745" s="24">
        <v>0</v>
      </c>
      <c r="K1745" s="12"/>
      <c r="L1745" s="14">
        <v>0</v>
      </c>
      <c r="N1745" s="21">
        <v>0</v>
      </c>
      <c r="P1745" s="21">
        <v>0</v>
      </c>
      <c r="R1745" s="21">
        <v>0</v>
      </c>
      <c r="T1745" s="21">
        <v>0</v>
      </c>
      <c r="V1745" s="21">
        <v>0</v>
      </c>
      <c r="X1745" s="21">
        <v>0</v>
      </c>
      <c r="Z1745" s="21">
        <v>70570</v>
      </c>
      <c r="AB1745" s="22">
        <v>70570</v>
      </c>
      <c r="AD1745" s="5" t="str">
        <f t="shared" si="27"/>
        <v>No</v>
      </c>
      <c r="AF1745" s="28"/>
      <c r="AG1745" s="21"/>
    </row>
    <row r="1746" spans="1:33">
      <c r="A1746" s="8" t="s">
        <v>4300</v>
      </c>
      <c r="B1746" s="8" t="s">
        <v>4301</v>
      </c>
      <c r="C1746" s="9" t="s">
        <v>235</v>
      </c>
      <c r="D1746" s="185" t="s">
        <v>4302</v>
      </c>
      <c r="E1746" s="188" t="s">
        <v>4303</v>
      </c>
      <c r="F1746" s="9" t="s">
        <v>83</v>
      </c>
      <c r="G1746" s="9" t="s">
        <v>147</v>
      </c>
      <c r="H1746" s="10">
        <v>0</v>
      </c>
      <c r="I1746" s="11">
        <v>5</v>
      </c>
      <c r="J1746" s="24">
        <v>0</v>
      </c>
      <c r="K1746" s="12"/>
      <c r="L1746" s="14">
        <v>0</v>
      </c>
      <c r="N1746" s="21">
        <v>0</v>
      </c>
      <c r="P1746" s="21">
        <v>0</v>
      </c>
      <c r="R1746" s="21">
        <v>0</v>
      </c>
      <c r="T1746" s="21">
        <v>0</v>
      </c>
      <c r="V1746" s="21">
        <v>0</v>
      </c>
      <c r="X1746" s="21">
        <v>0</v>
      </c>
      <c r="Z1746" s="21">
        <v>85892</v>
      </c>
      <c r="AB1746" s="22">
        <v>85892</v>
      </c>
      <c r="AD1746" s="5" t="str">
        <f t="shared" si="27"/>
        <v>No</v>
      </c>
      <c r="AF1746" s="28"/>
      <c r="AG1746" s="21"/>
    </row>
    <row r="1747" spans="1:33">
      <c r="A1747" s="8" t="s">
        <v>6652</v>
      </c>
      <c r="B1747" s="8" t="s">
        <v>6653</v>
      </c>
      <c r="C1747" s="9" t="s">
        <v>454</v>
      </c>
      <c r="D1747" s="185"/>
      <c r="E1747" s="188" t="s">
        <v>6654</v>
      </c>
      <c r="F1747" s="9" t="s">
        <v>157</v>
      </c>
      <c r="G1747" s="9" t="s">
        <v>147</v>
      </c>
      <c r="H1747" s="10">
        <v>0</v>
      </c>
      <c r="I1747" s="11">
        <v>5</v>
      </c>
      <c r="J1747" s="24">
        <v>0</v>
      </c>
      <c r="K1747" s="12"/>
      <c r="L1747" s="14">
        <v>0</v>
      </c>
      <c r="N1747" s="21">
        <v>0</v>
      </c>
      <c r="P1747" s="21">
        <v>0</v>
      </c>
      <c r="R1747" s="21">
        <v>0</v>
      </c>
      <c r="T1747" s="21">
        <v>0</v>
      </c>
      <c r="V1747" s="21">
        <v>0</v>
      </c>
      <c r="X1747" s="21">
        <v>0</v>
      </c>
      <c r="Z1747" s="21">
        <v>13500</v>
      </c>
      <c r="AB1747" s="22">
        <v>13500</v>
      </c>
      <c r="AD1747" s="5" t="str">
        <f t="shared" si="27"/>
        <v>No</v>
      </c>
      <c r="AF1747" s="28"/>
      <c r="AG1747" s="21"/>
    </row>
    <row r="1748" spans="1:33">
      <c r="A1748" s="8" t="s">
        <v>6011</v>
      </c>
      <c r="B1748" s="8" t="s">
        <v>6111</v>
      </c>
      <c r="C1748" s="9" t="s">
        <v>120</v>
      </c>
      <c r="D1748" s="185"/>
      <c r="E1748" s="188" t="s">
        <v>6012</v>
      </c>
      <c r="F1748" s="9" t="s">
        <v>98</v>
      </c>
      <c r="G1748" s="9" t="s">
        <v>147</v>
      </c>
      <c r="H1748" s="10">
        <v>0</v>
      </c>
      <c r="I1748" s="11">
        <v>5</v>
      </c>
      <c r="J1748" s="24">
        <v>0</v>
      </c>
      <c r="K1748" s="12"/>
      <c r="L1748" s="14">
        <v>0</v>
      </c>
      <c r="N1748" s="21">
        <v>0</v>
      </c>
      <c r="P1748" s="21">
        <v>0</v>
      </c>
      <c r="R1748" s="21">
        <v>0</v>
      </c>
      <c r="T1748" s="21">
        <v>0</v>
      </c>
      <c r="V1748" s="21">
        <v>0</v>
      </c>
      <c r="X1748" s="21">
        <v>0</v>
      </c>
      <c r="Z1748" s="21">
        <v>13700</v>
      </c>
      <c r="AB1748" s="22">
        <v>13700</v>
      </c>
      <c r="AD1748" s="5" t="str">
        <f t="shared" si="27"/>
        <v>No</v>
      </c>
      <c r="AF1748" s="28"/>
      <c r="AG1748" s="21"/>
    </row>
    <row r="1749" spans="1:33">
      <c r="A1749" s="8" t="s">
        <v>5438</v>
      </c>
      <c r="B1749" s="8" t="s">
        <v>5439</v>
      </c>
      <c r="C1749" s="9" t="s">
        <v>58</v>
      </c>
      <c r="D1749" s="185" t="s">
        <v>5440</v>
      </c>
      <c r="E1749" s="188" t="s">
        <v>5441</v>
      </c>
      <c r="F1749" s="9" t="s">
        <v>83</v>
      </c>
      <c r="G1749" s="9" t="s">
        <v>147</v>
      </c>
      <c r="H1749" s="10">
        <v>0</v>
      </c>
      <c r="I1749" s="11">
        <v>5</v>
      </c>
      <c r="J1749" s="24">
        <v>0</v>
      </c>
      <c r="K1749" s="12"/>
      <c r="L1749" s="14">
        <v>0</v>
      </c>
      <c r="N1749" s="21">
        <v>0</v>
      </c>
      <c r="P1749" s="21">
        <v>0</v>
      </c>
      <c r="R1749" s="21">
        <v>0</v>
      </c>
      <c r="T1749" s="21">
        <v>0</v>
      </c>
      <c r="V1749" s="21">
        <v>0</v>
      </c>
      <c r="X1749" s="21">
        <v>0</v>
      </c>
      <c r="Z1749" s="21">
        <v>42139</v>
      </c>
      <c r="AB1749" s="22">
        <v>42139</v>
      </c>
      <c r="AD1749" s="5" t="str">
        <f t="shared" si="27"/>
        <v>No</v>
      </c>
      <c r="AF1749" s="28"/>
      <c r="AG1749" s="21"/>
    </row>
    <row r="1750" spans="1:33">
      <c r="A1750" s="8" t="s">
        <v>5406</v>
      </c>
      <c r="B1750" s="8" t="s">
        <v>5287</v>
      </c>
      <c r="C1750" s="9" t="s">
        <v>58</v>
      </c>
      <c r="D1750" s="185" t="s">
        <v>5407</v>
      </c>
      <c r="E1750" s="188" t="s">
        <v>5408</v>
      </c>
      <c r="F1750" s="9" t="s">
        <v>83</v>
      </c>
      <c r="G1750" s="9" t="s">
        <v>147</v>
      </c>
      <c r="H1750" s="10">
        <v>0</v>
      </c>
      <c r="I1750" s="11">
        <v>4</v>
      </c>
      <c r="J1750" s="24">
        <v>0</v>
      </c>
      <c r="K1750" s="12"/>
      <c r="L1750" s="14">
        <v>0</v>
      </c>
      <c r="N1750" s="21">
        <v>0</v>
      </c>
      <c r="P1750" s="21">
        <v>0</v>
      </c>
      <c r="R1750" s="21">
        <v>0</v>
      </c>
      <c r="T1750" s="21">
        <v>0</v>
      </c>
      <c r="V1750" s="21">
        <v>0</v>
      </c>
      <c r="X1750" s="21">
        <v>0</v>
      </c>
      <c r="Z1750" s="21">
        <v>185790</v>
      </c>
      <c r="AB1750" s="22">
        <v>185790</v>
      </c>
      <c r="AD1750" s="5" t="str">
        <f t="shared" si="27"/>
        <v>No</v>
      </c>
      <c r="AF1750" s="28"/>
      <c r="AG1750" s="21"/>
    </row>
    <row r="1751" spans="1:33">
      <c r="A1751" s="8" t="s">
        <v>6279</v>
      </c>
      <c r="B1751" s="8" t="s">
        <v>6280</v>
      </c>
      <c r="C1751" s="9" t="s">
        <v>91</v>
      </c>
      <c r="D1751" s="185"/>
      <c r="E1751" s="188">
        <v>90281</v>
      </c>
      <c r="F1751" s="9" t="s">
        <v>83</v>
      </c>
      <c r="G1751" s="9" t="s">
        <v>5756</v>
      </c>
      <c r="H1751" s="10">
        <v>12150996</v>
      </c>
      <c r="I1751" s="11">
        <v>4</v>
      </c>
      <c r="J1751" s="24">
        <v>0</v>
      </c>
      <c r="K1751" s="12"/>
      <c r="L1751" s="14">
        <v>0</v>
      </c>
      <c r="N1751" s="21">
        <v>0</v>
      </c>
      <c r="P1751" s="21">
        <v>0</v>
      </c>
      <c r="R1751" s="21">
        <v>0</v>
      </c>
      <c r="T1751" s="21">
        <v>0</v>
      </c>
      <c r="V1751" s="21">
        <v>0</v>
      </c>
      <c r="X1751" s="21">
        <v>0</v>
      </c>
      <c r="Z1751" s="21">
        <v>743659</v>
      </c>
      <c r="AB1751" s="22">
        <v>743659</v>
      </c>
      <c r="AD1751" s="5" t="str">
        <f t="shared" si="27"/>
        <v>No</v>
      </c>
      <c r="AF1751" s="28"/>
      <c r="AG1751" s="21"/>
    </row>
    <row r="1752" spans="1:33">
      <c r="A1752" s="8" t="s">
        <v>776</v>
      </c>
      <c r="B1752" s="8" t="s">
        <v>6481</v>
      </c>
      <c r="C1752" s="9" t="s">
        <v>129</v>
      </c>
      <c r="D1752" s="185" t="s">
        <v>777</v>
      </c>
      <c r="E1752" s="188" t="s">
        <v>778</v>
      </c>
      <c r="F1752" s="9" t="s">
        <v>83</v>
      </c>
      <c r="G1752" s="9" t="s">
        <v>147</v>
      </c>
      <c r="H1752" s="10">
        <v>0</v>
      </c>
      <c r="I1752" s="11">
        <v>4</v>
      </c>
      <c r="J1752" s="24">
        <v>0</v>
      </c>
      <c r="K1752" s="12"/>
      <c r="L1752" s="14">
        <v>0</v>
      </c>
      <c r="N1752" s="21">
        <v>0</v>
      </c>
      <c r="P1752" s="21">
        <v>0</v>
      </c>
      <c r="R1752" s="21">
        <v>0</v>
      </c>
      <c r="T1752" s="21">
        <v>0</v>
      </c>
      <c r="V1752" s="21">
        <v>0</v>
      </c>
      <c r="X1752" s="21">
        <v>0</v>
      </c>
      <c r="Z1752" s="21">
        <v>98260</v>
      </c>
      <c r="AB1752" s="22">
        <v>98260</v>
      </c>
      <c r="AD1752" s="5" t="str">
        <f t="shared" si="27"/>
        <v>No</v>
      </c>
      <c r="AF1752" s="28"/>
      <c r="AG1752" s="21"/>
    </row>
    <row r="1753" spans="1:33">
      <c r="A1753" s="8" t="s">
        <v>5836</v>
      </c>
      <c r="B1753" s="8" t="s">
        <v>3396</v>
      </c>
      <c r="C1753" s="9" t="s">
        <v>580</v>
      </c>
      <c r="D1753" s="185" t="s">
        <v>3515</v>
      </c>
      <c r="E1753" s="188" t="s">
        <v>3516</v>
      </c>
      <c r="F1753" s="9" t="s">
        <v>157</v>
      </c>
      <c r="G1753" s="9" t="s">
        <v>147</v>
      </c>
      <c r="H1753" s="10">
        <v>0</v>
      </c>
      <c r="I1753" s="11">
        <v>4</v>
      </c>
      <c r="J1753" s="24">
        <v>0</v>
      </c>
      <c r="K1753" s="12"/>
      <c r="L1753" s="14">
        <v>0</v>
      </c>
      <c r="N1753" s="21">
        <v>0</v>
      </c>
      <c r="P1753" s="21">
        <v>0</v>
      </c>
      <c r="R1753" s="21">
        <v>0</v>
      </c>
      <c r="T1753" s="21">
        <v>0</v>
      </c>
      <c r="V1753" s="21">
        <v>0</v>
      </c>
      <c r="X1753" s="21">
        <v>0</v>
      </c>
      <c r="Z1753" s="21">
        <v>47617</v>
      </c>
      <c r="AB1753" s="22">
        <v>47617</v>
      </c>
      <c r="AD1753" s="5" t="str">
        <f t="shared" si="27"/>
        <v>No</v>
      </c>
      <c r="AF1753" s="28"/>
      <c r="AG1753" s="21"/>
    </row>
    <row r="1754" spans="1:33">
      <c r="A1754" s="8" t="s">
        <v>531</v>
      </c>
      <c r="B1754" s="8" t="s">
        <v>532</v>
      </c>
      <c r="C1754" s="9" t="s">
        <v>120</v>
      </c>
      <c r="D1754" s="185">
        <v>6129</v>
      </c>
      <c r="E1754" s="188">
        <v>60129</v>
      </c>
      <c r="F1754" s="9" t="s">
        <v>83</v>
      </c>
      <c r="G1754" s="9" t="s">
        <v>5756</v>
      </c>
      <c r="H1754" s="10">
        <v>239938</v>
      </c>
      <c r="I1754" s="11">
        <v>4</v>
      </c>
      <c r="J1754" s="24">
        <v>0</v>
      </c>
      <c r="K1754" s="12"/>
      <c r="L1754" s="14">
        <v>0</v>
      </c>
      <c r="N1754" s="21">
        <v>0</v>
      </c>
      <c r="P1754" s="21">
        <v>0</v>
      </c>
      <c r="R1754" s="21">
        <v>0</v>
      </c>
      <c r="T1754" s="21">
        <v>0</v>
      </c>
      <c r="V1754" s="21">
        <v>0</v>
      </c>
      <c r="X1754" s="21">
        <v>0</v>
      </c>
      <c r="Z1754" s="21">
        <v>273439</v>
      </c>
      <c r="AB1754" s="22">
        <v>273439</v>
      </c>
      <c r="AD1754" s="5" t="str">
        <f t="shared" si="27"/>
        <v>No</v>
      </c>
      <c r="AF1754" s="28"/>
      <c r="AG1754" s="21"/>
    </row>
    <row r="1755" spans="1:33">
      <c r="A1755" s="8" t="s">
        <v>4034</v>
      </c>
      <c r="B1755" s="8" t="s">
        <v>173</v>
      </c>
      <c r="C1755" s="9" t="s">
        <v>87</v>
      </c>
      <c r="D1755" s="185" t="s">
        <v>4035</v>
      </c>
      <c r="E1755" s="188">
        <v>127</v>
      </c>
      <c r="F1755" s="9" t="s">
        <v>36</v>
      </c>
      <c r="G1755" s="9" t="s">
        <v>5756</v>
      </c>
      <c r="H1755" s="10">
        <v>0</v>
      </c>
      <c r="I1755" s="11">
        <v>4</v>
      </c>
      <c r="J1755" s="24">
        <v>0</v>
      </c>
      <c r="K1755" s="12"/>
      <c r="L1755" s="14">
        <v>0</v>
      </c>
      <c r="N1755" s="21">
        <v>0</v>
      </c>
      <c r="P1755" s="21">
        <v>0</v>
      </c>
      <c r="R1755" s="21">
        <v>0</v>
      </c>
      <c r="T1755" s="21">
        <v>0</v>
      </c>
      <c r="V1755" s="21">
        <v>0</v>
      </c>
      <c r="X1755" s="21">
        <v>0</v>
      </c>
      <c r="Z1755" s="21">
        <v>0</v>
      </c>
      <c r="AB1755" s="22">
        <v>0</v>
      </c>
      <c r="AD1755" s="5" t="str">
        <f t="shared" si="27"/>
        <v>No</v>
      </c>
      <c r="AF1755" s="28"/>
      <c r="AG1755" s="21"/>
    </row>
    <row r="1756" spans="1:33">
      <c r="A1756" s="8" t="s">
        <v>2173</v>
      </c>
      <c r="B1756" s="8" t="s">
        <v>2174</v>
      </c>
      <c r="C1756" s="9" t="s">
        <v>275</v>
      </c>
      <c r="D1756" s="185" t="s">
        <v>2175</v>
      </c>
      <c r="E1756" s="188" t="s">
        <v>2176</v>
      </c>
      <c r="F1756" s="9" t="s">
        <v>83</v>
      </c>
      <c r="G1756" s="9" t="s">
        <v>147</v>
      </c>
      <c r="H1756" s="10">
        <v>0</v>
      </c>
      <c r="I1756" s="11">
        <v>4</v>
      </c>
      <c r="J1756" s="24">
        <v>0</v>
      </c>
      <c r="K1756" s="12"/>
      <c r="L1756" s="14">
        <v>0</v>
      </c>
      <c r="N1756" s="21">
        <v>0</v>
      </c>
      <c r="P1756" s="21">
        <v>0</v>
      </c>
      <c r="R1756" s="21">
        <v>0</v>
      </c>
      <c r="T1756" s="21">
        <v>0</v>
      </c>
      <c r="V1756" s="21">
        <v>0</v>
      </c>
      <c r="X1756" s="21">
        <v>0</v>
      </c>
      <c r="Z1756" s="21">
        <v>7411</v>
      </c>
      <c r="AB1756" s="22">
        <v>7411</v>
      </c>
      <c r="AD1756" s="5" t="str">
        <f t="shared" si="27"/>
        <v>No</v>
      </c>
      <c r="AF1756" s="28"/>
      <c r="AG1756" s="21"/>
    </row>
    <row r="1757" spans="1:33">
      <c r="A1757" s="8" t="s">
        <v>1623</v>
      </c>
      <c r="B1757" s="8" t="s">
        <v>1624</v>
      </c>
      <c r="C1757" s="9" t="s">
        <v>178</v>
      </c>
      <c r="D1757" s="185" t="s">
        <v>1625</v>
      </c>
      <c r="E1757" s="188" t="s">
        <v>1626</v>
      </c>
      <c r="F1757" s="9" t="s">
        <v>83</v>
      </c>
      <c r="G1757" s="9" t="s">
        <v>147</v>
      </c>
      <c r="H1757" s="10">
        <v>0</v>
      </c>
      <c r="I1757" s="11">
        <v>4</v>
      </c>
      <c r="J1757" s="24">
        <v>0</v>
      </c>
      <c r="K1757" s="12"/>
      <c r="L1757" s="14">
        <v>0</v>
      </c>
      <c r="N1757" s="21">
        <v>0</v>
      </c>
      <c r="P1757" s="21">
        <v>0</v>
      </c>
      <c r="R1757" s="21">
        <v>0</v>
      </c>
      <c r="T1757" s="21">
        <v>0</v>
      </c>
      <c r="V1757" s="21">
        <v>0</v>
      </c>
      <c r="X1757" s="21">
        <v>0</v>
      </c>
      <c r="Z1757" s="21">
        <v>60859</v>
      </c>
      <c r="AB1757" s="22">
        <v>60859</v>
      </c>
      <c r="AD1757" s="5" t="str">
        <f t="shared" si="27"/>
        <v>No</v>
      </c>
      <c r="AF1757" s="28"/>
      <c r="AG1757" s="21"/>
    </row>
    <row r="1758" spans="1:33">
      <c r="A1758" s="8" t="s">
        <v>6666</v>
      </c>
      <c r="B1758" s="8" t="s">
        <v>708</v>
      </c>
      <c r="C1758" s="9" t="s">
        <v>555</v>
      </c>
      <c r="D1758" s="185"/>
      <c r="E1758" s="188">
        <v>50521</v>
      </c>
      <c r="F1758" s="9" t="s">
        <v>113</v>
      </c>
      <c r="G1758" s="9" t="s">
        <v>84</v>
      </c>
      <c r="H1758" s="10">
        <v>8608208</v>
      </c>
      <c r="I1758" s="11">
        <v>4</v>
      </c>
      <c r="J1758" s="24">
        <v>0</v>
      </c>
      <c r="K1758" s="12"/>
      <c r="L1758" s="14">
        <v>0</v>
      </c>
      <c r="N1758" s="21">
        <v>0</v>
      </c>
      <c r="P1758" s="21">
        <v>0</v>
      </c>
      <c r="R1758" s="21">
        <v>0</v>
      </c>
      <c r="T1758" s="21">
        <v>0</v>
      </c>
      <c r="V1758" s="21">
        <v>0</v>
      </c>
      <c r="X1758" s="21">
        <v>0</v>
      </c>
      <c r="Z1758" s="21">
        <v>0</v>
      </c>
      <c r="AB1758" s="22">
        <v>0</v>
      </c>
      <c r="AD1758" s="5" t="str">
        <f t="shared" si="27"/>
        <v>No</v>
      </c>
      <c r="AF1758" s="28"/>
      <c r="AG1758" s="21"/>
    </row>
    <row r="1759" spans="1:33">
      <c r="A1759" s="8" t="s">
        <v>2325</v>
      </c>
      <c r="B1759" s="8" t="s">
        <v>2326</v>
      </c>
      <c r="C1759" s="9" t="s">
        <v>106</v>
      </c>
      <c r="D1759" s="185" t="s">
        <v>2327</v>
      </c>
      <c r="E1759" s="188" t="s">
        <v>2328</v>
      </c>
      <c r="F1759" s="9" t="s">
        <v>83</v>
      </c>
      <c r="G1759" s="9" t="s">
        <v>147</v>
      </c>
      <c r="H1759" s="10">
        <v>0</v>
      </c>
      <c r="I1759" s="11">
        <v>4</v>
      </c>
      <c r="J1759" s="24">
        <v>0</v>
      </c>
      <c r="K1759" s="12"/>
      <c r="L1759" s="14">
        <v>0</v>
      </c>
      <c r="N1759" s="21">
        <v>0</v>
      </c>
      <c r="P1759" s="21">
        <v>0</v>
      </c>
      <c r="R1759" s="21">
        <v>0</v>
      </c>
      <c r="T1759" s="21">
        <v>0</v>
      </c>
      <c r="V1759" s="21">
        <v>0</v>
      </c>
      <c r="X1759" s="21">
        <v>0</v>
      </c>
      <c r="Z1759" s="21">
        <v>60006</v>
      </c>
      <c r="AB1759" s="22">
        <v>60006</v>
      </c>
      <c r="AD1759" s="5" t="str">
        <f t="shared" si="27"/>
        <v>No</v>
      </c>
      <c r="AF1759" s="28"/>
      <c r="AG1759" s="21"/>
    </row>
    <row r="1760" spans="1:33">
      <c r="A1760" s="8" t="s">
        <v>5566</v>
      </c>
      <c r="B1760" s="8" t="s">
        <v>4645</v>
      </c>
      <c r="C1760" s="9" t="s">
        <v>42</v>
      </c>
      <c r="D1760" s="185" t="s">
        <v>4646</v>
      </c>
      <c r="E1760" s="188" t="s">
        <v>4647</v>
      </c>
      <c r="F1760" s="9" t="s">
        <v>83</v>
      </c>
      <c r="G1760" s="9" t="s">
        <v>147</v>
      </c>
      <c r="H1760" s="10">
        <v>0</v>
      </c>
      <c r="I1760" s="11">
        <v>4</v>
      </c>
      <c r="J1760" s="24">
        <v>0</v>
      </c>
      <c r="K1760" s="12"/>
      <c r="L1760" s="14">
        <v>0</v>
      </c>
      <c r="N1760" s="21">
        <v>0</v>
      </c>
      <c r="P1760" s="21">
        <v>0</v>
      </c>
      <c r="R1760" s="21">
        <v>0</v>
      </c>
      <c r="T1760" s="21">
        <v>0</v>
      </c>
      <c r="V1760" s="21">
        <v>0</v>
      </c>
      <c r="X1760" s="21">
        <v>0</v>
      </c>
      <c r="Z1760" s="21">
        <v>14979</v>
      </c>
      <c r="AB1760" s="22">
        <v>14979</v>
      </c>
      <c r="AD1760" s="5" t="str">
        <f t="shared" si="27"/>
        <v>No</v>
      </c>
      <c r="AF1760" s="28"/>
      <c r="AG1760" s="21"/>
    </row>
    <row r="1761" spans="1:33">
      <c r="A1761" s="8" t="s">
        <v>2085</v>
      </c>
      <c r="B1761" s="8" t="s">
        <v>2086</v>
      </c>
      <c r="C1761" s="9" t="s">
        <v>275</v>
      </c>
      <c r="D1761" s="185" t="s">
        <v>2087</v>
      </c>
      <c r="E1761" s="188" t="s">
        <v>2088</v>
      </c>
      <c r="F1761" s="9" t="s">
        <v>157</v>
      </c>
      <c r="G1761" s="9" t="s">
        <v>147</v>
      </c>
      <c r="H1761" s="10">
        <v>0</v>
      </c>
      <c r="I1761" s="11">
        <v>4</v>
      </c>
      <c r="J1761" s="24">
        <v>0</v>
      </c>
      <c r="K1761" s="12"/>
      <c r="L1761" s="14">
        <v>0</v>
      </c>
      <c r="N1761" s="21">
        <v>0</v>
      </c>
      <c r="P1761" s="21">
        <v>0</v>
      </c>
      <c r="R1761" s="21">
        <v>0</v>
      </c>
      <c r="T1761" s="21">
        <v>0</v>
      </c>
      <c r="V1761" s="21">
        <v>0</v>
      </c>
      <c r="X1761" s="21">
        <v>0</v>
      </c>
      <c r="Z1761" s="21">
        <v>17675</v>
      </c>
      <c r="AB1761" s="22">
        <v>17675</v>
      </c>
      <c r="AD1761" s="5" t="str">
        <f t="shared" si="27"/>
        <v>No</v>
      </c>
      <c r="AF1761" s="28"/>
      <c r="AG1761" s="21"/>
    </row>
    <row r="1762" spans="1:33">
      <c r="A1762" s="8" t="s">
        <v>5246</v>
      </c>
      <c r="B1762" s="8" t="s">
        <v>1990</v>
      </c>
      <c r="C1762" s="9" t="s">
        <v>168</v>
      </c>
      <c r="D1762" s="185" t="s">
        <v>5247</v>
      </c>
      <c r="E1762" s="188" t="s">
        <v>5248</v>
      </c>
      <c r="F1762" s="9" t="s">
        <v>83</v>
      </c>
      <c r="G1762" s="9" t="s">
        <v>147</v>
      </c>
      <c r="H1762" s="10">
        <v>0</v>
      </c>
      <c r="I1762" s="11">
        <v>4</v>
      </c>
      <c r="J1762" s="24">
        <v>0</v>
      </c>
      <c r="K1762" s="12"/>
      <c r="L1762" s="14">
        <v>0</v>
      </c>
      <c r="N1762" s="21">
        <v>0</v>
      </c>
      <c r="P1762" s="21">
        <v>0</v>
      </c>
      <c r="R1762" s="21">
        <v>0</v>
      </c>
      <c r="T1762" s="21">
        <v>0</v>
      </c>
      <c r="V1762" s="21">
        <v>0</v>
      </c>
      <c r="X1762" s="21">
        <v>0</v>
      </c>
      <c r="Z1762" s="21">
        <v>56466</v>
      </c>
      <c r="AB1762" s="22">
        <v>56466</v>
      </c>
      <c r="AD1762" s="5" t="str">
        <f t="shared" si="27"/>
        <v>No</v>
      </c>
      <c r="AF1762" s="28"/>
      <c r="AG1762" s="21"/>
    </row>
    <row r="1763" spans="1:33">
      <c r="A1763" s="8" t="s">
        <v>5046</v>
      </c>
      <c r="B1763" s="8" t="s">
        <v>5047</v>
      </c>
      <c r="C1763" s="9" t="s">
        <v>91</v>
      </c>
      <c r="D1763" s="185" t="s">
        <v>5048</v>
      </c>
      <c r="E1763" s="188" t="s">
        <v>5049</v>
      </c>
      <c r="F1763" s="9" t="s">
        <v>83</v>
      </c>
      <c r="G1763" s="9" t="s">
        <v>147</v>
      </c>
      <c r="H1763" s="10">
        <v>0</v>
      </c>
      <c r="I1763" s="11">
        <v>4</v>
      </c>
      <c r="J1763" s="24">
        <v>0</v>
      </c>
      <c r="K1763" s="12"/>
      <c r="L1763" s="14">
        <v>0</v>
      </c>
      <c r="N1763" s="21">
        <v>0</v>
      </c>
      <c r="P1763" s="21">
        <v>0</v>
      </c>
      <c r="R1763" s="21">
        <v>0</v>
      </c>
      <c r="T1763" s="21">
        <v>0</v>
      </c>
      <c r="V1763" s="21">
        <v>0</v>
      </c>
      <c r="X1763" s="21">
        <v>0</v>
      </c>
      <c r="Z1763" s="21">
        <v>254527</v>
      </c>
      <c r="AB1763" s="22">
        <v>254527</v>
      </c>
      <c r="AD1763" s="5" t="str">
        <f t="shared" si="27"/>
        <v>No</v>
      </c>
      <c r="AF1763" s="28"/>
      <c r="AG1763" s="21"/>
    </row>
    <row r="1764" spans="1:33">
      <c r="A1764" s="8" t="s">
        <v>1445</v>
      </c>
      <c r="B1764" s="8" t="s">
        <v>1446</v>
      </c>
      <c r="C1764" s="9" t="s">
        <v>150</v>
      </c>
      <c r="D1764" s="185" t="s">
        <v>1447</v>
      </c>
      <c r="E1764" s="188" t="s">
        <v>1448</v>
      </c>
      <c r="F1764" s="9" t="s">
        <v>83</v>
      </c>
      <c r="G1764" s="9" t="s">
        <v>147</v>
      </c>
      <c r="H1764" s="10">
        <v>0</v>
      </c>
      <c r="I1764" s="11">
        <v>4</v>
      </c>
      <c r="J1764" s="24">
        <v>0</v>
      </c>
      <c r="K1764" s="12"/>
      <c r="L1764" s="14">
        <v>0</v>
      </c>
      <c r="N1764" s="21">
        <v>0</v>
      </c>
      <c r="P1764" s="21">
        <v>0</v>
      </c>
      <c r="R1764" s="21">
        <v>0</v>
      </c>
      <c r="T1764" s="21">
        <v>0</v>
      </c>
      <c r="V1764" s="21">
        <v>0</v>
      </c>
      <c r="X1764" s="21">
        <v>0</v>
      </c>
      <c r="Z1764" s="21">
        <v>113167</v>
      </c>
      <c r="AB1764" s="22">
        <v>113167</v>
      </c>
      <c r="AD1764" s="5" t="str">
        <f t="shared" si="27"/>
        <v>No</v>
      </c>
      <c r="AF1764" s="28"/>
      <c r="AG1764" s="21"/>
    </row>
    <row r="1765" spans="1:33">
      <c r="A1765" s="8" t="s">
        <v>6302</v>
      </c>
      <c r="B1765" s="8" t="s">
        <v>6170</v>
      </c>
      <c r="C1765" s="9" t="s">
        <v>91</v>
      </c>
      <c r="D1765" s="185"/>
      <c r="E1765" s="188">
        <v>90276</v>
      </c>
      <c r="F1765" s="9" t="s">
        <v>83</v>
      </c>
      <c r="G1765" s="9" t="s">
        <v>5756</v>
      </c>
      <c r="H1765" s="10">
        <v>12150996</v>
      </c>
      <c r="I1765" s="11">
        <v>4</v>
      </c>
      <c r="J1765" s="24">
        <v>0</v>
      </c>
      <c r="K1765" s="12"/>
      <c r="L1765" s="14">
        <v>0</v>
      </c>
      <c r="N1765" s="21">
        <v>0</v>
      </c>
      <c r="P1765" s="21">
        <v>0</v>
      </c>
      <c r="R1765" s="21">
        <v>0</v>
      </c>
      <c r="T1765" s="21">
        <v>0</v>
      </c>
      <c r="V1765" s="21">
        <v>0</v>
      </c>
      <c r="X1765" s="21">
        <v>0</v>
      </c>
      <c r="Z1765" s="21">
        <v>874635</v>
      </c>
      <c r="AB1765" s="22">
        <v>874635</v>
      </c>
      <c r="AD1765" s="5" t="str">
        <f t="shared" si="27"/>
        <v>No</v>
      </c>
      <c r="AF1765" s="28"/>
      <c r="AG1765" s="21"/>
    </row>
    <row r="1766" spans="1:33">
      <c r="A1766" s="8" t="s">
        <v>6289</v>
      </c>
      <c r="B1766" s="8" t="s">
        <v>6290</v>
      </c>
      <c r="C1766" s="9" t="s">
        <v>91</v>
      </c>
      <c r="D1766" s="185"/>
      <c r="E1766" s="188">
        <v>90284</v>
      </c>
      <c r="F1766" s="9" t="s">
        <v>83</v>
      </c>
      <c r="G1766" s="9" t="s">
        <v>5756</v>
      </c>
      <c r="H1766" s="10">
        <v>12150996</v>
      </c>
      <c r="I1766" s="11">
        <v>4</v>
      </c>
      <c r="J1766" s="24">
        <v>0</v>
      </c>
      <c r="K1766" s="12"/>
      <c r="L1766" s="14">
        <v>0</v>
      </c>
      <c r="N1766" s="21">
        <v>0</v>
      </c>
      <c r="P1766" s="21">
        <v>0</v>
      </c>
      <c r="R1766" s="21">
        <v>0</v>
      </c>
      <c r="T1766" s="21">
        <v>0</v>
      </c>
      <c r="V1766" s="21">
        <v>0</v>
      </c>
      <c r="X1766" s="21">
        <v>0</v>
      </c>
      <c r="Z1766" s="21">
        <v>430018</v>
      </c>
      <c r="AB1766" s="22">
        <v>430018</v>
      </c>
      <c r="AD1766" s="5" t="str">
        <f t="shared" si="27"/>
        <v>No</v>
      </c>
      <c r="AF1766" s="28"/>
      <c r="AG1766" s="21"/>
    </row>
    <row r="1767" spans="1:33">
      <c r="A1767" s="8" t="s">
        <v>787</v>
      </c>
      <c r="B1767" s="8" t="s">
        <v>788</v>
      </c>
      <c r="C1767" s="9" t="s">
        <v>129</v>
      </c>
      <c r="D1767" s="185" t="s">
        <v>789</v>
      </c>
      <c r="E1767" s="188" t="s">
        <v>790</v>
      </c>
      <c r="F1767" s="9" t="s">
        <v>83</v>
      </c>
      <c r="G1767" s="9" t="s">
        <v>147</v>
      </c>
      <c r="H1767" s="10">
        <v>0</v>
      </c>
      <c r="I1767" s="11">
        <v>4</v>
      </c>
      <c r="J1767" s="24">
        <v>0</v>
      </c>
      <c r="K1767" s="12"/>
      <c r="L1767" s="14">
        <v>0</v>
      </c>
      <c r="N1767" s="21">
        <v>0</v>
      </c>
      <c r="P1767" s="21">
        <v>0</v>
      </c>
      <c r="R1767" s="21">
        <v>0</v>
      </c>
      <c r="T1767" s="21">
        <v>0</v>
      </c>
      <c r="V1767" s="21">
        <v>0</v>
      </c>
      <c r="X1767" s="21">
        <v>0</v>
      </c>
      <c r="Z1767" s="21">
        <v>89702</v>
      </c>
      <c r="AB1767" s="22">
        <v>89702</v>
      </c>
      <c r="AD1767" s="5" t="str">
        <f t="shared" si="27"/>
        <v>No</v>
      </c>
      <c r="AF1767" s="28"/>
      <c r="AG1767" s="21"/>
    </row>
    <row r="1768" spans="1:33">
      <c r="A1768" s="8" t="s">
        <v>6265</v>
      </c>
      <c r="B1768" s="8" t="s">
        <v>6266</v>
      </c>
      <c r="C1768" s="9" t="s">
        <v>91</v>
      </c>
      <c r="D1768" s="185"/>
      <c r="E1768" s="188">
        <v>90292</v>
      </c>
      <c r="F1768" s="9" t="s">
        <v>83</v>
      </c>
      <c r="G1768" s="9" t="s">
        <v>5756</v>
      </c>
      <c r="H1768" s="10">
        <v>12150996</v>
      </c>
      <c r="I1768" s="11">
        <v>4</v>
      </c>
      <c r="J1768" s="24">
        <v>0</v>
      </c>
      <c r="K1768" s="12"/>
      <c r="L1768" s="14">
        <v>0</v>
      </c>
      <c r="N1768" s="21">
        <v>0</v>
      </c>
      <c r="P1768" s="21">
        <v>0</v>
      </c>
      <c r="R1768" s="21">
        <v>0</v>
      </c>
      <c r="T1768" s="21">
        <v>0</v>
      </c>
      <c r="V1768" s="21">
        <v>0</v>
      </c>
      <c r="X1768" s="21">
        <v>0</v>
      </c>
      <c r="Z1768" s="21">
        <v>554378</v>
      </c>
      <c r="AB1768" s="22">
        <v>554378</v>
      </c>
      <c r="AD1768" s="5" t="str">
        <f t="shared" si="27"/>
        <v>No</v>
      </c>
      <c r="AF1768" s="28"/>
      <c r="AG1768" s="21"/>
    </row>
    <row r="1769" spans="1:33">
      <c r="A1769" s="8" t="s">
        <v>3765</v>
      </c>
      <c r="B1769" s="8" t="s">
        <v>3361</v>
      </c>
      <c r="C1769" s="9" t="s">
        <v>278</v>
      </c>
      <c r="D1769" s="185" t="s">
        <v>3766</v>
      </c>
      <c r="E1769" s="188" t="s">
        <v>3767</v>
      </c>
      <c r="F1769" s="9" t="s">
        <v>157</v>
      </c>
      <c r="G1769" s="9" t="s">
        <v>147</v>
      </c>
      <c r="H1769" s="10">
        <v>0</v>
      </c>
      <c r="I1769" s="11">
        <v>4</v>
      </c>
      <c r="J1769" s="24">
        <v>0</v>
      </c>
      <c r="K1769" s="12"/>
      <c r="L1769" s="14">
        <v>0</v>
      </c>
      <c r="N1769" s="21">
        <v>0</v>
      </c>
      <c r="P1769" s="21">
        <v>0</v>
      </c>
      <c r="R1769" s="21">
        <v>0</v>
      </c>
      <c r="T1769" s="21">
        <v>0</v>
      </c>
      <c r="V1769" s="21">
        <v>0</v>
      </c>
      <c r="X1769" s="21">
        <v>0</v>
      </c>
      <c r="Z1769" s="21">
        <v>33280</v>
      </c>
      <c r="AB1769" s="22">
        <v>33280</v>
      </c>
      <c r="AD1769" s="5" t="str">
        <f t="shared" si="27"/>
        <v>No</v>
      </c>
      <c r="AF1769" s="28"/>
      <c r="AG1769" s="21"/>
    </row>
    <row r="1770" spans="1:33">
      <c r="A1770" s="8" t="s">
        <v>4483</v>
      </c>
      <c r="B1770" s="8" t="s">
        <v>2348</v>
      </c>
      <c r="C1770" s="9" t="s">
        <v>454</v>
      </c>
      <c r="D1770" s="185" t="s">
        <v>4484</v>
      </c>
      <c r="E1770" s="188" t="s">
        <v>4485</v>
      </c>
      <c r="F1770" s="9" t="s">
        <v>83</v>
      </c>
      <c r="G1770" s="9" t="s">
        <v>147</v>
      </c>
      <c r="H1770" s="10">
        <v>0</v>
      </c>
      <c r="I1770" s="11">
        <v>4</v>
      </c>
      <c r="J1770" s="24">
        <v>0</v>
      </c>
      <c r="K1770" s="12"/>
      <c r="L1770" s="14">
        <v>0</v>
      </c>
      <c r="N1770" s="21">
        <v>0</v>
      </c>
      <c r="P1770" s="21">
        <v>0</v>
      </c>
      <c r="R1770" s="21">
        <v>0</v>
      </c>
      <c r="T1770" s="21">
        <v>0</v>
      </c>
      <c r="V1770" s="21">
        <v>0</v>
      </c>
      <c r="X1770" s="21">
        <v>0</v>
      </c>
      <c r="Z1770" s="21">
        <v>104913</v>
      </c>
      <c r="AB1770" s="22">
        <v>104913</v>
      </c>
      <c r="AD1770" s="5" t="str">
        <f t="shared" si="27"/>
        <v>No</v>
      </c>
      <c r="AF1770" s="28"/>
      <c r="AG1770" s="21"/>
    </row>
    <row r="1771" spans="1:33">
      <c r="A1771" s="8" t="s">
        <v>5965</v>
      </c>
      <c r="B1771" s="8" t="s">
        <v>6069</v>
      </c>
      <c r="C1771" s="9" t="s">
        <v>171</v>
      </c>
      <c r="D1771" s="185"/>
      <c r="E1771" s="188">
        <v>40238</v>
      </c>
      <c r="F1771" s="9" t="s">
        <v>83</v>
      </c>
      <c r="G1771" s="9" t="s">
        <v>5756</v>
      </c>
      <c r="H1771" s="10">
        <v>5502379</v>
      </c>
      <c r="I1771" s="11">
        <v>4</v>
      </c>
      <c r="J1771" s="24">
        <v>0</v>
      </c>
      <c r="K1771" s="12"/>
      <c r="L1771" s="14">
        <v>0</v>
      </c>
      <c r="N1771" s="21">
        <v>0</v>
      </c>
      <c r="P1771" s="21">
        <v>0</v>
      </c>
      <c r="R1771" s="21">
        <v>0</v>
      </c>
      <c r="T1771" s="21">
        <v>0</v>
      </c>
      <c r="V1771" s="21">
        <v>0</v>
      </c>
      <c r="X1771" s="21">
        <v>0</v>
      </c>
      <c r="Z1771" s="21">
        <v>700679</v>
      </c>
      <c r="AB1771" s="22">
        <v>700679</v>
      </c>
      <c r="AD1771" s="5" t="str">
        <f t="shared" si="27"/>
        <v>No</v>
      </c>
      <c r="AF1771" s="28"/>
      <c r="AG1771" s="21"/>
    </row>
    <row r="1772" spans="1:33">
      <c r="A1772" s="8" t="s">
        <v>4397</v>
      </c>
      <c r="B1772" s="8" t="s">
        <v>4398</v>
      </c>
      <c r="C1772" s="9" t="s">
        <v>235</v>
      </c>
      <c r="D1772" s="185" t="s">
        <v>4399</v>
      </c>
      <c r="E1772" s="188" t="s">
        <v>4400</v>
      </c>
      <c r="F1772" s="9" t="s">
        <v>83</v>
      </c>
      <c r="G1772" s="9" t="s">
        <v>147</v>
      </c>
      <c r="H1772" s="10">
        <v>0</v>
      </c>
      <c r="I1772" s="11">
        <v>4</v>
      </c>
      <c r="J1772" s="24">
        <v>0</v>
      </c>
      <c r="K1772" s="12"/>
      <c r="L1772" s="14">
        <v>0</v>
      </c>
      <c r="N1772" s="21">
        <v>0</v>
      </c>
      <c r="P1772" s="21">
        <v>0</v>
      </c>
      <c r="R1772" s="21">
        <v>0</v>
      </c>
      <c r="T1772" s="21">
        <v>0</v>
      </c>
      <c r="V1772" s="21">
        <v>0</v>
      </c>
      <c r="X1772" s="21">
        <v>0</v>
      </c>
      <c r="Z1772" s="21">
        <v>0</v>
      </c>
      <c r="AB1772" s="22">
        <v>0</v>
      </c>
      <c r="AD1772" s="5" t="str">
        <f t="shared" si="27"/>
        <v>No</v>
      </c>
      <c r="AF1772" s="28"/>
      <c r="AG1772" s="21"/>
    </row>
    <row r="1773" spans="1:33">
      <c r="A1773" s="8" t="s">
        <v>5004</v>
      </c>
      <c r="B1773" s="8" t="s">
        <v>5005</v>
      </c>
      <c r="C1773" s="9" t="s">
        <v>91</v>
      </c>
      <c r="D1773" s="185" t="s">
        <v>5006</v>
      </c>
      <c r="E1773" s="188" t="s">
        <v>5007</v>
      </c>
      <c r="F1773" s="9" t="s">
        <v>83</v>
      </c>
      <c r="G1773" s="9" t="s">
        <v>147</v>
      </c>
      <c r="H1773" s="10">
        <v>0</v>
      </c>
      <c r="I1773" s="11">
        <v>4</v>
      </c>
      <c r="J1773" s="24">
        <v>0</v>
      </c>
      <c r="K1773" s="12"/>
      <c r="L1773" s="14">
        <v>0</v>
      </c>
      <c r="N1773" s="21">
        <v>0</v>
      </c>
      <c r="P1773" s="21">
        <v>0</v>
      </c>
      <c r="R1773" s="21">
        <v>0</v>
      </c>
      <c r="T1773" s="21">
        <v>0</v>
      </c>
      <c r="V1773" s="21">
        <v>0</v>
      </c>
      <c r="X1773" s="21">
        <v>0</v>
      </c>
      <c r="Z1773" s="21">
        <v>50000</v>
      </c>
      <c r="AB1773" s="22">
        <v>50000</v>
      </c>
      <c r="AD1773" s="5" t="str">
        <f t="shared" si="27"/>
        <v>No</v>
      </c>
      <c r="AF1773" s="28"/>
      <c r="AG1773" s="21"/>
    </row>
    <row r="1774" spans="1:33">
      <c r="A1774" s="8" t="s">
        <v>6284</v>
      </c>
      <c r="B1774" s="8" t="s">
        <v>6285</v>
      </c>
      <c r="C1774" s="9" t="s">
        <v>91</v>
      </c>
      <c r="D1774" s="185"/>
      <c r="E1774" s="188">
        <v>90254</v>
      </c>
      <c r="F1774" s="9" t="s">
        <v>83</v>
      </c>
      <c r="G1774" s="9" t="s">
        <v>5756</v>
      </c>
      <c r="H1774" s="10">
        <v>12150996</v>
      </c>
      <c r="I1774" s="11">
        <v>4</v>
      </c>
      <c r="J1774" s="24">
        <v>0</v>
      </c>
      <c r="K1774" s="12"/>
      <c r="L1774" s="14">
        <v>0</v>
      </c>
      <c r="N1774" s="21">
        <v>0</v>
      </c>
      <c r="P1774" s="21">
        <v>0</v>
      </c>
      <c r="R1774" s="21">
        <v>0</v>
      </c>
      <c r="T1774" s="21">
        <v>0</v>
      </c>
      <c r="V1774" s="21">
        <v>0</v>
      </c>
      <c r="X1774" s="21">
        <v>0</v>
      </c>
      <c r="Z1774" s="21">
        <v>601074</v>
      </c>
      <c r="AB1774" s="22">
        <v>601074</v>
      </c>
      <c r="AD1774" s="5" t="str">
        <f t="shared" si="27"/>
        <v>No</v>
      </c>
      <c r="AF1774" s="28"/>
      <c r="AG1774" s="21"/>
    </row>
    <row r="1775" spans="1:33">
      <c r="A1775" s="8" t="s">
        <v>4699</v>
      </c>
      <c r="B1775" s="8" t="s">
        <v>4634</v>
      </c>
      <c r="C1775" s="9" t="s">
        <v>42</v>
      </c>
      <c r="D1775" s="185" t="s">
        <v>4700</v>
      </c>
      <c r="E1775" s="188" t="s">
        <v>4701</v>
      </c>
      <c r="F1775" s="9" t="s">
        <v>83</v>
      </c>
      <c r="G1775" s="9" t="s">
        <v>147</v>
      </c>
      <c r="H1775" s="10">
        <v>0</v>
      </c>
      <c r="I1775" s="11">
        <v>4</v>
      </c>
      <c r="J1775" s="24">
        <v>0</v>
      </c>
      <c r="K1775" s="12"/>
      <c r="L1775" s="14">
        <v>0</v>
      </c>
      <c r="N1775" s="21">
        <v>0</v>
      </c>
      <c r="P1775" s="21">
        <v>0</v>
      </c>
      <c r="R1775" s="21">
        <v>0</v>
      </c>
      <c r="T1775" s="21">
        <v>0</v>
      </c>
      <c r="V1775" s="21">
        <v>0</v>
      </c>
      <c r="X1775" s="21">
        <v>0</v>
      </c>
      <c r="Z1775" s="21">
        <v>18404</v>
      </c>
      <c r="AB1775" s="22">
        <v>18404</v>
      </c>
      <c r="AD1775" s="5" t="str">
        <f t="shared" si="27"/>
        <v>No</v>
      </c>
      <c r="AF1775" s="28"/>
      <c r="AG1775" s="21"/>
    </row>
    <row r="1776" spans="1:33">
      <c r="A1776" s="8" t="s">
        <v>6667</v>
      </c>
      <c r="B1776" s="8" t="s">
        <v>6668</v>
      </c>
      <c r="C1776" s="9" t="s">
        <v>580</v>
      </c>
      <c r="D1776" s="185" t="s">
        <v>6669</v>
      </c>
      <c r="E1776" s="188" t="s">
        <v>6670</v>
      </c>
      <c r="F1776" s="9" t="s">
        <v>157</v>
      </c>
      <c r="G1776" s="9" t="s">
        <v>147</v>
      </c>
      <c r="H1776" s="10">
        <v>0</v>
      </c>
      <c r="I1776" s="11">
        <v>4</v>
      </c>
      <c r="J1776" s="24">
        <v>0</v>
      </c>
      <c r="K1776" s="12"/>
      <c r="L1776" s="14">
        <v>0</v>
      </c>
      <c r="N1776" s="21">
        <v>0</v>
      </c>
      <c r="P1776" s="21">
        <v>0</v>
      </c>
      <c r="R1776" s="21">
        <v>0</v>
      </c>
      <c r="T1776" s="21">
        <v>0</v>
      </c>
      <c r="V1776" s="21">
        <v>0</v>
      </c>
      <c r="X1776" s="21">
        <v>0</v>
      </c>
      <c r="Z1776" s="21">
        <v>32653</v>
      </c>
      <c r="AB1776" s="22">
        <v>32653</v>
      </c>
      <c r="AD1776" s="5" t="str">
        <f t="shared" si="27"/>
        <v>No</v>
      </c>
      <c r="AF1776" s="28"/>
      <c r="AG1776" s="21"/>
    </row>
    <row r="1777" spans="1:33">
      <c r="A1777" s="8" t="s">
        <v>2913</v>
      </c>
      <c r="B1777" s="8" t="s">
        <v>2914</v>
      </c>
      <c r="C1777" s="9" t="s">
        <v>124</v>
      </c>
      <c r="D1777" s="185" t="s">
        <v>2915</v>
      </c>
      <c r="E1777" s="188" t="s">
        <v>2916</v>
      </c>
      <c r="F1777" s="9" t="s">
        <v>1320</v>
      </c>
      <c r="G1777" s="9" t="s">
        <v>147</v>
      </c>
      <c r="H1777" s="10">
        <v>0</v>
      </c>
      <c r="I1777" s="11">
        <v>4</v>
      </c>
      <c r="J1777" s="24">
        <v>0</v>
      </c>
      <c r="K1777" s="12"/>
      <c r="L1777" s="14">
        <v>0</v>
      </c>
      <c r="N1777" s="21">
        <v>0</v>
      </c>
      <c r="P1777" s="21">
        <v>0</v>
      </c>
      <c r="R1777" s="21">
        <v>0</v>
      </c>
      <c r="T1777" s="21">
        <v>0</v>
      </c>
      <c r="V1777" s="21">
        <v>0</v>
      </c>
      <c r="X1777" s="21">
        <v>0</v>
      </c>
      <c r="Z1777" s="21">
        <v>49038</v>
      </c>
      <c r="AB1777" s="22">
        <v>49038</v>
      </c>
      <c r="AD1777" s="5" t="str">
        <f t="shared" si="27"/>
        <v>No</v>
      </c>
      <c r="AF1777" s="28"/>
      <c r="AG1777" s="21"/>
    </row>
    <row r="1778" spans="1:33">
      <c r="A1778" s="8" t="s">
        <v>3694</v>
      </c>
      <c r="B1778" s="8" t="s">
        <v>3695</v>
      </c>
      <c r="C1778" s="9" t="s">
        <v>275</v>
      </c>
      <c r="D1778" s="185"/>
      <c r="E1778" s="188">
        <v>77077</v>
      </c>
      <c r="F1778" s="9" t="s">
        <v>36</v>
      </c>
      <c r="G1778" s="9" t="s">
        <v>5756</v>
      </c>
      <c r="H1778" s="10">
        <v>0</v>
      </c>
      <c r="I1778" s="11">
        <v>4</v>
      </c>
      <c r="J1778" s="24">
        <v>0</v>
      </c>
      <c r="K1778" s="12"/>
      <c r="L1778" s="14">
        <v>0</v>
      </c>
      <c r="N1778" s="21">
        <v>0</v>
      </c>
      <c r="P1778" s="21">
        <v>0</v>
      </c>
      <c r="R1778" s="21">
        <v>0</v>
      </c>
      <c r="T1778" s="21">
        <v>0</v>
      </c>
      <c r="V1778" s="21">
        <v>0</v>
      </c>
      <c r="X1778" s="21">
        <v>0</v>
      </c>
      <c r="Z1778" s="21">
        <v>0</v>
      </c>
      <c r="AB1778" s="22">
        <v>0</v>
      </c>
      <c r="AD1778" s="5" t="str">
        <f t="shared" si="27"/>
        <v>No</v>
      </c>
      <c r="AF1778" s="28"/>
      <c r="AG1778" s="21"/>
    </row>
    <row r="1779" spans="1:33">
      <c r="A1779" s="8" t="s">
        <v>6273</v>
      </c>
      <c r="B1779" s="8" t="s">
        <v>6274</v>
      </c>
      <c r="C1779" s="9" t="s">
        <v>178</v>
      </c>
      <c r="D1779" s="185"/>
      <c r="E1779" s="188" t="s">
        <v>6275</v>
      </c>
      <c r="F1779" s="9" t="s">
        <v>157</v>
      </c>
      <c r="G1779" s="9" t="s">
        <v>147</v>
      </c>
      <c r="H1779" s="10">
        <v>0</v>
      </c>
      <c r="I1779" s="11">
        <v>4</v>
      </c>
      <c r="J1779" s="24">
        <v>0</v>
      </c>
      <c r="K1779" s="12"/>
      <c r="L1779" s="14">
        <v>0</v>
      </c>
      <c r="N1779" s="21">
        <v>0</v>
      </c>
      <c r="P1779" s="21">
        <v>0</v>
      </c>
      <c r="R1779" s="21">
        <v>0</v>
      </c>
      <c r="T1779" s="21">
        <v>0</v>
      </c>
      <c r="V1779" s="21">
        <v>0</v>
      </c>
      <c r="X1779" s="21">
        <v>0</v>
      </c>
      <c r="Z1779" s="21">
        <v>82412</v>
      </c>
      <c r="AB1779" s="22">
        <v>82412</v>
      </c>
      <c r="AD1779" s="5" t="str">
        <f t="shared" si="27"/>
        <v>No</v>
      </c>
      <c r="AF1779" s="28"/>
      <c r="AG1779" s="21"/>
    </row>
    <row r="1780" spans="1:33">
      <c r="A1780" s="8" t="s">
        <v>93</v>
      </c>
      <c r="B1780" s="8" t="s">
        <v>94</v>
      </c>
      <c r="C1780" s="9" t="s">
        <v>39</v>
      </c>
      <c r="D1780" s="185" t="s">
        <v>95</v>
      </c>
      <c r="E1780" s="188">
        <v>99382</v>
      </c>
      <c r="F1780" s="9" t="s">
        <v>36</v>
      </c>
      <c r="G1780" s="9" t="s">
        <v>5756</v>
      </c>
      <c r="H1780" s="10">
        <v>0</v>
      </c>
      <c r="I1780" s="11">
        <v>4</v>
      </c>
      <c r="J1780" s="24">
        <v>0</v>
      </c>
      <c r="K1780" s="12"/>
      <c r="L1780" s="14">
        <v>0</v>
      </c>
      <c r="N1780" s="21">
        <v>0</v>
      </c>
      <c r="P1780" s="21">
        <v>0</v>
      </c>
      <c r="R1780" s="21">
        <v>0</v>
      </c>
      <c r="T1780" s="21">
        <v>0</v>
      </c>
      <c r="V1780" s="21">
        <v>0</v>
      </c>
      <c r="X1780" s="21">
        <v>0</v>
      </c>
      <c r="Z1780" s="21">
        <v>115221</v>
      </c>
      <c r="AB1780" s="22">
        <v>115221</v>
      </c>
      <c r="AD1780" s="5" t="str">
        <f t="shared" si="27"/>
        <v>No</v>
      </c>
      <c r="AF1780" s="28"/>
      <c r="AG1780" s="21"/>
    </row>
    <row r="1781" spans="1:33">
      <c r="A1781" s="8" t="s">
        <v>5925</v>
      </c>
      <c r="B1781" s="8" t="s">
        <v>1092</v>
      </c>
      <c r="C1781" s="9" t="s">
        <v>87</v>
      </c>
      <c r="D1781" s="185"/>
      <c r="E1781" s="188" t="s">
        <v>5926</v>
      </c>
      <c r="F1781" s="9" t="s">
        <v>113</v>
      </c>
      <c r="G1781" s="9" t="s">
        <v>147</v>
      </c>
      <c r="H1781" s="10">
        <v>0</v>
      </c>
      <c r="I1781" s="11">
        <v>4</v>
      </c>
      <c r="J1781" s="24">
        <v>0</v>
      </c>
      <c r="K1781" s="12"/>
      <c r="L1781" s="14">
        <v>0</v>
      </c>
      <c r="N1781" s="21">
        <v>0</v>
      </c>
      <c r="P1781" s="21">
        <v>0</v>
      </c>
      <c r="R1781" s="21">
        <v>0</v>
      </c>
      <c r="T1781" s="21">
        <v>0</v>
      </c>
      <c r="V1781" s="21">
        <v>0</v>
      </c>
      <c r="X1781" s="21">
        <v>0</v>
      </c>
      <c r="Z1781" s="21">
        <v>0</v>
      </c>
      <c r="AB1781" s="22">
        <v>0</v>
      </c>
      <c r="AD1781" s="5" t="str">
        <f t="shared" si="27"/>
        <v>No</v>
      </c>
      <c r="AF1781" s="28"/>
      <c r="AG1781" s="21"/>
    </row>
    <row r="1782" spans="1:33">
      <c r="A1782" s="8" t="s">
        <v>6661</v>
      </c>
      <c r="B1782" s="8" t="s">
        <v>1617</v>
      </c>
      <c r="C1782" s="9" t="s">
        <v>178</v>
      </c>
      <c r="D1782" s="185" t="s">
        <v>1618</v>
      </c>
      <c r="E1782" s="188" t="s">
        <v>1619</v>
      </c>
      <c r="F1782" s="9" t="s">
        <v>83</v>
      </c>
      <c r="G1782" s="9" t="s">
        <v>147</v>
      </c>
      <c r="H1782" s="10">
        <v>0</v>
      </c>
      <c r="I1782" s="11">
        <v>4</v>
      </c>
      <c r="J1782" s="24">
        <v>0</v>
      </c>
      <c r="K1782" s="12"/>
      <c r="L1782" s="14">
        <v>0</v>
      </c>
      <c r="N1782" s="21">
        <v>0</v>
      </c>
      <c r="P1782" s="21">
        <v>0</v>
      </c>
      <c r="R1782" s="21">
        <v>0</v>
      </c>
      <c r="T1782" s="21">
        <v>0</v>
      </c>
      <c r="V1782" s="21">
        <v>0</v>
      </c>
      <c r="X1782" s="21">
        <v>0</v>
      </c>
      <c r="Z1782" s="21">
        <v>56531</v>
      </c>
      <c r="AB1782" s="22">
        <v>56531</v>
      </c>
      <c r="AD1782" s="5" t="str">
        <f t="shared" si="27"/>
        <v>No</v>
      </c>
      <c r="AF1782" s="28"/>
      <c r="AG1782" s="21"/>
    </row>
    <row r="1783" spans="1:33">
      <c r="A1783" s="8" t="s">
        <v>4105</v>
      </c>
      <c r="B1783" s="8" t="s">
        <v>4106</v>
      </c>
      <c r="C1783" s="9" t="s">
        <v>91</v>
      </c>
      <c r="D1783" s="185" t="s">
        <v>4107</v>
      </c>
      <c r="E1783" s="188">
        <v>99256</v>
      </c>
      <c r="F1783" s="9" t="s">
        <v>36</v>
      </c>
      <c r="G1783" s="9" t="s">
        <v>5756</v>
      </c>
      <c r="H1783" s="10">
        <v>0</v>
      </c>
      <c r="I1783" s="11">
        <v>4</v>
      </c>
      <c r="J1783" s="24">
        <v>0</v>
      </c>
      <c r="K1783" s="12"/>
      <c r="L1783" s="14">
        <v>0</v>
      </c>
      <c r="N1783" s="21">
        <v>0</v>
      </c>
      <c r="P1783" s="21">
        <v>0</v>
      </c>
      <c r="R1783" s="21">
        <v>0</v>
      </c>
      <c r="T1783" s="21">
        <v>0</v>
      </c>
      <c r="V1783" s="21">
        <v>0</v>
      </c>
      <c r="X1783" s="21">
        <v>0</v>
      </c>
      <c r="Z1783" s="21">
        <v>3763</v>
      </c>
      <c r="AB1783" s="22">
        <v>3763</v>
      </c>
      <c r="AD1783" s="5" t="str">
        <f t="shared" si="27"/>
        <v>No</v>
      </c>
      <c r="AF1783" s="28"/>
      <c r="AG1783" s="21"/>
    </row>
    <row r="1784" spans="1:33">
      <c r="A1784" s="8" t="s">
        <v>4948</v>
      </c>
      <c r="B1784" s="8" t="s">
        <v>4949</v>
      </c>
      <c r="C1784" s="9" t="s">
        <v>91</v>
      </c>
      <c r="D1784" s="185" t="s">
        <v>4950</v>
      </c>
      <c r="E1784" s="188" t="s">
        <v>4951</v>
      </c>
      <c r="F1784" s="9" t="s">
        <v>88</v>
      </c>
      <c r="G1784" s="9" t="s">
        <v>147</v>
      </c>
      <c r="H1784" s="10">
        <v>0</v>
      </c>
      <c r="I1784" s="11">
        <v>4</v>
      </c>
      <c r="J1784" s="24">
        <v>0</v>
      </c>
      <c r="K1784" s="12"/>
      <c r="L1784" s="14">
        <v>0</v>
      </c>
      <c r="N1784" s="21">
        <v>0</v>
      </c>
      <c r="P1784" s="21">
        <v>0</v>
      </c>
      <c r="R1784" s="21">
        <v>0</v>
      </c>
      <c r="T1784" s="21">
        <v>0</v>
      </c>
      <c r="V1784" s="21">
        <v>0</v>
      </c>
      <c r="X1784" s="21">
        <v>0</v>
      </c>
      <c r="Z1784" s="21">
        <v>1174466</v>
      </c>
      <c r="AB1784" s="22">
        <v>1174466</v>
      </c>
      <c r="AD1784" s="5" t="str">
        <f t="shared" si="27"/>
        <v>No</v>
      </c>
      <c r="AF1784" s="28"/>
      <c r="AG1784" s="21"/>
    </row>
    <row r="1785" spans="1:33">
      <c r="A1785" s="8" t="s">
        <v>1961</v>
      </c>
      <c r="B1785" s="8" t="s">
        <v>1962</v>
      </c>
      <c r="C1785" s="9" t="s">
        <v>34</v>
      </c>
      <c r="D1785" s="185" t="s">
        <v>1963</v>
      </c>
      <c r="E1785" s="188">
        <v>88176</v>
      </c>
      <c r="F1785" s="9" t="s">
        <v>36</v>
      </c>
      <c r="G1785" s="9" t="s">
        <v>5756</v>
      </c>
      <c r="H1785" s="10">
        <v>0</v>
      </c>
      <c r="I1785" s="11">
        <v>4</v>
      </c>
      <c r="J1785" s="24">
        <v>0</v>
      </c>
      <c r="K1785" s="12"/>
      <c r="L1785" s="14">
        <v>0</v>
      </c>
      <c r="N1785" s="21">
        <v>0</v>
      </c>
      <c r="P1785" s="21">
        <v>0</v>
      </c>
      <c r="R1785" s="21">
        <v>0</v>
      </c>
      <c r="T1785" s="21">
        <v>0</v>
      </c>
      <c r="V1785" s="21">
        <v>0</v>
      </c>
      <c r="X1785" s="21">
        <v>0</v>
      </c>
      <c r="Z1785" s="21">
        <v>0</v>
      </c>
      <c r="AB1785" s="22">
        <v>0</v>
      </c>
      <c r="AD1785" s="5" t="str">
        <f t="shared" si="27"/>
        <v>No</v>
      </c>
      <c r="AF1785" s="28"/>
      <c r="AG1785" s="21"/>
    </row>
    <row r="1786" spans="1:33">
      <c r="A1786" s="8" t="s">
        <v>3755</v>
      </c>
      <c r="B1786" s="8" t="s">
        <v>6478</v>
      </c>
      <c r="C1786" s="9" t="s">
        <v>278</v>
      </c>
      <c r="D1786" s="185" t="s">
        <v>3756</v>
      </c>
      <c r="E1786" s="188" t="s">
        <v>3757</v>
      </c>
      <c r="F1786" s="9" t="s">
        <v>83</v>
      </c>
      <c r="G1786" s="9" t="s">
        <v>147</v>
      </c>
      <c r="H1786" s="10">
        <v>0</v>
      </c>
      <c r="I1786" s="11">
        <v>4</v>
      </c>
      <c r="J1786" s="24">
        <v>0</v>
      </c>
      <c r="K1786" s="12"/>
      <c r="L1786" s="14">
        <v>0</v>
      </c>
      <c r="N1786" s="21">
        <v>0</v>
      </c>
      <c r="P1786" s="21">
        <v>0</v>
      </c>
      <c r="R1786" s="21">
        <v>0</v>
      </c>
      <c r="T1786" s="21">
        <v>0</v>
      </c>
      <c r="V1786" s="21">
        <v>0</v>
      </c>
      <c r="X1786" s="21">
        <v>0</v>
      </c>
      <c r="Z1786" s="21">
        <v>24279</v>
      </c>
      <c r="AB1786" s="22">
        <v>24279</v>
      </c>
      <c r="AD1786" s="5" t="str">
        <f t="shared" si="27"/>
        <v>No</v>
      </c>
      <c r="AF1786" s="28"/>
      <c r="AG1786" s="21"/>
    </row>
    <row r="1787" spans="1:33">
      <c r="A1787" s="8" t="s">
        <v>5398</v>
      </c>
      <c r="B1787" s="8" t="s">
        <v>5399</v>
      </c>
      <c r="C1787" s="9" t="s">
        <v>58</v>
      </c>
      <c r="D1787" s="185" t="s">
        <v>5400</v>
      </c>
      <c r="E1787" s="188" t="s">
        <v>5401</v>
      </c>
      <c r="F1787" s="9" t="s">
        <v>83</v>
      </c>
      <c r="G1787" s="9" t="s">
        <v>147</v>
      </c>
      <c r="H1787" s="10">
        <v>0</v>
      </c>
      <c r="I1787" s="11">
        <v>4</v>
      </c>
      <c r="J1787" s="24">
        <v>0</v>
      </c>
      <c r="K1787" s="12"/>
      <c r="L1787" s="14">
        <v>0</v>
      </c>
      <c r="N1787" s="21">
        <v>0</v>
      </c>
      <c r="P1787" s="21">
        <v>0</v>
      </c>
      <c r="R1787" s="21">
        <v>0</v>
      </c>
      <c r="T1787" s="21">
        <v>0</v>
      </c>
      <c r="V1787" s="21">
        <v>0</v>
      </c>
      <c r="X1787" s="21">
        <v>0</v>
      </c>
      <c r="Z1787" s="21">
        <v>51901</v>
      </c>
      <c r="AB1787" s="22">
        <v>51901</v>
      </c>
      <c r="AD1787" s="5" t="str">
        <f t="shared" si="27"/>
        <v>No</v>
      </c>
      <c r="AF1787" s="28"/>
      <c r="AG1787" s="21"/>
    </row>
    <row r="1788" spans="1:33">
      <c r="A1788" s="8" t="s">
        <v>3210</v>
      </c>
      <c r="B1788" s="8" t="s">
        <v>834</v>
      </c>
      <c r="C1788" s="9" t="s">
        <v>50</v>
      </c>
      <c r="D1788" s="185" t="s">
        <v>3211</v>
      </c>
      <c r="E1788" s="188" t="s">
        <v>3212</v>
      </c>
      <c r="F1788" s="9" t="s">
        <v>83</v>
      </c>
      <c r="G1788" s="9" t="s">
        <v>147</v>
      </c>
      <c r="H1788" s="10">
        <v>0</v>
      </c>
      <c r="I1788" s="11">
        <v>4</v>
      </c>
      <c r="J1788" s="24">
        <v>0</v>
      </c>
      <c r="K1788" s="12"/>
      <c r="L1788" s="14">
        <v>0</v>
      </c>
      <c r="N1788" s="21">
        <v>0</v>
      </c>
      <c r="P1788" s="21">
        <v>0</v>
      </c>
      <c r="R1788" s="21">
        <v>0</v>
      </c>
      <c r="T1788" s="21">
        <v>0</v>
      </c>
      <c r="V1788" s="21">
        <v>0</v>
      </c>
      <c r="X1788" s="21">
        <v>0</v>
      </c>
      <c r="Z1788" s="21">
        <v>62890</v>
      </c>
      <c r="AB1788" s="22">
        <v>62890</v>
      </c>
      <c r="AD1788" s="5" t="str">
        <f t="shared" si="27"/>
        <v>No</v>
      </c>
      <c r="AF1788" s="28"/>
      <c r="AG1788" s="21"/>
    </row>
    <row r="1789" spans="1:33">
      <c r="A1789" s="8" t="s">
        <v>6163</v>
      </c>
      <c r="B1789" s="8" t="s">
        <v>6164</v>
      </c>
      <c r="C1789" s="9" t="s">
        <v>91</v>
      </c>
      <c r="D1789" s="185"/>
      <c r="E1789" s="188">
        <v>90249</v>
      </c>
      <c r="F1789" s="9" t="s">
        <v>83</v>
      </c>
      <c r="G1789" s="9" t="s">
        <v>5756</v>
      </c>
      <c r="H1789" s="10">
        <v>12150996</v>
      </c>
      <c r="I1789" s="11">
        <v>4</v>
      </c>
      <c r="J1789" s="24">
        <v>0</v>
      </c>
      <c r="K1789" s="12"/>
      <c r="L1789" s="14">
        <v>0</v>
      </c>
      <c r="N1789" s="21">
        <v>0</v>
      </c>
      <c r="P1789" s="21">
        <v>0</v>
      </c>
      <c r="R1789" s="21">
        <v>0</v>
      </c>
      <c r="T1789" s="21">
        <v>0</v>
      </c>
      <c r="V1789" s="21">
        <v>0</v>
      </c>
      <c r="X1789" s="21">
        <v>0</v>
      </c>
      <c r="Z1789" s="21">
        <v>692670</v>
      </c>
      <c r="AB1789" s="22">
        <v>692670</v>
      </c>
      <c r="AD1789" s="5" t="str">
        <f t="shared" si="27"/>
        <v>No</v>
      </c>
      <c r="AF1789" s="28"/>
      <c r="AG1789" s="21"/>
    </row>
    <row r="1790" spans="1:33">
      <c r="A1790" s="8" t="s">
        <v>3888</v>
      </c>
      <c r="B1790" s="8" t="s">
        <v>3882</v>
      </c>
      <c r="C1790" s="9" t="s">
        <v>278</v>
      </c>
      <c r="D1790" s="185" t="s">
        <v>3889</v>
      </c>
      <c r="E1790" s="188" t="s">
        <v>3890</v>
      </c>
      <c r="F1790" s="9" t="s">
        <v>83</v>
      </c>
      <c r="G1790" s="9" t="s">
        <v>147</v>
      </c>
      <c r="H1790" s="10">
        <v>0</v>
      </c>
      <c r="I1790" s="11">
        <v>4</v>
      </c>
      <c r="J1790" s="24">
        <v>0</v>
      </c>
      <c r="K1790" s="12"/>
      <c r="L1790" s="14">
        <v>0</v>
      </c>
      <c r="N1790" s="21">
        <v>0</v>
      </c>
      <c r="P1790" s="21">
        <v>0</v>
      </c>
      <c r="R1790" s="21">
        <v>0</v>
      </c>
      <c r="T1790" s="21">
        <v>0</v>
      </c>
      <c r="V1790" s="21">
        <v>0</v>
      </c>
      <c r="X1790" s="21">
        <v>0</v>
      </c>
      <c r="Z1790" s="21">
        <v>38943</v>
      </c>
      <c r="AB1790" s="22">
        <v>38943</v>
      </c>
      <c r="AD1790" s="5" t="str">
        <f t="shared" si="27"/>
        <v>No</v>
      </c>
      <c r="AF1790" s="28"/>
      <c r="AG1790" s="21"/>
    </row>
    <row r="1791" spans="1:33">
      <c r="A1791" s="8" t="s">
        <v>2151</v>
      </c>
      <c r="B1791" s="8" t="s">
        <v>2152</v>
      </c>
      <c r="C1791" s="9" t="s">
        <v>275</v>
      </c>
      <c r="D1791" s="185" t="s">
        <v>2153</v>
      </c>
      <c r="E1791" s="188" t="s">
        <v>2154</v>
      </c>
      <c r="F1791" s="9" t="s">
        <v>157</v>
      </c>
      <c r="G1791" s="9" t="s">
        <v>147</v>
      </c>
      <c r="H1791" s="10">
        <v>0</v>
      </c>
      <c r="I1791" s="11">
        <v>4</v>
      </c>
      <c r="J1791" s="24">
        <v>0</v>
      </c>
      <c r="K1791" s="12"/>
      <c r="L1791" s="14">
        <v>0</v>
      </c>
      <c r="N1791" s="21">
        <v>0</v>
      </c>
      <c r="P1791" s="21">
        <v>0</v>
      </c>
      <c r="R1791" s="21">
        <v>0</v>
      </c>
      <c r="T1791" s="21">
        <v>0</v>
      </c>
      <c r="V1791" s="21">
        <v>0</v>
      </c>
      <c r="X1791" s="21">
        <v>0</v>
      </c>
      <c r="Z1791" s="21">
        <v>18246</v>
      </c>
      <c r="AB1791" s="22">
        <v>18246</v>
      </c>
      <c r="AD1791" s="5" t="str">
        <f t="shared" si="27"/>
        <v>No</v>
      </c>
      <c r="AF1791" s="28"/>
      <c r="AG1791" s="21"/>
    </row>
    <row r="1792" spans="1:33">
      <c r="A1792" s="8" t="s">
        <v>6019</v>
      </c>
      <c r="B1792" s="8" t="s">
        <v>428</v>
      </c>
      <c r="C1792" s="9" t="s">
        <v>275</v>
      </c>
      <c r="D1792" s="185"/>
      <c r="E1792" s="188" t="s">
        <v>6020</v>
      </c>
      <c r="F1792" s="9" t="s">
        <v>83</v>
      </c>
      <c r="G1792" s="9" t="s">
        <v>147</v>
      </c>
      <c r="H1792" s="10">
        <v>0</v>
      </c>
      <c r="I1792" s="11">
        <v>4</v>
      </c>
      <c r="J1792" s="24">
        <v>0</v>
      </c>
      <c r="K1792" s="12"/>
      <c r="L1792" s="14">
        <v>0</v>
      </c>
      <c r="N1792" s="21">
        <v>0</v>
      </c>
      <c r="P1792" s="21">
        <v>0</v>
      </c>
      <c r="R1792" s="21">
        <v>0</v>
      </c>
      <c r="T1792" s="21">
        <v>0</v>
      </c>
      <c r="V1792" s="21">
        <v>0</v>
      </c>
      <c r="X1792" s="21">
        <v>0</v>
      </c>
      <c r="Z1792" s="21">
        <v>26360</v>
      </c>
      <c r="AB1792" s="22">
        <v>26360</v>
      </c>
      <c r="AD1792" s="5" t="str">
        <f t="shared" si="27"/>
        <v>No</v>
      </c>
      <c r="AF1792" s="28"/>
      <c r="AG1792" s="21"/>
    </row>
    <row r="1793" spans="1:33">
      <c r="A1793" s="8" t="s">
        <v>3282</v>
      </c>
      <c r="B1793" s="8" t="s">
        <v>3283</v>
      </c>
      <c r="C1793" s="9" t="s">
        <v>555</v>
      </c>
      <c r="D1793" s="185" t="s">
        <v>3284</v>
      </c>
      <c r="E1793" s="188" t="s">
        <v>3285</v>
      </c>
      <c r="F1793" s="9" t="s">
        <v>83</v>
      </c>
      <c r="G1793" s="9" t="s">
        <v>147</v>
      </c>
      <c r="H1793" s="10">
        <v>0</v>
      </c>
      <c r="I1793" s="11">
        <v>4</v>
      </c>
      <c r="J1793" s="24">
        <v>0</v>
      </c>
      <c r="K1793" s="12"/>
      <c r="L1793" s="14">
        <v>0</v>
      </c>
      <c r="N1793" s="21">
        <v>0</v>
      </c>
      <c r="P1793" s="21">
        <v>0</v>
      </c>
      <c r="R1793" s="21">
        <v>0</v>
      </c>
      <c r="T1793" s="21">
        <v>0</v>
      </c>
      <c r="V1793" s="21">
        <v>0</v>
      </c>
      <c r="X1793" s="21">
        <v>0</v>
      </c>
      <c r="Z1793" s="21">
        <v>65966</v>
      </c>
      <c r="AB1793" s="22">
        <v>65966</v>
      </c>
      <c r="AD1793" s="5" t="str">
        <f t="shared" si="27"/>
        <v>No</v>
      </c>
      <c r="AF1793" s="28"/>
      <c r="AG1793" s="21"/>
    </row>
    <row r="1794" spans="1:33">
      <c r="A1794" s="8" t="s">
        <v>6671</v>
      </c>
      <c r="B1794" s="8" t="s">
        <v>6084</v>
      </c>
      <c r="C1794" s="9" t="s">
        <v>129</v>
      </c>
      <c r="D1794" s="185" t="s">
        <v>857</v>
      </c>
      <c r="E1794" s="188" t="s">
        <v>858</v>
      </c>
      <c r="F1794" s="9" t="s">
        <v>83</v>
      </c>
      <c r="G1794" s="9" t="s">
        <v>147</v>
      </c>
      <c r="H1794" s="10">
        <v>0</v>
      </c>
      <c r="I1794" s="11">
        <v>4</v>
      </c>
      <c r="J1794" s="24">
        <v>0</v>
      </c>
      <c r="K1794" s="12"/>
      <c r="L1794" s="14">
        <v>0</v>
      </c>
      <c r="N1794" s="21">
        <v>0</v>
      </c>
      <c r="P1794" s="21">
        <v>0</v>
      </c>
      <c r="R1794" s="21">
        <v>0</v>
      </c>
      <c r="T1794" s="21">
        <v>0</v>
      </c>
      <c r="V1794" s="21">
        <v>0</v>
      </c>
      <c r="X1794" s="21">
        <v>0</v>
      </c>
      <c r="Z1794" s="21">
        <v>92761</v>
      </c>
      <c r="AB1794" s="22">
        <v>92761</v>
      </c>
      <c r="AD1794" s="5" t="str">
        <f t="shared" si="27"/>
        <v>No</v>
      </c>
      <c r="AF1794" s="28"/>
      <c r="AG1794" s="21"/>
    </row>
    <row r="1795" spans="1:33">
      <c r="A1795" s="8" t="s">
        <v>2738</v>
      </c>
      <c r="B1795" s="8" t="s">
        <v>2739</v>
      </c>
      <c r="C1795" s="9" t="s">
        <v>65</v>
      </c>
      <c r="D1795" s="185" t="s">
        <v>2740</v>
      </c>
      <c r="E1795" s="188" t="s">
        <v>2741</v>
      </c>
      <c r="F1795" s="9" t="s">
        <v>157</v>
      </c>
      <c r="G1795" s="9" t="s">
        <v>147</v>
      </c>
      <c r="H1795" s="10">
        <v>0</v>
      </c>
      <c r="I1795" s="11">
        <v>4</v>
      </c>
      <c r="J1795" s="24">
        <v>0</v>
      </c>
      <c r="K1795" s="12"/>
      <c r="L1795" s="14">
        <v>0</v>
      </c>
      <c r="N1795" s="21">
        <v>0</v>
      </c>
      <c r="P1795" s="21">
        <v>0</v>
      </c>
      <c r="R1795" s="21">
        <v>0</v>
      </c>
      <c r="T1795" s="21">
        <v>0</v>
      </c>
      <c r="V1795" s="21">
        <v>0</v>
      </c>
      <c r="X1795" s="21">
        <v>0</v>
      </c>
      <c r="Z1795" s="21">
        <v>16022</v>
      </c>
      <c r="AB1795" s="22">
        <v>16022</v>
      </c>
      <c r="AD1795" s="5" t="str">
        <f t="shared" ref="AD1795:AD1858" si="28">IF(AC1795&amp;AA1795&amp;Y1795&amp;W1795&amp;U1795&amp;S1795&amp;Q1795&amp;O1795&amp;M1795&amp;K1795&lt;&gt;"","Yes","No")</f>
        <v>No</v>
      </c>
      <c r="AF1795" s="28"/>
      <c r="AG1795" s="21"/>
    </row>
    <row r="1796" spans="1:33">
      <c r="A1796" s="8" t="s">
        <v>5442</v>
      </c>
      <c r="B1796" s="8" t="s">
        <v>5443</v>
      </c>
      <c r="C1796" s="9" t="s">
        <v>58</v>
      </c>
      <c r="D1796" s="185" t="s">
        <v>5444</v>
      </c>
      <c r="E1796" s="188" t="s">
        <v>5445</v>
      </c>
      <c r="F1796" s="9" t="s">
        <v>83</v>
      </c>
      <c r="G1796" s="9" t="s">
        <v>147</v>
      </c>
      <c r="H1796" s="10">
        <v>0</v>
      </c>
      <c r="I1796" s="11">
        <v>4</v>
      </c>
      <c r="J1796" s="24">
        <v>0</v>
      </c>
      <c r="K1796" s="12"/>
      <c r="L1796" s="14">
        <v>0</v>
      </c>
      <c r="N1796" s="21">
        <v>0</v>
      </c>
      <c r="P1796" s="21">
        <v>0</v>
      </c>
      <c r="R1796" s="21">
        <v>0</v>
      </c>
      <c r="T1796" s="21">
        <v>0</v>
      </c>
      <c r="V1796" s="21">
        <v>0</v>
      </c>
      <c r="X1796" s="21">
        <v>0</v>
      </c>
      <c r="Z1796" s="21">
        <v>191721</v>
      </c>
      <c r="AB1796" s="22">
        <v>191721</v>
      </c>
      <c r="AD1796" s="5" t="str">
        <f t="shared" si="28"/>
        <v>No</v>
      </c>
      <c r="AF1796" s="28"/>
      <c r="AG1796" s="21"/>
    </row>
    <row r="1797" spans="1:33">
      <c r="A1797" s="8" t="s">
        <v>371</v>
      </c>
      <c r="B1797" s="8" t="s">
        <v>372</v>
      </c>
      <c r="C1797" s="9" t="s">
        <v>73</v>
      </c>
      <c r="D1797" s="185" t="s">
        <v>373</v>
      </c>
      <c r="E1797" s="188" t="s">
        <v>374</v>
      </c>
      <c r="F1797" s="9" t="s">
        <v>83</v>
      </c>
      <c r="G1797" s="9" t="s">
        <v>147</v>
      </c>
      <c r="H1797" s="10">
        <v>0</v>
      </c>
      <c r="I1797" s="11">
        <v>4</v>
      </c>
      <c r="J1797" s="24">
        <v>0</v>
      </c>
      <c r="K1797" s="12"/>
      <c r="L1797" s="14">
        <v>0</v>
      </c>
      <c r="N1797" s="21">
        <v>0</v>
      </c>
      <c r="P1797" s="21">
        <v>0</v>
      </c>
      <c r="R1797" s="21">
        <v>0</v>
      </c>
      <c r="T1797" s="21">
        <v>0</v>
      </c>
      <c r="V1797" s="21">
        <v>0</v>
      </c>
      <c r="X1797" s="21">
        <v>0</v>
      </c>
      <c r="Z1797" s="21">
        <v>96808</v>
      </c>
      <c r="AB1797" s="22">
        <v>96808</v>
      </c>
      <c r="AD1797" s="5" t="str">
        <f t="shared" si="28"/>
        <v>No</v>
      </c>
      <c r="AF1797" s="28"/>
      <c r="AG1797" s="21"/>
    </row>
    <row r="1798" spans="1:33">
      <c r="A1798" s="8" t="s">
        <v>1343</v>
      </c>
      <c r="B1798" s="8" t="s">
        <v>485</v>
      </c>
      <c r="C1798" s="9" t="s">
        <v>42</v>
      </c>
      <c r="D1798" s="185">
        <v>2187</v>
      </c>
      <c r="E1798" s="188">
        <v>20187</v>
      </c>
      <c r="F1798" s="9" t="s">
        <v>83</v>
      </c>
      <c r="G1798" s="9" t="s">
        <v>5756</v>
      </c>
      <c r="H1798" s="10">
        <v>423566</v>
      </c>
      <c r="I1798" s="11">
        <v>4</v>
      </c>
      <c r="J1798" s="24">
        <v>0</v>
      </c>
      <c r="K1798" s="12"/>
      <c r="L1798" s="14">
        <v>0</v>
      </c>
      <c r="N1798" s="21">
        <v>0</v>
      </c>
      <c r="P1798" s="21">
        <v>0</v>
      </c>
      <c r="R1798" s="21">
        <v>0</v>
      </c>
      <c r="T1798" s="21">
        <v>0</v>
      </c>
      <c r="V1798" s="21">
        <v>0</v>
      </c>
      <c r="X1798" s="21">
        <v>0</v>
      </c>
      <c r="Z1798" s="21">
        <v>63365</v>
      </c>
      <c r="AB1798" s="22">
        <v>63365</v>
      </c>
      <c r="AD1798" s="5" t="str">
        <f t="shared" si="28"/>
        <v>No</v>
      </c>
      <c r="AF1798" s="28"/>
      <c r="AG1798" s="21"/>
    </row>
    <row r="1799" spans="1:33">
      <c r="A1799" s="8" t="s">
        <v>5322</v>
      </c>
      <c r="B1799" s="8" t="s">
        <v>5323</v>
      </c>
      <c r="C1799" s="9" t="s">
        <v>58</v>
      </c>
      <c r="D1799" s="185" t="s">
        <v>5324</v>
      </c>
      <c r="E1799" s="188" t="s">
        <v>5325</v>
      </c>
      <c r="F1799" s="9" t="s">
        <v>83</v>
      </c>
      <c r="G1799" s="9" t="s">
        <v>147</v>
      </c>
      <c r="H1799" s="10">
        <v>0</v>
      </c>
      <c r="I1799" s="11">
        <v>4</v>
      </c>
      <c r="J1799" s="24">
        <v>0</v>
      </c>
      <c r="K1799" s="12"/>
      <c r="L1799" s="14">
        <v>0</v>
      </c>
      <c r="N1799" s="21">
        <v>0</v>
      </c>
      <c r="P1799" s="21">
        <v>0</v>
      </c>
      <c r="R1799" s="21">
        <v>0</v>
      </c>
      <c r="T1799" s="21">
        <v>0</v>
      </c>
      <c r="V1799" s="21">
        <v>0</v>
      </c>
      <c r="X1799" s="21">
        <v>0</v>
      </c>
      <c r="Z1799" s="21">
        <v>84639</v>
      </c>
      <c r="AB1799" s="22">
        <v>84639</v>
      </c>
      <c r="AD1799" s="5" t="str">
        <f t="shared" si="28"/>
        <v>No</v>
      </c>
      <c r="AF1799" s="28"/>
      <c r="AG1799" s="21"/>
    </row>
    <row r="1800" spans="1:33">
      <c r="A1800" s="8" t="s">
        <v>6659</v>
      </c>
      <c r="B1800" s="8" t="s">
        <v>3293</v>
      </c>
      <c r="C1800" s="9" t="s">
        <v>91</v>
      </c>
      <c r="D1800" s="185" t="s">
        <v>5098</v>
      </c>
      <c r="E1800" s="188" t="s">
        <v>5099</v>
      </c>
      <c r="F1800" s="9" t="s">
        <v>83</v>
      </c>
      <c r="G1800" s="9" t="s">
        <v>147</v>
      </c>
      <c r="H1800" s="10">
        <v>0</v>
      </c>
      <c r="I1800" s="11">
        <v>4</v>
      </c>
      <c r="J1800" s="24">
        <v>0</v>
      </c>
      <c r="K1800" s="12"/>
      <c r="L1800" s="14">
        <v>0</v>
      </c>
      <c r="N1800" s="21">
        <v>0</v>
      </c>
      <c r="P1800" s="21">
        <v>0</v>
      </c>
      <c r="R1800" s="21">
        <v>0</v>
      </c>
      <c r="T1800" s="21">
        <v>0</v>
      </c>
      <c r="V1800" s="21">
        <v>0</v>
      </c>
      <c r="X1800" s="21">
        <v>0</v>
      </c>
      <c r="Z1800" s="21">
        <v>655465</v>
      </c>
      <c r="AB1800" s="22">
        <v>655465</v>
      </c>
      <c r="AD1800" s="5" t="str">
        <f t="shared" si="28"/>
        <v>No</v>
      </c>
      <c r="AF1800" s="28"/>
      <c r="AG1800" s="21"/>
    </row>
    <row r="1801" spans="1:33">
      <c r="A1801" s="8" t="s">
        <v>494</v>
      </c>
      <c r="B1801" s="8" t="s">
        <v>495</v>
      </c>
      <c r="C1801" s="9" t="s">
        <v>141</v>
      </c>
      <c r="D1801" s="185">
        <v>3053</v>
      </c>
      <c r="E1801" s="188">
        <v>30053</v>
      </c>
      <c r="F1801" s="9" t="s">
        <v>83</v>
      </c>
      <c r="G1801" s="9" t="s">
        <v>5756</v>
      </c>
      <c r="H1801" s="10">
        <v>69501</v>
      </c>
      <c r="I1801" s="11">
        <v>4</v>
      </c>
      <c r="J1801" s="24">
        <v>0</v>
      </c>
      <c r="K1801" s="12"/>
      <c r="L1801" s="14">
        <v>0</v>
      </c>
      <c r="N1801" s="21">
        <v>0</v>
      </c>
      <c r="P1801" s="21">
        <v>0</v>
      </c>
      <c r="R1801" s="21">
        <v>0</v>
      </c>
      <c r="T1801" s="21">
        <v>0</v>
      </c>
      <c r="V1801" s="21">
        <v>0</v>
      </c>
      <c r="X1801" s="21">
        <v>0</v>
      </c>
      <c r="Z1801" s="21">
        <v>121471</v>
      </c>
      <c r="AB1801" s="22">
        <v>121471</v>
      </c>
      <c r="AD1801" s="5" t="str">
        <f t="shared" si="28"/>
        <v>No</v>
      </c>
      <c r="AF1801" s="28"/>
      <c r="AG1801" s="21"/>
    </row>
    <row r="1802" spans="1:33">
      <c r="A1802" s="8" t="s">
        <v>6245</v>
      </c>
      <c r="B1802" s="8" t="s">
        <v>1028</v>
      </c>
      <c r="C1802" s="9" t="s">
        <v>91</v>
      </c>
      <c r="D1802" s="185"/>
      <c r="E1802" s="188">
        <v>90298</v>
      </c>
      <c r="F1802" s="9" t="s">
        <v>83</v>
      </c>
      <c r="G1802" s="9" t="s">
        <v>5756</v>
      </c>
      <c r="H1802" s="10">
        <v>214811</v>
      </c>
      <c r="I1802" s="11">
        <v>4</v>
      </c>
      <c r="J1802" s="24">
        <v>0</v>
      </c>
      <c r="K1802" s="12"/>
      <c r="L1802" s="14">
        <v>0</v>
      </c>
      <c r="N1802" s="21">
        <v>0</v>
      </c>
      <c r="P1802" s="21">
        <v>0</v>
      </c>
      <c r="R1802" s="21">
        <v>0</v>
      </c>
      <c r="T1802" s="21">
        <v>0</v>
      </c>
      <c r="V1802" s="21">
        <v>0</v>
      </c>
      <c r="X1802" s="21">
        <v>0</v>
      </c>
      <c r="Z1802" s="21">
        <v>92337</v>
      </c>
      <c r="AB1802" s="22">
        <v>92337</v>
      </c>
      <c r="AD1802" s="5" t="str">
        <f t="shared" si="28"/>
        <v>No</v>
      </c>
      <c r="AF1802" s="28"/>
      <c r="AG1802" s="21"/>
    </row>
    <row r="1803" spans="1:33">
      <c r="A1803" s="8" t="s">
        <v>5902</v>
      </c>
      <c r="B1803" s="8" t="s">
        <v>5903</v>
      </c>
      <c r="C1803" s="9" t="s">
        <v>42</v>
      </c>
      <c r="D1803" s="185" t="s">
        <v>4673</v>
      </c>
      <c r="E1803" s="188" t="s">
        <v>4674</v>
      </c>
      <c r="F1803" s="9" t="s">
        <v>83</v>
      </c>
      <c r="G1803" s="9" t="s">
        <v>147</v>
      </c>
      <c r="H1803" s="10">
        <v>0</v>
      </c>
      <c r="I1803" s="11">
        <v>4</v>
      </c>
      <c r="J1803" s="24">
        <v>0</v>
      </c>
      <c r="K1803" s="12"/>
      <c r="L1803" s="14">
        <v>0</v>
      </c>
      <c r="N1803" s="21">
        <v>0</v>
      </c>
      <c r="P1803" s="21">
        <v>0</v>
      </c>
      <c r="R1803" s="21">
        <v>0</v>
      </c>
      <c r="T1803" s="21">
        <v>0</v>
      </c>
      <c r="V1803" s="21">
        <v>0</v>
      </c>
      <c r="X1803" s="21">
        <v>0</v>
      </c>
      <c r="Z1803" s="21">
        <v>169529</v>
      </c>
      <c r="AB1803" s="22">
        <v>169529</v>
      </c>
      <c r="AD1803" s="5" t="str">
        <f t="shared" si="28"/>
        <v>No</v>
      </c>
      <c r="AF1803" s="28"/>
      <c r="AG1803" s="21"/>
    </row>
    <row r="1804" spans="1:33">
      <c r="A1804" s="8" t="s">
        <v>4074</v>
      </c>
      <c r="B1804" s="8" t="s">
        <v>4075</v>
      </c>
      <c r="C1804" s="9" t="s">
        <v>420</v>
      </c>
      <c r="D1804" s="185" t="s">
        <v>4076</v>
      </c>
      <c r="E1804" s="188">
        <v>135</v>
      </c>
      <c r="F1804" s="9" t="s">
        <v>36</v>
      </c>
      <c r="G1804" s="9" t="s">
        <v>5756</v>
      </c>
      <c r="H1804" s="10">
        <v>0</v>
      </c>
      <c r="I1804" s="11">
        <v>4</v>
      </c>
      <c r="J1804" s="24">
        <v>0</v>
      </c>
      <c r="K1804" s="12"/>
      <c r="L1804" s="14">
        <v>0</v>
      </c>
      <c r="N1804" s="21">
        <v>0</v>
      </c>
      <c r="P1804" s="21">
        <v>0</v>
      </c>
      <c r="R1804" s="21">
        <v>0</v>
      </c>
      <c r="T1804" s="21">
        <v>0</v>
      </c>
      <c r="V1804" s="21">
        <v>0</v>
      </c>
      <c r="X1804" s="21">
        <v>0</v>
      </c>
      <c r="Z1804" s="21">
        <v>140230</v>
      </c>
      <c r="AB1804" s="22">
        <v>140230</v>
      </c>
      <c r="AD1804" s="5" t="str">
        <f t="shared" si="28"/>
        <v>No</v>
      </c>
      <c r="AF1804" s="28"/>
      <c r="AG1804" s="21"/>
    </row>
    <row r="1805" spans="1:33">
      <c r="A1805" s="8" t="s">
        <v>218</v>
      </c>
      <c r="B1805" s="8" t="s">
        <v>219</v>
      </c>
      <c r="C1805" s="9" t="s">
        <v>103</v>
      </c>
      <c r="D1805" s="185">
        <v>4145</v>
      </c>
      <c r="E1805" s="188">
        <v>40145</v>
      </c>
      <c r="F1805" s="9" t="s">
        <v>83</v>
      </c>
      <c r="G1805" s="9" t="s">
        <v>5756</v>
      </c>
      <c r="H1805" s="10">
        <v>2148346</v>
      </c>
      <c r="I1805" s="11">
        <v>4</v>
      </c>
      <c r="J1805" s="24">
        <v>0</v>
      </c>
      <c r="K1805" s="12"/>
      <c r="L1805" s="14">
        <v>0</v>
      </c>
      <c r="N1805" s="21">
        <v>0</v>
      </c>
      <c r="P1805" s="21">
        <v>0</v>
      </c>
      <c r="R1805" s="21">
        <v>0</v>
      </c>
      <c r="T1805" s="21">
        <v>0</v>
      </c>
      <c r="V1805" s="21">
        <v>0</v>
      </c>
      <c r="X1805" s="21">
        <v>0</v>
      </c>
      <c r="Z1805" s="21">
        <v>185368</v>
      </c>
      <c r="AB1805" s="22">
        <v>185368</v>
      </c>
      <c r="AD1805" s="5" t="str">
        <f t="shared" si="28"/>
        <v>No</v>
      </c>
      <c r="AF1805" s="28"/>
      <c r="AG1805" s="21"/>
    </row>
    <row r="1806" spans="1:33">
      <c r="A1806" s="8" t="s">
        <v>2893</v>
      </c>
      <c r="B1806" s="8" t="s">
        <v>1466</v>
      </c>
      <c r="C1806" s="9" t="s">
        <v>124</v>
      </c>
      <c r="D1806" s="185" t="s">
        <v>2894</v>
      </c>
      <c r="E1806" s="188" t="s">
        <v>2895</v>
      </c>
      <c r="F1806" s="9" t="s">
        <v>1320</v>
      </c>
      <c r="G1806" s="9" t="s">
        <v>147</v>
      </c>
      <c r="H1806" s="10">
        <v>0</v>
      </c>
      <c r="I1806" s="11">
        <v>4</v>
      </c>
      <c r="J1806" s="24">
        <v>0</v>
      </c>
      <c r="K1806" s="12"/>
      <c r="L1806" s="14">
        <v>0</v>
      </c>
      <c r="N1806" s="21">
        <v>0</v>
      </c>
      <c r="P1806" s="21">
        <v>0</v>
      </c>
      <c r="R1806" s="21">
        <v>0</v>
      </c>
      <c r="T1806" s="21">
        <v>0</v>
      </c>
      <c r="V1806" s="21">
        <v>0</v>
      </c>
      <c r="X1806" s="21">
        <v>0</v>
      </c>
      <c r="Z1806" s="21">
        <v>79307</v>
      </c>
      <c r="AB1806" s="22">
        <v>79307</v>
      </c>
      <c r="AD1806" s="5" t="str">
        <f t="shared" si="28"/>
        <v>No</v>
      </c>
      <c r="AF1806" s="28"/>
      <c r="AG1806" s="21"/>
    </row>
    <row r="1807" spans="1:33">
      <c r="A1807" s="8" t="s">
        <v>4137</v>
      </c>
      <c r="B1807" s="8" t="s">
        <v>4138</v>
      </c>
      <c r="C1807" s="9" t="s">
        <v>87</v>
      </c>
      <c r="D1807" s="185" t="s">
        <v>4139</v>
      </c>
      <c r="E1807" s="188">
        <v>4</v>
      </c>
      <c r="F1807" s="9" t="s">
        <v>36</v>
      </c>
      <c r="G1807" s="9" t="s">
        <v>5756</v>
      </c>
      <c r="H1807" s="10">
        <v>0</v>
      </c>
      <c r="I1807" s="11">
        <v>4</v>
      </c>
      <c r="J1807" s="24">
        <v>0</v>
      </c>
      <c r="K1807" s="12"/>
      <c r="L1807" s="14">
        <v>0</v>
      </c>
      <c r="N1807" s="21">
        <v>0</v>
      </c>
      <c r="P1807" s="21">
        <v>0</v>
      </c>
      <c r="R1807" s="21">
        <v>0</v>
      </c>
      <c r="T1807" s="21">
        <v>0</v>
      </c>
      <c r="V1807" s="21">
        <v>0</v>
      </c>
      <c r="X1807" s="21">
        <v>0</v>
      </c>
      <c r="Z1807" s="21">
        <v>38200</v>
      </c>
      <c r="AB1807" s="22">
        <v>38200</v>
      </c>
      <c r="AD1807" s="5" t="str">
        <f t="shared" si="28"/>
        <v>No</v>
      </c>
      <c r="AF1807" s="28"/>
      <c r="AG1807" s="21"/>
    </row>
    <row r="1808" spans="1:33">
      <c r="A1808" s="8" t="s">
        <v>5011</v>
      </c>
      <c r="B1808" s="8" t="s">
        <v>5012</v>
      </c>
      <c r="C1808" s="9" t="s">
        <v>91</v>
      </c>
      <c r="D1808" s="185" t="s">
        <v>5013</v>
      </c>
      <c r="E1808" s="188" t="s">
        <v>5014</v>
      </c>
      <c r="F1808" s="9" t="s">
        <v>83</v>
      </c>
      <c r="G1808" s="9" t="s">
        <v>147</v>
      </c>
      <c r="H1808" s="10">
        <v>0</v>
      </c>
      <c r="I1808" s="11">
        <v>4</v>
      </c>
      <c r="J1808" s="24">
        <v>0</v>
      </c>
      <c r="K1808" s="12"/>
      <c r="L1808" s="14">
        <v>0</v>
      </c>
      <c r="N1808" s="21">
        <v>0</v>
      </c>
      <c r="P1808" s="21">
        <v>0</v>
      </c>
      <c r="R1808" s="21">
        <v>0</v>
      </c>
      <c r="T1808" s="21">
        <v>0</v>
      </c>
      <c r="V1808" s="21">
        <v>0</v>
      </c>
      <c r="X1808" s="21">
        <v>0</v>
      </c>
      <c r="Z1808" s="21">
        <v>92736</v>
      </c>
      <c r="AB1808" s="22">
        <v>92736</v>
      </c>
      <c r="AD1808" s="5" t="str">
        <f t="shared" si="28"/>
        <v>No</v>
      </c>
      <c r="AF1808" s="28"/>
      <c r="AG1808" s="21"/>
    </row>
    <row r="1809" spans="1:33">
      <c r="A1809" s="8" t="s">
        <v>6665</v>
      </c>
      <c r="B1809" s="8" t="s">
        <v>841</v>
      </c>
      <c r="C1809" s="9" t="s">
        <v>129</v>
      </c>
      <c r="D1809" s="185" t="s">
        <v>842</v>
      </c>
      <c r="E1809" s="188" t="s">
        <v>843</v>
      </c>
      <c r="F1809" s="9" t="s">
        <v>83</v>
      </c>
      <c r="G1809" s="9" t="s">
        <v>147</v>
      </c>
      <c r="H1809" s="10">
        <v>0</v>
      </c>
      <c r="I1809" s="11">
        <v>4</v>
      </c>
      <c r="J1809" s="24">
        <v>0</v>
      </c>
      <c r="K1809" s="12"/>
      <c r="L1809" s="14">
        <v>0</v>
      </c>
      <c r="N1809" s="21">
        <v>0</v>
      </c>
      <c r="P1809" s="21">
        <v>0</v>
      </c>
      <c r="R1809" s="21">
        <v>0</v>
      </c>
      <c r="T1809" s="21">
        <v>0</v>
      </c>
      <c r="V1809" s="21">
        <v>0</v>
      </c>
      <c r="X1809" s="21">
        <v>0</v>
      </c>
      <c r="Z1809" s="21">
        <v>106147</v>
      </c>
      <c r="AB1809" s="22">
        <v>106147</v>
      </c>
      <c r="AD1809" s="5" t="str">
        <f t="shared" si="28"/>
        <v>No</v>
      </c>
      <c r="AF1809" s="28"/>
      <c r="AG1809" s="21"/>
    </row>
    <row r="1810" spans="1:33">
      <c r="A1810" s="8" t="s">
        <v>4912</v>
      </c>
      <c r="B1810" s="8" t="s">
        <v>3465</v>
      </c>
      <c r="C1810" s="9" t="s">
        <v>87</v>
      </c>
      <c r="D1810" s="185"/>
      <c r="E1810" s="188" t="s">
        <v>4913</v>
      </c>
      <c r="F1810" s="9" t="s">
        <v>157</v>
      </c>
      <c r="G1810" s="9" t="s">
        <v>147</v>
      </c>
      <c r="H1810" s="10">
        <v>0</v>
      </c>
      <c r="I1810" s="11">
        <v>4</v>
      </c>
      <c r="J1810" s="24">
        <v>0</v>
      </c>
      <c r="K1810" s="12"/>
      <c r="L1810" s="14">
        <v>0</v>
      </c>
      <c r="N1810" s="21">
        <v>0</v>
      </c>
      <c r="P1810" s="21">
        <v>0</v>
      </c>
      <c r="R1810" s="21">
        <v>0</v>
      </c>
      <c r="T1810" s="21">
        <v>0</v>
      </c>
      <c r="V1810" s="21">
        <v>0</v>
      </c>
      <c r="X1810" s="21">
        <v>0</v>
      </c>
      <c r="Z1810" s="21">
        <v>0</v>
      </c>
      <c r="AB1810" s="22">
        <v>0</v>
      </c>
      <c r="AD1810" s="5" t="str">
        <f t="shared" si="28"/>
        <v>No</v>
      </c>
      <c r="AF1810" s="28"/>
      <c r="AG1810" s="21"/>
    </row>
    <row r="1811" spans="1:33">
      <c r="A1811" s="8" t="s">
        <v>3822</v>
      </c>
      <c r="B1811" s="8" t="s">
        <v>3293</v>
      </c>
      <c r="C1811" s="9" t="s">
        <v>278</v>
      </c>
      <c r="D1811" s="185" t="s">
        <v>3823</v>
      </c>
      <c r="E1811" s="188" t="s">
        <v>3824</v>
      </c>
      <c r="F1811" s="9" t="s">
        <v>157</v>
      </c>
      <c r="G1811" s="9" t="s">
        <v>147</v>
      </c>
      <c r="H1811" s="10">
        <v>0</v>
      </c>
      <c r="I1811" s="11">
        <v>4</v>
      </c>
      <c r="J1811" s="24">
        <v>0</v>
      </c>
      <c r="K1811" s="12"/>
      <c r="L1811" s="14">
        <v>0</v>
      </c>
      <c r="N1811" s="21">
        <v>0</v>
      </c>
      <c r="P1811" s="21">
        <v>0</v>
      </c>
      <c r="R1811" s="21">
        <v>0</v>
      </c>
      <c r="T1811" s="21">
        <v>0</v>
      </c>
      <c r="V1811" s="21">
        <v>0</v>
      </c>
      <c r="X1811" s="21">
        <v>0</v>
      </c>
      <c r="Z1811" s="21">
        <v>20251</v>
      </c>
      <c r="AB1811" s="22">
        <v>20251</v>
      </c>
      <c r="AD1811" s="5" t="str">
        <f t="shared" si="28"/>
        <v>No</v>
      </c>
      <c r="AF1811" s="28"/>
      <c r="AG1811" s="21"/>
    </row>
    <row r="1812" spans="1:33">
      <c r="A1812" s="8" t="s">
        <v>5424</v>
      </c>
      <c r="B1812" s="8" t="s">
        <v>3859</v>
      </c>
      <c r="C1812" s="9" t="s">
        <v>46</v>
      </c>
      <c r="D1812" s="185" t="s">
        <v>5425</v>
      </c>
      <c r="E1812" s="188" t="s">
        <v>5426</v>
      </c>
      <c r="F1812" s="9" t="s">
        <v>83</v>
      </c>
      <c r="G1812" s="9" t="s">
        <v>147</v>
      </c>
      <c r="H1812" s="10">
        <v>0</v>
      </c>
      <c r="I1812" s="11">
        <v>4</v>
      </c>
      <c r="J1812" s="24">
        <v>0</v>
      </c>
      <c r="K1812" s="12"/>
      <c r="L1812" s="14">
        <v>0</v>
      </c>
      <c r="N1812" s="21">
        <v>0</v>
      </c>
      <c r="P1812" s="21">
        <v>0</v>
      </c>
      <c r="R1812" s="21">
        <v>0</v>
      </c>
      <c r="T1812" s="21">
        <v>0</v>
      </c>
      <c r="V1812" s="21">
        <v>0</v>
      </c>
      <c r="X1812" s="21">
        <v>0</v>
      </c>
      <c r="Z1812" s="21">
        <v>77746</v>
      </c>
      <c r="AB1812" s="22">
        <v>77746</v>
      </c>
      <c r="AD1812" s="5" t="str">
        <f t="shared" si="28"/>
        <v>No</v>
      </c>
      <c r="AF1812" s="28"/>
      <c r="AG1812" s="21"/>
    </row>
    <row r="1813" spans="1:33">
      <c r="A1813" s="8" t="s">
        <v>6291</v>
      </c>
      <c r="B1813" s="8" t="s">
        <v>6292</v>
      </c>
      <c r="C1813" s="9" t="s">
        <v>580</v>
      </c>
      <c r="D1813" s="185"/>
      <c r="E1813" s="188" t="s">
        <v>6293</v>
      </c>
      <c r="F1813" s="9" t="s">
        <v>157</v>
      </c>
      <c r="G1813" s="9" t="s">
        <v>147</v>
      </c>
      <c r="H1813" s="10">
        <v>0</v>
      </c>
      <c r="I1813" s="11">
        <v>4</v>
      </c>
      <c r="J1813" s="24">
        <v>0</v>
      </c>
      <c r="K1813" s="12"/>
      <c r="L1813" s="14">
        <v>0</v>
      </c>
      <c r="N1813" s="21">
        <v>0</v>
      </c>
      <c r="P1813" s="21">
        <v>0</v>
      </c>
      <c r="R1813" s="21">
        <v>0</v>
      </c>
      <c r="T1813" s="21">
        <v>0</v>
      </c>
      <c r="V1813" s="21">
        <v>0</v>
      </c>
      <c r="X1813" s="21">
        <v>0</v>
      </c>
      <c r="Z1813" s="21">
        <v>20352</v>
      </c>
      <c r="AB1813" s="22">
        <v>20352</v>
      </c>
      <c r="AD1813" s="5" t="str">
        <f t="shared" si="28"/>
        <v>No</v>
      </c>
      <c r="AF1813" s="28"/>
      <c r="AG1813" s="21"/>
    </row>
    <row r="1814" spans="1:33">
      <c r="A1814" s="8" t="s">
        <v>4530</v>
      </c>
      <c r="B1814" s="8" t="s">
        <v>4531</v>
      </c>
      <c r="C1814" s="9" t="s">
        <v>454</v>
      </c>
      <c r="D1814" s="185" t="s">
        <v>4532</v>
      </c>
      <c r="E1814" s="188" t="s">
        <v>4533</v>
      </c>
      <c r="F1814" s="9" t="s">
        <v>83</v>
      </c>
      <c r="G1814" s="9" t="s">
        <v>147</v>
      </c>
      <c r="H1814" s="10">
        <v>0</v>
      </c>
      <c r="I1814" s="11">
        <v>4</v>
      </c>
      <c r="J1814" s="24">
        <v>0</v>
      </c>
      <c r="K1814" s="12"/>
      <c r="L1814" s="14">
        <v>0</v>
      </c>
      <c r="N1814" s="21">
        <v>0</v>
      </c>
      <c r="P1814" s="21">
        <v>0</v>
      </c>
      <c r="R1814" s="21">
        <v>0</v>
      </c>
      <c r="T1814" s="21">
        <v>0</v>
      </c>
      <c r="V1814" s="21">
        <v>0</v>
      </c>
      <c r="X1814" s="21">
        <v>0</v>
      </c>
      <c r="Z1814" s="21">
        <v>72957</v>
      </c>
      <c r="AB1814" s="22">
        <v>72957</v>
      </c>
      <c r="AD1814" s="5" t="str">
        <f t="shared" si="28"/>
        <v>No</v>
      </c>
      <c r="AF1814" s="28"/>
      <c r="AG1814" s="21"/>
    </row>
    <row r="1815" spans="1:33">
      <c r="A1815" s="8" t="s">
        <v>2637</v>
      </c>
      <c r="B1815" s="8" t="s">
        <v>6294</v>
      </c>
      <c r="C1815" s="9" t="s">
        <v>288</v>
      </c>
      <c r="D1815" s="185" t="s">
        <v>2638</v>
      </c>
      <c r="E1815" s="188" t="s">
        <v>2639</v>
      </c>
      <c r="F1815" s="9" t="s">
        <v>88</v>
      </c>
      <c r="G1815" s="9" t="s">
        <v>147</v>
      </c>
      <c r="H1815" s="10">
        <v>0</v>
      </c>
      <c r="I1815" s="11">
        <v>4</v>
      </c>
      <c r="J1815" s="24">
        <v>0</v>
      </c>
      <c r="K1815" s="12"/>
      <c r="L1815" s="14">
        <v>0</v>
      </c>
      <c r="N1815" s="21">
        <v>0</v>
      </c>
      <c r="P1815" s="21">
        <v>0</v>
      </c>
      <c r="R1815" s="21">
        <v>0</v>
      </c>
      <c r="T1815" s="21">
        <v>0</v>
      </c>
      <c r="V1815" s="21">
        <v>0</v>
      </c>
      <c r="X1815" s="21">
        <v>0</v>
      </c>
      <c r="Z1815" s="21">
        <v>55808</v>
      </c>
      <c r="AB1815" s="22">
        <v>55808</v>
      </c>
      <c r="AD1815" s="5" t="str">
        <f t="shared" si="28"/>
        <v>No</v>
      </c>
      <c r="AF1815" s="28"/>
      <c r="AG1815" s="21"/>
    </row>
    <row r="1816" spans="1:33">
      <c r="A1816" s="8" t="s">
        <v>6664</v>
      </c>
      <c r="B1816" s="8" t="s">
        <v>5304</v>
      </c>
      <c r="C1816" s="9" t="s">
        <v>58</v>
      </c>
      <c r="D1816" s="185" t="s">
        <v>5305</v>
      </c>
      <c r="E1816" s="188" t="s">
        <v>5306</v>
      </c>
      <c r="F1816" s="9" t="s">
        <v>88</v>
      </c>
      <c r="G1816" s="9" t="s">
        <v>147</v>
      </c>
      <c r="H1816" s="10">
        <v>0</v>
      </c>
      <c r="I1816" s="11">
        <v>4</v>
      </c>
      <c r="J1816" s="24">
        <v>0</v>
      </c>
      <c r="K1816" s="12"/>
      <c r="L1816" s="14">
        <v>0</v>
      </c>
      <c r="N1816" s="21">
        <v>0</v>
      </c>
      <c r="P1816" s="21">
        <v>0</v>
      </c>
      <c r="R1816" s="21">
        <v>0</v>
      </c>
      <c r="T1816" s="21">
        <v>0</v>
      </c>
      <c r="V1816" s="21">
        <v>0</v>
      </c>
      <c r="X1816" s="21">
        <v>0</v>
      </c>
      <c r="Z1816" s="21">
        <v>319750</v>
      </c>
      <c r="AB1816" s="22">
        <v>319750</v>
      </c>
      <c r="AD1816" s="5" t="str">
        <f t="shared" si="28"/>
        <v>No</v>
      </c>
      <c r="AF1816" s="28"/>
      <c r="AG1816" s="21"/>
    </row>
    <row r="1817" spans="1:33">
      <c r="A1817" s="8" t="s">
        <v>3225</v>
      </c>
      <c r="B1817" s="8" t="s">
        <v>3226</v>
      </c>
      <c r="C1817" s="9" t="s">
        <v>254</v>
      </c>
      <c r="D1817" s="185" t="s">
        <v>3227</v>
      </c>
      <c r="E1817" s="188">
        <v>88164</v>
      </c>
      <c r="F1817" s="9" t="s">
        <v>36</v>
      </c>
      <c r="G1817" s="9" t="s">
        <v>5756</v>
      </c>
      <c r="H1817" s="10">
        <v>0</v>
      </c>
      <c r="I1817" s="11">
        <v>4</v>
      </c>
      <c r="J1817" s="24">
        <v>0</v>
      </c>
      <c r="K1817" s="12"/>
      <c r="L1817" s="14">
        <v>0</v>
      </c>
      <c r="N1817" s="21">
        <v>0</v>
      </c>
      <c r="P1817" s="21">
        <v>0</v>
      </c>
      <c r="R1817" s="21">
        <v>0</v>
      </c>
      <c r="T1817" s="21">
        <v>0</v>
      </c>
      <c r="V1817" s="21">
        <v>0</v>
      </c>
      <c r="X1817" s="21">
        <v>0</v>
      </c>
      <c r="Z1817" s="21">
        <v>0</v>
      </c>
      <c r="AB1817" s="22">
        <v>0</v>
      </c>
      <c r="AD1817" s="5" t="str">
        <f t="shared" si="28"/>
        <v>No</v>
      </c>
      <c r="AF1817" s="28"/>
      <c r="AG1817" s="21"/>
    </row>
    <row r="1818" spans="1:33">
      <c r="A1818" s="8" t="s">
        <v>818</v>
      </c>
      <c r="B1818" s="8" t="s">
        <v>519</v>
      </c>
      <c r="C1818" s="9" t="s">
        <v>129</v>
      </c>
      <c r="D1818" s="185" t="s">
        <v>819</v>
      </c>
      <c r="E1818" s="188" t="s">
        <v>820</v>
      </c>
      <c r="F1818" s="9" t="s">
        <v>83</v>
      </c>
      <c r="G1818" s="9" t="s">
        <v>147</v>
      </c>
      <c r="H1818" s="10">
        <v>0</v>
      </c>
      <c r="I1818" s="11">
        <v>4</v>
      </c>
      <c r="J1818" s="24">
        <v>0</v>
      </c>
      <c r="K1818" s="12"/>
      <c r="L1818" s="14">
        <v>0</v>
      </c>
      <c r="N1818" s="21">
        <v>0</v>
      </c>
      <c r="P1818" s="21">
        <v>0</v>
      </c>
      <c r="R1818" s="21">
        <v>0</v>
      </c>
      <c r="T1818" s="21">
        <v>0</v>
      </c>
      <c r="V1818" s="21">
        <v>0</v>
      </c>
      <c r="X1818" s="21">
        <v>0</v>
      </c>
      <c r="Z1818" s="21">
        <v>157744</v>
      </c>
      <c r="AB1818" s="22">
        <v>157744</v>
      </c>
      <c r="AD1818" s="5" t="str">
        <f t="shared" si="28"/>
        <v>No</v>
      </c>
      <c r="AF1818" s="28"/>
      <c r="AG1818" s="21"/>
    </row>
    <row r="1819" spans="1:33">
      <c r="A1819" s="8" t="s">
        <v>6246</v>
      </c>
      <c r="B1819" s="8" t="s">
        <v>6247</v>
      </c>
      <c r="C1819" s="9" t="s">
        <v>91</v>
      </c>
      <c r="D1819" s="185"/>
      <c r="E1819" s="188">
        <v>90246</v>
      </c>
      <c r="F1819" s="9" t="s">
        <v>83</v>
      </c>
      <c r="G1819" s="9" t="s">
        <v>5756</v>
      </c>
      <c r="H1819" s="10">
        <v>12150996</v>
      </c>
      <c r="I1819" s="11">
        <v>4</v>
      </c>
      <c r="J1819" s="24">
        <v>0</v>
      </c>
      <c r="K1819" s="12"/>
      <c r="L1819" s="14">
        <v>0</v>
      </c>
      <c r="N1819" s="21">
        <v>0</v>
      </c>
      <c r="P1819" s="21">
        <v>0</v>
      </c>
      <c r="R1819" s="21">
        <v>0</v>
      </c>
      <c r="T1819" s="21">
        <v>0</v>
      </c>
      <c r="V1819" s="21">
        <v>0</v>
      </c>
      <c r="X1819" s="21">
        <v>0</v>
      </c>
      <c r="Z1819" s="21">
        <v>311653</v>
      </c>
      <c r="AB1819" s="22">
        <v>311653</v>
      </c>
      <c r="AD1819" s="5" t="str">
        <f t="shared" si="28"/>
        <v>No</v>
      </c>
      <c r="AF1819" s="28"/>
      <c r="AG1819" s="21"/>
    </row>
    <row r="1820" spans="1:33">
      <c r="A1820" s="8" t="s">
        <v>1017</v>
      </c>
      <c r="B1820" s="8" t="s">
        <v>1018</v>
      </c>
      <c r="C1820" s="9" t="s">
        <v>275</v>
      </c>
      <c r="D1820" s="185" t="s">
        <v>1019</v>
      </c>
      <c r="E1820" s="188">
        <v>70004</v>
      </c>
      <c r="F1820" s="9" t="s">
        <v>36</v>
      </c>
      <c r="G1820" s="9" t="s">
        <v>5756</v>
      </c>
      <c r="H1820" s="10">
        <v>0</v>
      </c>
      <c r="I1820" s="11">
        <v>4</v>
      </c>
      <c r="J1820" s="24">
        <v>0</v>
      </c>
      <c r="K1820" s="12"/>
      <c r="L1820" s="14">
        <v>0</v>
      </c>
      <c r="N1820" s="21">
        <v>0</v>
      </c>
      <c r="P1820" s="21">
        <v>0</v>
      </c>
      <c r="R1820" s="21">
        <v>0</v>
      </c>
      <c r="T1820" s="21">
        <v>0</v>
      </c>
      <c r="V1820" s="21">
        <v>0</v>
      </c>
      <c r="X1820" s="21">
        <v>0</v>
      </c>
      <c r="Z1820" s="21">
        <v>37513</v>
      </c>
      <c r="AB1820" s="22">
        <v>37513</v>
      </c>
      <c r="AD1820" s="5" t="str">
        <f t="shared" si="28"/>
        <v>No</v>
      </c>
      <c r="AF1820" s="28"/>
      <c r="AG1820" s="21"/>
    </row>
    <row r="1821" spans="1:33">
      <c r="A1821" s="8" t="s">
        <v>6662</v>
      </c>
      <c r="B1821" s="8" t="s">
        <v>5347</v>
      </c>
      <c r="C1821" s="9" t="s">
        <v>58</v>
      </c>
      <c r="D1821" s="185"/>
      <c r="E1821" s="188" t="s">
        <v>6663</v>
      </c>
      <c r="F1821" s="9" t="s">
        <v>83</v>
      </c>
      <c r="G1821" s="9" t="s">
        <v>147</v>
      </c>
      <c r="H1821" s="10">
        <v>0</v>
      </c>
      <c r="I1821" s="11">
        <v>4</v>
      </c>
      <c r="J1821" s="24">
        <v>0</v>
      </c>
      <c r="K1821" s="12"/>
      <c r="L1821" s="14">
        <v>0</v>
      </c>
      <c r="N1821" s="21">
        <v>0</v>
      </c>
      <c r="P1821" s="21">
        <v>0</v>
      </c>
      <c r="R1821" s="21">
        <v>0</v>
      </c>
      <c r="T1821" s="21">
        <v>0</v>
      </c>
      <c r="V1821" s="21">
        <v>0</v>
      </c>
      <c r="X1821" s="21">
        <v>0</v>
      </c>
      <c r="Z1821" s="21">
        <v>102492</v>
      </c>
      <c r="AB1821" s="22">
        <v>102492</v>
      </c>
      <c r="AD1821" s="5" t="str">
        <f t="shared" si="28"/>
        <v>No</v>
      </c>
      <c r="AF1821" s="28"/>
      <c r="AG1821" s="21"/>
    </row>
    <row r="1822" spans="1:33">
      <c r="A1822" s="8" t="s">
        <v>2159</v>
      </c>
      <c r="B1822" s="8" t="s">
        <v>2160</v>
      </c>
      <c r="C1822" s="9" t="s">
        <v>275</v>
      </c>
      <c r="D1822" s="185" t="s">
        <v>2161</v>
      </c>
      <c r="E1822" s="188" t="s">
        <v>2162</v>
      </c>
      <c r="F1822" s="9" t="s">
        <v>83</v>
      </c>
      <c r="G1822" s="9" t="s">
        <v>147</v>
      </c>
      <c r="H1822" s="10">
        <v>0</v>
      </c>
      <c r="I1822" s="11">
        <v>4</v>
      </c>
      <c r="J1822" s="24">
        <v>0</v>
      </c>
      <c r="K1822" s="12"/>
      <c r="L1822" s="14">
        <v>0</v>
      </c>
      <c r="N1822" s="21">
        <v>0</v>
      </c>
      <c r="P1822" s="21">
        <v>0</v>
      </c>
      <c r="R1822" s="21">
        <v>0</v>
      </c>
      <c r="T1822" s="21">
        <v>0</v>
      </c>
      <c r="V1822" s="21">
        <v>0</v>
      </c>
      <c r="X1822" s="21">
        <v>0</v>
      </c>
      <c r="Z1822" s="21">
        <v>18817</v>
      </c>
      <c r="AB1822" s="22">
        <v>18817</v>
      </c>
      <c r="AD1822" s="5" t="str">
        <f t="shared" si="28"/>
        <v>No</v>
      </c>
      <c r="AF1822" s="28"/>
      <c r="AG1822" s="21"/>
    </row>
    <row r="1823" spans="1:33">
      <c r="A1823" s="8" t="s">
        <v>6295</v>
      </c>
      <c r="B1823" s="8" t="s">
        <v>6296</v>
      </c>
      <c r="C1823" s="9" t="s">
        <v>91</v>
      </c>
      <c r="D1823" s="185"/>
      <c r="E1823" s="188">
        <v>90255</v>
      </c>
      <c r="F1823" s="9" t="s">
        <v>83</v>
      </c>
      <c r="G1823" s="9" t="s">
        <v>5756</v>
      </c>
      <c r="H1823" s="10">
        <v>12150996</v>
      </c>
      <c r="I1823" s="11">
        <v>4</v>
      </c>
      <c r="J1823" s="24">
        <v>0</v>
      </c>
      <c r="K1823" s="12"/>
      <c r="L1823" s="14">
        <v>0</v>
      </c>
      <c r="N1823" s="21">
        <v>0</v>
      </c>
      <c r="P1823" s="21">
        <v>0</v>
      </c>
      <c r="R1823" s="21">
        <v>0</v>
      </c>
      <c r="T1823" s="21">
        <v>0</v>
      </c>
      <c r="V1823" s="21">
        <v>0</v>
      </c>
      <c r="X1823" s="21">
        <v>0</v>
      </c>
      <c r="Z1823" s="21">
        <v>631382</v>
      </c>
      <c r="AB1823" s="22">
        <v>631382</v>
      </c>
      <c r="AD1823" s="5" t="str">
        <f t="shared" si="28"/>
        <v>No</v>
      </c>
      <c r="AF1823" s="28"/>
      <c r="AG1823" s="21"/>
    </row>
    <row r="1824" spans="1:33">
      <c r="A1824" s="8" t="s">
        <v>6055</v>
      </c>
      <c r="B1824" s="8" t="s">
        <v>1087</v>
      </c>
      <c r="C1824" s="9" t="s">
        <v>106</v>
      </c>
      <c r="D1824" s="185"/>
      <c r="E1824" s="188">
        <v>70271</v>
      </c>
      <c r="F1824" s="9" t="s">
        <v>83</v>
      </c>
      <c r="G1824" s="9" t="s">
        <v>84</v>
      </c>
      <c r="H1824" s="10">
        <v>1519417</v>
      </c>
      <c r="I1824" s="11">
        <v>4</v>
      </c>
      <c r="J1824" s="24">
        <v>0</v>
      </c>
      <c r="K1824" s="12"/>
      <c r="L1824" s="14">
        <v>0</v>
      </c>
      <c r="N1824" s="21">
        <v>1915875</v>
      </c>
      <c r="P1824" s="21">
        <v>1976537</v>
      </c>
      <c r="R1824" s="21">
        <v>0</v>
      </c>
      <c r="T1824" s="21">
        <v>111880</v>
      </c>
      <c r="V1824" s="21">
        <v>0</v>
      </c>
      <c r="X1824" s="21">
        <v>0</v>
      </c>
      <c r="Z1824" s="21">
        <v>0</v>
      </c>
      <c r="AB1824" s="22">
        <v>4004292</v>
      </c>
      <c r="AD1824" s="5" t="str">
        <f t="shared" si="28"/>
        <v>No</v>
      </c>
      <c r="AF1824" s="28"/>
      <c r="AG1824" s="21"/>
    </row>
    <row r="1825" spans="1:33">
      <c r="A1825" s="8" t="s">
        <v>2730</v>
      </c>
      <c r="B1825" s="8" t="s">
        <v>2731</v>
      </c>
      <c r="C1825" s="9" t="s">
        <v>65</v>
      </c>
      <c r="D1825" s="185" t="s">
        <v>2732</v>
      </c>
      <c r="E1825" s="188" t="s">
        <v>2733</v>
      </c>
      <c r="F1825" s="9" t="s">
        <v>157</v>
      </c>
      <c r="G1825" s="9" t="s">
        <v>147</v>
      </c>
      <c r="H1825" s="10">
        <v>0</v>
      </c>
      <c r="I1825" s="11">
        <v>4</v>
      </c>
      <c r="J1825" s="24">
        <v>0</v>
      </c>
      <c r="K1825" s="12"/>
      <c r="L1825" s="14">
        <v>0</v>
      </c>
      <c r="N1825" s="21">
        <v>0</v>
      </c>
      <c r="P1825" s="21">
        <v>0</v>
      </c>
      <c r="R1825" s="21">
        <v>0</v>
      </c>
      <c r="T1825" s="21">
        <v>0</v>
      </c>
      <c r="V1825" s="21">
        <v>0</v>
      </c>
      <c r="X1825" s="21">
        <v>0</v>
      </c>
      <c r="Z1825" s="21">
        <v>38750</v>
      </c>
      <c r="AB1825" s="22">
        <v>38750</v>
      </c>
      <c r="AD1825" s="5" t="str">
        <f t="shared" si="28"/>
        <v>No</v>
      </c>
      <c r="AF1825" s="28"/>
      <c r="AG1825" s="21"/>
    </row>
    <row r="1826" spans="1:33">
      <c r="A1826" s="8" t="s">
        <v>562</v>
      </c>
      <c r="B1826" s="8" t="s">
        <v>167</v>
      </c>
      <c r="C1826" s="9" t="s">
        <v>160</v>
      </c>
      <c r="D1826" s="185">
        <v>1088</v>
      </c>
      <c r="E1826" s="188">
        <v>10088</v>
      </c>
      <c r="F1826" s="9" t="s">
        <v>88</v>
      </c>
      <c r="G1826" s="9" t="s">
        <v>84</v>
      </c>
      <c r="H1826" s="10">
        <v>203914</v>
      </c>
      <c r="I1826" s="11">
        <v>4</v>
      </c>
      <c r="J1826" s="24">
        <v>237531</v>
      </c>
      <c r="K1826" s="12"/>
      <c r="L1826" s="14">
        <v>0</v>
      </c>
      <c r="N1826" s="21">
        <v>0</v>
      </c>
      <c r="P1826" s="21">
        <v>0</v>
      </c>
      <c r="R1826" s="21">
        <v>0</v>
      </c>
      <c r="T1826" s="21">
        <v>0</v>
      </c>
      <c r="V1826" s="21">
        <v>0</v>
      </c>
      <c r="X1826" s="21">
        <v>0</v>
      </c>
      <c r="Z1826" s="21">
        <v>0</v>
      </c>
      <c r="AB1826" s="22">
        <v>237531</v>
      </c>
      <c r="AD1826" s="5" t="str">
        <f t="shared" si="28"/>
        <v>No</v>
      </c>
      <c r="AF1826" s="28"/>
      <c r="AG1826" s="21"/>
    </row>
    <row r="1827" spans="1:33">
      <c r="A1827" s="8" t="s">
        <v>964</v>
      </c>
      <c r="B1827" s="8" t="s">
        <v>965</v>
      </c>
      <c r="C1827" s="9" t="s">
        <v>129</v>
      </c>
      <c r="D1827" s="185" t="s">
        <v>966</v>
      </c>
      <c r="E1827" s="188" t="s">
        <v>967</v>
      </c>
      <c r="F1827" s="9" t="s">
        <v>83</v>
      </c>
      <c r="G1827" s="9" t="s">
        <v>147</v>
      </c>
      <c r="H1827" s="10">
        <v>0</v>
      </c>
      <c r="I1827" s="11">
        <v>4</v>
      </c>
      <c r="J1827" s="24">
        <v>0</v>
      </c>
      <c r="K1827" s="12"/>
      <c r="L1827" s="14">
        <v>0</v>
      </c>
      <c r="N1827" s="21">
        <v>0</v>
      </c>
      <c r="P1827" s="21">
        <v>0</v>
      </c>
      <c r="R1827" s="21">
        <v>0</v>
      </c>
      <c r="T1827" s="21">
        <v>0</v>
      </c>
      <c r="V1827" s="21">
        <v>0</v>
      </c>
      <c r="X1827" s="21">
        <v>0</v>
      </c>
      <c r="Z1827" s="21">
        <v>106145</v>
      </c>
      <c r="AB1827" s="22">
        <v>106145</v>
      </c>
      <c r="AD1827" s="5" t="str">
        <f t="shared" si="28"/>
        <v>No</v>
      </c>
      <c r="AF1827" s="28"/>
      <c r="AG1827" s="21"/>
    </row>
    <row r="1828" spans="1:33">
      <c r="A1828" s="8" t="s">
        <v>4656</v>
      </c>
      <c r="B1828" s="8" t="s">
        <v>4634</v>
      </c>
      <c r="C1828" s="9" t="s">
        <v>42</v>
      </c>
      <c r="D1828" s="185" t="s">
        <v>4657</v>
      </c>
      <c r="E1828" s="188" t="s">
        <v>4658</v>
      </c>
      <c r="F1828" s="9" t="s">
        <v>83</v>
      </c>
      <c r="G1828" s="9" t="s">
        <v>147</v>
      </c>
      <c r="H1828" s="10">
        <v>0</v>
      </c>
      <c r="I1828" s="11">
        <v>4</v>
      </c>
      <c r="J1828" s="24">
        <v>0</v>
      </c>
      <c r="K1828" s="12"/>
      <c r="L1828" s="14">
        <v>0</v>
      </c>
      <c r="N1828" s="21">
        <v>0</v>
      </c>
      <c r="P1828" s="21">
        <v>0</v>
      </c>
      <c r="R1828" s="21">
        <v>0</v>
      </c>
      <c r="T1828" s="21">
        <v>0</v>
      </c>
      <c r="V1828" s="21">
        <v>0</v>
      </c>
      <c r="X1828" s="21">
        <v>0</v>
      </c>
      <c r="Z1828" s="21">
        <v>24667</v>
      </c>
      <c r="AB1828" s="22">
        <v>24667</v>
      </c>
      <c r="AD1828" s="5" t="str">
        <f t="shared" si="28"/>
        <v>No</v>
      </c>
      <c r="AF1828" s="28"/>
      <c r="AG1828" s="21"/>
    </row>
    <row r="1829" spans="1:33">
      <c r="A1829" s="8" t="s">
        <v>3202</v>
      </c>
      <c r="B1829" s="8" t="s">
        <v>3203</v>
      </c>
      <c r="C1829" s="9" t="s">
        <v>50</v>
      </c>
      <c r="D1829" s="185" t="s">
        <v>3204</v>
      </c>
      <c r="E1829" s="188" t="s">
        <v>3205</v>
      </c>
      <c r="F1829" s="9" t="s">
        <v>83</v>
      </c>
      <c r="G1829" s="9" t="s">
        <v>147</v>
      </c>
      <c r="H1829" s="10">
        <v>0</v>
      </c>
      <c r="I1829" s="11">
        <v>4</v>
      </c>
      <c r="J1829" s="24">
        <v>0</v>
      </c>
      <c r="K1829" s="12"/>
      <c r="L1829" s="14">
        <v>0</v>
      </c>
      <c r="N1829" s="21">
        <v>0</v>
      </c>
      <c r="P1829" s="21">
        <v>0</v>
      </c>
      <c r="R1829" s="21">
        <v>0</v>
      </c>
      <c r="T1829" s="21">
        <v>0</v>
      </c>
      <c r="V1829" s="21">
        <v>0</v>
      </c>
      <c r="X1829" s="21">
        <v>0</v>
      </c>
      <c r="Z1829" s="21">
        <v>68824</v>
      </c>
      <c r="AB1829" s="22">
        <v>68824</v>
      </c>
      <c r="AD1829" s="5" t="str">
        <f t="shared" si="28"/>
        <v>No</v>
      </c>
      <c r="AF1829" s="28"/>
      <c r="AG1829" s="21"/>
    </row>
    <row r="1830" spans="1:33">
      <c r="A1830" s="8" t="s">
        <v>742</v>
      </c>
      <c r="B1830" s="8" t="s">
        <v>743</v>
      </c>
      <c r="C1830" s="9" t="s">
        <v>129</v>
      </c>
      <c r="D1830" s="185" t="s">
        <v>744</v>
      </c>
      <c r="E1830" s="188" t="s">
        <v>745</v>
      </c>
      <c r="F1830" s="9" t="s">
        <v>83</v>
      </c>
      <c r="G1830" s="9" t="s">
        <v>147</v>
      </c>
      <c r="H1830" s="10">
        <v>0</v>
      </c>
      <c r="I1830" s="11">
        <v>4</v>
      </c>
      <c r="J1830" s="24">
        <v>0</v>
      </c>
      <c r="K1830" s="12"/>
      <c r="L1830" s="14">
        <v>0</v>
      </c>
      <c r="N1830" s="21">
        <v>0</v>
      </c>
      <c r="P1830" s="21">
        <v>0</v>
      </c>
      <c r="R1830" s="21">
        <v>0</v>
      </c>
      <c r="T1830" s="21">
        <v>0</v>
      </c>
      <c r="V1830" s="21">
        <v>0</v>
      </c>
      <c r="X1830" s="21">
        <v>0</v>
      </c>
      <c r="Z1830" s="21">
        <v>85035</v>
      </c>
      <c r="AB1830" s="22">
        <v>85035</v>
      </c>
      <c r="AD1830" s="5" t="str">
        <f t="shared" si="28"/>
        <v>No</v>
      </c>
      <c r="AF1830" s="28"/>
      <c r="AG1830" s="21"/>
    </row>
    <row r="1831" spans="1:33">
      <c r="A1831" s="8" t="s">
        <v>827</v>
      </c>
      <c r="B1831" s="8" t="s">
        <v>6087</v>
      </c>
      <c r="C1831" s="9" t="s">
        <v>129</v>
      </c>
      <c r="D1831" s="185" t="s">
        <v>828</v>
      </c>
      <c r="E1831" s="188" t="s">
        <v>829</v>
      </c>
      <c r="F1831" s="9" t="s">
        <v>83</v>
      </c>
      <c r="G1831" s="9" t="s">
        <v>147</v>
      </c>
      <c r="H1831" s="10">
        <v>0</v>
      </c>
      <c r="I1831" s="11">
        <v>4</v>
      </c>
      <c r="J1831" s="24">
        <v>0</v>
      </c>
      <c r="K1831" s="12"/>
      <c r="L1831" s="14">
        <v>0</v>
      </c>
      <c r="N1831" s="21">
        <v>0</v>
      </c>
      <c r="P1831" s="21">
        <v>0</v>
      </c>
      <c r="R1831" s="21">
        <v>0</v>
      </c>
      <c r="T1831" s="21">
        <v>0</v>
      </c>
      <c r="V1831" s="21">
        <v>0</v>
      </c>
      <c r="X1831" s="21">
        <v>0</v>
      </c>
      <c r="Z1831" s="21">
        <v>145671</v>
      </c>
      <c r="AB1831" s="22">
        <v>145671</v>
      </c>
      <c r="AD1831" s="5" t="str">
        <f t="shared" si="28"/>
        <v>No</v>
      </c>
      <c r="AF1831" s="28"/>
      <c r="AG1831" s="21"/>
    </row>
    <row r="1832" spans="1:33">
      <c r="A1832" s="8" t="s">
        <v>888</v>
      </c>
      <c r="B1832" s="8" t="s">
        <v>889</v>
      </c>
      <c r="C1832" s="9" t="s">
        <v>129</v>
      </c>
      <c r="D1832" s="185" t="s">
        <v>890</v>
      </c>
      <c r="E1832" s="188" t="s">
        <v>891</v>
      </c>
      <c r="F1832" s="9" t="s">
        <v>83</v>
      </c>
      <c r="G1832" s="9" t="s">
        <v>147</v>
      </c>
      <c r="H1832" s="10">
        <v>0</v>
      </c>
      <c r="I1832" s="11">
        <v>4</v>
      </c>
      <c r="J1832" s="24">
        <v>0</v>
      </c>
      <c r="K1832" s="12"/>
      <c r="L1832" s="14">
        <v>0</v>
      </c>
      <c r="N1832" s="21">
        <v>0</v>
      </c>
      <c r="P1832" s="21">
        <v>0</v>
      </c>
      <c r="R1832" s="21">
        <v>0</v>
      </c>
      <c r="T1832" s="21">
        <v>0</v>
      </c>
      <c r="V1832" s="21">
        <v>0</v>
      </c>
      <c r="X1832" s="21">
        <v>0</v>
      </c>
      <c r="Z1832" s="21">
        <v>115793</v>
      </c>
      <c r="AB1832" s="22">
        <v>115793</v>
      </c>
      <c r="AD1832" s="5" t="str">
        <f t="shared" si="28"/>
        <v>No</v>
      </c>
      <c r="AF1832" s="28"/>
      <c r="AG1832" s="21"/>
    </row>
    <row r="1833" spans="1:33">
      <c r="A1833" s="8" t="s">
        <v>2181</v>
      </c>
      <c r="B1833" s="8" t="s">
        <v>2182</v>
      </c>
      <c r="C1833" s="9" t="s">
        <v>275</v>
      </c>
      <c r="D1833" s="185" t="s">
        <v>2183</v>
      </c>
      <c r="E1833" s="188" t="s">
        <v>2184</v>
      </c>
      <c r="F1833" s="9" t="s">
        <v>157</v>
      </c>
      <c r="G1833" s="9" t="s">
        <v>147</v>
      </c>
      <c r="H1833" s="10">
        <v>0</v>
      </c>
      <c r="I1833" s="11">
        <v>4</v>
      </c>
      <c r="J1833" s="24">
        <v>0</v>
      </c>
      <c r="K1833" s="12"/>
      <c r="L1833" s="14">
        <v>0</v>
      </c>
      <c r="N1833" s="21">
        <v>0</v>
      </c>
      <c r="P1833" s="21">
        <v>0</v>
      </c>
      <c r="R1833" s="21">
        <v>0</v>
      </c>
      <c r="T1833" s="21">
        <v>0</v>
      </c>
      <c r="V1833" s="21">
        <v>0</v>
      </c>
      <c r="X1833" s="21">
        <v>0</v>
      </c>
      <c r="Z1833" s="21">
        <v>6660</v>
      </c>
      <c r="AB1833" s="22">
        <v>6660</v>
      </c>
      <c r="AD1833" s="5" t="str">
        <f t="shared" si="28"/>
        <v>No</v>
      </c>
      <c r="AF1833" s="28"/>
      <c r="AG1833" s="21"/>
    </row>
    <row r="1834" spans="1:33">
      <c r="A1834" s="8" t="s">
        <v>3858</v>
      </c>
      <c r="B1834" s="8" t="s">
        <v>3859</v>
      </c>
      <c r="C1834" s="9" t="s">
        <v>278</v>
      </c>
      <c r="D1834" s="185" t="s">
        <v>3860</v>
      </c>
      <c r="E1834" s="188" t="s">
        <v>3861</v>
      </c>
      <c r="F1834" s="9" t="s">
        <v>83</v>
      </c>
      <c r="G1834" s="9" t="s">
        <v>147</v>
      </c>
      <c r="H1834" s="10">
        <v>0</v>
      </c>
      <c r="I1834" s="11">
        <v>4</v>
      </c>
      <c r="J1834" s="24">
        <v>0</v>
      </c>
      <c r="K1834" s="12"/>
      <c r="L1834" s="14">
        <v>0</v>
      </c>
      <c r="N1834" s="21">
        <v>0</v>
      </c>
      <c r="P1834" s="21">
        <v>0</v>
      </c>
      <c r="R1834" s="21">
        <v>0</v>
      </c>
      <c r="T1834" s="21">
        <v>0</v>
      </c>
      <c r="V1834" s="21">
        <v>0</v>
      </c>
      <c r="X1834" s="21">
        <v>0</v>
      </c>
      <c r="Z1834" s="21">
        <v>32673</v>
      </c>
      <c r="AB1834" s="22">
        <v>32673</v>
      </c>
      <c r="AD1834" s="5" t="str">
        <f t="shared" si="28"/>
        <v>No</v>
      </c>
      <c r="AF1834" s="28"/>
      <c r="AG1834" s="21"/>
    </row>
    <row r="1835" spans="1:33">
      <c r="A1835" s="8" t="s">
        <v>2119</v>
      </c>
      <c r="B1835" s="8" t="s">
        <v>2120</v>
      </c>
      <c r="C1835" s="9" t="s">
        <v>275</v>
      </c>
      <c r="D1835" s="185" t="s">
        <v>2121</v>
      </c>
      <c r="E1835" s="188" t="s">
        <v>2122</v>
      </c>
      <c r="F1835" s="9" t="s">
        <v>83</v>
      </c>
      <c r="G1835" s="9" t="s">
        <v>147</v>
      </c>
      <c r="H1835" s="10">
        <v>0</v>
      </c>
      <c r="I1835" s="11">
        <v>4</v>
      </c>
      <c r="J1835" s="24">
        <v>0</v>
      </c>
      <c r="K1835" s="12"/>
      <c r="L1835" s="14">
        <v>0</v>
      </c>
      <c r="N1835" s="21">
        <v>0</v>
      </c>
      <c r="P1835" s="21">
        <v>0</v>
      </c>
      <c r="R1835" s="21">
        <v>0</v>
      </c>
      <c r="T1835" s="21">
        <v>0</v>
      </c>
      <c r="V1835" s="21">
        <v>0</v>
      </c>
      <c r="X1835" s="21">
        <v>0</v>
      </c>
      <c r="Z1835" s="21">
        <v>24001</v>
      </c>
      <c r="AB1835" s="22">
        <v>24001</v>
      </c>
      <c r="AD1835" s="5" t="str">
        <f t="shared" si="28"/>
        <v>No</v>
      </c>
      <c r="AF1835" s="28"/>
      <c r="AG1835" s="21"/>
    </row>
    <row r="1836" spans="1:33">
      <c r="A1836" s="8" t="s">
        <v>482</v>
      </c>
      <c r="B1836" s="8" t="s">
        <v>483</v>
      </c>
      <c r="C1836" s="9" t="s">
        <v>420</v>
      </c>
      <c r="D1836" s="185">
        <v>48</v>
      </c>
      <c r="E1836" s="188">
        <v>48</v>
      </c>
      <c r="F1836" s="9" t="s">
        <v>83</v>
      </c>
      <c r="G1836" s="9" t="s">
        <v>5756</v>
      </c>
      <c r="H1836" s="10">
        <v>51924</v>
      </c>
      <c r="I1836" s="11">
        <v>4</v>
      </c>
      <c r="J1836" s="24">
        <v>0</v>
      </c>
      <c r="K1836" s="12"/>
      <c r="L1836" s="14">
        <v>0</v>
      </c>
      <c r="N1836" s="21">
        <v>0</v>
      </c>
      <c r="P1836" s="21">
        <v>0</v>
      </c>
      <c r="R1836" s="21">
        <v>0</v>
      </c>
      <c r="T1836" s="21">
        <v>0</v>
      </c>
      <c r="V1836" s="21">
        <v>0</v>
      </c>
      <c r="X1836" s="21">
        <v>0</v>
      </c>
      <c r="Z1836" s="21">
        <v>348731</v>
      </c>
      <c r="AB1836" s="22">
        <v>348731</v>
      </c>
      <c r="AD1836" s="5" t="str">
        <f t="shared" si="28"/>
        <v>No</v>
      </c>
      <c r="AF1836" s="28"/>
      <c r="AG1836" s="21"/>
    </row>
    <row r="1837" spans="1:33">
      <c r="A1837" s="8" t="s">
        <v>6028</v>
      </c>
      <c r="B1837" s="8" t="s">
        <v>3518</v>
      </c>
      <c r="C1837" s="9" t="s">
        <v>580</v>
      </c>
      <c r="D1837" s="185" t="s">
        <v>6029</v>
      </c>
      <c r="E1837" s="188" t="s">
        <v>6030</v>
      </c>
      <c r="F1837" s="9" t="s">
        <v>157</v>
      </c>
      <c r="G1837" s="9" t="s">
        <v>147</v>
      </c>
      <c r="H1837" s="10">
        <v>0</v>
      </c>
      <c r="I1837" s="11">
        <v>4</v>
      </c>
      <c r="J1837" s="24">
        <v>0</v>
      </c>
      <c r="K1837" s="12"/>
      <c r="L1837" s="14">
        <v>0</v>
      </c>
      <c r="N1837" s="21">
        <v>0</v>
      </c>
      <c r="P1837" s="21">
        <v>0</v>
      </c>
      <c r="R1837" s="21">
        <v>0</v>
      </c>
      <c r="T1837" s="21">
        <v>0</v>
      </c>
      <c r="V1837" s="21">
        <v>0</v>
      </c>
      <c r="X1837" s="21">
        <v>0</v>
      </c>
      <c r="Z1837" s="21">
        <v>22905</v>
      </c>
      <c r="AB1837" s="22">
        <v>22905</v>
      </c>
      <c r="AD1837" s="5" t="str">
        <f t="shared" si="28"/>
        <v>No</v>
      </c>
      <c r="AF1837" s="28"/>
      <c r="AG1837" s="21"/>
    </row>
    <row r="1838" spans="1:33">
      <c r="A1838" s="8" t="s">
        <v>6037</v>
      </c>
      <c r="B1838" s="8" t="s">
        <v>6105</v>
      </c>
      <c r="C1838" s="9" t="s">
        <v>580</v>
      </c>
      <c r="D1838" s="185"/>
      <c r="E1838" s="188" t="s">
        <v>6038</v>
      </c>
      <c r="F1838" s="9" t="s">
        <v>157</v>
      </c>
      <c r="G1838" s="9" t="s">
        <v>147</v>
      </c>
      <c r="H1838" s="10">
        <v>0</v>
      </c>
      <c r="I1838" s="11">
        <v>4</v>
      </c>
      <c r="J1838" s="24">
        <v>0</v>
      </c>
      <c r="K1838" s="12"/>
      <c r="L1838" s="14">
        <v>0</v>
      </c>
      <c r="N1838" s="21">
        <v>0</v>
      </c>
      <c r="P1838" s="21">
        <v>0</v>
      </c>
      <c r="R1838" s="21">
        <v>0</v>
      </c>
      <c r="T1838" s="21">
        <v>0</v>
      </c>
      <c r="V1838" s="21">
        <v>0</v>
      </c>
      <c r="X1838" s="21">
        <v>0</v>
      </c>
      <c r="Z1838" s="21">
        <v>66835</v>
      </c>
      <c r="AB1838" s="22">
        <v>66835</v>
      </c>
      <c r="AD1838" s="5" t="str">
        <f t="shared" si="28"/>
        <v>No</v>
      </c>
      <c r="AF1838" s="28"/>
      <c r="AG1838" s="21"/>
    </row>
    <row r="1839" spans="1:33">
      <c r="A1839" s="8" t="s">
        <v>5654</v>
      </c>
      <c r="B1839" s="8" t="s">
        <v>5633</v>
      </c>
      <c r="C1839" s="9" t="s">
        <v>254</v>
      </c>
      <c r="D1839" s="185" t="s">
        <v>5655</v>
      </c>
      <c r="E1839" s="188" t="s">
        <v>5656</v>
      </c>
      <c r="F1839" s="9" t="s">
        <v>83</v>
      </c>
      <c r="G1839" s="9" t="s">
        <v>147</v>
      </c>
      <c r="H1839" s="10">
        <v>0</v>
      </c>
      <c r="I1839" s="11">
        <v>4</v>
      </c>
      <c r="J1839" s="24">
        <v>0</v>
      </c>
      <c r="K1839" s="12"/>
      <c r="L1839" s="14">
        <v>0</v>
      </c>
      <c r="N1839" s="21">
        <v>0</v>
      </c>
      <c r="P1839" s="21">
        <v>0</v>
      </c>
      <c r="R1839" s="21">
        <v>0</v>
      </c>
      <c r="T1839" s="21">
        <v>0</v>
      </c>
      <c r="V1839" s="21">
        <v>0</v>
      </c>
      <c r="X1839" s="21">
        <v>0</v>
      </c>
      <c r="Z1839" s="21">
        <v>67061</v>
      </c>
      <c r="AB1839" s="22">
        <v>67061</v>
      </c>
      <c r="AD1839" s="5" t="str">
        <f t="shared" si="28"/>
        <v>No</v>
      </c>
      <c r="AF1839" s="28"/>
      <c r="AG1839" s="21"/>
    </row>
    <row r="1840" spans="1:33">
      <c r="A1840" s="8" t="s">
        <v>142</v>
      </c>
      <c r="B1840" s="8" t="s">
        <v>143</v>
      </c>
      <c r="C1840" s="9" t="s">
        <v>144</v>
      </c>
      <c r="D1840" s="185" t="s">
        <v>145</v>
      </c>
      <c r="E1840" s="188" t="s">
        <v>146</v>
      </c>
      <c r="F1840" s="9" t="s">
        <v>138</v>
      </c>
      <c r="G1840" s="9" t="s">
        <v>147</v>
      </c>
      <c r="H1840" s="10">
        <v>0</v>
      </c>
      <c r="I1840" s="11">
        <v>4</v>
      </c>
      <c r="J1840" s="24">
        <v>0</v>
      </c>
      <c r="K1840" s="12"/>
      <c r="L1840" s="14">
        <v>0</v>
      </c>
      <c r="N1840" s="21">
        <v>0</v>
      </c>
      <c r="P1840" s="21">
        <v>0</v>
      </c>
      <c r="R1840" s="21">
        <v>0</v>
      </c>
      <c r="T1840" s="21">
        <v>0</v>
      </c>
      <c r="V1840" s="21">
        <v>0</v>
      </c>
      <c r="X1840" s="21">
        <v>0</v>
      </c>
      <c r="Z1840" s="21">
        <v>73000</v>
      </c>
      <c r="AB1840" s="22">
        <v>73000</v>
      </c>
      <c r="AD1840" s="5" t="str">
        <f t="shared" si="28"/>
        <v>No</v>
      </c>
      <c r="AF1840" s="28"/>
      <c r="AG1840" s="21"/>
    </row>
    <row r="1841" spans="1:33">
      <c r="A1841" s="8" t="s">
        <v>6303</v>
      </c>
      <c r="B1841" s="8" t="s">
        <v>6304</v>
      </c>
      <c r="C1841" s="9" t="s">
        <v>91</v>
      </c>
      <c r="D1841" s="185"/>
      <c r="E1841" s="188">
        <v>90283</v>
      </c>
      <c r="F1841" s="9" t="s">
        <v>83</v>
      </c>
      <c r="G1841" s="9" t="s">
        <v>5756</v>
      </c>
      <c r="H1841" s="10">
        <v>12150996</v>
      </c>
      <c r="I1841" s="11">
        <v>4</v>
      </c>
      <c r="J1841" s="24">
        <v>0</v>
      </c>
      <c r="K1841" s="12"/>
      <c r="L1841" s="14">
        <v>0</v>
      </c>
      <c r="N1841" s="21">
        <v>0</v>
      </c>
      <c r="P1841" s="21">
        <v>0</v>
      </c>
      <c r="R1841" s="21">
        <v>0</v>
      </c>
      <c r="T1841" s="21">
        <v>0</v>
      </c>
      <c r="V1841" s="21">
        <v>0</v>
      </c>
      <c r="X1841" s="21">
        <v>0</v>
      </c>
      <c r="Z1841" s="21">
        <v>868900</v>
      </c>
      <c r="AB1841" s="22">
        <v>868900</v>
      </c>
      <c r="AD1841" s="5" t="str">
        <f t="shared" si="28"/>
        <v>No</v>
      </c>
      <c r="AF1841" s="28"/>
      <c r="AG1841" s="21"/>
    </row>
    <row r="1842" spans="1:33">
      <c r="A1842" s="8" t="s">
        <v>3508</v>
      </c>
      <c r="B1842" s="8" t="s">
        <v>3509</v>
      </c>
      <c r="C1842" s="9" t="s">
        <v>580</v>
      </c>
      <c r="D1842" s="185" t="s">
        <v>3510</v>
      </c>
      <c r="E1842" s="188" t="s">
        <v>3511</v>
      </c>
      <c r="F1842" s="9" t="s">
        <v>157</v>
      </c>
      <c r="G1842" s="9" t="s">
        <v>147</v>
      </c>
      <c r="H1842" s="10">
        <v>0</v>
      </c>
      <c r="I1842" s="11">
        <v>4</v>
      </c>
      <c r="J1842" s="24">
        <v>0</v>
      </c>
      <c r="K1842" s="12"/>
      <c r="L1842" s="14">
        <v>0</v>
      </c>
      <c r="N1842" s="21">
        <v>0</v>
      </c>
      <c r="P1842" s="21">
        <v>0</v>
      </c>
      <c r="R1842" s="21">
        <v>0</v>
      </c>
      <c r="T1842" s="21">
        <v>0</v>
      </c>
      <c r="V1842" s="21">
        <v>0</v>
      </c>
      <c r="X1842" s="21">
        <v>0</v>
      </c>
      <c r="Z1842" s="21">
        <v>62238</v>
      </c>
      <c r="AB1842" s="22">
        <v>62238</v>
      </c>
      <c r="AD1842" s="5" t="str">
        <f t="shared" si="28"/>
        <v>No</v>
      </c>
      <c r="AF1842" s="28"/>
      <c r="AG1842" s="21"/>
    </row>
    <row r="1843" spans="1:33">
      <c r="A1843" s="8" t="s">
        <v>5989</v>
      </c>
      <c r="B1843" s="8" t="s">
        <v>2662</v>
      </c>
      <c r="C1843" s="9" t="s">
        <v>132</v>
      </c>
      <c r="D1843" s="185" t="s">
        <v>5519</v>
      </c>
      <c r="E1843" s="188" t="s">
        <v>5520</v>
      </c>
      <c r="F1843" s="9" t="s">
        <v>83</v>
      </c>
      <c r="G1843" s="9" t="s">
        <v>147</v>
      </c>
      <c r="H1843" s="10">
        <v>0</v>
      </c>
      <c r="I1843" s="11">
        <v>4</v>
      </c>
      <c r="J1843" s="24">
        <v>0</v>
      </c>
      <c r="K1843" s="12"/>
      <c r="L1843" s="14">
        <v>0</v>
      </c>
      <c r="N1843" s="21">
        <v>0</v>
      </c>
      <c r="P1843" s="21">
        <v>0</v>
      </c>
      <c r="R1843" s="21">
        <v>0</v>
      </c>
      <c r="T1843" s="21">
        <v>0</v>
      </c>
      <c r="V1843" s="21">
        <v>0</v>
      </c>
      <c r="X1843" s="21">
        <v>0</v>
      </c>
      <c r="Z1843" s="21">
        <v>120331</v>
      </c>
      <c r="AB1843" s="22">
        <v>120331</v>
      </c>
      <c r="AD1843" s="5" t="str">
        <f t="shared" si="28"/>
        <v>No</v>
      </c>
      <c r="AF1843" s="28"/>
      <c r="AG1843" s="21"/>
    </row>
    <row r="1844" spans="1:33">
      <c r="A1844" s="8" t="s">
        <v>3903</v>
      </c>
      <c r="B1844" s="8" t="s">
        <v>3904</v>
      </c>
      <c r="C1844" s="9" t="s">
        <v>278</v>
      </c>
      <c r="D1844" s="185" t="s">
        <v>3905</v>
      </c>
      <c r="E1844" s="188" t="s">
        <v>3906</v>
      </c>
      <c r="F1844" s="9" t="s">
        <v>83</v>
      </c>
      <c r="G1844" s="9" t="s">
        <v>147</v>
      </c>
      <c r="H1844" s="10">
        <v>0</v>
      </c>
      <c r="I1844" s="11">
        <v>4</v>
      </c>
      <c r="J1844" s="24">
        <v>0</v>
      </c>
      <c r="K1844" s="12"/>
      <c r="L1844" s="14">
        <v>0</v>
      </c>
      <c r="N1844" s="21">
        <v>0</v>
      </c>
      <c r="P1844" s="21">
        <v>0</v>
      </c>
      <c r="R1844" s="21">
        <v>0</v>
      </c>
      <c r="T1844" s="21">
        <v>0</v>
      </c>
      <c r="V1844" s="21">
        <v>0</v>
      </c>
      <c r="X1844" s="21">
        <v>0</v>
      </c>
      <c r="Z1844" s="21">
        <v>40293</v>
      </c>
      <c r="AB1844" s="22">
        <v>40293</v>
      </c>
      <c r="AD1844" s="5" t="str">
        <f t="shared" si="28"/>
        <v>No</v>
      </c>
      <c r="AF1844" s="28"/>
      <c r="AG1844" s="21"/>
    </row>
    <row r="1845" spans="1:33">
      <c r="A1845" s="8" t="s">
        <v>4905</v>
      </c>
      <c r="B1845" s="8" t="s">
        <v>1986</v>
      </c>
      <c r="C1845" s="9" t="s">
        <v>87</v>
      </c>
      <c r="D1845" s="185" t="s">
        <v>4906</v>
      </c>
      <c r="E1845" s="188" t="s">
        <v>4907</v>
      </c>
      <c r="F1845" s="9" t="s">
        <v>125</v>
      </c>
      <c r="G1845" s="9" t="s">
        <v>147</v>
      </c>
      <c r="H1845" s="10">
        <v>0</v>
      </c>
      <c r="I1845" s="11">
        <v>4</v>
      </c>
      <c r="J1845" s="24">
        <v>0</v>
      </c>
      <c r="K1845" s="12"/>
      <c r="L1845" s="14">
        <v>0</v>
      </c>
      <c r="N1845" s="21">
        <v>0</v>
      </c>
      <c r="P1845" s="21">
        <v>0</v>
      </c>
      <c r="R1845" s="21">
        <v>0</v>
      </c>
      <c r="T1845" s="21">
        <v>0</v>
      </c>
      <c r="V1845" s="21">
        <v>0</v>
      </c>
      <c r="X1845" s="21">
        <v>0</v>
      </c>
      <c r="Z1845" s="21">
        <v>73489</v>
      </c>
      <c r="AB1845" s="22">
        <v>73489</v>
      </c>
      <c r="AD1845" s="5" t="str">
        <f t="shared" si="28"/>
        <v>No</v>
      </c>
      <c r="AF1845" s="28"/>
      <c r="AG1845" s="21"/>
    </row>
    <row r="1846" spans="1:33">
      <c r="A1846" s="8" t="s">
        <v>2239</v>
      </c>
      <c r="B1846" s="8" t="s">
        <v>2240</v>
      </c>
      <c r="C1846" s="9" t="s">
        <v>275</v>
      </c>
      <c r="D1846" s="185" t="s">
        <v>2241</v>
      </c>
      <c r="E1846" s="188" t="s">
        <v>2242</v>
      </c>
      <c r="F1846" s="9" t="s">
        <v>83</v>
      </c>
      <c r="G1846" s="9" t="s">
        <v>147</v>
      </c>
      <c r="H1846" s="10">
        <v>0</v>
      </c>
      <c r="I1846" s="11">
        <v>4</v>
      </c>
      <c r="J1846" s="24">
        <v>0</v>
      </c>
      <c r="K1846" s="12"/>
      <c r="L1846" s="14">
        <v>0</v>
      </c>
      <c r="N1846" s="21">
        <v>0</v>
      </c>
      <c r="P1846" s="21">
        <v>0</v>
      </c>
      <c r="R1846" s="21">
        <v>0</v>
      </c>
      <c r="T1846" s="21">
        <v>0</v>
      </c>
      <c r="V1846" s="21">
        <v>0</v>
      </c>
      <c r="X1846" s="21">
        <v>0</v>
      </c>
      <c r="Z1846" s="21">
        <v>31804</v>
      </c>
      <c r="AB1846" s="22">
        <v>31804</v>
      </c>
      <c r="AD1846" s="5" t="str">
        <f t="shared" si="28"/>
        <v>No</v>
      </c>
      <c r="AF1846" s="28"/>
      <c r="AG1846" s="21"/>
    </row>
    <row r="1847" spans="1:33">
      <c r="A1847" s="8" t="s">
        <v>6287</v>
      </c>
      <c r="B1847" s="8" t="s">
        <v>6288</v>
      </c>
      <c r="C1847" s="9" t="s">
        <v>91</v>
      </c>
      <c r="D1847" s="185"/>
      <c r="E1847" s="188">
        <v>90261</v>
      </c>
      <c r="F1847" s="9" t="s">
        <v>83</v>
      </c>
      <c r="G1847" s="9" t="s">
        <v>5756</v>
      </c>
      <c r="H1847" s="10">
        <v>12150996</v>
      </c>
      <c r="I1847" s="11">
        <v>4</v>
      </c>
      <c r="J1847" s="24">
        <v>0</v>
      </c>
      <c r="K1847" s="12"/>
      <c r="L1847" s="14">
        <v>0</v>
      </c>
      <c r="N1847" s="21">
        <v>0</v>
      </c>
      <c r="P1847" s="21">
        <v>0</v>
      </c>
      <c r="R1847" s="21">
        <v>0</v>
      </c>
      <c r="T1847" s="21">
        <v>0</v>
      </c>
      <c r="V1847" s="21">
        <v>0</v>
      </c>
      <c r="X1847" s="21">
        <v>0</v>
      </c>
      <c r="Z1847" s="21">
        <v>338286</v>
      </c>
      <c r="AB1847" s="22">
        <v>338286</v>
      </c>
      <c r="AD1847" s="5" t="str">
        <f t="shared" si="28"/>
        <v>No</v>
      </c>
      <c r="AF1847" s="28"/>
      <c r="AG1847" s="21"/>
    </row>
    <row r="1848" spans="1:33">
      <c r="A1848" s="8" t="s">
        <v>6330</v>
      </c>
      <c r="B1848" s="8" t="s">
        <v>6331</v>
      </c>
      <c r="C1848" s="9" t="s">
        <v>178</v>
      </c>
      <c r="D1848" s="185"/>
      <c r="E1848" s="188" t="s">
        <v>6332</v>
      </c>
      <c r="F1848" s="9" t="s">
        <v>157</v>
      </c>
      <c r="G1848" s="9" t="s">
        <v>147</v>
      </c>
      <c r="H1848" s="10">
        <v>0</v>
      </c>
      <c r="I1848" s="11">
        <v>4</v>
      </c>
      <c r="J1848" s="24">
        <v>0</v>
      </c>
      <c r="K1848" s="12"/>
      <c r="L1848" s="14">
        <v>0</v>
      </c>
      <c r="N1848" s="21">
        <v>0</v>
      </c>
      <c r="P1848" s="21">
        <v>0</v>
      </c>
      <c r="R1848" s="21">
        <v>0</v>
      </c>
      <c r="T1848" s="21">
        <v>0</v>
      </c>
      <c r="V1848" s="21">
        <v>0</v>
      </c>
      <c r="X1848" s="21">
        <v>0</v>
      </c>
      <c r="Z1848" s="21">
        <v>0</v>
      </c>
      <c r="AB1848" s="22">
        <v>0</v>
      </c>
      <c r="AD1848" s="5" t="str">
        <f t="shared" si="28"/>
        <v>No</v>
      </c>
      <c r="AF1848" s="28"/>
      <c r="AG1848" s="21"/>
    </row>
    <row r="1849" spans="1:33">
      <c r="A1849" s="8" t="s">
        <v>6655</v>
      </c>
      <c r="B1849" s="8" t="s">
        <v>6656</v>
      </c>
      <c r="C1849" s="9" t="s">
        <v>46</v>
      </c>
      <c r="D1849" s="185" t="s">
        <v>6657</v>
      </c>
      <c r="E1849" s="188" t="s">
        <v>6658</v>
      </c>
      <c r="F1849" s="9" t="s">
        <v>157</v>
      </c>
      <c r="G1849" s="9" t="s">
        <v>147</v>
      </c>
      <c r="H1849" s="10">
        <v>0</v>
      </c>
      <c r="I1849" s="11">
        <v>4</v>
      </c>
      <c r="J1849" s="24">
        <v>0</v>
      </c>
      <c r="K1849" s="12"/>
      <c r="L1849" s="14">
        <v>0</v>
      </c>
      <c r="N1849" s="21">
        <v>0</v>
      </c>
      <c r="P1849" s="21">
        <v>0</v>
      </c>
      <c r="R1849" s="21">
        <v>0</v>
      </c>
      <c r="T1849" s="21">
        <v>0</v>
      </c>
      <c r="V1849" s="21">
        <v>0</v>
      </c>
      <c r="X1849" s="21">
        <v>0</v>
      </c>
      <c r="Z1849" s="21">
        <v>7542</v>
      </c>
      <c r="AB1849" s="22">
        <v>7542</v>
      </c>
      <c r="AD1849" s="5" t="str">
        <f t="shared" si="28"/>
        <v>No</v>
      </c>
      <c r="AF1849" s="28"/>
      <c r="AG1849" s="21"/>
    </row>
    <row r="1850" spans="1:33">
      <c r="A1850" s="8" t="s">
        <v>5192</v>
      </c>
      <c r="B1850" s="8" t="s">
        <v>6476</v>
      </c>
      <c r="C1850" s="9" t="s">
        <v>168</v>
      </c>
      <c r="D1850" s="185" t="s">
        <v>5193</v>
      </c>
      <c r="E1850" s="188" t="s">
        <v>5194</v>
      </c>
      <c r="F1850" s="9" t="s">
        <v>88</v>
      </c>
      <c r="G1850" s="9" t="s">
        <v>147</v>
      </c>
      <c r="H1850" s="10">
        <v>0</v>
      </c>
      <c r="I1850" s="11">
        <v>4</v>
      </c>
      <c r="J1850" s="24">
        <v>0</v>
      </c>
      <c r="K1850" s="12"/>
      <c r="L1850" s="14">
        <v>0</v>
      </c>
      <c r="N1850" s="21">
        <v>0</v>
      </c>
      <c r="P1850" s="21">
        <v>0</v>
      </c>
      <c r="R1850" s="21">
        <v>0</v>
      </c>
      <c r="T1850" s="21">
        <v>0</v>
      </c>
      <c r="V1850" s="21">
        <v>0</v>
      </c>
      <c r="X1850" s="21">
        <v>0</v>
      </c>
      <c r="Z1850" s="21">
        <v>383714</v>
      </c>
      <c r="AB1850" s="22">
        <v>383714</v>
      </c>
      <c r="AD1850" s="5" t="str">
        <f t="shared" si="28"/>
        <v>No</v>
      </c>
      <c r="AF1850" s="28"/>
      <c r="AG1850" s="21"/>
    </row>
    <row r="1851" spans="1:33">
      <c r="A1851" s="8" t="s">
        <v>795</v>
      </c>
      <c r="B1851" s="8" t="s">
        <v>759</v>
      </c>
      <c r="C1851" s="9" t="s">
        <v>129</v>
      </c>
      <c r="D1851" s="185" t="s">
        <v>796</v>
      </c>
      <c r="E1851" s="188" t="s">
        <v>797</v>
      </c>
      <c r="F1851" s="9" t="s">
        <v>83</v>
      </c>
      <c r="G1851" s="9" t="s">
        <v>147</v>
      </c>
      <c r="H1851" s="10">
        <v>0</v>
      </c>
      <c r="I1851" s="11">
        <v>4</v>
      </c>
      <c r="J1851" s="24">
        <v>0</v>
      </c>
      <c r="K1851" s="12"/>
      <c r="L1851" s="14">
        <v>0</v>
      </c>
      <c r="N1851" s="21">
        <v>0</v>
      </c>
      <c r="P1851" s="21">
        <v>0</v>
      </c>
      <c r="R1851" s="21">
        <v>0</v>
      </c>
      <c r="T1851" s="21">
        <v>0</v>
      </c>
      <c r="V1851" s="21">
        <v>0</v>
      </c>
      <c r="X1851" s="21">
        <v>0</v>
      </c>
      <c r="Z1851" s="21">
        <v>97607</v>
      </c>
      <c r="AB1851" s="22">
        <v>97607</v>
      </c>
      <c r="AD1851" s="5" t="str">
        <f t="shared" si="28"/>
        <v>No</v>
      </c>
      <c r="AF1851" s="28"/>
      <c r="AG1851" s="21"/>
    </row>
    <row r="1852" spans="1:33">
      <c r="A1852" s="8" t="s">
        <v>6286</v>
      </c>
      <c r="B1852" s="8" t="s">
        <v>1984</v>
      </c>
      <c r="C1852" s="9" t="s">
        <v>171</v>
      </c>
      <c r="D1852" s="185"/>
      <c r="E1852" s="188">
        <v>40257</v>
      </c>
      <c r="F1852" s="9" t="s">
        <v>83</v>
      </c>
      <c r="G1852" s="9" t="s">
        <v>5756</v>
      </c>
      <c r="H1852" s="10">
        <v>5502379</v>
      </c>
      <c r="I1852" s="11">
        <v>4</v>
      </c>
      <c r="J1852" s="24">
        <v>0</v>
      </c>
      <c r="K1852" s="12"/>
      <c r="L1852" s="14">
        <v>0</v>
      </c>
      <c r="N1852" s="21">
        <v>0</v>
      </c>
      <c r="P1852" s="21">
        <v>0</v>
      </c>
      <c r="R1852" s="21">
        <v>0</v>
      </c>
      <c r="T1852" s="21">
        <v>0</v>
      </c>
      <c r="V1852" s="21">
        <v>0</v>
      </c>
      <c r="X1852" s="21">
        <v>0</v>
      </c>
      <c r="Z1852" s="21">
        <v>350914</v>
      </c>
      <c r="AB1852" s="22">
        <v>350914</v>
      </c>
      <c r="AD1852" s="5" t="str">
        <f t="shared" si="28"/>
        <v>No</v>
      </c>
      <c r="AF1852" s="28"/>
      <c r="AG1852" s="21"/>
    </row>
    <row r="1853" spans="1:33">
      <c r="A1853" s="8" t="s">
        <v>5621</v>
      </c>
      <c r="B1853" s="8" t="s">
        <v>5622</v>
      </c>
      <c r="C1853" s="9" t="s">
        <v>254</v>
      </c>
      <c r="D1853" s="185" t="s">
        <v>5623</v>
      </c>
      <c r="E1853" s="188" t="s">
        <v>5624</v>
      </c>
      <c r="F1853" s="9" t="s">
        <v>157</v>
      </c>
      <c r="G1853" s="9" t="s">
        <v>147</v>
      </c>
      <c r="H1853" s="10">
        <v>0</v>
      </c>
      <c r="I1853" s="11">
        <v>4</v>
      </c>
      <c r="J1853" s="24">
        <v>0</v>
      </c>
      <c r="K1853" s="12"/>
      <c r="L1853" s="14">
        <v>0</v>
      </c>
      <c r="N1853" s="21">
        <v>0</v>
      </c>
      <c r="P1853" s="21">
        <v>0</v>
      </c>
      <c r="R1853" s="21">
        <v>0</v>
      </c>
      <c r="T1853" s="21">
        <v>0</v>
      </c>
      <c r="V1853" s="21">
        <v>0</v>
      </c>
      <c r="X1853" s="21">
        <v>0</v>
      </c>
      <c r="Z1853" s="21">
        <v>18623</v>
      </c>
      <c r="AB1853" s="22">
        <v>18623</v>
      </c>
      <c r="AD1853" s="5" t="str">
        <f t="shared" si="28"/>
        <v>No</v>
      </c>
      <c r="AF1853" s="28"/>
      <c r="AG1853" s="21"/>
    </row>
    <row r="1854" spans="1:33">
      <c r="A1854" s="8" t="s">
        <v>2061</v>
      </c>
      <c r="B1854" s="8" t="s">
        <v>2062</v>
      </c>
      <c r="C1854" s="9" t="s">
        <v>69</v>
      </c>
      <c r="D1854" s="185" t="s">
        <v>2063</v>
      </c>
      <c r="E1854" s="188" t="s">
        <v>2064</v>
      </c>
      <c r="F1854" s="9" t="s">
        <v>83</v>
      </c>
      <c r="G1854" s="9" t="s">
        <v>147</v>
      </c>
      <c r="H1854" s="10">
        <v>0</v>
      </c>
      <c r="I1854" s="11">
        <v>4</v>
      </c>
      <c r="J1854" s="24">
        <v>0</v>
      </c>
      <c r="K1854" s="12"/>
      <c r="L1854" s="14">
        <v>0</v>
      </c>
      <c r="N1854" s="21">
        <v>0</v>
      </c>
      <c r="P1854" s="21">
        <v>0</v>
      </c>
      <c r="R1854" s="21">
        <v>0</v>
      </c>
      <c r="T1854" s="21">
        <v>0</v>
      </c>
      <c r="V1854" s="21">
        <v>0</v>
      </c>
      <c r="X1854" s="21">
        <v>0</v>
      </c>
      <c r="Z1854" s="21">
        <v>49352</v>
      </c>
      <c r="AB1854" s="22">
        <v>49352</v>
      </c>
      <c r="AD1854" s="5" t="str">
        <f t="shared" si="28"/>
        <v>No</v>
      </c>
      <c r="AF1854" s="28"/>
      <c r="AG1854" s="21"/>
    </row>
    <row r="1855" spans="1:33">
      <c r="A1855" s="8" t="s">
        <v>2075</v>
      </c>
      <c r="B1855" s="8" t="s">
        <v>2076</v>
      </c>
      <c r="C1855" s="9" t="s">
        <v>132</v>
      </c>
      <c r="D1855" s="185">
        <v>5042</v>
      </c>
      <c r="E1855" s="188">
        <v>50042</v>
      </c>
      <c r="F1855" s="9" t="s">
        <v>83</v>
      </c>
      <c r="G1855" s="9" t="s">
        <v>84</v>
      </c>
      <c r="H1855" s="10">
        <v>8608208</v>
      </c>
      <c r="I1855" s="11">
        <v>4</v>
      </c>
      <c r="J1855" s="24">
        <v>0</v>
      </c>
      <c r="K1855" s="12"/>
      <c r="L1855" s="14">
        <v>0</v>
      </c>
      <c r="N1855" s="21">
        <v>0</v>
      </c>
      <c r="P1855" s="21">
        <v>317848</v>
      </c>
      <c r="R1855" s="21">
        <v>0</v>
      </c>
      <c r="T1855" s="21">
        <v>0</v>
      </c>
      <c r="V1855" s="21">
        <v>0</v>
      </c>
      <c r="X1855" s="21">
        <v>0</v>
      </c>
      <c r="Z1855" s="21">
        <v>0</v>
      </c>
      <c r="AB1855" s="22">
        <v>317848</v>
      </c>
      <c r="AD1855" s="5" t="str">
        <f t="shared" si="28"/>
        <v>No</v>
      </c>
      <c r="AF1855" s="28"/>
      <c r="AG1855" s="21"/>
    </row>
    <row r="1856" spans="1:33">
      <c r="A1856" s="8" t="s">
        <v>5266</v>
      </c>
      <c r="B1856" s="8" t="s">
        <v>287</v>
      </c>
      <c r="C1856" s="9" t="s">
        <v>168</v>
      </c>
      <c r="D1856" s="185" t="s">
        <v>5267</v>
      </c>
      <c r="E1856" s="188" t="s">
        <v>5268</v>
      </c>
      <c r="F1856" s="9" t="s">
        <v>83</v>
      </c>
      <c r="G1856" s="9" t="s">
        <v>147</v>
      </c>
      <c r="H1856" s="10">
        <v>0</v>
      </c>
      <c r="I1856" s="11">
        <v>4</v>
      </c>
      <c r="J1856" s="24">
        <v>0</v>
      </c>
      <c r="K1856" s="12"/>
      <c r="L1856" s="14">
        <v>0</v>
      </c>
      <c r="N1856" s="21">
        <v>0</v>
      </c>
      <c r="P1856" s="21">
        <v>0</v>
      </c>
      <c r="R1856" s="21">
        <v>0</v>
      </c>
      <c r="T1856" s="21">
        <v>0</v>
      </c>
      <c r="V1856" s="21">
        <v>0</v>
      </c>
      <c r="X1856" s="21">
        <v>0</v>
      </c>
      <c r="Z1856" s="21">
        <v>66782</v>
      </c>
      <c r="AB1856" s="22">
        <v>66782</v>
      </c>
      <c r="AD1856" s="5" t="str">
        <f t="shared" si="28"/>
        <v>No</v>
      </c>
      <c r="AF1856" s="28"/>
      <c r="AG1856" s="21"/>
    </row>
    <row r="1857" spans="1:33">
      <c r="A1857" s="8" t="s">
        <v>5460</v>
      </c>
      <c r="B1857" s="8" t="s">
        <v>5461</v>
      </c>
      <c r="C1857" s="9" t="s">
        <v>132</v>
      </c>
      <c r="D1857" s="185" t="s">
        <v>5462</v>
      </c>
      <c r="E1857" s="188" t="s">
        <v>5463</v>
      </c>
      <c r="F1857" s="9" t="s">
        <v>83</v>
      </c>
      <c r="G1857" s="9" t="s">
        <v>147</v>
      </c>
      <c r="H1857" s="10">
        <v>0</v>
      </c>
      <c r="I1857" s="11">
        <v>4</v>
      </c>
      <c r="J1857" s="24">
        <v>0</v>
      </c>
      <c r="K1857" s="12"/>
      <c r="L1857" s="14">
        <v>0</v>
      </c>
      <c r="N1857" s="21">
        <v>0</v>
      </c>
      <c r="P1857" s="21">
        <v>0</v>
      </c>
      <c r="R1857" s="21">
        <v>0</v>
      </c>
      <c r="T1857" s="21">
        <v>0</v>
      </c>
      <c r="V1857" s="21">
        <v>0</v>
      </c>
      <c r="X1857" s="21">
        <v>0</v>
      </c>
      <c r="Z1857" s="21">
        <v>78884</v>
      </c>
      <c r="AB1857" s="22">
        <v>78884</v>
      </c>
      <c r="AD1857" s="5" t="str">
        <f t="shared" si="28"/>
        <v>No</v>
      </c>
      <c r="AF1857" s="28"/>
      <c r="AG1857" s="21"/>
    </row>
    <row r="1858" spans="1:33">
      <c r="A1858" s="8" t="s">
        <v>6299</v>
      </c>
      <c r="B1858" s="8" t="s">
        <v>6300</v>
      </c>
      <c r="C1858" s="9" t="s">
        <v>42</v>
      </c>
      <c r="D1858" s="185"/>
      <c r="E1858" s="188" t="s">
        <v>6301</v>
      </c>
      <c r="F1858" s="9" t="s">
        <v>83</v>
      </c>
      <c r="G1858" s="9" t="s">
        <v>147</v>
      </c>
      <c r="H1858" s="10">
        <v>0</v>
      </c>
      <c r="I1858" s="11">
        <v>4</v>
      </c>
      <c r="J1858" s="24">
        <v>0</v>
      </c>
      <c r="K1858" s="12"/>
      <c r="L1858" s="14">
        <v>0</v>
      </c>
      <c r="N1858" s="21">
        <v>0</v>
      </c>
      <c r="P1858" s="21">
        <v>0</v>
      </c>
      <c r="R1858" s="21">
        <v>0</v>
      </c>
      <c r="T1858" s="21">
        <v>0</v>
      </c>
      <c r="V1858" s="21">
        <v>0</v>
      </c>
      <c r="X1858" s="21">
        <v>0</v>
      </c>
      <c r="Z1858" s="21">
        <v>303192</v>
      </c>
      <c r="AB1858" s="22">
        <v>303192</v>
      </c>
      <c r="AD1858" s="5" t="str">
        <f t="shared" si="28"/>
        <v>No</v>
      </c>
      <c r="AF1858" s="28"/>
      <c r="AG1858" s="21"/>
    </row>
    <row r="1859" spans="1:33">
      <c r="A1859" s="8" t="s">
        <v>2344</v>
      </c>
      <c r="B1859" s="8" t="s">
        <v>1876</v>
      </c>
      <c r="C1859" s="9" t="s">
        <v>106</v>
      </c>
      <c r="D1859" s="185" t="s">
        <v>2345</v>
      </c>
      <c r="E1859" s="188" t="s">
        <v>2346</v>
      </c>
      <c r="F1859" s="9" t="s">
        <v>83</v>
      </c>
      <c r="G1859" s="9" t="s">
        <v>147</v>
      </c>
      <c r="H1859" s="10">
        <v>0</v>
      </c>
      <c r="I1859" s="11">
        <v>4</v>
      </c>
      <c r="J1859" s="24">
        <v>0</v>
      </c>
      <c r="K1859" s="12"/>
      <c r="L1859" s="14">
        <v>0</v>
      </c>
      <c r="N1859" s="21">
        <v>0</v>
      </c>
      <c r="P1859" s="21">
        <v>0</v>
      </c>
      <c r="R1859" s="21">
        <v>0</v>
      </c>
      <c r="T1859" s="21">
        <v>0</v>
      </c>
      <c r="V1859" s="21">
        <v>0</v>
      </c>
      <c r="X1859" s="21">
        <v>0</v>
      </c>
      <c r="Z1859" s="21">
        <v>60321</v>
      </c>
      <c r="AB1859" s="22">
        <v>60321</v>
      </c>
      <c r="AD1859" s="5" t="str">
        <f t="shared" ref="AD1859:AD1922" si="29">IF(AC1859&amp;AA1859&amp;Y1859&amp;W1859&amp;U1859&amp;S1859&amp;Q1859&amp;O1859&amp;M1859&amp;K1859&lt;&gt;"","Yes","No")</f>
        <v>No</v>
      </c>
      <c r="AF1859" s="28"/>
      <c r="AG1859" s="21"/>
    </row>
    <row r="1860" spans="1:33">
      <c r="A1860" s="8" t="s">
        <v>6660</v>
      </c>
      <c r="B1860" s="8" t="s">
        <v>2218</v>
      </c>
      <c r="C1860" s="9" t="s">
        <v>275</v>
      </c>
      <c r="D1860" s="185" t="s">
        <v>2219</v>
      </c>
      <c r="E1860" s="188" t="s">
        <v>2220</v>
      </c>
      <c r="F1860" s="9" t="s">
        <v>83</v>
      </c>
      <c r="G1860" s="9" t="s">
        <v>147</v>
      </c>
      <c r="H1860" s="10">
        <v>0</v>
      </c>
      <c r="I1860" s="11">
        <v>4</v>
      </c>
      <c r="J1860" s="24">
        <v>0</v>
      </c>
      <c r="K1860" s="12"/>
      <c r="L1860" s="14">
        <v>0</v>
      </c>
      <c r="N1860" s="21">
        <v>0</v>
      </c>
      <c r="P1860" s="21">
        <v>0</v>
      </c>
      <c r="R1860" s="21">
        <v>0</v>
      </c>
      <c r="T1860" s="21">
        <v>0</v>
      </c>
      <c r="V1860" s="21">
        <v>0</v>
      </c>
      <c r="X1860" s="21">
        <v>0</v>
      </c>
      <c r="Z1860" s="21">
        <v>35105</v>
      </c>
      <c r="AB1860" s="22">
        <v>35105</v>
      </c>
      <c r="AD1860" s="5" t="str">
        <f t="shared" si="29"/>
        <v>No</v>
      </c>
      <c r="AF1860" s="28"/>
      <c r="AG1860" s="21"/>
    </row>
    <row r="1861" spans="1:33">
      <c r="A1861" s="8" t="s">
        <v>2261</v>
      </c>
      <c r="B1861" s="8" t="s">
        <v>2262</v>
      </c>
      <c r="C1861" s="9" t="s">
        <v>275</v>
      </c>
      <c r="D1861" s="185" t="s">
        <v>2263</v>
      </c>
      <c r="E1861" s="188" t="s">
        <v>2264</v>
      </c>
      <c r="F1861" s="9" t="s">
        <v>83</v>
      </c>
      <c r="G1861" s="9" t="s">
        <v>147</v>
      </c>
      <c r="H1861" s="10">
        <v>0</v>
      </c>
      <c r="I1861" s="11">
        <v>4</v>
      </c>
      <c r="J1861" s="24">
        <v>0</v>
      </c>
      <c r="K1861" s="12"/>
      <c r="L1861" s="14">
        <v>0</v>
      </c>
      <c r="N1861" s="21">
        <v>0</v>
      </c>
      <c r="P1861" s="21">
        <v>0</v>
      </c>
      <c r="R1861" s="21">
        <v>0</v>
      </c>
      <c r="T1861" s="21">
        <v>0</v>
      </c>
      <c r="V1861" s="21">
        <v>0</v>
      </c>
      <c r="X1861" s="21">
        <v>0</v>
      </c>
      <c r="Z1861" s="21">
        <v>24336</v>
      </c>
      <c r="AB1861" s="22">
        <v>24336</v>
      </c>
      <c r="AD1861" s="5" t="str">
        <f t="shared" si="29"/>
        <v>No</v>
      </c>
      <c r="AF1861" s="28"/>
      <c r="AG1861" s="21"/>
    </row>
    <row r="1862" spans="1:33">
      <c r="A1862" s="8" t="s">
        <v>1062</v>
      </c>
      <c r="B1862" s="8" t="s">
        <v>1063</v>
      </c>
      <c r="C1862" s="9" t="s">
        <v>238</v>
      </c>
      <c r="D1862" s="185">
        <v>1132</v>
      </c>
      <c r="E1862" s="188">
        <v>10132</v>
      </c>
      <c r="F1862" s="9" t="s">
        <v>113</v>
      </c>
      <c r="G1862" s="9" t="s">
        <v>5756</v>
      </c>
      <c r="H1862" s="10">
        <v>924859</v>
      </c>
      <c r="I1862" s="11">
        <v>4</v>
      </c>
      <c r="J1862" s="24">
        <v>0</v>
      </c>
      <c r="K1862" s="12"/>
      <c r="L1862" s="14">
        <v>0</v>
      </c>
      <c r="N1862" s="21">
        <v>0</v>
      </c>
      <c r="P1862" s="21">
        <v>0</v>
      </c>
      <c r="R1862" s="21">
        <v>0</v>
      </c>
      <c r="T1862" s="21">
        <v>0</v>
      </c>
      <c r="V1862" s="21">
        <v>0</v>
      </c>
      <c r="X1862" s="21">
        <v>0</v>
      </c>
      <c r="Z1862" s="21">
        <v>0</v>
      </c>
      <c r="AB1862" s="22">
        <v>0</v>
      </c>
      <c r="AD1862" s="5" t="str">
        <f t="shared" si="29"/>
        <v>No</v>
      </c>
      <c r="AF1862" s="28"/>
      <c r="AG1862" s="21"/>
    </row>
    <row r="1863" spans="1:33">
      <c r="A1863" s="8" t="s">
        <v>6676</v>
      </c>
      <c r="B1863" s="8" t="s">
        <v>6114</v>
      </c>
      <c r="C1863" s="9" t="s">
        <v>254</v>
      </c>
      <c r="D1863" s="185"/>
      <c r="E1863" s="188" t="s">
        <v>6024</v>
      </c>
      <c r="F1863" s="9" t="s">
        <v>83</v>
      </c>
      <c r="G1863" s="9" t="s">
        <v>147</v>
      </c>
      <c r="H1863" s="10">
        <v>0</v>
      </c>
      <c r="I1863" s="11">
        <v>3</v>
      </c>
      <c r="J1863" s="24">
        <v>0</v>
      </c>
      <c r="K1863" s="12"/>
      <c r="L1863" s="14">
        <v>0</v>
      </c>
      <c r="N1863" s="21">
        <v>0</v>
      </c>
      <c r="P1863" s="21">
        <v>0</v>
      </c>
      <c r="R1863" s="21">
        <v>0</v>
      </c>
      <c r="T1863" s="21">
        <v>0</v>
      </c>
      <c r="V1863" s="21">
        <v>0</v>
      </c>
      <c r="X1863" s="21">
        <v>0</v>
      </c>
      <c r="Z1863" s="21">
        <v>46599</v>
      </c>
      <c r="AB1863" s="22">
        <v>46599</v>
      </c>
      <c r="AD1863" s="5" t="str">
        <f t="shared" si="29"/>
        <v>No</v>
      </c>
      <c r="AF1863" s="28"/>
      <c r="AG1863" s="21"/>
    </row>
    <row r="1864" spans="1:33">
      <c r="A1864" s="8" t="s">
        <v>4717</v>
      </c>
      <c r="B1864" s="8" t="s">
        <v>6488</v>
      </c>
      <c r="C1864" s="9" t="s">
        <v>79</v>
      </c>
      <c r="D1864" s="185" t="s">
        <v>4718</v>
      </c>
      <c r="E1864" s="188" t="s">
        <v>4719</v>
      </c>
      <c r="F1864" s="9" t="s">
        <v>83</v>
      </c>
      <c r="G1864" s="9" t="s">
        <v>147</v>
      </c>
      <c r="H1864" s="10">
        <v>0</v>
      </c>
      <c r="I1864" s="11">
        <v>3</v>
      </c>
      <c r="J1864" s="24">
        <v>0</v>
      </c>
      <c r="K1864" s="12"/>
      <c r="L1864" s="14">
        <v>0</v>
      </c>
      <c r="N1864" s="21">
        <v>0</v>
      </c>
      <c r="P1864" s="21">
        <v>0</v>
      </c>
      <c r="R1864" s="21">
        <v>0</v>
      </c>
      <c r="T1864" s="21">
        <v>0</v>
      </c>
      <c r="V1864" s="21">
        <v>0</v>
      </c>
      <c r="X1864" s="21">
        <v>0</v>
      </c>
      <c r="Z1864" s="21">
        <v>51864</v>
      </c>
      <c r="AB1864" s="22">
        <v>51864</v>
      </c>
      <c r="AD1864" s="5" t="str">
        <f t="shared" si="29"/>
        <v>No</v>
      </c>
      <c r="AF1864" s="28"/>
      <c r="AG1864" s="21"/>
    </row>
    <row r="1865" spans="1:33">
      <c r="A1865" s="8" t="s">
        <v>4669</v>
      </c>
      <c r="B1865" s="8" t="s">
        <v>4670</v>
      </c>
      <c r="C1865" s="9" t="s">
        <v>42</v>
      </c>
      <c r="D1865" s="185" t="s">
        <v>4671</v>
      </c>
      <c r="E1865" s="188" t="s">
        <v>4672</v>
      </c>
      <c r="F1865" s="9" t="s">
        <v>83</v>
      </c>
      <c r="G1865" s="9" t="s">
        <v>147</v>
      </c>
      <c r="H1865" s="10">
        <v>0</v>
      </c>
      <c r="I1865" s="11">
        <v>3</v>
      </c>
      <c r="J1865" s="24">
        <v>0</v>
      </c>
      <c r="K1865" s="12"/>
      <c r="L1865" s="14">
        <v>0</v>
      </c>
      <c r="N1865" s="21">
        <v>0</v>
      </c>
      <c r="P1865" s="21">
        <v>0</v>
      </c>
      <c r="R1865" s="21">
        <v>0</v>
      </c>
      <c r="T1865" s="21">
        <v>0</v>
      </c>
      <c r="V1865" s="21">
        <v>0</v>
      </c>
      <c r="X1865" s="21">
        <v>0</v>
      </c>
      <c r="Z1865" s="21">
        <v>77636</v>
      </c>
      <c r="AB1865" s="22">
        <v>77636</v>
      </c>
      <c r="AD1865" s="5" t="str">
        <f t="shared" si="29"/>
        <v>No</v>
      </c>
      <c r="AF1865" s="28"/>
      <c r="AG1865" s="21"/>
    </row>
    <row r="1866" spans="1:33">
      <c r="A1866" s="8" t="s">
        <v>4078</v>
      </c>
      <c r="B1866" s="8" t="s">
        <v>2689</v>
      </c>
      <c r="C1866" s="9" t="s">
        <v>235</v>
      </c>
      <c r="D1866" s="185">
        <v>4233</v>
      </c>
      <c r="E1866" s="188">
        <v>40233</v>
      </c>
      <c r="F1866" s="9" t="s">
        <v>83</v>
      </c>
      <c r="G1866" s="9" t="s">
        <v>5756</v>
      </c>
      <c r="H1866" s="10">
        <v>214881</v>
      </c>
      <c r="I1866" s="11">
        <v>3</v>
      </c>
      <c r="J1866" s="24">
        <v>0</v>
      </c>
      <c r="K1866" s="12"/>
      <c r="L1866" s="14">
        <v>0</v>
      </c>
      <c r="N1866" s="21">
        <v>0</v>
      </c>
      <c r="P1866" s="21">
        <v>0</v>
      </c>
      <c r="R1866" s="21">
        <v>0</v>
      </c>
      <c r="T1866" s="21">
        <v>0</v>
      </c>
      <c r="V1866" s="21">
        <v>0</v>
      </c>
      <c r="X1866" s="21">
        <v>0</v>
      </c>
      <c r="Z1866" s="21">
        <v>575984</v>
      </c>
      <c r="AB1866" s="22">
        <v>575984</v>
      </c>
      <c r="AD1866" s="5" t="str">
        <f t="shared" si="29"/>
        <v>No</v>
      </c>
      <c r="AF1866" s="28"/>
      <c r="AG1866" s="21"/>
    </row>
    <row r="1867" spans="1:33">
      <c r="A1867" s="8" t="s">
        <v>1021</v>
      </c>
      <c r="B1867" s="8" t="s">
        <v>1022</v>
      </c>
      <c r="C1867" s="9" t="s">
        <v>129</v>
      </c>
      <c r="D1867" s="185">
        <v>4193</v>
      </c>
      <c r="E1867" s="188">
        <v>40193</v>
      </c>
      <c r="F1867" s="9" t="s">
        <v>83</v>
      </c>
      <c r="G1867" s="9" t="s">
        <v>5756</v>
      </c>
      <c r="H1867" s="10">
        <v>51456</v>
      </c>
      <c r="I1867" s="11">
        <v>3</v>
      </c>
      <c r="J1867" s="24">
        <v>0</v>
      </c>
      <c r="K1867" s="12"/>
      <c r="L1867" s="14">
        <v>0</v>
      </c>
      <c r="N1867" s="21">
        <v>0</v>
      </c>
      <c r="P1867" s="21">
        <v>0</v>
      </c>
      <c r="R1867" s="21">
        <v>0</v>
      </c>
      <c r="T1867" s="21">
        <v>0</v>
      </c>
      <c r="V1867" s="21">
        <v>0</v>
      </c>
      <c r="X1867" s="21">
        <v>0</v>
      </c>
      <c r="Z1867" s="21">
        <v>242467</v>
      </c>
      <c r="AB1867" s="22">
        <v>242467</v>
      </c>
      <c r="AD1867" s="5" t="str">
        <f t="shared" si="29"/>
        <v>No</v>
      </c>
      <c r="AF1867" s="28"/>
      <c r="AG1867" s="21"/>
    </row>
    <row r="1868" spans="1:33">
      <c r="A1868" s="8" t="s">
        <v>6675</v>
      </c>
      <c r="B1868" s="8" t="s">
        <v>2247</v>
      </c>
      <c r="C1868" s="9" t="s">
        <v>275</v>
      </c>
      <c r="D1868" s="185" t="s">
        <v>2248</v>
      </c>
      <c r="E1868" s="188" t="s">
        <v>2249</v>
      </c>
      <c r="F1868" s="9" t="s">
        <v>83</v>
      </c>
      <c r="G1868" s="9" t="s">
        <v>147</v>
      </c>
      <c r="H1868" s="10">
        <v>0</v>
      </c>
      <c r="I1868" s="11">
        <v>3</v>
      </c>
      <c r="J1868" s="24">
        <v>0</v>
      </c>
      <c r="K1868" s="12"/>
      <c r="L1868" s="14">
        <v>0</v>
      </c>
      <c r="N1868" s="21">
        <v>0</v>
      </c>
      <c r="P1868" s="21">
        <v>0</v>
      </c>
      <c r="R1868" s="21">
        <v>0</v>
      </c>
      <c r="T1868" s="21">
        <v>0</v>
      </c>
      <c r="V1868" s="21">
        <v>0</v>
      </c>
      <c r="X1868" s="21">
        <v>0</v>
      </c>
      <c r="Z1868" s="21">
        <v>11738</v>
      </c>
      <c r="AB1868" s="22">
        <v>11738</v>
      </c>
      <c r="AD1868" s="5" t="str">
        <f t="shared" si="29"/>
        <v>No</v>
      </c>
      <c r="AF1868" s="28"/>
      <c r="AG1868" s="21"/>
    </row>
    <row r="1869" spans="1:33">
      <c r="A1869" s="8" t="s">
        <v>6316</v>
      </c>
      <c r="B1869" s="8" t="s">
        <v>6317</v>
      </c>
      <c r="C1869" s="9" t="s">
        <v>42</v>
      </c>
      <c r="D1869" s="185" t="s">
        <v>6318</v>
      </c>
      <c r="E1869" s="188" t="s">
        <v>6319</v>
      </c>
      <c r="F1869" s="9" t="s">
        <v>83</v>
      </c>
      <c r="G1869" s="9" t="s">
        <v>147</v>
      </c>
      <c r="H1869" s="10">
        <v>0</v>
      </c>
      <c r="I1869" s="11">
        <v>3</v>
      </c>
      <c r="J1869" s="24">
        <v>0</v>
      </c>
      <c r="K1869" s="12"/>
      <c r="L1869" s="14">
        <v>0</v>
      </c>
      <c r="N1869" s="21">
        <v>0</v>
      </c>
      <c r="P1869" s="21">
        <v>0</v>
      </c>
      <c r="R1869" s="21">
        <v>0</v>
      </c>
      <c r="T1869" s="21">
        <v>0</v>
      </c>
      <c r="V1869" s="21">
        <v>0</v>
      </c>
      <c r="X1869" s="21">
        <v>0</v>
      </c>
      <c r="Z1869" s="21">
        <v>20563</v>
      </c>
      <c r="AB1869" s="22">
        <v>20563</v>
      </c>
      <c r="AD1869" s="5" t="str">
        <f t="shared" si="29"/>
        <v>No</v>
      </c>
      <c r="AF1869" s="28"/>
      <c r="AG1869" s="21"/>
    </row>
    <row r="1870" spans="1:33">
      <c r="A1870" s="8" t="s">
        <v>3855</v>
      </c>
      <c r="B1870" s="8" t="s">
        <v>6482</v>
      </c>
      <c r="C1870" s="9" t="s">
        <v>278</v>
      </c>
      <c r="D1870" s="185" t="s">
        <v>3856</v>
      </c>
      <c r="E1870" s="188" t="s">
        <v>3857</v>
      </c>
      <c r="F1870" s="9" t="s">
        <v>157</v>
      </c>
      <c r="G1870" s="9" t="s">
        <v>147</v>
      </c>
      <c r="H1870" s="10">
        <v>0</v>
      </c>
      <c r="I1870" s="11">
        <v>3</v>
      </c>
      <c r="J1870" s="24">
        <v>0</v>
      </c>
      <c r="K1870" s="12"/>
      <c r="L1870" s="14">
        <v>0</v>
      </c>
      <c r="N1870" s="21">
        <v>0</v>
      </c>
      <c r="P1870" s="21">
        <v>0</v>
      </c>
      <c r="R1870" s="21">
        <v>0</v>
      </c>
      <c r="T1870" s="21">
        <v>0</v>
      </c>
      <c r="V1870" s="21">
        <v>0</v>
      </c>
      <c r="X1870" s="21">
        <v>0</v>
      </c>
      <c r="Z1870" s="21">
        <v>35506</v>
      </c>
      <c r="AB1870" s="22">
        <v>35506</v>
      </c>
      <c r="AD1870" s="5" t="str">
        <f t="shared" si="29"/>
        <v>No</v>
      </c>
      <c r="AF1870" s="28"/>
      <c r="AG1870" s="21"/>
    </row>
    <row r="1871" spans="1:33">
      <c r="A1871" s="8" t="s">
        <v>5962</v>
      </c>
      <c r="B1871" s="8" t="s">
        <v>292</v>
      </c>
      <c r="C1871" s="9" t="s">
        <v>288</v>
      </c>
      <c r="D1871" s="185"/>
      <c r="E1871" s="188">
        <v>30990</v>
      </c>
      <c r="F1871" s="9" t="s">
        <v>157</v>
      </c>
      <c r="G1871" s="9" t="s">
        <v>5756</v>
      </c>
      <c r="H1871" s="10">
        <v>1733853</v>
      </c>
      <c r="I1871" s="11">
        <v>3</v>
      </c>
      <c r="J1871" s="24">
        <v>0</v>
      </c>
      <c r="K1871" s="12"/>
      <c r="L1871" s="14">
        <v>0</v>
      </c>
      <c r="N1871" s="21">
        <v>0</v>
      </c>
      <c r="P1871" s="21">
        <v>0</v>
      </c>
      <c r="R1871" s="21">
        <v>0</v>
      </c>
      <c r="T1871" s="21">
        <v>0</v>
      </c>
      <c r="V1871" s="21">
        <v>0</v>
      </c>
      <c r="X1871" s="21">
        <v>0</v>
      </c>
      <c r="Z1871" s="21">
        <v>97215</v>
      </c>
      <c r="AB1871" s="22">
        <v>97215</v>
      </c>
      <c r="AD1871" s="5" t="str">
        <f t="shared" si="29"/>
        <v>No</v>
      </c>
      <c r="AF1871" s="28"/>
      <c r="AG1871" s="21"/>
    </row>
    <row r="1872" spans="1:33">
      <c r="A1872" s="8" t="s">
        <v>2385</v>
      </c>
      <c r="B1872" s="8" t="s">
        <v>2386</v>
      </c>
      <c r="C1872" s="9" t="s">
        <v>46</v>
      </c>
      <c r="D1872" s="185" t="s">
        <v>2387</v>
      </c>
      <c r="E1872" s="188" t="s">
        <v>2388</v>
      </c>
      <c r="F1872" s="9" t="s">
        <v>88</v>
      </c>
      <c r="G1872" s="9" t="s">
        <v>147</v>
      </c>
      <c r="H1872" s="10">
        <v>0</v>
      </c>
      <c r="I1872" s="11">
        <v>3</v>
      </c>
      <c r="J1872" s="24">
        <v>0</v>
      </c>
      <c r="K1872" s="12"/>
      <c r="L1872" s="14">
        <v>0</v>
      </c>
      <c r="N1872" s="21">
        <v>0</v>
      </c>
      <c r="P1872" s="21">
        <v>0</v>
      </c>
      <c r="R1872" s="21">
        <v>0</v>
      </c>
      <c r="T1872" s="21">
        <v>0</v>
      </c>
      <c r="V1872" s="21">
        <v>0</v>
      </c>
      <c r="X1872" s="21">
        <v>0</v>
      </c>
      <c r="Z1872" s="21">
        <v>14483</v>
      </c>
      <c r="AB1872" s="22">
        <v>14483</v>
      </c>
      <c r="AD1872" s="5" t="str">
        <f t="shared" si="29"/>
        <v>No</v>
      </c>
      <c r="AF1872" s="28"/>
      <c r="AG1872" s="21"/>
    </row>
    <row r="1873" spans="1:33">
      <c r="A1873" s="8" t="s">
        <v>5678</v>
      </c>
      <c r="B1873" s="8" t="s">
        <v>6691</v>
      </c>
      <c r="C1873" s="9" t="s">
        <v>254</v>
      </c>
      <c r="D1873" s="185" t="s">
        <v>5679</v>
      </c>
      <c r="E1873" s="188" t="s">
        <v>5680</v>
      </c>
      <c r="F1873" s="9" t="s">
        <v>83</v>
      </c>
      <c r="G1873" s="9" t="s">
        <v>147</v>
      </c>
      <c r="H1873" s="10">
        <v>0</v>
      </c>
      <c r="I1873" s="11">
        <v>3</v>
      </c>
      <c r="J1873" s="24">
        <v>0</v>
      </c>
      <c r="K1873" s="12"/>
      <c r="L1873" s="14">
        <v>0</v>
      </c>
      <c r="N1873" s="21">
        <v>0</v>
      </c>
      <c r="P1873" s="21">
        <v>0</v>
      </c>
      <c r="R1873" s="21">
        <v>0</v>
      </c>
      <c r="T1873" s="21">
        <v>0</v>
      </c>
      <c r="V1873" s="21">
        <v>0</v>
      </c>
      <c r="X1873" s="21">
        <v>0</v>
      </c>
      <c r="Z1873" s="21">
        <v>10364</v>
      </c>
      <c r="AB1873" s="22">
        <v>10364</v>
      </c>
      <c r="AD1873" s="5" t="str">
        <f t="shared" si="29"/>
        <v>No</v>
      </c>
      <c r="AF1873" s="28"/>
      <c r="AG1873" s="21"/>
    </row>
    <row r="1874" spans="1:33">
      <c r="A1874" s="8" t="s">
        <v>3825</v>
      </c>
      <c r="B1874" s="8" t="s">
        <v>6486</v>
      </c>
      <c r="C1874" s="9" t="s">
        <v>278</v>
      </c>
      <c r="D1874" s="185" t="s">
        <v>3826</v>
      </c>
      <c r="E1874" s="188" t="s">
        <v>3827</v>
      </c>
      <c r="F1874" s="9" t="s">
        <v>157</v>
      </c>
      <c r="G1874" s="9" t="s">
        <v>147</v>
      </c>
      <c r="H1874" s="10">
        <v>0</v>
      </c>
      <c r="I1874" s="11">
        <v>3</v>
      </c>
      <c r="J1874" s="24">
        <v>0</v>
      </c>
      <c r="K1874" s="12"/>
      <c r="L1874" s="14">
        <v>0</v>
      </c>
      <c r="N1874" s="21">
        <v>0</v>
      </c>
      <c r="P1874" s="21">
        <v>0</v>
      </c>
      <c r="R1874" s="21">
        <v>0</v>
      </c>
      <c r="T1874" s="21">
        <v>0</v>
      </c>
      <c r="V1874" s="21">
        <v>0</v>
      </c>
      <c r="X1874" s="21">
        <v>0</v>
      </c>
      <c r="Z1874" s="21">
        <v>11312</v>
      </c>
      <c r="AB1874" s="22">
        <v>11312</v>
      </c>
      <c r="AD1874" s="5" t="str">
        <f t="shared" si="29"/>
        <v>No</v>
      </c>
      <c r="AF1874" s="28"/>
      <c r="AG1874" s="21"/>
    </row>
    <row r="1875" spans="1:33">
      <c r="A1875" s="8" t="s">
        <v>6678</v>
      </c>
      <c r="B1875" s="8" t="s">
        <v>6679</v>
      </c>
      <c r="C1875" s="9" t="s">
        <v>39</v>
      </c>
      <c r="D1875" s="185"/>
      <c r="E1875" s="188" t="s">
        <v>6680</v>
      </c>
      <c r="F1875" s="9" t="s">
        <v>36</v>
      </c>
      <c r="G1875" s="9" t="s">
        <v>147</v>
      </c>
      <c r="H1875" s="10">
        <v>0</v>
      </c>
      <c r="I1875" s="11">
        <v>3</v>
      </c>
      <c r="J1875" s="24">
        <v>0</v>
      </c>
      <c r="K1875" s="12"/>
      <c r="L1875" s="14">
        <v>0</v>
      </c>
      <c r="N1875" s="21">
        <v>0</v>
      </c>
      <c r="P1875" s="21">
        <v>0</v>
      </c>
      <c r="R1875" s="21">
        <v>0</v>
      </c>
      <c r="T1875" s="21">
        <v>0</v>
      </c>
      <c r="V1875" s="21">
        <v>0</v>
      </c>
      <c r="X1875" s="21">
        <v>0</v>
      </c>
      <c r="Z1875" s="21">
        <v>99562</v>
      </c>
      <c r="AB1875" s="22">
        <v>99562</v>
      </c>
      <c r="AD1875" s="5" t="str">
        <f t="shared" si="29"/>
        <v>No</v>
      </c>
      <c r="AF1875" s="28"/>
      <c r="AG1875" s="21"/>
    </row>
    <row r="1876" spans="1:33">
      <c r="A1876" s="8" t="s">
        <v>949</v>
      </c>
      <c r="B1876" s="8" t="s">
        <v>950</v>
      </c>
      <c r="C1876" s="9" t="s">
        <v>129</v>
      </c>
      <c r="D1876" s="185" t="s">
        <v>951</v>
      </c>
      <c r="E1876" s="188" t="s">
        <v>952</v>
      </c>
      <c r="F1876" s="9" t="s">
        <v>83</v>
      </c>
      <c r="G1876" s="9" t="s">
        <v>147</v>
      </c>
      <c r="H1876" s="10">
        <v>0</v>
      </c>
      <c r="I1876" s="11">
        <v>3</v>
      </c>
      <c r="J1876" s="24">
        <v>0</v>
      </c>
      <c r="K1876" s="12"/>
      <c r="L1876" s="14">
        <v>0</v>
      </c>
      <c r="N1876" s="21">
        <v>0</v>
      </c>
      <c r="P1876" s="21">
        <v>0</v>
      </c>
      <c r="R1876" s="21">
        <v>0</v>
      </c>
      <c r="T1876" s="21">
        <v>0</v>
      </c>
      <c r="V1876" s="21">
        <v>0</v>
      </c>
      <c r="X1876" s="21">
        <v>0</v>
      </c>
      <c r="Z1876" s="21">
        <v>60615</v>
      </c>
      <c r="AB1876" s="22">
        <v>60615</v>
      </c>
      <c r="AD1876" s="5" t="str">
        <f t="shared" si="29"/>
        <v>No</v>
      </c>
      <c r="AF1876" s="28"/>
      <c r="AG1876" s="21"/>
    </row>
    <row r="1877" spans="1:33">
      <c r="A1877" s="8" t="s">
        <v>3795</v>
      </c>
      <c r="B1877" s="8" t="s">
        <v>3796</v>
      </c>
      <c r="C1877" s="9" t="s">
        <v>278</v>
      </c>
      <c r="D1877" s="185" t="s">
        <v>3797</v>
      </c>
      <c r="E1877" s="188" t="s">
        <v>3798</v>
      </c>
      <c r="F1877" s="9" t="s">
        <v>83</v>
      </c>
      <c r="G1877" s="9" t="s">
        <v>147</v>
      </c>
      <c r="H1877" s="10">
        <v>0</v>
      </c>
      <c r="I1877" s="11">
        <v>3</v>
      </c>
      <c r="J1877" s="24">
        <v>0</v>
      </c>
      <c r="K1877" s="12"/>
      <c r="L1877" s="14">
        <v>0</v>
      </c>
      <c r="N1877" s="21">
        <v>0</v>
      </c>
      <c r="P1877" s="21">
        <v>0</v>
      </c>
      <c r="R1877" s="21">
        <v>0</v>
      </c>
      <c r="T1877" s="21">
        <v>0</v>
      </c>
      <c r="V1877" s="21">
        <v>0</v>
      </c>
      <c r="X1877" s="21">
        <v>0</v>
      </c>
      <c r="Z1877" s="21">
        <v>14635</v>
      </c>
      <c r="AB1877" s="22">
        <v>14635</v>
      </c>
      <c r="AD1877" s="5" t="str">
        <f t="shared" si="29"/>
        <v>No</v>
      </c>
      <c r="AF1877" s="28"/>
      <c r="AG1877" s="21"/>
    </row>
    <row r="1878" spans="1:33">
      <c r="A1878" s="8" t="s">
        <v>6017</v>
      </c>
      <c r="B1878" s="8" t="s">
        <v>6487</v>
      </c>
      <c r="C1878" s="9" t="s">
        <v>120</v>
      </c>
      <c r="D1878" s="185"/>
      <c r="E1878" s="188" t="s">
        <v>6018</v>
      </c>
      <c r="F1878" s="9" t="s">
        <v>83</v>
      </c>
      <c r="G1878" s="9" t="s">
        <v>147</v>
      </c>
      <c r="H1878" s="10">
        <v>0</v>
      </c>
      <c r="I1878" s="11">
        <v>3</v>
      </c>
      <c r="J1878" s="24">
        <v>0</v>
      </c>
      <c r="K1878" s="12"/>
      <c r="L1878" s="14">
        <v>0</v>
      </c>
      <c r="N1878" s="21">
        <v>0</v>
      </c>
      <c r="P1878" s="21">
        <v>0</v>
      </c>
      <c r="R1878" s="21">
        <v>0</v>
      </c>
      <c r="T1878" s="21">
        <v>0</v>
      </c>
      <c r="V1878" s="21">
        <v>0</v>
      </c>
      <c r="X1878" s="21">
        <v>0</v>
      </c>
      <c r="Z1878" s="21">
        <v>42297</v>
      </c>
      <c r="AB1878" s="22">
        <v>42297</v>
      </c>
      <c r="AD1878" s="5" t="str">
        <f t="shared" si="29"/>
        <v>No</v>
      </c>
      <c r="AF1878" s="28"/>
      <c r="AG1878" s="21"/>
    </row>
    <row r="1879" spans="1:33">
      <c r="A1879" s="8" t="s">
        <v>978</v>
      </c>
      <c r="B1879" s="8" t="s">
        <v>6079</v>
      </c>
      <c r="C1879" s="9" t="s">
        <v>129</v>
      </c>
      <c r="D1879" s="185" t="s">
        <v>979</v>
      </c>
      <c r="E1879" s="188" t="s">
        <v>980</v>
      </c>
      <c r="F1879" s="9" t="s">
        <v>83</v>
      </c>
      <c r="G1879" s="9" t="s">
        <v>147</v>
      </c>
      <c r="H1879" s="10">
        <v>0</v>
      </c>
      <c r="I1879" s="11">
        <v>3</v>
      </c>
      <c r="J1879" s="24">
        <v>0</v>
      </c>
      <c r="K1879" s="12"/>
      <c r="L1879" s="14">
        <v>0</v>
      </c>
      <c r="N1879" s="21">
        <v>0</v>
      </c>
      <c r="P1879" s="21">
        <v>0</v>
      </c>
      <c r="R1879" s="21">
        <v>0</v>
      </c>
      <c r="T1879" s="21">
        <v>0</v>
      </c>
      <c r="V1879" s="21">
        <v>0</v>
      </c>
      <c r="X1879" s="21">
        <v>0</v>
      </c>
      <c r="Z1879" s="21">
        <v>104649</v>
      </c>
      <c r="AB1879" s="22">
        <v>104649</v>
      </c>
      <c r="AD1879" s="5" t="str">
        <f t="shared" si="29"/>
        <v>No</v>
      </c>
      <c r="AF1879" s="28"/>
      <c r="AG1879" s="21"/>
    </row>
    <row r="1880" spans="1:33">
      <c r="A1880" s="8" t="s">
        <v>6682</v>
      </c>
      <c r="B1880" s="8" t="s">
        <v>2250</v>
      </c>
      <c r="C1880" s="9" t="s">
        <v>275</v>
      </c>
      <c r="D1880" s="185" t="s">
        <v>2251</v>
      </c>
      <c r="E1880" s="188" t="s">
        <v>2252</v>
      </c>
      <c r="F1880" s="9" t="s">
        <v>83</v>
      </c>
      <c r="G1880" s="9" t="s">
        <v>147</v>
      </c>
      <c r="H1880" s="10">
        <v>0</v>
      </c>
      <c r="I1880" s="11">
        <v>3</v>
      </c>
      <c r="J1880" s="24">
        <v>0</v>
      </c>
      <c r="K1880" s="12"/>
      <c r="L1880" s="14">
        <v>0</v>
      </c>
      <c r="N1880" s="21">
        <v>0</v>
      </c>
      <c r="P1880" s="21">
        <v>0</v>
      </c>
      <c r="R1880" s="21">
        <v>0</v>
      </c>
      <c r="T1880" s="21">
        <v>0</v>
      </c>
      <c r="V1880" s="21">
        <v>0</v>
      </c>
      <c r="X1880" s="21">
        <v>0</v>
      </c>
      <c r="Z1880" s="21">
        <v>11637</v>
      </c>
      <c r="AB1880" s="22">
        <v>11637</v>
      </c>
      <c r="AD1880" s="5" t="str">
        <f t="shared" si="29"/>
        <v>No</v>
      </c>
      <c r="AF1880" s="28"/>
      <c r="AG1880" s="21"/>
    </row>
    <row r="1881" spans="1:33">
      <c r="A1881" s="8" t="s">
        <v>3736</v>
      </c>
      <c r="B1881" s="8" t="s">
        <v>3737</v>
      </c>
      <c r="C1881" s="9" t="s">
        <v>278</v>
      </c>
      <c r="D1881" s="185" t="s">
        <v>3738</v>
      </c>
      <c r="E1881" s="188" t="s">
        <v>3739</v>
      </c>
      <c r="F1881" s="9" t="s">
        <v>157</v>
      </c>
      <c r="G1881" s="9" t="s">
        <v>147</v>
      </c>
      <c r="H1881" s="10">
        <v>0</v>
      </c>
      <c r="I1881" s="11">
        <v>3</v>
      </c>
      <c r="J1881" s="24">
        <v>0</v>
      </c>
      <c r="K1881" s="12"/>
      <c r="L1881" s="14">
        <v>0</v>
      </c>
      <c r="N1881" s="21">
        <v>0</v>
      </c>
      <c r="P1881" s="21">
        <v>0</v>
      </c>
      <c r="R1881" s="21">
        <v>0</v>
      </c>
      <c r="T1881" s="21">
        <v>0</v>
      </c>
      <c r="V1881" s="21">
        <v>0</v>
      </c>
      <c r="X1881" s="21">
        <v>0</v>
      </c>
      <c r="Z1881" s="21">
        <v>28243</v>
      </c>
      <c r="AB1881" s="22">
        <v>28243</v>
      </c>
      <c r="AD1881" s="5" t="str">
        <f t="shared" si="29"/>
        <v>No</v>
      </c>
      <c r="AF1881" s="28"/>
      <c r="AG1881" s="21"/>
    </row>
    <row r="1882" spans="1:33">
      <c r="A1882" s="8" t="s">
        <v>758</v>
      </c>
      <c r="B1882" s="8" t="s">
        <v>6090</v>
      </c>
      <c r="C1882" s="9" t="s">
        <v>129</v>
      </c>
      <c r="D1882" s="185" t="s">
        <v>760</v>
      </c>
      <c r="E1882" s="188" t="s">
        <v>761</v>
      </c>
      <c r="F1882" s="9" t="s">
        <v>83</v>
      </c>
      <c r="G1882" s="9" t="s">
        <v>147</v>
      </c>
      <c r="H1882" s="10">
        <v>0</v>
      </c>
      <c r="I1882" s="11">
        <v>3</v>
      </c>
      <c r="J1882" s="24">
        <v>0</v>
      </c>
      <c r="K1882" s="12"/>
      <c r="L1882" s="14">
        <v>0</v>
      </c>
      <c r="N1882" s="21">
        <v>0</v>
      </c>
      <c r="P1882" s="21">
        <v>0</v>
      </c>
      <c r="R1882" s="21">
        <v>0</v>
      </c>
      <c r="T1882" s="21">
        <v>0</v>
      </c>
      <c r="V1882" s="21">
        <v>0</v>
      </c>
      <c r="X1882" s="21">
        <v>0</v>
      </c>
      <c r="Z1882" s="21">
        <v>79648</v>
      </c>
      <c r="AB1882" s="22">
        <v>79648</v>
      </c>
      <c r="AD1882" s="5" t="str">
        <f t="shared" si="29"/>
        <v>No</v>
      </c>
      <c r="AF1882" s="28"/>
      <c r="AG1882" s="21"/>
    </row>
    <row r="1883" spans="1:33">
      <c r="A1883" s="8" t="s">
        <v>2038</v>
      </c>
      <c r="B1883" s="8" t="s">
        <v>2039</v>
      </c>
      <c r="C1883" s="9" t="s">
        <v>69</v>
      </c>
      <c r="D1883" s="185" t="s">
        <v>2040</v>
      </c>
      <c r="E1883" s="188" t="s">
        <v>2041</v>
      </c>
      <c r="F1883" s="9" t="s">
        <v>157</v>
      </c>
      <c r="G1883" s="9" t="s">
        <v>147</v>
      </c>
      <c r="H1883" s="10">
        <v>0</v>
      </c>
      <c r="I1883" s="11">
        <v>3</v>
      </c>
      <c r="J1883" s="24">
        <v>0</v>
      </c>
      <c r="K1883" s="12"/>
      <c r="L1883" s="14">
        <v>0</v>
      </c>
      <c r="N1883" s="21">
        <v>0</v>
      </c>
      <c r="P1883" s="21">
        <v>0</v>
      </c>
      <c r="R1883" s="21">
        <v>0</v>
      </c>
      <c r="T1883" s="21">
        <v>0</v>
      </c>
      <c r="V1883" s="21">
        <v>0</v>
      </c>
      <c r="X1883" s="21">
        <v>0</v>
      </c>
      <c r="Z1883" s="21">
        <v>16933</v>
      </c>
      <c r="AB1883" s="22">
        <v>16933</v>
      </c>
      <c r="AD1883" s="5" t="str">
        <f t="shared" si="29"/>
        <v>No</v>
      </c>
      <c r="AF1883" s="28"/>
      <c r="AG1883" s="21"/>
    </row>
    <row r="1884" spans="1:33">
      <c r="A1884" s="8" t="s">
        <v>4751</v>
      </c>
      <c r="B1884" s="8" t="s">
        <v>2729</v>
      </c>
      <c r="C1884" s="9" t="s">
        <v>65</v>
      </c>
      <c r="D1884" s="185" t="s">
        <v>4752</v>
      </c>
      <c r="E1884" s="188">
        <v>14</v>
      </c>
      <c r="F1884" s="9" t="s">
        <v>36</v>
      </c>
      <c r="G1884" s="9" t="s">
        <v>5756</v>
      </c>
      <c r="H1884" s="10">
        <v>0</v>
      </c>
      <c r="I1884" s="11">
        <v>3</v>
      </c>
      <c r="J1884" s="24">
        <v>0</v>
      </c>
      <c r="K1884" s="12"/>
      <c r="L1884" s="14">
        <v>0</v>
      </c>
      <c r="N1884" s="21">
        <v>0</v>
      </c>
      <c r="P1884" s="21">
        <v>0</v>
      </c>
      <c r="R1884" s="21">
        <v>0</v>
      </c>
      <c r="T1884" s="21">
        <v>0</v>
      </c>
      <c r="V1884" s="21">
        <v>0</v>
      </c>
      <c r="X1884" s="21">
        <v>0</v>
      </c>
      <c r="Z1884" s="21">
        <v>25000</v>
      </c>
      <c r="AB1884" s="22">
        <v>25000</v>
      </c>
      <c r="AD1884" s="5" t="str">
        <f t="shared" si="29"/>
        <v>No</v>
      </c>
      <c r="AF1884" s="28"/>
      <c r="AG1884" s="21"/>
    </row>
    <row r="1885" spans="1:33">
      <c r="A1885" s="8" t="s">
        <v>6310</v>
      </c>
      <c r="B1885" s="8" t="s">
        <v>6311</v>
      </c>
      <c r="C1885" s="9" t="s">
        <v>171</v>
      </c>
      <c r="D1885" s="185"/>
      <c r="E1885" s="188">
        <v>40255</v>
      </c>
      <c r="F1885" s="9" t="s">
        <v>83</v>
      </c>
      <c r="G1885" s="9" t="s">
        <v>5756</v>
      </c>
      <c r="H1885" s="10">
        <v>5502379</v>
      </c>
      <c r="I1885" s="11">
        <v>3</v>
      </c>
      <c r="J1885" s="24">
        <v>0</v>
      </c>
      <c r="K1885" s="12"/>
      <c r="L1885" s="14">
        <v>0</v>
      </c>
      <c r="N1885" s="21">
        <v>0</v>
      </c>
      <c r="P1885" s="21">
        <v>0</v>
      </c>
      <c r="R1885" s="21">
        <v>0</v>
      </c>
      <c r="T1885" s="21">
        <v>0</v>
      </c>
      <c r="V1885" s="21">
        <v>0</v>
      </c>
      <c r="X1885" s="21">
        <v>0</v>
      </c>
      <c r="Z1885" s="21">
        <v>613388</v>
      </c>
      <c r="AB1885" s="22">
        <v>613388</v>
      </c>
      <c r="AD1885" s="5" t="str">
        <f t="shared" si="29"/>
        <v>No</v>
      </c>
      <c r="AF1885" s="28"/>
      <c r="AG1885" s="21"/>
    </row>
    <row r="1886" spans="1:33">
      <c r="A1886" s="8" t="s">
        <v>815</v>
      </c>
      <c r="B1886" s="8" t="s">
        <v>6500</v>
      </c>
      <c r="C1886" s="9" t="s">
        <v>129</v>
      </c>
      <c r="D1886" s="185" t="s">
        <v>816</v>
      </c>
      <c r="E1886" s="188" t="s">
        <v>817</v>
      </c>
      <c r="F1886" s="9" t="s">
        <v>83</v>
      </c>
      <c r="G1886" s="9" t="s">
        <v>147</v>
      </c>
      <c r="H1886" s="10">
        <v>0</v>
      </c>
      <c r="I1886" s="11">
        <v>3</v>
      </c>
      <c r="J1886" s="24">
        <v>0</v>
      </c>
      <c r="K1886" s="12"/>
      <c r="L1886" s="14">
        <v>0</v>
      </c>
      <c r="N1886" s="21">
        <v>0</v>
      </c>
      <c r="P1886" s="21">
        <v>0</v>
      </c>
      <c r="R1886" s="21">
        <v>0</v>
      </c>
      <c r="T1886" s="21">
        <v>0</v>
      </c>
      <c r="V1886" s="21">
        <v>0</v>
      </c>
      <c r="X1886" s="21">
        <v>0</v>
      </c>
      <c r="Z1886" s="21">
        <v>58676</v>
      </c>
      <c r="AB1886" s="22">
        <v>58676</v>
      </c>
      <c r="AD1886" s="5" t="str">
        <f t="shared" si="29"/>
        <v>No</v>
      </c>
      <c r="AF1886" s="28"/>
      <c r="AG1886" s="21"/>
    </row>
    <row r="1887" spans="1:33">
      <c r="A1887" s="8" t="s">
        <v>5034</v>
      </c>
      <c r="B1887" s="8" t="s">
        <v>5035</v>
      </c>
      <c r="C1887" s="9" t="s">
        <v>91</v>
      </c>
      <c r="D1887" s="185" t="s">
        <v>5036</v>
      </c>
      <c r="E1887" s="188" t="s">
        <v>5037</v>
      </c>
      <c r="F1887" s="9" t="s">
        <v>83</v>
      </c>
      <c r="G1887" s="9" t="s">
        <v>147</v>
      </c>
      <c r="H1887" s="10">
        <v>0</v>
      </c>
      <c r="I1887" s="11">
        <v>3</v>
      </c>
      <c r="J1887" s="24">
        <v>0</v>
      </c>
      <c r="K1887" s="12"/>
      <c r="L1887" s="14">
        <v>0</v>
      </c>
      <c r="N1887" s="21">
        <v>0</v>
      </c>
      <c r="P1887" s="21">
        <v>0</v>
      </c>
      <c r="R1887" s="21">
        <v>0</v>
      </c>
      <c r="T1887" s="21">
        <v>0</v>
      </c>
      <c r="V1887" s="21">
        <v>0</v>
      </c>
      <c r="X1887" s="21">
        <v>0</v>
      </c>
      <c r="Z1887" s="21">
        <v>0</v>
      </c>
      <c r="AB1887" s="22">
        <v>0</v>
      </c>
      <c r="AD1887" s="5" t="str">
        <f t="shared" si="29"/>
        <v>No</v>
      </c>
      <c r="AF1887" s="28"/>
      <c r="AG1887" s="21"/>
    </row>
    <row r="1888" spans="1:33">
      <c r="A1888" s="8" t="s">
        <v>2197</v>
      </c>
      <c r="B1888" s="8" t="s">
        <v>2198</v>
      </c>
      <c r="C1888" s="9" t="s">
        <v>275</v>
      </c>
      <c r="D1888" s="185" t="s">
        <v>2199</v>
      </c>
      <c r="E1888" s="188" t="s">
        <v>2200</v>
      </c>
      <c r="F1888" s="9" t="s">
        <v>157</v>
      </c>
      <c r="G1888" s="9" t="s">
        <v>147</v>
      </c>
      <c r="H1888" s="10">
        <v>0</v>
      </c>
      <c r="I1888" s="11">
        <v>3</v>
      </c>
      <c r="J1888" s="24">
        <v>0</v>
      </c>
      <c r="K1888" s="12"/>
      <c r="L1888" s="14">
        <v>0</v>
      </c>
      <c r="N1888" s="21">
        <v>0</v>
      </c>
      <c r="P1888" s="21">
        <v>0</v>
      </c>
      <c r="R1888" s="21">
        <v>0</v>
      </c>
      <c r="T1888" s="21">
        <v>0</v>
      </c>
      <c r="V1888" s="21">
        <v>0</v>
      </c>
      <c r="X1888" s="21">
        <v>0</v>
      </c>
      <c r="Z1888" s="21">
        <v>10797</v>
      </c>
      <c r="AB1888" s="22">
        <v>10797</v>
      </c>
      <c r="AD1888" s="5" t="str">
        <f t="shared" si="29"/>
        <v>No</v>
      </c>
      <c r="AF1888" s="28"/>
      <c r="AG1888" s="21"/>
    </row>
    <row r="1889" spans="1:33">
      <c r="A1889" s="8" t="s">
        <v>988</v>
      </c>
      <c r="B1889" s="8" t="s">
        <v>989</v>
      </c>
      <c r="C1889" s="9" t="s">
        <v>129</v>
      </c>
      <c r="D1889" s="185" t="s">
        <v>990</v>
      </c>
      <c r="E1889" s="188" t="s">
        <v>991</v>
      </c>
      <c r="F1889" s="9" t="s">
        <v>83</v>
      </c>
      <c r="G1889" s="9" t="s">
        <v>147</v>
      </c>
      <c r="H1889" s="10">
        <v>0</v>
      </c>
      <c r="I1889" s="11">
        <v>3</v>
      </c>
      <c r="J1889" s="24">
        <v>0</v>
      </c>
      <c r="K1889" s="12"/>
      <c r="L1889" s="14">
        <v>0</v>
      </c>
      <c r="N1889" s="21">
        <v>0</v>
      </c>
      <c r="P1889" s="21">
        <v>0</v>
      </c>
      <c r="R1889" s="21">
        <v>0</v>
      </c>
      <c r="T1889" s="21">
        <v>0</v>
      </c>
      <c r="V1889" s="21">
        <v>0</v>
      </c>
      <c r="X1889" s="21">
        <v>0</v>
      </c>
      <c r="Z1889" s="21">
        <v>61595</v>
      </c>
      <c r="AB1889" s="22">
        <v>61595</v>
      </c>
      <c r="AD1889" s="5" t="str">
        <f t="shared" si="29"/>
        <v>No</v>
      </c>
      <c r="AF1889" s="28"/>
      <c r="AG1889" s="21"/>
    </row>
    <row r="1890" spans="1:33">
      <c r="A1890" s="8" t="s">
        <v>2163</v>
      </c>
      <c r="B1890" s="8" t="s">
        <v>2164</v>
      </c>
      <c r="C1890" s="9" t="s">
        <v>275</v>
      </c>
      <c r="D1890" s="185" t="s">
        <v>2165</v>
      </c>
      <c r="E1890" s="188" t="s">
        <v>2166</v>
      </c>
      <c r="F1890" s="9" t="s">
        <v>83</v>
      </c>
      <c r="G1890" s="9" t="s">
        <v>147</v>
      </c>
      <c r="H1890" s="10">
        <v>0</v>
      </c>
      <c r="I1890" s="11">
        <v>3</v>
      </c>
      <c r="J1890" s="24">
        <v>0</v>
      </c>
      <c r="K1890" s="12"/>
      <c r="L1890" s="14">
        <v>0</v>
      </c>
      <c r="N1890" s="21">
        <v>0</v>
      </c>
      <c r="P1890" s="21">
        <v>0</v>
      </c>
      <c r="R1890" s="21">
        <v>0</v>
      </c>
      <c r="T1890" s="21">
        <v>0</v>
      </c>
      <c r="V1890" s="21">
        <v>0</v>
      </c>
      <c r="X1890" s="21">
        <v>0</v>
      </c>
      <c r="Z1890" s="21">
        <v>21346</v>
      </c>
      <c r="AB1890" s="22">
        <v>21346</v>
      </c>
      <c r="AD1890" s="5" t="str">
        <f t="shared" si="29"/>
        <v>No</v>
      </c>
      <c r="AF1890" s="28"/>
      <c r="AG1890" s="21"/>
    </row>
    <row r="1891" spans="1:33">
      <c r="A1891" s="8" t="s">
        <v>3873</v>
      </c>
      <c r="B1891" s="8" t="s">
        <v>3874</v>
      </c>
      <c r="C1891" s="9" t="s">
        <v>278</v>
      </c>
      <c r="D1891" s="185" t="s">
        <v>3875</v>
      </c>
      <c r="E1891" s="188" t="s">
        <v>3876</v>
      </c>
      <c r="F1891" s="9" t="s">
        <v>83</v>
      </c>
      <c r="G1891" s="9" t="s">
        <v>147</v>
      </c>
      <c r="H1891" s="10">
        <v>0</v>
      </c>
      <c r="I1891" s="11">
        <v>3</v>
      </c>
      <c r="J1891" s="24">
        <v>0</v>
      </c>
      <c r="K1891" s="12"/>
      <c r="L1891" s="14">
        <v>0</v>
      </c>
      <c r="N1891" s="21">
        <v>0</v>
      </c>
      <c r="P1891" s="21">
        <v>0</v>
      </c>
      <c r="R1891" s="21">
        <v>0</v>
      </c>
      <c r="T1891" s="21">
        <v>0</v>
      </c>
      <c r="V1891" s="21">
        <v>0</v>
      </c>
      <c r="X1891" s="21">
        <v>0</v>
      </c>
      <c r="Z1891" s="21">
        <v>25178</v>
      </c>
      <c r="AB1891" s="22">
        <v>25178</v>
      </c>
      <c r="AD1891" s="5" t="str">
        <f t="shared" si="29"/>
        <v>No</v>
      </c>
      <c r="AF1891" s="28"/>
      <c r="AG1891" s="21"/>
    </row>
    <row r="1892" spans="1:33">
      <c r="A1892" s="8" t="s">
        <v>929</v>
      </c>
      <c r="B1892" s="8" t="s">
        <v>436</v>
      </c>
      <c r="C1892" s="9" t="s">
        <v>129</v>
      </c>
      <c r="D1892" s="185" t="s">
        <v>930</v>
      </c>
      <c r="E1892" s="188" t="s">
        <v>931</v>
      </c>
      <c r="F1892" s="9" t="s">
        <v>83</v>
      </c>
      <c r="G1892" s="9" t="s">
        <v>147</v>
      </c>
      <c r="H1892" s="10">
        <v>0</v>
      </c>
      <c r="I1892" s="11">
        <v>3</v>
      </c>
      <c r="J1892" s="24">
        <v>0</v>
      </c>
      <c r="K1892" s="12"/>
      <c r="L1892" s="14">
        <v>0</v>
      </c>
      <c r="N1892" s="21">
        <v>0</v>
      </c>
      <c r="P1892" s="21">
        <v>0</v>
      </c>
      <c r="R1892" s="21">
        <v>0</v>
      </c>
      <c r="T1892" s="21">
        <v>0</v>
      </c>
      <c r="V1892" s="21">
        <v>0</v>
      </c>
      <c r="X1892" s="21">
        <v>0</v>
      </c>
      <c r="Z1892" s="21">
        <v>74404</v>
      </c>
      <c r="AB1892" s="22">
        <v>74404</v>
      </c>
      <c r="AD1892" s="5" t="str">
        <f t="shared" si="29"/>
        <v>No</v>
      </c>
      <c r="AF1892" s="28"/>
      <c r="AG1892" s="21"/>
    </row>
    <row r="1893" spans="1:33">
      <c r="A1893" s="8" t="s">
        <v>1496</v>
      </c>
      <c r="B1893" s="8" t="s">
        <v>6489</v>
      </c>
      <c r="C1893" s="9" t="s">
        <v>178</v>
      </c>
      <c r="D1893" s="185" t="s">
        <v>1497</v>
      </c>
      <c r="E1893" s="188" t="s">
        <v>1498</v>
      </c>
      <c r="F1893" s="9" t="s">
        <v>83</v>
      </c>
      <c r="G1893" s="9" t="s">
        <v>147</v>
      </c>
      <c r="H1893" s="10">
        <v>0</v>
      </c>
      <c r="I1893" s="11">
        <v>3</v>
      </c>
      <c r="J1893" s="24">
        <v>0</v>
      </c>
      <c r="K1893" s="12"/>
      <c r="L1893" s="14">
        <v>0</v>
      </c>
      <c r="N1893" s="21">
        <v>0</v>
      </c>
      <c r="P1893" s="21">
        <v>0</v>
      </c>
      <c r="R1893" s="21">
        <v>0</v>
      </c>
      <c r="T1893" s="21">
        <v>0</v>
      </c>
      <c r="V1893" s="21">
        <v>0</v>
      </c>
      <c r="X1893" s="21">
        <v>0</v>
      </c>
      <c r="Z1893" s="21">
        <v>76719</v>
      </c>
      <c r="AB1893" s="22">
        <v>76719</v>
      </c>
      <c r="AD1893" s="5" t="str">
        <f t="shared" si="29"/>
        <v>No</v>
      </c>
      <c r="AF1893" s="28"/>
      <c r="AG1893" s="21"/>
    </row>
    <row r="1894" spans="1:33">
      <c r="A1894" s="8" t="s">
        <v>5916</v>
      </c>
      <c r="B1894" s="8" t="s">
        <v>6071</v>
      </c>
      <c r="C1894" s="9" t="s">
        <v>420</v>
      </c>
      <c r="D1894" s="185"/>
      <c r="E1894" s="188" t="s">
        <v>5917</v>
      </c>
      <c r="F1894" s="9" t="s">
        <v>83</v>
      </c>
      <c r="G1894" s="9" t="s">
        <v>147</v>
      </c>
      <c r="H1894" s="10">
        <v>0</v>
      </c>
      <c r="I1894" s="11">
        <v>3</v>
      </c>
      <c r="J1894" s="24">
        <v>0</v>
      </c>
      <c r="K1894" s="12"/>
      <c r="L1894" s="14">
        <v>0</v>
      </c>
      <c r="N1894" s="21">
        <v>0</v>
      </c>
      <c r="P1894" s="21">
        <v>0</v>
      </c>
      <c r="R1894" s="21">
        <v>0</v>
      </c>
      <c r="T1894" s="21">
        <v>0</v>
      </c>
      <c r="V1894" s="21">
        <v>0</v>
      </c>
      <c r="X1894" s="21">
        <v>0</v>
      </c>
      <c r="Z1894" s="21">
        <v>33000</v>
      </c>
      <c r="AB1894" s="22">
        <v>33000</v>
      </c>
      <c r="AD1894" s="5" t="str">
        <f t="shared" si="29"/>
        <v>No</v>
      </c>
      <c r="AF1894" s="28"/>
      <c r="AG1894" s="21"/>
    </row>
    <row r="1895" spans="1:33">
      <c r="A1895" s="8" t="s">
        <v>960</v>
      </c>
      <c r="B1895" s="8" t="s">
        <v>961</v>
      </c>
      <c r="C1895" s="9" t="s">
        <v>129</v>
      </c>
      <c r="D1895" s="185" t="s">
        <v>962</v>
      </c>
      <c r="E1895" s="188" t="s">
        <v>963</v>
      </c>
      <c r="F1895" s="9" t="s">
        <v>83</v>
      </c>
      <c r="G1895" s="9" t="s">
        <v>147</v>
      </c>
      <c r="H1895" s="10">
        <v>0</v>
      </c>
      <c r="I1895" s="11">
        <v>3</v>
      </c>
      <c r="J1895" s="24">
        <v>0</v>
      </c>
      <c r="K1895" s="12"/>
      <c r="L1895" s="14">
        <v>0</v>
      </c>
      <c r="N1895" s="21">
        <v>0</v>
      </c>
      <c r="P1895" s="21">
        <v>0</v>
      </c>
      <c r="R1895" s="21">
        <v>0</v>
      </c>
      <c r="T1895" s="21">
        <v>0</v>
      </c>
      <c r="V1895" s="21">
        <v>0</v>
      </c>
      <c r="X1895" s="21">
        <v>0</v>
      </c>
      <c r="Z1895" s="21">
        <v>85984</v>
      </c>
      <c r="AB1895" s="22">
        <v>85984</v>
      </c>
      <c r="AD1895" s="5" t="str">
        <f t="shared" si="29"/>
        <v>No</v>
      </c>
      <c r="AF1895" s="28"/>
      <c r="AG1895" s="21"/>
    </row>
    <row r="1896" spans="1:33">
      <c r="A1896" s="8" t="s">
        <v>3364</v>
      </c>
      <c r="B1896" s="8" t="s">
        <v>535</v>
      </c>
      <c r="C1896" s="9" t="s">
        <v>555</v>
      </c>
      <c r="D1896" s="185"/>
      <c r="E1896" s="188" t="s">
        <v>3365</v>
      </c>
      <c r="F1896" s="9" t="s">
        <v>83</v>
      </c>
      <c r="G1896" s="9" t="s">
        <v>147</v>
      </c>
      <c r="H1896" s="10">
        <v>0</v>
      </c>
      <c r="I1896" s="11">
        <v>3</v>
      </c>
      <c r="J1896" s="24">
        <v>0</v>
      </c>
      <c r="K1896" s="12"/>
      <c r="L1896" s="14">
        <v>0</v>
      </c>
      <c r="N1896" s="21">
        <v>0</v>
      </c>
      <c r="P1896" s="21">
        <v>0</v>
      </c>
      <c r="R1896" s="21">
        <v>0</v>
      </c>
      <c r="T1896" s="21">
        <v>0</v>
      </c>
      <c r="V1896" s="21">
        <v>0</v>
      </c>
      <c r="X1896" s="21">
        <v>0</v>
      </c>
      <c r="Z1896" s="21">
        <v>0</v>
      </c>
      <c r="AB1896" s="22">
        <v>0</v>
      </c>
      <c r="AD1896" s="5" t="str">
        <f t="shared" si="29"/>
        <v>No</v>
      </c>
      <c r="AF1896" s="28"/>
      <c r="AG1896" s="21"/>
    </row>
    <row r="1897" spans="1:33">
      <c r="A1897" s="8" t="s">
        <v>4733</v>
      </c>
      <c r="B1897" s="8" t="s">
        <v>4734</v>
      </c>
      <c r="C1897" s="9" t="s">
        <v>79</v>
      </c>
      <c r="D1897" s="185" t="s">
        <v>4735</v>
      </c>
      <c r="E1897" s="188" t="s">
        <v>4736</v>
      </c>
      <c r="F1897" s="9" t="s">
        <v>83</v>
      </c>
      <c r="G1897" s="9" t="s">
        <v>147</v>
      </c>
      <c r="H1897" s="10">
        <v>0</v>
      </c>
      <c r="I1897" s="11">
        <v>3</v>
      </c>
      <c r="J1897" s="24">
        <v>0</v>
      </c>
      <c r="K1897" s="12"/>
      <c r="L1897" s="14">
        <v>0</v>
      </c>
      <c r="N1897" s="21">
        <v>0</v>
      </c>
      <c r="P1897" s="21">
        <v>0</v>
      </c>
      <c r="R1897" s="21">
        <v>0</v>
      </c>
      <c r="T1897" s="21">
        <v>0</v>
      </c>
      <c r="V1897" s="21">
        <v>0</v>
      </c>
      <c r="X1897" s="21">
        <v>0</v>
      </c>
      <c r="Z1897" s="21">
        <v>35434</v>
      </c>
      <c r="AB1897" s="22">
        <v>35434</v>
      </c>
      <c r="AD1897" s="5" t="str">
        <f t="shared" si="29"/>
        <v>No</v>
      </c>
      <c r="AF1897" s="28"/>
      <c r="AG1897" s="21"/>
    </row>
    <row r="1898" spans="1:33">
      <c r="A1898" s="8" t="s">
        <v>3457</v>
      </c>
      <c r="B1898" s="8" t="s">
        <v>893</v>
      </c>
      <c r="C1898" s="9" t="s">
        <v>34</v>
      </c>
      <c r="D1898" s="185" t="s">
        <v>3458</v>
      </c>
      <c r="E1898" s="188" t="s">
        <v>3459</v>
      </c>
      <c r="F1898" s="9" t="s">
        <v>83</v>
      </c>
      <c r="G1898" s="9" t="s">
        <v>147</v>
      </c>
      <c r="H1898" s="10">
        <v>0</v>
      </c>
      <c r="I1898" s="11">
        <v>3</v>
      </c>
      <c r="J1898" s="24">
        <v>0</v>
      </c>
      <c r="K1898" s="12"/>
      <c r="L1898" s="14">
        <v>0</v>
      </c>
      <c r="N1898" s="21">
        <v>0</v>
      </c>
      <c r="P1898" s="21">
        <v>0</v>
      </c>
      <c r="R1898" s="21">
        <v>0</v>
      </c>
      <c r="T1898" s="21">
        <v>0</v>
      </c>
      <c r="V1898" s="21">
        <v>0</v>
      </c>
      <c r="X1898" s="21">
        <v>0</v>
      </c>
      <c r="Z1898" s="21">
        <v>56590</v>
      </c>
      <c r="AB1898" s="22">
        <v>56590</v>
      </c>
      <c r="AD1898" s="5" t="str">
        <f t="shared" si="29"/>
        <v>No</v>
      </c>
      <c r="AF1898" s="28"/>
      <c r="AG1898" s="21"/>
    </row>
    <row r="1899" spans="1:33">
      <c r="A1899" s="8" t="s">
        <v>6307</v>
      </c>
      <c r="B1899" s="8" t="s">
        <v>6170</v>
      </c>
      <c r="C1899" s="9" t="s">
        <v>91</v>
      </c>
      <c r="D1899" s="185"/>
      <c r="E1899" s="188">
        <v>90279</v>
      </c>
      <c r="F1899" s="9" t="s">
        <v>83</v>
      </c>
      <c r="G1899" s="9" t="s">
        <v>5756</v>
      </c>
      <c r="H1899" s="10">
        <v>12150996</v>
      </c>
      <c r="I1899" s="11">
        <v>3</v>
      </c>
      <c r="J1899" s="24">
        <v>0</v>
      </c>
      <c r="K1899" s="12"/>
      <c r="L1899" s="14">
        <v>0</v>
      </c>
      <c r="N1899" s="21">
        <v>0</v>
      </c>
      <c r="P1899" s="21">
        <v>0</v>
      </c>
      <c r="R1899" s="21">
        <v>0</v>
      </c>
      <c r="T1899" s="21">
        <v>0</v>
      </c>
      <c r="V1899" s="21">
        <v>0</v>
      </c>
      <c r="X1899" s="21">
        <v>0</v>
      </c>
      <c r="Z1899" s="21">
        <v>210450</v>
      </c>
      <c r="AB1899" s="22">
        <v>210450</v>
      </c>
      <c r="AD1899" s="5" t="str">
        <f t="shared" si="29"/>
        <v>No</v>
      </c>
      <c r="AF1899" s="28"/>
      <c r="AG1899" s="21"/>
    </row>
    <row r="1900" spans="1:33">
      <c r="A1900" s="8" t="s">
        <v>1942</v>
      </c>
      <c r="B1900" s="8" t="s">
        <v>1943</v>
      </c>
      <c r="C1900" s="9" t="s">
        <v>124</v>
      </c>
      <c r="D1900" s="185">
        <v>6112</v>
      </c>
      <c r="E1900" s="188">
        <v>60112</v>
      </c>
      <c r="F1900" s="9" t="s">
        <v>88</v>
      </c>
      <c r="G1900" s="9" t="s">
        <v>5756</v>
      </c>
      <c r="H1900" s="10">
        <v>899703</v>
      </c>
      <c r="I1900" s="11">
        <v>3</v>
      </c>
      <c r="J1900" s="24">
        <v>0</v>
      </c>
      <c r="K1900" s="12"/>
      <c r="L1900" s="14">
        <v>0</v>
      </c>
      <c r="N1900" s="21">
        <v>0</v>
      </c>
      <c r="P1900" s="21">
        <v>0</v>
      </c>
      <c r="R1900" s="21">
        <v>0</v>
      </c>
      <c r="T1900" s="21">
        <v>0</v>
      </c>
      <c r="V1900" s="21">
        <v>0</v>
      </c>
      <c r="X1900" s="21">
        <v>0</v>
      </c>
      <c r="Z1900" s="21">
        <v>580963</v>
      </c>
      <c r="AB1900" s="22">
        <v>580963</v>
      </c>
      <c r="AD1900" s="5" t="str">
        <f t="shared" si="29"/>
        <v>No</v>
      </c>
      <c r="AF1900" s="28"/>
      <c r="AG1900" s="21"/>
    </row>
    <row r="1901" spans="1:33">
      <c r="A1901" s="8" t="s">
        <v>3782</v>
      </c>
      <c r="B1901" s="8" t="s">
        <v>3783</v>
      </c>
      <c r="C1901" s="9" t="s">
        <v>278</v>
      </c>
      <c r="D1901" s="185" t="s">
        <v>3784</v>
      </c>
      <c r="E1901" s="188" t="s">
        <v>3785</v>
      </c>
      <c r="F1901" s="9" t="s">
        <v>157</v>
      </c>
      <c r="G1901" s="9" t="s">
        <v>147</v>
      </c>
      <c r="H1901" s="10">
        <v>0</v>
      </c>
      <c r="I1901" s="11">
        <v>3</v>
      </c>
      <c r="J1901" s="24">
        <v>0</v>
      </c>
      <c r="K1901" s="12"/>
      <c r="L1901" s="14">
        <v>0</v>
      </c>
      <c r="N1901" s="21">
        <v>0</v>
      </c>
      <c r="P1901" s="21">
        <v>0</v>
      </c>
      <c r="R1901" s="21">
        <v>0</v>
      </c>
      <c r="T1901" s="21">
        <v>0</v>
      </c>
      <c r="V1901" s="21">
        <v>0</v>
      </c>
      <c r="X1901" s="21">
        <v>0</v>
      </c>
      <c r="Z1901" s="21">
        <v>45353</v>
      </c>
      <c r="AB1901" s="22">
        <v>45353</v>
      </c>
      <c r="AD1901" s="5" t="str">
        <f t="shared" si="29"/>
        <v>No</v>
      </c>
      <c r="AF1901" s="28"/>
      <c r="AG1901" s="21"/>
    </row>
    <row r="1902" spans="1:33">
      <c r="A1902" s="8" t="s">
        <v>798</v>
      </c>
      <c r="B1902" s="8" t="s">
        <v>799</v>
      </c>
      <c r="C1902" s="9" t="s">
        <v>129</v>
      </c>
      <c r="D1902" s="185" t="s">
        <v>800</v>
      </c>
      <c r="E1902" s="188" t="s">
        <v>801</v>
      </c>
      <c r="F1902" s="9" t="s">
        <v>83</v>
      </c>
      <c r="G1902" s="9" t="s">
        <v>147</v>
      </c>
      <c r="H1902" s="10">
        <v>0</v>
      </c>
      <c r="I1902" s="11">
        <v>3</v>
      </c>
      <c r="J1902" s="24">
        <v>0</v>
      </c>
      <c r="K1902" s="12"/>
      <c r="L1902" s="14">
        <v>0</v>
      </c>
      <c r="N1902" s="21">
        <v>0</v>
      </c>
      <c r="P1902" s="21">
        <v>0</v>
      </c>
      <c r="R1902" s="21">
        <v>0</v>
      </c>
      <c r="T1902" s="21">
        <v>0</v>
      </c>
      <c r="V1902" s="21">
        <v>0</v>
      </c>
      <c r="X1902" s="21">
        <v>0</v>
      </c>
      <c r="Z1902" s="21">
        <v>39208</v>
      </c>
      <c r="AB1902" s="22">
        <v>39208</v>
      </c>
      <c r="AD1902" s="5" t="str">
        <f t="shared" si="29"/>
        <v>No</v>
      </c>
      <c r="AF1902" s="28"/>
      <c r="AG1902" s="21"/>
    </row>
    <row r="1903" spans="1:33">
      <c r="A1903" s="8" t="s">
        <v>824</v>
      </c>
      <c r="B1903" s="8" t="s">
        <v>6484</v>
      </c>
      <c r="C1903" s="9" t="s">
        <v>129</v>
      </c>
      <c r="D1903" s="185" t="s">
        <v>825</v>
      </c>
      <c r="E1903" s="188" t="s">
        <v>826</v>
      </c>
      <c r="F1903" s="9" t="s">
        <v>83</v>
      </c>
      <c r="G1903" s="9" t="s">
        <v>147</v>
      </c>
      <c r="H1903" s="10">
        <v>0</v>
      </c>
      <c r="I1903" s="11">
        <v>3</v>
      </c>
      <c r="J1903" s="24">
        <v>0</v>
      </c>
      <c r="K1903" s="12"/>
      <c r="L1903" s="14">
        <v>0</v>
      </c>
      <c r="N1903" s="21">
        <v>0</v>
      </c>
      <c r="P1903" s="21">
        <v>0</v>
      </c>
      <c r="R1903" s="21">
        <v>0</v>
      </c>
      <c r="T1903" s="21">
        <v>0</v>
      </c>
      <c r="V1903" s="21">
        <v>0</v>
      </c>
      <c r="X1903" s="21">
        <v>0</v>
      </c>
      <c r="Z1903" s="21">
        <v>68560</v>
      </c>
      <c r="AB1903" s="22">
        <v>68560</v>
      </c>
      <c r="AD1903" s="5" t="str">
        <f t="shared" si="29"/>
        <v>No</v>
      </c>
      <c r="AF1903" s="28"/>
      <c r="AG1903" s="21"/>
    </row>
    <row r="1904" spans="1:33">
      <c r="A1904" s="8" t="s">
        <v>6677</v>
      </c>
      <c r="B1904" s="8" t="s">
        <v>2065</v>
      </c>
      <c r="C1904" s="9" t="s">
        <v>69</v>
      </c>
      <c r="D1904" s="185" t="s">
        <v>2066</v>
      </c>
      <c r="E1904" s="188" t="s">
        <v>2067</v>
      </c>
      <c r="F1904" s="9" t="s">
        <v>157</v>
      </c>
      <c r="G1904" s="9" t="s">
        <v>147</v>
      </c>
      <c r="H1904" s="10">
        <v>0</v>
      </c>
      <c r="I1904" s="11">
        <v>3</v>
      </c>
      <c r="J1904" s="24">
        <v>0</v>
      </c>
      <c r="K1904" s="12"/>
      <c r="L1904" s="14">
        <v>0</v>
      </c>
      <c r="N1904" s="21">
        <v>0</v>
      </c>
      <c r="P1904" s="21">
        <v>0</v>
      </c>
      <c r="R1904" s="21">
        <v>0</v>
      </c>
      <c r="T1904" s="21">
        <v>0</v>
      </c>
      <c r="V1904" s="21">
        <v>0</v>
      </c>
      <c r="X1904" s="21">
        <v>0</v>
      </c>
      <c r="Z1904" s="21">
        <v>910</v>
      </c>
      <c r="AB1904" s="22">
        <v>910</v>
      </c>
      <c r="AD1904" s="5" t="str">
        <f t="shared" si="29"/>
        <v>No</v>
      </c>
      <c r="AF1904" s="28"/>
      <c r="AG1904" s="21"/>
    </row>
    <row r="1905" spans="1:33">
      <c r="A1905" s="8" t="s">
        <v>884</v>
      </c>
      <c r="B1905" s="8" t="s">
        <v>885</v>
      </c>
      <c r="C1905" s="9" t="s">
        <v>129</v>
      </c>
      <c r="D1905" s="185" t="s">
        <v>886</v>
      </c>
      <c r="E1905" s="188" t="s">
        <v>887</v>
      </c>
      <c r="F1905" s="9" t="s">
        <v>83</v>
      </c>
      <c r="G1905" s="9" t="s">
        <v>147</v>
      </c>
      <c r="H1905" s="10">
        <v>0</v>
      </c>
      <c r="I1905" s="11">
        <v>3</v>
      </c>
      <c r="J1905" s="24">
        <v>0</v>
      </c>
      <c r="K1905" s="12"/>
      <c r="L1905" s="14">
        <v>0</v>
      </c>
      <c r="N1905" s="21">
        <v>0</v>
      </c>
      <c r="P1905" s="21">
        <v>0</v>
      </c>
      <c r="R1905" s="21">
        <v>0</v>
      </c>
      <c r="T1905" s="21">
        <v>0</v>
      </c>
      <c r="V1905" s="21">
        <v>0</v>
      </c>
      <c r="X1905" s="21">
        <v>0</v>
      </c>
      <c r="Z1905" s="21">
        <v>43559</v>
      </c>
      <c r="AB1905" s="22">
        <v>43559</v>
      </c>
      <c r="AD1905" s="5" t="str">
        <f t="shared" si="29"/>
        <v>No</v>
      </c>
      <c r="AF1905" s="28"/>
      <c r="AG1905" s="21"/>
    </row>
    <row r="1906" spans="1:33">
      <c r="A1906" s="8" t="s">
        <v>2185</v>
      </c>
      <c r="B1906" s="8" t="s">
        <v>2186</v>
      </c>
      <c r="C1906" s="9" t="s">
        <v>275</v>
      </c>
      <c r="D1906" s="185" t="s">
        <v>2187</v>
      </c>
      <c r="E1906" s="188" t="s">
        <v>2188</v>
      </c>
      <c r="F1906" s="9" t="s">
        <v>157</v>
      </c>
      <c r="G1906" s="9" t="s">
        <v>147</v>
      </c>
      <c r="H1906" s="10">
        <v>0</v>
      </c>
      <c r="I1906" s="11">
        <v>3</v>
      </c>
      <c r="J1906" s="24">
        <v>0</v>
      </c>
      <c r="K1906" s="12"/>
      <c r="L1906" s="14">
        <v>0</v>
      </c>
      <c r="N1906" s="21">
        <v>0</v>
      </c>
      <c r="P1906" s="21">
        <v>0</v>
      </c>
      <c r="R1906" s="21">
        <v>0</v>
      </c>
      <c r="T1906" s="21">
        <v>0</v>
      </c>
      <c r="V1906" s="21">
        <v>0</v>
      </c>
      <c r="X1906" s="21">
        <v>0</v>
      </c>
      <c r="Z1906" s="21">
        <v>17733</v>
      </c>
      <c r="AB1906" s="22">
        <v>17733</v>
      </c>
      <c r="AD1906" s="5" t="str">
        <f t="shared" si="29"/>
        <v>No</v>
      </c>
      <c r="AF1906" s="28"/>
      <c r="AG1906" s="21"/>
    </row>
    <row r="1907" spans="1:33">
      <c r="A1907" s="8" t="s">
        <v>2423</v>
      </c>
      <c r="B1907" s="8" t="s">
        <v>2424</v>
      </c>
      <c r="C1907" s="9" t="s">
        <v>46</v>
      </c>
      <c r="D1907" s="185" t="s">
        <v>2425</v>
      </c>
      <c r="E1907" s="188" t="s">
        <v>2426</v>
      </c>
      <c r="F1907" s="9" t="s">
        <v>88</v>
      </c>
      <c r="G1907" s="9" t="s">
        <v>147</v>
      </c>
      <c r="H1907" s="10">
        <v>0</v>
      </c>
      <c r="I1907" s="11">
        <v>3</v>
      </c>
      <c r="J1907" s="24">
        <v>0</v>
      </c>
      <c r="K1907" s="12"/>
      <c r="L1907" s="14">
        <v>0</v>
      </c>
      <c r="N1907" s="21">
        <v>0</v>
      </c>
      <c r="P1907" s="21">
        <v>0</v>
      </c>
      <c r="R1907" s="21">
        <v>0</v>
      </c>
      <c r="T1907" s="21">
        <v>0</v>
      </c>
      <c r="V1907" s="21">
        <v>0</v>
      </c>
      <c r="X1907" s="21">
        <v>0</v>
      </c>
      <c r="Z1907" s="21">
        <v>13468</v>
      </c>
      <c r="AB1907" s="22">
        <v>13468</v>
      </c>
      <c r="AD1907" s="5" t="str">
        <f t="shared" si="29"/>
        <v>No</v>
      </c>
      <c r="AF1907" s="28"/>
      <c r="AG1907" s="21"/>
    </row>
    <row r="1908" spans="1:33">
      <c r="A1908" s="8" t="s">
        <v>4996</v>
      </c>
      <c r="B1908" s="8" t="s">
        <v>4997</v>
      </c>
      <c r="C1908" s="9" t="s">
        <v>91</v>
      </c>
      <c r="D1908" s="185" t="s">
        <v>4998</v>
      </c>
      <c r="E1908" s="188" t="s">
        <v>4999</v>
      </c>
      <c r="F1908" s="9" t="s">
        <v>83</v>
      </c>
      <c r="G1908" s="9" t="s">
        <v>147</v>
      </c>
      <c r="H1908" s="10">
        <v>0</v>
      </c>
      <c r="I1908" s="11">
        <v>3</v>
      </c>
      <c r="J1908" s="24">
        <v>0</v>
      </c>
      <c r="K1908" s="12"/>
      <c r="L1908" s="14">
        <v>0</v>
      </c>
      <c r="N1908" s="21">
        <v>0</v>
      </c>
      <c r="P1908" s="21">
        <v>0</v>
      </c>
      <c r="R1908" s="21">
        <v>0</v>
      </c>
      <c r="T1908" s="21">
        <v>0</v>
      </c>
      <c r="V1908" s="21">
        <v>0</v>
      </c>
      <c r="X1908" s="21">
        <v>0</v>
      </c>
      <c r="Z1908" s="21">
        <v>265206</v>
      </c>
      <c r="AB1908" s="22">
        <v>265206</v>
      </c>
      <c r="AD1908" s="5" t="str">
        <f t="shared" si="29"/>
        <v>No</v>
      </c>
      <c r="AF1908" s="28"/>
      <c r="AG1908" s="21"/>
    </row>
    <row r="1909" spans="1:33">
      <c r="A1909" s="8" t="s">
        <v>2347</v>
      </c>
      <c r="B1909" s="8" t="s">
        <v>2348</v>
      </c>
      <c r="C1909" s="9" t="s">
        <v>106</v>
      </c>
      <c r="D1909" s="185" t="s">
        <v>2349</v>
      </c>
      <c r="E1909" s="188" t="s">
        <v>2350</v>
      </c>
      <c r="F1909" s="9" t="s">
        <v>83</v>
      </c>
      <c r="G1909" s="9" t="s">
        <v>147</v>
      </c>
      <c r="H1909" s="10">
        <v>0</v>
      </c>
      <c r="I1909" s="11">
        <v>3</v>
      </c>
      <c r="J1909" s="24">
        <v>0</v>
      </c>
      <c r="K1909" s="12"/>
      <c r="L1909" s="14">
        <v>0</v>
      </c>
      <c r="N1909" s="21">
        <v>0</v>
      </c>
      <c r="P1909" s="21">
        <v>0</v>
      </c>
      <c r="R1909" s="21">
        <v>0</v>
      </c>
      <c r="T1909" s="21">
        <v>0</v>
      </c>
      <c r="V1909" s="21">
        <v>0</v>
      </c>
      <c r="X1909" s="21">
        <v>0</v>
      </c>
      <c r="Z1909" s="21">
        <v>35245</v>
      </c>
      <c r="AB1909" s="22">
        <v>35245</v>
      </c>
      <c r="AD1909" s="5" t="str">
        <f t="shared" si="29"/>
        <v>No</v>
      </c>
      <c r="AF1909" s="28"/>
      <c r="AG1909" s="21"/>
    </row>
    <row r="1910" spans="1:33">
      <c r="A1910" s="8" t="s">
        <v>341</v>
      </c>
      <c r="B1910" s="8" t="s">
        <v>342</v>
      </c>
      <c r="C1910" s="9" t="s">
        <v>73</v>
      </c>
      <c r="D1910" s="185" t="s">
        <v>343</v>
      </c>
      <c r="E1910" s="188" t="s">
        <v>344</v>
      </c>
      <c r="F1910" s="9" t="s">
        <v>83</v>
      </c>
      <c r="G1910" s="9" t="s">
        <v>147</v>
      </c>
      <c r="H1910" s="10">
        <v>0</v>
      </c>
      <c r="I1910" s="11">
        <v>3</v>
      </c>
      <c r="J1910" s="24">
        <v>0</v>
      </c>
      <c r="K1910" s="12"/>
      <c r="L1910" s="14">
        <v>0</v>
      </c>
      <c r="N1910" s="21">
        <v>0</v>
      </c>
      <c r="P1910" s="21">
        <v>0</v>
      </c>
      <c r="R1910" s="21">
        <v>0</v>
      </c>
      <c r="T1910" s="21">
        <v>0</v>
      </c>
      <c r="V1910" s="21">
        <v>0</v>
      </c>
      <c r="X1910" s="21">
        <v>0</v>
      </c>
      <c r="Z1910" s="21">
        <v>99278</v>
      </c>
      <c r="AB1910" s="22">
        <v>99278</v>
      </c>
      <c r="AD1910" s="5" t="str">
        <f t="shared" si="29"/>
        <v>No</v>
      </c>
      <c r="AF1910" s="28"/>
      <c r="AG1910" s="21"/>
    </row>
    <row r="1911" spans="1:33">
      <c r="A1911" s="8" t="s">
        <v>625</v>
      </c>
      <c r="B1911" s="8" t="s">
        <v>626</v>
      </c>
      <c r="C1911" s="9" t="s">
        <v>580</v>
      </c>
      <c r="D1911" s="185" t="s">
        <v>3486</v>
      </c>
      <c r="E1911" s="188" t="s">
        <v>5922</v>
      </c>
      <c r="F1911" s="9" t="s">
        <v>88</v>
      </c>
      <c r="G1911" s="9" t="s">
        <v>147</v>
      </c>
      <c r="H1911" s="10">
        <v>0</v>
      </c>
      <c r="I1911" s="11">
        <v>3</v>
      </c>
      <c r="J1911" s="24">
        <v>0</v>
      </c>
      <c r="K1911" s="12"/>
      <c r="L1911" s="14">
        <v>0</v>
      </c>
      <c r="N1911" s="21">
        <v>0</v>
      </c>
      <c r="P1911" s="21">
        <v>0</v>
      </c>
      <c r="R1911" s="21">
        <v>0</v>
      </c>
      <c r="T1911" s="21">
        <v>0</v>
      </c>
      <c r="V1911" s="21">
        <v>0</v>
      </c>
      <c r="X1911" s="21">
        <v>0</v>
      </c>
      <c r="Z1911" s="21">
        <v>16971</v>
      </c>
      <c r="AB1911" s="22">
        <v>16971</v>
      </c>
      <c r="AD1911" s="5" t="str">
        <f t="shared" si="29"/>
        <v>No</v>
      </c>
      <c r="AF1911" s="28"/>
      <c r="AG1911" s="21"/>
    </row>
    <row r="1912" spans="1:33">
      <c r="A1912" s="8" t="s">
        <v>3952</v>
      </c>
      <c r="B1912" s="8" t="s">
        <v>3953</v>
      </c>
      <c r="C1912" s="9" t="s">
        <v>278</v>
      </c>
      <c r="D1912" s="185" t="s">
        <v>3954</v>
      </c>
      <c r="E1912" s="188" t="s">
        <v>3955</v>
      </c>
      <c r="F1912" s="9" t="s">
        <v>83</v>
      </c>
      <c r="G1912" s="9" t="s">
        <v>147</v>
      </c>
      <c r="H1912" s="10">
        <v>0</v>
      </c>
      <c r="I1912" s="11">
        <v>3</v>
      </c>
      <c r="J1912" s="24">
        <v>0</v>
      </c>
      <c r="K1912" s="12"/>
      <c r="L1912" s="14">
        <v>0</v>
      </c>
      <c r="N1912" s="21">
        <v>0</v>
      </c>
      <c r="P1912" s="21">
        <v>0</v>
      </c>
      <c r="R1912" s="21">
        <v>0</v>
      </c>
      <c r="T1912" s="21">
        <v>0</v>
      </c>
      <c r="V1912" s="21">
        <v>0</v>
      </c>
      <c r="X1912" s="21">
        <v>0</v>
      </c>
      <c r="Z1912" s="21">
        <v>21100</v>
      </c>
      <c r="AB1912" s="22">
        <v>21100</v>
      </c>
      <c r="AD1912" s="5" t="str">
        <f t="shared" si="29"/>
        <v>No</v>
      </c>
      <c r="AF1912" s="28"/>
      <c r="AG1912" s="21"/>
    </row>
    <row r="1913" spans="1:33">
      <c r="A1913" s="8" t="s">
        <v>6013</v>
      </c>
      <c r="B1913" s="8" t="s">
        <v>6110</v>
      </c>
      <c r="C1913" s="9" t="s">
        <v>120</v>
      </c>
      <c r="D1913" s="185"/>
      <c r="E1913" s="188" t="s">
        <v>6014</v>
      </c>
      <c r="F1913" s="9" t="s">
        <v>83</v>
      </c>
      <c r="G1913" s="9" t="s">
        <v>147</v>
      </c>
      <c r="H1913" s="10">
        <v>0</v>
      </c>
      <c r="I1913" s="11">
        <v>3</v>
      </c>
      <c r="J1913" s="24">
        <v>0</v>
      </c>
      <c r="K1913" s="12"/>
      <c r="L1913" s="14">
        <v>0</v>
      </c>
      <c r="N1913" s="21">
        <v>0</v>
      </c>
      <c r="P1913" s="21">
        <v>0</v>
      </c>
      <c r="R1913" s="21">
        <v>0</v>
      </c>
      <c r="T1913" s="21">
        <v>0</v>
      </c>
      <c r="V1913" s="21">
        <v>0</v>
      </c>
      <c r="X1913" s="21">
        <v>0</v>
      </c>
      <c r="Z1913" s="21">
        <v>40627</v>
      </c>
      <c r="AB1913" s="22">
        <v>40627</v>
      </c>
      <c r="AD1913" s="5" t="str">
        <f t="shared" si="29"/>
        <v>No</v>
      </c>
      <c r="AF1913" s="28"/>
      <c r="AG1913" s="21"/>
    </row>
    <row r="1914" spans="1:33">
      <c r="A1914" s="8" t="s">
        <v>972</v>
      </c>
      <c r="B1914" s="8" t="s">
        <v>2890</v>
      </c>
      <c r="C1914" s="9" t="s">
        <v>129</v>
      </c>
      <c r="D1914" s="185" t="s">
        <v>973</v>
      </c>
      <c r="E1914" s="188" t="s">
        <v>974</v>
      </c>
      <c r="F1914" s="9" t="s">
        <v>83</v>
      </c>
      <c r="G1914" s="9" t="s">
        <v>147</v>
      </c>
      <c r="H1914" s="10">
        <v>0</v>
      </c>
      <c r="I1914" s="11">
        <v>3</v>
      </c>
      <c r="J1914" s="24">
        <v>0</v>
      </c>
      <c r="K1914" s="12"/>
      <c r="L1914" s="14">
        <v>0</v>
      </c>
      <c r="N1914" s="21">
        <v>0</v>
      </c>
      <c r="P1914" s="21">
        <v>0</v>
      </c>
      <c r="R1914" s="21">
        <v>0</v>
      </c>
      <c r="T1914" s="21">
        <v>0</v>
      </c>
      <c r="V1914" s="21">
        <v>0</v>
      </c>
      <c r="X1914" s="21">
        <v>0</v>
      </c>
      <c r="Z1914" s="21">
        <v>90310</v>
      </c>
      <c r="AB1914" s="22">
        <v>90310</v>
      </c>
      <c r="AD1914" s="5" t="str">
        <f t="shared" si="29"/>
        <v>No</v>
      </c>
      <c r="AF1914" s="28"/>
      <c r="AG1914" s="21"/>
    </row>
    <row r="1915" spans="1:33">
      <c r="A1915" s="8" t="s">
        <v>4964</v>
      </c>
      <c r="B1915" s="8" t="s">
        <v>4965</v>
      </c>
      <c r="C1915" s="9" t="s">
        <v>91</v>
      </c>
      <c r="D1915" s="185" t="s">
        <v>4966</v>
      </c>
      <c r="E1915" s="188" t="s">
        <v>4967</v>
      </c>
      <c r="F1915" s="9" t="s">
        <v>83</v>
      </c>
      <c r="G1915" s="9" t="s">
        <v>147</v>
      </c>
      <c r="H1915" s="10">
        <v>0</v>
      </c>
      <c r="I1915" s="11">
        <v>3</v>
      </c>
      <c r="J1915" s="24">
        <v>0</v>
      </c>
      <c r="K1915" s="12"/>
      <c r="L1915" s="14">
        <v>0</v>
      </c>
      <c r="N1915" s="21">
        <v>0</v>
      </c>
      <c r="P1915" s="21">
        <v>0</v>
      </c>
      <c r="R1915" s="21">
        <v>0</v>
      </c>
      <c r="T1915" s="21">
        <v>0</v>
      </c>
      <c r="V1915" s="21">
        <v>0</v>
      </c>
      <c r="X1915" s="21">
        <v>0</v>
      </c>
      <c r="Z1915" s="21">
        <v>139500</v>
      </c>
      <c r="AB1915" s="22">
        <v>139500</v>
      </c>
      <c r="AD1915" s="5" t="str">
        <f t="shared" si="29"/>
        <v>No</v>
      </c>
      <c r="AF1915" s="28"/>
      <c r="AG1915" s="21"/>
    </row>
    <row r="1916" spans="1:33">
      <c r="A1916" s="8" t="s">
        <v>2283</v>
      </c>
      <c r="B1916" s="8" t="s">
        <v>2284</v>
      </c>
      <c r="C1916" s="9" t="s">
        <v>106</v>
      </c>
      <c r="D1916" s="185" t="s">
        <v>2285</v>
      </c>
      <c r="E1916" s="188" t="s">
        <v>2286</v>
      </c>
      <c r="F1916" s="9" t="s">
        <v>83</v>
      </c>
      <c r="G1916" s="9" t="s">
        <v>147</v>
      </c>
      <c r="H1916" s="10">
        <v>0</v>
      </c>
      <c r="I1916" s="11">
        <v>3</v>
      </c>
      <c r="J1916" s="24">
        <v>0</v>
      </c>
      <c r="K1916" s="12"/>
      <c r="L1916" s="14">
        <v>0</v>
      </c>
      <c r="N1916" s="21">
        <v>0</v>
      </c>
      <c r="P1916" s="21">
        <v>0</v>
      </c>
      <c r="R1916" s="21">
        <v>0</v>
      </c>
      <c r="T1916" s="21">
        <v>0</v>
      </c>
      <c r="V1916" s="21">
        <v>0</v>
      </c>
      <c r="X1916" s="21">
        <v>0</v>
      </c>
      <c r="Z1916" s="21">
        <v>53520</v>
      </c>
      <c r="AB1916" s="22">
        <v>53520</v>
      </c>
      <c r="AD1916" s="5" t="str">
        <f t="shared" si="29"/>
        <v>No</v>
      </c>
      <c r="AF1916" s="28"/>
      <c r="AG1916" s="21"/>
    </row>
    <row r="1917" spans="1:33">
      <c r="A1917" s="8" t="s">
        <v>3417</v>
      </c>
      <c r="B1917" s="8" t="s">
        <v>893</v>
      </c>
      <c r="C1917" s="9" t="s">
        <v>34</v>
      </c>
      <c r="D1917" s="185" t="s">
        <v>3418</v>
      </c>
      <c r="E1917" s="188" t="s">
        <v>3419</v>
      </c>
      <c r="F1917" s="9" t="s">
        <v>157</v>
      </c>
      <c r="G1917" s="9" t="s">
        <v>147</v>
      </c>
      <c r="H1917" s="10">
        <v>0</v>
      </c>
      <c r="I1917" s="11">
        <v>3</v>
      </c>
      <c r="J1917" s="24">
        <v>0</v>
      </c>
      <c r="K1917" s="12"/>
      <c r="L1917" s="14">
        <v>0</v>
      </c>
      <c r="N1917" s="21">
        <v>0</v>
      </c>
      <c r="P1917" s="21">
        <v>0</v>
      </c>
      <c r="R1917" s="21">
        <v>0</v>
      </c>
      <c r="T1917" s="21">
        <v>0</v>
      </c>
      <c r="V1917" s="21">
        <v>0</v>
      </c>
      <c r="X1917" s="21">
        <v>0</v>
      </c>
      <c r="Z1917" s="21">
        <v>31957</v>
      </c>
      <c r="AB1917" s="22">
        <v>31957</v>
      </c>
      <c r="AD1917" s="5" t="str">
        <f t="shared" si="29"/>
        <v>No</v>
      </c>
      <c r="AF1917" s="28"/>
      <c r="AG1917" s="21"/>
    </row>
    <row r="1918" spans="1:33">
      <c r="A1918" s="8" t="s">
        <v>67</v>
      </c>
      <c r="B1918" s="8" t="s">
        <v>68</v>
      </c>
      <c r="C1918" s="9" t="s">
        <v>69</v>
      </c>
      <c r="D1918" s="185" t="s">
        <v>70</v>
      </c>
      <c r="E1918" s="188">
        <v>88146</v>
      </c>
      <c r="F1918" s="9" t="s">
        <v>36</v>
      </c>
      <c r="G1918" s="9" t="s">
        <v>5756</v>
      </c>
      <c r="H1918" s="10">
        <v>0</v>
      </c>
      <c r="I1918" s="11">
        <v>3</v>
      </c>
      <c r="J1918" s="24">
        <v>0</v>
      </c>
      <c r="K1918" s="12"/>
      <c r="L1918" s="14">
        <v>0</v>
      </c>
      <c r="N1918" s="21">
        <v>0</v>
      </c>
      <c r="P1918" s="21">
        <v>0</v>
      </c>
      <c r="R1918" s="21">
        <v>0</v>
      </c>
      <c r="T1918" s="21">
        <v>0</v>
      </c>
      <c r="V1918" s="21">
        <v>0</v>
      </c>
      <c r="X1918" s="21">
        <v>0</v>
      </c>
      <c r="Z1918" s="21">
        <v>0</v>
      </c>
      <c r="AB1918" s="22">
        <v>0</v>
      </c>
      <c r="AD1918" s="5" t="str">
        <f t="shared" si="29"/>
        <v>No</v>
      </c>
      <c r="AF1918" s="28"/>
      <c r="AG1918" s="21"/>
    </row>
    <row r="1919" spans="1:33">
      <c r="A1919" s="8" t="s">
        <v>3684</v>
      </c>
      <c r="B1919" s="8" t="s">
        <v>3685</v>
      </c>
      <c r="C1919" s="9" t="s">
        <v>34</v>
      </c>
      <c r="D1919" s="185" t="s">
        <v>3686</v>
      </c>
      <c r="E1919" s="188">
        <v>88194</v>
      </c>
      <c r="F1919" s="9" t="s">
        <v>36</v>
      </c>
      <c r="G1919" s="9" t="s">
        <v>5756</v>
      </c>
      <c r="H1919" s="10">
        <v>0</v>
      </c>
      <c r="I1919" s="11">
        <v>3</v>
      </c>
      <c r="J1919" s="24">
        <v>0</v>
      </c>
      <c r="K1919" s="12"/>
      <c r="L1919" s="14">
        <v>0</v>
      </c>
      <c r="N1919" s="21">
        <v>0</v>
      </c>
      <c r="P1919" s="21">
        <v>0</v>
      </c>
      <c r="R1919" s="21">
        <v>0</v>
      </c>
      <c r="T1919" s="21">
        <v>0</v>
      </c>
      <c r="V1919" s="21">
        <v>0</v>
      </c>
      <c r="X1919" s="21">
        <v>0</v>
      </c>
      <c r="Z1919" s="21">
        <v>101425</v>
      </c>
      <c r="AB1919" s="22">
        <v>101425</v>
      </c>
      <c r="AD1919" s="5" t="str">
        <f t="shared" si="29"/>
        <v>No</v>
      </c>
      <c r="AF1919" s="28"/>
      <c r="AG1919" s="21"/>
    </row>
    <row r="1920" spans="1:33">
      <c r="A1920" s="8" t="s">
        <v>981</v>
      </c>
      <c r="B1920" s="8" t="s">
        <v>136</v>
      </c>
      <c r="C1920" s="9" t="s">
        <v>129</v>
      </c>
      <c r="D1920" s="185" t="s">
        <v>982</v>
      </c>
      <c r="E1920" s="188" t="s">
        <v>983</v>
      </c>
      <c r="F1920" s="9" t="s">
        <v>83</v>
      </c>
      <c r="G1920" s="9" t="s">
        <v>147</v>
      </c>
      <c r="H1920" s="10">
        <v>0</v>
      </c>
      <c r="I1920" s="11">
        <v>3</v>
      </c>
      <c r="J1920" s="24">
        <v>0</v>
      </c>
      <c r="K1920" s="12"/>
      <c r="L1920" s="14">
        <v>0</v>
      </c>
      <c r="N1920" s="21">
        <v>0</v>
      </c>
      <c r="P1920" s="21">
        <v>0</v>
      </c>
      <c r="R1920" s="21">
        <v>0</v>
      </c>
      <c r="T1920" s="21">
        <v>0</v>
      </c>
      <c r="V1920" s="21">
        <v>0</v>
      </c>
      <c r="X1920" s="21">
        <v>0</v>
      </c>
      <c r="Z1920" s="21">
        <v>95001</v>
      </c>
      <c r="AB1920" s="22">
        <v>95001</v>
      </c>
      <c r="AD1920" s="5" t="str">
        <f t="shared" si="29"/>
        <v>No</v>
      </c>
      <c r="AF1920" s="28"/>
      <c r="AG1920" s="21"/>
    </row>
    <row r="1921" spans="1:33">
      <c r="A1921" s="8" t="s">
        <v>5929</v>
      </c>
      <c r="B1921" s="8" t="s">
        <v>561</v>
      </c>
      <c r="C1921" s="9" t="s">
        <v>163</v>
      </c>
      <c r="D1921" s="185">
        <v>1158</v>
      </c>
      <c r="E1921" s="188">
        <v>10180</v>
      </c>
      <c r="F1921" s="9" t="s">
        <v>83</v>
      </c>
      <c r="G1921" s="9" t="s">
        <v>5756</v>
      </c>
      <c r="H1921" s="10">
        <v>4181019</v>
      </c>
      <c r="I1921" s="11">
        <v>3</v>
      </c>
      <c r="J1921" s="24">
        <v>0</v>
      </c>
      <c r="K1921" s="12"/>
      <c r="L1921" s="14">
        <v>0</v>
      </c>
      <c r="N1921" s="21">
        <v>0</v>
      </c>
      <c r="P1921" s="21">
        <v>0</v>
      </c>
      <c r="R1921" s="21">
        <v>0</v>
      </c>
      <c r="T1921" s="21">
        <v>0</v>
      </c>
      <c r="V1921" s="21">
        <v>0</v>
      </c>
      <c r="X1921" s="21">
        <v>0</v>
      </c>
      <c r="Z1921" s="21">
        <v>152700</v>
      </c>
      <c r="AB1921" s="22">
        <v>152700</v>
      </c>
      <c r="AD1921" s="5" t="str">
        <f t="shared" si="29"/>
        <v>No</v>
      </c>
      <c r="AF1921" s="28"/>
      <c r="AG1921" s="21"/>
    </row>
    <row r="1922" spans="1:33">
      <c r="A1922" s="8" t="s">
        <v>2170</v>
      </c>
      <c r="B1922" s="8" t="s">
        <v>418</v>
      </c>
      <c r="C1922" s="9" t="s">
        <v>275</v>
      </c>
      <c r="D1922" s="185" t="s">
        <v>2171</v>
      </c>
      <c r="E1922" s="188" t="s">
        <v>2172</v>
      </c>
      <c r="F1922" s="9" t="s">
        <v>157</v>
      </c>
      <c r="G1922" s="9" t="s">
        <v>147</v>
      </c>
      <c r="H1922" s="10">
        <v>0</v>
      </c>
      <c r="I1922" s="11">
        <v>3</v>
      </c>
      <c r="J1922" s="24">
        <v>0</v>
      </c>
      <c r="K1922" s="12"/>
      <c r="L1922" s="14">
        <v>0</v>
      </c>
      <c r="N1922" s="21">
        <v>0</v>
      </c>
      <c r="P1922" s="21">
        <v>0</v>
      </c>
      <c r="R1922" s="21">
        <v>0</v>
      </c>
      <c r="T1922" s="21">
        <v>0</v>
      </c>
      <c r="V1922" s="21">
        <v>0</v>
      </c>
      <c r="X1922" s="21">
        <v>0</v>
      </c>
      <c r="Z1922" s="21">
        <v>16618</v>
      </c>
      <c r="AB1922" s="22">
        <v>16618</v>
      </c>
      <c r="AD1922" s="5" t="str">
        <f t="shared" si="29"/>
        <v>No</v>
      </c>
      <c r="AF1922" s="28"/>
      <c r="AG1922" s="21"/>
    </row>
    <row r="1923" spans="1:33">
      <c r="A1923" s="8" t="s">
        <v>4908</v>
      </c>
      <c r="B1923" s="8" t="s">
        <v>4909</v>
      </c>
      <c r="C1923" s="9" t="s">
        <v>87</v>
      </c>
      <c r="D1923" s="185" t="s">
        <v>4910</v>
      </c>
      <c r="E1923" s="188" t="s">
        <v>4911</v>
      </c>
      <c r="F1923" s="9" t="s">
        <v>83</v>
      </c>
      <c r="G1923" s="9" t="s">
        <v>147</v>
      </c>
      <c r="H1923" s="10">
        <v>0</v>
      </c>
      <c r="I1923" s="11">
        <v>3</v>
      </c>
      <c r="J1923" s="24">
        <v>0</v>
      </c>
      <c r="K1923" s="12"/>
      <c r="L1923" s="14">
        <v>0</v>
      </c>
      <c r="N1923" s="21">
        <v>0</v>
      </c>
      <c r="P1923" s="21">
        <v>0</v>
      </c>
      <c r="R1923" s="21">
        <v>0</v>
      </c>
      <c r="T1923" s="21">
        <v>0</v>
      </c>
      <c r="V1923" s="21">
        <v>0</v>
      </c>
      <c r="X1923" s="21">
        <v>0</v>
      </c>
      <c r="Z1923" s="21">
        <v>6221</v>
      </c>
      <c r="AB1923" s="22">
        <v>6221</v>
      </c>
      <c r="AD1923" s="5" t="str">
        <f t="shared" ref="AD1923:AD1986" si="30">IF(AC1923&amp;AA1923&amp;Y1923&amp;W1923&amp;U1923&amp;S1923&amp;Q1923&amp;O1923&amp;M1923&amp;K1923&lt;&gt;"","Yes","No")</f>
        <v>No</v>
      </c>
      <c r="AF1923" s="28"/>
      <c r="AG1923" s="21"/>
    </row>
    <row r="1924" spans="1:33">
      <c r="A1924" s="8" t="s">
        <v>2411</v>
      </c>
      <c r="B1924" s="8" t="s">
        <v>2412</v>
      </c>
      <c r="C1924" s="9" t="s">
        <v>46</v>
      </c>
      <c r="D1924" s="185" t="s">
        <v>2413</v>
      </c>
      <c r="E1924" s="188" t="s">
        <v>2414</v>
      </c>
      <c r="F1924" s="9" t="s">
        <v>88</v>
      </c>
      <c r="G1924" s="9" t="s">
        <v>147</v>
      </c>
      <c r="H1924" s="10">
        <v>0</v>
      </c>
      <c r="I1924" s="11">
        <v>3</v>
      </c>
      <c r="J1924" s="24">
        <v>0</v>
      </c>
      <c r="K1924" s="12"/>
      <c r="L1924" s="14">
        <v>0</v>
      </c>
      <c r="N1924" s="21">
        <v>0</v>
      </c>
      <c r="P1924" s="21">
        <v>0</v>
      </c>
      <c r="R1924" s="21">
        <v>0</v>
      </c>
      <c r="T1924" s="21">
        <v>0</v>
      </c>
      <c r="V1924" s="21">
        <v>0</v>
      </c>
      <c r="X1924" s="21">
        <v>0</v>
      </c>
      <c r="Z1924" s="21">
        <v>0</v>
      </c>
      <c r="AB1924" s="22">
        <v>0</v>
      </c>
      <c r="AD1924" s="5" t="str">
        <f t="shared" si="30"/>
        <v>No</v>
      </c>
      <c r="AF1924" s="28"/>
      <c r="AG1924" s="21"/>
    </row>
    <row r="1925" spans="1:33">
      <c r="A1925" s="8" t="s">
        <v>6692</v>
      </c>
      <c r="B1925" s="8" t="s">
        <v>6693</v>
      </c>
      <c r="C1925" s="9" t="s">
        <v>160</v>
      </c>
      <c r="D1925" s="185" t="s">
        <v>6694</v>
      </c>
      <c r="E1925" s="188">
        <v>11146</v>
      </c>
      <c r="F1925" s="9" t="s">
        <v>36</v>
      </c>
      <c r="G1925" s="9" t="s">
        <v>5756</v>
      </c>
      <c r="H1925" s="10">
        <v>0</v>
      </c>
      <c r="I1925" s="11">
        <v>3</v>
      </c>
      <c r="J1925" s="24">
        <v>0</v>
      </c>
      <c r="K1925" s="12"/>
      <c r="L1925" s="14">
        <v>0</v>
      </c>
      <c r="N1925" s="21">
        <v>0</v>
      </c>
      <c r="P1925" s="21">
        <v>0</v>
      </c>
      <c r="R1925" s="21">
        <v>0</v>
      </c>
      <c r="T1925" s="21">
        <v>0</v>
      </c>
      <c r="V1925" s="21">
        <v>0</v>
      </c>
      <c r="X1925" s="21">
        <v>0</v>
      </c>
      <c r="Z1925" s="21">
        <v>0</v>
      </c>
      <c r="AB1925" s="22">
        <v>0</v>
      </c>
      <c r="AD1925" s="5" t="str">
        <f t="shared" si="30"/>
        <v>No</v>
      </c>
      <c r="AF1925" s="28"/>
      <c r="AG1925" s="21"/>
    </row>
    <row r="1926" spans="1:33">
      <c r="A1926" s="8" t="s">
        <v>6320</v>
      </c>
      <c r="B1926" s="8" t="s">
        <v>6321</v>
      </c>
      <c r="C1926" s="9" t="s">
        <v>580</v>
      </c>
      <c r="D1926" s="185" t="s">
        <v>6322</v>
      </c>
      <c r="E1926" s="188" t="s">
        <v>6323</v>
      </c>
      <c r="F1926" s="9" t="s">
        <v>157</v>
      </c>
      <c r="G1926" s="9" t="s">
        <v>147</v>
      </c>
      <c r="H1926" s="10">
        <v>0</v>
      </c>
      <c r="I1926" s="11">
        <v>3</v>
      </c>
      <c r="J1926" s="24">
        <v>0</v>
      </c>
      <c r="K1926" s="12"/>
      <c r="L1926" s="14">
        <v>0</v>
      </c>
      <c r="N1926" s="21">
        <v>0</v>
      </c>
      <c r="P1926" s="21">
        <v>0</v>
      </c>
      <c r="R1926" s="21">
        <v>0</v>
      </c>
      <c r="T1926" s="21">
        <v>0</v>
      </c>
      <c r="V1926" s="21">
        <v>0</v>
      </c>
      <c r="X1926" s="21">
        <v>0</v>
      </c>
      <c r="Z1926" s="21">
        <v>8253</v>
      </c>
      <c r="AB1926" s="22">
        <v>8253</v>
      </c>
      <c r="AD1926" s="5" t="str">
        <f t="shared" si="30"/>
        <v>No</v>
      </c>
      <c r="AF1926" s="28"/>
      <c r="AG1926" s="21"/>
    </row>
    <row r="1927" spans="1:33">
      <c r="A1927" s="8" t="s">
        <v>6684</v>
      </c>
      <c r="B1927" s="8" t="s">
        <v>6685</v>
      </c>
      <c r="C1927" s="9" t="s">
        <v>39</v>
      </c>
      <c r="D1927" s="185"/>
      <c r="E1927" s="188" t="s">
        <v>6686</v>
      </c>
      <c r="F1927" s="9" t="s">
        <v>83</v>
      </c>
      <c r="G1927" s="9" t="s">
        <v>147</v>
      </c>
      <c r="H1927" s="10">
        <v>0</v>
      </c>
      <c r="I1927" s="11">
        <v>3</v>
      </c>
      <c r="J1927" s="24">
        <v>0</v>
      </c>
      <c r="K1927" s="12"/>
      <c r="L1927" s="14">
        <v>0</v>
      </c>
      <c r="N1927" s="21">
        <v>0</v>
      </c>
      <c r="P1927" s="21">
        <v>0</v>
      </c>
      <c r="R1927" s="21">
        <v>0</v>
      </c>
      <c r="T1927" s="21">
        <v>0</v>
      </c>
      <c r="V1927" s="21">
        <v>0</v>
      </c>
      <c r="X1927" s="21">
        <v>0</v>
      </c>
      <c r="Z1927" s="21">
        <v>40849</v>
      </c>
      <c r="AB1927" s="22">
        <v>40849</v>
      </c>
      <c r="AD1927" s="5" t="str">
        <f t="shared" si="30"/>
        <v>No</v>
      </c>
      <c r="AF1927" s="28"/>
      <c r="AG1927" s="21"/>
    </row>
    <row r="1928" spans="1:33">
      <c r="A1928" s="8" t="s">
        <v>1715</v>
      </c>
      <c r="B1928" s="8" t="s">
        <v>718</v>
      </c>
      <c r="C1928" s="9" t="s">
        <v>278</v>
      </c>
      <c r="D1928" s="185">
        <v>7054</v>
      </c>
      <c r="E1928" s="188" t="s">
        <v>6681</v>
      </c>
      <c r="F1928" s="9" t="s">
        <v>83</v>
      </c>
      <c r="G1928" s="9" t="s">
        <v>147</v>
      </c>
      <c r="H1928" s="10">
        <v>472870</v>
      </c>
      <c r="I1928" s="11">
        <v>3</v>
      </c>
      <c r="J1928" s="24">
        <v>0</v>
      </c>
      <c r="K1928" s="12"/>
      <c r="L1928" s="14">
        <v>0</v>
      </c>
      <c r="N1928" s="21">
        <v>0</v>
      </c>
      <c r="P1928" s="21">
        <v>0</v>
      </c>
      <c r="R1928" s="21">
        <v>0</v>
      </c>
      <c r="T1928" s="21">
        <v>0</v>
      </c>
      <c r="V1928" s="21">
        <v>0</v>
      </c>
      <c r="X1928" s="21">
        <v>0</v>
      </c>
      <c r="Z1928" s="21">
        <v>77975</v>
      </c>
      <c r="AB1928" s="22">
        <v>77975</v>
      </c>
      <c r="AD1928" s="5" t="str">
        <f t="shared" si="30"/>
        <v>No</v>
      </c>
      <c r="AF1928" s="28"/>
      <c r="AG1928" s="21"/>
    </row>
    <row r="1929" spans="1:33">
      <c r="A1929" s="8" t="s">
        <v>1815</v>
      </c>
      <c r="B1929" s="8" t="s">
        <v>1816</v>
      </c>
      <c r="C1929" s="9" t="s">
        <v>65</v>
      </c>
      <c r="D1929" s="185" t="s">
        <v>1817</v>
      </c>
      <c r="E1929" s="188">
        <v>30</v>
      </c>
      <c r="F1929" s="9" t="s">
        <v>36</v>
      </c>
      <c r="G1929" s="9" t="s">
        <v>5756</v>
      </c>
      <c r="H1929" s="10">
        <v>0</v>
      </c>
      <c r="I1929" s="11">
        <v>3</v>
      </c>
      <c r="J1929" s="24">
        <v>0</v>
      </c>
      <c r="K1929" s="12"/>
      <c r="L1929" s="14">
        <v>0</v>
      </c>
      <c r="N1929" s="21">
        <v>0</v>
      </c>
      <c r="P1929" s="21">
        <v>0</v>
      </c>
      <c r="R1929" s="21">
        <v>0</v>
      </c>
      <c r="T1929" s="21">
        <v>0</v>
      </c>
      <c r="V1929" s="21">
        <v>0</v>
      </c>
      <c r="X1929" s="21">
        <v>0</v>
      </c>
      <c r="Z1929" s="21">
        <v>0</v>
      </c>
      <c r="AB1929" s="22">
        <v>0</v>
      </c>
      <c r="AD1929" s="5" t="str">
        <f t="shared" si="30"/>
        <v>No</v>
      </c>
      <c r="AF1929" s="28"/>
      <c r="AG1929" s="21"/>
    </row>
    <row r="1930" spans="1:33">
      <c r="A1930" s="8" t="s">
        <v>6683</v>
      </c>
      <c r="B1930" s="8" t="s">
        <v>2474</v>
      </c>
      <c r="C1930" s="9" t="s">
        <v>46</v>
      </c>
      <c r="D1930" s="185" t="s">
        <v>2475</v>
      </c>
      <c r="E1930" s="188" t="s">
        <v>2476</v>
      </c>
      <c r="F1930" s="9" t="s">
        <v>88</v>
      </c>
      <c r="G1930" s="9" t="s">
        <v>147</v>
      </c>
      <c r="H1930" s="10">
        <v>0</v>
      </c>
      <c r="I1930" s="11">
        <v>3</v>
      </c>
      <c r="J1930" s="24">
        <v>0</v>
      </c>
      <c r="K1930" s="12"/>
      <c r="L1930" s="14">
        <v>0</v>
      </c>
      <c r="N1930" s="21">
        <v>0</v>
      </c>
      <c r="P1930" s="21">
        <v>0</v>
      </c>
      <c r="R1930" s="21">
        <v>0</v>
      </c>
      <c r="T1930" s="21">
        <v>0</v>
      </c>
      <c r="V1930" s="21">
        <v>0</v>
      </c>
      <c r="X1930" s="21">
        <v>0</v>
      </c>
      <c r="Z1930" s="21">
        <v>14792</v>
      </c>
      <c r="AB1930" s="22">
        <v>14792</v>
      </c>
      <c r="AD1930" s="5" t="str">
        <f t="shared" si="30"/>
        <v>No</v>
      </c>
      <c r="AF1930" s="28"/>
      <c r="AG1930" s="21"/>
    </row>
    <row r="1931" spans="1:33">
      <c r="A1931" s="8" t="s">
        <v>2204</v>
      </c>
      <c r="B1931" s="8" t="s">
        <v>2205</v>
      </c>
      <c r="C1931" s="9" t="s">
        <v>275</v>
      </c>
      <c r="D1931" s="185" t="s">
        <v>2206</v>
      </c>
      <c r="E1931" s="188" t="s">
        <v>2207</v>
      </c>
      <c r="F1931" s="9" t="s">
        <v>157</v>
      </c>
      <c r="G1931" s="9" t="s">
        <v>147</v>
      </c>
      <c r="H1931" s="10">
        <v>0</v>
      </c>
      <c r="I1931" s="11">
        <v>3</v>
      </c>
      <c r="J1931" s="24">
        <v>0</v>
      </c>
      <c r="K1931" s="12"/>
      <c r="L1931" s="14">
        <v>0</v>
      </c>
      <c r="N1931" s="21">
        <v>0</v>
      </c>
      <c r="P1931" s="21">
        <v>0</v>
      </c>
      <c r="R1931" s="21">
        <v>0</v>
      </c>
      <c r="T1931" s="21">
        <v>0</v>
      </c>
      <c r="V1931" s="21">
        <v>0</v>
      </c>
      <c r="X1931" s="21">
        <v>0</v>
      </c>
      <c r="Z1931" s="21">
        <v>10874</v>
      </c>
      <c r="AB1931" s="22">
        <v>10874</v>
      </c>
      <c r="AD1931" s="5" t="str">
        <f t="shared" si="30"/>
        <v>No</v>
      </c>
      <c r="AF1931" s="28"/>
      <c r="AG1931" s="21"/>
    </row>
    <row r="1932" spans="1:33">
      <c r="A1932" s="8" t="s">
        <v>6354</v>
      </c>
      <c r="B1932" s="8" t="s">
        <v>6355</v>
      </c>
      <c r="C1932" s="9" t="s">
        <v>278</v>
      </c>
      <c r="D1932" s="185"/>
      <c r="E1932" s="188" t="s">
        <v>6356</v>
      </c>
      <c r="F1932" s="9" t="s">
        <v>157</v>
      </c>
      <c r="G1932" s="9" t="s">
        <v>147</v>
      </c>
      <c r="H1932" s="10">
        <v>0</v>
      </c>
      <c r="I1932" s="11">
        <v>3</v>
      </c>
      <c r="J1932" s="24">
        <v>0</v>
      </c>
      <c r="K1932" s="12"/>
      <c r="L1932" s="14">
        <v>0</v>
      </c>
      <c r="N1932" s="21">
        <v>0</v>
      </c>
      <c r="P1932" s="21">
        <v>0</v>
      </c>
      <c r="R1932" s="21">
        <v>0</v>
      </c>
      <c r="T1932" s="21">
        <v>0</v>
      </c>
      <c r="V1932" s="21">
        <v>0</v>
      </c>
      <c r="X1932" s="21">
        <v>0</v>
      </c>
      <c r="Z1932" s="21">
        <v>43338</v>
      </c>
      <c r="AB1932" s="22">
        <v>43338</v>
      </c>
      <c r="AD1932" s="5" t="str">
        <f t="shared" si="30"/>
        <v>No</v>
      </c>
      <c r="AF1932" s="28"/>
      <c r="AG1932" s="21"/>
    </row>
    <row r="1933" spans="1:33">
      <c r="A1933" s="8" t="s">
        <v>3371</v>
      </c>
      <c r="B1933" s="8" t="s">
        <v>3372</v>
      </c>
      <c r="C1933" s="9" t="s">
        <v>254</v>
      </c>
      <c r="D1933" s="185" t="s">
        <v>3373</v>
      </c>
      <c r="E1933" s="188">
        <v>88116</v>
      </c>
      <c r="F1933" s="9" t="s">
        <v>36</v>
      </c>
      <c r="G1933" s="9" t="s">
        <v>5756</v>
      </c>
      <c r="H1933" s="10">
        <v>0</v>
      </c>
      <c r="I1933" s="11">
        <v>3</v>
      </c>
      <c r="J1933" s="24">
        <v>0</v>
      </c>
      <c r="K1933" s="12"/>
      <c r="L1933" s="14">
        <v>0</v>
      </c>
      <c r="N1933" s="21">
        <v>0</v>
      </c>
      <c r="P1933" s="21">
        <v>0</v>
      </c>
      <c r="R1933" s="21">
        <v>0</v>
      </c>
      <c r="T1933" s="21">
        <v>0</v>
      </c>
      <c r="V1933" s="21">
        <v>0</v>
      </c>
      <c r="X1933" s="21">
        <v>0</v>
      </c>
      <c r="Z1933" s="21">
        <v>0</v>
      </c>
      <c r="AB1933" s="22">
        <v>0</v>
      </c>
      <c r="AD1933" s="5" t="str">
        <f t="shared" si="30"/>
        <v>No</v>
      </c>
      <c r="AF1933" s="28"/>
      <c r="AG1933" s="21"/>
    </row>
    <row r="1934" spans="1:33">
      <c r="A1934" s="8" t="s">
        <v>3789</v>
      </c>
      <c r="B1934" s="8" t="s">
        <v>1047</v>
      </c>
      <c r="C1934" s="9" t="s">
        <v>278</v>
      </c>
      <c r="D1934" s="185" t="s">
        <v>3790</v>
      </c>
      <c r="E1934" s="188" t="s">
        <v>3791</v>
      </c>
      <c r="F1934" s="9" t="s">
        <v>83</v>
      </c>
      <c r="G1934" s="9" t="s">
        <v>147</v>
      </c>
      <c r="H1934" s="10">
        <v>0</v>
      </c>
      <c r="I1934" s="11">
        <v>3</v>
      </c>
      <c r="J1934" s="24">
        <v>0</v>
      </c>
      <c r="K1934" s="12"/>
      <c r="L1934" s="14">
        <v>0</v>
      </c>
      <c r="N1934" s="21">
        <v>0</v>
      </c>
      <c r="P1934" s="21">
        <v>0</v>
      </c>
      <c r="R1934" s="21">
        <v>0</v>
      </c>
      <c r="T1934" s="21">
        <v>0</v>
      </c>
      <c r="V1934" s="21">
        <v>0</v>
      </c>
      <c r="X1934" s="21">
        <v>0</v>
      </c>
      <c r="Z1934" s="21">
        <v>36258</v>
      </c>
      <c r="AB1934" s="22">
        <v>36258</v>
      </c>
      <c r="AD1934" s="5" t="str">
        <f t="shared" si="30"/>
        <v>No</v>
      </c>
      <c r="AF1934" s="28"/>
      <c r="AG1934" s="21"/>
    </row>
    <row r="1935" spans="1:33">
      <c r="A1935" s="8" t="s">
        <v>4919</v>
      </c>
      <c r="B1935" s="8" t="s">
        <v>4920</v>
      </c>
      <c r="C1935" s="9" t="s">
        <v>91</v>
      </c>
      <c r="D1935" s="185" t="s">
        <v>4921</v>
      </c>
      <c r="E1935" s="188" t="s">
        <v>4922</v>
      </c>
      <c r="F1935" s="9" t="s">
        <v>83</v>
      </c>
      <c r="G1935" s="9" t="s">
        <v>147</v>
      </c>
      <c r="H1935" s="10">
        <v>0</v>
      </c>
      <c r="I1935" s="11">
        <v>3</v>
      </c>
      <c r="J1935" s="24">
        <v>0</v>
      </c>
      <c r="K1935" s="12"/>
      <c r="L1935" s="14">
        <v>0</v>
      </c>
      <c r="N1935" s="21">
        <v>0</v>
      </c>
      <c r="P1935" s="21">
        <v>0</v>
      </c>
      <c r="R1935" s="21">
        <v>0</v>
      </c>
      <c r="T1935" s="21">
        <v>0</v>
      </c>
      <c r="V1935" s="21">
        <v>0</v>
      </c>
      <c r="X1935" s="21">
        <v>0</v>
      </c>
      <c r="Z1935" s="21">
        <v>80792</v>
      </c>
      <c r="AB1935" s="22">
        <v>80792</v>
      </c>
      <c r="AD1935" s="5" t="str">
        <f t="shared" si="30"/>
        <v>No</v>
      </c>
      <c r="AF1935" s="28"/>
      <c r="AG1935" s="21"/>
    </row>
    <row r="1936" spans="1:33">
      <c r="A1936" s="8" t="s">
        <v>6004</v>
      </c>
      <c r="B1936" s="8" t="s">
        <v>384</v>
      </c>
      <c r="C1936" s="9" t="s">
        <v>73</v>
      </c>
      <c r="D1936" s="185" t="s">
        <v>385</v>
      </c>
      <c r="E1936" s="188" t="s">
        <v>386</v>
      </c>
      <c r="F1936" s="9" t="s">
        <v>83</v>
      </c>
      <c r="G1936" s="9" t="s">
        <v>147</v>
      </c>
      <c r="H1936" s="10">
        <v>0</v>
      </c>
      <c r="I1936" s="11">
        <v>3</v>
      </c>
      <c r="J1936" s="24">
        <v>0</v>
      </c>
      <c r="K1936" s="12"/>
      <c r="L1936" s="14">
        <v>0</v>
      </c>
      <c r="N1936" s="21">
        <v>0</v>
      </c>
      <c r="P1936" s="21">
        <v>0</v>
      </c>
      <c r="R1936" s="21">
        <v>0</v>
      </c>
      <c r="T1936" s="21">
        <v>0</v>
      </c>
      <c r="V1936" s="21">
        <v>0</v>
      </c>
      <c r="X1936" s="21">
        <v>0</v>
      </c>
      <c r="Z1936" s="21">
        <v>61313</v>
      </c>
      <c r="AB1936" s="22">
        <v>61313</v>
      </c>
      <c r="AD1936" s="5" t="str">
        <f t="shared" si="30"/>
        <v>No</v>
      </c>
      <c r="AF1936" s="28"/>
      <c r="AG1936" s="21"/>
    </row>
    <row r="1937" spans="1:33">
      <c r="A1937" s="8" t="s">
        <v>1915</v>
      </c>
      <c r="B1937" s="8" t="s">
        <v>1000</v>
      </c>
      <c r="C1937" s="9" t="s">
        <v>120</v>
      </c>
      <c r="D1937" s="185">
        <v>6133</v>
      </c>
      <c r="E1937" s="188">
        <v>60133</v>
      </c>
      <c r="F1937" s="9" t="s">
        <v>157</v>
      </c>
      <c r="G1937" s="9" t="s">
        <v>84</v>
      </c>
      <c r="H1937" s="10">
        <v>5121892</v>
      </c>
      <c r="I1937" s="11">
        <v>3</v>
      </c>
      <c r="J1937" s="24">
        <v>0</v>
      </c>
      <c r="K1937" s="12"/>
      <c r="L1937" s="14">
        <v>0</v>
      </c>
      <c r="N1937" s="21">
        <v>324996</v>
      </c>
      <c r="P1937" s="21">
        <v>0</v>
      </c>
      <c r="R1937" s="21">
        <v>0</v>
      </c>
      <c r="T1937" s="21">
        <v>0</v>
      </c>
      <c r="V1937" s="21">
        <v>0</v>
      </c>
      <c r="X1937" s="21">
        <v>0</v>
      </c>
      <c r="Z1937" s="21">
        <v>0</v>
      </c>
      <c r="AB1937" s="22">
        <v>324996</v>
      </c>
      <c r="AD1937" s="5" t="str">
        <f t="shared" si="30"/>
        <v>No</v>
      </c>
      <c r="AF1937" s="28"/>
      <c r="AG1937" s="21"/>
    </row>
    <row r="1938" spans="1:33">
      <c r="A1938" s="8" t="s">
        <v>5030</v>
      </c>
      <c r="B1938" s="8" t="s">
        <v>5031</v>
      </c>
      <c r="C1938" s="9" t="s">
        <v>91</v>
      </c>
      <c r="D1938" s="185" t="s">
        <v>5032</v>
      </c>
      <c r="E1938" s="188" t="s">
        <v>5033</v>
      </c>
      <c r="F1938" s="9" t="s">
        <v>83</v>
      </c>
      <c r="G1938" s="9" t="s">
        <v>147</v>
      </c>
      <c r="H1938" s="10">
        <v>0</v>
      </c>
      <c r="I1938" s="11">
        <v>3</v>
      </c>
      <c r="J1938" s="24">
        <v>0</v>
      </c>
      <c r="K1938" s="12"/>
      <c r="L1938" s="14">
        <v>0</v>
      </c>
      <c r="N1938" s="21">
        <v>0</v>
      </c>
      <c r="P1938" s="21">
        <v>0</v>
      </c>
      <c r="R1938" s="21">
        <v>0</v>
      </c>
      <c r="T1938" s="21">
        <v>0</v>
      </c>
      <c r="V1938" s="21">
        <v>0</v>
      </c>
      <c r="X1938" s="21">
        <v>0</v>
      </c>
      <c r="Z1938" s="21">
        <v>0</v>
      </c>
      <c r="AB1938" s="22">
        <v>0</v>
      </c>
      <c r="AD1938" s="5" t="str">
        <f t="shared" si="30"/>
        <v>No</v>
      </c>
      <c r="AF1938" s="28"/>
      <c r="AG1938" s="21"/>
    </row>
    <row r="1939" spans="1:33">
      <c r="A1939" s="8" t="s">
        <v>3999</v>
      </c>
      <c r="B1939" s="8" t="s">
        <v>4000</v>
      </c>
      <c r="C1939" s="9" t="s">
        <v>39</v>
      </c>
      <c r="D1939" s="185" t="s">
        <v>4001</v>
      </c>
      <c r="E1939" s="188" t="s">
        <v>4002</v>
      </c>
      <c r="F1939" s="9" t="s">
        <v>83</v>
      </c>
      <c r="G1939" s="9" t="s">
        <v>147</v>
      </c>
      <c r="H1939" s="10">
        <v>0</v>
      </c>
      <c r="I1939" s="11">
        <v>3</v>
      </c>
      <c r="J1939" s="24">
        <v>0</v>
      </c>
      <c r="K1939" s="12"/>
      <c r="L1939" s="14">
        <v>0</v>
      </c>
      <c r="N1939" s="21">
        <v>0</v>
      </c>
      <c r="P1939" s="21">
        <v>0</v>
      </c>
      <c r="R1939" s="21">
        <v>0</v>
      </c>
      <c r="T1939" s="21">
        <v>0</v>
      </c>
      <c r="V1939" s="21">
        <v>0</v>
      </c>
      <c r="X1939" s="21">
        <v>0</v>
      </c>
      <c r="Z1939" s="21">
        <v>119820</v>
      </c>
      <c r="AB1939" s="22">
        <v>119820</v>
      </c>
      <c r="AD1939" s="5" t="str">
        <f t="shared" si="30"/>
        <v>No</v>
      </c>
      <c r="AF1939" s="28"/>
      <c r="AG1939" s="21"/>
    </row>
    <row r="1940" spans="1:33">
      <c r="A1940" s="8" t="s">
        <v>907</v>
      </c>
      <c r="B1940" s="8" t="s">
        <v>6083</v>
      </c>
      <c r="C1940" s="9" t="s">
        <v>129</v>
      </c>
      <c r="D1940" s="185" t="s">
        <v>908</v>
      </c>
      <c r="E1940" s="188" t="s">
        <v>909</v>
      </c>
      <c r="F1940" s="9" t="s">
        <v>83</v>
      </c>
      <c r="G1940" s="9" t="s">
        <v>147</v>
      </c>
      <c r="H1940" s="10">
        <v>0</v>
      </c>
      <c r="I1940" s="11">
        <v>3</v>
      </c>
      <c r="J1940" s="24">
        <v>0</v>
      </c>
      <c r="K1940" s="12"/>
      <c r="L1940" s="14">
        <v>0</v>
      </c>
      <c r="N1940" s="21">
        <v>0</v>
      </c>
      <c r="P1940" s="21">
        <v>0</v>
      </c>
      <c r="R1940" s="21">
        <v>0</v>
      </c>
      <c r="T1940" s="21">
        <v>0</v>
      </c>
      <c r="V1940" s="21">
        <v>0</v>
      </c>
      <c r="X1940" s="21">
        <v>0</v>
      </c>
      <c r="Z1940" s="21">
        <v>74190</v>
      </c>
      <c r="AB1940" s="22">
        <v>74190</v>
      </c>
      <c r="AD1940" s="5" t="str">
        <f t="shared" si="30"/>
        <v>No</v>
      </c>
      <c r="AF1940" s="28"/>
      <c r="AG1940" s="21"/>
    </row>
    <row r="1941" spans="1:33">
      <c r="A1941" s="8" t="s">
        <v>3869</v>
      </c>
      <c r="B1941" s="8" t="s">
        <v>3870</v>
      </c>
      <c r="C1941" s="9" t="s">
        <v>278</v>
      </c>
      <c r="D1941" s="185" t="s">
        <v>3871</v>
      </c>
      <c r="E1941" s="188" t="s">
        <v>3872</v>
      </c>
      <c r="F1941" s="9" t="s">
        <v>157</v>
      </c>
      <c r="G1941" s="9" t="s">
        <v>147</v>
      </c>
      <c r="H1941" s="10">
        <v>0</v>
      </c>
      <c r="I1941" s="11">
        <v>3</v>
      </c>
      <c r="J1941" s="24">
        <v>0</v>
      </c>
      <c r="K1941" s="12"/>
      <c r="L1941" s="14">
        <v>0</v>
      </c>
      <c r="N1941" s="21">
        <v>0</v>
      </c>
      <c r="P1941" s="21">
        <v>0</v>
      </c>
      <c r="R1941" s="21">
        <v>0</v>
      </c>
      <c r="T1941" s="21">
        <v>0</v>
      </c>
      <c r="V1941" s="21">
        <v>0</v>
      </c>
      <c r="X1941" s="21">
        <v>0</v>
      </c>
      <c r="Z1941" s="21">
        <v>31320</v>
      </c>
      <c r="AB1941" s="22">
        <v>31320</v>
      </c>
      <c r="AD1941" s="5" t="str">
        <f t="shared" si="30"/>
        <v>No</v>
      </c>
      <c r="AF1941" s="28"/>
      <c r="AG1941" s="21"/>
    </row>
    <row r="1942" spans="1:33">
      <c r="A1942" s="8" t="s">
        <v>3840</v>
      </c>
      <c r="B1942" s="8" t="s">
        <v>3841</v>
      </c>
      <c r="C1942" s="9" t="s">
        <v>278</v>
      </c>
      <c r="D1942" s="185" t="s">
        <v>3842</v>
      </c>
      <c r="E1942" s="188" t="s">
        <v>3843</v>
      </c>
      <c r="F1942" s="9" t="s">
        <v>157</v>
      </c>
      <c r="G1942" s="9" t="s">
        <v>147</v>
      </c>
      <c r="H1942" s="10">
        <v>0</v>
      </c>
      <c r="I1942" s="11">
        <v>3</v>
      </c>
      <c r="J1942" s="24">
        <v>0</v>
      </c>
      <c r="K1942" s="12"/>
      <c r="L1942" s="14">
        <v>0</v>
      </c>
      <c r="N1942" s="21">
        <v>0</v>
      </c>
      <c r="P1942" s="21">
        <v>0</v>
      </c>
      <c r="R1942" s="21">
        <v>0</v>
      </c>
      <c r="T1942" s="21">
        <v>0</v>
      </c>
      <c r="V1942" s="21">
        <v>0</v>
      </c>
      <c r="X1942" s="21">
        <v>0</v>
      </c>
      <c r="Z1942" s="21">
        <v>9991</v>
      </c>
      <c r="AB1942" s="22">
        <v>9991</v>
      </c>
      <c r="AD1942" s="5" t="str">
        <f t="shared" si="30"/>
        <v>No</v>
      </c>
      <c r="AF1942" s="28"/>
      <c r="AG1942" s="21"/>
    </row>
    <row r="1943" spans="1:33">
      <c r="A1943" s="8" t="s">
        <v>337</v>
      </c>
      <c r="B1943" s="8" t="s">
        <v>338</v>
      </c>
      <c r="C1943" s="9" t="s">
        <v>73</v>
      </c>
      <c r="D1943" s="185" t="s">
        <v>339</v>
      </c>
      <c r="E1943" s="188" t="s">
        <v>340</v>
      </c>
      <c r="F1943" s="9" t="s">
        <v>83</v>
      </c>
      <c r="G1943" s="9" t="s">
        <v>147</v>
      </c>
      <c r="H1943" s="10">
        <v>0</v>
      </c>
      <c r="I1943" s="11">
        <v>3</v>
      </c>
      <c r="J1943" s="24">
        <v>0</v>
      </c>
      <c r="K1943" s="12"/>
      <c r="L1943" s="14">
        <v>0</v>
      </c>
      <c r="N1943" s="21">
        <v>0</v>
      </c>
      <c r="P1943" s="21">
        <v>0</v>
      </c>
      <c r="R1943" s="21">
        <v>0</v>
      </c>
      <c r="T1943" s="21">
        <v>0</v>
      </c>
      <c r="V1943" s="21">
        <v>0</v>
      </c>
      <c r="X1943" s="21">
        <v>0</v>
      </c>
      <c r="Z1943" s="21">
        <v>83722</v>
      </c>
      <c r="AB1943" s="22">
        <v>83722</v>
      </c>
      <c r="AD1943" s="5" t="str">
        <f t="shared" si="30"/>
        <v>No</v>
      </c>
      <c r="AF1943" s="28"/>
      <c r="AG1943" s="21"/>
    </row>
    <row r="1944" spans="1:33">
      <c r="A1944" s="8" t="s">
        <v>850</v>
      </c>
      <c r="B1944" s="8" t="s">
        <v>6123</v>
      </c>
      <c r="C1944" s="9" t="s">
        <v>129</v>
      </c>
      <c r="D1944" s="185" t="s">
        <v>851</v>
      </c>
      <c r="E1944" s="188" t="s">
        <v>852</v>
      </c>
      <c r="F1944" s="9" t="s">
        <v>83</v>
      </c>
      <c r="G1944" s="9" t="s">
        <v>147</v>
      </c>
      <c r="H1944" s="10">
        <v>0</v>
      </c>
      <c r="I1944" s="11">
        <v>3</v>
      </c>
      <c r="J1944" s="24">
        <v>0</v>
      </c>
      <c r="K1944" s="12"/>
      <c r="L1944" s="14">
        <v>0</v>
      </c>
      <c r="N1944" s="21">
        <v>0</v>
      </c>
      <c r="P1944" s="21">
        <v>0</v>
      </c>
      <c r="R1944" s="21">
        <v>0</v>
      </c>
      <c r="T1944" s="21">
        <v>0</v>
      </c>
      <c r="V1944" s="21">
        <v>0</v>
      </c>
      <c r="X1944" s="21">
        <v>0</v>
      </c>
      <c r="Z1944" s="21">
        <v>41863</v>
      </c>
      <c r="AB1944" s="22">
        <v>41863</v>
      </c>
      <c r="AD1944" s="5" t="str">
        <f t="shared" si="30"/>
        <v>No</v>
      </c>
      <c r="AF1944" s="28"/>
      <c r="AG1944" s="21"/>
    </row>
    <row r="1945" spans="1:33">
      <c r="A1945" s="8" t="s">
        <v>1923</v>
      </c>
      <c r="B1945" s="8" t="s">
        <v>1831</v>
      </c>
      <c r="C1945" s="9" t="s">
        <v>87</v>
      </c>
      <c r="D1945" s="185" t="s">
        <v>1924</v>
      </c>
      <c r="E1945" s="188">
        <v>95</v>
      </c>
      <c r="F1945" s="9" t="s">
        <v>36</v>
      </c>
      <c r="G1945" s="9" t="s">
        <v>5756</v>
      </c>
      <c r="H1945" s="10">
        <v>0</v>
      </c>
      <c r="I1945" s="11">
        <v>3</v>
      </c>
      <c r="J1945" s="24">
        <v>0</v>
      </c>
      <c r="K1945" s="12"/>
      <c r="L1945" s="14">
        <v>0</v>
      </c>
      <c r="N1945" s="21">
        <v>0</v>
      </c>
      <c r="P1945" s="21">
        <v>0</v>
      </c>
      <c r="R1945" s="21">
        <v>0</v>
      </c>
      <c r="T1945" s="21">
        <v>0</v>
      </c>
      <c r="V1945" s="21">
        <v>0</v>
      </c>
      <c r="X1945" s="21">
        <v>0</v>
      </c>
      <c r="Z1945" s="21">
        <v>53062</v>
      </c>
      <c r="AB1945" s="22">
        <v>53062</v>
      </c>
      <c r="AD1945" s="5" t="str">
        <f t="shared" si="30"/>
        <v>No</v>
      </c>
      <c r="AF1945" s="28"/>
      <c r="AG1945" s="21"/>
    </row>
    <row r="1946" spans="1:33">
      <c r="A1946" s="8" t="s">
        <v>877</v>
      </c>
      <c r="B1946" s="8" t="s">
        <v>878</v>
      </c>
      <c r="C1946" s="9" t="s">
        <v>129</v>
      </c>
      <c r="D1946" s="185" t="s">
        <v>879</v>
      </c>
      <c r="E1946" s="188" t="s">
        <v>880</v>
      </c>
      <c r="F1946" s="9" t="s">
        <v>83</v>
      </c>
      <c r="G1946" s="9" t="s">
        <v>147</v>
      </c>
      <c r="H1946" s="10">
        <v>0</v>
      </c>
      <c r="I1946" s="11">
        <v>3</v>
      </c>
      <c r="J1946" s="24">
        <v>0</v>
      </c>
      <c r="K1946" s="12"/>
      <c r="L1946" s="14">
        <v>0</v>
      </c>
      <c r="N1946" s="21">
        <v>0</v>
      </c>
      <c r="P1946" s="21">
        <v>0</v>
      </c>
      <c r="R1946" s="21">
        <v>0</v>
      </c>
      <c r="T1946" s="21">
        <v>0</v>
      </c>
      <c r="V1946" s="21">
        <v>0</v>
      </c>
      <c r="X1946" s="21">
        <v>0</v>
      </c>
      <c r="Z1946" s="21">
        <v>58807</v>
      </c>
      <c r="AB1946" s="22">
        <v>58807</v>
      </c>
      <c r="AD1946" s="5" t="str">
        <f t="shared" si="30"/>
        <v>No</v>
      </c>
      <c r="AF1946" s="28"/>
      <c r="AG1946" s="21"/>
    </row>
    <row r="1947" spans="1:33">
      <c r="A1947" s="8" t="s">
        <v>1176</v>
      </c>
      <c r="B1947" s="8" t="s">
        <v>1177</v>
      </c>
      <c r="C1947" s="9" t="s">
        <v>91</v>
      </c>
      <c r="D1947" s="185" t="s">
        <v>1178</v>
      </c>
      <c r="E1947" s="188">
        <v>99262</v>
      </c>
      <c r="F1947" s="9" t="s">
        <v>36</v>
      </c>
      <c r="G1947" s="9" t="s">
        <v>5756</v>
      </c>
      <c r="H1947" s="10">
        <v>0</v>
      </c>
      <c r="I1947" s="11">
        <v>3</v>
      </c>
      <c r="J1947" s="24">
        <v>0</v>
      </c>
      <c r="K1947" s="12"/>
      <c r="L1947" s="14">
        <v>0</v>
      </c>
      <c r="N1947" s="21">
        <v>0</v>
      </c>
      <c r="P1947" s="21">
        <v>0</v>
      </c>
      <c r="R1947" s="21">
        <v>0</v>
      </c>
      <c r="T1947" s="21">
        <v>0</v>
      </c>
      <c r="V1947" s="21">
        <v>0</v>
      </c>
      <c r="X1947" s="21">
        <v>0</v>
      </c>
      <c r="Z1947" s="21">
        <v>0</v>
      </c>
      <c r="AB1947" s="22">
        <v>0</v>
      </c>
      <c r="AD1947" s="5" t="str">
        <f t="shared" si="30"/>
        <v>No</v>
      </c>
      <c r="AF1947" s="28"/>
      <c r="AG1947" s="21"/>
    </row>
    <row r="1948" spans="1:33">
      <c r="A1948" s="8" t="s">
        <v>1295</v>
      </c>
      <c r="B1948" s="8" t="s">
        <v>1296</v>
      </c>
      <c r="C1948" s="9" t="s">
        <v>141</v>
      </c>
      <c r="D1948" s="185" t="s">
        <v>1297</v>
      </c>
      <c r="E1948" s="188" t="s">
        <v>1298</v>
      </c>
      <c r="F1948" s="9" t="s">
        <v>88</v>
      </c>
      <c r="G1948" s="9" t="s">
        <v>147</v>
      </c>
      <c r="H1948" s="10">
        <v>0</v>
      </c>
      <c r="I1948" s="11">
        <v>3</v>
      </c>
      <c r="J1948" s="24">
        <v>0</v>
      </c>
      <c r="K1948" s="12"/>
      <c r="L1948" s="14">
        <v>0</v>
      </c>
      <c r="N1948" s="21">
        <v>0</v>
      </c>
      <c r="P1948" s="21">
        <v>0</v>
      </c>
      <c r="R1948" s="21">
        <v>0</v>
      </c>
      <c r="T1948" s="21">
        <v>0</v>
      </c>
      <c r="V1948" s="21">
        <v>0</v>
      </c>
      <c r="X1948" s="21">
        <v>0</v>
      </c>
      <c r="Z1948" s="21">
        <v>21155</v>
      </c>
      <c r="AB1948" s="22">
        <v>21155</v>
      </c>
      <c r="AD1948" s="5" t="str">
        <f t="shared" si="30"/>
        <v>No</v>
      </c>
      <c r="AF1948" s="28"/>
      <c r="AG1948" s="21"/>
    </row>
    <row r="1949" spans="1:33">
      <c r="A1949" s="8" t="s">
        <v>5314</v>
      </c>
      <c r="B1949" s="8" t="s">
        <v>5315</v>
      </c>
      <c r="C1949" s="9" t="s">
        <v>58</v>
      </c>
      <c r="D1949" s="185" t="s">
        <v>5316</v>
      </c>
      <c r="E1949" s="188" t="s">
        <v>5317</v>
      </c>
      <c r="F1949" s="9" t="s">
        <v>83</v>
      </c>
      <c r="G1949" s="9" t="s">
        <v>147</v>
      </c>
      <c r="H1949" s="10">
        <v>0</v>
      </c>
      <c r="I1949" s="11">
        <v>3</v>
      </c>
      <c r="J1949" s="24">
        <v>0</v>
      </c>
      <c r="K1949" s="12"/>
      <c r="L1949" s="14">
        <v>0</v>
      </c>
      <c r="N1949" s="21">
        <v>0</v>
      </c>
      <c r="P1949" s="21">
        <v>0</v>
      </c>
      <c r="R1949" s="21">
        <v>0</v>
      </c>
      <c r="T1949" s="21">
        <v>0</v>
      </c>
      <c r="V1949" s="21">
        <v>0</v>
      </c>
      <c r="X1949" s="21">
        <v>0</v>
      </c>
      <c r="Z1949" s="21">
        <v>26993</v>
      </c>
      <c r="AB1949" s="22">
        <v>26993</v>
      </c>
      <c r="AD1949" s="5" t="str">
        <f t="shared" si="30"/>
        <v>No</v>
      </c>
      <c r="AF1949" s="28"/>
      <c r="AG1949" s="21"/>
    </row>
    <row r="1950" spans="1:33">
      <c r="A1950" s="8" t="s">
        <v>773</v>
      </c>
      <c r="B1950" s="8" t="s">
        <v>6497</v>
      </c>
      <c r="C1950" s="9" t="s">
        <v>129</v>
      </c>
      <c r="D1950" s="185" t="s">
        <v>774</v>
      </c>
      <c r="E1950" s="188" t="s">
        <v>775</v>
      </c>
      <c r="F1950" s="9" t="s">
        <v>83</v>
      </c>
      <c r="G1950" s="9" t="s">
        <v>147</v>
      </c>
      <c r="H1950" s="10">
        <v>0</v>
      </c>
      <c r="I1950" s="11">
        <v>3</v>
      </c>
      <c r="J1950" s="24">
        <v>0</v>
      </c>
      <c r="K1950" s="12"/>
      <c r="L1950" s="14">
        <v>0</v>
      </c>
      <c r="N1950" s="21">
        <v>0</v>
      </c>
      <c r="P1950" s="21">
        <v>0</v>
      </c>
      <c r="R1950" s="21">
        <v>0</v>
      </c>
      <c r="T1950" s="21">
        <v>0</v>
      </c>
      <c r="V1950" s="21">
        <v>0</v>
      </c>
      <c r="X1950" s="21">
        <v>0</v>
      </c>
      <c r="Z1950" s="21">
        <v>67675</v>
      </c>
      <c r="AB1950" s="22">
        <v>67675</v>
      </c>
      <c r="AD1950" s="5" t="str">
        <f t="shared" si="30"/>
        <v>No</v>
      </c>
      <c r="AF1950" s="28"/>
      <c r="AG1950" s="21"/>
    </row>
    <row r="1951" spans="1:33">
      <c r="A1951" s="8" t="s">
        <v>5343</v>
      </c>
      <c r="B1951" s="8" t="s">
        <v>5344</v>
      </c>
      <c r="C1951" s="9" t="s">
        <v>58</v>
      </c>
      <c r="D1951" s="185" t="s">
        <v>5345</v>
      </c>
      <c r="E1951" s="188" t="s">
        <v>5346</v>
      </c>
      <c r="F1951" s="9" t="s">
        <v>83</v>
      </c>
      <c r="G1951" s="9" t="s">
        <v>147</v>
      </c>
      <c r="H1951" s="10">
        <v>0</v>
      </c>
      <c r="I1951" s="11">
        <v>3</v>
      </c>
      <c r="J1951" s="24">
        <v>0</v>
      </c>
      <c r="K1951" s="12"/>
      <c r="L1951" s="14">
        <v>0</v>
      </c>
      <c r="N1951" s="21">
        <v>0</v>
      </c>
      <c r="P1951" s="21">
        <v>0</v>
      </c>
      <c r="R1951" s="21">
        <v>0</v>
      </c>
      <c r="T1951" s="21">
        <v>0</v>
      </c>
      <c r="V1951" s="21">
        <v>0</v>
      </c>
      <c r="X1951" s="21">
        <v>0</v>
      </c>
      <c r="Z1951" s="21">
        <v>44345</v>
      </c>
      <c r="AB1951" s="22">
        <v>44345</v>
      </c>
      <c r="AD1951" s="5" t="str">
        <f t="shared" si="30"/>
        <v>No</v>
      </c>
      <c r="AF1951" s="28"/>
      <c r="AG1951" s="21"/>
    </row>
    <row r="1952" spans="1:33">
      <c r="A1952" s="8" t="s">
        <v>5088</v>
      </c>
      <c r="B1952" s="8" t="s">
        <v>5089</v>
      </c>
      <c r="C1952" s="9" t="s">
        <v>91</v>
      </c>
      <c r="D1952" s="185" t="s">
        <v>5090</v>
      </c>
      <c r="E1952" s="188" t="s">
        <v>5091</v>
      </c>
      <c r="F1952" s="9" t="s">
        <v>83</v>
      </c>
      <c r="G1952" s="9" t="s">
        <v>147</v>
      </c>
      <c r="H1952" s="10">
        <v>0</v>
      </c>
      <c r="I1952" s="11">
        <v>3</v>
      </c>
      <c r="J1952" s="24">
        <v>0</v>
      </c>
      <c r="K1952" s="12"/>
      <c r="L1952" s="14">
        <v>0</v>
      </c>
      <c r="N1952" s="21">
        <v>0</v>
      </c>
      <c r="P1952" s="21">
        <v>0</v>
      </c>
      <c r="R1952" s="21">
        <v>0</v>
      </c>
      <c r="T1952" s="21">
        <v>0</v>
      </c>
      <c r="V1952" s="21">
        <v>0</v>
      </c>
      <c r="X1952" s="21">
        <v>0</v>
      </c>
      <c r="Z1952" s="21">
        <v>75173</v>
      </c>
      <c r="AB1952" s="22">
        <v>75173</v>
      </c>
      <c r="AD1952" s="5" t="str">
        <f t="shared" si="30"/>
        <v>No</v>
      </c>
      <c r="AF1952" s="28"/>
      <c r="AG1952" s="21"/>
    </row>
    <row r="1953" spans="1:33">
      <c r="A1953" s="8" t="s">
        <v>5374</v>
      </c>
      <c r="B1953" s="8" t="s">
        <v>5375</v>
      </c>
      <c r="C1953" s="9" t="s">
        <v>58</v>
      </c>
      <c r="D1953" s="185" t="s">
        <v>5376</v>
      </c>
      <c r="E1953" s="188" t="s">
        <v>5377</v>
      </c>
      <c r="F1953" s="9" t="s">
        <v>83</v>
      </c>
      <c r="G1953" s="9" t="s">
        <v>147</v>
      </c>
      <c r="H1953" s="10">
        <v>0</v>
      </c>
      <c r="I1953" s="11">
        <v>3</v>
      </c>
      <c r="J1953" s="24">
        <v>0</v>
      </c>
      <c r="K1953" s="12"/>
      <c r="L1953" s="14">
        <v>0</v>
      </c>
      <c r="N1953" s="21">
        <v>0</v>
      </c>
      <c r="P1953" s="21">
        <v>0</v>
      </c>
      <c r="R1953" s="21">
        <v>0</v>
      </c>
      <c r="T1953" s="21">
        <v>0</v>
      </c>
      <c r="V1953" s="21">
        <v>0</v>
      </c>
      <c r="X1953" s="21">
        <v>0</v>
      </c>
      <c r="Z1953" s="21">
        <v>0</v>
      </c>
      <c r="AB1953" s="22">
        <v>0</v>
      </c>
      <c r="AD1953" s="5" t="str">
        <f t="shared" si="30"/>
        <v>No</v>
      </c>
      <c r="AF1953" s="28"/>
      <c r="AG1953" s="21"/>
    </row>
    <row r="1954" spans="1:33">
      <c r="A1954" s="8" t="s">
        <v>375</v>
      </c>
      <c r="B1954" s="8" t="s">
        <v>6479</v>
      </c>
      <c r="C1954" s="9" t="s">
        <v>73</v>
      </c>
      <c r="D1954" s="185" t="s">
        <v>376</v>
      </c>
      <c r="E1954" s="188" t="s">
        <v>377</v>
      </c>
      <c r="F1954" s="9" t="s">
        <v>83</v>
      </c>
      <c r="G1954" s="9" t="s">
        <v>147</v>
      </c>
      <c r="H1954" s="10">
        <v>0</v>
      </c>
      <c r="I1954" s="11">
        <v>3</v>
      </c>
      <c r="J1954" s="24">
        <v>0</v>
      </c>
      <c r="K1954" s="12"/>
      <c r="L1954" s="14">
        <v>0</v>
      </c>
      <c r="N1954" s="21">
        <v>0</v>
      </c>
      <c r="P1954" s="21">
        <v>0</v>
      </c>
      <c r="R1954" s="21">
        <v>0</v>
      </c>
      <c r="T1954" s="21">
        <v>0</v>
      </c>
      <c r="V1954" s="21">
        <v>0</v>
      </c>
      <c r="X1954" s="21">
        <v>0</v>
      </c>
      <c r="Z1954" s="21">
        <v>63205</v>
      </c>
      <c r="AB1954" s="22">
        <v>63205</v>
      </c>
      <c r="AD1954" s="5" t="str">
        <f t="shared" si="30"/>
        <v>No</v>
      </c>
      <c r="AF1954" s="28"/>
      <c r="AG1954" s="21"/>
    </row>
    <row r="1955" spans="1:33">
      <c r="A1955" s="8" t="s">
        <v>5018</v>
      </c>
      <c r="B1955" s="8" t="s">
        <v>5019</v>
      </c>
      <c r="C1955" s="9" t="s">
        <v>91</v>
      </c>
      <c r="D1955" s="185" t="s">
        <v>5020</v>
      </c>
      <c r="E1955" s="188" t="s">
        <v>5021</v>
      </c>
      <c r="F1955" s="9" t="s">
        <v>88</v>
      </c>
      <c r="G1955" s="9" t="s">
        <v>147</v>
      </c>
      <c r="H1955" s="10">
        <v>0</v>
      </c>
      <c r="I1955" s="11">
        <v>3</v>
      </c>
      <c r="J1955" s="24">
        <v>0</v>
      </c>
      <c r="K1955" s="12"/>
      <c r="L1955" s="14">
        <v>0</v>
      </c>
      <c r="N1955" s="21">
        <v>0</v>
      </c>
      <c r="P1955" s="21">
        <v>0</v>
      </c>
      <c r="R1955" s="21">
        <v>0</v>
      </c>
      <c r="T1955" s="21">
        <v>0</v>
      </c>
      <c r="V1955" s="21">
        <v>0</v>
      </c>
      <c r="X1955" s="21">
        <v>0</v>
      </c>
      <c r="Z1955" s="21">
        <v>14239</v>
      </c>
      <c r="AB1955" s="22">
        <v>14239</v>
      </c>
      <c r="AD1955" s="5" t="str">
        <f t="shared" si="30"/>
        <v>No</v>
      </c>
      <c r="AF1955" s="28"/>
      <c r="AG1955" s="21"/>
    </row>
    <row r="1956" spans="1:33">
      <c r="A1956" s="8" t="s">
        <v>1003</v>
      </c>
      <c r="B1956" s="8" t="s">
        <v>6485</v>
      </c>
      <c r="C1956" s="9" t="s">
        <v>129</v>
      </c>
      <c r="D1956" s="185" t="s">
        <v>1004</v>
      </c>
      <c r="E1956" s="188" t="s">
        <v>1005</v>
      </c>
      <c r="F1956" s="9" t="s">
        <v>83</v>
      </c>
      <c r="G1956" s="9" t="s">
        <v>147</v>
      </c>
      <c r="H1956" s="10">
        <v>0</v>
      </c>
      <c r="I1956" s="11">
        <v>3</v>
      </c>
      <c r="J1956" s="24">
        <v>0</v>
      </c>
      <c r="K1956" s="12"/>
      <c r="L1956" s="14">
        <v>0</v>
      </c>
      <c r="N1956" s="21">
        <v>0</v>
      </c>
      <c r="P1956" s="21">
        <v>0</v>
      </c>
      <c r="R1956" s="21">
        <v>0</v>
      </c>
      <c r="T1956" s="21">
        <v>0</v>
      </c>
      <c r="V1956" s="21">
        <v>0</v>
      </c>
      <c r="X1956" s="21">
        <v>0</v>
      </c>
      <c r="Z1956" s="21">
        <v>29328</v>
      </c>
      <c r="AB1956" s="22">
        <v>29328</v>
      </c>
      <c r="AD1956" s="5" t="str">
        <f t="shared" si="30"/>
        <v>No</v>
      </c>
      <c r="AF1956" s="28"/>
      <c r="AG1956" s="21"/>
    </row>
    <row r="1957" spans="1:33">
      <c r="A1957" s="8" t="s">
        <v>4582</v>
      </c>
      <c r="B1957" s="8" t="s">
        <v>2956</v>
      </c>
      <c r="C1957" s="9" t="s">
        <v>79</v>
      </c>
      <c r="D1957" s="185" t="s">
        <v>4583</v>
      </c>
      <c r="E1957" s="188">
        <v>90011</v>
      </c>
      <c r="F1957" s="9" t="s">
        <v>36</v>
      </c>
      <c r="G1957" s="9" t="s">
        <v>5756</v>
      </c>
      <c r="H1957" s="10">
        <v>0</v>
      </c>
      <c r="I1957" s="11">
        <v>3</v>
      </c>
      <c r="J1957" s="24">
        <v>0</v>
      </c>
      <c r="K1957" s="12"/>
      <c r="L1957" s="14">
        <v>0</v>
      </c>
      <c r="N1957" s="21">
        <v>0</v>
      </c>
      <c r="P1957" s="21">
        <v>0</v>
      </c>
      <c r="R1957" s="21">
        <v>0</v>
      </c>
      <c r="T1957" s="21">
        <v>0</v>
      </c>
      <c r="V1957" s="21">
        <v>0</v>
      </c>
      <c r="X1957" s="21">
        <v>0</v>
      </c>
      <c r="Z1957" s="21">
        <v>178907</v>
      </c>
      <c r="AB1957" s="22">
        <v>178907</v>
      </c>
      <c r="AD1957" s="5" t="str">
        <f t="shared" si="30"/>
        <v>No</v>
      </c>
      <c r="AF1957" s="28"/>
      <c r="AG1957" s="21"/>
    </row>
    <row r="1958" spans="1:33">
      <c r="A1958" s="8" t="s">
        <v>4382</v>
      </c>
      <c r="B1958" s="8" t="s">
        <v>4383</v>
      </c>
      <c r="C1958" s="9" t="s">
        <v>235</v>
      </c>
      <c r="D1958" s="185" t="s">
        <v>4384</v>
      </c>
      <c r="E1958" s="188" t="s">
        <v>4385</v>
      </c>
      <c r="F1958" s="9" t="s">
        <v>157</v>
      </c>
      <c r="G1958" s="9" t="s">
        <v>147</v>
      </c>
      <c r="H1958" s="10">
        <v>0</v>
      </c>
      <c r="I1958" s="11">
        <v>3</v>
      </c>
      <c r="J1958" s="24">
        <v>0</v>
      </c>
      <c r="K1958" s="12"/>
      <c r="L1958" s="14">
        <v>0</v>
      </c>
      <c r="N1958" s="21">
        <v>0</v>
      </c>
      <c r="P1958" s="21">
        <v>0</v>
      </c>
      <c r="R1958" s="21">
        <v>0</v>
      </c>
      <c r="T1958" s="21">
        <v>0</v>
      </c>
      <c r="V1958" s="21">
        <v>0</v>
      </c>
      <c r="X1958" s="21">
        <v>0</v>
      </c>
      <c r="Z1958" s="21">
        <v>5852</v>
      </c>
      <c r="AB1958" s="22">
        <v>5852</v>
      </c>
      <c r="AD1958" s="5" t="str">
        <f t="shared" si="30"/>
        <v>No</v>
      </c>
      <c r="AF1958" s="28"/>
      <c r="AG1958" s="21"/>
    </row>
    <row r="1959" spans="1:33">
      <c r="A1959" s="8" t="s">
        <v>2147</v>
      </c>
      <c r="B1959" s="8" t="s">
        <v>2148</v>
      </c>
      <c r="C1959" s="9" t="s">
        <v>275</v>
      </c>
      <c r="D1959" s="185" t="s">
        <v>2149</v>
      </c>
      <c r="E1959" s="188" t="s">
        <v>2150</v>
      </c>
      <c r="F1959" s="9" t="s">
        <v>83</v>
      </c>
      <c r="G1959" s="9" t="s">
        <v>147</v>
      </c>
      <c r="H1959" s="10">
        <v>0</v>
      </c>
      <c r="I1959" s="11">
        <v>3</v>
      </c>
      <c r="J1959" s="24">
        <v>0</v>
      </c>
      <c r="K1959" s="12"/>
      <c r="L1959" s="14">
        <v>0</v>
      </c>
      <c r="N1959" s="21">
        <v>0</v>
      </c>
      <c r="P1959" s="21">
        <v>0</v>
      </c>
      <c r="R1959" s="21">
        <v>0</v>
      </c>
      <c r="T1959" s="21">
        <v>0</v>
      </c>
      <c r="V1959" s="21">
        <v>0</v>
      </c>
      <c r="X1959" s="21">
        <v>0</v>
      </c>
      <c r="Z1959" s="21">
        <v>4897</v>
      </c>
      <c r="AB1959" s="22">
        <v>4897</v>
      </c>
      <c r="AD1959" s="5" t="str">
        <f t="shared" si="30"/>
        <v>No</v>
      </c>
      <c r="AF1959" s="28"/>
      <c r="AG1959" s="21"/>
    </row>
    <row r="1960" spans="1:33">
      <c r="A1960" s="8" t="s">
        <v>4606</v>
      </c>
      <c r="B1960" s="8" t="s">
        <v>6483</v>
      </c>
      <c r="C1960" s="9" t="s">
        <v>42</v>
      </c>
      <c r="D1960" s="185" t="s">
        <v>4607</v>
      </c>
      <c r="E1960" s="188" t="s">
        <v>4608</v>
      </c>
      <c r="F1960" s="9" t="s">
        <v>83</v>
      </c>
      <c r="G1960" s="9" t="s">
        <v>147</v>
      </c>
      <c r="H1960" s="10">
        <v>0</v>
      </c>
      <c r="I1960" s="11">
        <v>3</v>
      </c>
      <c r="J1960" s="24">
        <v>0</v>
      </c>
      <c r="K1960" s="12"/>
      <c r="L1960" s="14">
        <v>0</v>
      </c>
      <c r="N1960" s="21">
        <v>0</v>
      </c>
      <c r="P1960" s="21">
        <v>0</v>
      </c>
      <c r="R1960" s="21">
        <v>0</v>
      </c>
      <c r="T1960" s="21">
        <v>0</v>
      </c>
      <c r="V1960" s="21">
        <v>0</v>
      </c>
      <c r="X1960" s="21">
        <v>0</v>
      </c>
      <c r="Z1960" s="21">
        <v>79641</v>
      </c>
      <c r="AB1960" s="22">
        <v>79641</v>
      </c>
      <c r="AD1960" s="5" t="str">
        <f t="shared" si="30"/>
        <v>No</v>
      </c>
      <c r="AF1960" s="28"/>
      <c r="AG1960" s="21"/>
    </row>
    <row r="1961" spans="1:33">
      <c r="A1961" s="8" t="s">
        <v>2633</v>
      </c>
      <c r="B1961" s="8" t="s">
        <v>2634</v>
      </c>
      <c r="C1961" s="9" t="s">
        <v>288</v>
      </c>
      <c r="D1961" s="185" t="s">
        <v>2635</v>
      </c>
      <c r="E1961" s="188" t="s">
        <v>2636</v>
      </c>
      <c r="F1961" s="9" t="s">
        <v>83</v>
      </c>
      <c r="G1961" s="9" t="s">
        <v>147</v>
      </c>
      <c r="H1961" s="10">
        <v>0</v>
      </c>
      <c r="I1961" s="11">
        <v>3</v>
      </c>
      <c r="J1961" s="24">
        <v>0</v>
      </c>
      <c r="K1961" s="12"/>
      <c r="L1961" s="14">
        <v>0</v>
      </c>
      <c r="N1961" s="21">
        <v>0</v>
      </c>
      <c r="P1961" s="21">
        <v>0</v>
      </c>
      <c r="R1961" s="21">
        <v>0</v>
      </c>
      <c r="T1961" s="21">
        <v>0</v>
      </c>
      <c r="V1961" s="21">
        <v>0</v>
      </c>
      <c r="X1961" s="21">
        <v>0</v>
      </c>
      <c r="Z1961" s="21">
        <v>12667</v>
      </c>
      <c r="AB1961" s="22">
        <v>12667</v>
      </c>
      <c r="AD1961" s="5" t="str">
        <f t="shared" si="30"/>
        <v>No</v>
      </c>
      <c r="AF1961" s="28"/>
      <c r="AG1961" s="21"/>
    </row>
    <row r="1962" spans="1:33">
      <c r="A1962" s="8" t="s">
        <v>2089</v>
      </c>
      <c r="B1962" s="8" t="s">
        <v>521</v>
      </c>
      <c r="C1962" s="9" t="s">
        <v>275</v>
      </c>
      <c r="D1962" s="185" t="s">
        <v>2090</v>
      </c>
      <c r="E1962" s="188" t="s">
        <v>2091</v>
      </c>
      <c r="F1962" s="9" t="s">
        <v>83</v>
      </c>
      <c r="G1962" s="9" t="s">
        <v>147</v>
      </c>
      <c r="H1962" s="10">
        <v>0</v>
      </c>
      <c r="I1962" s="11">
        <v>3</v>
      </c>
      <c r="J1962" s="24">
        <v>0</v>
      </c>
      <c r="K1962" s="12"/>
      <c r="L1962" s="14">
        <v>0</v>
      </c>
      <c r="N1962" s="21">
        <v>0</v>
      </c>
      <c r="P1962" s="21">
        <v>0</v>
      </c>
      <c r="R1962" s="21">
        <v>0</v>
      </c>
      <c r="T1962" s="21">
        <v>0</v>
      </c>
      <c r="V1962" s="21">
        <v>0</v>
      </c>
      <c r="X1962" s="21">
        <v>0</v>
      </c>
      <c r="Z1962" s="21">
        <v>17586</v>
      </c>
      <c r="AB1962" s="22">
        <v>17586</v>
      </c>
      <c r="AD1962" s="5" t="str">
        <f t="shared" si="30"/>
        <v>No</v>
      </c>
      <c r="AF1962" s="28"/>
      <c r="AG1962" s="21"/>
    </row>
    <row r="1963" spans="1:33">
      <c r="A1963" s="8" t="s">
        <v>587</v>
      </c>
      <c r="B1963" s="8" t="s">
        <v>588</v>
      </c>
      <c r="C1963" s="9" t="s">
        <v>91</v>
      </c>
      <c r="D1963" s="185">
        <v>9167</v>
      </c>
      <c r="E1963" s="188">
        <v>90167</v>
      </c>
      <c r="F1963" s="9" t="s">
        <v>83</v>
      </c>
      <c r="G1963" s="9" t="s">
        <v>5756</v>
      </c>
      <c r="H1963" s="10">
        <v>72794</v>
      </c>
      <c r="I1963" s="11">
        <v>3</v>
      </c>
      <c r="J1963" s="24">
        <v>0</v>
      </c>
      <c r="K1963" s="12"/>
      <c r="L1963" s="14">
        <v>0</v>
      </c>
      <c r="N1963" s="21">
        <v>0</v>
      </c>
      <c r="P1963" s="21">
        <v>0</v>
      </c>
      <c r="R1963" s="21">
        <v>0</v>
      </c>
      <c r="T1963" s="21">
        <v>0</v>
      </c>
      <c r="V1963" s="21">
        <v>0</v>
      </c>
      <c r="X1963" s="21">
        <v>0</v>
      </c>
      <c r="Z1963" s="21">
        <v>645466</v>
      </c>
      <c r="AB1963" s="22">
        <v>645466</v>
      </c>
      <c r="AD1963" s="5" t="str">
        <f t="shared" si="30"/>
        <v>No</v>
      </c>
      <c r="AF1963" s="28"/>
      <c r="AG1963" s="21"/>
    </row>
    <row r="1964" spans="1:33">
      <c r="A1964" s="8" t="s">
        <v>6672</v>
      </c>
      <c r="B1964" s="8" t="s">
        <v>2742</v>
      </c>
      <c r="C1964" s="9" t="s">
        <v>65</v>
      </c>
      <c r="D1964" s="185" t="s">
        <v>6673</v>
      </c>
      <c r="E1964" s="188" t="s">
        <v>6674</v>
      </c>
      <c r="F1964" s="9" t="s">
        <v>157</v>
      </c>
      <c r="G1964" s="9" t="s">
        <v>147</v>
      </c>
      <c r="H1964" s="10">
        <v>0</v>
      </c>
      <c r="I1964" s="11">
        <v>3</v>
      </c>
      <c r="J1964" s="24">
        <v>0</v>
      </c>
      <c r="K1964" s="12"/>
      <c r="L1964" s="14">
        <v>0</v>
      </c>
      <c r="N1964" s="21">
        <v>0</v>
      </c>
      <c r="P1964" s="21">
        <v>0</v>
      </c>
      <c r="R1964" s="21">
        <v>0</v>
      </c>
      <c r="T1964" s="21">
        <v>0</v>
      </c>
      <c r="V1964" s="21">
        <v>0</v>
      </c>
      <c r="X1964" s="21">
        <v>0</v>
      </c>
      <c r="Z1964" s="21">
        <v>11509</v>
      </c>
      <c r="AB1964" s="22">
        <v>11509</v>
      </c>
      <c r="AD1964" s="5" t="str">
        <f t="shared" si="30"/>
        <v>No</v>
      </c>
      <c r="AF1964" s="28"/>
      <c r="AG1964" s="21"/>
    </row>
    <row r="1965" spans="1:33">
      <c r="A1965" s="8" t="s">
        <v>1307</v>
      </c>
      <c r="B1965" s="8" t="s">
        <v>1308</v>
      </c>
      <c r="C1965" s="9" t="s">
        <v>141</v>
      </c>
      <c r="D1965" s="185" t="s">
        <v>1309</v>
      </c>
      <c r="E1965" s="188" t="s">
        <v>1310</v>
      </c>
      <c r="F1965" s="9" t="s">
        <v>83</v>
      </c>
      <c r="G1965" s="9" t="s">
        <v>147</v>
      </c>
      <c r="H1965" s="10">
        <v>0</v>
      </c>
      <c r="I1965" s="11">
        <v>3</v>
      </c>
      <c r="J1965" s="24">
        <v>0</v>
      </c>
      <c r="K1965" s="12"/>
      <c r="L1965" s="14">
        <v>0</v>
      </c>
      <c r="N1965" s="21">
        <v>0</v>
      </c>
      <c r="P1965" s="21">
        <v>0</v>
      </c>
      <c r="R1965" s="21">
        <v>0</v>
      </c>
      <c r="T1965" s="21">
        <v>0</v>
      </c>
      <c r="V1965" s="21">
        <v>0</v>
      </c>
      <c r="X1965" s="21">
        <v>0</v>
      </c>
      <c r="Z1965" s="21">
        <v>76568</v>
      </c>
      <c r="AB1965" s="22">
        <v>76568</v>
      </c>
      <c r="AD1965" s="5" t="str">
        <f t="shared" si="30"/>
        <v>No</v>
      </c>
      <c r="AF1965" s="28"/>
      <c r="AG1965" s="21"/>
    </row>
    <row r="1966" spans="1:33">
      <c r="A1966" s="8" t="s">
        <v>5326</v>
      </c>
      <c r="B1966" s="8" t="s">
        <v>5327</v>
      </c>
      <c r="C1966" s="9" t="s">
        <v>58</v>
      </c>
      <c r="D1966" s="185" t="s">
        <v>5328</v>
      </c>
      <c r="E1966" s="188" t="s">
        <v>5329</v>
      </c>
      <c r="F1966" s="9" t="s">
        <v>83</v>
      </c>
      <c r="G1966" s="9" t="s">
        <v>147</v>
      </c>
      <c r="H1966" s="10">
        <v>0</v>
      </c>
      <c r="I1966" s="11">
        <v>3</v>
      </c>
      <c r="J1966" s="24">
        <v>0</v>
      </c>
      <c r="K1966" s="12"/>
      <c r="L1966" s="14">
        <v>0</v>
      </c>
      <c r="N1966" s="21">
        <v>0</v>
      </c>
      <c r="P1966" s="21">
        <v>0</v>
      </c>
      <c r="R1966" s="21">
        <v>0</v>
      </c>
      <c r="T1966" s="21">
        <v>0</v>
      </c>
      <c r="V1966" s="21">
        <v>0</v>
      </c>
      <c r="X1966" s="21">
        <v>0</v>
      </c>
      <c r="Z1966" s="21">
        <v>37360</v>
      </c>
      <c r="AB1966" s="22">
        <v>37360</v>
      </c>
      <c r="AD1966" s="5" t="str">
        <f t="shared" si="30"/>
        <v>No</v>
      </c>
      <c r="AF1966" s="28"/>
      <c r="AG1966" s="21"/>
    </row>
    <row r="1967" spans="1:33">
      <c r="A1967" s="8" t="s">
        <v>6699</v>
      </c>
      <c r="B1967" s="8" t="s">
        <v>2035</v>
      </c>
      <c r="C1967" s="9" t="s">
        <v>69</v>
      </c>
      <c r="D1967" s="185" t="s">
        <v>2036</v>
      </c>
      <c r="E1967" s="188" t="s">
        <v>2037</v>
      </c>
      <c r="F1967" s="9" t="s">
        <v>157</v>
      </c>
      <c r="G1967" s="9" t="s">
        <v>147</v>
      </c>
      <c r="H1967" s="10">
        <v>0</v>
      </c>
      <c r="I1967" s="11">
        <v>3</v>
      </c>
      <c r="J1967" s="24">
        <v>0</v>
      </c>
      <c r="K1967" s="12"/>
      <c r="L1967" s="14">
        <v>0</v>
      </c>
      <c r="N1967" s="21">
        <v>0</v>
      </c>
      <c r="P1967" s="21">
        <v>0</v>
      </c>
      <c r="R1967" s="21">
        <v>0</v>
      </c>
      <c r="T1967" s="21">
        <v>0</v>
      </c>
      <c r="V1967" s="21">
        <v>0</v>
      </c>
      <c r="X1967" s="21">
        <v>0</v>
      </c>
      <c r="Z1967" s="21">
        <v>482</v>
      </c>
      <c r="AB1967" s="22">
        <v>482</v>
      </c>
      <c r="AD1967" s="5" t="str">
        <f t="shared" si="30"/>
        <v>No</v>
      </c>
      <c r="AF1967" s="28"/>
      <c r="AG1967" s="21"/>
    </row>
    <row r="1968" spans="1:33">
      <c r="A1968" s="8" t="s">
        <v>3413</v>
      </c>
      <c r="B1968" s="8" t="s">
        <v>3414</v>
      </c>
      <c r="C1968" s="9" t="s">
        <v>34</v>
      </c>
      <c r="D1968" s="185" t="s">
        <v>3415</v>
      </c>
      <c r="E1968" s="188" t="s">
        <v>3416</v>
      </c>
      <c r="F1968" s="9" t="s">
        <v>157</v>
      </c>
      <c r="G1968" s="9" t="s">
        <v>147</v>
      </c>
      <c r="H1968" s="10">
        <v>0</v>
      </c>
      <c r="I1968" s="11">
        <v>3</v>
      </c>
      <c r="J1968" s="24">
        <v>0</v>
      </c>
      <c r="K1968" s="12"/>
      <c r="L1968" s="14">
        <v>0</v>
      </c>
      <c r="N1968" s="21">
        <v>0</v>
      </c>
      <c r="P1968" s="21">
        <v>0</v>
      </c>
      <c r="R1968" s="21">
        <v>0</v>
      </c>
      <c r="T1968" s="21">
        <v>0</v>
      </c>
      <c r="V1968" s="21">
        <v>0</v>
      </c>
      <c r="X1968" s="21">
        <v>0</v>
      </c>
      <c r="Z1968" s="21">
        <v>20696</v>
      </c>
      <c r="AB1968" s="22">
        <v>20696</v>
      </c>
      <c r="AD1968" s="5" t="str">
        <f t="shared" si="30"/>
        <v>No</v>
      </c>
      <c r="AF1968" s="28"/>
      <c r="AG1968" s="21"/>
    </row>
    <row r="1969" spans="1:33">
      <c r="A1969" s="8" t="s">
        <v>52</v>
      </c>
      <c r="B1969" s="8" t="s">
        <v>53</v>
      </c>
      <c r="C1969" s="9" t="s">
        <v>54</v>
      </c>
      <c r="D1969" s="185" t="s">
        <v>55</v>
      </c>
      <c r="E1969" s="188">
        <v>88200</v>
      </c>
      <c r="F1969" s="9" t="s">
        <v>36</v>
      </c>
      <c r="G1969" s="9" t="s">
        <v>5756</v>
      </c>
      <c r="H1969" s="10">
        <v>0</v>
      </c>
      <c r="I1969" s="11">
        <v>3</v>
      </c>
      <c r="J1969" s="24">
        <v>0</v>
      </c>
      <c r="K1969" s="12"/>
      <c r="L1969" s="14">
        <v>0</v>
      </c>
      <c r="N1969" s="21">
        <v>0</v>
      </c>
      <c r="P1969" s="21">
        <v>0</v>
      </c>
      <c r="R1969" s="21">
        <v>0</v>
      </c>
      <c r="T1969" s="21">
        <v>0</v>
      </c>
      <c r="V1969" s="21">
        <v>0</v>
      </c>
      <c r="X1969" s="21">
        <v>0</v>
      </c>
      <c r="Z1969" s="21">
        <v>93579</v>
      </c>
      <c r="AB1969" s="22">
        <v>93579</v>
      </c>
      <c r="AD1969" s="5" t="str">
        <f t="shared" si="30"/>
        <v>No</v>
      </c>
      <c r="AF1969" s="28"/>
      <c r="AG1969" s="21"/>
    </row>
    <row r="1970" spans="1:33">
      <c r="A1970" s="8" t="s">
        <v>5930</v>
      </c>
      <c r="B1970" s="8" t="s">
        <v>3563</v>
      </c>
      <c r="C1970" s="9" t="s">
        <v>163</v>
      </c>
      <c r="D1970" s="185">
        <v>1159</v>
      </c>
      <c r="E1970" s="188">
        <v>10181</v>
      </c>
      <c r="F1970" s="9" t="s">
        <v>83</v>
      </c>
      <c r="G1970" s="9" t="s">
        <v>5756</v>
      </c>
      <c r="H1970" s="10">
        <v>4181019</v>
      </c>
      <c r="I1970" s="11">
        <v>3</v>
      </c>
      <c r="J1970" s="24">
        <v>0</v>
      </c>
      <c r="K1970" s="12"/>
      <c r="L1970" s="14">
        <v>0</v>
      </c>
      <c r="N1970" s="21">
        <v>0</v>
      </c>
      <c r="P1970" s="21">
        <v>0</v>
      </c>
      <c r="R1970" s="21">
        <v>0</v>
      </c>
      <c r="T1970" s="21">
        <v>0</v>
      </c>
      <c r="V1970" s="21">
        <v>0</v>
      </c>
      <c r="X1970" s="21">
        <v>0</v>
      </c>
      <c r="Z1970" s="21">
        <v>451831</v>
      </c>
      <c r="AB1970" s="22">
        <v>451831</v>
      </c>
      <c r="AD1970" s="5" t="str">
        <f t="shared" si="30"/>
        <v>No</v>
      </c>
      <c r="AF1970" s="28"/>
      <c r="AG1970" s="21"/>
    </row>
    <row r="1971" spans="1:33">
      <c r="A1971" s="8" t="s">
        <v>581</v>
      </c>
      <c r="B1971" s="8" t="s">
        <v>582</v>
      </c>
      <c r="C1971" s="9" t="s">
        <v>73</v>
      </c>
      <c r="D1971" s="185" t="s">
        <v>583</v>
      </c>
      <c r="E1971" s="188">
        <v>66242</v>
      </c>
      <c r="F1971" s="9" t="s">
        <v>36</v>
      </c>
      <c r="G1971" s="9" t="s">
        <v>5756</v>
      </c>
      <c r="H1971" s="10">
        <v>0</v>
      </c>
      <c r="I1971" s="11">
        <v>3</v>
      </c>
      <c r="J1971" s="24">
        <v>0</v>
      </c>
      <c r="K1971" s="12"/>
      <c r="L1971" s="14">
        <v>0</v>
      </c>
      <c r="N1971" s="21">
        <v>0</v>
      </c>
      <c r="P1971" s="21">
        <v>0</v>
      </c>
      <c r="R1971" s="21">
        <v>0</v>
      </c>
      <c r="T1971" s="21">
        <v>0</v>
      </c>
      <c r="V1971" s="21">
        <v>0</v>
      </c>
      <c r="X1971" s="21">
        <v>0</v>
      </c>
      <c r="Z1971" s="21">
        <v>0</v>
      </c>
      <c r="AB1971" s="22">
        <v>0</v>
      </c>
      <c r="AD1971" s="5" t="str">
        <f t="shared" si="30"/>
        <v>No</v>
      </c>
      <c r="AF1971" s="28"/>
      <c r="AG1971" s="21"/>
    </row>
    <row r="1972" spans="1:33">
      <c r="A1972" s="8" t="s">
        <v>6695</v>
      </c>
      <c r="B1972" s="8" t="s">
        <v>6696</v>
      </c>
      <c r="C1972" s="9" t="s">
        <v>454</v>
      </c>
      <c r="D1972" s="185" t="s">
        <v>6697</v>
      </c>
      <c r="E1972" s="188" t="s">
        <v>6698</v>
      </c>
      <c r="F1972" s="9" t="s">
        <v>83</v>
      </c>
      <c r="G1972" s="9" t="s">
        <v>147</v>
      </c>
      <c r="H1972" s="10">
        <v>0</v>
      </c>
      <c r="I1972" s="11">
        <v>3</v>
      </c>
      <c r="J1972" s="24">
        <v>0</v>
      </c>
      <c r="K1972" s="12"/>
      <c r="L1972" s="14">
        <v>0</v>
      </c>
      <c r="N1972" s="21">
        <v>0</v>
      </c>
      <c r="P1972" s="21">
        <v>0</v>
      </c>
      <c r="R1972" s="21">
        <v>0</v>
      </c>
      <c r="T1972" s="21">
        <v>0</v>
      </c>
      <c r="V1972" s="21">
        <v>0</v>
      </c>
      <c r="X1972" s="21">
        <v>0</v>
      </c>
      <c r="Z1972" s="21">
        <v>122294</v>
      </c>
      <c r="AB1972" s="22">
        <v>122294</v>
      </c>
      <c r="AD1972" s="5" t="str">
        <f t="shared" si="30"/>
        <v>No</v>
      </c>
      <c r="AF1972" s="28"/>
      <c r="AG1972" s="21"/>
    </row>
    <row r="1973" spans="1:33">
      <c r="A1973" s="8" t="s">
        <v>4696</v>
      </c>
      <c r="B1973" s="8" t="s">
        <v>570</v>
      </c>
      <c r="C1973" s="9" t="s">
        <v>42</v>
      </c>
      <c r="D1973" s="185" t="s">
        <v>4697</v>
      </c>
      <c r="E1973" s="188" t="s">
        <v>4698</v>
      </c>
      <c r="F1973" s="9" t="s">
        <v>83</v>
      </c>
      <c r="G1973" s="9" t="s">
        <v>147</v>
      </c>
      <c r="H1973" s="10">
        <v>0</v>
      </c>
      <c r="I1973" s="11">
        <v>3</v>
      </c>
      <c r="J1973" s="24">
        <v>0</v>
      </c>
      <c r="K1973" s="12"/>
      <c r="L1973" s="14">
        <v>0</v>
      </c>
      <c r="N1973" s="21">
        <v>0</v>
      </c>
      <c r="P1973" s="21">
        <v>0</v>
      </c>
      <c r="R1973" s="21">
        <v>0</v>
      </c>
      <c r="T1973" s="21">
        <v>0</v>
      </c>
      <c r="V1973" s="21">
        <v>0</v>
      </c>
      <c r="X1973" s="21">
        <v>0</v>
      </c>
      <c r="Z1973" s="21">
        <v>144121</v>
      </c>
      <c r="AB1973" s="22">
        <v>144121</v>
      </c>
      <c r="AD1973" s="5" t="str">
        <f t="shared" si="30"/>
        <v>No</v>
      </c>
      <c r="AF1973" s="28"/>
      <c r="AG1973" s="21"/>
    </row>
    <row r="1974" spans="1:33">
      <c r="A1974" s="8" t="s">
        <v>6308</v>
      </c>
      <c r="B1974" s="8" t="s">
        <v>6309</v>
      </c>
      <c r="C1974" s="9" t="s">
        <v>163</v>
      </c>
      <c r="D1974" s="185"/>
      <c r="E1974" s="188">
        <v>10189</v>
      </c>
      <c r="F1974" s="9" t="s">
        <v>157</v>
      </c>
      <c r="G1974" s="9" t="s">
        <v>5756</v>
      </c>
      <c r="H1974" s="10">
        <v>59124</v>
      </c>
      <c r="I1974" s="11">
        <v>3</v>
      </c>
      <c r="J1974" s="24">
        <v>0</v>
      </c>
      <c r="K1974" s="12"/>
      <c r="L1974" s="14">
        <v>0</v>
      </c>
      <c r="N1974" s="21">
        <v>0</v>
      </c>
      <c r="P1974" s="21">
        <v>0</v>
      </c>
      <c r="R1974" s="21">
        <v>0</v>
      </c>
      <c r="T1974" s="21">
        <v>0</v>
      </c>
      <c r="V1974" s="21">
        <v>0</v>
      </c>
      <c r="X1974" s="21">
        <v>0</v>
      </c>
      <c r="Z1974" s="21">
        <v>113361</v>
      </c>
      <c r="AB1974" s="22">
        <v>113361</v>
      </c>
      <c r="AD1974" s="5" t="str">
        <f t="shared" si="30"/>
        <v>No</v>
      </c>
      <c r="AF1974" s="28"/>
      <c r="AG1974" s="21"/>
    </row>
    <row r="1975" spans="1:33">
      <c r="A1975" s="8" t="s">
        <v>2407</v>
      </c>
      <c r="B1975" s="8" t="s">
        <v>2408</v>
      </c>
      <c r="C1975" s="9" t="s">
        <v>46</v>
      </c>
      <c r="D1975" s="185" t="s">
        <v>2409</v>
      </c>
      <c r="E1975" s="188" t="s">
        <v>2410</v>
      </c>
      <c r="F1975" s="9" t="s">
        <v>88</v>
      </c>
      <c r="G1975" s="9" t="s">
        <v>147</v>
      </c>
      <c r="H1975" s="10">
        <v>0</v>
      </c>
      <c r="I1975" s="11">
        <v>3</v>
      </c>
      <c r="J1975" s="24">
        <v>0</v>
      </c>
      <c r="K1975" s="12"/>
      <c r="L1975" s="14">
        <v>0</v>
      </c>
      <c r="N1975" s="21">
        <v>0</v>
      </c>
      <c r="P1975" s="21">
        <v>0</v>
      </c>
      <c r="R1975" s="21">
        <v>0</v>
      </c>
      <c r="T1975" s="21">
        <v>0</v>
      </c>
      <c r="V1975" s="21">
        <v>0</v>
      </c>
      <c r="X1975" s="21">
        <v>0</v>
      </c>
      <c r="Z1975" s="21">
        <v>13558</v>
      </c>
      <c r="AB1975" s="22">
        <v>13558</v>
      </c>
      <c r="AD1975" s="5" t="str">
        <f t="shared" si="30"/>
        <v>No</v>
      </c>
      <c r="AF1975" s="28"/>
      <c r="AG1975" s="21"/>
    </row>
    <row r="1976" spans="1:33">
      <c r="A1976" s="8" t="s">
        <v>4069</v>
      </c>
      <c r="B1976" s="8" t="s">
        <v>4070</v>
      </c>
      <c r="C1976" s="9" t="s">
        <v>87</v>
      </c>
      <c r="D1976" s="185" t="s">
        <v>4071</v>
      </c>
      <c r="E1976" s="188">
        <v>15</v>
      </c>
      <c r="F1976" s="9" t="s">
        <v>36</v>
      </c>
      <c r="G1976" s="9" t="s">
        <v>5756</v>
      </c>
      <c r="H1976" s="10">
        <v>0</v>
      </c>
      <c r="I1976" s="11">
        <v>3</v>
      </c>
      <c r="J1976" s="24">
        <v>0</v>
      </c>
      <c r="K1976" s="12"/>
      <c r="L1976" s="14">
        <v>0</v>
      </c>
      <c r="N1976" s="21">
        <v>0</v>
      </c>
      <c r="P1976" s="21">
        <v>0</v>
      </c>
      <c r="R1976" s="21">
        <v>0</v>
      </c>
      <c r="T1976" s="21">
        <v>0</v>
      </c>
      <c r="V1976" s="21">
        <v>0</v>
      </c>
      <c r="X1976" s="21">
        <v>0</v>
      </c>
      <c r="Z1976" s="21">
        <v>96526</v>
      </c>
      <c r="AB1976" s="22">
        <v>96526</v>
      </c>
      <c r="AD1976" s="5" t="str">
        <f t="shared" si="30"/>
        <v>No</v>
      </c>
      <c r="AF1976" s="28"/>
      <c r="AG1976" s="21"/>
    </row>
    <row r="1977" spans="1:33">
      <c r="A1977" s="8" t="s">
        <v>956</v>
      </c>
      <c r="B1977" s="8" t="s">
        <v>957</v>
      </c>
      <c r="C1977" s="9" t="s">
        <v>129</v>
      </c>
      <c r="D1977" s="185" t="s">
        <v>958</v>
      </c>
      <c r="E1977" s="188" t="s">
        <v>959</v>
      </c>
      <c r="F1977" s="9" t="s">
        <v>83</v>
      </c>
      <c r="G1977" s="9" t="s">
        <v>147</v>
      </c>
      <c r="H1977" s="10">
        <v>0</v>
      </c>
      <c r="I1977" s="11">
        <v>3</v>
      </c>
      <c r="J1977" s="24">
        <v>0</v>
      </c>
      <c r="K1977" s="12"/>
      <c r="L1977" s="14">
        <v>0</v>
      </c>
      <c r="N1977" s="21">
        <v>0</v>
      </c>
      <c r="P1977" s="21">
        <v>0</v>
      </c>
      <c r="R1977" s="21">
        <v>0</v>
      </c>
      <c r="T1977" s="21">
        <v>0</v>
      </c>
      <c r="V1977" s="21">
        <v>0</v>
      </c>
      <c r="X1977" s="21">
        <v>0</v>
      </c>
      <c r="Z1977" s="21">
        <v>60708</v>
      </c>
      <c r="AB1977" s="22">
        <v>60708</v>
      </c>
      <c r="AD1977" s="5" t="str">
        <f t="shared" si="30"/>
        <v>No</v>
      </c>
      <c r="AF1977" s="28"/>
      <c r="AG1977" s="21"/>
    </row>
    <row r="1978" spans="1:33">
      <c r="A1978" s="8" t="s">
        <v>4234</v>
      </c>
      <c r="B1978" s="8" t="s">
        <v>4235</v>
      </c>
      <c r="C1978" s="9" t="s">
        <v>235</v>
      </c>
      <c r="D1978" s="185" t="s">
        <v>4236</v>
      </c>
      <c r="E1978" s="188" t="s">
        <v>4237</v>
      </c>
      <c r="F1978" s="9" t="s">
        <v>83</v>
      </c>
      <c r="G1978" s="9" t="s">
        <v>147</v>
      </c>
      <c r="H1978" s="10">
        <v>0</v>
      </c>
      <c r="I1978" s="11">
        <v>3</v>
      </c>
      <c r="J1978" s="24">
        <v>0</v>
      </c>
      <c r="K1978" s="12"/>
      <c r="L1978" s="14">
        <v>0</v>
      </c>
      <c r="N1978" s="21">
        <v>0</v>
      </c>
      <c r="P1978" s="21">
        <v>0</v>
      </c>
      <c r="R1978" s="21">
        <v>0</v>
      </c>
      <c r="T1978" s="21">
        <v>0</v>
      </c>
      <c r="V1978" s="21">
        <v>0</v>
      </c>
      <c r="X1978" s="21">
        <v>0</v>
      </c>
      <c r="Z1978" s="21">
        <v>15047</v>
      </c>
      <c r="AB1978" s="22">
        <v>15047</v>
      </c>
      <c r="AD1978" s="5" t="str">
        <f t="shared" si="30"/>
        <v>No</v>
      </c>
      <c r="AF1978" s="28"/>
      <c r="AG1978" s="21"/>
    </row>
    <row r="1979" spans="1:33">
      <c r="A1979" s="8" t="s">
        <v>2470</v>
      </c>
      <c r="B1979" s="8" t="s">
        <v>2471</v>
      </c>
      <c r="C1979" s="9" t="s">
        <v>46</v>
      </c>
      <c r="D1979" s="185" t="s">
        <v>2472</v>
      </c>
      <c r="E1979" s="188" t="s">
        <v>2473</v>
      </c>
      <c r="F1979" s="9" t="s">
        <v>88</v>
      </c>
      <c r="G1979" s="9" t="s">
        <v>147</v>
      </c>
      <c r="H1979" s="10">
        <v>0</v>
      </c>
      <c r="I1979" s="11">
        <v>3</v>
      </c>
      <c r="J1979" s="24">
        <v>0</v>
      </c>
      <c r="K1979" s="12"/>
      <c r="L1979" s="14">
        <v>0</v>
      </c>
      <c r="N1979" s="21">
        <v>0</v>
      </c>
      <c r="P1979" s="21">
        <v>0</v>
      </c>
      <c r="R1979" s="21">
        <v>0</v>
      </c>
      <c r="T1979" s="21">
        <v>0</v>
      </c>
      <c r="V1979" s="21">
        <v>0</v>
      </c>
      <c r="X1979" s="21">
        <v>0</v>
      </c>
      <c r="Z1979" s="21">
        <v>41720</v>
      </c>
      <c r="AB1979" s="22">
        <v>41720</v>
      </c>
      <c r="AD1979" s="5" t="str">
        <f t="shared" si="30"/>
        <v>No</v>
      </c>
      <c r="AF1979" s="28"/>
      <c r="AG1979" s="21"/>
    </row>
    <row r="1980" spans="1:33">
      <c r="A1980" s="8" t="s">
        <v>3431</v>
      </c>
      <c r="B1980" s="8" t="s">
        <v>3432</v>
      </c>
      <c r="C1980" s="9" t="s">
        <v>34</v>
      </c>
      <c r="D1980" s="185" t="s">
        <v>3433</v>
      </c>
      <c r="E1980" s="188" t="s">
        <v>3434</v>
      </c>
      <c r="F1980" s="9" t="s">
        <v>157</v>
      </c>
      <c r="G1980" s="9" t="s">
        <v>147</v>
      </c>
      <c r="H1980" s="10">
        <v>0</v>
      </c>
      <c r="I1980" s="11">
        <v>3</v>
      </c>
      <c r="J1980" s="24">
        <v>0</v>
      </c>
      <c r="K1980" s="12"/>
      <c r="L1980" s="14">
        <v>0</v>
      </c>
      <c r="N1980" s="21">
        <v>0</v>
      </c>
      <c r="P1980" s="21">
        <v>0</v>
      </c>
      <c r="R1980" s="21">
        <v>0</v>
      </c>
      <c r="T1980" s="21">
        <v>0</v>
      </c>
      <c r="V1980" s="21">
        <v>0</v>
      </c>
      <c r="X1980" s="21">
        <v>0</v>
      </c>
      <c r="Z1980" s="21">
        <v>17973</v>
      </c>
      <c r="AB1980" s="22">
        <v>17973</v>
      </c>
      <c r="AD1980" s="5" t="str">
        <f t="shared" si="30"/>
        <v>No</v>
      </c>
      <c r="AF1980" s="28"/>
      <c r="AG1980" s="21"/>
    </row>
    <row r="1981" spans="1:33">
      <c r="A1981" s="8" t="s">
        <v>6687</v>
      </c>
      <c r="B1981" s="8" t="s">
        <v>6688</v>
      </c>
      <c r="C1981" s="9" t="s">
        <v>454</v>
      </c>
      <c r="D1981" s="185" t="s">
        <v>6689</v>
      </c>
      <c r="E1981" s="188" t="s">
        <v>6690</v>
      </c>
      <c r="F1981" s="9" t="s">
        <v>83</v>
      </c>
      <c r="G1981" s="9" t="s">
        <v>147</v>
      </c>
      <c r="H1981" s="10">
        <v>0</v>
      </c>
      <c r="I1981" s="11">
        <v>3</v>
      </c>
      <c r="J1981" s="24">
        <v>0</v>
      </c>
      <c r="K1981" s="12"/>
      <c r="L1981" s="14">
        <v>0</v>
      </c>
      <c r="N1981" s="21">
        <v>0</v>
      </c>
      <c r="P1981" s="21">
        <v>0</v>
      </c>
      <c r="R1981" s="21">
        <v>0</v>
      </c>
      <c r="T1981" s="21">
        <v>0</v>
      </c>
      <c r="V1981" s="21">
        <v>0</v>
      </c>
      <c r="X1981" s="21">
        <v>0</v>
      </c>
      <c r="Z1981" s="21">
        <v>643345</v>
      </c>
      <c r="AB1981" s="22">
        <v>643345</v>
      </c>
      <c r="AD1981" s="5" t="str">
        <f t="shared" si="30"/>
        <v>No</v>
      </c>
      <c r="AF1981" s="28"/>
      <c r="AG1981" s="21"/>
    </row>
    <row r="1982" spans="1:33">
      <c r="A1982" s="8" t="s">
        <v>6313</v>
      </c>
      <c r="B1982" s="8" t="s">
        <v>6314</v>
      </c>
      <c r="C1982" s="9" t="s">
        <v>555</v>
      </c>
      <c r="D1982" s="185"/>
      <c r="E1982" s="188" t="s">
        <v>6315</v>
      </c>
      <c r="F1982" s="9" t="s">
        <v>83</v>
      </c>
      <c r="G1982" s="9" t="s">
        <v>147</v>
      </c>
      <c r="H1982" s="10">
        <v>0</v>
      </c>
      <c r="I1982" s="11">
        <v>3</v>
      </c>
      <c r="J1982" s="24">
        <v>0</v>
      </c>
      <c r="K1982" s="12"/>
      <c r="L1982" s="14">
        <v>0</v>
      </c>
      <c r="N1982" s="21">
        <v>0</v>
      </c>
      <c r="P1982" s="21">
        <v>0</v>
      </c>
      <c r="R1982" s="21">
        <v>0</v>
      </c>
      <c r="T1982" s="21">
        <v>0</v>
      </c>
      <c r="V1982" s="21">
        <v>0</v>
      </c>
      <c r="X1982" s="21">
        <v>0</v>
      </c>
      <c r="Z1982" s="21">
        <v>0</v>
      </c>
      <c r="AB1982" s="22">
        <v>0</v>
      </c>
      <c r="AD1982" s="5" t="str">
        <f t="shared" si="30"/>
        <v>No</v>
      </c>
      <c r="AF1982" s="28"/>
      <c r="AG1982" s="21"/>
    </row>
    <row r="1983" spans="1:33">
      <c r="A1983" s="8" t="s">
        <v>5933</v>
      </c>
      <c r="B1983" s="8" t="s">
        <v>6098</v>
      </c>
      <c r="C1983" s="9" t="s">
        <v>163</v>
      </c>
      <c r="D1983" s="185"/>
      <c r="E1983" s="188">
        <v>10184</v>
      </c>
      <c r="F1983" s="9" t="s">
        <v>36</v>
      </c>
      <c r="G1983" s="9" t="s">
        <v>5756</v>
      </c>
      <c r="H1983" s="10">
        <v>246695</v>
      </c>
      <c r="I1983" s="11">
        <v>3</v>
      </c>
      <c r="J1983" s="24">
        <v>0</v>
      </c>
      <c r="K1983" s="12"/>
      <c r="L1983" s="14">
        <v>0</v>
      </c>
      <c r="N1983" s="21">
        <v>0</v>
      </c>
      <c r="P1983" s="21">
        <v>0</v>
      </c>
      <c r="R1983" s="21">
        <v>0</v>
      </c>
      <c r="T1983" s="21">
        <v>0</v>
      </c>
      <c r="V1983" s="21">
        <v>0</v>
      </c>
      <c r="X1983" s="21">
        <v>0</v>
      </c>
      <c r="Z1983" s="21">
        <v>226769</v>
      </c>
      <c r="AB1983" s="22">
        <v>226769</v>
      </c>
      <c r="AD1983" s="5" t="str">
        <f t="shared" si="30"/>
        <v>No</v>
      </c>
      <c r="AF1983" s="28"/>
      <c r="AG1983" s="21"/>
    </row>
    <row r="1984" spans="1:33">
      <c r="A1984" s="8" t="s">
        <v>2877</v>
      </c>
      <c r="B1984" s="8" t="s">
        <v>2878</v>
      </c>
      <c r="C1984" s="9" t="s">
        <v>124</v>
      </c>
      <c r="D1984" s="185" t="s">
        <v>2879</v>
      </c>
      <c r="E1984" s="188" t="s">
        <v>2880</v>
      </c>
      <c r="F1984" s="9" t="s">
        <v>83</v>
      </c>
      <c r="G1984" s="9" t="s">
        <v>147</v>
      </c>
      <c r="H1984" s="10">
        <v>0</v>
      </c>
      <c r="I1984" s="11">
        <v>3</v>
      </c>
      <c r="J1984" s="24">
        <v>0</v>
      </c>
      <c r="K1984" s="12"/>
      <c r="L1984" s="14">
        <v>0</v>
      </c>
      <c r="N1984" s="21">
        <v>0</v>
      </c>
      <c r="P1984" s="21">
        <v>0</v>
      </c>
      <c r="R1984" s="21">
        <v>0</v>
      </c>
      <c r="T1984" s="21">
        <v>0</v>
      </c>
      <c r="V1984" s="21">
        <v>0</v>
      </c>
      <c r="X1984" s="21">
        <v>0</v>
      </c>
      <c r="Z1984" s="21">
        <v>62720</v>
      </c>
      <c r="AB1984" s="22">
        <v>62720</v>
      </c>
      <c r="AD1984" s="5" t="str">
        <f t="shared" si="30"/>
        <v>No</v>
      </c>
      <c r="AF1984" s="28"/>
      <c r="AG1984" s="21"/>
    </row>
    <row r="1985" spans="1:33">
      <c r="A1985" s="8" t="s">
        <v>2127</v>
      </c>
      <c r="B1985" s="8" t="s">
        <v>191</v>
      </c>
      <c r="C1985" s="9" t="s">
        <v>275</v>
      </c>
      <c r="D1985" s="185" t="s">
        <v>2128</v>
      </c>
      <c r="E1985" s="188" t="s">
        <v>2129</v>
      </c>
      <c r="F1985" s="9" t="s">
        <v>83</v>
      </c>
      <c r="G1985" s="9" t="s">
        <v>147</v>
      </c>
      <c r="H1985" s="10">
        <v>0</v>
      </c>
      <c r="I1985" s="11">
        <v>3</v>
      </c>
      <c r="J1985" s="24">
        <v>0</v>
      </c>
      <c r="K1985" s="12"/>
      <c r="L1985" s="14">
        <v>0</v>
      </c>
      <c r="N1985" s="21">
        <v>0</v>
      </c>
      <c r="P1985" s="21">
        <v>0</v>
      </c>
      <c r="R1985" s="21">
        <v>0</v>
      </c>
      <c r="T1985" s="21">
        <v>0</v>
      </c>
      <c r="V1985" s="21">
        <v>0</v>
      </c>
      <c r="X1985" s="21">
        <v>0</v>
      </c>
      <c r="Z1985" s="21">
        <v>11491</v>
      </c>
      <c r="AB1985" s="22">
        <v>11491</v>
      </c>
      <c r="AD1985" s="5" t="str">
        <f t="shared" si="30"/>
        <v>No</v>
      </c>
      <c r="AF1985" s="28"/>
      <c r="AG1985" s="21"/>
    </row>
    <row r="1986" spans="1:33">
      <c r="A1986" s="8" t="s">
        <v>6387</v>
      </c>
      <c r="B1986" s="8" t="s">
        <v>6388</v>
      </c>
      <c r="C1986" s="9" t="s">
        <v>580</v>
      </c>
      <c r="D1986" s="185" t="s">
        <v>6389</v>
      </c>
      <c r="E1986" s="188" t="s">
        <v>6390</v>
      </c>
      <c r="F1986" s="9" t="s">
        <v>157</v>
      </c>
      <c r="G1986" s="9" t="s">
        <v>147</v>
      </c>
      <c r="H1986" s="10">
        <v>0</v>
      </c>
      <c r="I1986" s="11">
        <v>3</v>
      </c>
      <c r="J1986" s="24">
        <v>0</v>
      </c>
      <c r="K1986" s="12"/>
      <c r="L1986" s="14">
        <v>0</v>
      </c>
      <c r="N1986" s="21">
        <v>0</v>
      </c>
      <c r="P1986" s="21">
        <v>0</v>
      </c>
      <c r="R1986" s="21">
        <v>0</v>
      </c>
      <c r="T1986" s="21">
        <v>0</v>
      </c>
      <c r="V1986" s="21">
        <v>0</v>
      </c>
      <c r="X1986" s="21">
        <v>0</v>
      </c>
      <c r="Z1986" s="21">
        <v>2258</v>
      </c>
      <c r="AB1986" s="22">
        <v>2258</v>
      </c>
      <c r="AD1986" s="5" t="str">
        <f t="shared" si="30"/>
        <v>No</v>
      </c>
      <c r="AF1986" s="28"/>
      <c r="AG1986" s="21"/>
    </row>
    <row r="1987" spans="1:33">
      <c r="A1987" s="8" t="s">
        <v>4785</v>
      </c>
      <c r="B1987" s="8" t="s">
        <v>4786</v>
      </c>
      <c r="C1987" s="9" t="s">
        <v>58</v>
      </c>
      <c r="D1987" s="185" t="s">
        <v>4787</v>
      </c>
      <c r="E1987" s="188">
        <v>55300</v>
      </c>
      <c r="F1987" s="9" t="s">
        <v>36</v>
      </c>
      <c r="G1987" s="9" t="s">
        <v>5756</v>
      </c>
      <c r="H1987" s="10">
        <v>0</v>
      </c>
      <c r="I1987" s="11">
        <v>3</v>
      </c>
      <c r="J1987" s="24">
        <v>0</v>
      </c>
      <c r="K1987" s="12"/>
      <c r="L1987" s="14">
        <v>0</v>
      </c>
      <c r="N1987" s="21">
        <v>0</v>
      </c>
      <c r="P1987" s="21">
        <v>0</v>
      </c>
      <c r="R1987" s="21">
        <v>0</v>
      </c>
      <c r="T1987" s="21">
        <v>0</v>
      </c>
      <c r="V1987" s="21">
        <v>0</v>
      </c>
      <c r="X1987" s="21">
        <v>0</v>
      </c>
      <c r="Z1987" s="21">
        <v>0</v>
      </c>
      <c r="AB1987" s="22">
        <v>0</v>
      </c>
      <c r="AD1987" s="5" t="str">
        <f t="shared" ref="AD1987:AD2050" si="31">IF(AC1987&amp;AA1987&amp;Y1987&amp;W1987&amp;U1987&amp;S1987&amp;Q1987&amp;O1987&amp;M1987&amp;K1987&lt;&gt;"","Yes","No")</f>
        <v>No</v>
      </c>
      <c r="AF1987" s="28"/>
      <c r="AG1987" s="21"/>
    </row>
    <row r="1988" spans="1:33">
      <c r="A1988" s="8" t="s">
        <v>164</v>
      </c>
      <c r="B1988" s="8" t="s">
        <v>165</v>
      </c>
      <c r="C1988" s="9" t="s">
        <v>91</v>
      </c>
      <c r="D1988" s="185">
        <v>9194</v>
      </c>
      <c r="E1988" s="188">
        <v>90194</v>
      </c>
      <c r="F1988" s="9" t="s">
        <v>83</v>
      </c>
      <c r="G1988" s="9" t="s">
        <v>5756</v>
      </c>
      <c r="H1988" s="10">
        <v>65088</v>
      </c>
      <c r="I1988" s="11">
        <v>3</v>
      </c>
      <c r="J1988" s="24">
        <v>0</v>
      </c>
      <c r="K1988" s="12"/>
      <c r="L1988" s="14">
        <v>0</v>
      </c>
      <c r="N1988" s="21">
        <v>0</v>
      </c>
      <c r="P1988" s="21">
        <v>0</v>
      </c>
      <c r="R1988" s="21">
        <v>0</v>
      </c>
      <c r="T1988" s="21">
        <v>0</v>
      </c>
      <c r="V1988" s="21">
        <v>0</v>
      </c>
      <c r="X1988" s="21">
        <v>0</v>
      </c>
      <c r="Z1988" s="21">
        <v>123127</v>
      </c>
      <c r="AB1988" s="22">
        <v>123127</v>
      </c>
      <c r="AD1988" s="5" t="str">
        <f t="shared" si="31"/>
        <v>No</v>
      </c>
      <c r="AF1988" s="28"/>
      <c r="AG1988" s="21"/>
    </row>
    <row r="1989" spans="1:33">
      <c r="A1989" s="8" t="s">
        <v>3836</v>
      </c>
      <c r="B1989" s="8" t="s">
        <v>3837</v>
      </c>
      <c r="C1989" s="9" t="s">
        <v>278</v>
      </c>
      <c r="D1989" s="185" t="s">
        <v>3838</v>
      </c>
      <c r="E1989" s="188" t="s">
        <v>3839</v>
      </c>
      <c r="F1989" s="9" t="s">
        <v>157</v>
      </c>
      <c r="G1989" s="9" t="s">
        <v>147</v>
      </c>
      <c r="H1989" s="10">
        <v>0</v>
      </c>
      <c r="I1989" s="11">
        <v>3</v>
      </c>
      <c r="J1989" s="24">
        <v>0</v>
      </c>
      <c r="K1989" s="12"/>
      <c r="L1989" s="14">
        <v>0</v>
      </c>
      <c r="N1989" s="21">
        <v>0</v>
      </c>
      <c r="P1989" s="21">
        <v>0</v>
      </c>
      <c r="R1989" s="21">
        <v>0</v>
      </c>
      <c r="T1989" s="21">
        <v>0</v>
      </c>
      <c r="V1989" s="21">
        <v>0</v>
      </c>
      <c r="X1989" s="21">
        <v>0</v>
      </c>
      <c r="Z1989" s="21">
        <v>44960</v>
      </c>
      <c r="AB1989" s="22">
        <v>44960</v>
      </c>
      <c r="AD1989" s="5" t="str">
        <f t="shared" si="31"/>
        <v>No</v>
      </c>
      <c r="AF1989" s="28"/>
      <c r="AG1989" s="21"/>
    </row>
    <row r="1990" spans="1:33">
      <c r="A1990" s="8" t="s">
        <v>6034</v>
      </c>
      <c r="B1990" s="8" t="s">
        <v>6103</v>
      </c>
      <c r="C1990" s="9" t="s">
        <v>580</v>
      </c>
      <c r="D1990" s="185" t="s">
        <v>6035</v>
      </c>
      <c r="E1990" s="188" t="s">
        <v>6036</v>
      </c>
      <c r="F1990" s="9" t="s">
        <v>157</v>
      </c>
      <c r="G1990" s="9" t="s">
        <v>147</v>
      </c>
      <c r="H1990" s="10">
        <v>0</v>
      </c>
      <c r="I1990" s="11">
        <v>3</v>
      </c>
      <c r="J1990" s="24">
        <v>0</v>
      </c>
      <c r="K1990" s="12"/>
      <c r="L1990" s="14">
        <v>0</v>
      </c>
      <c r="N1990" s="21">
        <v>0</v>
      </c>
      <c r="P1990" s="21">
        <v>0</v>
      </c>
      <c r="R1990" s="21">
        <v>0</v>
      </c>
      <c r="T1990" s="21">
        <v>0</v>
      </c>
      <c r="V1990" s="21">
        <v>0</v>
      </c>
      <c r="X1990" s="21">
        <v>0</v>
      </c>
      <c r="Z1990" s="21">
        <v>12105</v>
      </c>
      <c r="AB1990" s="22">
        <v>12105</v>
      </c>
      <c r="AD1990" s="5" t="str">
        <f t="shared" si="31"/>
        <v>No</v>
      </c>
      <c r="AF1990" s="28"/>
      <c r="AG1990" s="21"/>
    </row>
    <row r="1991" spans="1:33">
      <c r="A1991" s="8" t="s">
        <v>1055</v>
      </c>
      <c r="B1991" s="8" t="s">
        <v>128</v>
      </c>
      <c r="C1991" s="9" t="s">
        <v>129</v>
      </c>
      <c r="D1991" s="185">
        <v>4230</v>
      </c>
      <c r="E1991" s="188">
        <v>40230</v>
      </c>
      <c r="F1991" s="9" t="s">
        <v>83</v>
      </c>
      <c r="G1991" s="9" t="s">
        <v>84</v>
      </c>
      <c r="H1991" s="10">
        <v>4515419</v>
      </c>
      <c r="I1991" s="11">
        <v>3</v>
      </c>
      <c r="J1991" s="24">
        <v>0</v>
      </c>
      <c r="K1991" s="12"/>
      <c r="L1991" s="14">
        <v>0</v>
      </c>
      <c r="N1991" s="21">
        <v>0</v>
      </c>
      <c r="P1991" s="21">
        <v>0</v>
      </c>
      <c r="R1991" s="21">
        <v>0</v>
      </c>
      <c r="T1991" s="21">
        <v>1830596</v>
      </c>
      <c r="V1991" s="21">
        <v>0</v>
      </c>
      <c r="X1991" s="21">
        <v>0</v>
      </c>
      <c r="Z1991" s="21">
        <v>0</v>
      </c>
      <c r="AB1991" s="22">
        <v>1830596</v>
      </c>
      <c r="AD1991" s="5" t="str">
        <f t="shared" si="31"/>
        <v>No</v>
      </c>
      <c r="AF1991" s="28"/>
      <c r="AG1991" s="21"/>
    </row>
    <row r="1992" spans="1:33">
      <c r="A1992" s="8" t="s">
        <v>3678</v>
      </c>
      <c r="B1992" s="8" t="s">
        <v>3679</v>
      </c>
      <c r="C1992" s="9" t="s">
        <v>87</v>
      </c>
      <c r="D1992" s="185" t="s">
        <v>3680</v>
      </c>
      <c r="E1992" s="188">
        <v>103</v>
      </c>
      <c r="F1992" s="9" t="s">
        <v>36</v>
      </c>
      <c r="G1992" s="9" t="s">
        <v>5756</v>
      </c>
      <c r="H1992" s="10">
        <v>0</v>
      </c>
      <c r="I1992" s="11">
        <v>3</v>
      </c>
      <c r="J1992" s="24">
        <v>0</v>
      </c>
      <c r="K1992" s="12"/>
      <c r="L1992" s="14">
        <v>0</v>
      </c>
      <c r="N1992" s="21">
        <v>0</v>
      </c>
      <c r="P1992" s="21">
        <v>0</v>
      </c>
      <c r="R1992" s="21">
        <v>0</v>
      </c>
      <c r="T1992" s="21">
        <v>0</v>
      </c>
      <c r="V1992" s="21">
        <v>0</v>
      </c>
      <c r="X1992" s="21">
        <v>0</v>
      </c>
      <c r="Z1992" s="21">
        <v>114122</v>
      </c>
      <c r="AB1992" s="22">
        <v>114122</v>
      </c>
      <c r="AD1992" s="5" t="str">
        <f t="shared" si="31"/>
        <v>No</v>
      </c>
      <c r="AF1992" s="28"/>
      <c r="AG1992" s="21"/>
    </row>
    <row r="1993" spans="1:33">
      <c r="A1993" s="8" t="s">
        <v>3719</v>
      </c>
      <c r="B1993" s="8" t="s">
        <v>6451</v>
      </c>
      <c r="C1993" s="9" t="s">
        <v>278</v>
      </c>
      <c r="D1993" s="185" t="s">
        <v>3720</v>
      </c>
      <c r="E1993" s="188" t="s">
        <v>3721</v>
      </c>
      <c r="F1993" s="9" t="s">
        <v>83</v>
      </c>
      <c r="G1993" s="9" t="s">
        <v>147</v>
      </c>
      <c r="H1993" s="10">
        <v>0</v>
      </c>
      <c r="I1993" s="11">
        <v>2</v>
      </c>
      <c r="J1993" s="24">
        <v>0</v>
      </c>
      <c r="K1993" s="12"/>
      <c r="L1993" s="14">
        <v>0</v>
      </c>
      <c r="N1993" s="21">
        <v>0</v>
      </c>
      <c r="P1993" s="21">
        <v>0</v>
      </c>
      <c r="R1993" s="21">
        <v>0</v>
      </c>
      <c r="T1993" s="21">
        <v>0</v>
      </c>
      <c r="V1993" s="21">
        <v>0</v>
      </c>
      <c r="X1993" s="21">
        <v>0</v>
      </c>
      <c r="Z1993" s="21">
        <v>25796</v>
      </c>
      <c r="AB1993" s="22">
        <v>25796</v>
      </c>
      <c r="AD1993" s="5" t="str">
        <f t="shared" si="31"/>
        <v>No</v>
      </c>
      <c r="AF1993" s="28"/>
      <c r="AG1993" s="21"/>
    </row>
    <row r="1994" spans="1:33">
      <c r="A1994" s="8" t="s">
        <v>6340</v>
      </c>
      <c r="B1994" s="8" t="s">
        <v>6170</v>
      </c>
      <c r="C1994" s="9" t="s">
        <v>91</v>
      </c>
      <c r="D1994" s="185"/>
      <c r="E1994" s="188">
        <v>90273</v>
      </c>
      <c r="F1994" s="9" t="s">
        <v>83</v>
      </c>
      <c r="G1994" s="9" t="s">
        <v>5756</v>
      </c>
      <c r="H1994" s="10">
        <v>12150996</v>
      </c>
      <c r="I1994" s="11">
        <v>2</v>
      </c>
      <c r="J1994" s="24">
        <v>0</v>
      </c>
      <c r="K1994" s="12"/>
      <c r="L1994" s="14">
        <v>0</v>
      </c>
      <c r="N1994" s="21">
        <v>0</v>
      </c>
      <c r="P1994" s="21">
        <v>0</v>
      </c>
      <c r="R1994" s="21">
        <v>0</v>
      </c>
      <c r="T1994" s="21">
        <v>0</v>
      </c>
      <c r="V1994" s="21">
        <v>0</v>
      </c>
      <c r="X1994" s="21">
        <v>0</v>
      </c>
      <c r="Z1994" s="21">
        <v>628847</v>
      </c>
      <c r="AB1994" s="22">
        <v>628847</v>
      </c>
      <c r="AD1994" s="5" t="str">
        <f t="shared" si="31"/>
        <v>No</v>
      </c>
      <c r="AF1994" s="28"/>
      <c r="AG1994" s="21"/>
    </row>
    <row r="1995" spans="1:33">
      <c r="A1995" s="8" t="s">
        <v>2280</v>
      </c>
      <c r="B1995" s="8" t="s">
        <v>1160</v>
      </c>
      <c r="C1995" s="9" t="s">
        <v>106</v>
      </c>
      <c r="D1995" s="185" t="s">
        <v>2281</v>
      </c>
      <c r="E1995" s="188" t="s">
        <v>2282</v>
      </c>
      <c r="F1995" s="9" t="s">
        <v>83</v>
      </c>
      <c r="G1995" s="9" t="s">
        <v>147</v>
      </c>
      <c r="H1995" s="10">
        <v>0</v>
      </c>
      <c r="I1995" s="11">
        <v>2</v>
      </c>
      <c r="J1995" s="24">
        <v>0</v>
      </c>
      <c r="K1995" s="12"/>
      <c r="L1995" s="14">
        <v>0</v>
      </c>
      <c r="N1995" s="21">
        <v>0</v>
      </c>
      <c r="P1995" s="21">
        <v>0</v>
      </c>
      <c r="R1995" s="21">
        <v>0</v>
      </c>
      <c r="T1995" s="21">
        <v>0</v>
      </c>
      <c r="V1995" s="21">
        <v>0</v>
      </c>
      <c r="X1995" s="21">
        <v>0</v>
      </c>
      <c r="Z1995" s="21">
        <v>33624</v>
      </c>
      <c r="AB1995" s="22">
        <v>33624</v>
      </c>
      <c r="AD1995" s="5" t="str">
        <f t="shared" si="31"/>
        <v>No</v>
      </c>
      <c r="AF1995" s="28"/>
      <c r="AG1995" s="21"/>
    </row>
    <row r="1996" spans="1:33">
      <c r="A1996" s="8" t="s">
        <v>1460</v>
      </c>
      <c r="B1996" s="8" t="s">
        <v>1461</v>
      </c>
      <c r="C1996" s="9" t="s">
        <v>82</v>
      </c>
      <c r="D1996" s="185">
        <v>2194</v>
      </c>
      <c r="E1996" s="188">
        <v>20194</v>
      </c>
      <c r="F1996" s="9" t="s">
        <v>83</v>
      </c>
      <c r="G1996" s="9" t="s">
        <v>5756</v>
      </c>
      <c r="H1996" s="10">
        <v>64037</v>
      </c>
      <c r="I1996" s="11">
        <v>2</v>
      </c>
      <c r="J1996" s="24">
        <v>0</v>
      </c>
      <c r="K1996" s="12"/>
      <c r="L1996" s="14">
        <v>0</v>
      </c>
      <c r="N1996" s="21">
        <v>0</v>
      </c>
      <c r="P1996" s="21">
        <v>0</v>
      </c>
      <c r="R1996" s="21">
        <v>0</v>
      </c>
      <c r="T1996" s="21">
        <v>0</v>
      </c>
      <c r="V1996" s="21">
        <v>0</v>
      </c>
      <c r="X1996" s="21">
        <v>0</v>
      </c>
      <c r="Z1996" s="21">
        <v>52400</v>
      </c>
      <c r="AB1996" s="22">
        <v>52400</v>
      </c>
      <c r="AD1996" s="5" t="str">
        <f t="shared" si="31"/>
        <v>No</v>
      </c>
      <c r="AF1996" s="28"/>
      <c r="AG1996" s="21"/>
    </row>
    <row r="1997" spans="1:33">
      <c r="A1997" s="8" t="s">
        <v>5938</v>
      </c>
      <c r="B1997" s="8" t="s">
        <v>4458</v>
      </c>
      <c r="C1997" s="9" t="s">
        <v>160</v>
      </c>
      <c r="D1997" s="185" t="s">
        <v>4459</v>
      </c>
      <c r="E1997" s="188" t="s">
        <v>4460</v>
      </c>
      <c r="F1997" s="9" t="s">
        <v>83</v>
      </c>
      <c r="G1997" s="9" t="s">
        <v>147</v>
      </c>
      <c r="H1997" s="10">
        <v>0</v>
      </c>
      <c r="I1997" s="11">
        <v>2</v>
      </c>
      <c r="J1997" s="24">
        <v>0</v>
      </c>
      <c r="K1997" s="12"/>
      <c r="L1997" s="14">
        <v>0</v>
      </c>
      <c r="N1997" s="21">
        <v>0</v>
      </c>
      <c r="P1997" s="21">
        <v>0</v>
      </c>
      <c r="R1997" s="21">
        <v>0</v>
      </c>
      <c r="T1997" s="21">
        <v>0</v>
      </c>
      <c r="V1997" s="21">
        <v>0</v>
      </c>
      <c r="X1997" s="21">
        <v>0</v>
      </c>
      <c r="Z1997" s="21">
        <v>66513</v>
      </c>
      <c r="AB1997" s="22">
        <v>66513</v>
      </c>
      <c r="AD1997" s="5" t="str">
        <f t="shared" si="31"/>
        <v>No</v>
      </c>
      <c r="AF1997" s="28"/>
      <c r="AG1997" s="21"/>
    </row>
    <row r="1998" spans="1:33">
      <c r="A1998" s="8" t="s">
        <v>5928</v>
      </c>
      <c r="B1998" s="8" t="s">
        <v>6075</v>
      </c>
      <c r="C1998" s="9" t="s">
        <v>163</v>
      </c>
      <c r="D1998" s="185">
        <v>1157</v>
      </c>
      <c r="E1998" s="188">
        <v>10179</v>
      </c>
      <c r="F1998" s="9" t="s">
        <v>83</v>
      </c>
      <c r="G1998" s="9" t="s">
        <v>5756</v>
      </c>
      <c r="H1998" s="10">
        <v>4181019</v>
      </c>
      <c r="I1998" s="11">
        <v>2</v>
      </c>
      <c r="J1998" s="24">
        <v>0</v>
      </c>
      <c r="K1998" s="12"/>
      <c r="L1998" s="14">
        <v>0</v>
      </c>
      <c r="N1998" s="21">
        <v>0</v>
      </c>
      <c r="P1998" s="21">
        <v>0</v>
      </c>
      <c r="R1998" s="21">
        <v>0</v>
      </c>
      <c r="T1998" s="21">
        <v>0</v>
      </c>
      <c r="V1998" s="21">
        <v>0</v>
      </c>
      <c r="X1998" s="21">
        <v>0</v>
      </c>
      <c r="Z1998" s="21">
        <v>87463</v>
      </c>
      <c r="AB1998" s="22">
        <v>87463</v>
      </c>
      <c r="AD1998" s="5" t="str">
        <f t="shared" si="31"/>
        <v>No</v>
      </c>
      <c r="AF1998" s="28"/>
      <c r="AG1998" s="21"/>
    </row>
    <row r="1999" spans="1:33">
      <c r="A1999" s="8" t="s">
        <v>2294</v>
      </c>
      <c r="B1999" s="8" t="s">
        <v>2295</v>
      </c>
      <c r="C1999" s="9" t="s">
        <v>106</v>
      </c>
      <c r="D1999" s="185" t="s">
        <v>2296</v>
      </c>
      <c r="E1999" s="188" t="s">
        <v>2297</v>
      </c>
      <c r="F1999" s="9" t="s">
        <v>157</v>
      </c>
      <c r="G1999" s="9" t="s">
        <v>147</v>
      </c>
      <c r="H1999" s="10">
        <v>0</v>
      </c>
      <c r="I1999" s="11">
        <v>2</v>
      </c>
      <c r="J1999" s="24">
        <v>0</v>
      </c>
      <c r="K1999" s="12"/>
      <c r="L1999" s="14">
        <v>0</v>
      </c>
      <c r="N1999" s="21">
        <v>0</v>
      </c>
      <c r="P1999" s="21">
        <v>0</v>
      </c>
      <c r="R1999" s="21">
        <v>0</v>
      </c>
      <c r="T1999" s="21">
        <v>0</v>
      </c>
      <c r="V1999" s="21">
        <v>0</v>
      </c>
      <c r="X1999" s="21">
        <v>0</v>
      </c>
      <c r="Z1999" s="21">
        <v>36248</v>
      </c>
      <c r="AB1999" s="22">
        <v>36248</v>
      </c>
      <c r="AD1999" s="5" t="str">
        <f t="shared" si="31"/>
        <v>No</v>
      </c>
      <c r="AF1999" s="28"/>
      <c r="AG1999" s="21"/>
    </row>
    <row r="2000" spans="1:33">
      <c r="A2000" s="8" t="s">
        <v>2415</v>
      </c>
      <c r="B2000" s="8" t="s">
        <v>2416</v>
      </c>
      <c r="C2000" s="9" t="s">
        <v>46</v>
      </c>
      <c r="D2000" s="185" t="s">
        <v>2417</v>
      </c>
      <c r="E2000" s="188" t="s">
        <v>2418</v>
      </c>
      <c r="F2000" s="9" t="s">
        <v>88</v>
      </c>
      <c r="G2000" s="9" t="s">
        <v>147</v>
      </c>
      <c r="H2000" s="10">
        <v>0</v>
      </c>
      <c r="I2000" s="11">
        <v>2</v>
      </c>
      <c r="J2000" s="24">
        <v>0</v>
      </c>
      <c r="K2000" s="12"/>
      <c r="L2000" s="14">
        <v>0</v>
      </c>
      <c r="N2000" s="21">
        <v>0</v>
      </c>
      <c r="P2000" s="21">
        <v>0</v>
      </c>
      <c r="R2000" s="21">
        <v>0</v>
      </c>
      <c r="T2000" s="21">
        <v>0</v>
      </c>
      <c r="V2000" s="21">
        <v>0</v>
      </c>
      <c r="X2000" s="21">
        <v>0</v>
      </c>
      <c r="Z2000" s="21">
        <v>43032</v>
      </c>
      <c r="AB2000" s="22">
        <v>43032</v>
      </c>
      <c r="AD2000" s="5" t="str">
        <f t="shared" si="31"/>
        <v>No</v>
      </c>
      <c r="AF2000" s="28"/>
      <c r="AG2000" s="21"/>
    </row>
    <row r="2001" spans="1:33">
      <c r="A2001" s="8" t="s">
        <v>37</v>
      </c>
      <c r="B2001" s="8" t="s">
        <v>38</v>
      </c>
      <c r="C2001" s="9" t="s">
        <v>39</v>
      </c>
      <c r="D2001" s="185" t="s">
        <v>40</v>
      </c>
      <c r="E2001" s="188">
        <v>99298</v>
      </c>
      <c r="F2001" s="9" t="s">
        <v>36</v>
      </c>
      <c r="G2001" s="9" t="s">
        <v>5756</v>
      </c>
      <c r="H2001" s="10">
        <v>0</v>
      </c>
      <c r="I2001" s="11">
        <v>2</v>
      </c>
      <c r="J2001" s="24">
        <v>0</v>
      </c>
      <c r="K2001" s="12"/>
      <c r="L2001" s="14">
        <v>0</v>
      </c>
      <c r="N2001" s="21">
        <v>0</v>
      </c>
      <c r="P2001" s="21">
        <v>0</v>
      </c>
      <c r="R2001" s="21">
        <v>0</v>
      </c>
      <c r="T2001" s="21">
        <v>0</v>
      </c>
      <c r="V2001" s="21">
        <v>0</v>
      </c>
      <c r="X2001" s="21">
        <v>0</v>
      </c>
      <c r="Z2001" s="21">
        <v>20518</v>
      </c>
      <c r="AB2001" s="22">
        <v>20518</v>
      </c>
      <c r="AD2001" s="5" t="str">
        <f t="shared" si="31"/>
        <v>No</v>
      </c>
      <c r="AF2001" s="28"/>
      <c r="AG2001" s="21"/>
    </row>
    <row r="2002" spans="1:33">
      <c r="A2002" s="8" t="s">
        <v>6324</v>
      </c>
      <c r="B2002" s="8" t="s">
        <v>6325</v>
      </c>
      <c r="C2002" s="9" t="s">
        <v>103</v>
      </c>
      <c r="D2002" s="185">
        <v>4163</v>
      </c>
      <c r="E2002" s="188">
        <v>40163</v>
      </c>
      <c r="F2002" s="9" t="s">
        <v>83</v>
      </c>
      <c r="G2002" s="9" t="s">
        <v>5756</v>
      </c>
      <c r="H2002" s="10">
        <v>2148346</v>
      </c>
      <c r="I2002" s="11">
        <v>2</v>
      </c>
      <c r="J2002" s="24">
        <v>0</v>
      </c>
      <c r="K2002" s="12"/>
      <c r="L2002" s="14">
        <v>0</v>
      </c>
      <c r="N2002" s="21">
        <v>0</v>
      </c>
      <c r="P2002" s="21">
        <v>0</v>
      </c>
      <c r="R2002" s="21">
        <v>0</v>
      </c>
      <c r="T2002" s="21">
        <v>0</v>
      </c>
      <c r="V2002" s="21">
        <v>0</v>
      </c>
      <c r="X2002" s="21">
        <v>0</v>
      </c>
      <c r="Z2002" s="21">
        <v>134244</v>
      </c>
      <c r="AB2002" s="22">
        <v>134244</v>
      </c>
      <c r="AD2002" s="5" t="str">
        <f t="shared" si="31"/>
        <v>No</v>
      </c>
      <c r="AF2002" s="28"/>
      <c r="AG2002" s="21"/>
    </row>
    <row r="2003" spans="1:33">
      <c r="A2003" s="8" t="s">
        <v>1351</v>
      </c>
      <c r="B2003" s="8" t="s">
        <v>1352</v>
      </c>
      <c r="C2003" s="9" t="s">
        <v>91</v>
      </c>
      <c r="D2003" s="185" t="s">
        <v>1353</v>
      </c>
      <c r="E2003" s="188">
        <v>99364</v>
      </c>
      <c r="F2003" s="9" t="s">
        <v>36</v>
      </c>
      <c r="G2003" s="9" t="s">
        <v>5756</v>
      </c>
      <c r="H2003" s="10">
        <v>0</v>
      </c>
      <c r="I2003" s="11">
        <v>2</v>
      </c>
      <c r="J2003" s="24">
        <v>0</v>
      </c>
      <c r="K2003" s="12"/>
      <c r="L2003" s="14">
        <v>0</v>
      </c>
      <c r="N2003" s="21">
        <v>0</v>
      </c>
      <c r="P2003" s="21">
        <v>0</v>
      </c>
      <c r="R2003" s="21">
        <v>0</v>
      </c>
      <c r="T2003" s="21">
        <v>0</v>
      </c>
      <c r="V2003" s="21">
        <v>0</v>
      </c>
      <c r="X2003" s="21">
        <v>0</v>
      </c>
      <c r="Z2003" s="21">
        <v>0</v>
      </c>
      <c r="AB2003" s="22">
        <v>0</v>
      </c>
      <c r="AD2003" s="5" t="str">
        <f t="shared" si="31"/>
        <v>No</v>
      </c>
      <c r="AF2003" s="28"/>
      <c r="AG2003" s="21"/>
    </row>
    <row r="2004" spans="1:33">
      <c r="A2004" s="8" t="s">
        <v>682</v>
      </c>
      <c r="B2004" s="8" t="s">
        <v>683</v>
      </c>
      <c r="C2004" s="9" t="s">
        <v>168</v>
      </c>
      <c r="D2004" s="185">
        <v>63</v>
      </c>
      <c r="E2004" s="188">
        <v>63</v>
      </c>
      <c r="F2004" s="9" t="s">
        <v>83</v>
      </c>
      <c r="G2004" s="9" t="s">
        <v>5756</v>
      </c>
      <c r="H2004" s="10">
        <v>55805</v>
      </c>
      <c r="I2004" s="11">
        <v>2</v>
      </c>
      <c r="J2004" s="24">
        <v>0</v>
      </c>
      <c r="K2004" s="12"/>
      <c r="L2004" s="14">
        <v>0</v>
      </c>
      <c r="N2004" s="21">
        <v>0</v>
      </c>
      <c r="P2004" s="21">
        <v>0</v>
      </c>
      <c r="R2004" s="21">
        <v>0</v>
      </c>
      <c r="T2004" s="21">
        <v>0</v>
      </c>
      <c r="V2004" s="21">
        <v>0</v>
      </c>
      <c r="X2004" s="21">
        <v>0</v>
      </c>
      <c r="Z2004" s="21">
        <v>69668</v>
      </c>
      <c r="AB2004" s="22">
        <v>69668</v>
      </c>
      <c r="AD2004" s="5" t="str">
        <f t="shared" si="31"/>
        <v>No</v>
      </c>
      <c r="AF2004" s="28"/>
      <c r="AG2004" s="21"/>
    </row>
    <row r="2005" spans="1:33">
      <c r="A2005" s="8" t="s">
        <v>3945</v>
      </c>
      <c r="B2005" s="8" t="s">
        <v>677</v>
      </c>
      <c r="C2005" s="9" t="s">
        <v>278</v>
      </c>
      <c r="D2005" s="185" t="s">
        <v>3946</v>
      </c>
      <c r="E2005" s="188" t="s">
        <v>3947</v>
      </c>
      <c r="F2005" s="9" t="s">
        <v>83</v>
      </c>
      <c r="G2005" s="9" t="s">
        <v>147</v>
      </c>
      <c r="H2005" s="10">
        <v>0</v>
      </c>
      <c r="I2005" s="11">
        <v>2</v>
      </c>
      <c r="J2005" s="24">
        <v>0</v>
      </c>
      <c r="K2005" s="12"/>
      <c r="L2005" s="14">
        <v>0</v>
      </c>
      <c r="N2005" s="21">
        <v>0</v>
      </c>
      <c r="P2005" s="21">
        <v>0</v>
      </c>
      <c r="R2005" s="21">
        <v>0</v>
      </c>
      <c r="T2005" s="21">
        <v>0</v>
      </c>
      <c r="V2005" s="21">
        <v>0</v>
      </c>
      <c r="X2005" s="21">
        <v>0</v>
      </c>
      <c r="Z2005" s="21">
        <v>18446</v>
      </c>
      <c r="AB2005" s="22">
        <v>18446</v>
      </c>
      <c r="AD2005" s="5" t="str">
        <f t="shared" si="31"/>
        <v>No</v>
      </c>
      <c r="AF2005" s="28"/>
      <c r="AG2005" s="21"/>
    </row>
    <row r="2006" spans="1:33">
      <c r="A2006" s="8" t="s">
        <v>114</v>
      </c>
      <c r="B2006" s="8" t="s">
        <v>115</v>
      </c>
      <c r="C2006" s="9" t="s">
        <v>42</v>
      </c>
      <c r="D2006" s="185">
        <v>2176</v>
      </c>
      <c r="E2006" s="188">
        <v>20176</v>
      </c>
      <c r="F2006" s="9" t="s">
        <v>88</v>
      </c>
      <c r="G2006" s="9" t="s">
        <v>5756</v>
      </c>
      <c r="H2006" s="10">
        <v>18351295</v>
      </c>
      <c r="I2006" s="11">
        <v>2</v>
      </c>
      <c r="J2006" s="24">
        <v>0</v>
      </c>
      <c r="K2006" s="12"/>
      <c r="L2006" s="14">
        <v>0</v>
      </c>
      <c r="N2006" s="21">
        <v>0</v>
      </c>
      <c r="P2006" s="21">
        <v>0</v>
      </c>
      <c r="R2006" s="21">
        <v>0</v>
      </c>
      <c r="T2006" s="21">
        <v>0</v>
      </c>
      <c r="V2006" s="21">
        <v>0</v>
      </c>
      <c r="X2006" s="21">
        <v>0</v>
      </c>
      <c r="Z2006" s="21">
        <v>0</v>
      </c>
      <c r="AB2006" s="22">
        <v>0</v>
      </c>
      <c r="AD2006" s="5" t="str">
        <f t="shared" si="31"/>
        <v>No</v>
      </c>
      <c r="AF2006" s="28"/>
      <c r="AG2006" s="21"/>
    </row>
    <row r="2007" spans="1:33">
      <c r="A2007" s="8" t="s">
        <v>6709</v>
      </c>
      <c r="B2007" s="8" t="s">
        <v>3971</v>
      </c>
      <c r="C2007" s="9" t="s">
        <v>278</v>
      </c>
      <c r="D2007" s="185"/>
      <c r="E2007" s="188" t="s">
        <v>3972</v>
      </c>
      <c r="F2007" s="9" t="s">
        <v>83</v>
      </c>
      <c r="G2007" s="9" t="s">
        <v>147</v>
      </c>
      <c r="H2007" s="10">
        <v>0</v>
      </c>
      <c r="I2007" s="11">
        <v>2</v>
      </c>
      <c r="J2007" s="24">
        <v>0</v>
      </c>
      <c r="K2007" s="12"/>
      <c r="L2007" s="14">
        <v>0</v>
      </c>
      <c r="N2007" s="21">
        <v>0</v>
      </c>
      <c r="P2007" s="21">
        <v>0</v>
      </c>
      <c r="R2007" s="21">
        <v>0</v>
      </c>
      <c r="T2007" s="21">
        <v>0</v>
      </c>
      <c r="V2007" s="21">
        <v>0</v>
      </c>
      <c r="X2007" s="21">
        <v>0</v>
      </c>
      <c r="Z2007" s="21">
        <v>13460</v>
      </c>
      <c r="AB2007" s="22">
        <v>13460</v>
      </c>
      <c r="AD2007" s="5" t="str">
        <f t="shared" si="31"/>
        <v>No</v>
      </c>
      <c r="AF2007" s="28"/>
      <c r="AG2007" s="21"/>
    </row>
    <row r="2008" spans="1:33">
      <c r="A2008" s="8" t="s">
        <v>4956</v>
      </c>
      <c r="B2008" s="8" t="s">
        <v>4957</v>
      </c>
      <c r="C2008" s="9" t="s">
        <v>91</v>
      </c>
      <c r="D2008" s="185" t="s">
        <v>4958</v>
      </c>
      <c r="E2008" s="188" t="s">
        <v>4959</v>
      </c>
      <c r="F2008" s="9" t="s">
        <v>83</v>
      </c>
      <c r="G2008" s="9" t="s">
        <v>147</v>
      </c>
      <c r="H2008" s="10">
        <v>0</v>
      </c>
      <c r="I2008" s="11">
        <v>2</v>
      </c>
      <c r="J2008" s="24">
        <v>0</v>
      </c>
      <c r="K2008" s="12"/>
      <c r="L2008" s="14">
        <v>0</v>
      </c>
      <c r="N2008" s="21">
        <v>0</v>
      </c>
      <c r="P2008" s="21">
        <v>0</v>
      </c>
      <c r="R2008" s="21">
        <v>0</v>
      </c>
      <c r="T2008" s="21">
        <v>0</v>
      </c>
      <c r="V2008" s="21">
        <v>0</v>
      </c>
      <c r="X2008" s="21">
        <v>0</v>
      </c>
      <c r="Z2008" s="21">
        <v>42832</v>
      </c>
      <c r="AB2008" s="22">
        <v>42832</v>
      </c>
      <c r="AD2008" s="5" t="str">
        <f t="shared" si="31"/>
        <v>No</v>
      </c>
      <c r="AF2008" s="28"/>
      <c r="AG2008" s="21"/>
    </row>
    <row r="2009" spans="1:33">
      <c r="A2009" s="8" t="s">
        <v>3439</v>
      </c>
      <c r="B2009" s="8" t="s">
        <v>893</v>
      </c>
      <c r="C2009" s="9" t="s">
        <v>34</v>
      </c>
      <c r="D2009" s="185" t="s">
        <v>3440</v>
      </c>
      <c r="E2009" s="188" t="s">
        <v>3441</v>
      </c>
      <c r="F2009" s="9" t="s">
        <v>157</v>
      </c>
      <c r="G2009" s="9" t="s">
        <v>147</v>
      </c>
      <c r="H2009" s="10">
        <v>0</v>
      </c>
      <c r="I2009" s="11">
        <v>2</v>
      </c>
      <c r="J2009" s="24">
        <v>0</v>
      </c>
      <c r="K2009" s="12"/>
      <c r="L2009" s="14">
        <v>0</v>
      </c>
      <c r="N2009" s="21">
        <v>0</v>
      </c>
      <c r="P2009" s="21">
        <v>0</v>
      </c>
      <c r="R2009" s="21">
        <v>0</v>
      </c>
      <c r="T2009" s="21">
        <v>0</v>
      </c>
      <c r="V2009" s="21">
        <v>0</v>
      </c>
      <c r="X2009" s="21">
        <v>0</v>
      </c>
      <c r="Z2009" s="21">
        <v>51659</v>
      </c>
      <c r="AB2009" s="22">
        <v>51659</v>
      </c>
      <c r="AD2009" s="5" t="str">
        <f t="shared" si="31"/>
        <v>No</v>
      </c>
      <c r="AF2009" s="28"/>
      <c r="AG2009" s="21"/>
    </row>
    <row r="2010" spans="1:33">
      <c r="A2010" s="8" t="s">
        <v>387</v>
      </c>
      <c r="B2010" s="8" t="s">
        <v>1217</v>
      </c>
      <c r="C2010" s="9" t="s">
        <v>58</v>
      </c>
      <c r="D2010" s="185" t="s">
        <v>5330</v>
      </c>
      <c r="E2010" s="188" t="s">
        <v>5331</v>
      </c>
      <c r="F2010" s="9" t="s">
        <v>83</v>
      </c>
      <c r="G2010" s="9" t="s">
        <v>147</v>
      </c>
      <c r="H2010" s="10">
        <v>0</v>
      </c>
      <c r="I2010" s="11">
        <v>2</v>
      </c>
      <c r="J2010" s="24">
        <v>0</v>
      </c>
      <c r="K2010" s="12"/>
      <c r="L2010" s="14">
        <v>0</v>
      </c>
      <c r="N2010" s="21">
        <v>0</v>
      </c>
      <c r="P2010" s="21">
        <v>0</v>
      </c>
      <c r="R2010" s="21">
        <v>0</v>
      </c>
      <c r="T2010" s="21">
        <v>0</v>
      </c>
      <c r="V2010" s="21">
        <v>0</v>
      </c>
      <c r="X2010" s="21">
        <v>0</v>
      </c>
      <c r="Z2010" s="21">
        <v>17190</v>
      </c>
      <c r="AB2010" s="22">
        <v>17190</v>
      </c>
      <c r="AD2010" s="5" t="str">
        <f t="shared" si="31"/>
        <v>No</v>
      </c>
      <c r="AF2010" s="28"/>
      <c r="AG2010" s="21"/>
    </row>
    <row r="2011" spans="1:33">
      <c r="A2011" s="8" t="s">
        <v>3792</v>
      </c>
      <c r="B2011" s="8" t="s">
        <v>6498</v>
      </c>
      <c r="C2011" s="9" t="s">
        <v>278</v>
      </c>
      <c r="D2011" s="185" t="s">
        <v>3793</v>
      </c>
      <c r="E2011" s="188" t="s">
        <v>3794</v>
      </c>
      <c r="F2011" s="9" t="s">
        <v>83</v>
      </c>
      <c r="G2011" s="9" t="s">
        <v>147</v>
      </c>
      <c r="H2011" s="10">
        <v>0</v>
      </c>
      <c r="I2011" s="11">
        <v>2</v>
      </c>
      <c r="J2011" s="24">
        <v>0</v>
      </c>
      <c r="K2011" s="12"/>
      <c r="L2011" s="14">
        <v>0</v>
      </c>
      <c r="N2011" s="21">
        <v>0</v>
      </c>
      <c r="P2011" s="21">
        <v>0</v>
      </c>
      <c r="R2011" s="21">
        <v>0</v>
      </c>
      <c r="T2011" s="21">
        <v>0</v>
      </c>
      <c r="V2011" s="21">
        <v>0</v>
      </c>
      <c r="X2011" s="21">
        <v>0</v>
      </c>
      <c r="Z2011" s="21">
        <v>22274</v>
      </c>
      <c r="AB2011" s="22">
        <v>22274</v>
      </c>
      <c r="AD2011" s="5" t="str">
        <f t="shared" si="31"/>
        <v>No</v>
      </c>
      <c r="AF2011" s="28"/>
      <c r="AG2011" s="21"/>
    </row>
    <row r="2012" spans="1:33">
      <c r="A2012" s="8" t="s">
        <v>5359</v>
      </c>
      <c r="B2012" s="8" t="s">
        <v>5360</v>
      </c>
      <c r="C2012" s="9" t="s">
        <v>58</v>
      </c>
      <c r="D2012" s="185" t="s">
        <v>5361</v>
      </c>
      <c r="E2012" s="188" t="s">
        <v>5362</v>
      </c>
      <c r="F2012" s="9" t="s">
        <v>83</v>
      </c>
      <c r="G2012" s="9" t="s">
        <v>147</v>
      </c>
      <c r="H2012" s="10">
        <v>0</v>
      </c>
      <c r="I2012" s="11">
        <v>2</v>
      </c>
      <c r="J2012" s="24">
        <v>0</v>
      </c>
      <c r="K2012" s="12"/>
      <c r="L2012" s="14">
        <v>0</v>
      </c>
      <c r="N2012" s="21">
        <v>0</v>
      </c>
      <c r="P2012" s="21">
        <v>0</v>
      </c>
      <c r="R2012" s="21">
        <v>0</v>
      </c>
      <c r="T2012" s="21">
        <v>0</v>
      </c>
      <c r="V2012" s="21">
        <v>0</v>
      </c>
      <c r="X2012" s="21">
        <v>0</v>
      </c>
      <c r="Z2012" s="21">
        <v>27054</v>
      </c>
      <c r="AB2012" s="22">
        <v>27054</v>
      </c>
      <c r="AD2012" s="5" t="str">
        <f t="shared" si="31"/>
        <v>No</v>
      </c>
      <c r="AF2012" s="28"/>
      <c r="AG2012" s="21"/>
    </row>
    <row r="2013" spans="1:33">
      <c r="A2013" s="8" t="s">
        <v>381</v>
      </c>
      <c r="B2013" s="8" t="s">
        <v>6471</v>
      </c>
      <c r="C2013" s="9" t="s">
        <v>73</v>
      </c>
      <c r="D2013" s="185" t="s">
        <v>382</v>
      </c>
      <c r="E2013" s="188" t="s">
        <v>383</v>
      </c>
      <c r="F2013" s="9" t="s">
        <v>83</v>
      </c>
      <c r="G2013" s="9" t="s">
        <v>147</v>
      </c>
      <c r="H2013" s="10">
        <v>0</v>
      </c>
      <c r="I2013" s="11">
        <v>2</v>
      </c>
      <c r="J2013" s="24">
        <v>0</v>
      </c>
      <c r="K2013" s="12"/>
      <c r="L2013" s="14">
        <v>0</v>
      </c>
      <c r="N2013" s="21">
        <v>0</v>
      </c>
      <c r="P2013" s="21">
        <v>0</v>
      </c>
      <c r="R2013" s="21">
        <v>0</v>
      </c>
      <c r="T2013" s="21">
        <v>0</v>
      </c>
      <c r="V2013" s="21">
        <v>0</v>
      </c>
      <c r="X2013" s="21">
        <v>0</v>
      </c>
      <c r="Z2013" s="21">
        <v>79993</v>
      </c>
      <c r="AB2013" s="22">
        <v>79993</v>
      </c>
      <c r="AD2013" s="5" t="str">
        <f t="shared" si="31"/>
        <v>No</v>
      </c>
      <c r="AF2013" s="28"/>
      <c r="AG2013" s="21"/>
    </row>
    <row r="2014" spans="1:33">
      <c r="A2014" s="8" t="s">
        <v>5940</v>
      </c>
      <c r="B2014" s="8" t="s">
        <v>4448</v>
      </c>
      <c r="C2014" s="9" t="s">
        <v>160</v>
      </c>
      <c r="D2014" s="185" t="s">
        <v>4449</v>
      </c>
      <c r="E2014" s="188" t="s">
        <v>4450</v>
      </c>
      <c r="F2014" s="9" t="s">
        <v>157</v>
      </c>
      <c r="G2014" s="9" t="s">
        <v>147</v>
      </c>
      <c r="H2014" s="10">
        <v>0</v>
      </c>
      <c r="I2014" s="11">
        <v>2</v>
      </c>
      <c r="J2014" s="24">
        <v>0</v>
      </c>
      <c r="K2014" s="12"/>
      <c r="L2014" s="14">
        <v>0</v>
      </c>
      <c r="N2014" s="21">
        <v>0</v>
      </c>
      <c r="P2014" s="21">
        <v>0</v>
      </c>
      <c r="R2014" s="21">
        <v>0</v>
      </c>
      <c r="T2014" s="21">
        <v>0</v>
      </c>
      <c r="V2014" s="21">
        <v>0</v>
      </c>
      <c r="X2014" s="21">
        <v>0</v>
      </c>
      <c r="Z2014" s="21">
        <v>91899</v>
      </c>
      <c r="AB2014" s="22">
        <v>91899</v>
      </c>
      <c r="AD2014" s="5" t="str">
        <f t="shared" si="31"/>
        <v>No</v>
      </c>
      <c r="AF2014" s="28"/>
      <c r="AG2014" s="21"/>
    </row>
    <row r="2015" spans="1:33">
      <c r="A2015" s="8" t="s">
        <v>3935</v>
      </c>
      <c r="B2015" s="8" t="s">
        <v>191</v>
      </c>
      <c r="C2015" s="9" t="s">
        <v>278</v>
      </c>
      <c r="D2015" s="185" t="s">
        <v>3936</v>
      </c>
      <c r="E2015" s="188" t="s">
        <v>3937</v>
      </c>
      <c r="F2015" s="9" t="s">
        <v>83</v>
      </c>
      <c r="G2015" s="9" t="s">
        <v>147</v>
      </c>
      <c r="H2015" s="10">
        <v>0</v>
      </c>
      <c r="I2015" s="11">
        <v>2</v>
      </c>
      <c r="J2015" s="24">
        <v>0</v>
      </c>
      <c r="K2015" s="12"/>
      <c r="L2015" s="14">
        <v>0</v>
      </c>
      <c r="N2015" s="21">
        <v>0</v>
      </c>
      <c r="P2015" s="21">
        <v>0</v>
      </c>
      <c r="R2015" s="21">
        <v>0</v>
      </c>
      <c r="T2015" s="21">
        <v>0</v>
      </c>
      <c r="V2015" s="21">
        <v>0</v>
      </c>
      <c r="X2015" s="21">
        <v>0</v>
      </c>
      <c r="Z2015" s="21">
        <v>23678</v>
      </c>
      <c r="AB2015" s="22">
        <v>23678</v>
      </c>
      <c r="AD2015" s="5" t="str">
        <f t="shared" si="31"/>
        <v>No</v>
      </c>
      <c r="AF2015" s="28"/>
      <c r="AG2015" s="21"/>
    </row>
    <row r="2016" spans="1:33">
      <c r="A2016" s="8" t="s">
        <v>6333</v>
      </c>
      <c r="B2016" s="8" t="s">
        <v>6334</v>
      </c>
      <c r="C2016" s="9" t="s">
        <v>91</v>
      </c>
      <c r="D2016" s="185">
        <v>9227</v>
      </c>
      <c r="E2016" s="188">
        <v>90227</v>
      </c>
      <c r="F2016" s="9" t="s">
        <v>83</v>
      </c>
      <c r="G2016" s="9" t="s">
        <v>5756</v>
      </c>
      <c r="H2016" s="10">
        <v>214811</v>
      </c>
      <c r="I2016" s="11">
        <v>2</v>
      </c>
      <c r="J2016" s="24">
        <v>0</v>
      </c>
      <c r="K2016" s="12"/>
      <c r="L2016" s="14">
        <v>0</v>
      </c>
      <c r="N2016" s="21">
        <v>0</v>
      </c>
      <c r="P2016" s="21">
        <v>0</v>
      </c>
      <c r="R2016" s="21">
        <v>0</v>
      </c>
      <c r="T2016" s="21">
        <v>0</v>
      </c>
      <c r="V2016" s="21">
        <v>0</v>
      </c>
      <c r="X2016" s="21">
        <v>0</v>
      </c>
      <c r="Z2016" s="21">
        <v>258728</v>
      </c>
      <c r="AB2016" s="22">
        <v>258728</v>
      </c>
      <c r="AD2016" s="5" t="str">
        <f t="shared" si="31"/>
        <v>No</v>
      </c>
      <c r="AF2016" s="28"/>
      <c r="AG2016" s="21"/>
    </row>
    <row r="2017" spans="1:33">
      <c r="A2017" s="8" t="s">
        <v>6711</v>
      </c>
      <c r="B2017" s="8" t="s">
        <v>2236</v>
      </c>
      <c r="C2017" s="9" t="s">
        <v>275</v>
      </c>
      <c r="D2017" s="185" t="s">
        <v>2237</v>
      </c>
      <c r="E2017" s="188" t="s">
        <v>2238</v>
      </c>
      <c r="F2017" s="9" t="s">
        <v>83</v>
      </c>
      <c r="G2017" s="9" t="s">
        <v>147</v>
      </c>
      <c r="H2017" s="10">
        <v>0</v>
      </c>
      <c r="I2017" s="11">
        <v>2</v>
      </c>
      <c r="J2017" s="24">
        <v>0</v>
      </c>
      <c r="K2017" s="12"/>
      <c r="L2017" s="14">
        <v>0</v>
      </c>
      <c r="N2017" s="21">
        <v>0</v>
      </c>
      <c r="P2017" s="21">
        <v>0</v>
      </c>
      <c r="R2017" s="21">
        <v>0</v>
      </c>
      <c r="T2017" s="21">
        <v>0</v>
      </c>
      <c r="V2017" s="21">
        <v>0</v>
      </c>
      <c r="X2017" s="21">
        <v>0</v>
      </c>
      <c r="Z2017" s="21">
        <v>12036</v>
      </c>
      <c r="AB2017" s="22">
        <v>12036</v>
      </c>
      <c r="AD2017" s="5" t="str">
        <f t="shared" si="31"/>
        <v>No</v>
      </c>
      <c r="AF2017" s="28"/>
      <c r="AG2017" s="21"/>
    </row>
    <row r="2018" spans="1:33">
      <c r="A2018" s="8" t="s">
        <v>4153</v>
      </c>
      <c r="B2018" s="8" t="s">
        <v>4154</v>
      </c>
      <c r="C2018" s="9" t="s">
        <v>39</v>
      </c>
      <c r="D2018" s="185" t="s">
        <v>4155</v>
      </c>
      <c r="E2018" s="188">
        <v>99328</v>
      </c>
      <c r="F2018" s="9" t="s">
        <v>36</v>
      </c>
      <c r="G2018" s="9" t="s">
        <v>5756</v>
      </c>
      <c r="H2018" s="10">
        <v>0</v>
      </c>
      <c r="I2018" s="11">
        <v>2</v>
      </c>
      <c r="J2018" s="24">
        <v>0</v>
      </c>
      <c r="K2018" s="12"/>
      <c r="L2018" s="14">
        <v>0</v>
      </c>
      <c r="N2018" s="21">
        <v>0</v>
      </c>
      <c r="P2018" s="21">
        <v>0</v>
      </c>
      <c r="R2018" s="21">
        <v>0</v>
      </c>
      <c r="T2018" s="21">
        <v>0</v>
      </c>
      <c r="V2018" s="21">
        <v>0</v>
      </c>
      <c r="X2018" s="21">
        <v>0</v>
      </c>
      <c r="Z2018" s="21">
        <v>0</v>
      </c>
      <c r="AB2018" s="22">
        <v>0</v>
      </c>
      <c r="AD2018" s="5" t="str">
        <f t="shared" si="31"/>
        <v>No</v>
      </c>
      <c r="AF2018" s="28"/>
      <c r="AG2018" s="21"/>
    </row>
    <row r="2019" spans="1:33">
      <c r="A2019" s="8" t="s">
        <v>596</v>
      </c>
      <c r="B2019" s="8" t="s">
        <v>597</v>
      </c>
      <c r="C2019" s="9" t="s">
        <v>420</v>
      </c>
      <c r="D2019" s="185" t="s">
        <v>598</v>
      </c>
      <c r="E2019" s="188" t="s">
        <v>599</v>
      </c>
      <c r="F2019" s="9" t="s">
        <v>83</v>
      </c>
      <c r="G2019" s="9" t="s">
        <v>147</v>
      </c>
      <c r="H2019" s="10">
        <v>0</v>
      </c>
      <c r="I2019" s="11">
        <v>2</v>
      </c>
      <c r="J2019" s="24">
        <v>0</v>
      </c>
      <c r="K2019" s="12"/>
      <c r="L2019" s="14">
        <v>0</v>
      </c>
      <c r="N2019" s="21">
        <v>0</v>
      </c>
      <c r="P2019" s="21">
        <v>0</v>
      </c>
      <c r="R2019" s="21">
        <v>0</v>
      </c>
      <c r="T2019" s="21">
        <v>0</v>
      </c>
      <c r="V2019" s="21">
        <v>0</v>
      </c>
      <c r="X2019" s="21">
        <v>0</v>
      </c>
      <c r="Z2019" s="21">
        <v>0</v>
      </c>
      <c r="AB2019" s="22">
        <v>0</v>
      </c>
      <c r="AD2019" s="5" t="str">
        <f t="shared" si="31"/>
        <v>No</v>
      </c>
      <c r="AF2019" s="28"/>
      <c r="AG2019" s="21"/>
    </row>
    <row r="2020" spans="1:33">
      <c r="A2020" s="8" t="s">
        <v>3844</v>
      </c>
      <c r="B2020" s="8" t="s">
        <v>3845</v>
      </c>
      <c r="C2020" s="9" t="s">
        <v>278</v>
      </c>
      <c r="D2020" s="185" t="s">
        <v>3846</v>
      </c>
      <c r="E2020" s="188" t="s">
        <v>3847</v>
      </c>
      <c r="F2020" s="9" t="s">
        <v>83</v>
      </c>
      <c r="G2020" s="9" t="s">
        <v>147</v>
      </c>
      <c r="H2020" s="10">
        <v>0</v>
      </c>
      <c r="I2020" s="11">
        <v>2</v>
      </c>
      <c r="J2020" s="24">
        <v>0</v>
      </c>
      <c r="K2020" s="12"/>
      <c r="L2020" s="14">
        <v>0</v>
      </c>
      <c r="N2020" s="21">
        <v>0</v>
      </c>
      <c r="P2020" s="21">
        <v>0</v>
      </c>
      <c r="R2020" s="21">
        <v>0</v>
      </c>
      <c r="T2020" s="21">
        <v>0</v>
      </c>
      <c r="V2020" s="21">
        <v>0</v>
      </c>
      <c r="X2020" s="21">
        <v>0</v>
      </c>
      <c r="Z2020" s="21">
        <v>1343</v>
      </c>
      <c r="AB2020" s="22">
        <v>1343</v>
      </c>
      <c r="AD2020" s="5" t="str">
        <f t="shared" si="31"/>
        <v>No</v>
      </c>
      <c r="AF2020" s="28"/>
      <c r="AG2020" s="21"/>
    </row>
    <row r="2021" spans="1:33">
      <c r="A2021" s="8" t="s">
        <v>2103</v>
      </c>
      <c r="B2021" s="8" t="s">
        <v>2104</v>
      </c>
      <c r="C2021" s="9" t="s">
        <v>275</v>
      </c>
      <c r="D2021" s="185" t="s">
        <v>2105</v>
      </c>
      <c r="E2021" s="188" t="s">
        <v>2106</v>
      </c>
      <c r="F2021" s="9" t="s">
        <v>157</v>
      </c>
      <c r="G2021" s="9" t="s">
        <v>147</v>
      </c>
      <c r="H2021" s="10">
        <v>0</v>
      </c>
      <c r="I2021" s="11">
        <v>2</v>
      </c>
      <c r="J2021" s="24">
        <v>0</v>
      </c>
      <c r="K2021" s="12"/>
      <c r="L2021" s="14">
        <v>0</v>
      </c>
      <c r="N2021" s="21">
        <v>0</v>
      </c>
      <c r="P2021" s="21">
        <v>0</v>
      </c>
      <c r="R2021" s="21">
        <v>0</v>
      </c>
      <c r="T2021" s="21">
        <v>0</v>
      </c>
      <c r="V2021" s="21">
        <v>0</v>
      </c>
      <c r="X2021" s="21">
        <v>0</v>
      </c>
      <c r="Z2021" s="21">
        <v>9968</v>
      </c>
      <c r="AB2021" s="22">
        <v>9968</v>
      </c>
      <c r="AD2021" s="5" t="str">
        <f t="shared" si="31"/>
        <v>No</v>
      </c>
      <c r="AF2021" s="28"/>
      <c r="AG2021" s="21"/>
    </row>
    <row r="2022" spans="1:33">
      <c r="A2022" s="8" t="s">
        <v>3814</v>
      </c>
      <c r="B2022" s="8" t="s">
        <v>3815</v>
      </c>
      <c r="C2022" s="9" t="s">
        <v>278</v>
      </c>
      <c r="D2022" s="185" t="s">
        <v>3816</v>
      </c>
      <c r="E2022" s="188" t="s">
        <v>3817</v>
      </c>
      <c r="F2022" s="9" t="s">
        <v>83</v>
      </c>
      <c r="G2022" s="9" t="s">
        <v>147</v>
      </c>
      <c r="H2022" s="10">
        <v>0</v>
      </c>
      <c r="I2022" s="11">
        <v>2</v>
      </c>
      <c r="J2022" s="24">
        <v>0</v>
      </c>
      <c r="K2022" s="12"/>
      <c r="L2022" s="14">
        <v>0</v>
      </c>
      <c r="N2022" s="21">
        <v>0</v>
      </c>
      <c r="P2022" s="21">
        <v>0</v>
      </c>
      <c r="R2022" s="21">
        <v>0</v>
      </c>
      <c r="T2022" s="21">
        <v>0</v>
      </c>
      <c r="V2022" s="21">
        <v>0</v>
      </c>
      <c r="X2022" s="21">
        <v>0</v>
      </c>
      <c r="Z2022" s="21">
        <v>12070</v>
      </c>
      <c r="AB2022" s="22">
        <v>12070</v>
      </c>
      <c r="AD2022" s="5" t="str">
        <f t="shared" si="31"/>
        <v>No</v>
      </c>
      <c r="AF2022" s="28"/>
      <c r="AG2022" s="21"/>
    </row>
    <row r="2023" spans="1:33">
      <c r="A2023" s="8" t="s">
        <v>3963</v>
      </c>
      <c r="B2023" s="8" t="s">
        <v>3964</v>
      </c>
      <c r="C2023" s="9" t="s">
        <v>278</v>
      </c>
      <c r="D2023" s="185" t="s">
        <v>3965</v>
      </c>
      <c r="E2023" s="188" t="s">
        <v>3966</v>
      </c>
      <c r="F2023" s="9" t="s">
        <v>83</v>
      </c>
      <c r="G2023" s="9" t="s">
        <v>147</v>
      </c>
      <c r="H2023" s="10">
        <v>0</v>
      </c>
      <c r="I2023" s="11">
        <v>2</v>
      </c>
      <c r="J2023" s="24">
        <v>0</v>
      </c>
      <c r="K2023" s="12"/>
      <c r="L2023" s="14">
        <v>0</v>
      </c>
      <c r="N2023" s="21">
        <v>0</v>
      </c>
      <c r="P2023" s="21">
        <v>0</v>
      </c>
      <c r="R2023" s="21">
        <v>0</v>
      </c>
      <c r="T2023" s="21">
        <v>0</v>
      </c>
      <c r="V2023" s="21">
        <v>0</v>
      </c>
      <c r="X2023" s="21">
        <v>0</v>
      </c>
      <c r="Z2023" s="21">
        <v>39014</v>
      </c>
      <c r="AB2023" s="22">
        <v>39014</v>
      </c>
      <c r="AD2023" s="5" t="str">
        <f t="shared" si="31"/>
        <v>No</v>
      </c>
      <c r="AF2023" s="28"/>
      <c r="AG2023" s="21"/>
    </row>
    <row r="2024" spans="1:33">
      <c r="A2024" s="8" t="s">
        <v>5589</v>
      </c>
      <c r="B2024" s="8" t="s">
        <v>5590</v>
      </c>
      <c r="C2024" s="9" t="s">
        <v>254</v>
      </c>
      <c r="D2024" s="185" t="s">
        <v>5591</v>
      </c>
      <c r="E2024" s="188" t="s">
        <v>5592</v>
      </c>
      <c r="F2024" s="9" t="s">
        <v>157</v>
      </c>
      <c r="G2024" s="9" t="s">
        <v>147</v>
      </c>
      <c r="H2024" s="10">
        <v>0</v>
      </c>
      <c r="I2024" s="11">
        <v>2</v>
      </c>
      <c r="J2024" s="24">
        <v>0</v>
      </c>
      <c r="K2024" s="12"/>
      <c r="L2024" s="14">
        <v>0</v>
      </c>
      <c r="N2024" s="21">
        <v>0</v>
      </c>
      <c r="P2024" s="21">
        <v>0</v>
      </c>
      <c r="R2024" s="21">
        <v>0</v>
      </c>
      <c r="T2024" s="21">
        <v>0</v>
      </c>
      <c r="V2024" s="21">
        <v>0</v>
      </c>
      <c r="X2024" s="21">
        <v>0</v>
      </c>
      <c r="Z2024" s="21">
        <v>13242</v>
      </c>
      <c r="AB2024" s="22">
        <v>13242</v>
      </c>
      <c r="AD2024" s="5" t="str">
        <f t="shared" si="31"/>
        <v>No</v>
      </c>
      <c r="AF2024" s="28"/>
      <c r="AG2024" s="21"/>
    </row>
    <row r="2025" spans="1:33">
      <c r="A2025" s="8" t="s">
        <v>1397</v>
      </c>
      <c r="B2025" s="8" t="s">
        <v>1398</v>
      </c>
      <c r="C2025" s="9" t="s">
        <v>150</v>
      </c>
      <c r="D2025" s="185" t="s">
        <v>1399</v>
      </c>
      <c r="E2025" s="188" t="s">
        <v>1400</v>
      </c>
      <c r="F2025" s="9" t="s">
        <v>83</v>
      </c>
      <c r="G2025" s="9" t="s">
        <v>147</v>
      </c>
      <c r="H2025" s="10">
        <v>0</v>
      </c>
      <c r="I2025" s="11">
        <v>2</v>
      </c>
      <c r="J2025" s="24">
        <v>0</v>
      </c>
      <c r="K2025" s="12"/>
      <c r="L2025" s="14">
        <v>0</v>
      </c>
      <c r="N2025" s="21">
        <v>0</v>
      </c>
      <c r="P2025" s="21">
        <v>0</v>
      </c>
      <c r="R2025" s="21">
        <v>0</v>
      </c>
      <c r="T2025" s="21">
        <v>0</v>
      </c>
      <c r="V2025" s="21">
        <v>0</v>
      </c>
      <c r="X2025" s="21">
        <v>0</v>
      </c>
      <c r="Z2025" s="21">
        <v>12720</v>
      </c>
      <c r="AB2025" s="22">
        <v>12720</v>
      </c>
      <c r="AD2025" s="5" t="str">
        <f t="shared" si="31"/>
        <v>No</v>
      </c>
      <c r="AF2025" s="28"/>
      <c r="AG2025" s="21"/>
    </row>
    <row r="2026" spans="1:33">
      <c r="A2026" s="8" t="s">
        <v>738</v>
      </c>
      <c r="B2026" s="8" t="s">
        <v>739</v>
      </c>
      <c r="C2026" s="9" t="s">
        <v>129</v>
      </c>
      <c r="D2026" s="185" t="s">
        <v>740</v>
      </c>
      <c r="E2026" s="188" t="s">
        <v>741</v>
      </c>
      <c r="F2026" s="9" t="s">
        <v>83</v>
      </c>
      <c r="G2026" s="9" t="s">
        <v>147</v>
      </c>
      <c r="H2026" s="10">
        <v>0</v>
      </c>
      <c r="I2026" s="11">
        <v>2</v>
      </c>
      <c r="J2026" s="24">
        <v>0</v>
      </c>
      <c r="K2026" s="12"/>
      <c r="L2026" s="14">
        <v>0</v>
      </c>
      <c r="N2026" s="21">
        <v>0</v>
      </c>
      <c r="P2026" s="21">
        <v>0</v>
      </c>
      <c r="R2026" s="21">
        <v>0</v>
      </c>
      <c r="T2026" s="21">
        <v>0</v>
      </c>
      <c r="V2026" s="21">
        <v>0</v>
      </c>
      <c r="X2026" s="21">
        <v>0</v>
      </c>
      <c r="Z2026" s="21">
        <v>104515</v>
      </c>
      <c r="AB2026" s="22">
        <v>104515</v>
      </c>
      <c r="AD2026" s="5" t="str">
        <f t="shared" si="31"/>
        <v>No</v>
      </c>
      <c r="AF2026" s="28"/>
      <c r="AG2026" s="21"/>
    </row>
    <row r="2027" spans="1:33">
      <c r="A2027" s="8" t="s">
        <v>1291</v>
      </c>
      <c r="B2027" s="8" t="s">
        <v>1292</v>
      </c>
      <c r="C2027" s="9" t="s">
        <v>141</v>
      </c>
      <c r="D2027" s="185" t="s">
        <v>1293</v>
      </c>
      <c r="E2027" s="188" t="s">
        <v>1294</v>
      </c>
      <c r="F2027" s="9" t="s">
        <v>157</v>
      </c>
      <c r="G2027" s="9" t="s">
        <v>147</v>
      </c>
      <c r="H2027" s="10">
        <v>0</v>
      </c>
      <c r="I2027" s="11">
        <v>2</v>
      </c>
      <c r="J2027" s="24">
        <v>0</v>
      </c>
      <c r="K2027" s="12"/>
      <c r="L2027" s="14">
        <v>0</v>
      </c>
      <c r="N2027" s="21">
        <v>0</v>
      </c>
      <c r="P2027" s="21">
        <v>0</v>
      </c>
      <c r="R2027" s="21">
        <v>0</v>
      </c>
      <c r="T2027" s="21">
        <v>0</v>
      </c>
      <c r="V2027" s="21">
        <v>0</v>
      </c>
      <c r="X2027" s="21">
        <v>0</v>
      </c>
      <c r="Z2027" s="21">
        <v>18160</v>
      </c>
      <c r="AB2027" s="22">
        <v>18160</v>
      </c>
      <c r="AD2027" s="5" t="str">
        <f t="shared" si="31"/>
        <v>No</v>
      </c>
      <c r="AF2027" s="28"/>
      <c r="AG2027" s="21"/>
    </row>
    <row r="2028" spans="1:33">
      <c r="A2028" s="8" t="s">
        <v>6328</v>
      </c>
      <c r="B2028" s="8" t="s">
        <v>6329</v>
      </c>
      <c r="C2028" s="9" t="s">
        <v>171</v>
      </c>
      <c r="D2028" s="185"/>
      <c r="E2028" s="188">
        <v>40250</v>
      </c>
      <c r="F2028" s="9" t="s">
        <v>83</v>
      </c>
      <c r="G2028" s="9" t="s">
        <v>5756</v>
      </c>
      <c r="H2028" s="10">
        <v>5502379</v>
      </c>
      <c r="I2028" s="11">
        <v>2</v>
      </c>
      <c r="J2028" s="24">
        <v>0</v>
      </c>
      <c r="K2028" s="12"/>
      <c r="L2028" s="14">
        <v>0</v>
      </c>
      <c r="N2028" s="21">
        <v>0</v>
      </c>
      <c r="P2028" s="21">
        <v>0</v>
      </c>
      <c r="R2028" s="21">
        <v>0</v>
      </c>
      <c r="T2028" s="21">
        <v>0</v>
      </c>
      <c r="V2028" s="21">
        <v>0</v>
      </c>
      <c r="X2028" s="21">
        <v>0</v>
      </c>
      <c r="Z2028" s="21">
        <v>188671</v>
      </c>
      <c r="AB2028" s="22">
        <v>188671</v>
      </c>
      <c r="AD2028" s="5" t="str">
        <f t="shared" si="31"/>
        <v>No</v>
      </c>
      <c r="AF2028" s="28"/>
      <c r="AG2028" s="21"/>
    </row>
    <row r="2029" spans="1:33">
      <c r="A2029" s="8" t="s">
        <v>6704</v>
      </c>
      <c r="B2029" s="8" t="s">
        <v>6496</v>
      </c>
      <c r="C2029" s="9" t="s">
        <v>69</v>
      </c>
      <c r="D2029" s="185" t="s">
        <v>2048</v>
      </c>
      <c r="E2029" s="188" t="s">
        <v>2049</v>
      </c>
      <c r="F2029" s="9" t="s">
        <v>157</v>
      </c>
      <c r="G2029" s="9" t="s">
        <v>147</v>
      </c>
      <c r="H2029" s="10">
        <v>0</v>
      </c>
      <c r="I2029" s="11">
        <v>2</v>
      </c>
      <c r="J2029" s="24">
        <v>0</v>
      </c>
      <c r="K2029" s="12"/>
      <c r="L2029" s="14">
        <v>0</v>
      </c>
      <c r="N2029" s="21">
        <v>0</v>
      </c>
      <c r="P2029" s="21">
        <v>0</v>
      </c>
      <c r="R2029" s="21">
        <v>0</v>
      </c>
      <c r="T2029" s="21">
        <v>0</v>
      </c>
      <c r="V2029" s="21">
        <v>0</v>
      </c>
      <c r="X2029" s="21">
        <v>0</v>
      </c>
      <c r="Z2029" s="21">
        <v>12204</v>
      </c>
      <c r="AB2029" s="22">
        <v>12204</v>
      </c>
      <c r="AD2029" s="5" t="str">
        <f t="shared" si="31"/>
        <v>No</v>
      </c>
      <c r="AF2029" s="28"/>
      <c r="AG2029" s="21"/>
    </row>
    <row r="2030" spans="1:33">
      <c r="A2030" s="8" t="s">
        <v>5084</v>
      </c>
      <c r="B2030" s="8" t="s">
        <v>5085</v>
      </c>
      <c r="C2030" s="9" t="s">
        <v>91</v>
      </c>
      <c r="D2030" s="185" t="s">
        <v>5086</v>
      </c>
      <c r="E2030" s="188" t="s">
        <v>5087</v>
      </c>
      <c r="F2030" s="9" t="s">
        <v>83</v>
      </c>
      <c r="G2030" s="9" t="s">
        <v>147</v>
      </c>
      <c r="H2030" s="10">
        <v>0</v>
      </c>
      <c r="I2030" s="11">
        <v>2</v>
      </c>
      <c r="J2030" s="24">
        <v>0</v>
      </c>
      <c r="K2030" s="12"/>
      <c r="L2030" s="14">
        <v>0</v>
      </c>
      <c r="N2030" s="21">
        <v>0</v>
      </c>
      <c r="P2030" s="21">
        <v>0</v>
      </c>
      <c r="R2030" s="21">
        <v>0</v>
      </c>
      <c r="T2030" s="21">
        <v>0</v>
      </c>
      <c r="V2030" s="21">
        <v>0</v>
      </c>
      <c r="X2030" s="21">
        <v>0</v>
      </c>
      <c r="Z2030" s="21">
        <v>91494</v>
      </c>
      <c r="AB2030" s="22">
        <v>91494</v>
      </c>
      <c r="AD2030" s="5" t="str">
        <f t="shared" si="31"/>
        <v>No</v>
      </c>
      <c r="AF2030" s="28"/>
      <c r="AG2030" s="21"/>
    </row>
    <row r="2031" spans="1:33">
      <c r="A2031" s="8" t="s">
        <v>6349</v>
      </c>
      <c r="B2031" s="8" t="s">
        <v>1795</v>
      </c>
      <c r="C2031" s="9" t="s">
        <v>171</v>
      </c>
      <c r="D2031" s="185"/>
      <c r="E2031" s="188">
        <v>40258</v>
      </c>
      <c r="F2031" s="9" t="s">
        <v>157</v>
      </c>
      <c r="G2031" s="9" t="s">
        <v>84</v>
      </c>
      <c r="H2031" s="10">
        <v>2441770</v>
      </c>
      <c r="I2031" s="11">
        <v>2</v>
      </c>
      <c r="J2031" s="24">
        <v>349405</v>
      </c>
      <c r="K2031" s="12"/>
      <c r="L2031" s="14">
        <v>0</v>
      </c>
      <c r="N2031" s="21">
        <v>0</v>
      </c>
      <c r="P2031" s="21">
        <v>0</v>
      </c>
      <c r="R2031" s="21">
        <v>0</v>
      </c>
      <c r="T2031" s="21">
        <v>0</v>
      </c>
      <c r="V2031" s="21">
        <v>0</v>
      </c>
      <c r="X2031" s="21">
        <v>0</v>
      </c>
      <c r="Z2031" s="21">
        <v>0</v>
      </c>
      <c r="AB2031" s="22">
        <v>349405</v>
      </c>
      <c r="AD2031" s="5" t="str">
        <f t="shared" si="31"/>
        <v>No</v>
      </c>
      <c r="AF2031" s="28"/>
      <c r="AG2031" s="21"/>
    </row>
    <row r="2032" spans="1:33">
      <c r="A2032" s="8" t="s">
        <v>2454</v>
      </c>
      <c r="B2032" s="8" t="s">
        <v>2455</v>
      </c>
      <c r="C2032" s="9" t="s">
        <v>46</v>
      </c>
      <c r="D2032" s="185" t="s">
        <v>2456</v>
      </c>
      <c r="E2032" s="188" t="s">
        <v>2457</v>
      </c>
      <c r="F2032" s="9" t="s">
        <v>88</v>
      </c>
      <c r="G2032" s="9" t="s">
        <v>147</v>
      </c>
      <c r="H2032" s="10">
        <v>0</v>
      </c>
      <c r="I2032" s="11">
        <v>2</v>
      </c>
      <c r="J2032" s="24">
        <v>0</v>
      </c>
      <c r="K2032" s="12"/>
      <c r="L2032" s="14">
        <v>0</v>
      </c>
      <c r="N2032" s="21">
        <v>0</v>
      </c>
      <c r="P2032" s="21">
        <v>0</v>
      </c>
      <c r="R2032" s="21">
        <v>0</v>
      </c>
      <c r="T2032" s="21">
        <v>0</v>
      </c>
      <c r="V2032" s="21">
        <v>0</v>
      </c>
      <c r="X2032" s="21">
        <v>0</v>
      </c>
      <c r="Z2032" s="21">
        <v>5491</v>
      </c>
      <c r="AB2032" s="22">
        <v>5491</v>
      </c>
      <c r="AD2032" s="5" t="str">
        <f t="shared" si="31"/>
        <v>No</v>
      </c>
      <c r="AF2032" s="28"/>
      <c r="AG2032" s="21"/>
    </row>
    <row r="2033" spans="1:33">
      <c r="A2033" s="8" t="s">
        <v>3310</v>
      </c>
      <c r="B2033" s="8" t="s">
        <v>460</v>
      </c>
      <c r="C2033" s="9" t="s">
        <v>42</v>
      </c>
      <c r="D2033" s="185" t="s">
        <v>4685</v>
      </c>
      <c r="E2033" s="188" t="s">
        <v>4686</v>
      </c>
      <c r="F2033" s="9" t="s">
        <v>83</v>
      </c>
      <c r="G2033" s="9" t="s">
        <v>147</v>
      </c>
      <c r="H2033" s="10">
        <v>0</v>
      </c>
      <c r="I2033" s="11">
        <v>2</v>
      </c>
      <c r="J2033" s="24">
        <v>0</v>
      </c>
      <c r="K2033" s="12"/>
      <c r="L2033" s="14">
        <v>0</v>
      </c>
      <c r="N2033" s="21">
        <v>0</v>
      </c>
      <c r="P2033" s="21">
        <v>0</v>
      </c>
      <c r="R2033" s="21">
        <v>0</v>
      </c>
      <c r="T2033" s="21">
        <v>0</v>
      </c>
      <c r="V2033" s="21">
        <v>0</v>
      </c>
      <c r="X2033" s="21">
        <v>0</v>
      </c>
      <c r="Z2033" s="21">
        <v>4995</v>
      </c>
      <c r="AB2033" s="22">
        <v>4995</v>
      </c>
      <c r="AD2033" s="5" t="str">
        <f t="shared" si="31"/>
        <v>No</v>
      </c>
      <c r="AF2033" s="28"/>
      <c r="AG2033" s="21"/>
    </row>
    <row r="2034" spans="1:33">
      <c r="A2034" s="8" t="s">
        <v>6341</v>
      </c>
      <c r="B2034" s="8" t="s">
        <v>6342</v>
      </c>
      <c r="C2034" s="9" t="s">
        <v>163</v>
      </c>
      <c r="D2034" s="185"/>
      <c r="E2034" s="188">
        <v>10185</v>
      </c>
      <c r="F2034" s="9" t="s">
        <v>1320</v>
      </c>
      <c r="G2034" s="9" t="s">
        <v>5756</v>
      </c>
      <c r="H2034" s="10">
        <v>59124</v>
      </c>
      <c r="I2034" s="11">
        <v>2</v>
      </c>
      <c r="J2034" s="24">
        <v>0</v>
      </c>
      <c r="K2034" s="12"/>
      <c r="L2034" s="14">
        <v>0</v>
      </c>
      <c r="N2034" s="21">
        <v>0</v>
      </c>
      <c r="P2034" s="21">
        <v>0</v>
      </c>
      <c r="R2034" s="21">
        <v>0</v>
      </c>
      <c r="T2034" s="21">
        <v>0</v>
      </c>
      <c r="V2034" s="21">
        <v>0</v>
      </c>
      <c r="X2034" s="21">
        <v>0</v>
      </c>
      <c r="Z2034" s="21">
        <v>142939</v>
      </c>
      <c r="AB2034" s="22">
        <v>142939</v>
      </c>
      <c r="AD2034" s="5" t="str">
        <f t="shared" si="31"/>
        <v>No</v>
      </c>
      <c r="AF2034" s="28"/>
      <c r="AG2034" s="21"/>
    </row>
    <row r="2035" spans="1:33">
      <c r="A2035" s="8" t="s">
        <v>269</v>
      </c>
      <c r="B2035" s="8" t="s">
        <v>270</v>
      </c>
      <c r="C2035" s="9" t="s">
        <v>58</v>
      </c>
      <c r="D2035" s="185" t="s">
        <v>271</v>
      </c>
      <c r="E2035" s="188">
        <v>55240</v>
      </c>
      <c r="F2035" s="9" t="s">
        <v>36</v>
      </c>
      <c r="G2035" s="9" t="s">
        <v>5756</v>
      </c>
      <c r="H2035" s="10">
        <v>0</v>
      </c>
      <c r="I2035" s="11">
        <v>2</v>
      </c>
      <c r="J2035" s="24">
        <v>0</v>
      </c>
      <c r="K2035" s="12"/>
      <c r="L2035" s="14">
        <v>0</v>
      </c>
      <c r="N2035" s="21">
        <v>0</v>
      </c>
      <c r="P2035" s="21">
        <v>0</v>
      </c>
      <c r="R2035" s="21">
        <v>0</v>
      </c>
      <c r="T2035" s="21">
        <v>0</v>
      </c>
      <c r="V2035" s="21">
        <v>0</v>
      </c>
      <c r="X2035" s="21">
        <v>0</v>
      </c>
      <c r="Z2035" s="21">
        <v>237000</v>
      </c>
      <c r="AB2035" s="22">
        <v>237000</v>
      </c>
      <c r="AD2035" s="5" t="str">
        <f t="shared" si="31"/>
        <v>No</v>
      </c>
      <c r="AF2035" s="28"/>
      <c r="AG2035" s="21"/>
    </row>
    <row r="2036" spans="1:33">
      <c r="A2036" s="8" t="s">
        <v>4108</v>
      </c>
      <c r="B2036" s="8" t="s">
        <v>4109</v>
      </c>
      <c r="C2036" s="9" t="s">
        <v>178</v>
      </c>
      <c r="D2036" s="185" t="s">
        <v>4110</v>
      </c>
      <c r="E2036" s="188">
        <v>50007</v>
      </c>
      <c r="F2036" s="9" t="s">
        <v>36</v>
      </c>
      <c r="G2036" s="9" t="s">
        <v>5756</v>
      </c>
      <c r="H2036" s="10">
        <v>0</v>
      </c>
      <c r="I2036" s="11">
        <v>2</v>
      </c>
      <c r="J2036" s="24">
        <v>0</v>
      </c>
      <c r="K2036" s="12"/>
      <c r="L2036" s="14">
        <v>0</v>
      </c>
      <c r="N2036" s="21">
        <v>0</v>
      </c>
      <c r="P2036" s="21">
        <v>0</v>
      </c>
      <c r="R2036" s="21">
        <v>0</v>
      </c>
      <c r="T2036" s="21">
        <v>0</v>
      </c>
      <c r="V2036" s="21">
        <v>0</v>
      </c>
      <c r="X2036" s="21">
        <v>0</v>
      </c>
      <c r="Z2036" s="21">
        <v>0</v>
      </c>
      <c r="AB2036" s="22">
        <v>0</v>
      </c>
      <c r="AD2036" s="5" t="str">
        <f t="shared" si="31"/>
        <v>No</v>
      </c>
      <c r="AF2036" s="28"/>
      <c r="AG2036" s="21"/>
    </row>
    <row r="2037" spans="1:33">
      <c r="A2037" s="8" t="s">
        <v>2317</v>
      </c>
      <c r="B2037" s="8" t="s">
        <v>2318</v>
      </c>
      <c r="C2037" s="9" t="s">
        <v>106</v>
      </c>
      <c r="D2037" s="185" t="s">
        <v>2319</v>
      </c>
      <c r="E2037" s="188" t="s">
        <v>2320</v>
      </c>
      <c r="F2037" s="9" t="s">
        <v>83</v>
      </c>
      <c r="G2037" s="9" t="s">
        <v>147</v>
      </c>
      <c r="H2037" s="10">
        <v>0</v>
      </c>
      <c r="I2037" s="11">
        <v>2</v>
      </c>
      <c r="J2037" s="24">
        <v>0</v>
      </c>
      <c r="K2037" s="12"/>
      <c r="L2037" s="14">
        <v>0</v>
      </c>
      <c r="N2037" s="21">
        <v>0</v>
      </c>
      <c r="P2037" s="21">
        <v>0</v>
      </c>
      <c r="R2037" s="21">
        <v>0</v>
      </c>
      <c r="T2037" s="21">
        <v>0</v>
      </c>
      <c r="V2037" s="21">
        <v>0</v>
      </c>
      <c r="X2037" s="21">
        <v>0</v>
      </c>
      <c r="Z2037" s="21">
        <v>49337</v>
      </c>
      <c r="AB2037" s="22">
        <v>49337</v>
      </c>
      <c r="AD2037" s="5" t="str">
        <f t="shared" si="31"/>
        <v>No</v>
      </c>
      <c r="AF2037" s="28"/>
      <c r="AG2037" s="21"/>
    </row>
    <row r="2038" spans="1:33">
      <c r="A2038" s="8" t="s">
        <v>6405</v>
      </c>
      <c r="B2038" s="8" t="s">
        <v>6406</v>
      </c>
      <c r="C2038" s="9" t="s">
        <v>278</v>
      </c>
      <c r="D2038" s="185"/>
      <c r="E2038" s="188">
        <v>70273</v>
      </c>
      <c r="F2038" s="9" t="s">
        <v>36</v>
      </c>
      <c r="G2038" s="9" t="s">
        <v>5756</v>
      </c>
      <c r="H2038" s="10">
        <v>0</v>
      </c>
      <c r="I2038" s="11">
        <v>2</v>
      </c>
      <c r="J2038" s="24">
        <v>0</v>
      </c>
      <c r="K2038" s="12"/>
      <c r="L2038" s="14">
        <v>0</v>
      </c>
      <c r="N2038" s="21">
        <v>0</v>
      </c>
      <c r="P2038" s="21">
        <v>0</v>
      </c>
      <c r="R2038" s="21">
        <v>0</v>
      </c>
      <c r="T2038" s="21">
        <v>0</v>
      </c>
      <c r="V2038" s="21">
        <v>0</v>
      </c>
      <c r="X2038" s="21">
        <v>0</v>
      </c>
      <c r="Z2038" s="21">
        <v>16686</v>
      </c>
      <c r="AB2038" s="22">
        <v>16686</v>
      </c>
      <c r="AD2038" s="5" t="str">
        <f t="shared" si="31"/>
        <v>No</v>
      </c>
      <c r="AF2038" s="28"/>
      <c r="AG2038" s="21"/>
    </row>
    <row r="2039" spans="1:33">
      <c r="A2039" s="8" t="s">
        <v>5684</v>
      </c>
      <c r="B2039" s="8" t="s">
        <v>5685</v>
      </c>
      <c r="C2039" s="9" t="s">
        <v>254</v>
      </c>
      <c r="D2039" s="185" t="s">
        <v>5686</v>
      </c>
      <c r="E2039" s="188" t="s">
        <v>5687</v>
      </c>
      <c r="F2039" s="9" t="s">
        <v>83</v>
      </c>
      <c r="G2039" s="9" t="s">
        <v>147</v>
      </c>
      <c r="H2039" s="10">
        <v>0</v>
      </c>
      <c r="I2039" s="11">
        <v>2</v>
      </c>
      <c r="J2039" s="24">
        <v>0</v>
      </c>
      <c r="K2039" s="12"/>
      <c r="L2039" s="14">
        <v>0</v>
      </c>
      <c r="N2039" s="21">
        <v>0</v>
      </c>
      <c r="P2039" s="21">
        <v>0</v>
      </c>
      <c r="R2039" s="21">
        <v>0</v>
      </c>
      <c r="T2039" s="21">
        <v>0</v>
      </c>
      <c r="V2039" s="21">
        <v>0</v>
      </c>
      <c r="X2039" s="21">
        <v>0</v>
      </c>
      <c r="Z2039" s="21">
        <v>11511</v>
      </c>
      <c r="AB2039" s="22">
        <v>11511</v>
      </c>
      <c r="AD2039" s="5" t="str">
        <f t="shared" si="31"/>
        <v>No</v>
      </c>
      <c r="AF2039" s="28"/>
      <c r="AG2039" s="21"/>
    </row>
    <row r="2040" spans="1:33">
      <c r="A2040" s="8" t="s">
        <v>2092</v>
      </c>
      <c r="B2040" s="8" t="s">
        <v>2093</v>
      </c>
      <c r="C2040" s="9" t="s">
        <v>275</v>
      </c>
      <c r="D2040" s="185" t="s">
        <v>2094</v>
      </c>
      <c r="E2040" s="188" t="s">
        <v>2095</v>
      </c>
      <c r="F2040" s="9" t="s">
        <v>157</v>
      </c>
      <c r="G2040" s="9" t="s">
        <v>147</v>
      </c>
      <c r="H2040" s="10">
        <v>0</v>
      </c>
      <c r="I2040" s="11">
        <v>2</v>
      </c>
      <c r="J2040" s="24">
        <v>0</v>
      </c>
      <c r="K2040" s="12"/>
      <c r="L2040" s="14">
        <v>0</v>
      </c>
      <c r="N2040" s="21">
        <v>0</v>
      </c>
      <c r="P2040" s="21">
        <v>0</v>
      </c>
      <c r="R2040" s="21">
        <v>0</v>
      </c>
      <c r="T2040" s="21">
        <v>0</v>
      </c>
      <c r="V2040" s="21">
        <v>0</v>
      </c>
      <c r="X2040" s="21">
        <v>0</v>
      </c>
      <c r="Z2040" s="21">
        <v>7800</v>
      </c>
      <c r="AB2040" s="22">
        <v>7800</v>
      </c>
      <c r="AD2040" s="5" t="str">
        <f t="shared" si="31"/>
        <v>No</v>
      </c>
      <c r="AF2040" s="28"/>
      <c r="AG2040" s="21"/>
    </row>
    <row r="2041" spans="1:33">
      <c r="A2041" s="8" t="s">
        <v>6025</v>
      </c>
      <c r="B2041" s="8" t="s">
        <v>6113</v>
      </c>
      <c r="C2041" s="9" t="s">
        <v>254</v>
      </c>
      <c r="D2041" s="185"/>
      <c r="E2041" s="188" t="s">
        <v>6026</v>
      </c>
      <c r="F2041" s="9" t="s">
        <v>83</v>
      </c>
      <c r="G2041" s="9" t="s">
        <v>147</v>
      </c>
      <c r="H2041" s="10">
        <v>0</v>
      </c>
      <c r="I2041" s="11">
        <v>2</v>
      </c>
      <c r="J2041" s="24">
        <v>0</v>
      </c>
      <c r="K2041" s="12"/>
      <c r="L2041" s="14">
        <v>0</v>
      </c>
      <c r="N2041" s="21">
        <v>0</v>
      </c>
      <c r="P2041" s="21">
        <v>0</v>
      </c>
      <c r="R2041" s="21">
        <v>0</v>
      </c>
      <c r="T2041" s="21">
        <v>0</v>
      </c>
      <c r="V2041" s="21">
        <v>0</v>
      </c>
      <c r="X2041" s="21">
        <v>0</v>
      </c>
      <c r="Z2041" s="21">
        <v>14906</v>
      </c>
      <c r="AB2041" s="22">
        <v>14906</v>
      </c>
      <c r="AD2041" s="5" t="str">
        <f t="shared" si="31"/>
        <v>No</v>
      </c>
      <c r="AF2041" s="28"/>
      <c r="AG2041" s="21"/>
    </row>
    <row r="2042" spans="1:33">
      <c r="A2042" s="8" t="s">
        <v>3715</v>
      </c>
      <c r="B2042" s="8" t="s">
        <v>3716</v>
      </c>
      <c r="C2042" s="9" t="s">
        <v>278</v>
      </c>
      <c r="D2042" s="185" t="s">
        <v>3717</v>
      </c>
      <c r="E2042" s="188" t="s">
        <v>3718</v>
      </c>
      <c r="F2042" s="9" t="s">
        <v>157</v>
      </c>
      <c r="G2042" s="9" t="s">
        <v>147</v>
      </c>
      <c r="H2042" s="10">
        <v>0</v>
      </c>
      <c r="I2042" s="11">
        <v>2</v>
      </c>
      <c r="J2042" s="24">
        <v>0</v>
      </c>
      <c r="K2042" s="12"/>
      <c r="L2042" s="14">
        <v>0</v>
      </c>
      <c r="N2042" s="21">
        <v>0</v>
      </c>
      <c r="P2042" s="21">
        <v>0</v>
      </c>
      <c r="R2042" s="21">
        <v>0</v>
      </c>
      <c r="T2042" s="21">
        <v>0</v>
      </c>
      <c r="V2042" s="21">
        <v>0</v>
      </c>
      <c r="X2042" s="21">
        <v>0</v>
      </c>
      <c r="Z2042" s="21">
        <v>16763</v>
      </c>
      <c r="AB2042" s="22">
        <v>16763</v>
      </c>
      <c r="AD2042" s="5" t="str">
        <f t="shared" si="31"/>
        <v>No</v>
      </c>
      <c r="AF2042" s="28"/>
      <c r="AG2042" s="21"/>
    </row>
    <row r="2043" spans="1:33">
      <c r="A2043" s="8" t="s">
        <v>1303</v>
      </c>
      <c r="B2043" s="8" t="s">
        <v>1304</v>
      </c>
      <c r="C2043" s="9" t="s">
        <v>141</v>
      </c>
      <c r="D2043" s="185" t="s">
        <v>1305</v>
      </c>
      <c r="E2043" s="188" t="s">
        <v>1306</v>
      </c>
      <c r="F2043" s="9" t="s">
        <v>83</v>
      </c>
      <c r="G2043" s="9" t="s">
        <v>147</v>
      </c>
      <c r="H2043" s="10">
        <v>0</v>
      </c>
      <c r="I2043" s="11">
        <v>2</v>
      </c>
      <c r="J2043" s="24">
        <v>0</v>
      </c>
      <c r="K2043" s="12"/>
      <c r="L2043" s="14">
        <v>0</v>
      </c>
      <c r="N2043" s="21">
        <v>0</v>
      </c>
      <c r="P2043" s="21">
        <v>0</v>
      </c>
      <c r="R2043" s="21">
        <v>0</v>
      </c>
      <c r="T2043" s="21">
        <v>0</v>
      </c>
      <c r="V2043" s="21">
        <v>0</v>
      </c>
      <c r="X2043" s="21">
        <v>0</v>
      </c>
      <c r="Z2043" s="21">
        <v>12219</v>
      </c>
      <c r="AB2043" s="22">
        <v>12219</v>
      </c>
      <c r="AD2043" s="5" t="str">
        <f t="shared" si="31"/>
        <v>No</v>
      </c>
      <c r="AF2043" s="28"/>
      <c r="AG2043" s="21"/>
    </row>
    <row r="2044" spans="1:33">
      <c r="A2044" s="8" t="s">
        <v>2031</v>
      </c>
      <c r="B2044" s="8" t="s">
        <v>2032</v>
      </c>
      <c r="C2044" s="9" t="s">
        <v>69</v>
      </c>
      <c r="D2044" s="185" t="s">
        <v>2033</v>
      </c>
      <c r="E2044" s="188" t="s">
        <v>2034</v>
      </c>
      <c r="F2044" s="9" t="s">
        <v>157</v>
      </c>
      <c r="G2044" s="9" t="s">
        <v>147</v>
      </c>
      <c r="H2044" s="10">
        <v>0</v>
      </c>
      <c r="I2044" s="11">
        <v>2</v>
      </c>
      <c r="J2044" s="24">
        <v>0</v>
      </c>
      <c r="K2044" s="12"/>
      <c r="L2044" s="14">
        <v>0</v>
      </c>
      <c r="N2044" s="21">
        <v>0</v>
      </c>
      <c r="P2044" s="21">
        <v>0</v>
      </c>
      <c r="R2044" s="21">
        <v>0</v>
      </c>
      <c r="T2044" s="21">
        <v>0</v>
      </c>
      <c r="V2044" s="21">
        <v>0</v>
      </c>
      <c r="X2044" s="21">
        <v>0</v>
      </c>
      <c r="Z2044" s="21">
        <v>37973</v>
      </c>
      <c r="AB2044" s="22">
        <v>37973</v>
      </c>
      <c r="AD2044" s="5" t="str">
        <f t="shared" si="31"/>
        <v>No</v>
      </c>
      <c r="AF2044" s="28"/>
      <c r="AG2044" s="21"/>
    </row>
    <row r="2045" spans="1:33">
      <c r="A2045" s="8" t="s">
        <v>779</v>
      </c>
      <c r="B2045" s="8" t="s">
        <v>780</v>
      </c>
      <c r="C2045" s="9" t="s">
        <v>129</v>
      </c>
      <c r="D2045" s="185" t="s">
        <v>781</v>
      </c>
      <c r="E2045" s="188" t="s">
        <v>782</v>
      </c>
      <c r="F2045" s="9" t="s">
        <v>83</v>
      </c>
      <c r="G2045" s="9" t="s">
        <v>147</v>
      </c>
      <c r="H2045" s="10">
        <v>0</v>
      </c>
      <c r="I2045" s="11">
        <v>2</v>
      </c>
      <c r="J2045" s="24">
        <v>0</v>
      </c>
      <c r="K2045" s="12"/>
      <c r="L2045" s="14">
        <v>0</v>
      </c>
      <c r="N2045" s="21">
        <v>0</v>
      </c>
      <c r="P2045" s="21">
        <v>0</v>
      </c>
      <c r="R2045" s="21">
        <v>0</v>
      </c>
      <c r="T2045" s="21">
        <v>0</v>
      </c>
      <c r="V2045" s="21">
        <v>0</v>
      </c>
      <c r="X2045" s="21">
        <v>0</v>
      </c>
      <c r="Z2045" s="21">
        <v>109932</v>
      </c>
      <c r="AB2045" s="22">
        <v>109932</v>
      </c>
      <c r="AD2045" s="5" t="str">
        <f t="shared" si="31"/>
        <v>No</v>
      </c>
      <c r="AF2045" s="28"/>
      <c r="AG2045" s="21"/>
    </row>
    <row r="2046" spans="1:33">
      <c r="A2046" s="8" t="s">
        <v>6338</v>
      </c>
      <c r="B2046" s="8" t="s">
        <v>6339</v>
      </c>
      <c r="C2046" s="9" t="s">
        <v>171</v>
      </c>
      <c r="D2046" s="185"/>
      <c r="E2046" s="188">
        <v>40253</v>
      </c>
      <c r="F2046" s="9" t="s">
        <v>83</v>
      </c>
      <c r="G2046" s="9" t="s">
        <v>5756</v>
      </c>
      <c r="H2046" s="10">
        <v>5502379</v>
      </c>
      <c r="I2046" s="11">
        <v>2</v>
      </c>
      <c r="J2046" s="24">
        <v>0</v>
      </c>
      <c r="K2046" s="12"/>
      <c r="L2046" s="14">
        <v>0</v>
      </c>
      <c r="N2046" s="21">
        <v>0</v>
      </c>
      <c r="P2046" s="21">
        <v>0</v>
      </c>
      <c r="R2046" s="21">
        <v>0</v>
      </c>
      <c r="T2046" s="21">
        <v>0</v>
      </c>
      <c r="V2046" s="21">
        <v>0</v>
      </c>
      <c r="X2046" s="21">
        <v>0</v>
      </c>
      <c r="Z2046" s="21">
        <v>269860</v>
      </c>
      <c r="AB2046" s="22">
        <v>269860</v>
      </c>
      <c r="AD2046" s="5" t="str">
        <f t="shared" si="31"/>
        <v>No</v>
      </c>
      <c r="AF2046" s="28"/>
      <c r="AG2046" s="21"/>
    </row>
    <row r="2047" spans="1:33">
      <c r="A2047" s="8" t="s">
        <v>5073</v>
      </c>
      <c r="B2047" s="8" t="s">
        <v>5074</v>
      </c>
      <c r="C2047" s="9" t="s">
        <v>91</v>
      </c>
      <c r="D2047" s="185" t="s">
        <v>5075</v>
      </c>
      <c r="E2047" s="188" t="s">
        <v>5076</v>
      </c>
      <c r="F2047" s="9" t="s">
        <v>83</v>
      </c>
      <c r="G2047" s="9" t="s">
        <v>147</v>
      </c>
      <c r="H2047" s="10">
        <v>0</v>
      </c>
      <c r="I2047" s="11">
        <v>2</v>
      </c>
      <c r="J2047" s="24">
        <v>0</v>
      </c>
      <c r="K2047" s="12"/>
      <c r="L2047" s="14">
        <v>0</v>
      </c>
      <c r="N2047" s="21">
        <v>0</v>
      </c>
      <c r="P2047" s="21">
        <v>0</v>
      </c>
      <c r="R2047" s="21">
        <v>0</v>
      </c>
      <c r="T2047" s="21">
        <v>0</v>
      </c>
      <c r="V2047" s="21">
        <v>0</v>
      </c>
      <c r="X2047" s="21">
        <v>0</v>
      </c>
      <c r="Z2047" s="21">
        <v>29372</v>
      </c>
      <c r="AB2047" s="22">
        <v>29372</v>
      </c>
      <c r="AD2047" s="5" t="str">
        <f t="shared" si="31"/>
        <v>No</v>
      </c>
      <c r="AF2047" s="28"/>
      <c r="AG2047" s="21"/>
    </row>
    <row r="2048" spans="1:33">
      <c r="A2048" s="8" t="s">
        <v>6336</v>
      </c>
      <c r="B2048" s="8" t="s">
        <v>6337</v>
      </c>
      <c r="C2048" s="9" t="s">
        <v>91</v>
      </c>
      <c r="D2048" s="185"/>
      <c r="E2048" s="188">
        <v>90290</v>
      </c>
      <c r="F2048" s="9" t="s">
        <v>83</v>
      </c>
      <c r="G2048" s="9" t="s">
        <v>5756</v>
      </c>
      <c r="H2048" s="10">
        <v>12150996</v>
      </c>
      <c r="I2048" s="11">
        <v>2</v>
      </c>
      <c r="J2048" s="24">
        <v>0</v>
      </c>
      <c r="K2048" s="12"/>
      <c r="L2048" s="14">
        <v>0</v>
      </c>
      <c r="N2048" s="21">
        <v>0</v>
      </c>
      <c r="P2048" s="21">
        <v>0</v>
      </c>
      <c r="R2048" s="21">
        <v>0</v>
      </c>
      <c r="T2048" s="21">
        <v>0</v>
      </c>
      <c r="V2048" s="21">
        <v>0</v>
      </c>
      <c r="X2048" s="21">
        <v>0</v>
      </c>
      <c r="Z2048" s="21">
        <v>307948</v>
      </c>
      <c r="AB2048" s="22">
        <v>307948</v>
      </c>
      <c r="AD2048" s="5" t="str">
        <f t="shared" si="31"/>
        <v>No</v>
      </c>
      <c r="AF2048" s="28"/>
      <c r="AG2048" s="21"/>
    </row>
    <row r="2049" spans="1:33">
      <c r="A2049" s="8" t="s">
        <v>3771</v>
      </c>
      <c r="B2049" s="8" t="s">
        <v>957</v>
      </c>
      <c r="C2049" s="9" t="s">
        <v>278</v>
      </c>
      <c r="D2049" s="185" t="s">
        <v>3772</v>
      </c>
      <c r="E2049" s="188" t="s">
        <v>3773</v>
      </c>
      <c r="F2049" s="9" t="s">
        <v>83</v>
      </c>
      <c r="G2049" s="9" t="s">
        <v>147</v>
      </c>
      <c r="H2049" s="10">
        <v>0</v>
      </c>
      <c r="I2049" s="11">
        <v>2</v>
      </c>
      <c r="J2049" s="24">
        <v>0</v>
      </c>
      <c r="K2049" s="12"/>
      <c r="L2049" s="14">
        <v>0</v>
      </c>
      <c r="N2049" s="21">
        <v>0</v>
      </c>
      <c r="P2049" s="21">
        <v>0</v>
      </c>
      <c r="R2049" s="21">
        <v>0</v>
      </c>
      <c r="T2049" s="21">
        <v>0</v>
      </c>
      <c r="V2049" s="21">
        <v>0</v>
      </c>
      <c r="X2049" s="21">
        <v>0</v>
      </c>
      <c r="Z2049" s="21">
        <v>16171</v>
      </c>
      <c r="AB2049" s="22">
        <v>16171</v>
      </c>
      <c r="AD2049" s="5" t="str">
        <f t="shared" si="31"/>
        <v>No</v>
      </c>
      <c r="AF2049" s="28"/>
      <c r="AG2049" s="21"/>
    </row>
    <row r="2050" spans="1:33">
      <c r="A2050" s="8" t="s">
        <v>6326</v>
      </c>
      <c r="B2050" s="8" t="s">
        <v>6327</v>
      </c>
      <c r="C2050" s="9" t="s">
        <v>171</v>
      </c>
      <c r="D2050" s="185"/>
      <c r="E2050" s="188">
        <v>40261</v>
      </c>
      <c r="F2050" s="9" t="s">
        <v>83</v>
      </c>
      <c r="G2050" s="9" t="s">
        <v>5756</v>
      </c>
      <c r="H2050" s="10">
        <v>5502379</v>
      </c>
      <c r="I2050" s="11">
        <v>2</v>
      </c>
      <c r="J2050" s="24">
        <v>0</v>
      </c>
      <c r="K2050" s="12"/>
      <c r="L2050" s="14">
        <v>0</v>
      </c>
      <c r="N2050" s="21">
        <v>0</v>
      </c>
      <c r="P2050" s="21">
        <v>0</v>
      </c>
      <c r="R2050" s="21">
        <v>0</v>
      </c>
      <c r="T2050" s="21">
        <v>0</v>
      </c>
      <c r="V2050" s="21">
        <v>0</v>
      </c>
      <c r="X2050" s="21">
        <v>0</v>
      </c>
      <c r="Z2050" s="21">
        <v>232561</v>
      </c>
      <c r="AB2050" s="22">
        <v>232561</v>
      </c>
      <c r="AD2050" s="5" t="str">
        <f t="shared" si="31"/>
        <v>No</v>
      </c>
      <c r="AF2050" s="28"/>
      <c r="AG2050" s="21"/>
    </row>
    <row r="2051" spans="1:33">
      <c r="A2051" s="8" t="s">
        <v>4454</v>
      </c>
      <c r="B2051" s="8" t="s">
        <v>4455</v>
      </c>
      <c r="C2051" s="9" t="s">
        <v>160</v>
      </c>
      <c r="D2051" s="185" t="s">
        <v>4456</v>
      </c>
      <c r="E2051" s="188" t="s">
        <v>4457</v>
      </c>
      <c r="F2051" s="9" t="s">
        <v>83</v>
      </c>
      <c r="G2051" s="9" t="s">
        <v>147</v>
      </c>
      <c r="H2051" s="10">
        <v>0</v>
      </c>
      <c r="I2051" s="11">
        <v>2</v>
      </c>
      <c r="J2051" s="24">
        <v>0</v>
      </c>
      <c r="K2051" s="12"/>
      <c r="L2051" s="14">
        <v>0</v>
      </c>
      <c r="N2051" s="21">
        <v>0</v>
      </c>
      <c r="P2051" s="21">
        <v>0</v>
      </c>
      <c r="R2051" s="21">
        <v>0</v>
      </c>
      <c r="T2051" s="21">
        <v>0</v>
      </c>
      <c r="V2051" s="21">
        <v>0</v>
      </c>
      <c r="X2051" s="21">
        <v>0</v>
      </c>
      <c r="Z2051" s="21">
        <v>45818</v>
      </c>
      <c r="AB2051" s="22">
        <v>45818</v>
      </c>
      <c r="AD2051" s="5" t="str">
        <f t="shared" ref="AD2051:AD2114" si="32">IF(AC2051&amp;AA2051&amp;Y2051&amp;W2051&amp;U2051&amp;S2051&amp;Q2051&amp;O2051&amp;M2051&amp;K2051&lt;&gt;"","Yes","No")</f>
        <v>No</v>
      </c>
      <c r="AF2051" s="28"/>
      <c r="AG2051" s="21"/>
    </row>
    <row r="2052" spans="1:33">
      <c r="A2052" s="8" t="s">
        <v>2775</v>
      </c>
      <c r="B2052" s="8" t="s">
        <v>965</v>
      </c>
      <c r="C2052" s="9" t="s">
        <v>58</v>
      </c>
      <c r="D2052" s="185" t="s">
        <v>5382</v>
      </c>
      <c r="E2052" s="188" t="s">
        <v>5383</v>
      </c>
      <c r="F2052" s="9" t="s">
        <v>83</v>
      </c>
      <c r="G2052" s="9" t="s">
        <v>147</v>
      </c>
      <c r="H2052" s="10">
        <v>0</v>
      </c>
      <c r="I2052" s="11">
        <v>2</v>
      </c>
      <c r="J2052" s="24">
        <v>0</v>
      </c>
      <c r="K2052" s="12"/>
      <c r="L2052" s="14">
        <v>0</v>
      </c>
      <c r="N2052" s="21">
        <v>0</v>
      </c>
      <c r="P2052" s="21">
        <v>0</v>
      </c>
      <c r="R2052" s="21">
        <v>0</v>
      </c>
      <c r="T2052" s="21">
        <v>0</v>
      </c>
      <c r="V2052" s="21">
        <v>0</v>
      </c>
      <c r="X2052" s="21">
        <v>0</v>
      </c>
      <c r="Z2052" s="21">
        <v>11249</v>
      </c>
      <c r="AB2052" s="22">
        <v>11249</v>
      </c>
      <c r="AD2052" s="5" t="str">
        <f t="shared" si="32"/>
        <v>No</v>
      </c>
      <c r="AF2052" s="28"/>
      <c r="AG2052" s="21"/>
    </row>
    <row r="2053" spans="1:33">
      <c r="A2053" s="8" t="s">
        <v>6335</v>
      </c>
      <c r="B2053" s="8" t="s">
        <v>4711</v>
      </c>
      <c r="C2053" s="9" t="s">
        <v>79</v>
      </c>
      <c r="D2053" s="185" t="s">
        <v>4712</v>
      </c>
      <c r="E2053" s="188" t="s">
        <v>4713</v>
      </c>
      <c r="F2053" s="9" t="s">
        <v>83</v>
      </c>
      <c r="G2053" s="9" t="s">
        <v>147</v>
      </c>
      <c r="H2053" s="10">
        <v>0</v>
      </c>
      <c r="I2053" s="11">
        <v>2</v>
      </c>
      <c r="J2053" s="24">
        <v>0</v>
      </c>
      <c r="K2053" s="12"/>
      <c r="L2053" s="14">
        <v>0</v>
      </c>
      <c r="N2053" s="21">
        <v>0</v>
      </c>
      <c r="P2053" s="21">
        <v>0</v>
      </c>
      <c r="R2053" s="21">
        <v>0</v>
      </c>
      <c r="T2053" s="21">
        <v>0</v>
      </c>
      <c r="V2053" s="21">
        <v>0</v>
      </c>
      <c r="X2053" s="21">
        <v>0</v>
      </c>
      <c r="Z2053" s="21">
        <v>33158</v>
      </c>
      <c r="AB2053" s="22">
        <v>33158</v>
      </c>
      <c r="AD2053" s="5" t="str">
        <f t="shared" si="32"/>
        <v>No</v>
      </c>
      <c r="AF2053" s="28"/>
      <c r="AG2053" s="21"/>
    </row>
    <row r="2054" spans="1:33">
      <c r="A2054" s="8" t="s">
        <v>5451</v>
      </c>
      <c r="B2054" s="8" t="s">
        <v>5452</v>
      </c>
      <c r="C2054" s="9" t="s">
        <v>58</v>
      </c>
      <c r="D2054" s="185" t="s">
        <v>5453</v>
      </c>
      <c r="E2054" s="188" t="s">
        <v>5454</v>
      </c>
      <c r="F2054" s="9" t="s">
        <v>83</v>
      </c>
      <c r="G2054" s="9" t="s">
        <v>147</v>
      </c>
      <c r="H2054" s="10">
        <v>0</v>
      </c>
      <c r="I2054" s="11">
        <v>2</v>
      </c>
      <c r="J2054" s="24">
        <v>0</v>
      </c>
      <c r="K2054" s="12"/>
      <c r="L2054" s="14">
        <v>0</v>
      </c>
      <c r="N2054" s="21">
        <v>0</v>
      </c>
      <c r="P2054" s="21">
        <v>0</v>
      </c>
      <c r="R2054" s="21">
        <v>0</v>
      </c>
      <c r="T2054" s="21">
        <v>0</v>
      </c>
      <c r="V2054" s="21">
        <v>0</v>
      </c>
      <c r="X2054" s="21">
        <v>0</v>
      </c>
      <c r="Z2054" s="21">
        <v>39764</v>
      </c>
      <c r="AB2054" s="22">
        <v>39764</v>
      </c>
      <c r="AD2054" s="5" t="str">
        <f t="shared" si="32"/>
        <v>No</v>
      </c>
      <c r="AF2054" s="28"/>
      <c r="AG2054" s="21"/>
    </row>
    <row r="2055" spans="1:33">
      <c r="A2055" s="8" t="s">
        <v>41</v>
      </c>
      <c r="B2055" s="8" t="s">
        <v>6181</v>
      </c>
      <c r="C2055" s="9" t="s">
        <v>42</v>
      </c>
      <c r="D2055" s="185" t="s">
        <v>43</v>
      </c>
      <c r="E2055" s="188">
        <v>22929</v>
      </c>
      <c r="F2055" s="9" t="s">
        <v>36</v>
      </c>
      <c r="G2055" s="9" t="s">
        <v>5756</v>
      </c>
      <c r="H2055" s="10">
        <v>0</v>
      </c>
      <c r="I2055" s="11">
        <v>2</v>
      </c>
      <c r="J2055" s="24">
        <v>0</v>
      </c>
      <c r="K2055" s="12"/>
      <c r="L2055" s="14">
        <v>0</v>
      </c>
      <c r="N2055" s="21">
        <v>0</v>
      </c>
      <c r="P2055" s="21">
        <v>0</v>
      </c>
      <c r="R2055" s="21">
        <v>0</v>
      </c>
      <c r="T2055" s="21">
        <v>0</v>
      </c>
      <c r="V2055" s="21">
        <v>0</v>
      </c>
      <c r="X2055" s="21">
        <v>0</v>
      </c>
      <c r="Z2055" s="21">
        <v>64232</v>
      </c>
      <c r="AB2055" s="22">
        <v>64232</v>
      </c>
      <c r="AD2055" s="5" t="str">
        <f t="shared" si="32"/>
        <v>No</v>
      </c>
      <c r="AF2055" s="28"/>
      <c r="AG2055" s="21"/>
    </row>
    <row r="2056" spans="1:33">
      <c r="A2056" s="8" t="s">
        <v>671</v>
      </c>
      <c r="B2056" s="8" t="s">
        <v>672</v>
      </c>
      <c r="C2056" s="9" t="s">
        <v>46</v>
      </c>
      <c r="D2056" s="185" t="s">
        <v>673</v>
      </c>
      <c r="E2056" s="188">
        <v>55258</v>
      </c>
      <c r="F2056" s="9" t="s">
        <v>36</v>
      </c>
      <c r="G2056" s="9" t="s">
        <v>5756</v>
      </c>
      <c r="H2056" s="10">
        <v>0</v>
      </c>
      <c r="I2056" s="11">
        <v>2</v>
      </c>
      <c r="J2056" s="24">
        <v>0</v>
      </c>
      <c r="K2056" s="12"/>
      <c r="L2056" s="14">
        <v>0</v>
      </c>
      <c r="N2056" s="21">
        <v>0</v>
      </c>
      <c r="P2056" s="21">
        <v>0</v>
      </c>
      <c r="R2056" s="21">
        <v>0</v>
      </c>
      <c r="T2056" s="21">
        <v>0</v>
      </c>
      <c r="V2056" s="21">
        <v>0</v>
      </c>
      <c r="X2056" s="21">
        <v>0</v>
      </c>
      <c r="Z2056" s="21">
        <v>101866</v>
      </c>
      <c r="AB2056" s="22">
        <v>101866</v>
      </c>
      <c r="AD2056" s="5" t="str">
        <f t="shared" si="32"/>
        <v>No</v>
      </c>
      <c r="AF2056" s="28"/>
      <c r="AG2056" s="21"/>
    </row>
    <row r="2057" spans="1:33">
      <c r="A2057" s="8" t="s">
        <v>3852</v>
      </c>
      <c r="B2057" s="8" t="s">
        <v>3837</v>
      </c>
      <c r="C2057" s="9" t="s">
        <v>278</v>
      </c>
      <c r="D2057" s="185" t="s">
        <v>3853</v>
      </c>
      <c r="E2057" s="188" t="s">
        <v>3854</v>
      </c>
      <c r="F2057" s="9" t="s">
        <v>157</v>
      </c>
      <c r="G2057" s="9" t="s">
        <v>147</v>
      </c>
      <c r="H2057" s="10">
        <v>0</v>
      </c>
      <c r="I2057" s="11">
        <v>2</v>
      </c>
      <c r="J2057" s="24">
        <v>0</v>
      </c>
      <c r="K2057" s="12"/>
      <c r="L2057" s="14">
        <v>0</v>
      </c>
      <c r="N2057" s="21">
        <v>0</v>
      </c>
      <c r="P2057" s="21">
        <v>0</v>
      </c>
      <c r="R2057" s="21">
        <v>0</v>
      </c>
      <c r="T2057" s="21">
        <v>0</v>
      </c>
      <c r="V2057" s="21">
        <v>0</v>
      </c>
      <c r="X2057" s="21">
        <v>0</v>
      </c>
      <c r="Z2057" s="21">
        <v>17220</v>
      </c>
      <c r="AB2057" s="22">
        <v>17220</v>
      </c>
      <c r="AD2057" s="5" t="str">
        <f t="shared" si="32"/>
        <v>No</v>
      </c>
      <c r="AF2057" s="28"/>
      <c r="AG2057" s="21"/>
    </row>
    <row r="2058" spans="1:33">
      <c r="A2058" s="8" t="s">
        <v>2329</v>
      </c>
      <c r="B2058" s="8" t="s">
        <v>2330</v>
      </c>
      <c r="C2058" s="9" t="s">
        <v>106</v>
      </c>
      <c r="D2058" s="185" t="s">
        <v>2331</v>
      </c>
      <c r="E2058" s="188" t="s">
        <v>2332</v>
      </c>
      <c r="F2058" s="9" t="s">
        <v>83</v>
      </c>
      <c r="G2058" s="9" t="s">
        <v>147</v>
      </c>
      <c r="H2058" s="10">
        <v>0</v>
      </c>
      <c r="I2058" s="11">
        <v>2</v>
      </c>
      <c r="J2058" s="24">
        <v>0</v>
      </c>
      <c r="K2058" s="12"/>
      <c r="L2058" s="14">
        <v>0</v>
      </c>
      <c r="N2058" s="21">
        <v>0</v>
      </c>
      <c r="P2058" s="21">
        <v>0</v>
      </c>
      <c r="R2058" s="21">
        <v>0</v>
      </c>
      <c r="T2058" s="21">
        <v>0</v>
      </c>
      <c r="V2058" s="21">
        <v>0</v>
      </c>
      <c r="X2058" s="21">
        <v>0</v>
      </c>
      <c r="Z2058" s="21">
        <v>66034</v>
      </c>
      <c r="AB2058" s="22">
        <v>66034</v>
      </c>
      <c r="AD2058" s="5" t="str">
        <f t="shared" si="32"/>
        <v>No</v>
      </c>
      <c r="AF2058" s="28"/>
      <c r="AG2058" s="21"/>
    </row>
    <row r="2059" spans="1:33">
      <c r="A2059" s="8" t="s">
        <v>953</v>
      </c>
      <c r="B2059" s="8" t="s">
        <v>6492</v>
      </c>
      <c r="C2059" s="9" t="s">
        <v>129</v>
      </c>
      <c r="D2059" s="185" t="s">
        <v>954</v>
      </c>
      <c r="E2059" s="188" t="s">
        <v>955</v>
      </c>
      <c r="F2059" s="9" t="s">
        <v>83</v>
      </c>
      <c r="G2059" s="9" t="s">
        <v>147</v>
      </c>
      <c r="H2059" s="10">
        <v>0</v>
      </c>
      <c r="I2059" s="11">
        <v>2</v>
      </c>
      <c r="J2059" s="24">
        <v>0</v>
      </c>
      <c r="K2059" s="12"/>
      <c r="L2059" s="14">
        <v>0</v>
      </c>
      <c r="N2059" s="21">
        <v>0</v>
      </c>
      <c r="P2059" s="21">
        <v>0</v>
      </c>
      <c r="R2059" s="21">
        <v>0</v>
      </c>
      <c r="T2059" s="21">
        <v>0</v>
      </c>
      <c r="V2059" s="21">
        <v>0</v>
      </c>
      <c r="X2059" s="21">
        <v>0</v>
      </c>
      <c r="Z2059" s="21">
        <v>18807</v>
      </c>
      <c r="AB2059" s="22">
        <v>18807</v>
      </c>
      <c r="AD2059" s="5" t="str">
        <f t="shared" si="32"/>
        <v>No</v>
      </c>
      <c r="AF2059" s="28"/>
      <c r="AG2059" s="21"/>
    </row>
    <row r="2060" spans="1:33">
      <c r="A2060" s="8" t="s">
        <v>5188</v>
      </c>
      <c r="B2060" s="8" t="s">
        <v>5189</v>
      </c>
      <c r="C2060" s="9" t="s">
        <v>168</v>
      </c>
      <c r="D2060" s="185" t="s">
        <v>5190</v>
      </c>
      <c r="E2060" s="188" t="s">
        <v>5191</v>
      </c>
      <c r="F2060" s="9" t="s">
        <v>83</v>
      </c>
      <c r="G2060" s="9" t="s">
        <v>147</v>
      </c>
      <c r="H2060" s="10">
        <v>0</v>
      </c>
      <c r="I2060" s="11">
        <v>2</v>
      </c>
      <c r="J2060" s="24">
        <v>0</v>
      </c>
      <c r="K2060" s="12"/>
      <c r="L2060" s="14">
        <v>0</v>
      </c>
      <c r="N2060" s="21">
        <v>0</v>
      </c>
      <c r="P2060" s="21">
        <v>0</v>
      </c>
      <c r="R2060" s="21">
        <v>0</v>
      </c>
      <c r="T2060" s="21">
        <v>0</v>
      </c>
      <c r="V2060" s="21">
        <v>0</v>
      </c>
      <c r="X2060" s="21">
        <v>0</v>
      </c>
      <c r="Z2060" s="21">
        <v>22785</v>
      </c>
      <c r="AB2060" s="22">
        <v>22785</v>
      </c>
      <c r="AD2060" s="5" t="str">
        <f t="shared" si="32"/>
        <v>No</v>
      </c>
      <c r="AF2060" s="28"/>
      <c r="AG2060" s="21"/>
    </row>
    <row r="2061" spans="1:33">
      <c r="A2061" s="8" t="s">
        <v>1790</v>
      </c>
      <c r="B2061" s="8" t="s">
        <v>1791</v>
      </c>
      <c r="C2061" s="9" t="s">
        <v>42</v>
      </c>
      <c r="D2061" s="185">
        <v>2089</v>
      </c>
      <c r="E2061" s="188">
        <v>20089</v>
      </c>
      <c r="F2061" s="9" t="s">
        <v>83</v>
      </c>
      <c r="G2061" s="9" t="s">
        <v>5756</v>
      </c>
      <c r="H2061" s="10">
        <v>18351295</v>
      </c>
      <c r="I2061" s="11">
        <v>2</v>
      </c>
      <c r="J2061" s="24">
        <v>0</v>
      </c>
      <c r="K2061" s="12"/>
      <c r="L2061" s="14">
        <v>0</v>
      </c>
      <c r="N2061" s="21">
        <v>0</v>
      </c>
      <c r="P2061" s="21">
        <v>0</v>
      </c>
      <c r="R2061" s="21">
        <v>0</v>
      </c>
      <c r="T2061" s="21">
        <v>0</v>
      </c>
      <c r="V2061" s="21">
        <v>0</v>
      </c>
      <c r="X2061" s="21">
        <v>0</v>
      </c>
      <c r="Z2061" s="21">
        <v>274483</v>
      </c>
      <c r="AB2061" s="22">
        <v>274483</v>
      </c>
      <c r="AD2061" s="5" t="str">
        <f t="shared" si="32"/>
        <v>No</v>
      </c>
      <c r="AF2061" s="28"/>
      <c r="AG2061" s="21"/>
    </row>
    <row r="2062" spans="1:33">
      <c r="A2062" s="8" t="s">
        <v>866</v>
      </c>
      <c r="B2062" s="8" t="s">
        <v>867</v>
      </c>
      <c r="C2062" s="9" t="s">
        <v>129</v>
      </c>
      <c r="D2062" s="185" t="s">
        <v>868</v>
      </c>
      <c r="E2062" s="188" t="s">
        <v>869</v>
      </c>
      <c r="F2062" s="9" t="s">
        <v>83</v>
      </c>
      <c r="G2062" s="9" t="s">
        <v>147</v>
      </c>
      <c r="H2062" s="10">
        <v>0</v>
      </c>
      <c r="I2062" s="11">
        <v>2</v>
      </c>
      <c r="J2062" s="24">
        <v>0</v>
      </c>
      <c r="K2062" s="12"/>
      <c r="L2062" s="14">
        <v>0</v>
      </c>
      <c r="N2062" s="21">
        <v>0</v>
      </c>
      <c r="P2062" s="21">
        <v>0</v>
      </c>
      <c r="R2062" s="21">
        <v>0</v>
      </c>
      <c r="T2062" s="21">
        <v>0</v>
      </c>
      <c r="V2062" s="21">
        <v>0</v>
      </c>
      <c r="X2062" s="21">
        <v>0</v>
      </c>
      <c r="Z2062" s="21">
        <v>31261</v>
      </c>
      <c r="AB2062" s="22">
        <v>31261</v>
      </c>
      <c r="AD2062" s="5" t="str">
        <f t="shared" si="32"/>
        <v>No</v>
      </c>
      <c r="AF2062" s="28"/>
      <c r="AG2062" s="21"/>
    </row>
    <row r="2063" spans="1:33">
      <c r="A2063" s="8" t="s">
        <v>5521</v>
      </c>
      <c r="B2063" s="8" t="s">
        <v>5522</v>
      </c>
      <c r="C2063" s="9" t="s">
        <v>132</v>
      </c>
      <c r="D2063" s="185" t="s">
        <v>5523</v>
      </c>
      <c r="E2063" s="188" t="s">
        <v>5524</v>
      </c>
      <c r="F2063" s="9" t="s">
        <v>83</v>
      </c>
      <c r="G2063" s="9" t="s">
        <v>147</v>
      </c>
      <c r="H2063" s="10">
        <v>0</v>
      </c>
      <c r="I2063" s="11">
        <v>2</v>
      </c>
      <c r="J2063" s="24">
        <v>0</v>
      </c>
      <c r="K2063" s="12"/>
      <c r="L2063" s="14">
        <v>0</v>
      </c>
      <c r="N2063" s="21">
        <v>0</v>
      </c>
      <c r="P2063" s="21">
        <v>0</v>
      </c>
      <c r="R2063" s="21">
        <v>0</v>
      </c>
      <c r="T2063" s="21">
        <v>0</v>
      </c>
      <c r="V2063" s="21">
        <v>0</v>
      </c>
      <c r="X2063" s="21">
        <v>0</v>
      </c>
      <c r="Z2063" s="21">
        <v>63524</v>
      </c>
      <c r="AB2063" s="22">
        <v>63524</v>
      </c>
      <c r="AD2063" s="5" t="str">
        <f t="shared" si="32"/>
        <v>No</v>
      </c>
      <c r="AF2063" s="28"/>
      <c r="AG2063" s="21"/>
    </row>
    <row r="2064" spans="1:33">
      <c r="A2064" s="8" t="s">
        <v>4952</v>
      </c>
      <c r="B2064" s="8" t="s">
        <v>4953</v>
      </c>
      <c r="C2064" s="9" t="s">
        <v>91</v>
      </c>
      <c r="D2064" s="185" t="s">
        <v>4954</v>
      </c>
      <c r="E2064" s="188" t="s">
        <v>4955</v>
      </c>
      <c r="F2064" s="9" t="s">
        <v>83</v>
      </c>
      <c r="G2064" s="9" t="s">
        <v>147</v>
      </c>
      <c r="H2064" s="10">
        <v>0</v>
      </c>
      <c r="I2064" s="11">
        <v>2</v>
      </c>
      <c r="J2064" s="24">
        <v>0</v>
      </c>
      <c r="K2064" s="12"/>
      <c r="L2064" s="14">
        <v>0</v>
      </c>
      <c r="N2064" s="21">
        <v>0</v>
      </c>
      <c r="P2064" s="21">
        <v>0</v>
      </c>
      <c r="R2064" s="21">
        <v>0</v>
      </c>
      <c r="T2064" s="21">
        <v>0</v>
      </c>
      <c r="V2064" s="21">
        <v>0</v>
      </c>
      <c r="X2064" s="21">
        <v>0</v>
      </c>
      <c r="Z2064" s="21">
        <v>0</v>
      </c>
      <c r="AB2064" s="22">
        <v>0</v>
      </c>
      <c r="AD2064" s="5" t="str">
        <f t="shared" si="32"/>
        <v>No</v>
      </c>
      <c r="AF2064" s="28"/>
      <c r="AG2064" s="21"/>
    </row>
    <row r="2065" spans="1:33">
      <c r="A2065" s="8" t="s">
        <v>3931</v>
      </c>
      <c r="B2065" s="8" t="s">
        <v>3932</v>
      </c>
      <c r="C2065" s="9" t="s">
        <v>278</v>
      </c>
      <c r="D2065" s="185" t="s">
        <v>3933</v>
      </c>
      <c r="E2065" s="188" t="s">
        <v>3934</v>
      </c>
      <c r="F2065" s="9" t="s">
        <v>83</v>
      </c>
      <c r="G2065" s="9" t="s">
        <v>147</v>
      </c>
      <c r="H2065" s="10">
        <v>0</v>
      </c>
      <c r="I2065" s="11">
        <v>2</v>
      </c>
      <c r="J2065" s="24">
        <v>0</v>
      </c>
      <c r="K2065" s="12"/>
      <c r="L2065" s="14">
        <v>0</v>
      </c>
      <c r="N2065" s="21">
        <v>0</v>
      </c>
      <c r="P2065" s="21">
        <v>0</v>
      </c>
      <c r="R2065" s="21">
        <v>0</v>
      </c>
      <c r="T2065" s="21">
        <v>0</v>
      </c>
      <c r="V2065" s="21">
        <v>0</v>
      </c>
      <c r="X2065" s="21">
        <v>0</v>
      </c>
      <c r="Z2065" s="21">
        <v>29340</v>
      </c>
      <c r="AB2065" s="22">
        <v>29340</v>
      </c>
      <c r="AD2065" s="5" t="str">
        <f t="shared" si="32"/>
        <v>No</v>
      </c>
      <c r="AF2065" s="28"/>
      <c r="AG2065" s="21"/>
    </row>
    <row r="2066" spans="1:33">
      <c r="A2066" s="8" t="s">
        <v>1812</v>
      </c>
      <c r="B2066" s="8" t="s">
        <v>1813</v>
      </c>
      <c r="C2066" s="9" t="s">
        <v>87</v>
      </c>
      <c r="D2066" s="185" t="s">
        <v>1814</v>
      </c>
      <c r="E2066" s="188">
        <v>183</v>
      </c>
      <c r="F2066" s="9" t="s">
        <v>36</v>
      </c>
      <c r="G2066" s="9" t="s">
        <v>5756</v>
      </c>
      <c r="H2066" s="10">
        <v>0</v>
      </c>
      <c r="I2066" s="11">
        <v>2</v>
      </c>
      <c r="J2066" s="24">
        <v>0</v>
      </c>
      <c r="K2066" s="12"/>
      <c r="L2066" s="14">
        <v>0</v>
      </c>
      <c r="N2066" s="21">
        <v>0</v>
      </c>
      <c r="P2066" s="21">
        <v>0</v>
      </c>
      <c r="R2066" s="21">
        <v>0</v>
      </c>
      <c r="T2066" s="21">
        <v>0</v>
      </c>
      <c r="V2066" s="21">
        <v>0</v>
      </c>
      <c r="X2066" s="21">
        <v>0</v>
      </c>
      <c r="Z2066" s="21">
        <v>0</v>
      </c>
      <c r="AB2066" s="22">
        <v>0</v>
      </c>
      <c r="AD2066" s="5" t="str">
        <f t="shared" si="32"/>
        <v>No</v>
      </c>
      <c r="AF2066" s="28"/>
      <c r="AG2066" s="21"/>
    </row>
    <row r="2067" spans="1:33">
      <c r="A2067" s="8" t="s">
        <v>6347</v>
      </c>
      <c r="B2067" s="8" t="s">
        <v>6348</v>
      </c>
      <c r="C2067" s="9" t="s">
        <v>163</v>
      </c>
      <c r="D2067" s="185"/>
      <c r="E2067" s="188">
        <v>10192</v>
      </c>
      <c r="F2067" s="9" t="s">
        <v>1320</v>
      </c>
      <c r="G2067" s="9" t="s">
        <v>5756</v>
      </c>
      <c r="H2067" s="10">
        <v>59124</v>
      </c>
      <c r="I2067" s="11">
        <v>2</v>
      </c>
      <c r="J2067" s="24">
        <v>0</v>
      </c>
      <c r="K2067" s="12"/>
      <c r="L2067" s="14">
        <v>0</v>
      </c>
      <c r="N2067" s="21">
        <v>0</v>
      </c>
      <c r="P2067" s="21">
        <v>0</v>
      </c>
      <c r="R2067" s="21">
        <v>0</v>
      </c>
      <c r="T2067" s="21">
        <v>0</v>
      </c>
      <c r="V2067" s="21">
        <v>0</v>
      </c>
      <c r="X2067" s="21">
        <v>0</v>
      </c>
      <c r="Z2067" s="21">
        <v>1500</v>
      </c>
      <c r="AB2067" s="22">
        <v>1500</v>
      </c>
      <c r="AD2067" s="5" t="str">
        <f t="shared" si="32"/>
        <v>No</v>
      </c>
      <c r="AF2067" s="28"/>
      <c r="AG2067" s="21"/>
    </row>
    <row r="2068" spans="1:33">
      <c r="A2068" s="8" t="s">
        <v>1558</v>
      </c>
      <c r="B2068" s="8" t="s">
        <v>6499</v>
      </c>
      <c r="C2068" s="9" t="s">
        <v>178</v>
      </c>
      <c r="D2068" s="185" t="s">
        <v>1559</v>
      </c>
      <c r="E2068" s="188" t="s">
        <v>1560</v>
      </c>
      <c r="F2068" s="9" t="s">
        <v>83</v>
      </c>
      <c r="G2068" s="9" t="s">
        <v>147</v>
      </c>
      <c r="H2068" s="10">
        <v>0</v>
      </c>
      <c r="I2068" s="11">
        <v>2</v>
      </c>
      <c r="J2068" s="24">
        <v>0</v>
      </c>
      <c r="K2068" s="12"/>
      <c r="L2068" s="14">
        <v>0</v>
      </c>
      <c r="N2068" s="21">
        <v>0</v>
      </c>
      <c r="P2068" s="21">
        <v>0</v>
      </c>
      <c r="R2068" s="21">
        <v>0</v>
      </c>
      <c r="T2068" s="21">
        <v>0</v>
      </c>
      <c r="V2068" s="21">
        <v>0</v>
      </c>
      <c r="X2068" s="21">
        <v>0</v>
      </c>
      <c r="Z2068" s="21">
        <v>59194</v>
      </c>
      <c r="AB2068" s="22">
        <v>59194</v>
      </c>
      <c r="AD2068" s="5" t="str">
        <f t="shared" si="32"/>
        <v>No</v>
      </c>
      <c r="AF2068" s="28"/>
      <c r="AG2068" s="21"/>
    </row>
    <row r="2069" spans="1:33">
      <c r="A2069" s="8" t="s">
        <v>2232</v>
      </c>
      <c r="B2069" s="8" t="s">
        <v>2233</v>
      </c>
      <c r="C2069" s="9" t="s">
        <v>275</v>
      </c>
      <c r="D2069" s="185" t="s">
        <v>2234</v>
      </c>
      <c r="E2069" s="188" t="s">
        <v>2235</v>
      </c>
      <c r="F2069" s="9" t="s">
        <v>83</v>
      </c>
      <c r="G2069" s="9" t="s">
        <v>147</v>
      </c>
      <c r="H2069" s="10">
        <v>0</v>
      </c>
      <c r="I2069" s="11">
        <v>2</v>
      </c>
      <c r="J2069" s="24">
        <v>0</v>
      </c>
      <c r="K2069" s="12"/>
      <c r="L2069" s="14">
        <v>0</v>
      </c>
      <c r="N2069" s="21">
        <v>0</v>
      </c>
      <c r="P2069" s="21">
        <v>0</v>
      </c>
      <c r="R2069" s="21">
        <v>0</v>
      </c>
      <c r="T2069" s="21">
        <v>0</v>
      </c>
      <c r="V2069" s="21">
        <v>0</v>
      </c>
      <c r="X2069" s="21">
        <v>0</v>
      </c>
      <c r="Z2069" s="21">
        <v>11979</v>
      </c>
      <c r="AB2069" s="22">
        <v>11979</v>
      </c>
      <c r="AD2069" s="5" t="str">
        <f t="shared" si="32"/>
        <v>No</v>
      </c>
      <c r="AF2069" s="28"/>
      <c r="AG2069" s="21"/>
    </row>
    <row r="2070" spans="1:33">
      <c r="A2070" s="8" t="s">
        <v>6706</v>
      </c>
      <c r="B2070" s="8" t="s">
        <v>6707</v>
      </c>
      <c r="C2070" s="9" t="s">
        <v>39</v>
      </c>
      <c r="D2070" s="185" t="s">
        <v>6708</v>
      </c>
      <c r="E2070" s="188">
        <v>99334</v>
      </c>
      <c r="F2070" s="9" t="s">
        <v>36</v>
      </c>
      <c r="G2070" s="9" t="s">
        <v>5756</v>
      </c>
      <c r="H2070" s="10">
        <v>0</v>
      </c>
      <c r="I2070" s="11">
        <v>2</v>
      </c>
      <c r="J2070" s="24">
        <v>0</v>
      </c>
      <c r="K2070" s="12"/>
      <c r="L2070" s="14">
        <v>0</v>
      </c>
      <c r="N2070" s="21">
        <v>0</v>
      </c>
      <c r="P2070" s="21">
        <v>0</v>
      </c>
      <c r="R2070" s="21">
        <v>0</v>
      </c>
      <c r="T2070" s="21">
        <v>0</v>
      </c>
      <c r="V2070" s="21">
        <v>0</v>
      </c>
      <c r="X2070" s="21">
        <v>0</v>
      </c>
      <c r="Z2070" s="21">
        <v>0</v>
      </c>
      <c r="AB2070" s="22">
        <v>0</v>
      </c>
      <c r="AD2070" s="5" t="str">
        <f t="shared" si="32"/>
        <v>No</v>
      </c>
      <c r="AF2070" s="28"/>
      <c r="AG2070" s="21"/>
    </row>
    <row r="2071" spans="1:33">
      <c r="A2071" s="8" t="s">
        <v>4978</v>
      </c>
      <c r="B2071" s="8" t="s">
        <v>4979</v>
      </c>
      <c r="C2071" s="9" t="s">
        <v>91</v>
      </c>
      <c r="D2071" s="185" t="s">
        <v>4980</v>
      </c>
      <c r="E2071" s="188" t="s">
        <v>4981</v>
      </c>
      <c r="F2071" s="9" t="s">
        <v>83</v>
      </c>
      <c r="G2071" s="9" t="s">
        <v>147</v>
      </c>
      <c r="H2071" s="10">
        <v>0</v>
      </c>
      <c r="I2071" s="11">
        <v>2</v>
      </c>
      <c r="J2071" s="24">
        <v>0</v>
      </c>
      <c r="K2071" s="12"/>
      <c r="L2071" s="14">
        <v>0</v>
      </c>
      <c r="N2071" s="21">
        <v>0</v>
      </c>
      <c r="P2071" s="21">
        <v>0</v>
      </c>
      <c r="R2071" s="21">
        <v>0</v>
      </c>
      <c r="T2071" s="21">
        <v>0</v>
      </c>
      <c r="V2071" s="21">
        <v>0</v>
      </c>
      <c r="X2071" s="21">
        <v>0</v>
      </c>
      <c r="Z2071" s="21">
        <v>0</v>
      </c>
      <c r="AB2071" s="22">
        <v>0</v>
      </c>
      <c r="AD2071" s="5" t="str">
        <f t="shared" si="32"/>
        <v>No</v>
      </c>
      <c r="AF2071" s="28"/>
      <c r="AG2071" s="21"/>
    </row>
    <row r="2072" spans="1:33">
      <c r="A2072" s="8" t="s">
        <v>4843</v>
      </c>
      <c r="B2072" s="8" t="s">
        <v>4844</v>
      </c>
      <c r="C2072" s="9" t="s">
        <v>87</v>
      </c>
      <c r="D2072" s="185" t="s">
        <v>4845</v>
      </c>
      <c r="E2072" s="188" t="s">
        <v>4846</v>
      </c>
      <c r="F2072" s="9" t="s">
        <v>157</v>
      </c>
      <c r="G2072" s="9" t="s">
        <v>147</v>
      </c>
      <c r="H2072" s="10">
        <v>0</v>
      </c>
      <c r="I2072" s="11">
        <v>2</v>
      </c>
      <c r="J2072" s="24">
        <v>0</v>
      </c>
      <c r="K2072" s="12"/>
      <c r="L2072" s="14">
        <v>0</v>
      </c>
      <c r="N2072" s="21">
        <v>0</v>
      </c>
      <c r="P2072" s="21">
        <v>0</v>
      </c>
      <c r="R2072" s="21">
        <v>0</v>
      </c>
      <c r="T2072" s="21">
        <v>0</v>
      </c>
      <c r="V2072" s="21">
        <v>0</v>
      </c>
      <c r="X2072" s="21">
        <v>0</v>
      </c>
      <c r="Z2072" s="21">
        <v>0</v>
      </c>
      <c r="AB2072" s="22">
        <v>0</v>
      </c>
      <c r="AD2072" s="5" t="str">
        <f t="shared" si="32"/>
        <v>No</v>
      </c>
      <c r="AF2072" s="28"/>
      <c r="AG2072" s="21"/>
    </row>
    <row r="2073" spans="1:33">
      <c r="A2073" s="8" t="s">
        <v>56</v>
      </c>
      <c r="B2073" s="8" t="s">
        <v>57</v>
      </c>
      <c r="C2073" s="9" t="s">
        <v>58</v>
      </c>
      <c r="D2073" s="185" t="s">
        <v>59</v>
      </c>
      <c r="E2073" s="188">
        <v>55282</v>
      </c>
      <c r="F2073" s="9" t="s">
        <v>36</v>
      </c>
      <c r="G2073" s="9" t="s">
        <v>5756</v>
      </c>
      <c r="H2073" s="10">
        <v>0</v>
      </c>
      <c r="I2073" s="11">
        <v>2</v>
      </c>
      <c r="J2073" s="24">
        <v>0</v>
      </c>
      <c r="K2073" s="12"/>
      <c r="L2073" s="14">
        <v>0</v>
      </c>
      <c r="N2073" s="21">
        <v>0</v>
      </c>
      <c r="P2073" s="21">
        <v>0</v>
      </c>
      <c r="R2073" s="21">
        <v>0</v>
      </c>
      <c r="T2073" s="21">
        <v>0</v>
      </c>
      <c r="V2073" s="21">
        <v>0</v>
      </c>
      <c r="X2073" s="21">
        <v>0</v>
      </c>
      <c r="Z2073" s="21">
        <v>310900</v>
      </c>
      <c r="AB2073" s="22">
        <v>310900</v>
      </c>
      <c r="AD2073" s="5" t="str">
        <f t="shared" si="32"/>
        <v>No</v>
      </c>
      <c r="AF2073" s="28"/>
      <c r="AG2073" s="21"/>
    </row>
    <row r="2074" spans="1:33">
      <c r="A2074" s="8" t="s">
        <v>2340</v>
      </c>
      <c r="B2074" s="8" t="s">
        <v>2341</v>
      </c>
      <c r="C2074" s="9" t="s">
        <v>106</v>
      </c>
      <c r="D2074" s="185" t="s">
        <v>2342</v>
      </c>
      <c r="E2074" s="188" t="s">
        <v>2343</v>
      </c>
      <c r="F2074" s="9" t="s">
        <v>83</v>
      </c>
      <c r="G2074" s="9" t="s">
        <v>147</v>
      </c>
      <c r="H2074" s="10">
        <v>0</v>
      </c>
      <c r="I2074" s="11">
        <v>2</v>
      </c>
      <c r="J2074" s="24">
        <v>0</v>
      </c>
      <c r="K2074" s="12"/>
      <c r="L2074" s="14">
        <v>0</v>
      </c>
      <c r="N2074" s="21">
        <v>0</v>
      </c>
      <c r="P2074" s="21">
        <v>0</v>
      </c>
      <c r="R2074" s="21">
        <v>0</v>
      </c>
      <c r="T2074" s="21">
        <v>0</v>
      </c>
      <c r="V2074" s="21">
        <v>0</v>
      </c>
      <c r="X2074" s="21">
        <v>0</v>
      </c>
      <c r="Z2074" s="21">
        <v>53829</v>
      </c>
      <c r="AB2074" s="22">
        <v>53829</v>
      </c>
      <c r="AD2074" s="5" t="str">
        <f t="shared" si="32"/>
        <v>No</v>
      </c>
      <c r="AF2074" s="28"/>
      <c r="AG2074" s="21"/>
    </row>
    <row r="2075" spans="1:33">
      <c r="A2075" s="8" t="s">
        <v>2100</v>
      </c>
      <c r="B2075" s="8" t="s">
        <v>957</v>
      </c>
      <c r="C2075" s="9" t="s">
        <v>275</v>
      </c>
      <c r="D2075" s="185" t="s">
        <v>2101</v>
      </c>
      <c r="E2075" s="188" t="s">
        <v>2102</v>
      </c>
      <c r="F2075" s="9" t="s">
        <v>83</v>
      </c>
      <c r="G2075" s="9" t="s">
        <v>147</v>
      </c>
      <c r="H2075" s="10">
        <v>0</v>
      </c>
      <c r="I2075" s="11">
        <v>2</v>
      </c>
      <c r="J2075" s="24">
        <v>0</v>
      </c>
      <c r="K2075" s="12"/>
      <c r="L2075" s="14">
        <v>0</v>
      </c>
      <c r="N2075" s="21">
        <v>0</v>
      </c>
      <c r="P2075" s="21">
        <v>0</v>
      </c>
      <c r="R2075" s="21">
        <v>0</v>
      </c>
      <c r="T2075" s="21">
        <v>0</v>
      </c>
      <c r="V2075" s="21">
        <v>0</v>
      </c>
      <c r="X2075" s="21">
        <v>0</v>
      </c>
      <c r="Z2075" s="21">
        <v>6878</v>
      </c>
      <c r="AB2075" s="22">
        <v>6878</v>
      </c>
      <c r="AD2075" s="5" t="str">
        <f t="shared" si="32"/>
        <v>No</v>
      </c>
      <c r="AF2075" s="28"/>
      <c r="AG2075" s="21"/>
    </row>
    <row r="2076" spans="1:33">
      <c r="A2076" s="8" t="s">
        <v>2507</v>
      </c>
      <c r="B2076" s="8" t="s">
        <v>2508</v>
      </c>
      <c r="C2076" s="9" t="s">
        <v>79</v>
      </c>
      <c r="D2076" s="185" t="s">
        <v>2509</v>
      </c>
      <c r="E2076" s="188">
        <v>99394</v>
      </c>
      <c r="F2076" s="9" t="s">
        <v>36</v>
      </c>
      <c r="G2076" s="9" t="s">
        <v>5756</v>
      </c>
      <c r="H2076" s="10">
        <v>0</v>
      </c>
      <c r="I2076" s="11">
        <v>2</v>
      </c>
      <c r="J2076" s="24">
        <v>0</v>
      </c>
      <c r="K2076" s="12"/>
      <c r="L2076" s="14">
        <v>0</v>
      </c>
      <c r="N2076" s="21">
        <v>0</v>
      </c>
      <c r="P2076" s="21">
        <v>0</v>
      </c>
      <c r="R2076" s="21">
        <v>0</v>
      </c>
      <c r="T2076" s="21">
        <v>0</v>
      </c>
      <c r="V2076" s="21">
        <v>0</v>
      </c>
      <c r="X2076" s="21">
        <v>0</v>
      </c>
      <c r="Z2076" s="21">
        <v>0</v>
      </c>
      <c r="AB2076" s="22">
        <v>0</v>
      </c>
      <c r="AD2076" s="5" t="str">
        <f t="shared" si="32"/>
        <v>No</v>
      </c>
      <c r="AF2076" s="28"/>
      <c r="AG2076" s="21"/>
    </row>
    <row r="2077" spans="1:33">
      <c r="A2077" s="8" t="s">
        <v>5918</v>
      </c>
      <c r="B2077" s="8" t="s">
        <v>6491</v>
      </c>
      <c r="C2077" s="9" t="s">
        <v>420</v>
      </c>
      <c r="D2077" s="185"/>
      <c r="E2077" s="188" t="s">
        <v>5919</v>
      </c>
      <c r="F2077" s="9" t="s">
        <v>83</v>
      </c>
      <c r="G2077" s="9" t="s">
        <v>147</v>
      </c>
      <c r="H2077" s="10">
        <v>0</v>
      </c>
      <c r="I2077" s="11">
        <v>2</v>
      </c>
      <c r="J2077" s="24">
        <v>0</v>
      </c>
      <c r="K2077" s="12"/>
      <c r="L2077" s="14">
        <v>0</v>
      </c>
      <c r="N2077" s="21">
        <v>0</v>
      </c>
      <c r="P2077" s="21">
        <v>0</v>
      </c>
      <c r="R2077" s="21">
        <v>0</v>
      </c>
      <c r="T2077" s="21">
        <v>0</v>
      </c>
      <c r="V2077" s="21">
        <v>0</v>
      </c>
      <c r="X2077" s="21">
        <v>0</v>
      </c>
      <c r="Z2077" s="21">
        <v>18057</v>
      </c>
      <c r="AB2077" s="22">
        <v>18057</v>
      </c>
      <c r="AD2077" s="5" t="str">
        <f t="shared" si="32"/>
        <v>No</v>
      </c>
      <c r="AF2077" s="28"/>
      <c r="AG2077" s="21"/>
    </row>
    <row r="2078" spans="1:33">
      <c r="A2078" s="8" t="s">
        <v>3810</v>
      </c>
      <c r="B2078" s="8" t="s">
        <v>3811</v>
      </c>
      <c r="C2078" s="9" t="s">
        <v>278</v>
      </c>
      <c r="D2078" s="185" t="s">
        <v>3812</v>
      </c>
      <c r="E2078" s="188" t="s">
        <v>3813</v>
      </c>
      <c r="F2078" s="9" t="s">
        <v>83</v>
      </c>
      <c r="G2078" s="9" t="s">
        <v>147</v>
      </c>
      <c r="H2078" s="10">
        <v>0</v>
      </c>
      <c r="I2078" s="11">
        <v>2</v>
      </c>
      <c r="J2078" s="24">
        <v>0</v>
      </c>
      <c r="K2078" s="12"/>
      <c r="L2078" s="14">
        <v>0</v>
      </c>
      <c r="N2078" s="21">
        <v>0</v>
      </c>
      <c r="P2078" s="21">
        <v>0</v>
      </c>
      <c r="R2078" s="21">
        <v>0</v>
      </c>
      <c r="T2078" s="21">
        <v>0</v>
      </c>
      <c r="V2078" s="21">
        <v>0</v>
      </c>
      <c r="X2078" s="21">
        <v>0</v>
      </c>
      <c r="Z2078" s="21">
        <v>24567</v>
      </c>
      <c r="AB2078" s="22">
        <v>24567</v>
      </c>
      <c r="AD2078" s="5" t="str">
        <f t="shared" si="32"/>
        <v>No</v>
      </c>
      <c r="AF2078" s="28"/>
      <c r="AG2078" s="21"/>
    </row>
    <row r="2079" spans="1:33">
      <c r="A2079" s="8" t="s">
        <v>3959</v>
      </c>
      <c r="B2079" s="8" t="s">
        <v>3960</v>
      </c>
      <c r="C2079" s="9" t="s">
        <v>278</v>
      </c>
      <c r="D2079" s="185" t="s">
        <v>3961</v>
      </c>
      <c r="E2079" s="188" t="s">
        <v>3962</v>
      </c>
      <c r="F2079" s="9" t="s">
        <v>157</v>
      </c>
      <c r="G2079" s="9" t="s">
        <v>147</v>
      </c>
      <c r="H2079" s="10">
        <v>0</v>
      </c>
      <c r="I2079" s="11">
        <v>2</v>
      </c>
      <c r="J2079" s="24">
        <v>0</v>
      </c>
      <c r="K2079" s="12"/>
      <c r="L2079" s="14">
        <v>0</v>
      </c>
      <c r="N2079" s="21">
        <v>0</v>
      </c>
      <c r="P2079" s="21">
        <v>0</v>
      </c>
      <c r="R2079" s="21">
        <v>0</v>
      </c>
      <c r="T2079" s="21">
        <v>0</v>
      </c>
      <c r="V2079" s="21">
        <v>0</v>
      </c>
      <c r="X2079" s="21">
        <v>0</v>
      </c>
      <c r="Z2079" s="21">
        <v>29067</v>
      </c>
      <c r="AB2079" s="22">
        <v>29067</v>
      </c>
      <c r="AD2079" s="5" t="str">
        <f t="shared" si="32"/>
        <v>No</v>
      </c>
      <c r="AF2079" s="28"/>
      <c r="AG2079" s="21"/>
    </row>
    <row r="2080" spans="1:33">
      <c r="A2080" s="8" t="s">
        <v>6009</v>
      </c>
      <c r="B2080" s="8" t="s">
        <v>6112</v>
      </c>
      <c r="C2080" s="9" t="s">
        <v>120</v>
      </c>
      <c r="D2080" s="185"/>
      <c r="E2080" s="188" t="s">
        <v>6010</v>
      </c>
      <c r="F2080" s="9" t="s">
        <v>88</v>
      </c>
      <c r="G2080" s="9" t="s">
        <v>147</v>
      </c>
      <c r="H2080" s="10">
        <v>0</v>
      </c>
      <c r="I2080" s="11">
        <v>2</v>
      </c>
      <c r="J2080" s="24">
        <v>0</v>
      </c>
      <c r="K2080" s="12"/>
      <c r="L2080" s="14">
        <v>0</v>
      </c>
      <c r="N2080" s="21">
        <v>0</v>
      </c>
      <c r="P2080" s="21">
        <v>0</v>
      </c>
      <c r="R2080" s="21">
        <v>0</v>
      </c>
      <c r="T2080" s="21">
        <v>0</v>
      </c>
      <c r="V2080" s="21">
        <v>0</v>
      </c>
      <c r="X2080" s="21">
        <v>0</v>
      </c>
      <c r="Z2080" s="21">
        <v>14679</v>
      </c>
      <c r="AB2080" s="22">
        <v>14679</v>
      </c>
      <c r="AD2080" s="5" t="str">
        <f t="shared" si="32"/>
        <v>No</v>
      </c>
      <c r="AF2080" s="28"/>
      <c r="AG2080" s="21"/>
    </row>
    <row r="2081" spans="1:33">
      <c r="A2081" s="8" t="s">
        <v>5435</v>
      </c>
      <c r="B2081" s="8" t="s">
        <v>4575</v>
      </c>
      <c r="C2081" s="9" t="s">
        <v>58</v>
      </c>
      <c r="D2081" s="185" t="s">
        <v>5436</v>
      </c>
      <c r="E2081" s="188" t="s">
        <v>5437</v>
      </c>
      <c r="F2081" s="9" t="s">
        <v>83</v>
      </c>
      <c r="G2081" s="9" t="s">
        <v>147</v>
      </c>
      <c r="H2081" s="10">
        <v>0</v>
      </c>
      <c r="I2081" s="11">
        <v>2</v>
      </c>
      <c r="J2081" s="24">
        <v>0</v>
      </c>
      <c r="K2081" s="12"/>
      <c r="L2081" s="14">
        <v>0</v>
      </c>
      <c r="N2081" s="21">
        <v>0</v>
      </c>
      <c r="P2081" s="21">
        <v>0</v>
      </c>
      <c r="R2081" s="21">
        <v>0</v>
      </c>
      <c r="T2081" s="21">
        <v>0</v>
      </c>
      <c r="V2081" s="21">
        <v>0</v>
      </c>
      <c r="X2081" s="21">
        <v>0</v>
      </c>
      <c r="Z2081" s="21">
        <v>32378</v>
      </c>
      <c r="AB2081" s="22">
        <v>32378</v>
      </c>
      <c r="AD2081" s="5" t="str">
        <f t="shared" si="32"/>
        <v>No</v>
      </c>
      <c r="AF2081" s="28"/>
      <c r="AG2081" s="21"/>
    </row>
    <row r="2082" spans="1:33">
      <c r="A2082" s="8" t="s">
        <v>2758</v>
      </c>
      <c r="B2082" s="8" t="s">
        <v>1198</v>
      </c>
      <c r="C2082" s="9" t="s">
        <v>65</v>
      </c>
      <c r="D2082" s="185" t="s">
        <v>2759</v>
      </c>
      <c r="E2082" s="188" t="s">
        <v>2760</v>
      </c>
      <c r="F2082" s="9" t="s">
        <v>83</v>
      </c>
      <c r="G2082" s="9" t="s">
        <v>147</v>
      </c>
      <c r="H2082" s="10">
        <v>0</v>
      </c>
      <c r="I2082" s="11">
        <v>2</v>
      </c>
      <c r="J2082" s="24">
        <v>0</v>
      </c>
      <c r="K2082" s="12"/>
      <c r="L2082" s="14">
        <v>0</v>
      </c>
      <c r="N2082" s="21">
        <v>0</v>
      </c>
      <c r="P2082" s="21">
        <v>0</v>
      </c>
      <c r="R2082" s="21">
        <v>0</v>
      </c>
      <c r="T2082" s="21">
        <v>0</v>
      </c>
      <c r="V2082" s="21">
        <v>0</v>
      </c>
      <c r="X2082" s="21">
        <v>0</v>
      </c>
      <c r="Z2082" s="21">
        <v>47723</v>
      </c>
      <c r="AB2082" s="22">
        <v>47723</v>
      </c>
      <c r="AD2082" s="5" t="str">
        <f t="shared" si="32"/>
        <v>No</v>
      </c>
      <c r="AF2082" s="28"/>
      <c r="AG2082" s="21"/>
    </row>
    <row r="2083" spans="1:33">
      <c r="A2083" s="8" t="s">
        <v>6022</v>
      </c>
      <c r="B2083" s="8" t="s">
        <v>6115</v>
      </c>
      <c r="C2083" s="9" t="s">
        <v>254</v>
      </c>
      <c r="D2083" s="185"/>
      <c r="E2083" s="188" t="s">
        <v>6023</v>
      </c>
      <c r="F2083" s="9" t="s">
        <v>83</v>
      </c>
      <c r="G2083" s="9" t="s">
        <v>147</v>
      </c>
      <c r="H2083" s="10">
        <v>0</v>
      </c>
      <c r="I2083" s="11">
        <v>2</v>
      </c>
      <c r="J2083" s="24">
        <v>0</v>
      </c>
      <c r="K2083" s="12"/>
      <c r="L2083" s="14">
        <v>0</v>
      </c>
      <c r="N2083" s="21">
        <v>0</v>
      </c>
      <c r="P2083" s="21">
        <v>0</v>
      </c>
      <c r="R2083" s="21">
        <v>0</v>
      </c>
      <c r="T2083" s="21">
        <v>0</v>
      </c>
      <c r="V2083" s="21">
        <v>0</v>
      </c>
      <c r="X2083" s="21">
        <v>0</v>
      </c>
      <c r="Z2083" s="21">
        <v>56494</v>
      </c>
      <c r="AB2083" s="22">
        <v>56494</v>
      </c>
      <c r="AD2083" s="5" t="str">
        <f t="shared" si="32"/>
        <v>No</v>
      </c>
      <c r="AF2083" s="28"/>
      <c r="AG2083" s="21"/>
    </row>
    <row r="2084" spans="1:33">
      <c r="A2084" s="8" t="s">
        <v>5970</v>
      </c>
      <c r="B2084" s="8" t="s">
        <v>6067</v>
      </c>
      <c r="C2084" s="9" t="s">
        <v>171</v>
      </c>
      <c r="D2084" s="185"/>
      <c r="E2084" s="188">
        <v>44932</v>
      </c>
      <c r="F2084" s="9" t="s">
        <v>83</v>
      </c>
      <c r="G2084" s="9" t="s">
        <v>5756</v>
      </c>
      <c r="H2084" s="10">
        <v>5502379</v>
      </c>
      <c r="I2084" s="11">
        <v>2</v>
      </c>
      <c r="J2084" s="24">
        <v>0</v>
      </c>
      <c r="K2084" s="12"/>
      <c r="L2084" s="14">
        <v>0</v>
      </c>
      <c r="N2084" s="21">
        <v>0</v>
      </c>
      <c r="P2084" s="21">
        <v>0</v>
      </c>
      <c r="R2084" s="21">
        <v>0</v>
      </c>
      <c r="T2084" s="21">
        <v>0</v>
      </c>
      <c r="V2084" s="21">
        <v>0</v>
      </c>
      <c r="X2084" s="21">
        <v>0</v>
      </c>
      <c r="Z2084" s="21">
        <v>203986</v>
      </c>
      <c r="AB2084" s="22">
        <v>203986</v>
      </c>
      <c r="AD2084" s="5" t="str">
        <f t="shared" si="32"/>
        <v>No</v>
      </c>
      <c r="AF2084" s="28"/>
      <c r="AG2084" s="21"/>
    </row>
    <row r="2085" spans="1:33">
      <c r="A2085" s="8" t="s">
        <v>6345</v>
      </c>
      <c r="B2085" s="8" t="s">
        <v>6346</v>
      </c>
      <c r="C2085" s="9" t="s">
        <v>91</v>
      </c>
      <c r="D2085" s="185"/>
      <c r="E2085" s="188">
        <v>90280</v>
      </c>
      <c r="F2085" s="9" t="s">
        <v>83</v>
      </c>
      <c r="G2085" s="9" t="s">
        <v>5756</v>
      </c>
      <c r="H2085" s="10">
        <v>12150996</v>
      </c>
      <c r="I2085" s="11">
        <v>2</v>
      </c>
      <c r="J2085" s="24">
        <v>0</v>
      </c>
      <c r="K2085" s="12"/>
      <c r="L2085" s="14">
        <v>0</v>
      </c>
      <c r="N2085" s="21">
        <v>0</v>
      </c>
      <c r="P2085" s="21">
        <v>0</v>
      </c>
      <c r="R2085" s="21">
        <v>0</v>
      </c>
      <c r="T2085" s="21">
        <v>0</v>
      </c>
      <c r="V2085" s="21">
        <v>0</v>
      </c>
      <c r="X2085" s="21">
        <v>0</v>
      </c>
      <c r="Z2085" s="21">
        <v>390728</v>
      </c>
      <c r="AB2085" s="22">
        <v>390728</v>
      </c>
      <c r="AD2085" s="5" t="str">
        <f t="shared" si="32"/>
        <v>No</v>
      </c>
      <c r="AF2085" s="28"/>
      <c r="AG2085" s="21"/>
    </row>
    <row r="2086" spans="1:33">
      <c r="A2086" s="8" t="s">
        <v>6305</v>
      </c>
      <c r="B2086" s="8" t="s">
        <v>6306</v>
      </c>
      <c r="C2086" s="9" t="s">
        <v>91</v>
      </c>
      <c r="D2086" s="185"/>
      <c r="E2086" s="188">
        <v>90288</v>
      </c>
      <c r="F2086" s="9" t="s">
        <v>83</v>
      </c>
      <c r="G2086" s="9" t="s">
        <v>5756</v>
      </c>
      <c r="H2086" s="10">
        <v>12150996</v>
      </c>
      <c r="I2086" s="11">
        <v>2</v>
      </c>
      <c r="J2086" s="24">
        <v>0</v>
      </c>
      <c r="K2086" s="12"/>
      <c r="L2086" s="14">
        <v>0</v>
      </c>
      <c r="N2086" s="21">
        <v>0</v>
      </c>
      <c r="P2086" s="21">
        <v>0</v>
      </c>
      <c r="R2086" s="21">
        <v>0</v>
      </c>
      <c r="T2086" s="21">
        <v>0</v>
      </c>
      <c r="V2086" s="21">
        <v>0</v>
      </c>
      <c r="X2086" s="21">
        <v>0</v>
      </c>
      <c r="Z2086" s="21">
        <v>352584</v>
      </c>
      <c r="AB2086" s="22">
        <v>352584</v>
      </c>
      <c r="AD2086" s="5" t="str">
        <f t="shared" si="32"/>
        <v>No</v>
      </c>
      <c r="AF2086" s="28"/>
      <c r="AG2086" s="21"/>
    </row>
    <row r="2087" spans="1:33">
      <c r="A2087" s="8" t="s">
        <v>6702</v>
      </c>
      <c r="B2087" s="8" t="s">
        <v>6703</v>
      </c>
      <c r="C2087" s="9" t="s">
        <v>65</v>
      </c>
      <c r="D2087" s="185"/>
      <c r="E2087" s="188">
        <v>414</v>
      </c>
      <c r="F2087" s="9" t="s">
        <v>36</v>
      </c>
      <c r="G2087" s="9" t="s">
        <v>5756</v>
      </c>
      <c r="H2087" s="10">
        <v>0</v>
      </c>
      <c r="I2087" s="11">
        <v>2</v>
      </c>
      <c r="J2087" s="24">
        <v>0</v>
      </c>
      <c r="K2087" s="12"/>
      <c r="L2087" s="14">
        <v>0</v>
      </c>
      <c r="N2087" s="21">
        <v>0</v>
      </c>
      <c r="P2087" s="21">
        <v>0</v>
      </c>
      <c r="R2087" s="21">
        <v>0</v>
      </c>
      <c r="T2087" s="21">
        <v>0</v>
      </c>
      <c r="V2087" s="21">
        <v>0</v>
      </c>
      <c r="X2087" s="21">
        <v>0</v>
      </c>
      <c r="Z2087" s="21">
        <v>0</v>
      </c>
      <c r="AB2087" s="22">
        <v>0</v>
      </c>
      <c r="AD2087" s="5" t="str">
        <f t="shared" si="32"/>
        <v>No</v>
      </c>
      <c r="AF2087" s="28"/>
      <c r="AG2087" s="21"/>
    </row>
    <row r="2088" spans="1:33">
      <c r="A2088" s="8" t="s">
        <v>4480</v>
      </c>
      <c r="B2088" s="8" t="s">
        <v>4481</v>
      </c>
      <c r="C2088" s="9" t="s">
        <v>454</v>
      </c>
      <c r="D2088" s="185"/>
      <c r="E2088" s="188" t="s">
        <v>4482</v>
      </c>
      <c r="F2088" s="9" t="s">
        <v>83</v>
      </c>
      <c r="G2088" s="9" t="s">
        <v>147</v>
      </c>
      <c r="H2088" s="10">
        <v>0</v>
      </c>
      <c r="I2088" s="11">
        <v>2</v>
      </c>
      <c r="J2088" s="24">
        <v>0</v>
      </c>
      <c r="K2088" s="12"/>
      <c r="L2088" s="14">
        <v>0</v>
      </c>
      <c r="N2088" s="21">
        <v>0</v>
      </c>
      <c r="P2088" s="21">
        <v>0</v>
      </c>
      <c r="R2088" s="21">
        <v>0</v>
      </c>
      <c r="T2088" s="21">
        <v>0</v>
      </c>
      <c r="V2088" s="21">
        <v>0</v>
      </c>
      <c r="X2088" s="21">
        <v>0</v>
      </c>
      <c r="Z2088" s="21">
        <v>205965</v>
      </c>
      <c r="AB2088" s="22">
        <v>205965</v>
      </c>
      <c r="AD2088" s="5" t="str">
        <f t="shared" si="32"/>
        <v>No</v>
      </c>
      <c r="AF2088" s="28"/>
      <c r="AG2088" s="21"/>
    </row>
    <row r="2089" spans="1:33">
      <c r="A2089" s="8" t="s">
        <v>1510</v>
      </c>
      <c r="B2089" s="8" t="s">
        <v>105</v>
      </c>
      <c r="C2089" s="9" t="s">
        <v>178</v>
      </c>
      <c r="D2089" s="185" t="s">
        <v>1511</v>
      </c>
      <c r="E2089" s="188" t="s">
        <v>1512</v>
      </c>
      <c r="F2089" s="9" t="s">
        <v>83</v>
      </c>
      <c r="G2089" s="9" t="s">
        <v>147</v>
      </c>
      <c r="H2089" s="10">
        <v>0</v>
      </c>
      <c r="I2089" s="11">
        <v>2</v>
      </c>
      <c r="J2089" s="24">
        <v>0</v>
      </c>
      <c r="K2089" s="12"/>
      <c r="L2089" s="14">
        <v>0</v>
      </c>
      <c r="N2089" s="21">
        <v>0</v>
      </c>
      <c r="P2089" s="21">
        <v>0</v>
      </c>
      <c r="R2089" s="21">
        <v>0</v>
      </c>
      <c r="T2089" s="21">
        <v>0</v>
      </c>
      <c r="V2089" s="21">
        <v>0</v>
      </c>
      <c r="X2089" s="21">
        <v>0</v>
      </c>
      <c r="Z2089" s="21">
        <v>75937</v>
      </c>
      <c r="AB2089" s="22">
        <v>75937</v>
      </c>
      <c r="AD2089" s="5" t="str">
        <f t="shared" si="32"/>
        <v>No</v>
      </c>
      <c r="AF2089" s="28"/>
      <c r="AG2089" s="21"/>
    </row>
    <row r="2090" spans="1:33">
      <c r="A2090" s="8" t="s">
        <v>3594</v>
      </c>
      <c r="B2090" s="8" t="s">
        <v>3595</v>
      </c>
      <c r="C2090" s="9" t="s">
        <v>109</v>
      </c>
      <c r="D2090" s="185" t="s">
        <v>3596</v>
      </c>
      <c r="E2090" s="188" t="s">
        <v>3597</v>
      </c>
      <c r="F2090" s="9" t="s">
        <v>157</v>
      </c>
      <c r="G2090" s="9" t="s">
        <v>147</v>
      </c>
      <c r="H2090" s="10">
        <v>0</v>
      </c>
      <c r="I2090" s="11">
        <v>2</v>
      </c>
      <c r="J2090" s="24">
        <v>0</v>
      </c>
      <c r="K2090" s="12"/>
      <c r="L2090" s="14">
        <v>0</v>
      </c>
      <c r="N2090" s="21">
        <v>0</v>
      </c>
      <c r="P2090" s="21">
        <v>0</v>
      </c>
      <c r="R2090" s="21">
        <v>0</v>
      </c>
      <c r="T2090" s="21">
        <v>0</v>
      </c>
      <c r="V2090" s="21">
        <v>0</v>
      </c>
      <c r="X2090" s="21">
        <v>0</v>
      </c>
      <c r="Z2090" s="21">
        <v>91157</v>
      </c>
      <c r="AB2090" s="22">
        <v>91157</v>
      </c>
      <c r="AD2090" s="5" t="str">
        <f t="shared" si="32"/>
        <v>No</v>
      </c>
      <c r="AF2090" s="28"/>
      <c r="AG2090" s="21"/>
    </row>
    <row r="2091" spans="1:33">
      <c r="A2091" s="8" t="s">
        <v>6312</v>
      </c>
      <c r="B2091" s="8" t="s">
        <v>1111</v>
      </c>
      <c r="C2091" s="9" t="s">
        <v>163</v>
      </c>
      <c r="D2091" s="185"/>
      <c r="E2091" s="188">
        <v>10196</v>
      </c>
      <c r="F2091" s="9" t="s">
        <v>1320</v>
      </c>
      <c r="G2091" s="9" t="s">
        <v>5756</v>
      </c>
      <c r="H2091" s="10">
        <v>59124</v>
      </c>
      <c r="I2091" s="11">
        <v>2</v>
      </c>
      <c r="J2091" s="24">
        <v>0</v>
      </c>
      <c r="K2091" s="12"/>
      <c r="L2091" s="14">
        <v>0</v>
      </c>
      <c r="N2091" s="21">
        <v>0</v>
      </c>
      <c r="P2091" s="21">
        <v>0</v>
      </c>
      <c r="R2091" s="21">
        <v>0</v>
      </c>
      <c r="T2091" s="21">
        <v>0</v>
      </c>
      <c r="V2091" s="21">
        <v>0</v>
      </c>
      <c r="X2091" s="21">
        <v>0</v>
      </c>
      <c r="Z2091" s="21">
        <v>40705</v>
      </c>
      <c r="AB2091" s="22">
        <v>40705</v>
      </c>
      <c r="AD2091" s="5" t="str">
        <f t="shared" si="32"/>
        <v>No</v>
      </c>
      <c r="AF2091" s="28"/>
      <c r="AG2091" s="21"/>
    </row>
    <row r="2092" spans="1:33">
      <c r="A2092" s="8" t="s">
        <v>2321</v>
      </c>
      <c r="B2092" s="8" t="s">
        <v>2322</v>
      </c>
      <c r="C2092" s="9" t="s">
        <v>106</v>
      </c>
      <c r="D2092" s="185" t="s">
        <v>2323</v>
      </c>
      <c r="E2092" s="188" t="s">
        <v>2324</v>
      </c>
      <c r="F2092" s="9" t="s">
        <v>83</v>
      </c>
      <c r="G2092" s="9" t="s">
        <v>147</v>
      </c>
      <c r="H2092" s="10">
        <v>0</v>
      </c>
      <c r="I2092" s="11">
        <v>2</v>
      </c>
      <c r="J2092" s="24">
        <v>0</v>
      </c>
      <c r="K2092" s="12"/>
      <c r="L2092" s="14">
        <v>0</v>
      </c>
      <c r="N2092" s="21">
        <v>0</v>
      </c>
      <c r="P2092" s="21">
        <v>0</v>
      </c>
      <c r="R2092" s="21">
        <v>0</v>
      </c>
      <c r="T2092" s="21">
        <v>0</v>
      </c>
      <c r="V2092" s="21">
        <v>0</v>
      </c>
      <c r="X2092" s="21">
        <v>0</v>
      </c>
      <c r="Z2092" s="21">
        <v>36152</v>
      </c>
      <c r="AB2092" s="22">
        <v>36152</v>
      </c>
      <c r="AD2092" s="5" t="str">
        <f t="shared" si="32"/>
        <v>No</v>
      </c>
      <c r="AF2092" s="28"/>
      <c r="AG2092" s="21"/>
    </row>
    <row r="2093" spans="1:33">
      <c r="A2093" s="8" t="s">
        <v>649</v>
      </c>
      <c r="B2093" s="8" t="s">
        <v>650</v>
      </c>
      <c r="C2093" s="9" t="s">
        <v>91</v>
      </c>
      <c r="D2093" s="185" t="s">
        <v>651</v>
      </c>
      <c r="E2093" s="188">
        <v>99358</v>
      </c>
      <c r="F2093" s="9" t="s">
        <v>36</v>
      </c>
      <c r="G2093" s="9" t="s">
        <v>5756</v>
      </c>
      <c r="H2093" s="10">
        <v>0</v>
      </c>
      <c r="I2093" s="11">
        <v>2</v>
      </c>
      <c r="J2093" s="24">
        <v>0</v>
      </c>
      <c r="K2093" s="12"/>
      <c r="L2093" s="14">
        <v>0</v>
      </c>
      <c r="N2093" s="21">
        <v>0</v>
      </c>
      <c r="P2093" s="21">
        <v>0</v>
      </c>
      <c r="R2093" s="21">
        <v>0</v>
      </c>
      <c r="T2093" s="21">
        <v>0</v>
      </c>
      <c r="V2093" s="21">
        <v>0</v>
      </c>
      <c r="X2093" s="21">
        <v>0</v>
      </c>
      <c r="Z2093" s="21">
        <v>7352</v>
      </c>
      <c r="AB2093" s="22">
        <v>7352</v>
      </c>
      <c r="AD2093" s="5" t="str">
        <f t="shared" si="32"/>
        <v>No</v>
      </c>
      <c r="AF2093" s="28"/>
      <c r="AG2093" s="21"/>
    </row>
    <row r="2094" spans="1:33">
      <c r="A2094" s="8" t="s">
        <v>5100</v>
      </c>
      <c r="B2094" s="8" t="s">
        <v>2978</v>
      </c>
      <c r="C2094" s="9" t="s">
        <v>87</v>
      </c>
      <c r="D2094" s="185">
        <v>28</v>
      </c>
      <c r="E2094" s="188">
        <v>28</v>
      </c>
      <c r="F2094" s="9" t="s">
        <v>83</v>
      </c>
      <c r="G2094" s="9" t="s">
        <v>84</v>
      </c>
      <c r="H2094" s="10">
        <v>3059393</v>
      </c>
      <c r="I2094" s="11">
        <v>2</v>
      </c>
      <c r="J2094" s="24">
        <v>480371</v>
      </c>
      <c r="K2094" s="12"/>
      <c r="L2094" s="14">
        <v>0</v>
      </c>
      <c r="N2094" s="21">
        <v>0</v>
      </c>
      <c r="P2094" s="21">
        <v>0</v>
      </c>
      <c r="R2094" s="21">
        <v>0</v>
      </c>
      <c r="T2094" s="21">
        <v>0</v>
      </c>
      <c r="V2094" s="21">
        <v>0</v>
      </c>
      <c r="X2094" s="21">
        <v>0</v>
      </c>
      <c r="Z2094" s="21">
        <v>0</v>
      </c>
      <c r="AB2094" s="22">
        <v>480371</v>
      </c>
      <c r="AD2094" s="5" t="str">
        <f t="shared" si="32"/>
        <v>No</v>
      </c>
      <c r="AF2094" s="28"/>
      <c r="AG2094" s="21"/>
    </row>
    <row r="2095" spans="1:33">
      <c r="A2095" s="8" t="s">
        <v>6701</v>
      </c>
      <c r="B2095" s="8" t="s">
        <v>2991</v>
      </c>
      <c r="C2095" s="9" t="s">
        <v>168</v>
      </c>
      <c r="D2095" s="185" t="s">
        <v>5244</v>
      </c>
      <c r="E2095" s="188" t="s">
        <v>5245</v>
      </c>
      <c r="F2095" s="9" t="s">
        <v>88</v>
      </c>
      <c r="G2095" s="9" t="s">
        <v>147</v>
      </c>
      <c r="H2095" s="10">
        <v>0</v>
      </c>
      <c r="I2095" s="11">
        <v>2</v>
      </c>
      <c r="J2095" s="24">
        <v>0</v>
      </c>
      <c r="K2095" s="12"/>
      <c r="L2095" s="14">
        <v>0</v>
      </c>
      <c r="N2095" s="21">
        <v>0</v>
      </c>
      <c r="P2095" s="21">
        <v>0</v>
      </c>
      <c r="R2095" s="21">
        <v>0</v>
      </c>
      <c r="T2095" s="21">
        <v>0</v>
      </c>
      <c r="V2095" s="21">
        <v>0</v>
      </c>
      <c r="X2095" s="21">
        <v>0</v>
      </c>
      <c r="Z2095" s="21">
        <v>32000</v>
      </c>
      <c r="AB2095" s="22">
        <v>32000</v>
      </c>
      <c r="AD2095" s="5" t="str">
        <f t="shared" si="32"/>
        <v>No</v>
      </c>
      <c r="AF2095" s="28"/>
      <c r="AG2095" s="21"/>
    </row>
    <row r="2096" spans="1:33">
      <c r="A2096" s="8" t="s">
        <v>3799</v>
      </c>
      <c r="B2096" s="8" t="s">
        <v>1372</v>
      </c>
      <c r="C2096" s="9" t="s">
        <v>278</v>
      </c>
      <c r="D2096" s="185" t="s">
        <v>3800</v>
      </c>
      <c r="E2096" s="188" t="s">
        <v>3801</v>
      </c>
      <c r="F2096" s="9" t="s">
        <v>157</v>
      </c>
      <c r="G2096" s="9" t="s">
        <v>147</v>
      </c>
      <c r="H2096" s="10">
        <v>0</v>
      </c>
      <c r="I2096" s="11">
        <v>2</v>
      </c>
      <c r="J2096" s="24">
        <v>0</v>
      </c>
      <c r="K2096" s="12"/>
      <c r="L2096" s="14">
        <v>0</v>
      </c>
      <c r="N2096" s="21">
        <v>0</v>
      </c>
      <c r="P2096" s="21">
        <v>0</v>
      </c>
      <c r="R2096" s="21">
        <v>0</v>
      </c>
      <c r="T2096" s="21">
        <v>0</v>
      </c>
      <c r="V2096" s="21">
        <v>0</v>
      </c>
      <c r="X2096" s="21">
        <v>0</v>
      </c>
      <c r="Z2096" s="21">
        <v>241109</v>
      </c>
      <c r="AB2096" s="22">
        <v>241109</v>
      </c>
      <c r="AD2096" s="5" t="str">
        <f t="shared" si="32"/>
        <v>No</v>
      </c>
      <c r="AF2096" s="28"/>
      <c r="AG2096" s="21"/>
    </row>
    <row r="2097" spans="1:33">
      <c r="A2097" s="8" t="s">
        <v>5296</v>
      </c>
      <c r="B2097" s="8" t="s">
        <v>5297</v>
      </c>
      <c r="C2097" s="9" t="s">
        <v>58</v>
      </c>
      <c r="D2097" s="185" t="s">
        <v>5298</v>
      </c>
      <c r="E2097" s="188" t="s">
        <v>5299</v>
      </c>
      <c r="F2097" s="9" t="s">
        <v>83</v>
      </c>
      <c r="G2097" s="9" t="s">
        <v>147</v>
      </c>
      <c r="H2097" s="10">
        <v>0</v>
      </c>
      <c r="I2097" s="11">
        <v>2</v>
      </c>
      <c r="J2097" s="24">
        <v>0</v>
      </c>
      <c r="K2097" s="12"/>
      <c r="L2097" s="14">
        <v>0</v>
      </c>
      <c r="N2097" s="21">
        <v>0</v>
      </c>
      <c r="P2097" s="21">
        <v>0</v>
      </c>
      <c r="R2097" s="21">
        <v>0</v>
      </c>
      <c r="T2097" s="21">
        <v>0</v>
      </c>
      <c r="V2097" s="21">
        <v>0</v>
      </c>
      <c r="X2097" s="21">
        <v>0</v>
      </c>
      <c r="Z2097" s="21">
        <v>66894</v>
      </c>
      <c r="AB2097" s="22">
        <v>66894</v>
      </c>
      <c r="AD2097" s="5" t="str">
        <f t="shared" si="32"/>
        <v>No</v>
      </c>
      <c r="AF2097" s="28"/>
      <c r="AG2097" s="21"/>
    </row>
    <row r="2098" spans="1:33">
      <c r="A2098" s="8" t="s">
        <v>505</v>
      </c>
      <c r="B2098" s="8" t="s">
        <v>506</v>
      </c>
      <c r="C2098" s="9" t="s">
        <v>58</v>
      </c>
      <c r="D2098" s="185">
        <v>5210</v>
      </c>
      <c r="E2098" s="188">
        <v>50210</v>
      </c>
      <c r="F2098" s="9" t="s">
        <v>83</v>
      </c>
      <c r="G2098" s="9" t="s">
        <v>5756</v>
      </c>
      <c r="H2098" s="10">
        <v>68444</v>
      </c>
      <c r="I2098" s="11">
        <v>2</v>
      </c>
      <c r="J2098" s="24">
        <v>0</v>
      </c>
      <c r="K2098" s="12"/>
      <c r="L2098" s="14">
        <v>0</v>
      </c>
      <c r="N2098" s="21">
        <v>0</v>
      </c>
      <c r="P2098" s="21">
        <v>0</v>
      </c>
      <c r="R2098" s="21">
        <v>0</v>
      </c>
      <c r="T2098" s="21">
        <v>0</v>
      </c>
      <c r="V2098" s="21">
        <v>0</v>
      </c>
      <c r="X2098" s="21">
        <v>0</v>
      </c>
      <c r="Z2098" s="21">
        <v>23099</v>
      </c>
      <c r="AB2098" s="22">
        <v>23099</v>
      </c>
      <c r="AD2098" s="5" t="str">
        <f t="shared" si="32"/>
        <v>No</v>
      </c>
      <c r="AF2098" s="28"/>
      <c r="AG2098" s="21"/>
    </row>
    <row r="2099" spans="1:33">
      <c r="A2099" s="8" t="s">
        <v>6700</v>
      </c>
      <c r="B2099" s="8" t="s">
        <v>975</v>
      </c>
      <c r="C2099" s="9" t="s">
        <v>129</v>
      </c>
      <c r="D2099" s="185" t="s">
        <v>976</v>
      </c>
      <c r="E2099" s="188" t="s">
        <v>977</v>
      </c>
      <c r="F2099" s="9" t="s">
        <v>83</v>
      </c>
      <c r="G2099" s="9" t="s">
        <v>147</v>
      </c>
      <c r="H2099" s="10">
        <v>0</v>
      </c>
      <c r="I2099" s="11">
        <v>2</v>
      </c>
      <c r="J2099" s="24">
        <v>0</v>
      </c>
      <c r="K2099" s="12"/>
      <c r="L2099" s="14">
        <v>0</v>
      </c>
      <c r="N2099" s="21">
        <v>0</v>
      </c>
      <c r="P2099" s="21">
        <v>0</v>
      </c>
      <c r="R2099" s="21">
        <v>0</v>
      </c>
      <c r="T2099" s="21">
        <v>0</v>
      </c>
      <c r="V2099" s="21">
        <v>0</v>
      </c>
      <c r="X2099" s="21">
        <v>0</v>
      </c>
      <c r="Z2099" s="21">
        <v>80255</v>
      </c>
      <c r="AB2099" s="22">
        <v>80255</v>
      </c>
      <c r="AD2099" s="5" t="str">
        <f t="shared" si="32"/>
        <v>No</v>
      </c>
      <c r="AF2099" s="28"/>
      <c r="AG2099" s="21"/>
    </row>
    <row r="2100" spans="1:33">
      <c r="A2100" s="8" t="s">
        <v>2253</v>
      </c>
      <c r="B2100" s="8" t="s">
        <v>2254</v>
      </c>
      <c r="C2100" s="9" t="s">
        <v>275</v>
      </c>
      <c r="D2100" s="185" t="s">
        <v>2255</v>
      </c>
      <c r="E2100" s="188" t="s">
        <v>2256</v>
      </c>
      <c r="F2100" s="9" t="s">
        <v>83</v>
      </c>
      <c r="G2100" s="9" t="s">
        <v>147</v>
      </c>
      <c r="H2100" s="10">
        <v>0</v>
      </c>
      <c r="I2100" s="11">
        <v>2</v>
      </c>
      <c r="J2100" s="24">
        <v>0</v>
      </c>
      <c r="K2100" s="12"/>
      <c r="L2100" s="14">
        <v>0</v>
      </c>
      <c r="N2100" s="21">
        <v>0</v>
      </c>
      <c r="P2100" s="21">
        <v>0</v>
      </c>
      <c r="R2100" s="21">
        <v>0</v>
      </c>
      <c r="T2100" s="21">
        <v>0</v>
      </c>
      <c r="V2100" s="21">
        <v>0</v>
      </c>
      <c r="X2100" s="21">
        <v>0</v>
      </c>
      <c r="Z2100" s="21">
        <v>25109</v>
      </c>
      <c r="AB2100" s="22">
        <v>25109</v>
      </c>
      <c r="AD2100" s="5" t="str">
        <f t="shared" si="32"/>
        <v>No</v>
      </c>
      <c r="AF2100" s="28"/>
      <c r="AG2100" s="21"/>
    </row>
    <row r="2101" spans="1:33">
      <c r="A2101" s="8" t="s">
        <v>3711</v>
      </c>
      <c r="B2101" s="8" t="s">
        <v>3712</v>
      </c>
      <c r="C2101" s="9" t="s">
        <v>278</v>
      </c>
      <c r="D2101" s="185" t="s">
        <v>3713</v>
      </c>
      <c r="E2101" s="188" t="s">
        <v>3714</v>
      </c>
      <c r="F2101" s="9" t="s">
        <v>157</v>
      </c>
      <c r="G2101" s="9" t="s">
        <v>147</v>
      </c>
      <c r="H2101" s="10">
        <v>0</v>
      </c>
      <c r="I2101" s="11">
        <v>2</v>
      </c>
      <c r="J2101" s="24">
        <v>0</v>
      </c>
      <c r="K2101" s="12"/>
      <c r="L2101" s="14">
        <v>0</v>
      </c>
      <c r="N2101" s="21">
        <v>0</v>
      </c>
      <c r="P2101" s="21">
        <v>0</v>
      </c>
      <c r="R2101" s="21">
        <v>0</v>
      </c>
      <c r="T2101" s="21">
        <v>0</v>
      </c>
      <c r="V2101" s="21">
        <v>0</v>
      </c>
      <c r="X2101" s="21">
        <v>0</v>
      </c>
      <c r="Z2101" s="21">
        <v>7680</v>
      </c>
      <c r="AB2101" s="22">
        <v>7680</v>
      </c>
      <c r="AD2101" s="5" t="str">
        <f t="shared" si="32"/>
        <v>No</v>
      </c>
      <c r="AF2101" s="28"/>
      <c r="AG2101" s="21"/>
    </row>
    <row r="2102" spans="1:33">
      <c r="A2102" s="8" t="s">
        <v>4960</v>
      </c>
      <c r="B2102" s="8" t="s">
        <v>4961</v>
      </c>
      <c r="C2102" s="9" t="s">
        <v>91</v>
      </c>
      <c r="D2102" s="185" t="s">
        <v>4962</v>
      </c>
      <c r="E2102" s="188" t="s">
        <v>4963</v>
      </c>
      <c r="F2102" s="9" t="s">
        <v>83</v>
      </c>
      <c r="G2102" s="9" t="s">
        <v>147</v>
      </c>
      <c r="H2102" s="10">
        <v>0</v>
      </c>
      <c r="I2102" s="11">
        <v>2</v>
      </c>
      <c r="J2102" s="24">
        <v>0</v>
      </c>
      <c r="K2102" s="12"/>
      <c r="L2102" s="14">
        <v>0</v>
      </c>
      <c r="N2102" s="21">
        <v>0</v>
      </c>
      <c r="P2102" s="21">
        <v>0</v>
      </c>
      <c r="R2102" s="21">
        <v>0</v>
      </c>
      <c r="T2102" s="21">
        <v>0</v>
      </c>
      <c r="V2102" s="21">
        <v>0</v>
      </c>
      <c r="X2102" s="21">
        <v>0</v>
      </c>
      <c r="Z2102" s="21">
        <v>171259</v>
      </c>
      <c r="AB2102" s="22">
        <v>171259</v>
      </c>
      <c r="AD2102" s="5" t="str">
        <f t="shared" si="32"/>
        <v>No</v>
      </c>
      <c r="AF2102" s="28"/>
      <c r="AG2102" s="21"/>
    </row>
    <row r="2103" spans="1:33">
      <c r="A2103" s="8" t="s">
        <v>754</v>
      </c>
      <c r="B2103" s="8" t="s">
        <v>755</v>
      </c>
      <c r="C2103" s="9" t="s">
        <v>129</v>
      </c>
      <c r="D2103" s="185" t="s">
        <v>756</v>
      </c>
      <c r="E2103" s="188" t="s">
        <v>757</v>
      </c>
      <c r="F2103" s="9" t="s">
        <v>83</v>
      </c>
      <c r="G2103" s="9" t="s">
        <v>147</v>
      </c>
      <c r="H2103" s="10">
        <v>0</v>
      </c>
      <c r="I2103" s="11">
        <v>2</v>
      </c>
      <c r="J2103" s="24">
        <v>0</v>
      </c>
      <c r="K2103" s="12"/>
      <c r="L2103" s="14">
        <v>0</v>
      </c>
      <c r="N2103" s="21">
        <v>0</v>
      </c>
      <c r="P2103" s="21">
        <v>0</v>
      </c>
      <c r="R2103" s="21">
        <v>0</v>
      </c>
      <c r="T2103" s="21">
        <v>0</v>
      </c>
      <c r="V2103" s="21">
        <v>0</v>
      </c>
      <c r="X2103" s="21">
        <v>0</v>
      </c>
      <c r="Z2103" s="21">
        <v>62279</v>
      </c>
      <c r="AB2103" s="22">
        <v>62279</v>
      </c>
      <c r="AD2103" s="5" t="str">
        <f t="shared" si="32"/>
        <v>No</v>
      </c>
      <c r="AF2103" s="28"/>
      <c r="AG2103" s="21"/>
    </row>
    <row r="2104" spans="1:33">
      <c r="A2104" s="8" t="s">
        <v>1236</v>
      </c>
      <c r="B2104" s="8" t="s">
        <v>68</v>
      </c>
      <c r="C2104" s="9" t="s">
        <v>69</v>
      </c>
      <c r="D2104" s="185" t="s">
        <v>1237</v>
      </c>
      <c r="E2104" s="188">
        <v>80212</v>
      </c>
      <c r="F2104" s="9" t="s">
        <v>36</v>
      </c>
      <c r="G2104" s="9" t="s">
        <v>5756</v>
      </c>
      <c r="H2104" s="10">
        <v>0</v>
      </c>
      <c r="I2104" s="11">
        <v>2</v>
      </c>
      <c r="J2104" s="24">
        <v>0</v>
      </c>
      <c r="K2104" s="12"/>
      <c r="L2104" s="14">
        <v>0</v>
      </c>
      <c r="N2104" s="21">
        <v>0</v>
      </c>
      <c r="P2104" s="21">
        <v>0</v>
      </c>
      <c r="R2104" s="21">
        <v>0</v>
      </c>
      <c r="T2104" s="21">
        <v>0</v>
      </c>
      <c r="V2104" s="21">
        <v>0</v>
      </c>
      <c r="X2104" s="21">
        <v>0</v>
      </c>
      <c r="Z2104" s="21">
        <v>113102</v>
      </c>
      <c r="AB2104" s="22">
        <v>113102</v>
      </c>
      <c r="AD2104" s="5" t="str">
        <f t="shared" si="32"/>
        <v>No</v>
      </c>
      <c r="AF2104" s="28"/>
      <c r="AG2104" s="21"/>
    </row>
    <row r="2105" spans="1:33">
      <c r="A2105" s="8" t="s">
        <v>811</v>
      </c>
      <c r="B2105" s="8" t="s">
        <v>812</v>
      </c>
      <c r="C2105" s="9" t="s">
        <v>129</v>
      </c>
      <c r="D2105" s="185" t="s">
        <v>813</v>
      </c>
      <c r="E2105" s="188" t="s">
        <v>814</v>
      </c>
      <c r="F2105" s="9" t="s">
        <v>83</v>
      </c>
      <c r="G2105" s="9" t="s">
        <v>147</v>
      </c>
      <c r="H2105" s="10">
        <v>0</v>
      </c>
      <c r="I2105" s="11">
        <v>2</v>
      </c>
      <c r="J2105" s="24">
        <v>0</v>
      </c>
      <c r="K2105" s="12"/>
      <c r="L2105" s="14">
        <v>0</v>
      </c>
      <c r="N2105" s="21">
        <v>0</v>
      </c>
      <c r="P2105" s="21">
        <v>0</v>
      </c>
      <c r="R2105" s="21">
        <v>0</v>
      </c>
      <c r="T2105" s="21">
        <v>0</v>
      </c>
      <c r="V2105" s="21">
        <v>0</v>
      </c>
      <c r="X2105" s="21">
        <v>0</v>
      </c>
      <c r="Z2105" s="21">
        <v>47709</v>
      </c>
      <c r="AB2105" s="22">
        <v>47709</v>
      </c>
      <c r="AD2105" s="5" t="str">
        <f t="shared" si="32"/>
        <v>No</v>
      </c>
      <c r="AF2105" s="28"/>
      <c r="AG2105" s="21"/>
    </row>
    <row r="2106" spans="1:33">
      <c r="A2106" s="8" t="s">
        <v>2050</v>
      </c>
      <c r="B2106" s="8" t="s">
        <v>2025</v>
      </c>
      <c r="C2106" s="9" t="s">
        <v>69</v>
      </c>
      <c r="D2106" s="185" t="s">
        <v>2051</v>
      </c>
      <c r="E2106" s="188" t="s">
        <v>2052</v>
      </c>
      <c r="F2106" s="9" t="s">
        <v>157</v>
      </c>
      <c r="G2106" s="9" t="s">
        <v>147</v>
      </c>
      <c r="H2106" s="10">
        <v>0</v>
      </c>
      <c r="I2106" s="11">
        <v>2</v>
      </c>
      <c r="J2106" s="24">
        <v>0</v>
      </c>
      <c r="K2106" s="12"/>
      <c r="L2106" s="14">
        <v>0</v>
      </c>
      <c r="N2106" s="21">
        <v>0</v>
      </c>
      <c r="P2106" s="21">
        <v>0</v>
      </c>
      <c r="R2106" s="21">
        <v>0</v>
      </c>
      <c r="T2106" s="21">
        <v>0</v>
      </c>
      <c r="V2106" s="21">
        <v>0</v>
      </c>
      <c r="X2106" s="21">
        <v>0</v>
      </c>
      <c r="Z2106" s="21">
        <v>7257</v>
      </c>
      <c r="AB2106" s="22">
        <v>7257</v>
      </c>
      <c r="AD2106" s="5" t="str">
        <f t="shared" si="32"/>
        <v>No</v>
      </c>
      <c r="AF2106" s="28"/>
      <c r="AG2106" s="21"/>
    </row>
    <row r="2107" spans="1:33">
      <c r="A2107" s="8" t="s">
        <v>3740</v>
      </c>
      <c r="B2107" s="8" t="s">
        <v>3741</v>
      </c>
      <c r="C2107" s="9" t="s">
        <v>278</v>
      </c>
      <c r="D2107" s="185" t="s">
        <v>3742</v>
      </c>
      <c r="E2107" s="188" t="s">
        <v>3743</v>
      </c>
      <c r="F2107" s="9" t="s">
        <v>83</v>
      </c>
      <c r="G2107" s="9" t="s">
        <v>147</v>
      </c>
      <c r="H2107" s="10">
        <v>0</v>
      </c>
      <c r="I2107" s="11">
        <v>2</v>
      </c>
      <c r="J2107" s="24">
        <v>0</v>
      </c>
      <c r="K2107" s="12"/>
      <c r="L2107" s="14">
        <v>0</v>
      </c>
      <c r="N2107" s="21">
        <v>0</v>
      </c>
      <c r="P2107" s="21">
        <v>0</v>
      </c>
      <c r="R2107" s="21">
        <v>0</v>
      </c>
      <c r="T2107" s="21">
        <v>0</v>
      </c>
      <c r="V2107" s="21">
        <v>0</v>
      </c>
      <c r="X2107" s="21">
        <v>0</v>
      </c>
      <c r="Z2107" s="21">
        <v>16037</v>
      </c>
      <c r="AB2107" s="22">
        <v>16037</v>
      </c>
      <c r="AD2107" s="5" t="str">
        <f t="shared" si="32"/>
        <v>No</v>
      </c>
      <c r="AF2107" s="28"/>
      <c r="AG2107" s="21"/>
    </row>
    <row r="2108" spans="1:33">
      <c r="A2108" s="8" t="s">
        <v>6710</v>
      </c>
      <c r="B2108" s="8" t="s">
        <v>2167</v>
      </c>
      <c r="C2108" s="9" t="s">
        <v>275</v>
      </c>
      <c r="D2108" s="185" t="s">
        <v>2168</v>
      </c>
      <c r="E2108" s="188" t="s">
        <v>2169</v>
      </c>
      <c r="F2108" s="9" t="s">
        <v>83</v>
      </c>
      <c r="G2108" s="9" t="s">
        <v>147</v>
      </c>
      <c r="H2108" s="10">
        <v>0</v>
      </c>
      <c r="I2108" s="11">
        <v>2</v>
      </c>
      <c r="J2108" s="24">
        <v>0</v>
      </c>
      <c r="K2108" s="12"/>
      <c r="L2108" s="14">
        <v>0</v>
      </c>
      <c r="N2108" s="21">
        <v>0</v>
      </c>
      <c r="P2108" s="21">
        <v>0</v>
      </c>
      <c r="R2108" s="21">
        <v>0</v>
      </c>
      <c r="T2108" s="21">
        <v>0</v>
      </c>
      <c r="V2108" s="21">
        <v>0</v>
      </c>
      <c r="X2108" s="21">
        <v>0</v>
      </c>
      <c r="Z2108" s="21">
        <v>6903</v>
      </c>
      <c r="AB2108" s="22">
        <v>6903</v>
      </c>
      <c r="AD2108" s="5" t="str">
        <f t="shared" si="32"/>
        <v>No</v>
      </c>
      <c r="AF2108" s="28"/>
      <c r="AG2108" s="21"/>
    </row>
    <row r="2109" spans="1:33">
      <c r="A2109" s="8" t="s">
        <v>1253</v>
      </c>
      <c r="B2109" s="8" t="s">
        <v>1254</v>
      </c>
      <c r="C2109" s="9" t="s">
        <v>65</v>
      </c>
      <c r="D2109" s="185" t="s">
        <v>1255</v>
      </c>
      <c r="E2109" s="188">
        <v>279</v>
      </c>
      <c r="F2109" s="9" t="s">
        <v>36</v>
      </c>
      <c r="G2109" s="9" t="s">
        <v>5756</v>
      </c>
      <c r="H2109" s="10">
        <v>0</v>
      </c>
      <c r="I2109" s="11">
        <v>2</v>
      </c>
      <c r="J2109" s="24">
        <v>0</v>
      </c>
      <c r="K2109" s="12"/>
      <c r="L2109" s="14">
        <v>0</v>
      </c>
      <c r="N2109" s="21">
        <v>0</v>
      </c>
      <c r="P2109" s="21">
        <v>0</v>
      </c>
      <c r="R2109" s="21">
        <v>0</v>
      </c>
      <c r="T2109" s="21">
        <v>0</v>
      </c>
      <c r="V2109" s="21">
        <v>0</v>
      </c>
      <c r="X2109" s="21">
        <v>0</v>
      </c>
      <c r="Z2109" s="21">
        <v>30863</v>
      </c>
      <c r="AB2109" s="22">
        <v>30863</v>
      </c>
      <c r="AD2109" s="5" t="str">
        <f t="shared" si="32"/>
        <v>No</v>
      </c>
      <c r="AF2109" s="28"/>
      <c r="AG2109" s="21"/>
    </row>
    <row r="2110" spans="1:33">
      <c r="A2110" s="8" t="s">
        <v>89</v>
      </c>
      <c r="B2110" s="8" t="s">
        <v>90</v>
      </c>
      <c r="C2110" s="9" t="s">
        <v>91</v>
      </c>
      <c r="D2110" s="185" t="s">
        <v>92</v>
      </c>
      <c r="E2110" s="188">
        <v>99316</v>
      </c>
      <c r="F2110" s="9" t="s">
        <v>36</v>
      </c>
      <c r="G2110" s="9" t="s">
        <v>5756</v>
      </c>
      <c r="H2110" s="10">
        <v>0</v>
      </c>
      <c r="I2110" s="11">
        <v>2</v>
      </c>
      <c r="J2110" s="24">
        <v>0</v>
      </c>
      <c r="K2110" s="12"/>
      <c r="L2110" s="14">
        <v>0</v>
      </c>
      <c r="N2110" s="21">
        <v>0</v>
      </c>
      <c r="P2110" s="21">
        <v>0</v>
      </c>
      <c r="R2110" s="21">
        <v>0</v>
      </c>
      <c r="T2110" s="21">
        <v>0</v>
      </c>
      <c r="V2110" s="21">
        <v>0</v>
      </c>
      <c r="X2110" s="21">
        <v>0</v>
      </c>
      <c r="Z2110" s="21">
        <v>827254</v>
      </c>
      <c r="AB2110" s="22">
        <v>827254</v>
      </c>
      <c r="AD2110" s="5" t="str">
        <f t="shared" si="32"/>
        <v>No</v>
      </c>
      <c r="AF2110" s="28"/>
      <c r="AG2110" s="21"/>
    </row>
    <row r="2111" spans="1:33">
      <c r="A2111" s="8" t="s">
        <v>2333</v>
      </c>
      <c r="B2111" s="8" t="s">
        <v>119</v>
      </c>
      <c r="C2111" s="9" t="s">
        <v>106</v>
      </c>
      <c r="D2111" s="185" t="s">
        <v>2334</v>
      </c>
      <c r="E2111" s="188" t="s">
        <v>2335</v>
      </c>
      <c r="F2111" s="9" t="s">
        <v>83</v>
      </c>
      <c r="G2111" s="9" t="s">
        <v>147</v>
      </c>
      <c r="H2111" s="10">
        <v>0</v>
      </c>
      <c r="I2111" s="11">
        <v>2</v>
      </c>
      <c r="J2111" s="24">
        <v>0</v>
      </c>
      <c r="K2111" s="12"/>
      <c r="L2111" s="14">
        <v>0</v>
      </c>
      <c r="N2111" s="21">
        <v>0</v>
      </c>
      <c r="P2111" s="21">
        <v>0</v>
      </c>
      <c r="R2111" s="21">
        <v>0</v>
      </c>
      <c r="T2111" s="21">
        <v>0</v>
      </c>
      <c r="V2111" s="21">
        <v>0</v>
      </c>
      <c r="X2111" s="21">
        <v>0</v>
      </c>
      <c r="Z2111" s="21">
        <v>58945</v>
      </c>
      <c r="AB2111" s="22">
        <v>58945</v>
      </c>
      <c r="AD2111" s="5" t="str">
        <f t="shared" si="32"/>
        <v>No</v>
      </c>
      <c r="AF2111" s="28"/>
      <c r="AG2111" s="21"/>
    </row>
    <row r="2112" spans="1:33">
      <c r="A2112" s="8" t="s">
        <v>2996</v>
      </c>
      <c r="B2112" s="8" t="s">
        <v>838</v>
      </c>
      <c r="C2112" s="9" t="s">
        <v>109</v>
      </c>
      <c r="D2112" s="185">
        <v>4218</v>
      </c>
      <c r="E2112" s="188">
        <v>40218</v>
      </c>
      <c r="F2112" s="9" t="s">
        <v>83</v>
      </c>
      <c r="G2112" s="9" t="s">
        <v>5756</v>
      </c>
      <c r="H2112" s="10">
        <v>972546</v>
      </c>
      <c r="I2112" s="11">
        <v>2</v>
      </c>
      <c r="J2112" s="24">
        <v>0</v>
      </c>
      <c r="K2112" s="12"/>
      <c r="L2112" s="14">
        <v>0</v>
      </c>
      <c r="N2112" s="21">
        <v>0</v>
      </c>
      <c r="P2112" s="21">
        <v>0</v>
      </c>
      <c r="R2112" s="21">
        <v>0</v>
      </c>
      <c r="T2112" s="21">
        <v>0</v>
      </c>
      <c r="V2112" s="21">
        <v>0</v>
      </c>
      <c r="X2112" s="21">
        <v>0</v>
      </c>
      <c r="Z2112" s="21">
        <v>166222</v>
      </c>
      <c r="AB2112" s="22">
        <v>166222</v>
      </c>
      <c r="AD2112" s="5" t="str">
        <f t="shared" si="32"/>
        <v>No</v>
      </c>
      <c r="AF2112" s="28"/>
      <c r="AG2112" s="21"/>
    </row>
    <row r="2113" spans="1:33">
      <c r="A2113" s="8" t="s">
        <v>196</v>
      </c>
      <c r="B2113" s="8" t="s">
        <v>197</v>
      </c>
      <c r="C2113" s="9" t="s">
        <v>103</v>
      </c>
      <c r="D2113" s="185">
        <v>4123</v>
      </c>
      <c r="E2113" s="188">
        <v>40123</v>
      </c>
      <c r="F2113" s="9" t="s">
        <v>83</v>
      </c>
      <c r="G2113" s="9" t="s">
        <v>5756</v>
      </c>
      <c r="H2113" s="10">
        <v>2148346</v>
      </c>
      <c r="I2113" s="11">
        <v>2</v>
      </c>
      <c r="J2113" s="24">
        <v>0</v>
      </c>
      <c r="K2113" s="12"/>
      <c r="L2113" s="14">
        <v>0</v>
      </c>
      <c r="N2113" s="21">
        <v>0</v>
      </c>
      <c r="P2113" s="21">
        <v>0</v>
      </c>
      <c r="R2113" s="21">
        <v>0</v>
      </c>
      <c r="T2113" s="21">
        <v>0</v>
      </c>
      <c r="V2113" s="21">
        <v>0</v>
      </c>
      <c r="X2113" s="21">
        <v>0</v>
      </c>
      <c r="Z2113" s="21">
        <v>68239</v>
      </c>
      <c r="AB2113" s="22">
        <v>68239</v>
      </c>
      <c r="AD2113" s="5" t="str">
        <f t="shared" si="32"/>
        <v>No</v>
      </c>
      <c r="AF2113" s="28"/>
      <c r="AG2113" s="21"/>
    </row>
    <row r="2114" spans="1:33">
      <c r="A2114" s="8" t="s">
        <v>5670</v>
      </c>
      <c r="B2114" s="8" t="s">
        <v>5671</v>
      </c>
      <c r="C2114" s="9" t="s">
        <v>254</v>
      </c>
      <c r="D2114" s="185" t="s">
        <v>5672</v>
      </c>
      <c r="E2114" s="188" t="s">
        <v>5673</v>
      </c>
      <c r="F2114" s="9" t="s">
        <v>157</v>
      </c>
      <c r="G2114" s="9" t="s">
        <v>147</v>
      </c>
      <c r="H2114" s="10">
        <v>0</v>
      </c>
      <c r="I2114" s="11">
        <v>2</v>
      </c>
      <c r="J2114" s="24">
        <v>0</v>
      </c>
      <c r="K2114" s="12"/>
      <c r="L2114" s="14">
        <v>0</v>
      </c>
      <c r="N2114" s="21">
        <v>0</v>
      </c>
      <c r="P2114" s="21">
        <v>0</v>
      </c>
      <c r="R2114" s="21">
        <v>0</v>
      </c>
      <c r="T2114" s="21">
        <v>0</v>
      </c>
      <c r="V2114" s="21">
        <v>0</v>
      </c>
      <c r="X2114" s="21">
        <v>0</v>
      </c>
      <c r="Z2114" s="21">
        <v>68846</v>
      </c>
      <c r="AB2114" s="22">
        <v>68846</v>
      </c>
      <c r="AD2114" s="5" t="str">
        <f t="shared" si="32"/>
        <v>No</v>
      </c>
      <c r="AF2114" s="28"/>
      <c r="AG2114" s="21"/>
    </row>
    <row r="2115" spans="1:33">
      <c r="A2115" s="8" t="s">
        <v>2226</v>
      </c>
      <c r="B2115" s="8" t="s">
        <v>2227</v>
      </c>
      <c r="C2115" s="9" t="s">
        <v>275</v>
      </c>
      <c r="D2115" s="185" t="s">
        <v>2228</v>
      </c>
      <c r="E2115" s="188" t="s">
        <v>2229</v>
      </c>
      <c r="F2115" s="9" t="s">
        <v>157</v>
      </c>
      <c r="G2115" s="9" t="s">
        <v>147</v>
      </c>
      <c r="H2115" s="10">
        <v>0</v>
      </c>
      <c r="I2115" s="11">
        <v>2</v>
      </c>
      <c r="J2115" s="24">
        <v>0</v>
      </c>
      <c r="K2115" s="12"/>
      <c r="L2115" s="14">
        <v>0</v>
      </c>
      <c r="N2115" s="21">
        <v>0</v>
      </c>
      <c r="P2115" s="21">
        <v>0</v>
      </c>
      <c r="R2115" s="21">
        <v>0</v>
      </c>
      <c r="T2115" s="21">
        <v>0</v>
      </c>
      <c r="V2115" s="21">
        <v>0</v>
      </c>
      <c r="X2115" s="21">
        <v>0</v>
      </c>
      <c r="Z2115" s="21">
        <v>7268</v>
      </c>
      <c r="AB2115" s="22">
        <v>7268</v>
      </c>
      <c r="AD2115" s="5" t="str">
        <f t="shared" ref="AD2115:AD2178" si="33">IF(AC2115&amp;AA2115&amp;Y2115&amp;W2115&amp;U2115&amp;S2115&amp;Q2115&amp;O2115&amp;M2115&amp;K2115&lt;&gt;"","Yes","No")</f>
        <v>No</v>
      </c>
      <c r="AF2115" s="28"/>
      <c r="AG2115" s="21"/>
    </row>
    <row r="2116" spans="1:33">
      <c r="A2116" s="8" t="s">
        <v>3645</v>
      </c>
      <c r="B2116" s="8" t="s">
        <v>3646</v>
      </c>
      <c r="C2116" s="9" t="s">
        <v>54</v>
      </c>
      <c r="D2116" s="185" t="s">
        <v>3647</v>
      </c>
      <c r="E2116" s="188" t="s">
        <v>3648</v>
      </c>
      <c r="F2116" s="9" t="s">
        <v>83</v>
      </c>
      <c r="G2116" s="9" t="s">
        <v>147</v>
      </c>
      <c r="H2116" s="10">
        <v>0</v>
      </c>
      <c r="I2116" s="11">
        <v>2</v>
      </c>
      <c r="J2116" s="24">
        <v>0</v>
      </c>
      <c r="K2116" s="12"/>
      <c r="L2116" s="14">
        <v>0</v>
      </c>
      <c r="N2116" s="21">
        <v>0</v>
      </c>
      <c r="P2116" s="21">
        <v>0</v>
      </c>
      <c r="R2116" s="21">
        <v>0</v>
      </c>
      <c r="T2116" s="21">
        <v>0</v>
      </c>
      <c r="V2116" s="21">
        <v>0</v>
      </c>
      <c r="X2116" s="21">
        <v>0</v>
      </c>
      <c r="Z2116" s="21">
        <v>59840</v>
      </c>
      <c r="AB2116" s="22">
        <v>59840</v>
      </c>
      <c r="AD2116" s="5" t="str">
        <f t="shared" si="33"/>
        <v>No</v>
      </c>
      <c r="AF2116" s="28"/>
      <c r="AG2116" s="21"/>
    </row>
    <row r="2117" spans="1:33">
      <c r="A2117" s="8" t="s">
        <v>3938</v>
      </c>
      <c r="B2117" s="8" t="s">
        <v>6493</v>
      </c>
      <c r="C2117" s="9" t="s">
        <v>278</v>
      </c>
      <c r="D2117" s="185" t="s">
        <v>3939</v>
      </c>
      <c r="E2117" s="188" t="s">
        <v>3940</v>
      </c>
      <c r="F2117" s="9" t="s">
        <v>83</v>
      </c>
      <c r="G2117" s="9" t="s">
        <v>147</v>
      </c>
      <c r="H2117" s="10">
        <v>0</v>
      </c>
      <c r="I2117" s="11">
        <v>2</v>
      </c>
      <c r="J2117" s="24">
        <v>0</v>
      </c>
      <c r="K2117" s="12"/>
      <c r="L2117" s="14">
        <v>0</v>
      </c>
      <c r="N2117" s="21">
        <v>0</v>
      </c>
      <c r="P2117" s="21">
        <v>0</v>
      </c>
      <c r="R2117" s="21">
        <v>0</v>
      </c>
      <c r="T2117" s="21">
        <v>0</v>
      </c>
      <c r="V2117" s="21">
        <v>0</v>
      </c>
      <c r="X2117" s="21">
        <v>0</v>
      </c>
      <c r="Z2117" s="21">
        <v>20613</v>
      </c>
      <c r="AB2117" s="22">
        <v>20613</v>
      </c>
      <c r="AD2117" s="5" t="str">
        <f t="shared" si="33"/>
        <v>No</v>
      </c>
      <c r="AF2117" s="28"/>
      <c r="AG2117" s="21"/>
    </row>
    <row r="2118" spans="1:33">
      <c r="A2118" s="8" t="s">
        <v>2201</v>
      </c>
      <c r="B2118" s="8" t="s">
        <v>2201</v>
      </c>
      <c r="C2118" s="9" t="s">
        <v>275</v>
      </c>
      <c r="D2118" s="185" t="s">
        <v>2202</v>
      </c>
      <c r="E2118" s="188" t="s">
        <v>2203</v>
      </c>
      <c r="F2118" s="9" t="s">
        <v>83</v>
      </c>
      <c r="G2118" s="9" t="s">
        <v>147</v>
      </c>
      <c r="H2118" s="10">
        <v>0</v>
      </c>
      <c r="I2118" s="11">
        <v>2</v>
      </c>
      <c r="J2118" s="24">
        <v>0</v>
      </c>
      <c r="K2118" s="12"/>
      <c r="L2118" s="14">
        <v>0</v>
      </c>
      <c r="N2118" s="21">
        <v>0</v>
      </c>
      <c r="P2118" s="21">
        <v>0</v>
      </c>
      <c r="R2118" s="21">
        <v>0</v>
      </c>
      <c r="T2118" s="21">
        <v>0</v>
      </c>
      <c r="V2118" s="21">
        <v>0</v>
      </c>
      <c r="X2118" s="21">
        <v>0</v>
      </c>
      <c r="Z2118" s="21">
        <v>5135</v>
      </c>
      <c r="AB2118" s="22">
        <v>5135</v>
      </c>
      <c r="AD2118" s="5" t="str">
        <f t="shared" si="33"/>
        <v>No</v>
      </c>
      <c r="AF2118" s="28"/>
      <c r="AG2118" s="21"/>
    </row>
    <row r="2119" spans="1:33">
      <c r="A2119" s="8" t="s">
        <v>5593</v>
      </c>
      <c r="B2119" s="8" t="s">
        <v>5594</v>
      </c>
      <c r="C2119" s="9" t="s">
        <v>254</v>
      </c>
      <c r="D2119" s="185" t="s">
        <v>5595</v>
      </c>
      <c r="E2119" s="188" t="s">
        <v>5596</v>
      </c>
      <c r="F2119" s="9" t="s">
        <v>83</v>
      </c>
      <c r="G2119" s="9" t="s">
        <v>147</v>
      </c>
      <c r="H2119" s="10">
        <v>0</v>
      </c>
      <c r="I2119" s="11">
        <v>2</v>
      </c>
      <c r="J2119" s="24">
        <v>0</v>
      </c>
      <c r="K2119" s="12"/>
      <c r="L2119" s="14">
        <v>0</v>
      </c>
      <c r="N2119" s="21">
        <v>0</v>
      </c>
      <c r="P2119" s="21">
        <v>0</v>
      </c>
      <c r="R2119" s="21">
        <v>0</v>
      </c>
      <c r="T2119" s="21">
        <v>0</v>
      </c>
      <c r="V2119" s="21">
        <v>0</v>
      </c>
      <c r="X2119" s="21">
        <v>0</v>
      </c>
      <c r="Z2119" s="21">
        <v>15047</v>
      </c>
      <c r="AB2119" s="22">
        <v>15047</v>
      </c>
      <c r="AD2119" s="5" t="str">
        <f t="shared" si="33"/>
        <v>No</v>
      </c>
      <c r="AF2119" s="28"/>
      <c r="AG2119" s="21"/>
    </row>
    <row r="2120" spans="1:33">
      <c r="A2120" s="8" t="s">
        <v>5307</v>
      </c>
      <c r="B2120" s="8" t="s">
        <v>5308</v>
      </c>
      <c r="C2120" s="9" t="s">
        <v>58</v>
      </c>
      <c r="D2120" s="185" t="s">
        <v>5309</v>
      </c>
      <c r="E2120" s="188" t="s">
        <v>5310</v>
      </c>
      <c r="F2120" s="9" t="s">
        <v>83</v>
      </c>
      <c r="G2120" s="9" t="s">
        <v>147</v>
      </c>
      <c r="H2120" s="10">
        <v>0</v>
      </c>
      <c r="I2120" s="11">
        <v>2</v>
      </c>
      <c r="J2120" s="24">
        <v>0</v>
      </c>
      <c r="K2120" s="12"/>
      <c r="L2120" s="14">
        <v>0</v>
      </c>
      <c r="N2120" s="21">
        <v>0</v>
      </c>
      <c r="P2120" s="21">
        <v>0</v>
      </c>
      <c r="R2120" s="21">
        <v>0</v>
      </c>
      <c r="T2120" s="21">
        <v>0</v>
      </c>
      <c r="V2120" s="21">
        <v>0</v>
      </c>
      <c r="X2120" s="21">
        <v>0</v>
      </c>
      <c r="Z2120" s="21">
        <v>11147</v>
      </c>
      <c r="AB2120" s="22">
        <v>11147</v>
      </c>
      <c r="AD2120" s="5" t="str">
        <f t="shared" si="33"/>
        <v>No</v>
      </c>
      <c r="AF2120" s="28"/>
      <c r="AG2120" s="21"/>
    </row>
    <row r="2121" spans="1:33">
      <c r="A2121" s="8" t="s">
        <v>6350</v>
      </c>
      <c r="B2121" s="8" t="s">
        <v>6170</v>
      </c>
      <c r="C2121" s="9" t="s">
        <v>91</v>
      </c>
      <c r="D2121" s="185"/>
      <c r="E2121" s="188">
        <v>90278</v>
      </c>
      <c r="F2121" s="9" t="s">
        <v>83</v>
      </c>
      <c r="G2121" s="9" t="s">
        <v>5756</v>
      </c>
      <c r="H2121" s="10">
        <v>12150996</v>
      </c>
      <c r="I2121" s="11">
        <v>2</v>
      </c>
      <c r="J2121" s="24">
        <v>0</v>
      </c>
      <c r="K2121" s="12"/>
      <c r="L2121" s="14">
        <v>0</v>
      </c>
      <c r="N2121" s="21">
        <v>0</v>
      </c>
      <c r="P2121" s="21">
        <v>0</v>
      </c>
      <c r="R2121" s="21">
        <v>0</v>
      </c>
      <c r="T2121" s="21">
        <v>0</v>
      </c>
      <c r="V2121" s="21">
        <v>0</v>
      </c>
      <c r="X2121" s="21">
        <v>0</v>
      </c>
      <c r="Z2121" s="21">
        <v>354452</v>
      </c>
      <c r="AB2121" s="22">
        <v>354452</v>
      </c>
      <c r="AD2121" s="5" t="str">
        <f t="shared" si="33"/>
        <v>No</v>
      </c>
      <c r="AF2121" s="28"/>
      <c r="AG2121" s="21"/>
    </row>
    <row r="2122" spans="1:33">
      <c r="A2122" s="8" t="s">
        <v>766</v>
      </c>
      <c r="B2122" s="8" t="s">
        <v>767</v>
      </c>
      <c r="C2122" s="9" t="s">
        <v>129</v>
      </c>
      <c r="D2122" s="185" t="s">
        <v>768</v>
      </c>
      <c r="E2122" s="188" t="s">
        <v>769</v>
      </c>
      <c r="F2122" s="9" t="s">
        <v>83</v>
      </c>
      <c r="G2122" s="9" t="s">
        <v>147</v>
      </c>
      <c r="H2122" s="10">
        <v>0</v>
      </c>
      <c r="I2122" s="11">
        <v>2</v>
      </c>
      <c r="J2122" s="24">
        <v>0</v>
      </c>
      <c r="K2122" s="12"/>
      <c r="L2122" s="14">
        <v>0</v>
      </c>
      <c r="N2122" s="21">
        <v>0</v>
      </c>
      <c r="P2122" s="21">
        <v>0</v>
      </c>
      <c r="R2122" s="21">
        <v>0</v>
      </c>
      <c r="T2122" s="21">
        <v>0</v>
      </c>
      <c r="V2122" s="21">
        <v>0</v>
      </c>
      <c r="X2122" s="21">
        <v>0</v>
      </c>
      <c r="Z2122" s="21">
        <v>46347</v>
      </c>
      <c r="AB2122" s="22">
        <v>46347</v>
      </c>
      <c r="AD2122" s="5" t="str">
        <f t="shared" si="33"/>
        <v>No</v>
      </c>
      <c r="AF2122" s="28"/>
      <c r="AG2122" s="21"/>
    </row>
    <row r="2123" spans="1:33">
      <c r="A2123" s="8" t="s">
        <v>5336</v>
      </c>
      <c r="B2123" s="8" t="s">
        <v>5337</v>
      </c>
      <c r="C2123" s="9" t="s">
        <v>58</v>
      </c>
      <c r="D2123" s="185" t="s">
        <v>5338</v>
      </c>
      <c r="E2123" s="188" t="s">
        <v>5339</v>
      </c>
      <c r="F2123" s="9" t="s">
        <v>83</v>
      </c>
      <c r="G2123" s="9" t="s">
        <v>147</v>
      </c>
      <c r="H2123" s="10">
        <v>0</v>
      </c>
      <c r="I2123" s="11">
        <v>2</v>
      </c>
      <c r="J2123" s="24">
        <v>0</v>
      </c>
      <c r="K2123" s="12"/>
      <c r="L2123" s="14">
        <v>0</v>
      </c>
      <c r="N2123" s="21">
        <v>0</v>
      </c>
      <c r="P2123" s="21">
        <v>0</v>
      </c>
      <c r="R2123" s="21">
        <v>0</v>
      </c>
      <c r="T2123" s="21">
        <v>0</v>
      </c>
      <c r="V2123" s="21">
        <v>0</v>
      </c>
      <c r="X2123" s="21">
        <v>0</v>
      </c>
      <c r="Z2123" s="21">
        <v>4857</v>
      </c>
      <c r="AB2123" s="22">
        <v>4857</v>
      </c>
      <c r="AD2123" s="5" t="str">
        <f t="shared" si="33"/>
        <v>No</v>
      </c>
      <c r="AF2123" s="28"/>
      <c r="AG2123" s="21"/>
    </row>
    <row r="2124" spans="1:33">
      <c r="A2124" s="8" t="s">
        <v>2045</v>
      </c>
      <c r="B2124" s="8" t="s">
        <v>6475</v>
      </c>
      <c r="C2124" s="9" t="s">
        <v>69</v>
      </c>
      <c r="D2124" s="185" t="s">
        <v>2046</v>
      </c>
      <c r="E2124" s="188" t="s">
        <v>2047</v>
      </c>
      <c r="F2124" s="9" t="s">
        <v>83</v>
      </c>
      <c r="G2124" s="9" t="s">
        <v>147</v>
      </c>
      <c r="H2124" s="10">
        <v>0</v>
      </c>
      <c r="I2124" s="11">
        <v>2</v>
      </c>
      <c r="J2124" s="24">
        <v>0</v>
      </c>
      <c r="K2124" s="12"/>
      <c r="L2124" s="14">
        <v>0</v>
      </c>
      <c r="N2124" s="21">
        <v>0</v>
      </c>
      <c r="P2124" s="21">
        <v>0</v>
      </c>
      <c r="R2124" s="21">
        <v>0</v>
      </c>
      <c r="T2124" s="21">
        <v>0</v>
      </c>
      <c r="V2124" s="21">
        <v>0</v>
      </c>
      <c r="X2124" s="21">
        <v>0</v>
      </c>
      <c r="Z2124" s="21">
        <v>3501</v>
      </c>
      <c r="AB2124" s="22">
        <v>3501</v>
      </c>
      <c r="AD2124" s="5" t="str">
        <f t="shared" si="33"/>
        <v>No</v>
      </c>
      <c r="AF2124" s="28"/>
      <c r="AG2124" s="21"/>
    </row>
    <row r="2125" spans="1:33">
      <c r="A2125" s="8" t="s">
        <v>5367</v>
      </c>
      <c r="B2125" s="8" t="s">
        <v>5368</v>
      </c>
      <c r="C2125" s="9" t="s">
        <v>58</v>
      </c>
      <c r="D2125" s="185" t="s">
        <v>5369</v>
      </c>
      <c r="E2125" s="188" t="s">
        <v>5370</v>
      </c>
      <c r="F2125" s="9" t="s">
        <v>83</v>
      </c>
      <c r="G2125" s="9" t="s">
        <v>147</v>
      </c>
      <c r="H2125" s="10">
        <v>0</v>
      </c>
      <c r="I2125" s="11">
        <v>2</v>
      </c>
      <c r="J2125" s="24">
        <v>0</v>
      </c>
      <c r="K2125" s="12"/>
      <c r="L2125" s="14">
        <v>0</v>
      </c>
      <c r="N2125" s="21">
        <v>0</v>
      </c>
      <c r="P2125" s="21">
        <v>0</v>
      </c>
      <c r="R2125" s="21">
        <v>0</v>
      </c>
      <c r="T2125" s="21">
        <v>0</v>
      </c>
      <c r="V2125" s="21">
        <v>0</v>
      </c>
      <c r="X2125" s="21">
        <v>0</v>
      </c>
      <c r="Z2125" s="21">
        <v>26945</v>
      </c>
      <c r="AB2125" s="22">
        <v>26945</v>
      </c>
      <c r="AD2125" s="5" t="str">
        <f t="shared" si="33"/>
        <v>No</v>
      </c>
      <c r="AF2125" s="28"/>
      <c r="AG2125" s="21"/>
    </row>
    <row r="2126" spans="1:33">
      <c r="A2126" s="8" t="s">
        <v>4570</v>
      </c>
      <c r="B2126" s="8" t="s">
        <v>4571</v>
      </c>
      <c r="C2126" s="9" t="s">
        <v>254</v>
      </c>
      <c r="D2126" s="185" t="s">
        <v>4572</v>
      </c>
      <c r="E2126" s="188">
        <v>88170</v>
      </c>
      <c r="F2126" s="9" t="s">
        <v>36</v>
      </c>
      <c r="G2126" s="9" t="s">
        <v>5756</v>
      </c>
      <c r="H2126" s="10">
        <v>0</v>
      </c>
      <c r="I2126" s="11">
        <v>2</v>
      </c>
      <c r="J2126" s="24">
        <v>0</v>
      </c>
      <c r="K2126" s="12"/>
      <c r="L2126" s="14">
        <v>0</v>
      </c>
      <c r="N2126" s="21">
        <v>0</v>
      </c>
      <c r="P2126" s="21">
        <v>0</v>
      </c>
      <c r="R2126" s="21">
        <v>0</v>
      </c>
      <c r="T2126" s="21">
        <v>0</v>
      </c>
      <c r="V2126" s="21">
        <v>0</v>
      </c>
      <c r="X2126" s="21">
        <v>0</v>
      </c>
      <c r="Z2126" s="21">
        <v>0</v>
      </c>
      <c r="AB2126" s="22">
        <v>0</v>
      </c>
      <c r="AD2126" s="5" t="str">
        <f t="shared" si="33"/>
        <v>No</v>
      </c>
      <c r="AF2126" s="28"/>
      <c r="AG2126" s="21"/>
    </row>
    <row r="2127" spans="1:33">
      <c r="A2127" s="8" t="s">
        <v>5394</v>
      </c>
      <c r="B2127" s="8" t="s">
        <v>5395</v>
      </c>
      <c r="C2127" s="9" t="s">
        <v>58</v>
      </c>
      <c r="D2127" s="185" t="s">
        <v>5396</v>
      </c>
      <c r="E2127" s="188" t="s">
        <v>5397</v>
      </c>
      <c r="F2127" s="9" t="s">
        <v>88</v>
      </c>
      <c r="G2127" s="9" t="s">
        <v>147</v>
      </c>
      <c r="H2127" s="10">
        <v>0</v>
      </c>
      <c r="I2127" s="11">
        <v>2</v>
      </c>
      <c r="J2127" s="24">
        <v>0</v>
      </c>
      <c r="K2127" s="12"/>
      <c r="L2127" s="14">
        <v>0</v>
      </c>
      <c r="N2127" s="21">
        <v>0</v>
      </c>
      <c r="P2127" s="21">
        <v>0</v>
      </c>
      <c r="R2127" s="21">
        <v>0</v>
      </c>
      <c r="T2127" s="21">
        <v>0</v>
      </c>
      <c r="V2127" s="21">
        <v>0</v>
      </c>
      <c r="X2127" s="21">
        <v>0</v>
      </c>
      <c r="Z2127" s="21">
        <v>33002</v>
      </c>
      <c r="AB2127" s="22">
        <v>33002</v>
      </c>
      <c r="AD2127" s="5" t="str">
        <f t="shared" si="33"/>
        <v>No</v>
      </c>
      <c r="AF2127" s="28"/>
      <c r="AG2127" s="21"/>
    </row>
    <row r="2128" spans="1:33">
      <c r="A2128" s="8" t="s">
        <v>4546</v>
      </c>
      <c r="B2128" s="8" t="s">
        <v>4547</v>
      </c>
      <c r="C2128" s="9" t="s">
        <v>454</v>
      </c>
      <c r="D2128" s="185" t="s">
        <v>4548</v>
      </c>
      <c r="E2128" s="188" t="s">
        <v>4549</v>
      </c>
      <c r="F2128" s="9" t="s">
        <v>83</v>
      </c>
      <c r="G2128" s="9" t="s">
        <v>147</v>
      </c>
      <c r="H2128" s="10">
        <v>0</v>
      </c>
      <c r="I2128" s="11">
        <v>2</v>
      </c>
      <c r="J2128" s="24">
        <v>0</v>
      </c>
      <c r="K2128" s="12"/>
      <c r="L2128" s="14">
        <v>0</v>
      </c>
      <c r="N2128" s="21">
        <v>0</v>
      </c>
      <c r="P2128" s="21">
        <v>0</v>
      </c>
      <c r="R2128" s="21">
        <v>0</v>
      </c>
      <c r="T2128" s="21">
        <v>0</v>
      </c>
      <c r="V2128" s="21">
        <v>0</v>
      </c>
      <c r="X2128" s="21">
        <v>0</v>
      </c>
      <c r="Z2128" s="21">
        <v>976125</v>
      </c>
      <c r="AB2128" s="22">
        <v>976125</v>
      </c>
      <c r="AD2128" s="5" t="str">
        <f t="shared" si="33"/>
        <v>No</v>
      </c>
      <c r="AF2128" s="28"/>
      <c r="AG2128" s="21"/>
    </row>
    <row r="2129" spans="1:33">
      <c r="A2129" s="8" t="s">
        <v>3927</v>
      </c>
      <c r="B2129" s="8" t="s">
        <v>3928</v>
      </c>
      <c r="C2129" s="9" t="s">
        <v>278</v>
      </c>
      <c r="D2129" s="185" t="s">
        <v>3929</v>
      </c>
      <c r="E2129" s="188" t="s">
        <v>3930</v>
      </c>
      <c r="F2129" s="9" t="s">
        <v>83</v>
      </c>
      <c r="G2129" s="9" t="s">
        <v>147</v>
      </c>
      <c r="H2129" s="10">
        <v>0</v>
      </c>
      <c r="I2129" s="11">
        <v>2</v>
      </c>
      <c r="J2129" s="24">
        <v>0</v>
      </c>
      <c r="K2129" s="12"/>
      <c r="L2129" s="14">
        <v>0</v>
      </c>
      <c r="N2129" s="21">
        <v>0</v>
      </c>
      <c r="P2129" s="21">
        <v>0</v>
      </c>
      <c r="R2129" s="21">
        <v>0</v>
      </c>
      <c r="T2129" s="21">
        <v>0</v>
      </c>
      <c r="V2129" s="21">
        <v>0</v>
      </c>
      <c r="X2129" s="21">
        <v>0</v>
      </c>
      <c r="Z2129" s="21">
        <v>31849</v>
      </c>
      <c r="AB2129" s="22">
        <v>31849</v>
      </c>
      <c r="AD2129" s="5" t="str">
        <f t="shared" si="33"/>
        <v>No</v>
      </c>
      <c r="AF2129" s="28"/>
      <c r="AG2129" s="21"/>
    </row>
    <row r="2130" spans="1:33">
      <c r="A2130" s="8" t="s">
        <v>3891</v>
      </c>
      <c r="B2130" s="8" t="s">
        <v>3892</v>
      </c>
      <c r="C2130" s="9" t="s">
        <v>278</v>
      </c>
      <c r="D2130" s="185" t="s">
        <v>3893</v>
      </c>
      <c r="E2130" s="188" t="s">
        <v>3894</v>
      </c>
      <c r="F2130" s="9" t="s">
        <v>83</v>
      </c>
      <c r="G2130" s="9" t="s">
        <v>147</v>
      </c>
      <c r="H2130" s="10">
        <v>0</v>
      </c>
      <c r="I2130" s="11">
        <v>2</v>
      </c>
      <c r="J2130" s="24">
        <v>0</v>
      </c>
      <c r="K2130" s="12"/>
      <c r="L2130" s="14">
        <v>0</v>
      </c>
      <c r="N2130" s="21">
        <v>0</v>
      </c>
      <c r="P2130" s="21">
        <v>0</v>
      </c>
      <c r="R2130" s="21">
        <v>0</v>
      </c>
      <c r="T2130" s="21">
        <v>0</v>
      </c>
      <c r="V2130" s="21">
        <v>0</v>
      </c>
      <c r="X2130" s="21">
        <v>0</v>
      </c>
      <c r="Z2130" s="21">
        <v>37880</v>
      </c>
      <c r="AB2130" s="22">
        <v>37880</v>
      </c>
      <c r="AD2130" s="5" t="str">
        <f t="shared" si="33"/>
        <v>No</v>
      </c>
      <c r="AF2130" s="28"/>
      <c r="AG2130" s="21"/>
    </row>
    <row r="2131" spans="1:33">
      <c r="A2131" s="8" t="s">
        <v>2360</v>
      </c>
      <c r="B2131" s="8" t="s">
        <v>1035</v>
      </c>
      <c r="C2131" s="9" t="s">
        <v>42</v>
      </c>
      <c r="D2131" s="185">
        <v>2143</v>
      </c>
      <c r="E2131" s="188">
        <v>20143</v>
      </c>
      <c r="F2131" s="9" t="s">
        <v>83</v>
      </c>
      <c r="G2131" s="9" t="s">
        <v>5756</v>
      </c>
      <c r="H2131" s="10">
        <v>423566</v>
      </c>
      <c r="I2131" s="11">
        <v>2</v>
      </c>
      <c r="J2131" s="24">
        <v>0</v>
      </c>
      <c r="K2131" s="12"/>
      <c r="L2131" s="14">
        <v>0</v>
      </c>
      <c r="N2131" s="21">
        <v>0</v>
      </c>
      <c r="P2131" s="21">
        <v>0</v>
      </c>
      <c r="R2131" s="21">
        <v>0</v>
      </c>
      <c r="T2131" s="21">
        <v>0</v>
      </c>
      <c r="V2131" s="21">
        <v>0</v>
      </c>
      <c r="X2131" s="21">
        <v>0</v>
      </c>
      <c r="Z2131" s="21">
        <v>46912</v>
      </c>
      <c r="AB2131" s="22">
        <v>46912</v>
      </c>
      <c r="AD2131" s="5" t="str">
        <f t="shared" si="33"/>
        <v>No</v>
      </c>
      <c r="AF2131" s="28"/>
      <c r="AG2131" s="21"/>
    </row>
    <row r="2132" spans="1:33">
      <c r="A2132" s="8" t="s">
        <v>910</v>
      </c>
      <c r="B2132" s="8" t="s">
        <v>6494</v>
      </c>
      <c r="C2132" s="9" t="s">
        <v>129</v>
      </c>
      <c r="D2132" s="185" t="s">
        <v>911</v>
      </c>
      <c r="E2132" s="188" t="s">
        <v>912</v>
      </c>
      <c r="F2132" s="9" t="s">
        <v>83</v>
      </c>
      <c r="G2132" s="9" t="s">
        <v>147</v>
      </c>
      <c r="H2132" s="10">
        <v>0</v>
      </c>
      <c r="I2132" s="11">
        <v>2</v>
      </c>
      <c r="J2132" s="24">
        <v>0</v>
      </c>
      <c r="K2132" s="12"/>
      <c r="L2132" s="14">
        <v>0</v>
      </c>
      <c r="N2132" s="21">
        <v>0</v>
      </c>
      <c r="P2132" s="21">
        <v>0</v>
      </c>
      <c r="R2132" s="21">
        <v>0</v>
      </c>
      <c r="T2132" s="21">
        <v>0</v>
      </c>
      <c r="V2132" s="21">
        <v>0</v>
      </c>
      <c r="X2132" s="21">
        <v>0</v>
      </c>
      <c r="Z2132" s="21">
        <v>76320</v>
      </c>
      <c r="AB2132" s="22">
        <v>76320</v>
      </c>
      <c r="AD2132" s="5" t="str">
        <f t="shared" si="33"/>
        <v>No</v>
      </c>
      <c r="AF2132" s="28"/>
      <c r="AG2132" s="21"/>
    </row>
    <row r="2133" spans="1:33">
      <c r="A2133" s="8" t="s">
        <v>2155</v>
      </c>
      <c r="B2133" s="8" t="s">
        <v>3866</v>
      </c>
      <c r="C2133" s="9" t="s">
        <v>278</v>
      </c>
      <c r="D2133" s="185" t="s">
        <v>3867</v>
      </c>
      <c r="E2133" s="188" t="s">
        <v>3868</v>
      </c>
      <c r="F2133" s="9" t="s">
        <v>83</v>
      </c>
      <c r="G2133" s="9" t="s">
        <v>147</v>
      </c>
      <c r="H2133" s="10">
        <v>0</v>
      </c>
      <c r="I2133" s="11">
        <v>2</v>
      </c>
      <c r="J2133" s="24">
        <v>0</v>
      </c>
      <c r="K2133" s="12"/>
      <c r="L2133" s="14">
        <v>0</v>
      </c>
      <c r="N2133" s="21">
        <v>0</v>
      </c>
      <c r="P2133" s="21">
        <v>0</v>
      </c>
      <c r="R2133" s="21">
        <v>0</v>
      </c>
      <c r="T2133" s="21">
        <v>0</v>
      </c>
      <c r="V2133" s="21">
        <v>0</v>
      </c>
      <c r="X2133" s="21">
        <v>0</v>
      </c>
      <c r="Z2133" s="21">
        <v>11938</v>
      </c>
      <c r="AB2133" s="22">
        <v>11938</v>
      </c>
      <c r="AD2133" s="5" t="str">
        <f t="shared" si="33"/>
        <v>No</v>
      </c>
      <c r="AF2133" s="28"/>
      <c r="AG2133" s="21"/>
    </row>
    <row r="2134" spans="1:33">
      <c r="A2134" s="8" t="s">
        <v>6705</v>
      </c>
      <c r="B2134" s="8" t="s">
        <v>2227</v>
      </c>
      <c r="C2134" s="9" t="s">
        <v>275</v>
      </c>
      <c r="D2134" s="185" t="s">
        <v>2230</v>
      </c>
      <c r="E2134" s="188" t="s">
        <v>2231</v>
      </c>
      <c r="F2134" s="9" t="s">
        <v>83</v>
      </c>
      <c r="G2134" s="9" t="s">
        <v>147</v>
      </c>
      <c r="H2134" s="10">
        <v>0</v>
      </c>
      <c r="I2134" s="11">
        <v>2</v>
      </c>
      <c r="J2134" s="24">
        <v>0</v>
      </c>
      <c r="K2134" s="12"/>
      <c r="L2134" s="14">
        <v>0</v>
      </c>
      <c r="N2134" s="21">
        <v>0</v>
      </c>
      <c r="P2134" s="21">
        <v>0</v>
      </c>
      <c r="R2134" s="21">
        <v>0</v>
      </c>
      <c r="T2134" s="21">
        <v>0</v>
      </c>
      <c r="V2134" s="21">
        <v>0</v>
      </c>
      <c r="X2134" s="21">
        <v>0</v>
      </c>
      <c r="Z2134" s="21">
        <v>22853</v>
      </c>
      <c r="AB2134" s="22">
        <v>22853</v>
      </c>
      <c r="AD2134" s="5" t="str">
        <f t="shared" si="33"/>
        <v>No</v>
      </c>
      <c r="AF2134" s="28"/>
      <c r="AG2134" s="21"/>
    </row>
    <row r="2135" spans="1:33">
      <c r="A2135" s="8" t="s">
        <v>6343</v>
      </c>
      <c r="B2135" s="8" t="s">
        <v>6344</v>
      </c>
      <c r="C2135" s="9" t="s">
        <v>91</v>
      </c>
      <c r="D2135" s="185"/>
      <c r="E2135" s="188">
        <v>90264</v>
      </c>
      <c r="F2135" s="9" t="s">
        <v>83</v>
      </c>
      <c r="G2135" s="9" t="s">
        <v>5756</v>
      </c>
      <c r="H2135" s="10">
        <v>12150996</v>
      </c>
      <c r="I2135" s="11">
        <v>2</v>
      </c>
      <c r="J2135" s="24">
        <v>0</v>
      </c>
      <c r="K2135" s="12"/>
      <c r="L2135" s="14">
        <v>0</v>
      </c>
      <c r="N2135" s="21">
        <v>0</v>
      </c>
      <c r="P2135" s="21">
        <v>0</v>
      </c>
      <c r="R2135" s="21">
        <v>0</v>
      </c>
      <c r="T2135" s="21">
        <v>0</v>
      </c>
      <c r="V2135" s="21">
        <v>0</v>
      </c>
      <c r="X2135" s="21">
        <v>0</v>
      </c>
      <c r="Z2135" s="21">
        <v>427896</v>
      </c>
      <c r="AB2135" s="22">
        <v>427896</v>
      </c>
      <c r="AD2135" s="5" t="str">
        <f t="shared" si="33"/>
        <v>No</v>
      </c>
      <c r="AF2135" s="28"/>
      <c r="AG2135" s="21"/>
    </row>
    <row r="2136" spans="1:33">
      <c r="A2136" s="8" t="s">
        <v>2096</v>
      </c>
      <c r="B2136" s="8" t="s">
        <v>2097</v>
      </c>
      <c r="C2136" s="9" t="s">
        <v>275</v>
      </c>
      <c r="D2136" s="185" t="s">
        <v>2098</v>
      </c>
      <c r="E2136" s="188" t="s">
        <v>2099</v>
      </c>
      <c r="F2136" s="9" t="s">
        <v>83</v>
      </c>
      <c r="G2136" s="9" t="s">
        <v>147</v>
      </c>
      <c r="H2136" s="10">
        <v>0</v>
      </c>
      <c r="I2136" s="11">
        <v>2</v>
      </c>
      <c r="J2136" s="24">
        <v>0</v>
      </c>
      <c r="K2136" s="12"/>
      <c r="L2136" s="14">
        <v>0</v>
      </c>
      <c r="N2136" s="21">
        <v>0</v>
      </c>
      <c r="P2136" s="21">
        <v>0</v>
      </c>
      <c r="R2136" s="21">
        <v>0</v>
      </c>
      <c r="T2136" s="21">
        <v>0</v>
      </c>
      <c r="V2136" s="21">
        <v>0</v>
      </c>
      <c r="X2136" s="21">
        <v>0</v>
      </c>
      <c r="Z2136" s="21">
        <v>11824</v>
      </c>
      <c r="AB2136" s="22">
        <v>11824</v>
      </c>
      <c r="AD2136" s="5" t="str">
        <f t="shared" si="33"/>
        <v>No</v>
      </c>
      <c r="AF2136" s="28"/>
      <c r="AG2136" s="21"/>
    </row>
    <row r="2137" spans="1:33">
      <c r="A2137" s="8" t="s">
        <v>437</v>
      </c>
      <c r="B2137" s="8" t="s">
        <v>438</v>
      </c>
      <c r="C2137" s="9" t="s">
        <v>79</v>
      </c>
      <c r="D2137" s="185" t="s">
        <v>439</v>
      </c>
      <c r="E2137" s="188">
        <v>99406</v>
      </c>
      <c r="F2137" s="9" t="s">
        <v>36</v>
      </c>
      <c r="G2137" s="9" t="s">
        <v>5756</v>
      </c>
      <c r="H2137" s="10">
        <v>0</v>
      </c>
      <c r="I2137" s="11">
        <v>2</v>
      </c>
      <c r="J2137" s="24">
        <v>0</v>
      </c>
      <c r="K2137" s="12"/>
      <c r="L2137" s="14">
        <v>0</v>
      </c>
      <c r="N2137" s="21">
        <v>0</v>
      </c>
      <c r="P2137" s="21">
        <v>0</v>
      </c>
      <c r="R2137" s="21">
        <v>0</v>
      </c>
      <c r="T2137" s="21">
        <v>0</v>
      </c>
      <c r="V2137" s="21">
        <v>0</v>
      </c>
      <c r="X2137" s="21">
        <v>0</v>
      </c>
      <c r="Z2137" s="21">
        <v>0</v>
      </c>
      <c r="AB2137" s="22">
        <v>0</v>
      </c>
      <c r="AD2137" s="5" t="str">
        <f t="shared" si="33"/>
        <v>No</v>
      </c>
      <c r="AF2137" s="28"/>
      <c r="AG2137" s="21"/>
    </row>
    <row r="2138" spans="1:33">
      <c r="A2138" s="8" t="s">
        <v>5920</v>
      </c>
      <c r="B2138" s="8" t="s">
        <v>6495</v>
      </c>
      <c r="C2138" s="9" t="s">
        <v>420</v>
      </c>
      <c r="D2138" s="185"/>
      <c r="E2138" s="188" t="s">
        <v>5921</v>
      </c>
      <c r="F2138" s="9" t="s">
        <v>83</v>
      </c>
      <c r="G2138" s="9" t="s">
        <v>147</v>
      </c>
      <c r="H2138" s="10">
        <v>0</v>
      </c>
      <c r="I2138" s="11">
        <v>2</v>
      </c>
      <c r="J2138" s="24">
        <v>0</v>
      </c>
      <c r="K2138" s="12"/>
      <c r="L2138" s="14">
        <v>0</v>
      </c>
      <c r="N2138" s="21">
        <v>0</v>
      </c>
      <c r="P2138" s="21">
        <v>0</v>
      </c>
      <c r="R2138" s="21">
        <v>0</v>
      </c>
      <c r="T2138" s="21">
        <v>0</v>
      </c>
      <c r="V2138" s="21">
        <v>0</v>
      </c>
      <c r="X2138" s="21">
        <v>0</v>
      </c>
      <c r="Z2138" s="21">
        <v>44455</v>
      </c>
      <c r="AB2138" s="22">
        <v>44455</v>
      </c>
      <c r="AD2138" s="5" t="str">
        <f t="shared" si="33"/>
        <v>No</v>
      </c>
      <c r="AF2138" s="28"/>
      <c r="AG2138" s="21"/>
    </row>
    <row r="2139" spans="1:33">
      <c r="A2139" s="8" t="s">
        <v>853</v>
      </c>
      <c r="B2139" s="8" t="s">
        <v>854</v>
      </c>
      <c r="C2139" s="9" t="s">
        <v>129</v>
      </c>
      <c r="D2139" s="185" t="s">
        <v>855</v>
      </c>
      <c r="E2139" s="188" t="s">
        <v>856</v>
      </c>
      <c r="F2139" s="9" t="s">
        <v>83</v>
      </c>
      <c r="G2139" s="9" t="s">
        <v>147</v>
      </c>
      <c r="H2139" s="10">
        <v>0</v>
      </c>
      <c r="I2139" s="11">
        <v>2</v>
      </c>
      <c r="J2139" s="24">
        <v>0</v>
      </c>
      <c r="K2139" s="12"/>
      <c r="L2139" s="14">
        <v>0</v>
      </c>
      <c r="N2139" s="21">
        <v>0</v>
      </c>
      <c r="P2139" s="21">
        <v>0</v>
      </c>
      <c r="R2139" s="21">
        <v>0</v>
      </c>
      <c r="T2139" s="21">
        <v>0</v>
      </c>
      <c r="V2139" s="21">
        <v>0</v>
      </c>
      <c r="X2139" s="21">
        <v>0</v>
      </c>
      <c r="Z2139" s="21">
        <v>31716</v>
      </c>
      <c r="AB2139" s="22">
        <v>31716</v>
      </c>
      <c r="AD2139" s="5" t="str">
        <f t="shared" si="33"/>
        <v>No</v>
      </c>
      <c r="AF2139" s="28"/>
      <c r="AG2139" s="21"/>
    </row>
    <row r="2140" spans="1:33">
      <c r="A2140" s="8" t="s">
        <v>2734</v>
      </c>
      <c r="B2140" s="8" t="s">
        <v>2735</v>
      </c>
      <c r="C2140" s="9" t="s">
        <v>65</v>
      </c>
      <c r="D2140" s="185" t="s">
        <v>2736</v>
      </c>
      <c r="E2140" s="188" t="s">
        <v>2737</v>
      </c>
      <c r="F2140" s="9" t="s">
        <v>157</v>
      </c>
      <c r="G2140" s="9" t="s">
        <v>147</v>
      </c>
      <c r="H2140" s="10">
        <v>0</v>
      </c>
      <c r="I2140" s="11">
        <v>2</v>
      </c>
      <c r="J2140" s="24">
        <v>0</v>
      </c>
      <c r="K2140" s="12"/>
      <c r="L2140" s="14">
        <v>0</v>
      </c>
      <c r="N2140" s="21">
        <v>0</v>
      </c>
      <c r="P2140" s="21">
        <v>0</v>
      </c>
      <c r="R2140" s="21">
        <v>0</v>
      </c>
      <c r="T2140" s="21">
        <v>0</v>
      </c>
      <c r="V2140" s="21">
        <v>0</v>
      </c>
      <c r="X2140" s="21">
        <v>0</v>
      </c>
      <c r="Z2140" s="21">
        <v>30000</v>
      </c>
      <c r="AB2140" s="22">
        <v>30000</v>
      </c>
      <c r="AD2140" s="5" t="str">
        <f t="shared" si="33"/>
        <v>No</v>
      </c>
      <c r="AF2140" s="28"/>
      <c r="AG2140" s="21"/>
    </row>
    <row r="2141" spans="1:33">
      <c r="A2141" s="8" t="s">
        <v>968</v>
      </c>
      <c r="B2141" s="8" t="s">
        <v>969</v>
      </c>
      <c r="C2141" s="9" t="s">
        <v>129</v>
      </c>
      <c r="D2141" s="185" t="s">
        <v>970</v>
      </c>
      <c r="E2141" s="188" t="s">
        <v>971</v>
      </c>
      <c r="F2141" s="9" t="s">
        <v>83</v>
      </c>
      <c r="G2141" s="9" t="s">
        <v>147</v>
      </c>
      <c r="H2141" s="10">
        <v>0</v>
      </c>
      <c r="I2141" s="11">
        <v>2</v>
      </c>
      <c r="J2141" s="24">
        <v>0</v>
      </c>
      <c r="K2141" s="12"/>
      <c r="L2141" s="14">
        <v>0</v>
      </c>
      <c r="N2141" s="21">
        <v>0</v>
      </c>
      <c r="P2141" s="21">
        <v>0</v>
      </c>
      <c r="R2141" s="21">
        <v>0</v>
      </c>
      <c r="T2141" s="21">
        <v>0</v>
      </c>
      <c r="V2141" s="21">
        <v>0</v>
      </c>
      <c r="X2141" s="21">
        <v>0</v>
      </c>
      <c r="Z2141" s="21">
        <v>44276</v>
      </c>
      <c r="AB2141" s="22">
        <v>44276</v>
      </c>
      <c r="AD2141" s="5" t="str">
        <f t="shared" si="33"/>
        <v>No</v>
      </c>
      <c r="AF2141" s="28"/>
      <c r="AG2141" s="21"/>
    </row>
    <row r="2142" spans="1:33">
      <c r="A2142" s="8" t="s">
        <v>1820</v>
      </c>
      <c r="B2142" s="8" t="s">
        <v>1821</v>
      </c>
      <c r="C2142" s="9" t="s">
        <v>580</v>
      </c>
      <c r="D2142" s="185" t="s">
        <v>1822</v>
      </c>
      <c r="E2142" s="188">
        <v>80015</v>
      </c>
      <c r="F2142" s="9" t="s">
        <v>36</v>
      </c>
      <c r="G2142" s="9" t="s">
        <v>5756</v>
      </c>
      <c r="H2142" s="10">
        <v>0</v>
      </c>
      <c r="I2142" s="11">
        <v>2</v>
      </c>
      <c r="J2142" s="24">
        <v>0</v>
      </c>
      <c r="K2142" s="12"/>
      <c r="L2142" s="14">
        <v>0</v>
      </c>
      <c r="N2142" s="21">
        <v>0</v>
      </c>
      <c r="P2142" s="21">
        <v>0</v>
      </c>
      <c r="R2142" s="21">
        <v>0</v>
      </c>
      <c r="T2142" s="21">
        <v>0</v>
      </c>
      <c r="V2142" s="21">
        <v>0</v>
      </c>
      <c r="X2142" s="21">
        <v>0</v>
      </c>
      <c r="Z2142" s="21">
        <v>0</v>
      </c>
      <c r="AB2142" s="22">
        <v>0</v>
      </c>
      <c r="AD2142" s="5" t="str">
        <f t="shared" si="33"/>
        <v>No</v>
      </c>
      <c r="AF2142" s="28"/>
      <c r="AG2142" s="21"/>
    </row>
    <row r="2143" spans="1:33">
      <c r="A2143" s="8" t="s">
        <v>881</v>
      </c>
      <c r="B2143" s="8" t="s">
        <v>6490</v>
      </c>
      <c r="C2143" s="9" t="s">
        <v>129</v>
      </c>
      <c r="D2143" s="185" t="s">
        <v>882</v>
      </c>
      <c r="E2143" s="188" t="s">
        <v>883</v>
      </c>
      <c r="F2143" s="9" t="s">
        <v>83</v>
      </c>
      <c r="G2143" s="9" t="s">
        <v>147</v>
      </c>
      <c r="H2143" s="10">
        <v>0</v>
      </c>
      <c r="I2143" s="11">
        <v>2</v>
      </c>
      <c r="J2143" s="24">
        <v>0</v>
      </c>
      <c r="K2143" s="12"/>
      <c r="L2143" s="14">
        <v>0</v>
      </c>
      <c r="N2143" s="21">
        <v>0</v>
      </c>
      <c r="P2143" s="21">
        <v>0</v>
      </c>
      <c r="R2143" s="21">
        <v>0</v>
      </c>
      <c r="T2143" s="21">
        <v>0</v>
      </c>
      <c r="V2143" s="21">
        <v>0</v>
      </c>
      <c r="X2143" s="21">
        <v>0</v>
      </c>
      <c r="Z2143" s="21">
        <v>59083</v>
      </c>
      <c r="AB2143" s="22">
        <v>59083</v>
      </c>
      <c r="AD2143" s="5" t="str">
        <f t="shared" si="33"/>
        <v>No</v>
      </c>
      <c r="AF2143" s="28"/>
      <c r="AG2143" s="21"/>
    </row>
    <row r="2144" spans="1:33">
      <c r="A2144" s="8" t="s">
        <v>6051</v>
      </c>
      <c r="B2144" s="8" t="s">
        <v>6096</v>
      </c>
      <c r="C2144" s="9" t="s">
        <v>5851</v>
      </c>
      <c r="D2144" s="185" t="s">
        <v>6052</v>
      </c>
      <c r="E2144" s="188" t="s">
        <v>6053</v>
      </c>
      <c r="F2144" s="9" t="s">
        <v>138</v>
      </c>
      <c r="G2144" s="9" t="s">
        <v>147</v>
      </c>
      <c r="H2144" s="10">
        <v>0</v>
      </c>
      <c r="I2144" s="11">
        <v>1</v>
      </c>
      <c r="J2144" s="24">
        <v>0</v>
      </c>
      <c r="K2144" s="12"/>
      <c r="L2144" s="14">
        <v>0</v>
      </c>
      <c r="N2144" s="21">
        <v>0</v>
      </c>
      <c r="P2144" s="21">
        <v>0</v>
      </c>
      <c r="R2144" s="21">
        <v>0</v>
      </c>
      <c r="T2144" s="21">
        <v>0</v>
      </c>
      <c r="V2144" s="21">
        <v>0</v>
      </c>
      <c r="X2144" s="21">
        <v>0</v>
      </c>
      <c r="Z2144" s="21">
        <v>0</v>
      </c>
      <c r="AB2144" s="22">
        <v>0</v>
      </c>
      <c r="AD2144" s="5" t="str">
        <f t="shared" si="33"/>
        <v>No</v>
      </c>
      <c r="AF2144" s="28"/>
      <c r="AG2144" s="21"/>
    </row>
    <row r="2145" spans="1:33">
      <c r="A2145" s="8" t="s">
        <v>3774</v>
      </c>
      <c r="B2145" s="8" t="s">
        <v>3775</v>
      </c>
      <c r="C2145" s="9" t="s">
        <v>278</v>
      </c>
      <c r="D2145" s="185" t="s">
        <v>3776</v>
      </c>
      <c r="E2145" s="188" t="s">
        <v>3777</v>
      </c>
      <c r="F2145" s="9" t="s">
        <v>83</v>
      </c>
      <c r="G2145" s="9" t="s">
        <v>147</v>
      </c>
      <c r="H2145" s="10">
        <v>0</v>
      </c>
      <c r="I2145" s="11">
        <v>1</v>
      </c>
      <c r="J2145" s="24">
        <v>0</v>
      </c>
      <c r="K2145" s="12"/>
      <c r="L2145" s="14">
        <v>0</v>
      </c>
      <c r="N2145" s="21">
        <v>0</v>
      </c>
      <c r="P2145" s="21">
        <v>0</v>
      </c>
      <c r="R2145" s="21">
        <v>0</v>
      </c>
      <c r="T2145" s="21">
        <v>0</v>
      </c>
      <c r="V2145" s="21">
        <v>0</v>
      </c>
      <c r="X2145" s="21">
        <v>0</v>
      </c>
      <c r="Z2145" s="21">
        <v>5419</v>
      </c>
      <c r="AB2145" s="22">
        <v>5419</v>
      </c>
      <c r="AD2145" s="5" t="str">
        <f t="shared" si="33"/>
        <v>No</v>
      </c>
      <c r="AF2145" s="28"/>
      <c r="AG2145" s="21"/>
    </row>
    <row r="2146" spans="1:33">
      <c r="A2146" s="8" t="s">
        <v>6378</v>
      </c>
      <c r="B2146" s="8" t="s">
        <v>6379</v>
      </c>
      <c r="C2146" s="9" t="s">
        <v>171</v>
      </c>
      <c r="D2146" s="185"/>
      <c r="E2146" s="188">
        <v>40260</v>
      </c>
      <c r="F2146" s="9" t="s">
        <v>83</v>
      </c>
      <c r="G2146" s="9" t="s">
        <v>5756</v>
      </c>
      <c r="H2146" s="10">
        <v>5502379</v>
      </c>
      <c r="I2146" s="11">
        <v>1</v>
      </c>
      <c r="J2146" s="24">
        <v>0</v>
      </c>
      <c r="K2146" s="12"/>
      <c r="L2146" s="14">
        <v>0</v>
      </c>
      <c r="N2146" s="21">
        <v>0</v>
      </c>
      <c r="P2146" s="21">
        <v>0</v>
      </c>
      <c r="R2146" s="21">
        <v>0</v>
      </c>
      <c r="T2146" s="21">
        <v>0</v>
      </c>
      <c r="V2146" s="21">
        <v>0</v>
      </c>
      <c r="X2146" s="21">
        <v>0</v>
      </c>
      <c r="Z2146" s="21">
        <v>149550</v>
      </c>
      <c r="AB2146" s="22">
        <v>149550</v>
      </c>
      <c r="AD2146" s="5" t="str">
        <f t="shared" si="33"/>
        <v>No</v>
      </c>
      <c r="AF2146" s="28"/>
      <c r="AG2146" s="21"/>
    </row>
    <row r="2147" spans="1:33">
      <c r="A2147" s="8" t="s">
        <v>5378</v>
      </c>
      <c r="B2147" s="8" t="s">
        <v>5379</v>
      </c>
      <c r="C2147" s="9" t="s">
        <v>58</v>
      </c>
      <c r="D2147" s="185" t="s">
        <v>5380</v>
      </c>
      <c r="E2147" s="188" t="s">
        <v>5381</v>
      </c>
      <c r="F2147" s="9" t="s">
        <v>83</v>
      </c>
      <c r="G2147" s="9" t="s">
        <v>147</v>
      </c>
      <c r="H2147" s="10">
        <v>0</v>
      </c>
      <c r="I2147" s="11">
        <v>1</v>
      </c>
      <c r="J2147" s="24">
        <v>0</v>
      </c>
      <c r="K2147" s="12"/>
      <c r="L2147" s="14">
        <v>0</v>
      </c>
      <c r="N2147" s="21">
        <v>0</v>
      </c>
      <c r="P2147" s="21">
        <v>0</v>
      </c>
      <c r="R2147" s="21">
        <v>0</v>
      </c>
      <c r="T2147" s="21">
        <v>0</v>
      </c>
      <c r="V2147" s="21">
        <v>0</v>
      </c>
      <c r="X2147" s="21">
        <v>0</v>
      </c>
      <c r="Z2147" s="21">
        <v>13420</v>
      </c>
      <c r="AB2147" s="22">
        <v>13420</v>
      </c>
      <c r="AD2147" s="5" t="str">
        <f t="shared" si="33"/>
        <v>No</v>
      </c>
      <c r="AF2147" s="28"/>
      <c r="AG2147" s="21"/>
    </row>
    <row r="2148" spans="1:33">
      <c r="A2148" s="8" t="s">
        <v>3705</v>
      </c>
      <c r="B2148" s="8" t="s">
        <v>3706</v>
      </c>
      <c r="C2148" s="9" t="s">
        <v>65</v>
      </c>
      <c r="D2148" s="185" t="s">
        <v>3707</v>
      </c>
      <c r="E2148" s="188">
        <v>247</v>
      </c>
      <c r="F2148" s="9" t="s">
        <v>36</v>
      </c>
      <c r="G2148" s="9" t="s">
        <v>5756</v>
      </c>
      <c r="H2148" s="10">
        <v>0</v>
      </c>
      <c r="I2148" s="11">
        <v>1</v>
      </c>
      <c r="J2148" s="24">
        <v>0</v>
      </c>
      <c r="K2148" s="12"/>
      <c r="L2148" s="14">
        <v>0</v>
      </c>
      <c r="N2148" s="21">
        <v>0</v>
      </c>
      <c r="P2148" s="21">
        <v>0</v>
      </c>
      <c r="R2148" s="21">
        <v>0</v>
      </c>
      <c r="T2148" s="21">
        <v>0</v>
      </c>
      <c r="V2148" s="21">
        <v>0</v>
      </c>
      <c r="X2148" s="21">
        <v>0</v>
      </c>
      <c r="Z2148" s="21">
        <v>0</v>
      </c>
      <c r="AB2148" s="22">
        <v>0</v>
      </c>
      <c r="AD2148" s="5" t="str">
        <f t="shared" si="33"/>
        <v>No</v>
      </c>
      <c r="AF2148" s="28"/>
      <c r="AG2148" s="21"/>
    </row>
    <row r="2149" spans="1:33">
      <c r="A2149" s="8" t="s">
        <v>3915</v>
      </c>
      <c r="B2149" s="8" t="s">
        <v>3916</v>
      </c>
      <c r="C2149" s="9" t="s">
        <v>278</v>
      </c>
      <c r="D2149" s="185" t="s">
        <v>3917</v>
      </c>
      <c r="E2149" s="188" t="s">
        <v>3918</v>
      </c>
      <c r="F2149" s="9" t="s">
        <v>83</v>
      </c>
      <c r="G2149" s="9" t="s">
        <v>147</v>
      </c>
      <c r="H2149" s="10">
        <v>0</v>
      </c>
      <c r="I2149" s="11">
        <v>1</v>
      </c>
      <c r="J2149" s="24">
        <v>0</v>
      </c>
      <c r="K2149" s="12"/>
      <c r="L2149" s="14">
        <v>0</v>
      </c>
      <c r="N2149" s="21">
        <v>0</v>
      </c>
      <c r="P2149" s="21">
        <v>0</v>
      </c>
      <c r="R2149" s="21">
        <v>0</v>
      </c>
      <c r="T2149" s="21">
        <v>0</v>
      </c>
      <c r="V2149" s="21">
        <v>0</v>
      </c>
      <c r="X2149" s="21">
        <v>0</v>
      </c>
      <c r="Z2149" s="21">
        <v>9811</v>
      </c>
      <c r="AB2149" s="22">
        <v>9811</v>
      </c>
      <c r="AD2149" s="5" t="str">
        <f t="shared" si="33"/>
        <v>No</v>
      </c>
      <c r="AF2149" s="28"/>
      <c r="AG2149" s="21"/>
    </row>
    <row r="2150" spans="1:33">
      <c r="A2150" s="8" t="s">
        <v>2177</v>
      </c>
      <c r="B2150" s="8" t="s">
        <v>2178</v>
      </c>
      <c r="C2150" s="9" t="s">
        <v>275</v>
      </c>
      <c r="D2150" s="185" t="s">
        <v>2179</v>
      </c>
      <c r="E2150" s="188" t="s">
        <v>2180</v>
      </c>
      <c r="F2150" s="9" t="s">
        <v>83</v>
      </c>
      <c r="G2150" s="9" t="s">
        <v>147</v>
      </c>
      <c r="H2150" s="10">
        <v>0</v>
      </c>
      <c r="I2150" s="11">
        <v>1</v>
      </c>
      <c r="J2150" s="24">
        <v>0</v>
      </c>
      <c r="K2150" s="12"/>
      <c r="L2150" s="14">
        <v>0</v>
      </c>
      <c r="N2150" s="21">
        <v>0</v>
      </c>
      <c r="P2150" s="21">
        <v>0</v>
      </c>
      <c r="R2150" s="21">
        <v>0</v>
      </c>
      <c r="T2150" s="21">
        <v>0</v>
      </c>
      <c r="V2150" s="21">
        <v>0</v>
      </c>
      <c r="X2150" s="21">
        <v>0</v>
      </c>
      <c r="Z2150" s="21">
        <v>14765</v>
      </c>
      <c r="AB2150" s="22">
        <v>14765</v>
      </c>
      <c r="AD2150" s="5" t="str">
        <f t="shared" si="33"/>
        <v>No</v>
      </c>
      <c r="AF2150" s="28"/>
      <c r="AG2150" s="21"/>
    </row>
    <row r="2151" spans="1:33">
      <c r="A2151" s="8" t="s">
        <v>6059</v>
      </c>
      <c r="B2151" s="8" t="s">
        <v>6092</v>
      </c>
      <c r="C2151" s="9" t="s">
        <v>129</v>
      </c>
      <c r="D2151" s="185"/>
      <c r="E2151" s="188" t="s">
        <v>6058</v>
      </c>
      <c r="F2151" s="9" t="s">
        <v>83</v>
      </c>
      <c r="G2151" s="9" t="s">
        <v>147</v>
      </c>
      <c r="H2151" s="10">
        <v>0</v>
      </c>
      <c r="I2151" s="11">
        <v>1</v>
      </c>
      <c r="J2151" s="24">
        <v>0</v>
      </c>
      <c r="K2151" s="12"/>
      <c r="L2151" s="14">
        <v>0</v>
      </c>
      <c r="N2151" s="21">
        <v>0</v>
      </c>
      <c r="P2151" s="21">
        <v>0</v>
      </c>
      <c r="R2151" s="21">
        <v>0</v>
      </c>
      <c r="T2151" s="21">
        <v>0</v>
      </c>
      <c r="V2151" s="21">
        <v>0</v>
      </c>
      <c r="X2151" s="21">
        <v>0</v>
      </c>
      <c r="Z2151" s="21">
        <v>31593</v>
      </c>
      <c r="AB2151" s="22">
        <v>31593</v>
      </c>
      <c r="AD2151" s="5" t="str">
        <f t="shared" si="33"/>
        <v>No</v>
      </c>
      <c r="AF2151" s="28"/>
      <c r="AG2151" s="21"/>
    </row>
    <row r="2152" spans="1:33">
      <c r="A2152" s="8" t="s">
        <v>4690</v>
      </c>
      <c r="B2152" s="8" t="s">
        <v>3207</v>
      </c>
      <c r="C2152" s="9" t="s">
        <v>42</v>
      </c>
      <c r="D2152" s="185" t="s">
        <v>4691</v>
      </c>
      <c r="E2152" s="188" t="s">
        <v>4692</v>
      </c>
      <c r="F2152" s="9" t="s">
        <v>83</v>
      </c>
      <c r="G2152" s="9" t="s">
        <v>147</v>
      </c>
      <c r="H2152" s="10">
        <v>0</v>
      </c>
      <c r="I2152" s="11">
        <v>1</v>
      </c>
      <c r="J2152" s="24">
        <v>0</v>
      </c>
      <c r="K2152" s="12"/>
      <c r="L2152" s="14">
        <v>0</v>
      </c>
      <c r="N2152" s="21">
        <v>0</v>
      </c>
      <c r="P2152" s="21">
        <v>0</v>
      </c>
      <c r="R2152" s="21">
        <v>0</v>
      </c>
      <c r="T2152" s="21">
        <v>0</v>
      </c>
      <c r="V2152" s="21">
        <v>0</v>
      </c>
      <c r="X2152" s="21">
        <v>0</v>
      </c>
      <c r="Z2152" s="21">
        <v>15536</v>
      </c>
      <c r="AB2152" s="22">
        <v>15536</v>
      </c>
      <c r="AD2152" s="5" t="str">
        <f t="shared" si="33"/>
        <v>No</v>
      </c>
      <c r="AF2152" s="28"/>
      <c r="AG2152" s="21"/>
    </row>
    <row r="2153" spans="1:33">
      <c r="A2153" s="8" t="s">
        <v>6376</v>
      </c>
      <c r="B2153" s="8" t="s">
        <v>936</v>
      </c>
      <c r="C2153" s="9" t="s">
        <v>163</v>
      </c>
      <c r="D2153" s="185"/>
      <c r="E2153" s="188">
        <v>10187</v>
      </c>
      <c r="F2153" s="9" t="s">
        <v>1320</v>
      </c>
      <c r="G2153" s="9" t="s">
        <v>5756</v>
      </c>
      <c r="H2153" s="10">
        <v>59124</v>
      </c>
      <c r="I2153" s="11">
        <v>1</v>
      </c>
      <c r="J2153" s="24">
        <v>0</v>
      </c>
      <c r="K2153" s="12"/>
      <c r="L2153" s="14">
        <v>0</v>
      </c>
      <c r="N2153" s="21">
        <v>0</v>
      </c>
      <c r="P2153" s="21">
        <v>0</v>
      </c>
      <c r="R2153" s="21">
        <v>0</v>
      </c>
      <c r="T2153" s="21">
        <v>0</v>
      </c>
      <c r="V2153" s="21">
        <v>0</v>
      </c>
      <c r="X2153" s="21">
        <v>0</v>
      </c>
      <c r="Z2153" s="21">
        <v>29958</v>
      </c>
      <c r="AB2153" s="22">
        <v>29958</v>
      </c>
      <c r="AD2153" s="5" t="str">
        <f t="shared" si="33"/>
        <v>No</v>
      </c>
      <c r="AF2153" s="28"/>
      <c r="AG2153" s="21"/>
    </row>
    <row r="2154" spans="1:33">
      <c r="A2154" s="8" t="s">
        <v>2273</v>
      </c>
      <c r="B2154" s="8" t="s">
        <v>1197</v>
      </c>
      <c r="C2154" s="9" t="s">
        <v>106</v>
      </c>
      <c r="D2154" s="185" t="s">
        <v>2274</v>
      </c>
      <c r="E2154" s="188" t="s">
        <v>2275</v>
      </c>
      <c r="F2154" s="9" t="s">
        <v>157</v>
      </c>
      <c r="G2154" s="9" t="s">
        <v>147</v>
      </c>
      <c r="H2154" s="10">
        <v>0</v>
      </c>
      <c r="I2154" s="11">
        <v>1</v>
      </c>
      <c r="J2154" s="24">
        <v>0</v>
      </c>
      <c r="K2154" s="12"/>
      <c r="L2154" s="14">
        <v>0</v>
      </c>
      <c r="N2154" s="21">
        <v>0</v>
      </c>
      <c r="P2154" s="21">
        <v>0</v>
      </c>
      <c r="R2154" s="21">
        <v>0</v>
      </c>
      <c r="T2154" s="21">
        <v>0</v>
      </c>
      <c r="V2154" s="21">
        <v>0</v>
      </c>
      <c r="X2154" s="21">
        <v>0</v>
      </c>
      <c r="Z2154" s="21">
        <v>30547</v>
      </c>
      <c r="AB2154" s="22">
        <v>30547</v>
      </c>
      <c r="AD2154" s="5" t="str">
        <f t="shared" si="33"/>
        <v>No</v>
      </c>
      <c r="AF2154" s="28"/>
      <c r="AG2154" s="21"/>
    </row>
    <row r="2155" spans="1:33">
      <c r="A2155" s="8" t="s">
        <v>2366</v>
      </c>
      <c r="B2155" s="8" t="s">
        <v>5551</v>
      </c>
      <c r="C2155" s="9" t="s">
        <v>132</v>
      </c>
      <c r="D2155" s="185" t="s">
        <v>5552</v>
      </c>
      <c r="E2155" s="188" t="s">
        <v>5553</v>
      </c>
      <c r="F2155" s="9" t="s">
        <v>83</v>
      </c>
      <c r="G2155" s="9" t="s">
        <v>147</v>
      </c>
      <c r="H2155" s="10">
        <v>0</v>
      </c>
      <c r="I2155" s="11">
        <v>1</v>
      </c>
      <c r="J2155" s="24">
        <v>0</v>
      </c>
      <c r="K2155" s="12"/>
      <c r="L2155" s="14">
        <v>0</v>
      </c>
      <c r="N2155" s="21">
        <v>0</v>
      </c>
      <c r="P2155" s="21">
        <v>0</v>
      </c>
      <c r="R2155" s="21">
        <v>0</v>
      </c>
      <c r="T2155" s="21">
        <v>0</v>
      </c>
      <c r="V2155" s="21">
        <v>0</v>
      </c>
      <c r="X2155" s="21">
        <v>0</v>
      </c>
      <c r="Z2155" s="21">
        <v>21804</v>
      </c>
      <c r="AB2155" s="22">
        <v>21804</v>
      </c>
      <c r="AD2155" s="5" t="str">
        <f t="shared" si="33"/>
        <v>No</v>
      </c>
      <c r="AF2155" s="28"/>
      <c r="AG2155" s="21"/>
    </row>
    <row r="2156" spans="1:33">
      <c r="A2156" s="8" t="s">
        <v>6364</v>
      </c>
      <c r="B2156" s="8" t="s">
        <v>6365</v>
      </c>
      <c r="C2156" s="9" t="s">
        <v>580</v>
      </c>
      <c r="D2156" s="185"/>
      <c r="E2156" s="188" t="s">
        <v>6366</v>
      </c>
      <c r="F2156" s="9" t="s">
        <v>157</v>
      </c>
      <c r="G2156" s="9" t="s">
        <v>147</v>
      </c>
      <c r="H2156" s="10">
        <v>0</v>
      </c>
      <c r="I2156" s="11">
        <v>1</v>
      </c>
      <c r="J2156" s="24">
        <v>0</v>
      </c>
      <c r="K2156" s="12"/>
      <c r="L2156" s="14">
        <v>0</v>
      </c>
      <c r="N2156" s="21">
        <v>0</v>
      </c>
      <c r="P2156" s="21">
        <v>0</v>
      </c>
      <c r="R2156" s="21">
        <v>0</v>
      </c>
      <c r="T2156" s="21">
        <v>0</v>
      </c>
      <c r="V2156" s="21">
        <v>0</v>
      </c>
      <c r="X2156" s="21">
        <v>0</v>
      </c>
      <c r="Z2156" s="21">
        <v>0</v>
      </c>
      <c r="AB2156" s="22">
        <v>0</v>
      </c>
      <c r="AD2156" s="5" t="str">
        <f t="shared" si="33"/>
        <v>No</v>
      </c>
      <c r="AF2156" s="28"/>
      <c r="AG2156" s="21"/>
    </row>
    <row r="2157" spans="1:33">
      <c r="A2157" s="8" t="s">
        <v>6383</v>
      </c>
      <c r="B2157" s="8" t="s">
        <v>6384</v>
      </c>
      <c r="C2157" s="9" t="s">
        <v>171</v>
      </c>
      <c r="D2157" s="185"/>
      <c r="E2157" s="188">
        <v>40263</v>
      </c>
      <c r="F2157" s="9" t="s">
        <v>83</v>
      </c>
      <c r="G2157" s="9" t="s">
        <v>5756</v>
      </c>
      <c r="H2157" s="10">
        <v>5502379</v>
      </c>
      <c r="I2157" s="11">
        <v>1</v>
      </c>
      <c r="J2157" s="24">
        <v>0</v>
      </c>
      <c r="K2157" s="12"/>
      <c r="L2157" s="14">
        <v>0</v>
      </c>
      <c r="N2157" s="21">
        <v>0</v>
      </c>
      <c r="P2157" s="21">
        <v>0</v>
      </c>
      <c r="R2157" s="21">
        <v>0</v>
      </c>
      <c r="T2157" s="21">
        <v>0</v>
      </c>
      <c r="V2157" s="21">
        <v>0</v>
      </c>
      <c r="X2157" s="21">
        <v>0</v>
      </c>
      <c r="Z2157" s="21">
        <v>70409</v>
      </c>
      <c r="AB2157" s="22">
        <v>70409</v>
      </c>
      <c r="AD2157" s="5" t="str">
        <f t="shared" si="33"/>
        <v>No</v>
      </c>
      <c r="AF2157" s="28"/>
      <c r="AG2157" s="21"/>
    </row>
    <row r="2158" spans="1:33">
      <c r="A2158" s="8" t="s">
        <v>3899</v>
      </c>
      <c r="B2158" s="8" t="s">
        <v>3900</v>
      </c>
      <c r="C2158" s="9" t="s">
        <v>278</v>
      </c>
      <c r="D2158" s="185" t="s">
        <v>3901</v>
      </c>
      <c r="E2158" s="188" t="s">
        <v>3902</v>
      </c>
      <c r="F2158" s="9" t="s">
        <v>83</v>
      </c>
      <c r="G2158" s="9" t="s">
        <v>147</v>
      </c>
      <c r="H2158" s="10">
        <v>0</v>
      </c>
      <c r="I2158" s="11">
        <v>1</v>
      </c>
      <c r="J2158" s="24">
        <v>0</v>
      </c>
      <c r="K2158" s="12"/>
      <c r="L2158" s="14">
        <v>0</v>
      </c>
      <c r="N2158" s="21">
        <v>0</v>
      </c>
      <c r="P2158" s="21">
        <v>0</v>
      </c>
      <c r="R2158" s="21">
        <v>0</v>
      </c>
      <c r="T2158" s="21">
        <v>0</v>
      </c>
      <c r="V2158" s="21">
        <v>0</v>
      </c>
      <c r="X2158" s="21">
        <v>0</v>
      </c>
      <c r="Z2158" s="21">
        <v>8787</v>
      </c>
      <c r="AB2158" s="22">
        <v>8787</v>
      </c>
      <c r="AD2158" s="5" t="str">
        <f t="shared" si="33"/>
        <v>No</v>
      </c>
      <c r="AF2158" s="28"/>
      <c r="AG2158" s="21"/>
    </row>
    <row r="2159" spans="1:33">
      <c r="A2159" s="8" t="s">
        <v>5931</v>
      </c>
      <c r="B2159" s="8" t="s">
        <v>4169</v>
      </c>
      <c r="C2159" s="9" t="s">
        <v>163</v>
      </c>
      <c r="D2159" s="185">
        <v>1160</v>
      </c>
      <c r="E2159" s="188">
        <v>10182</v>
      </c>
      <c r="F2159" s="9" t="s">
        <v>157</v>
      </c>
      <c r="G2159" s="9" t="s">
        <v>5756</v>
      </c>
      <c r="H2159" s="10">
        <v>4181019</v>
      </c>
      <c r="I2159" s="11">
        <v>1</v>
      </c>
      <c r="J2159" s="24">
        <v>0</v>
      </c>
      <c r="K2159" s="12"/>
      <c r="L2159" s="14">
        <v>0</v>
      </c>
      <c r="N2159" s="21">
        <v>0</v>
      </c>
      <c r="P2159" s="21">
        <v>0</v>
      </c>
      <c r="R2159" s="21">
        <v>0</v>
      </c>
      <c r="T2159" s="21">
        <v>0</v>
      </c>
      <c r="V2159" s="21">
        <v>0</v>
      </c>
      <c r="X2159" s="21">
        <v>0</v>
      </c>
      <c r="Z2159" s="21">
        <v>62949</v>
      </c>
      <c r="AB2159" s="22">
        <v>62949</v>
      </c>
      <c r="AD2159" s="5" t="str">
        <f t="shared" si="33"/>
        <v>No</v>
      </c>
      <c r="AF2159" s="28"/>
      <c r="AG2159" s="21"/>
    </row>
    <row r="2160" spans="1:33">
      <c r="A2160" s="8" t="s">
        <v>1173</v>
      </c>
      <c r="B2160" s="8" t="s">
        <v>1174</v>
      </c>
      <c r="C2160" s="9" t="s">
        <v>65</v>
      </c>
      <c r="D2160" s="185" t="s">
        <v>1175</v>
      </c>
      <c r="E2160" s="188">
        <v>175</v>
      </c>
      <c r="F2160" s="9" t="s">
        <v>36</v>
      </c>
      <c r="G2160" s="9" t="s">
        <v>5756</v>
      </c>
      <c r="H2160" s="10">
        <v>0</v>
      </c>
      <c r="I2160" s="11">
        <v>1</v>
      </c>
      <c r="J2160" s="24">
        <v>0</v>
      </c>
      <c r="K2160" s="12"/>
      <c r="L2160" s="14">
        <v>0</v>
      </c>
      <c r="N2160" s="21">
        <v>0</v>
      </c>
      <c r="P2160" s="21">
        <v>0</v>
      </c>
      <c r="R2160" s="21">
        <v>0</v>
      </c>
      <c r="T2160" s="21">
        <v>0</v>
      </c>
      <c r="V2160" s="21">
        <v>0</v>
      </c>
      <c r="X2160" s="21">
        <v>0</v>
      </c>
      <c r="Z2160" s="21">
        <v>30272</v>
      </c>
      <c r="AB2160" s="22">
        <v>30272</v>
      </c>
      <c r="AD2160" s="5" t="str">
        <f t="shared" si="33"/>
        <v>No</v>
      </c>
      <c r="AF2160" s="28"/>
      <c r="AG2160" s="21"/>
    </row>
    <row r="2161" spans="1:33">
      <c r="A2161" s="8" t="s">
        <v>6377</v>
      </c>
      <c r="B2161" s="8" t="s">
        <v>3469</v>
      </c>
      <c r="C2161" s="9" t="s">
        <v>132</v>
      </c>
      <c r="D2161" s="185" t="s">
        <v>5572</v>
      </c>
      <c r="E2161" s="188" t="s">
        <v>5573</v>
      </c>
      <c r="F2161" s="9" t="s">
        <v>83</v>
      </c>
      <c r="G2161" s="9" t="s">
        <v>147</v>
      </c>
      <c r="H2161" s="10">
        <v>0</v>
      </c>
      <c r="I2161" s="11">
        <v>1</v>
      </c>
      <c r="J2161" s="24">
        <v>0</v>
      </c>
      <c r="K2161" s="12"/>
      <c r="L2161" s="14">
        <v>0</v>
      </c>
      <c r="N2161" s="21">
        <v>0</v>
      </c>
      <c r="P2161" s="21">
        <v>0</v>
      </c>
      <c r="R2161" s="21">
        <v>0</v>
      </c>
      <c r="T2161" s="21">
        <v>0</v>
      </c>
      <c r="V2161" s="21">
        <v>0</v>
      </c>
      <c r="X2161" s="21">
        <v>0</v>
      </c>
      <c r="Z2161" s="21">
        <v>9898</v>
      </c>
      <c r="AB2161" s="22">
        <v>9898</v>
      </c>
      <c r="AD2161" s="5" t="str">
        <f t="shared" si="33"/>
        <v>No</v>
      </c>
      <c r="AF2161" s="28"/>
      <c r="AG2161" s="21"/>
    </row>
    <row r="2162" spans="1:33">
      <c r="A2162" s="8" t="s">
        <v>6380</v>
      </c>
      <c r="B2162" s="8" t="s">
        <v>6381</v>
      </c>
      <c r="C2162" s="9" t="s">
        <v>163</v>
      </c>
      <c r="D2162" s="185"/>
      <c r="E2162" s="188">
        <v>10190</v>
      </c>
      <c r="F2162" s="9" t="s">
        <v>1320</v>
      </c>
      <c r="G2162" s="9" t="s">
        <v>5756</v>
      </c>
      <c r="H2162" s="10">
        <v>59124</v>
      </c>
      <c r="I2162" s="11">
        <v>1</v>
      </c>
      <c r="J2162" s="24">
        <v>0</v>
      </c>
      <c r="K2162" s="12"/>
      <c r="L2162" s="14">
        <v>0</v>
      </c>
      <c r="N2162" s="21">
        <v>0</v>
      </c>
      <c r="P2162" s="21">
        <v>0</v>
      </c>
      <c r="R2162" s="21">
        <v>0</v>
      </c>
      <c r="T2162" s="21">
        <v>0</v>
      </c>
      <c r="V2162" s="21">
        <v>0</v>
      </c>
      <c r="X2162" s="21">
        <v>0</v>
      </c>
      <c r="Z2162" s="21">
        <v>17451</v>
      </c>
      <c r="AB2162" s="22">
        <v>17451</v>
      </c>
      <c r="AD2162" s="5" t="str">
        <f t="shared" si="33"/>
        <v>No</v>
      </c>
      <c r="AF2162" s="28"/>
      <c r="AG2162" s="21"/>
    </row>
    <row r="2163" spans="1:33">
      <c r="A2163" s="8" t="s">
        <v>6723</v>
      </c>
      <c r="B2163" s="8" t="s">
        <v>2223</v>
      </c>
      <c r="C2163" s="9" t="s">
        <v>275</v>
      </c>
      <c r="D2163" s="185" t="s">
        <v>2224</v>
      </c>
      <c r="E2163" s="188" t="s">
        <v>2225</v>
      </c>
      <c r="F2163" s="9" t="s">
        <v>83</v>
      </c>
      <c r="G2163" s="9" t="s">
        <v>147</v>
      </c>
      <c r="H2163" s="10">
        <v>0</v>
      </c>
      <c r="I2163" s="11">
        <v>1</v>
      </c>
      <c r="J2163" s="24">
        <v>0</v>
      </c>
      <c r="K2163" s="12"/>
      <c r="L2163" s="14">
        <v>0</v>
      </c>
      <c r="N2163" s="21">
        <v>0</v>
      </c>
      <c r="P2163" s="21">
        <v>0</v>
      </c>
      <c r="R2163" s="21">
        <v>0</v>
      </c>
      <c r="T2163" s="21">
        <v>0</v>
      </c>
      <c r="V2163" s="21">
        <v>0</v>
      </c>
      <c r="X2163" s="21">
        <v>0</v>
      </c>
      <c r="Z2163" s="21">
        <v>7298</v>
      </c>
      <c r="AB2163" s="22">
        <v>7298</v>
      </c>
      <c r="AD2163" s="5" t="str">
        <f t="shared" si="33"/>
        <v>No</v>
      </c>
      <c r="AF2163" s="28"/>
      <c r="AG2163" s="21"/>
    </row>
    <row r="2164" spans="1:33">
      <c r="A2164" s="8" t="s">
        <v>2754</v>
      </c>
      <c r="B2164" s="8" t="s">
        <v>2755</v>
      </c>
      <c r="C2164" s="9" t="s">
        <v>65</v>
      </c>
      <c r="D2164" s="185" t="s">
        <v>2756</v>
      </c>
      <c r="E2164" s="188" t="s">
        <v>2757</v>
      </c>
      <c r="F2164" s="9" t="s">
        <v>88</v>
      </c>
      <c r="G2164" s="9" t="s">
        <v>147</v>
      </c>
      <c r="H2164" s="10">
        <v>0</v>
      </c>
      <c r="I2164" s="11">
        <v>1</v>
      </c>
      <c r="J2164" s="24">
        <v>0</v>
      </c>
      <c r="K2164" s="12"/>
      <c r="L2164" s="14">
        <v>0</v>
      </c>
      <c r="N2164" s="21">
        <v>0</v>
      </c>
      <c r="P2164" s="21">
        <v>0</v>
      </c>
      <c r="R2164" s="21">
        <v>0</v>
      </c>
      <c r="T2164" s="21">
        <v>0</v>
      </c>
      <c r="V2164" s="21">
        <v>0</v>
      </c>
      <c r="X2164" s="21">
        <v>0</v>
      </c>
      <c r="Z2164" s="21">
        <v>0</v>
      </c>
      <c r="AB2164" s="22">
        <v>0</v>
      </c>
      <c r="AD2164" s="5" t="str">
        <f t="shared" si="33"/>
        <v>No</v>
      </c>
      <c r="AF2164" s="28"/>
      <c r="AG2164" s="21"/>
    </row>
    <row r="2165" spans="1:33">
      <c r="A2165" s="8" t="s">
        <v>770</v>
      </c>
      <c r="B2165" s="8" t="s">
        <v>6088</v>
      </c>
      <c r="C2165" s="9" t="s">
        <v>129</v>
      </c>
      <c r="D2165" s="185" t="s">
        <v>771</v>
      </c>
      <c r="E2165" s="188" t="s">
        <v>772</v>
      </c>
      <c r="F2165" s="9" t="s">
        <v>83</v>
      </c>
      <c r="G2165" s="9" t="s">
        <v>147</v>
      </c>
      <c r="H2165" s="10">
        <v>0</v>
      </c>
      <c r="I2165" s="11">
        <v>1</v>
      </c>
      <c r="J2165" s="24">
        <v>0</v>
      </c>
      <c r="K2165" s="12"/>
      <c r="L2165" s="14">
        <v>0</v>
      </c>
      <c r="N2165" s="21">
        <v>0</v>
      </c>
      <c r="P2165" s="21">
        <v>0</v>
      </c>
      <c r="R2165" s="21">
        <v>0</v>
      </c>
      <c r="T2165" s="21">
        <v>0</v>
      </c>
      <c r="V2165" s="21">
        <v>0</v>
      </c>
      <c r="X2165" s="21">
        <v>0</v>
      </c>
      <c r="Z2165" s="21">
        <v>31628</v>
      </c>
      <c r="AB2165" s="22">
        <v>31628</v>
      </c>
      <c r="AD2165" s="5" t="str">
        <f t="shared" si="33"/>
        <v>No</v>
      </c>
      <c r="AF2165" s="28"/>
      <c r="AG2165" s="21"/>
    </row>
    <row r="2166" spans="1:33">
      <c r="A2166" s="8" t="s">
        <v>3923</v>
      </c>
      <c r="B2166" s="8" t="s">
        <v>3924</v>
      </c>
      <c r="C2166" s="9" t="s">
        <v>278</v>
      </c>
      <c r="D2166" s="185" t="s">
        <v>3925</v>
      </c>
      <c r="E2166" s="188" t="s">
        <v>3926</v>
      </c>
      <c r="F2166" s="9" t="s">
        <v>83</v>
      </c>
      <c r="G2166" s="9" t="s">
        <v>147</v>
      </c>
      <c r="H2166" s="10">
        <v>0</v>
      </c>
      <c r="I2166" s="11">
        <v>1</v>
      </c>
      <c r="J2166" s="24">
        <v>0</v>
      </c>
      <c r="K2166" s="12"/>
      <c r="L2166" s="14">
        <v>0</v>
      </c>
      <c r="N2166" s="21">
        <v>0</v>
      </c>
      <c r="P2166" s="21">
        <v>0</v>
      </c>
      <c r="R2166" s="21">
        <v>0</v>
      </c>
      <c r="T2166" s="21">
        <v>0</v>
      </c>
      <c r="V2166" s="21">
        <v>0</v>
      </c>
      <c r="X2166" s="21">
        <v>0</v>
      </c>
      <c r="Z2166" s="21">
        <v>5853</v>
      </c>
      <c r="AB2166" s="22">
        <v>5853</v>
      </c>
      <c r="AD2166" s="5" t="str">
        <f t="shared" si="33"/>
        <v>No</v>
      </c>
      <c r="AF2166" s="28"/>
      <c r="AG2166" s="21"/>
    </row>
    <row r="2167" spans="1:33">
      <c r="A2167" s="8" t="s">
        <v>4424</v>
      </c>
      <c r="B2167" s="8" t="s">
        <v>4424</v>
      </c>
      <c r="C2167" s="9" t="s">
        <v>103</v>
      </c>
      <c r="D2167" s="185" t="s">
        <v>4425</v>
      </c>
      <c r="E2167" s="188" t="s">
        <v>4426</v>
      </c>
      <c r="F2167" s="9" t="s">
        <v>83</v>
      </c>
      <c r="G2167" s="9" t="s">
        <v>147</v>
      </c>
      <c r="H2167" s="10">
        <v>0</v>
      </c>
      <c r="I2167" s="11">
        <v>1</v>
      </c>
      <c r="J2167" s="24">
        <v>0</v>
      </c>
      <c r="K2167" s="12"/>
      <c r="L2167" s="14">
        <v>0</v>
      </c>
      <c r="N2167" s="21">
        <v>0</v>
      </c>
      <c r="P2167" s="21">
        <v>0</v>
      </c>
      <c r="R2167" s="21">
        <v>0</v>
      </c>
      <c r="T2167" s="21">
        <v>0</v>
      </c>
      <c r="V2167" s="21">
        <v>0</v>
      </c>
      <c r="X2167" s="21">
        <v>0</v>
      </c>
      <c r="Z2167" s="21">
        <v>6540</v>
      </c>
      <c r="AB2167" s="22">
        <v>6540</v>
      </c>
      <c r="AD2167" s="5" t="str">
        <f t="shared" si="33"/>
        <v>No</v>
      </c>
      <c r="AF2167" s="28"/>
      <c r="AG2167" s="21"/>
    </row>
    <row r="2168" spans="1:33">
      <c r="A2168" s="8" t="s">
        <v>6395</v>
      </c>
      <c r="B2168" s="8" t="s">
        <v>6396</v>
      </c>
      <c r="C2168" s="9" t="s">
        <v>454</v>
      </c>
      <c r="D2168" s="185"/>
      <c r="E2168" s="188" t="s">
        <v>6397</v>
      </c>
      <c r="F2168" s="9" t="s">
        <v>83</v>
      </c>
      <c r="G2168" s="9" t="s">
        <v>147</v>
      </c>
      <c r="H2168" s="10">
        <v>0</v>
      </c>
      <c r="I2168" s="11">
        <v>1</v>
      </c>
      <c r="J2168" s="24">
        <v>0</v>
      </c>
      <c r="K2168" s="12"/>
      <c r="L2168" s="14">
        <v>0</v>
      </c>
      <c r="N2168" s="21">
        <v>0</v>
      </c>
      <c r="P2168" s="21">
        <v>0</v>
      </c>
      <c r="R2168" s="21">
        <v>0</v>
      </c>
      <c r="T2168" s="21">
        <v>0</v>
      </c>
      <c r="V2168" s="21">
        <v>0</v>
      </c>
      <c r="X2168" s="21">
        <v>0</v>
      </c>
      <c r="Z2168" s="21">
        <v>101281</v>
      </c>
      <c r="AB2168" s="22">
        <v>101281</v>
      </c>
      <c r="AD2168" s="5" t="str">
        <f t="shared" si="33"/>
        <v>No</v>
      </c>
      <c r="AF2168" s="28"/>
      <c r="AG2168" s="21"/>
    </row>
    <row r="2169" spans="1:33">
      <c r="A2169" s="8" t="s">
        <v>6357</v>
      </c>
      <c r="B2169" s="8" t="s">
        <v>6358</v>
      </c>
      <c r="C2169" s="9" t="s">
        <v>163</v>
      </c>
      <c r="D2169" s="185"/>
      <c r="E2169" s="188">
        <v>10195</v>
      </c>
      <c r="F2169" s="9" t="s">
        <v>1320</v>
      </c>
      <c r="G2169" s="9" t="s">
        <v>5756</v>
      </c>
      <c r="H2169" s="10">
        <v>59124</v>
      </c>
      <c r="I2169" s="11">
        <v>1</v>
      </c>
      <c r="J2169" s="24">
        <v>0</v>
      </c>
      <c r="K2169" s="12"/>
      <c r="L2169" s="14">
        <v>0</v>
      </c>
      <c r="N2169" s="21">
        <v>0</v>
      </c>
      <c r="P2169" s="21">
        <v>0</v>
      </c>
      <c r="R2169" s="21">
        <v>0</v>
      </c>
      <c r="T2169" s="21">
        <v>0</v>
      </c>
      <c r="V2169" s="21">
        <v>0</v>
      </c>
      <c r="X2169" s="21">
        <v>0</v>
      </c>
      <c r="Z2169" s="21">
        <v>18105</v>
      </c>
      <c r="AB2169" s="22">
        <v>18105</v>
      </c>
      <c r="AD2169" s="5" t="str">
        <f t="shared" si="33"/>
        <v>No</v>
      </c>
      <c r="AF2169" s="28"/>
      <c r="AG2169" s="21"/>
    </row>
    <row r="2170" spans="1:33">
      <c r="A2170" s="8" t="s">
        <v>2123</v>
      </c>
      <c r="B2170" s="8" t="s">
        <v>2124</v>
      </c>
      <c r="C2170" s="9" t="s">
        <v>275</v>
      </c>
      <c r="D2170" s="185" t="s">
        <v>2125</v>
      </c>
      <c r="E2170" s="188" t="s">
        <v>2126</v>
      </c>
      <c r="F2170" s="9" t="s">
        <v>83</v>
      </c>
      <c r="G2170" s="9" t="s">
        <v>147</v>
      </c>
      <c r="H2170" s="10">
        <v>0</v>
      </c>
      <c r="I2170" s="11">
        <v>1</v>
      </c>
      <c r="J2170" s="24">
        <v>0</v>
      </c>
      <c r="K2170" s="12"/>
      <c r="L2170" s="14">
        <v>0</v>
      </c>
      <c r="N2170" s="21">
        <v>0</v>
      </c>
      <c r="P2170" s="21">
        <v>0</v>
      </c>
      <c r="R2170" s="21">
        <v>0</v>
      </c>
      <c r="T2170" s="21">
        <v>0</v>
      </c>
      <c r="V2170" s="21">
        <v>0</v>
      </c>
      <c r="X2170" s="21">
        <v>0</v>
      </c>
      <c r="Z2170" s="21">
        <v>9664</v>
      </c>
      <c r="AB2170" s="22">
        <v>9664</v>
      </c>
      <c r="AD2170" s="5" t="str">
        <f t="shared" si="33"/>
        <v>No</v>
      </c>
      <c r="AF2170" s="28"/>
      <c r="AG2170" s="21"/>
    </row>
    <row r="2171" spans="1:33">
      <c r="A2171" s="8" t="s">
        <v>1206</v>
      </c>
      <c r="B2171" s="8" t="s">
        <v>1207</v>
      </c>
      <c r="C2171" s="9" t="s">
        <v>87</v>
      </c>
      <c r="D2171" s="185">
        <v>60</v>
      </c>
      <c r="E2171" s="188">
        <v>60</v>
      </c>
      <c r="F2171" s="9" t="s">
        <v>36</v>
      </c>
      <c r="G2171" s="9" t="s">
        <v>5756</v>
      </c>
      <c r="H2171" s="10">
        <v>145140</v>
      </c>
      <c r="I2171" s="11">
        <v>1</v>
      </c>
      <c r="J2171" s="24">
        <v>0</v>
      </c>
      <c r="K2171" s="12"/>
      <c r="L2171" s="14">
        <v>0</v>
      </c>
      <c r="N2171" s="21">
        <v>0</v>
      </c>
      <c r="P2171" s="21">
        <v>0</v>
      </c>
      <c r="R2171" s="21">
        <v>0</v>
      </c>
      <c r="T2171" s="21">
        <v>0</v>
      </c>
      <c r="V2171" s="21">
        <v>0</v>
      </c>
      <c r="X2171" s="21">
        <v>0</v>
      </c>
      <c r="Z2171" s="21">
        <v>38612</v>
      </c>
      <c r="AB2171" s="22">
        <v>38612</v>
      </c>
      <c r="AD2171" s="5" t="str">
        <f t="shared" si="33"/>
        <v>No</v>
      </c>
      <c r="AF2171" s="28"/>
      <c r="AG2171" s="21"/>
    </row>
    <row r="2172" spans="1:33">
      <c r="A2172" s="8" t="s">
        <v>3802</v>
      </c>
      <c r="B2172" s="8" t="s">
        <v>3803</v>
      </c>
      <c r="C2172" s="9" t="s">
        <v>278</v>
      </c>
      <c r="D2172" s="185" t="s">
        <v>3804</v>
      </c>
      <c r="E2172" s="188" t="s">
        <v>3805</v>
      </c>
      <c r="F2172" s="9" t="s">
        <v>157</v>
      </c>
      <c r="G2172" s="9" t="s">
        <v>147</v>
      </c>
      <c r="H2172" s="10">
        <v>0</v>
      </c>
      <c r="I2172" s="11">
        <v>1</v>
      </c>
      <c r="J2172" s="24">
        <v>0</v>
      </c>
      <c r="K2172" s="12"/>
      <c r="L2172" s="14">
        <v>0</v>
      </c>
      <c r="N2172" s="21">
        <v>0</v>
      </c>
      <c r="P2172" s="21">
        <v>0</v>
      </c>
      <c r="R2172" s="21">
        <v>0</v>
      </c>
      <c r="T2172" s="21">
        <v>0</v>
      </c>
      <c r="V2172" s="21">
        <v>0</v>
      </c>
      <c r="X2172" s="21">
        <v>0</v>
      </c>
      <c r="Z2172" s="21">
        <v>8630</v>
      </c>
      <c r="AB2172" s="22">
        <v>8630</v>
      </c>
      <c r="AD2172" s="5" t="str">
        <f t="shared" si="33"/>
        <v>No</v>
      </c>
      <c r="AF2172" s="28"/>
      <c r="AG2172" s="21"/>
    </row>
    <row r="2173" spans="1:33">
      <c r="A2173" s="8" t="s">
        <v>2257</v>
      </c>
      <c r="B2173" s="8" t="s">
        <v>2258</v>
      </c>
      <c r="C2173" s="9" t="s">
        <v>275</v>
      </c>
      <c r="D2173" s="185" t="s">
        <v>2259</v>
      </c>
      <c r="E2173" s="188" t="s">
        <v>2260</v>
      </c>
      <c r="F2173" s="9" t="s">
        <v>157</v>
      </c>
      <c r="G2173" s="9" t="s">
        <v>147</v>
      </c>
      <c r="H2173" s="10">
        <v>0</v>
      </c>
      <c r="I2173" s="11">
        <v>1</v>
      </c>
      <c r="J2173" s="24">
        <v>0</v>
      </c>
      <c r="K2173" s="12"/>
      <c r="L2173" s="14">
        <v>0</v>
      </c>
      <c r="N2173" s="21">
        <v>0</v>
      </c>
      <c r="P2173" s="21">
        <v>0</v>
      </c>
      <c r="R2173" s="21">
        <v>0</v>
      </c>
      <c r="T2173" s="21">
        <v>0</v>
      </c>
      <c r="V2173" s="21">
        <v>0</v>
      </c>
      <c r="X2173" s="21">
        <v>0</v>
      </c>
      <c r="Z2173" s="21">
        <v>948</v>
      </c>
      <c r="AB2173" s="22">
        <v>948</v>
      </c>
      <c r="AD2173" s="5" t="str">
        <f t="shared" si="33"/>
        <v>No</v>
      </c>
      <c r="AF2173" s="28"/>
      <c r="AG2173" s="21"/>
    </row>
    <row r="2174" spans="1:33">
      <c r="A2174" s="8" t="s">
        <v>6367</v>
      </c>
      <c r="B2174" s="8" t="s">
        <v>6368</v>
      </c>
      <c r="C2174" s="9" t="s">
        <v>69</v>
      </c>
      <c r="D2174" s="185"/>
      <c r="E2174" s="188" t="s">
        <v>6369</v>
      </c>
      <c r="F2174" s="9" t="s">
        <v>157</v>
      </c>
      <c r="G2174" s="9" t="s">
        <v>147</v>
      </c>
      <c r="H2174" s="10">
        <v>0</v>
      </c>
      <c r="I2174" s="11">
        <v>1</v>
      </c>
      <c r="J2174" s="24">
        <v>0</v>
      </c>
      <c r="K2174" s="12"/>
      <c r="L2174" s="14">
        <v>0</v>
      </c>
      <c r="N2174" s="21">
        <v>0</v>
      </c>
      <c r="P2174" s="21">
        <v>0</v>
      </c>
      <c r="R2174" s="21">
        <v>0</v>
      </c>
      <c r="T2174" s="21">
        <v>0</v>
      </c>
      <c r="V2174" s="21">
        <v>0</v>
      </c>
      <c r="X2174" s="21">
        <v>0</v>
      </c>
      <c r="Z2174" s="21">
        <v>0</v>
      </c>
      <c r="AB2174" s="22">
        <v>0</v>
      </c>
      <c r="AD2174" s="5" t="str">
        <f t="shared" si="33"/>
        <v>No</v>
      </c>
      <c r="AF2174" s="28"/>
      <c r="AG2174" s="21"/>
    </row>
    <row r="2175" spans="1:33">
      <c r="A2175" s="8" t="s">
        <v>5409</v>
      </c>
      <c r="B2175" s="8" t="s">
        <v>5410</v>
      </c>
      <c r="C2175" s="9" t="s">
        <v>58</v>
      </c>
      <c r="D2175" s="185" t="s">
        <v>5411</v>
      </c>
      <c r="E2175" s="188" t="s">
        <v>5412</v>
      </c>
      <c r="F2175" s="9" t="s">
        <v>83</v>
      </c>
      <c r="G2175" s="9" t="s">
        <v>147</v>
      </c>
      <c r="H2175" s="10">
        <v>0</v>
      </c>
      <c r="I2175" s="11">
        <v>1</v>
      </c>
      <c r="J2175" s="24">
        <v>0</v>
      </c>
      <c r="K2175" s="12"/>
      <c r="L2175" s="14">
        <v>0</v>
      </c>
      <c r="N2175" s="21">
        <v>0</v>
      </c>
      <c r="P2175" s="21">
        <v>0</v>
      </c>
      <c r="R2175" s="21">
        <v>0</v>
      </c>
      <c r="T2175" s="21">
        <v>0</v>
      </c>
      <c r="V2175" s="21">
        <v>0</v>
      </c>
      <c r="X2175" s="21">
        <v>0</v>
      </c>
      <c r="Z2175" s="21">
        <v>10205</v>
      </c>
      <c r="AB2175" s="22">
        <v>10205</v>
      </c>
      <c r="AD2175" s="5" t="str">
        <f t="shared" si="33"/>
        <v>No</v>
      </c>
      <c r="AF2175" s="28"/>
      <c r="AG2175" s="21"/>
    </row>
    <row r="2176" spans="1:33">
      <c r="A2176" s="8" t="s">
        <v>6359</v>
      </c>
      <c r="B2176" s="8" t="s">
        <v>6170</v>
      </c>
      <c r="C2176" s="9" t="s">
        <v>91</v>
      </c>
      <c r="D2176" s="185"/>
      <c r="E2176" s="188">
        <v>90274</v>
      </c>
      <c r="F2176" s="9" t="s">
        <v>83</v>
      </c>
      <c r="G2176" s="9" t="s">
        <v>5756</v>
      </c>
      <c r="H2176" s="10">
        <v>11402946</v>
      </c>
      <c r="I2176" s="11">
        <v>1</v>
      </c>
      <c r="J2176" s="24">
        <v>0</v>
      </c>
      <c r="K2176" s="12"/>
      <c r="L2176" s="14">
        <v>0</v>
      </c>
      <c r="N2176" s="21">
        <v>0</v>
      </c>
      <c r="P2176" s="21">
        <v>0</v>
      </c>
      <c r="R2176" s="21">
        <v>0</v>
      </c>
      <c r="T2176" s="21">
        <v>0</v>
      </c>
      <c r="V2176" s="21">
        <v>0</v>
      </c>
      <c r="X2176" s="21">
        <v>0</v>
      </c>
      <c r="Z2176" s="21">
        <v>182817</v>
      </c>
      <c r="AB2176" s="22">
        <v>182817</v>
      </c>
      <c r="AD2176" s="5" t="str">
        <f t="shared" si="33"/>
        <v>No</v>
      </c>
      <c r="AF2176" s="28"/>
      <c r="AG2176" s="21"/>
    </row>
    <row r="2177" spans="1:33">
      <c r="A2177" s="8" t="s">
        <v>3907</v>
      </c>
      <c r="B2177" s="8" t="s">
        <v>3908</v>
      </c>
      <c r="C2177" s="9" t="s">
        <v>278</v>
      </c>
      <c r="D2177" s="185" t="s">
        <v>3909</v>
      </c>
      <c r="E2177" s="188" t="s">
        <v>3910</v>
      </c>
      <c r="F2177" s="9" t="s">
        <v>83</v>
      </c>
      <c r="G2177" s="9" t="s">
        <v>147</v>
      </c>
      <c r="H2177" s="10">
        <v>0</v>
      </c>
      <c r="I2177" s="11">
        <v>1</v>
      </c>
      <c r="J2177" s="24">
        <v>0</v>
      </c>
      <c r="K2177" s="12"/>
      <c r="L2177" s="14">
        <v>0</v>
      </c>
      <c r="N2177" s="21">
        <v>0</v>
      </c>
      <c r="P2177" s="21">
        <v>0</v>
      </c>
      <c r="R2177" s="21">
        <v>0</v>
      </c>
      <c r="T2177" s="21">
        <v>0</v>
      </c>
      <c r="V2177" s="21">
        <v>0</v>
      </c>
      <c r="X2177" s="21">
        <v>0</v>
      </c>
      <c r="Z2177" s="21">
        <v>5962</v>
      </c>
      <c r="AB2177" s="22">
        <v>5962</v>
      </c>
      <c r="AD2177" s="5" t="str">
        <f t="shared" si="33"/>
        <v>No</v>
      </c>
      <c r="AF2177" s="28"/>
      <c r="AG2177" s="21"/>
    </row>
    <row r="2178" spans="1:33">
      <c r="A2178" s="8" t="s">
        <v>496</v>
      </c>
      <c r="B2178" s="8" t="s">
        <v>497</v>
      </c>
      <c r="C2178" s="9" t="s">
        <v>42</v>
      </c>
      <c r="D2178" s="185">
        <v>2213</v>
      </c>
      <c r="E2178" s="188">
        <v>20213</v>
      </c>
      <c r="F2178" s="9" t="s">
        <v>83</v>
      </c>
      <c r="G2178" s="9" t="s">
        <v>5756</v>
      </c>
      <c r="H2178" s="10">
        <v>594962</v>
      </c>
      <c r="I2178" s="11">
        <v>1</v>
      </c>
      <c r="J2178" s="24">
        <v>0</v>
      </c>
      <c r="K2178" s="12"/>
      <c r="L2178" s="14">
        <v>0</v>
      </c>
      <c r="N2178" s="21">
        <v>0</v>
      </c>
      <c r="P2178" s="21">
        <v>0</v>
      </c>
      <c r="R2178" s="21">
        <v>0</v>
      </c>
      <c r="T2178" s="21">
        <v>0</v>
      </c>
      <c r="V2178" s="21">
        <v>0</v>
      </c>
      <c r="X2178" s="21">
        <v>0</v>
      </c>
      <c r="Z2178" s="21">
        <v>37533</v>
      </c>
      <c r="AB2178" s="22">
        <v>37533</v>
      </c>
      <c r="AD2178" s="5" t="str">
        <f t="shared" si="33"/>
        <v>No</v>
      </c>
      <c r="AF2178" s="28"/>
      <c r="AG2178" s="21"/>
    </row>
    <row r="2179" spans="1:33">
      <c r="A2179" s="8" t="s">
        <v>6057</v>
      </c>
      <c r="B2179" s="8" t="s">
        <v>6073</v>
      </c>
      <c r="C2179" s="9" t="s">
        <v>65</v>
      </c>
      <c r="D2179" s="185" t="s">
        <v>6056</v>
      </c>
      <c r="E2179" s="188">
        <v>271</v>
      </c>
      <c r="F2179" s="9" t="s">
        <v>36</v>
      </c>
      <c r="G2179" s="9" t="s">
        <v>5756</v>
      </c>
      <c r="H2179" s="10">
        <v>0</v>
      </c>
      <c r="I2179" s="11">
        <v>1</v>
      </c>
      <c r="J2179" s="24">
        <v>0</v>
      </c>
      <c r="K2179" s="12"/>
      <c r="L2179" s="14">
        <v>0</v>
      </c>
      <c r="N2179" s="21">
        <v>0</v>
      </c>
      <c r="P2179" s="21">
        <v>0</v>
      </c>
      <c r="R2179" s="21">
        <v>0</v>
      </c>
      <c r="T2179" s="21">
        <v>0</v>
      </c>
      <c r="V2179" s="21">
        <v>0</v>
      </c>
      <c r="X2179" s="21">
        <v>0</v>
      </c>
      <c r="Z2179" s="21">
        <v>0</v>
      </c>
      <c r="AB2179" s="22">
        <v>0</v>
      </c>
      <c r="AD2179" s="5" t="str">
        <f t="shared" ref="AD2179:AD2231" si="34">IF(AC2179&amp;AA2179&amp;Y2179&amp;W2179&amp;U2179&amp;S2179&amp;Q2179&amp;O2179&amp;M2179&amp;K2179&lt;&gt;"","Yes","No")</f>
        <v>No</v>
      </c>
      <c r="AF2179" s="28"/>
      <c r="AG2179" s="21"/>
    </row>
    <row r="2180" spans="1:33">
      <c r="A2180" s="8" t="s">
        <v>6385</v>
      </c>
      <c r="B2180" s="8" t="s">
        <v>6386</v>
      </c>
      <c r="C2180" s="9" t="s">
        <v>163</v>
      </c>
      <c r="D2180" s="185"/>
      <c r="E2180" s="188">
        <v>10188</v>
      </c>
      <c r="F2180" s="9" t="s">
        <v>83</v>
      </c>
      <c r="G2180" s="9" t="s">
        <v>5756</v>
      </c>
      <c r="H2180" s="10">
        <v>59124</v>
      </c>
      <c r="I2180" s="11">
        <v>1</v>
      </c>
      <c r="J2180" s="24">
        <v>0</v>
      </c>
      <c r="K2180" s="12"/>
      <c r="L2180" s="14">
        <v>0</v>
      </c>
      <c r="N2180" s="21">
        <v>0</v>
      </c>
      <c r="P2180" s="21">
        <v>0</v>
      </c>
      <c r="R2180" s="21">
        <v>0</v>
      </c>
      <c r="T2180" s="21">
        <v>0</v>
      </c>
      <c r="V2180" s="21">
        <v>0</v>
      </c>
      <c r="X2180" s="21">
        <v>0</v>
      </c>
      <c r="Z2180" s="21">
        <v>42529</v>
      </c>
      <c r="AB2180" s="22">
        <v>42529</v>
      </c>
      <c r="AD2180" s="5" t="str">
        <f t="shared" si="34"/>
        <v>No</v>
      </c>
      <c r="AF2180" s="28"/>
      <c r="AG2180" s="21"/>
    </row>
    <row r="2181" spans="1:33">
      <c r="A2181" s="8" t="s">
        <v>2243</v>
      </c>
      <c r="B2181" s="8" t="s">
        <v>2244</v>
      </c>
      <c r="C2181" s="9" t="s">
        <v>275</v>
      </c>
      <c r="D2181" s="185" t="s">
        <v>2245</v>
      </c>
      <c r="E2181" s="188" t="s">
        <v>2246</v>
      </c>
      <c r="F2181" s="9" t="s">
        <v>83</v>
      </c>
      <c r="G2181" s="9" t="s">
        <v>147</v>
      </c>
      <c r="H2181" s="10">
        <v>0</v>
      </c>
      <c r="I2181" s="11">
        <v>1</v>
      </c>
      <c r="J2181" s="24">
        <v>0</v>
      </c>
      <c r="K2181" s="12"/>
      <c r="L2181" s="14">
        <v>0</v>
      </c>
      <c r="N2181" s="21">
        <v>0</v>
      </c>
      <c r="P2181" s="21">
        <v>0</v>
      </c>
      <c r="R2181" s="21">
        <v>0</v>
      </c>
      <c r="T2181" s="21">
        <v>0</v>
      </c>
      <c r="V2181" s="21">
        <v>0</v>
      </c>
      <c r="X2181" s="21">
        <v>0</v>
      </c>
      <c r="Z2181" s="21">
        <v>7123</v>
      </c>
      <c r="AB2181" s="22">
        <v>7123</v>
      </c>
      <c r="AD2181" s="5" t="str">
        <f t="shared" si="34"/>
        <v>No</v>
      </c>
      <c r="AF2181" s="28"/>
      <c r="AG2181" s="21"/>
    </row>
    <row r="2182" spans="1:33">
      <c r="A2182" s="8" t="s">
        <v>6716</v>
      </c>
      <c r="B2182" s="8" t="s">
        <v>6717</v>
      </c>
      <c r="C2182" s="9" t="s">
        <v>275</v>
      </c>
      <c r="D2182" s="185" t="s">
        <v>6718</v>
      </c>
      <c r="E2182" s="188">
        <v>77069</v>
      </c>
      <c r="F2182" s="9" t="s">
        <v>36</v>
      </c>
      <c r="G2182" s="9" t="s">
        <v>5756</v>
      </c>
      <c r="H2182" s="10">
        <v>0</v>
      </c>
      <c r="I2182" s="11">
        <v>1</v>
      </c>
      <c r="J2182" s="24">
        <v>0</v>
      </c>
      <c r="K2182" s="12"/>
      <c r="L2182" s="14">
        <v>0</v>
      </c>
      <c r="N2182" s="21">
        <v>0</v>
      </c>
      <c r="P2182" s="21">
        <v>0</v>
      </c>
      <c r="R2182" s="21">
        <v>0</v>
      </c>
      <c r="T2182" s="21">
        <v>0</v>
      </c>
      <c r="V2182" s="21">
        <v>0</v>
      </c>
      <c r="X2182" s="21">
        <v>0</v>
      </c>
      <c r="Z2182" s="21">
        <v>8066</v>
      </c>
      <c r="AB2182" s="22">
        <v>8066</v>
      </c>
      <c r="AD2182" s="5" t="str">
        <f t="shared" si="34"/>
        <v>No</v>
      </c>
      <c r="AF2182" s="28"/>
      <c r="AG2182" s="21"/>
    </row>
    <row r="2183" spans="1:33">
      <c r="A2183" s="8" t="s">
        <v>2111</v>
      </c>
      <c r="B2183" s="8" t="s">
        <v>2111</v>
      </c>
      <c r="C2183" s="9" t="s">
        <v>275</v>
      </c>
      <c r="D2183" s="185" t="s">
        <v>2112</v>
      </c>
      <c r="E2183" s="188" t="s">
        <v>2113</v>
      </c>
      <c r="F2183" s="9" t="s">
        <v>83</v>
      </c>
      <c r="G2183" s="9" t="s">
        <v>147</v>
      </c>
      <c r="H2183" s="10">
        <v>0</v>
      </c>
      <c r="I2183" s="11">
        <v>1</v>
      </c>
      <c r="J2183" s="24">
        <v>0</v>
      </c>
      <c r="K2183" s="12"/>
      <c r="L2183" s="14">
        <v>0</v>
      </c>
      <c r="N2183" s="21">
        <v>0</v>
      </c>
      <c r="P2183" s="21">
        <v>0</v>
      </c>
      <c r="R2183" s="21">
        <v>0</v>
      </c>
      <c r="T2183" s="21">
        <v>0</v>
      </c>
      <c r="V2183" s="21">
        <v>0</v>
      </c>
      <c r="X2183" s="21">
        <v>0</v>
      </c>
      <c r="Z2183" s="21">
        <v>7844</v>
      </c>
      <c r="AB2183" s="22">
        <v>7844</v>
      </c>
      <c r="AD2183" s="5" t="str">
        <f t="shared" si="34"/>
        <v>No</v>
      </c>
      <c r="AF2183" s="28"/>
      <c r="AG2183" s="21"/>
    </row>
    <row r="2184" spans="1:33">
      <c r="A2184" s="8" t="s">
        <v>6382</v>
      </c>
      <c r="B2184" s="8" t="s">
        <v>6170</v>
      </c>
      <c r="C2184" s="9" t="s">
        <v>91</v>
      </c>
      <c r="D2184" s="185"/>
      <c r="E2184" s="188">
        <v>90269</v>
      </c>
      <c r="F2184" s="9" t="s">
        <v>83</v>
      </c>
      <c r="G2184" s="9" t="s">
        <v>5756</v>
      </c>
      <c r="H2184" s="10">
        <v>12150996</v>
      </c>
      <c r="I2184" s="11">
        <v>1</v>
      </c>
      <c r="J2184" s="24">
        <v>0</v>
      </c>
      <c r="K2184" s="12"/>
      <c r="L2184" s="14">
        <v>0</v>
      </c>
      <c r="N2184" s="21">
        <v>0</v>
      </c>
      <c r="P2184" s="21">
        <v>0</v>
      </c>
      <c r="R2184" s="21">
        <v>0</v>
      </c>
      <c r="T2184" s="21">
        <v>0</v>
      </c>
      <c r="V2184" s="21">
        <v>0</v>
      </c>
      <c r="X2184" s="21">
        <v>0</v>
      </c>
      <c r="Z2184" s="21">
        <v>205339</v>
      </c>
      <c r="AB2184" s="22">
        <v>205339</v>
      </c>
      <c r="AD2184" s="5" t="str">
        <f t="shared" si="34"/>
        <v>No</v>
      </c>
      <c r="AF2184" s="28"/>
      <c r="AG2184" s="21"/>
    </row>
    <row r="2185" spans="1:33">
      <c r="A2185" s="8" t="s">
        <v>3941</v>
      </c>
      <c r="B2185" s="8" t="s">
        <v>3942</v>
      </c>
      <c r="C2185" s="9" t="s">
        <v>278</v>
      </c>
      <c r="D2185" s="185" t="s">
        <v>3943</v>
      </c>
      <c r="E2185" s="188" t="s">
        <v>3944</v>
      </c>
      <c r="F2185" s="9" t="s">
        <v>157</v>
      </c>
      <c r="G2185" s="9" t="s">
        <v>147</v>
      </c>
      <c r="H2185" s="10">
        <v>0</v>
      </c>
      <c r="I2185" s="11">
        <v>1</v>
      </c>
      <c r="J2185" s="24">
        <v>0</v>
      </c>
      <c r="K2185" s="12"/>
      <c r="L2185" s="14">
        <v>0</v>
      </c>
      <c r="N2185" s="21">
        <v>0</v>
      </c>
      <c r="P2185" s="21">
        <v>0</v>
      </c>
      <c r="R2185" s="21">
        <v>0</v>
      </c>
      <c r="T2185" s="21">
        <v>0</v>
      </c>
      <c r="V2185" s="21">
        <v>0</v>
      </c>
      <c r="X2185" s="21">
        <v>0</v>
      </c>
      <c r="Z2185" s="21">
        <v>8350</v>
      </c>
      <c r="AB2185" s="22">
        <v>8350</v>
      </c>
      <c r="AD2185" s="5" t="str">
        <f t="shared" si="34"/>
        <v>No</v>
      </c>
      <c r="AF2185" s="28"/>
      <c r="AG2185" s="21"/>
    </row>
    <row r="2186" spans="1:33">
      <c r="A2186" s="8" t="s">
        <v>48</v>
      </c>
      <c r="B2186" s="8" t="s">
        <v>49</v>
      </c>
      <c r="C2186" s="9" t="s">
        <v>50</v>
      </c>
      <c r="D2186" s="185" t="s">
        <v>51</v>
      </c>
      <c r="E2186" s="188">
        <v>44919</v>
      </c>
      <c r="F2186" s="9" t="s">
        <v>36</v>
      </c>
      <c r="G2186" s="9" t="s">
        <v>5756</v>
      </c>
      <c r="H2186" s="10">
        <v>0</v>
      </c>
      <c r="I2186" s="11">
        <v>1</v>
      </c>
      <c r="J2186" s="24">
        <v>0</v>
      </c>
      <c r="K2186" s="12"/>
      <c r="L2186" s="14">
        <v>0</v>
      </c>
      <c r="N2186" s="21">
        <v>0</v>
      </c>
      <c r="P2186" s="21">
        <v>0</v>
      </c>
      <c r="R2186" s="21">
        <v>0</v>
      </c>
      <c r="T2186" s="21">
        <v>0</v>
      </c>
      <c r="V2186" s="21">
        <v>0</v>
      </c>
      <c r="X2186" s="21">
        <v>0</v>
      </c>
      <c r="Z2186" s="21">
        <v>93107</v>
      </c>
      <c r="AB2186" s="22">
        <v>93107</v>
      </c>
      <c r="AD2186" s="5" t="str">
        <f t="shared" si="34"/>
        <v>No</v>
      </c>
      <c r="AF2186" s="28"/>
      <c r="AG2186" s="21"/>
    </row>
    <row r="2187" spans="1:33">
      <c r="A2187" s="8" t="s">
        <v>6373</v>
      </c>
      <c r="B2187" s="8" t="s">
        <v>6374</v>
      </c>
      <c r="C2187" s="9" t="s">
        <v>171</v>
      </c>
      <c r="D2187" s="185"/>
      <c r="E2187" s="188">
        <v>40248</v>
      </c>
      <c r="F2187" s="9" t="s">
        <v>83</v>
      </c>
      <c r="G2187" s="9" t="s">
        <v>5756</v>
      </c>
      <c r="H2187" s="10">
        <v>5502379</v>
      </c>
      <c r="I2187" s="11">
        <v>1</v>
      </c>
      <c r="J2187" s="24">
        <v>0</v>
      </c>
      <c r="K2187" s="12"/>
      <c r="L2187" s="14">
        <v>0</v>
      </c>
      <c r="N2187" s="21">
        <v>0</v>
      </c>
      <c r="P2187" s="21">
        <v>0</v>
      </c>
      <c r="R2187" s="21">
        <v>0</v>
      </c>
      <c r="T2187" s="21">
        <v>0</v>
      </c>
      <c r="V2187" s="21">
        <v>0</v>
      </c>
      <c r="X2187" s="21">
        <v>0</v>
      </c>
      <c r="Z2187" s="21">
        <v>90147</v>
      </c>
      <c r="AB2187" s="22">
        <v>90147</v>
      </c>
      <c r="AD2187" s="5" t="str">
        <f t="shared" si="34"/>
        <v>No</v>
      </c>
      <c r="AF2187" s="28"/>
      <c r="AG2187" s="21"/>
    </row>
    <row r="2188" spans="1:33">
      <c r="A2188" s="8" t="s">
        <v>6722</v>
      </c>
      <c r="B2188" s="8" t="s">
        <v>6502</v>
      </c>
      <c r="C2188" s="9" t="s">
        <v>34</v>
      </c>
      <c r="D2188" s="185"/>
      <c r="E2188" s="188" t="s">
        <v>6027</v>
      </c>
      <c r="F2188" s="9" t="s">
        <v>83</v>
      </c>
      <c r="G2188" s="9" t="s">
        <v>147</v>
      </c>
      <c r="H2188" s="10">
        <v>0</v>
      </c>
      <c r="I2188" s="11">
        <v>1</v>
      </c>
      <c r="J2188" s="24">
        <v>0</v>
      </c>
      <c r="K2188" s="12"/>
      <c r="L2188" s="14">
        <v>0</v>
      </c>
      <c r="N2188" s="21">
        <v>0</v>
      </c>
      <c r="P2188" s="21">
        <v>0</v>
      </c>
      <c r="R2188" s="21">
        <v>0</v>
      </c>
      <c r="T2188" s="21">
        <v>0</v>
      </c>
      <c r="V2188" s="21">
        <v>0</v>
      </c>
      <c r="X2188" s="21">
        <v>0</v>
      </c>
      <c r="Z2188" s="21">
        <v>12857</v>
      </c>
      <c r="AB2188" s="22">
        <v>12857</v>
      </c>
      <c r="AD2188" s="5" t="str">
        <f t="shared" si="34"/>
        <v>No</v>
      </c>
      <c r="AF2188" s="28"/>
      <c r="AG2188" s="21"/>
    </row>
    <row r="2189" spans="1:33">
      <c r="A2189" s="8" t="s">
        <v>3895</v>
      </c>
      <c r="B2189" s="8" t="s">
        <v>3896</v>
      </c>
      <c r="C2189" s="9" t="s">
        <v>278</v>
      </c>
      <c r="D2189" s="185" t="s">
        <v>3897</v>
      </c>
      <c r="E2189" s="188" t="s">
        <v>3898</v>
      </c>
      <c r="F2189" s="9" t="s">
        <v>157</v>
      </c>
      <c r="G2189" s="9" t="s">
        <v>147</v>
      </c>
      <c r="H2189" s="10">
        <v>0</v>
      </c>
      <c r="I2189" s="11">
        <v>1</v>
      </c>
      <c r="J2189" s="24">
        <v>0</v>
      </c>
      <c r="K2189" s="12"/>
      <c r="L2189" s="14">
        <v>0</v>
      </c>
      <c r="N2189" s="21">
        <v>0</v>
      </c>
      <c r="P2189" s="21">
        <v>0</v>
      </c>
      <c r="R2189" s="21">
        <v>0</v>
      </c>
      <c r="T2189" s="21">
        <v>0</v>
      </c>
      <c r="V2189" s="21">
        <v>0</v>
      </c>
      <c r="X2189" s="21">
        <v>0</v>
      </c>
      <c r="Z2189" s="21">
        <v>6172</v>
      </c>
      <c r="AB2189" s="22">
        <v>6172</v>
      </c>
      <c r="AD2189" s="5" t="str">
        <f t="shared" si="34"/>
        <v>No</v>
      </c>
      <c r="AF2189" s="28"/>
      <c r="AG2189" s="21"/>
    </row>
    <row r="2190" spans="1:33">
      <c r="A2190" s="8" t="s">
        <v>2431</v>
      </c>
      <c r="B2190" s="8" t="s">
        <v>2432</v>
      </c>
      <c r="C2190" s="9" t="s">
        <v>46</v>
      </c>
      <c r="D2190" s="185" t="s">
        <v>2433</v>
      </c>
      <c r="E2190" s="188" t="s">
        <v>2434</v>
      </c>
      <c r="F2190" s="9" t="s">
        <v>88</v>
      </c>
      <c r="G2190" s="9" t="s">
        <v>147</v>
      </c>
      <c r="H2190" s="10">
        <v>0</v>
      </c>
      <c r="I2190" s="11">
        <v>1</v>
      </c>
      <c r="J2190" s="24">
        <v>0</v>
      </c>
      <c r="K2190" s="12"/>
      <c r="L2190" s="14">
        <v>0</v>
      </c>
      <c r="N2190" s="21">
        <v>0</v>
      </c>
      <c r="P2190" s="21">
        <v>0</v>
      </c>
      <c r="R2190" s="21">
        <v>0</v>
      </c>
      <c r="T2190" s="21">
        <v>0</v>
      </c>
      <c r="V2190" s="21">
        <v>0</v>
      </c>
      <c r="X2190" s="21">
        <v>0</v>
      </c>
      <c r="Z2190" s="21">
        <v>0</v>
      </c>
      <c r="AB2190" s="22">
        <v>0</v>
      </c>
      <c r="AD2190" s="5" t="str">
        <f t="shared" si="34"/>
        <v>No</v>
      </c>
      <c r="AF2190" s="28"/>
      <c r="AG2190" s="21"/>
    </row>
    <row r="2191" spans="1:33">
      <c r="A2191" s="8" t="s">
        <v>1234</v>
      </c>
      <c r="B2191" s="8" t="s">
        <v>1235</v>
      </c>
      <c r="C2191" s="9" t="s">
        <v>65</v>
      </c>
      <c r="D2191" s="185"/>
      <c r="E2191" s="188">
        <v>400</v>
      </c>
      <c r="F2191" s="9" t="s">
        <v>36</v>
      </c>
      <c r="G2191" s="9" t="s">
        <v>5756</v>
      </c>
      <c r="H2191" s="10">
        <v>0</v>
      </c>
      <c r="I2191" s="11">
        <v>1</v>
      </c>
      <c r="J2191" s="24">
        <v>0</v>
      </c>
      <c r="K2191" s="12"/>
      <c r="L2191" s="14">
        <v>0</v>
      </c>
      <c r="N2191" s="21">
        <v>0</v>
      </c>
      <c r="P2191" s="21">
        <v>0</v>
      </c>
      <c r="R2191" s="21">
        <v>0</v>
      </c>
      <c r="T2191" s="21">
        <v>0</v>
      </c>
      <c r="V2191" s="21">
        <v>0</v>
      </c>
      <c r="X2191" s="21">
        <v>0</v>
      </c>
      <c r="Z2191" s="21">
        <v>0</v>
      </c>
      <c r="AB2191" s="22">
        <v>0</v>
      </c>
      <c r="AD2191" s="5" t="str">
        <f t="shared" si="34"/>
        <v>No</v>
      </c>
      <c r="AF2191" s="28"/>
      <c r="AG2191" s="21"/>
    </row>
    <row r="2192" spans="1:33">
      <c r="A2192" s="8" t="s">
        <v>6712</v>
      </c>
      <c r="B2192" s="8" t="s">
        <v>6713</v>
      </c>
      <c r="C2192" s="9" t="s">
        <v>233</v>
      </c>
      <c r="D2192" s="185"/>
      <c r="E2192" s="188" t="s">
        <v>6714</v>
      </c>
      <c r="F2192" s="9" t="s">
        <v>83</v>
      </c>
      <c r="G2192" s="9" t="s">
        <v>147</v>
      </c>
      <c r="H2192" s="10">
        <v>0</v>
      </c>
      <c r="I2192" s="11">
        <v>1</v>
      </c>
      <c r="J2192" s="24">
        <v>0</v>
      </c>
      <c r="K2192" s="12"/>
      <c r="L2192" s="14">
        <v>0</v>
      </c>
      <c r="N2192" s="21">
        <v>0</v>
      </c>
      <c r="P2192" s="21">
        <v>0</v>
      </c>
      <c r="R2192" s="21">
        <v>0</v>
      </c>
      <c r="T2192" s="21">
        <v>0</v>
      </c>
      <c r="V2192" s="21">
        <v>0</v>
      </c>
      <c r="X2192" s="21">
        <v>0</v>
      </c>
      <c r="Z2192" s="21">
        <v>2254</v>
      </c>
      <c r="AB2192" s="22">
        <v>2254</v>
      </c>
      <c r="AD2192" s="5" t="str">
        <f t="shared" si="34"/>
        <v>No</v>
      </c>
      <c r="AF2192" s="28"/>
      <c r="AG2192" s="21"/>
    </row>
    <row r="2193" spans="1:33">
      <c r="A2193" s="8" t="s">
        <v>2309</v>
      </c>
      <c r="B2193" s="8" t="s">
        <v>2310</v>
      </c>
      <c r="C2193" s="9" t="s">
        <v>106</v>
      </c>
      <c r="D2193" s="185" t="s">
        <v>2311</v>
      </c>
      <c r="E2193" s="188" t="s">
        <v>2312</v>
      </c>
      <c r="F2193" s="9" t="s">
        <v>83</v>
      </c>
      <c r="G2193" s="9" t="s">
        <v>147</v>
      </c>
      <c r="H2193" s="10">
        <v>0</v>
      </c>
      <c r="I2193" s="11">
        <v>1</v>
      </c>
      <c r="J2193" s="24">
        <v>0</v>
      </c>
      <c r="K2193" s="12"/>
      <c r="L2193" s="14">
        <v>0</v>
      </c>
      <c r="N2193" s="21">
        <v>0</v>
      </c>
      <c r="P2193" s="21">
        <v>0</v>
      </c>
      <c r="R2193" s="21">
        <v>0</v>
      </c>
      <c r="T2193" s="21">
        <v>0</v>
      </c>
      <c r="V2193" s="21">
        <v>0</v>
      </c>
      <c r="X2193" s="21">
        <v>0</v>
      </c>
      <c r="Z2193" s="21">
        <v>19736</v>
      </c>
      <c r="AB2193" s="22">
        <v>19736</v>
      </c>
      <c r="AD2193" s="5" t="str">
        <f t="shared" si="34"/>
        <v>No</v>
      </c>
      <c r="AF2193" s="28"/>
      <c r="AG2193" s="21"/>
    </row>
    <row r="2194" spans="1:33">
      <c r="A2194" s="8" t="s">
        <v>600</v>
      </c>
      <c r="B2194" s="8" t="s">
        <v>601</v>
      </c>
      <c r="C2194" s="9" t="s">
        <v>420</v>
      </c>
      <c r="D2194" s="185" t="s">
        <v>602</v>
      </c>
      <c r="E2194" s="188" t="s">
        <v>603</v>
      </c>
      <c r="F2194" s="9" t="s">
        <v>157</v>
      </c>
      <c r="G2194" s="9" t="s">
        <v>147</v>
      </c>
      <c r="H2194" s="10">
        <v>0</v>
      </c>
      <c r="I2194" s="11">
        <v>1</v>
      </c>
      <c r="J2194" s="24">
        <v>0</v>
      </c>
      <c r="K2194" s="12"/>
      <c r="L2194" s="14">
        <v>0</v>
      </c>
      <c r="N2194" s="21">
        <v>0</v>
      </c>
      <c r="P2194" s="21">
        <v>0</v>
      </c>
      <c r="R2194" s="21">
        <v>0</v>
      </c>
      <c r="T2194" s="21">
        <v>0</v>
      </c>
      <c r="V2194" s="21">
        <v>0</v>
      </c>
      <c r="X2194" s="21">
        <v>0</v>
      </c>
      <c r="Z2194" s="21">
        <v>2209</v>
      </c>
      <c r="AB2194" s="22">
        <v>2209</v>
      </c>
      <c r="AD2194" s="5" t="str">
        <f t="shared" si="34"/>
        <v>No</v>
      </c>
      <c r="AF2194" s="28"/>
      <c r="AG2194" s="21"/>
    </row>
    <row r="2195" spans="1:33">
      <c r="A2195" s="8" t="s">
        <v>1977</v>
      </c>
      <c r="B2195" s="8" t="s">
        <v>1978</v>
      </c>
      <c r="C2195" s="9" t="s">
        <v>58</v>
      </c>
      <c r="D2195" s="185" t="s">
        <v>1979</v>
      </c>
      <c r="E2195" s="188">
        <v>50013</v>
      </c>
      <c r="F2195" s="9" t="s">
        <v>36</v>
      </c>
      <c r="G2195" s="9" t="s">
        <v>5756</v>
      </c>
      <c r="H2195" s="10">
        <v>0</v>
      </c>
      <c r="I2195" s="11">
        <v>1</v>
      </c>
      <c r="J2195" s="24">
        <v>0</v>
      </c>
      <c r="K2195" s="12"/>
      <c r="L2195" s="14">
        <v>0</v>
      </c>
      <c r="N2195" s="21">
        <v>0</v>
      </c>
      <c r="P2195" s="21">
        <v>0</v>
      </c>
      <c r="R2195" s="21">
        <v>0</v>
      </c>
      <c r="T2195" s="21">
        <v>0</v>
      </c>
      <c r="V2195" s="21">
        <v>0</v>
      </c>
      <c r="X2195" s="21">
        <v>0</v>
      </c>
      <c r="Z2195" s="21">
        <v>0</v>
      </c>
      <c r="AB2195" s="22">
        <v>0</v>
      </c>
      <c r="AD2195" s="5" t="str">
        <f t="shared" si="34"/>
        <v>No</v>
      </c>
      <c r="AF2195" s="28"/>
      <c r="AG2195" s="21"/>
    </row>
    <row r="2196" spans="1:33">
      <c r="A2196" s="8" t="s">
        <v>6363</v>
      </c>
      <c r="B2196" s="8" t="s">
        <v>6170</v>
      </c>
      <c r="C2196" s="9" t="s">
        <v>91</v>
      </c>
      <c r="D2196" s="185"/>
      <c r="E2196" s="188">
        <v>90272</v>
      </c>
      <c r="F2196" s="9" t="s">
        <v>83</v>
      </c>
      <c r="G2196" s="9" t="s">
        <v>5756</v>
      </c>
      <c r="H2196" s="10">
        <v>12150996</v>
      </c>
      <c r="I2196" s="11">
        <v>1</v>
      </c>
      <c r="J2196" s="24">
        <v>0</v>
      </c>
      <c r="K2196" s="12"/>
      <c r="L2196" s="14">
        <v>0</v>
      </c>
      <c r="N2196" s="21">
        <v>0</v>
      </c>
      <c r="P2196" s="21">
        <v>0</v>
      </c>
      <c r="R2196" s="21">
        <v>0</v>
      </c>
      <c r="T2196" s="21">
        <v>0</v>
      </c>
      <c r="V2196" s="21">
        <v>0</v>
      </c>
      <c r="X2196" s="21">
        <v>0</v>
      </c>
      <c r="Z2196" s="21">
        <v>238733</v>
      </c>
      <c r="AB2196" s="22">
        <v>238733</v>
      </c>
      <c r="AD2196" s="5" t="str">
        <f t="shared" si="34"/>
        <v>No</v>
      </c>
      <c r="AF2196" s="28"/>
      <c r="AG2196" s="21"/>
    </row>
    <row r="2197" spans="1:33">
      <c r="A2197" s="8" t="s">
        <v>685</v>
      </c>
      <c r="B2197" s="8" t="s">
        <v>686</v>
      </c>
      <c r="C2197" s="9" t="s">
        <v>42</v>
      </c>
      <c r="D2197" s="185">
        <v>2182</v>
      </c>
      <c r="E2197" s="188">
        <v>20182</v>
      </c>
      <c r="F2197" s="9" t="s">
        <v>83</v>
      </c>
      <c r="G2197" s="9" t="s">
        <v>5756</v>
      </c>
      <c r="H2197" s="10">
        <v>423566</v>
      </c>
      <c r="I2197" s="11">
        <v>1</v>
      </c>
      <c r="J2197" s="24">
        <v>0</v>
      </c>
      <c r="K2197" s="12"/>
      <c r="L2197" s="14">
        <v>0</v>
      </c>
      <c r="N2197" s="21">
        <v>0</v>
      </c>
      <c r="P2197" s="21">
        <v>0</v>
      </c>
      <c r="R2197" s="21">
        <v>0</v>
      </c>
      <c r="T2197" s="21">
        <v>0</v>
      </c>
      <c r="V2197" s="21">
        <v>0</v>
      </c>
      <c r="X2197" s="21">
        <v>0</v>
      </c>
      <c r="Z2197" s="21">
        <v>22054</v>
      </c>
      <c r="AB2197" s="22">
        <v>22054</v>
      </c>
      <c r="AD2197" s="5" t="str">
        <f t="shared" si="34"/>
        <v>No</v>
      </c>
      <c r="AF2197" s="28"/>
      <c r="AG2197" s="21"/>
    </row>
    <row r="2198" spans="1:33">
      <c r="A2198" s="8" t="s">
        <v>3454</v>
      </c>
      <c r="B2198" s="8" t="s">
        <v>893</v>
      </c>
      <c r="C2198" s="9" t="s">
        <v>34</v>
      </c>
      <c r="D2198" s="185" t="s">
        <v>3455</v>
      </c>
      <c r="E2198" s="188" t="s">
        <v>3456</v>
      </c>
      <c r="F2198" s="9" t="s">
        <v>83</v>
      </c>
      <c r="G2198" s="9" t="s">
        <v>147</v>
      </c>
      <c r="H2198" s="10">
        <v>0</v>
      </c>
      <c r="I2198" s="11">
        <v>1</v>
      </c>
      <c r="J2198" s="24">
        <v>0</v>
      </c>
      <c r="K2198" s="12"/>
      <c r="L2198" s="14">
        <v>0</v>
      </c>
      <c r="N2198" s="21">
        <v>0</v>
      </c>
      <c r="P2198" s="21">
        <v>0</v>
      </c>
      <c r="R2198" s="21">
        <v>0</v>
      </c>
      <c r="T2198" s="21">
        <v>0</v>
      </c>
      <c r="V2198" s="21">
        <v>0</v>
      </c>
      <c r="X2198" s="21">
        <v>0</v>
      </c>
      <c r="Z2198" s="21">
        <v>24834</v>
      </c>
      <c r="AB2198" s="22">
        <v>24834</v>
      </c>
      <c r="AD2198" s="5" t="str">
        <f t="shared" si="34"/>
        <v>No</v>
      </c>
      <c r="AF2198" s="28"/>
      <c r="AG2198" s="21"/>
    </row>
    <row r="2199" spans="1:33">
      <c r="A2199" s="8" t="s">
        <v>5643</v>
      </c>
      <c r="B2199" s="8" t="s">
        <v>5644</v>
      </c>
      <c r="C2199" s="9" t="s">
        <v>254</v>
      </c>
      <c r="D2199" s="185" t="s">
        <v>5645</v>
      </c>
      <c r="E2199" s="188" t="s">
        <v>5646</v>
      </c>
      <c r="F2199" s="9" t="s">
        <v>157</v>
      </c>
      <c r="G2199" s="9" t="s">
        <v>147</v>
      </c>
      <c r="H2199" s="10">
        <v>0</v>
      </c>
      <c r="I2199" s="11">
        <v>1</v>
      </c>
      <c r="J2199" s="24">
        <v>0</v>
      </c>
      <c r="K2199" s="12"/>
      <c r="L2199" s="14">
        <v>0</v>
      </c>
      <c r="N2199" s="21">
        <v>0</v>
      </c>
      <c r="P2199" s="21">
        <v>0</v>
      </c>
      <c r="R2199" s="21">
        <v>0</v>
      </c>
      <c r="T2199" s="21">
        <v>0</v>
      </c>
      <c r="V2199" s="21">
        <v>0</v>
      </c>
      <c r="X2199" s="21">
        <v>0</v>
      </c>
      <c r="Z2199" s="21">
        <v>2038</v>
      </c>
      <c r="AB2199" s="22">
        <v>2038</v>
      </c>
      <c r="AD2199" s="5" t="str">
        <f t="shared" si="34"/>
        <v>No</v>
      </c>
      <c r="AF2199" s="28"/>
      <c r="AG2199" s="21"/>
    </row>
    <row r="2200" spans="1:33">
      <c r="A2200" s="8" t="s">
        <v>6370</v>
      </c>
      <c r="B2200" s="8" t="s">
        <v>6371</v>
      </c>
      <c r="C2200" s="9" t="s">
        <v>163</v>
      </c>
      <c r="D2200" s="185"/>
      <c r="E2200" s="188">
        <v>10191</v>
      </c>
      <c r="F2200" s="9" t="s">
        <v>1320</v>
      </c>
      <c r="G2200" s="9" t="s">
        <v>5756</v>
      </c>
      <c r="H2200" s="10">
        <v>59124</v>
      </c>
      <c r="I2200" s="11">
        <v>1</v>
      </c>
      <c r="J2200" s="24">
        <v>0</v>
      </c>
      <c r="K2200" s="12"/>
      <c r="L2200" s="14">
        <v>0</v>
      </c>
      <c r="N2200" s="21">
        <v>0</v>
      </c>
      <c r="P2200" s="21">
        <v>0</v>
      </c>
      <c r="R2200" s="21">
        <v>0</v>
      </c>
      <c r="T2200" s="21">
        <v>0</v>
      </c>
      <c r="V2200" s="21">
        <v>0</v>
      </c>
      <c r="X2200" s="21">
        <v>0</v>
      </c>
      <c r="Z2200" s="21">
        <v>37117</v>
      </c>
      <c r="AB2200" s="22">
        <v>37117</v>
      </c>
      <c r="AD2200" s="5" t="str">
        <f t="shared" si="34"/>
        <v>No</v>
      </c>
      <c r="AF2200" s="28"/>
      <c r="AG2200" s="21"/>
    </row>
    <row r="2201" spans="1:33">
      <c r="A2201" s="8" t="s">
        <v>3919</v>
      </c>
      <c r="B2201" s="8" t="s">
        <v>3920</v>
      </c>
      <c r="C2201" s="9" t="s">
        <v>278</v>
      </c>
      <c r="D2201" s="185" t="s">
        <v>3921</v>
      </c>
      <c r="E2201" s="188" t="s">
        <v>3922</v>
      </c>
      <c r="F2201" s="9" t="s">
        <v>83</v>
      </c>
      <c r="G2201" s="9" t="s">
        <v>147</v>
      </c>
      <c r="H2201" s="10">
        <v>0</v>
      </c>
      <c r="I2201" s="11">
        <v>1</v>
      </c>
      <c r="J2201" s="24">
        <v>0</v>
      </c>
      <c r="K2201" s="12"/>
      <c r="L2201" s="14">
        <v>0</v>
      </c>
      <c r="N2201" s="21">
        <v>0</v>
      </c>
      <c r="P2201" s="21">
        <v>0</v>
      </c>
      <c r="R2201" s="21">
        <v>0</v>
      </c>
      <c r="T2201" s="21">
        <v>0</v>
      </c>
      <c r="V2201" s="21">
        <v>0</v>
      </c>
      <c r="X2201" s="21">
        <v>0</v>
      </c>
      <c r="Z2201" s="21">
        <v>33979</v>
      </c>
      <c r="AB2201" s="22">
        <v>33979</v>
      </c>
      <c r="AD2201" s="5" t="str">
        <f t="shared" si="34"/>
        <v>No</v>
      </c>
      <c r="AF2201" s="28"/>
      <c r="AG2201" s="21"/>
    </row>
    <row r="2202" spans="1:33">
      <c r="A2202" s="8" t="s">
        <v>6360</v>
      </c>
      <c r="B2202" s="8" t="s">
        <v>1111</v>
      </c>
      <c r="C2202" s="9" t="s">
        <v>163</v>
      </c>
      <c r="D2202" s="185"/>
      <c r="E2202" s="188">
        <v>10186</v>
      </c>
      <c r="F2202" s="9" t="s">
        <v>157</v>
      </c>
      <c r="G2202" s="9" t="s">
        <v>5756</v>
      </c>
      <c r="H2202" s="10">
        <v>59124</v>
      </c>
      <c r="I2202" s="11">
        <v>1</v>
      </c>
      <c r="J2202" s="24">
        <v>0</v>
      </c>
      <c r="K2202" s="12"/>
      <c r="L2202" s="14">
        <v>0</v>
      </c>
      <c r="N2202" s="21">
        <v>0</v>
      </c>
      <c r="P2202" s="21">
        <v>0</v>
      </c>
      <c r="R2202" s="21">
        <v>0</v>
      </c>
      <c r="T2202" s="21">
        <v>0</v>
      </c>
      <c r="V2202" s="21">
        <v>0</v>
      </c>
      <c r="X2202" s="21">
        <v>0</v>
      </c>
      <c r="Z2202" s="21">
        <v>0</v>
      </c>
      <c r="AB2202" s="22">
        <v>0</v>
      </c>
      <c r="AD2202" s="5" t="str">
        <f t="shared" si="34"/>
        <v>No</v>
      </c>
      <c r="AF2202" s="28"/>
      <c r="AG2202" s="21"/>
    </row>
    <row r="2203" spans="1:33">
      <c r="A2203" s="8" t="s">
        <v>4427</v>
      </c>
      <c r="B2203" s="8" t="s">
        <v>4427</v>
      </c>
      <c r="C2203" s="9" t="s">
        <v>103</v>
      </c>
      <c r="D2203" s="185" t="s">
        <v>4428</v>
      </c>
      <c r="E2203" s="188" t="s">
        <v>4429</v>
      </c>
      <c r="F2203" s="9" t="s">
        <v>83</v>
      </c>
      <c r="G2203" s="9" t="s">
        <v>147</v>
      </c>
      <c r="H2203" s="10">
        <v>0</v>
      </c>
      <c r="I2203" s="11">
        <v>1</v>
      </c>
      <c r="J2203" s="24">
        <v>0</v>
      </c>
      <c r="K2203" s="12"/>
      <c r="L2203" s="14">
        <v>0</v>
      </c>
      <c r="N2203" s="21">
        <v>0</v>
      </c>
      <c r="P2203" s="21">
        <v>0</v>
      </c>
      <c r="R2203" s="21">
        <v>0</v>
      </c>
      <c r="T2203" s="21">
        <v>0</v>
      </c>
      <c r="V2203" s="21">
        <v>0</v>
      </c>
      <c r="X2203" s="21">
        <v>0</v>
      </c>
      <c r="Z2203" s="21">
        <v>28272</v>
      </c>
      <c r="AB2203" s="22">
        <v>28272</v>
      </c>
      <c r="AD2203" s="5" t="str">
        <f t="shared" si="34"/>
        <v>No</v>
      </c>
      <c r="AF2203" s="28"/>
      <c r="AG2203" s="21"/>
    </row>
    <row r="2204" spans="1:33">
      <c r="A2204" s="8" t="s">
        <v>2698</v>
      </c>
      <c r="B2204" s="8" t="s">
        <v>2699</v>
      </c>
      <c r="C2204" s="9" t="s">
        <v>91</v>
      </c>
      <c r="D2204" s="185" t="s">
        <v>2700</v>
      </c>
      <c r="E2204" s="188">
        <v>99292</v>
      </c>
      <c r="F2204" s="9" t="s">
        <v>36</v>
      </c>
      <c r="G2204" s="9" t="s">
        <v>5756</v>
      </c>
      <c r="H2204" s="10">
        <v>0</v>
      </c>
      <c r="I2204" s="11">
        <v>1</v>
      </c>
      <c r="J2204" s="24">
        <v>0</v>
      </c>
      <c r="K2204" s="12"/>
      <c r="L2204" s="14">
        <v>0</v>
      </c>
      <c r="N2204" s="21">
        <v>0</v>
      </c>
      <c r="P2204" s="21">
        <v>0</v>
      </c>
      <c r="R2204" s="21">
        <v>0</v>
      </c>
      <c r="T2204" s="21">
        <v>0</v>
      </c>
      <c r="V2204" s="21">
        <v>0</v>
      </c>
      <c r="X2204" s="21">
        <v>0</v>
      </c>
      <c r="Z2204" s="21">
        <v>0</v>
      </c>
      <c r="AB2204" s="22">
        <v>0</v>
      </c>
      <c r="AD2204" s="5" t="str">
        <f t="shared" si="34"/>
        <v>No</v>
      </c>
      <c r="AF2204" s="28"/>
      <c r="AG2204" s="21"/>
    </row>
    <row r="2205" spans="1:33">
      <c r="A2205" s="8" t="s">
        <v>3564</v>
      </c>
      <c r="B2205" s="8" t="s">
        <v>3565</v>
      </c>
      <c r="C2205" s="9" t="s">
        <v>109</v>
      </c>
      <c r="D2205" s="185" t="s">
        <v>3566</v>
      </c>
      <c r="E2205" s="188" t="s">
        <v>3567</v>
      </c>
      <c r="F2205" s="9" t="s">
        <v>83</v>
      </c>
      <c r="G2205" s="9" t="s">
        <v>147</v>
      </c>
      <c r="H2205" s="10">
        <v>0</v>
      </c>
      <c r="I2205" s="11">
        <v>1</v>
      </c>
      <c r="J2205" s="24">
        <v>0</v>
      </c>
      <c r="K2205" s="12"/>
      <c r="L2205" s="14">
        <v>0</v>
      </c>
      <c r="N2205" s="21">
        <v>0</v>
      </c>
      <c r="P2205" s="21">
        <v>0</v>
      </c>
      <c r="R2205" s="21">
        <v>0</v>
      </c>
      <c r="T2205" s="21">
        <v>0</v>
      </c>
      <c r="V2205" s="21">
        <v>0</v>
      </c>
      <c r="X2205" s="21">
        <v>0</v>
      </c>
      <c r="Z2205" s="21">
        <v>44396</v>
      </c>
      <c r="AB2205" s="22">
        <v>44396</v>
      </c>
      <c r="AD2205" s="5" t="str">
        <f t="shared" si="34"/>
        <v>No</v>
      </c>
      <c r="AF2205" s="28"/>
      <c r="AG2205" s="21"/>
    </row>
    <row r="2206" spans="1:33">
      <c r="A2206" s="8" t="s">
        <v>387</v>
      </c>
      <c r="B2206" s="8" t="s">
        <v>1463</v>
      </c>
      <c r="C2206" s="9" t="s">
        <v>275</v>
      </c>
      <c r="D2206" s="185" t="s">
        <v>2212</v>
      </c>
      <c r="E2206" s="188" t="s">
        <v>2213</v>
      </c>
      <c r="F2206" s="9" t="s">
        <v>83</v>
      </c>
      <c r="G2206" s="9" t="s">
        <v>147</v>
      </c>
      <c r="H2206" s="10">
        <v>0</v>
      </c>
      <c r="I2206" s="11">
        <v>1</v>
      </c>
      <c r="J2206" s="24">
        <v>0</v>
      </c>
      <c r="K2206" s="12"/>
      <c r="L2206" s="14">
        <v>0</v>
      </c>
      <c r="N2206" s="21">
        <v>0</v>
      </c>
      <c r="P2206" s="21">
        <v>0</v>
      </c>
      <c r="R2206" s="21">
        <v>0</v>
      </c>
      <c r="T2206" s="21">
        <v>0</v>
      </c>
      <c r="V2206" s="21">
        <v>0</v>
      </c>
      <c r="X2206" s="21">
        <v>0</v>
      </c>
      <c r="Z2206" s="21">
        <v>3661</v>
      </c>
      <c r="AB2206" s="22">
        <v>3661</v>
      </c>
      <c r="AD2206" s="5" t="str">
        <f t="shared" si="34"/>
        <v>No</v>
      </c>
      <c r="AF2206" s="28"/>
      <c r="AG2206" s="21"/>
    </row>
    <row r="2207" spans="1:33">
      <c r="A2207" s="8" t="s">
        <v>5927</v>
      </c>
      <c r="B2207" s="8" t="s">
        <v>6068</v>
      </c>
      <c r="C2207" s="9" t="s">
        <v>163</v>
      </c>
      <c r="D2207" s="185">
        <v>1156</v>
      </c>
      <c r="E2207" s="188">
        <v>10178</v>
      </c>
      <c r="F2207" s="9" t="s">
        <v>83</v>
      </c>
      <c r="G2207" s="9" t="s">
        <v>5756</v>
      </c>
      <c r="H2207" s="10">
        <v>4181019</v>
      </c>
      <c r="I2207" s="11">
        <v>1</v>
      </c>
      <c r="J2207" s="24">
        <v>0</v>
      </c>
      <c r="K2207" s="12"/>
      <c r="L2207" s="14">
        <v>0</v>
      </c>
      <c r="N2207" s="21">
        <v>0</v>
      </c>
      <c r="P2207" s="21">
        <v>0</v>
      </c>
      <c r="R2207" s="21">
        <v>0</v>
      </c>
      <c r="T2207" s="21">
        <v>0</v>
      </c>
      <c r="V2207" s="21">
        <v>0</v>
      </c>
      <c r="X2207" s="21">
        <v>0</v>
      </c>
      <c r="Z2207" s="21">
        <v>27479</v>
      </c>
      <c r="AB2207" s="22">
        <v>27479</v>
      </c>
      <c r="AD2207" s="5" t="str">
        <f t="shared" si="34"/>
        <v>No</v>
      </c>
      <c r="AF2207" s="28"/>
      <c r="AG2207" s="21"/>
    </row>
    <row r="2208" spans="1:33">
      <c r="A2208" s="8" t="s">
        <v>4602</v>
      </c>
      <c r="B2208" s="8" t="s">
        <v>4515</v>
      </c>
      <c r="C2208" s="9" t="s">
        <v>454</v>
      </c>
      <c r="D2208" s="185" t="s">
        <v>4603</v>
      </c>
      <c r="E2208" s="188">
        <v>80017</v>
      </c>
      <c r="F2208" s="9" t="s">
        <v>36</v>
      </c>
      <c r="G2208" s="9" t="s">
        <v>5756</v>
      </c>
      <c r="H2208" s="10">
        <v>0</v>
      </c>
      <c r="I2208" s="11">
        <v>1</v>
      </c>
      <c r="J2208" s="24">
        <v>0</v>
      </c>
      <c r="K2208" s="12"/>
      <c r="L2208" s="14">
        <v>0</v>
      </c>
      <c r="N2208" s="21">
        <v>0</v>
      </c>
      <c r="P2208" s="21">
        <v>0</v>
      </c>
      <c r="R2208" s="21">
        <v>0</v>
      </c>
      <c r="T2208" s="21">
        <v>0</v>
      </c>
      <c r="V2208" s="21">
        <v>0</v>
      </c>
      <c r="X2208" s="21">
        <v>0</v>
      </c>
      <c r="Z2208" s="21">
        <v>1500</v>
      </c>
      <c r="AB2208" s="22">
        <v>1500</v>
      </c>
      <c r="AD2208" s="5" t="str">
        <f t="shared" si="34"/>
        <v>No</v>
      </c>
      <c r="AF2208" s="28"/>
      <c r="AG2208" s="21"/>
    </row>
    <row r="2209" spans="1:33">
      <c r="A2209" s="8" t="s">
        <v>4054</v>
      </c>
      <c r="B2209" s="8" t="s">
        <v>111</v>
      </c>
      <c r="C2209" s="9" t="s">
        <v>112</v>
      </c>
      <c r="D2209" s="185" t="s">
        <v>4055</v>
      </c>
      <c r="E2209" s="188" t="s">
        <v>4056</v>
      </c>
      <c r="F2209" s="9" t="s">
        <v>157</v>
      </c>
      <c r="G2209" s="9" t="s">
        <v>147</v>
      </c>
      <c r="H2209" s="10">
        <v>0</v>
      </c>
      <c r="I2209" s="11">
        <v>1</v>
      </c>
      <c r="J2209" s="24">
        <v>0</v>
      </c>
      <c r="K2209" s="12"/>
      <c r="L2209" s="14">
        <v>0</v>
      </c>
      <c r="N2209" s="21">
        <v>0</v>
      </c>
      <c r="P2209" s="21">
        <v>0</v>
      </c>
      <c r="R2209" s="21">
        <v>0</v>
      </c>
      <c r="T2209" s="21">
        <v>0</v>
      </c>
      <c r="V2209" s="21">
        <v>0</v>
      </c>
      <c r="X2209" s="21">
        <v>0</v>
      </c>
      <c r="Z2209" s="21">
        <v>34496</v>
      </c>
      <c r="AB2209" s="22">
        <v>34496</v>
      </c>
      <c r="AD2209" s="5" t="str">
        <f t="shared" si="34"/>
        <v>No</v>
      </c>
      <c r="AF2209" s="28"/>
      <c r="AG2209" s="21"/>
    </row>
    <row r="2210" spans="1:33">
      <c r="A2210" s="8" t="s">
        <v>6375</v>
      </c>
      <c r="B2210" s="8" t="s">
        <v>6170</v>
      </c>
      <c r="C2210" s="9" t="s">
        <v>91</v>
      </c>
      <c r="D2210" s="185"/>
      <c r="E2210" s="188">
        <v>90275</v>
      </c>
      <c r="F2210" s="9" t="s">
        <v>83</v>
      </c>
      <c r="G2210" s="9" t="s">
        <v>5756</v>
      </c>
      <c r="H2210" s="10">
        <v>12150996</v>
      </c>
      <c r="I2210" s="11">
        <v>1</v>
      </c>
      <c r="J2210" s="24">
        <v>0</v>
      </c>
      <c r="K2210" s="12"/>
      <c r="L2210" s="14">
        <v>0</v>
      </c>
      <c r="N2210" s="21">
        <v>0</v>
      </c>
      <c r="P2210" s="21">
        <v>0</v>
      </c>
      <c r="R2210" s="21">
        <v>0</v>
      </c>
      <c r="T2210" s="21">
        <v>0</v>
      </c>
      <c r="V2210" s="21">
        <v>0</v>
      </c>
      <c r="X2210" s="21">
        <v>0</v>
      </c>
      <c r="Z2210" s="21">
        <v>194285</v>
      </c>
      <c r="AB2210" s="22">
        <v>194285</v>
      </c>
      <c r="AD2210" s="5" t="str">
        <f t="shared" si="34"/>
        <v>No</v>
      </c>
      <c r="AF2210" s="28"/>
      <c r="AG2210" s="21"/>
    </row>
    <row r="2211" spans="1:33">
      <c r="A2211" s="8" t="s">
        <v>63</v>
      </c>
      <c r="B2211" s="8" t="s">
        <v>64</v>
      </c>
      <c r="C2211" s="9" t="s">
        <v>65</v>
      </c>
      <c r="D2211" s="185" t="s">
        <v>66</v>
      </c>
      <c r="E2211" s="188">
        <v>159</v>
      </c>
      <c r="F2211" s="9" t="s">
        <v>36</v>
      </c>
      <c r="G2211" s="9" t="s">
        <v>5756</v>
      </c>
      <c r="H2211" s="10">
        <v>0</v>
      </c>
      <c r="I2211" s="11">
        <v>1</v>
      </c>
      <c r="J2211" s="24">
        <v>0</v>
      </c>
      <c r="K2211" s="12"/>
      <c r="L2211" s="14">
        <v>0</v>
      </c>
      <c r="N2211" s="21">
        <v>0</v>
      </c>
      <c r="P2211" s="21">
        <v>0</v>
      </c>
      <c r="R2211" s="21">
        <v>0</v>
      </c>
      <c r="T2211" s="21">
        <v>0</v>
      </c>
      <c r="V2211" s="21">
        <v>0</v>
      </c>
      <c r="X2211" s="21">
        <v>0</v>
      </c>
      <c r="Z2211" s="21">
        <v>0</v>
      </c>
      <c r="AB2211" s="22">
        <v>0</v>
      </c>
      <c r="AD2211" s="5" t="str">
        <f t="shared" si="34"/>
        <v>No</v>
      </c>
      <c r="AF2211" s="28"/>
      <c r="AG2211" s="21"/>
    </row>
    <row r="2212" spans="1:33">
      <c r="A2212" s="8" t="s">
        <v>493</v>
      </c>
      <c r="B2212" s="8" t="s">
        <v>473</v>
      </c>
      <c r="C2212" s="9" t="s">
        <v>278</v>
      </c>
      <c r="D2212" s="185">
        <v>7055</v>
      </c>
      <c r="E2212" s="188">
        <v>70055</v>
      </c>
      <c r="F2212" s="9" t="s">
        <v>83</v>
      </c>
      <c r="G2212" s="9" t="s">
        <v>5756</v>
      </c>
      <c r="H2212" s="10">
        <v>472870</v>
      </c>
      <c r="I2212" s="11">
        <v>1</v>
      </c>
      <c r="J2212" s="24">
        <v>0</v>
      </c>
      <c r="K2212" s="12"/>
      <c r="L2212" s="14">
        <v>0</v>
      </c>
      <c r="N2212" s="21">
        <v>0</v>
      </c>
      <c r="P2212" s="21">
        <v>0</v>
      </c>
      <c r="R2212" s="21">
        <v>0</v>
      </c>
      <c r="T2212" s="21">
        <v>0</v>
      </c>
      <c r="V2212" s="21">
        <v>0</v>
      </c>
      <c r="X2212" s="21">
        <v>0</v>
      </c>
      <c r="Z2212" s="21">
        <v>53888</v>
      </c>
      <c r="AB2212" s="22">
        <v>53888</v>
      </c>
      <c r="AD2212" s="5" t="str">
        <f t="shared" si="34"/>
        <v>No</v>
      </c>
      <c r="AF2212" s="28"/>
      <c r="AG2212" s="21"/>
    </row>
    <row r="2213" spans="1:33">
      <c r="A2213" s="8" t="s">
        <v>6724</v>
      </c>
      <c r="B2213" s="8" t="s">
        <v>6725</v>
      </c>
      <c r="C2213" s="9" t="s">
        <v>87</v>
      </c>
      <c r="D2213" s="185"/>
      <c r="E2213" s="188">
        <v>417</v>
      </c>
      <c r="F2213" s="9" t="s">
        <v>36</v>
      </c>
      <c r="G2213" s="9" t="s">
        <v>5756</v>
      </c>
      <c r="H2213" s="10">
        <v>0</v>
      </c>
      <c r="I2213" s="11">
        <v>1</v>
      </c>
      <c r="J2213" s="24">
        <v>0</v>
      </c>
      <c r="K2213" s="12"/>
      <c r="L2213" s="14">
        <v>0</v>
      </c>
      <c r="N2213" s="21">
        <v>0</v>
      </c>
      <c r="P2213" s="21">
        <v>0</v>
      </c>
      <c r="R2213" s="21">
        <v>0</v>
      </c>
      <c r="T2213" s="21">
        <v>0</v>
      </c>
      <c r="V2213" s="21">
        <v>0</v>
      </c>
      <c r="X2213" s="21">
        <v>0</v>
      </c>
      <c r="Z2213" s="21">
        <v>0</v>
      </c>
      <c r="AB2213" s="22">
        <v>0</v>
      </c>
      <c r="AD2213" s="5" t="str">
        <f t="shared" si="34"/>
        <v>No</v>
      </c>
      <c r="AF2213" s="28"/>
      <c r="AG2213" s="21"/>
    </row>
    <row r="2214" spans="1:33">
      <c r="A2214" s="8" t="s">
        <v>3848</v>
      </c>
      <c r="B2214" s="8" t="s">
        <v>3849</v>
      </c>
      <c r="C2214" s="9" t="s">
        <v>278</v>
      </c>
      <c r="D2214" s="185" t="s">
        <v>3850</v>
      </c>
      <c r="E2214" s="188" t="s">
        <v>3851</v>
      </c>
      <c r="F2214" s="9" t="s">
        <v>157</v>
      </c>
      <c r="G2214" s="9" t="s">
        <v>147</v>
      </c>
      <c r="H2214" s="10">
        <v>0</v>
      </c>
      <c r="I2214" s="11">
        <v>1</v>
      </c>
      <c r="J2214" s="24">
        <v>0</v>
      </c>
      <c r="K2214" s="12"/>
      <c r="L2214" s="14">
        <v>0</v>
      </c>
      <c r="N2214" s="21">
        <v>0</v>
      </c>
      <c r="P2214" s="21">
        <v>0</v>
      </c>
      <c r="R2214" s="21">
        <v>0</v>
      </c>
      <c r="T2214" s="21">
        <v>0</v>
      </c>
      <c r="V2214" s="21">
        <v>0</v>
      </c>
      <c r="X2214" s="21">
        <v>0</v>
      </c>
      <c r="Z2214" s="21">
        <v>5062</v>
      </c>
      <c r="AB2214" s="22">
        <v>5062</v>
      </c>
      <c r="AD2214" s="5" t="str">
        <f t="shared" si="34"/>
        <v>No</v>
      </c>
      <c r="AF2214" s="28"/>
      <c r="AG2214" s="21"/>
    </row>
    <row r="2215" spans="1:33">
      <c r="A2215" s="8" t="s">
        <v>6715</v>
      </c>
      <c r="B2215" s="8" t="s">
        <v>2674</v>
      </c>
      <c r="C2215" s="9" t="s">
        <v>2675</v>
      </c>
      <c r="D2215" s="185"/>
      <c r="E2215" s="188">
        <v>11147</v>
      </c>
      <c r="F2215" s="9" t="s">
        <v>138</v>
      </c>
      <c r="G2215" s="9" t="s">
        <v>84</v>
      </c>
      <c r="H2215" s="10">
        <v>1190956</v>
      </c>
      <c r="I2215" s="11">
        <v>1</v>
      </c>
      <c r="J2215" s="24">
        <v>0</v>
      </c>
      <c r="K2215" s="12"/>
      <c r="L2215" s="14">
        <v>0</v>
      </c>
      <c r="N2215" s="21">
        <v>0</v>
      </c>
      <c r="P2215" s="21">
        <v>0</v>
      </c>
      <c r="R2215" s="21">
        <v>0</v>
      </c>
      <c r="T2215" s="21">
        <v>0</v>
      </c>
      <c r="V2215" s="21">
        <v>0</v>
      </c>
      <c r="X2215" s="21">
        <v>0</v>
      </c>
      <c r="Z2215" s="21">
        <v>0</v>
      </c>
      <c r="AB2215" s="22">
        <v>0</v>
      </c>
      <c r="AD2215" s="5" t="str">
        <f t="shared" si="34"/>
        <v>No</v>
      </c>
      <c r="AF2215" s="28"/>
      <c r="AG2215" s="21"/>
    </row>
    <row r="2216" spans="1:33">
      <c r="A2216" s="8" t="s">
        <v>1383</v>
      </c>
      <c r="B2216" s="8" t="s">
        <v>1384</v>
      </c>
      <c r="C2216" s="9" t="s">
        <v>466</v>
      </c>
      <c r="D2216" s="185">
        <v>5195</v>
      </c>
      <c r="E2216" s="188">
        <v>50195</v>
      </c>
      <c r="F2216" s="9" t="s">
        <v>83</v>
      </c>
      <c r="G2216" s="9" t="s">
        <v>5756</v>
      </c>
      <c r="H2216" s="10">
        <v>75250</v>
      </c>
      <c r="I2216" s="11">
        <v>1</v>
      </c>
      <c r="J2216" s="24">
        <v>0</v>
      </c>
      <c r="K2216" s="12"/>
      <c r="L2216" s="14">
        <v>0</v>
      </c>
      <c r="N2216" s="21">
        <v>0</v>
      </c>
      <c r="P2216" s="21">
        <v>0</v>
      </c>
      <c r="R2216" s="21">
        <v>0</v>
      </c>
      <c r="T2216" s="21">
        <v>0</v>
      </c>
      <c r="V2216" s="21">
        <v>0</v>
      </c>
      <c r="X2216" s="21">
        <v>0</v>
      </c>
      <c r="Z2216" s="21">
        <v>15795</v>
      </c>
      <c r="AB2216" s="22">
        <v>15795</v>
      </c>
      <c r="AD2216" s="5" t="str">
        <f t="shared" si="34"/>
        <v>No</v>
      </c>
      <c r="AF2216" s="28"/>
      <c r="AG2216" s="21"/>
    </row>
    <row r="2217" spans="1:33">
      <c r="A2217" s="8" t="s">
        <v>2107</v>
      </c>
      <c r="B2217" s="8" t="s">
        <v>2108</v>
      </c>
      <c r="C2217" s="9" t="s">
        <v>275</v>
      </c>
      <c r="D2217" s="185" t="s">
        <v>2109</v>
      </c>
      <c r="E2217" s="188" t="s">
        <v>2110</v>
      </c>
      <c r="F2217" s="9" t="s">
        <v>83</v>
      </c>
      <c r="G2217" s="9" t="s">
        <v>147</v>
      </c>
      <c r="H2217" s="10">
        <v>0</v>
      </c>
      <c r="I2217" s="11">
        <v>1</v>
      </c>
      <c r="J2217" s="24">
        <v>0</v>
      </c>
      <c r="K2217" s="12"/>
      <c r="L2217" s="14">
        <v>0</v>
      </c>
      <c r="N2217" s="21">
        <v>0</v>
      </c>
      <c r="P2217" s="21">
        <v>0</v>
      </c>
      <c r="R2217" s="21">
        <v>0</v>
      </c>
      <c r="T2217" s="21">
        <v>0</v>
      </c>
      <c r="V2217" s="21">
        <v>0</v>
      </c>
      <c r="X2217" s="21">
        <v>0</v>
      </c>
      <c r="Z2217" s="21">
        <v>1299</v>
      </c>
      <c r="AB2217" s="22">
        <v>1299</v>
      </c>
      <c r="AD2217" s="5" t="str">
        <f t="shared" si="34"/>
        <v>No</v>
      </c>
      <c r="AF2217" s="28"/>
      <c r="AG2217" s="21"/>
    </row>
    <row r="2218" spans="1:33">
      <c r="A2218" s="8" t="s">
        <v>6372</v>
      </c>
      <c r="B2218" s="8" t="s">
        <v>6170</v>
      </c>
      <c r="C2218" s="9" t="s">
        <v>91</v>
      </c>
      <c r="D2218" s="185"/>
      <c r="E2218" s="188">
        <v>90270</v>
      </c>
      <c r="F2218" s="9" t="s">
        <v>83</v>
      </c>
      <c r="G2218" s="9" t="s">
        <v>5756</v>
      </c>
      <c r="H2218" s="10">
        <v>12150996</v>
      </c>
      <c r="I2218" s="11">
        <v>1</v>
      </c>
      <c r="J2218" s="24">
        <v>0</v>
      </c>
      <c r="K2218" s="12"/>
      <c r="L2218" s="14">
        <v>0</v>
      </c>
      <c r="N2218" s="21">
        <v>0</v>
      </c>
      <c r="P2218" s="21">
        <v>0</v>
      </c>
      <c r="R2218" s="21">
        <v>0</v>
      </c>
      <c r="T2218" s="21">
        <v>0</v>
      </c>
      <c r="V2218" s="21">
        <v>0</v>
      </c>
      <c r="X2218" s="21">
        <v>0</v>
      </c>
      <c r="Z2218" s="21">
        <v>283728</v>
      </c>
      <c r="AB2218" s="22">
        <v>283728</v>
      </c>
      <c r="AD2218" s="5" t="str">
        <f t="shared" si="34"/>
        <v>No</v>
      </c>
      <c r="AF2218" s="28"/>
      <c r="AG2218" s="21"/>
    </row>
    <row r="2219" spans="1:33">
      <c r="A2219" s="8" t="s">
        <v>3729</v>
      </c>
      <c r="B2219" s="8" t="s">
        <v>6503</v>
      </c>
      <c r="C2219" s="9" t="s">
        <v>278</v>
      </c>
      <c r="D2219" s="185" t="s">
        <v>3730</v>
      </c>
      <c r="E2219" s="188" t="s">
        <v>3731</v>
      </c>
      <c r="F2219" s="9" t="s">
        <v>83</v>
      </c>
      <c r="G2219" s="9" t="s">
        <v>147</v>
      </c>
      <c r="H2219" s="10">
        <v>0</v>
      </c>
      <c r="I2219" s="11">
        <v>1</v>
      </c>
      <c r="J2219" s="24">
        <v>0</v>
      </c>
      <c r="K2219" s="12"/>
      <c r="L2219" s="14">
        <v>0</v>
      </c>
      <c r="N2219" s="21">
        <v>0</v>
      </c>
      <c r="P2219" s="21">
        <v>0</v>
      </c>
      <c r="R2219" s="21">
        <v>0</v>
      </c>
      <c r="T2219" s="21">
        <v>0</v>
      </c>
      <c r="V2219" s="21">
        <v>0</v>
      </c>
      <c r="X2219" s="21">
        <v>0</v>
      </c>
      <c r="Z2219" s="21">
        <v>14274</v>
      </c>
      <c r="AB2219" s="22">
        <v>14274</v>
      </c>
      <c r="AD2219" s="5" t="str">
        <f t="shared" si="34"/>
        <v>No</v>
      </c>
      <c r="AF2219" s="28"/>
      <c r="AG2219" s="21"/>
    </row>
    <row r="2220" spans="1:33">
      <c r="A2220" s="8" t="s">
        <v>6719</v>
      </c>
      <c r="B2220" s="8" t="s">
        <v>6720</v>
      </c>
      <c r="C2220" s="9" t="s">
        <v>278</v>
      </c>
      <c r="D2220" s="185"/>
      <c r="E2220" s="188" t="s">
        <v>6721</v>
      </c>
      <c r="F2220" s="9" t="s">
        <v>83</v>
      </c>
      <c r="G2220" s="9" t="s">
        <v>147</v>
      </c>
      <c r="H2220" s="10">
        <v>0</v>
      </c>
      <c r="I2220" s="11">
        <v>1</v>
      </c>
      <c r="J2220" s="24">
        <v>0</v>
      </c>
      <c r="K2220" s="12"/>
      <c r="L2220" s="14">
        <v>0</v>
      </c>
      <c r="N2220" s="21">
        <v>0</v>
      </c>
      <c r="P2220" s="21">
        <v>0</v>
      </c>
      <c r="R2220" s="21">
        <v>0</v>
      </c>
      <c r="T2220" s="21">
        <v>0</v>
      </c>
      <c r="V2220" s="21">
        <v>0</v>
      </c>
      <c r="X2220" s="21">
        <v>0</v>
      </c>
      <c r="Z2220" s="21">
        <v>11688</v>
      </c>
      <c r="AB2220" s="22">
        <v>11688</v>
      </c>
      <c r="AD2220" s="5" t="str">
        <f t="shared" si="34"/>
        <v>No</v>
      </c>
      <c r="AF2220" s="28"/>
      <c r="AG2220" s="21"/>
    </row>
    <row r="2221" spans="1:33">
      <c r="A2221" s="8" t="s">
        <v>821</v>
      </c>
      <c r="B2221" s="8" t="s">
        <v>6501</v>
      </c>
      <c r="C2221" s="9" t="s">
        <v>129</v>
      </c>
      <c r="D2221" s="185" t="s">
        <v>822</v>
      </c>
      <c r="E2221" s="188" t="s">
        <v>823</v>
      </c>
      <c r="F2221" s="9" t="s">
        <v>83</v>
      </c>
      <c r="G2221" s="9" t="s">
        <v>147</v>
      </c>
      <c r="H2221" s="10">
        <v>0</v>
      </c>
      <c r="I2221" s="11">
        <v>1</v>
      </c>
      <c r="J2221" s="24">
        <v>0</v>
      </c>
      <c r="K2221" s="12"/>
      <c r="L2221" s="14">
        <v>0</v>
      </c>
      <c r="N2221" s="21">
        <v>0</v>
      </c>
      <c r="P2221" s="21">
        <v>0</v>
      </c>
      <c r="R2221" s="21">
        <v>0</v>
      </c>
      <c r="T2221" s="21">
        <v>0</v>
      </c>
      <c r="V2221" s="21">
        <v>0</v>
      </c>
      <c r="X2221" s="21">
        <v>0</v>
      </c>
      <c r="Z2221" s="21">
        <v>29997</v>
      </c>
      <c r="AB2221" s="22">
        <v>29997</v>
      </c>
      <c r="AD2221" s="5" t="str">
        <f t="shared" si="34"/>
        <v>No</v>
      </c>
      <c r="AF2221" s="28"/>
      <c r="AG2221" s="21"/>
    </row>
    <row r="2222" spans="1:33">
      <c r="A2222" s="8" t="s">
        <v>5026</v>
      </c>
      <c r="B2222" s="8" t="s">
        <v>5027</v>
      </c>
      <c r="C2222" s="9" t="s">
        <v>91</v>
      </c>
      <c r="D2222" s="185" t="s">
        <v>5028</v>
      </c>
      <c r="E2222" s="188" t="s">
        <v>5029</v>
      </c>
      <c r="F2222" s="9" t="s">
        <v>83</v>
      </c>
      <c r="G2222" s="9" t="s">
        <v>147</v>
      </c>
      <c r="H2222" s="10">
        <v>0</v>
      </c>
      <c r="I2222" s="11">
        <v>1</v>
      </c>
      <c r="J2222" s="24">
        <v>0</v>
      </c>
      <c r="K2222" s="12"/>
      <c r="L2222" s="14">
        <v>0</v>
      </c>
      <c r="N2222" s="21">
        <v>0</v>
      </c>
      <c r="P2222" s="21">
        <v>0</v>
      </c>
      <c r="R2222" s="21">
        <v>0</v>
      </c>
      <c r="T2222" s="21">
        <v>0</v>
      </c>
      <c r="V2222" s="21">
        <v>0</v>
      </c>
      <c r="X2222" s="21">
        <v>0</v>
      </c>
      <c r="Z2222" s="21">
        <v>167414</v>
      </c>
      <c r="AB2222" s="22">
        <v>167414</v>
      </c>
      <c r="AD2222" s="5" t="str">
        <f t="shared" si="34"/>
        <v>No</v>
      </c>
      <c r="AF2222" s="28"/>
      <c r="AG2222" s="21"/>
    </row>
    <row r="2223" spans="1:33">
      <c r="A2223" s="8" t="s">
        <v>5967</v>
      </c>
      <c r="B2223" s="8" t="s">
        <v>6066</v>
      </c>
      <c r="C2223" s="9" t="s">
        <v>171</v>
      </c>
      <c r="D2223" s="185"/>
      <c r="E2223" s="188">
        <v>40240</v>
      </c>
      <c r="F2223" s="9" t="s">
        <v>83</v>
      </c>
      <c r="G2223" s="9" t="s">
        <v>5756</v>
      </c>
      <c r="H2223" s="10">
        <v>5502379</v>
      </c>
      <c r="I2223" s="11">
        <v>1</v>
      </c>
      <c r="J2223" s="24">
        <v>0</v>
      </c>
      <c r="K2223" s="12"/>
      <c r="L2223" s="14">
        <v>0</v>
      </c>
      <c r="N2223" s="21">
        <v>0</v>
      </c>
      <c r="P2223" s="21">
        <v>0</v>
      </c>
      <c r="R2223" s="21">
        <v>0</v>
      </c>
      <c r="T2223" s="21">
        <v>0</v>
      </c>
      <c r="V2223" s="21">
        <v>0</v>
      </c>
      <c r="X2223" s="21">
        <v>0</v>
      </c>
      <c r="Z2223" s="21">
        <v>44245</v>
      </c>
      <c r="AB2223" s="22">
        <v>44245</v>
      </c>
      <c r="AD2223" s="5" t="str">
        <f t="shared" si="34"/>
        <v>No</v>
      </c>
      <c r="AF2223" s="28"/>
      <c r="AG2223" s="21"/>
    </row>
    <row r="2224" spans="1:33">
      <c r="A2224" s="8" t="s">
        <v>4066</v>
      </c>
      <c r="B2224" s="8" t="s">
        <v>4067</v>
      </c>
      <c r="C2224" s="9" t="s">
        <v>65</v>
      </c>
      <c r="D2224" s="185" t="s">
        <v>4068</v>
      </c>
      <c r="E2224" s="188">
        <v>199</v>
      </c>
      <c r="F2224" s="9" t="s">
        <v>36</v>
      </c>
      <c r="G2224" s="9" t="s">
        <v>5756</v>
      </c>
      <c r="H2224" s="10">
        <v>0</v>
      </c>
      <c r="I2224" s="11">
        <v>1</v>
      </c>
      <c r="J2224" s="24">
        <v>0</v>
      </c>
      <c r="K2224" s="12"/>
      <c r="L2224" s="14">
        <v>0</v>
      </c>
      <c r="N2224" s="21">
        <v>0</v>
      </c>
      <c r="P2224" s="21">
        <v>0</v>
      </c>
      <c r="R2224" s="21">
        <v>0</v>
      </c>
      <c r="T2224" s="21">
        <v>0</v>
      </c>
      <c r="V2224" s="21">
        <v>0</v>
      </c>
      <c r="X2224" s="21">
        <v>0</v>
      </c>
      <c r="Z2224" s="21">
        <v>16667</v>
      </c>
      <c r="AB2224" s="22">
        <v>16667</v>
      </c>
      <c r="AD2224" s="5" t="str">
        <f t="shared" si="34"/>
        <v>No</v>
      </c>
      <c r="AF2224" s="28"/>
      <c r="AG2224" s="21"/>
    </row>
    <row r="2225" spans="1:33">
      <c r="A2225" s="8" t="s">
        <v>4593</v>
      </c>
      <c r="B2225" s="8" t="s">
        <v>4594</v>
      </c>
      <c r="C2225" s="9" t="s">
        <v>87</v>
      </c>
      <c r="D2225" s="185"/>
      <c r="E2225" s="188">
        <v>401</v>
      </c>
      <c r="F2225" s="9" t="s">
        <v>36</v>
      </c>
      <c r="G2225" s="9" t="s">
        <v>5756</v>
      </c>
      <c r="H2225" s="10">
        <v>0</v>
      </c>
      <c r="I2225" s="11">
        <v>1</v>
      </c>
      <c r="J2225" s="24">
        <v>0</v>
      </c>
      <c r="K2225" s="12"/>
      <c r="L2225" s="14">
        <v>0</v>
      </c>
      <c r="N2225" s="21">
        <v>0</v>
      </c>
      <c r="P2225" s="21">
        <v>0</v>
      </c>
      <c r="R2225" s="21">
        <v>0</v>
      </c>
      <c r="T2225" s="21">
        <v>0</v>
      </c>
      <c r="V2225" s="21">
        <v>0</v>
      </c>
      <c r="X2225" s="21">
        <v>0</v>
      </c>
      <c r="Z2225" s="21">
        <v>0</v>
      </c>
      <c r="AB2225" s="22">
        <v>0</v>
      </c>
      <c r="AD2225" s="5" t="str">
        <f t="shared" si="34"/>
        <v>No</v>
      </c>
      <c r="AF2225" s="28"/>
      <c r="AG2225" s="21"/>
    </row>
    <row r="2226" spans="1:33">
      <c r="A2226" s="8" t="s">
        <v>6361</v>
      </c>
      <c r="B2226" s="8" t="s">
        <v>6362</v>
      </c>
      <c r="C2226" s="9" t="s">
        <v>163</v>
      </c>
      <c r="D2226" s="185"/>
      <c r="E2226" s="188">
        <v>10193</v>
      </c>
      <c r="F2226" s="9" t="s">
        <v>1320</v>
      </c>
      <c r="G2226" s="9" t="s">
        <v>5756</v>
      </c>
      <c r="H2226" s="10">
        <v>59124</v>
      </c>
      <c r="I2226" s="11">
        <v>1</v>
      </c>
      <c r="J2226" s="24">
        <v>0</v>
      </c>
      <c r="K2226" s="12"/>
      <c r="L2226" s="14">
        <v>0</v>
      </c>
      <c r="N2226" s="21">
        <v>0</v>
      </c>
      <c r="P2226" s="21">
        <v>0</v>
      </c>
      <c r="R2226" s="21">
        <v>0</v>
      </c>
      <c r="T2226" s="21">
        <v>0</v>
      </c>
      <c r="V2226" s="21">
        <v>0</v>
      </c>
      <c r="X2226" s="21">
        <v>0</v>
      </c>
      <c r="Z2226" s="21">
        <v>21342</v>
      </c>
      <c r="AB2226" s="22">
        <v>21342</v>
      </c>
      <c r="AD2226" s="5" t="str">
        <f t="shared" si="34"/>
        <v>No</v>
      </c>
      <c r="AF2226" s="28"/>
      <c r="AG2226" s="21"/>
    </row>
    <row r="2227" spans="1:33">
      <c r="A2227" s="8" t="s">
        <v>2496</v>
      </c>
      <c r="B2227" s="8" t="s">
        <v>2497</v>
      </c>
      <c r="C2227" s="9" t="s">
        <v>46</v>
      </c>
      <c r="D2227" s="185" t="s">
        <v>2498</v>
      </c>
      <c r="E2227" s="188" t="s">
        <v>2499</v>
      </c>
      <c r="F2227" s="9" t="s">
        <v>88</v>
      </c>
      <c r="G2227" s="9" t="s">
        <v>147</v>
      </c>
      <c r="H2227" s="10">
        <v>0</v>
      </c>
      <c r="I2227" s="11">
        <v>1</v>
      </c>
      <c r="J2227" s="24">
        <v>0</v>
      </c>
      <c r="K2227" s="12"/>
      <c r="L2227" s="14">
        <v>0</v>
      </c>
      <c r="N2227" s="21">
        <v>0</v>
      </c>
      <c r="P2227" s="21">
        <v>0</v>
      </c>
      <c r="R2227" s="21">
        <v>0</v>
      </c>
      <c r="T2227" s="21">
        <v>0</v>
      </c>
      <c r="V2227" s="21">
        <v>0</v>
      </c>
      <c r="X2227" s="21">
        <v>0</v>
      </c>
      <c r="Z2227" s="21">
        <v>0</v>
      </c>
      <c r="AB2227" s="22">
        <v>0</v>
      </c>
      <c r="AD2227" s="5" t="str">
        <f t="shared" si="34"/>
        <v>No</v>
      </c>
      <c r="AF2227" s="28"/>
      <c r="AG2227" s="21"/>
    </row>
    <row r="2228" spans="1:33">
      <c r="A2228" s="8" t="s">
        <v>4637</v>
      </c>
      <c r="B2228" s="8" t="s">
        <v>3254</v>
      </c>
      <c r="C2228" s="9" t="s">
        <v>42</v>
      </c>
      <c r="D2228" s="185" t="s">
        <v>4638</v>
      </c>
      <c r="E2228" s="188" t="s">
        <v>4639</v>
      </c>
      <c r="F2228" s="9" t="s">
        <v>83</v>
      </c>
      <c r="G2228" s="9" t="s">
        <v>147</v>
      </c>
      <c r="H2228" s="10">
        <v>0</v>
      </c>
      <c r="I2228" s="11">
        <v>1</v>
      </c>
      <c r="J2228" s="24">
        <v>0</v>
      </c>
      <c r="K2228" s="12"/>
      <c r="L2228" s="14">
        <v>0</v>
      </c>
      <c r="N2228" s="21">
        <v>0</v>
      </c>
      <c r="P2228" s="21">
        <v>0</v>
      </c>
      <c r="R2228" s="21">
        <v>0</v>
      </c>
      <c r="T2228" s="21">
        <v>0</v>
      </c>
      <c r="V2228" s="21">
        <v>0</v>
      </c>
      <c r="X2228" s="21">
        <v>0</v>
      </c>
      <c r="Z2228" s="21">
        <v>1538</v>
      </c>
      <c r="AB2228" s="22">
        <v>1538</v>
      </c>
      <c r="AD2228" s="5" t="str">
        <f t="shared" si="34"/>
        <v>No</v>
      </c>
      <c r="AF2228" s="28"/>
      <c r="AG2228" s="21"/>
    </row>
    <row r="2229" spans="1:33">
      <c r="A2229" s="8" t="s">
        <v>3806</v>
      </c>
      <c r="B2229" s="8" t="s">
        <v>3807</v>
      </c>
      <c r="C2229" s="9" t="s">
        <v>278</v>
      </c>
      <c r="D2229" s="185" t="s">
        <v>3808</v>
      </c>
      <c r="E2229" s="188" t="s">
        <v>3809</v>
      </c>
      <c r="F2229" s="9" t="s">
        <v>83</v>
      </c>
      <c r="G2229" s="9" t="s">
        <v>147</v>
      </c>
      <c r="H2229" s="10">
        <v>0</v>
      </c>
      <c r="I2229" s="11">
        <v>1</v>
      </c>
      <c r="J2229" s="24">
        <v>0</v>
      </c>
      <c r="K2229" s="12"/>
      <c r="L2229" s="14">
        <v>0</v>
      </c>
      <c r="N2229" s="21">
        <v>0</v>
      </c>
      <c r="P2229" s="21">
        <v>0</v>
      </c>
      <c r="R2229" s="21">
        <v>0</v>
      </c>
      <c r="T2229" s="21">
        <v>0</v>
      </c>
      <c r="V2229" s="21">
        <v>0</v>
      </c>
      <c r="X2229" s="21">
        <v>0</v>
      </c>
      <c r="Z2229" s="21">
        <v>15642</v>
      </c>
      <c r="AB2229" s="22">
        <v>15642</v>
      </c>
      <c r="AD2229" s="5" t="str">
        <f t="shared" si="34"/>
        <v>No</v>
      </c>
      <c r="AF2229" s="28"/>
      <c r="AG2229" s="21"/>
    </row>
    <row r="2230" spans="1:33">
      <c r="A2230" s="8" t="s">
        <v>1183</v>
      </c>
      <c r="B2230" s="8" t="s">
        <v>1184</v>
      </c>
      <c r="C2230" s="9" t="s">
        <v>87</v>
      </c>
      <c r="D2230" s="185" t="s">
        <v>1185</v>
      </c>
      <c r="E2230" s="188">
        <v>36</v>
      </c>
      <c r="F2230" s="9" t="s">
        <v>36</v>
      </c>
      <c r="G2230" s="9" t="s">
        <v>5756</v>
      </c>
      <c r="H2230" s="10">
        <v>0</v>
      </c>
      <c r="I2230" s="11">
        <v>1</v>
      </c>
      <c r="J2230" s="24">
        <v>0</v>
      </c>
      <c r="K2230" s="12"/>
      <c r="L2230" s="14">
        <v>0</v>
      </c>
      <c r="N2230" s="21">
        <v>0</v>
      </c>
      <c r="P2230" s="21">
        <v>0</v>
      </c>
      <c r="R2230" s="21">
        <v>0</v>
      </c>
      <c r="T2230" s="21">
        <v>0</v>
      </c>
      <c r="V2230" s="21">
        <v>0</v>
      </c>
      <c r="X2230" s="21">
        <v>0</v>
      </c>
      <c r="Z2230" s="21">
        <v>92822</v>
      </c>
      <c r="AB2230" s="22">
        <v>92822</v>
      </c>
      <c r="AD2230" s="5" t="str">
        <f t="shared" si="34"/>
        <v>No</v>
      </c>
      <c r="AF2230" s="28"/>
      <c r="AG2230" s="21"/>
    </row>
    <row r="2231" spans="1:33">
      <c r="A2231" s="8" t="s">
        <v>6728</v>
      </c>
      <c r="B2231" s="8" t="s">
        <v>1083</v>
      </c>
      <c r="C2231" s="9" t="s">
        <v>91</v>
      </c>
      <c r="D2231" s="185" t="s">
        <v>6729</v>
      </c>
      <c r="E2231" s="188">
        <v>99268</v>
      </c>
      <c r="F2231" s="9" t="s">
        <v>36</v>
      </c>
      <c r="G2231" s="9" t="s">
        <v>5756</v>
      </c>
      <c r="H2231" s="10">
        <v>0</v>
      </c>
      <c r="I2231" s="11">
        <v>0</v>
      </c>
      <c r="J2231" s="24">
        <v>0</v>
      </c>
      <c r="K2231" s="12"/>
      <c r="L2231" s="14">
        <v>0</v>
      </c>
      <c r="N2231" s="21">
        <v>0</v>
      </c>
      <c r="P2231" s="21">
        <v>0</v>
      </c>
      <c r="R2231" s="21">
        <v>0</v>
      </c>
      <c r="T2231" s="21">
        <v>0</v>
      </c>
      <c r="V2231" s="21">
        <v>0</v>
      </c>
      <c r="X2231" s="21">
        <v>0</v>
      </c>
      <c r="Z2231" s="21">
        <v>183</v>
      </c>
      <c r="AB2231" s="22">
        <v>183</v>
      </c>
      <c r="AD2231" s="5" t="str">
        <f t="shared" si="34"/>
        <v>No</v>
      </c>
      <c r="AF2231" s="28"/>
      <c r="AG2231" s="21"/>
    </row>
    <row r="2232" spans="1:33">
      <c r="A2232" s="8" t="s">
        <v>2997</v>
      </c>
      <c r="B2232" s="8" t="s">
        <v>2998</v>
      </c>
      <c r="C2232" s="9" t="s">
        <v>168</v>
      </c>
      <c r="D2232" s="185" t="s">
        <v>2999</v>
      </c>
      <c r="E2232" s="188">
        <v>231</v>
      </c>
      <c r="F2232" s="9" t="s">
        <v>36</v>
      </c>
      <c r="G2232" s="9" t="s">
        <v>5756</v>
      </c>
      <c r="H2232" s="10">
        <v>0</v>
      </c>
      <c r="I2232" s="11">
        <v>0</v>
      </c>
      <c r="J2232" s="24">
        <v>0</v>
      </c>
      <c r="K2232" s="12"/>
      <c r="L2232" s="14">
        <v>0</v>
      </c>
      <c r="N2232" s="21">
        <v>0</v>
      </c>
      <c r="P2232" s="21">
        <v>0</v>
      </c>
      <c r="R2232" s="21">
        <v>0</v>
      </c>
      <c r="T2232" s="21">
        <v>0</v>
      </c>
      <c r="V2232" s="21">
        <v>0</v>
      </c>
      <c r="X2232" s="21">
        <v>0</v>
      </c>
      <c r="Z2232" s="21">
        <v>0</v>
      </c>
      <c r="AB2232" s="22">
        <v>0</v>
      </c>
      <c r="AD2232" s="5" t="str">
        <f t="shared" ref="AD2232:AD2251" si="35">IF(AC2232&amp;AA2232&amp;Y2232&amp;W2232&amp;U2232&amp;S2232&amp;Q2232&amp;O2232&amp;M2232&amp;K2232&lt;&gt;"","Yes","No")</f>
        <v>No</v>
      </c>
      <c r="AF2232" s="28"/>
      <c r="AG2232" s="21"/>
    </row>
    <row r="2233" spans="1:33">
      <c r="A2233" s="8" t="s">
        <v>1936</v>
      </c>
      <c r="B2233" s="8" t="s">
        <v>136</v>
      </c>
      <c r="C2233" s="9" t="s">
        <v>137</v>
      </c>
      <c r="D2233" s="185">
        <v>3104</v>
      </c>
      <c r="E2233" s="188">
        <v>30104</v>
      </c>
      <c r="F2233" s="9" t="s">
        <v>6</v>
      </c>
      <c r="G2233" s="9" t="s">
        <v>121</v>
      </c>
      <c r="H2233" s="10">
        <v>4586770</v>
      </c>
      <c r="I2233" s="11">
        <v>0</v>
      </c>
      <c r="J2233" s="24">
        <v>0</v>
      </c>
      <c r="K2233" s="12"/>
      <c r="L2233" s="14">
        <v>0</v>
      </c>
      <c r="N2233" s="21">
        <v>0</v>
      </c>
      <c r="P2233" s="21">
        <v>0</v>
      </c>
      <c r="R2233" s="21">
        <v>0</v>
      </c>
      <c r="T2233" s="21">
        <v>0</v>
      </c>
      <c r="V2233" s="21">
        <v>0</v>
      </c>
      <c r="X2233" s="21">
        <v>0</v>
      </c>
      <c r="Z2233" s="21">
        <v>0</v>
      </c>
      <c r="AB2233" s="22">
        <v>0</v>
      </c>
      <c r="AD2233" s="5" t="str">
        <f t="shared" si="35"/>
        <v>No</v>
      </c>
      <c r="AF2233" s="28"/>
      <c r="AG2233" s="21"/>
    </row>
    <row r="2234" spans="1:33">
      <c r="A2234" s="8" t="s">
        <v>4182</v>
      </c>
      <c r="B2234" s="8" t="s">
        <v>3779</v>
      </c>
      <c r="C2234" s="9" t="s">
        <v>154</v>
      </c>
      <c r="D2234" s="185" t="s">
        <v>4183</v>
      </c>
      <c r="E2234" s="188" t="s">
        <v>4184</v>
      </c>
      <c r="F2234" s="9" t="s">
        <v>83</v>
      </c>
      <c r="G2234" s="9" t="s">
        <v>147</v>
      </c>
      <c r="H2234" s="10">
        <v>0</v>
      </c>
      <c r="I2234" s="11">
        <v>0</v>
      </c>
      <c r="J2234" s="24">
        <v>0</v>
      </c>
      <c r="K2234" s="12"/>
      <c r="L2234" s="14">
        <v>0</v>
      </c>
      <c r="N2234" s="21">
        <v>0</v>
      </c>
      <c r="P2234" s="21">
        <v>0</v>
      </c>
      <c r="R2234" s="21">
        <v>0</v>
      </c>
      <c r="T2234" s="21">
        <v>0</v>
      </c>
      <c r="V2234" s="21">
        <v>0</v>
      </c>
      <c r="X2234" s="21">
        <v>0</v>
      </c>
      <c r="Z2234" s="21">
        <v>168785</v>
      </c>
      <c r="AB2234" s="22">
        <v>168785</v>
      </c>
      <c r="AD2234" s="5" t="str">
        <f t="shared" si="35"/>
        <v>No</v>
      </c>
      <c r="AF2234" s="28"/>
      <c r="AG2234" s="21"/>
    </row>
    <row r="2235" spans="1:33">
      <c r="A2235" s="8" t="s">
        <v>2512</v>
      </c>
      <c r="B2235" s="8" t="s">
        <v>1694</v>
      </c>
      <c r="C2235" s="9" t="s">
        <v>73</v>
      </c>
      <c r="D2235" s="185" t="s">
        <v>2513</v>
      </c>
      <c r="E2235" s="188">
        <v>66206</v>
      </c>
      <c r="F2235" s="9" t="s">
        <v>36</v>
      </c>
      <c r="G2235" s="9" t="s">
        <v>5756</v>
      </c>
      <c r="H2235" s="10">
        <v>0</v>
      </c>
      <c r="I2235" s="11">
        <v>0</v>
      </c>
      <c r="J2235" s="24">
        <v>0</v>
      </c>
      <c r="K2235" s="12"/>
      <c r="L2235" s="14">
        <v>0</v>
      </c>
      <c r="N2235" s="21">
        <v>0</v>
      </c>
      <c r="P2235" s="21">
        <v>0</v>
      </c>
      <c r="R2235" s="21">
        <v>0</v>
      </c>
      <c r="T2235" s="21">
        <v>0</v>
      </c>
      <c r="V2235" s="21">
        <v>0</v>
      </c>
      <c r="X2235" s="21">
        <v>0</v>
      </c>
      <c r="Z2235" s="21">
        <v>126221</v>
      </c>
      <c r="AB2235" s="22">
        <v>126221</v>
      </c>
      <c r="AD2235" s="5" t="str">
        <f t="shared" si="35"/>
        <v>No</v>
      </c>
      <c r="AF2235" s="28"/>
      <c r="AG2235" s="21"/>
    </row>
    <row r="2236" spans="1:33">
      <c r="A2236" s="8" t="s">
        <v>1994</v>
      </c>
      <c r="B2236" s="8" t="s">
        <v>635</v>
      </c>
      <c r="C2236" s="9" t="s">
        <v>160</v>
      </c>
      <c r="D2236" s="185">
        <v>1121</v>
      </c>
      <c r="E2236" s="188">
        <v>10121</v>
      </c>
      <c r="F2236" s="9" t="s">
        <v>125</v>
      </c>
      <c r="G2236" s="9" t="s">
        <v>126</v>
      </c>
      <c r="H2236" s="10">
        <v>59397</v>
      </c>
      <c r="I2236" s="11">
        <v>0</v>
      </c>
      <c r="J2236" s="24">
        <v>18983</v>
      </c>
      <c r="K2236" s="12"/>
      <c r="L2236" s="14">
        <v>0</v>
      </c>
      <c r="N2236" s="21">
        <v>0</v>
      </c>
      <c r="P2236" s="21">
        <v>0</v>
      </c>
      <c r="R2236" s="21">
        <v>0</v>
      </c>
      <c r="T2236" s="21">
        <v>0</v>
      </c>
      <c r="V2236" s="21">
        <v>0</v>
      </c>
      <c r="X2236" s="21">
        <v>0</v>
      </c>
      <c r="Z2236" s="21">
        <v>0</v>
      </c>
      <c r="AB2236" s="22">
        <v>18983</v>
      </c>
      <c r="AD2236" s="5" t="str">
        <f t="shared" si="35"/>
        <v>No</v>
      </c>
      <c r="AF2236" s="28"/>
      <c r="AG2236" s="21"/>
    </row>
    <row r="2237" spans="1:33">
      <c r="A2237" s="8" t="s">
        <v>2720</v>
      </c>
      <c r="B2237" s="8" t="s">
        <v>2702</v>
      </c>
      <c r="C2237" s="9" t="s">
        <v>150</v>
      </c>
      <c r="D2237" s="185" t="s">
        <v>2721</v>
      </c>
      <c r="E2237" s="188">
        <v>66140</v>
      </c>
      <c r="F2237" s="9" t="s">
        <v>36</v>
      </c>
      <c r="G2237" s="9" t="s">
        <v>5756</v>
      </c>
      <c r="H2237" s="10">
        <v>0</v>
      </c>
      <c r="I2237" s="11">
        <v>0</v>
      </c>
      <c r="J2237" s="24">
        <v>0</v>
      </c>
      <c r="K2237" s="12"/>
      <c r="L2237" s="14">
        <v>0</v>
      </c>
      <c r="N2237" s="21">
        <v>0</v>
      </c>
      <c r="P2237" s="21">
        <v>0</v>
      </c>
      <c r="R2237" s="21">
        <v>0</v>
      </c>
      <c r="T2237" s="21">
        <v>0</v>
      </c>
      <c r="V2237" s="21">
        <v>0</v>
      </c>
      <c r="X2237" s="21">
        <v>0</v>
      </c>
      <c r="Z2237" s="21">
        <v>136645</v>
      </c>
      <c r="AB2237" s="22">
        <v>136645</v>
      </c>
      <c r="AD2237" s="5" t="str">
        <f t="shared" si="35"/>
        <v>No</v>
      </c>
      <c r="AF2237" s="28"/>
      <c r="AG2237" s="21"/>
    </row>
    <row r="2238" spans="1:33">
      <c r="A2238" s="8" t="s">
        <v>133</v>
      </c>
      <c r="B2238" s="8" t="s">
        <v>134</v>
      </c>
      <c r="C2238" s="9" t="s">
        <v>129</v>
      </c>
      <c r="D2238" s="185">
        <v>4236</v>
      </c>
      <c r="E2238" s="188">
        <v>40236</v>
      </c>
      <c r="F2238" s="9" t="s">
        <v>83</v>
      </c>
      <c r="G2238" s="9" t="s">
        <v>121</v>
      </c>
      <c r="H2238" s="10">
        <v>4515419</v>
      </c>
      <c r="I2238" s="11">
        <v>0</v>
      </c>
      <c r="J2238" s="24">
        <v>0</v>
      </c>
      <c r="K2238" s="12"/>
      <c r="L2238" s="14">
        <v>0</v>
      </c>
      <c r="N2238" s="21">
        <v>79415</v>
      </c>
      <c r="P2238" s="21">
        <v>0</v>
      </c>
      <c r="R2238" s="21">
        <v>0</v>
      </c>
      <c r="T2238" s="21">
        <v>0</v>
      </c>
      <c r="V2238" s="21">
        <v>0</v>
      </c>
      <c r="X2238" s="21">
        <v>0</v>
      </c>
      <c r="Z2238" s="21">
        <v>0</v>
      </c>
      <c r="AB2238" s="22">
        <v>79415</v>
      </c>
      <c r="AD2238" s="5" t="str">
        <f t="shared" si="35"/>
        <v>No</v>
      </c>
      <c r="AF2238" s="28"/>
      <c r="AG2238" s="21"/>
    </row>
    <row r="2239" spans="1:33">
      <c r="A2239" s="8" t="s">
        <v>6400</v>
      </c>
      <c r="B2239" s="8" t="s">
        <v>6401</v>
      </c>
      <c r="C2239" s="9" t="s">
        <v>454</v>
      </c>
      <c r="D2239" s="185" t="s">
        <v>6402</v>
      </c>
      <c r="E2239" s="188" t="s">
        <v>6403</v>
      </c>
      <c r="F2239" s="9" t="s">
        <v>125</v>
      </c>
      <c r="G2239" s="9" t="s">
        <v>147</v>
      </c>
      <c r="H2239" s="10">
        <v>0</v>
      </c>
      <c r="I2239" s="11">
        <v>0</v>
      </c>
      <c r="J2239" s="24">
        <v>0</v>
      </c>
      <c r="K2239" s="12"/>
      <c r="L2239" s="14">
        <v>0</v>
      </c>
      <c r="N2239" s="21">
        <v>0</v>
      </c>
      <c r="P2239" s="21">
        <v>0</v>
      </c>
      <c r="R2239" s="21">
        <v>0</v>
      </c>
      <c r="T2239" s="21">
        <v>0</v>
      </c>
      <c r="V2239" s="21">
        <v>0</v>
      </c>
      <c r="X2239" s="21">
        <v>0</v>
      </c>
      <c r="Z2239" s="21">
        <v>9047</v>
      </c>
      <c r="AB2239" s="22">
        <v>9047</v>
      </c>
      <c r="AD2239" s="5" t="str">
        <f t="shared" si="35"/>
        <v>No</v>
      </c>
      <c r="AF2239" s="28"/>
      <c r="AG2239" s="21"/>
    </row>
    <row r="2240" spans="1:33">
      <c r="A2240" s="8" t="s">
        <v>391</v>
      </c>
      <c r="B2240" s="8" t="s">
        <v>140</v>
      </c>
      <c r="C2240" s="9" t="s">
        <v>120</v>
      </c>
      <c r="D2240" s="185">
        <v>6117</v>
      </c>
      <c r="E2240" s="188">
        <v>60117</v>
      </c>
      <c r="F2240" s="9" t="s">
        <v>125</v>
      </c>
      <c r="G2240" s="9" t="s">
        <v>126</v>
      </c>
      <c r="H2240" s="10">
        <v>5121892</v>
      </c>
      <c r="I2240" s="11">
        <v>0</v>
      </c>
      <c r="J2240" s="24">
        <v>44150</v>
      </c>
      <c r="K2240" s="12"/>
      <c r="L2240" s="14">
        <v>0</v>
      </c>
      <c r="N2240" s="21">
        <v>0</v>
      </c>
      <c r="P2240" s="21">
        <v>0</v>
      </c>
      <c r="R2240" s="21">
        <v>0</v>
      </c>
      <c r="T2240" s="21">
        <v>0</v>
      </c>
      <c r="V2240" s="21">
        <v>0</v>
      </c>
      <c r="X2240" s="21">
        <v>0</v>
      </c>
      <c r="Z2240" s="21">
        <v>0</v>
      </c>
      <c r="AB2240" s="22">
        <v>44150</v>
      </c>
      <c r="AD2240" s="5" t="str">
        <f t="shared" si="35"/>
        <v>No</v>
      </c>
      <c r="AF2240" s="28"/>
      <c r="AG2240" s="21"/>
    </row>
    <row r="2241" spans="1:33">
      <c r="A2241" s="8" t="s">
        <v>224</v>
      </c>
      <c r="B2241" s="8" t="s">
        <v>119</v>
      </c>
      <c r="C2241" s="9" t="s">
        <v>120</v>
      </c>
      <c r="D2241" s="185">
        <v>6120</v>
      </c>
      <c r="E2241" s="188">
        <v>60120</v>
      </c>
      <c r="F2241" s="9" t="s">
        <v>138</v>
      </c>
      <c r="G2241" s="9" t="s">
        <v>121</v>
      </c>
      <c r="H2241" s="10">
        <v>4944332</v>
      </c>
      <c r="I2241" s="11">
        <v>0</v>
      </c>
      <c r="J2241" s="24">
        <v>0</v>
      </c>
      <c r="K2241" s="12"/>
      <c r="L2241" s="14">
        <v>0</v>
      </c>
      <c r="N2241" s="21">
        <v>0</v>
      </c>
      <c r="P2241" s="21">
        <v>606652</v>
      </c>
      <c r="R2241" s="21">
        <v>0</v>
      </c>
      <c r="T2241" s="21">
        <v>0</v>
      </c>
      <c r="V2241" s="21">
        <v>0</v>
      </c>
      <c r="X2241" s="21">
        <v>0</v>
      </c>
      <c r="Z2241" s="21">
        <v>0</v>
      </c>
      <c r="AB2241" s="22">
        <v>606652</v>
      </c>
      <c r="AD2241" s="5" t="str">
        <f t="shared" si="35"/>
        <v>No</v>
      </c>
      <c r="AF2241" s="28"/>
      <c r="AG2241" s="21"/>
    </row>
    <row r="2242" spans="1:33">
      <c r="A2242" s="8" t="s">
        <v>6054</v>
      </c>
      <c r="B2242" s="8" t="s">
        <v>3384</v>
      </c>
      <c r="C2242" s="9" t="s">
        <v>58</v>
      </c>
      <c r="D2242" s="185"/>
      <c r="E2242" s="188">
        <v>55312</v>
      </c>
      <c r="F2242" s="9" t="s">
        <v>83</v>
      </c>
      <c r="G2242" s="9" t="s">
        <v>121</v>
      </c>
      <c r="H2242" s="10">
        <v>1376476</v>
      </c>
      <c r="I2242" s="11">
        <v>0</v>
      </c>
      <c r="J2242" s="24">
        <v>0</v>
      </c>
      <c r="K2242" s="12"/>
      <c r="L2242" s="14">
        <v>0</v>
      </c>
      <c r="N2242" s="21">
        <v>0</v>
      </c>
      <c r="P2242" s="21">
        <v>0</v>
      </c>
      <c r="R2242" s="21">
        <v>0</v>
      </c>
      <c r="T2242" s="21">
        <v>0</v>
      </c>
      <c r="V2242" s="21">
        <v>0</v>
      </c>
      <c r="X2242" s="21">
        <v>0</v>
      </c>
      <c r="Z2242" s="21">
        <v>0</v>
      </c>
      <c r="AB2242" s="22">
        <v>0</v>
      </c>
      <c r="AD2242" s="5" t="str">
        <f t="shared" si="35"/>
        <v>No</v>
      </c>
      <c r="AF2242" s="28"/>
      <c r="AG2242" s="21"/>
    </row>
    <row r="2243" spans="1:33">
      <c r="A2243" s="8" t="s">
        <v>4096</v>
      </c>
      <c r="B2243" s="8" t="s">
        <v>4097</v>
      </c>
      <c r="C2243" s="9" t="s">
        <v>555</v>
      </c>
      <c r="D2243" s="185">
        <v>5176</v>
      </c>
      <c r="E2243" s="188">
        <v>50176</v>
      </c>
      <c r="F2243" s="9" t="s">
        <v>83</v>
      </c>
      <c r="G2243" s="9" t="s">
        <v>1703</v>
      </c>
      <c r="H2243" s="10">
        <v>68545</v>
      </c>
      <c r="I2243" s="11">
        <v>0</v>
      </c>
      <c r="J2243" s="24">
        <v>0</v>
      </c>
      <c r="K2243" s="12"/>
      <c r="L2243" s="14">
        <v>0</v>
      </c>
      <c r="N2243" s="21">
        <v>0</v>
      </c>
      <c r="P2243" s="21">
        <v>0</v>
      </c>
      <c r="R2243" s="21">
        <v>0</v>
      </c>
      <c r="T2243" s="21">
        <v>0</v>
      </c>
      <c r="V2243" s="21">
        <v>0</v>
      </c>
      <c r="X2243" s="21">
        <v>0</v>
      </c>
      <c r="Z2243" s="21">
        <v>0</v>
      </c>
      <c r="AB2243" s="22">
        <v>0</v>
      </c>
      <c r="AD2243" s="5" t="str">
        <f t="shared" si="35"/>
        <v>No</v>
      </c>
      <c r="AF2243" s="28"/>
      <c r="AG2243" s="21"/>
    </row>
    <row r="2244" spans="1:33">
      <c r="A2244" s="8" t="s">
        <v>4140</v>
      </c>
      <c r="B2244" s="8" t="s">
        <v>1201</v>
      </c>
      <c r="C2244" s="9" t="s">
        <v>39</v>
      </c>
      <c r="D2244" s="185" t="s">
        <v>4141</v>
      </c>
      <c r="E2244" s="188">
        <v>99352</v>
      </c>
      <c r="F2244" s="9" t="s">
        <v>36</v>
      </c>
      <c r="G2244" s="9" t="s">
        <v>5756</v>
      </c>
      <c r="H2244" s="10">
        <v>0</v>
      </c>
      <c r="I2244" s="11">
        <v>0</v>
      </c>
      <c r="J2244" s="24">
        <v>0</v>
      </c>
      <c r="K2244" s="12"/>
      <c r="L2244" s="14">
        <v>0</v>
      </c>
      <c r="N2244" s="21">
        <v>0</v>
      </c>
      <c r="P2244" s="21">
        <v>0</v>
      </c>
      <c r="R2244" s="21">
        <v>0</v>
      </c>
      <c r="T2244" s="21">
        <v>0</v>
      </c>
      <c r="V2244" s="21">
        <v>0</v>
      </c>
      <c r="X2244" s="21">
        <v>0</v>
      </c>
      <c r="Z2244" s="21">
        <v>19</v>
      </c>
      <c r="AB2244" s="22">
        <v>19</v>
      </c>
      <c r="AD2244" s="5" t="str">
        <f t="shared" si="35"/>
        <v>No</v>
      </c>
      <c r="AF2244" s="28"/>
      <c r="AG2244" s="21"/>
    </row>
    <row r="2245" spans="1:33">
      <c r="A2245" s="8" t="s">
        <v>4028</v>
      </c>
      <c r="B2245" s="8" t="s">
        <v>4029</v>
      </c>
      <c r="C2245" s="9" t="s">
        <v>168</v>
      </c>
      <c r="D2245" s="185" t="s">
        <v>4030</v>
      </c>
      <c r="E2245" s="188">
        <v>27</v>
      </c>
      <c r="F2245" s="9" t="s">
        <v>36</v>
      </c>
      <c r="G2245" s="9" t="s">
        <v>5756</v>
      </c>
      <c r="H2245" s="10">
        <v>0</v>
      </c>
      <c r="I2245" s="11">
        <v>0</v>
      </c>
      <c r="J2245" s="24">
        <v>0</v>
      </c>
      <c r="K2245" s="12"/>
      <c r="L2245" s="14">
        <v>0</v>
      </c>
      <c r="N2245" s="21">
        <v>0</v>
      </c>
      <c r="P2245" s="21">
        <v>0</v>
      </c>
      <c r="R2245" s="21">
        <v>0</v>
      </c>
      <c r="T2245" s="21">
        <v>0</v>
      </c>
      <c r="V2245" s="21">
        <v>0</v>
      </c>
      <c r="X2245" s="21">
        <v>0</v>
      </c>
      <c r="Z2245" s="21">
        <v>0</v>
      </c>
      <c r="AB2245" s="22">
        <v>0</v>
      </c>
      <c r="AD2245" s="5" t="str">
        <f t="shared" si="35"/>
        <v>No</v>
      </c>
      <c r="AF2245" s="28"/>
      <c r="AG2245" s="21"/>
    </row>
    <row r="2246" spans="1:33">
      <c r="A2246" s="8" t="s">
        <v>6726</v>
      </c>
      <c r="B2246" s="8" t="s">
        <v>6727</v>
      </c>
      <c r="C2246" s="9" t="s">
        <v>120</v>
      </c>
      <c r="D2246" s="185"/>
      <c r="E2246" s="188">
        <v>60270</v>
      </c>
      <c r="F2246" s="9" t="s">
        <v>83</v>
      </c>
      <c r="G2246" s="9" t="s">
        <v>1703</v>
      </c>
      <c r="H2246" s="10">
        <v>170030</v>
      </c>
      <c r="I2246" s="11">
        <v>0</v>
      </c>
      <c r="J2246" s="24">
        <v>0</v>
      </c>
      <c r="K2246" s="12"/>
      <c r="L2246" s="14">
        <v>0</v>
      </c>
      <c r="N2246" s="21">
        <v>0</v>
      </c>
      <c r="P2246" s="21">
        <v>0</v>
      </c>
      <c r="R2246" s="21">
        <v>0</v>
      </c>
      <c r="T2246" s="21">
        <v>0</v>
      </c>
      <c r="V2246" s="21">
        <v>0</v>
      </c>
      <c r="X2246" s="21">
        <v>0</v>
      </c>
      <c r="Z2246" s="21">
        <v>0</v>
      </c>
      <c r="AB2246" s="22">
        <v>0</v>
      </c>
      <c r="AD2246" s="5" t="str">
        <f t="shared" si="35"/>
        <v>No</v>
      </c>
      <c r="AF2246" s="28"/>
      <c r="AG2246" s="21"/>
    </row>
    <row r="2247" spans="1:33">
      <c r="A2247" s="8" t="s">
        <v>2510</v>
      </c>
      <c r="B2247" s="8" t="s">
        <v>334</v>
      </c>
      <c r="C2247" s="9" t="s">
        <v>73</v>
      </c>
      <c r="D2247" s="185" t="s">
        <v>2511</v>
      </c>
      <c r="E2247" s="188">
        <v>66224</v>
      </c>
      <c r="F2247" s="9" t="s">
        <v>36</v>
      </c>
      <c r="G2247" s="9" t="s">
        <v>5756</v>
      </c>
      <c r="H2247" s="10">
        <v>0</v>
      </c>
      <c r="I2247" s="11">
        <v>0</v>
      </c>
      <c r="J2247" s="24">
        <v>0</v>
      </c>
      <c r="K2247" s="12"/>
      <c r="L2247" s="14">
        <v>0</v>
      </c>
      <c r="N2247" s="21">
        <v>0</v>
      </c>
      <c r="P2247" s="21">
        <v>0</v>
      </c>
      <c r="R2247" s="21">
        <v>0</v>
      </c>
      <c r="T2247" s="21">
        <v>0</v>
      </c>
      <c r="V2247" s="21">
        <v>0</v>
      </c>
      <c r="X2247" s="21">
        <v>0</v>
      </c>
      <c r="Z2247" s="21">
        <v>358181</v>
      </c>
      <c r="AB2247" s="22">
        <v>358181</v>
      </c>
      <c r="AD2247" s="5" t="str">
        <f t="shared" si="35"/>
        <v>No</v>
      </c>
      <c r="AF2247" s="28"/>
      <c r="AG2247" s="21"/>
    </row>
    <row r="2248" spans="1:33">
      <c r="A2248" s="8" t="s">
        <v>1992</v>
      </c>
      <c r="B2248" s="8" t="s">
        <v>1993</v>
      </c>
      <c r="C2248" s="9" t="s">
        <v>238</v>
      </c>
      <c r="D2248" s="185">
        <v>1127</v>
      </c>
      <c r="E2248" s="188">
        <v>10127</v>
      </c>
      <c r="F2248" s="9" t="s">
        <v>83</v>
      </c>
      <c r="G2248" s="9" t="s">
        <v>121</v>
      </c>
      <c r="H2248" s="10">
        <v>923311</v>
      </c>
      <c r="I2248" s="11">
        <v>0</v>
      </c>
      <c r="J2248" s="24">
        <v>0</v>
      </c>
      <c r="K2248" s="12"/>
      <c r="L2248" s="14">
        <v>0</v>
      </c>
      <c r="N2248" s="21">
        <v>0</v>
      </c>
      <c r="P2248" s="21">
        <v>0</v>
      </c>
      <c r="R2248" s="21">
        <v>0</v>
      </c>
      <c r="T2248" s="21">
        <v>0</v>
      </c>
      <c r="V2248" s="21">
        <v>0</v>
      </c>
      <c r="X2248" s="21">
        <v>0</v>
      </c>
      <c r="Z2248" s="21">
        <v>0</v>
      </c>
      <c r="AB2248" s="22">
        <v>0</v>
      </c>
      <c r="AD2248" s="5" t="str">
        <f t="shared" si="35"/>
        <v>No</v>
      </c>
      <c r="AF2248" s="28"/>
      <c r="AG2248" s="21"/>
    </row>
    <row r="2249" spans="1:33">
      <c r="A2249" s="8" t="s">
        <v>6063</v>
      </c>
      <c r="B2249" s="8" t="s">
        <v>6100</v>
      </c>
      <c r="C2249" s="9" t="s">
        <v>154</v>
      </c>
      <c r="D2249" s="185"/>
      <c r="E2249" s="188" t="s">
        <v>6062</v>
      </c>
      <c r="F2249" s="9" t="s">
        <v>83</v>
      </c>
      <c r="G2249" s="9" t="s">
        <v>147</v>
      </c>
      <c r="H2249" s="10">
        <v>0</v>
      </c>
      <c r="I2249" s="11">
        <v>0</v>
      </c>
      <c r="J2249" s="24">
        <v>0</v>
      </c>
      <c r="K2249" s="12"/>
      <c r="L2249" s="14">
        <v>0</v>
      </c>
      <c r="N2249" s="21">
        <v>0</v>
      </c>
      <c r="P2249" s="21">
        <v>0</v>
      </c>
      <c r="R2249" s="21">
        <v>0</v>
      </c>
      <c r="T2249" s="21">
        <v>0</v>
      </c>
      <c r="V2249" s="21">
        <v>0</v>
      </c>
      <c r="X2249" s="21">
        <v>0</v>
      </c>
      <c r="Z2249" s="21">
        <v>107616</v>
      </c>
      <c r="AB2249" s="22">
        <v>107616</v>
      </c>
      <c r="AD2249" s="5" t="str">
        <f t="shared" si="35"/>
        <v>No</v>
      </c>
      <c r="AF2249" s="28"/>
      <c r="AG2249" s="21"/>
    </row>
    <row r="2250" spans="1:33">
      <c r="A2250" s="8" t="s">
        <v>4800</v>
      </c>
      <c r="B2250" s="8" t="s">
        <v>4801</v>
      </c>
      <c r="C2250" s="9" t="s">
        <v>555</v>
      </c>
      <c r="D2250" s="185">
        <v>5212</v>
      </c>
      <c r="E2250" s="188">
        <v>50212</v>
      </c>
      <c r="F2250" s="9" t="s">
        <v>88</v>
      </c>
      <c r="G2250" s="9" t="s">
        <v>1703</v>
      </c>
      <c r="H2250" s="10">
        <v>63835</v>
      </c>
      <c r="I2250" s="11">
        <v>0</v>
      </c>
      <c r="J2250" s="24">
        <v>47853</v>
      </c>
      <c r="K2250" s="12"/>
      <c r="L2250" s="14">
        <v>0</v>
      </c>
      <c r="N2250" s="21">
        <v>0</v>
      </c>
      <c r="P2250" s="21">
        <v>0</v>
      </c>
      <c r="R2250" s="21">
        <v>0</v>
      </c>
      <c r="T2250" s="21">
        <v>0</v>
      </c>
      <c r="V2250" s="21">
        <v>0</v>
      </c>
      <c r="X2250" s="21">
        <v>0</v>
      </c>
      <c r="Z2250" s="21">
        <v>0</v>
      </c>
      <c r="AB2250" s="22">
        <v>47853</v>
      </c>
      <c r="AD2250" s="5" t="str">
        <f t="shared" si="35"/>
        <v>No</v>
      </c>
      <c r="AF2250" s="28"/>
      <c r="AG2250" s="21"/>
    </row>
    <row r="2251" spans="1:33">
      <c r="A2251" s="8" t="s">
        <v>2683</v>
      </c>
      <c r="B2251" s="8" t="s">
        <v>1694</v>
      </c>
      <c r="C2251" s="9" t="s">
        <v>73</v>
      </c>
      <c r="D2251" s="185" t="s">
        <v>2684</v>
      </c>
      <c r="E2251" s="188">
        <v>66236</v>
      </c>
      <c r="F2251" s="9" t="s">
        <v>36</v>
      </c>
      <c r="G2251" s="9" t="s">
        <v>5756</v>
      </c>
      <c r="H2251" s="10">
        <v>0</v>
      </c>
      <c r="I2251" s="11">
        <v>0</v>
      </c>
      <c r="J2251" s="24">
        <v>0</v>
      </c>
      <c r="K2251" s="12"/>
      <c r="L2251" s="14">
        <v>0</v>
      </c>
      <c r="N2251" s="21">
        <v>0</v>
      </c>
      <c r="P2251" s="21">
        <v>0</v>
      </c>
      <c r="R2251" s="21">
        <v>0</v>
      </c>
      <c r="T2251" s="21">
        <v>0</v>
      </c>
      <c r="V2251" s="21">
        <v>0</v>
      </c>
      <c r="X2251" s="21">
        <v>0</v>
      </c>
      <c r="Z2251" s="21">
        <v>27522</v>
      </c>
      <c r="AB2251" s="22">
        <v>27522</v>
      </c>
      <c r="AD2251" s="5" t="str">
        <f t="shared" si="35"/>
        <v>No</v>
      </c>
      <c r="AF2251" s="28"/>
      <c r="AG2251" s="21"/>
    </row>
    <row r="2252" spans="1:33">
      <c r="A2252" s="8" t="s">
        <v>1328</v>
      </c>
      <c r="B2252" s="8" t="s">
        <v>1329</v>
      </c>
      <c r="C2252" s="9" t="s">
        <v>39</v>
      </c>
      <c r="D2252" s="185" t="s">
        <v>1330</v>
      </c>
      <c r="E2252" s="188">
        <v>99310</v>
      </c>
      <c r="F2252" s="9" t="s">
        <v>36</v>
      </c>
      <c r="G2252" s="9" t="s">
        <v>5756</v>
      </c>
      <c r="H2252" s="10">
        <v>0</v>
      </c>
      <c r="I2252" s="11">
        <v>0</v>
      </c>
      <c r="J2252" s="24">
        <v>0</v>
      </c>
      <c r="K2252" s="12"/>
      <c r="L2252" s="14">
        <v>0</v>
      </c>
      <c r="N2252" s="21">
        <v>0</v>
      </c>
      <c r="P2252" s="21">
        <v>0</v>
      </c>
      <c r="R2252" s="21">
        <v>0</v>
      </c>
      <c r="T2252" s="21">
        <v>0</v>
      </c>
      <c r="V2252" s="21">
        <v>0</v>
      </c>
      <c r="X2252" s="21">
        <v>0</v>
      </c>
      <c r="Z2252" s="21">
        <v>0</v>
      </c>
      <c r="AB2252" s="22">
        <v>0</v>
      </c>
    </row>
    <row r="2253" spans="1:33">
      <c r="A2253" s="8" t="s">
        <v>2504</v>
      </c>
      <c r="B2253" s="8" t="s">
        <v>1095</v>
      </c>
      <c r="C2253" s="9" t="s">
        <v>91</v>
      </c>
      <c r="D2253" s="185" t="s">
        <v>2505</v>
      </c>
      <c r="E2253" s="188">
        <v>99370</v>
      </c>
      <c r="F2253" s="9" t="s">
        <v>36</v>
      </c>
      <c r="G2253" s="9" t="s">
        <v>5756</v>
      </c>
      <c r="H2253" s="10">
        <v>0</v>
      </c>
      <c r="I2253" s="11">
        <v>0</v>
      </c>
      <c r="J2253" s="24">
        <v>0</v>
      </c>
      <c r="K2253" s="12"/>
      <c r="L2253" s="14">
        <v>0</v>
      </c>
      <c r="N2253" s="21">
        <v>0</v>
      </c>
      <c r="P2253" s="21">
        <v>0</v>
      </c>
      <c r="R2253" s="21">
        <v>0</v>
      </c>
      <c r="T2253" s="21">
        <v>0</v>
      </c>
      <c r="V2253" s="21">
        <v>0</v>
      </c>
      <c r="X2253" s="21">
        <v>0</v>
      </c>
      <c r="Z2253" s="21">
        <v>123688</v>
      </c>
      <c r="AB2253" s="22">
        <v>123688</v>
      </c>
    </row>
    <row r="2254" spans="1:33">
      <c r="A2254" s="8" t="s">
        <v>1693</v>
      </c>
      <c r="B2254" s="8" t="s">
        <v>1694</v>
      </c>
      <c r="C2254" s="9" t="s">
        <v>73</v>
      </c>
      <c r="D2254" s="185" t="s">
        <v>1695</v>
      </c>
      <c r="E2254" s="188">
        <v>66218</v>
      </c>
      <c r="F2254" s="9" t="s">
        <v>36</v>
      </c>
      <c r="G2254" s="9" t="s">
        <v>5756</v>
      </c>
      <c r="H2254" s="10">
        <v>0</v>
      </c>
      <c r="I2254" s="11">
        <v>0</v>
      </c>
      <c r="J2254" s="24">
        <v>0</v>
      </c>
      <c r="K2254" s="12"/>
      <c r="L2254" s="14">
        <v>0</v>
      </c>
      <c r="N2254" s="21">
        <v>0</v>
      </c>
      <c r="P2254" s="21">
        <v>0</v>
      </c>
      <c r="R2254" s="21">
        <v>0</v>
      </c>
      <c r="T2254" s="21">
        <v>0</v>
      </c>
      <c r="V2254" s="21">
        <v>0</v>
      </c>
      <c r="X2254" s="21">
        <v>0</v>
      </c>
      <c r="Z2254" s="21">
        <v>96739</v>
      </c>
      <c r="AB2254" s="22">
        <v>96739</v>
      </c>
    </row>
    <row r="2255" spans="1:33">
      <c r="A2255" s="8" t="s">
        <v>409</v>
      </c>
      <c r="B2255" s="8" t="s">
        <v>410</v>
      </c>
      <c r="C2255" s="9" t="s">
        <v>91</v>
      </c>
      <c r="D2255" s="185">
        <v>9218</v>
      </c>
      <c r="E2255" s="188">
        <v>90218</v>
      </c>
      <c r="F2255" s="9" t="s">
        <v>125</v>
      </c>
      <c r="G2255" s="9" t="s">
        <v>121</v>
      </c>
      <c r="H2255" s="10">
        <v>1932666</v>
      </c>
      <c r="I2255" s="11">
        <v>0</v>
      </c>
      <c r="J2255" s="24">
        <v>0</v>
      </c>
      <c r="K2255" s="12"/>
      <c r="L2255" s="14">
        <v>0</v>
      </c>
      <c r="N2255" s="21">
        <v>0</v>
      </c>
      <c r="P2255" s="21">
        <v>0</v>
      </c>
      <c r="R2255" s="21">
        <v>0</v>
      </c>
      <c r="T2255" s="21">
        <v>0</v>
      </c>
      <c r="V2255" s="21">
        <v>0</v>
      </c>
      <c r="X2255" s="21">
        <v>0</v>
      </c>
      <c r="Z2255" s="21">
        <v>0</v>
      </c>
      <c r="AB2255" s="22">
        <v>0</v>
      </c>
    </row>
    <row r="2256" spans="1:33">
      <c r="A2256" s="8" t="s">
        <v>122</v>
      </c>
      <c r="B2256" s="8" t="s">
        <v>123</v>
      </c>
      <c r="C2256" s="9" t="s">
        <v>124</v>
      </c>
      <c r="D2256" s="185">
        <v>6122</v>
      </c>
      <c r="E2256" s="188">
        <v>60122</v>
      </c>
      <c r="F2256" s="9" t="s">
        <v>125</v>
      </c>
      <c r="G2256" s="9" t="s">
        <v>126</v>
      </c>
      <c r="H2256" s="10">
        <v>144875</v>
      </c>
      <c r="I2256" s="11">
        <v>0</v>
      </c>
      <c r="J2256" s="24">
        <v>0</v>
      </c>
      <c r="K2256" s="12"/>
      <c r="L2256" s="14">
        <v>0</v>
      </c>
      <c r="N2256" s="21">
        <v>0</v>
      </c>
      <c r="P2256" s="21">
        <v>0</v>
      </c>
      <c r="R2256" s="21">
        <v>0</v>
      </c>
      <c r="T2256" s="21">
        <v>0</v>
      </c>
      <c r="V2256" s="21">
        <v>0</v>
      </c>
      <c r="X2256" s="21">
        <v>0</v>
      </c>
      <c r="Z2256" s="21">
        <v>0</v>
      </c>
      <c r="AB2256" s="22">
        <v>0</v>
      </c>
    </row>
    <row r="2257" spans="1:28">
      <c r="A2257" s="8" t="s">
        <v>564</v>
      </c>
      <c r="B2257" s="8" t="s">
        <v>469</v>
      </c>
      <c r="C2257" s="9" t="s">
        <v>106</v>
      </c>
      <c r="D2257" s="185">
        <v>7057</v>
      </c>
      <c r="E2257" s="188">
        <v>70057</v>
      </c>
      <c r="F2257" s="9" t="s">
        <v>88</v>
      </c>
      <c r="G2257" s="9" t="s">
        <v>121</v>
      </c>
      <c r="H2257" s="10">
        <v>2150706</v>
      </c>
      <c r="I2257" s="11">
        <v>0</v>
      </c>
      <c r="J2257" s="24">
        <v>1856661</v>
      </c>
      <c r="K2257" s="12"/>
      <c r="L2257" s="14">
        <v>0</v>
      </c>
      <c r="N2257" s="21">
        <v>0</v>
      </c>
      <c r="P2257" s="21">
        <v>0</v>
      </c>
      <c r="R2257" s="21">
        <v>0</v>
      </c>
      <c r="T2257" s="21">
        <v>0</v>
      </c>
      <c r="V2257" s="21">
        <v>0</v>
      </c>
      <c r="X2257" s="21">
        <v>0</v>
      </c>
      <c r="Z2257" s="21">
        <v>0</v>
      </c>
      <c r="AB2257" s="22">
        <v>1856661</v>
      </c>
    </row>
    <row r="2258" spans="1:28">
      <c r="A2258" s="8" t="s">
        <v>139</v>
      </c>
      <c r="B2258" s="8" t="s">
        <v>140</v>
      </c>
      <c r="C2258" s="9" t="s">
        <v>141</v>
      </c>
      <c r="D2258" s="185">
        <v>3105</v>
      </c>
      <c r="E2258" s="188">
        <v>30105</v>
      </c>
      <c r="F2258" s="9" t="s">
        <v>125</v>
      </c>
      <c r="G2258" s="9" t="s">
        <v>126</v>
      </c>
      <c r="H2258" s="10">
        <v>4586770</v>
      </c>
      <c r="I2258" s="11">
        <v>0</v>
      </c>
      <c r="J2258" s="24">
        <v>0</v>
      </c>
      <c r="K2258" s="12"/>
      <c r="L2258" s="14">
        <v>0</v>
      </c>
      <c r="N2258" s="21">
        <v>0</v>
      </c>
      <c r="P2258" s="21">
        <v>0</v>
      </c>
      <c r="R2258" s="21">
        <v>0</v>
      </c>
      <c r="T2258" s="21">
        <v>0</v>
      </c>
      <c r="V2258" s="21">
        <v>0</v>
      </c>
      <c r="X2258" s="21">
        <v>0</v>
      </c>
      <c r="Z2258" s="21">
        <v>0</v>
      </c>
      <c r="AB2258" s="22">
        <v>0</v>
      </c>
    </row>
    <row r="2259" spans="1:28">
      <c r="A2259" s="8" t="s">
        <v>1340</v>
      </c>
      <c r="B2259" s="8" t="s">
        <v>1341</v>
      </c>
      <c r="C2259" s="9" t="s">
        <v>168</v>
      </c>
      <c r="D2259" s="185" t="s">
        <v>1342</v>
      </c>
      <c r="E2259" s="188">
        <v>75</v>
      </c>
      <c r="F2259" s="9" t="s">
        <v>36</v>
      </c>
      <c r="G2259" s="9" t="s">
        <v>5756</v>
      </c>
      <c r="H2259" s="10">
        <v>0</v>
      </c>
      <c r="I2259" s="11">
        <v>0</v>
      </c>
      <c r="J2259" s="24">
        <v>0</v>
      </c>
      <c r="K2259" s="12"/>
      <c r="L2259" s="14">
        <v>0</v>
      </c>
      <c r="N2259" s="21">
        <v>0</v>
      </c>
      <c r="P2259" s="21">
        <v>0</v>
      </c>
      <c r="R2259" s="21">
        <v>0</v>
      </c>
      <c r="T2259" s="21">
        <v>0</v>
      </c>
      <c r="V2259" s="21">
        <v>0</v>
      </c>
      <c r="X2259" s="21">
        <v>0</v>
      </c>
      <c r="Z2259" s="21">
        <v>10500</v>
      </c>
      <c r="AB2259" s="22">
        <v>10500</v>
      </c>
    </row>
    <row r="2260" spans="1:28">
      <c r="A2260" s="8" t="s">
        <v>225</v>
      </c>
      <c r="B2260" s="8" t="s">
        <v>119</v>
      </c>
      <c r="C2260" s="9" t="s">
        <v>120</v>
      </c>
      <c r="D2260" s="185">
        <v>6121</v>
      </c>
      <c r="E2260" s="188">
        <v>60121</v>
      </c>
      <c r="F2260" s="9" t="s">
        <v>138</v>
      </c>
      <c r="G2260" s="9" t="s">
        <v>121</v>
      </c>
      <c r="H2260" s="10">
        <v>4944332</v>
      </c>
      <c r="I2260" s="11">
        <v>0</v>
      </c>
      <c r="J2260" s="24">
        <v>357129</v>
      </c>
      <c r="K2260" s="12"/>
      <c r="L2260" s="14">
        <v>0</v>
      </c>
      <c r="N2260" s="21">
        <v>0</v>
      </c>
      <c r="P2260" s="21">
        <v>0</v>
      </c>
      <c r="R2260" s="21">
        <v>0</v>
      </c>
      <c r="T2260" s="21">
        <v>0</v>
      </c>
      <c r="V2260" s="21">
        <v>0</v>
      </c>
      <c r="X2260" s="21">
        <v>0</v>
      </c>
      <c r="Z2260" s="21">
        <v>0</v>
      </c>
      <c r="AB2260" s="22">
        <v>357129</v>
      </c>
    </row>
    <row r="2261" spans="1:28">
      <c r="A2261" s="8" t="s">
        <v>405</v>
      </c>
      <c r="B2261" s="8" t="s">
        <v>406</v>
      </c>
      <c r="C2261" s="9" t="s">
        <v>124</v>
      </c>
      <c r="D2261" s="185">
        <v>6128</v>
      </c>
      <c r="E2261" s="188">
        <v>60128</v>
      </c>
      <c r="F2261" s="9" t="s">
        <v>125</v>
      </c>
      <c r="G2261" s="9" t="s">
        <v>126</v>
      </c>
      <c r="H2261" s="10">
        <v>899703</v>
      </c>
      <c r="I2261" s="11">
        <v>0</v>
      </c>
      <c r="J2261" s="24">
        <v>0</v>
      </c>
      <c r="K2261" s="12"/>
      <c r="L2261" s="14">
        <v>0</v>
      </c>
      <c r="N2261" s="21">
        <v>0</v>
      </c>
      <c r="P2261" s="21">
        <v>0</v>
      </c>
      <c r="R2261" s="21">
        <v>0</v>
      </c>
      <c r="T2261" s="21">
        <v>0</v>
      </c>
      <c r="V2261" s="21">
        <v>0</v>
      </c>
      <c r="X2261" s="21">
        <v>0</v>
      </c>
      <c r="Z2261" s="21">
        <v>0</v>
      </c>
      <c r="AB2261" s="22">
        <v>0</v>
      </c>
    </row>
    <row r="2262" spans="1:28">
      <c r="A2262" s="8" t="s">
        <v>1218</v>
      </c>
      <c r="B2262" s="8" t="s">
        <v>1219</v>
      </c>
      <c r="C2262" s="9" t="s">
        <v>87</v>
      </c>
      <c r="D2262" s="185" t="s">
        <v>1220</v>
      </c>
      <c r="E2262" s="188">
        <v>223</v>
      </c>
      <c r="F2262" s="9" t="s">
        <v>36</v>
      </c>
      <c r="G2262" s="9" t="s">
        <v>5756</v>
      </c>
      <c r="H2262" s="10">
        <v>0</v>
      </c>
      <c r="I2262" s="11">
        <v>0</v>
      </c>
      <c r="J2262" s="24">
        <v>0</v>
      </c>
      <c r="K2262" s="12"/>
      <c r="L2262" s="14">
        <v>0</v>
      </c>
      <c r="N2262" s="21">
        <v>0</v>
      </c>
      <c r="P2262" s="21">
        <v>0</v>
      </c>
      <c r="R2262" s="21">
        <v>0</v>
      </c>
      <c r="T2262" s="21">
        <v>0</v>
      </c>
      <c r="V2262" s="21">
        <v>0</v>
      </c>
      <c r="X2262" s="21">
        <v>0</v>
      </c>
      <c r="Z2262" s="21">
        <v>5964</v>
      </c>
      <c r="AB2262" s="22">
        <v>5964</v>
      </c>
    </row>
    <row r="2263" spans="1:28">
      <c r="A2263" s="8" t="s">
        <v>6730</v>
      </c>
      <c r="B2263" s="8" t="s">
        <v>1477</v>
      </c>
      <c r="C2263" s="9" t="s">
        <v>275</v>
      </c>
      <c r="D2263" s="185"/>
      <c r="E2263" s="188">
        <v>70274</v>
      </c>
      <c r="F2263" s="9" t="s">
        <v>83</v>
      </c>
      <c r="G2263" s="9" t="s">
        <v>126</v>
      </c>
      <c r="H2263" s="10">
        <v>50440</v>
      </c>
      <c r="I2263" s="11">
        <v>0</v>
      </c>
      <c r="J2263" s="24">
        <v>31171</v>
      </c>
      <c r="K2263" s="12"/>
      <c r="L2263" s="14">
        <v>0</v>
      </c>
      <c r="N2263" s="21">
        <v>0</v>
      </c>
      <c r="P2263" s="21">
        <v>0</v>
      </c>
      <c r="R2263" s="21">
        <v>0</v>
      </c>
      <c r="T2263" s="21">
        <v>0</v>
      </c>
      <c r="V2263" s="21">
        <v>0</v>
      </c>
      <c r="X2263" s="21">
        <v>0</v>
      </c>
      <c r="Z2263" s="21">
        <v>0</v>
      </c>
      <c r="AB2263" s="22">
        <v>31171</v>
      </c>
    </row>
    <row r="2264" spans="1:28">
      <c r="A2264" s="8" t="s">
        <v>6404</v>
      </c>
      <c r="B2264" s="8" t="s">
        <v>3128</v>
      </c>
      <c r="C2264" s="9" t="s">
        <v>91</v>
      </c>
      <c r="D2264" s="185"/>
      <c r="E2264" s="188">
        <v>90299</v>
      </c>
      <c r="F2264" s="9" t="s">
        <v>88</v>
      </c>
      <c r="G2264" s="9" t="s">
        <v>121</v>
      </c>
      <c r="H2264" s="10">
        <v>3281212</v>
      </c>
      <c r="I2264" s="11">
        <v>0</v>
      </c>
      <c r="J2264" s="24">
        <v>959054</v>
      </c>
      <c r="K2264" s="12"/>
      <c r="L2264" s="14">
        <v>0</v>
      </c>
      <c r="N2264" s="21">
        <v>47082517</v>
      </c>
      <c r="P2264" s="21">
        <v>0</v>
      </c>
      <c r="R2264" s="21">
        <v>0</v>
      </c>
      <c r="T2264" s="21">
        <v>0</v>
      </c>
      <c r="V2264" s="21">
        <v>5007846</v>
      </c>
      <c r="X2264" s="21">
        <v>0</v>
      </c>
      <c r="Z2264" s="21">
        <v>0</v>
      </c>
      <c r="AB2264" s="22">
        <v>53049417</v>
      </c>
    </row>
    <row r="2265" spans="1:28">
      <c r="A2265" s="8" t="s">
        <v>6407</v>
      </c>
      <c r="B2265" s="8" t="s">
        <v>1694</v>
      </c>
      <c r="C2265" s="9" t="s">
        <v>73</v>
      </c>
      <c r="D2265" s="185" t="s">
        <v>2514</v>
      </c>
      <c r="E2265" s="188">
        <v>66248</v>
      </c>
      <c r="F2265" s="9" t="s">
        <v>36</v>
      </c>
      <c r="G2265" s="9" t="s">
        <v>5756</v>
      </c>
      <c r="H2265" s="10">
        <v>0</v>
      </c>
      <c r="I2265" s="11">
        <v>0</v>
      </c>
      <c r="J2265" s="24">
        <v>0</v>
      </c>
      <c r="K2265" s="12"/>
      <c r="L2265" s="14">
        <v>0</v>
      </c>
      <c r="N2265" s="21">
        <v>0</v>
      </c>
      <c r="P2265" s="21">
        <v>0</v>
      </c>
      <c r="R2265" s="21">
        <v>0</v>
      </c>
      <c r="T2265" s="21">
        <v>0</v>
      </c>
      <c r="V2265" s="21">
        <v>0</v>
      </c>
      <c r="X2265" s="21">
        <v>0</v>
      </c>
      <c r="Z2265" s="21">
        <v>27522</v>
      </c>
      <c r="AB2265" s="22">
        <v>27522</v>
      </c>
    </row>
    <row r="2266" spans="1:28">
      <c r="A2266" s="8" t="s">
        <v>226</v>
      </c>
      <c r="B2266" s="8" t="s">
        <v>119</v>
      </c>
      <c r="C2266" s="9" t="s">
        <v>120</v>
      </c>
      <c r="D2266" s="185">
        <v>6126</v>
      </c>
      <c r="E2266" s="188">
        <v>60126</v>
      </c>
      <c r="F2266" s="9" t="s">
        <v>138</v>
      </c>
      <c r="G2266" s="9" t="s">
        <v>121</v>
      </c>
      <c r="H2266" s="10">
        <v>4944332</v>
      </c>
      <c r="I2266" s="11">
        <v>0</v>
      </c>
      <c r="J2266" s="24">
        <v>0</v>
      </c>
      <c r="K2266" s="12"/>
      <c r="L2266" s="14">
        <v>0</v>
      </c>
      <c r="N2266" s="21">
        <v>0</v>
      </c>
      <c r="P2266" s="21">
        <v>96169</v>
      </c>
      <c r="R2266" s="21">
        <v>0</v>
      </c>
      <c r="T2266" s="21">
        <v>0</v>
      </c>
      <c r="V2266" s="21">
        <v>0</v>
      </c>
      <c r="X2266" s="21">
        <v>0</v>
      </c>
      <c r="Z2266" s="21">
        <v>0</v>
      </c>
      <c r="AB2266" s="22">
        <v>96169</v>
      </c>
    </row>
    <row r="2267" spans="1:28">
      <c r="A2267" s="8" t="s">
        <v>127</v>
      </c>
      <c r="B2267" s="8" t="s">
        <v>128</v>
      </c>
      <c r="C2267" s="9" t="s">
        <v>129</v>
      </c>
      <c r="D2267" s="185">
        <v>4176</v>
      </c>
      <c r="E2267" s="188">
        <v>40176</v>
      </c>
      <c r="F2267" s="9" t="s">
        <v>125</v>
      </c>
      <c r="G2267" s="9" t="s">
        <v>126</v>
      </c>
      <c r="H2267" s="10">
        <v>4515419</v>
      </c>
      <c r="I2267" s="11">
        <v>0</v>
      </c>
      <c r="J2267" s="24">
        <v>668571</v>
      </c>
      <c r="K2267" s="12"/>
      <c r="L2267" s="14">
        <v>0</v>
      </c>
      <c r="N2267" s="21">
        <v>0</v>
      </c>
      <c r="P2267" s="21">
        <v>0</v>
      </c>
      <c r="R2267" s="21">
        <v>0</v>
      </c>
      <c r="T2267" s="21">
        <v>0</v>
      </c>
      <c r="V2267" s="21">
        <v>0</v>
      </c>
      <c r="X2267" s="21">
        <v>0</v>
      </c>
      <c r="Z2267" s="21">
        <v>0</v>
      </c>
      <c r="AB2267" s="22">
        <v>668571</v>
      </c>
    </row>
    <row r="2268" spans="1:28">
      <c r="A2268" s="8" t="s">
        <v>174</v>
      </c>
      <c r="B2268" s="8" t="s">
        <v>175</v>
      </c>
      <c r="C2268" s="9" t="s">
        <v>120</v>
      </c>
      <c r="D2268" s="185">
        <v>6070</v>
      </c>
      <c r="E2268" s="188">
        <v>60070</v>
      </c>
      <c r="F2268" s="9" t="s">
        <v>83</v>
      </c>
      <c r="G2268" s="9" t="s">
        <v>1703</v>
      </c>
      <c r="H2268" s="10">
        <v>5121892</v>
      </c>
      <c r="I2268" s="11">
        <v>0</v>
      </c>
      <c r="J2268" s="24">
        <v>245740</v>
      </c>
      <c r="K2268" s="12"/>
      <c r="L2268" s="14">
        <v>0</v>
      </c>
      <c r="N2268" s="21">
        <v>0</v>
      </c>
      <c r="P2268" s="21">
        <v>0</v>
      </c>
      <c r="R2268" s="21">
        <v>0</v>
      </c>
      <c r="T2268" s="21">
        <v>0</v>
      </c>
      <c r="V2268" s="21">
        <v>0</v>
      </c>
      <c r="X2268" s="21">
        <v>0</v>
      </c>
      <c r="Z2268" s="21">
        <v>0</v>
      </c>
      <c r="AB2268" s="22">
        <v>245740</v>
      </c>
    </row>
    <row r="2269" spans="1:28">
      <c r="A2269" s="8" t="s">
        <v>3231</v>
      </c>
      <c r="B2269" s="8" t="s">
        <v>3232</v>
      </c>
      <c r="C2269" s="9" t="s">
        <v>39</v>
      </c>
      <c r="D2269" s="185" t="s">
        <v>3233</v>
      </c>
      <c r="E2269" s="188">
        <v>99250</v>
      </c>
      <c r="F2269" s="9" t="s">
        <v>36</v>
      </c>
      <c r="G2269" s="9" t="s">
        <v>5756</v>
      </c>
      <c r="H2269" s="10">
        <v>0</v>
      </c>
      <c r="I2269" s="11">
        <v>0</v>
      </c>
      <c r="J2269" s="24">
        <v>0</v>
      </c>
      <c r="K2269" s="12"/>
      <c r="L2269" s="14">
        <v>0</v>
      </c>
      <c r="N2269" s="21">
        <v>0</v>
      </c>
      <c r="P2269" s="21">
        <v>0</v>
      </c>
      <c r="R2269" s="21">
        <v>0</v>
      </c>
      <c r="T2269" s="21">
        <v>0</v>
      </c>
      <c r="V2269" s="21">
        <v>0</v>
      </c>
      <c r="X2269" s="21">
        <v>0</v>
      </c>
      <c r="Z2269" s="21">
        <v>203729</v>
      </c>
      <c r="AB2269" s="22">
        <v>203729</v>
      </c>
    </row>
    <row r="2270" spans="1:28">
      <c r="A2270" s="8" t="s">
        <v>1385</v>
      </c>
      <c r="B2270" s="8" t="s">
        <v>1386</v>
      </c>
      <c r="C2270" s="9" t="s">
        <v>87</v>
      </c>
      <c r="D2270" s="185" t="s">
        <v>1387</v>
      </c>
      <c r="E2270" s="188">
        <v>263</v>
      </c>
      <c r="F2270" s="9" t="s">
        <v>36</v>
      </c>
      <c r="G2270" s="9" t="s">
        <v>5756</v>
      </c>
      <c r="H2270" s="10">
        <v>0</v>
      </c>
      <c r="I2270" s="11">
        <v>0</v>
      </c>
      <c r="J2270" s="24">
        <v>0</v>
      </c>
      <c r="K2270" s="12"/>
      <c r="L2270" s="14">
        <v>0</v>
      </c>
      <c r="N2270" s="21">
        <v>0</v>
      </c>
      <c r="P2270" s="21">
        <v>0</v>
      </c>
      <c r="R2270" s="21">
        <v>0</v>
      </c>
      <c r="T2270" s="21">
        <v>0</v>
      </c>
      <c r="V2270" s="21">
        <v>0</v>
      </c>
      <c r="X2270" s="21">
        <v>0</v>
      </c>
      <c r="Z2270" s="21">
        <v>0</v>
      </c>
      <c r="AB2270" s="22">
        <v>0</v>
      </c>
    </row>
    <row r="2271" spans="1:28">
      <c r="A2271" s="8" t="s">
        <v>118</v>
      </c>
      <c r="B2271" s="8" t="s">
        <v>119</v>
      </c>
      <c r="C2271" s="9" t="s">
        <v>120</v>
      </c>
      <c r="D2271" s="185">
        <v>6119</v>
      </c>
      <c r="E2271" s="188">
        <v>60119</v>
      </c>
      <c r="F2271" s="9" t="s">
        <v>83</v>
      </c>
      <c r="G2271" s="9" t="s">
        <v>121</v>
      </c>
      <c r="H2271" s="10">
        <v>4944332</v>
      </c>
      <c r="I2271" s="11">
        <v>0</v>
      </c>
      <c r="J2271" s="24">
        <v>0</v>
      </c>
      <c r="K2271" s="12"/>
      <c r="L2271" s="14">
        <v>0</v>
      </c>
      <c r="N2271" s="21">
        <v>0</v>
      </c>
      <c r="P2271" s="21">
        <v>479208</v>
      </c>
      <c r="R2271" s="21">
        <v>0</v>
      </c>
      <c r="T2271" s="21">
        <v>0</v>
      </c>
      <c r="V2271" s="21">
        <v>0</v>
      </c>
      <c r="X2271" s="21">
        <v>0</v>
      </c>
      <c r="Z2271" s="21">
        <v>0</v>
      </c>
      <c r="AB2271" s="22">
        <v>479208</v>
      </c>
    </row>
    <row r="2272" spans="1:28">
      <c r="A2272" s="8" t="s">
        <v>6731</v>
      </c>
      <c r="B2272" s="8" t="s">
        <v>1051</v>
      </c>
      <c r="C2272" s="9" t="s">
        <v>91</v>
      </c>
      <c r="D2272" s="185"/>
      <c r="E2272" s="188" t="s">
        <v>6732</v>
      </c>
      <c r="F2272" s="9" t="s">
        <v>83</v>
      </c>
      <c r="G2272" s="9" t="s">
        <v>147</v>
      </c>
      <c r="H2272" s="10">
        <v>0</v>
      </c>
      <c r="I2272" s="11">
        <v>0</v>
      </c>
      <c r="J2272" s="24">
        <v>0</v>
      </c>
      <c r="K2272" s="12"/>
      <c r="L2272" s="14">
        <v>0</v>
      </c>
      <c r="N2272" s="21">
        <v>0</v>
      </c>
      <c r="P2272" s="21">
        <v>0</v>
      </c>
      <c r="R2272" s="21">
        <v>0</v>
      </c>
      <c r="T2272" s="21">
        <v>0</v>
      </c>
      <c r="V2272" s="21">
        <v>0</v>
      </c>
      <c r="X2272" s="21">
        <v>0</v>
      </c>
      <c r="Z2272" s="21">
        <v>0</v>
      </c>
      <c r="AB2272" s="22">
        <v>0</v>
      </c>
    </row>
    <row r="2273" spans="1:28">
      <c r="A2273" s="8" t="s">
        <v>3476</v>
      </c>
      <c r="B2273" s="8" t="s">
        <v>119</v>
      </c>
      <c r="C2273" s="9" t="s">
        <v>120</v>
      </c>
      <c r="D2273" s="185"/>
      <c r="E2273" s="188">
        <v>66270</v>
      </c>
      <c r="F2273" s="9" t="s">
        <v>138</v>
      </c>
      <c r="G2273" s="9" t="s">
        <v>121</v>
      </c>
      <c r="H2273" s="10">
        <v>4944332</v>
      </c>
      <c r="I2273" s="11">
        <v>0</v>
      </c>
      <c r="J2273" s="24">
        <v>5855449</v>
      </c>
      <c r="K2273" s="12"/>
      <c r="L2273" s="14">
        <v>0</v>
      </c>
      <c r="N2273" s="21">
        <v>0</v>
      </c>
      <c r="P2273" s="21">
        <v>0</v>
      </c>
      <c r="R2273" s="21">
        <v>0</v>
      </c>
      <c r="T2273" s="21">
        <v>0</v>
      </c>
      <c r="V2273" s="21">
        <v>0</v>
      </c>
      <c r="X2273" s="21">
        <v>0</v>
      </c>
      <c r="Z2273" s="21">
        <v>0</v>
      </c>
      <c r="AB2273" s="22">
        <v>5855449</v>
      </c>
    </row>
    <row r="2274" spans="1:28">
      <c r="A2274" s="8" t="s">
        <v>6398</v>
      </c>
      <c r="B2274" s="8" t="s">
        <v>6399</v>
      </c>
      <c r="C2274" s="9" t="s">
        <v>278</v>
      </c>
      <c r="D2274" s="185"/>
      <c r="E2274" s="188">
        <v>70272</v>
      </c>
      <c r="F2274" s="9" t="s">
        <v>157</v>
      </c>
      <c r="G2274" s="9" t="s">
        <v>1703</v>
      </c>
      <c r="H2274" s="10">
        <v>54622</v>
      </c>
      <c r="I2274" s="11">
        <v>0</v>
      </c>
      <c r="J2274" s="24">
        <v>1106970</v>
      </c>
      <c r="K2274" s="12"/>
      <c r="L2274" s="14">
        <v>0</v>
      </c>
      <c r="N2274" s="21">
        <v>0</v>
      </c>
      <c r="P2274" s="21">
        <v>0</v>
      </c>
      <c r="R2274" s="21">
        <v>0</v>
      </c>
      <c r="T2274" s="21">
        <v>0</v>
      </c>
      <c r="V2274" s="21">
        <v>0</v>
      </c>
      <c r="X2274" s="21">
        <v>0</v>
      </c>
      <c r="Z2274" s="21">
        <v>0</v>
      </c>
      <c r="AB2274" s="22">
        <v>1106970</v>
      </c>
    </row>
    <row r="2275" spans="1:28">
      <c r="A2275" s="8" t="s">
        <v>130</v>
      </c>
      <c r="B2275" s="8" t="s">
        <v>131</v>
      </c>
      <c r="C2275" s="9" t="s">
        <v>132</v>
      </c>
      <c r="D2275" s="185">
        <v>5185</v>
      </c>
      <c r="E2275" s="188">
        <v>50185</v>
      </c>
      <c r="F2275" s="9" t="s">
        <v>125</v>
      </c>
      <c r="G2275" s="9" t="s">
        <v>126</v>
      </c>
      <c r="H2275" s="10">
        <v>8608208</v>
      </c>
      <c r="I2275" s="11">
        <v>0</v>
      </c>
      <c r="J2275" s="24">
        <v>298706</v>
      </c>
      <c r="K2275" s="12"/>
      <c r="L2275" s="14">
        <v>0</v>
      </c>
      <c r="N2275" s="21">
        <v>0</v>
      </c>
      <c r="P2275" s="21">
        <v>0</v>
      </c>
      <c r="R2275" s="21">
        <v>0</v>
      </c>
      <c r="T2275" s="21">
        <v>0</v>
      </c>
      <c r="V2275" s="21">
        <v>0</v>
      </c>
      <c r="X2275" s="21">
        <v>0</v>
      </c>
      <c r="Z2275" s="21">
        <v>0</v>
      </c>
      <c r="AB2275" s="22">
        <v>298706</v>
      </c>
    </row>
    <row r="2276" spans="1:28">
      <c r="A2276" s="8" t="s">
        <v>3374</v>
      </c>
      <c r="B2276" s="8" t="s">
        <v>3375</v>
      </c>
      <c r="C2276" s="9" t="s">
        <v>65</v>
      </c>
      <c r="D2276" s="185" t="s">
        <v>3376</v>
      </c>
      <c r="E2276" s="188">
        <v>26</v>
      </c>
      <c r="F2276" s="9" t="s">
        <v>36</v>
      </c>
      <c r="G2276" s="9" t="s">
        <v>5756</v>
      </c>
      <c r="H2276" s="10">
        <v>0</v>
      </c>
      <c r="I2276" s="11">
        <v>0</v>
      </c>
      <c r="J2276" s="24">
        <v>0</v>
      </c>
      <c r="K2276" s="12"/>
      <c r="L2276" s="14">
        <v>0</v>
      </c>
      <c r="N2276" s="21">
        <v>0</v>
      </c>
      <c r="P2276" s="21">
        <v>0</v>
      </c>
      <c r="R2276" s="21">
        <v>0</v>
      </c>
      <c r="T2276" s="21">
        <v>0</v>
      </c>
      <c r="V2276" s="21">
        <v>0</v>
      </c>
      <c r="X2276" s="21">
        <v>0</v>
      </c>
      <c r="Z2276" s="21">
        <v>0</v>
      </c>
      <c r="AB2276" s="22">
        <v>0</v>
      </c>
    </row>
    <row r="2277" spans="1:28">
      <c r="A2277" s="8" t="s">
        <v>148</v>
      </c>
      <c r="B2277" s="8" t="s">
        <v>149</v>
      </c>
      <c r="C2277" s="9" t="s">
        <v>150</v>
      </c>
      <c r="D2277" s="185" t="s">
        <v>151</v>
      </c>
      <c r="E2277" s="188">
        <v>66182</v>
      </c>
      <c r="F2277" s="9" t="s">
        <v>36</v>
      </c>
      <c r="G2277" s="9" t="s">
        <v>5756</v>
      </c>
      <c r="H2277" s="10">
        <v>0</v>
      </c>
      <c r="I2277" s="11">
        <v>0</v>
      </c>
      <c r="J2277" s="24">
        <v>0</v>
      </c>
      <c r="K2277" s="12"/>
      <c r="L2277" s="14">
        <v>0</v>
      </c>
      <c r="N2277" s="21">
        <v>0</v>
      </c>
      <c r="P2277" s="21">
        <v>0</v>
      </c>
      <c r="R2277" s="21">
        <v>0</v>
      </c>
      <c r="T2277" s="21">
        <v>0</v>
      </c>
      <c r="V2277" s="21">
        <v>0</v>
      </c>
      <c r="X2277" s="21">
        <v>0</v>
      </c>
      <c r="Z2277" s="21">
        <v>0</v>
      </c>
      <c r="AB2277" s="22">
        <v>0</v>
      </c>
    </row>
  </sheetData>
  <autoFilter ref="A1:AD2277"/>
  <conditionalFormatting sqref="A2:AD2250 AC2251:AD2251">
    <cfRule type="expression" dxfId="75" priority="10">
      <formula>MOD(ROW(),2)=0</formula>
    </cfRule>
  </conditionalFormatting>
  <conditionalFormatting sqref="A454">
    <cfRule type="expression" dxfId="74" priority="7">
      <formula>MOD(ROW(),2)=0</formula>
    </cfRule>
  </conditionalFormatting>
  <conditionalFormatting sqref="A23">
    <cfRule type="expression" dxfId="73" priority="6">
      <formula>MOD(ROW(),2)=0</formula>
    </cfRule>
  </conditionalFormatting>
  <conditionalFormatting sqref="B23:I23">
    <cfRule type="expression" dxfId="72" priority="5">
      <formula>MOD(ROW(),2)=0</formula>
    </cfRule>
  </conditionalFormatting>
  <conditionalFormatting sqref="A438">
    <cfRule type="expression" dxfId="71" priority="4">
      <formula>MOD(ROW(),2)=0</formula>
    </cfRule>
  </conditionalFormatting>
  <conditionalFormatting sqref="A640">
    <cfRule type="expression" dxfId="70" priority="3">
      <formula>MOD(ROW(),2)=0</formula>
    </cfRule>
  </conditionalFormatting>
  <conditionalFormatting sqref="A2183:AC2201">
    <cfRule type="expression" dxfId="69" priority="2">
      <formula>MOD(ROW(),2)=0</formula>
    </cfRule>
  </conditionalFormatting>
  <conditionalFormatting sqref="A2251:AB2277">
    <cfRule type="expression" dxfId="68"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ThisWorkbook.DropDown1_Change" altText="This drop-down menu shows or hides columns indicating the presence of &quot;questionable&quot; data.">
                <anchor moveWithCells="1">
                  <from>
                    <xdr:col>30</xdr:col>
                    <xdr:colOff>66675</xdr:colOff>
                    <xdr:row>0</xdr:row>
                    <xdr:rowOff>142875</xdr:rowOff>
                  </from>
                  <to>
                    <xdr:col>33</xdr:col>
                    <xdr:colOff>419100</xdr:colOff>
                    <xdr:row>0</xdr:row>
                    <xdr:rowOff>409575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227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6" customWidth="1"/>
    <col min="5" max="5" width="8.85546875" style="189" customWidth="1"/>
    <col min="6" max="6" width="19.85546875" style="17" customWidth="1"/>
    <col min="7" max="7" width="14.7109375" style="17" customWidth="1"/>
    <col min="8" max="8" width="13" style="18" customWidth="1"/>
    <col min="9" max="9" width="9.28515625" style="13" customWidth="1"/>
    <col min="10" max="10" width="12.42578125" style="14" bestFit="1" customWidth="1"/>
    <col min="11" max="11" width="12.7109375" style="23" hidden="1" customWidth="1"/>
    <col min="12" max="12" width="11.140625" style="14" bestFit="1" customWidth="1"/>
    <col min="13" max="13" width="13.28515625" style="14" hidden="1" customWidth="1"/>
    <col min="14" max="14" width="11.7109375" style="21" bestFit="1" customWidth="1"/>
    <col min="15" max="15" width="11.42578125" style="14" hidden="1" customWidth="1"/>
    <col min="16" max="16" width="13.28515625" style="21" bestFit="1" customWidth="1"/>
    <col min="17" max="17" width="13.85546875" style="14" hidden="1" customWidth="1"/>
    <col min="18" max="18" width="10.42578125" style="21" bestFit="1" customWidth="1"/>
    <col min="19" max="19" width="11.85546875" style="14" hidden="1" customWidth="1"/>
    <col min="20" max="20" width="11.7109375" style="21" bestFit="1" customWidth="1"/>
    <col min="21" max="21" width="13.28515625" style="14" hidden="1" customWidth="1"/>
    <col min="22" max="22" width="10.42578125" style="21" bestFit="1" customWidth="1"/>
    <col min="23" max="23" width="12.5703125" style="14" hidden="1" customWidth="1"/>
    <col min="24" max="24" width="11.7109375" style="21" bestFit="1" customWidth="1"/>
    <col min="25" max="25" width="13.28515625" style="14" hidden="1" customWidth="1"/>
    <col min="26" max="26" width="18.140625" style="21" bestFit="1" customWidth="1"/>
    <col min="27" max="27" width="12.85546875" style="14" hidden="1" customWidth="1"/>
    <col min="28" max="28" width="11.7109375" style="22" bestFit="1" customWidth="1"/>
    <col min="29" max="29" width="12.85546875" style="14" hidden="1" customWidth="1"/>
    <col min="30" max="30" width="14.5703125" style="5" hidden="1" customWidth="1"/>
    <col min="31" max="31" width="10.42578125" style="14" customWidth="1"/>
    <col min="32" max="32" width="14.140625" style="5" hidden="1" customWidth="1"/>
    <col min="33" max="33" width="7.85546875" style="193" customWidth="1"/>
    <col min="34" max="34" width="7.85546875" style="193"/>
    <col min="35" max="35" width="7.85546875" style="193" customWidth="1"/>
    <col min="36" max="16384" width="7.85546875" style="193"/>
  </cols>
  <sheetData>
    <row r="1" spans="1:35" s="56" customFormat="1" ht="33.75">
      <c r="A1" s="48" t="s">
        <v>1</v>
      </c>
      <c r="B1" s="48" t="s">
        <v>5</v>
      </c>
      <c r="C1" s="49" t="s">
        <v>0</v>
      </c>
      <c r="D1" s="184" t="s">
        <v>6124</v>
      </c>
      <c r="E1" s="187" t="s">
        <v>6125</v>
      </c>
      <c r="F1" s="49" t="s">
        <v>7</v>
      </c>
      <c r="G1" s="48" t="s">
        <v>8</v>
      </c>
      <c r="H1" s="50" t="s">
        <v>9</v>
      </c>
      <c r="I1" s="50" t="s">
        <v>2</v>
      </c>
      <c r="J1" s="51" t="s">
        <v>26</v>
      </c>
      <c r="K1" s="51" t="s">
        <v>5713</v>
      </c>
      <c r="L1" s="51" t="s">
        <v>19</v>
      </c>
      <c r="M1" s="51" t="s">
        <v>5706</v>
      </c>
      <c r="N1" s="51" t="s">
        <v>20</v>
      </c>
      <c r="O1" s="51" t="s">
        <v>5707</v>
      </c>
      <c r="P1" s="51" t="s">
        <v>21</v>
      </c>
      <c r="Q1" s="51" t="s">
        <v>5708</v>
      </c>
      <c r="R1" s="51" t="s">
        <v>22</v>
      </c>
      <c r="S1" s="51" t="s">
        <v>5709</v>
      </c>
      <c r="T1" s="51" t="s">
        <v>23</v>
      </c>
      <c r="U1" s="51" t="s">
        <v>5710</v>
      </c>
      <c r="V1" s="51" t="s">
        <v>24</v>
      </c>
      <c r="W1" s="51" t="s">
        <v>5711</v>
      </c>
      <c r="X1" s="51" t="s">
        <v>25</v>
      </c>
      <c r="Y1" s="51" t="s">
        <v>5712</v>
      </c>
      <c r="Z1" s="51" t="s">
        <v>6129</v>
      </c>
      <c r="AA1" s="51" t="s">
        <v>6128</v>
      </c>
      <c r="AB1" s="51" t="s">
        <v>4</v>
      </c>
      <c r="AC1" s="51" t="s">
        <v>5700</v>
      </c>
      <c r="AD1" s="49" t="s">
        <v>5840</v>
      </c>
      <c r="AE1" s="51"/>
      <c r="AF1" s="47">
        <f>IF(AF4=1,1,0)</f>
        <v>1</v>
      </c>
      <c r="AG1" s="49"/>
      <c r="AI1" s="49"/>
    </row>
    <row r="2" spans="1:35">
      <c r="A2" s="8" t="s">
        <v>96</v>
      </c>
      <c r="B2" s="8" t="s">
        <v>97</v>
      </c>
      <c r="C2" s="9" t="s">
        <v>42</v>
      </c>
      <c r="D2" s="185">
        <v>2008</v>
      </c>
      <c r="E2" s="188">
        <v>20008</v>
      </c>
      <c r="F2" s="9" t="s">
        <v>98</v>
      </c>
      <c r="G2" s="9" t="s">
        <v>84</v>
      </c>
      <c r="H2" s="10">
        <v>18351295</v>
      </c>
      <c r="I2" s="11">
        <v>10936</v>
      </c>
      <c r="J2" s="24">
        <v>466212691</v>
      </c>
      <c r="K2" s="20"/>
      <c r="L2" s="14">
        <v>482033135</v>
      </c>
      <c r="N2" s="21">
        <v>465522920</v>
      </c>
      <c r="P2" s="21">
        <v>0</v>
      </c>
      <c r="R2" s="21">
        <v>245835175</v>
      </c>
      <c r="T2" s="21">
        <v>1296191220</v>
      </c>
      <c r="V2" s="21">
        <v>0</v>
      </c>
      <c r="X2" s="21">
        <v>0</v>
      </c>
      <c r="Z2" s="21">
        <v>0</v>
      </c>
      <c r="AB2" s="22">
        <v>2955795141</v>
      </c>
      <c r="AD2" s="5" t="str">
        <f>IF(AC2&amp;AA2&amp;Y2&amp;W2&amp;U2&amp;S2&amp;Q2&amp;O2&amp;M2&amp;K2&lt;&gt;"","Yes","No")</f>
        <v>No</v>
      </c>
      <c r="AF2" s="28" t="s">
        <v>5907</v>
      </c>
      <c r="AG2" s="21"/>
    </row>
    <row r="3" spans="1:35">
      <c r="A3" s="8" t="s">
        <v>4073</v>
      </c>
      <c r="B3" s="8" t="s">
        <v>3974</v>
      </c>
      <c r="C3" s="9" t="s">
        <v>82</v>
      </c>
      <c r="D3" s="185">
        <v>2080</v>
      </c>
      <c r="E3" s="188">
        <v>20080</v>
      </c>
      <c r="F3" s="9" t="s">
        <v>543</v>
      </c>
      <c r="G3" s="9" t="s">
        <v>84</v>
      </c>
      <c r="H3" s="10">
        <v>18351295</v>
      </c>
      <c r="I3" s="11">
        <v>4013</v>
      </c>
      <c r="J3" s="24">
        <v>344856300</v>
      </c>
      <c r="K3" s="20"/>
      <c r="L3" s="14">
        <v>0</v>
      </c>
      <c r="N3" s="21">
        <v>0</v>
      </c>
      <c r="P3" s="21">
        <v>0</v>
      </c>
      <c r="R3" s="21">
        <v>0</v>
      </c>
      <c r="T3" s="21">
        <v>0</v>
      </c>
      <c r="V3" s="21">
        <v>0</v>
      </c>
      <c r="X3" s="21">
        <v>0</v>
      </c>
      <c r="Z3" s="21">
        <v>0</v>
      </c>
      <c r="AB3" s="22">
        <v>344856300</v>
      </c>
      <c r="AD3" s="5" t="str">
        <f t="shared" ref="AD3:AD66" si="0">IF(AC3&amp;AA3&amp;Y3&amp;W3&amp;U3&amp;S3&amp;Q3&amp;O3&amp;M3&amp;K3&lt;&gt;"","Yes","No")</f>
        <v>No</v>
      </c>
      <c r="AF3" s="28" t="s">
        <v>5908</v>
      </c>
      <c r="AG3" s="21"/>
    </row>
    <row r="4" spans="1:35">
      <c r="A4" s="8" t="s">
        <v>4792</v>
      </c>
      <c r="B4" s="8" t="s">
        <v>1153</v>
      </c>
      <c r="C4" s="9" t="s">
        <v>91</v>
      </c>
      <c r="D4" s="185">
        <v>9154</v>
      </c>
      <c r="E4" s="188">
        <v>90154</v>
      </c>
      <c r="F4" s="9" t="s">
        <v>88</v>
      </c>
      <c r="G4" s="9" t="s">
        <v>84</v>
      </c>
      <c r="H4" s="10">
        <v>12150996</v>
      </c>
      <c r="I4" s="11">
        <v>3505</v>
      </c>
      <c r="J4" s="24">
        <v>19392176</v>
      </c>
      <c r="K4" s="20"/>
      <c r="L4" s="14">
        <v>0</v>
      </c>
      <c r="N4" s="21">
        <v>0</v>
      </c>
      <c r="P4" s="21">
        <v>0</v>
      </c>
      <c r="R4" s="21">
        <v>37527666</v>
      </c>
      <c r="T4" s="21">
        <v>0</v>
      </c>
      <c r="V4" s="21">
        <v>0</v>
      </c>
      <c r="X4" s="21">
        <v>0</v>
      </c>
      <c r="Z4" s="21">
        <v>0</v>
      </c>
      <c r="AB4" s="22">
        <v>56919842</v>
      </c>
      <c r="AD4" s="5" t="str">
        <f t="shared" si="0"/>
        <v>No</v>
      </c>
      <c r="AF4" s="28">
        <v>1</v>
      </c>
      <c r="AG4" s="21"/>
    </row>
    <row r="5" spans="1:35">
      <c r="A5" s="8" t="s">
        <v>6131</v>
      </c>
      <c r="B5" s="8" t="s">
        <v>416</v>
      </c>
      <c r="C5" s="9" t="s">
        <v>87</v>
      </c>
      <c r="D5" s="185">
        <v>1</v>
      </c>
      <c r="E5" s="188">
        <v>1</v>
      </c>
      <c r="F5" s="9" t="s">
        <v>83</v>
      </c>
      <c r="G5" s="9" t="s">
        <v>84</v>
      </c>
      <c r="H5" s="10">
        <v>3059393</v>
      </c>
      <c r="I5" s="11">
        <v>3154</v>
      </c>
      <c r="J5" s="24">
        <v>11045915</v>
      </c>
      <c r="K5" s="20"/>
      <c r="L5" s="14">
        <v>0</v>
      </c>
      <c r="N5" s="21">
        <v>0</v>
      </c>
      <c r="P5" s="21">
        <v>0</v>
      </c>
      <c r="R5" s="21">
        <v>0</v>
      </c>
      <c r="T5" s="21">
        <v>0</v>
      </c>
      <c r="V5" s="21">
        <v>0</v>
      </c>
      <c r="X5" s="21">
        <v>0</v>
      </c>
      <c r="Z5" s="21">
        <v>0</v>
      </c>
      <c r="AB5" s="22">
        <v>11045915</v>
      </c>
      <c r="AD5" s="5" t="str">
        <f t="shared" si="0"/>
        <v>No</v>
      </c>
      <c r="AF5" s="28"/>
      <c r="AG5" s="21"/>
    </row>
    <row r="6" spans="1:35">
      <c r="A6" s="8" t="s">
        <v>4174</v>
      </c>
      <c r="B6" s="8" t="s">
        <v>136</v>
      </c>
      <c r="C6" s="9" t="s">
        <v>137</v>
      </c>
      <c r="D6" s="185">
        <v>3030</v>
      </c>
      <c r="E6" s="188">
        <v>30030</v>
      </c>
      <c r="F6" s="9" t="s">
        <v>88</v>
      </c>
      <c r="G6" s="9" t="s">
        <v>84</v>
      </c>
      <c r="H6" s="10">
        <v>4586770</v>
      </c>
      <c r="I6" s="11">
        <v>3129</v>
      </c>
      <c r="J6" s="24">
        <v>424613005</v>
      </c>
      <c r="K6" s="20"/>
      <c r="L6" s="14">
        <v>0</v>
      </c>
      <c r="N6" s="21">
        <v>0</v>
      </c>
      <c r="P6" s="21">
        <v>0</v>
      </c>
      <c r="R6" s="21">
        <v>23088551</v>
      </c>
      <c r="T6" s="21">
        <v>0</v>
      </c>
      <c r="V6" s="21">
        <v>0</v>
      </c>
      <c r="X6" s="21">
        <v>0</v>
      </c>
      <c r="Z6" s="21">
        <v>0</v>
      </c>
      <c r="AB6" s="22">
        <v>447701556</v>
      </c>
      <c r="AD6" s="5" t="str">
        <f t="shared" si="0"/>
        <v>No</v>
      </c>
      <c r="AF6" s="28"/>
      <c r="AG6" s="21"/>
    </row>
    <row r="7" spans="1:35">
      <c r="A7" s="8" t="s">
        <v>1016</v>
      </c>
      <c r="B7" s="8" t="s">
        <v>708</v>
      </c>
      <c r="C7" s="9" t="s">
        <v>555</v>
      </c>
      <c r="D7" s="185">
        <v>5066</v>
      </c>
      <c r="E7" s="188">
        <v>50066</v>
      </c>
      <c r="F7" s="9" t="s">
        <v>88</v>
      </c>
      <c r="G7" s="9" t="s">
        <v>84</v>
      </c>
      <c r="H7" s="10">
        <v>8608208</v>
      </c>
      <c r="I7" s="11">
        <v>2719</v>
      </c>
      <c r="J7" s="24">
        <v>0</v>
      </c>
      <c r="K7" s="20"/>
      <c r="L7" s="14">
        <v>0</v>
      </c>
      <c r="N7" s="21">
        <v>317494839</v>
      </c>
      <c r="P7" s="21">
        <v>0</v>
      </c>
      <c r="R7" s="21">
        <v>0</v>
      </c>
      <c r="T7" s="21">
        <v>0</v>
      </c>
      <c r="V7" s="21">
        <v>0</v>
      </c>
      <c r="X7" s="21">
        <v>0</v>
      </c>
      <c r="Z7" s="21">
        <v>0</v>
      </c>
      <c r="AB7" s="22">
        <v>317494839</v>
      </c>
      <c r="AD7" s="5" t="str">
        <f t="shared" si="0"/>
        <v>No</v>
      </c>
      <c r="AF7" s="28"/>
      <c r="AG7" s="21"/>
    </row>
    <row r="8" spans="1:35">
      <c r="A8" s="8" t="s">
        <v>4168</v>
      </c>
      <c r="B8" s="8" t="s">
        <v>4169</v>
      </c>
      <c r="C8" s="9" t="s">
        <v>163</v>
      </c>
      <c r="D8" s="185">
        <v>1003</v>
      </c>
      <c r="E8" s="188">
        <v>10003</v>
      </c>
      <c r="F8" s="9" t="s">
        <v>88</v>
      </c>
      <c r="G8" s="9" t="s">
        <v>84</v>
      </c>
      <c r="H8" s="10">
        <v>4181019</v>
      </c>
      <c r="I8" s="11">
        <v>2453</v>
      </c>
      <c r="J8" s="24">
        <v>283529548</v>
      </c>
      <c r="K8" s="20"/>
      <c r="L8" s="14">
        <v>0</v>
      </c>
      <c r="N8" s="21">
        <v>1163608457</v>
      </c>
      <c r="P8" s="21">
        <v>0</v>
      </c>
      <c r="R8" s="21">
        <v>0</v>
      </c>
      <c r="T8" s="21">
        <v>0</v>
      </c>
      <c r="V8" s="21">
        <v>0</v>
      </c>
      <c r="X8" s="21">
        <v>0</v>
      </c>
      <c r="Z8" s="21">
        <v>0</v>
      </c>
      <c r="AB8" s="22">
        <v>1447138005</v>
      </c>
      <c r="AD8" s="5" t="str">
        <f t="shared" si="0"/>
        <v>No</v>
      </c>
      <c r="AF8" s="28"/>
      <c r="AG8" s="21"/>
    </row>
    <row r="9" spans="1:35">
      <c r="A9" s="8" t="s">
        <v>1981</v>
      </c>
      <c r="B9" s="8" t="s">
        <v>1982</v>
      </c>
      <c r="C9" s="9" t="s">
        <v>288</v>
      </c>
      <c r="D9" s="185">
        <v>3019</v>
      </c>
      <c r="E9" s="188">
        <v>30019</v>
      </c>
      <c r="F9" s="9" t="s">
        <v>88</v>
      </c>
      <c r="G9" s="9" t="s">
        <v>84</v>
      </c>
      <c r="H9" s="10">
        <v>5441567</v>
      </c>
      <c r="I9" s="11">
        <v>2375</v>
      </c>
      <c r="J9" s="24">
        <v>37878208</v>
      </c>
      <c r="K9" s="20"/>
      <c r="L9" s="14">
        <v>0</v>
      </c>
      <c r="N9" s="21">
        <v>387838806</v>
      </c>
      <c r="P9" s="21">
        <v>0</v>
      </c>
      <c r="R9" s="21">
        <v>0</v>
      </c>
      <c r="T9" s="21">
        <v>379000282</v>
      </c>
      <c r="V9" s="21">
        <v>159583249</v>
      </c>
      <c r="X9" s="21">
        <v>68610116</v>
      </c>
      <c r="Z9" s="21">
        <v>0</v>
      </c>
      <c r="AB9" s="22">
        <v>1032910661</v>
      </c>
      <c r="AD9" s="5" t="str">
        <f t="shared" si="0"/>
        <v>No</v>
      </c>
      <c r="AF9" s="28"/>
      <c r="AG9" s="21"/>
    </row>
    <row r="10" spans="1:35">
      <c r="A10" s="8" t="s">
        <v>6507</v>
      </c>
      <c r="B10" s="8" t="s">
        <v>119</v>
      </c>
      <c r="C10" s="9" t="s">
        <v>120</v>
      </c>
      <c r="D10" s="185">
        <v>6008</v>
      </c>
      <c r="E10" s="188">
        <v>60008</v>
      </c>
      <c r="F10" s="9" t="s">
        <v>88</v>
      </c>
      <c r="G10" s="9" t="s">
        <v>84</v>
      </c>
      <c r="H10" s="10">
        <v>4944332</v>
      </c>
      <c r="I10" s="11">
        <v>2121</v>
      </c>
      <c r="J10" s="24">
        <v>0</v>
      </c>
      <c r="K10" s="20"/>
      <c r="L10" s="14">
        <v>0</v>
      </c>
      <c r="N10" s="21">
        <v>0</v>
      </c>
      <c r="P10" s="21">
        <v>0</v>
      </c>
      <c r="R10" s="21">
        <v>0</v>
      </c>
      <c r="T10" s="21">
        <v>0</v>
      </c>
      <c r="V10" s="21">
        <v>0</v>
      </c>
      <c r="X10" s="21">
        <v>0</v>
      </c>
      <c r="Z10" s="21">
        <v>0</v>
      </c>
      <c r="AB10" s="22">
        <v>0</v>
      </c>
      <c r="AD10" s="5" t="str">
        <f t="shared" si="0"/>
        <v>No</v>
      </c>
      <c r="AF10" s="28"/>
      <c r="AG10" s="21"/>
    </row>
    <row r="11" spans="1:35">
      <c r="A11" s="8" t="s">
        <v>6508</v>
      </c>
      <c r="B11" s="8" t="s">
        <v>444</v>
      </c>
      <c r="C11" s="9" t="s">
        <v>103</v>
      </c>
      <c r="D11" s="185">
        <v>4105</v>
      </c>
      <c r="E11" s="188">
        <v>40105</v>
      </c>
      <c r="F11" s="9" t="s">
        <v>138</v>
      </c>
      <c r="G11" s="9" t="s">
        <v>84</v>
      </c>
      <c r="H11" s="10">
        <v>2148346</v>
      </c>
      <c r="I11" s="11">
        <v>1726</v>
      </c>
      <c r="J11" s="24">
        <v>0</v>
      </c>
      <c r="K11" s="20"/>
      <c r="L11" s="14">
        <v>0</v>
      </c>
      <c r="N11" s="21">
        <v>0</v>
      </c>
      <c r="P11" s="21">
        <v>0</v>
      </c>
      <c r="R11" s="21">
        <v>0</v>
      </c>
      <c r="T11" s="21">
        <v>0</v>
      </c>
      <c r="V11" s="21">
        <v>185962</v>
      </c>
      <c r="X11" s="21">
        <v>0</v>
      </c>
      <c r="Z11" s="21">
        <v>0</v>
      </c>
      <c r="AB11" s="22">
        <v>185962</v>
      </c>
      <c r="AD11" s="5" t="str">
        <f t="shared" si="0"/>
        <v>No</v>
      </c>
      <c r="AF11" s="28"/>
      <c r="AG11" s="21"/>
    </row>
    <row r="12" spans="1:35">
      <c r="A12" s="8" t="s">
        <v>5456</v>
      </c>
      <c r="B12" s="8" t="s">
        <v>5457</v>
      </c>
      <c r="C12" s="9" t="s">
        <v>217</v>
      </c>
      <c r="D12" s="185">
        <v>3034</v>
      </c>
      <c r="E12" s="188">
        <v>30034</v>
      </c>
      <c r="F12" s="9" t="s">
        <v>138</v>
      </c>
      <c r="G12" s="9" t="s">
        <v>84</v>
      </c>
      <c r="H12" s="10">
        <v>2203663</v>
      </c>
      <c r="I12" s="11">
        <v>1680</v>
      </c>
      <c r="J12" s="24">
        <v>81553222</v>
      </c>
      <c r="K12" s="20"/>
      <c r="L12" s="14">
        <v>32621289</v>
      </c>
      <c r="N12" s="21">
        <v>163106445</v>
      </c>
      <c r="P12" s="21">
        <v>0</v>
      </c>
      <c r="R12" s="21">
        <v>163106445</v>
      </c>
      <c r="T12" s="21">
        <v>0</v>
      </c>
      <c r="V12" s="21">
        <v>0</v>
      </c>
      <c r="X12" s="21">
        <v>0</v>
      </c>
      <c r="Z12" s="21">
        <v>0</v>
      </c>
      <c r="AB12" s="22">
        <v>440387401</v>
      </c>
      <c r="AD12" s="5" t="str">
        <f t="shared" si="0"/>
        <v>No</v>
      </c>
      <c r="AF12" s="28"/>
      <c r="AG12" s="21"/>
    </row>
    <row r="13" spans="1:35">
      <c r="A13" s="8" t="s">
        <v>2001</v>
      </c>
      <c r="B13" s="8" t="s">
        <v>2000</v>
      </c>
      <c r="C13" s="9" t="s">
        <v>555</v>
      </c>
      <c r="D13" s="185">
        <v>5113</v>
      </c>
      <c r="E13" s="188">
        <v>50113</v>
      </c>
      <c r="F13" s="9" t="s">
        <v>88</v>
      </c>
      <c r="G13" s="9" t="s">
        <v>84</v>
      </c>
      <c r="H13" s="10">
        <v>8608208</v>
      </c>
      <c r="I13" s="11">
        <v>1582</v>
      </c>
      <c r="J13" s="24">
        <v>1346001</v>
      </c>
      <c r="K13" s="20"/>
      <c r="L13" s="14">
        <v>0</v>
      </c>
      <c r="N13" s="21">
        <v>0</v>
      </c>
      <c r="P13" s="21">
        <v>0</v>
      </c>
      <c r="R13" s="21">
        <v>0</v>
      </c>
      <c r="T13" s="21">
        <v>0</v>
      </c>
      <c r="V13" s="21">
        <v>0</v>
      </c>
      <c r="X13" s="21">
        <v>0</v>
      </c>
      <c r="Z13" s="21">
        <v>0</v>
      </c>
      <c r="AB13" s="22">
        <v>1346001</v>
      </c>
      <c r="AD13" s="5" t="str">
        <f t="shared" si="0"/>
        <v>No</v>
      </c>
      <c r="AF13" s="28"/>
      <c r="AG13" s="21"/>
    </row>
    <row r="14" spans="1:35">
      <c r="A14" s="8" t="s">
        <v>3978</v>
      </c>
      <c r="B14" s="8" t="s">
        <v>3979</v>
      </c>
      <c r="C14" s="9" t="s">
        <v>91</v>
      </c>
      <c r="D14" s="185">
        <v>9036</v>
      </c>
      <c r="E14" s="188">
        <v>90036</v>
      </c>
      <c r="F14" s="9" t="s">
        <v>88</v>
      </c>
      <c r="G14" s="9" t="s">
        <v>84</v>
      </c>
      <c r="H14" s="10">
        <v>12150996</v>
      </c>
      <c r="I14" s="11">
        <v>1501</v>
      </c>
      <c r="J14" s="24">
        <v>56690</v>
      </c>
      <c r="K14" s="20"/>
      <c r="L14" s="14">
        <v>0</v>
      </c>
      <c r="N14" s="21">
        <v>148992759</v>
      </c>
      <c r="P14" s="21">
        <v>0</v>
      </c>
      <c r="R14" s="21">
        <v>22566355</v>
      </c>
      <c r="T14" s="21">
        <v>0</v>
      </c>
      <c r="V14" s="21">
        <v>0</v>
      </c>
      <c r="X14" s="21">
        <v>0</v>
      </c>
      <c r="Z14" s="21">
        <v>0</v>
      </c>
      <c r="AB14" s="22">
        <v>171615804</v>
      </c>
      <c r="AD14" s="5" t="str">
        <f t="shared" si="0"/>
        <v>No</v>
      </c>
      <c r="AF14" s="28"/>
      <c r="AG14" s="21"/>
    </row>
    <row r="15" spans="1:35">
      <c r="A15" s="8" t="s">
        <v>5459</v>
      </c>
      <c r="B15" s="8" t="s">
        <v>2370</v>
      </c>
      <c r="C15" s="9" t="s">
        <v>454</v>
      </c>
      <c r="D15" s="185">
        <v>8006</v>
      </c>
      <c r="E15" s="188">
        <v>80006</v>
      </c>
      <c r="F15" s="9" t="s">
        <v>88</v>
      </c>
      <c r="G15" s="9" t="s">
        <v>84</v>
      </c>
      <c r="H15" s="10">
        <v>2374203</v>
      </c>
      <c r="I15" s="11">
        <v>1480</v>
      </c>
      <c r="J15" s="24">
        <v>0</v>
      </c>
      <c r="K15" s="20"/>
      <c r="L15" s="14">
        <v>0</v>
      </c>
      <c r="N15" s="21">
        <v>0</v>
      </c>
      <c r="P15" s="21">
        <v>0</v>
      </c>
      <c r="R15" s="21">
        <v>0</v>
      </c>
      <c r="T15" s="21">
        <v>0</v>
      </c>
      <c r="V15" s="21">
        <v>0</v>
      </c>
      <c r="X15" s="21">
        <v>0</v>
      </c>
      <c r="Z15" s="21">
        <v>0</v>
      </c>
      <c r="AB15" s="22">
        <v>0</v>
      </c>
      <c r="AD15" s="5" t="str">
        <f t="shared" si="0"/>
        <v>No</v>
      </c>
      <c r="AF15" s="28"/>
      <c r="AG15" s="21"/>
    </row>
    <row r="16" spans="1:35">
      <c r="A16" s="8" t="s">
        <v>4597</v>
      </c>
      <c r="B16" s="8" t="s">
        <v>3987</v>
      </c>
      <c r="C16" s="9" t="s">
        <v>171</v>
      </c>
      <c r="D16" s="185">
        <v>4034</v>
      </c>
      <c r="E16" s="188">
        <v>40034</v>
      </c>
      <c r="F16" s="9" t="s">
        <v>83</v>
      </c>
      <c r="G16" s="9" t="s">
        <v>84</v>
      </c>
      <c r="H16" s="10">
        <v>5502379</v>
      </c>
      <c r="I16" s="11">
        <v>1221</v>
      </c>
      <c r="J16" s="24">
        <v>50416474</v>
      </c>
      <c r="K16" s="20"/>
      <c r="L16" s="14">
        <v>0</v>
      </c>
      <c r="N16" s="21">
        <v>0</v>
      </c>
      <c r="P16" s="21">
        <v>0</v>
      </c>
      <c r="R16" s="21">
        <v>3032344</v>
      </c>
      <c r="T16" s="21">
        <v>0</v>
      </c>
      <c r="V16" s="21">
        <v>0</v>
      </c>
      <c r="X16" s="21">
        <v>0</v>
      </c>
      <c r="Z16" s="21">
        <v>0</v>
      </c>
      <c r="AB16" s="22">
        <v>53448818</v>
      </c>
      <c r="AD16" s="5" t="str">
        <f t="shared" si="0"/>
        <v>No</v>
      </c>
      <c r="AF16" s="28"/>
      <c r="AG16" s="21"/>
    </row>
    <row r="17" spans="1:33">
      <c r="A17" s="8" t="s">
        <v>6509</v>
      </c>
      <c r="B17" s="8" t="s">
        <v>448</v>
      </c>
      <c r="C17" s="9" t="s">
        <v>91</v>
      </c>
      <c r="D17" s="185">
        <v>9157</v>
      </c>
      <c r="E17" s="188">
        <v>90157</v>
      </c>
      <c r="F17" s="9" t="s">
        <v>88</v>
      </c>
      <c r="G17" s="9" t="s">
        <v>84</v>
      </c>
      <c r="H17" s="10">
        <v>12150996</v>
      </c>
      <c r="I17" s="11">
        <v>1187</v>
      </c>
      <c r="J17" s="24">
        <v>0</v>
      </c>
      <c r="K17" s="20"/>
      <c r="L17" s="14">
        <v>0</v>
      </c>
      <c r="N17" s="21">
        <v>0</v>
      </c>
      <c r="P17" s="21">
        <v>0</v>
      </c>
      <c r="R17" s="21">
        <v>0</v>
      </c>
      <c r="T17" s="21">
        <v>0</v>
      </c>
      <c r="V17" s="21">
        <v>0</v>
      </c>
      <c r="X17" s="21">
        <v>0</v>
      </c>
      <c r="Z17" s="21">
        <v>0</v>
      </c>
      <c r="AB17" s="22">
        <v>0</v>
      </c>
      <c r="AD17" s="5" t="str">
        <f t="shared" si="0"/>
        <v>No</v>
      </c>
      <c r="AF17" s="28"/>
      <c r="AG17" s="21"/>
    </row>
    <row r="18" spans="1:33">
      <c r="A18" s="8" t="s">
        <v>1925</v>
      </c>
      <c r="B18" s="8" t="s">
        <v>97</v>
      </c>
      <c r="C18" s="9" t="s">
        <v>42</v>
      </c>
      <c r="D18" s="185">
        <v>2078</v>
      </c>
      <c r="E18" s="188">
        <v>20078</v>
      </c>
      <c r="F18" s="9" t="s">
        <v>98</v>
      </c>
      <c r="G18" s="9" t="s">
        <v>84</v>
      </c>
      <c r="H18" s="10">
        <v>18351295</v>
      </c>
      <c r="I18" s="11">
        <v>1178</v>
      </c>
      <c r="J18" s="24">
        <v>113826592</v>
      </c>
      <c r="K18" s="20"/>
      <c r="L18" s="14">
        <v>0</v>
      </c>
      <c r="N18" s="21">
        <v>0</v>
      </c>
      <c r="P18" s="21">
        <v>0</v>
      </c>
      <c r="R18" s="21">
        <v>0</v>
      </c>
      <c r="T18" s="21">
        <v>294357205</v>
      </c>
      <c r="V18" s="21">
        <v>0</v>
      </c>
      <c r="X18" s="21">
        <v>0</v>
      </c>
      <c r="Z18" s="21">
        <v>0</v>
      </c>
      <c r="AB18" s="22">
        <v>408183797</v>
      </c>
      <c r="AD18" s="5" t="str">
        <f t="shared" si="0"/>
        <v>No</v>
      </c>
      <c r="AF18" s="28"/>
      <c r="AG18" s="21"/>
    </row>
    <row r="19" spans="1:33">
      <c r="A19" s="8" t="s">
        <v>3536</v>
      </c>
      <c r="B19" s="8" t="s">
        <v>97</v>
      </c>
      <c r="C19" s="9" t="s">
        <v>42</v>
      </c>
      <c r="D19" s="185">
        <v>2188</v>
      </c>
      <c r="E19" s="188">
        <v>20188</v>
      </c>
      <c r="F19" s="9" t="s">
        <v>98</v>
      </c>
      <c r="G19" s="9" t="s">
        <v>84</v>
      </c>
      <c r="H19" s="10">
        <v>18351295</v>
      </c>
      <c r="I19" s="11">
        <v>1098</v>
      </c>
      <c r="J19" s="24">
        <v>0</v>
      </c>
      <c r="K19" s="20"/>
      <c r="L19" s="14">
        <v>0</v>
      </c>
      <c r="N19" s="21">
        <v>0</v>
      </c>
      <c r="P19" s="21">
        <v>0</v>
      </c>
      <c r="R19" s="21">
        <v>0</v>
      </c>
      <c r="T19" s="21">
        <v>0</v>
      </c>
      <c r="V19" s="21">
        <v>0</v>
      </c>
      <c r="X19" s="21">
        <v>0</v>
      </c>
      <c r="Z19" s="21">
        <v>0</v>
      </c>
      <c r="AB19" s="22">
        <v>0</v>
      </c>
      <c r="AD19" s="5" t="str">
        <f t="shared" si="0"/>
        <v>No</v>
      </c>
      <c r="AF19" s="28"/>
      <c r="AG19" s="21"/>
    </row>
    <row r="20" spans="1:33">
      <c r="A20" s="8" t="s">
        <v>1999</v>
      </c>
      <c r="B20" s="8" t="s">
        <v>2000</v>
      </c>
      <c r="C20" s="9" t="s">
        <v>555</v>
      </c>
      <c r="D20" s="185">
        <v>5182</v>
      </c>
      <c r="E20" s="188">
        <v>50182</v>
      </c>
      <c r="F20" s="9" t="s">
        <v>88</v>
      </c>
      <c r="G20" s="9" t="s">
        <v>84</v>
      </c>
      <c r="H20" s="10">
        <v>8608208</v>
      </c>
      <c r="I20" s="11">
        <v>1096</v>
      </c>
      <c r="J20" s="24">
        <v>3825000</v>
      </c>
      <c r="K20" s="20"/>
      <c r="L20" s="14">
        <v>0</v>
      </c>
      <c r="N20" s="21">
        <v>0</v>
      </c>
      <c r="P20" s="21">
        <v>0</v>
      </c>
      <c r="R20" s="21">
        <v>0</v>
      </c>
      <c r="T20" s="21">
        <v>0</v>
      </c>
      <c r="V20" s="21">
        <v>0</v>
      </c>
      <c r="X20" s="21">
        <v>0</v>
      </c>
      <c r="Z20" s="21">
        <v>0</v>
      </c>
      <c r="AB20" s="22">
        <v>3825000</v>
      </c>
      <c r="AD20" s="5" t="str">
        <f t="shared" si="0"/>
        <v>No</v>
      </c>
      <c r="AF20" s="28"/>
      <c r="AG20" s="21"/>
    </row>
    <row r="21" spans="1:33">
      <c r="A21" s="8" t="s">
        <v>4170</v>
      </c>
      <c r="B21" s="8" t="s">
        <v>4171</v>
      </c>
      <c r="C21" s="9" t="s">
        <v>54</v>
      </c>
      <c r="D21" s="185">
        <v>8001</v>
      </c>
      <c r="E21" s="188">
        <v>80001</v>
      </c>
      <c r="F21" s="9" t="s">
        <v>88</v>
      </c>
      <c r="G21" s="9" t="s">
        <v>84</v>
      </c>
      <c r="H21" s="10">
        <v>1021243</v>
      </c>
      <c r="I21" s="11">
        <v>1086</v>
      </c>
      <c r="J21" s="24">
        <v>0</v>
      </c>
      <c r="K21" s="20"/>
      <c r="L21" s="14">
        <v>0</v>
      </c>
      <c r="N21" s="21">
        <v>265770774</v>
      </c>
      <c r="P21" s="21">
        <v>0</v>
      </c>
      <c r="R21" s="21">
        <v>0</v>
      </c>
      <c r="T21" s="21">
        <v>0</v>
      </c>
      <c r="V21" s="21">
        <v>0</v>
      </c>
      <c r="X21" s="21">
        <v>0</v>
      </c>
      <c r="Z21" s="21">
        <v>0</v>
      </c>
      <c r="AB21" s="22">
        <v>265770774</v>
      </c>
      <c r="AD21" s="5" t="str">
        <f t="shared" si="0"/>
        <v>No</v>
      </c>
      <c r="AF21" s="28"/>
      <c r="AG21" s="21"/>
    </row>
    <row r="22" spans="1:33">
      <c r="A22" s="8" t="s">
        <v>707</v>
      </c>
      <c r="B22" s="8" t="s">
        <v>708</v>
      </c>
      <c r="C22" s="9" t="s">
        <v>555</v>
      </c>
      <c r="D22" s="185">
        <v>5118</v>
      </c>
      <c r="E22" s="188">
        <v>50118</v>
      </c>
      <c r="F22" s="9" t="s">
        <v>88</v>
      </c>
      <c r="G22" s="9" t="s">
        <v>84</v>
      </c>
      <c r="H22" s="10">
        <v>8608208</v>
      </c>
      <c r="I22" s="11">
        <v>1064</v>
      </c>
      <c r="J22" s="24">
        <v>3809584</v>
      </c>
      <c r="K22" s="20"/>
      <c r="L22" s="14">
        <v>0</v>
      </c>
      <c r="N22" s="21">
        <v>0</v>
      </c>
      <c r="P22" s="21">
        <v>0</v>
      </c>
      <c r="R22" s="21">
        <v>0</v>
      </c>
      <c r="T22" s="21">
        <v>0</v>
      </c>
      <c r="V22" s="21">
        <v>0</v>
      </c>
      <c r="X22" s="21">
        <v>0</v>
      </c>
      <c r="Z22" s="21">
        <v>0</v>
      </c>
      <c r="AB22" s="22">
        <v>3809584</v>
      </c>
      <c r="AD22" s="5" t="str">
        <f t="shared" si="0"/>
        <v>No</v>
      </c>
      <c r="AF22" s="28"/>
      <c r="AG22" s="21"/>
    </row>
    <row r="23" spans="1:33">
      <c r="A23" s="8" t="s">
        <v>5290</v>
      </c>
      <c r="B23" s="8" t="s">
        <v>1000</v>
      </c>
      <c r="C23" s="9" t="s">
        <v>120</v>
      </c>
      <c r="D23" s="185">
        <v>6056</v>
      </c>
      <c r="E23" s="188">
        <v>60056</v>
      </c>
      <c r="F23" s="9" t="s">
        <v>88</v>
      </c>
      <c r="G23" s="9" t="s">
        <v>84</v>
      </c>
      <c r="H23" s="10">
        <v>5121892</v>
      </c>
      <c r="I23" s="11">
        <v>1061</v>
      </c>
      <c r="J23" s="24">
        <v>0</v>
      </c>
      <c r="K23" s="20"/>
      <c r="L23" s="14">
        <v>0</v>
      </c>
      <c r="N23" s="21">
        <v>0</v>
      </c>
      <c r="P23" s="21">
        <v>0</v>
      </c>
      <c r="R23" s="21">
        <v>0</v>
      </c>
      <c r="T23" s="21">
        <v>0</v>
      </c>
      <c r="V23" s="21">
        <v>1130733</v>
      </c>
      <c r="X23" s="21">
        <v>0</v>
      </c>
      <c r="Z23" s="21">
        <v>0</v>
      </c>
      <c r="AB23" s="22">
        <v>1130733</v>
      </c>
      <c r="AD23" s="5" t="str">
        <f t="shared" si="0"/>
        <v>No</v>
      </c>
      <c r="AF23" s="28"/>
      <c r="AG23" s="21"/>
    </row>
    <row r="24" spans="1:33">
      <c r="A24" s="8" t="s">
        <v>3120</v>
      </c>
      <c r="B24" s="8" t="s">
        <v>3121</v>
      </c>
      <c r="C24" s="9" t="s">
        <v>42</v>
      </c>
      <c r="D24" s="185">
        <v>2100</v>
      </c>
      <c r="E24" s="188">
        <v>20100</v>
      </c>
      <c r="F24" s="9" t="s">
        <v>98</v>
      </c>
      <c r="G24" s="9" t="s">
        <v>84</v>
      </c>
      <c r="H24" s="10">
        <v>18351295</v>
      </c>
      <c r="I24" s="11">
        <v>1036</v>
      </c>
      <c r="J24" s="24">
        <v>17969504</v>
      </c>
      <c r="K24" s="20"/>
      <c r="L24" s="14">
        <v>0</v>
      </c>
      <c r="N24" s="21">
        <v>0</v>
      </c>
      <c r="P24" s="21">
        <v>0</v>
      </c>
      <c r="R24" s="21">
        <v>0</v>
      </c>
      <c r="T24" s="21">
        <v>468819370</v>
      </c>
      <c r="V24" s="21">
        <v>0</v>
      </c>
      <c r="X24" s="21">
        <v>0</v>
      </c>
      <c r="Z24" s="21">
        <v>0</v>
      </c>
      <c r="AB24" s="22">
        <v>486788874</v>
      </c>
      <c r="AD24" s="5" t="str">
        <f t="shared" si="0"/>
        <v>No</v>
      </c>
      <c r="AF24" s="28"/>
      <c r="AG24" s="21"/>
    </row>
    <row r="25" spans="1:33">
      <c r="A25" s="8" t="s">
        <v>5104</v>
      </c>
      <c r="B25" s="8" t="s">
        <v>1754</v>
      </c>
      <c r="C25" s="9" t="s">
        <v>91</v>
      </c>
      <c r="D25" s="185">
        <v>9015</v>
      </c>
      <c r="E25" s="188">
        <v>90015</v>
      </c>
      <c r="F25" s="9" t="s">
        <v>83</v>
      </c>
      <c r="G25" s="9" t="s">
        <v>84</v>
      </c>
      <c r="H25" s="10">
        <v>3281212</v>
      </c>
      <c r="I25" s="11">
        <v>988</v>
      </c>
      <c r="J25" s="24">
        <v>0</v>
      </c>
      <c r="K25" s="20"/>
      <c r="L25" s="14">
        <v>0</v>
      </c>
      <c r="N25" s="21">
        <v>117562911</v>
      </c>
      <c r="P25" s="21">
        <v>0</v>
      </c>
      <c r="R25" s="21">
        <v>84502086</v>
      </c>
      <c r="T25" s="21">
        <v>0</v>
      </c>
      <c r="V25" s="21">
        <v>0</v>
      </c>
      <c r="X25" s="21">
        <v>0</v>
      </c>
      <c r="Z25" s="21">
        <v>0</v>
      </c>
      <c r="AB25" s="22">
        <v>202064997</v>
      </c>
      <c r="AD25" s="5" t="str">
        <f t="shared" si="0"/>
        <v>No</v>
      </c>
      <c r="AF25" s="28"/>
      <c r="AG25" s="21"/>
    </row>
    <row r="26" spans="1:33">
      <c r="A26" s="8" t="s">
        <v>166</v>
      </c>
      <c r="B26" s="8" t="s">
        <v>167</v>
      </c>
      <c r="C26" s="9" t="s">
        <v>168</v>
      </c>
      <c r="D26" s="185">
        <v>8</v>
      </c>
      <c r="E26" s="188">
        <v>8</v>
      </c>
      <c r="F26" s="9" t="s">
        <v>88</v>
      </c>
      <c r="G26" s="9" t="s">
        <v>84</v>
      </c>
      <c r="H26" s="10">
        <v>1849898</v>
      </c>
      <c r="I26" s="11">
        <v>964</v>
      </c>
      <c r="J26" s="24">
        <v>335111</v>
      </c>
      <c r="K26" s="20"/>
      <c r="L26" s="14">
        <v>0</v>
      </c>
      <c r="N26" s="21">
        <v>0</v>
      </c>
      <c r="P26" s="21">
        <v>0</v>
      </c>
      <c r="R26" s="21">
        <v>0</v>
      </c>
      <c r="T26" s="21">
        <v>1075031</v>
      </c>
      <c r="V26" s="21">
        <v>0</v>
      </c>
      <c r="X26" s="21">
        <v>0</v>
      </c>
      <c r="Z26" s="21">
        <v>0</v>
      </c>
      <c r="AB26" s="22">
        <v>1410142</v>
      </c>
      <c r="AD26" s="5" t="str">
        <f t="shared" si="0"/>
        <v>No</v>
      </c>
      <c r="AF26" s="28"/>
      <c r="AG26" s="21"/>
    </row>
    <row r="27" spans="1:33">
      <c r="A27" s="8" t="s">
        <v>735</v>
      </c>
      <c r="B27" s="8" t="s">
        <v>292</v>
      </c>
      <c r="C27" s="9" t="s">
        <v>288</v>
      </c>
      <c r="D27" s="185">
        <v>3022</v>
      </c>
      <c r="E27" s="188">
        <v>30022</v>
      </c>
      <c r="F27" s="9" t="s">
        <v>88</v>
      </c>
      <c r="G27" s="9" t="s">
        <v>84</v>
      </c>
      <c r="H27" s="10">
        <v>1733853</v>
      </c>
      <c r="I27" s="11">
        <v>939</v>
      </c>
      <c r="J27" s="24">
        <v>250375066</v>
      </c>
      <c r="K27" s="20"/>
      <c r="L27" s="14">
        <v>0</v>
      </c>
      <c r="N27" s="21">
        <v>0</v>
      </c>
      <c r="P27" s="21">
        <v>0</v>
      </c>
      <c r="R27" s="21">
        <v>0</v>
      </c>
      <c r="T27" s="21">
        <v>0</v>
      </c>
      <c r="V27" s="21">
        <v>0</v>
      </c>
      <c r="X27" s="21">
        <v>0</v>
      </c>
      <c r="Z27" s="21">
        <v>0</v>
      </c>
      <c r="AB27" s="22">
        <v>250375066</v>
      </c>
      <c r="AD27" s="5" t="str">
        <f t="shared" si="0"/>
        <v>No</v>
      </c>
      <c r="AF27" s="28"/>
      <c r="AG27" s="21"/>
    </row>
    <row r="28" spans="1:33">
      <c r="A28" s="8" t="s">
        <v>6510</v>
      </c>
      <c r="B28" s="8" t="s">
        <v>3859</v>
      </c>
      <c r="C28" s="9" t="s">
        <v>46</v>
      </c>
      <c r="D28" s="185">
        <v>5027</v>
      </c>
      <c r="E28" s="188">
        <v>50027</v>
      </c>
      <c r="F28" s="9" t="s">
        <v>98</v>
      </c>
      <c r="G28" s="9" t="s">
        <v>84</v>
      </c>
      <c r="H28" s="10">
        <v>2650890</v>
      </c>
      <c r="I28" s="11">
        <v>850</v>
      </c>
      <c r="J28" s="24">
        <v>36129785</v>
      </c>
      <c r="K28" s="20"/>
      <c r="L28" s="14">
        <v>0</v>
      </c>
      <c r="N28" s="21">
        <v>218065736</v>
      </c>
      <c r="P28" s="21">
        <v>0</v>
      </c>
      <c r="R28" s="21">
        <v>0</v>
      </c>
      <c r="T28" s="21">
        <v>1025338</v>
      </c>
      <c r="V28" s="21">
        <v>885749</v>
      </c>
      <c r="X28" s="21">
        <v>0</v>
      </c>
      <c r="Z28" s="21">
        <v>0</v>
      </c>
      <c r="AB28" s="22">
        <v>256106608</v>
      </c>
      <c r="AD28" s="5" t="str">
        <f t="shared" si="0"/>
        <v>No</v>
      </c>
      <c r="AF28" s="28"/>
      <c r="AG28" s="21"/>
    </row>
    <row r="29" spans="1:33">
      <c r="A29" s="8" t="s">
        <v>4134</v>
      </c>
      <c r="B29" s="8" t="s">
        <v>128</v>
      </c>
      <c r="C29" s="9" t="s">
        <v>129</v>
      </c>
      <c r="D29" s="185">
        <v>4022</v>
      </c>
      <c r="E29" s="188">
        <v>40022</v>
      </c>
      <c r="F29" s="9" t="s">
        <v>88</v>
      </c>
      <c r="G29" s="9" t="s">
        <v>84</v>
      </c>
      <c r="H29" s="10">
        <v>4515419</v>
      </c>
      <c r="I29" s="11">
        <v>845</v>
      </c>
      <c r="J29" s="24">
        <v>0</v>
      </c>
      <c r="K29" s="20"/>
      <c r="L29" s="14">
        <v>0</v>
      </c>
      <c r="N29" s="21">
        <v>0</v>
      </c>
      <c r="P29" s="21">
        <v>0</v>
      </c>
      <c r="R29" s="21">
        <v>0</v>
      </c>
      <c r="T29" s="21">
        <v>0</v>
      </c>
      <c r="V29" s="21">
        <v>0</v>
      </c>
      <c r="X29" s="21">
        <v>0</v>
      </c>
      <c r="Z29" s="21">
        <v>0</v>
      </c>
      <c r="AB29" s="22">
        <v>0</v>
      </c>
      <c r="AD29" s="5" t="str">
        <f t="shared" si="0"/>
        <v>No</v>
      </c>
      <c r="AF29" s="28"/>
      <c r="AG29" s="21"/>
    </row>
    <row r="30" spans="1:33">
      <c r="A30" s="8" t="s">
        <v>3709</v>
      </c>
      <c r="B30" s="8" t="s">
        <v>3710</v>
      </c>
      <c r="C30" s="9" t="s">
        <v>120</v>
      </c>
      <c r="D30" s="185">
        <v>6011</v>
      </c>
      <c r="E30" s="188">
        <v>60011</v>
      </c>
      <c r="F30" s="9" t="s">
        <v>88</v>
      </c>
      <c r="G30" s="9" t="s">
        <v>84</v>
      </c>
      <c r="H30" s="10">
        <v>1758210</v>
      </c>
      <c r="I30" s="11">
        <v>814</v>
      </c>
      <c r="J30" s="24">
        <v>0</v>
      </c>
      <c r="K30" s="20"/>
      <c r="L30" s="14">
        <v>0</v>
      </c>
      <c r="N30" s="21">
        <v>0</v>
      </c>
      <c r="P30" s="21">
        <v>0</v>
      </c>
      <c r="R30" s="21">
        <v>0</v>
      </c>
      <c r="T30" s="21">
        <v>0</v>
      </c>
      <c r="V30" s="21">
        <v>0</v>
      </c>
      <c r="X30" s="21">
        <v>0</v>
      </c>
      <c r="Z30" s="21">
        <v>0</v>
      </c>
      <c r="AB30" s="22">
        <v>0</v>
      </c>
      <c r="AD30" s="5" t="str">
        <f t="shared" si="0"/>
        <v>No</v>
      </c>
      <c r="AF30" s="28"/>
      <c r="AG30" s="21"/>
    </row>
    <row r="31" spans="1:33">
      <c r="A31" s="8" t="s">
        <v>6039</v>
      </c>
      <c r="B31" s="8" t="s">
        <v>418</v>
      </c>
      <c r="C31" s="9" t="s">
        <v>91</v>
      </c>
      <c r="D31" s="185">
        <v>9014</v>
      </c>
      <c r="E31" s="188">
        <v>90014</v>
      </c>
      <c r="F31" s="9" t="s">
        <v>88</v>
      </c>
      <c r="G31" s="9" t="s">
        <v>84</v>
      </c>
      <c r="H31" s="10">
        <v>3281212</v>
      </c>
      <c r="I31" s="11">
        <v>794</v>
      </c>
      <c r="J31" s="24">
        <v>3126719</v>
      </c>
      <c r="K31" s="20"/>
      <c r="L31" s="14">
        <v>0</v>
      </c>
      <c r="N31" s="21">
        <v>51090363</v>
      </c>
      <c r="P31" s="21">
        <v>0</v>
      </c>
      <c r="R31" s="21">
        <v>575499</v>
      </c>
      <c r="T31" s="21">
        <v>0</v>
      </c>
      <c r="V31" s="21">
        <v>0</v>
      </c>
      <c r="X31" s="21">
        <v>0</v>
      </c>
      <c r="Z31" s="21">
        <v>0</v>
      </c>
      <c r="AB31" s="22">
        <v>54792581</v>
      </c>
      <c r="AD31" s="5" t="str">
        <f t="shared" si="0"/>
        <v>No</v>
      </c>
      <c r="AF31" s="28"/>
      <c r="AG31" s="21"/>
    </row>
    <row r="32" spans="1:33">
      <c r="A32" s="8" t="s">
        <v>3377</v>
      </c>
      <c r="B32" s="8" t="s">
        <v>3378</v>
      </c>
      <c r="C32" s="9" t="s">
        <v>188</v>
      </c>
      <c r="D32" s="185">
        <v>9002</v>
      </c>
      <c r="E32" s="188">
        <v>90002</v>
      </c>
      <c r="F32" s="9" t="s">
        <v>83</v>
      </c>
      <c r="G32" s="9" t="s">
        <v>84</v>
      </c>
      <c r="H32" s="10">
        <v>802459</v>
      </c>
      <c r="I32" s="11">
        <v>794</v>
      </c>
      <c r="J32" s="24">
        <v>0</v>
      </c>
      <c r="K32" s="20"/>
      <c r="L32" s="14">
        <v>0</v>
      </c>
      <c r="N32" s="21">
        <v>0</v>
      </c>
      <c r="P32" s="21">
        <v>0</v>
      </c>
      <c r="R32" s="21">
        <v>0</v>
      </c>
      <c r="T32" s="21">
        <v>226179113</v>
      </c>
      <c r="V32" s="21">
        <v>0</v>
      </c>
      <c r="X32" s="21">
        <v>0</v>
      </c>
      <c r="Z32" s="21">
        <v>0</v>
      </c>
      <c r="AB32" s="22">
        <v>226179113</v>
      </c>
      <c r="AD32" s="5" t="str">
        <f t="shared" si="0"/>
        <v>No</v>
      </c>
      <c r="AF32" s="28"/>
      <c r="AG32" s="21"/>
    </row>
    <row r="33" spans="1:33">
      <c r="A33" s="8" t="s">
        <v>4808</v>
      </c>
      <c r="B33" s="8" t="s">
        <v>1032</v>
      </c>
      <c r="C33" s="9" t="s">
        <v>91</v>
      </c>
      <c r="D33" s="185">
        <v>9026</v>
      </c>
      <c r="E33" s="188">
        <v>90026</v>
      </c>
      <c r="F33" s="9" t="s">
        <v>88</v>
      </c>
      <c r="G33" s="9" t="s">
        <v>84</v>
      </c>
      <c r="H33" s="10">
        <v>2956746</v>
      </c>
      <c r="I33" s="11">
        <v>783</v>
      </c>
      <c r="J33" s="24">
        <v>3130189</v>
      </c>
      <c r="K33" s="20"/>
      <c r="L33" s="14">
        <v>0</v>
      </c>
      <c r="N33" s="21">
        <v>93213889</v>
      </c>
      <c r="P33" s="21">
        <v>0</v>
      </c>
      <c r="R33" s="21">
        <v>13581856</v>
      </c>
      <c r="T33" s="21">
        <v>0</v>
      </c>
      <c r="V33" s="21">
        <v>0</v>
      </c>
      <c r="X33" s="21">
        <v>0</v>
      </c>
      <c r="Z33" s="21">
        <v>0</v>
      </c>
      <c r="AB33" s="22">
        <v>109925934</v>
      </c>
      <c r="AD33" s="5" t="str">
        <f t="shared" si="0"/>
        <v>No</v>
      </c>
      <c r="AF33" s="28"/>
      <c r="AG33" s="21"/>
    </row>
    <row r="34" spans="1:33">
      <c r="A34" s="8" t="s">
        <v>5455</v>
      </c>
      <c r="B34" s="8" t="s">
        <v>228</v>
      </c>
      <c r="C34" s="9" t="s">
        <v>120</v>
      </c>
      <c r="D34" s="185">
        <v>6048</v>
      </c>
      <c r="E34" s="188">
        <v>60048</v>
      </c>
      <c r="F34" s="9" t="s">
        <v>88</v>
      </c>
      <c r="G34" s="9" t="s">
        <v>84</v>
      </c>
      <c r="H34" s="10">
        <v>1362416</v>
      </c>
      <c r="I34" s="11">
        <v>751</v>
      </c>
      <c r="J34" s="24">
        <v>3377000</v>
      </c>
      <c r="K34" s="20"/>
      <c r="L34" s="14">
        <v>0</v>
      </c>
      <c r="N34" s="21">
        <v>0</v>
      </c>
      <c r="P34" s="21">
        <v>0</v>
      </c>
      <c r="R34" s="21">
        <v>0</v>
      </c>
      <c r="T34" s="21">
        <v>0</v>
      </c>
      <c r="V34" s="21">
        <v>0</v>
      </c>
      <c r="X34" s="21">
        <v>0</v>
      </c>
      <c r="Z34" s="21">
        <v>0</v>
      </c>
      <c r="AB34" s="22">
        <v>3377000</v>
      </c>
      <c r="AD34" s="5" t="str">
        <f t="shared" si="0"/>
        <v>No</v>
      </c>
      <c r="AF34" s="28"/>
      <c r="AG34" s="21"/>
    </row>
    <row r="35" spans="1:33">
      <c r="A35" s="8" t="s">
        <v>1031</v>
      </c>
      <c r="B35" s="8" t="s">
        <v>1032</v>
      </c>
      <c r="C35" s="9" t="s">
        <v>91</v>
      </c>
      <c r="D35" s="185">
        <v>9095</v>
      </c>
      <c r="E35" s="188">
        <v>90095</v>
      </c>
      <c r="F35" s="9" t="s">
        <v>125</v>
      </c>
      <c r="G35" s="9" t="s">
        <v>84</v>
      </c>
      <c r="H35" s="10">
        <v>2956746</v>
      </c>
      <c r="I35" s="11">
        <v>727</v>
      </c>
      <c r="J35" s="24">
        <v>0</v>
      </c>
      <c r="K35" s="20"/>
      <c r="L35" s="14">
        <v>0</v>
      </c>
      <c r="N35" s="21">
        <v>0</v>
      </c>
      <c r="P35" s="21">
        <v>0</v>
      </c>
      <c r="R35" s="21">
        <v>0</v>
      </c>
      <c r="T35" s="21">
        <v>0</v>
      </c>
      <c r="V35" s="21">
        <v>0</v>
      </c>
      <c r="X35" s="21">
        <v>0</v>
      </c>
      <c r="Z35" s="21">
        <v>0</v>
      </c>
      <c r="AB35" s="22">
        <v>0</v>
      </c>
      <c r="AD35" s="5" t="str">
        <f t="shared" si="0"/>
        <v>No</v>
      </c>
      <c r="AF35" s="28"/>
      <c r="AG35" s="21"/>
    </row>
    <row r="36" spans="1:33">
      <c r="A36" s="8" t="s">
        <v>2306</v>
      </c>
      <c r="B36" s="8" t="s">
        <v>1466</v>
      </c>
      <c r="C36" s="9" t="s">
        <v>106</v>
      </c>
      <c r="D36" s="185" t="s">
        <v>2307</v>
      </c>
      <c r="E36" s="188" t="s">
        <v>2308</v>
      </c>
      <c r="F36" s="9" t="s">
        <v>157</v>
      </c>
      <c r="G36" s="9" t="s">
        <v>147</v>
      </c>
      <c r="H36" s="10">
        <v>0</v>
      </c>
      <c r="I36" s="11">
        <v>715</v>
      </c>
      <c r="J36" s="24">
        <v>0</v>
      </c>
      <c r="K36" s="20"/>
      <c r="L36" s="14">
        <v>0</v>
      </c>
      <c r="N36" s="21">
        <v>0</v>
      </c>
      <c r="P36" s="21">
        <v>0</v>
      </c>
      <c r="R36" s="21">
        <v>0</v>
      </c>
      <c r="T36" s="21">
        <v>0</v>
      </c>
      <c r="V36" s="21">
        <v>0</v>
      </c>
      <c r="X36" s="21">
        <v>0</v>
      </c>
      <c r="Z36" s="21">
        <v>370511</v>
      </c>
      <c r="AB36" s="22">
        <v>370511</v>
      </c>
      <c r="AD36" s="5" t="str">
        <f t="shared" si="0"/>
        <v>No</v>
      </c>
      <c r="AF36" s="28"/>
      <c r="AG36" s="21"/>
    </row>
    <row r="37" spans="1:33">
      <c r="A37" s="8" t="s">
        <v>4769</v>
      </c>
      <c r="B37" s="8" t="s">
        <v>4770</v>
      </c>
      <c r="C37" s="9" t="s">
        <v>91</v>
      </c>
      <c r="D37" s="185">
        <v>9013</v>
      </c>
      <c r="E37" s="188">
        <v>90013</v>
      </c>
      <c r="F37" s="9" t="s">
        <v>88</v>
      </c>
      <c r="G37" s="9" t="s">
        <v>84</v>
      </c>
      <c r="H37" s="10">
        <v>1664496</v>
      </c>
      <c r="I37" s="11">
        <v>654</v>
      </c>
      <c r="J37" s="24">
        <v>21262439</v>
      </c>
      <c r="K37" s="20"/>
      <c r="L37" s="14">
        <v>0</v>
      </c>
      <c r="N37" s="21">
        <v>99401935</v>
      </c>
      <c r="P37" s="21">
        <v>0</v>
      </c>
      <c r="R37" s="21">
        <v>12173031</v>
      </c>
      <c r="T37" s="21">
        <v>3248864</v>
      </c>
      <c r="V37" s="21">
        <v>0</v>
      </c>
      <c r="X37" s="21">
        <v>0</v>
      </c>
      <c r="Z37" s="21">
        <v>0</v>
      </c>
      <c r="AB37" s="22">
        <v>136086269</v>
      </c>
      <c r="AD37" s="5" t="str">
        <f t="shared" si="0"/>
        <v>No</v>
      </c>
      <c r="AF37" s="28"/>
      <c r="AG37" s="21"/>
    </row>
    <row r="38" spans="1:33">
      <c r="A38" s="8" t="s">
        <v>85</v>
      </c>
      <c r="B38" s="8" t="s">
        <v>86</v>
      </c>
      <c r="C38" s="9" t="s">
        <v>87</v>
      </c>
      <c r="D38" s="185">
        <v>29</v>
      </c>
      <c r="E38" s="188">
        <v>29</v>
      </c>
      <c r="F38" s="9" t="s">
        <v>88</v>
      </c>
      <c r="G38" s="9" t="s">
        <v>84</v>
      </c>
      <c r="H38" s="10">
        <v>3059393</v>
      </c>
      <c r="I38" s="11">
        <v>621</v>
      </c>
      <c r="J38" s="24">
        <v>0</v>
      </c>
      <c r="K38" s="20"/>
      <c r="L38" s="14">
        <v>0</v>
      </c>
      <c r="N38" s="21">
        <v>0</v>
      </c>
      <c r="P38" s="21">
        <v>0</v>
      </c>
      <c r="R38" s="21">
        <v>0</v>
      </c>
      <c r="T38" s="21">
        <v>0</v>
      </c>
      <c r="V38" s="21">
        <v>0</v>
      </c>
      <c r="X38" s="21">
        <v>0</v>
      </c>
      <c r="Z38" s="21">
        <v>0</v>
      </c>
      <c r="AB38" s="22">
        <v>0</v>
      </c>
      <c r="AD38" s="5" t="str">
        <f t="shared" si="0"/>
        <v>No</v>
      </c>
      <c r="AF38" s="28"/>
      <c r="AG38" s="21"/>
    </row>
    <row r="39" spans="1:33">
      <c r="A39" s="8" t="s">
        <v>4164</v>
      </c>
      <c r="B39" s="8" t="s">
        <v>4165</v>
      </c>
      <c r="C39" s="9" t="s">
        <v>171</v>
      </c>
      <c r="D39" s="185">
        <v>4035</v>
      </c>
      <c r="E39" s="188">
        <v>40035</v>
      </c>
      <c r="F39" s="9" t="s">
        <v>88</v>
      </c>
      <c r="G39" s="9" t="s">
        <v>84</v>
      </c>
      <c r="H39" s="10">
        <v>1510516</v>
      </c>
      <c r="I39" s="11">
        <v>610</v>
      </c>
      <c r="J39" s="24">
        <v>11546323</v>
      </c>
      <c r="K39" s="20"/>
      <c r="L39" s="14">
        <v>0</v>
      </c>
      <c r="N39" s="21">
        <v>0</v>
      </c>
      <c r="P39" s="21">
        <v>0</v>
      </c>
      <c r="R39" s="21">
        <v>0</v>
      </c>
      <c r="T39" s="21">
        <v>0</v>
      </c>
      <c r="V39" s="21">
        <v>0</v>
      </c>
      <c r="X39" s="21">
        <v>0</v>
      </c>
      <c r="Z39" s="21">
        <v>0</v>
      </c>
      <c r="AB39" s="22">
        <v>11546323</v>
      </c>
      <c r="AD39" s="5" t="str">
        <f t="shared" si="0"/>
        <v>No</v>
      </c>
      <c r="AF39" s="28"/>
      <c r="AG39" s="21"/>
    </row>
    <row r="40" spans="1:33">
      <c r="A40" s="8" t="s">
        <v>4802</v>
      </c>
      <c r="B40" s="8" t="s">
        <v>4803</v>
      </c>
      <c r="C40" s="9" t="s">
        <v>141</v>
      </c>
      <c r="D40" s="185">
        <v>3070</v>
      </c>
      <c r="E40" s="188">
        <v>30070</v>
      </c>
      <c r="F40" s="9" t="s">
        <v>88</v>
      </c>
      <c r="G40" s="9" t="s">
        <v>84</v>
      </c>
      <c r="H40" s="10">
        <v>4586770</v>
      </c>
      <c r="I40" s="11">
        <v>609</v>
      </c>
      <c r="J40" s="24">
        <v>10540207</v>
      </c>
      <c r="K40" s="20"/>
      <c r="L40" s="14">
        <v>0</v>
      </c>
      <c r="N40" s="21">
        <v>0</v>
      </c>
      <c r="P40" s="21">
        <v>0</v>
      </c>
      <c r="R40" s="21">
        <v>0</v>
      </c>
      <c r="T40" s="21">
        <v>0</v>
      </c>
      <c r="V40" s="21">
        <v>0</v>
      </c>
      <c r="X40" s="21">
        <v>0</v>
      </c>
      <c r="Z40" s="21">
        <v>0</v>
      </c>
      <c r="AB40" s="22">
        <v>10540207</v>
      </c>
      <c r="AD40" s="5" t="str">
        <f t="shared" si="0"/>
        <v>No</v>
      </c>
      <c r="AF40" s="28"/>
      <c r="AG40" s="21"/>
    </row>
    <row r="41" spans="1:33">
      <c r="A41" s="8" t="s">
        <v>4144</v>
      </c>
      <c r="B41" s="8" t="s">
        <v>727</v>
      </c>
      <c r="C41" s="9" t="s">
        <v>39</v>
      </c>
      <c r="D41" s="185">
        <v>9032</v>
      </c>
      <c r="E41" s="188">
        <v>90032</v>
      </c>
      <c r="F41" s="9" t="s">
        <v>83</v>
      </c>
      <c r="G41" s="9" t="s">
        <v>84</v>
      </c>
      <c r="H41" s="10">
        <v>3629114</v>
      </c>
      <c r="I41" s="11">
        <v>562</v>
      </c>
      <c r="J41" s="24">
        <v>4242591</v>
      </c>
      <c r="K41" s="20"/>
      <c r="L41" s="14">
        <v>0</v>
      </c>
      <c r="N41" s="21">
        <v>0</v>
      </c>
      <c r="P41" s="21">
        <v>0</v>
      </c>
      <c r="R41" s="21">
        <v>0</v>
      </c>
      <c r="T41" s="21">
        <v>0</v>
      </c>
      <c r="V41" s="21">
        <v>0</v>
      </c>
      <c r="X41" s="21">
        <v>0</v>
      </c>
      <c r="Z41" s="21">
        <v>0</v>
      </c>
      <c r="AB41" s="22">
        <v>4242591</v>
      </c>
      <c r="AD41" s="5" t="str">
        <f t="shared" si="0"/>
        <v>No</v>
      </c>
      <c r="AF41" s="28"/>
      <c r="AG41" s="21"/>
    </row>
    <row r="42" spans="1:33">
      <c r="A42" s="8" t="s">
        <v>417</v>
      </c>
      <c r="B42" s="8" t="s">
        <v>418</v>
      </c>
      <c r="C42" s="9" t="s">
        <v>91</v>
      </c>
      <c r="D42" s="185">
        <v>9003</v>
      </c>
      <c r="E42" s="188">
        <v>90003</v>
      </c>
      <c r="F42" s="9" t="s">
        <v>88</v>
      </c>
      <c r="G42" s="9" t="s">
        <v>84</v>
      </c>
      <c r="H42" s="10">
        <v>3281212</v>
      </c>
      <c r="I42" s="11">
        <v>559</v>
      </c>
      <c r="J42" s="24">
        <v>0</v>
      </c>
      <c r="K42" s="20"/>
      <c r="L42" s="14">
        <v>0</v>
      </c>
      <c r="N42" s="21">
        <v>89199437</v>
      </c>
      <c r="P42" s="21">
        <v>0</v>
      </c>
      <c r="R42" s="21">
        <v>2641319</v>
      </c>
      <c r="T42" s="21">
        <v>0</v>
      </c>
      <c r="V42" s="21">
        <v>0</v>
      </c>
      <c r="X42" s="21">
        <v>0</v>
      </c>
      <c r="Z42" s="21">
        <v>0</v>
      </c>
      <c r="AB42" s="22">
        <v>91840756</v>
      </c>
      <c r="AD42" s="5" t="str">
        <f t="shared" si="0"/>
        <v>No</v>
      </c>
      <c r="AF42" s="28"/>
      <c r="AG42" s="21"/>
    </row>
    <row r="43" spans="1:33">
      <c r="A43" s="8" t="s">
        <v>2077</v>
      </c>
      <c r="B43" s="8" t="s">
        <v>372</v>
      </c>
      <c r="C43" s="9" t="s">
        <v>79</v>
      </c>
      <c r="D43" s="185">
        <v>9045</v>
      </c>
      <c r="E43" s="188">
        <v>90045</v>
      </c>
      <c r="F43" s="9" t="s">
        <v>88</v>
      </c>
      <c r="G43" s="9" t="s">
        <v>84</v>
      </c>
      <c r="H43" s="10">
        <v>1886011</v>
      </c>
      <c r="I43" s="11">
        <v>557</v>
      </c>
      <c r="J43" s="24">
        <v>0</v>
      </c>
      <c r="K43" s="20"/>
      <c r="L43" s="14">
        <v>0</v>
      </c>
      <c r="N43" s="21">
        <v>148566583</v>
      </c>
      <c r="P43" s="21">
        <v>0</v>
      </c>
      <c r="R43" s="21">
        <v>0</v>
      </c>
      <c r="T43" s="21">
        <v>0</v>
      </c>
      <c r="V43" s="21">
        <v>0</v>
      </c>
      <c r="X43" s="21">
        <v>0</v>
      </c>
      <c r="Z43" s="21">
        <v>0</v>
      </c>
      <c r="AB43" s="22">
        <v>148566583</v>
      </c>
      <c r="AD43" s="5" t="str">
        <f t="shared" si="0"/>
        <v>No</v>
      </c>
      <c r="AF43" s="28"/>
      <c r="AG43" s="21"/>
    </row>
    <row r="44" spans="1:33">
      <c r="A44" s="8" t="s">
        <v>449</v>
      </c>
      <c r="B44" s="8" t="s">
        <v>450</v>
      </c>
      <c r="C44" s="9" t="s">
        <v>91</v>
      </c>
      <c r="D44" s="185">
        <v>9230</v>
      </c>
      <c r="E44" s="188">
        <v>90230</v>
      </c>
      <c r="F44" s="9" t="s">
        <v>83</v>
      </c>
      <c r="G44" s="9" t="s">
        <v>84</v>
      </c>
      <c r="H44" s="10">
        <v>87941</v>
      </c>
      <c r="I44" s="11">
        <v>552</v>
      </c>
      <c r="J44" s="24">
        <v>0</v>
      </c>
      <c r="K44" s="20"/>
      <c r="L44" s="14">
        <v>0</v>
      </c>
      <c r="N44" s="21">
        <v>0</v>
      </c>
      <c r="P44" s="21">
        <v>0</v>
      </c>
      <c r="R44" s="21">
        <v>0</v>
      </c>
      <c r="T44" s="21">
        <v>0</v>
      </c>
      <c r="V44" s="21">
        <v>0</v>
      </c>
      <c r="X44" s="21">
        <v>0</v>
      </c>
      <c r="Z44" s="21">
        <v>0</v>
      </c>
      <c r="AB44" s="22">
        <v>0</v>
      </c>
      <c r="AD44" s="5" t="str">
        <f t="shared" si="0"/>
        <v>No</v>
      </c>
      <c r="AF44" s="28"/>
      <c r="AG44" s="21"/>
    </row>
    <row r="45" spans="1:33">
      <c r="A45" s="8" t="s">
        <v>2977</v>
      </c>
      <c r="B45" s="8" t="s">
        <v>2978</v>
      </c>
      <c r="C45" s="9" t="s">
        <v>87</v>
      </c>
      <c r="D45" s="185">
        <v>3</v>
      </c>
      <c r="E45" s="188">
        <v>3</v>
      </c>
      <c r="F45" s="9" t="s">
        <v>88</v>
      </c>
      <c r="G45" s="9" t="s">
        <v>84</v>
      </c>
      <c r="H45" s="10">
        <v>3059393</v>
      </c>
      <c r="I45" s="11">
        <v>533</v>
      </c>
      <c r="J45" s="24">
        <v>0</v>
      </c>
      <c r="K45" s="20"/>
      <c r="L45" s="14">
        <v>0</v>
      </c>
      <c r="N45" s="21">
        <v>0</v>
      </c>
      <c r="P45" s="21">
        <v>0</v>
      </c>
      <c r="R45" s="21">
        <v>0</v>
      </c>
      <c r="T45" s="21">
        <v>0</v>
      </c>
      <c r="V45" s="21">
        <v>0</v>
      </c>
      <c r="X45" s="21">
        <v>0</v>
      </c>
      <c r="Z45" s="21">
        <v>0</v>
      </c>
      <c r="AB45" s="22">
        <v>0</v>
      </c>
      <c r="AD45" s="5" t="str">
        <f t="shared" si="0"/>
        <v>No</v>
      </c>
      <c r="AF45" s="28"/>
      <c r="AG45" s="21"/>
    </row>
    <row r="46" spans="1:33">
      <c r="A46" s="8" t="s">
        <v>6511</v>
      </c>
      <c r="B46" s="8" t="s">
        <v>728</v>
      </c>
      <c r="C46" s="9" t="s">
        <v>178</v>
      </c>
      <c r="D46" s="185">
        <v>5193</v>
      </c>
      <c r="E46" s="188">
        <v>50193</v>
      </c>
      <c r="F46" s="9" t="s">
        <v>183</v>
      </c>
      <c r="G46" s="9" t="s">
        <v>84</v>
      </c>
      <c r="H46" s="10">
        <v>3734090</v>
      </c>
      <c r="I46" s="11">
        <v>523</v>
      </c>
      <c r="J46" s="24">
        <v>0</v>
      </c>
      <c r="K46" s="20"/>
      <c r="L46" s="14">
        <v>0</v>
      </c>
      <c r="N46" s="21">
        <v>0</v>
      </c>
      <c r="P46" s="21">
        <v>0</v>
      </c>
      <c r="R46" s="21">
        <v>0</v>
      </c>
      <c r="T46" s="21">
        <v>0</v>
      </c>
      <c r="V46" s="21">
        <v>0</v>
      </c>
      <c r="X46" s="21">
        <v>0</v>
      </c>
      <c r="Z46" s="21">
        <v>0</v>
      </c>
      <c r="AB46" s="22">
        <v>0</v>
      </c>
      <c r="AD46" s="5" t="str">
        <f t="shared" si="0"/>
        <v>No</v>
      </c>
      <c r="AF46" s="28"/>
      <c r="AG46" s="21"/>
    </row>
    <row r="47" spans="1:33">
      <c r="A47" s="8" t="s">
        <v>2844</v>
      </c>
      <c r="B47" s="8" t="s">
        <v>412</v>
      </c>
      <c r="C47" s="9" t="s">
        <v>178</v>
      </c>
      <c r="D47" s="185">
        <v>5119</v>
      </c>
      <c r="E47" s="188">
        <v>50119</v>
      </c>
      <c r="F47" s="9" t="s">
        <v>83</v>
      </c>
      <c r="G47" s="9" t="s">
        <v>84</v>
      </c>
      <c r="H47" s="10">
        <v>3734090</v>
      </c>
      <c r="I47" s="11">
        <v>519</v>
      </c>
      <c r="J47" s="24">
        <v>4439705</v>
      </c>
      <c r="K47" s="20"/>
      <c r="L47" s="14">
        <v>0</v>
      </c>
      <c r="N47" s="21">
        <v>0</v>
      </c>
      <c r="P47" s="21">
        <v>0</v>
      </c>
      <c r="R47" s="21">
        <v>38517016</v>
      </c>
      <c r="T47" s="21">
        <v>0</v>
      </c>
      <c r="V47" s="21">
        <v>0</v>
      </c>
      <c r="X47" s="21">
        <v>0</v>
      </c>
      <c r="Z47" s="21">
        <v>0</v>
      </c>
      <c r="AB47" s="22">
        <v>42956721</v>
      </c>
      <c r="AD47" s="5" t="str">
        <f t="shared" si="0"/>
        <v>No</v>
      </c>
      <c r="AF47" s="28"/>
      <c r="AG47" s="21"/>
    </row>
    <row r="48" spans="1:33">
      <c r="A48" s="8" t="s">
        <v>2961</v>
      </c>
      <c r="B48" s="8" t="s">
        <v>100</v>
      </c>
      <c r="C48" s="9" t="s">
        <v>46</v>
      </c>
      <c r="D48" s="185">
        <v>5155</v>
      </c>
      <c r="E48" s="188">
        <v>50155</v>
      </c>
      <c r="F48" s="9" t="s">
        <v>98</v>
      </c>
      <c r="G48" s="9" t="s">
        <v>84</v>
      </c>
      <c r="H48" s="10">
        <v>2650890</v>
      </c>
      <c r="I48" s="11">
        <v>499</v>
      </c>
      <c r="J48" s="24">
        <v>59703880</v>
      </c>
      <c r="K48" s="20"/>
      <c r="L48" s="14">
        <v>0</v>
      </c>
      <c r="N48" s="21">
        <v>225984</v>
      </c>
      <c r="P48" s="21">
        <v>0</v>
      </c>
      <c r="R48" s="21">
        <v>0</v>
      </c>
      <c r="T48" s="21">
        <v>0</v>
      </c>
      <c r="V48" s="21">
        <v>0</v>
      </c>
      <c r="X48" s="21">
        <v>0</v>
      </c>
      <c r="Z48" s="21">
        <v>0</v>
      </c>
      <c r="AB48" s="22">
        <v>59929864</v>
      </c>
      <c r="AD48" s="5" t="str">
        <f t="shared" si="0"/>
        <v>No</v>
      </c>
      <c r="AF48" s="28"/>
      <c r="AG48" s="21"/>
    </row>
    <row r="49" spans="1:33">
      <c r="A49" s="8" t="s">
        <v>229</v>
      </c>
      <c r="B49" s="8" t="s">
        <v>230</v>
      </c>
      <c r="C49" s="9" t="s">
        <v>171</v>
      </c>
      <c r="D49" s="185">
        <v>4029</v>
      </c>
      <c r="E49" s="188">
        <v>40029</v>
      </c>
      <c r="F49" s="9" t="s">
        <v>83</v>
      </c>
      <c r="G49" s="9" t="s">
        <v>84</v>
      </c>
      <c r="H49" s="10">
        <v>5502379</v>
      </c>
      <c r="I49" s="11">
        <v>494</v>
      </c>
      <c r="J49" s="24">
        <v>16543931</v>
      </c>
      <c r="K49" s="20"/>
      <c r="L49" s="14">
        <v>0</v>
      </c>
      <c r="N49" s="21">
        <v>0</v>
      </c>
      <c r="P49" s="21">
        <v>0</v>
      </c>
      <c r="R49" s="21">
        <v>0</v>
      </c>
      <c r="T49" s="21">
        <v>0</v>
      </c>
      <c r="V49" s="21">
        <v>0</v>
      </c>
      <c r="X49" s="21">
        <v>0</v>
      </c>
      <c r="Z49" s="21">
        <v>0</v>
      </c>
      <c r="AB49" s="22">
        <v>16543931</v>
      </c>
      <c r="AD49" s="5" t="str">
        <f t="shared" si="0"/>
        <v>No</v>
      </c>
      <c r="AF49" s="28"/>
      <c r="AG49" s="21"/>
    </row>
    <row r="50" spans="1:33">
      <c r="A50" s="8" t="s">
        <v>5101</v>
      </c>
      <c r="B50" s="8" t="s">
        <v>2836</v>
      </c>
      <c r="C50" s="9" t="s">
        <v>466</v>
      </c>
      <c r="D50" s="185">
        <v>5015</v>
      </c>
      <c r="E50" s="188">
        <v>50015</v>
      </c>
      <c r="F50" s="9" t="s">
        <v>88</v>
      </c>
      <c r="G50" s="9" t="s">
        <v>84</v>
      </c>
      <c r="H50" s="10">
        <v>1780673</v>
      </c>
      <c r="I50" s="11">
        <v>487</v>
      </c>
      <c r="J50" s="24">
        <v>1124964</v>
      </c>
      <c r="K50" s="20"/>
      <c r="L50" s="14">
        <v>0</v>
      </c>
      <c r="N50" s="21">
        <v>0</v>
      </c>
      <c r="P50" s="21">
        <v>0</v>
      </c>
      <c r="R50" s="21">
        <v>0</v>
      </c>
      <c r="T50" s="21">
        <v>0</v>
      </c>
      <c r="V50" s="21">
        <v>0</v>
      </c>
      <c r="X50" s="21">
        <v>0</v>
      </c>
      <c r="Z50" s="21">
        <v>0</v>
      </c>
      <c r="AB50" s="22">
        <v>1124964</v>
      </c>
      <c r="AD50" s="5" t="str">
        <f t="shared" si="0"/>
        <v>No</v>
      </c>
      <c r="AF50" s="28"/>
      <c r="AG50" s="21"/>
    </row>
    <row r="51" spans="1:33">
      <c r="A51" s="8" t="s">
        <v>468</v>
      </c>
      <c r="B51" s="8" t="s">
        <v>469</v>
      </c>
      <c r="C51" s="9" t="s">
        <v>106</v>
      </c>
      <c r="D51" s="185">
        <v>7006</v>
      </c>
      <c r="E51" s="188">
        <v>70006</v>
      </c>
      <c r="F51" s="9" t="s">
        <v>88</v>
      </c>
      <c r="G51" s="9" t="s">
        <v>84</v>
      </c>
      <c r="H51" s="10">
        <v>2150706</v>
      </c>
      <c r="I51" s="11">
        <v>482</v>
      </c>
      <c r="J51" s="24">
        <v>973644</v>
      </c>
      <c r="K51" s="20"/>
      <c r="L51" s="14">
        <v>0</v>
      </c>
      <c r="N51" s="21">
        <v>0</v>
      </c>
      <c r="P51" s="21">
        <v>0</v>
      </c>
      <c r="R51" s="21">
        <v>0</v>
      </c>
      <c r="T51" s="21">
        <v>0</v>
      </c>
      <c r="V51" s="21">
        <v>0</v>
      </c>
      <c r="X51" s="21">
        <v>0</v>
      </c>
      <c r="Z51" s="21">
        <v>0</v>
      </c>
      <c r="AB51" s="22">
        <v>973644</v>
      </c>
      <c r="AD51" s="5" t="str">
        <f t="shared" si="0"/>
        <v>No</v>
      </c>
      <c r="AF51" s="28"/>
      <c r="AG51" s="21"/>
    </row>
    <row r="52" spans="1:33">
      <c r="A52" s="8" t="s">
        <v>1799</v>
      </c>
      <c r="B52" s="8" t="s">
        <v>207</v>
      </c>
      <c r="C52" s="9" t="s">
        <v>1800</v>
      </c>
      <c r="D52" s="185">
        <v>3075</v>
      </c>
      <c r="E52" s="188">
        <v>30075</v>
      </c>
      <c r="F52" s="9" t="s">
        <v>88</v>
      </c>
      <c r="G52" s="9" t="s">
        <v>84</v>
      </c>
      <c r="H52" s="10">
        <v>5441567</v>
      </c>
      <c r="I52" s="11">
        <v>451</v>
      </c>
      <c r="J52" s="24">
        <v>0</v>
      </c>
      <c r="K52" s="20"/>
      <c r="L52" s="14">
        <v>0</v>
      </c>
      <c r="N52" s="21">
        <v>0</v>
      </c>
      <c r="P52" s="21">
        <v>0</v>
      </c>
      <c r="R52" s="21">
        <v>0</v>
      </c>
      <c r="T52" s="21">
        <v>0</v>
      </c>
      <c r="V52" s="21">
        <v>0</v>
      </c>
      <c r="X52" s="21">
        <v>0</v>
      </c>
      <c r="Z52" s="21">
        <v>0</v>
      </c>
      <c r="AB52" s="22">
        <v>0</v>
      </c>
      <c r="AD52" s="5" t="str">
        <f t="shared" si="0"/>
        <v>No</v>
      </c>
      <c r="AF52" s="28"/>
      <c r="AG52" s="21"/>
    </row>
    <row r="53" spans="1:33">
      <c r="A53" s="8" t="s">
        <v>6512</v>
      </c>
      <c r="B53" s="8" t="s">
        <v>727</v>
      </c>
      <c r="C53" s="9" t="s">
        <v>39</v>
      </c>
      <c r="D53" s="185">
        <v>9136</v>
      </c>
      <c r="E53" s="188">
        <v>90136</v>
      </c>
      <c r="F53" s="9" t="s">
        <v>88</v>
      </c>
      <c r="G53" s="9" t="s">
        <v>84</v>
      </c>
      <c r="H53" s="10">
        <v>3629114</v>
      </c>
      <c r="I53" s="11">
        <v>434</v>
      </c>
      <c r="J53" s="24">
        <v>0</v>
      </c>
      <c r="K53" s="20"/>
      <c r="L53" s="14">
        <v>0</v>
      </c>
      <c r="N53" s="21">
        <v>0</v>
      </c>
      <c r="P53" s="21">
        <v>0</v>
      </c>
      <c r="R53" s="21">
        <v>0</v>
      </c>
      <c r="T53" s="21">
        <v>0</v>
      </c>
      <c r="V53" s="21">
        <v>0</v>
      </c>
      <c r="X53" s="21">
        <v>0</v>
      </c>
      <c r="Z53" s="21">
        <v>0</v>
      </c>
      <c r="AB53" s="22">
        <v>0</v>
      </c>
      <c r="AD53" s="5" t="str">
        <f t="shared" si="0"/>
        <v>No</v>
      </c>
      <c r="AF53" s="28"/>
      <c r="AG53" s="21"/>
    </row>
    <row r="54" spans="1:33">
      <c r="A54" s="8" t="s">
        <v>169</v>
      </c>
      <c r="B54" s="8" t="s">
        <v>170</v>
      </c>
      <c r="C54" s="9" t="s">
        <v>171</v>
      </c>
      <c r="D54" s="185">
        <v>4037</v>
      </c>
      <c r="E54" s="188">
        <v>40037</v>
      </c>
      <c r="F54" s="9" t="s">
        <v>83</v>
      </c>
      <c r="G54" s="9" t="s">
        <v>84</v>
      </c>
      <c r="H54" s="10">
        <v>5502379</v>
      </c>
      <c r="I54" s="11">
        <v>431</v>
      </c>
      <c r="J54" s="24">
        <v>6001329</v>
      </c>
      <c r="K54" s="20"/>
      <c r="L54" s="14">
        <v>0</v>
      </c>
      <c r="N54" s="21">
        <v>0</v>
      </c>
      <c r="P54" s="21">
        <v>0</v>
      </c>
      <c r="R54" s="21">
        <v>625281</v>
      </c>
      <c r="T54" s="21">
        <v>0</v>
      </c>
      <c r="V54" s="21">
        <v>0</v>
      </c>
      <c r="X54" s="21">
        <v>0</v>
      </c>
      <c r="Z54" s="21">
        <v>0</v>
      </c>
      <c r="AB54" s="22">
        <v>6626610</v>
      </c>
      <c r="AD54" s="5" t="str">
        <f t="shared" si="0"/>
        <v>No</v>
      </c>
      <c r="AF54" s="28"/>
      <c r="AG54" s="21"/>
    </row>
    <row r="55" spans="1:33">
      <c r="A55" s="8" t="s">
        <v>4085</v>
      </c>
      <c r="B55" s="8" t="s">
        <v>4086</v>
      </c>
      <c r="C55" s="9" t="s">
        <v>87</v>
      </c>
      <c r="D55" s="185">
        <v>18</v>
      </c>
      <c r="E55" s="188">
        <v>18</v>
      </c>
      <c r="F55" s="9" t="s">
        <v>88</v>
      </c>
      <c r="G55" s="9" t="s">
        <v>84</v>
      </c>
      <c r="H55" s="10">
        <v>210975</v>
      </c>
      <c r="I55" s="11">
        <v>431</v>
      </c>
      <c r="J55" s="24">
        <v>0</v>
      </c>
      <c r="K55" s="20"/>
      <c r="L55" s="14">
        <v>0</v>
      </c>
      <c r="N55" s="21">
        <v>0</v>
      </c>
      <c r="P55" s="21">
        <v>0</v>
      </c>
      <c r="R55" s="21">
        <v>299064</v>
      </c>
      <c r="T55" s="21">
        <v>0</v>
      </c>
      <c r="V55" s="21">
        <v>0</v>
      </c>
      <c r="X55" s="21">
        <v>3074125</v>
      </c>
      <c r="Z55" s="21">
        <v>0</v>
      </c>
      <c r="AB55" s="22">
        <v>3373189</v>
      </c>
      <c r="AD55" s="5" t="str">
        <f t="shared" si="0"/>
        <v>No</v>
      </c>
      <c r="AF55" s="28"/>
      <c r="AG55" s="21"/>
    </row>
    <row r="56" spans="1:33">
      <c r="A56" s="8" t="s">
        <v>3383</v>
      </c>
      <c r="B56" s="8" t="s">
        <v>3384</v>
      </c>
      <c r="C56" s="9" t="s">
        <v>58</v>
      </c>
      <c r="D56" s="185">
        <v>5008</v>
      </c>
      <c r="E56" s="188">
        <v>50008</v>
      </c>
      <c r="F56" s="9" t="s">
        <v>83</v>
      </c>
      <c r="G56" s="9" t="s">
        <v>84</v>
      </c>
      <c r="H56" s="10">
        <v>1376476</v>
      </c>
      <c r="I56" s="11">
        <v>422</v>
      </c>
      <c r="J56" s="24">
        <v>70127479</v>
      </c>
      <c r="K56" s="20"/>
      <c r="L56" s="14">
        <v>0</v>
      </c>
      <c r="N56" s="21">
        <v>0</v>
      </c>
      <c r="P56" s="21">
        <v>0</v>
      </c>
      <c r="R56" s="21">
        <v>0</v>
      </c>
      <c r="T56" s="21">
        <v>0</v>
      </c>
      <c r="V56" s="21">
        <v>0</v>
      </c>
      <c r="X56" s="21">
        <v>0</v>
      </c>
      <c r="Z56" s="21">
        <v>0</v>
      </c>
      <c r="AB56" s="22">
        <v>70127479</v>
      </c>
      <c r="AD56" s="5" t="str">
        <f t="shared" si="0"/>
        <v>No</v>
      </c>
      <c r="AF56" s="28"/>
      <c r="AG56" s="21"/>
    </row>
    <row r="57" spans="1:33">
      <c r="A57" s="8" t="s">
        <v>4797</v>
      </c>
      <c r="B57" s="8" t="s">
        <v>492</v>
      </c>
      <c r="C57" s="9" t="s">
        <v>235</v>
      </c>
      <c r="D57" s="185">
        <v>4008</v>
      </c>
      <c r="E57" s="188">
        <v>40008</v>
      </c>
      <c r="F57" s="9" t="s">
        <v>83</v>
      </c>
      <c r="G57" s="9" t="s">
        <v>84</v>
      </c>
      <c r="H57" s="10">
        <v>1249442</v>
      </c>
      <c r="I57" s="11">
        <v>419</v>
      </c>
      <c r="J57" s="24">
        <v>35470930</v>
      </c>
      <c r="K57" s="20"/>
      <c r="L57" s="14">
        <v>0</v>
      </c>
      <c r="N57" s="21">
        <v>0</v>
      </c>
      <c r="P57" s="21">
        <v>0</v>
      </c>
      <c r="R57" s="21">
        <v>0</v>
      </c>
      <c r="T57" s="21">
        <v>0</v>
      </c>
      <c r="V57" s="21">
        <v>0</v>
      </c>
      <c r="X57" s="21">
        <v>0</v>
      </c>
      <c r="Z57" s="21">
        <v>0</v>
      </c>
      <c r="AB57" s="22">
        <v>35470930</v>
      </c>
      <c r="AD57" s="5" t="str">
        <f t="shared" si="0"/>
        <v>No</v>
      </c>
      <c r="AF57" s="28"/>
      <c r="AG57" s="21"/>
    </row>
    <row r="58" spans="1:33">
      <c r="A58" s="8" t="s">
        <v>445</v>
      </c>
      <c r="B58" s="8" t="s">
        <v>430</v>
      </c>
      <c r="C58" s="9" t="s">
        <v>91</v>
      </c>
      <c r="D58" s="185">
        <v>9009</v>
      </c>
      <c r="E58" s="188">
        <v>90009</v>
      </c>
      <c r="F58" s="9" t="s">
        <v>88</v>
      </c>
      <c r="G58" s="9" t="s">
        <v>84</v>
      </c>
      <c r="H58" s="10">
        <v>3281212</v>
      </c>
      <c r="I58" s="11">
        <v>404</v>
      </c>
      <c r="J58" s="24">
        <v>6689642</v>
      </c>
      <c r="K58" s="20"/>
      <c r="L58" s="14">
        <v>0</v>
      </c>
      <c r="N58" s="21">
        <v>0</v>
      </c>
      <c r="P58" s="21">
        <v>0</v>
      </c>
      <c r="R58" s="21">
        <v>0</v>
      </c>
      <c r="T58" s="21">
        <v>109000</v>
      </c>
      <c r="V58" s="21">
        <v>244658</v>
      </c>
      <c r="X58" s="21">
        <v>0</v>
      </c>
      <c r="Z58" s="21">
        <v>0</v>
      </c>
      <c r="AB58" s="22">
        <v>7043300</v>
      </c>
      <c r="AD58" s="5" t="str">
        <f t="shared" si="0"/>
        <v>No</v>
      </c>
      <c r="AF58" s="28"/>
      <c r="AG58" s="21"/>
    </row>
    <row r="59" spans="1:33">
      <c r="A59" s="8" t="s">
        <v>726</v>
      </c>
      <c r="B59" s="8" t="s">
        <v>727</v>
      </c>
      <c r="C59" s="9" t="s">
        <v>39</v>
      </c>
      <c r="D59" s="185">
        <v>9169</v>
      </c>
      <c r="E59" s="188">
        <v>90169</v>
      </c>
      <c r="F59" s="9" t="s">
        <v>183</v>
      </c>
      <c r="G59" s="9" t="s">
        <v>84</v>
      </c>
      <c r="H59" s="10">
        <v>3629114</v>
      </c>
      <c r="I59" s="11">
        <v>398</v>
      </c>
      <c r="J59" s="24">
        <v>0</v>
      </c>
      <c r="K59" s="20"/>
      <c r="L59" s="14">
        <v>0</v>
      </c>
      <c r="N59" s="21">
        <v>0</v>
      </c>
      <c r="P59" s="21">
        <v>0</v>
      </c>
      <c r="R59" s="21">
        <v>0</v>
      </c>
      <c r="T59" s="21">
        <v>0</v>
      </c>
      <c r="V59" s="21">
        <v>0</v>
      </c>
      <c r="X59" s="21">
        <v>0</v>
      </c>
      <c r="Z59" s="21">
        <v>0</v>
      </c>
      <c r="AB59" s="22">
        <v>0</v>
      </c>
      <c r="AD59" s="5" t="str">
        <f t="shared" si="0"/>
        <v>No</v>
      </c>
      <c r="AF59" s="28"/>
      <c r="AG59" s="21"/>
    </row>
    <row r="60" spans="1:33">
      <c r="A60" s="8" t="s">
        <v>5180</v>
      </c>
      <c r="B60" s="8" t="s">
        <v>416</v>
      </c>
      <c r="C60" s="9" t="s">
        <v>87</v>
      </c>
      <c r="D60" s="185">
        <v>40</v>
      </c>
      <c r="E60" s="188">
        <v>40</v>
      </c>
      <c r="F60" s="9" t="s">
        <v>88</v>
      </c>
      <c r="G60" s="9" t="s">
        <v>84</v>
      </c>
      <c r="H60" s="10">
        <v>3059393</v>
      </c>
      <c r="I60" s="11">
        <v>378</v>
      </c>
      <c r="J60" s="24">
        <v>0</v>
      </c>
      <c r="K60" s="20"/>
      <c r="L60" s="14">
        <v>0</v>
      </c>
      <c r="N60" s="21">
        <v>0</v>
      </c>
      <c r="P60" s="21">
        <v>0</v>
      </c>
      <c r="R60" s="21">
        <v>0</v>
      </c>
      <c r="T60" s="21">
        <v>0</v>
      </c>
      <c r="V60" s="21">
        <v>0</v>
      </c>
      <c r="X60" s="21">
        <v>0</v>
      </c>
      <c r="Z60" s="21">
        <v>0</v>
      </c>
      <c r="AB60" s="22">
        <v>0</v>
      </c>
      <c r="AD60" s="5" t="str">
        <f t="shared" si="0"/>
        <v>No</v>
      </c>
      <c r="AF60" s="28"/>
      <c r="AG60" s="21"/>
    </row>
    <row r="61" spans="1:33">
      <c r="A61" s="8" t="s">
        <v>5102</v>
      </c>
      <c r="B61" s="8" t="s">
        <v>5103</v>
      </c>
      <c r="C61" s="9" t="s">
        <v>141</v>
      </c>
      <c r="D61" s="185">
        <v>3083</v>
      </c>
      <c r="E61" s="188">
        <v>30083</v>
      </c>
      <c r="F61" s="9" t="s">
        <v>88</v>
      </c>
      <c r="G61" s="9" t="s">
        <v>84</v>
      </c>
      <c r="H61" s="10">
        <v>1439666</v>
      </c>
      <c r="I61" s="11">
        <v>375</v>
      </c>
      <c r="J61" s="24">
        <v>0</v>
      </c>
      <c r="K61" s="20"/>
      <c r="L61" s="14">
        <v>0</v>
      </c>
      <c r="N61" s="21">
        <v>12530588</v>
      </c>
      <c r="P61" s="21">
        <v>4774550</v>
      </c>
      <c r="R61" s="21">
        <v>2898089</v>
      </c>
      <c r="T61" s="21">
        <v>646336</v>
      </c>
      <c r="V61" s="21">
        <v>0</v>
      </c>
      <c r="X61" s="21">
        <v>0</v>
      </c>
      <c r="Z61" s="21">
        <v>0</v>
      </c>
      <c r="AB61" s="22">
        <v>20849563</v>
      </c>
      <c r="AD61" s="5" t="str">
        <f t="shared" si="0"/>
        <v>No</v>
      </c>
      <c r="AF61" s="28"/>
      <c r="AG61" s="21"/>
    </row>
    <row r="62" spans="1:33">
      <c r="A62" s="8" t="s">
        <v>1949</v>
      </c>
      <c r="B62" s="8" t="s">
        <v>1932</v>
      </c>
      <c r="C62" s="9" t="s">
        <v>466</v>
      </c>
      <c r="D62" s="185">
        <v>5016</v>
      </c>
      <c r="E62" s="188">
        <v>50016</v>
      </c>
      <c r="F62" s="9" t="s">
        <v>88</v>
      </c>
      <c r="G62" s="9" t="s">
        <v>84</v>
      </c>
      <c r="H62" s="10">
        <v>1368035</v>
      </c>
      <c r="I62" s="11">
        <v>357</v>
      </c>
      <c r="J62" s="24">
        <v>0</v>
      </c>
      <c r="K62" s="20"/>
      <c r="L62" s="14">
        <v>0</v>
      </c>
      <c r="N62" s="21">
        <v>0</v>
      </c>
      <c r="P62" s="21">
        <v>0</v>
      </c>
      <c r="R62" s="21">
        <v>618353</v>
      </c>
      <c r="T62" s="21">
        <v>0</v>
      </c>
      <c r="V62" s="21">
        <v>0</v>
      </c>
      <c r="X62" s="21">
        <v>0</v>
      </c>
      <c r="Z62" s="21">
        <v>0</v>
      </c>
      <c r="AB62" s="22">
        <v>618353</v>
      </c>
      <c r="AD62" s="5" t="str">
        <f t="shared" si="0"/>
        <v>No</v>
      </c>
      <c r="AF62" s="28"/>
      <c r="AG62" s="21"/>
    </row>
    <row r="63" spans="1:33">
      <c r="A63" s="8" t="s">
        <v>1152</v>
      </c>
      <c r="B63" s="8" t="s">
        <v>1153</v>
      </c>
      <c r="C63" s="9" t="s">
        <v>91</v>
      </c>
      <c r="D63" s="185">
        <v>9147</v>
      </c>
      <c r="E63" s="188">
        <v>90147</v>
      </c>
      <c r="F63" s="9" t="s">
        <v>83</v>
      </c>
      <c r="G63" s="9" t="s">
        <v>84</v>
      </c>
      <c r="H63" s="10">
        <v>12150996</v>
      </c>
      <c r="I63" s="11">
        <v>357</v>
      </c>
      <c r="J63" s="24">
        <v>0</v>
      </c>
      <c r="K63" s="20"/>
      <c r="L63" s="14">
        <v>0</v>
      </c>
      <c r="N63" s="21">
        <v>0</v>
      </c>
      <c r="P63" s="21">
        <v>0</v>
      </c>
      <c r="R63" s="21">
        <v>0</v>
      </c>
      <c r="T63" s="21">
        <v>0</v>
      </c>
      <c r="V63" s="21">
        <v>0</v>
      </c>
      <c r="X63" s="21">
        <v>0</v>
      </c>
      <c r="Z63" s="21">
        <v>0</v>
      </c>
      <c r="AB63" s="22">
        <v>0</v>
      </c>
      <c r="AD63" s="5" t="str">
        <f t="shared" si="0"/>
        <v>No</v>
      </c>
      <c r="AF63" s="28"/>
      <c r="AG63" s="21"/>
    </row>
    <row r="64" spans="1:33">
      <c r="A64" s="8" t="s">
        <v>3395</v>
      </c>
      <c r="B64" s="8" t="s">
        <v>3396</v>
      </c>
      <c r="C64" s="9" t="s">
        <v>42</v>
      </c>
      <c r="D64" s="185">
        <v>2004</v>
      </c>
      <c r="E64" s="188">
        <v>20004</v>
      </c>
      <c r="F64" s="9" t="s">
        <v>88</v>
      </c>
      <c r="G64" s="9" t="s">
        <v>84</v>
      </c>
      <c r="H64" s="10">
        <v>935906</v>
      </c>
      <c r="I64" s="11">
        <v>356</v>
      </c>
      <c r="J64" s="24">
        <v>4100000</v>
      </c>
      <c r="K64" s="20"/>
      <c r="L64" s="14">
        <v>0</v>
      </c>
      <c r="N64" s="21">
        <v>0</v>
      </c>
      <c r="P64" s="21">
        <v>0</v>
      </c>
      <c r="R64" s="21">
        <v>49847035</v>
      </c>
      <c r="T64" s="21">
        <v>0</v>
      </c>
      <c r="V64" s="21">
        <v>0</v>
      </c>
      <c r="X64" s="21">
        <v>0</v>
      </c>
      <c r="Z64" s="21">
        <v>0</v>
      </c>
      <c r="AB64" s="22">
        <v>53947035</v>
      </c>
      <c r="AD64" s="5" t="str">
        <f t="shared" si="0"/>
        <v>No</v>
      </c>
      <c r="AF64" s="28"/>
      <c r="AG64" s="21"/>
    </row>
    <row r="65" spans="1:33">
      <c r="A65" s="8" t="s">
        <v>2959</v>
      </c>
      <c r="B65" s="8" t="s">
        <v>2960</v>
      </c>
      <c r="C65" s="9" t="s">
        <v>466</v>
      </c>
      <c r="D65" s="185">
        <v>5012</v>
      </c>
      <c r="E65" s="188">
        <v>50012</v>
      </c>
      <c r="F65" s="9" t="s">
        <v>83</v>
      </c>
      <c r="G65" s="9" t="s">
        <v>84</v>
      </c>
      <c r="H65" s="10">
        <v>1624827</v>
      </c>
      <c r="I65" s="11">
        <v>348</v>
      </c>
      <c r="J65" s="24">
        <v>0</v>
      </c>
      <c r="K65" s="20"/>
      <c r="L65" s="14">
        <v>0</v>
      </c>
      <c r="N65" s="21">
        <v>0</v>
      </c>
      <c r="P65" s="21">
        <v>0</v>
      </c>
      <c r="R65" s="21">
        <v>766646</v>
      </c>
      <c r="T65" s="21">
        <v>0</v>
      </c>
      <c r="V65" s="21">
        <v>0</v>
      </c>
      <c r="X65" s="21">
        <v>0</v>
      </c>
      <c r="Z65" s="21">
        <v>0</v>
      </c>
      <c r="AB65" s="22">
        <v>766646</v>
      </c>
      <c r="AD65" s="5" t="str">
        <f t="shared" si="0"/>
        <v>No</v>
      </c>
      <c r="AF65" s="28"/>
      <c r="AG65" s="21"/>
    </row>
    <row r="66" spans="1:33">
      <c r="A66" s="8" t="s">
        <v>729</v>
      </c>
      <c r="B66" s="8" t="s">
        <v>730</v>
      </c>
      <c r="C66" s="9" t="s">
        <v>42</v>
      </c>
      <c r="D66" s="185">
        <v>2076</v>
      </c>
      <c r="E66" s="188">
        <v>20076</v>
      </c>
      <c r="F66" s="9" t="s">
        <v>83</v>
      </c>
      <c r="G66" s="9" t="s">
        <v>84</v>
      </c>
      <c r="H66" s="10">
        <v>18351295</v>
      </c>
      <c r="I66" s="11">
        <v>340</v>
      </c>
      <c r="J66" s="24">
        <v>61448034</v>
      </c>
      <c r="K66" s="20"/>
      <c r="L66" s="14">
        <v>0</v>
      </c>
      <c r="N66" s="21">
        <v>0</v>
      </c>
      <c r="P66" s="21">
        <v>0</v>
      </c>
      <c r="R66" s="21">
        <v>0</v>
      </c>
      <c r="T66" s="21">
        <v>0</v>
      </c>
      <c r="V66" s="21">
        <v>0</v>
      </c>
      <c r="X66" s="21">
        <v>0</v>
      </c>
      <c r="Z66" s="21">
        <v>0</v>
      </c>
      <c r="AB66" s="22">
        <v>61448034</v>
      </c>
      <c r="AD66" s="5" t="str">
        <f t="shared" si="0"/>
        <v>No</v>
      </c>
      <c r="AF66" s="28"/>
      <c r="AG66" s="21"/>
    </row>
    <row r="67" spans="1:33">
      <c r="A67" s="8" t="s">
        <v>674</v>
      </c>
      <c r="B67" s="8" t="s">
        <v>675</v>
      </c>
      <c r="C67" s="9" t="s">
        <v>42</v>
      </c>
      <c r="D67" s="185">
        <v>2206</v>
      </c>
      <c r="E67" s="188">
        <v>20206</v>
      </c>
      <c r="F67" s="9" t="s">
        <v>83</v>
      </c>
      <c r="G67" s="9" t="s">
        <v>84</v>
      </c>
      <c r="H67" s="10">
        <v>18351295</v>
      </c>
      <c r="I67" s="11">
        <v>338</v>
      </c>
      <c r="J67" s="24">
        <v>2539500</v>
      </c>
      <c r="K67" s="20"/>
      <c r="L67" s="14">
        <v>0</v>
      </c>
      <c r="N67" s="21">
        <v>65445700</v>
      </c>
      <c r="P67" s="21">
        <v>0</v>
      </c>
      <c r="R67" s="21">
        <v>1031939</v>
      </c>
      <c r="T67" s="21">
        <v>0</v>
      </c>
      <c r="V67" s="21">
        <v>0</v>
      </c>
      <c r="X67" s="21">
        <v>0</v>
      </c>
      <c r="Z67" s="21">
        <v>0</v>
      </c>
      <c r="AB67" s="22">
        <v>69017139</v>
      </c>
      <c r="AD67" s="5" t="str">
        <f t="shared" ref="AD67:AD130" si="1">IF(AC67&amp;AA67&amp;Y67&amp;W67&amp;U67&amp;S67&amp;Q67&amp;O67&amp;M67&amp;K67&lt;&gt;"","Yes","No")</f>
        <v>No</v>
      </c>
      <c r="AF67" s="28"/>
      <c r="AG67" s="21"/>
    </row>
    <row r="68" spans="1:33">
      <c r="A68" s="8" t="s">
        <v>6513</v>
      </c>
      <c r="B68" s="8" t="s">
        <v>3627</v>
      </c>
      <c r="C68" s="9" t="s">
        <v>39</v>
      </c>
      <c r="D68" s="185">
        <v>9033</v>
      </c>
      <c r="E68" s="188">
        <v>90033</v>
      </c>
      <c r="F68" s="9" t="s">
        <v>83</v>
      </c>
      <c r="G68" s="9" t="s">
        <v>84</v>
      </c>
      <c r="H68" s="10">
        <v>843168</v>
      </c>
      <c r="I68" s="11">
        <v>333</v>
      </c>
      <c r="J68" s="24">
        <v>0</v>
      </c>
      <c r="K68" s="20"/>
      <c r="L68" s="14">
        <v>0</v>
      </c>
      <c r="N68" s="21">
        <v>13499061</v>
      </c>
      <c r="P68" s="21">
        <v>0</v>
      </c>
      <c r="R68" s="21">
        <v>0</v>
      </c>
      <c r="T68" s="21">
        <v>0</v>
      </c>
      <c r="V68" s="21">
        <v>0</v>
      </c>
      <c r="X68" s="21">
        <v>0</v>
      </c>
      <c r="Z68" s="21">
        <v>0</v>
      </c>
      <c r="AB68" s="22">
        <v>13499061</v>
      </c>
      <c r="AD68" s="5" t="str">
        <f t="shared" si="1"/>
        <v>No</v>
      </c>
      <c r="AF68" s="28"/>
      <c r="AG68" s="21"/>
    </row>
    <row r="69" spans="1:33">
      <c r="A69" s="8" t="s">
        <v>4132</v>
      </c>
      <c r="B69" s="8" t="s">
        <v>4133</v>
      </c>
      <c r="C69" s="9" t="s">
        <v>91</v>
      </c>
      <c r="D69" s="185">
        <v>9146</v>
      </c>
      <c r="E69" s="188">
        <v>90146</v>
      </c>
      <c r="F69" s="9" t="s">
        <v>88</v>
      </c>
      <c r="G69" s="9" t="s">
        <v>84</v>
      </c>
      <c r="H69" s="10">
        <v>12150996</v>
      </c>
      <c r="I69" s="11">
        <v>329</v>
      </c>
      <c r="J69" s="24">
        <v>0</v>
      </c>
      <c r="K69" s="20"/>
      <c r="L69" s="14">
        <v>0</v>
      </c>
      <c r="N69" s="21">
        <v>35844912</v>
      </c>
      <c r="P69" s="21">
        <v>0</v>
      </c>
      <c r="R69" s="21">
        <v>0</v>
      </c>
      <c r="T69" s="21">
        <v>0</v>
      </c>
      <c r="V69" s="21">
        <v>0</v>
      </c>
      <c r="X69" s="21">
        <v>0</v>
      </c>
      <c r="Z69" s="21">
        <v>0</v>
      </c>
      <c r="AB69" s="22">
        <v>35844912</v>
      </c>
      <c r="AD69" s="5" t="str">
        <f t="shared" si="1"/>
        <v>No</v>
      </c>
      <c r="AF69" s="28"/>
      <c r="AG69" s="21"/>
    </row>
    <row r="70" spans="1:33">
      <c r="A70" s="8" t="s">
        <v>4581</v>
      </c>
      <c r="B70" s="8" t="s">
        <v>2299</v>
      </c>
      <c r="C70" s="9" t="s">
        <v>141</v>
      </c>
      <c r="D70" s="185">
        <v>3006</v>
      </c>
      <c r="E70" s="188">
        <v>30006</v>
      </c>
      <c r="F70" s="9" t="s">
        <v>543</v>
      </c>
      <c r="G70" s="9" t="s">
        <v>84</v>
      </c>
      <c r="H70" s="10">
        <v>953556</v>
      </c>
      <c r="I70" s="11">
        <v>327</v>
      </c>
      <c r="J70" s="24">
        <v>14373306</v>
      </c>
      <c r="K70" s="20"/>
      <c r="L70" s="14">
        <v>0</v>
      </c>
      <c r="N70" s="21">
        <v>0</v>
      </c>
      <c r="P70" s="21">
        <v>0</v>
      </c>
      <c r="R70" s="21">
        <v>0</v>
      </c>
      <c r="T70" s="21">
        <v>0</v>
      </c>
      <c r="V70" s="21">
        <v>0</v>
      </c>
      <c r="X70" s="21">
        <v>0</v>
      </c>
      <c r="Z70" s="21">
        <v>0</v>
      </c>
      <c r="AB70" s="22">
        <v>14373306</v>
      </c>
      <c r="AD70" s="5" t="str">
        <f t="shared" si="1"/>
        <v>No</v>
      </c>
      <c r="AF70" s="28"/>
      <c r="AG70" s="21"/>
    </row>
    <row r="71" spans="1:33">
      <c r="A71" s="8" t="s">
        <v>1758</v>
      </c>
      <c r="B71" s="8" t="s">
        <v>1087</v>
      </c>
      <c r="C71" s="9" t="s">
        <v>106</v>
      </c>
      <c r="D71" s="185">
        <v>7005</v>
      </c>
      <c r="E71" s="188">
        <v>70005</v>
      </c>
      <c r="F71" s="9" t="s">
        <v>88</v>
      </c>
      <c r="G71" s="9" t="s">
        <v>84</v>
      </c>
      <c r="H71" s="10">
        <v>1519417</v>
      </c>
      <c r="I71" s="11">
        <v>325</v>
      </c>
      <c r="J71" s="24">
        <v>585953</v>
      </c>
      <c r="K71" s="20"/>
      <c r="L71" s="14">
        <v>0</v>
      </c>
      <c r="N71" s="21">
        <v>0</v>
      </c>
      <c r="P71" s="21">
        <v>0</v>
      </c>
      <c r="R71" s="21">
        <v>0</v>
      </c>
      <c r="T71" s="21">
        <v>0</v>
      </c>
      <c r="V71" s="21">
        <v>0</v>
      </c>
      <c r="X71" s="21">
        <v>0</v>
      </c>
      <c r="Z71" s="21">
        <v>0</v>
      </c>
      <c r="AB71" s="22">
        <v>585953</v>
      </c>
      <c r="AD71" s="5" t="str">
        <f t="shared" si="1"/>
        <v>No</v>
      </c>
      <c r="AF71" s="28"/>
      <c r="AG71" s="21"/>
    </row>
    <row r="72" spans="1:33">
      <c r="A72" s="8" t="s">
        <v>1462</v>
      </c>
      <c r="B72" s="8" t="s">
        <v>1463</v>
      </c>
      <c r="C72" s="9" t="s">
        <v>163</v>
      </c>
      <c r="D72" s="185">
        <v>1105</v>
      </c>
      <c r="E72" s="188">
        <v>10105</v>
      </c>
      <c r="F72" s="9" t="s">
        <v>88</v>
      </c>
      <c r="G72" s="9" t="s">
        <v>84</v>
      </c>
      <c r="H72" s="10">
        <v>246695</v>
      </c>
      <c r="I72" s="11">
        <v>323</v>
      </c>
      <c r="J72" s="24">
        <v>6283156</v>
      </c>
      <c r="K72" s="20"/>
      <c r="L72" s="14">
        <v>0</v>
      </c>
      <c r="N72" s="21">
        <v>0</v>
      </c>
      <c r="P72" s="21">
        <v>0</v>
      </c>
      <c r="R72" s="21">
        <v>0</v>
      </c>
      <c r="T72" s="21">
        <v>0</v>
      </c>
      <c r="V72" s="21">
        <v>0</v>
      </c>
      <c r="X72" s="21">
        <v>0</v>
      </c>
      <c r="Z72" s="21">
        <v>0</v>
      </c>
      <c r="AB72" s="22">
        <v>6283156</v>
      </c>
      <c r="AD72" s="5" t="str">
        <f t="shared" si="1"/>
        <v>No</v>
      </c>
      <c r="AF72" s="28"/>
      <c r="AG72" s="21"/>
    </row>
    <row r="73" spans="1:33">
      <c r="A73" s="8" t="s">
        <v>1708</v>
      </c>
      <c r="B73" s="8" t="s">
        <v>240</v>
      </c>
      <c r="C73" s="9" t="s">
        <v>109</v>
      </c>
      <c r="D73" s="185">
        <v>4018</v>
      </c>
      <c r="E73" s="188">
        <v>40018</v>
      </c>
      <c r="F73" s="9" t="s">
        <v>88</v>
      </c>
      <c r="G73" s="9" t="s">
        <v>84</v>
      </c>
      <c r="H73" s="10">
        <v>972546</v>
      </c>
      <c r="I73" s="11">
        <v>320</v>
      </c>
      <c r="J73" s="24">
        <v>500000</v>
      </c>
      <c r="K73" s="20"/>
      <c r="L73" s="14">
        <v>0</v>
      </c>
      <c r="N73" s="21">
        <v>1178679</v>
      </c>
      <c r="P73" s="21">
        <v>0</v>
      </c>
      <c r="R73" s="21">
        <v>342015</v>
      </c>
      <c r="T73" s="21">
        <v>0</v>
      </c>
      <c r="V73" s="21">
        <v>0</v>
      </c>
      <c r="X73" s="21">
        <v>0</v>
      </c>
      <c r="Z73" s="21">
        <v>0</v>
      </c>
      <c r="AB73" s="22">
        <v>2020694</v>
      </c>
      <c r="AD73" s="5" t="str">
        <f t="shared" si="1"/>
        <v>No</v>
      </c>
      <c r="AF73" s="28"/>
      <c r="AG73" s="21"/>
    </row>
    <row r="74" spans="1:33">
      <c r="A74" s="8" t="s">
        <v>4435</v>
      </c>
      <c r="B74" s="8" t="s">
        <v>4436</v>
      </c>
      <c r="C74" s="9" t="s">
        <v>82</v>
      </c>
      <c r="D74" s="185">
        <v>2098</v>
      </c>
      <c r="E74" s="188">
        <v>20098</v>
      </c>
      <c r="F74" s="9" t="s">
        <v>88</v>
      </c>
      <c r="G74" s="9" t="s">
        <v>84</v>
      </c>
      <c r="H74" s="10">
        <v>18351295</v>
      </c>
      <c r="I74" s="11">
        <v>313</v>
      </c>
      <c r="J74" s="24">
        <v>0</v>
      </c>
      <c r="K74" s="20"/>
      <c r="L74" s="14">
        <v>0</v>
      </c>
      <c r="N74" s="21">
        <v>0</v>
      </c>
      <c r="P74" s="21">
        <v>0</v>
      </c>
      <c r="R74" s="21">
        <v>0</v>
      </c>
      <c r="T74" s="21">
        <v>0</v>
      </c>
      <c r="V74" s="21">
        <v>0</v>
      </c>
      <c r="X74" s="21">
        <v>0</v>
      </c>
      <c r="Z74" s="21">
        <v>0</v>
      </c>
      <c r="AB74" s="22">
        <v>0</v>
      </c>
      <c r="AD74" s="5" t="str">
        <f t="shared" si="1"/>
        <v>No</v>
      </c>
      <c r="AF74" s="28"/>
      <c r="AG74" s="21"/>
    </row>
    <row r="75" spans="1:33">
      <c r="A75" s="8" t="s">
        <v>2375</v>
      </c>
      <c r="B75" s="8" t="s">
        <v>2376</v>
      </c>
      <c r="C75" s="9" t="s">
        <v>91</v>
      </c>
      <c r="D75" s="185">
        <v>9148</v>
      </c>
      <c r="E75" s="188">
        <v>90148</v>
      </c>
      <c r="F75" s="9" t="s">
        <v>88</v>
      </c>
      <c r="G75" s="9" t="s">
        <v>84</v>
      </c>
      <c r="H75" s="10">
        <v>328454</v>
      </c>
      <c r="I75" s="11">
        <v>304</v>
      </c>
      <c r="J75" s="24">
        <v>428009</v>
      </c>
      <c r="K75" s="20"/>
      <c r="L75" s="14">
        <v>0</v>
      </c>
      <c r="N75" s="21">
        <v>12086526</v>
      </c>
      <c r="P75" s="21">
        <v>0</v>
      </c>
      <c r="R75" s="21">
        <v>476435</v>
      </c>
      <c r="T75" s="21">
        <v>0</v>
      </c>
      <c r="V75" s="21">
        <v>0</v>
      </c>
      <c r="X75" s="21">
        <v>0</v>
      </c>
      <c r="Z75" s="21">
        <v>0</v>
      </c>
      <c r="AB75" s="22">
        <v>12990970</v>
      </c>
      <c r="AD75" s="5" t="str">
        <f t="shared" si="1"/>
        <v>No</v>
      </c>
      <c r="AF75" s="28"/>
      <c r="AG75" s="21"/>
    </row>
    <row r="76" spans="1:33">
      <c r="A76" s="8" t="s">
        <v>5458</v>
      </c>
      <c r="B76" s="8" t="s">
        <v>412</v>
      </c>
      <c r="C76" s="9" t="s">
        <v>178</v>
      </c>
      <c r="D76" s="185">
        <v>5031</v>
      </c>
      <c r="E76" s="188">
        <v>50031</v>
      </c>
      <c r="F76" s="9" t="s">
        <v>88</v>
      </c>
      <c r="G76" s="9" t="s">
        <v>84</v>
      </c>
      <c r="H76" s="10">
        <v>3734090</v>
      </c>
      <c r="I76" s="11">
        <v>302</v>
      </c>
      <c r="J76" s="24">
        <v>39402233</v>
      </c>
      <c r="K76" s="20"/>
      <c r="L76" s="14">
        <v>0</v>
      </c>
      <c r="N76" s="21">
        <v>0</v>
      </c>
      <c r="P76" s="21">
        <v>0</v>
      </c>
      <c r="R76" s="21">
        <v>0</v>
      </c>
      <c r="T76" s="21">
        <v>0</v>
      </c>
      <c r="V76" s="21">
        <v>0</v>
      </c>
      <c r="X76" s="21">
        <v>0</v>
      </c>
      <c r="Z76" s="21">
        <v>0</v>
      </c>
      <c r="AB76" s="22">
        <v>39402233</v>
      </c>
      <c r="AD76" s="5" t="str">
        <f t="shared" si="1"/>
        <v>No</v>
      </c>
      <c r="AF76" s="28"/>
      <c r="AG76" s="21"/>
    </row>
    <row r="77" spans="1:33">
      <c r="A77" s="8" t="s">
        <v>1939</v>
      </c>
      <c r="B77" s="8" t="s">
        <v>1940</v>
      </c>
      <c r="C77" s="9" t="s">
        <v>87</v>
      </c>
      <c r="D77" s="185">
        <v>2</v>
      </c>
      <c r="E77" s="188">
        <v>2</v>
      </c>
      <c r="F77" s="9" t="s">
        <v>88</v>
      </c>
      <c r="G77" s="9" t="s">
        <v>84</v>
      </c>
      <c r="H77" s="10">
        <v>387847</v>
      </c>
      <c r="I77" s="11">
        <v>300</v>
      </c>
      <c r="J77" s="24">
        <v>4767235</v>
      </c>
      <c r="K77" s="20"/>
      <c r="L77" s="14">
        <v>0</v>
      </c>
      <c r="N77" s="21">
        <v>0</v>
      </c>
      <c r="P77" s="21">
        <v>0</v>
      </c>
      <c r="R77" s="21">
        <v>0</v>
      </c>
      <c r="T77" s="21">
        <v>0</v>
      </c>
      <c r="V77" s="21">
        <v>0</v>
      </c>
      <c r="X77" s="21">
        <v>0</v>
      </c>
      <c r="Z77" s="21">
        <v>0</v>
      </c>
      <c r="AB77" s="22">
        <v>4767235</v>
      </c>
      <c r="AD77" s="5" t="str">
        <f t="shared" si="1"/>
        <v>No</v>
      </c>
      <c r="AF77" s="28"/>
      <c r="AG77" s="21"/>
    </row>
    <row r="78" spans="1:33">
      <c r="A78" s="8" t="s">
        <v>1221</v>
      </c>
      <c r="B78" s="8" t="s">
        <v>1222</v>
      </c>
      <c r="C78" s="9" t="s">
        <v>42</v>
      </c>
      <c r="D78" s="185">
        <v>2072</v>
      </c>
      <c r="E78" s="188">
        <v>20072</v>
      </c>
      <c r="F78" s="9" t="s">
        <v>83</v>
      </c>
      <c r="G78" s="9" t="s">
        <v>84</v>
      </c>
      <c r="H78" s="10">
        <v>18351295</v>
      </c>
      <c r="I78" s="11">
        <v>291</v>
      </c>
      <c r="J78" s="24">
        <v>28784984</v>
      </c>
      <c r="K78" s="20"/>
      <c r="L78" s="14">
        <v>0</v>
      </c>
      <c r="N78" s="21">
        <v>0</v>
      </c>
      <c r="P78" s="21">
        <v>0</v>
      </c>
      <c r="R78" s="21">
        <v>0</v>
      </c>
      <c r="T78" s="21">
        <v>0</v>
      </c>
      <c r="V78" s="21">
        <v>0</v>
      </c>
      <c r="X78" s="21">
        <v>0</v>
      </c>
      <c r="Z78" s="21">
        <v>0</v>
      </c>
      <c r="AB78" s="22">
        <v>28784984</v>
      </c>
      <c r="AD78" s="5" t="str">
        <f t="shared" si="1"/>
        <v>No</v>
      </c>
      <c r="AF78" s="28"/>
      <c r="AG78" s="21"/>
    </row>
    <row r="79" spans="1:33">
      <c r="A79" s="8" t="s">
        <v>2673</v>
      </c>
      <c r="B79" s="8" t="s">
        <v>2674</v>
      </c>
      <c r="C79" s="9" t="s">
        <v>2675</v>
      </c>
      <c r="D79" s="185">
        <v>1001</v>
      </c>
      <c r="E79" s="188">
        <v>10001</v>
      </c>
      <c r="F79" s="9" t="s">
        <v>88</v>
      </c>
      <c r="G79" s="9" t="s">
        <v>84</v>
      </c>
      <c r="H79" s="10">
        <v>1190956</v>
      </c>
      <c r="I79" s="11">
        <v>290</v>
      </c>
      <c r="J79" s="24">
        <v>7361787</v>
      </c>
      <c r="K79" s="20"/>
      <c r="L79" s="14">
        <v>0</v>
      </c>
      <c r="N79" s="21">
        <v>0</v>
      </c>
      <c r="P79" s="21">
        <v>0</v>
      </c>
      <c r="R79" s="21">
        <v>0</v>
      </c>
      <c r="T79" s="21">
        <v>0</v>
      </c>
      <c r="V79" s="21">
        <v>0</v>
      </c>
      <c r="X79" s="21">
        <v>6323389</v>
      </c>
      <c r="Z79" s="21">
        <v>0</v>
      </c>
      <c r="AB79" s="22">
        <v>13685176</v>
      </c>
      <c r="AD79" s="5" t="str">
        <f t="shared" si="1"/>
        <v>No</v>
      </c>
      <c r="AF79" s="28"/>
      <c r="AG79" s="21"/>
    </row>
    <row r="80" spans="1:33">
      <c r="A80" s="8" t="s">
        <v>643</v>
      </c>
      <c r="B80" s="8" t="s">
        <v>644</v>
      </c>
      <c r="C80" s="9" t="s">
        <v>235</v>
      </c>
      <c r="D80" s="185">
        <v>4007</v>
      </c>
      <c r="E80" s="188">
        <v>40007</v>
      </c>
      <c r="F80" s="9" t="s">
        <v>83</v>
      </c>
      <c r="G80" s="9" t="s">
        <v>84</v>
      </c>
      <c r="H80" s="10">
        <v>884891</v>
      </c>
      <c r="I80" s="11">
        <v>289</v>
      </c>
      <c r="J80" s="24">
        <v>3479588</v>
      </c>
      <c r="K80" s="20"/>
      <c r="L80" s="14">
        <v>0</v>
      </c>
      <c r="N80" s="21">
        <v>0</v>
      </c>
      <c r="P80" s="21">
        <v>0</v>
      </c>
      <c r="R80" s="21">
        <v>0</v>
      </c>
      <c r="T80" s="21">
        <v>0</v>
      </c>
      <c r="V80" s="21">
        <v>0</v>
      </c>
      <c r="X80" s="21">
        <v>0</v>
      </c>
      <c r="Z80" s="21">
        <v>0</v>
      </c>
      <c r="AB80" s="22">
        <v>3479588</v>
      </c>
      <c r="AD80" s="5" t="str">
        <f t="shared" si="1"/>
        <v>No</v>
      </c>
      <c r="AF80" s="28"/>
      <c r="AG80" s="21"/>
    </row>
    <row r="81" spans="1:33">
      <c r="A81" s="8" t="s">
        <v>2989</v>
      </c>
      <c r="B81" s="8" t="s">
        <v>665</v>
      </c>
      <c r="C81" s="9" t="s">
        <v>168</v>
      </c>
      <c r="D81" s="185">
        <v>25</v>
      </c>
      <c r="E81" s="188">
        <v>25</v>
      </c>
      <c r="F81" s="9" t="s">
        <v>88</v>
      </c>
      <c r="G81" s="9" t="s">
        <v>84</v>
      </c>
      <c r="H81" s="10">
        <v>236632</v>
      </c>
      <c r="I81" s="11">
        <v>288</v>
      </c>
      <c r="J81" s="24">
        <v>0</v>
      </c>
      <c r="K81" s="20"/>
      <c r="L81" s="14">
        <v>0</v>
      </c>
      <c r="N81" s="21">
        <v>0</v>
      </c>
      <c r="P81" s="21">
        <v>5965065</v>
      </c>
      <c r="R81" s="21">
        <v>0</v>
      </c>
      <c r="T81" s="21">
        <v>1291244</v>
      </c>
      <c r="V81" s="21">
        <v>0</v>
      </c>
      <c r="X81" s="21">
        <v>0</v>
      </c>
      <c r="Z81" s="21">
        <v>0</v>
      </c>
      <c r="AB81" s="22">
        <v>7256309</v>
      </c>
      <c r="AD81" s="5" t="str">
        <f t="shared" si="1"/>
        <v>No</v>
      </c>
      <c r="AF81" s="28"/>
      <c r="AG81" s="21"/>
    </row>
    <row r="82" spans="1:33">
      <c r="A82" s="8" t="s">
        <v>463</v>
      </c>
      <c r="B82" s="8" t="s">
        <v>464</v>
      </c>
      <c r="C82" s="9" t="s">
        <v>217</v>
      </c>
      <c r="D82" s="185">
        <v>3051</v>
      </c>
      <c r="E82" s="188">
        <v>30051</v>
      </c>
      <c r="F82" s="9" t="s">
        <v>83</v>
      </c>
      <c r="G82" s="9" t="s">
        <v>84</v>
      </c>
      <c r="H82" s="10">
        <v>4586770</v>
      </c>
      <c r="I82" s="11">
        <v>287</v>
      </c>
      <c r="J82" s="24">
        <v>4615580</v>
      </c>
      <c r="K82" s="20"/>
      <c r="L82" s="14">
        <v>0</v>
      </c>
      <c r="N82" s="21">
        <v>0</v>
      </c>
      <c r="P82" s="21">
        <v>0</v>
      </c>
      <c r="R82" s="21">
        <v>8461897</v>
      </c>
      <c r="T82" s="21">
        <v>13077477</v>
      </c>
      <c r="V82" s="21">
        <v>0</v>
      </c>
      <c r="X82" s="21">
        <v>0</v>
      </c>
      <c r="Z82" s="21">
        <v>0</v>
      </c>
      <c r="AB82" s="22">
        <v>26154954</v>
      </c>
      <c r="AD82" s="5" t="str">
        <f t="shared" si="1"/>
        <v>No</v>
      </c>
      <c r="AF82" s="28"/>
      <c r="AG82" s="21"/>
    </row>
    <row r="83" spans="1:33">
      <c r="A83" s="8" t="s">
        <v>1349</v>
      </c>
      <c r="B83" s="8" t="s">
        <v>128</v>
      </c>
      <c r="C83" s="9" t="s">
        <v>129</v>
      </c>
      <c r="D83" s="185">
        <v>4153</v>
      </c>
      <c r="E83" s="188">
        <v>40153</v>
      </c>
      <c r="F83" s="9" t="s">
        <v>183</v>
      </c>
      <c r="G83" s="9" t="s">
        <v>84</v>
      </c>
      <c r="H83" s="10">
        <v>4515419</v>
      </c>
      <c r="I83" s="11">
        <v>287</v>
      </c>
      <c r="J83" s="24">
        <v>0</v>
      </c>
      <c r="K83" s="20"/>
      <c r="L83" s="14">
        <v>0</v>
      </c>
      <c r="N83" s="21">
        <v>0</v>
      </c>
      <c r="P83" s="21">
        <v>0</v>
      </c>
      <c r="R83" s="21">
        <v>0</v>
      </c>
      <c r="T83" s="21">
        <v>0</v>
      </c>
      <c r="V83" s="21">
        <v>0</v>
      </c>
      <c r="X83" s="21">
        <v>0</v>
      </c>
      <c r="Z83" s="21">
        <v>0</v>
      </c>
      <c r="AB83" s="22">
        <v>0</v>
      </c>
      <c r="AD83" s="5" t="str">
        <f t="shared" si="1"/>
        <v>No</v>
      </c>
      <c r="AF83" s="28"/>
      <c r="AG83" s="21"/>
    </row>
    <row r="84" spans="1:33">
      <c r="A84" s="8" t="s">
        <v>2990</v>
      </c>
      <c r="B84" s="8" t="s">
        <v>2991</v>
      </c>
      <c r="C84" s="9" t="s">
        <v>168</v>
      </c>
      <c r="D84" s="185">
        <v>7</v>
      </c>
      <c r="E84" s="188">
        <v>7</v>
      </c>
      <c r="F84" s="9" t="s">
        <v>88</v>
      </c>
      <c r="G84" s="9" t="s">
        <v>84</v>
      </c>
      <c r="H84" s="10">
        <v>247421</v>
      </c>
      <c r="I84" s="11">
        <v>277</v>
      </c>
      <c r="J84" s="24">
        <v>8621169</v>
      </c>
      <c r="K84" s="20"/>
      <c r="L84" s="14">
        <v>0</v>
      </c>
      <c r="N84" s="21">
        <v>0</v>
      </c>
      <c r="P84" s="21">
        <v>0</v>
      </c>
      <c r="R84" s="21">
        <v>0</v>
      </c>
      <c r="T84" s="21">
        <v>955968</v>
      </c>
      <c r="V84" s="21">
        <v>0</v>
      </c>
      <c r="X84" s="21">
        <v>0</v>
      </c>
      <c r="Z84" s="21">
        <v>0</v>
      </c>
      <c r="AB84" s="22">
        <v>9577137</v>
      </c>
      <c r="AD84" s="5" t="str">
        <f t="shared" si="1"/>
        <v>No</v>
      </c>
      <c r="AF84" s="28"/>
      <c r="AG84" s="21"/>
    </row>
    <row r="85" spans="1:33">
      <c r="A85" s="8" t="s">
        <v>1985</v>
      </c>
      <c r="B85" s="8" t="s">
        <v>1986</v>
      </c>
      <c r="C85" s="9" t="s">
        <v>87</v>
      </c>
      <c r="D85" s="185">
        <v>19</v>
      </c>
      <c r="E85" s="188">
        <v>19</v>
      </c>
      <c r="F85" s="9" t="s">
        <v>88</v>
      </c>
      <c r="G85" s="9" t="s">
        <v>84</v>
      </c>
      <c r="H85" s="10">
        <v>176617</v>
      </c>
      <c r="I85" s="11">
        <v>276</v>
      </c>
      <c r="J85" s="24">
        <v>1281725</v>
      </c>
      <c r="K85" s="20"/>
      <c r="L85" s="14">
        <v>0</v>
      </c>
      <c r="N85" s="21">
        <v>0</v>
      </c>
      <c r="P85" s="21">
        <v>0</v>
      </c>
      <c r="R85" s="21">
        <v>0</v>
      </c>
      <c r="T85" s="21">
        <v>0</v>
      </c>
      <c r="V85" s="21">
        <v>0</v>
      </c>
      <c r="X85" s="21">
        <v>0</v>
      </c>
      <c r="Z85" s="21">
        <v>0</v>
      </c>
      <c r="AB85" s="22">
        <v>1281725</v>
      </c>
      <c r="AD85" s="5" t="str">
        <f t="shared" si="1"/>
        <v>No</v>
      </c>
      <c r="AF85" s="28"/>
      <c r="AG85" s="21"/>
    </row>
    <row r="86" spans="1:33">
      <c r="A86" s="8" t="s">
        <v>4598</v>
      </c>
      <c r="B86" s="8" t="s">
        <v>551</v>
      </c>
      <c r="C86" s="9" t="s">
        <v>42</v>
      </c>
      <c r="D86" s="185">
        <v>2002</v>
      </c>
      <c r="E86" s="188">
        <v>20002</v>
      </c>
      <c r="F86" s="9" t="s">
        <v>88</v>
      </c>
      <c r="G86" s="9" t="s">
        <v>84</v>
      </c>
      <c r="H86" s="10">
        <v>594962</v>
      </c>
      <c r="I86" s="11">
        <v>276</v>
      </c>
      <c r="J86" s="24">
        <v>39174924</v>
      </c>
      <c r="K86" s="20"/>
      <c r="L86" s="14">
        <v>0</v>
      </c>
      <c r="N86" s="21">
        <v>0</v>
      </c>
      <c r="P86" s="21">
        <v>0</v>
      </c>
      <c r="R86" s="21">
        <v>0</v>
      </c>
      <c r="T86" s="21">
        <v>0</v>
      </c>
      <c r="V86" s="21">
        <v>0</v>
      </c>
      <c r="X86" s="21">
        <v>0</v>
      </c>
      <c r="Z86" s="21">
        <v>0</v>
      </c>
      <c r="AB86" s="22">
        <v>39174924</v>
      </c>
      <c r="AD86" s="5" t="str">
        <f t="shared" si="1"/>
        <v>No</v>
      </c>
      <c r="AF86" s="28"/>
      <c r="AG86" s="21"/>
    </row>
    <row r="87" spans="1:33">
      <c r="A87" s="8" t="s">
        <v>1794</v>
      </c>
      <c r="B87" s="8" t="s">
        <v>1795</v>
      </c>
      <c r="C87" s="9" t="s">
        <v>171</v>
      </c>
      <c r="D87" s="185">
        <v>4027</v>
      </c>
      <c r="E87" s="188">
        <v>40027</v>
      </c>
      <c r="F87" s="9" t="s">
        <v>88</v>
      </c>
      <c r="G87" s="9" t="s">
        <v>84</v>
      </c>
      <c r="H87" s="10">
        <v>2441770</v>
      </c>
      <c r="I87" s="11">
        <v>276</v>
      </c>
      <c r="J87" s="24">
        <v>8746523</v>
      </c>
      <c r="K87" s="20"/>
      <c r="L87" s="14">
        <v>0</v>
      </c>
      <c r="N87" s="21">
        <v>0</v>
      </c>
      <c r="P87" s="21">
        <v>0</v>
      </c>
      <c r="R87" s="21">
        <v>0</v>
      </c>
      <c r="T87" s="21">
        <v>0</v>
      </c>
      <c r="V87" s="21">
        <v>0</v>
      </c>
      <c r="X87" s="21">
        <v>0</v>
      </c>
      <c r="Z87" s="21">
        <v>0</v>
      </c>
      <c r="AB87" s="22">
        <v>8746523</v>
      </c>
      <c r="AD87" s="5" t="str">
        <f t="shared" si="1"/>
        <v>No</v>
      </c>
      <c r="AF87" s="28"/>
      <c r="AG87" s="21"/>
    </row>
    <row r="88" spans="1:33">
      <c r="A88" s="8" t="s">
        <v>442</v>
      </c>
      <c r="B88" s="8" t="s">
        <v>410</v>
      </c>
      <c r="C88" s="9" t="s">
        <v>91</v>
      </c>
      <c r="D88" s="185">
        <v>9031</v>
      </c>
      <c r="E88" s="188">
        <v>90031</v>
      </c>
      <c r="F88" s="9" t="s">
        <v>88</v>
      </c>
      <c r="G88" s="9" t="s">
        <v>84</v>
      </c>
      <c r="H88" s="10">
        <v>1932666</v>
      </c>
      <c r="I88" s="11">
        <v>275</v>
      </c>
      <c r="J88" s="24">
        <v>1614161</v>
      </c>
      <c r="K88" s="20"/>
      <c r="L88" s="14">
        <v>0</v>
      </c>
      <c r="N88" s="21">
        <v>0</v>
      </c>
      <c r="P88" s="21">
        <v>0</v>
      </c>
      <c r="R88" s="21">
        <v>0</v>
      </c>
      <c r="T88" s="21">
        <v>0</v>
      </c>
      <c r="V88" s="21">
        <v>0</v>
      </c>
      <c r="X88" s="21">
        <v>0</v>
      </c>
      <c r="Z88" s="21">
        <v>0</v>
      </c>
      <c r="AB88" s="22">
        <v>1614161</v>
      </c>
      <c r="AD88" s="5" t="str">
        <f t="shared" si="1"/>
        <v>No</v>
      </c>
      <c r="AF88" s="28"/>
      <c r="AG88" s="21"/>
    </row>
    <row r="89" spans="1:33">
      <c r="A89" s="8" t="s">
        <v>1464</v>
      </c>
      <c r="B89" s="8" t="s">
        <v>535</v>
      </c>
      <c r="C89" s="9" t="s">
        <v>163</v>
      </c>
      <c r="D89" s="185">
        <v>1008</v>
      </c>
      <c r="E89" s="188">
        <v>10008</v>
      </c>
      <c r="F89" s="9" t="s">
        <v>88</v>
      </c>
      <c r="G89" s="9" t="s">
        <v>84</v>
      </c>
      <c r="H89" s="10">
        <v>621300</v>
      </c>
      <c r="I89" s="11">
        <v>265</v>
      </c>
      <c r="J89" s="24">
        <v>38311777</v>
      </c>
      <c r="K89" s="20"/>
      <c r="L89" s="14">
        <v>0</v>
      </c>
      <c r="N89" s="21">
        <v>0</v>
      </c>
      <c r="P89" s="21">
        <v>0</v>
      </c>
      <c r="R89" s="21">
        <v>0</v>
      </c>
      <c r="T89" s="21">
        <v>0</v>
      </c>
      <c r="V89" s="21">
        <v>0</v>
      </c>
      <c r="X89" s="21">
        <v>0</v>
      </c>
      <c r="Z89" s="21">
        <v>0</v>
      </c>
      <c r="AB89" s="22">
        <v>38311777</v>
      </c>
      <c r="AD89" s="5" t="str">
        <f t="shared" si="1"/>
        <v>No</v>
      </c>
      <c r="AF89" s="28"/>
      <c r="AG89" s="21"/>
    </row>
    <row r="90" spans="1:33">
      <c r="A90" s="8" t="s">
        <v>4805</v>
      </c>
      <c r="B90" s="8" t="s">
        <v>436</v>
      </c>
      <c r="C90" s="9" t="s">
        <v>274</v>
      </c>
      <c r="D90" s="185">
        <v>4004</v>
      </c>
      <c r="E90" s="188">
        <v>40004</v>
      </c>
      <c r="F90" s="9" t="s">
        <v>88</v>
      </c>
      <c r="G90" s="9" t="s">
        <v>84</v>
      </c>
      <c r="H90" s="10">
        <v>969587</v>
      </c>
      <c r="I90" s="11">
        <v>262</v>
      </c>
      <c r="J90" s="24">
        <v>6530677</v>
      </c>
      <c r="K90" s="20"/>
      <c r="L90" s="14">
        <v>0</v>
      </c>
      <c r="N90" s="21">
        <v>0</v>
      </c>
      <c r="P90" s="21">
        <v>0</v>
      </c>
      <c r="R90" s="21">
        <v>0</v>
      </c>
      <c r="T90" s="21">
        <v>0</v>
      </c>
      <c r="V90" s="21">
        <v>0</v>
      </c>
      <c r="X90" s="21">
        <v>0</v>
      </c>
      <c r="Z90" s="21">
        <v>0</v>
      </c>
      <c r="AB90" s="22">
        <v>6530677</v>
      </c>
      <c r="AD90" s="5" t="str">
        <f t="shared" si="1"/>
        <v>No</v>
      </c>
      <c r="AF90" s="28"/>
      <c r="AG90" s="21"/>
    </row>
    <row r="91" spans="1:33">
      <c r="A91" s="8" t="s">
        <v>4081</v>
      </c>
      <c r="B91" s="8" t="s">
        <v>4082</v>
      </c>
      <c r="C91" s="9" t="s">
        <v>87</v>
      </c>
      <c r="D91" s="185">
        <v>20</v>
      </c>
      <c r="E91" s="188">
        <v>20</v>
      </c>
      <c r="F91" s="9" t="s">
        <v>88</v>
      </c>
      <c r="G91" s="9" t="s">
        <v>84</v>
      </c>
      <c r="H91" s="10">
        <v>198979</v>
      </c>
      <c r="I91" s="11">
        <v>262</v>
      </c>
      <c r="J91" s="24">
        <v>0</v>
      </c>
      <c r="K91" s="20"/>
      <c r="L91" s="14">
        <v>0</v>
      </c>
      <c r="N91" s="21">
        <v>0</v>
      </c>
      <c r="P91" s="21">
        <v>0</v>
      </c>
      <c r="R91" s="21">
        <v>1678451</v>
      </c>
      <c r="T91" s="21">
        <v>0</v>
      </c>
      <c r="V91" s="21">
        <v>0</v>
      </c>
      <c r="X91" s="21">
        <v>0</v>
      </c>
      <c r="Z91" s="21">
        <v>0</v>
      </c>
      <c r="AB91" s="22">
        <v>1678451</v>
      </c>
      <c r="AD91" s="5" t="str">
        <f t="shared" si="1"/>
        <v>No</v>
      </c>
      <c r="AF91" s="28"/>
      <c r="AG91" s="21"/>
    </row>
    <row r="92" spans="1:33">
      <c r="A92" s="8" t="s">
        <v>6132</v>
      </c>
      <c r="B92" s="8" t="s">
        <v>2071</v>
      </c>
      <c r="C92" s="9" t="s">
        <v>42</v>
      </c>
      <c r="D92" s="185">
        <v>2113</v>
      </c>
      <c r="E92" s="188">
        <v>20113</v>
      </c>
      <c r="F92" s="9" t="s">
        <v>88</v>
      </c>
      <c r="G92" s="9" t="s">
        <v>84</v>
      </c>
      <c r="H92" s="10">
        <v>720572</v>
      </c>
      <c r="I92" s="11">
        <v>258</v>
      </c>
      <c r="J92" s="24">
        <v>44527405</v>
      </c>
      <c r="K92" s="20"/>
      <c r="L92" s="14">
        <v>0</v>
      </c>
      <c r="N92" s="21">
        <v>0</v>
      </c>
      <c r="P92" s="21">
        <v>0</v>
      </c>
      <c r="R92" s="21">
        <v>0</v>
      </c>
      <c r="T92" s="21">
        <v>0</v>
      </c>
      <c r="V92" s="21">
        <v>0</v>
      </c>
      <c r="X92" s="21">
        <v>0</v>
      </c>
      <c r="Z92" s="21">
        <v>0</v>
      </c>
      <c r="AB92" s="22">
        <v>44527405</v>
      </c>
      <c r="AD92" s="5" t="str">
        <f t="shared" si="1"/>
        <v>No</v>
      </c>
      <c r="AF92" s="28"/>
      <c r="AG92" s="21"/>
    </row>
    <row r="93" spans="1:33">
      <c r="A93" s="8" t="s">
        <v>3530</v>
      </c>
      <c r="B93" s="8" t="s">
        <v>893</v>
      </c>
      <c r="C93" s="9" t="s">
        <v>58</v>
      </c>
      <c r="D93" s="185">
        <v>5005</v>
      </c>
      <c r="E93" s="188">
        <v>50005</v>
      </c>
      <c r="F93" s="9" t="s">
        <v>83</v>
      </c>
      <c r="G93" s="9" t="s">
        <v>84</v>
      </c>
      <c r="H93" s="10">
        <v>401661</v>
      </c>
      <c r="I93" s="11">
        <v>254</v>
      </c>
      <c r="J93" s="24">
        <v>17414239</v>
      </c>
      <c r="K93" s="20"/>
      <c r="L93" s="14">
        <v>0</v>
      </c>
      <c r="N93" s="21">
        <v>0</v>
      </c>
      <c r="P93" s="21">
        <v>0</v>
      </c>
      <c r="R93" s="21">
        <v>0</v>
      </c>
      <c r="T93" s="21">
        <v>0</v>
      </c>
      <c r="V93" s="21">
        <v>0</v>
      </c>
      <c r="X93" s="21">
        <v>0</v>
      </c>
      <c r="Z93" s="21">
        <v>0</v>
      </c>
      <c r="AB93" s="22">
        <v>17414239</v>
      </c>
      <c r="AD93" s="5" t="str">
        <f t="shared" si="1"/>
        <v>No</v>
      </c>
      <c r="AF93" s="28"/>
      <c r="AG93" s="21"/>
    </row>
    <row r="94" spans="1:33">
      <c r="A94" s="8" t="s">
        <v>699</v>
      </c>
      <c r="B94" s="8" t="s">
        <v>700</v>
      </c>
      <c r="C94" s="9" t="s">
        <v>171</v>
      </c>
      <c r="D94" s="185">
        <v>4152</v>
      </c>
      <c r="E94" s="188">
        <v>40152</v>
      </c>
      <c r="F94" s="9" t="s">
        <v>183</v>
      </c>
      <c r="G94" s="9" t="s">
        <v>84</v>
      </c>
      <c r="H94" s="10">
        <v>5502379</v>
      </c>
      <c r="I94" s="11">
        <v>250</v>
      </c>
      <c r="J94" s="24">
        <v>0</v>
      </c>
      <c r="K94" s="20"/>
      <c r="L94" s="14">
        <v>0</v>
      </c>
      <c r="N94" s="21">
        <v>0</v>
      </c>
      <c r="P94" s="21">
        <v>0</v>
      </c>
      <c r="R94" s="21">
        <v>0</v>
      </c>
      <c r="T94" s="21">
        <v>0</v>
      </c>
      <c r="V94" s="21">
        <v>0</v>
      </c>
      <c r="X94" s="21">
        <v>0</v>
      </c>
      <c r="Z94" s="21">
        <v>0</v>
      </c>
      <c r="AB94" s="22">
        <v>0</v>
      </c>
      <c r="AD94" s="5" t="str">
        <f t="shared" si="1"/>
        <v>No</v>
      </c>
      <c r="AF94" s="28"/>
      <c r="AG94" s="21"/>
    </row>
    <row r="95" spans="1:33">
      <c r="A95" s="8" t="s">
        <v>3696</v>
      </c>
      <c r="B95" s="8" t="s">
        <v>3697</v>
      </c>
      <c r="C95" s="9" t="s">
        <v>91</v>
      </c>
      <c r="D95" s="185">
        <v>9029</v>
      </c>
      <c r="E95" s="188">
        <v>90029</v>
      </c>
      <c r="F95" s="9" t="s">
        <v>88</v>
      </c>
      <c r="G95" s="9" t="s">
        <v>84</v>
      </c>
      <c r="H95" s="10">
        <v>1932666</v>
      </c>
      <c r="I95" s="11">
        <v>250</v>
      </c>
      <c r="J95" s="24">
        <v>0</v>
      </c>
      <c r="K95" s="20"/>
      <c r="L95" s="14">
        <v>0</v>
      </c>
      <c r="N95" s="21">
        <v>5207837</v>
      </c>
      <c r="P95" s="21">
        <v>0</v>
      </c>
      <c r="R95" s="21">
        <v>4985149</v>
      </c>
      <c r="T95" s="21">
        <v>0</v>
      </c>
      <c r="V95" s="21">
        <v>0</v>
      </c>
      <c r="X95" s="21">
        <v>591365</v>
      </c>
      <c r="Z95" s="21">
        <v>0</v>
      </c>
      <c r="AB95" s="22">
        <v>10784351</v>
      </c>
      <c r="AD95" s="5" t="str">
        <f t="shared" si="1"/>
        <v>No</v>
      </c>
      <c r="AF95" s="28"/>
      <c r="AG95" s="21"/>
    </row>
    <row r="96" spans="1:33">
      <c r="A96" s="8" t="s">
        <v>4420</v>
      </c>
      <c r="B96" s="8" t="s">
        <v>595</v>
      </c>
      <c r="C96" s="9" t="s">
        <v>171</v>
      </c>
      <c r="D96" s="185">
        <v>4040</v>
      </c>
      <c r="E96" s="188">
        <v>40040</v>
      </c>
      <c r="F96" s="9" t="s">
        <v>88</v>
      </c>
      <c r="G96" s="9" t="s">
        <v>84</v>
      </c>
      <c r="H96" s="10">
        <v>1065219</v>
      </c>
      <c r="I96" s="11">
        <v>248</v>
      </c>
      <c r="J96" s="24">
        <v>4593397</v>
      </c>
      <c r="K96" s="20"/>
      <c r="L96" s="14">
        <v>0</v>
      </c>
      <c r="N96" s="21">
        <v>0</v>
      </c>
      <c r="P96" s="21">
        <v>0</v>
      </c>
      <c r="R96" s="21">
        <v>0</v>
      </c>
      <c r="T96" s="21">
        <v>0</v>
      </c>
      <c r="V96" s="21">
        <v>0</v>
      </c>
      <c r="X96" s="21">
        <v>0</v>
      </c>
      <c r="Z96" s="21">
        <v>0</v>
      </c>
      <c r="AB96" s="22">
        <v>4593397</v>
      </c>
      <c r="AD96" s="5" t="str">
        <f t="shared" si="1"/>
        <v>No</v>
      </c>
      <c r="AF96" s="28"/>
      <c r="AG96" s="21"/>
    </row>
    <row r="97" spans="1:33">
      <c r="A97" s="8" t="s">
        <v>6514</v>
      </c>
      <c r="B97" s="8" t="s">
        <v>2262</v>
      </c>
      <c r="C97" s="9" t="s">
        <v>288</v>
      </c>
      <c r="D97" s="185">
        <v>3027</v>
      </c>
      <c r="E97" s="188">
        <v>30027</v>
      </c>
      <c r="F97" s="9" t="s">
        <v>88</v>
      </c>
      <c r="G97" s="9" t="s">
        <v>84</v>
      </c>
      <c r="H97" s="10">
        <v>232045</v>
      </c>
      <c r="I97" s="11">
        <v>246</v>
      </c>
      <c r="J97" s="24">
        <v>5691593</v>
      </c>
      <c r="K97" s="20"/>
      <c r="L97" s="14">
        <v>0</v>
      </c>
      <c r="N97" s="21">
        <v>2736533</v>
      </c>
      <c r="P97" s="21">
        <v>0</v>
      </c>
      <c r="R97" s="21">
        <v>0</v>
      </c>
      <c r="T97" s="21">
        <v>0</v>
      </c>
      <c r="V97" s="21">
        <v>0</v>
      </c>
      <c r="X97" s="21">
        <v>0</v>
      </c>
      <c r="Z97" s="21">
        <v>0</v>
      </c>
      <c r="AB97" s="22">
        <v>8428126</v>
      </c>
      <c r="AD97" s="5" t="str">
        <f t="shared" si="1"/>
        <v>No</v>
      </c>
      <c r="AF97" s="28"/>
      <c r="AG97" s="21"/>
    </row>
    <row r="98" spans="1:33">
      <c r="A98" s="8" t="s">
        <v>6515</v>
      </c>
      <c r="B98" s="8" t="s">
        <v>1819</v>
      </c>
      <c r="C98" s="9" t="s">
        <v>178</v>
      </c>
      <c r="D98" s="185">
        <v>5032</v>
      </c>
      <c r="E98" s="188">
        <v>50032</v>
      </c>
      <c r="F98" s="9" t="s">
        <v>88</v>
      </c>
      <c r="G98" s="9" t="s">
        <v>84</v>
      </c>
      <c r="H98" s="10">
        <v>356218</v>
      </c>
      <c r="I98" s="11">
        <v>237</v>
      </c>
      <c r="J98" s="24">
        <v>0</v>
      </c>
      <c r="K98" s="20"/>
      <c r="L98" s="14">
        <v>0</v>
      </c>
      <c r="N98" s="21">
        <v>3474478</v>
      </c>
      <c r="P98" s="21">
        <v>0</v>
      </c>
      <c r="R98" s="21">
        <v>10162981</v>
      </c>
      <c r="T98" s="21">
        <v>0</v>
      </c>
      <c r="V98" s="21">
        <v>0</v>
      </c>
      <c r="X98" s="21">
        <v>0</v>
      </c>
      <c r="Z98" s="21">
        <v>0</v>
      </c>
      <c r="AB98" s="22">
        <v>13637459</v>
      </c>
      <c r="AD98" s="5" t="str">
        <f t="shared" si="1"/>
        <v>No</v>
      </c>
      <c r="AF98" s="28"/>
      <c r="AG98" s="21"/>
    </row>
    <row r="99" spans="1:33">
      <c r="A99" s="8" t="s">
        <v>1257</v>
      </c>
      <c r="B99" s="8" t="s">
        <v>285</v>
      </c>
      <c r="C99" s="9" t="s">
        <v>141</v>
      </c>
      <c r="D99" s="185">
        <v>3068</v>
      </c>
      <c r="E99" s="188">
        <v>30068</v>
      </c>
      <c r="F99" s="9" t="s">
        <v>83</v>
      </c>
      <c r="G99" s="9" t="s">
        <v>84</v>
      </c>
      <c r="H99" s="10">
        <v>4586770</v>
      </c>
      <c r="I99" s="11">
        <v>235</v>
      </c>
      <c r="J99" s="24">
        <v>267392</v>
      </c>
      <c r="K99" s="20"/>
      <c r="L99" s="14">
        <v>0</v>
      </c>
      <c r="N99" s="21">
        <v>0</v>
      </c>
      <c r="P99" s="21">
        <v>0</v>
      </c>
      <c r="R99" s="21">
        <v>0</v>
      </c>
      <c r="T99" s="21">
        <v>0</v>
      </c>
      <c r="V99" s="21">
        <v>0</v>
      </c>
      <c r="X99" s="21">
        <v>0</v>
      </c>
      <c r="Z99" s="21">
        <v>0</v>
      </c>
      <c r="AB99" s="22">
        <v>267392</v>
      </c>
      <c r="AD99" s="5" t="str">
        <f t="shared" si="1"/>
        <v>No</v>
      </c>
      <c r="AF99" s="28"/>
      <c r="AG99" s="21"/>
    </row>
    <row r="100" spans="1:33">
      <c r="A100" s="8" t="s">
        <v>1209</v>
      </c>
      <c r="B100" s="8" t="s">
        <v>1210</v>
      </c>
      <c r="C100" s="9" t="s">
        <v>178</v>
      </c>
      <c r="D100" s="185">
        <v>5033</v>
      </c>
      <c r="E100" s="188">
        <v>50033</v>
      </c>
      <c r="F100" s="9" t="s">
        <v>88</v>
      </c>
      <c r="G100" s="9" t="s">
        <v>84</v>
      </c>
      <c r="H100" s="10">
        <v>569935</v>
      </c>
      <c r="I100" s="11">
        <v>234</v>
      </c>
      <c r="J100" s="24">
        <v>0</v>
      </c>
      <c r="K100" s="20"/>
      <c r="L100" s="14">
        <v>0</v>
      </c>
      <c r="N100" s="21">
        <v>0</v>
      </c>
      <c r="P100" s="21">
        <v>0</v>
      </c>
      <c r="R100" s="21">
        <v>17711597</v>
      </c>
      <c r="T100" s="21">
        <v>0</v>
      </c>
      <c r="V100" s="21">
        <v>0</v>
      </c>
      <c r="X100" s="21">
        <v>0</v>
      </c>
      <c r="Z100" s="21">
        <v>0</v>
      </c>
      <c r="AB100" s="22">
        <v>17711597</v>
      </c>
      <c r="AD100" s="5" t="str">
        <f t="shared" si="1"/>
        <v>No</v>
      </c>
      <c r="AF100" s="28"/>
      <c r="AG100" s="21"/>
    </row>
    <row r="101" spans="1:33">
      <c r="A101" s="8" t="s">
        <v>1373</v>
      </c>
      <c r="B101" s="8" t="s">
        <v>506</v>
      </c>
      <c r="C101" s="9" t="s">
        <v>238</v>
      </c>
      <c r="D101" s="185">
        <v>1048</v>
      </c>
      <c r="E101" s="188">
        <v>10048</v>
      </c>
      <c r="F101" s="9" t="s">
        <v>138</v>
      </c>
      <c r="G101" s="9" t="s">
        <v>84</v>
      </c>
      <c r="H101" s="10">
        <v>924859</v>
      </c>
      <c r="I101" s="11">
        <v>233</v>
      </c>
      <c r="J101" s="24">
        <v>0</v>
      </c>
      <c r="K101" s="20"/>
      <c r="L101" s="14">
        <v>0</v>
      </c>
      <c r="N101" s="21">
        <v>0</v>
      </c>
      <c r="P101" s="21">
        <v>0</v>
      </c>
      <c r="R101" s="21">
        <v>0</v>
      </c>
      <c r="T101" s="21">
        <v>0</v>
      </c>
      <c r="V101" s="21">
        <v>0</v>
      </c>
      <c r="X101" s="21">
        <v>0</v>
      </c>
      <c r="Z101" s="21">
        <v>0</v>
      </c>
      <c r="AB101" s="22">
        <v>0</v>
      </c>
      <c r="AD101" s="5" t="str">
        <f t="shared" si="1"/>
        <v>No</v>
      </c>
      <c r="AF101" s="28"/>
      <c r="AG101" s="21"/>
    </row>
    <row r="102" spans="1:33">
      <c r="A102" s="8" t="s">
        <v>4765</v>
      </c>
      <c r="B102" s="8" t="s">
        <v>4766</v>
      </c>
      <c r="C102" s="9" t="s">
        <v>91</v>
      </c>
      <c r="D102" s="185">
        <v>9019</v>
      </c>
      <c r="E102" s="188">
        <v>90019</v>
      </c>
      <c r="F102" s="9" t="s">
        <v>88</v>
      </c>
      <c r="G102" s="9" t="s">
        <v>84</v>
      </c>
      <c r="H102" s="10">
        <v>1723634</v>
      </c>
      <c r="I102" s="11">
        <v>229</v>
      </c>
      <c r="J102" s="24">
        <v>26355053</v>
      </c>
      <c r="K102" s="20"/>
      <c r="L102" s="14">
        <v>0</v>
      </c>
      <c r="N102" s="21">
        <v>0</v>
      </c>
      <c r="P102" s="21">
        <v>0</v>
      </c>
      <c r="R102" s="21">
        <v>0</v>
      </c>
      <c r="T102" s="21">
        <v>7200364</v>
      </c>
      <c r="V102" s="21">
        <v>0</v>
      </c>
      <c r="X102" s="21">
        <v>0</v>
      </c>
      <c r="Z102" s="21">
        <v>0</v>
      </c>
      <c r="AB102" s="22">
        <v>33555417</v>
      </c>
      <c r="AD102" s="5" t="str">
        <f t="shared" si="1"/>
        <v>No</v>
      </c>
      <c r="AF102" s="28"/>
      <c r="AG102" s="21"/>
    </row>
    <row r="103" spans="1:33">
      <c r="A103" s="8" t="s">
        <v>5288</v>
      </c>
      <c r="B103" s="8" t="s">
        <v>5289</v>
      </c>
      <c r="C103" s="9" t="s">
        <v>91</v>
      </c>
      <c r="D103" s="185">
        <v>9030</v>
      </c>
      <c r="E103" s="188">
        <v>90030</v>
      </c>
      <c r="F103" s="9" t="s">
        <v>88</v>
      </c>
      <c r="G103" s="9" t="s">
        <v>84</v>
      </c>
      <c r="H103" s="10">
        <v>2956746</v>
      </c>
      <c r="I103" s="11">
        <v>229</v>
      </c>
      <c r="J103" s="24">
        <v>6126522</v>
      </c>
      <c r="K103" s="20"/>
      <c r="L103" s="14">
        <v>0</v>
      </c>
      <c r="N103" s="21">
        <v>4923100</v>
      </c>
      <c r="P103" s="21">
        <v>0</v>
      </c>
      <c r="R103" s="21">
        <v>0</v>
      </c>
      <c r="T103" s="21">
        <v>0</v>
      </c>
      <c r="V103" s="21">
        <v>0</v>
      </c>
      <c r="X103" s="21">
        <v>0</v>
      </c>
      <c r="Z103" s="21">
        <v>0</v>
      </c>
      <c r="AB103" s="22">
        <v>11049622</v>
      </c>
      <c r="AD103" s="5" t="str">
        <f t="shared" si="1"/>
        <v>No</v>
      </c>
      <c r="AF103" s="28"/>
      <c r="AG103" s="21"/>
    </row>
    <row r="104" spans="1:33">
      <c r="A104" s="8" t="s">
        <v>2365</v>
      </c>
      <c r="B104" s="8" t="s">
        <v>1906</v>
      </c>
      <c r="C104" s="9" t="s">
        <v>265</v>
      </c>
      <c r="D104" s="185">
        <v>7010</v>
      </c>
      <c r="E104" s="188">
        <v>70010</v>
      </c>
      <c r="F104" s="9" t="s">
        <v>88</v>
      </c>
      <c r="G104" s="9" t="s">
        <v>84</v>
      </c>
      <c r="H104" s="10">
        <v>450070</v>
      </c>
      <c r="I104" s="11">
        <v>229</v>
      </c>
      <c r="J104" s="24">
        <v>356391</v>
      </c>
      <c r="K104" s="20"/>
      <c r="L104" s="14">
        <v>0</v>
      </c>
      <c r="N104" s="21">
        <v>0</v>
      </c>
      <c r="P104" s="21">
        <v>0</v>
      </c>
      <c r="R104" s="21">
        <v>0</v>
      </c>
      <c r="T104" s="21">
        <v>0</v>
      </c>
      <c r="V104" s="21">
        <v>0</v>
      </c>
      <c r="X104" s="21">
        <v>1574642</v>
      </c>
      <c r="Z104" s="21">
        <v>0</v>
      </c>
      <c r="AB104" s="22">
        <v>1931033</v>
      </c>
      <c r="AD104" s="5" t="str">
        <f t="shared" si="1"/>
        <v>No</v>
      </c>
      <c r="AF104" s="28"/>
      <c r="AG104" s="21"/>
    </row>
    <row r="105" spans="1:33">
      <c r="A105" s="8" t="s">
        <v>3975</v>
      </c>
      <c r="B105" s="8" t="s">
        <v>3976</v>
      </c>
      <c r="C105" s="9" t="s">
        <v>82</v>
      </c>
      <c r="D105" s="185">
        <v>2122</v>
      </c>
      <c r="E105" s="188">
        <v>20122</v>
      </c>
      <c r="F105" s="9" t="s">
        <v>113</v>
      </c>
      <c r="G105" s="9" t="s">
        <v>84</v>
      </c>
      <c r="H105" s="10">
        <v>18351295</v>
      </c>
      <c r="I105" s="11">
        <v>225</v>
      </c>
      <c r="J105" s="24">
        <v>0</v>
      </c>
      <c r="K105" s="20"/>
      <c r="L105" s="14">
        <v>0</v>
      </c>
      <c r="N105" s="21">
        <v>0</v>
      </c>
      <c r="P105" s="21">
        <v>0</v>
      </c>
      <c r="R105" s="21">
        <v>0</v>
      </c>
      <c r="T105" s="21">
        <v>0</v>
      </c>
      <c r="V105" s="21">
        <v>0</v>
      </c>
      <c r="X105" s="21">
        <v>0</v>
      </c>
      <c r="Z105" s="21">
        <v>0</v>
      </c>
      <c r="AB105" s="22">
        <v>0</v>
      </c>
      <c r="AD105" s="5" t="str">
        <f t="shared" si="1"/>
        <v>No</v>
      </c>
      <c r="AF105" s="28"/>
      <c r="AG105" s="21"/>
    </row>
    <row r="106" spans="1:33">
      <c r="A106" s="8" t="s">
        <v>99</v>
      </c>
      <c r="B106" s="8" t="s">
        <v>100</v>
      </c>
      <c r="C106" s="9" t="s">
        <v>46</v>
      </c>
      <c r="D106" s="185">
        <v>5154</v>
      </c>
      <c r="E106" s="188">
        <v>50154</v>
      </c>
      <c r="F106" s="9" t="s">
        <v>83</v>
      </c>
      <c r="G106" s="9" t="s">
        <v>84</v>
      </c>
      <c r="H106" s="10">
        <v>2650890</v>
      </c>
      <c r="I106" s="11">
        <v>220</v>
      </c>
      <c r="J106" s="24">
        <v>0</v>
      </c>
      <c r="K106" s="20"/>
      <c r="L106" s="14">
        <v>0</v>
      </c>
      <c r="N106" s="21">
        <v>17751178</v>
      </c>
      <c r="P106" s="21">
        <v>0</v>
      </c>
      <c r="R106" s="21">
        <v>0</v>
      </c>
      <c r="T106" s="21">
        <v>0</v>
      </c>
      <c r="V106" s="21">
        <v>0</v>
      </c>
      <c r="X106" s="21">
        <v>0</v>
      </c>
      <c r="Z106" s="21">
        <v>0</v>
      </c>
      <c r="AB106" s="22">
        <v>17751178</v>
      </c>
      <c r="AD106" s="5" t="str">
        <f t="shared" si="1"/>
        <v>No</v>
      </c>
      <c r="AF106" s="28"/>
      <c r="AG106" s="21"/>
    </row>
    <row r="107" spans="1:33">
      <c r="A107" s="8" t="s">
        <v>2955</v>
      </c>
      <c r="B107" s="8" t="s">
        <v>2956</v>
      </c>
      <c r="C107" s="9" t="s">
        <v>79</v>
      </c>
      <c r="D107" s="185">
        <v>9001</v>
      </c>
      <c r="E107" s="188">
        <v>90001</v>
      </c>
      <c r="F107" s="9" t="s">
        <v>88</v>
      </c>
      <c r="G107" s="9" t="s">
        <v>84</v>
      </c>
      <c r="H107" s="10">
        <v>392141</v>
      </c>
      <c r="I107" s="11">
        <v>219</v>
      </c>
      <c r="J107" s="24">
        <v>0</v>
      </c>
      <c r="K107" s="20"/>
      <c r="L107" s="14">
        <v>0</v>
      </c>
      <c r="N107" s="21">
        <v>20491943</v>
      </c>
      <c r="P107" s="21">
        <v>0</v>
      </c>
      <c r="R107" s="21">
        <v>0</v>
      </c>
      <c r="T107" s="21">
        <v>0</v>
      </c>
      <c r="V107" s="21">
        <v>0</v>
      </c>
      <c r="X107" s="21">
        <v>0</v>
      </c>
      <c r="Z107" s="21">
        <v>0</v>
      </c>
      <c r="AB107" s="22">
        <v>20491943</v>
      </c>
      <c r="AD107" s="5" t="str">
        <f t="shared" si="1"/>
        <v>No</v>
      </c>
      <c r="AF107" s="28"/>
      <c r="AG107" s="21"/>
    </row>
    <row r="108" spans="1:33">
      <c r="A108" s="8" t="s">
        <v>4795</v>
      </c>
      <c r="B108" s="8" t="s">
        <v>4796</v>
      </c>
      <c r="C108" s="9" t="s">
        <v>466</v>
      </c>
      <c r="D108" s="185">
        <v>5022</v>
      </c>
      <c r="E108" s="188">
        <v>50022</v>
      </c>
      <c r="F108" s="9" t="s">
        <v>88</v>
      </c>
      <c r="G108" s="9" t="s">
        <v>84</v>
      </c>
      <c r="H108" s="10">
        <v>507643</v>
      </c>
      <c r="I108" s="11">
        <v>214</v>
      </c>
      <c r="J108" s="24">
        <v>586623</v>
      </c>
      <c r="K108" s="20"/>
      <c r="L108" s="14">
        <v>0</v>
      </c>
      <c r="N108" s="21">
        <v>0</v>
      </c>
      <c r="P108" s="21">
        <v>0</v>
      </c>
      <c r="R108" s="21">
        <v>0</v>
      </c>
      <c r="T108" s="21">
        <v>276532</v>
      </c>
      <c r="V108" s="21">
        <v>0</v>
      </c>
      <c r="X108" s="21">
        <v>0</v>
      </c>
      <c r="Z108" s="21">
        <v>0</v>
      </c>
      <c r="AB108" s="22">
        <v>863155</v>
      </c>
      <c r="AD108" s="5" t="str">
        <f t="shared" si="1"/>
        <v>No</v>
      </c>
      <c r="AF108" s="28"/>
      <c r="AG108" s="21"/>
    </row>
    <row r="109" spans="1:33">
      <c r="A109" s="8" t="s">
        <v>6133</v>
      </c>
      <c r="B109" s="8" t="s">
        <v>1697</v>
      </c>
      <c r="C109" s="9" t="s">
        <v>42</v>
      </c>
      <c r="D109" s="185">
        <v>2018</v>
      </c>
      <c r="E109" s="188">
        <v>20018</v>
      </c>
      <c r="F109" s="9" t="s">
        <v>88</v>
      </c>
      <c r="G109" s="9" t="s">
        <v>84</v>
      </c>
      <c r="H109" s="10">
        <v>412317</v>
      </c>
      <c r="I109" s="11">
        <v>213</v>
      </c>
      <c r="J109" s="24">
        <v>38396662</v>
      </c>
      <c r="K109" s="20"/>
      <c r="L109" s="14">
        <v>0</v>
      </c>
      <c r="N109" s="21">
        <v>0</v>
      </c>
      <c r="P109" s="21">
        <v>0</v>
      </c>
      <c r="R109" s="21">
        <v>0</v>
      </c>
      <c r="T109" s="21">
        <v>0</v>
      </c>
      <c r="V109" s="21">
        <v>0</v>
      </c>
      <c r="X109" s="21">
        <v>0</v>
      </c>
      <c r="Z109" s="21">
        <v>0</v>
      </c>
      <c r="AB109" s="22">
        <v>38396662</v>
      </c>
      <c r="AD109" s="5" t="str">
        <f t="shared" si="1"/>
        <v>No</v>
      </c>
      <c r="AF109" s="28"/>
      <c r="AG109" s="21"/>
    </row>
    <row r="110" spans="1:33">
      <c r="A110" s="8" t="s">
        <v>6516</v>
      </c>
      <c r="B110" s="8" t="s">
        <v>4113</v>
      </c>
      <c r="C110" s="9" t="s">
        <v>466</v>
      </c>
      <c r="D110" s="185">
        <v>5010</v>
      </c>
      <c r="E110" s="188">
        <v>50010</v>
      </c>
      <c r="F110" s="9" t="s">
        <v>88</v>
      </c>
      <c r="G110" s="9" t="s">
        <v>84</v>
      </c>
      <c r="H110" s="10">
        <v>569499</v>
      </c>
      <c r="I110" s="11">
        <v>212</v>
      </c>
      <c r="J110" s="24">
        <v>0</v>
      </c>
      <c r="K110" s="20"/>
      <c r="L110" s="14">
        <v>0</v>
      </c>
      <c r="N110" s="21">
        <v>0</v>
      </c>
      <c r="P110" s="21">
        <v>0</v>
      </c>
      <c r="R110" s="21">
        <v>143170</v>
      </c>
      <c r="T110" s="21">
        <v>0</v>
      </c>
      <c r="V110" s="21">
        <v>0</v>
      </c>
      <c r="X110" s="21">
        <v>0</v>
      </c>
      <c r="Z110" s="21">
        <v>0</v>
      </c>
      <c r="AB110" s="22">
        <v>143170</v>
      </c>
      <c r="AD110" s="5" t="str">
        <f t="shared" si="1"/>
        <v>No</v>
      </c>
      <c r="AF110" s="28"/>
      <c r="AG110" s="21"/>
    </row>
    <row r="111" spans="1:33">
      <c r="A111" s="8" t="s">
        <v>2768</v>
      </c>
      <c r="B111" s="8" t="s">
        <v>2769</v>
      </c>
      <c r="C111" s="9" t="s">
        <v>132</v>
      </c>
      <c r="D111" s="185">
        <v>5050</v>
      </c>
      <c r="E111" s="188">
        <v>50050</v>
      </c>
      <c r="F111" s="9" t="s">
        <v>88</v>
      </c>
      <c r="G111" s="9" t="s">
        <v>84</v>
      </c>
      <c r="H111" s="10">
        <v>1487483</v>
      </c>
      <c r="I111" s="11">
        <v>209</v>
      </c>
      <c r="J111" s="24">
        <v>0</v>
      </c>
      <c r="K111" s="20"/>
      <c r="L111" s="14">
        <v>0</v>
      </c>
      <c r="N111" s="21">
        <v>0</v>
      </c>
      <c r="P111" s="21">
        <v>0</v>
      </c>
      <c r="R111" s="21">
        <v>0</v>
      </c>
      <c r="T111" s="21">
        <v>0</v>
      </c>
      <c r="V111" s="21">
        <v>0</v>
      </c>
      <c r="X111" s="21">
        <v>0</v>
      </c>
      <c r="Z111" s="21">
        <v>0</v>
      </c>
      <c r="AB111" s="22">
        <v>0</v>
      </c>
      <c r="AD111" s="5" t="str">
        <f t="shared" si="1"/>
        <v>No</v>
      </c>
      <c r="AF111" s="28"/>
      <c r="AG111" s="21"/>
    </row>
    <row r="112" spans="1:33">
      <c r="A112" s="8" t="s">
        <v>4586</v>
      </c>
      <c r="B112" s="8" t="s">
        <v>4587</v>
      </c>
      <c r="C112" s="9" t="s">
        <v>120</v>
      </c>
      <c r="D112" s="185">
        <v>6007</v>
      </c>
      <c r="E112" s="188">
        <v>60007</v>
      </c>
      <c r="F112" s="9" t="s">
        <v>88</v>
      </c>
      <c r="G112" s="9" t="s">
        <v>84</v>
      </c>
      <c r="H112" s="10">
        <v>5121892</v>
      </c>
      <c r="I112" s="11">
        <v>209</v>
      </c>
      <c r="J112" s="24">
        <v>0</v>
      </c>
      <c r="K112" s="20"/>
      <c r="L112" s="14">
        <v>0</v>
      </c>
      <c r="N112" s="21">
        <v>0</v>
      </c>
      <c r="P112" s="21">
        <v>0</v>
      </c>
      <c r="R112" s="21">
        <v>0</v>
      </c>
      <c r="T112" s="21">
        <v>0</v>
      </c>
      <c r="V112" s="21">
        <v>16556115</v>
      </c>
      <c r="X112" s="21">
        <v>0</v>
      </c>
      <c r="Z112" s="21">
        <v>0</v>
      </c>
      <c r="AB112" s="22">
        <v>16556115</v>
      </c>
      <c r="AD112" s="5" t="str">
        <f t="shared" si="1"/>
        <v>No</v>
      </c>
      <c r="AF112" s="28"/>
      <c r="AG112" s="21"/>
    </row>
    <row r="113" spans="1:33">
      <c r="A113" s="8" t="s">
        <v>4093</v>
      </c>
      <c r="B113" s="8" t="s">
        <v>128</v>
      </c>
      <c r="C113" s="9" t="s">
        <v>129</v>
      </c>
      <c r="D113" s="185">
        <v>4203</v>
      </c>
      <c r="E113" s="188">
        <v>40203</v>
      </c>
      <c r="F113" s="9" t="s">
        <v>113</v>
      </c>
      <c r="G113" s="9" t="s">
        <v>84</v>
      </c>
      <c r="H113" s="10">
        <v>4515419</v>
      </c>
      <c r="I113" s="11">
        <v>205</v>
      </c>
      <c r="J113" s="24">
        <v>0</v>
      </c>
      <c r="K113" s="20"/>
      <c r="L113" s="14">
        <v>0</v>
      </c>
      <c r="N113" s="21">
        <v>0</v>
      </c>
      <c r="P113" s="21">
        <v>0</v>
      </c>
      <c r="R113" s="21">
        <v>0</v>
      </c>
      <c r="T113" s="21">
        <v>0</v>
      </c>
      <c r="V113" s="21">
        <v>0</v>
      </c>
      <c r="X113" s="21">
        <v>0</v>
      </c>
      <c r="Z113" s="21">
        <v>0</v>
      </c>
      <c r="AB113" s="22">
        <v>0</v>
      </c>
      <c r="AD113" s="5" t="str">
        <f t="shared" si="1"/>
        <v>No</v>
      </c>
      <c r="AF113" s="28"/>
      <c r="AG113" s="21"/>
    </row>
    <row r="114" spans="1:33">
      <c r="A114" s="8" t="s">
        <v>3629</v>
      </c>
      <c r="B114" s="8" t="s">
        <v>684</v>
      </c>
      <c r="C114" s="9" t="s">
        <v>120</v>
      </c>
      <c r="D114" s="185">
        <v>6006</v>
      </c>
      <c r="E114" s="188">
        <v>60006</v>
      </c>
      <c r="F114" s="9" t="s">
        <v>83</v>
      </c>
      <c r="G114" s="9" t="s">
        <v>84</v>
      </c>
      <c r="H114" s="10">
        <v>803086</v>
      </c>
      <c r="I114" s="11">
        <v>202</v>
      </c>
      <c r="J114" s="24">
        <v>0</v>
      </c>
      <c r="K114" s="20"/>
      <c r="L114" s="14">
        <v>0</v>
      </c>
      <c r="N114" s="21">
        <v>0</v>
      </c>
      <c r="P114" s="21">
        <v>0</v>
      </c>
      <c r="R114" s="21">
        <v>0</v>
      </c>
      <c r="T114" s="21">
        <v>0</v>
      </c>
      <c r="V114" s="21">
        <v>0</v>
      </c>
      <c r="X114" s="21">
        <v>0</v>
      </c>
      <c r="Z114" s="21">
        <v>0</v>
      </c>
      <c r="AB114" s="22">
        <v>0</v>
      </c>
      <c r="AD114" s="5" t="str">
        <f t="shared" si="1"/>
        <v>No</v>
      </c>
      <c r="AF114" s="28"/>
      <c r="AG114" s="21"/>
    </row>
    <row r="115" spans="1:33">
      <c r="A115" s="8" t="s">
        <v>736</v>
      </c>
      <c r="B115" s="8" t="s">
        <v>737</v>
      </c>
      <c r="C115" s="9" t="s">
        <v>178</v>
      </c>
      <c r="D115" s="185">
        <v>5148</v>
      </c>
      <c r="E115" s="188">
        <v>50148</v>
      </c>
      <c r="F115" s="9" t="s">
        <v>88</v>
      </c>
      <c r="G115" s="9" t="s">
        <v>84</v>
      </c>
      <c r="H115" s="10">
        <v>87106</v>
      </c>
      <c r="I115" s="11">
        <v>202</v>
      </c>
      <c r="J115" s="24">
        <v>0</v>
      </c>
      <c r="K115" s="20"/>
      <c r="L115" s="14">
        <v>0</v>
      </c>
      <c r="N115" s="21">
        <v>0</v>
      </c>
      <c r="P115" s="21">
        <v>0</v>
      </c>
      <c r="R115" s="21">
        <v>5577817</v>
      </c>
      <c r="T115" s="21">
        <v>0</v>
      </c>
      <c r="V115" s="21">
        <v>0</v>
      </c>
      <c r="X115" s="21">
        <v>0</v>
      </c>
      <c r="Z115" s="21">
        <v>0</v>
      </c>
      <c r="AB115" s="22">
        <v>5577817</v>
      </c>
      <c r="AD115" s="5" t="str">
        <f t="shared" si="1"/>
        <v>No</v>
      </c>
      <c r="AF115" s="28"/>
      <c r="AG115" s="21"/>
    </row>
    <row r="116" spans="1:33">
      <c r="A116" s="8" t="s">
        <v>2979</v>
      </c>
      <c r="B116" s="8" t="s">
        <v>502</v>
      </c>
      <c r="C116" s="9" t="s">
        <v>171</v>
      </c>
      <c r="D116" s="185">
        <v>4041</v>
      </c>
      <c r="E116" s="188">
        <v>40041</v>
      </c>
      <c r="F116" s="9" t="s">
        <v>88</v>
      </c>
      <c r="G116" s="9" t="s">
        <v>84</v>
      </c>
      <c r="H116" s="10">
        <v>2441770</v>
      </c>
      <c r="I116" s="11">
        <v>201</v>
      </c>
      <c r="J116" s="24">
        <v>0</v>
      </c>
      <c r="K116" s="20"/>
      <c r="L116" s="14">
        <v>0</v>
      </c>
      <c r="N116" s="21">
        <v>0</v>
      </c>
      <c r="P116" s="21">
        <v>0</v>
      </c>
      <c r="R116" s="21">
        <v>0</v>
      </c>
      <c r="T116" s="21">
        <v>0</v>
      </c>
      <c r="V116" s="21">
        <v>0</v>
      </c>
      <c r="X116" s="21">
        <v>0</v>
      </c>
      <c r="Z116" s="21">
        <v>0</v>
      </c>
      <c r="AB116" s="22">
        <v>0</v>
      </c>
      <c r="AD116" s="5" t="str">
        <f t="shared" si="1"/>
        <v>No</v>
      </c>
      <c r="AF116" s="28"/>
      <c r="AG116" s="21"/>
    </row>
    <row r="117" spans="1:33">
      <c r="A117" s="8" t="s">
        <v>2962</v>
      </c>
      <c r="B117" s="8" t="s">
        <v>2963</v>
      </c>
      <c r="C117" s="9" t="s">
        <v>91</v>
      </c>
      <c r="D117" s="185">
        <v>9023</v>
      </c>
      <c r="E117" s="188">
        <v>90023</v>
      </c>
      <c r="F117" s="9" t="s">
        <v>543</v>
      </c>
      <c r="G117" s="9" t="s">
        <v>84</v>
      </c>
      <c r="H117" s="10">
        <v>12150996</v>
      </c>
      <c r="I117" s="11">
        <v>199</v>
      </c>
      <c r="J117" s="24">
        <v>1871263</v>
      </c>
      <c r="K117" s="20"/>
      <c r="L117" s="14">
        <v>0</v>
      </c>
      <c r="N117" s="21">
        <v>22221333</v>
      </c>
      <c r="P117" s="21">
        <v>0</v>
      </c>
      <c r="R117" s="21">
        <v>1813547</v>
      </c>
      <c r="T117" s="21">
        <v>0</v>
      </c>
      <c r="V117" s="21">
        <v>0</v>
      </c>
      <c r="X117" s="21">
        <v>0</v>
      </c>
      <c r="Z117" s="21">
        <v>0</v>
      </c>
      <c r="AB117" s="22">
        <v>25906143</v>
      </c>
      <c r="AD117" s="5" t="str">
        <f t="shared" si="1"/>
        <v>No</v>
      </c>
      <c r="AF117" s="28"/>
      <c r="AG117" s="21"/>
    </row>
    <row r="118" spans="1:33">
      <c r="A118" s="8" t="s">
        <v>1471</v>
      </c>
      <c r="B118" s="8" t="s">
        <v>1153</v>
      </c>
      <c r="C118" s="9" t="s">
        <v>91</v>
      </c>
      <c r="D118" s="185">
        <v>9151</v>
      </c>
      <c r="E118" s="188">
        <v>90151</v>
      </c>
      <c r="F118" s="9" t="s">
        <v>88</v>
      </c>
      <c r="G118" s="9" t="s">
        <v>84</v>
      </c>
      <c r="H118" s="10">
        <v>12150996</v>
      </c>
      <c r="I118" s="11">
        <v>195</v>
      </c>
      <c r="J118" s="24">
        <v>30390533</v>
      </c>
      <c r="K118" s="20"/>
      <c r="L118" s="14">
        <v>0</v>
      </c>
      <c r="N118" s="21">
        <v>0</v>
      </c>
      <c r="P118" s="21">
        <v>0</v>
      </c>
      <c r="R118" s="21">
        <v>1926507</v>
      </c>
      <c r="T118" s="21">
        <v>0</v>
      </c>
      <c r="V118" s="21">
        <v>0</v>
      </c>
      <c r="X118" s="21">
        <v>1751978</v>
      </c>
      <c r="Z118" s="21">
        <v>0</v>
      </c>
      <c r="AB118" s="22">
        <v>34069018</v>
      </c>
      <c r="AD118" s="5" t="str">
        <f t="shared" si="1"/>
        <v>No</v>
      </c>
      <c r="AF118" s="28"/>
      <c r="AG118" s="21"/>
    </row>
    <row r="119" spans="1:33">
      <c r="A119" s="8" t="s">
        <v>4466</v>
      </c>
      <c r="B119" s="8" t="s">
        <v>1636</v>
      </c>
      <c r="C119" s="9" t="s">
        <v>160</v>
      </c>
      <c r="D119" s="185" t="s">
        <v>4467</v>
      </c>
      <c r="E119" s="188" t="s">
        <v>4468</v>
      </c>
      <c r="F119" s="9" t="s">
        <v>157</v>
      </c>
      <c r="G119" s="9" t="s">
        <v>147</v>
      </c>
      <c r="H119" s="10">
        <v>0</v>
      </c>
      <c r="I119" s="11">
        <v>195</v>
      </c>
      <c r="J119" s="24">
        <v>0</v>
      </c>
      <c r="K119" s="20"/>
      <c r="L119" s="14">
        <v>0</v>
      </c>
      <c r="N119" s="21">
        <v>0</v>
      </c>
      <c r="P119" s="21">
        <v>0</v>
      </c>
      <c r="R119" s="21">
        <v>0</v>
      </c>
      <c r="T119" s="21">
        <v>0</v>
      </c>
      <c r="V119" s="21">
        <v>0</v>
      </c>
      <c r="X119" s="21">
        <v>0</v>
      </c>
      <c r="Z119" s="21">
        <v>265835</v>
      </c>
      <c r="AB119" s="22">
        <v>265835</v>
      </c>
      <c r="AD119" s="5" t="str">
        <f t="shared" si="1"/>
        <v>No</v>
      </c>
      <c r="AF119" s="28"/>
      <c r="AG119" s="21"/>
    </row>
    <row r="120" spans="1:33">
      <c r="A120" s="8" t="s">
        <v>1785</v>
      </c>
      <c r="B120" s="8" t="s">
        <v>1507</v>
      </c>
      <c r="C120" s="9" t="s">
        <v>274</v>
      </c>
      <c r="D120" s="185" t="s">
        <v>1786</v>
      </c>
      <c r="E120" s="188" t="s">
        <v>1787</v>
      </c>
      <c r="F120" s="9" t="s">
        <v>88</v>
      </c>
      <c r="G120" s="9" t="s">
        <v>147</v>
      </c>
      <c r="H120" s="10">
        <v>0</v>
      </c>
      <c r="I120" s="11">
        <v>194</v>
      </c>
      <c r="J120" s="24">
        <v>0</v>
      </c>
      <c r="K120" s="20"/>
      <c r="L120" s="14">
        <v>0</v>
      </c>
      <c r="N120" s="21">
        <v>0</v>
      </c>
      <c r="P120" s="21">
        <v>0</v>
      </c>
      <c r="R120" s="21">
        <v>0</v>
      </c>
      <c r="T120" s="21">
        <v>0</v>
      </c>
      <c r="V120" s="21">
        <v>0</v>
      </c>
      <c r="X120" s="21">
        <v>0</v>
      </c>
      <c r="Z120" s="21">
        <v>1552295</v>
      </c>
      <c r="AB120" s="22">
        <v>1552295</v>
      </c>
      <c r="AD120" s="5" t="str">
        <f t="shared" si="1"/>
        <v>No</v>
      </c>
      <c r="AF120" s="28"/>
      <c r="AG120" s="21"/>
    </row>
    <row r="121" spans="1:33">
      <c r="A121" s="8" t="s">
        <v>1803</v>
      </c>
      <c r="B121" s="8" t="s">
        <v>1804</v>
      </c>
      <c r="C121" s="9" t="s">
        <v>73</v>
      </c>
      <c r="D121" s="185">
        <v>6019</v>
      </c>
      <c r="E121" s="188">
        <v>60019</v>
      </c>
      <c r="F121" s="9" t="s">
        <v>83</v>
      </c>
      <c r="G121" s="9" t="s">
        <v>84</v>
      </c>
      <c r="H121" s="10">
        <v>741318</v>
      </c>
      <c r="I121" s="11">
        <v>193</v>
      </c>
      <c r="J121" s="24">
        <v>0</v>
      </c>
      <c r="K121" s="20"/>
      <c r="L121" s="14">
        <v>0</v>
      </c>
      <c r="N121" s="21">
        <v>0</v>
      </c>
      <c r="P121" s="21">
        <v>0</v>
      </c>
      <c r="R121" s="21">
        <v>0</v>
      </c>
      <c r="T121" s="21">
        <v>0</v>
      </c>
      <c r="V121" s="21">
        <v>0</v>
      </c>
      <c r="X121" s="21">
        <v>0</v>
      </c>
      <c r="Z121" s="21">
        <v>0</v>
      </c>
      <c r="AB121" s="22">
        <v>0</v>
      </c>
      <c r="AD121" s="5" t="str">
        <f t="shared" si="1"/>
        <v>No</v>
      </c>
      <c r="AF121" s="28"/>
      <c r="AG121" s="21"/>
    </row>
    <row r="122" spans="1:33">
      <c r="A122" s="8" t="s">
        <v>6517</v>
      </c>
      <c r="B122" s="8" t="s">
        <v>1217</v>
      </c>
      <c r="C122" s="9" t="s">
        <v>288</v>
      </c>
      <c r="D122" s="185"/>
      <c r="E122" s="188">
        <v>30202</v>
      </c>
      <c r="F122" s="9" t="s">
        <v>88</v>
      </c>
      <c r="G122" s="9" t="s">
        <v>84</v>
      </c>
      <c r="H122" s="10">
        <v>402004</v>
      </c>
      <c r="I122" s="11">
        <v>192</v>
      </c>
      <c r="J122" s="24">
        <v>4893612</v>
      </c>
      <c r="K122" s="20"/>
      <c r="L122" s="14">
        <v>0</v>
      </c>
      <c r="N122" s="21">
        <v>658655</v>
      </c>
      <c r="P122" s="21">
        <v>0</v>
      </c>
      <c r="R122" s="21">
        <v>0</v>
      </c>
      <c r="T122" s="21">
        <v>0</v>
      </c>
      <c r="V122" s="21">
        <v>12851116</v>
      </c>
      <c r="X122" s="21">
        <v>5057155</v>
      </c>
      <c r="Z122" s="21">
        <v>0</v>
      </c>
      <c r="AB122" s="22">
        <v>23460538</v>
      </c>
      <c r="AD122" s="5" t="str">
        <f t="shared" si="1"/>
        <v>No</v>
      </c>
      <c r="AF122" s="28"/>
      <c r="AG122" s="21"/>
    </row>
    <row r="123" spans="1:33">
      <c r="A123" s="8" t="s">
        <v>1407</v>
      </c>
      <c r="B123" s="8" t="s">
        <v>1408</v>
      </c>
      <c r="C123" s="9" t="s">
        <v>150</v>
      </c>
      <c r="D123" s="185" t="s">
        <v>1409</v>
      </c>
      <c r="E123" s="188" t="s">
        <v>1410</v>
      </c>
      <c r="F123" s="9" t="s">
        <v>157</v>
      </c>
      <c r="G123" s="9" t="s">
        <v>147</v>
      </c>
      <c r="H123" s="10">
        <v>0</v>
      </c>
      <c r="I123" s="11">
        <v>185</v>
      </c>
      <c r="J123" s="24">
        <v>0</v>
      </c>
      <c r="K123" s="20"/>
      <c r="L123" s="14">
        <v>0</v>
      </c>
      <c r="N123" s="21">
        <v>0</v>
      </c>
      <c r="P123" s="21">
        <v>0</v>
      </c>
      <c r="R123" s="21">
        <v>0</v>
      </c>
      <c r="T123" s="21">
        <v>0</v>
      </c>
      <c r="V123" s="21">
        <v>0</v>
      </c>
      <c r="X123" s="21">
        <v>0</v>
      </c>
      <c r="Z123" s="21">
        <v>1134379</v>
      </c>
      <c r="AB123" s="22">
        <v>1134379</v>
      </c>
      <c r="AD123" s="5" t="str">
        <f t="shared" si="1"/>
        <v>No</v>
      </c>
      <c r="AF123" s="28"/>
      <c r="AG123" s="21"/>
    </row>
    <row r="124" spans="1:33">
      <c r="A124" s="8" t="s">
        <v>311</v>
      </c>
      <c r="B124" s="8" t="s">
        <v>312</v>
      </c>
      <c r="C124" s="9" t="s">
        <v>213</v>
      </c>
      <c r="D124" s="185" t="s">
        <v>313</v>
      </c>
      <c r="E124" s="188" t="s">
        <v>314</v>
      </c>
      <c r="F124" s="9" t="s">
        <v>157</v>
      </c>
      <c r="G124" s="9" t="s">
        <v>147</v>
      </c>
      <c r="H124" s="10">
        <v>0</v>
      </c>
      <c r="I124" s="11">
        <v>185</v>
      </c>
      <c r="J124" s="24">
        <v>0</v>
      </c>
      <c r="K124" s="20"/>
      <c r="L124" s="14">
        <v>0</v>
      </c>
      <c r="N124" s="21">
        <v>0</v>
      </c>
      <c r="P124" s="21">
        <v>0</v>
      </c>
      <c r="R124" s="21">
        <v>0</v>
      </c>
      <c r="T124" s="21">
        <v>0</v>
      </c>
      <c r="V124" s="21">
        <v>0</v>
      </c>
      <c r="X124" s="21">
        <v>0</v>
      </c>
      <c r="Z124" s="21">
        <v>434343</v>
      </c>
      <c r="AB124" s="22">
        <v>434343</v>
      </c>
      <c r="AD124" s="5" t="str">
        <f t="shared" si="1"/>
        <v>No</v>
      </c>
      <c r="AF124" s="28"/>
      <c r="AG124" s="21"/>
    </row>
    <row r="125" spans="1:33">
      <c r="A125" s="8" t="s">
        <v>4781</v>
      </c>
      <c r="B125" s="8" t="s">
        <v>4782</v>
      </c>
      <c r="C125" s="9" t="s">
        <v>82</v>
      </c>
      <c r="D125" s="185">
        <v>2126</v>
      </c>
      <c r="E125" s="188">
        <v>20126</v>
      </c>
      <c r="F125" s="9" t="s">
        <v>113</v>
      </c>
      <c r="G125" s="9" t="s">
        <v>84</v>
      </c>
      <c r="H125" s="10">
        <v>18351295</v>
      </c>
      <c r="I125" s="11">
        <v>184</v>
      </c>
      <c r="J125" s="24">
        <v>0</v>
      </c>
      <c r="K125" s="20"/>
      <c r="L125" s="14">
        <v>0</v>
      </c>
      <c r="N125" s="21">
        <v>0</v>
      </c>
      <c r="P125" s="21">
        <v>0</v>
      </c>
      <c r="R125" s="21">
        <v>0</v>
      </c>
      <c r="T125" s="21">
        <v>0</v>
      </c>
      <c r="V125" s="21">
        <v>0</v>
      </c>
      <c r="X125" s="21">
        <v>0</v>
      </c>
      <c r="Z125" s="21">
        <v>0</v>
      </c>
      <c r="AB125" s="22">
        <v>0</v>
      </c>
      <c r="AD125" s="5" t="str">
        <f t="shared" si="1"/>
        <v>No</v>
      </c>
      <c r="AF125" s="28"/>
      <c r="AG125" s="21"/>
    </row>
    <row r="126" spans="1:33">
      <c r="A126" s="8" t="s">
        <v>4437</v>
      </c>
      <c r="B126" s="8" t="s">
        <v>4438</v>
      </c>
      <c r="C126" s="9" t="s">
        <v>87</v>
      </c>
      <c r="D126" s="185">
        <v>24</v>
      </c>
      <c r="E126" s="188">
        <v>24</v>
      </c>
      <c r="F126" s="9" t="s">
        <v>88</v>
      </c>
      <c r="G126" s="9" t="s">
        <v>84</v>
      </c>
      <c r="H126" s="10">
        <v>1849898</v>
      </c>
      <c r="I126" s="11">
        <v>181</v>
      </c>
      <c r="J126" s="24">
        <v>0</v>
      </c>
      <c r="K126" s="20"/>
      <c r="L126" s="14">
        <v>0</v>
      </c>
      <c r="N126" s="21">
        <v>0</v>
      </c>
      <c r="P126" s="21">
        <v>0</v>
      </c>
      <c r="R126" s="21">
        <v>0</v>
      </c>
      <c r="T126" s="21">
        <v>0</v>
      </c>
      <c r="V126" s="21">
        <v>0</v>
      </c>
      <c r="X126" s="21">
        <v>0</v>
      </c>
      <c r="Z126" s="21">
        <v>0</v>
      </c>
      <c r="AB126" s="22">
        <v>0</v>
      </c>
      <c r="AD126" s="5" t="str">
        <f t="shared" si="1"/>
        <v>No</v>
      </c>
      <c r="AF126" s="28"/>
      <c r="AG126" s="21"/>
    </row>
    <row r="127" spans="1:33">
      <c r="A127" s="8" t="s">
        <v>2686</v>
      </c>
      <c r="B127" s="8" t="s">
        <v>2687</v>
      </c>
      <c r="C127" s="9" t="s">
        <v>466</v>
      </c>
      <c r="D127" s="185">
        <v>5017</v>
      </c>
      <c r="E127" s="188">
        <v>50017</v>
      </c>
      <c r="F127" s="9" t="s">
        <v>88</v>
      </c>
      <c r="G127" s="9" t="s">
        <v>84</v>
      </c>
      <c r="H127" s="10">
        <v>724091</v>
      </c>
      <c r="I127" s="11">
        <v>179</v>
      </c>
      <c r="J127" s="24">
        <v>0</v>
      </c>
      <c r="K127" s="20"/>
      <c r="L127" s="14">
        <v>0</v>
      </c>
      <c r="N127" s="21">
        <v>0</v>
      </c>
      <c r="P127" s="21">
        <v>0</v>
      </c>
      <c r="R127" s="21">
        <v>0</v>
      </c>
      <c r="T127" s="21">
        <v>0</v>
      </c>
      <c r="V127" s="21">
        <v>0</v>
      </c>
      <c r="X127" s="21">
        <v>0</v>
      </c>
      <c r="Z127" s="21">
        <v>0</v>
      </c>
      <c r="AB127" s="22">
        <v>0</v>
      </c>
      <c r="AD127" s="5" t="str">
        <f t="shared" si="1"/>
        <v>No</v>
      </c>
      <c r="AF127" s="28"/>
      <c r="AG127" s="21"/>
    </row>
    <row r="128" spans="1:33">
      <c r="A128" s="8" t="s">
        <v>4149</v>
      </c>
      <c r="B128" s="8" t="s">
        <v>4150</v>
      </c>
      <c r="C128" s="9" t="s">
        <v>288</v>
      </c>
      <c r="D128" s="185">
        <v>3010</v>
      </c>
      <c r="E128" s="188">
        <v>30010</v>
      </c>
      <c r="F128" s="9" t="s">
        <v>88</v>
      </c>
      <c r="G128" s="9" t="s">
        <v>84</v>
      </c>
      <c r="H128" s="10">
        <v>664651</v>
      </c>
      <c r="I128" s="11">
        <v>178</v>
      </c>
      <c r="J128" s="24">
        <v>0</v>
      </c>
      <c r="K128" s="20"/>
      <c r="L128" s="14">
        <v>0</v>
      </c>
      <c r="N128" s="21">
        <v>0</v>
      </c>
      <c r="P128" s="21">
        <v>0</v>
      </c>
      <c r="R128" s="21">
        <v>0</v>
      </c>
      <c r="T128" s="21">
        <v>0</v>
      </c>
      <c r="V128" s="21">
        <v>0</v>
      </c>
      <c r="X128" s="21">
        <v>0</v>
      </c>
      <c r="Z128" s="21">
        <v>0</v>
      </c>
      <c r="AB128" s="22">
        <v>0</v>
      </c>
      <c r="AD128" s="5" t="str">
        <f t="shared" si="1"/>
        <v>No</v>
      </c>
      <c r="AF128" s="28"/>
      <c r="AG128" s="21"/>
    </row>
    <row r="129" spans="1:33">
      <c r="A129" s="8" t="s">
        <v>3609</v>
      </c>
      <c r="B129" s="8" t="s">
        <v>2284</v>
      </c>
      <c r="C129" s="9" t="s">
        <v>109</v>
      </c>
      <c r="D129" s="185" t="s">
        <v>3610</v>
      </c>
      <c r="E129" s="188" t="s">
        <v>3611</v>
      </c>
      <c r="F129" s="9" t="s">
        <v>157</v>
      </c>
      <c r="G129" s="9" t="s">
        <v>147</v>
      </c>
      <c r="H129" s="10">
        <v>0</v>
      </c>
      <c r="I129" s="11">
        <v>177</v>
      </c>
      <c r="J129" s="24">
        <v>0</v>
      </c>
      <c r="K129" s="20"/>
      <c r="L129" s="14">
        <v>0</v>
      </c>
      <c r="N129" s="21">
        <v>0</v>
      </c>
      <c r="P129" s="21">
        <v>0</v>
      </c>
      <c r="R129" s="21">
        <v>0</v>
      </c>
      <c r="T129" s="21">
        <v>0</v>
      </c>
      <c r="V129" s="21">
        <v>0</v>
      </c>
      <c r="X129" s="21">
        <v>0</v>
      </c>
      <c r="Z129" s="21">
        <v>0</v>
      </c>
      <c r="AB129" s="22">
        <v>0</v>
      </c>
      <c r="AD129" s="5" t="str">
        <f t="shared" si="1"/>
        <v>No</v>
      </c>
      <c r="AF129" s="28"/>
      <c r="AG129" s="21"/>
    </row>
    <row r="130" spans="1:33">
      <c r="A130" s="8" t="s">
        <v>1073</v>
      </c>
      <c r="B130" s="8" t="s">
        <v>1074</v>
      </c>
      <c r="C130" s="9" t="s">
        <v>163</v>
      </c>
      <c r="D130" s="185">
        <v>1061</v>
      </c>
      <c r="E130" s="188">
        <v>10061</v>
      </c>
      <c r="F130" s="9" t="s">
        <v>88</v>
      </c>
      <c r="G130" s="9" t="s">
        <v>84</v>
      </c>
      <c r="H130" s="10">
        <v>116960</v>
      </c>
      <c r="I130" s="11">
        <v>176</v>
      </c>
      <c r="J130" s="24">
        <v>5968632</v>
      </c>
      <c r="K130" s="20"/>
      <c r="L130" s="14">
        <v>0</v>
      </c>
      <c r="N130" s="21">
        <v>0</v>
      </c>
      <c r="P130" s="21">
        <v>0</v>
      </c>
      <c r="R130" s="21">
        <v>63816</v>
      </c>
      <c r="T130" s="21">
        <v>0</v>
      </c>
      <c r="V130" s="21">
        <v>0</v>
      </c>
      <c r="X130" s="21">
        <v>0</v>
      </c>
      <c r="Z130" s="21">
        <v>0</v>
      </c>
      <c r="AB130" s="22">
        <v>6032448</v>
      </c>
      <c r="AD130" s="5" t="str">
        <f t="shared" si="1"/>
        <v>No</v>
      </c>
      <c r="AF130" s="28"/>
      <c r="AG130" s="21"/>
    </row>
    <row r="131" spans="1:33">
      <c r="A131" s="8" t="s">
        <v>3528</v>
      </c>
      <c r="B131" s="8" t="s">
        <v>3529</v>
      </c>
      <c r="C131" s="9" t="s">
        <v>178</v>
      </c>
      <c r="D131" s="185">
        <v>5036</v>
      </c>
      <c r="E131" s="188">
        <v>50036</v>
      </c>
      <c r="F131" s="9" t="s">
        <v>88</v>
      </c>
      <c r="G131" s="9" t="s">
        <v>84</v>
      </c>
      <c r="H131" s="10">
        <v>313532</v>
      </c>
      <c r="I131" s="11">
        <v>171</v>
      </c>
      <c r="J131" s="24">
        <v>776836</v>
      </c>
      <c r="K131" s="20"/>
      <c r="L131" s="14">
        <v>0</v>
      </c>
      <c r="N131" s="21">
        <v>5079513</v>
      </c>
      <c r="P131" s="21">
        <v>0</v>
      </c>
      <c r="R131" s="21">
        <v>8856610</v>
      </c>
      <c r="T131" s="21">
        <v>49121</v>
      </c>
      <c r="V131" s="21">
        <v>0</v>
      </c>
      <c r="X131" s="21">
        <v>0</v>
      </c>
      <c r="Z131" s="21">
        <v>0</v>
      </c>
      <c r="AB131" s="22">
        <v>14762080</v>
      </c>
      <c r="AD131" s="5" t="str">
        <f t="shared" ref="AD131:AD194" si="2">IF(AC131&amp;AA131&amp;Y131&amp;W131&amp;U131&amp;S131&amp;Q131&amp;O131&amp;M131&amp;K131&lt;&gt;"","Yes","No")</f>
        <v>No</v>
      </c>
      <c r="AF131" s="28"/>
      <c r="AG131" s="21"/>
    </row>
    <row r="132" spans="1:33">
      <c r="A132" s="8" t="s">
        <v>4033</v>
      </c>
      <c r="B132" s="8" t="s">
        <v>471</v>
      </c>
      <c r="C132" s="9" t="s">
        <v>65</v>
      </c>
      <c r="D132" s="185">
        <v>12</v>
      </c>
      <c r="E132" s="188">
        <v>12</v>
      </c>
      <c r="F132" s="9" t="s">
        <v>83</v>
      </c>
      <c r="G132" s="9" t="s">
        <v>84</v>
      </c>
      <c r="H132" s="10">
        <v>251243</v>
      </c>
      <c r="I132" s="11">
        <v>170</v>
      </c>
      <c r="J132" s="24">
        <v>0</v>
      </c>
      <c r="K132" s="20"/>
      <c r="L132" s="14">
        <v>0</v>
      </c>
      <c r="N132" s="21">
        <v>0</v>
      </c>
      <c r="P132" s="21">
        <v>0</v>
      </c>
      <c r="R132" s="21">
        <v>0</v>
      </c>
      <c r="T132" s="21">
        <v>0</v>
      </c>
      <c r="V132" s="21">
        <v>0</v>
      </c>
      <c r="X132" s="21">
        <v>0</v>
      </c>
      <c r="Z132" s="21">
        <v>0</v>
      </c>
      <c r="AB132" s="22">
        <v>0</v>
      </c>
      <c r="AD132" s="5" t="str">
        <f t="shared" si="2"/>
        <v>No</v>
      </c>
      <c r="AF132" s="28"/>
      <c r="AG132" s="21"/>
    </row>
    <row r="133" spans="1:33">
      <c r="A133" s="8" t="s">
        <v>3630</v>
      </c>
      <c r="B133" s="8" t="s">
        <v>3631</v>
      </c>
      <c r="C133" s="9" t="s">
        <v>91</v>
      </c>
      <c r="D133" s="185">
        <v>9008</v>
      </c>
      <c r="E133" s="188">
        <v>90008</v>
      </c>
      <c r="F133" s="9" t="s">
        <v>83</v>
      </c>
      <c r="G133" s="9" t="s">
        <v>84</v>
      </c>
      <c r="H133" s="10">
        <v>12150996</v>
      </c>
      <c r="I133" s="11">
        <v>168</v>
      </c>
      <c r="J133" s="24">
        <v>0</v>
      </c>
      <c r="K133" s="20"/>
      <c r="L133" s="14">
        <v>0</v>
      </c>
      <c r="N133" s="21">
        <v>29690842</v>
      </c>
      <c r="P133" s="21">
        <v>0</v>
      </c>
      <c r="R133" s="21">
        <v>0</v>
      </c>
      <c r="T133" s="21">
        <v>0</v>
      </c>
      <c r="V133" s="21">
        <v>0</v>
      </c>
      <c r="X133" s="21">
        <v>0</v>
      </c>
      <c r="Z133" s="21">
        <v>0</v>
      </c>
      <c r="AB133" s="22">
        <v>29690842</v>
      </c>
      <c r="AD133" s="5" t="str">
        <f t="shared" si="2"/>
        <v>No</v>
      </c>
      <c r="AF133" s="28"/>
      <c r="AG133" s="21"/>
    </row>
    <row r="134" spans="1:33">
      <c r="A134" s="8" t="s">
        <v>3639</v>
      </c>
      <c r="B134" s="8" t="s">
        <v>3640</v>
      </c>
      <c r="C134" s="9" t="s">
        <v>454</v>
      </c>
      <c r="D134" s="185">
        <v>8005</v>
      </c>
      <c r="E134" s="188">
        <v>80005</v>
      </c>
      <c r="F134" s="9" t="s">
        <v>83</v>
      </c>
      <c r="G134" s="9" t="s">
        <v>84</v>
      </c>
      <c r="H134" s="10">
        <v>559409</v>
      </c>
      <c r="I134" s="11">
        <v>165</v>
      </c>
      <c r="J134" s="24">
        <v>0</v>
      </c>
      <c r="K134" s="20"/>
      <c r="L134" s="14">
        <v>0</v>
      </c>
      <c r="N134" s="21">
        <v>0</v>
      </c>
      <c r="P134" s="21">
        <v>0</v>
      </c>
      <c r="R134" s="21">
        <v>0</v>
      </c>
      <c r="T134" s="21">
        <v>0</v>
      </c>
      <c r="V134" s="21">
        <v>0</v>
      </c>
      <c r="X134" s="21">
        <v>0</v>
      </c>
      <c r="Z134" s="21">
        <v>0</v>
      </c>
      <c r="AB134" s="22">
        <v>0</v>
      </c>
      <c r="AD134" s="5" t="str">
        <f t="shared" si="2"/>
        <v>No</v>
      </c>
      <c r="AF134" s="28"/>
      <c r="AG134" s="21"/>
    </row>
    <row r="135" spans="1:33">
      <c r="A135" s="8" t="s">
        <v>5693</v>
      </c>
      <c r="B135" s="8" t="s">
        <v>406</v>
      </c>
      <c r="C135" s="9" t="s">
        <v>124</v>
      </c>
      <c r="D135" s="185">
        <v>6032</v>
      </c>
      <c r="E135" s="188">
        <v>60032</v>
      </c>
      <c r="F135" s="9" t="s">
        <v>88</v>
      </c>
      <c r="G135" s="9" t="s">
        <v>84</v>
      </c>
      <c r="H135" s="10">
        <v>899703</v>
      </c>
      <c r="I135" s="11">
        <v>165</v>
      </c>
      <c r="J135" s="24">
        <v>8669927</v>
      </c>
      <c r="K135" s="20"/>
      <c r="L135" s="14">
        <v>0</v>
      </c>
      <c r="N135" s="21">
        <v>0</v>
      </c>
      <c r="P135" s="21">
        <v>0</v>
      </c>
      <c r="R135" s="21">
        <v>0</v>
      </c>
      <c r="T135" s="21">
        <v>0</v>
      </c>
      <c r="V135" s="21">
        <v>0</v>
      </c>
      <c r="X135" s="21">
        <v>0</v>
      </c>
      <c r="Z135" s="21">
        <v>0</v>
      </c>
      <c r="AB135" s="22">
        <v>8669927</v>
      </c>
      <c r="AD135" s="5" t="str">
        <f t="shared" si="2"/>
        <v>No</v>
      </c>
      <c r="AF135" s="28"/>
      <c r="AG135" s="21"/>
    </row>
    <row r="136" spans="1:33">
      <c r="A136" s="8" t="s">
        <v>1377</v>
      </c>
      <c r="B136" s="8" t="s">
        <v>1378</v>
      </c>
      <c r="C136" s="9" t="s">
        <v>171</v>
      </c>
      <c r="D136" s="185">
        <v>4030</v>
      </c>
      <c r="E136" s="188">
        <v>40030</v>
      </c>
      <c r="F136" s="9" t="s">
        <v>83</v>
      </c>
      <c r="G136" s="9" t="s">
        <v>84</v>
      </c>
      <c r="H136" s="10">
        <v>187781</v>
      </c>
      <c r="I136" s="11">
        <v>158</v>
      </c>
      <c r="J136" s="24">
        <v>2520010</v>
      </c>
      <c r="K136" s="20"/>
      <c r="L136" s="14">
        <v>0</v>
      </c>
      <c r="N136" s="21">
        <v>0</v>
      </c>
      <c r="P136" s="21">
        <v>0</v>
      </c>
      <c r="R136" s="21">
        <v>235149</v>
      </c>
      <c r="T136" s="21">
        <v>0</v>
      </c>
      <c r="V136" s="21">
        <v>692948</v>
      </c>
      <c r="X136" s="21">
        <v>167310</v>
      </c>
      <c r="Z136" s="21">
        <v>0</v>
      </c>
      <c r="AB136" s="22">
        <v>3615417</v>
      </c>
      <c r="AD136" s="5" t="str">
        <f t="shared" si="2"/>
        <v>No</v>
      </c>
      <c r="AF136" s="28"/>
      <c r="AG136" s="21"/>
    </row>
    <row r="137" spans="1:33">
      <c r="A137" s="8" t="s">
        <v>2685</v>
      </c>
      <c r="B137" s="8" t="s">
        <v>426</v>
      </c>
      <c r="C137" s="9" t="s">
        <v>178</v>
      </c>
      <c r="D137" s="185">
        <v>5040</v>
      </c>
      <c r="E137" s="188">
        <v>50040</v>
      </c>
      <c r="F137" s="9" t="s">
        <v>88</v>
      </c>
      <c r="G137" s="9" t="s">
        <v>84</v>
      </c>
      <c r="H137" s="10">
        <v>306022</v>
      </c>
      <c r="I137" s="11">
        <v>153</v>
      </c>
      <c r="J137" s="24">
        <v>0</v>
      </c>
      <c r="K137" s="20"/>
      <c r="L137" s="14">
        <v>0</v>
      </c>
      <c r="N137" s="21">
        <v>4390280</v>
      </c>
      <c r="P137" s="21">
        <v>0</v>
      </c>
      <c r="R137" s="21">
        <v>10243987</v>
      </c>
      <c r="T137" s="21">
        <v>0</v>
      </c>
      <c r="V137" s="21">
        <v>0</v>
      </c>
      <c r="X137" s="21">
        <v>0</v>
      </c>
      <c r="Z137" s="21">
        <v>0</v>
      </c>
      <c r="AB137" s="22">
        <v>14634267</v>
      </c>
      <c r="AD137" s="5" t="str">
        <f t="shared" si="2"/>
        <v>No</v>
      </c>
      <c r="AF137" s="28"/>
      <c r="AG137" s="21"/>
    </row>
    <row r="138" spans="1:33">
      <c r="A138" s="8" t="s">
        <v>2291</v>
      </c>
      <c r="B138" s="8" t="s">
        <v>1000</v>
      </c>
      <c r="C138" s="9" t="s">
        <v>120</v>
      </c>
      <c r="D138" s="185" t="s">
        <v>2292</v>
      </c>
      <c r="E138" s="188" t="s">
        <v>2293</v>
      </c>
      <c r="F138" s="9" t="s">
        <v>157</v>
      </c>
      <c r="G138" s="9" t="s">
        <v>147</v>
      </c>
      <c r="H138" s="10">
        <v>0</v>
      </c>
      <c r="I138" s="11">
        <v>146</v>
      </c>
      <c r="J138" s="24">
        <v>0</v>
      </c>
      <c r="K138" s="20"/>
      <c r="L138" s="14">
        <v>0</v>
      </c>
      <c r="N138" s="21">
        <v>0</v>
      </c>
      <c r="P138" s="21">
        <v>0</v>
      </c>
      <c r="R138" s="21">
        <v>0</v>
      </c>
      <c r="T138" s="21">
        <v>0</v>
      </c>
      <c r="V138" s="21">
        <v>0</v>
      </c>
      <c r="X138" s="21">
        <v>0</v>
      </c>
      <c r="Z138" s="21">
        <v>2131230</v>
      </c>
      <c r="AB138" s="22">
        <v>2131230</v>
      </c>
      <c r="AD138" s="5" t="str">
        <f t="shared" si="2"/>
        <v>No</v>
      </c>
      <c r="AF138" s="28"/>
      <c r="AG138" s="21"/>
    </row>
    <row r="139" spans="1:33">
      <c r="A139" s="8" t="s">
        <v>1753</v>
      </c>
      <c r="B139" s="8" t="s">
        <v>1754</v>
      </c>
      <c r="C139" s="9" t="s">
        <v>91</v>
      </c>
      <c r="D139" s="185">
        <v>9016</v>
      </c>
      <c r="E139" s="188">
        <v>90016</v>
      </c>
      <c r="F139" s="9" t="s">
        <v>88</v>
      </c>
      <c r="G139" s="9" t="s">
        <v>84</v>
      </c>
      <c r="H139" s="10">
        <v>3281212</v>
      </c>
      <c r="I139" s="11">
        <v>146</v>
      </c>
      <c r="J139" s="24">
        <v>2438527</v>
      </c>
      <c r="K139" s="20"/>
      <c r="L139" s="14">
        <v>0</v>
      </c>
      <c r="N139" s="21">
        <v>12953597</v>
      </c>
      <c r="P139" s="21">
        <v>0</v>
      </c>
      <c r="R139" s="21">
        <v>5783526</v>
      </c>
      <c r="T139" s="21">
        <v>0</v>
      </c>
      <c r="V139" s="21">
        <v>0</v>
      </c>
      <c r="X139" s="21">
        <v>0</v>
      </c>
      <c r="Z139" s="21">
        <v>0</v>
      </c>
      <c r="AB139" s="22">
        <v>21175650</v>
      </c>
      <c r="AD139" s="5" t="str">
        <f t="shared" si="2"/>
        <v>No</v>
      </c>
      <c r="AF139" s="28"/>
      <c r="AG139" s="21"/>
    </row>
    <row r="140" spans="1:33">
      <c r="A140" s="8" t="s">
        <v>3129</v>
      </c>
      <c r="B140" s="8" t="s">
        <v>3130</v>
      </c>
      <c r="C140" s="9" t="s">
        <v>235</v>
      </c>
      <c r="D140" s="185">
        <v>4108</v>
      </c>
      <c r="E140" s="188">
        <v>40108</v>
      </c>
      <c r="F140" s="9" t="s">
        <v>88</v>
      </c>
      <c r="G140" s="9" t="s">
        <v>84</v>
      </c>
      <c r="H140" s="10">
        <v>347602</v>
      </c>
      <c r="I140" s="11">
        <v>144</v>
      </c>
      <c r="J140" s="24">
        <v>2772550</v>
      </c>
      <c r="K140" s="20"/>
      <c r="L140" s="14">
        <v>0</v>
      </c>
      <c r="N140" s="21">
        <v>0</v>
      </c>
      <c r="P140" s="21">
        <v>0</v>
      </c>
      <c r="R140" s="21">
        <v>0</v>
      </c>
      <c r="T140" s="21">
        <v>0</v>
      </c>
      <c r="V140" s="21">
        <v>0</v>
      </c>
      <c r="X140" s="21">
        <v>0</v>
      </c>
      <c r="Z140" s="21">
        <v>0</v>
      </c>
      <c r="AB140" s="22">
        <v>2772550</v>
      </c>
      <c r="AD140" s="5" t="str">
        <f t="shared" si="2"/>
        <v>No</v>
      </c>
      <c r="AF140" s="28"/>
      <c r="AG140" s="21"/>
    </row>
    <row r="141" spans="1:33">
      <c r="A141" s="8" t="s">
        <v>1362</v>
      </c>
      <c r="B141" s="8" t="s">
        <v>1363</v>
      </c>
      <c r="C141" s="9" t="s">
        <v>555</v>
      </c>
      <c r="D141" s="185">
        <v>5146</v>
      </c>
      <c r="E141" s="188">
        <v>50146</v>
      </c>
      <c r="F141" s="9" t="s">
        <v>88</v>
      </c>
      <c r="G141" s="9" t="s">
        <v>84</v>
      </c>
      <c r="H141" s="10">
        <v>2150706</v>
      </c>
      <c r="I141" s="11">
        <v>144</v>
      </c>
      <c r="J141" s="24">
        <v>0</v>
      </c>
      <c r="K141" s="20"/>
      <c r="L141" s="14">
        <v>0</v>
      </c>
      <c r="N141" s="21">
        <v>18137692</v>
      </c>
      <c r="P141" s="21">
        <v>0</v>
      </c>
      <c r="R141" s="21">
        <v>0</v>
      </c>
      <c r="T141" s="21">
        <v>0</v>
      </c>
      <c r="V141" s="21">
        <v>0</v>
      </c>
      <c r="X141" s="21">
        <v>0</v>
      </c>
      <c r="Z141" s="21">
        <v>0</v>
      </c>
      <c r="AB141" s="22">
        <v>18137692</v>
      </c>
      <c r="AD141" s="5" t="str">
        <f t="shared" si="2"/>
        <v>No</v>
      </c>
      <c r="AF141" s="28"/>
      <c r="AG141" s="21"/>
    </row>
    <row r="142" spans="1:33">
      <c r="A142" s="8" t="s">
        <v>1085</v>
      </c>
      <c r="B142" s="8" t="s">
        <v>506</v>
      </c>
      <c r="C142" s="9" t="s">
        <v>238</v>
      </c>
      <c r="D142" s="185">
        <v>1017</v>
      </c>
      <c r="E142" s="188">
        <v>10017</v>
      </c>
      <c r="F142" s="9" t="s">
        <v>88</v>
      </c>
      <c r="G142" s="9" t="s">
        <v>84</v>
      </c>
      <c r="H142" s="10">
        <v>924859</v>
      </c>
      <c r="I142" s="11">
        <v>144</v>
      </c>
      <c r="J142" s="24">
        <v>3268444</v>
      </c>
      <c r="K142" s="20"/>
      <c r="L142" s="14">
        <v>0</v>
      </c>
      <c r="N142" s="21">
        <v>0</v>
      </c>
      <c r="P142" s="21">
        <v>0</v>
      </c>
      <c r="R142" s="21">
        <v>16351275</v>
      </c>
      <c r="T142" s="21">
        <v>0</v>
      </c>
      <c r="V142" s="21">
        <v>0</v>
      </c>
      <c r="X142" s="21">
        <v>0</v>
      </c>
      <c r="Z142" s="21">
        <v>0</v>
      </c>
      <c r="AB142" s="22">
        <v>19619719</v>
      </c>
      <c r="AD142" s="5" t="str">
        <f t="shared" si="2"/>
        <v>No</v>
      </c>
      <c r="AF142" s="28"/>
      <c r="AG142" s="21"/>
    </row>
    <row r="143" spans="1:33">
      <c r="A143" s="8" t="s">
        <v>4818</v>
      </c>
      <c r="B143" s="8" t="s">
        <v>4819</v>
      </c>
      <c r="C143" s="9" t="s">
        <v>171</v>
      </c>
      <c r="D143" s="185">
        <v>4063</v>
      </c>
      <c r="E143" s="188">
        <v>40063</v>
      </c>
      <c r="F143" s="9" t="s">
        <v>83</v>
      </c>
      <c r="G143" s="9" t="s">
        <v>84</v>
      </c>
      <c r="H143" s="10">
        <v>452791</v>
      </c>
      <c r="I143" s="11">
        <v>142</v>
      </c>
      <c r="J143" s="24">
        <v>3970381</v>
      </c>
      <c r="K143" s="20"/>
      <c r="L143" s="14">
        <v>0</v>
      </c>
      <c r="N143" s="21">
        <v>0</v>
      </c>
      <c r="P143" s="21">
        <v>0</v>
      </c>
      <c r="R143" s="21">
        <v>0</v>
      </c>
      <c r="T143" s="21">
        <v>0</v>
      </c>
      <c r="V143" s="21">
        <v>0</v>
      </c>
      <c r="X143" s="21">
        <v>0</v>
      </c>
      <c r="Z143" s="21">
        <v>0</v>
      </c>
      <c r="AB143" s="22">
        <v>3970381</v>
      </c>
      <c r="AD143" s="5" t="str">
        <f t="shared" si="2"/>
        <v>No</v>
      </c>
      <c r="AF143" s="28"/>
      <c r="AG143" s="21"/>
    </row>
    <row r="144" spans="1:33">
      <c r="A144" s="8" t="s">
        <v>429</v>
      </c>
      <c r="B144" s="8" t="s">
        <v>430</v>
      </c>
      <c r="C144" s="9" t="s">
        <v>91</v>
      </c>
      <c r="D144" s="185">
        <v>9134</v>
      </c>
      <c r="E144" s="188">
        <v>90134</v>
      </c>
      <c r="F144" s="9" t="s">
        <v>88</v>
      </c>
      <c r="G144" s="9" t="s">
        <v>84</v>
      </c>
      <c r="H144" s="10">
        <v>3281212</v>
      </c>
      <c r="I144" s="11">
        <v>140</v>
      </c>
      <c r="J144" s="24">
        <v>15120696</v>
      </c>
      <c r="K144" s="20"/>
      <c r="L144" s="14">
        <v>0</v>
      </c>
      <c r="N144" s="21">
        <v>0</v>
      </c>
      <c r="P144" s="21">
        <v>0</v>
      </c>
      <c r="R144" s="21">
        <v>4324362</v>
      </c>
      <c r="T144" s="21">
        <v>708419</v>
      </c>
      <c r="V144" s="21">
        <v>37576154</v>
      </c>
      <c r="X144" s="21">
        <v>88428608</v>
      </c>
      <c r="Z144" s="21">
        <v>0</v>
      </c>
      <c r="AB144" s="22">
        <v>146158239</v>
      </c>
      <c r="AD144" s="5" t="str">
        <f t="shared" si="2"/>
        <v>No</v>
      </c>
      <c r="AF144" s="28"/>
      <c r="AG144" s="21"/>
    </row>
    <row r="145" spans="1:33">
      <c r="A145" s="8" t="s">
        <v>2967</v>
      </c>
      <c r="B145" s="8" t="s">
        <v>2968</v>
      </c>
      <c r="C145" s="9" t="s">
        <v>91</v>
      </c>
      <c r="D145" s="185">
        <v>9027</v>
      </c>
      <c r="E145" s="188">
        <v>90027</v>
      </c>
      <c r="F145" s="9" t="s">
        <v>83</v>
      </c>
      <c r="G145" s="9" t="s">
        <v>84</v>
      </c>
      <c r="H145" s="10">
        <v>654628</v>
      </c>
      <c r="I145" s="11">
        <v>139</v>
      </c>
      <c r="J145" s="24">
        <v>8222686</v>
      </c>
      <c r="K145" s="20"/>
      <c r="L145" s="14">
        <v>0</v>
      </c>
      <c r="N145" s="21">
        <v>19913187</v>
      </c>
      <c r="P145" s="21">
        <v>0</v>
      </c>
      <c r="R145" s="21">
        <v>2945909</v>
      </c>
      <c r="T145" s="21">
        <v>0</v>
      </c>
      <c r="V145" s="21">
        <v>0</v>
      </c>
      <c r="X145" s="21">
        <v>396597</v>
      </c>
      <c r="Z145" s="21">
        <v>0</v>
      </c>
      <c r="AB145" s="22">
        <v>31478379</v>
      </c>
      <c r="AD145" s="5" t="str">
        <f t="shared" si="2"/>
        <v>No</v>
      </c>
      <c r="AF145" s="28"/>
      <c r="AG145" s="21"/>
    </row>
    <row r="146" spans="1:33">
      <c r="A146" s="8" t="s">
        <v>3236</v>
      </c>
      <c r="B146" s="8" t="s">
        <v>3237</v>
      </c>
      <c r="C146" s="9" t="s">
        <v>274</v>
      </c>
      <c r="D146" s="185">
        <v>4003</v>
      </c>
      <c r="E146" s="188">
        <v>40003</v>
      </c>
      <c r="F146" s="9" t="s">
        <v>83</v>
      </c>
      <c r="G146" s="9" t="s">
        <v>84</v>
      </c>
      <c r="H146" s="10">
        <v>1060061</v>
      </c>
      <c r="I146" s="11">
        <v>139</v>
      </c>
      <c r="J146" s="24">
        <v>8066889</v>
      </c>
      <c r="K146" s="20"/>
      <c r="L146" s="14">
        <v>0</v>
      </c>
      <c r="N146" s="21">
        <v>0</v>
      </c>
      <c r="P146" s="21">
        <v>0</v>
      </c>
      <c r="R146" s="21">
        <v>0</v>
      </c>
      <c r="T146" s="21">
        <v>0</v>
      </c>
      <c r="V146" s="21">
        <v>0</v>
      </c>
      <c r="X146" s="21">
        <v>0</v>
      </c>
      <c r="Z146" s="21">
        <v>0</v>
      </c>
      <c r="AB146" s="22">
        <v>8066889</v>
      </c>
      <c r="AD146" s="5" t="str">
        <f t="shared" si="2"/>
        <v>No</v>
      </c>
      <c r="AF146" s="28"/>
      <c r="AG146" s="21"/>
    </row>
    <row r="147" spans="1:33">
      <c r="A147" s="8" t="s">
        <v>2506</v>
      </c>
      <c r="B147" s="8" t="s">
        <v>111</v>
      </c>
      <c r="C147" s="9" t="s">
        <v>91</v>
      </c>
      <c r="D147" s="185">
        <v>9078</v>
      </c>
      <c r="E147" s="188">
        <v>90078</v>
      </c>
      <c r="F147" s="9" t="s">
        <v>88</v>
      </c>
      <c r="G147" s="9" t="s">
        <v>84</v>
      </c>
      <c r="H147" s="10">
        <v>615968</v>
      </c>
      <c r="I147" s="11">
        <v>139</v>
      </c>
      <c r="J147" s="24">
        <v>149678</v>
      </c>
      <c r="K147" s="20"/>
      <c r="L147" s="14">
        <v>0</v>
      </c>
      <c r="N147" s="21">
        <v>0</v>
      </c>
      <c r="P147" s="21">
        <v>0</v>
      </c>
      <c r="R147" s="21">
        <v>0</v>
      </c>
      <c r="T147" s="21">
        <v>0</v>
      </c>
      <c r="V147" s="21">
        <v>3189938</v>
      </c>
      <c r="X147" s="21">
        <v>0</v>
      </c>
      <c r="Z147" s="21">
        <v>0</v>
      </c>
      <c r="AB147" s="22">
        <v>3339616</v>
      </c>
      <c r="AD147" s="5" t="str">
        <f t="shared" si="2"/>
        <v>No</v>
      </c>
      <c r="AF147" s="28"/>
      <c r="AG147" s="21"/>
    </row>
    <row r="148" spans="1:33">
      <c r="A148" s="8" t="s">
        <v>4172</v>
      </c>
      <c r="B148" s="8" t="s">
        <v>4173</v>
      </c>
      <c r="C148" s="9" t="s">
        <v>171</v>
      </c>
      <c r="D148" s="185">
        <v>4032</v>
      </c>
      <c r="E148" s="188">
        <v>40032</v>
      </c>
      <c r="F148" s="9" t="s">
        <v>83</v>
      </c>
      <c r="G148" s="9" t="s">
        <v>84</v>
      </c>
      <c r="H148" s="10">
        <v>349064</v>
      </c>
      <c r="I148" s="11">
        <v>138</v>
      </c>
      <c r="J148" s="24">
        <v>4494597</v>
      </c>
      <c r="K148" s="20"/>
      <c r="L148" s="14">
        <v>0</v>
      </c>
      <c r="N148" s="21">
        <v>0</v>
      </c>
      <c r="P148" s="21">
        <v>0</v>
      </c>
      <c r="R148" s="21">
        <v>0</v>
      </c>
      <c r="T148" s="21">
        <v>0</v>
      </c>
      <c r="V148" s="21">
        <v>0</v>
      </c>
      <c r="X148" s="21">
        <v>0</v>
      </c>
      <c r="Z148" s="21">
        <v>0</v>
      </c>
      <c r="AB148" s="22">
        <v>4494597</v>
      </c>
      <c r="AD148" s="5" t="str">
        <f t="shared" si="2"/>
        <v>No</v>
      </c>
      <c r="AF148" s="28"/>
      <c r="AG148" s="21"/>
    </row>
    <row r="149" spans="1:33">
      <c r="A149" s="8" t="s">
        <v>5285</v>
      </c>
      <c r="B149" s="8" t="s">
        <v>4766</v>
      </c>
      <c r="C149" s="9" t="s">
        <v>91</v>
      </c>
      <c r="D149" s="185">
        <v>9223</v>
      </c>
      <c r="E149" s="188">
        <v>90223</v>
      </c>
      <c r="F149" s="9" t="s">
        <v>88</v>
      </c>
      <c r="G149" s="9" t="s">
        <v>84</v>
      </c>
      <c r="H149" s="10">
        <v>1723634</v>
      </c>
      <c r="I149" s="11">
        <v>138</v>
      </c>
      <c r="J149" s="24">
        <v>363224</v>
      </c>
      <c r="K149" s="20"/>
      <c r="L149" s="14">
        <v>0</v>
      </c>
      <c r="N149" s="21">
        <v>0</v>
      </c>
      <c r="P149" s="21">
        <v>0</v>
      </c>
      <c r="R149" s="21">
        <v>0</v>
      </c>
      <c r="T149" s="21">
        <v>0</v>
      </c>
      <c r="V149" s="21">
        <v>0</v>
      </c>
      <c r="X149" s="21">
        <v>0</v>
      </c>
      <c r="Z149" s="21">
        <v>0</v>
      </c>
      <c r="AB149" s="22">
        <v>363224</v>
      </c>
      <c r="AD149" s="5" t="str">
        <f t="shared" si="2"/>
        <v>No</v>
      </c>
      <c r="AF149" s="28"/>
      <c r="AG149" s="21"/>
    </row>
    <row r="150" spans="1:33">
      <c r="A150" s="8" t="s">
        <v>1738</v>
      </c>
      <c r="B150" s="8" t="s">
        <v>6134</v>
      </c>
      <c r="C150" s="9" t="s">
        <v>648</v>
      </c>
      <c r="D150" s="185" t="s">
        <v>1739</v>
      </c>
      <c r="E150" s="188" t="s">
        <v>1740</v>
      </c>
      <c r="F150" s="9" t="s">
        <v>157</v>
      </c>
      <c r="G150" s="9" t="s">
        <v>147</v>
      </c>
      <c r="H150" s="10">
        <v>0</v>
      </c>
      <c r="I150" s="11">
        <v>133</v>
      </c>
      <c r="J150" s="24">
        <v>0</v>
      </c>
      <c r="K150" s="20"/>
      <c r="L150" s="14">
        <v>0</v>
      </c>
      <c r="N150" s="21">
        <v>0</v>
      </c>
      <c r="P150" s="21">
        <v>0</v>
      </c>
      <c r="R150" s="21">
        <v>0</v>
      </c>
      <c r="T150" s="21">
        <v>0</v>
      </c>
      <c r="V150" s="21">
        <v>0</v>
      </c>
      <c r="X150" s="21">
        <v>0</v>
      </c>
      <c r="Z150" s="21">
        <v>136614</v>
      </c>
      <c r="AB150" s="22">
        <v>136614</v>
      </c>
      <c r="AD150" s="5" t="str">
        <f t="shared" si="2"/>
        <v>No</v>
      </c>
      <c r="AF150" s="28"/>
      <c r="AG150" s="21"/>
    </row>
    <row r="151" spans="1:33">
      <c r="A151" s="8" t="s">
        <v>5983</v>
      </c>
      <c r="B151" s="8" t="s">
        <v>4314</v>
      </c>
      <c r="C151" s="9" t="s">
        <v>46</v>
      </c>
      <c r="D151" s="185">
        <v>5222</v>
      </c>
      <c r="E151" s="188">
        <v>50519</v>
      </c>
      <c r="F151" s="9" t="s">
        <v>88</v>
      </c>
      <c r="G151" s="9" t="s">
        <v>84</v>
      </c>
      <c r="H151" s="10">
        <v>2650890</v>
      </c>
      <c r="I151" s="11">
        <v>133</v>
      </c>
      <c r="J151" s="24">
        <v>1252553</v>
      </c>
      <c r="K151" s="20"/>
      <c r="L151" s="14">
        <v>0</v>
      </c>
      <c r="N151" s="21">
        <v>14774708</v>
      </c>
      <c r="P151" s="21">
        <v>0</v>
      </c>
      <c r="R151" s="21">
        <v>0</v>
      </c>
      <c r="T151" s="21">
        <v>0</v>
      </c>
      <c r="V151" s="21">
        <v>0</v>
      </c>
      <c r="X151" s="21">
        <v>0</v>
      </c>
      <c r="Z151" s="21">
        <v>0</v>
      </c>
      <c r="AB151" s="22">
        <v>16027261</v>
      </c>
      <c r="AD151" s="5" t="str">
        <f t="shared" si="2"/>
        <v>No</v>
      </c>
      <c r="AF151" s="28"/>
      <c r="AG151" s="21"/>
    </row>
    <row r="152" spans="1:33">
      <c r="A152" s="8" t="s">
        <v>3300</v>
      </c>
      <c r="B152" s="8" t="s">
        <v>3301</v>
      </c>
      <c r="C152" s="9" t="s">
        <v>555</v>
      </c>
      <c r="D152" s="185" t="s">
        <v>3302</v>
      </c>
      <c r="E152" s="188" t="s">
        <v>3303</v>
      </c>
      <c r="F152" s="9" t="s">
        <v>88</v>
      </c>
      <c r="G152" s="9" t="s">
        <v>147</v>
      </c>
      <c r="H152" s="10">
        <v>0</v>
      </c>
      <c r="I152" s="11">
        <v>132</v>
      </c>
      <c r="J152" s="24">
        <v>0</v>
      </c>
      <c r="K152" s="20"/>
      <c r="L152" s="14">
        <v>0</v>
      </c>
      <c r="N152" s="21">
        <v>0</v>
      </c>
      <c r="P152" s="21">
        <v>0</v>
      </c>
      <c r="R152" s="21">
        <v>0</v>
      </c>
      <c r="T152" s="21">
        <v>0</v>
      </c>
      <c r="V152" s="21">
        <v>0</v>
      </c>
      <c r="X152" s="21">
        <v>0</v>
      </c>
      <c r="Z152" s="21">
        <v>5552720</v>
      </c>
      <c r="AB152" s="22">
        <v>5552720</v>
      </c>
      <c r="AD152" s="5" t="str">
        <f t="shared" si="2"/>
        <v>No</v>
      </c>
      <c r="AF152" s="28"/>
      <c r="AG152" s="21"/>
    </row>
    <row r="153" spans="1:33">
      <c r="A153" s="8" t="s">
        <v>435</v>
      </c>
      <c r="B153" s="8" t="s">
        <v>436</v>
      </c>
      <c r="C153" s="9" t="s">
        <v>274</v>
      </c>
      <c r="D153" s="185">
        <v>4204</v>
      </c>
      <c r="E153" s="188">
        <v>40204</v>
      </c>
      <c r="F153" s="9" t="s">
        <v>88</v>
      </c>
      <c r="G153" s="9" t="s">
        <v>5756</v>
      </c>
      <c r="H153" s="10">
        <v>133228</v>
      </c>
      <c r="I153" s="11">
        <v>129</v>
      </c>
      <c r="J153" s="24">
        <v>0</v>
      </c>
      <c r="K153" s="20"/>
      <c r="L153" s="14">
        <v>0</v>
      </c>
      <c r="N153" s="21">
        <v>0</v>
      </c>
      <c r="P153" s="21">
        <v>0</v>
      </c>
      <c r="R153" s="21">
        <v>0</v>
      </c>
      <c r="T153" s="21">
        <v>0</v>
      </c>
      <c r="V153" s="21">
        <v>0</v>
      </c>
      <c r="X153" s="21">
        <v>0</v>
      </c>
      <c r="Z153" s="21">
        <v>1300604</v>
      </c>
      <c r="AB153" s="22">
        <v>1300604</v>
      </c>
      <c r="AD153" s="5" t="str">
        <f t="shared" si="2"/>
        <v>No</v>
      </c>
      <c r="AF153" s="28"/>
      <c r="AG153" s="21"/>
    </row>
    <row r="154" spans="1:33">
      <c r="A154" s="8" t="s">
        <v>3708</v>
      </c>
      <c r="B154" s="8" t="s">
        <v>444</v>
      </c>
      <c r="C154" s="9" t="s">
        <v>103</v>
      </c>
      <c r="D154" s="185">
        <v>4086</v>
      </c>
      <c r="E154" s="188">
        <v>40086</v>
      </c>
      <c r="F154" s="9" t="s">
        <v>88</v>
      </c>
      <c r="G154" s="9" t="s">
        <v>84</v>
      </c>
      <c r="H154" s="10">
        <v>2148346</v>
      </c>
      <c r="I154" s="11">
        <v>128</v>
      </c>
      <c r="J154" s="24">
        <v>30495919</v>
      </c>
      <c r="K154" s="20"/>
      <c r="L154" s="14">
        <v>0</v>
      </c>
      <c r="N154" s="21">
        <v>0</v>
      </c>
      <c r="P154" s="21">
        <v>0</v>
      </c>
      <c r="R154" s="21">
        <v>0</v>
      </c>
      <c r="T154" s="21">
        <v>15675000</v>
      </c>
      <c r="V154" s="21">
        <v>0</v>
      </c>
      <c r="X154" s="21">
        <v>0</v>
      </c>
      <c r="Z154" s="21">
        <v>0</v>
      </c>
      <c r="AB154" s="22">
        <v>46170919</v>
      </c>
      <c r="AD154" s="5" t="str">
        <f t="shared" si="2"/>
        <v>No</v>
      </c>
      <c r="AF154" s="28"/>
      <c r="AG154" s="21"/>
    </row>
    <row r="155" spans="1:33">
      <c r="A155" s="8" t="s">
        <v>554</v>
      </c>
      <c r="B155" s="8" t="s">
        <v>424</v>
      </c>
      <c r="C155" s="9" t="s">
        <v>555</v>
      </c>
      <c r="D155" s="185">
        <v>5211</v>
      </c>
      <c r="E155" s="188">
        <v>50211</v>
      </c>
      <c r="F155" s="9" t="s">
        <v>88</v>
      </c>
      <c r="G155" s="9" t="s">
        <v>84</v>
      </c>
      <c r="H155" s="10">
        <v>67821</v>
      </c>
      <c r="I155" s="11">
        <v>126</v>
      </c>
      <c r="J155" s="24">
        <v>0</v>
      </c>
      <c r="K155" s="20"/>
      <c r="L155" s="14">
        <v>0</v>
      </c>
      <c r="N155" s="21">
        <v>8671336</v>
      </c>
      <c r="P155" s="21">
        <v>0</v>
      </c>
      <c r="R155" s="21">
        <v>0</v>
      </c>
      <c r="T155" s="21">
        <v>0</v>
      </c>
      <c r="V155" s="21">
        <v>0</v>
      </c>
      <c r="X155" s="21">
        <v>0</v>
      </c>
      <c r="Z155" s="21">
        <v>0</v>
      </c>
      <c r="AB155" s="22">
        <v>8671336</v>
      </c>
      <c r="AD155" s="5" t="str">
        <f t="shared" si="2"/>
        <v>No</v>
      </c>
      <c r="AF155" s="28"/>
      <c r="AG155" s="21"/>
    </row>
    <row r="156" spans="1:33">
      <c r="A156" s="8" t="s">
        <v>1370</v>
      </c>
      <c r="B156" s="8" t="s">
        <v>128</v>
      </c>
      <c r="C156" s="9" t="s">
        <v>129</v>
      </c>
      <c r="D156" s="185">
        <v>4135</v>
      </c>
      <c r="E156" s="188">
        <v>40135</v>
      </c>
      <c r="F156" s="9" t="s">
        <v>138</v>
      </c>
      <c r="G156" s="9" t="s">
        <v>84</v>
      </c>
      <c r="H156" s="10">
        <v>4515419</v>
      </c>
      <c r="I156" s="11">
        <v>125</v>
      </c>
      <c r="J156" s="24">
        <v>15338896</v>
      </c>
      <c r="K156" s="20"/>
      <c r="L156" s="14">
        <v>0</v>
      </c>
      <c r="N156" s="21">
        <v>0</v>
      </c>
      <c r="P156" s="21">
        <v>0</v>
      </c>
      <c r="R156" s="21">
        <v>0</v>
      </c>
      <c r="T156" s="21">
        <v>0</v>
      </c>
      <c r="V156" s="21">
        <v>0</v>
      </c>
      <c r="X156" s="21">
        <v>0</v>
      </c>
      <c r="Z156" s="21">
        <v>0</v>
      </c>
      <c r="AB156" s="22">
        <v>15338896</v>
      </c>
      <c r="AD156" s="5" t="str">
        <f t="shared" si="2"/>
        <v>No</v>
      </c>
      <c r="AF156" s="28"/>
      <c r="AG156" s="21"/>
    </row>
    <row r="157" spans="1:33">
      <c r="A157" s="8" t="s">
        <v>4123</v>
      </c>
      <c r="B157" s="8" t="s">
        <v>4124</v>
      </c>
      <c r="C157" s="9" t="s">
        <v>120</v>
      </c>
      <c r="D157" s="185">
        <v>6101</v>
      </c>
      <c r="E157" s="188">
        <v>60101</v>
      </c>
      <c r="F157" s="9" t="s">
        <v>88</v>
      </c>
      <c r="G157" s="9" t="s">
        <v>84</v>
      </c>
      <c r="H157" s="10">
        <v>366174</v>
      </c>
      <c r="I157" s="11">
        <v>123</v>
      </c>
      <c r="J157" s="24">
        <v>0</v>
      </c>
      <c r="K157" s="20"/>
      <c r="L157" s="14">
        <v>0</v>
      </c>
      <c r="N157" s="21">
        <v>0</v>
      </c>
      <c r="P157" s="21">
        <v>0</v>
      </c>
      <c r="R157" s="21">
        <v>0</v>
      </c>
      <c r="T157" s="21">
        <v>0</v>
      </c>
      <c r="V157" s="21">
        <v>0</v>
      </c>
      <c r="X157" s="21">
        <v>0</v>
      </c>
      <c r="Z157" s="21">
        <v>0</v>
      </c>
      <c r="AB157" s="22">
        <v>0</v>
      </c>
      <c r="AD157" s="5" t="str">
        <f t="shared" si="2"/>
        <v>No</v>
      </c>
      <c r="AF157" s="28"/>
      <c r="AG157" s="21"/>
    </row>
    <row r="158" spans="1:33">
      <c r="A158" s="8" t="s">
        <v>1243</v>
      </c>
      <c r="B158" s="8" t="s">
        <v>1244</v>
      </c>
      <c r="C158" s="9" t="s">
        <v>288</v>
      </c>
      <c r="D158" s="185">
        <v>3013</v>
      </c>
      <c r="E158" s="188">
        <v>30013</v>
      </c>
      <c r="F158" s="9" t="s">
        <v>88</v>
      </c>
      <c r="G158" s="9" t="s">
        <v>84</v>
      </c>
      <c r="H158" s="10">
        <v>196611</v>
      </c>
      <c r="I158" s="11">
        <v>120</v>
      </c>
      <c r="J158" s="24">
        <v>12150062</v>
      </c>
      <c r="K158" s="20"/>
      <c r="L158" s="14">
        <v>0</v>
      </c>
      <c r="N158" s="21">
        <v>0</v>
      </c>
      <c r="P158" s="21">
        <v>0</v>
      </c>
      <c r="R158" s="21">
        <v>0</v>
      </c>
      <c r="T158" s="21">
        <v>0</v>
      </c>
      <c r="V158" s="21">
        <v>0</v>
      </c>
      <c r="X158" s="21">
        <v>0</v>
      </c>
      <c r="Z158" s="21">
        <v>0</v>
      </c>
      <c r="AB158" s="22">
        <v>12150062</v>
      </c>
      <c r="AD158" s="5" t="str">
        <f t="shared" si="2"/>
        <v>No</v>
      </c>
      <c r="AF158" s="28"/>
      <c r="AG158" s="21"/>
    </row>
    <row r="159" spans="1:33">
      <c r="A159" s="8" t="s">
        <v>2369</v>
      </c>
      <c r="B159" s="8" t="s">
        <v>2370</v>
      </c>
      <c r="C159" s="9" t="s">
        <v>454</v>
      </c>
      <c r="D159" s="185">
        <v>8109</v>
      </c>
      <c r="E159" s="188">
        <v>80109</v>
      </c>
      <c r="F159" s="9" t="s">
        <v>183</v>
      </c>
      <c r="G159" s="9" t="s">
        <v>84</v>
      </c>
      <c r="H159" s="10">
        <v>2374203</v>
      </c>
      <c r="I159" s="11">
        <v>119</v>
      </c>
      <c r="J159" s="24">
        <v>0</v>
      </c>
      <c r="K159" s="20"/>
      <c r="L159" s="14">
        <v>0</v>
      </c>
      <c r="N159" s="21">
        <v>0</v>
      </c>
      <c r="P159" s="21">
        <v>0</v>
      </c>
      <c r="R159" s="21">
        <v>0</v>
      </c>
      <c r="T159" s="21">
        <v>0</v>
      </c>
      <c r="V159" s="21">
        <v>0</v>
      </c>
      <c r="X159" s="21">
        <v>0</v>
      </c>
      <c r="Z159" s="21">
        <v>0</v>
      </c>
      <c r="AB159" s="22">
        <v>0</v>
      </c>
      <c r="AD159" s="5" t="str">
        <f t="shared" si="2"/>
        <v>No</v>
      </c>
      <c r="AF159" s="28"/>
      <c r="AG159" s="21"/>
    </row>
    <row r="160" spans="1:33">
      <c r="A160" s="8" t="s">
        <v>1919</v>
      </c>
      <c r="B160" s="8" t="s">
        <v>1920</v>
      </c>
      <c r="C160" s="9" t="s">
        <v>555</v>
      </c>
      <c r="D160" s="185">
        <v>5060</v>
      </c>
      <c r="E160" s="188">
        <v>50060</v>
      </c>
      <c r="F160" s="9" t="s">
        <v>88</v>
      </c>
      <c r="G160" s="9" t="s">
        <v>84</v>
      </c>
      <c r="H160" s="10">
        <v>145361</v>
      </c>
      <c r="I160" s="11">
        <v>119</v>
      </c>
      <c r="J160" s="24">
        <v>28572600</v>
      </c>
      <c r="K160" s="20"/>
      <c r="L160" s="14">
        <v>229707</v>
      </c>
      <c r="N160" s="21">
        <v>0</v>
      </c>
      <c r="P160" s="21">
        <v>0</v>
      </c>
      <c r="R160" s="21">
        <v>0</v>
      </c>
      <c r="T160" s="21">
        <v>0</v>
      </c>
      <c r="V160" s="21">
        <v>0</v>
      </c>
      <c r="X160" s="21">
        <v>0</v>
      </c>
      <c r="Z160" s="21">
        <v>0</v>
      </c>
      <c r="AB160" s="22">
        <v>28802307</v>
      </c>
      <c r="AD160" s="5" t="str">
        <f t="shared" si="2"/>
        <v>No</v>
      </c>
      <c r="AF160" s="28"/>
      <c r="AG160" s="21"/>
    </row>
    <row r="161" spans="1:33">
      <c r="A161" s="8" t="s">
        <v>3634</v>
      </c>
      <c r="B161" s="8" t="s">
        <v>3635</v>
      </c>
      <c r="C161" s="9" t="s">
        <v>109</v>
      </c>
      <c r="D161" s="185">
        <v>4019</v>
      </c>
      <c r="E161" s="188">
        <v>40019</v>
      </c>
      <c r="F161" s="9" t="s">
        <v>88</v>
      </c>
      <c r="G161" s="9" t="s">
        <v>84</v>
      </c>
      <c r="H161" s="10">
        <v>1624827</v>
      </c>
      <c r="I161" s="11">
        <v>119</v>
      </c>
      <c r="J161" s="24">
        <v>528737</v>
      </c>
      <c r="K161" s="20"/>
      <c r="L161" s="14">
        <v>0</v>
      </c>
      <c r="N161" s="21">
        <v>0</v>
      </c>
      <c r="P161" s="21">
        <v>0</v>
      </c>
      <c r="R161" s="21">
        <v>0</v>
      </c>
      <c r="T161" s="21">
        <v>0</v>
      </c>
      <c r="V161" s="21">
        <v>0</v>
      </c>
      <c r="X161" s="21">
        <v>0</v>
      </c>
      <c r="Z161" s="21">
        <v>0</v>
      </c>
      <c r="AB161" s="22">
        <v>528737</v>
      </c>
      <c r="AD161" s="5" t="str">
        <f t="shared" si="2"/>
        <v>No</v>
      </c>
      <c r="AF161" s="28"/>
      <c r="AG161" s="21"/>
    </row>
    <row r="162" spans="1:33">
      <c r="A162" s="8" t="s">
        <v>5112</v>
      </c>
      <c r="B162" s="8" t="s">
        <v>5113</v>
      </c>
      <c r="C162" s="9" t="s">
        <v>217</v>
      </c>
      <c r="D162" s="185">
        <v>3085</v>
      </c>
      <c r="E162" s="188">
        <v>30085</v>
      </c>
      <c r="F162" s="9" t="s">
        <v>83</v>
      </c>
      <c r="G162" s="9" t="s">
        <v>84</v>
      </c>
      <c r="H162" s="10">
        <v>4586770</v>
      </c>
      <c r="I162" s="11">
        <v>116</v>
      </c>
      <c r="J162" s="24">
        <v>11475994</v>
      </c>
      <c r="K162" s="20"/>
      <c r="L162" s="14">
        <v>0</v>
      </c>
      <c r="N162" s="21">
        <v>0</v>
      </c>
      <c r="P162" s="21">
        <v>0</v>
      </c>
      <c r="R162" s="21">
        <v>0</v>
      </c>
      <c r="T162" s="21">
        <v>0</v>
      </c>
      <c r="V162" s="21">
        <v>0</v>
      </c>
      <c r="X162" s="21">
        <v>0</v>
      </c>
      <c r="Z162" s="21">
        <v>0</v>
      </c>
      <c r="AB162" s="22">
        <v>11475994</v>
      </c>
      <c r="AD162" s="5" t="str">
        <f t="shared" si="2"/>
        <v>No</v>
      </c>
      <c r="AF162" s="28"/>
      <c r="AG162" s="21"/>
    </row>
    <row r="163" spans="1:33">
      <c r="A163" s="8" t="s">
        <v>1075</v>
      </c>
      <c r="B163" s="8" t="s">
        <v>1076</v>
      </c>
      <c r="C163" s="9" t="s">
        <v>163</v>
      </c>
      <c r="D163" s="185">
        <v>1064</v>
      </c>
      <c r="E163" s="188">
        <v>10064</v>
      </c>
      <c r="F163" s="9" t="s">
        <v>88</v>
      </c>
      <c r="G163" s="9" t="s">
        <v>84</v>
      </c>
      <c r="H163" s="10">
        <v>1190956</v>
      </c>
      <c r="I163" s="11">
        <v>115</v>
      </c>
      <c r="J163" s="24">
        <v>5781279</v>
      </c>
      <c r="K163" s="20"/>
      <c r="L163" s="14">
        <v>0</v>
      </c>
      <c r="N163" s="21">
        <v>0</v>
      </c>
      <c r="P163" s="21">
        <v>0</v>
      </c>
      <c r="R163" s="21">
        <v>0</v>
      </c>
      <c r="T163" s="21">
        <v>0</v>
      </c>
      <c r="V163" s="21">
        <v>0</v>
      </c>
      <c r="X163" s="21">
        <v>0</v>
      </c>
      <c r="Z163" s="21">
        <v>0</v>
      </c>
      <c r="AB163" s="22">
        <v>5781279</v>
      </c>
      <c r="AD163" s="5" t="str">
        <f t="shared" si="2"/>
        <v>No</v>
      </c>
      <c r="AF163" s="28"/>
      <c r="AG163" s="21"/>
    </row>
    <row r="164" spans="1:33">
      <c r="A164" s="8" t="s">
        <v>1830</v>
      </c>
      <c r="B164" s="8" t="s">
        <v>1831</v>
      </c>
      <c r="C164" s="9" t="s">
        <v>87</v>
      </c>
      <c r="D164" s="185">
        <v>21</v>
      </c>
      <c r="E164" s="188">
        <v>21</v>
      </c>
      <c r="F164" s="9" t="s">
        <v>88</v>
      </c>
      <c r="G164" s="9" t="s">
        <v>84</v>
      </c>
      <c r="H164" s="10">
        <v>114473</v>
      </c>
      <c r="I164" s="11">
        <v>113</v>
      </c>
      <c r="J164" s="24">
        <v>0</v>
      </c>
      <c r="K164" s="20"/>
      <c r="L164" s="14">
        <v>0</v>
      </c>
      <c r="N164" s="21">
        <v>0</v>
      </c>
      <c r="P164" s="21">
        <v>0</v>
      </c>
      <c r="R164" s="21">
        <v>0</v>
      </c>
      <c r="T164" s="21">
        <v>0</v>
      </c>
      <c r="V164" s="21">
        <v>0</v>
      </c>
      <c r="X164" s="21">
        <v>0</v>
      </c>
      <c r="Z164" s="21">
        <v>0</v>
      </c>
      <c r="AB164" s="22">
        <v>0</v>
      </c>
      <c r="AD164" s="5" t="str">
        <f t="shared" si="2"/>
        <v>No</v>
      </c>
      <c r="AF164" s="28"/>
      <c r="AG164" s="21"/>
    </row>
    <row r="165" spans="1:33">
      <c r="A165" s="8" t="s">
        <v>423</v>
      </c>
      <c r="B165" s="8" t="s">
        <v>424</v>
      </c>
      <c r="C165" s="9" t="s">
        <v>288</v>
      </c>
      <c r="D165" s="185">
        <v>3014</v>
      </c>
      <c r="E165" s="188">
        <v>30014</v>
      </c>
      <c r="F165" s="9" t="s">
        <v>88</v>
      </c>
      <c r="G165" s="9" t="s">
        <v>84</v>
      </c>
      <c r="H165" s="10">
        <v>444474</v>
      </c>
      <c r="I165" s="11">
        <v>112</v>
      </c>
      <c r="J165" s="24">
        <v>8561684</v>
      </c>
      <c r="K165" s="20"/>
      <c r="L165" s="14">
        <v>0</v>
      </c>
      <c r="N165" s="21">
        <v>0</v>
      </c>
      <c r="P165" s="21">
        <v>0</v>
      </c>
      <c r="R165" s="21">
        <v>0</v>
      </c>
      <c r="T165" s="21">
        <v>0</v>
      </c>
      <c r="V165" s="21">
        <v>0</v>
      </c>
      <c r="X165" s="21">
        <v>2528642</v>
      </c>
      <c r="Z165" s="21">
        <v>0</v>
      </c>
      <c r="AB165" s="22">
        <v>11090326</v>
      </c>
      <c r="AD165" s="5" t="str">
        <f t="shared" si="2"/>
        <v>No</v>
      </c>
      <c r="AF165" s="28"/>
      <c r="AG165" s="21"/>
    </row>
    <row r="166" spans="1:33">
      <c r="A166" s="8" t="s">
        <v>3576</v>
      </c>
      <c r="B166" s="8" t="s">
        <v>223</v>
      </c>
      <c r="C166" s="9" t="s">
        <v>109</v>
      </c>
      <c r="D166" s="185" t="s">
        <v>3577</v>
      </c>
      <c r="E166" s="188" t="s">
        <v>3578</v>
      </c>
      <c r="F166" s="9" t="s">
        <v>157</v>
      </c>
      <c r="G166" s="9" t="s">
        <v>147</v>
      </c>
      <c r="H166" s="10">
        <v>0</v>
      </c>
      <c r="I166" s="11">
        <v>112</v>
      </c>
      <c r="J166" s="24">
        <v>0</v>
      </c>
      <c r="K166" s="20"/>
      <c r="L166" s="14">
        <v>0</v>
      </c>
      <c r="N166" s="21">
        <v>0</v>
      </c>
      <c r="P166" s="21">
        <v>0</v>
      </c>
      <c r="R166" s="21">
        <v>0</v>
      </c>
      <c r="T166" s="21">
        <v>0</v>
      </c>
      <c r="V166" s="21">
        <v>0</v>
      </c>
      <c r="X166" s="21">
        <v>0</v>
      </c>
      <c r="Z166" s="21">
        <v>0</v>
      </c>
      <c r="AB166" s="22">
        <v>0</v>
      </c>
      <c r="AD166" s="5" t="str">
        <f t="shared" si="2"/>
        <v>No</v>
      </c>
      <c r="AF166" s="28"/>
      <c r="AG166" s="21"/>
    </row>
    <row r="167" spans="1:33">
      <c r="A167" s="8" t="s">
        <v>1081</v>
      </c>
      <c r="B167" s="8" t="s">
        <v>1082</v>
      </c>
      <c r="C167" s="9" t="s">
        <v>91</v>
      </c>
      <c r="D167" s="185">
        <v>9006</v>
      </c>
      <c r="E167" s="188">
        <v>90006</v>
      </c>
      <c r="F167" s="9" t="s">
        <v>88</v>
      </c>
      <c r="G167" s="9" t="s">
        <v>84</v>
      </c>
      <c r="H167" s="10">
        <v>163703</v>
      </c>
      <c r="I167" s="11">
        <v>112</v>
      </c>
      <c r="J167" s="24">
        <v>0</v>
      </c>
      <c r="K167" s="20"/>
      <c r="L167" s="14">
        <v>0</v>
      </c>
      <c r="N167" s="21">
        <v>3127656</v>
      </c>
      <c r="P167" s="21">
        <v>0</v>
      </c>
      <c r="R167" s="21">
        <v>84576</v>
      </c>
      <c r="T167" s="21">
        <v>0</v>
      </c>
      <c r="V167" s="21">
        <v>0</v>
      </c>
      <c r="X167" s="21">
        <v>0</v>
      </c>
      <c r="Z167" s="21">
        <v>0</v>
      </c>
      <c r="AB167" s="22">
        <v>3212232</v>
      </c>
      <c r="AD167" s="5" t="str">
        <f t="shared" si="2"/>
        <v>No</v>
      </c>
      <c r="AF167" s="28"/>
      <c r="AG167" s="21"/>
    </row>
    <row r="168" spans="1:33">
      <c r="A168" s="8" t="s">
        <v>1987</v>
      </c>
      <c r="B168" s="8" t="s">
        <v>1988</v>
      </c>
      <c r="C168" s="9" t="s">
        <v>275</v>
      </c>
      <c r="D168" s="185">
        <v>7002</v>
      </c>
      <c r="E168" s="188">
        <v>70002</v>
      </c>
      <c r="F168" s="9" t="s">
        <v>88</v>
      </c>
      <c r="G168" s="9" t="s">
        <v>84</v>
      </c>
      <c r="H168" s="10">
        <v>725008</v>
      </c>
      <c r="I168" s="11">
        <v>111</v>
      </c>
      <c r="J168" s="24">
        <v>2669383</v>
      </c>
      <c r="K168" s="20"/>
      <c r="L168" s="14">
        <v>0</v>
      </c>
      <c r="N168" s="21">
        <v>0</v>
      </c>
      <c r="P168" s="21">
        <v>0</v>
      </c>
      <c r="R168" s="21">
        <v>0</v>
      </c>
      <c r="T168" s="21">
        <v>0</v>
      </c>
      <c r="V168" s="21">
        <v>0</v>
      </c>
      <c r="X168" s="21">
        <v>0</v>
      </c>
      <c r="Z168" s="21">
        <v>0</v>
      </c>
      <c r="AB168" s="22">
        <v>2669383</v>
      </c>
      <c r="AD168" s="5" t="str">
        <f t="shared" si="2"/>
        <v>No</v>
      </c>
      <c r="AF168" s="28"/>
      <c r="AG168" s="21"/>
    </row>
    <row r="169" spans="1:33">
      <c r="A169" s="8" t="s">
        <v>731</v>
      </c>
      <c r="B169" s="8" t="s">
        <v>732</v>
      </c>
      <c r="C169" s="9" t="s">
        <v>91</v>
      </c>
      <c r="D169" s="185">
        <v>9062</v>
      </c>
      <c r="E169" s="188">
        <v>90062</v>
      </c>
      <c r="F169" s="9" t="s">
        <v>88</v>
      </c>
      <c r="G169" s="9" t="s">
        <v>84</v>
      </c>
      <c r="H169" s="10">
        <v>114237</v>
      </c>
      <c r="I169" s="11">
        <v>110</v>
      </c>
      <c r="J169" s="24">
        <v>402615</v>
      </c>
      <c r="K169" s="20"/>
      <c r="L169" s="14">
        <v>0</v>
      </c>
      <c r="N169" s="21">
        <v>0</v>
      </c>
      <c r="P169" s="21">
        <v>0</v>
      </c>
      <c r="R169" s="21">
        <v>0</v>
      </c>
      <c r="T169" s="21">
        <v>0</v>
      </c>
      <c r="V169" s="21">
        <v>0</v>
      </c>
      <c r="X169" s="21">
        <v>1994404</v>
      </c>
      <c r="Z169" s="21">
        <v>0</v>
      </c>
      <c r="AB169" s="22">
        <v>2397019</v>
      </c>
      <c r="AD169" s="5" t="str">
        <f t="shared" si="2"/>
        <v>No</v>
      </c>
      <c r="AF169" s="28"/>
      <c r="AG169" s="21"/>
    </row>
    <row r="170" spans="1:33">
      <c r="A170" s="8" t="s">
        <v>3691</v>
      </c>
      <c r="B170" s="8" t="s">
        <v>3692</v>
      </c>
      <c r="C170" s="9" t="s">
        <v>288</v>
      </c>
      <c r="D170" s="185">
        <v>3054</v>
      </c>
      <c r="E170" s="188">
        <v>30054</v>
      </c>
      <c r="F170" s="9" t="s">
        <v>88</v>
      </c>
      <c r="G170" s="9" t="s">
        <v>84</v>
      </c>
      <c r="H170" s="10">
        <v>87454</v>
      </c>
      <c r="I170" s="11">
        <v>110</v>
      </c>
      <c r="J170" s="24">
        <v>13352314</v>
      </c>
      <c r="K170" s="20"/>
      <c r="L170" s="14">
        <v>0</v>
      </c>
      <c r="N170" s="21">
        <v>0</v>
      </c>
      <c r="P170" s="21">
        <v>0</v>
      </c>
      <c r="R170" s="21">
        <v>0</v>
      </c>
      <c r="T170" s="21">
        <v>0</v>
      </c>
      <c r="V170" s="21">
        <v>0</v>
      </c>
      <c r="X170" s="21">
        <v>0</v>
      </c>
      <c r="Z170" s="21">
        <v>0</v>
      </c>
      <c r="AB170" s="22">
        <v>13352314</v>
      </c>
      <c r="AD170" s="5" t="str">
        <f t="shared" si="2"/>
        <v>No</v>
      </c>
      <c r="AF170" s="28"/>
      <c r="AG170" s="21"/>
    </row>
    <row r="171" spans="1:33">
      <c r="A171" s="8" t="s">
        <v>3379</v>
      </c>
      <c r="B171" s="8" t="s">
        <v>3380</v>
      </c>
      <c r="C171" s="9" t="s">
        <v>171</v>
      </c>
      <c r="D171" s="185">
        <v>4028</v>
      </c>
      <c r="E171" s="188">
        <v>40028</v>
      </c>
      <c r="F171" s="9" t="s">
        <v>83</v>
      </c>
      <c r="G171" s="9" t="s">
        <v>84</v>
      </c>
      <c r="H171" s="10">
        <v>530290</v>
      </c>
      <c r="I171" s="11">
        <v>109</v>
      </c>
      <c r="J171" s="24">
        <v>5032403</v>
      </c>
      <c r="K171" s="20"/>
      <c r="L171" s="14">
        <v>0</v>
      </c>
      <c r="N171" s="21">
        <v>0</v>
      </c>
      <c r="P171" s="21">
        <v>0</v>
      </c>
      <c r="R171" s="21">
        <v>0</v>
      </c>
      <c r="T171" s="21">
        <v>0</v>
      </c>
      <c r="V171" s="21">
        <v>0</v>
      </c>
      <c r="X171" s="21">
        <v>0</v>
      </c>
      <c r="Z171" s="21">
        <v>0</v>
      </c>
      <c r="AB171" s="22">
        <v>5032403</v>
      </c>
      <c r="AD171" s="5" t="str">
        <f t="shared" si="2"/>
        <v>No</v>
      </c>
      <c r="AF171" s="28"/>
      <c r="AG171" s="21"/>
    </row>
    <row r="172" spans="1:33">
      <c r="A172" s="8" t="s">
        <v>5279</v>
      </c>
      <c r="B172" s="8" t="s">
        <v>5280</v>
      </c>
      <c r="C172" s="9" t="s">
        <v>91</v>
      </c>
      <c r="D172" s="185">
        <v>9041</v>
      </c>
      <c r="E172" s="188">
        <v>90041</v>
      </c>
      <c r="F172" s="9" t="s">
        <v>83</v>
      </c>
      <c r="G172" s="9" t="s">
        <v>84</v>
      </c>
      <c r="H172" s="10">
        <v>12150996</v>
      </c>
      <c r="I172" s="11">
        <v>107</v>
      </c>
      <c r="J172" s="24">
        <v>293992</v>
      </c>
      <c r="K172" s="20"/>
      <c r="L172" s="14">
        <v>0</v>
      </c>
      <c r="N172" s="21">
        <v>1168893</v>
      </c>
      <c r="P172" s="21">
        <v>0</v>
      </c>
      <c r="R172" s="21">
        <v>0</v>
      </c>
      <c r="T172" s="21">
        <v>0</v>
      </c>
      <c r="V172" s="21">
        <v>0</v>
      </c>
      <c r="X172" s="21">
        <v>0</v>
      </c>
      <c r="Z172" s="21">
        <v>0</v>
      </c>
      <c r="AB172" s="22">
        <v>1462885</v>
      </c>
      <c r="AD172" s="5" t="str">
        <f t="shared" si="2"/>
        <v>No</v>
      </c>
      <c r="AF172" s="28"/>
      <c r="AG172" s="21"/>
    </row>
    <row r="173" spans="1:33">
      <c r="A173" s="8" t="s">
        <v>4142</v>
      </c>
      <c r="B173" s="8" t="s">
        <v>4143</v>
      </c>
      <c r="C173" s="9" t="s">
        <v>120</v>
      </c>
      <c r="D173" s="185">
        <v>6051</v>
      </c>
      <c r="E173" s="188">
        <v>60051</v>
      </c>
      <c r="F173" s="9" t="s">
        <v>88</v>
      </c>
      <c r="G173" s="9" t="s">
        <v>84</v>
      </c>
      <c r="H173" s="10">
        <v>320069</v>
      </c>
      <c r="I173" s="11">
        <v>105</v>
      </c>
      <c r="J173" s="24">
        <v>0</v>
      </c>
      <c r="K173" s="20"/>
      <c r="L173" s="14">
        <v>0</v>
      </c>
      <c r="N173" s="21">
        <v>0</v>
      </c>
      <c r="P173" s="21">
        <v>0</v>
      </c>
      <c r="R173" s="21">
        <v>0</v>
      </c>
      <c r="T173" s="21">
        <v>0</v>
      </c>
      <c r="V173" s="21">
        <v>0</v>
      </c>
      <c r="X173" s="21">
        <v>118492</v>
      </c>
      <c r="Z173" s="21">
        <v>0</v>
      </c>
      <c r="AB173" s="22">
        <v>118492</v>
      </c>
      <c r="AD173" s="5" t="str">
        <f t="shared" si="2"/>
        <v>No</v>
      </c>
      <c r="AF173" s="28"/>
      <c r="AG173" s="21"/>
    </row>
    <row r="174" spans="1:33">
      <c r="A174" s="8" t="s">
        <v>6518</v>
      </c>
      <c r="B174" s="8" t="s">
        <v>246</v>
      </c>
      <c r="C174" s="9" t="s">
        <v>141</v>
      </c>
      <c r="D174" s="185">
        <v>3071</v>
      </c>
      <c r="E174" s="188">
        <v>30071</v>
      </c>
      <c r="F174" s="9" t="s">
        <v>83</v>
      </c>
      <c r="G174" s="9" t="s">
        <v>84</v>
      </c>
      <c r="H174" s="10">
        <v>4586770</v>
      </c>
      <c r="I174" s="11">
        <v>105</v>
      </c>
      <c r="J174" s="24">
        <v>0</v>
      </c>
      <c r="K174" s="20"/>
      <c r="L174" s="14">
        <v>0</v>
      </c>
      <c r="N174" s="21">
        <v>466689</v>
      </c>
      <c r="P174" s="21">
        <v>0</v>
      </c>
      <c r="R174" s="21">
        <v>71449</v>
      </c>
      <c r="T174" s="21">
        <v>28920</v>
      </c>
      <c r="V174" s="21">
        <v>0</v>
      </c>
      <c r="X174" s="21">
        <v>0</v>
      </c>
      <c r="Z174" s="21">
        <v>0</v>
      </c>
      <c r="AB174" s="22">
        <v>567058</v>
      </c>
      <c r="AD174" s="5" t="str">
        <f t="shared" si="2"/>
        <v>No</v>
      </c>
      <c r="AF174" s="28"/>
      <c r="AG174" s="21"/>
    </row>
    <row r="175" spans="1:33">
      <c r="A175" s="8" t="s">
        <v>2984</v>
      </c>
      <c r="B175" s="8" t="s">
        <v>2723</v>
      </c>
      <c r="C175" s="9" t="s">
        <v>91</v>
      </c>
      <c r="D175" s="185">
        <v>9012</v>
      </c>
      <c r="E175" s="188">
        <v>90012</v>
      </c>
      <c r="F175" s="9" t="s">
        <v>88</v>
      </c>
      <c r="G175" s="9" t="s">
        <v>84</v>
      </c>
      <c r="H175" s="10">
        <v>370583</v>
      </c>
      <c r="I175" s="11">
        <v>104</v>
      </c>
      <c r="J175" s="24">
        <v>630535</v>
      </c>
      <c r="K175" s="20"/>
      <c r="L175" s="14">
        <v>0</v>
      </c>
      <c r="N175" s="21">
        <v>12342767</v>
      </c>
      <c r="P175" s="21">
        <v>0</v>
      </c>
      <c r="R175" s="21">
        <v>0</v>
      </c>
      <c r="T175" s="21">
        <v>0</v>
      </c>
      <c r="V175" s="21">
        <v>0</v>
      </c>
      <c r="X175" s="21">
        <v>0</v>
      </c>
      <c r="Z175" s="21">
        <v>0</v>
      </c>
      <c r="AB175" s="22">
        <v>12973302</v>
      </c>
      <c r="AD175" s="5" t="str">
        <f t="shared" si="2"/>
        <v>No</v>
      </c>
      <c r="AF175" s="28"/>
      <c r="AG175" s="21"/>
    </row>
    <row r="176" spans="1:33">
      <c r="A176" s="8" t="s">
        <v>4750</v>
      </c>
      <c r="B176" s="8" t="s">
        <v>2952</v>
      </c>
      <c r="C176" s="9" t="s">
        <v>163</v>
      </c>
      <c r="D176" s="185">
        <v>1014</v>
      </c>
      <c r="E176" s="188">
        <v>10014</v>
      </c>
      <c r="F176" s="9" t="s">
        <v>88</v>
      </c>
      <c r="G176" s="9" t="s">
        <v>84</v>
      </c>
      <c r="H176" s="10">
        <v>486514</v>
      </c>
      <c r="I176" s="11">
        <v>103</v>
      </c>
      <c r="J176" s="24">
        <v>12978363</v>
      </c>
      <c r="K176" s="20"/>
      <c r="L176" s="14">
        <v>0</v>
      </c>
      <c r="N176" s="21">
        <v>0</v>
      </c>
      <c r="P176" s="21">
        <v>0</v>
      </c>
      <c r="R176" s="21">
        <v>0</v>
      </c>
      <c r="T176" s="21">
        <v>0</v>
      </c>
      <c r="V176" s="21">
        <v>0</v>
      </c>
      <c r="X176" s="21">
        <v>0</v>
      </c>
      <c r="Z176" s="21">
        <v>0</v>
      </c>
      <c r="AB176" s="22">
        <v>12978363</v>
      </c>
      <c r="AD176" s="5" t="str">
        <f t="shared" si="2"/>
        <v>No</v>
      </c>
      <c r="AF176" s="28"/>
      <c r="AG176" s="21"/>
    </row>
    <row r="177" spans="1:33">
      <c r="A177" s="8" t="s">
        <v>4180</v>
      </c>
      <c r="B177" s="8" t="s">
        <v>4181</v>
      </c>
      <c r="C177" s="9" t="s">
        <v>82</v>
      </c>
      <c r="D177" s="185">
        <v>2128</v>
      </c>
      <c r="E177" s="188">
        <v>20128</v>
      </c>
      <c r="F177" s="9" t="s">
        <v>113</v>
      </c>
      <c r="G177" s="9" t="s">
        <v>84</v>
      </c>
      <c r="H177" s="10">
        <v>18351295</v>
      </c>
      <c r="I177" s="11">
        <v>103</v>
      </c>
      <c r="J177" s="24">
        <v>0</v>
      </c>
      <c r="K177" s="20"/>
      <c r="L177" s="14">
        <v>0</v>
      </c>
      <c r="N177" s="21">
        <v>0</v>
      </c>
      <c r="P177" s="21">
        <v>0</v>
      </c>
      <c r="R177" s="21">
        <v>0</v>
      </c>
      <c r="T177" s="21">
        <v>0</v>
      </c>
      <c r="V177" s="21">
        <v>0</v>
      </c>
      <c r="X177" s="21">
        <v>0</v>
      </c>
      <c r="Z177" s="21">
        <v>0</v>
      </c>
      <c r="AB177" s="22">
        <v>0</v>
      </c>
      <c r="AD177" s="5" t="str">
        <f t="shared" si="2"/>
        <v>No</v>
      </c>
      <c r="AF177" s="28"/>
      <c r="AG177" s="21"/>
    </row>
    <row r="178" spans="1:33">
      <c r="A178" s="8" t="s">
        <v>4038</v>
      </c>
      <c r="B178" s="8" t="s">
        <v>3563</v>
      </c>
      <c r="C178" s="9" t="s">
        <v>109</v>
      </c>
      <c r="D178" s="185">
        <v>4017</v>
      </c>
      <c r="E178" s="188">
        <v>40017</v>
      </c>
      <c r="F178" s="9" t="s">
        <v>88</v>
      </c>
      <c r="G178" s="9" t="s">
        <v>84</v>
      </c>
      <c r="H178" s="10">
        <v>290263</v>
      </c>
      <c r="I178" s="11">
        <v>103</v>
      </c>
      <c r="J178" s="24">
        <v>500000</v>
      </c>
      <c r="K178" s="20"/>
      <c r="L178" s="14">
        <v>0</v>
      </c>
      <c r="N178" s="21">
        <v>0</v>
      </c>
      <c r="P178" s="21">
        <v>0</v>
      </c>
      <c r="R178" s="21">
        <v>0</v>
      </c>
      <c r="T178" s="21">
        <v>0</v>
      </c>
      <c r="V178" s="21">
        <v>0</v>
      </c>
      <c r="X178" s="21">
        <v>0</v>
      </c>
      <c r="Z178" s="21">
        <v>0</v>
      </c>
      <c r="AB178" s="22">
        <v>500000</v>
      </c>
      <c r="AD178" s="5" t="str">
        <f t="shared" si="2"/>
        <v>No</v>
      </c>
      <c r="AF178" s="28"/>
      <c r="AG178" s="21"/>
    </row>
    <row r="179" spans="1:33">
      <c r="A179" s="8" t="s">
        <v>1453</v>
      </c>
      <c r="B179" s="8" t="s">
        <v>697</v>
      </c>
      <c r="C179" s="9" t="s">
        <v>150</v>
      </c>
      <c r="D179" s="185" t="s">
        <v>1454</v>
      </c>
      <c r="E179" s="188" t="s">
        <v>1455</v>
      </c>
      <c r="F179" s="9" t="s">
        <v>157</v>
      </c>
      <c r="G179" s="9" t="s">
        <v>147</v>
      </c>
      <c r="H179" s="10">
        <v>0</v>
      </c>
      <c r="I179" s="11">
        <v>103</v>
      </c>
      <c r="J179" s="24">
        <v>0</v>
      </c>
      <c r="K179" s="20"/>
      <c r="L179" s="14">
        <v>0</v>
      </c>
      <c r="N179" s="21">
        <v>0</v>
      </c>
      <c r="P179" s="21">
        <v>0</v>
      </c>
      <c r="R179" s="21">
        <v>0</v>
      </c>
      <c r="T179" s="21">
        <v>0</v>
      </c>
      <c r="V179" s="21">
        <v>0</v>
      </c>
      <c r="X179" s="21">
        <v>0</v>
      </c>
      <c r="Z179" s="21">
        <v>454774</v>
      </c>
      <c r="AB179" s="22">
        <v>454774</v>
      </c>
      <c r="AD179" s="5" t="str">
        <f t="shared" si="2"/>
        <v>No</v>
      </c>
      <c r="AF179" s="28"/>
      <c r="AG179" s="21"/>
    </row>
    <row r="180" spans="1:33">
      <c r="A180" s="8" t="s">
        <v>3131</v>
      </c>
      <c r="B180" s="8" t="s">
        <v>3132</v>
      </c>
      <c r="C180" s="9" t="s">
        <v>120</v>
      </c>
      <c r="D180" s="185">
        <v>6091</v>
      </c>
      <c r="E180" s="188">
        <v>60091</v>
      </c>
      <c r="F180" s="9" t="s">
        <v>88</v>
      </c>
      <c r="G180" s="9" t="s">
        <v>84</v>
      </c>
      <c r="H180" s="10">
        <v>217630</v>
      </c>
      <c r="I180" s="11">
        <v>102</v>
      </c>
      <c r="J180" s="24">
        <v>4948106</v>
      </c>
      <c r="K180" s="20"/>
      <c r="L180" s="14">
        <v>0</v>
      </c>
      <c r="N180" s="21">
        <v>0</v>
      </c>
      <c r="P180" s="21">
        <v>0</v>
      </c>
      <c r="R180" s="21">
        <v>0</v>
      </c>
      <c r="T180" s="21">
        <v>0</v>
      </c>
      <c r="V180" s="21">
        <v>0</v>
      </c>
      <c r="X180" s="21">
        <v>0</v>
      </c>
      <c r="Z180" s="21">
        <v>0</v>
      </c>
      <c r="AB180" s="22">
        <v>4948106</v>
      </c>
      <c r="AD180" s="5" t="str">
        <f t="shared" si="2"/>
        <v>No</v>
      </c>
      <c r="AF180" s="28"/>
      <c r="AG180" s="21"/>
    </row>
    <row r="181" spans="1:33">
      <c r="A181" s="8" t="s">
        <v>6519</v>
      </c>
      <c r="B181" s="8" t="s">
        <v>1759</v>
      </c>
      <c r="C181" s="9" t="s">
        <v>274</v>
      </c>
      <c r="D181" s="185" t="s">
        <v>1760</v>
      </c>
      <c r="E181" s="188" t="s">
        <v>1761</v>
      </c>
      <c r="F181" s="9" t="s">
        <v>88</v>
      </c>
      <c r="G181" s="9" t="s">
        <v>147</v>
      </c>
      <c r="H181" s="10">
        <v>0</v>
      </c>
      <c r="I181" s="11">
        <v>102</v>
      </c>
      <c r="J181" s="24">
        <v>0</v>
      </c>
      <c r="K181" s="20"/>
      <c r="L181" s="14">
        <v>0</v>
      </c>
      <c r="N181" s="21">
        <v>0</v>
      </c>
      <c r="P181" s="21">
        <v>0</v>
      </c>
      <c r="R181" s="21">
        <v>0</v>
      </c>
      <c r="T181" s="21">
        <v>0</v>
      </c>
      <c r="V181" s="21">
        <v>0</v>
      </c>
      <c r="X181" s="21">
        <v>0</v>
      </c>
      <c r="Z181" s="21">
        <v>750543</v>
      </c>
      <c r="AB181" s="22">
        <v>750543</v>
      </c>
      <c r="AD181" s="5" t="str">
        <f t="shared" si="2"/>
        <v>No</v>
      </c>
      <c r="AF181" s="28"/>
      <c r="AG181" s="21"/>
    </row>
    <row r="182" spans="1:33">
      <c r="A182" s="8" t="s">
        <v>6135</v>
      </c>
      <c r="B182" s="8" t="s">
        <v>134</v>
      </c>
      <c r="C182" s="9" t="s">
        <v>129</v>
      </c>
      <c r="D182" s="185">
        <v>4078</v>
      </c>
      <c r="E182" s="188">
        <v>40078</v>
      </c>
      <c r="F182" s="9" t="s">
        <v>83</v>
      </c>
      <c r="G182" s="9" t="s">
        <v>84</v>
      </c>
      <c r="H182" s="10">
        <v>4515419</v>
      </c>
      <c r="I182" s="11">
        <v>102</v>
      </c>
      <c r="J182" s="24">
        <v>2128672</v>
      </c>
      <c r="K182" s="20"/>
      <c r="L182" s="14">
        <v>0</v>
      </c>
      <c r="N182" s="21">
        <v>0</v>
      </c>
      <c r="P182" s="21">
        <v>0</v>
      </c>
      <c r="R182" s="21">
        <v>0</v>
      </c>
      <c r="T182" s="21">
        <v>0</v>
      </c>
      <c r="V182" s="21">
        <v>0</v>
      </c>
      <c r="X182" s="21">
        <v>0</v>
      </c>
      <c r="Z182" s="21">
        <v>0</v>
      </c>
      <c r="AB182" s="22">
        <v>2128672</v>
      </c>
      <c r="AD182" s="5" t="str">
        <f t="shared" si="2"/>
        <v>No</v>
      </c>
      <c r="AF182" s="28"/>
      <c r="AG182" s="21"/>
    </row>
    <row r="183" spans="1:33">
      <c r="A183" s="8" t="s">
        <v>6520</v>
      </c>
      <c r="B183" s="8" t="s">
        <v>502</v>
      </c>
      <c r="C183" s="9" t="s">
        <v>171</v>
      </c>
      <c r="D183" s="185">
        <v>4200</v>
      </c>
      <c r="E183" s="188">
        <v>40200</v>
      </c>
      <c r="F183" s="9" t="s">
        <v>88</v>
      </c>
      <c r="G183" s="9" t="s">
        <v>84</v>
      </c>
      <c r="H183" s="10">
        <v>2441770</v>
      </c>
      <c r="I183" s="11">
        <v>101</v>
      </c>
      <c r="J183" s="24">
        <v>670114</v>
      </c>
      <c r="K183" s="20"/>
      <c r="L183" s="14">
        <v>0</v>
      </c>
      <c r="N183" s="21">
        <v>0</v>
      </c>
      <c r="P183" s="21">
        <v>0</v>
      </c>
      <c r="R183" s="21">
        <v>0</v>
      </c>
      <c r="T183" s="21">
        <v>0</v>
      </c>
      <c r="V183" s="21">
        <v>0</v>
      </c>
      <c r="X183" s="21">
        <v>0</v>
      </c>
      <c r="Z183" s="21">
        <v>0</v>
      </c>
      <c r="AB183" s="22">
        <v>670114</v>
      </c>
      <c r="AD183" s="5" t="str">
        <f t="shared" si="2"/>
        <v>No</v>
      </c>
      <c r="AF183" s="28"/>
      <c r="AG183" s="21"/>
    </row>
    <row r="184" spans="1:33">
      <c r="A184" s="8" t="s">
        <v>1168</v>
      </c>
      <c r="B184" s="8" t="s">
        <v>1169</v>
      </c>
      <c r="C184" s="9" t="s">
        <v>278</v>
      </c>
      <c r="D184" s="185">
        <v>7035</v>
      </c>
      <c r="E184" s="188">
        <v>70035</v>
      </c>
      <c r="F184" s="9" t="s">
        <v>83</v>
      </c>
      <c r="G184" s="9" t="s">
        <v>84</v>
      </c>
      <c r="H184" s="10">
        <v>1519417</v>
      </c>
      <c r="I184" s="11">
        <v>101</v>
      </c>
      <c r="J184" s="24">
        <v>1172819</v>
      </c>
      <c r="K184" s="20"/>
      <c r="L184" s="14">
        <v>0</v>
      </c>
      <c r="N184" s="21">
        <v>0</v>
      </c>
      <c r="P184" s="21">
        <v>0</v>
      </c>
      <c r="R184" s="21">
        <v>0</v>
      </c>
      <c r="T184" s="21">
        <v>0</v>
      </c>
      <c r="V184" s="21">
        <v>0</v>
      </c>
      <c r="X184" s="21">
        <v>0</v>
      </c>
      <c r="Z184" s="21">
        <v>0</v>
      </c>
      <c r="AB184" s="22">
        <v>1172819</v>
      </c>
      <c r="AD184" s="5" t="str">
        <f t="shared" si="2"/>
        <v>No</v>
      </c>
      <c r="AF184" s="28"/>
      <c r="AG184" s="21"/>
    </row>
    <row r="185" spans="1:33">
      <c r="A185" s="8" t="s">
        <v>6521</v>
      </c>
      <c r="B185" s="8" t="s">
        <v>6408</v>
      </c>
      <c r="C185" s="9" t="s">
        <v>120</v>
      </c>
      <c r="D185" s="185" t="s">
        <v>5171</v>
      </c>
      <c r="E185" s="188" t="s">
        <v>5172</v>
      </c>
      <c r="F185" s="9" t="s">
        <v>88</v>
      </c>
      <c r="G185" s="9" t="s">
        <v>147</v>
      </c>
      <c r="H185" s="10">
        <v>0</v>
      </c>
      <c r="I185" s="11">
        <v>100</v>
      </c>
      <c r="J185" s="24">
        <v>0</v>
      </c>
      <c r="K185" s="20"/>
      <c r="L185" s="14">
        <v>0</v>
      </c>
      <c r="N185" s="21">
        <v>0</v>
      </c>
      <c r="P185" s="21">
        <v>0</v>
      </c>
      <c r="R185" s="21">
        <v>0</v>
      </c>
      <c r="T185" s="21">
        <v>0</v>
      </c>
      <c r="V185" s="21">
        <v>0</v>
      </c>
      <c r="X185" s="21">
        <v>0</v>
      </c>
      <c r="Z185" s="21">
        <v>986079</v>
      </c>
      <c r="AB185" s="22">
        <v>986079</v>
      </c>
      <c r="AD185" s="5" t="str">
        <f t="shared" si="2"/>
        <v>No</v>
      </c>
      <c r="AF185" s="28"/>
      <c r="AG185" s="21"/>
    </row>
    <row r="186" spans="1:33">
      <c r="A186" s="8" t="s">
        <v>4072</v>
      </c>
      <c r="B186" s="8" t="s">
        <v>1468</v>
      </c>
      <c r="C186" s="9" t="s">
        <v>50</v>
      </c>
      <c r="D186" s="185">
        <v>4042</v>
      </c>
      <c r="E186" s="188">
        <v>40042</v>
      </c>
      <c r="F186" s="9" t="s">
        <v>88</v>
      </c>
      <c r="G186" s="9" t="s">
        <v>84</v>
      </c>
      <c r="H186" s="10">
        <v>749495</v>
      </c>
      <c r="I186" s="11">
        <v>100</v>
      </c>
      <c r="J186" s="24">
        <v>0</v>
      </c>
      <c r="K186" s="20"/>
      <c r="L186" s="14">
        <v>0</v>
      </c>
      <c r="N186" s="21">
        <v>0</v>
      </c>
      <c r="P186" s="21">
        <v>0</v>
      </c>
      <c r="R186" s="21">
        <v>0</v>
      </c>
      <c r="T186" s="21">
        <v>0</v>
      </c>
      <c r="V186" s="21">
        <v>0</v>
      </c>
      <c r="X186" s="21">
        <v>0</v>
      </c>
      <c r="Z186" s="21">
        <v>0</v>
      </c>
      <c r="AB186" s="22">
        <v>0</v>
      </c>
      <c r="AD186" s="5" t="str">
        <f t="shared" si="2"/>
        <v>No</v>
      </c>
      <c r="AF186" s="28"/>
      <c r="AG186" s="21"/>
    </row>
    <row r="187" spans="1:33">
      <c r="A187" s="8" t="s">
        <v>2381</v>
      </c>
      <c r="B187" s="8" t="s">
        <v>2382</v>
      </c>
      <c r="C187" s="9" t="s">
        <v>46</v>
      </c>
      <c r="D187" s="185" t="s">
        <v>2383</v>
      </c>
      <c r="E187" s="188" t="s">
        <v>2384</v>
      </c>
      <c r="F187" s="9" t="s">
        <v>88</v>
      </c>
      <c r="G187" s="9" t="s">
        <v>147</v>
      </c>
      <c r="H187" s="10">
        <v>0</v>
      </c>
      <c r="I187" s="11">
        <v>100</v>
      </c>
      <c r="J187" s="24">
        <v>0</v>
      </c>
      <c r="K187" s="20"/>
      <c r="L187" s="14">
        <v>0</v>
      </c>
      <c r="N187" s="21">
        <v>0</v>
      </c>
      <c r="P187" s="21">
        <v>0</v>
      </c>
      <c r="R187" s="21">
        <v>0</v>
      </c>
      <c r="T187" s="21">
        <v>0</v>
      </c>
      <c r="V187" s="21">
        <v>0</v>
      </c>
      <c r="X187" s="21">
        <v>0</v>
      </c>
      <c r="Z187" s="21">
        <v>5527251</v>
      </c>
      <c r="AB187" s="22">
        <v>5527251</v>
      </c>
      <c r="AD187" s="5" t="str">
        <f t="shared" si="2"/>
        <v>No</v>
      </c>
      <c r="AF187" s="28"/>
      <c r="AG187" s="21"/>
    </row>
    <row r="188" spans="1:33">
      <c r="A188" s="8" t="s">
        <v>5999</v>
      </c>
      <c r="B188" s="8" t="s">
        <v>140</v>
      </c>
      <c r="C188" s="9" t="s">
        <v>120</v>
      </c>
      <c r="D188" s="185">
        <v>6084</v>
      </c>
      <c r="E188" s="188">
        <v>60084</v>
      </c>
      <c r="F188" s="9" t="s">
        <v>183</v>
      </c>
      <c r="G188" s="9" t="s">
        <v>84</v>
      </c>
      <c r="H188" s="10">
        <v>5121892</v>
      </c>
      <c r="I188" s="11">
        <v>99</v>
      </c>
      <c r="J188" s="24">
        <v>0</v>
      </c>
      <c r="K188" s="20"/>
      <c r="L188" s="14">
        <v>0</v>
      </c>
      <c r="N188" s="21">
        <v>0</v>
      </c>
      <c r="P188" s="21">
        <v>0</v>
      </c>
      <c r="R188" s="21">
        <v>0</v>
      </c>
      <c r="T188" s="21">
        <v>0</v>
      </c>
      <c r="V188" s="21">
        <v>0</v>
      </c>
      <c r="X188" s="21">
        <v>0</v>
      </c>
      <c r="Z188" s="21">
        <v>0</v>
      </c>
      <c r="AB188" s="22">
        <v>0</v>
      </c>
      <c r="AD188" s="5" t="str">
        <f t="shared" si="2"/>
        <v>No</v>
      </c>
      <c r="AF188" s="28"/>
      <c r="AG188" s="21"/>
    </row>
    <row r="189" spans="1:33">
      <c r="A189" s="8" t="s">
        <v>491</v>
      </c>
      <c r="B189" s="8" t="s">
        <v>492</v>
      </c>
      <c r="C189" s="9" t="s">
        <v>235</v>
      </c>
      <c r="D189" s="185">
        <v>4228</v>
      </c>
      <c r="E189" s="188">
        <v>40228</v>
      </c>
      <c r="F189" s="9" t="s">
        <v>83</v>
      </c>
      <c r="G189" s="9" t="s">
        <v>84</v>
      </c>
      <c r="H189" s="10">
        <v>1249442</v>
      </c>
      <c r="I189" s="11">
        <v>98</v>
      </c>
      <c r="J189" s="24">
        <v>0</v>
      </c>
      <c r="K189" s="20"/>
      <c r="L189" s="14">
        <v>0</v>
      </c>
      <c r="N189" s="21">
        <v>0</v>
      </c>
      <c r="P189" s="21">
        <v>0</v>
      </c>
      <c r="R189" s="21">
        <v>0</v>
      </c>
      <c r="T189" s="21">
        <v>0</v>
      </c>
      <c r="V189" s="21">
        <v>0</v>
      </c>
      <c r="X189" s="21">
        <v>0</v>
      </c>
      <c r="Z189" s="21">
        <v>0</v>
      </c>
      <c r="AB189" s="22">
        <v>0</v>
      </c>
      <c r="AD189" s="5" t="str">
        <f t="shared" si="2"/>
        <v>No</v>
      </c>
      <c r="AF189" s="28"/>
      <c r="AG189" s="21"/>
    </row>
    <row r="190" spans="1:33">
      <c r="A190" s="8" t="s">
        <v>646</v>
      </c>
      <c r="B190" s="8" t="s">
        <v>506</v>
      </c>
      <c r="C190" s="9" t="s">
        <v>238</v>
      </c>
      <c r="D190" s="185">
        <v>1055</v>
      </c>
      <c r="E190" s="188">
        <v>10055</v>
      </c>
      <c r="F190" s="9" t="s">
        <v>138</v>
      </c>
      <c r="G190" s="9" t="s">
        <v>84</v>
      </c>
      <c r="H190" s="10">
        <v>562839</v>
      </c>
      <c r="I190" s="11">
        <v>98</v>
      </c>
      <c r="J190" s="24">
        <v>0</v>
      </c>
      <c r="K190" s="20"/>
      <c r="L190" s="14">
        <v>0</v>
      </c>
      <c r="N190" s="21">
        <v>0</v>
      </c>
      <c r="P190" s="21">
        <v>0</v>
      </c>
      <c r="R190" s="21">
        <v>0</v>
      </c>
      <c r="T190" s="21">
        <v>0</v>
      </c>
      <c r="V190" s="21">
        <v>0</v>
      </c>
      <c r="X190" s="21">
        <v>0</v>
      </c>
      <c r="Z190" s="21">
        <v>0</v>
      </c>
      <c r="AB190" s="22">
        <v>0</v>
      </c>
      <c r="AD190" s="5" t="str">
        <f t="shared" si="2"/>
        <v>No</v>
      </c>
      <c r="AF190" s="28"/>
      <c r="AG190" s="21"/>
    </row>
    <row r="191" spans="1:33">
      <c r="A191" s="8" t="s">
        <v>245</v>
      </c>
      <c r="B191" s="8" t="s">
        <v>246</v>
      </c>
      <c r="C191" s="9" t="s">
        <v>141</v>
      </c>
      <c r="D191" s="185">
        <v>3073</v>
      </c>
      <c r="E191" s="188">
        <v>30073</v>
      </c>
      <c r="F191" s="9" t="s">
        <v>88</v>
      </c>
      <c r="G191" s="9" t="s">
        <v>84</v>
      </c>
      <c r="H191" s="10">
        <v>4586770</v>
      </c>
      <c r="I191" s="11">
        <v>97</v>
      </c>
      <c r="J191" s="24">
        <v>26759173</v>
      </c>
      <c r="K191" s="20"/>
      <c r="L191" s="14">
        <v>0</v>
      </c>
      <c r="N191" s="21">
        <v>0</v>
      </c>
      <c r="P191" s="21">
        <v>0</v>
      </c>
      <c r="R191" s="21">
        <v>0</v>
      </c>
      <c r="T191" s="21">
        <v>0</v>
      </c>
      <c r="V191" s="21">
        <v>0</v>
      </c>
      <c r="X191" s="21">
        <v>0</v>
      </c>
      <c r="Z191" s="21">
        <v>0</v>
      </c>
      <c r="AB191" s="22">
        <v>26759173</v>
      </c>
      <c r="AD191" s="5" t="str">
        <f t="shared" si="2"/>
        <v>No</v>
      </c>
      <c r="AF191" s="28"/>
      <c r="AG191" s="21"/>
    </row>
    <row r="192" spans="1:33">
      <c r="A192" s="8" t="s">
        <v>3657</v>
      </c>
      <c r="B192" s="8" t="s">
        <v>3658</v>
      </c>
      <c r="C192" s="9" t="s">
        <v>141</v>
      </c>
      <c r="D192" s="185">
        <v>3081</v>
      </c>
      <c r="E192" s="188">
        <v>30081</v>
      </c>
      <c r="F192" s="9" t="s">
        <v>83</v>
      </c>
      <c r="G192" s="9" t="s">
        <v>84</v>
      </c>
      <c r="H192" s="10">
        <v>4586770</v>
      </c>
      <c r="I192" s="11">
        <v>96</v>
      </c>
      <c r="J192" s="24">
        <v>0</v>
      </c>
      <c r="K192" s="20"/>
      <c r="L192" s="14">
        <v>0</v>
      </c>
      <c r="N192" s="21">
        <v>7279587</v>
      </c>
      <c r="P192" s="21">
        <v>0</v>
      </c>
      <c r="R192" s="21">
        <v>7676591</v>
      </c>
      <c r="T192" s="21">
        <v>0</v>
      </c>
      <c r="V192" s="21">
        <v>0</v>
      </c>
      <c r="X192" s="21">
        <v>451104</v>
      </c>
      <c r="Z192" s="21">
        <v>0</v>
      </c>
      <c r="AB192" s="22">
        <v>15407282</v>
      </c>
      <c r="AD192" s="5" t="str">
        <f t="shared" si="2"/>
        <v>No</v>
      </c>
      <c r="AF192" s="28"/>
      <c r="AG192" s="21"/>
    </row>
    <row r="193" spans="1:33">
      <c r="A193" s="8" t="s">
        <v>4564</v>
      </c>
      <c r="B193" s="8" t="s">
        <v>4486</v>
      </c>
      <c r="C193" s="9" t="s">
        <v>454</v>
      </c>
      <c r="D193" s="185" t="s">
        <v>4565</v>
      </c>
      <c r="E193" s="188" t="s">
        <v>4566</v>
      </c>
      <c r="F193" s="9" t="s">
        <v>88</v>
      </c>
      <c r="G193" s="9" t="s">
        <v>147</v>
      </c>
      <c r="H193" s="10">
        <v>0</v>
      </c>
      <c r="I193" s="11">
        <v>96</v>
      </c>
      <c r="J193" s="24">
        <v>0</v>
      </c>
      <c r="K193" s="20"/>
      <c r="L193" s="14">
        <v>0</v>
      </c>
      <c r="N193" s="21">
        <v>0</v>
      </c>
      <c r="P193" s="21">
        <v>0</v>
      </c>
      <c r="R193" s="21">
        <v>0</v>
      </c>
      <c r="T193" s="21">
        <v>0</v>
      </c>
      <c r="V193" s="21">
        <v>0</v>
      </c>
      <c r="X193" s="21">
        <v>0</v>
      </c>
      <c r="Z193" s="21">
        <v>800000</v>
      </c>
      <c r="AB193" s="22">
        <v>800000</v>
      </c>
      <c r="AD193" s="5" t="str">
        <f t="shared" si="2"/>
        <v>No</v>
      </c>
      <c r="AF193" s="28"/>
      <c r="AG193" s="21"/>
    </row>
    <row r="194" spans="1:33">
      <c r="A194" s="8" t="s">
        <v>1010</v>
      </c>
      <c r="B194" s="8" t="s">
        <v>1011</v>
      </c>
      <c r="C194" s="9" t="s">
        <v>466</v>
      </c>
      <c r="D194" s="185">
        <v>5117</v>
      </c>
      <c r="E194" s="188">
        <v>50117</v>
      </c>
      <c r="F194" s="9" t="s">
        <v>88</v>
      </c>
      <c r="G194" s="9" t="s">
        <v>84</v>
      </c>
      <c r="H194" s="10">
        <v>1780673</v>
      </c>
      <c r="I194" s="11">
        <v>96</v>
      </c>
      <c r="J194" s="24">
        <v>0</v>
      </c>
      <c r="K194" s="20"/>
      <c r="L194" s="14">
        <v>0</v>
      </c>
      <c r="N194" s="21">
        <v>0</v>
      </c>
      <c r="P194" s="21">
        <v>0</v>
      </c>
      <c r="R194" s="21">
        <v>0</v>
      </c>
      <c r="T194" s="21">
        <v>629494</v>
      </c>
      <c r="V194" s="21">
        <v>0</v>
      </c>
      <c r="X194" s="21">
        <v>0</v>
      </c>
      <c r="Z194" s="21">
        <v>0</v>
      </c>
      <c r="AB194" s="22">
        <v>629494</v>
      </c>
      <c r="AD194" s="5" t="str">
        <f t="shared" si="2"/>
        <v>No</v>
      </c>
      <c r="AF194" s="28"/>
      <c r="AG194" s="21"/>
    </row>
    <row r="195" spans="1:33">
      <c r="A195" s="8" t="s">
        <v>3123</v>
      </c>
      <c r="B195" s="8" t="s">
        <v>3124</v>
      </c>
      <c r="C195" s="9" t="s">
        <v>163</v>
      </c>
      <c r="D195" s="185">
        <v>1118</v>
      </c>
      <c r="E195" s="188">
        <v>10118</v>
      </c>
      <c r="F195" s="9" t="s">
        <v>88</v>
      </c>
      <c r="G195" s="9" t="s">
        <v>84</v>
      </c>
      <c r="H195" s="10">
        <v>4181019</v>
      </c>
      <c r="I195" s="11">
        <v>95</v>
      </c>
      <c r="J195" s="24">
        <v>7980737</v>
      </c>
      <c r="K195" s="20"/>
      <c r="L195" s="14">
        <v>0</v>
      </c>
      <c r="N195" s="21">
        <v>0</v>
      </c>
      <c r="P195" s="21">
        <v>0</v>
      </c>
      <c r="R195" s="21">
        <v>65950</v>
      </c>
      <c r="T195" s="21">
        <v>0</v>
      </c>
      <c r="V195" s="21">
        <v>0</v>
      </c>
      <c r="X195" s="21">
        <v>0</v>
      </c>
      <c r="Z195" s="21">
        <v>0</v>
      </c>
      <c r="AB195" s="22">
        <v>8046687</v>
      </c>
      <c r="AD195" s="5" t="str">
        <f t="shared" ref="AD195:AD258" si="3">IF(AC195&amp;AA195&amp;Y195&amp;W195&amp;U195&amp;S195&amp;Q195&amp;O195&amp;M195&amp;K195&lt;&gt;"","Yes","No")</f>
        <v>No</v>
      </c>
      <c r="AF195" s="28"/>
      <c r="AG195" s="21"/>
    </row>
    <row r="196" spans="1:33">
      <c r="A196" s="8" t="s">
        <v>1778</v>
      </c>
      <c r="B196" s="8" t="s">
        <v>1779</v>
      </c>
      <c r="C196" s="9" t="s">
        <v>274</v>
      </c>
      <c r="D196" s="185" t="s">
        <v>1780</v>
      </c>
      <c r="E196" s="188" t="s">
        <v>1781</v>
      </c>
      <c r="F196" s="9" t="s">
        <v>88</v>
      </c>
      <c r="G196" s="9" t="s">
        <v>147</v>
      </c>
      <c r="H196" s="10">
        <v>0</v>
      </c>
      <c r="I196" s="11">
        <v>95</v>
      </c>
      <c r="J196" s="24">
        <v>0</v>
      </c>
      <c r="K196" s="20"/>
      <c r="L196" s="14">
        <v>0</v>
      </c>
      <c r="N196" s="21">
        <v>0</v>
      </c>
      <c r="P196" s="21">
        <v>0</v>
      </c>
      <c r="R196" s="21">
        <v>0</v>
      </c>
      <c r="T196" s="21">
        <v>0</v>
      </c>
      <c r="V196" s="21">
        <v>0</v>
      </c>
      <c r="X196" s="21">
        <v>0</v>
      </c>
      <c r="Z196" s="21">
        <v>1080998</v>
      </c>
      <c r="AB196" s="22">
        <v>1080998</v>
      </c>
      <c r="AD196" s="5" t="str">
        <f t="shared" si="3"/>
        <v>No</v>
      </c>
      <c r="AF196" s="28"/>
      <c r="AG196" s="21"/>
    </row>
    <row r="197" spans="1:33">
      <c r="A197" s="8" t="s">
        <v>6136</v>
      </c>
      <c r="B197" s="8" t="s">
        <v>136</v>
      </c>
      <c r="C197" s="9" t="s">
        <v>132</v>
      </c>
      <c r="D197" s="185" t="s">
        <v>5564</v>
      </c>
      <c r="E197" s="188" t="s">
        <v>5565</v>
      </c>
      <c r="F197" s="9" t="s">
        <v>125</v>
      </c>
      <c r="G197" s="9" t="s">
        <v>147</v>
      </c>
      <c r="H197" s="10">
        <v>0</v>
      </c>
      <c r="I197" s="11">
        <v>95</v>
      </c>
      <c r="J197" s="24">
        <v>0</v>
      </c>
      <c r="K197" s="20"/>
      <c r="L197" s="14">
        <v>0</v>
      </c>
      <c r="N197" s="21">
        <v>0</v>
      </c>
      <c r="P197" s="21">
        <v>0</v>
      </c>
      <c r="R197" s="21">
        <v>0</v>
      </c>
      <c r="T197" s="21">
        <v>0</v>
      </c>
      <c r="V197" s="21">
        <v>0</v>
      </c>
      <c r="X197" s="21">
        <v>0</v>
      </c>
      <c r="Z197" s="21">
        <v>764895</v>
      </c>
      <c r="AB197" s="22">
        <v>764895</v>
      </c>
      <c r="AD197" s="5" t="str">
        <f t="shared" si="3"/>
        <v>No</v>
      </c>
      <c r="AF197" s="28"/>
      <c r="AG197" s="21"/>
    </row>
    <row r="198" spans="1:33">
      <c r="A198" s="8" t="s">
        <v>4416</v>
      </c>
      <c r="B198" s="8" t="s">
        <v>644</v>
      </c>
      <c r="C198" s="9" t="s">
        <v>235</v>
      </c>
      <c r="D198" s="185" t="s">
        <v>4417</v>
      </c>
      <c r="E198" s="188">
        <v>40222</v>
      </c>
      <c r="F198" s="9" t="s">
        <v>83</v>
      </c>
      <c r="G198" s="9" t="s">
        <v>84</v>
      </c>
      <c r="H198" s="10">
        <v>884891</v>
      </c>
      <c r="I198" s="11">
        <v>94</v>
      </c>
      <c r="J198" s="24">
        <v>1401268</v>
      </c>
      <c r="K198" s="20"/>
      <c r="L198" s="14">
        <v>0</v>
      </c>
      <c r="N198" s="21">
        <v>0</v>
      </c>
      <c r="P198" s="21">
        <v>0</v>
      </c>
      <c r="R198" s="21">
        <v>0</v>
      </c>
      <c r="T198" s="21">
        <v>0</v>
      </c>
      <c r="V198" s="21">
        <v>0</v>
      </c>
      <c r="X198" s="21">
        <v>0</v>
      </c>
      <c r="Z198" s="21">
        <v>0</v>
      </c>
      <c r="AB198" s="22">
        <v>1401268</v>
      </c>
      <c r="AD198" s="5" t="str">
        <f t="shared" si="3"/>
        <v>No</v>
      </c>
      <c r="AF198" s="28"/>
      <c r="AG198" s="21"/>
    </row>
    <row r="199" spans="1:33">
      <c r="A199" s="8" t="s">
        <v>687</v>
      </c>
      <c r="B199" s="8" t="s">
        <v>4888</v>
      </c>
      <c r="C199" s="9" t="s">
        <v>87</v>
      </c>
      <c r="D199" s="185" t="s">
        <v>4889</v>
      </c>
      <c r="E199" s="188" t="s">
        <v>4890</v>
      </c>
      <c r="F199" s="9" t="s">
        <v>88</v>
      </c>
      <c r="G199" s="9" t="s">
        <v>147</v>
      </c>
      <c r="H199" s="10">
        <v>0</v>
      </c>
      <c r="I199" s="11">
        <v>94</v>
      </c>
      <c r="J199" s="24">
        <v>0</v>
      </c>
      <c r="K199" s="20"/>
      <c r="L199" s="14">
        <v>0</v>
      </c>
      <c r="N199" s="21">
        <v>0</v>
      </c>
      <c r="P199" s="21">
        <v>0</v>
      </c>
      <c r="R199" s="21">
        <v>0</v>
      </c>
      <c r="T199" s="21">
        <v>0</v>
      </c>
      <c r="V199" s="21">
        <v>0</v>
      </c>
      <c r="X199" s="21">
        <v>0</v>
      </c>
      <c r="Z199" s="21">
        <v>3507047</v>
      </c>
      <c r="AB199" s="22">
        <v>3507047</v>
      </c>
      <c r="AD199" s="5" t="str">
        <f t="shared" si="3"/>
        <v>No</v>
      </c>
      <c r="AF199" s="28"/>
      <c r="AG199" s="21"/>
    </row>
    <row r="200" spans="1:33">
      <c r="A200" s="8" t="s">
        <v>3484</v>
      </c>
      <c r="B200" s="8" t="s">
        <v>3485</v>
      </c>
      <c r="C200" s="9" t="s">
        <v>82</v>
      </c>
      <c r="D200" s="185">
        <v>2149</v>
      </c>
      <c r="E200" s="188">
        <v>20149</v>
      </c>
      <c r="F200" s="9" t="s">
        <v>113</v>
      </c>
      <c r="G200" s="9" t="s">
        <v>84</v>
      </c>
      <c r="H200" s="10">
        <v>18351295</v>
      </c>
      <c r="I200" s="11">
        <v>94</v>
      </c>
      <c r="J200" s="24">
        <v>4415221</v>
      </c>
      <c r="K200" s="20"/>
      <c r="L200" s="14">
        <v>0</v>
      </c>
      <c r="N200" s="21">
        <v>0</v>
      </c>
      <c r="P200" s="21">
        <v>0</v>
      </c>
      <c r="R200" s="21">
        <v>0</v>
      </c>
      <c r="T200" s="21">
        <v>0</v>
      </c>
      <c r="V200" s="21">
        <v>0</v>
      </c>
      <c r="X200" s="21">
        <v>0</v>
      </c>
      <c r="Z200" s="21">
        <v>0</v>
      </c>
      <c r="AB200" s="22">
        <v>4415221</v>
      </c>
      <c r="AD200" s="5" t="str">
        <f t="shared" si="3"/>
        <v>No</v>
      </c>
      <c r="AF200" s="28"/>
      <c r="AG200" s="21"/>
    </row>
    <row r="201" spans="1:33">
      <c r="A201" s="8" t="s">
        <v>3602</v>
      </c>
      <c r="B201" s="8" t="s">
        <v>3603</v>
      </c>
      <c r="C201" s="9" t="s">
        <v>109</v>
      </c>
      <c r="D201" s="185" t="s">
        <v>3604</v>
      </c>
      <c r="E201" s="188" t="s">
        <v>3605</v>
      </c>
      <c r="F201" s="9" t="s">
        <v>157</v>
      </c>
      <c r="G201" s="9" t="s">
        <v>147</v>
      </c>
      <c r="H201" s="10">
        <v>0</v>
      </c>
      <c r="I201" s="11">
        <v>94</v>
      </c>
      <c r="J201" s="24">
        <v>0</v>
      </c>
      <c r="K201" s="20"/>
      <c r="L201" s="14">
        <v>0</v>
      </c>
      <c r="N201" s="21">
        <v>0</v>
      </c>
      <c r="P201" s="21">
        <v>0</v>
      </c>
      <c r="R201" s="21">
        <v>0</v>
      </c>
      <c r="T201" s="21">
        <v>0</v>
      </c>
      <c r="V201" s="21">
        <v>0</v>
      </c>
      <c r="X201" s="21">
        <v>0</v>
      </c>
      <c r="Z201" s="21">
        <v>0</v>
      </c>
      <c r="AB201" s="22">
        <v>0</v>
      </c>
      <c r="AD201" s="5" t="str">
        <f t="shared" si="3"/>
        <v>No</v>
      </c>
      <c r="AF201" s="28"/>
      <c r="AG201" s="21"/>
    </row>
    <row r="202" spans="1:33">
      <c r="A202" s="8" t="s">
        <v>1917</v>
      </c>
      <c r="B202" s="8" t="s">
        <v>1918</v>
      </c>
      <c r="C202" s="9" t="s">
        <v>91</v>
      </c>
      <c r="D202" s="185">
        <v>9079</v>
      </c>
      <c r="E202" s="188">
        <v>90079</v>
      </c>
      <c r="F202" s="9" t="s">
        <v>88</v>
      </c>
      <c r="G202" s="9" t="s">
        <v>84</v>
      </c>
      <c r="H202" s="10">
        <v>345580</v>
      </c>
      <c r="I202" s="11">
        <v>93</v>
      </c>
      <c r="J202" s="24">
        <v>8734935</v>
      </c>
      <c r="K202" s="20"/>
      <c r="L202" s="14">
        <v>0</v>
      </c>
      <c r="N202" s="21">
        <v>18470028</v>
      </c>
      <c r="P202" s="21">
        <v>0</v>
      </c>
      <c r="R202" s="21">
        <v>2061703</v>
      </c>
      <c r="T202" s="21">
        <v>0</v>
      </c>
      <c r="V202" s="21">
        <v>0</v>
      </c>
      <c r="X202" s="21">
        <v>828165</v>
      </c>
      <c r="Z202" s="21">
        <v>0</v>
      </c>
      <c r="AB202" s="22">
        <v>30094831</v>
      </c>
      <c r="AD202" s="5" t="str">
        <f t="shared" si="3"/>
        <v>No</v>
      </c>
      <c r="AF202" s="28"/>
      <c r="AG202" s="21"/>
    </row>
    <row r="203" spans="1:33">
      <c r="A203" s="8" t="s">
        <v>2770</v>
      </c>
      <c r="B203" s="8" t="s">
        <v>2771</v>
      </c>
      <c r="C203" s="9" t="s">
        <v>150</v>
      </c>
      <c r="D203" s="185">
        <v>6018</v>
      </c>
      <c r="E203" s="188">
        <v>60018</v>
      </c>
      <c r="F203" s="9" t="s">
        <v>83</v>
      </c>
      <c r="G203" s="9" t="s">
        <v>84</v>
      </c>
      <c r="H203" s="10">
        <v>655479</v>
      </c>
      <c r="I203" s="11">
        <v>93</v>
      </c>
      <c r="J203" s="24">
        <v>1092500</v>
      </c>
      <c r="K203" s="20"/>
      <c r="L203" s="14">
        <v>0</v>
      </c>
      <c r="N203" s="21">
        <v>0</v>
      </c>
      <c r="P203" s="21">
        <v>0</v>
      </c>
      <c r="R203" s="21">
        <v>0</v>
      </c>
      <c r="T203" s="21">
        <v>0</v>
      </c>
      <c r="V203" s="21">
        <v>0</v>
      </c>
      <c r="X203" s="21">
        <v>0</v>
      </c>
      <c r="Z203" s="21">
        <v>0</v>
      </c>
      <c r="AB203" s="22">
        <v>1092500</v>
      </c>
      <c r="AD203" s="5" t="str">
        <f t="shared" si="3"/>
        <v>No</v>
      </c>
      <c r="AF203" s="28"/>
      <c r="AG203" s="21"/>
    </row>
    <row r="204" spans="1:33">
      <c r="A204" s="8" t="s">
        <v>1381</v>
      </c>
      <c r="B204" s="8" t="s">
        <v>1382</v>
      </c>
      <c r="C204" s="9" t="s">
        <v>288</v>
      </c>
      <c r="D204" s="185">
        <v>3044</v>
      </c>
      <c r="E204" s="188">
        <v>30044</v>
      </c>
      <c r="F204" s="9" t="s">
        <v>83</v>
      </c>
      <c r="G204" s="9" t="s">
        <v>84</v>
      </c>
      <c r="H204" s="10">
        <v>1733853</v>
      </c>
      <c r="I204" s="11">
        <v>92</v>
      </c>
      <c r="J204" s="24">
        <v>3770156</v>
      </c>
      <c r="K204" s="20"/>
      <c r="L204" s="14">
        <v>0</v>
      </c>
      <c r="N204" s="21">
        <v>0</v>
      </c>
      <c r="P204" s="21">
        <v>0</v>
      </c>
      <c r="R204" s="21">
        <v>0</v>
      </c>
      <c r="T204" s="21">
        <v>0</v>
      </c>
      <c r="V204" s="21">
        <v>0</v>
      </c>
      <c r="X204" s="21">
        <v>0</v>
      </c>
      <c r="Z204" s="21">
        <v>0</v>
      </c>
      <c r="AB204" s="22">
        <v>3770156</v>
      </c>
      <c r="AD204" s="5" t="str">
        <f t="shared" si="3"/>
        <v>No</v>
      </c>
      <c r="AF204" s="28"/>
      <c r="AG204" s="21"/>
    </row>
    <row r="205" spans="1:33">
      <c r="A205" s="8" t="s">
        <v>2367</v>
      </c>
      <c r="B205" s="8" t="s">
        <v>2368</v>
      </c>
      <c r="C205" s="9" t="s">
        <v>171</v>
      </c>
      <c r="D205" s="185">
        <v>4046</v>
      </c>
      <c r="E205" s="188">
        <v>40046</v>
      </c>
      <c r="F205" s="9" t="s">
        <v>83</v>
      </c>
      <c r="G205" s="9" t="s">
        <v>84</v>
      </c>
      <c r="H205" s="10">
        <v>643260</v>
      </c>
      <c r="I205" s="11">
        <v>92</v>
      </c>
      <c r="J205" s="24">
        <v>0</v>
      </c>
      <c r="K205" s="20"/>
      <c r="L205" s="14">
        <v>0</v>
      </c>
      <c r="N205" s="21">
        <v>0</v>
      </c>
      <c r="P205" s="21">
        <v>0</v>
      </c>
      <c r="R205" s="21">
        <v>1776825</v>
      </c>
      <c r="T205" s="21">
        <v>0</v>
      </c>
      <c r="V205" s="21">
        <v>0</v>
      </c>
      <c r="X205" s="21">
        <v>0</v>
      </c>
      <c r="Z205" s="21">
        <v>0</v>
      </c>
      <c r="AB205" s="22">
        <v>1776825</v>
      </c>
      <c r="AD205" s="5" t="str">
        <f t="shared" si="3"/>
        <v>No</v>
      </c>
      <c r="AF205" s="28"/>
      <c r="AG205" s="21"/>
    </row>
    <row r="206" spans="1:33">
      <c r="A206" s="8" t="s">
        <v>1749</v>
      </c>
      <c r="B206" s="8" t="s">
        <v>1750</v>
      </c>
      <c r="C206" s="9" t="s">
        <v>648</v>
      </c>
      <c r="D206" s="185" t="s">
        <v>1751</v>
      </c>
      <c r="E206" s="188" t="s">
        <v>1752</v>
      </c>
      <c r="F206" s="9" t="s">
        <v>157</v>
      </c>
      <c r="G206" s="9" t="s">
        <v>147</v>
      </c>
      <c r="H206" s="10">
        <v>0</v>
      </c>
      <c r="I206" s="11">
        <v>91</v>
      </c>
      <c r="J206" s="24">
        <v>0</v>
      </c>
      <c r="K206" s="20"/>
      <c r="L206" s="14">
        <v>0</v>
      </c>
      <c r="N206" s="21">
        <v>0</v>
      </c>
      <c r="P206" s="21">
        <v>0</v>
      </c>
      <c r="R206" s="21">
        <v>0</v>
      </c>
      <c r="T206" s="21">
        <v>0</v>
      </c>
      <c r="V206" s="21">
        <v>0</v>
      </c>
      <c r="X206" s="21">
        <v>0</v>
      </c>
      <c r="Z206" s="21">
        <v>1675816</v>
      </c>
      <c r="AB206" s="22">
        <v>1675816</v>
      </c>
      <c r="AD206" s="5" t="str">
        <f t="shared" si="3"/>
        <v>No</v>
      </c>
      <c r="AF206" s="28"/>
      <c r="AG206" s="21"/>
    </row>
    <row r="207" spans="1:33">
      <c r="A207" s="8" t="s">
        <v>5176</v>
      </c>
      <c r="B207" s="8" t="s">
        <v>228</v>
      </c>
      <c r="C207" s="9" t="s">
        <v>120</v>
      </c>
      <c r="D207" s="185"/>
      <c r="E207" s="188" t="s">
        <v>5177</v>
      </c>
      <c r="F207" s="9" t="s">
        <v>88</v>
      </c>
      <c r="G207" s="9" t="s">
        <v>147</v>
      </c>
      <c r="H207" s="10">
        <v>0</v>
      </c>
      <c r="I207" s="11">
        <v>91</v>
      </c>
      <c r="J207" s="24">
        <v>0</v>
      </c>
      <c r="K207" s="20"/>
      <c r="L207" s="14">
        <v>0</v>
      </c>
      <c r="N207" s="21">
        <v>0</v>
      </c>
      <c r="P207" s="21">
        <v>0</v>
      </c>
      <c r="R207" s="21">
        <v>0</v>
      </c>
      <c r="T207" s="21">
        <v>0</v>
      </c>
      <c r="V207" s="21">
        <v>0</v>
      </c>
      <c r="X207" s="21">
        <v>0</v>
      </c>
      <c r="Z207" s="21">
        <v>1418302</v>
      </c>
      <c r="AB207" s="22">
        <v>1418302</v>
      </c>
      <c r="AD207" s="5" t="str">
        <f t="shared" si="3"/>
        <v>No</v>
      </c>
      <c r="AF207" s="28"/>
      <c r="AG207" s="21"/>
    </row>
    <row r="208" spans="1:33">
      <c r="A208" s="8" t="s">
        <v>3672</v>
      </c>
      <c r="B208" s="8" t="s">
        <v>1702</v>
      </c>
      <c r="C208" s="9" t="s">
        <v>235</v>
      </c>
      <c r="D208" s="185">
        <v>4087</v>
      </c>
      <c r="E208" s="188">
        <v>40087</v>
      </c>
      <c r="F208" s="9" t="s">
        <v>83</v>
      </c>
      <c r="G208" s="9" t="s">
        <v>84</v>
      </c>
      <c r="H208" s="10">
        <v>347602</v>
      </c>
      <c r="I208" s="11">
        <v>90</v>
      </c>
      <c r="J208" s="24">
        <v>3072460</v>
      </c>
      <c r="K208" s="20"/>
      <c r="L208" s="14">
        <v>0</v>
      </c>
      <c r="N208" s="21">
        <v>0</v>
      </c>
      <c r="P208" s="21">
        <v>0</v>
      </c>
      <c r="R208" s="21">
        <v>0</v>
      </c>
      <c r="T208" s="21">
        <v>0</v>
      </c>
      <c r="V208" s="21">
        <v>0</v>
      </c>
      <c r="X208" s="21">
        <v>0</v>
      </c>
      <c r="Z208" s="21">
        <v>0</v>
      </c>
      <c r="AB208" s="22">
        <v>3072460</v>
      </c>
      <c r="AD208" s="5" t="str">
        <f t="shared" si="3"/>
        <v>No</v>
      </c>
      <c r="AF208" s="28"/>
      <c r="AG208" s="21"/>
    </row>
    <row r="209" spans="1:33">
      <c r="A209" s="8" t="s">
        <v>500</v>
      </c>
      <c r="B209" s="8" t="s">
        <v>501</v>
      </c>
      <c r="C209" s="9" t="s">
        <v>91</v>
      </c>
      <c r="D209" s="185">
        <v>9171</v>
      </c>
      <c r="E209" s="188">
        <v>90171</v>
      </c>
      <c r="F209" s="9" t="s">
        <v>83</v>
      </c>
      <c r="G209" s="9" t="s">
        <v>84</v>
      </c>
      <c r="H209" s="10">
        <v>258653</v>
      </c>
      <c r="I209" s="11">
        <v>90</v>
      </c>
      <c r="J209" s="24">
        <v>0</v>
      </c>
      <c r="K209" s="20"/>
      <c r="L209" s="14">
        <v>0</v>
      </c>
      <c r="N209" s="21">
        <v>0</v>
      </c>
      <c r="P209" s="21">
        <v>0</v>
      </c>
      <c r="R209" s="21">
        <v>0</v>
      </c>
      <c r="T209" s="21">
        <v>0</v>
      </c>
      <c r="V209" s="21">
        <v>0</v>
      </c>
      <c r="X209" s="21">
        <v>0</v>
      </c>
      <c r="Z209" s="21">
        <v>0</v>
      </c>
      <c r="AB209" s="22">
        <v>0</v>
      </c>
      <c r="AD209" s="5" t="str">
        <f t="shared" si="3"/>
        <v>No</v>
      </c>
      <c r="AF209" s="28"/>
      <c r="AG209" s="21"/>
    </row>
    <row r="210" spans="1:33">
      <c r="A210" s="8" t="s">
        <v>431</v>
      </c>
      <c r="B210" s="8" t="s">
        <v>432</v>
      </c>
      <c r="C210" s="9" t="s">
        <v>120</v>
      </c>
      <c r="D210" s="185">
        <v>6010</v>
      </c>
      <c r="E210" s="188">
        <v>60010</v>
      </c>
      <c r="F210" s="9" t="s">
        <v>83</v>
      </c>
      <c r="G210" s="9" t="s">
        <v>84</v>
      </c>
      <c r="H210" s="10">
        <v>237356</v>
      </c>
      <c r="I210" s="11">
        <v>89</v>
      </c>
      <c r="J210" s="24">
        <v>620972</v>
      </c>
      <c r="K210" s="20"/>
      <c r="L210" s="14">
        <v>0</v>
      </c>
      <c r="N210" s="21">
        <v>0</v>
      </c>
      <c r="P210" s="21">
        <v>0</v>
      </c>
      <c r="R210" s="21">
        <v>0</v>
      </c>
      <c r="T210" s="21">
        <v>0</v>
      </c>
      <c r="V210" s="21">
        <v>0</v>
      </c>
      <c r="X210" s="21">
        <v>0</v>
      </c>
      <c r="Z210" s="21">
        <v>0</v>
      </c>
      <c r="AB210" s="22">
        <v>620972</v>
      </c>
      <c r="AD210" s="5" t="str">
        <f t="shared" si="3"/>
        <v>No</v>
      </c>
      <c r="AF210" s="28"/>
      <c r="AG210" s="21"/>
    </row>
    <row r="211" spans="1:33">
      <c r="A211" s="8" t="s">
        <v>4584</v>
      </c>
      <c r="B211" s="8" t="s">
        <v>4585</v>
      </c>
      <c r="C211" s="9" t="s">
        <v>235</v>
      </c>
      <c r="D211" s="185">
        <v>4051</v>
      </c>
      <c r="E211" s="188">
        <v>40051</v>
      </c>
      <c r="F211" s="9" t="s">
        <v>83</v>
      </c>
      <c r="G211" s="9" t="s">
        <v>84</v>
      </c>
      <c r="H211" s="10">
        <v>347602</v>
      </c>
      <c r="I211" s="11">
        <v>88</v>
      </c>
      <c r="J211" s="24">
        <v>0</v>
      </c>
      <c r="K211" s="20"/>
      <c r="L211" s="14">
        <v>0</v>
      </c>
      <c r="N211" s="21">
        <v>0</v>
      </c>
      <c r="P211" s="21">
        <v>450034</v>
      </c>
      <c r="R211" s="21">
        <v>3197037</v>
      </c>
      <c r="T211" s="21">
        <v>0</v>
      </c>
      <c r="V211" s="21">
        <v>0</v>
      </c>
      <c r="X211" s="21">
        <v>0</v>
      </c>
      <c r="Z211" s="21">
        <v>0</v>
      </c>
      <c r="AB211" s="22">
        <v>3647071</v>
      </c>
      <c r="AD211" s="5" t="str">
        <f t="shared" si="3"/>
        <v>No</v>
      </c>
      <c r="AF211" s="28"/>
      <c r="AG211" s="21"/>
    </row>
    <row r="212" spans="1:33">
      <c r="A212" s="8" t="s">
        <v>2695</v>
      </c>
      <c r="B212" s="8" t="s">
        <v>140</v>
      </c>
      <c r="C212" s="9" t="s">
        <v>141</v>
      </c>
      <c r="D212" s="185">
        <v>3080</v>
      </c>
      <c r="E212" s="188">
        <v>30080</v>
      </c>
      <c r="F212" s="9" t="s">
        <v>83</v>
      </c>
      <c r="G212" s="9" t="s">
        <v>84</v>
      </c>
      <c r="H212" s="10">
        <v>4586770</v>
      </c>
      <c r="I212" s="11">
        <v>87</v>
      </c>
      <c r="J212" s="24">
        <v>0</v>
      </c>
      <c r="K212" s="20"/>
      <c r="L212" s="14">
        <v>0</v>
      </c>
      <c r="N212" s="21">
        <v>7285540</v>
      </c>
      <c r="P212" s="21">
        <v>0</v>
      </c>
      <c r="R212" s="21">
        <v>1115405</v>
      </c>
      <c r="T212" s="21">
        <v>451473</v>
      </c>
      <c r="V212" s="21">
        <v>0</v>
      </c>
      <c r="X212" s="21">
        <v>0</v>
      </c>
      <c r="Z212" s="21">
        <v>0</v>
      </c>
      <c r="AB212" s="22">
        <v>8852418</v>
      </c>
      <c r="AD212" s="5" t="str">
        <f t="shared" si="3"/>
        <v>No</v>
      </c>
      <c r="AF212" s="28"/>
      <c r="AG212" s="21"/>
    </row>
    <row r="213" spans="1:33">
      <c r="A213" s="8" t="s">
        <v>4578</v>
      </c>
      <c r="B213" s="8" t="s">
        <v>3074</v>
      </c>
      <c r="C213" s="9" t="s">
        <v>171</v>
      </c>
      <c r="D213" s="185">
        <v>4036</v>
      </c>
      <c r="E213" s="188">
        <v>40036</v>
      </c>
      <c r="F213" s="9" t="s">
        <v>83</v>
      </c>
      <c r="G213" s="9" t="s">
        <v>84</v>
      </c>
      <c r="H213" s="10">
        <v>240223</v>
      </c>
      <c r="I213" s="11">
        <v>87</v>
      </c>
      <c r="J213" s="24">
        <v>1017865</v>
      </c>
      <c r="K213" s="20"/>
      <c r="L213" s="14">
        <v>0</v>
      </c>
      <c r="N213" s="21">
        <v>0</v>
      </c>
      <c r="P213" s="21">
        <v>0</v>
      </c>
      <c r="R213" s="21">
        <v>0</v>
      </c>
      <c r="T213" s="21">
        <v>0</v>
      </c>
      <c r="V213" s="21">
        <v>0</v>
      </c>
      <c r="X213" s="21">
        <v>0</v>
      </c>
      <c r="Z213" s="21">
        <v>0</v>
      </c>
      <c r="AB213" s="22">
        <v>1017865</v>
      </c>
      <c r="AD213" s="5" t="str">
        <f t="shared" si="3"/>
        <v>No</v>
      </c>
      <c r="AF213" s="28"/>
      <c r="AG213" s="21"/>
    </row>
    <row r="214" spans="1:33">
      <c r="A214" s="8" t="s">
        <v>1946</v>
      </c>
      <c r="B214" s="8" t="s">
        <v>1947</v>
      </c>
      <c r="C214" s="9" t="s">
        <v>163</v>
      </c>
      <c r="D214" s="185">
        <v>1004</v>
      </c>
      <c r="E214" s="188">
        <v>10004</v>
      </c>
      <c r="F214" s="9" t="s">
        <v>88</v>
      </c>
      <c r="G214" s="9" t="s">
        <v>84</v>
      </c>
      <c r="H214" s="10">
        <v>4181019</v>
      </c>
      <c r="I214" s="11">
        <v>87</v>
      </c>
      <c r="J214" s="24">
        <v>11683901</v>
      </c>
      <c r="K214" s="20"/>
      <c r="L214" s="14">
        <v>0</v>
      </c>
      <c r="N214" s="21">
        <v>0</v>
      </c>
      <c r="P214" s="21">
        <v>0</v>
      </c>
      <c r="R214" s="21">
        <v>0</v>
      </c>
      <c r="T214" s="21">
        <v>0</v>
      </c>
      <c r="V214" s="21">
        <v>0</v>
      </c>
      <c r="X214" s="21">
        <v>0</v>
      </c>
      <c r="Z214" s="21">
        <v>0</v>
      </c>
      <c r="AB214" s="22">
        <v>11683901</v>
      </c>
      <c r="AD214" s="5" t="str">
        <f t="shared" si="3"/>
        <v>No</v>
      </c>
      <c r="AF214" s="28"/>
      <c r="AG214" s="21"/>
    </row>
    <row r="215" spans="1:33">
      <c r="A215" s="8" t="s">
        <v>247</v>
      </c>
      <c r="B215" s="8" t="s">
        <v>248</v>
      </c>
      <c r="C215" s="9" t="s">
        <v>91</v>
      </c>
      <c r="D215" s="185">
        <v>9020</v>
      </c>
      <c r="E215" s="188">
        <v>90020</v>
      </c>
      <c r="F215" s="9" t="s">
        <v>88</v>
      </c>
      <c r="G215" s="9" t="s">
        <v>84</v>
      </c>
      <c r="H215" s="10">
        <v>195861</v>
      </c>
      <c r="I215" s="11">
        <v>87</v>
      </c>
      <c r="J215" s="24">
        <v>2460747</v>
      </c>
      <c r="K215" s="20"/>
      <c r="L215" s="14">
        <v>0</v>
      </c>
      <c r="N215" s="21">
        <v>7322872</v>
      </c>
      <c r="P215" s="21">
        <v>0</v>
      </c>
      <c r="R215" s="21">
        <v>0</v>
      </c>
      <c r="T215" s="21">
        <v>0</v>
      </c>
      <c r="V215" s="21">
        <v>0</v>
      </c>
      <c r="X215" s="21">
        <v>0</v>
      </c>
      <c r="Z215" s="21">
        <v>0</v>
      </c>
      <c r="AB215" s="22">
        <v>9783619</v>
      </c>
      <c r="AD215" s="5" t="str">
        <f t="shared" si="3"/>
        <v>No</v>
      </c>
      <c r="AF215" s="28"/>
      <c r="AG215" s="21"/>
    </row>
    <row r="216" spans="1:33">
      <c r="A216" s="8" t="s">
        <v>5050</v>
      </c>
      <c r="B216" s="8" t="s">
        <v>2968</v>
      </c>
      <c r="C216" s="9" t="s">
        <v>91</v>
      </c>
      <c r="D216" s="185" t="s">
        <v>5051</v>
      </c>
      <c r="E216" s="188" t="s">
        <v>5052</v>
      </c>
      <c r="F216" s="9" t="s">
        <v>88</v>
      </c>
      <c r="G216" s="9" t="s">
        <v>147</v>
      </c>
      <c r="H216" s="10">
        <v>0</v>
      </c>
      <c r="I216" s="11">
        <v>86</v>
      </c>
      <c r="J216" s="24">
        <v>0</v>
      </c>
      <c r="K216" s="20"/>
      <c r="L216" s="14">
        <v>0</v>
      </c>
      <c r="N216" s="21">
        <v>0</v>
      </c>
      <c r="P216" s="21">
        <v>0</v>
      </c>
      <c r="R216" s="21">
        <v>0</v>
      </c>
      <c r="T216" s="21">
        <v>0</v>
      </c>
      <c r="V216" s="21">
        <v>0</v>
      </c>
      <c r="X216" s="21">
        <v>0</v>
      </c>
      <c r="Z216" s="21">
        <v>2112527</v>
      </c>
      <c r="AB216" s="22">
        <v>2112527</v>
      </c>
      <c r="AD216" s="5" t="str">
        <f t="shared" si="3"/>
        <v>No</v>
      </c>
      <c r="AF216" s="28"/>
      <c r="AG216" s="21"/>
    </row>
    <row r="217" spans="1:33">
      <c r="A217" s="8" t="s">
        <v>3636</v>
      </c>
      <c r="B217" s="8" t="s">
        <v>3637</v>
      </c>
      <c r="C217" s="9" t="s">
        <v>129</v>
      </c>
      <c r="D217" s="185">
        <v>4025</v>
      </c>
      <c r="E217" s="188">
        <v>40025</v>
      </c>
      <c r="F217" s="9" t="s">
        <v>88</v>
      </c>
      <c r="G217" s="9" t="s">
        <v>84</v>
      </c>
      <c r="H217" s="10">
        <v>260677</v>
      </c>
      <c r="I217" s="11">
        <v>86</v>
      </c>
      <c r="J217" s="24">
        <v>0</v>
      </c>
      <c r="K217" s="20"/>
      <c r="L217" s="14">
        <v>0</v>
      </c>
      <c r="N217" s="21">
        <v>0</v>
      </c>
      <c r="P217" s="21">
        <v>0</v>
      </c>
      <c r="R217" s="21">
        <v>0</v>
      </c>
      <c r="T217" s="21">
        <v>0</v>
      </c>
      <c r="V217" s="21">
        <v>0</v>
      </c>
      <c r="X217" s="21">
        <v>0</v>
      </c>
      <c r="Z217" s="21">
        <v>0</v>
      </c>
      <c r="AB217" s="22">
        <v>0</v>
      </c>
      <c r="AD217" s="5" t="str">
        <f t="shared" si="3"/>
        <v>No</v>
      </c>
      <c r="AF217" s="28"/>
      <c r="AG217" s="21"/>
    </row>
    <row r="218" spans="1:33">
      <c r="A218" s="8" t="s">
        <v>2973</v>
      </c>
      <c r="B218" s="8" t="s">
        <v>2974</v>
      </c>
      <c r="C218" s="9" t="s">
        <v>91</v>
      </c>
      <c r="D218" s="185">
        <v>9004</v>
      </c>
      <c r="E218" s="188">
        <v>90004</v>
      </c>
      <c r="F218" s="9" t="s">
        <v>88</v>
      </c>
      <c r="G218" s="9" t="s">
        <v>84</v>
      </c>
      <c r="H218" s="10">
        <v>523994</v>
      </c>
      <c r="I218" s="11">
        <v>85</v>
      </c>
      <c r="J218" s="24">
        <v>591475</v>
      </c>
      <c r="K218" s="20"/>
      <c r="L218" s="14">
        <v>0</v>
      </c>
      <c r="N218" s="21">
        <v>0</v>
      </c>
      <c r="P218" s="21">
        <v>0</v>
      </c>
      <c r="R218" s="21">
        <v>0</v>
      </c>
      <c r="T218" s="21">
        <v>0</v>
      </c>
      <c r="V218" s="21">
        <v>0</v>
      </c>
      <c r="X218" s="21">
        <v>0</v>
      </c>
      <c r="Z218" s="21">
        <v>0</v>
      </c>
      <c r="AB218" s="22">
        <v>591475</v>
      </c>
      <c r="AD218" s="5" t="str">
        <f t="shared" si="3"/>
        <v>No</v>
      </c>
      <c r="AF218" s="28"/>
      <c r="AG218" s="21"/>
    </row>
    <row r="219" spans="1:33">
      <c r="A219" s="8" t="s">
        <v>6522</v>
      </c>
      <c r="B219" s="8" t="s">
        <v>5156</v>
      </c>
      <c r="C219" s="9" t="s">
        <v>120</v>
      </c>
      <c r="D219" s="185" t="s">
        <v>5157</v>
      </c>
      <c r="E219" s="188" t="s">
        <v>5158</v>
      </c>
      <c r="F219" s="9" t="s">
        <v>83</v>
      </c>
      <c r="G219" s="9" t="s">
        <v>147</v>
      </c>
      <c r="H219" s="10">
        <v>0</v>
      </c>
      <c r="I219" s="11">
        <v>85</v>
      </c>
      <c r="J219" s="24">
        <v>0</v>
      </c>
      <c r="K219" s="20"/>
      <c r="L219" s="14">
        <v>0</v>
      </c>
      <c r="N219" s="21">
        <v>0</v>
      </c>
      <c r="P219" s="21">
        <v>0</v>
      </c>
      <c r="R219" s="21">
        <v>0</v>
      </c>
      <c r="T219" s="21">
        <v>0</v>
      </c>
      <c r="V219" s="21">
        <v>0</v>
      </c>
      <c r="X219" s="21">
        <v>0</v>
      </c>
      <c r="Z219" s="21">
        <v>407287</v>
      </c>
      <c r="AB219" s="22">
        <v>407287</v>
      </c>
      <c r="AD219" s="5" t="str">
        <f t="shared" si="3"/>
        <v>No</v>
      </c>
      <c r="AF219" s="28"/>
      <c r="AG219" s="21"/>
    </row>
    <row r="220" spans="1:33">
      <c r="A220" s="8" t="s">
        <v>6523</v>
      </c>
      <c r="B220" s="8" t="s">
        <v>1782</v>
      </c>
      <c r="C220" s="9" t="s">
        <v>274</v>
      </c>
      <c r="D220" s="185" t="s">
        <v>1783</v>
      </c>
      <c r="E220" s="188" t="s">
        <v>1784</v>
      </c>
      <c r="F220" s="9" t="s">
        <v>88</v>
      </c>
      <c r="G220" s="9" t="s">
        <v>147</v>
      </c>
      <c r="H220" s="10">
        <v>0</v>
      </c>
      <c r="I220" s="11">
        <v>85</v>
      </c>
      <c r="J220" s="24">
        <v>0</v>
      </c>
      <c r="K220" s="20"/>
      <c r="L220" s="14">
        <v>0</v>
      </c>
      <c r="N220" s="21">
        <v>0</v>
      </c>
      <c r="P220" s="21">
        <v>0</v>
      </c>
      <c r="R220" s="21">
        <v>0</v>
      </c>
      <c r="T220" s="21">
        <v>0</v>
      </c>
      <c r="V220" s="21">
        <v>0</v>
      </c>
      <c r="X220" s="21">
        <v>0</v>
      </c>
      <c r="Z220" s="21">
        <v>1455010</v>
      </c>
      <c r="AB220" s="22">
        <v>1455010</v>
      </c>
      <c r="AD220" s="5" t="str">
        <f t="shared" si="3"/>
        <v>No</v>
      </c>
      <c r="AF220" s="28"/>
      <c r="AG220" s="21"/>
    </row>
    <row r="221" spans="1:33">
      <c r="A221" s="8" t="s">
        <v>1980</v>
      </c>
      <c r="B221" s="8" t="s">
        <v>561</v>
      </c>
      <c r="C221" s="9" t="s">
        <v>87</v>
      </c>
      <c r="D221" s="185">
        <v>44</v>
      </c>
      <c r="E221" s="188">
        <v>44</v>
      </c>
      <c r="F221" s="9" t="s">
        <v>88</v>
      </c>
      <c r="G221" s="9" t="s">
        <v>84</v>
      </c>
      <c r="H221" s="10">
        <v>62966</v>
      </c>
      <c r="I221" s="11">
        <v>85</v>
      </c>
      <c r="J221" s="24">
        <v>0</v>
      </c>
      <c r="K221" s="20"/>
      <c r="L221" s="14">
        <v>0</v>
      </c>
      <c r="N221" s="21">
        <v>0</v>
      </c>
      <c r="P221" s="21">
        <v>0</v>
      </c>
      <c r="R221" s="21">
        <v>0</v>
      </c>
      <c r="T221" s="21">
        <v>0</v>
      </c>
      <c r="V221" s="21">
        <v>0</v>
      </c>
      <c r="X221" s="21">
        <v>0</v>
      </c>
      <c r="Z221" s="21">
        <v>0</v>
      </c>
      <c r="AB221" s="22">
        <v>0</v>
      </c>
      <c r="AD221" s="5" t="str">
        <f t="shared" si="3"/>
        <v>No</v>
      </c>
      <c r="AF221" s="28"/>
      <c r="AG221" s="21"/>
    </row>
    <row r="222" spans="1:33">
      <c r="A222" s="8" t="s">
        <v>6524</v>
      </c>
      <c r="B222" s="8" t="s">
        <v>296</v>
      </c>
      <c r="C222" s="9" t="s">
        <v>213</v>
      </c>
      <c r="D222" s="185" t="s">
        <v>297</v>
      </c>
      <c r="E222" s="188" t="s">
        <v>298</v>
      </c>
      <c r="F222" s="9" t="s">
        <v>1320</v>
      </c>
      <c r="G222" s="9" t="s">
        <v>147</v>
      </c>
      <c r="H222" s="10">
        <v>0</v>
      </c>
      <c r="I222" s="11">
        <v>85</v>
      </c>
      <c r="J222" s="24">
        <v>0</v>
      </c>
      <c r="K222" s="20"/>
      <c r="L222" s="14">
        <v>0</v>
      </c>
      <c r="N222" s="21">
        <v>0</v>
      </c>
      <c r="P222" s="21">
        <v>0</v>
      </c>
      <c r="R222" s="21">
        <v>0</v>
      </c>
      <c r="T222" s="21">
        <v>0</v>
      </c>
      <c r="V222" s="21">
        <v>0</v>
      </c>
      <c r="X222" s="21">
        <v>0</v>
      </c>
      <c r="Z222" s="21">
        <v>367838</v>
      </c>
      <c r="AB222" s="22">
        <v>367838</v>
      </c>
      <c r="AD222" s="5" t="str">
        <f t="shared" si="3"/>
        <v>No</v>
      </c>
      <c r="AF222" s="28"/>
      <c r="AG222" s="21"/>
    </row>
    <row r="223" spans="1:33">
      <c r="A223" s="8" t="s">
        <v>542</v>
      </c>
      <c r="B223" s="8" t="s">
        <v>441</v>
      </c>
      <c r="C223" s="9" t="s">
        <v>274</v>
      </c>
      <c r="D223" s="185">
        <v>4190</v>
      </c>
      <c r="E223" s="188">
        <v>40190</v>
      </c>
      <c r="F223" s="9" t="s">
        <v>543</v>
      </c>
      <c r="G223" s="9" t="s">
        <v>5756</v>
      </c>
      <c r="H223" s="10">
        <v>59036</v>
      </c>
      <c r="I223" s="11">
        <v>84</v>
      </c>
      <c r="J223" s="24">
        <v>0</v>
      </c>
      <c r="K223" s="20"/>
      <c r="L223" s="14">
        <v>0</v>
      </c>
      <c r="N223" s="21">
        <v>0</v>
      </c>
      <c r="P223" s="21">
        <v>0</v>
      </c>
      <c r="R223" s="21">
        <v>0</v>
      </c>
      <c r="T223" s="21">
        <v>0</v>
      </c>
      <c r="V223" s="21">
        <v>0</v>
      </c>
      <c r="X223" s="21">
        <v>0</v>
      </c>
      <c r="Z223" s="21">
        <v>2263427</v>
      </c>
      <c r="AB223" s="22">
        <v>2263427</v>
      </c>
      <c r="AD223" s="5" t="str">
        <f t="shared" si="3"/>
        <v>No</v>
      </c>
      <c r="AF223" s="28"/>
      <c r="AG223" s="21"/>
    </row>
    <row r="224" spans="1:33">
      <c r="A224" s="8" t="s">
        <v>3615</v>
      </c>
      <c r="B224" s="8" t="s">
        <v>3616</v>
      </c>
      <c r="C224" s="9" t="s">
        <v>91</v>
      </c>
      <c r="D224" s="185">
        <v>9010</v>
      </c>
      <c r="E224" s="188">
        <v>90010</v>
      </c>
      <c r="F224" s="9" t="s">
        <v>83</v>
      </c>
      <c r="G224" s="9" t="s">
        <v>84</v>
      </c>
      <c r="H224" s="10">
        <v>12150996</v>
      </c>
      <c r="I224" s="11">
        <v>84</v>
      </c>
      <c r="J224" s="24">
        <v>0</v>
      </c>
      <c r="K224" s="20"/>
      <c r="L224" s="14">
        <v>0</v>
      </c>
      <c r="N224" s="21">
        <v>0</v>
      </c>
      <c r="P224" s="21">
        <v>0</v>
      </c>
      <c r="R224" s="21">
        <v>0</v>
      </c>
      <c r="T224" s="21">
        <v>0</v>
      </c>
      <c r="V224" s="21">
        <v>0</v>
      </c>
      <c r="X224" s="21">
        <v>0</v>
      </c>
      <c r="Z224" s="21">
        <v>0</v>
      </c>
      <c r="AB224" s="22">
        <v>0</v>
      </c>
      <c r="AD224" s="5" t="str">
        <f t="shared" si="3"/>
        <v>No</v>
      </c>
      <c r="AF224" s="28"/>
      <c r="AG224" s="21"/>
    </row>
    <row r="225" spans="1:33">
      <c r="A225" s="8" t="s">
        <v>1012</v>
      </c>
      <c r="B225" s="8" t="s">
        <v>1013</v>
      </c>
      <c r="C225" s="9" t="s">
        <v>265</v>
      </c>
      <c r="D225" s="185">
        <v>7041</v>
      </c>
      <c r="E225" s="188">
        <v>70041</v>
      </c>
      <c r="F225" s="9" t="s">
        <v>83</v>
      </c>
      <c r="G225" s="9" t="s">
        <v>84</v>
      </c>
      <c r="H225" s="10">
        <v>60438</v>
      </c>
      <c r="I225" s="11">
        <v>84</v>
      </c>
      <c r="J225" s="24">
        <v>2441882</v>
      </c>
      <c r="K225" s="20"/>
      <c r="L225" s="14">
        <v>0</v>
      </c>
      <c r="N225" s="21">
        <v>783099</v>
      </c>
      <c r="P225" s="21">
        <v>0</v>
      </c>
      <c r="R225" s="21">
        <v>0</v>
      </c>
      <c r="T225" s="21">
        <v>0</v>
      </c>
      <c r="V225" s="21">
        <v>0</v>
      </c>
      <c r="X225" s="21">
        <v>686834</v>
      </c>
      <c r="Z225" s="21">
        <v>0</v>
      </c>
      <c r="AB225" s="22">
        <v>3911815</v>
      </c>
      <c r="AD225" s="5" t="str">
        <f t="shared" si="3"/>
        <v>No</v>
      </c>
      <c r="AF225" s="28"/>
      <c r="AG225" s="21"/>
    </row>
    <row r="226" spans="1:33">
      <c r="A226" s="8" t="s">
        <v>1249</v>
      </c>
      <c r="B226" s="8" t="s">
        <v>1250</v>
      </c>
      <c r="C226" s="9" t="s">
        <v>171</v>
      </c>
      <c r="D226" s="185">
        <v>4074</v>
      </c>
      <c r="E226" s="188">
        <v>40074</v>
      </c>
      <c r="F226" s="9" t="s">
        <v>83</v>
      </c>
      <c r="G226" s="9" t="s">
        <v>84</v>
      </c>
      <c r="H226" s="10">
        <v>2441770</v>
      </c>
      <c r="I226" s="11">
        <v>84</v>
      </c>
      <c r="J226" s="24">
        <v>2660844</v>
      </c>
      <c r="K226" s="20"/>
      <c r="L226" s="14">
        <v>0</v>
      </c>
      <c r="N226" s="21">
        <v>0</v>
      </c>
      <c r="P226" s="21">
        <v>0</v>
      </c>
      <c r="R226" s="21">
        <v>0</v>
      </c>
      <c r="T226" s="21">
        <v>0</v>
      </c>
      <c r="V226" s="21">
        <v>0</v>
      </c>
      <c r="X226" s="21">
        <v>0</v>
      </c>
      <c r="Z226" s="21">
        <v>0</v>
      </c>
      <c r="AB226" s="22">
        <v>2660844</v>
      </c>
      <c r="AD226" s="5" t="str">
        <f t="shared" si="3"/>
        <v>No</v>
      </c>
      <c r="AF226" s="28"/>
      <c r="AG226" s="21"/>
    </row>
    <row r="227" spans="1:33">
      <c r="A227" s="8" t="s">
        <v>584</v>
      </c>
      <c r="B227" s="8" t="s">
        <v>281</v>
      </c>
      <c r="C227" s="9" t="s">
        <v>235</v>
      </c>
      <c r="D227" s="185">
        <v>4093</v>
      </c>
      <c r="E227" s="188">
        <v>40093</v>
      </c>
      <c r="F227" s="9" t="s">
        <v>83</v>
      </c>
      <c r="G227" s="9" t="s">
        <v>84</v>
      </c>
      <c r="H227" s="10">
        <v>311810</v>
      </c>
      <c r="I227" s="11">
        <v>83</v>
      </c>
      <c r="J227" s="24">
        <v>0</v>
      </c>
      <c r="K227" s="20"/>
      <c r="L227" s="14">
        <v>0</v>
      </c>
      <c r="N227" s="21">
        <v>0</v>
      </c>
      <c r="P227" s="21">
        <v>0</v>
      </c>
      <c r="R227" s="21">
        <v>1884660</v>
      </c>
      <c r="T227" s="21">
        <v>0</v>
      </c>
      <c r="V227" s="21">
        <v>0</v>
      </c>
      <c r="X227" s="21">
        <v>0</v>
      </c>
      <c r="Z227" s="21">
        <v>0</v>
      </c>
      <c r="AB227" s="22">
        <v>1884660</v>
      </c>
      <c r="AD227" s="5" t="str">
        <f t="shared" si="3"/>
        <v>No</v>
      </c>
      <c r="AF227" s="28"/>
      <c r="AG227" s="21"/>
    </row>
    <row r="228" spans="1:33">
      <c r="A228" s="8" t="s">
        <v>6525</v>
      </c>
      <c r="B228" s="8" t="s">
        <v>6526</v>
      </c>
      <c r="C228" s="9" t="s">
        <v>420</v>
      </c>
      <c r="D228" s="185"/>
      <c r="E228" s="188">
        <v>415</v>
      </c>
      <c r="F228" s="9" t="s">
        <v>83</v>
      </c>
      <c r="G228" s="9" t="s">
        <v>84</v>
      </c>
      <c r="H228" s="10">
        <v>349684</v>
      </c>
      <c r="I228" s="11">
        <v>83</v>
      </c>
      <c r="J228" s="24">
        <v>0</v>
      </c>
      <c r="K228" s="20"/>
      <c r="L228" s="14">
        <v>0</v>
      </c>
      <c r="N228" s="21">
        <v>0</v>
      </c>
      <c r="P228" s="21">
        <v>0</v>
      </c>
      <c r="R228" s="21">
        <v>0</v>
      </c>
      <c r="T228" s="21">
        <v>0</v>
      </c>
      <c r="V228" s="21">
        <v>0</v>
      </c>
      <c r="X228" s="21">
        <v>0</v>
      </c>
      <c r="Z228" s="21">
        <v>0</v>
      </c>
      <c r="AB228" s="22">
        <v>0</v>
      </c>
      <c r="AD228" s="5" t="str">
        <f t="shared" si="3"/>
        <v>No</v>
      </c>
      <c r="AF228" s="28"/>
      <c r="AG228" s="21"/>
    </row>
    <row r="229" spans="1:33">
      <c r="A229" s="8" t="s">
        <v>3659</v>
      </c>
      <c r="B229" s="8" t="s">
        <v>3660</v>
      </c>
      <c r="C229" s="9" t="s">
        <v>42</v>
      </c>
      <c r="D229" s="185">
        <v>2217</v>
      </c>
      <c r="E229" s="188">
        <v>20217</v>
      </c>
      <c r="F229" s="9" t="s">
        <v>113</v>
      </c>
      <c r="G229" s="9" t="s">
        <v>84</v>
      </c>
      <c r="H229" s="10">
        <v>18351295</v>
      </c>
      <c r="I229" s="11">
        <v>83</v>
      </c>
      <c r="J229" s="24">
        <v>0</v>
      </c>
      <c r="K229" s="20"/>
      <c r="L229" s="14">
        <v>0</v>
      </c>
      <c r="N229" s="21">
        <v>0</v>
      </c>
      <c r="P229" s="21">
        <v>0</v>
      </c>
      <c r="R229" s="21">
        <v>0</v>
      </c>
      <c r="T229" s="21">
        <v>0</v>
      </c>
      <c r="V229" s="21">
        <v>0</v>
      </c>
      <c r="X229" s="21">
        <v>0</v>
      </c>
      <c r="Z229" s="21">
        <v>0</v>
      </c>
      <c r="AB229" s="22">
        <v>0</v>
      </c>
      <c r="AD229" s="5" t="str">
        <f t="shared" si="3"/>
        <v>No</v>
      </c>
      <c r="AF229" s="28"/>
      <c r="AG229" s="21"/>
    </row>
    <row r="230" spans="1:33">
      <c r="A230" s="8" t="s">
        <v>5096</v>
      </c>
      <c r="B230" s="8" t="s">
        <v>1217</v>
      </c>
      <c r="C230" s="9" t="s">
        <v>91</v>
      </c>
      <c r="D230" s="185">
        <v>9121</v>
      </c>
      <c r="E230" s="188">
        <v>90121</v>
      </c>
      <c r="F230" s="9" t="s">
        <v>88</v>
      </c>
      <c r="G230" s="9" t="s">
        <v>84</v>
      </c>
      <c r="H230" s="10">
        <v>341219</v>
      </c>
      <c r="I230" s="11">
        <v>82</v>
      </c>
      <c r="J230" s="24">
        <v>93583</v>
      </c>
      <c r="K230" s="20"/>
      <c r="L230" s="14">
        <v>0</v>
      </c>
      <c r="N230" s="21">
        <v>0</v>
      </c>
      <c r="P230" s="21">
        <v>0</v>
      </c>
      <c r="R230" s="21">
        <v>0</v>
      </c>
      <c r="T230" s="21">
        <v>0</v>
      </c>
      <c r="V230" s="21">
        <v>0</v>
      </c>
      <c r="X230" s="21">
        <v>109662</v>
      </c>
      <c r="Z230" s="21">
        <v>0</v>
      </c>
      <c r="AB230" s="22">
        <v>203245</v>
      </c>
      <c r="AD230" s="5" t="str">
        <f t="shared" si="3"/>
        <v>No</v>
      </c>
      <c r="AF230" s="28"/>
      <c r="AG230" s="21"/>
    </row>
    <row r="231" spans="1:33">
      <c r="A231" s="8" t="s">
        <v>715</v>
      </c>
      <c r="B231" s="8" t="s">
        <v>716</v>
      </c>
      <c r="C231" s="9" t="s">
        <v>238</v>
      </c>
      <c r="D231" s="185">
        <v>1057</v>
      </c>
      <c r="E231" s="188">
        <v>10057</v>
      </c>
      <c r="F231" s="9" t="s">
        <v>88</v>
      </c>
      <c r="G231" s="9" t="s">
        <v>84</v>
      </c>
      <c r="H231" s="10">
        <v>923311</v>
      </c>
      <c r="I231" s="11">
        <v>82</v>
      </c>
      <c r="J231" s="24">
        <v>11960919</v>
      </c>
      <c r="K231" s="20"/>
      <c r="L231" s="14">
        <v>0</v>
      </c>
      <c r="N231" s="21">
        <v>0</v>
      </c>
      <c r="P231" s="21">
        <v>0</v>
      </c>
      <c r="R231" s="21">
        <v>0</v>
      </c>
      <c r="T231" s="21">
        <v>0</v>
      </c>
      <c r="V231" s="21">
        <v>0</v>
      </c>
      <c r="X231" s="21">
        <v>0</v>
      </c>
      <c r="Z231" s="21">
        <v>0</v>
      </c>
      <c r="AB231" s="22">
        <v>11960919</v>
      </c>
      <c r="AD231" s="5" t="str">
        <f t="shared" si="3"/>
        <v>No</v>
      </c>
      <c r="AF231" s="28"/>
      <c r="AG231" s="21"/>
    </row>
    <row r="232" spans="1:33">
      <c r="A232" s="8" t="s">
        <v>1766</v>
      </c>
      <c r="B232" s="8" t="s">
        <v>1767</v>
      </c>
      <c r="C232" s="9" t="s">
        <v>274</v>
      </c>
      <c r="D232" s="185" t="s">
        <v>1768</v>
      </c>
      <c r="E232" s="188" t="s">
        <v>1769</v>
      </c>
      <c r="F232" s="9" t="s">
        <v>88</v>
      </c>
      <c r="G232" s="9" t="s">
        <v>147</v>
      </c>
      <c r="H232" s="10">
        <v>0</v>
      </c>
      <c r="I232" s="11">
        <v>82</v>
      </c>
      <c r="J232" s="24">
        <v>0</v>
      </c>
      <c r="K232" s="20"/>
      <c r="L232" s="14">
        <v>0</v>
      </c>
      <c r="N232" s="21">
        <v>0</v>
      </c>
      <c r="P232" s="21">
        <v>0</v>
      </c>
      <c r="R232" s="21">
        <v>0</v>
      </c>
      <c r="T232" s="21">
        <v>0</v>
      </c>
      <c r="V232" s="21">
        <v>0</v>
      </c>
      <c r="X232" s="21">
        <v>0</v>
      </c>
      <c r="Z232" s="21">
        <v>942198</v>
      </c>
      <c r="AB232" s="22">
        <v>942198</v>
      </c>
      <c r="AD232" s="5" t="str">
        <f t="shared" si="3"/>
        <v>No</v>
      </c>
      <c r="AF232" s="28"/>
      <c r="AG232" s="21"/>
    </row>
    <row r="233" spans="1:33">
      <c r="A233" s="8" t="s">
        <v>2765</v>
      </c>
      <c r="B233" s="8" t="s">
        <v>2766</v>
      </c>
      <c r="C233" s="9" t="s">
        <v>555</v>
      </c>
      <c r="D233" s="185">
        <v>5056</v>
      </c>
      <c r="E233" s="188">
        <v>50056</v>
      </c>
      <c r="F233" s="9" t="s">
        <v>88</v>
      </c>
      <c r="G233" s="9" t="s">
        <v>84</v>
      </c>
      <c r="H233" s="10">
        <v>266921</v>
      </c>
      <c r="I233" s="11">
        <v>82</v>
      </c>
      <c r="J233" s="24">
        <v>0</v>
      </c>
      <c r="K233" s="20"/>
      <c r="L233" s="14">
        <v>0</v>
      </c>
      <c r="N233" s="21">
        <v>16788189</v>
      </c>
      <c r="P233" s="21">
        <v>0</v>
      </c>
      <c r="R233" s="21">
        <v>0</v>
      </c>
      <c r="T233" s="21">
        <v>0</v>
      </c>
      <c r="V233" s="21">
        <v>0</v>
      </c>
      <c r="X233" s="21">
        <v>0</v>
      </c>
      <c r="Z233" s="21">
        <v>0</v>
      </c>
      <c r="AB233" s="22">
        <v>16788189</v>
      </c>
      <c r="AD233" s="5" t="str">
        <f t="shared" si="3"/>
        <v>No</v>
      </c>
      <c r="AF233" s="28"/>
      <c r="AG233" s="21"/>
    </row>
    <row r="234" spans="1:33">
      <c r="A234" s="8" t="s">
        <v>2975</v>
      </c>
      <c r="B234" s="8" t="s">
        <v>2976</v>
      </c>
      <c r="C234" s="9" t="s">
        <v>91</v>
      </c>
      <c r="D234" s="185">
        <v>9234</v>
      </c>
      <c r="E234" s="188">
        <v>90234</v>
      </c>
      <c r="F234" s="9" t="s">
        <v>88</v>
      </c>
      <c r="G234" s="9" t="s">
        <v>84</v>
      </c>
      <c r="H234" s="10">
        <v>3281212</v>
      </c>
      <c r="I234" s="11">
        <v>81</v>
      </c>
      <c r="J234" s="24">
        <v>2510782</v>
      </c>
      <c r="K234" s="20"/>
      <c r="L234" s="14">
        <v>0</v>
      </c>
      <c r="N234" s="21">
        <v>4440516</v>
      </c>
      <c r="P234" s="21">
        <v>18953</v>
      </c>
      <c r="R234" s="21">
        <v>1576691</v>
      </c>
      <c r="T234" s="21">
        <v>0</v>
      </c>
      <c r="V234" s="21">
        <v>0</v>
      </c>
      <c r="X234" s="21">
        <v>0</v>
      </c>
      <c r="Z234" s="21">
        <v>0</v>
      </c>
      <c r="AB234" s="22">
        <v>8546942</v>
      </c>
      <c r="AD234" s="5" t="str">
        <f t="shared" si="3"/>
        <v>No</v>
      </c>
      <c r="AF234" s="28"/>
      <c r="AG234" s="21"/>
    </row>
    <row r="235" spans="1:33">
      <c r="A235" s="8" t="s">
        <v>1810</v>
      </c>
      <c r="B235" s="8" t="s">
        <v>1811</v>
      </c>
      <c r="C235" s="9" t="s">
        <v>274</v>
      </c>
      <c r="D235" s="185">
        <v>4001</v>
      </c>
      <c r="E235" s="188">
        <v>40001</v>
      </c>
      <c r="F235" s="9" t="s">
        <v>83</v>
      </c>
      <c r="G235" s="9" t="s">
        <v>84</v>
      </c>
      <c r="H235" s="10">
        <v>381112</v>
      </c>
      <c r="I235" s="11">
        <v>80</v>
      </c>
      <c r="J235" s="24">
        <v>2828677</v>
      </c>
      <c r="K235" s="20"/>
      <c r="L235" s="14">
        <v>0</v>
      </c>
      <c r="N235" s="21">
        <v>0</v>
      </c>
      <c r="P235" s="21">
        <v>0</v>
      </c>
      <c r="R235" s="21">
        <v>0</v>
      </c>
      <c r="T235" s="21">
        <v>0</v>
      </c>
      <c r="V235" s="21">
        <v>0</v>
      </c>
      <c r="X235" s="21">
        <v>0</v>
      </c>
      <c r="Z235" s="21">
        <v>0</v>
      </c>
      <c r="AB235" s="22">
        <v>2828677</v>
      </c>
      <c r="AD235" s="5" t="str">
        <f t="shared" si="3"/>
        <v>No</v>
      </c>
      <c r="AF235" s="28"/>
      <c r="AG235" s="21"/>
    </row>
    <row r="236" spans="1:33">
      <c r="A236" s="8" t="s">
        <v>1872</v>
      </c>
      <c r="B236" s="8" t="s">
        <v>1835</v>
      </c>
      <c r="C236" s="9" t="s">
        <v>265</v>
      </c>
      <c r="D236" s="185" t="s">
        <v>1873</v>
      </c>
      <c r="E236" s="188" t="s">
        <v>1874</v>
      </c>
      <c r="F236" s="9" t="s">
        <v>88</v>
      </c>
      <c r="G236" s="9" t="s">
        <v>147</v>
      </c>
      <c r="H236" s="10">
        <v>0</v>
      </c>
      <c r="I236" s="11">
        <v>80</v>
      </c>
      <c r="J236" s="24">
        <v>0</v>
      </c>
      <c r="K236" s="20"/>
      <c r="L236" s="14">
        <v>0</v>
      </c>
      <c r="N236" s="21">
        <v>0</v>
      </c>
      <c r="P236" s="21">
        <v>0</v>
      </c>
      <c r="R236" s="21">
        <v>0</v>
      </c>
      <c r="T236" s="21">
        <v>0</v>
      </c>
      <c r="V236" s="21">
        <v>0</v>
      </c>
      <c r="X236" s="21">
        <v>0</v>
      </c>
      <c r="Z236" s="21">
        <v>1010150</v>
      </c>
      <c r="AB236" s="22">
        <v>1010150</v>
      </c>
      <c r="AD236" s="5" t="str">
        <f t="shared" si="3"/>
        <v>No</v>
      </c>
      <c r="AF236" s="28"/>
      <c r="AG236" s="21"/>
    </row>
    <row r="237" spans="1:33">
      <c r="A237" s="8" t="s">
        <v>3369</v>
      </c>
      <c r="B237" s="8" t="s">
        <v>3370</v>
      </c>
      <c r="C237" s="9" t="s">
        <v>238</v>
      </c>
      <c r="D237" s="185">
        <v>1049</v>
      </c>
      <c r="E237" s="188">
        <v>10049</v>
      </c>
      <c r="F237" s="9" t="s">
        <v>88</v>
      </c>
      <c r="G237" s="9" t="s">
        <v>84</v>
      </c>
      <c r="H237" s="10">
        <v>562839</v>
      </c>
      <c r="I237" s="11">
        <v>80</v>
      </c>
      <c r="J237" s="24">
        <v>0</v>
      </c>
      <c r="K237" s="20"/>
      <c r="L237" s="14">
        <v>0</v>
      </c>
      <c r="N237" s="21">
        <v>0</v>
      </c>
      <c r="P237" s="21">
        <v>0</v>
      </c>
      <c r="R237" s="21">
        <v>10124489</v>
      </c>
      <c r="T237" s="21">
        <v>0</v>
      </c>
      <c r="V237" s="21">
        <v>0</v>
      </c>
      <c r="X237" s="21">
        <v>0</v>
      </c>
      <c r="Z237" s="21">
        <v>0</v>
      </c>
      <c r="AB237" s="22">
        <v>10124489</v>
      </c>
      <c r="AD237" s="5" t="str">
        <f t="shared" si="3"/>
        <v>No</v>
      </c>
      <c r="AF237" s="28"/>
      <c r="AG237" s="21"/>
    </row>
    <row r="238" spans="1:33">
      <c r="A238" s="8" t="s">
        <v>5264</v>
      </c>
      <c r="B238" s="8" t="s">
        <v>167</v>
      </c>
      <c r="C238" s="9" t="s">
        <v>168</v>
      </c>
      <c r="D238" s="185" t="s">
        <v>5265</v>
      </c>
      <c r="E238" s="188">
        <v>376</v>
      </c>
      <c r="F238" s="9" t="s">
        <v>157</v>
      </c>
      <c r="G238" s="9" t="s">
        <v>84</v>
      </c>
      <c r="H238" s="10">
        <v>1849898</v>
      </c>
      <c r="I238" s="11">
        <v>80</v>
      </c>
      <c r="J238" s="24">
        <v>2495077</v>
      </c>
      <c r="K238" s="20"/>
      <c r="L238" s="14">
        <v>0</v>
      </c>
      <c r="N238" s="21">
        <v>0</v>
      </c>
      <c r="P238" s="21">
        <v>0</v>
      </c>
      <c r="R238" s="21">
        <v>0</v>
      </c>
      <c r="T238" s="21">
        <v>0</v>
      </c>
      <c r="V238" s="21">
        <v>0</v>
      </c>
      <c r="X238" s="21">
        <v>0</v>
      </c>
      <c r="Z238" s="21">
        <v>0</v>
      </c>
      <c r="AB238" s="22">
        <v>2495077</v>
      </c>
      <c r="AD238" s="5" t="str">
        <f t="shared" si="3"/>
        <v>No</v>
      </c>
      <c r="AF238" s="28"/>
      <c r="AG238" s="21"/>
    </row>
    <row r="239" spans="1:33">
      <c r="A239" s="8" t="s">
        <v>3676</v>
      </c>
      <c r="B239" s="8" t="s">
        <v>3677</v>
      </c>
      <c r="C239" s="9" t="s">
        <v>150</v>
      </c>
      <c r="D239" s="185">
        <v>6017</v>
      </c>
      <c r="E239" s="188">
        <v>60017</v>
      </c>
      <c r="F239" s="9" t="s">
        <v>83</v>
      </c>
      <c r="G239" s="9" t="s">
        <v>84</v>
      </c>
      <c r="H239" s="10">
        <v>861505</v>
      </c>
      <c r="I239" s="11">
        <v>80</v>
      </c>
      <c r="J239" s="24">
        <v>0</v>
      </c>
      <c r="K239" s="20"/>
      <c r="L239" s="14">
        <v>0</v>
      </c>
      <c r="N239" s="21">
        <v>0</v>
      </c>
      <c r="P239" s="21">
        <v>0</v>
      </c>
      <c r="R239" s="21">
        <v>1015314</v>
      </c>
      <c r="T239" s="21">
        <v>0</v>
      </c>
      <c r="V239" s="21">
        <v>0</v>
      </c>
      <c r="X239" s="21">
        <v>0</v>
      </c>
      <c r="Z239" s="21">
        <v>0</v>
      </c>
      <c r="AB239" s="22">
        <v>1015314</v>
      </c>
      <c r="AD239" s="5" t="str">
        <f t="shared" si="3"/>
        <v>No</v>
      </c>
      <c r="AF239" s="28"/>
      <c r="AG239" s="21"/>
    </row>
    <row r="240" spans="1:33">
      <c r="A240" s="8" t="s">
        <v>3122</v>
      </c>
      <c r="B240" s="8" t="s">
        <v>1804</v>
      </c>
      <c r="C240" s="9" t="s">
        <v>73</v>
      </c>
      <c r="D240" s="185">
        <v>6111</v>
      </c>
      <c r="E240" s="188">
        <v>60111</v>
      </c>
      <c r="F240" s="9" t="s">
        <v>88</v>
      </c>
      <c r="G240" s="9" t="s">
        <v>84</v>
      </c>
      <c r="H240" s="10">
        <v>741318</v>
      </c>
      <c r="I240" s="11">
        <v>80</v>
      </c>
      <c r="J240" s="24">
        <v>0</v>
      </c>
      <c r="K240" s="20"/>
      <c r="L240" s="14">
        <v>0</v>
      </c>
      <c r="N240" s="21">
        <v>0</v>
      </c>
      <c r="P240" s="21">
        <v>0</v>
      </c>
      <c r="R240" s="21">
        <v>0</v>
      </c>
      <c r="T240" s="21">
        <v>0</v>
      </c>
      <c r="V240" s="21">
        <v>0</v>
      </c>
      <c r="X240" s="21">
        <v>0</v>
      </c>
      <c r="Z240" s="21">
        <v>0</v>
      </c>
      <c r="AB240" s="22">
        <v>0</v>
      </c>
      <c r="AD240" s="5" t="str">
        <f t="shared" si="3"/>
        <v>No</v>
      </c>
      <c r="AF240" s="28"/>
      <c r="AG240" s="21"/>
    </row>
    <row r="241" spans="1:33">
      <c r="A241" s="8" t="s">
        <v>161</v>
      </c>
      <c r="B241" s="8" t="s">
        <v>162</v>
      </c>
      <c r="C241" s="9" t="s">
        <v>163</v>
      </c>
      <c r="D241" s="185">
        <v>1005</v>
      </c>
      <c r="E241" s="188">
        <v>10005</v>
      </c>
      <c r="F241" s="9" t="s">
        <v>88</v>
      </c>
      <c r="G241" s="9" t="s">
        <v>84</v>
      </c>
      <c r="H241" s="10">
        <v>4181019</v>
      </c>
      <c r="I241" s="11">
        <v>79</v>
      </c>
      <c r="J241" s="24">
        <v>10523410</v>
      </c>
      <c r="K241" s="20"/>
      <c r="L241" s="14">
        <v>0</v>
      </c>
      <c r="N241" s="21">
        <v>0</v>
      </c>
      <c r="P241" s="21">
        <v>0</v>
      </c>
      <c r="R241" s="21">
        <v>0</v>
      </c>
      <c r="T241" s="21">
        <v>0</v>
      </c>
      <c r="V241" s="21">
        <v>0</v>
      </c>
      <c r="X241" s="21">
        <v>0</v>
      </c>
      <c r="Z241" s="21">
        <v>0</v>
      </c>
      <c r="AB241" s="22">
        <v>10523410</v>
      </c>
      <c r="AD241" s="5" t="str">
        <f t="shared" si="3"/>
        <v>No</v>
      </c>
      <c r="AF241" s="28"/>
      <c r="AG241" s="21"/>
    </row>
    <row r="242" spans="1:33">
      <c r="A242" s="8" t="s">
        <v>1256</v>
      </c>
      <c r="B242" s="8" t="s">
        <v>281</v>
      </c>
      <c r="C242" s="9" t="s">
        <v>235</v>
      </c>
      <c r="D242" s="185">
        <v>4173</v>
      </c>
      <c r="E242" s="188">
        <v>40173</v>
      </c>
      <c r="F242" s="9" t="s">
        <v>88</v>
      </c>
      <c r="G242" s="9" t="s">
        <v>84</v>
      </c>
      <c r="H242" s="10">
        <v>311810</v>
      </c>
      <c r="I242" s="11">
        <v>79</v>
      </c>
      <c r="J242" s="24">
        <v>1669553</v>
      </c>
      <c r="K242" s="20"/>
      <c r="L242" s="14">
        <v>0</v>
      </c>
      <c r="N242" s="21">
        <v>0</v>
      </c>
      <c r="P242" s="21">
        <v>0</v>
      </c>
      <c r="R242" s="21">
        <v>0</v>
      </c>
      <c r="T242" s="21">
        <v>0</v>
      </c>
      <c r="V242" s="21">
        <v>0</v>
      </c>
      <c r="X242" s="21">
        <v>0</v>
      </c>
      <c r="Z242" s="21">
        <v>0</v>
      </c>
      <c r="AB242" s="22">
        <v>1669553</v>
      </c>
      <c r="AD242" s="5" t="str">
        <f t="shared" si="3"/>
        <v>No</v>
      </c>
      <c r="AF242" s="28"/>
      <c r="AG242" s="21"/>
    </row>
    <row r="243" spans="1:33">
      <c r="A243" s="8" t="s">
        <v>992</v>
      </c>
      <c r="B243" s="8" t="s">
        <v>943</v>
      </c>
      <c r="C243" s="9" t="s">
        <v>129</v>
      </c>
      <c r="D243" s="185" t="s">
        <v>993</v>
      </c>
      <c r="E243" s="188" t="s">
        <v>994</v>
      </c>
      <c r="F243" s="9" t="s">
        <v>83</v>
      </c>
      <c r="G243" s="9" t="s">
        <v>147</v>
      </c>
      <c r="H243" s="10">
        <v>0</v>
      </c>
      <c r="I243" s="11">
        <v>79</v>
      </c>
      <c r="J243" s="24">
        <v>0</v>
      </c>
      <c r="K243" s="20"/>
      <c r="L243" s="14">
        <v>0</v>
      </c>
      <c r="N243" s="21">
        <v>0</v>
      </c>
      <c r="P243" s="21">
        <v>0</v>
      </c>
      <c r="R243" s="21">
        <v>0</v>
      </c>
      <c r="T243" s="21">
        <v>0</v>
      </c>
      <c r="V243" s="21">
        <v>0</v>
      </c>
      <c r="X243" s="21">
        <v>0</v>
      </c>
      <c r="Z243" s="21">
        <v>110159</v>
      </c>
      <c r="AB243" s="22">
        <v>110159</v>
      </c>
      <c r="AD243" s="5" t="str">
        <f t="shared" si="3"/>
        <v>No</v>
      </c>
      <c r="AF243" s="28"/>
      <c r="AG243" s="21"/>
    </row>
    <row r="244" spans="1:33">
      <c r="A244" s="8" t="s">
        <v>2839</v>
      </c>
      <c r="B244" s="8" t="s">
        <v>2840</v>
      </c>
      <c r="C244" s="9" t="s">
        <v>188</v>
      </c>
      <c r="D244" s="185">
        <v>9241</v>
      </c>
      <c r="E244" s="188">
        <v>90241</v>
      </c>
      <c r="F244" s="9" t="s">
        <v>83</v>
      </c>
      <c r="G244" s="9" t="s">
        <v>84</v>
      </c>
      <c r="H244" s="10">
        <v>55934</v>
      </c>
      <c r="I244" s="11">
        <v>78</v>
      </c>
      <c r="J244" s="24">
        <v>0</v>
      </c>
      <c r="K244" s="20"/>
      <c r="L244" s="14">
        <v>0</v>
      </c>
      <c r="N244" s="21">
        <v>0</v>
      </c>
      <c r="P244" s="21">
        <v>0</v>
      </c>
      <c r="R244" s="21">
        <v>0</v>
      </c>
      <c r="T244" s="21">
        <v>0</v>
      </c>
      <c r="V244" s="21">
        <v>0</v>
      </c>
      <c r="X244" s="21">
        <v>0</v>
      </c>
      <c r="Z244" s="21">
        <v>0</v>
      </c>
      <c r="AB244" s="22">
        <v>0</v>
      </c>
      <c r="AD244" s="5" t="str">
        <f t="shared" si="3"/>
        <v>No</v>
      </c>
      <c r="AF244" s="28"/>
      <c r="AG244" s="21"/>
    </row>
    <row r="245" spans="1:33">
      <c r="A245" s="8" t="s">
        <v>2072</v>
      </c>
      <c r="B245" s="8" t="s">
        <v>2073</v>
      </c>
      <c r="C245" s="9" t="s">
        <v>91</v>
      </c>
      <c r="D245" s="185">
        <v>9162</v>
      </c>
      <c r="E245" s="188">
        <v>90162</v>
      </c>
      <c r="F245" s="9" t="s">
        <v>88</v>
      </c>
      <c r="G245" s="9" t="s">
        <v>84</v>
      </c>
      <c r="H245" s="10">
        <v>277634</v>
      </c>
      <c r="I245" s="11">
        <v>78</v>
      </c>
      <c r="J245" s="24">
        <v>331547</v>
      </c>
      <c r="K245" s="20"/>
      <c r="L245" s="14">
        <v>0</v>
      </c>
      <c r="N245" s="21">
        <v>10233312</v>
      </c>
      <c r="P245" s="21">
        <v>0</v>
      </c>
      <c r="R245" s="21">
        <v>3482745</v>
      </c>
      <c r="T245" s="21">
        <v>0</v>
      </c>
      <c r="V245" s="21">
        <v>0</v>
      </c>
      <c r="X245" s="21">
        <v>193204</v>
      </c>
      <c r="Z245" s="21">
        <v>0</v>
      </c>
      <c r="AB245" s="22">
        <v>14240808</v>
      </c>
      <c r="AD245" s="5" t="str">
        <f t="shared" si="3"/>
        <v>No</v>
      </c>
      <c r="AF245" s="28"/>
      <c r="AG245" s="21"/>
    </row>
    <row r="246" spans="1:33">
      <c r="A246" s="8" t="s">
        <v>719</v>
      </c>
      <c r="B246" s="8" t="s">
        <v>191</v>
      </c>
      <c r="C246" s="9" t="s">
        <v>275</v>
      </c>
      <c r="D246" s="185">
        <v>7001</v>
      </c>
      <c r="E246" s="188">
        <v>70001</v>
      </c>
      <c r="F246" s="9" t="s">
        <v>83</v>
      </c>
      <c r="G246" s="9" t="s">
        <v>84</v>
      </c>
      <c r="H246" s="10">
        <v>258719</v>
      </c>
      <c r="I246" s="11">
        <v>78</v>
      </c>
      <c r="J246" s="24">
        <v>1285620</v>
      </c>
      <c r="K246" s="20"/>
      <c r="L246" s="14">
        <v>0</v>
      </c>
      <c r="N246" s="21">
        <v>0</v>
      </c>
      <c r="P246" s="21">
        <v>0</v>
      </c>
      <c r="R246" s="21">
        <v>89698</v>
      </c>
      <c r="T246" s="21">
        <v>0</v>
      </c>
      <c r="V246" s="21">
        <v>0</v>
      </c>
      <c r="X246" s="21">
        <v>0</v>
      </c>
      <c r="Z246" s="21">
        <v>0</v>
      </c>
      <c r="AB246" s="22">
        <v>1375318</v>
      </c>
      <c r="AD246" s="5" t="str">
        <f t="shared" si="3"/>
        <v>No</v>
      </c>
      <c r="AF246" s="28"/>
      <c r="AG246" s="21"/>
    </row>
    <row r="247" spans="1:33">
      <c r="A247" s="8" t="s">
        <v>513</v>
      </c>
      <c r="B247" s="8" t="s">
        <v>514</v>
      </c>
      <c r="C247" s="9" t="s">
        <v>82</v>
      </c>
      <c r="D247" s="185">
        <v>2075</v>
      </c>
      <c r="E247" s="188">
        <v>20075</v>
      </c>
      <c r="F247" s="9" t="s">
        <v>88</v>
      </c>
      <c r="G247" s="9" t="s">
        <v>84</v>
      </c>
      <c r="H247" s="10">
        <v>5441567</v>
      </c>
      <c r="I247" s="11">
        <v>78</v>
      </c>
      <c r="J247" s="24">
        <v>0</v>
      </c>
      <c r="K247" s="20"/>
      <c r="L247" s="14">
        <v>0</v>
      </c>
      <c r="N247" s="21">
        <v>0</v>
      </c>
      <c r="P247" s="21">
        <v>0</v>
      </c>
      <c r="R247" s="21">
        <v>0</v>
      </c>
      <c r="T247" s="21">
        <v>0</v>
      </c>
      <c r="V247" s="21">
        <v>0</v>
      </c>
      <c r="X247" s="21">
        <v>0</v>
      </c>
      <c r="Z247" s="21">
        <v>0</v>
      </c>
      <c r="AB247" s="22">
        <v>0</v>
      </c>
      <c r="AD247" s="5" t="str">
        <f t="shared" si="3"/>
        <v>No</v>
      </c>
      <c r="AF247" s="28"/>
      <c r="AG247" s="21"/>
    </row>
    <row r="248" spans="1:33">
      <c r="A248" s="8" t="s">
        <v>239</v>
      </c>
      <c r="B248" s="8" t="s">
        <v>240</v>
      </c>
      <c r="C248" s="9" t="s">
        <v>109</v>
      </c>
      <c r="D248" s="185">
        <v>4196</v>
      </c>
      <c r="E248" s="188">
        <v>40196</v>
      </c>
      <c r="F248" s="9" t="s">
        <v>125</v>
      </c>
      <c r="G248" s="9" t="s">
        <v>84</v>
      </c>
      <c r="H248" s="10">
        <v>972546</v>
      </c>
      <c r="I248" s="11">
        <v>77</v>
      </c>
      <c r="J248" s="24">
        <v>0</v>
      </c>
      <c r="K248" s="20"/>
      <c r="L248" s="14">
        <v>0</v>
      </c>
      <c r="N248" s="21">
        <v>0</v>
      </c>
      <c r="P248" s="21">
        <v>0</v>
      </c>
      <c r="R248" s="21">
        <v>0</v>
      </c>
      <c r="T248" s="21">
        <v>0</v>
      </c>
      <c r="V248" s="21">
        <v>0</v>
      </c>
      <c r="X248" s="21">
        <v>0</v>
      </c>
      <c r="Z248" s="21">
        <v>0</v>
      </c>
      <c r="AB248" s="22">
        <v>0</v>
      </c>
      <c r="AD248" s="5" t="str">
        <f t="shared" si="3"/>
        <v>No</v>
      </c>
      <c r="AF248" s="28"/>
      <c r="AG248" s="21"/>
    </row>
    <row r="249" spans="1:33">
      <c r="A249" s="8" t="s">
        <v>1788</v>
      </c>
      <c r="B249" s="8" t="s">
        <v>273</v>
      </c>
      <c r="C249" s="9" t="s">
        <v>274</v>
      </c>
      <c r="D249" s="185" t="s">
        <v>1789</v>
      </c>
      <c r="E249" s="188">
        <v>40950</v>
      </c>
      <c r="F249" s="9" t="s">
        <v>88</v>
      </c>
      <c r="G249" s="9" t="s">
        <v>5756</v>
      </c>
      <c r="H249" s="10">
        <v>120415</v>
      </c>
      <c r="I249" s="11">
        <v>77</v>
      </c>
      <c r="J249" s="24">
        <v>0</v>
      </c>
      <c r="K249" s="20"/>
      <c r="L249" s="14">
        <v>0</v>
      </c>
      <c r="N249" s="21">
        <v>0</v>
      </c>
      <c r="P249" s="21">
        <v>0</v>
      </c>
      <c r="R249" s="21">
        <v>0</v>
      </c>
      <c r="T249" s="21">
        <v>0</v>
      </c>
      <c r="V249" s="21">
        <v>0</v>
      </c>
      <c r="X249" s="21">
        <v>0</v>
      </c>
      <c r="Z249" s="21">
        <v>973888</v>
      </c>
      <c r="AB249" s="22">
        <v>973888</v>
      </c>
      <c r="AD249" s="5" t="str">
        <f t="shared" si="3"/>
        <v>No</v>
      </c>
      <c r="AF249" s="28"/>
      <c r="AG249" s="21"/>
    </row>
    <row r="250" spans="1:33">
      <c r="A250" s="8" t="s">
        <v>3606</v>
      </c>
      <c r="B250" s="8" t="s">
        <v>3546</v>
      </c>
      <c r="C250" s="9" t="s">
        <v>109</v>
      </c>
      <c r="D250" s="185" t="s">
        <v>3607</v>
      </c>
      <c r="E250" s="188" t="s">
        <v>3608</v>
      </c>
      <c r="F250" s="9" t="s">
        <v>157</v>
      </c>
      <c r="G250" s="9" t="s">
        <v>147</v>
      </c>
      <c r="H250" s="10">
        <v>0</v>
      </c>
      <c r="I250" s="11">
        <v>77</v>
      </c>
      <c r="J250" s="24">
        <v>0</v>
      </c>
      <c r="K250" s="20"/>
      <c r="L250" s="14">
        <v>0</v>
      </c>
      <c r="N250" s="21">
        <v>0</v>
      </c>
      <c r="P250" s="21">
        <v>0</v>
      </c>
      <c r="R250" s="21">
        <v>0</v>
      </c>
      <c r="T250" s="21">
        <v>0</v>
      </c>
      <c r="V250" s="21">
        <v>0</v>
      </c>
      <c r="X250" s="21">
        <v>0</v>
      </c>
      <c r="Z250" s="21">
        <v>0</v>
      </c>
      <c r="AB250" s="22">
        <v>0</v>
      </c>
      <c r="AD250" s="5" t="str">
        <f t="shared" si="3"/>
        <v>No</v>
      </c>
      <c r="AF250" s="28"/>
      <c r="AG250" s="21"/>
    </row>
    <row r="251" spans="1:33">
      <c r="A251" s="8" t="s">
        <v>1696</v>
      </c>
      <c r="B251" s="8" t="s">
        <v>557</v>
      </c>
      <c r="C251" s="9" t="s">
        <v>154</v>
      </c>
      <c r="D251" s="185">
        <v>4110</v>
      </c>
      <c r="E251" s="188">
        <v>40110</v>
      </c>
      <c r="F251" s="9" t="s">
        <v>88</v>
      </c>
      <c r="G251" s="9" t="s">
        <v>84</v>
      </c>
      <c r="H251" s="10">
        <v>548404</v>
      </c>
      <c r="I251" s="11">
        <v>77</v>
      </c>
      <c r="J251" s="24">
        <v>617440</v>
      </c>
      <c r="K251" s="20"/>
      <c r="L251" s="14">
        <v>0</v>
      </c>
      <c r="N251" s="21">
        <v>0</v>
      </c>
      <c r="P251" s="21">
        <v>0</v>
      </c>
      <c r="R251" s="21">
        <v>0</v>
      </c>
      <c r="T251" s="21">
        <v>0</v>
      </c>
      <c r="V251" s="21">
        <v>0</v>
      </c>
      <c r="X251" s="21">
        <v>0</v>
      </c>
      <c r="Z251" s="21">
        <v>0</v>
      </c>
      <c r="AB251" s="22">
        <v>617440</v>
      </c>
      <c r="AD251" s="5" t="str">
        <f t="shared" si="3"/>
        <v>No</v>
      </c>
      <c r="AF251" s="28"/>
      <c r="AG251" s="21"/>
    </row>
    <row r="252" spans="1:33">
      <c r="A252" s="8" t="s">
        <v>1905</v>
      </c>
      <c r="B252" s="8" t="s">
        <v>1906</v>
      </c>
      <c r="C252" s="9" t="s">
        <v>265</v>
      </c>
      <c r="D252" s="185" t="s">
        <v>1907</v>
      </c>
      <c r="E252" s="188" t="s">
        <v>1908</v>
      </c>
      <c r="F252" s="9" t="s">
        <v>88</v>
      </c>
      <c r="G252" s="9" t="s">
        <v>147</v>
      </c>
      <c r="H252" s="10">
        <v>0</v>
      </c>
      <c r="I252" s="11">
        <v>77</v>
      </c>
      <c r="J252" s="24">
        <v>0</v>
      </c>
      <c r="K252" s="20"/>
      <c r="L252" s="14">
        <v>0</v>
      </c>
      <c r="N252" s="21">
        <v>0</v>
      </c>
      <c r="P252" s="21">
        <v>0</v>
      </c>
      <c r="R252" s="21">
        <v>0</v>
      </c>
      <c r="T252" s="21">
        <v>0</v>
      </c>
      <c r="V252" s="21">
        <v>0</v>
      </c>
      <c r="X252" s="21">
        <v>0</v>
      </c>
      <c r="Z252" s="21">
        <v>631945</v>
      </c>
      <c r="AB252" s="22">
        <v>631945</v>
      </c>
      <c r="AD252" s="5" t="str">
        <f t="shared" si="3"/>
        <v>No</v>
      </c>
      <c r="AF252" s="28"/>
      <c r="AG252" s="21"/>
    </row>
    <row r="253" spans="1:33">
      <c r="A253" s="8" t="s">
        <v>4793</v>
      </c>
      <c r="B253" s="8" t="s">
        <v>4794</v>
      </c>
      <c r="C253" s="9" t="s">
        <v>58</v>
      </c>
      <c r="D253" s="185">
        <v>5001</v>
      </c>
      <c r="E253" s="188">
        <v>50001</v>
      </c>
      <c r="F253" s="9" t="s">
        <v>83</v>
      </c>
      <c r="G253" s="9" t="s">
        <v>84</v>
      </c>
      <c r="H253" s="10">
        <v>216154</v>
      </c>
      <c r="I253" s="11">
        <v>76</v>
      </c>
      <c r="J253" s="24">
        <v>2627353</v>
      </c>
      <c r="K253" s="20"/>
      <c r="L253" s="14">
        <v>0</v>
      </c>
      <c r="N253" s="21">
        <v>0</v>
      </c>
      <c r="P253" s="21">
        <v>0</v>
      </c>
      <c r="R253" s="21">
        <v>0</v>
      </c>
      <c r="T253" s="21">
        <v>0</v>
      </c>
      <c r="V253" s="21">
        <v>0</v>
      </c>
      <c r="X253" s="21">
        <v>0</v>
      </c>
      <c r="Z253" s="21">
        <v>0</v>
      </c>
      <c r="AB253" s="22">
        <v>2627353</v>
      </c>
      <c r="AD253" s="5" t="str">
        <f t="shared" si="3"/>
        <v>No</v>
      </c>
      <c r="AF253" s="28"/>
      <c r="AG253" s="21"/>
    </row>
    <row r="254" spans="1:33">
      <c r="A254" s="8" t="s">
        <v>647</v>
      </c>
      <c r="B254" s="8" t="s">
        <v>561</v>
      </c>
      <c r="C254" s="9" t="s">
        <v>648</v>
      </c>
      <c r="D254" s="185">
        <v>1066</v>
      </c>
      <c r="E254" s="188">
        <v>10066</v>
      </c>
      <c r="F254" s="9" t="s">
        <v>88</v>
      </c>
      <c r="G254" s="9" t="s">
        <v>84</v>
      </c>
      <c r="H254" s="10">
        <v>108740</v>
      </c>
      <c r="I254" s="11">
        <v>75</v>
      </c>
      <c r="J254" s="24">
        <v>2832450</v>
      </c>
      <c r="K254" s="20"/>
      <c r="L254" s="14">
        <v>0</v>
      </c>
      <c r="N254" s="21">
        <v>0</v>
      </c>
      <c r="P254" s="21">
        <v>0</v>
      </c>
      <c r="R254" s="21">
        <v>0</v>
      </c>
      <c r="T254" s="21">
        <v>0</v>
      </c>
      <c r="V254" s="21">
        <v>0</v>
      </c>
      <c r="X254" s="21">
        <v>0</v>
      </c>
      <c r="Z254" s="21">
        <v>0</v>
      </c>
      <c r="AB254" s="22">
        <v>2832450</v>
      </c>
      <c r="AD254" s="5" t="str">
        <f t="shared" si="3"/>
        <v>No</v>
      </c>
      <c r="AF254" s="28"/>
      <c r="AG254" s="21"/>
    </row>
    <row r="255" spans="1:33">
      <c r="A255" s="8" t="s">
        <v>710</v>
      </c>
      <c r="B255" s="8" t="s">
        <v>441</v>
      </c>
      <c r="C255" s="9" t="s">
        <v>274</v>
      </c>
      <c r="D255" s="185">
        <v>4002</v>
      </c>
      <c r="E255" s="188">
        <v>40002</v>
      </c>
      <c r="F255" s="9" t="s">
        <v>83</v>
      </c>
      <c r="G255" s="9" t="s">
        <v>84</v>
      </c>
      <c r="H255" s="10">
        <v>558696</v>
      </c>
      <c r="I255" s="11">
        <v>75</v>
      </c>
      <c r="J255" s="24">
        <v>0</v>
      </c>
      <c r="K255" s="20"/>
      <c r="L255" s="14">
        <v>0</v>
      </c>
      <c r="N255" s="21">
        <v>0</v>
      </c>
      <c r="P255" s="21">
        <v>0</v>
      </c>
      <c r="R255" s="21">
        <v>3844259</v>
      </c>
      <c r="T255" s="21">
        <v>0</v>
      </c>
      <c r="V255" s="21">
        <v>0</v>
      </c>
      <c r="X255" s="21">
        <v>0</v>
      </c>
      <c r="Z255" s="21">
        <v>0</v>
      </c>
      <c r="AB255" s="22">
        <v>3844259</v>
      </c>
      <c r="AD255" s="5" t="str">
        <f t="shared" si="3"/>
        <v>No</v>
      </c>
      <c r="AF255" s="28"/>
      <c r="AG255" s="21"/>
    </row>
    <row r="256" spans="1:33">
      <c r="A256" s="8" t="s">
        <v>1358</v>
      </c>
      <c r="B256" s="8" t="s">
        <v>1359</v>
      </c>
      <c r="C256" s="9" t="s">
        <v>120</v>
      </c>
      <c r="D256" s="185">
        <v>6059</v>
      </c>
      <c r="E256" s="188">
        <v>60059</v>
      </c>
      <c r="F256" s="9" t="s">
        <v>88</v>
      </c>
      <c r="G256" s="9" t="s">
        <v>84</v>
      </c>
      <c r="H256" s="10">
        <v>171345</v>
      </c>
      <c r="I256" s="11">
        <v>75</v>
      </c>
      <c r="J256" s="24">
        <v>1983172</v>
      </c>
      <c r="K256" s="20"/>
      <c r="L256" s="14">
        <v>0</v>
      </c>
      <c r="N256" s="21">
        <v>0</v>
      </c>
      <c r="P256" s="21">
        <v>0</v>
      </c>
      <c r="R256" s="21">
        <v>0</v>
      </c>
      <c r="T256" s="21">
        <v>0</v>
      </c>
      <c r="V256" s="21">
        <v>0</v>
      </c>
      <c r="X256" s="21">
        <v>0</v>
      </c>
      <c r="Z256" s="21">
        <v>0</v>
      </c>
      <c r="AB256" s="22">
        <v>1983172</v>
      </c>
      <c r="AD256" s="5" t="str">
        <f t="shared" si="3"/>
        <v>No</v>
      </c>
      <c r="AF256" s="28"/>
      <c r="AG256" s="21"/>
    </row>
    <row r="257" spans="1:33">
      <c r="A257" s="8" t="s">
        <v>2669</v>
      </c>
      <c r="B257" s="8" t="s">
        <v>2670</v>
      </c>
      <c r="C257" s="9" t="s">
        <v>120</v>
      </c>
      <c r="D257" s="185">
        <v>6114</v>
      </c>
      <c r="E257" s="188">
        <v>60114</v>
      </c>
      <c r="F257" s="9" t="s">
        <v>83</v>
      </c>
      <c r="G257" s="9" t="s">
        <v>84</v>
      </c>
      <c r="H257" s="10">
        <v>5121892</v>
      </c>
      <c r="I257" s="11">
        <v>74</v>
      </c>
      <c r="J257" s="24">
        <v>418359</v>
      </c>
      <c r="K257" s="20"/>
      <c r="L257" s="14">
        <v>0</v>
      </c>
      <c r="N257" s="21">
        <v>0</v>
      </c>
      <c r="P257" s="21">
        <v>0</v>
      </c>
      <c r="R257" s="21">
        <v>0</v>
      </c>
      <c r="T257" s="21">
        <v>0</v>
      </c>
      <c r="V257" s="21">
        <v>0</v>
      </c>
      <c r="X257" s="21">
        <v>0</v>
      </c>
      <c r="Z257" s="21">
        <v>0</v>
      </c>
      <c r="AB257" s="22">
        <v>418359</v>
      </c>
      <c r="AD257" s="5" t="str">
        <f t="shared" si="3"/>
        <v>No</v>
      </c>
      <c r="AF257" s="28"/>
      <c r="AG257" s="21"/>
    </row>
    <row r="258" spans="1:33">
      <c r="A258" s="8" t="s">
        <v>6527</v>
      </c>
      <c r="B258" s="8" t="s">
        <v>5163</v>
      </c>
      <c r="C258" s="9" t="s">
        <v>120</v>
      </c>
      <c r="D258" s="185" t="s">
        <v>5164</v>
      </c>
      <c r="E258" s="188" t="s">
        <v>5165</v>
      </c>
      <c r="F258" s="9" t="s">
        <v>88</v>
      </c>
      <c r="G258" s="9" t="s">
        <v>147</v>
      </c>
      <c r="H258" s="10">
        <v>0</v>
      </c>
      <c r="I258" s="11">
        <v>74</v>
      </c>
      <c r="J258" s="24">
        <v>0</v>
      </c>
      <c r="K258" s="20"/>
      <c r="L258" s="14">
        <v>0</v>
      </c>
      <c r="N258" s="21">
        <v>0</v>
      </c>
      <c r="P258" s="21">
        <v>0</v>
      </c>
      <c r="R258" s="21">
        <v>0</v>
      </c>
      <c r="T258" s="21">
        <v>0</v>
      </c>
      <c r="V258" s="21">
        <v>0</v>
      </c>
      <c r="X258" s="21">
        <v>0</v>
      </c>
      <c r="Z258" s="21">
        <v>867485</v>
      </c>
      <c r="AB258" s="22">
        <v>867485</v>
      </c>
      <c r="AD258" s="5" t="str">
        <f t="shared" si="3"/>
        <v>No</v>
      </c>
      <c r="AF258" s="28"/>
      <c r="AG258" s="21"/>
    </row>
    <row r="259" spans="1:33">
      <c r="A259" s="8" t="s">
        <v>3549</v>
      </c>
      <c r="B259" s="8" t="s">
        <v>3550</v>
      </c>
      <c r="C259" s="9" t="s">
        <v>109</v>
      </c>
      <c r="D259" s="185" t="s">
        <v>3551</v>
      </c>
      <c r="E259" s="188">
        <v>41105</v>
      </c>
      <c r="F259" s="9" t="s">
        <v>157</v>
      </c>
      <c r="G259" s="9" t="s">
        <v>84</v>
      </c>
      <c r="H259" s="10">
        <v>70543</v>
      </c>
      <c r="I259" s="11">
        <v>74</v>
      </c>
      <c r="J259" s="24">
        <v>0</v>
      </c>
      <c r="K259" s="20"/>
      <c r="L259" s="14">
        <v>0</v>
      </c>
      <c r="N259" s="21">
        <v>0</v>
      </c>
      <c r="P259" s="21">
        <v>0</v>
      </c>
      <c r="R259" s="21">
        <v>39076</v>
      </c>
      <c r="T259" s="21">
        <v>0</v>
      </c>
      <c r="V259" s="21">
        <v>0</v>
      </c>
      <c r="X259" s="21">
        <v>0</v>
      </c>
      <c r="Z259" s="21">
        <v>0</v>
      </c>
      <c r="AB259" s="22">
        <v>39076</v>
      </c>
      <c r="AD259" s="5" t="str">
        <f t="shared" ref="AD259:AD322" si="4">IF(AC259&amp;AA259&amp;Y259&amp;W259&amp;U259&amp;S259&amp;Q259&amp;O259&amp;M259&amp;K259&lt;&gt;"","Yes","No")</f>
        <v>No</v>
      </c>
      <c r="AF259" s="28"/>
      <c r="AG259" s="21"/>
    </row>
    <row r="260" spans="1:33">
      <c r="A260" s="8" t="s">
        <v>4031</v>
      </c>
      <c r="B260" s="8" t="s">
        <v>4032</v>
      </c>
      <c r="C260" s="9" t="s">
        <v>163</v>
      </c>
      <c r="D260" s="185">
        <v>1006</v>
      </c>
      <c r="E260" s="188">
        <v>10006</v>
      </c>
      <c r="F260" s="9" t="s">
        <v>88</v>
      </c>
      <c r="G260" s="9" t="s">
        <v>84</v>
      </c>
      <c r="H260" s="10">
        <v>149443</v>
      </c>
      <c r="I260" s="11">
        <v>74</v>
      </c>
      <c r="J260" s="24">
        <v>8381396</v>
      </c>
      <c r="K260" s="20"/>
      <c r="L260" s="14">
        <v>0</v>
      </c>
      <c r="N260" s="21">
        <v>0</v>
      </c>
      <c r="P260" s="21">
        <v>0</v>
      </c>
      <c r="R260" s="21">
        <v>0</v>
      </c>
      <c r="T260" s="21">
        <v>0</v>
      </c>
      <c r="V260" s="21">
        <v>0</v>
      </c>
      <c r="X260" s="21">
        <v>0</v>
      </c>
      <c r="Z260" s="21">
        <v>0</v>
      </c>
      <c r="AB260" s="22">
        <v>8381396</v>
      </c>
      <c r="AD260" s="5" t="str">
        <f t="shared" si="4"/>
        <v>No</v>
      </c>
      <c r="AF260" s="28"/>
      <c r="AG260" s="21"/>
    </row>
    <row r="261" spans="1:33">
      <c r="A261" s="8" t="s">
        <v>1964</v>
      </c>
      <c r="B261" s="8" t="s">
        <v>1965</v>
      </c>
      <c r="C261" s="9" t="s">
        <v>124</v>
      </c>
      <c r="D261" s="185">
        <v>6022</v>
      </c>
      <c r="E261" s="188">
        <v>60022</v>
      </c>
      <c r="F261" s="9" t="s">
        <v>88</v>
      </c>
      <c r="G261" s="9" t="s">
        <v>84</v>
      </c>
      <c r="H261" s="10">
        <v>594309</v>
      </c>
      <c r="I261" s="11">
        <v>74</v>
      </c>
      <c r="J261" s="24">
        <v>0</v>
      </c>
      <c r="K261" s="20"/>
      <c r="L261" s="14">
        <v>0</v>
      </c>
      <c r="N261" s="21">
        <v>0</v>
      </c>
      <c r="P261" s="21">
        <v>0</v>
      </c>
      <c r="R261" s="21">
        <v>0</v>
      </c>
      <c r="T261" s="21">
        <v>0</v>
      </c>
      <c r="V261" s="21">
        <v>0</v>
      </c>
      <c r="X261" s="21">
        <v>0</v>
      </c>
      <c r="Z261" s="21">
        <v>0</v>
      </c>
      <c r="AB261" s="22">
        <v>0</v>
      </c>
      <c r="AD261" s="5" t="str">
        <f t="shared" si="4"/>
        <v>No</v>
      </c>
      <c r="AF261" s="28"/>
      <c r="AG261" s="21"/>
    </row>
    <row r="262" spans="1:33">
      <c r="A262" s="8" t="s">
        <v>1727</v>
      </c>
      <c r="B262" s="8" t="s">
        <v>561</v>
      </c>
      <c r="C262" s="9" t="s">
        <v>648</v>
      </c>
      <c r="D262" s="185" t="s">
        <v>1728</v>
      </c>
      <c r="E262" s="188" t="s">
        <v>1729</v>
      </c>
      <c r="F262" s="9" t="s">
        <v>88</v>
      </c>
      <c r="G262" s="9" t="s">
        <v>147</v>
      </c>
      <c r="H262" s="10">
        <v>0</v>
      </c>
      <c r="I262" s="11">
        <v>73</v>
      </c>
      <c r="J262" s="24">
        <v>0</v>
      </c>
      <c r="K262" s="20"/>
      <c r="L262" s="14">
        <v>0</v>
      </c>
      <c r="N262" s="21">
        <v>0</v>
      </c>
      <c r="P262" s="21">
        <v>0</v>
      </c>
      <c r="R262" s="21">
        <v>0</v>
      </c>
      <c r="T262" s="21">
        <v>0</v>
      </c>
      <c r="V262" s="21">
        <v>0</v>
      </c>
      <c r="X262" s="21">
        <v>0</v>
      </c>
      <c r="Z262" s="21">
        <v>1093044</v>
      </c>
      <c r="AB262" s="22">
        <v>1093044</v>
      </c>
      <c r="AD262" s="5" t="str">
        <f t="shared" si="4"/>
        <v>No</v>
      </c>
      <c r="AF262" s="28"/>
      <c r="AG262" s="21"/>
    </row>
    <row r="263" spans="1:33">
      <c r="A263" s="8" t="s">
        <v>6528</v>
      </c>
      <c r="B263" s="8" t="s">
        <v>1020</v>
      </c>
      <c r="C263" s="9" t="s">
        <v>178</v>
      </c>
      <c r="D263" s="185">
        <v>5035</v>
      </c>
      <c r="E263" s="188">
        <v>50035</v>
      </c>
      <c r="F263" s="9" t="s">
        <v>88</v>
      </c>
      <c r="G263" s="9" t="s">
        <v>84</v>
      </c>
      <c r="H263" s="10">
        <v>209703</v>
      </c>
      <c r="I263" s="11">
        <v>73</v>
      </c>
      <c r="J263" s="24">
        <v>407767</v>
      </c>
      <c r="K263" s="20"/>
      <c r="L263" s="14">
        <v>0</v>
      </c>
      <c r="N263" s="21">
        <v>0</v>
      </c>
      <c r="P263" s="21">
        <v>0</v>
      </c>
      <c r="R263" s="21">
        <v>5181505</v>
      </c>
      <c r="T263" s="21">
        <v>0</v>
      </c>
      <c r="V263" s="21">
        <v>0</v>
      </c>
      <c r="X263" s="21">
        <v>9764</v>
      </c>
      <c r="Z263" s="21">
        <v>0</v>
      </c>
      <c r="AB263" s="22">
        <v>5599036</v>
      </c>
      <c r="AD263" s="5" t="str">
        <f t="shared" si="4"/>
        <v>No</v>
      </c>
      <c r="AF263" s="28"/>
      <c r="AG263" s="21"/>
    </row>
    <row r="264" spans="1:33">
      <c r="A264" s="8" t="s">
        <v>4100</v>
      </c>
      <c r="B264" s="8" t="s">
        <v>1080</v>
      </c>
      <c r="C264" s="9" t="s">
        <v>288</v>
      </c>
      <c r="D264" s="185">
        <v>3015</v>
      </c>
      <c r="E264" s="188">
        <v>30015</v>
      </c>
      <c r="F264" s="9" t="s">
        <v>88</v>
      </c>
      <c r="G264" s="9" t="s">
        <v>84</v>
      </c>
      <c r="H264" s="10">
        <v>381502</v>
      </c>
      <c r="I264" s="11">
        <v>73</v>
      </c>
      <c r="J264" s="24">
        <v>8986328</v>
      </c>
      <c r="K264" s="20"/>
      <c r="L264" s="14">
        <v>0</v>
      </c>
      <c r="N264" s="21">
        <v>0</v>
      </c>
      <c r="P264" s="21">
        <v>0</v>
      </c>
      <c r="R264" s="21">
        <v>0</v>
      </c>
      <c r="T264" s="21">
        <v>0</v>
      </c>
      <c r="V264" s="21">
        <v>0</v>
      </c>
      <c r="X264" s="21">
        <v>0</v>
      </c>
      <c r="Z264" s="21">
        <v>0</v>
      </c>
      <c r="AB264" s="22">
        <v>8986328</v>
      </c>
      <c r="AD264" s="5" t="str">
        <f t="shared" si="4"/>
        <v>No</v>
      </c>
      <c r="AF264" s="28"/>
      <c r="AG264" s="21"/>
    </row>
    <row r="265" spans="1:33">
      <c r="A265" s="8" t="s">
        <v>529</v>
      </c>
      <c r="B265" s="8" t="s">
        <v>530</v>
      </c>
      <c r="C265" s="9" t="s">
        <v>213</v>
      </c>
      <c r="D265" s="185">
        <v>6033</v>
      </c>
      <c r="E265" s="188">
        <v>60033</v>
      </c>
      <c r="F265" s="9" t="s">
        <v>88</v>
      </c>
      <c r="G265" s="9" t="s">
        <v>84</v>
      </c>
      <c r="H265" s="10">
        <v>431388</v>
      </c>
      <c r="I265" s="11">
        <v>73</v>
      </c>
      <c r="J265" s="24">
        <v>709393</v>
      </c>
      <c r="K265" s="20"/>
      <c r="L265" s="14">
        <v>0</v>
      </c>
      <c r="N265" s="21">
        <v>0</v>
      </c>
      <c r="P265" s="21">
        <v>0</v>
      </c>
      <c r="R265" s="21">
        <v>0</v>
      </c>
      <c r="T265" s="21">
        <v>0</v>
      </c>
      <c r="V265" s="21">
        <v>0</v>
      </c>
      <c r="X265" s="21">
        <v>0</v>
      </c>
      <c r="Z265" s="21">
        <v>0</v>
      </c>
      <c r="AB265" s="22">
        <v>709393</v>
      </c>
      <c r="AD265" s="5" t="str">
        <f t="shared" si="4"/>
        <v>No</v>
      </c>
      <c r="AF265" s="28"/>
      <c r="AG265" s="21"/>
    </row>
    <row r="266" spans="1:33">
      <c r="A266" s="8" t="s">
        <v>6137</v>
      </c>
      <c r="B266" s="8" t="s">
        <v>1720</v>
      </c>
      <c r="C266" s="9" t="s">
        <v>648</v>
      </c>
      <c r="D266" s="185" t="s">
        <v>1721</v>
      </c>
      <c r="E266" s="188" t="s">
        <v>1722</v>
      </c>
      <c r="F266" s="9" t="s">
        <v>157</v>
      </c>
      <c r="G266" s="9" t="s">
        <v>147</v>
      </c>
      <c r="H266" s="10">
        <v>0</v>
      </c>
      <c r="I266" s="11">
        <v>72</v>
      </c>
      <c r="J266" s="24">
        <v>0</v>
      </c>
      <c r="K266" s="20"/>
      <c r="L266" s="14">
        <v>0</v>
      </c>
      <c r="N266" s="21">
        <v>0</v>
      </c>
      <c r="P266" s="21">
        <v>0</v>
      </c>
      <c r="R266" s="21">
        <v>0</v>
      </c>
      <c r="T266" s="21">
        <v>0</v>
      </c>
      <c r="V266" s="21">
        <v>0</v>
      </c>
      <c r="X266" s="21">
        <v>0</v>
      </c>
      <c r="Z266" s="21">
        <v>0</v>
      </c>
      <c r="AB266" s="22">
        <v>0</v>
      </c>
      <c r="AD266" s="5" t="str">
        <f t="shared" si="4"/>
        <v>No</v>
      </c>
      <c r="AF266" s="28"/>
      <c r="AG266" s="21"/>
    </row>
    <row r="267" spans="1:33">
      <c r="A267" s="8" t="s">
        <v>186</v>
      </c>
      <c r="B267" s="8" t="s">
        <v>187</v>
      </c>
      <c r="C267" s="9" t="s">
        <v>188</v>
      </c>
      <c r="D267" s="185" t="s">
        <v>189</v>
      </c>
      <c r="E267" s="188" t="s">
        <v>190</v>
      </c>
      <c r="F267" s="9" t="s">
        <v>83</v>
      </c>
      <c r="G267" s="9" t="s">
        <v>147</v>
      </c>
      <c r="H267" s="10">
        <v>0</v>
      </c>
      <c r="I267" s="11">
        <v>72</v>
      </c>
      <c r="J267" s="24">
        <v>0</v>
      </c>
      <c r="K267" s="20"/>
      <c r="L267" s="14">
        <v>0</v>
      </c>
      <c r="N267" s="21">
        <v>0</v>
      </c>
      <c r="P267" s="21">
        <v>0</v>
      </c>
      <c r="R267" s="21">
        <v>0</v>
      </c>
      <c r="T267" s="21">
        <v>0</v>
      </c>
      <c r="V267" s="21">
        <v>0</v>
      </c>
      <c r="X267" s="21">
        <v>0</v>
      </c>
      <c r="Z267" s="21">
        <v>0</v>
      </c>
      <c r="AB267" s="22">
        <v>0</v>
      </c>
      <c r="AD267" s="5" t="str">
        <f t="shared" si="4"/>
        <v>No</v>
      </c>
      <c r="AF267" s="28"/>
      <c r="AG267" s="21"/>
    </row>
    <row r="268" spans="1:33">
      <c r="A268" s="8" t="s">
        <v>1838</v>
      </c>
      <c r="B268" s="8" t="s">
        <v>1839</v>
      </c>
      <c r="C268" s="9" t="s">
        <v>265</v>
      </c>
      <c r="D268" s="185" t="s">
        <v>1840</v>
      </c>
      <c r="E268" s="188" t="s">
        <v>1841</v>
      </c>
      <c r="F268" s="9" t="s">
        <v>88</v>
      </c>
      <c r="G268" s="9" t="s">
        <v>147</v>
      </c>
      <c r="H268" s="10">
        <v>0</v>
      </c>
      <c r="I268" s="11">
        <v>72</v>
      </c>
      <c r="J268" s="24">
        <v>0</v>
      </c>
      <c r="K268" s="20"/>
      <c r="L268" s="14">
        <v>0</v>
      </c>
      <c r="N268" s="21">
        <v>0</v>
      </c>
      <c r="P268" s="21">
        <v>0</v>
      </c>
      <c r="R268" s="21">
        <v>0</v>
      </c>
      <c r="T268" s="21">
        <v>0</v>
      </c>
      <c r="V268" s="21">
        <v>0</v>
      </c>
      <c r="X268" s="21">
        <v>0</v>
      </c>
      <c r="Z268" s="21">
        <v>443860</v>
      </c>
      <c r="AB268" s="22">
        <v>443860</v>
      </c>
      <c r="AD268" s="5" t="str">
        <f t="shared" si="4"/>
        <v>No</v>
      </c>
      <c r="AF268" s="28"/>
      <c r="AG268" s="21"/>
    </row>
    <row r="269" spans="1:33">
      <c r="A269" s="8" t="s">
        <v>4542</v>
      </c>
      <c r="B269" s="8" t="s">
        <v>4543</v>
      </c>
      <c r="C269" s="9" t="s">
        <v>454</v>
      </c>
      <c r="D269" s="185" t="s">
        <v>4544</v>
      </c>
      <c r="E269" s="188" t="s">
        <v>4545</v>
      </c>
      <c r="F269" s="9" t="s">
        <v>83</v>
      </c>
      <c r="G269" s="9" t="s">
        <v>147</v>
      </c>
      <c r="H269" s="10">
        <v>0</v>
      </c>
      <c r="I269" s="11">
        <v>72</v>
      </c>
      <c r="J269" s="24">
        <v>0</v>
      </c>
      <c r="K269" s="20"/>
      <c r="L269" s="14">
        <v>0</v>
      </c>
      <c r="N269" s="21">
        <v>0</v>
      </c>
      <c r="P269" s="21">
        <v>0</v>
      </c>
      <c r="R269" s="21">
        <v>0</v>
      </c>
      <c r="T269" s="21">
        <v>0</v>
      </c>
      <c r="V269" s="21">
        <v>0</v>
      </c>
      <c r="X269" s="21">
        <v>0</v>
      </c>
      <c r="Z269" s="21">
        <v>0</v>
      </c>
      <c r="AB269" s="22">
        <v>0</v>
      </c>
      <c r="AD269" s="5" t="str">
        <f t="shared" si="4"/>
        <v>No</v>
      </c>
      <c r="AF269" s="28"/>
      <c r="AG269" s="21"/>
    </row>
    <row r="270" spans="1:33">
      <c r="A270" s="8" t="s">
        <v>4771</v>
      </c>
      <c r="B270" s="8" t="s">
        <v>4772</v>
      </c>
      <c r="C270" s="9" t="s">
        <v>82</v>
      </c>
      <c r="D270" s="185">
        <v>2190</v>
      </c>
      <c r="E270" s="188">
        <v>20190</v>
      </c>
      <c r="F270" s="9" t="s">
        <v>113</v>
      </c>
      <c r="G270" s="9" t="s">
        <v>84</v>
      </c>
      <c r="H270" s="10">
        <v>18351295</v>
      </c>
      <c r="I270" s="11">
        <v>71</v>
      </c>
      <c r="J270" s="24">
        <v>0</v>
      </c>
      <c r="K270" s="20"/>
      <c r="L270" s="14">
        <v>0</v>
      </c>
      <c r="N270" s="21">
        <v>0</v>
      </c>
      <c r="P270" s="21">
        <v>0</v>
      </c>
      <c r="R270" s="21">
        <v>0</v>
      </c>
      <c r="T270" s="21">
        <v>0</v>
      </c>
      <c r="V270" s="21">
        <v>0</v>
      </c>
      <c r="X270" s="21">
        <v>0</v>
      </c>
      <c r="Z270" s="21">
        <v>0</v>
      </c>
      <c r="AB270" s="22">
        <v>0</v>
      </c>
      <c r="AD270" s="5" t="str">
        <f t="shared" si="4"/>
        <v>No</v>
      </c>
      <c r="AF270" s="28"/>
      <c r="AG270" s="21"/>
    </row>
    <row r="271" spans="1:33">
      <c r="A271" s="8" t="s">
        <v>1150</v>
      </c>
      <c r="B271" s="8" t="s">
        <v>221</v>
      </c>
      <c r="C271" s="9" t="s">
        <v>141</v>
      </c>
      <c r="D271" s="185">
        <v>3045</v>
      </c>
      <c r="E271" s="188">
        <v>30045</v>
      </c>
      <c r="F271" s="9" t="s">
        <v>543</v>
      </c>
      <c r="G271" s="9" t="s">
        <v>84</v>
      </c>
      <c r="H271" s="10">
        <v>92359</v>
      </c>
      <c r="I271" s="11">
        <v>71</v>
      </c>
      <c r="J271" s="24">
        <v>0</v>
      </c>
      <c r="K271" s="20"/>
      <c r="L271" s="14">
        <v>0</v>
      </c>
      <c r="N271" s="21">
        <v>0</v>
      </c>
      <c r="P271" s="21">
        <v>0</v>
      </c>
      <c r="R271" s="21">
        <v>1049238</v>
      </c>
      <c r="T271" s="21">
        <v>463494</v>
      </c>
      <c r="V271" s="21">
        <v>0</v>
      </c>
      <c r="X271" s="21">
        <v>0</v>
      </c>
      <c r="Z271" s="21">
        <v>0</v>
      </c>
      <c r="AB271" s="22">
        <v>1512732</v>
      </c>
      <c r="AD271" s="5" t="str">
        <f t="shared" si="4"/>
        <v>No</v>
      </c>
      <c r="AF271" s="28"/>
      <c r="AG271" s="21"/>
    </row>
    <row r="272" spans="1:33">
      <c r="A272" s="8" t="s">
        <v>1801</v>
      </c>
      <c r="B272" s="8" t="s">
        <v>1802</v>
      </c>
      <c r="C272" s="9" t="s">
        <v>42</v>
      </c>
      <c r="D272" s="185">
        <v>2084</v>
      </c>
      <c r="E272" s="188">
        <v>20084</v>
      </c>
      <c r="F272" s="9" t="s">
        <v>83</v>
      </c>
      <c r="G272" s="9" t="s">
        <v>84</v>
      </c>
      <c r="H272" s="10">
        <v>18351295</v>
      </c>
      <c r="I272" s="11">
        <v>71</v>
      </c>
      <c r="J272" s="24">
        <v>1113510</v>
      </c>
      <c r="K272" s="20"/>
      <c r="L272" s="14">
        <v>0</v>
      </c>
      <c r="N272" s="21">
        <v>0</v>
      </c>
      <c r="P272" s="21">
        <v>0</v>
      </c>
      <c r="R272" s="21">
        <v>0</v>
      </c>
      <c r="T272" s="21">
        <v>5045120</v>
      </c>
      <c r="V272" s="21">
        <v>0</v>
      </c>
      <c r="X272" s="21">
        <v>0</v>
      </c>
      <c r="Z272" s="21">
        <v>0</v>
      </c>
      <c r="AB272" s="22">
        <v>6158630</v>
      </c>
      <c r="AD272" s="5" t="str">
        <f t="shared" si="4"/>
        <v>No</v>
      </c>
      <c r="AF272" s="28"/>
      <c r="AG272" s="21"/>
    </row>
    <row r="273" spans="1:33">
      <c r="A273" s="8" t="s">
        <v>539</v>
      </c>
      <c r="B273" s="8" t="s">
        <v>540</v>
      </c>
      <c r="C273" s="9" t="s">
        <v>210</v>
      </c>
      <c r="D273" s="185">
        <v>4014</v>
      </c>
      <c r="E273" s="188">
        <v>40014</v>
      </c>
      <c r="F273" s="9" t="s">
        <v>88</v>
      </c>
      <c r="G273" s="9" t="s">
        <v>84</v>
      </c>
      <c r="H273" s="10">
        <v>208948</v>
      </c>
      <c r="I273" s="11">
        <v>71</v>
      </c>
      <c r="J273" s="24">
        <v>480000</v>
      </c>
      <c r="K273" s="20"/>
      <c r="L273" s="14">
        <v>0</v>
      </c>
      <c r="N273" s="21">
        <v>0</v>
      </c>
      <c r="P273" s="21">
        <v>0</v>
      </c>
      <c r="R273" s="21">
        <v>0</v>
      </c>
      <c r="T273" s="21">
        <v>0</v>
      </c>
      <c r="V273" s="21">
        <v>0</v>
      </c>
      <c r="X273" s="21">
        <v>0</v>
      </c>
      <c r="Z273" s="21">
        <v>0</v>
      </c>
      <c r="AB273" s="22">
        <v>480000</v>
      </c>
      <c r="AD273" s="5" t="str">
        <f t="shared" si="4"/>
        <v>No</v>
      </c>
      <c r="AF273" s="28"/>
      <c r="AG273" s="21"/>
    </row>
    <row r="274" spans="1:33">
      <c r="A274" s="8" t="s">
        <v>2693</v>
      </c>
      <c r="B274" s="8" t="s">
        <v>2694</v>
      </c>
      <c r="C274" s="9" t="s">
        <v>163</v>
      </c>
      <c r="D274" s="185">
        <v>1013</v>
      </c>
      <c r="E274" s="188">
        <v>10013</v>
      </c>
      <c r="F274" s="9" t="s">
        <v>88</v>
      </c>
      <c r="G274" s="9" t="s">
        <v>84</v>
      </c>
      <c r="H274" s="10">
        <v>4181019</v>
      </c>
      <c r="I274" s="11">
        <v>71</v>
      </c>
      <c r="J274" s="24">
        <v>8486251</v>
      </c>
      <c r="K274" s="20"/>
      <c r="L274" s="14">
        <v>0</v>
      </c>
      <c r="N274" s="21">
        <v>0</v>
      </c>
      <c r="P274" s="21">
        <v>0</v>
      </c>
      <c r="R274" s="21">
        <v>0</v>
      </c>
      <c r="T274" s="21">
        <v>0</v>
      </c>
      <c r="V274" s="21">
        <v>0</v>
      </c>
      <c r="X274" s="21">
        <v>0</v>
      </c>
      <c r="Z274" s="21">
        <v>0</v>
      </c>
      <c r="AB274" s="22">
        <v>8486251</v>
      </c>
      <c r="AD274" s="5" t="str">
        <f t="shared" si="4"/>
        <v>No</v>
      </c>
      <c r="AF274" s="28"/>
      <c r="AG274" s="21"/>
    </row>
    <row r="275" spans="1:33">
      <c r="A275" s="8" t="s">
        <v>1334</v>
      </c>
      <c r="B275" s="8" t="s">
        <v>1335</v>
      </c>
      <c r="C275" s="9" t="s">
        <v>132</v>
      </c>
      <c r="D275" s="185">
        <v>5104</v>
      </c>
      <c r="E275" s="188">
        <v>50104</v>
      </c>
      <c r="F275" s="9" t="s">
        <v>88</v>
      </c>
      <c r="G275" s="9" t="s">
        <v>84</v>
      </c>
      <c r="H275" s="10">
        <v>8608208</v>
      </c>
      <c r="I275" s="11">
        <v>70</v>
      </c>
      <c r="J275" s="24">
        <v>0</v>
      </c>
      <c r="K275" s="20"/>
      <c r="L275" s="14">
        <v>0</v>
      </c>
      <c r="N275" s="21">
        <v>11258957</v>
      </c>
      <c r="P275" s="21">
        <v>27914928</v>
      </c>
      <c r="R275" s="21">
        <v>0</v>
      </c>
      <c r="T275" s="21">
        <v>0</v>
      </c>
      <c r="V275" s="21">
        <v>0</v>
      </c>
      <c r="X275" s="21">
        <v>0</v>
      </c>
      <c r="Z275" s="21">
        <v>0</v>
      </c>
      <c r="AB275" s="22">
        <v>39173885</v>
      </c>
      <c r="AD275" s="5" t="str">
        <f t="shared" si="4"/>
        <v>No</v>
      </c>
      <c r="AF275" s="28"/>
      <c r="AG275" s="21"/>
    </row>
    <row r="276" spans="1:33">
      <c r="A276" s="8" t="s">
        <v>255</v>
      </c>
      <c r="B276" s="8" t="s">
        <v>256</v>
      </c>
      <c r="C276" s="9" t="s">
        <v>91</v>
      </c>
      <c r="D276" s="185">
        <v>9035</v>
      </c>
      <c r="E276" s="188">
        <v>90035</v>
      </c>
      <c r="F276" s="9" t="s">
        <v>88</v>
      </c>
      <c r="G276" s="9" t="s">
        <v>84</v>
      </c>
      <c r="H276" s="10">
        <v>367260</v>
      </c>
      <c r="I276" s="11">
        <v>70</v>
      </c>
      <c r="J276" s="24">
        <v>3028184</v>
      </c>
      <c r="K276" s="20"/>
      <c r="L276" s="14">
        <v>0</v>
      </c>
      <c r="N276" s="21">
        <v>150000</v>
      </c>
      <c r="P276" s="21">
        <v>0</v>
      </c>
      <c r="R276" s="21">
        <v>0</v>
      </c>
      <c r="T276" s="21">
        <v>0</v>
      </c>
      <c r="V276" s="21">
        <v>0</v>
      </c>
      <c r="X276" s="21">
        <v>0</v>
      </c>
      <c r="Z276" s="21">
        <v>0</v>
      </c>
      <c r="AB276" s="22">
        <v>3178184</v>
      </c>
      <c r="AD276" s="5" t="str">
        <f t="shared" si="4"/>
        <v>No</v>
      </c>
      <c r="AF276" s="28"/>
      <c r="AG276" s="21"/>
    </row>
    <row r="277" spans="1:33">
      <c r="A277" s="8" t="s">
        <v>5959</v>
      </c>
      <c r="B277" s="8" t="s">
        <v>136</v>
      </c>
      <c r="C277" s="9" t="s">
        <v>288</v>
      </c>
      <c r="D277" s="185">
        <v>3111</v>
      </c>
      <c r="E277" s="188">
        <v>30111</v>
      </c>
      <c r="F277" s="9" t="s">
        <v>88</v>
      </c>
      <c r="G277" s="9" t="s">
        <v>84</v>
      </c>
      <c r="H277" s="10">
        <v>1733853</v>
      </c>
      <c r="I277" s="11">
        <v>70</v>
      </c>
      <c r="J277" s="24">
        <v>1836649</v>
      </c>
      <c r="K277" s="20"/>
      <c r="L277" s="14">
        <v>0</v>
      </c>
      <c r="N277" s="21">
        <v>0</v>
      </c>
      <c r="P277" s="21">
        <v>0</v>
      </c>
      <c r="R277" s="21">
        <v>0</v>
      </c>
      <c r="T277" s="21">
        <v>0</v>
      </c>
      <c r="V277" s="21">
        <v>1427935</v>
      </c>
      <c r="X277" s="21">
        <v>0</v>
      </c>
      <c r="Z277" s="21">
        <v>0</v>
      </c>
      <c r="AB277" s="22">
        <v>3264584</v>
      </c>
      <c r="AD277" s="5" t="str">
        <f t="shared" si="4"/>
        <v>No</v>
      </c>
      <c r="AF277" s="28"/>
      <c r="AG277" s="21"/>
    </row>
    <row r="278" spans="1:33">
      <c r="A278" s="8" t="s">
        <v>3583</v>
      </c>
      <c r="B278" s="8" t="s">
        <v>3584</v>
      </c>
      <c r="C278" s="9" t="s">
        <v>109</v>
      </c>
      <c r="D278" s="185" t="s">
        <v>3585</v>
      </c>
      <c r="E278" s="188" t="s">
        <v>3586</v>
      </c>
      <c r="F278" s="9" t="s">
        <v>157</v>
      </c>
      <c r="G278" s="9" t="s">
        <v>147</v>
      </c>
      <c r="H278" s="10">
        <v>0</v>
      </c>
      <c r="I278" s="11">
        <v>70</v>
      </c>
      <c r="J278" s="24">
        <v>0</v>
      </c>
      <c r="K278" s="20"/>
      <c r="L278" s="14">
        <v>0</v>
      </c>
      <c r="N278" s="21">
        <v>0</v>
      </c>
      <c r="P278" s="21">
        <v>0</v>
      </c>
      <c r="R278" s="21">
        <v>0</v>
      </c>
      <c r="T278" s="21">
        <v>0</v>
      </c>
      <c r="V278" s="21">
        <v>0</v>
      </c>
      <c r="X278" s="21">
        <v>0</v>
      </c>
      <c r="Z278" s="21">
        <v>0</v>
      </c>
      <c r="AB278" s="22">
        <v>0</v>
      </c>
      <c r="AD278" s="5" t="str">
        <f t="shared" si="4"/>
        <v>No</v>
      </c>
      <c r="AF278" s="28"/>
      <c r="AG278" s="21"/>
    </row>
    <row r="279" spans="1:33">
      <c r="A279" s="8" t="s">
        <v>2379</v>
      </c>
      <c r="B279" s="8" t="s">
        <v>2380</v>
      </c>
      <c r="C279" s="9" t="s">
        <v>238</v>
      </c>
      <c r="D279" s="185">
        <v>1128</v>
      </c>
      <c r="E279" s="188">
        <v>10128</v>
      </c>
      <c r="F279" s="9" t="s">
        <v>98</v>
      </c>
      <c r="G279" s="9" t="s">
        <v>84</v>
      </c>
      <c r="H279" s="10">
        <v>194535</v>
      </c>
      <c r="I279" s="11">
        <v>70</v>
      </c>
      <c r="J279" s="24">
        <v>0</v>
      </c>
      <c r="K279" s="20"/>
      <c r="L279" s="14">
        <v>0</v>
      </c>
      <c r="N279" s="21">
        <v>0</v>
      </c>
      <c r="P279" s="21">
        <v>0</v>
      </c>
      <c r="R279" s="21">
        <v>0</v>
      </c>
      <c r="T279" s="21">
        <v>0</v>
      </c>
      <c r="V279" s="21">
        <v>0</v>
      </c>
      <c r="X279" s="21">
        <v>0</v>
      </c>
      <c r="Z279" s="21">
        <v>0</v>
      </c>
      <c r="AB279" s="22">
        <v>0</v>
      </c>
      <c r="AD279" s="5" t="str">
        <f t="shared" si="4"/>
        <v>No</v>
      </c>
      <c r="AF279" s="28"/>
      <c r="AG279" s="21"/>
    </row>
    <row r="280" spans="1:33">
      <c r="A280" s="8" t="s">
        <v>1879</v>
      </c>
      <c r="B280" s="8" t="s">
        <v>1880</v>
      </c>
      <c r="C280" s="9" t="s">
        <v>265</v>
      </c>
      <c r="D280" s="185" t="s">
        <v>1881</v>
      </c>
      <c r="E280" s="188" t="s">
        <v>1882</v>
      </c>
      <c r="F280" s="9" t="s">
        <v>88</v>
      </c>
      <c r="G280" s="9" t="s">
        <v>147</v>
      </c>
      <c r="H280" s="10">
        <v>0</v>
      </c>
      <c r="I280" s="11">
        <v>69</v>
      </c>
      <c r="J280" s="24">
        <v>0</v>
      </c>
      <c r="K280" s="20"/>
      <c r="L280" s="14">
        <v>0</v>
      </c>
      <c r="N280" s="21">
        <v>0</v>
      </c>
      <c r="P280" s="21">
        <v>0</v>
      </c>
      <c r="R280" s="21">
        <v>0</v>
      </c>
      <c r="T280" s="21">
        <v>0</v>
      </c>
      <c r="V280" s="21">
        <v>0</v>
      </c>
      <c r="X280" s="21">
        <v>0</v>
      </c>
      <c r="Z280" s="21">
        <v>473941</v>
      </c>
      <c r="AB280" s="22">
        <v>473941</v>
      </c>
      <c r="AD280" s="5" t="str">
        <f t="shared" si="4"/>
        <v>No</v>
      </c>
      <c r="AF280" s="28"/>
      <c r="AG280" s="21"/>
    </row>
    <row r="281" spans="1:33">
      <c r="A281" s="8" t="s">
        <v>6529</v>
      </c>
      <c r="B281" s="8" t="s">
        <v>3368</v>
      </c>
      <c r="C281" s="9" t="s">
        <v>171</v>
      </c>
      <c r="D281" s="185">
        <v>4031</v>
      </c>
      <c r="E281" s="188">
        <v>40031</v>
      </c>
      <c r="F281" s="9" t="s">
        <v>88</v>
      </c>
      <c r="G281" s="9" t="s">
        <v>84</v>
      </c>
      <c r="H281" s="10">
        <v>262596</v>
      </c>
      <c r="I281" s="11">
        <v>68</v>
      </c>
      <c r="J281" s="24">
        <v>0</v>
      </c>
      <c r="K281" s="20"/>
      <c r="L281" s="14">
        <v>0</v>
      </c>
      <c r="N281" s="21">
        <v>0</v>
      </c>
      <c r="P281" s="21">
        <v>0</v>
      </c>
      <c r="R281" s="21">
        <v>0</v>
      </c>
      <c r="T281" s="21">
        <v>0</v>
      </c>
      <c r="V281" s="21">
        <v>0</v>
      </c>
      <c r="X281" s="21">
        <v>0</v>
      </c>
      <c r="Z281" s="21">
        <v>0</v>
      </c>
      <c r="AB281" s="22">
        <v>0</v>
      </c>
      <c r="AD281" s="5" t="str">
        <f t="shared" si="4"/>
        <v>No</v>
      </c>
      <c r="AF281" s="28"/>
      <c r="AG281" s="21"/>
    </row>
    <row r="282" spans="1:33">
      <c r="A282" s="8" t="s">
        <v>4114</v>
      </c>
      <c r="B282" s="8" t="s">
        <v>1138</v>
      </c>
      <c r="C282" s="9" t="s">
        <v>82</v>
      </c>
      <c r="D282" s="185">
        <v>2192</v>
      </c>
      <c r="E282" s="188">
        <v>20192</v>
      </c>
      <c r="F282" s="9" t="s">
        <v>83</v>
      </c>
      <c r="G282" s="9" t="s">
        <v>84</v>
      </c>
      <c r="H282" s="10">
        <v>18351295</v>
      </c>
      <c r="I282" s="11">
        <v>68</v>
      </c>
      <c r="J282" s="24">
        <v>499990</v>
      </c>
      <c r="K282" s="20"/>
      <c r="L282" s="14">
        <v>0</v>
      </c>
      <c r="N282" s="21">
        <v>0</v>
      </c>
      <c r="P282" s="21">
        <v>0</v>
      </c>
      <c r="R282" s="21">
        <v>0</v>
      </c>
      <c r="T282" s="21">
        <v>0</v>
      </c>
      <c r="V282" s="21">
        <v>0</v>
      </c>
      <c r="X282" s="21">
        <v>0</v>
      </c>
      <c r="Z282" s="21">
        <v>0</v>
      </c>
      <c r="AB282" s="22">
        <v>499990</v>
      </c>
      <c r="AD282" s="5" t="str">
        <f t="shared" si="4"/>
        <v>No</v>
      </c>
      <c r="AF282" s="28"/>
      <c r="AG282" s="21"/>
    </row>
    <row r="283" spans="1:33">
      <c r="A283" s="8" t="s">
        <v>5942</v>
      </c>
      <c r="B283" s="8" t="s">
        <v>6101</v>
      </c>
      <c r="C283" s="9" t="s">
        <v>82</v>
      </c>
      <c r="D283" s="185">
        <v>2209</v>
      </c>
      <c r="E283" s="188">
        <v>20209</v>
      </c>
      <c r="F283" s="9" t="s">
        <v>83</v>
      </c>
      <c r="G283" s="9" t="s">
        <v>84</v>
      </c>
      <c r="H283" s="10">
        <v>18351295</v>
      </c>
      <c r="I283" s="11">
        <v>68</v>
      </c>
      <c r="J283" s="24">
        <v>202681</v>
      </c>
      <c r="K283" s="20"/>
      <c r="L283" s="14">
        <v>0</v>
      </c>
      <c r="N283" s="21">
        <v>0</v>
      </c>
      <c r="P283" s="21">
        <v>0</v>
      </c>
      <c r="R283" s="21">
        <v>0</v>
      </c>
      <c r="T283" s="21">
        <v>0</v>
      </c>
      <c r="V283" s="21">
        <v>0</v>
      </c>
      <c r="X283" s="21">
        <v>0</v>
      </c>
      <c r="Z283" s="21">
        <v>0</v>
      </c>
      <c r="AB283" s="22">
        <v>202681</v>
      </c>
      <c r="AD283" s="5" t="str">
        <f t="shared" si="4"/>
        <v>No</v>
      </c>
      <c r="AF283" s="28"/>
      <c r="AG283" s="21"/>
    </row>
    <row r="284" spans="1:33">
      <c r="A284" s="8" t="s">
        <v>5286</v>
      </c>
      <c r="B284" s="8" t="s">
        <v>5287</v>
      </c>
      <c r="C284" s="9" t="s">
        <v>58</v>
      </c>
      <c r="D284" s="185">
        <v>5003</v>
      </c>
      <c r="E284" s="188">
        <v>50003</v>
      </c>
      <c r="F284" s="9" t="s">
        <v>83</v>
      </c>
      <c r="G284" s="9" t="s">
        <v>84</v>
      </c>
      <c r="H284" s="10">
        <v>124064</v>
      </c>
      <c r="I284" s="11">
        <v>68</v>
      </c>
      <c r="J284" s="24">
        <v>1633546</v>
      </c>
      <c r="K284" s="20"/>
      <c r="L284" s="14">
        <v>0</v>
      </c>
      <c r="N284" s="21">
        <v>0</v>
      </c>
      <c r="P284" s="21">
        <v>0</v>
      </c>
      <c r="R284" s="21">
        <v>71269</v>
      </c>
      <c r="T284" s="21">
        <v>0</v>
      </c>
      <c r="V284" s="21">
        <v>0</v>
      </c>
      <c r="X284" s="21">
        <v>0</v>
      </c>
      <c r="Z284" s="21">
        <v>0</v>
      </c>
      <c r="AB284" s="22">
        <v>1704815</v>
      </c>
      <c r="AD284" s="5" t="str">
        <f t="shared" si="4"/>
        <v>No</v>
      </c>
      <c r="AF284" s="28"/>
      <c r="AG284" s="21"/>
    </row>
    <row r="285" spans="1:33">
      <c r="A285" s="8" t="s">
        <v>3073</v>
      </c>
      <c r="B285" s="8" t="s">
        <v>3074</v>
      </c>
      <c r="C285" s="9" t="s">
        <v>171</v>
      </c>
      <c r="D285" s="185" t="s">
        <v>3075</v>
      </c>
      <c r="E285" s="188" t="s">
        <v>3076</v>
      </c>
      <c r="F285" s="9" t="s">
        <v>157</v>
      </c>
      <c r="G285" s="9" t="s">
        <v>147</v>
      </c>
      <c r="H285" s="10">
        <v>0</v>
      </c>
      <c r="I285" s="11">
        <v>67</v>
      </c>
      <c r="J285" s="24">
        <v>0</v>
      </c>
      <c r="K285" s="20"/>
      <c r="L285" s="14">
        <v>0</v>
      </c>
      <c r="N285" s="21">
        <v>0</v>
      </c>
      <c r="P285" s="21">
        <v>0</v>
      </c>
      <c r="R285" s="21">
        <v>0</v>
      </c>
      <c r="T285" s="21">
        <v>0</v>
      </c>
      <c r="V285" s="21">
        <v>0</v>
      </c>
      <c r="X285" s="21">
        <v>0</v>
      </c>
      <c r="Z285" s="21">
        <v>2201019</v>
      </c>
      <c r="AB285" s="22">
        <v>2201019</v>
      </c>
      <c r="AD285" s="5" t="str">
        <f t="shared" si="4"/>
        <v>No</v>
      </c>
      <c r="AF285" s="28"/>
      <c r="AG285" s="21"/>
    </row>
    <row r="286" spans="1:33">
      <c r="A286" s="8" t="s">
        <v>3560</v>
      </c>
      <c r="B286" s="8" t="s">
        <v>240</v>
      </c>
      <c r="C286" s="9" t="s">
        <v>109</v>
      </c>
      <c r="D286" s="185" t="s">
        <v>3561</v>
      </c>
      <c r="E286" s="188" t="s">
        <v>3562</v>
      </c>
      <c r="F286" s="9" t="s">
        <v>157</v>
      </c>
      <c r="G286" s="9" t="s">
        <v>147</v>
      </c>
      <c r="H286" s="10">
        <v>0</v>
      </c>
      <c r="I286" s="11">
        <v>67</v>
      </c>
      <c r="J286" s="24">
        <v>0</v>
      </c>
      <c r="K286" s="20"/>
      <c r="L286" s="14">
        <v>0</v>
      </c>
      <c r="N286" s="21">
        <v>0</v>
      </c>
      <c r="P286" s="21">
        <v>0</v>
      </c>
      <c r="R286" s="21">
        <v>0</v>
      </c>
      <c r="T286" s="21">
        <v>0</v>
      </c>
      <c r="V286" s="21">
        <v>0</v>
      </c>
      <c r="X286" s="21">
        <v>0</v>
      </c>
      <c r="Z286" s="21">
        <v>0</v>
      </c>
      <c r="AB286" s="22">
        <v>0</v>
      </c>
      <c r="AD286" s="5" t="str">
        <f t="shared" si="4"/>
        <v>No</v>
      </c>
      <c r="AF286" s="28"/>
      <c r="AG286" s="21"/>
    </row>
    <row r="287" spans="1:33">
      <c r="A287" s="8" t="s">
        <v>2400</v>
      </c>
      <c r="B287" s="8" t="s">
        <v>1500</v>
      </c>
      <c r="C287" s="9" t="s">
        <v>46</v>
      </c>
      <c r="D287" s="185" t="s">
        <v>2401</v>
      </c>
      <c r="E287" s="188" t="s">
        <v>2402</v>
      </c>
      <c r="F287" s="9" t="s">
        <v>88</v>
      </c>
      <c r="G287" s="9" t="s">
        <v>147</v>
      </c>
      <c r="H287" s="10">
        <v>0</v>
      </c>
      <c r="I287" s="11">
        <v>67</v>
      </c>
      <c r="J287" s="24">
        <v>0</v>
      </c>
      <c r="K287" s="20"/>
      <c r="L287" s="14">
        <v>0</v>
      </c>
      <c r="N287" s="21">
        <v>0</v>
      </c>
      <c r="P287" s="21">
        <v>0</v>
      </c>
      <c r="R287" s="21">
        <v>0</v>
      </c>
      <c r="T287" s="21">
        <v>0</v>
      </c>
      <c r="V287" s="21">
        <v>0</v>
      </c>
      <c r="X287" s="21">
        <v>0</v>
      </c>
      <c r="Z287" s="21">
        <v>1193400</v>
      </c>
      <c r="AB287" s="22">
        <v>1193400</v>
      </c>
      <c r="AD287" s="5" t="str">
        <f t="shared" si="4"/>
        <v>No</v>
      </c>
      <c r="AF287" s="28"/>
      <c r="AG287" s="21"/>
    </row>
    <row r="288" spans="1:33">
      <c r="A288" s="8" t="s">
        <v>6530</v>
      </c>
      <c r="B288" s="8" t="s">
        <v>1500</v>
      </c>
      <c r="C288" s="9" t="s">
        <v>46</v>
      </c>
      <c r="D288" s="185"/>
      <c r="E288" s="188" t="s">
        <v>6531</v>
      </c>
      <c r="F288" s="9" t="s">
        <v>88</v>
      </c>
      <c r="G288" s="9" t="s">
        <v>147</v>
      </c>
      <c r="H288" s="10">
        <v>0</v>
      </c>
      <c r="I288" s="11">
        <v>67</v>
      </c>
      <c r="J288" s="24">
        <v>0</v>
      </c>
      <c r="K288" s="20"/>
      <c r="L288" s="14">
        <v>0</v>
      </c>
      <c r="N288" s="21">
        <v>0</v>
      </c>
      <c r="P288" s="21">
        <v>0</v>
      </c>
      <c r="R288" s="21">
        <v>0</v>
      </c>
      <c r="T288" s="21">
        <v>0</v>
      </c>
      <c r="V288" s="21">
        <v>0</v>
      </c>
      <c r="X288" s="21">
        <v>0</v>
      </c>
      <c r="Z288" s="21">
        <v>894057</v>
      </c>
      <c r="AB288" s="22">
        <v>894057</v>
      </c>
      <c r="AD288" s="5" t="str">
        <f t="shared" si="4"/>
        <v>No</v>
      </c>
      <c r="AF288" s="28"/>
      <c r="AG288" s="21"/>
    </row>
    <row r="289" spans="1:33">
      <c r="A289" s="8" t="s">
        <v>5118</v>
      </c>
      <c r="B289" s="8" t="s">
        <v>6410</v>
      </c>
      <c r="C289" s="9" t="s">
        <v>120</v>
      </c>
      <c r="D289" s="185" t="s">
        <v>5119</v>
      </c>
      <c r="E289" s="188" t="s">
        <v>5120</v>
      </c>
      <c r="F289" s="9" t="s">
        <v>88</v>
      </c>
      <c r="G289" s="9" t="s">
        <v>147</v>
      </c>
      <c r="H289" s="10">
        <v>0</v>
      </c>
      <c r="I289" s="11">
        <v>66</v>
      </c>
      <c r="J289" s="24">
        <v>0</v>
      </c>
      <c r="K289" s="20"/>
      <c r="L289" s="14">
        <v>0</v>
      </c>
      <c r="N289" s="21">
        <v>0</v>
      </c>
      <c r="P289" s="21">
        <v>0</v>
      </c>
      <c r="R289" s="21">
        <v>0</v>
      </c>
      <c r="T289" s="21">
        <v>0</v>
      </c>
      <c r="V289" s="21">
        <v>0</v>
      </c>
      <c r="X289" s="21">
        <v>0</v>
      </c>
      <c r="Z289" s="21">
        <v>829599</v>
      </c>
      <c r="AB289" s="22">
        <v>829599</v>
      </c>
      <c r="AD289" s="5" t="str">
        <f t="shared" si="4"/>
        <v>No</v>
      </c>
      <c r="AF289" s="28"/>
      <c r="AG289" s="21"/>
    </row>
    <row r="290" spans="1:33">
      <c r="A290" s="8" t="s">
        <v>4591</v>
      </c>
      <c r="B290" s="8" t="s">
        <v>4592</v>
      </c>
      <c r="C290" s="9" t="s">
        <v>235</v>
      </c>
      <c r="D290" s="185">
        <v>4012</v>
      </c>
      <c r="E290" s="188">
        <v>40012</v>
      </c>
      <c r="F290" s="9" t="s">
        <v>88</v>
      </c>
      <c r="G290" s="9" t="s">
        <v>84</v>
      </c>
      <c r="H290" s="10">
        <v>391024</v>
      </c>
      <c r="I290" s="11">
        <v>66</v>
      </c>
      <c r="J290" s="24">
        <v>0</v>
      </c>
      <c r="K290" s="20"/>
      <c r="L290" s="14">
        <v>0</v>
      </c>
      <c r="N290" s="21">
        <v>0</v>
      </c>
      <c r="P290" s="21">
        <v>0</v>
      </c>
      <c r="R290" s="21">
        <v>1515383</v>
      </c>
      <c r="T290" s="21">
        <v>0</v>
      </c>
      <c r="V290" s="21">
        <v>0</v>
      </c>
      <c r="X290" s="21">
        <v>0</v>
      </c>
      <c r="Z290" s="21">
        <v>0</v>
      </c>
      <c r="AB290" s="22">
        <v>1515383</v>
      </c>
      <c r="AD290" s="5" t="str">
        <f t="shared" si="4"/>
        <v>No</v>
      </c>
      <c r="AF290" s="28"/>
      <c r="AG290" s="21"/>
    </row>
    <row r="291" spans="1:33">
      <c r="A291" s="8" t="s">
        <v>1983</v>
      </c>
      <c r="B291" s="8" t="s">
        <v>1984</v>
      </c>
      <c r="C291" s="9" t="s">
        <v>171</v>
      </c>
      <c r="D291" s="185">
        <v>4077</v>
      </c>
      <c r="E291" s="188">
        <v>40077</v>
      </c>
      <c r="F291" s="9" t="s">
        <v>88</v>
      </c>
      <c r="G291" s="9" t="s">
        <v>84</v>
      </c>
      <c r="H291" s="10">
        <v>5502379</v>
      </c>
      <c r="I291" s="11">
        <v>66</v>
      </c>
      <c r="J291" s="24">
        <v>67185184</v>
      </c>
      <c r="K291" s="20"/>
      <c r="L291" s="14">
        <v>0</v>
      </c>
      <c r="N291" s="21">
        <v>0</v>
      </c>
      <c r="P291" s="21">
        <v>0</v>
      </c>
      <c r="R291" s="21">
        <v>0</v>
      </c>
      <c r="T291" s="21">
        <v>0</v>
      </c>
      <c r="V291" s="21">
        <v>0</v>
      </c>
      <c r="X291" s="21">
        <v>0</v>
      </c>
      <c r="Z291" s="21">
        <v>0</v>
      </c>
      <c r="AB291" s="22">
        <v>67185184</v>
      </c>
      <c r="AD291" s="5" t="str">
        <f t="shared" si="4"/>
        <v>No</v>
      </c>
      <c r="AF291" s="28"/>
      <c r="AG291" s="21"/>
    </row>
    <row r="292" spans="1:33">
      <c r="A292" s="8" t="s">
        <v>5691</v>
      </c>
      <c r="B292" s="8" t="s">
        <v>4181</v>
      </c>
      <c r="C292" s="9" t="s">
        <v>82</v>
      </c>
      <c r="D292" s="185">
        <v>2196</v>
      </c>
      <c r="E292" s="188">
        <v>20196</v>
      </c>
      <c r="F292" s="9" t="s">
        <v>83</v>
      </c>
      <c r="G292" s="9" t="s">
        <v>84</v>
      </c>
      <c r="H292" s="10">
        <v>18351295</v>
      </c>
      <c r="I292" s="11">
        <v>66</v>
      </c>
      <c r="J292" s="24">
        <v>1548278</v>
      </c>
      <c r="K292" s="20"/>
      <c r="L292" s="14">
        <v>0</v>
      </c>
      <c r="N292" s="21">
        <v>0</v>
      </c>
      <c r="P292" s="21">
        <v>0</v>
      </c>
      <c r="R292" s="21">
        <v>0</v>
      </c>
      <c r="T292" s="21">
        <v>0</v>
      </c>
      <c r="V292" s="21">
        <v>0</v>
      </c>
      <c r="X292" s="21">
        <v>0</v>
      </c>
      <c r="Z292" s="21">
        <v>0</v>
      </c>
      <c r="AB292" s="22">
        <v>1548278</v>
      </c>
      <c r="AD292" s="5" t="str">
        <f t="shared" si="4"/>
        <v>No</v>
      </c>
      <c r="AF292" s="28"/>
      <c r="AG292" s="21"/>
    </row>
    <row r="293" spans="1:33">
      <c r="A293" s="8" t="s">
        <v>717</v>
      </c>
      <c r="B293" s="8" t="s">
        <v>718</v>
      </c>
      <c r="C293" s="9" t="s">
        <v>278</v>
      </c>
      <c r="D293" s="185">
        <v>7015</v>
      </c>
      <c r="E293" s="188">
        <v>70015</v>
      </c>
      <c r="F293" s="9" t="s">
        <v>83</v>
      </c>
      <c r="G293" s="9" t="s">
        <v>84</v>
      </c>
      <c r="H293" s="10">
        <v>472870</v>
      </c>
      <c r="I293" s="11">
        <v>66</v>
      </c>
      <c r="J293" s="24">
        <v>0</v>
      </c>
      <c r="K293" s="20"/>
      <c r="L293" s="14">
        <v>0</v>
      </c>
      <c r="N293" s="21">
        <v>1609035</v>
      </c>
      <c r="P293" s="21">
        <v>0</v>
      </c>
      <c r="R293" s="21">
        <v>0</v>
      </c>
      <c r="T293" s="21">
        <v>0</v>
      </c>
      <c r="V293" s="21">
        <v>0</v>
      </c>
      <c r="X293" s="21">
        <v>0</v>
      </c>
      <c r="Z293" s="21">
        <v>0</v>
      </c>
      <c r="AB293" s="22">
        <v>1609035</v>
      </c>
      <c r="AD293" s="5" t="str">
        <f t="shared" si="4"/>
        <v>No</v>
      </c>
      <c r="AF293" s="28"/>
      <c r="AG293" s="21"/>
    </row>
    <row r="294" spans="1:33">
      <c r="A294" s="8" t="s">
        <v>1950</v>
      </c>
      <c r="B294" s="8" t="s">
        <v>1951</v>
      </c>
      <c r="C294" s="9" t="s">
        <v>466</v>
      </c>
      <c r="D294" s="185">
        <v>5011</v>
      </c>
      <c r="E294" s="188">
        <v>50011</v>
      </c>
      <c r="F294" s="9" t="s">
        <v>88</v>
      </c>
      <c r="G294" s="9" t="s">
        <v>84</v>
      </c>
      <c r="H294" s="10">
        <v>279245</v>
      </c>
      <c r="I294" s="11">
        <v>66</v>
      </c>
      <c r="J294" s="24">
        <v>0</v>
      </c>
      <c r="K294" s="20"/>
      <c r="L294" s="14">
        <v>0</v>
      </c>
      <c r="N294" s="21">
        <v>0</v>
      </c>
      <c r="P294" s="21">
        <v>0</v>
      </c>
      <c r="R294" s="21">
        <v>0</v>
      </c>
      <c r="T294" s="21">
        <v>0</v>
      </c>
      <c r="V294" s="21">
        <v>0</v>
      </c>
      <c r="X294" s="21">
        <v>0</v>
      </c>
      <c r="Z294" s="21">
        <v>0</v>
      </c>
      <c r="AB294" s="22">
        <v>0</v>
      </c>
      <c r="AD294" s="5" t="str">
        <f t="shared" si="4"/>
        <v>No</v>
      </c>
      <c r="AF294" s="28"/>
      <c r="AG294" s="21"/>
    </row>
    <row r="295" spans="1:33">
      <c r="A295" s="8" t="s">
        <v>5982</v>
      </c>
      <c r="B295" s="8" t="s">
        <v>6116</v>
      </c>
      <c r="C295" s="9" t="s">
        <v>46</v>
      </c>
      <c r="D295" s="185">
        <v>5221</v>
      </c>
      <c r="E295" s="188">
        <v>50518</v>
      </c>
      <c r="F295" s="9" t="s">
        <v>88</v>
      </c>
      <c r="G295" s="9" t="s">
        <v>84</v>
      </c>
      <c r="H295" s="10">
        <v>2650890</v>
      </c>
      <c r="I295" s="11">
        <v>65</v>
      </c>
      <c r="J295" s="24">
        <v>0</v>
      </c>
      <c r="K295" s="20"/>
      <c r="L295" s="14">
        <v>0</v>
      </c>
      <c r="N295" s="21">
        <v>7131950</v>
      </c>
      <c r="P295" s="21">
        <v>0</v>
      </c>
      <c r="R295" s="21">
        <v>0</v>
      </c>
      <c r="T295" s="21">
        <v>0</v>
      </c>
      <c r="V295" s="21">
        <v>0</v>
      </c>
      <c r="X295" s="21">
        <v>0</v>
      </c>
      <c r="Z295" s="21">
        <v>0</v>
      </c>
      <c r="AB295" s="22">
        <v>7131950</v>
      </c>
      <c r="AD295" s="5" t="str">
        <f t="shared" si="4"/>
        <v>No</v>
      </c>
      <c r="AF295" s="28"/>
      <c r="AG295" s="21"/>
    </row>
    <row r="296" spans="1:33">
      <c r="A296" s="8" t="s">
        <v>4147</v>
      </c>
      <c r="B296" s="8" t="s">
        <v>4148</v>
      </c>
      <c r="C296" s="9" t="s">
        <v>129</v>
      </c>
      <c r="D296" s="185">
        <v>4138</v>
      </c>
      <c r="E296" s="188">
        <v>40138</v>
      </c>
      <c r="F296" s="9" t="s">
        <v>83</v>
      </c>
      <c r="G296" s="9" t="s">
        <v>84</v>
      </c>
      <c r="H296" s="10">
        <v>4515419</v>
      </c>
      <c r="I296" s="11">
        <v>65</v>
      </c>
      <c r="J296" s="24">
        <v>0</v>
      </c>
      <c r="K296" s="20"/>
      <c r="L296" s="14">
        <v>0</v>
      </c>
      <c r="N296" s="21">
        <v>0</v>
      </c>
      <c r="P296" s="21">
        <v>0</v>
      </c>
      <c r="R296" s="21">
        <v>0</v>
      </c>
      <c r="T296" s="21">
        <v>0</v>
      </c>
      <c r="V296" s="21">
        <v>0</v>
      </c>
      <c r="X296" s="21">
        <v>0</v>
      </c>
      <c r="Z296" s="21">
        <v>0</v>
      </c>
      <c r="AB296" s="22">
        <v>0</v>
      </c>
      <c r="AD296" s="5" t="str">
        <f t="shared" si="4"/>
        <v>No</v>
      </c>
      <c r="AF296" s="28"/>
      <c r="AG296" s="21"/>
    </row>
    <row r="297" spans="1:33">
      <c r="A297" s="8" t="s">
        <v>1354</v>
      </c>
      <c r="B297" s="8" t="s">
        <v>1355</v>
      </c>
      <c r="C297" s="9" t="s">
        <v>91</v>
      </c>
      <c r="D297" s="185">
        <v>9089</v>
      </c>
      <c r="E297" s="188">
        <v>90089</v>
      </c>
      <c r="F297" s="9" t="s">
        <v>83</v>
      </c>
      <c r="G297" s="9" t="s">
        <v>84</v>
      </c>
      <c r="H297" s="10">
        <v>308231</v>
      </c>
      <c r="I297" s="11">
        <v>65</v>
      </c>
      <c r="J297" s="24">
        <v>488394</v>
      </c>
      <c r="K297" s="20"/>
      <c r="L297" s="14">
        <v>0</v>
      </c>
      <c r="N297" s="21">
        <v>0</v>
      </c>
      <c r="P297" s="21">
        <v>0</v>
      </c>
      <c r="R297" s="21">
        <v>1331124</v>
      </c>
      <c r="T297" s="21">
        <v>0</v>
      </c>
      <c r="V297" s="21">
        <v>0</v>
      </c>
      <c r="X297" s="21">
        <v>0</v>
      </c>
      <c r="Z297" s="21">
        <v>0</v>
      </c>
      <c r="AB297" s="22">
        <v>1819518</v>
      </c>
      <c r="AD297" s="5" t="str">
        <f t="shared" si="4"/>
        <v>No</v>
      </c>
      <c r="AF297" s="28"/>
      <c r="AG297" s="21"/>
    </row>
    <row r="298" spans="1:33">
      <c r="A298" s="8" t="s">
        <v>4599</v>
      </c>
      <c r="B298" s="8" t="s">
        <v>4600</v>
      </c>
      <c r="C298" s="9" t="s">
        <v>42</v>
      </c>
      <c r="D298" s="185">
        <v>2145</v>
      </c>
      <c r="E298" s="188">
        <v>20145</v>
      </c>
      <c r="F298" s="9" t="s">
        <v>157</v>
      </c>
      <c r="G298" s="9" t="s">
        <v>84</v>
      </c>
      <c r="H298" s="10">
        <v>53661</v>
      </c>
      <c r="I298" s="11">
        <v>64</v>
      </c>
      <c r="J298" s="24">
        <v>5554146</v>
      </c>
      <c r="K298" s="20"/>
      <c r="L298" s="14">
        <v>0</v>
      </c>
      <c r="N298" s="21">
        <v>0</v>
      </c>
      <c r="P298" s="21">
        <v>0</v>
      </c>
      <c r="R298" s="21">
        <v>0</v>
      </c>
      <c r="T298" s="21">
        <v>0</v>
      </c>
      <c r="V298" s="21">
        <v>0</v>
      </c>
      <c r="X298" s="21">
        <v>0</v>
      </c>
      <c r="Z298" s="21">
        <v>0</v>
      </c>
      <c r="AB298" s="22">
        <v>5554146</v>
      </c>
      <c r="AD298" s="5" t="str">
        <f t="shared" si="4"/>
        <v>No</v>
      </c>
      <c r="AF298" s="28"/>
      <c r="AG298" s="21"/>
    </row>
    <row r="299" spans="1:33">
      <c r="A299" s="8" t="s">
        <v>3628</v>
      </c>
      <c r="B299" s="8" t="s">
        <v>3119</v>
      </c>
      <c r="C299" s="9" t="s">
        <v>171</v>
      </c>
      <c r="D299" s="185">
        <v>4038</v>
      </c>
      <c r="E299" s="188">
        <v>40038</v>
      </c>
      <c r="F299" s="9" t="s">
        <v>83</v>
      </c>
      <c r="G299" s="9" t="s">
        <v>84</v>
      </c>
      <c r="H299" s="10">
        <v>340067</v>
      </c>
      <c r="I299" s="11">
        <v>64</v>
      </c>
      <c r="J299" s="24">
        <v>3178791</v>
      </c>
      <c r="K299" s="20"/>
      <c r="L299" s="14">
        <v>0</v>
      </c>
      <c r="N299" s="21">
        <v>0</v>
      </c>
      <c r="P299" s="21">
        <v>0</v>
      </c>
      <c r="R299" s="21">
        <v>0</v>
      </c>
      <c r="T299" s="21">
        <v>0</v>
      </c>
      <c r="V299" s="21">
        <v>659614</v>
      </c>
      <c r="X299" s="21">
        <v>0</v>
      </c>
      <c r="Z299" s="21">
        <v>0</v>
      </c>
      <c r="AB299" s="22">
        <v>3838405</v>
      </c>
      <c r="AD299" s="5" t="str">
        <f t="shared" si="4"/>
        <v>No</v>
      </c>
      <c r="AF299" s="28"/>
      <c r="AG299" s="21"/>
    </row>
    <row r="300" spans="1:33">
      <c r="A300" s="8" t="s">
        <v>2640</v>
      </c>
      <c r="B300" s="8" t="s">
        <v>2641</v>
      </c>
      <c r="C300" s="9" t="s">
        <v>288</v>
      </c>
      <c r="D300" s="185" t="s">
        <v>2642</v>
      </c>
      <c r="E300" s="188" t="s">
        <v>2643</v>
      </c>
      <c r="F300" s="9" t="s">
        <v>88</v>
      </c>
      <c r="G300" s="9" t="s">
        <v>147</v>
      </c>
      <c r="H300" s="10">
        <v>0</v>
      </c>
      <c r="I300" s="11">
        <v>64</v>
      </c>
      <c r="J300" s="24">
        <v>0</v>
      </c>
      <c r="K300" s="20"/>
      <c r="L300" s="14">
        <v>0</v>
      </c>
      <c r="N300" s="21">
        <v>0</v>
      </c>
      <c r="P300" s="21">
        <v>0</v>
      </c>
      <c r="R300" s="21">
        <v>0</v>
      </c>
      <c r="T300" s="21">
        <v>0</v>
      </c>
      <c r="V300" s="21">
        <v>0</v>
      </c>
      <c r="X300" s="21">
        <v>0</v>
      </c>
      <c r="Z300" s="21">
        <v>4575554</v>
      </c>
      <c r="AB300" s="22">
        <v>4575554</v>
      </c>
      <c r="AD300" s="5" t="str">
        <f t="shared" si="4"/>
        <v>No</v>
      </c>
      <c r="AF300" s="28"/>
      <c r="AG300" s="21"/>
    </row>
    <row r="301" spans="1:33">
      <c r="A301" s="8" t="s">
        <v>3010</v>
      </c>
      <c r="B301" s="8" t="s">
        <v>3011</v>
      </c>
      <c r="C301" s="9" t="s">
        <v>217</v>
      </c>
      <c r="D301" s="185" t="s">
        <v>3012</v>
      </c>
      <c r="E301" s="188" t="s">
        <v>3013</v>
      </c>
      <c r="F301" s="9" t="s">
        <v>83</v>
      </c>
      <c r="G301" s="9" t="s">
        <v>147</v>
      </c>
      <c r="H301" s="10">
        <v>0</v>
      </c>
      <c r="I301" s="11">
        <v>64</v>
      </c>
      <c r="J301" s="24">
        <v>0</v>
      </c>
      <c r="K301" s="20"/>
      <c r="L301" s="14">
        <v>0</v>
      </c>
      <c r="N301" s="21">
        <v>0</v>
      </c>
      <c r="P301" s="21">
        <v>0</v>
      </c>
      <c r="R301" s="21">
        <v>0</v>
      </c>
      <c r="T301" s="21">
        <v>0</v>
      </c>
      <c r="V301" s="21">
        <v>0</v>
      </c>
      <c r="X301" s="21">
        <v>0</v>
      </c>
      <c r="Z301" s="21">
        <v>284188</v>
      </c>
      <c r="AB301" s="22">
        <v>284188</v>
      </c>
      <c r="AD301" s="5" t="str">
        <f t="shared" si="4"/>
        <v>No</v>
      </c>
      <c r="AF301" s="28"/>
      <c r="AG301" s="21"/>
    </row>
    <row r="302" spans="1:33">
      <c r="A302" s="8" t="s">
        <v>3450</v>
      </c>
      <c r="B302" s="8" t="s">
        <v>3451</v>
      </c>
      <c r="C302" s="9" t="s">
        <v>34</v>
      </c>
      <c r="D302" s="185" t="s">
        <v>3452</v>
      </c>
      <c r="E302" s="188" t="s">
        <v>3453</v>
      </c>
      <c r="F302" s="9" t="s">
        <v>157</v>
      </c>
      <c r="G302" s="9" t="s">
        <v>147</v>
      </c>
      <c r="H302" s="10">
        <v>0</v>
      </c>
      <c r="I302" s="11">
        <v>64</v>
      </c>
      <c r="J302" s="24">
        <v>0</v>
      </c>
      <c r="K302" s="20"/>
      <c r="L302" s="14">
        <v>0</v>
      </c>
      <c r="N302" s="21">
        <v>0</v>
      </c>
      <c r="P302" s="21">
        <v>0</v>
      </c>
      <c r="R302" s="21">
        <v>0</v>
      </c>
      <c r="T302" s="21">
        <v>0</v>
      </c>
      <c r="V302" s="21">
        <v>0</v>
      </c>
      <c r="X302" s="21">
        <v>0</v>
      </c>
      <c r="Z302" s="21">
        <v>99929</v>
      </c>
      <c r="AB302" s="22">
        <v>99929</v>
      </c>
      <c r="AD302" s="5" t="str">
        <f t="shared" si="4"/>
        <v>No</v>
      </c>
      <c r="AF302" s="28"/>
      <c r="AG302" s="21"/>
    </row>
    <row r="303" spans="1:33">
      <c r="A303" s="8" t="s">
        <v>520</v>
      </c>
      <c r="B303" s="8" t="s">
        <v>521</v>
      </c>
      <c r="C303" s="9" t="s">
        <v>238</v>
      </c>
      <c r="D303" s="185">
        <v>1050</v>
      </c>
      <c r="E303" s="188">
        <v>10050</v>
      </c>
      <c r="F303" s="9" t="s">
        <v>88</v>
      </c>
      <c r="G303" s="9" t="s">
        <v>84</v>
      </c>
      <c r="H303" s="10">
        <v>923311</v>
      </c>
      <c r="I303" s="11">
        <v>64</v>
      </c>
      <c r="J303" s="24">
        <v>0</v>
      </c>
      <c r="K303" s="20"/>
      <c r="L303" s="14">
        <v>0</v>
      </c>
      <c r="N303" s="21">
        <v>0</v>
      </c>
      <c r="P303" s="21">
        <v>0</v>
      </c>
      <c r="R303" s="21">
        <v>0</v>
      </c>
      <c r="T303" s="21">
        <v>0</v>
      </c>
      <c r="V303" s="21">
        <v>0</v>
      </c>
      <c r="X303" s="21">
        <v>0</v>
      </c>
      <c r="Z303" s="21">
        <v>0</v>
      </c>
      <c r="AB303" s="22">
        <v>0</v>
      </c>
      <c r="AD303" s="5" t="str">
        <f t="shared" si="4"/>
        <v>No</v>
      </c>
      <c r="AF303" s="28"/>
      <c r="AG303" s="21"/>
    </row>
    <row r="304" spans="1:33">
      <c r="A304" s="8" t="s">
        <v>4101</v>
      </c>
      <c r="B304" s="8" t="s">
        <v>4102</v>
      </c>
      <c r="C304" s="9" t="s">
        <v>46</v>
      </c>
      <c r="D304" s="185">
        <v>5025</v>
      </c>
      <c r="E304" s="188">
        <v>50025</v>
      </c>
      <c r="F304" s="9" t="s">
        <v>88</v>
      </c>
      <c r="G304" s="9" t="s">
        <v>84</v>
      </c>
      <c r="H304" s="10">
        <v>120378</v>
      </c>
      <c r="I304" s="11">
        <v>64</v>
      </c>
      <c r="J304" s="24">
        <v>5407150</v>
      </c>
      <c r="K304" s="20"/>
      <c r="L304" s="14">
        <v>0</v>
      </c>
      <c r="N304" s="21">
        <v>6981850</v>
      </c>
      <c r="P304" s="21">
        <v>0</v>
      </c>
      <c r="R304" s="21">
        <v>0</v>
      </c>
      <c r="T304" s="21">
        <v>0</v>
      </c>
      <c r="V304" s="21">
        <v>0</v>
      </c>
      <c r="X304" s="21">
        <v>0</v>
      </c>
      <c r="Z304" s="21">
        <v>0</v>
      </c>
      <c r="AB304" s="22">
        <v>12389000</v>
      </c>
      <c r="AD304" s="5" t="str">
        <f t="shared" si="4"/>
        <v>No</v>
      </c>
      <c r="AF304" s="28"/>
      <c r="AG304" s="21"/>
    </row>
    <row r="305" spans="1:33">
      <c r="A305" s="8" t="s">
        <v>4604</v>
      </c>
      <c r="B305" s="8" t="s">
        <v>4605</v>
      </c>
      <c r="C305" s="9" t="s">
        <v>420</v>
      </c>
      <c r="D305" s="185">
        <v>11</v>
      </c>
      <c r="E305" s="188">
        <v>11</v>
      </c>
      <c r="F305" s="9" t="s">
        <v>88</v>
      </c>
      <c r="G305" s="9" t="s">
        <v>84</v>
      </c>
      <c r="H305" s="10">
        <v>349684</v>
      </c>
      <c r="I305" s="11">
        <v>63</v>
      </c>
      <c r="J305" s="24">
        <v>0</v>
      </c>
      <c r="K305" s="20"/>
      <c r="L305" s="14">
        <v>0</v>
      </c>
      <c r="N305" s="21">
        <v>0</v>
      </c>
      <c r="P305" s="21">
        <v>0</v>
      </c>
      <c r="R305" s="21">
        <v>0</v>
      </c>
      <c r="T305" s="21">
        <v>0</v>
      </c>
      <c r="V305" s="21">
        <v>0</v>
      </c>
      <c r="X305" s="21">
        <v>0</v>
      </c>
      <c r="Z305" s="21">
        <v>0</v>
      </c>
      <c r="AB305" s="22">
        <v>0</v>
      </c>
      <c r="AD305" s="5" t="str">
        <f t="shared" si="4"/>
        <v>No</v>
      </c>
      <c r="AF305" s="28"/>
      <c r="AG305" s="21"/>
    </row>
    <row r="306" spans="1:33">
      <c r="A306" s="8" t="s">
        <v>2983</v>
      </c>
      <c r="B306" s="8" t="s">
        <v>185</v>
      </c>
      <c r="C306" s="9" t="s">
        <v>91</v>
      </c>
      <c r="D306" s="185">
        <v>9007</v>
      </c>
      <c r="E306" s="188">
        <v>90007</v>
      </c>
      <c r="F306" s="9" t="s">
        <v>83</v>
      </c>
      <c r="G306" s="9" t="s">
        <v>84</v>
      </c>
      <c r="H306" s="10">
        <v>358172</v>
      </c>
      <c r="I306" s="11">
        <v>63</v>
      </c>
      <c r="J306" s="24">
        <v>1973211</v>
      </c>
      <c r="K306" s="20"/>
      <c r="L306" s="14">
        <v>0</v>
      </c>
      <c r="N306" s="21">
        <v>10105780</v>
      </c>
      <c r="P306" s="21">
        <v>0</v>
      </c>
      <c r="R306" s="21">
        <v>0</v>
      </c>
      <c r="T306" s="21">
        <v>0</v>
      </c>
      <c r="V306" s="21">
        <v>0</v>
      </c>
      <c r="X306" s="21">
        <v>0</v>
      </c>
      <c r="Z306" s="21">
        <v>0</v>
      </c>
      <c r="AB306" s="22">
        <v>12078991</v>
      </c>
      <c r="AD306" s="5" t="str">
        <f t="shared" si="4"/>
        <v>No</v>
      </c>
      <c r="AF306" s="28"/>
      <c r="AG306" s="21"/>
    </row>
    <row r="307" spans="1:33">
      <c r="A307" s="8" t="s">
        <v>2987</v>
      </c>
      <c r="B307" s="8" t="s">
        <v>2988</v>
      </c>
      <c r="C307" s="9" t="s">
        <v>91</v>
      </c>
      <c r="D307" s="185">
        <v>9211</v>
      </c>
      <c r="E307" s="188">
        <v>90211</v>
      </c>
      <c r="F307" s="9" t="s">
        <v>157</v>
      </c>
      <c r="G307" s="9" t="s">
        <v>84</v>
      </c>
      <c r="H307" s="10">
        <v>12150996</v>
      </c>
      <c r="I307" s="11">
        <v>63</v>
      </c>
      <c r="J307" s="24">
        <v>0</v>
      </c>
      <c r="K307" s="20"/>
      <c r="L307" s="14">
        <v>0</v>
      </c>
      <c r="N307" s="21">
        <v>0</v>
      </c>
      <c r="P307" s="21">
        <v>0</v>
      </c>
      <c r="R307" s="21">
        <v>0</v>
      </c>
      <c r="T307" s="21">
        <v>0</v>
      </c>
      <c r="V307" s="21">
        <v>0</v>
      </c>
      <c r="X307" s="21">
        <v>87456</v>
      </c>
      <c r="Z307" s="21">
        <v>0</v>
      </c>
      <c r="AB307" s="22">
        <v>87456</v>
      </c>
      <c r="AD307" s="5" t="str">
        <f t="shared" si="4"/>
        <v>No</v>
      </c>
      <c r="AF307" s="28"/>
      <c r="AG307" s="21"/>
    </row>
    <row r="308" spans="1:33">
      <c r="A308" s="8" t="s">
        <v>4421</v>
      </c>
      <c r="B308" s="8" t="s">
        <v>4422</v>
      </c>
      <c r="C308" s="9" t="s">
        <v>555</v>
      </c>
      <c r="D308" s="185">
        <v>5057</v>
      </c>
      <c r="E308" s="188">
        <v>50057</v>
      </c>
      <c r="F308" s="9" t="s">
        <v>88</v>
      </c>
      <c r="G308" s="9" t="s">
        <v>84</v>
      </c>
      <c r="H308" s="10">
        <v>280051</v>
      </c>
      <c r="I308" s="11">
        <v>62</v>
      </c>
      <c r="J308" s="24">
        <v>0</v>
      </c>
      <c r="K308" s="20"/>
      <c r="L308" s="14">
        <v>0</v>
      </c>
      <c r="N308" s="21">
        <v>12475153</v>
      </c>
      <c r="P308" s="21">
        <v>0</v>
      </c>
      <c r="R308" s="21">
        <v>0</v>
      </c>
      <c r="T308" s="21">
        <v>0</v>
      </c>
      <c r="V308" s="21">
        <v>0</v>
      </c>
      <c r="X308" s="21">
        <v>0</v>
      </c>
      <c r="Z308" s="21">
        <v>0</v>
      </c>
      <c r="AB308" s="22">
        <v>12475153</v>
      </c>
      <c r="AD308" s="5" t="str">
        <f t="shared" si="4"/>
        <v>No</v>
      </c>
      <c r="AF308" s="28"/>
      <c r="AG308" s="21"/>
    </row>
    <row r="309" spans="1:33">
      <c r="A309" s="8" t="s">
        <v>457</v>
      </c>
      <c r="B309" s="8" t="s">
        <v>458</v>
      </c>
      <c r="C309" s="9" t="s">
        <v>288</v>
      </c>
      <c r="D309" s="185">
        <v>3025</v>
      </c>
      <c r="E309" s="188">
        <v>30025</v>
      </c>
      <c r="F309" s="9" t="s">
        <v>88</v>
      </c>
      <c r="G309" s="9" t="s">
        <v>84</v>
      </c>
      <c r="H309" s="10">
        <v>381502</v>
      </c>
      <c r="I309" s="11">
        <v>62</v>
      </c>
      <c r="J309" s="24">
        <v>0</v>
      </c>
      <c r="K309" s="20"/>
      <c r="L309" s="14">
        <v>0</v>
      </c>
      <c r="N309" s="21">
        <v>0</v>
      </c>
      <c r="P309" s="21">
        <v>0</v>
      </c>
      <c r="R309" s="21">
        <v>0</v>
      </c>
      <c r="T309" s="21">
        <v>0</v>
      </c>
      <c r="V309" s="21">
        <v>4884255</v>
      </c>
      <c r="X309" s="21">
        <v>79525</v>
      </c>
      <c r="Z309" s="21">
        <v>0</v>
      </c>
      <c r="AB309" s="22">
        <v>4963780</v>
      </c>
      <c r="AD309" s="5" t="str">
        <f t="shared" si="4"/>
        <v>No</v>
      </c>
      <c r="AF309" s="28"/>
      <c r="AG309" s="21"/>
    </row>
    <row r="310" spans="1:33">
      <c r="A310" s="8" t="s">
        <v>1614</v>
      </c>
      <c r="B310" s="8" t="s">
        <v>6138</v>
      </c>
      <c r="C310" s="9" t="s">
        <v>178</v>
      </c>
      <c r="D310" s="185" t="s">
        <v>1615</v>
      </c>
      <c r="E310" s="188" t="s">
        <v>1616</v>
      </c>
      <c r="F310" s="9" t="s">
        <v>88</v>
      </c>
      <c r="G310" s="9" t="s">
        <v>147</v>
      </c>
      <c r="H310" s="10">
        <v>0</v>
      </c>
      <c r="I310" s="11">
        <v>62</v>
      </c>
      <c r="J310" s="24">
        <v>0</v>
      </c>
      <c r="K310" s="20"/>
      <c r="L310" s="14">
        <v>0</v>
      </c>
      <c r="N310" s="21">
        <v>0</v>
      </c>
      <c r="P310" s="21">
        <v>0</v>
      </c>
      <c r="R310" s="21">
        <v>0</v>
      </c>
      <c r="T310" s="21">
        <v>0</v>
      </c>
      <c r="V310" s="21">
        <v>0</v>
      </c>
      <c r="X310" s="21">
        <v>0</v>
      </c>
      <c r="Z310" s="21">
        <v>2820547</v>
      </c>
      <c r="AB310" s="22">
        <v>2820547</v>
      </c>
      <c r="AD310" s="5" t="str">
        <f t="shared" si="4"/>
        <v>No</v>
      </c>
      <c r="AF310" s="28"/>
      <c r="AG310" s="21"/>
    </row>
    <row r="311" spans="1:33">
      <c r="A311" s="8" t="s">
        <v>3304</v>
      </c>
      <c r="B311" s="8" t="s">
        <v>763</v>
      </c>
      <c r="C311" s="9" t="s">
        <v>555</v>
      </c>
      <c r="D311" s="185" t="s">
        <v>3305</v>
      </c>
      <c r="E311" s="188" t="s">
        <v>3306</v>
      </c>
      <c r="F311" s="9" t="s">
        <v>88</v>
      </c>
      <c r="G311" s="9" t="s">
        <v>147</v>
      </c>
      <c r="H311" s="10">
        <v>0</v>
      </c>
      <c r="I311" s="11">
        <v>62</v>
      </c>
      <c r="J311" s="24">
        <v>0</v>
      </c>
      <c r="K311" s="20"/>
      <c r="L311" s="14">
        <v>0</v>
      </c>
      <c r="N311" s="21">
        <v>0</v>
      </c>
      <c r="P311" s="21">
        <v>0</v>
      </c>
      <c r="R311" s="21">
        <v>0</v>
      </c>
      <c r="T311" s="21">
        <v>0</v>
      </c>
      <c r="V311" s="21">
        <v>0</v>
      </c>
      <c r="X311" s="21">
        <v>0</v>
      </c>
      <c r="Z311" s="21">
        <v>2432284</v>
      </c>
      <c r="AB311" s="22">
        <v>2432284</v>
      </c>
      <c r="AD311" s="5" t="str">
        <f t="shared" si="4"/>
        <v>No</v>
      </c>
      <c r="AF311" s="28"/>
      <c r="AG311" s="21"/>
    </row>
    <row r="312" spans="1:33">
      <c r="A312" s="8" t="s">
        <v>4121</v>
      </c>
      <c r="B312" s="8" t="s">
        <v>4122</v>
      </c>
      <c r="C312" s="9" t="s">
        <v>87</v>
      </c>
      <c r="D312" s="185">
        <v>6</v>
      </c>
      <c r="E312" s="188">
        <v>6</v>
      </c>
      <c r="F312" s="9" t="s">
        <v>83</v>
      </c>
      <c r="G312" s="9" t="s">
        <v>84</v>
      </c>
      <c r="H312" s="10">
        <v>129534</v>
      </c>
      <c r="I312" s="11">
        <v>61</v>
      </c>
      <c r="J312" s="24">
        <v>0</v>
      </c>
      <c r="K312" s="20"/>
      <c r="L312" s="14">
        <v>0</v>
      </c>
      <c r="N312" s="21">
        <v>0</v>
      </c>
      <c r="P312" s="21">
        <v>0</v>
      </c>
      <c r="R312" s="21">
        <v>0</v>
      </c>
      <c r="T312" s="21">
        <v>0</v>
      </c>
      <c r="V312" s="21">
        <v>0</v>
      </c>
      <c r="X312" s="21">
        <v>0</v>
      </c>
      <c r="Z312" s="21">
        <v>0</v>
      </c>
      <c r="AB312" s="22">
        <v>0</v>
      </c>
      <c r="AD312" s="5" t="str">
        <f t="shared" si="4"/>
        <v>No</v>
      </c>
      <c r="AF312" s="28"/>
      <c r="AG312" s="21"/>
    </row>
    <row r="313" spans="1:33">
      <c r="A313" s="8" t="s">
        <v>476</v>
      </c>
      <c r="B313" s="8" t="s">
        <v>477</v>
      </c>
      <c r="C313" s="9" t="s">
        <v>132</v>
      </c>
      <c r="D313" s="185">
        <v>5051</v>
      </c>
      <c r="E313" s="188">
        <v>50051</v>
      </c>
      <c r="F313" s="9" t="s">
        <v>88</v>
      </c>
      <c r="G313" s="9" t="s">
        <v>84</v>
      </c>
      <c r="H313" s="10">
        <v>147725</v>
      </c>
      <c r="I313" s="11">
        <v>61</v>
      </c>
      <c r="J313" s="24">
        <v>4122009</v>
      </c>
      <c r="K313" s="20"/>
      <c r="L313" s="14">
        <v>0</v>
      </c>
      <c r="N313" s="21">
        <v>0</v>
      </c>
      <c r="P313" s="21">
        <v>0</v>
      </c>
      <c r="R313" s="21">
        <v>0</v>
      </c>
      <c r="T313" s="21">
        <v>0</v>
      </c>
      <c r="V313" s="21">
        <v>0</v>
      </c>
      <c r="X313" s="21">
        <v>0</v>
      </c>
      <c r="Z313" s="21">
        <v>0</v>
      </c>
      <c r="AB313" s="22">
        <v>4122009</v>
      </c>
      <c r="AD313" s="5" t="str">
        <f t="shared" si="4"/>
        <v>No</v>
      </c>
      <c r="AF313" s="28"/>
      <c r="AG313" s="21"/>
    </row>
    <row r="314" spans="1:33">
      <c r="A314" s="8" t="s">
        <v>4135</v>
      </c>
      <c r="B314" s="8" t="s">
        <v>4136</v>
      </c>
      <c r="C314" s="9" t="s">
        <v>82</v>
      </c>
      <c r="D314" s="185">
        <v>2204</v>
      </c>
      <c r="E314" s="188">
        <v>20204</v>
      </c>
      <c r="F314" s="9" t="s">
        <v>157</v>
      </c>
      <c r="G314" s="9" t="s">
        <v>84</v>
      </c>
      <c r="H314" s="10">
        <v>5441567</v>
      </c>
      <c r="I314" s="11">
        <v>61</v>
      </c>
      <c r="J314" s="24">
        <v>0</v>
      </c>
      <c r="K314" s="20"/>
      <c r="L314" s="14">
        <v>0</v>
      </c>
      <c r="N314" s="21">
        <v>0</v>
      </c>
      <c r="P314" s="21">
        <v>0</v>
      </c>
      <c r="R314" s="21">
        <v>0</v>
      </c>
      <c r="T314" s="21">
        <v>0</v>
      </c>
      <c r="V314" s="21">
        <v>0</v>
      </c>
      <c r="X314" s="21">
        <v>0</v>
      </c>
      <c r="Z314" s="21">
        <v>0</v>
      </c>
      <c r="AB314" s="22">
        <v>0</v>
      </c>
      <c r="AD314" s="5" t="str">
        <f t="shared" si="4"/>
        <v>No</v>
      </c>
      <c r="AF314" s="28"/>
      <c r="AG314" s="21"/>
    </row>
    <row r="315" spans="1:33">
      <c r="A315" s="8" t="s">
        <v>4881</v>
      </c>
      <c r="B315" s="8" t="s">
        <v>4594</v>
      </c>
      <c r="C315" s="9" t="s">
        <v>87</v>
      </c>
      <c r="D315" s="185" t="s">
        <v>4882</v>
      </c>
      <c r="E315" s="188" t="s">
        <v>4883</v>
      </c>
      <c r="F315" s="9" t="s">
        <v>88</v>
      </c>
      <c r="G315" s="9" t="s">
        <v>147</v>
      </c>
      <c r="H315" s="10">
        <v>0</v>
      </c>
      <c r="I315" s="11">
        <v>61</v>
      </c>
      <c r="J315" s="24">
        <v>0</v>
      </c>
      <c r="K315" s="20"/>
      <c r="L315" s="14">
        <v>0</v>
      </c>
      <c r="N315" s="21">
        <v>0</v>
      </c>
      <c r="P315" s="21">
        <v>0</v>
      </c>
      <c r="R315" s="21">
        <v>0</v>
      </c>
      <c r="T315" s="21">
        <v>0</v>
      </c>
      <c r="V315" s="21">
        <v>0</v>
      </c>
      <c r="X315" s="21">
        <v>0</v>
      </c>
      <c r="Z315" s="21">
        <v>606722</v>
      </c>
      <c r="AB315" s="22">
        <v>606722</v>
      </c>
      <c r="AD315" s="5" t="str">
        <f t="shared" si="4"/>
        <v>No</v>
      </c>
      <c r="AF315" s="28"/>
      <c r="AG315" s="21"/>
    </row>
    <row r="316" spans="1:33">
      <c r="A316" s="8" t="s">
        <v>6532</v>
      </c>
      <c r="B316" s="8" t="s">
        <v>5150</v>
      </c>
      <c r="C316" s="9" t="s">
        <v>120</v>
      </c>
      <c r="D316" s="185" t="s">
        <v>5151</v>
      </c>
      <c r="E316" s="188" t="s">
        <v>5152</v>
      </c>
      <c r="F316" s="9" t="s">
        <v>157</v>
      </c>
      <c r="G316" s="9" t="s">
        <v>147</v>
      </c>
      <c r="H316" s="10">
        <v>0</v>
      </c>
      <c r="I316" s="11">
        <v>60</v>
      </c>
      <c r="J316" s="24">
        <v>0</v>
      </c>
      <c r="K316" s="20"/>
      <c r="L316" s="14">
        <v>0</v>
      </c>
      <c r="N316" s="21">
        <v>0</v>
      </c>
      <c r="P316" s="21">
        <v>0</v>
      </c>
      <c r="R316" s="21">
        <v>0</v>
      </c>
      <c r="T316" s="21">
        <v>0</v>
      </c>
      <c r="V316" s="21">
        <v>0</v>
      </c>
      <c r="X316" s="21">
        <v>0</v>
      </c>
      <c r="Z316" s="21">
        <v>878353</v>
      </c>
      <c r="AB316" s="22">
        <v>878353</v>
      </c>
      <c r="AD316" s="5" t="str">
        <f t="shared" si="4"/>
        <v>No</v>
      </c>
      <c r="AF316" s="28"/>
      <c r="AG316" s="21"/>
    </row>
    <row r="317" spans="1:33">
      <c r="A317" s="8" t="s">
        <v>4526</v>
      </c>
      <c r="B317" s="8" t="s">
        <v>4527</v>
      </c>
      <c r="C317" s="9" t="s">
        <v>454</v>
      </c>
      <c r="D317" s="185" t="s">
        <v>4528</v>
      </c>
      <c r="E317" s="188" t="s">
        <v>4529</v>
      </c>
      <c r="F317" s="9" t="s">
        <v>125</v>
      </c>
      <c r="G317" s="9" t="s">
        <v>147</v>
      </c>
      <c r="H317" s="10">
        <v>0</v>
      </c>
      <c r="I317" s="11">
        <v>60</v>
      </c>
      <c r="J317" s="24">
        <v>0</v>
      </c>
      <c r="K317" s="20"/>
      <c r="L317" s="14">
        <v>0</v>
      </c>
      <c r="N317" s="21">
        <v>0</v>
      </c>
      <c r="P317" s="21">
        <v>0</v>
      </c>
      <c r="R317" s="21">
        <v>0</v>
      </c>
      <c r="T317" s="21">
        <v>0</v>
      </c>
      <c r="V317" s="21">
        <v>0</v>
      </c>
      <c r="X317" s="21">
        <v>0</v>
      </c>
      <c r="Z317" s="21">
        <v>0</v>
      </c>
      <c r="AB317" s="22">
        <v>0</v>
      </c>
      <c r="AD317" s="5" t="str">
        <f t="shared" si="4"/>
        <v>No</v>
      </c>
      <c r="AF317" s="28"/>
      <c r="AG317" s="21"/>
    </row>
    <row r="318" spans="1:33">
      <c r="A318" s="8" t="s">
        <v>4573</v>
      </c>
      <c r="B318" s="8" t="s">
        <v>3698</v>
      </c>
      <c r="C318" s="9" t="s">
        <v>454</v>
      </c>
      <c r="D318" s="185">
        <v>8106</v>
      </c>
      <c r="E318" s="188">
        <v>80106</v>
      </c>
      <c r="F318" s="9" t="s">
        <v>125</v>
      </c>
      <c r="G318" s="9" t="s">
        <v>84</v>
      </c>
      <c r="H318" s="10">
        <v>264465</v>
      </c>
      <c r="I318" s="11">
        <v>60</v>
      </c>
      <c r="J318" s="24">
        <v>0</v>
      </c>
      <c r="K318" s="20"/>
      <c r="L318" s="14">
        <v>0</v>
      </c>
      <c r="N318" s="21">
        <v>0</v>
      </c>
      <c r="P318" s="21">
        <v>0</v>
      </c>
      <c r="R318" s="21">
        <v>0</v>
      </c>
      <c r="T318" s="21">
        <v>0</v>
      </c>
      <c r="V318" s="21">
        <v>0</v>
      </c>
      <c r="X318" s="21">
        <v>294256</v>
      </c>
      <c r="Z318" s="21">
        <v>0</v>
      </c>
      <c r="AB318" s="22">
        <v>294256</v>
      </c>
      <c r="AD318" s="5" t="str">
        <f t="shared" si="4"/>
        <v>No</v>
      </c>
      <c r="AF318" s="28"/>
      <c r="AG318" s="21"/>
    </row>
    <row r="319" spans="1:33">
      <c r="A319" s="8" t="s">
        <v>3055</v>
      </c>
      <c r="B319" s="8" t="s">
        <v>6409</v>
      </c>
      <c r="C319" s="9" t="s">
        <v>171</v>
      </c>
      <c r="D319" s="185" t="s">
        <v>3056</v>
      </c>
      <c r="E319" s="188" t="s">
        <v>3057</v>
      </c>
      <c r="F319" s="9" t="s">
        <v>157</v>
      </c>
      <c r="G319" s="9" t="s">
        <v>147</v>
      </c>
      <c r="H319" s="10">
        <v>0</v>
      </c>
      <c r="I319" s="11">
        <v>59</v>
      </c>
      <c r="J319" s="24">
        <v>0</v>
      </c>
      <c r="K319" s="20"/>
      <c r="L319" s="14">
        <v>0</v>
      </c>
      <c r="N319" s="21">
        <v>0</v>
      </c>
      <c r="P319" s="21">
        <v>0</v>
      </c>
      <c r="R319" s="21">
        <v>0</v>
      </c>
      <c r="T319" s="21">
        <v>0</v>
      </c>
      <c r="V319" s="21">
        <v>0</v>
      </c>
      <c r="X319" s="21">
        <v>0</v>
      </c>
      <c r="Z319" s="21">
        <v>2937333</v>
      </c>
      <c r="AB319" s="22">
        <v>2937333</v>
      </c>
      <c r="AD319" s="5" t="str">
        <f t="shared" si="4"/>
        <v>No</v>
      </c>
      <c r="AF319" s="28"/>
      <c r="AG319" s="21"/>
    </row>
    <row r="320" spans="1:33">
      <c r="A320" s="8" t="s">
        <v>3579</v>
      </c>
      <c r="B320" s="8" t="s">
        <v>3580</v>
      </c>
      <c r="C320" s="9" t="s">
        <v>109</v>
      </c>
      <c r="D320" s="185" t="s">
        <v>3581</v>
      </c>
      <c r="E320" s="188" t="s">
        <v>3582</v>
      </c>
      <c r="F320" s="9" t="s">
        <v>88</v>
      </c>
      <c r="G320" s="9" t="s">
        <v>147</v>
      </c>
      <c r="H320" s="10">
        <v>0</v>
      </c>
      <c r="I320" s="11">
        <v>59</v>
      </c>
      <c r="J320" s="24">
        <v>0</v>
      </c>
      <c r="K320" s="20"/>
      <c r="L320" s="14">
        <v>0</v>
      </c>
      <c r="N320" s="21">
        <v>0</v>
      </c>
      <c r="P320" s="21">
        <v>0</v>
      </c>
      <c r="R320" s="21">
        <v>0</v>
      </c>
      <c r="T320" s="21">
        <v>0</v>
      </c>
      <c r="V320" s="21">
        <v>0</v>
      </c>
      <c r="X320" s="21">
        <v>0</v>
      </c>
      <c r="Z320" s="21">
        <v>0</v>
      </c>
      <c r="AB320" s="22">
        <v>0</v>
      </c>
      <c r="AD320" s="5" t="str">
        <f t="shared" si="4"/>
        <v>No</v>
      </c>
      <c r="AF320" s="28"/>
      <c r="AG320" s="21"/>
    </row>
    <row r="321" spans="1:33">
      <c r="A321" s="8" t="s">
        <v>4103</v>
      </c>
      <c r="B321" s="8" t="s">
        <v>4104</v>
      </c>
      <c r="C321" s="9" t="s">
        <v>91</v>
      </c>
      <c r="D321" s="185">
        <v>9144</v>
      </c>
      <c r="E321" s="188">
        <v>90144</v>
      </c>
      <c r="F321" s="9" t="s">
        <v>88</v>
      </c>
      <c r="G321" s="9" t="s">
        <v>84</v>
      </c>
      <c r="H321" s="10">
        <v>615968</v>
      </c>
      <c r="I321" s="11">
        <v>59</v>
      </c>
      <c r="J321" s="24">
        <v>862449</v>
      </c>
      <c r="K321" s="20"/>
      <c r="L321" s="14">
        <v>0</v>
      </c>
      <c r="N321" s="21">
        <v>0</v>
      </c>
      <c r="P321" s="21">
        <v>0</v>
      </c>
      <c r="R321" s="21">
        <v>1697975</v>
      </c>
      <c r="T321" s="21">
        <v>0</v>
      </c>
      <c r="V321" s="21">
        <v>0</v>
      </c>
      <c r="X321" s="21">
        <v>0</v>
      </c>
      <c r="Z321" s="21">
        <v>0</v>
      </c>
      <c r="AB321" s="22">
        <v>2560424</v>
      </c>
      <c r="AD321" s="5" t="str">
        <f t="shared" si="4"/>
        <v>No</v>
      </c>
      <c r="AF321" s="28"/>
      <c r="AG321" s="21"/>
    </row>
    <row r="322" spans="1:33">
      <c r="A322" s="8" t="s">
        <v>4784</v>
      </c>
      <c r="B322" s="8" t="s">
        <v>436</v>
      </c>
      <c r="C322" s="9" t="s">
        <v>274</v>
      </c>
      <c r="D322" s="185">
        <v>4159</v>
      </c>
      <c r="E322" s="188">
        <v>40159</v>
      </c>
      <c r="F322" s="9" t="s">
        <v>88</v>
      </c>
      <c r="G322" s="9" t="s">
        <v>84</v>
      </c>
      <c r="H322" s="10">
        <v>969587</v>
      </c>
      <c r="I322" s="11">
        <v>59</v>
      </c>
      <c r="J322" s="24">
        <v>1279556</v>
      </c>
      <c r="K322" s="20"/>
      <c r="L322" s="14">
        <v>0</v>
      </c>
      <c r="N322" s="21">
        <v>0</v>
      </c>
      <c r="P322" s="21">
        <v>0</v>
      </c>
      <c r="R322" s="21">
        <v>0</v>
      </c>
      <c r="T322" s="21">
        <v>0</v>
      </c>
      <c r="V322" s="21">
        <v>0</v>
      </c>
      <c r="X322" s="21">
        <v>0</v>
      </c>
      <c r="Z322" s="21">
        <v>0</v>
      </c>
      <c r="AB322" s="22">
        <v>1279556</v>
      </c>
      <c r="AD322" s="5" t="str">
        <f t="shared" si="4"/>
        <v>No</v>
      </c>
      <c r="AF322" s="28"/>
      <c r="AG322" s="21"/>
    </row>
    <row r="323" spans="1:33">
      <c r="A323" s="8" t="s">
        <v>303</v>
      </c>
      <c r="B323" s="8" t="s">
        <v>304</v>
      </c>
      <c r="C323" s="9" t="s">
        <v>213</v>
      </c>
      <c r="D323" s="185" t="s">
        <v>305</v>
      </c>
      <c r="E323" s="188" t="s">
        <v>306</v>
      </c>
      <c r="F323" s="9" t="s">
        <v>157</v>
      </c>
      <c r="G323" s="9" t="s">
        <v>147</v>
      </c>
      <c r="H323" s="10">
        <v>0</v>
      </c>
      <c r="I323" s="11">
        <v>58</v>
      </c>
      <c r="J323" s="24">
        <v>0</v>
      </c>
      <c r="K323" s="20"/>
      <c r="L323" s="14">
        <v>0</v>
      </c>
      <c r="N323" s="21">
        <v>0</v>
      </c>
      <c r="P323" s="21">
        <v>0</v>
      </c>
      <c r="R323" s="21">
        <v>0</v>
      </c>
      <c r="T323" s="21">
        <v>0</v>
      </c>
      <c r="V323" s="21">
        <v>0</v>
      </c>
      <c r="X323" s="21">
        <v>0</v>
      </c>
      <c r="Z323" s="21">
        <v>136292</v>
      </c>
      <c r="AB323" s="22">
        <v>136292</v>
      </c>
      <c r="AD323" s="5" t="str">
        <f t="shared" ref="AD323:AD386" si="5">IF(AC323&amp;AA323&amp;Y323&amp;W323&amp;U323&amp;S323&amp;Q323&amp;O323&amp;M323&amp;K323&lt;&gt;"","Yes","No")</f>
        <v>No</v>
      </c>
      <c r="AF323" s="28"/>
      <c r="AG323" s="21"/>
    </row>
    <row r="324" spans="1:33">
      <c r="A324" s="8" t="s">
        <v>2773</v>
      </c>
      <c r="B324" s="8" t="s">
        <v>2774</v>
      </c>
      <c r="C324" s="9" t="s">
        <v>124</v>
      </c>
      <c r="D324" s="185">
        <v>6024</v>
      </c>
      <c r="E324" s="188">
        <v>60024</v>
      </c>
      <c r="F324" s="9" t="s">
        <v>83</v>
      </c>
      <c r="G324" s="9" t="s">
        <v>84</v>
      </c>
      <c r="H324" s="10">
        <v>298317</v>
      </c>
      <c r="I324" s="11">
        <v>58</v>
      </c>
      <c r="J324" s="24">
        <v>494281</v>
      </c>
      <c r="K324" s="20"/>
      <c r="L324" s="14">
        <v>0</v>
      </c>
      <c r="N324" s="21">
        <v>0</v>
      </c>
      <c r="P324" s="21">
        <v>0</v>
      </c>
      <c r="R324" s="21">
        <v>0</v>
      </c>
      <c r="T324" s="21">
        <v>0</v>
      </c>
      <c r="V324" s="21">
        <v>0</v>
      </c>
      <c r="X324" s="21">
        <v>0</v>
      </c>
      <c r="Z324" s="21">
        <v>0</v>
      </c>
      <c r="AB324" s="22">
        <v>494281</v>
      </c>
      <c r="AD324" s="5" t="str">
        <f t="shared" si="5"/>
        <v>No</v>
      </c>
      <c r="AF324" s="28"/>
      <c r="AG324" s="21"/>
    </row>
    <row r="325" spans="1:33">
      <c r="A325" s="8" t="s">
        <v>5128</v>
      </c>
      <c r="B325" s="8" t="s">
        <v>5129</v>
      </c>
      <c r="C325" s="9" t="s">
        <v>120</v>
      </c>
      <c r="D325" s="185" t="s">
        <v>5130</v>
      </c>
      <c r="E325" s="188" t="s">
        <v>5131</v>
      </c>
      <c r="F325" s="9" t="s">
        <v>543</v>
      </c>
      <c r="G325" s="9" t="s">
        <v>147</v>
      </c>
      <c r="H325" s="10">
        <v>0</v>
      </c>
      <c r="I325" s="11">
        <v>58</v>
      </c>
      <c r="J325" s="24">
        <v>0</v>
      </c>
      <c r="K325" s="20"/>
      <c r="L325" s="14">
        <v>0</v>
      </c>
      <c r="N325" s="21">
        <v>0</v>
      </c>
      <c r="P325" s="21">
        <v>0</v>
      </c>
      <c r="R325" s="21">
        <v>0</v>
      </c>
      <c r="T325" s="21">
        <v>0</v>
      </c>
      <c r="V325" s="21">
        <v>0</v>
      </c>
      <c r="X325" s="21">
        <v>0</v>
      </c>
      <c r="Z325" s="21">
        <v>397234</v>
      </c>
      <c r="AB325" s="22">
        <v>397234</v>
      </c>
      <c r="AD325" s="5" t="str">
        <f t="shared" si="5"/>
        <v>No</v>
      </c>
      <c r="AF325" s="28"/>
      <c r="AG325" s="21"/>
    </row>
    <row r="326" spans="1:33">
      <c r="A326" s="8" t="s">
        <v>3673</v>
      </c>
      <c r="B326" s="8" t="s">
        <v>444</v>
      </c>
      <c r="C326" s="9" t="s">
        <v>103</v>
      </c>
      <c r="D326" s="185">
        <v>4094</v>
      </c>
      <c r="E326" s="188">
        <v>40094</v>
      </c>
      <c r="F326" s="9" t="s">
        <v>138</v>
      </c>
      <c r="G326" s="9" t="s">
        <v>84</v>
      </c>
      <c r="H326" s="10">
        <v>2148346</v>
      </c>
      <c r="I326" s="11">
        <v>58</v>
      </c>
      <c r="J326" s="24">
        <v>53317288</v>
      </c>
      <c r="K326" s="20"/>
      <c r="L326" s="14">
        <v>0</v>
      </c>
      <c r="N326" s="21">
        <v>0</v>
      </c>
      <c r="P326" s="21">
        <v>0</v>
      </c>
      <c r="R326" s="21">
        <v>0</v>
      </c>
      <c r="T326" s="21">
        <v>0</v>
      </c>
      <c r="V326" s="21">
        <v>0</v>
      </c>
      <c r="X326" s="21">
        <v>0</v>
      </c>
      <c r="Z326" s="21">
        <v>0</v>
      </c>
      <c r="AB326" s="22">
        <v>53317288</v>
      </c>
      <c r="AD326" s="5" t="str">
        <f t="shared" si="5"/>
        <v>No</v>
      </c>
      <c r="AF326" s="28"/>
      <c r="AG326" s="21"/>
    </row>
    <row r="327" spans="1:33">
      <c r="A327" s="8" t="s">
        <v>1429</v>
      </c>
      <c r="B327" s="8" t="s">
        <v>1430</v>
      </c>
      <c r="C327" s="9" t="s">
        <v>150</v>
      </c>
      <c r="D327" s="185" t="s">
        <v>1431</v>
      </c>
      <c r="E327" s="188" t="s">
        <v>1432</v>
      </c>
      <c r="F327" s="9" t="s">
        <v>157</v>
      </c>
      <c r="G327" s="9" t="s">
        <v>147</v>
      </c>
      <c r="H327" s="10">
        <v>0</v>
      </c>
      <c r="I327" s="11">
        <v>58</v>
      </c>
      <c r="J327" s="24">
        <v>0</v>
      </c>
      <c r="K327" s="20"/>
      <c r="L327" s="14">
        <v>0</v>
      </c>
      <c r="N327" s="21">
        <v>0</v>
      </c>
      <c r="P327" s="21">
        <v>0</v>
      </c>
      <c r="R327" s="21">
        <v>0</v>
      </c>
      <c r="T327" s="21">
        <v>0</v>
      </c>
      <c r="V327" s="21">
        <v>0</v>
      </c>
      <c r="X327" s="21">
        <v>0</v>
      </c>
      <c r="Z327" s="21">
        <v>283925</v>
      </c>
      <c r="AB327" s="22">
        <v>283925</v>
      </c>
      <c r="AD327" s="5" t="str">
        <f t="shared" si="5"/>
        <v>No</v>
      </c>
      <c r="AF327" s="28"/>
      <c r="AG327" s="21"/>
    </row>
    <row r="328" spans="1:33">
      <c r="A328" s="8" t="s">
        <v>591</v>
      </c>
      <c r="B328" s="8" t="s">
        <v>535</v>
      </c>
      <c r="C328" s="9" t="s">
        <v>555</v>
      </c>
      <c r="D328" s="185">
        <v>5059</v>
      </c>
      <c r="E328" s="188">
        <v>50059</v>
      </c>
      <c r="F328" s="9" t="s">
        <v>88</v>
      </c>
      <c r="G328" s="9" t="s">
        <v>84</v>
      </c>
      <c r="H328" s="10">
        <v>161316</v>
      </c>
      <c r="I328" s="11">
        <v>58</v>
      </c>
      <c r="J328" s="24">
        <v>0</v>
      </c>
      <c r="K328" s="20"/>
      <c r="L328" s="14">
        <v>0</v>
      </c>
      <c r="N328" s="21">
        <v>9150045</v>
      </c>
      <c r="P328" s="21">
        <v>0</v>
      </c>
      <c r="R328" s="21">
        <v>0</v>
      </c>
      <c r="T328" s="21">
        <v>0</v>
      </c>
      <c r="V328" s="21">
        <v>0</v>
      </c>
      <c r="X328" s="21">
        <v>0</v>
      </c>
      <c r="Z328" s="21">
        <v>0</v>
      </c>
      <c r="AB328" s="22">
        <v>9150045</v>
      </c>
      <c r="AD328" s="5" t="str">
        <f t="shared" si="5"/>
        <v>No</v>
      </c>
      <c r="AF328" s="28"/>
      <c r="AG328" s="21"/>
    </row>
    <row r="329" spans="1:33">
      <c r="A329" s="8" t="s">
        <v>2772</v>
      </c>
      <c r="B329" s="8" t="s">
        <v>1132</v>
      </c>
      <c r="C329" s="9" t="s">
        <v>129</v>
      </c>
      <c r="D329" s="185">
        <v>4180</v>
      </c>
      <c r="E329" s="188">
        <v>40180</v>
      </c>
      <c r="F329" s="9" t="s">
        <v>214</v>
      </c>
      <c r="G329" s="9" t="s">
        <v>84</v>
      </c>
      <c r="H329" s="10">
        <v>128754</v>
      </c>
      <c r="I329" s="11">
        <v>58</v>
      </c>
      <c r="J329" s="24">
        <v>0</v>
      </c>
      <c r="K329" s="20"/>
      <c r="L329" s="14">
        <v>0</v>
      </c>
      <c r="N329" s="21">
        <v>0</v>
      </c>
      <c r="P329" s="21">
        <v>0</v>
      </c>
      <c r="R329" s="21">
        <v>0</v>
      </c>
      <c r="T329" s="21">
        <v>0</v>
      </c>
      <c r="V329" s="21">
        <v>0</v>
      </c>
      <c r="X329" s="21">
        <v>0</v>
      </c>
      <c r="Z329" s="21">
        <v>0</v>
      </c>
      <c r="AB329" s="22">
        <v>0</v>
      </c>
      <c r="AD329" s="5" t="str">
        <f t="shared" si="5"/>
        <v>No</v>
      </c>
      <c r="AF329" s="28"/>
      <c r="AG329" s="21"/>
    </row>
    <row r="330" spans="1:33">
      <c r="A330" s="8" t="s">
        <v>291</v>
      </c>
      <c r="B330" s="8" t="s">
        <v>292</v>
      </c>
      <c r="C330" s="9" t="s">
        <v>288</v>
      </c>
      <c r="D330" s="185">
        <v>3078</v>
      </c>
      <c r="E330" s="188">
        <v>30078</v>
      </c>
      <c r="F330" s="9" t="s">
        <v>125</v>
      </c>
      <c r="G330" s="9" t="s">
        <v>84</v>
      </c>
      <c r="H330" s="10">
        <v>1733853</v>
      </c>
      <c r="I330" s="11">
        <v>57</v>
      </c>
      <c r="J330" s="24">
        <v>0</v>
      </c>
      <c r="K330" s="20"/>
      <c r="L330" s="14">
        <v>0</v>
      </c>
      <c r="N330" s="21">
        <v>0</v>
      </c>
      <c r="P330" s="21">
        <v>0</v>
      </c>
      <c r="R330" s="21">
        <v>0</v>
      </c>
      <c r="T330" s="21">
        <v>0</v>
      </c>
      <c r="V330" s="21">
        <v>0</v>
      </c>
      <c r="X330" s="21">
        <v>0</v>
      </c>
      <c r="Z330" s="21">
        <v>0</v>
      </c>
      <c r="AB330" s="22">
        <v>0</v>
      </c>
      <c r="AD330" s="5" t="str">
        <f t="shared" si="5"/>
        <v>No</v>
      </c>
      <c r="AF330" s="28"/>
      <c r="AG330" s="21"/>
    </row>
    <row r="331" spans="1:33">
      <c r="A331" s="8" t="s">
        <v>4761</v>
      </c>
      <c r="B331" s="8" t="s">
        <v>4762</v>
      </c>
      <c r="C331" s="9" t="s">
        <v>82</v>
      </c>
      <c r="D331" s="185">
        <v>2161</v>
      </c>
      <c r="E331" s="188">
        <v>20161</v>
      </c>
      <c r="F331" s="9" t="s">
        <v>113</v>
      </c>
      <c r="G331" s="9" t="s">
        <v>84</v>
      </c>
      <c r="H331" s="10">
        <v>18351295</v>
      </c>
      <c r="I331" s="11">
        <v>57</v>
      </c>
      <c r="J331" s="24">
        <v>0</v>
      </c>
      <c r="K331" s="20"/>
      <c r="L331" s="14">
        <v>0</v>
      </c>
      <c r="N331" s="21">
        <v>0</v>
      </c>
      <c r="P331" s="21">
        <v>0</v>
      </c>
      <c r="R331" s="21">
        <v>0</v>
      </c>
      <c r="T331" s="21">
        <v>0</v>
      </c>
      <c r="V331" s="21">
        <v>0</v>
      </c>
      <c r="X331" s="21">
        <v>0</v>
      </c>
      <c r="Z331" s="21">
        <v>0</v>
      </c>
      <c r="AB331" s="22">
        <v>0</v>
      </c>
      <c r="AD331" s="5" t="str">
        <f t="shared" si="5"/>
        <v>No</v>
      </c>
      <c r="AF331" s="28"/>
      <c r="AG331" s="21"/>
    </row>
    <row r="332" spans="1:33">
      <c r="A332" s="8" t="s">
        <v>2835</v>
      </c>
      <c r="B332" s="8" t="s">
        <v>2836</v>
      </c>
      <c r="C332" s="9" t="s">
        <v>210</v>
      </c>
      <c r="D332" s="185" t="s">
        <v>2837</v>
      </c>
      <c r="E332" s="188" t="s">
        <v>2838</v>
      </c>
      <c r="F332" s="9" t="s">
        <v>157</v>
      </c>
      <c r="G332" s="9" t="s">
        <v>147</v>
      </c>
      <c r="H332" s="10">
        <v>0</v>
      </c>
      <c r="I332" s="11">
        <v>57</v>
      </c>
      <c r="J332" s="24">
        <v>0</v>
      </c>
      <c r="K332" s="20"/>
      <c r="L332" s="14">
        <v>0</v>
      </c>
      <c r="N332" s="21">
        <v>0</v>
      </c>
      <c r="P332" s="21">
        <v>0</v>
      </c>
      <c r="R332" s="21">
        <v>0</v>
      </c>
      <c r="T332" s="21">
        <v>0</v>
      </c>
      <c r="V332" s="21">
        <v>0</v>
      </c>
      <c r="X332" s="21">
        <v>0</v>
      </c>
      <c r="Z332" s="21">
        <v>111948</v>
      </c>
      <c r="AB332" s="22">
        <v>111948</v>
      </c>
      <c r="AD332" s="5" t="str">
        <f t="shared" si="5"/>
        <v>No</v>
      </c>
      <c r="AF332" s="28"/>
      <c r="AG332" s="21"/>
    </row>
    <row r="333" spans="1:33">
      <c r="A333" s="8" t="s">
        <v>4099</v>
      </c>
      <c r="B333" s="8" t="s">
        <v>86</v>
      </c>
      <c r="C333" s="9" t="s">
        <v>87</v>
      </c>
      <c r="D333" s="185">
        <v>5</v>
      </c>
      <c r="E333" s="188">
        <v>5</v>
      </c>
      <c r="F333" s="9" t="s">
        <v>83</v>
      </c>
      <c r="G333" s="9" t="s">
        <v>84</v>
      </c>
      <c r="H333" s="10">
        <v>3059393</v>
      </c>
      <c r="I333" s="11">
        <v>57</v>
      </c>
      <c r="J333" s="24">
        <v>115526</v>
      </c>
      <c r="K333" s="20"/>
      <c r="L333" s="14">
        <v>0</v>
      </c>
      <c r="N333" s="21">
        <v>0</v>
      </c>
      <c r="P333" s="21">
        <v>0</v>
      </c>
      <c r="R333" s="21">
        <v>0</v>
      </c>
      <c r="T333" s="21">
        <v>0</v>
      </c>
      <c r="V333" s="21">
        <v>0</v>
      </c>
      <c r="X333" s="21">
        <v>0</v>
      </c>
      <c r="Z333" s="21">
        <v>0</v>
      </c>
      <c r="AB333" s="22">
        <v>115526</v>
      </c>
      <c r="AD333" s="5" t="str">
        <f t="shared" si="5"/>
        <v>No</v>
      </c>
      <c r="AF333" s="28"/>
      <c r="AG333" s="21"/>
    </row>
    <row r="334" spans="1:33">
      <c r="A334" s="8" t="s">
        <v>3542</v>
      </c>
      <c r="B334" s="8" t="s">
        <v>287</v>
      </c>
      <c r="C334" s="9" t="s">
        <v>109</v>
      </c>
      <c r="D334" s="185" t="s">
        <v>3543</v>
      </c>
      <c r="E334" s="188" t="s">
        <v>3544</v>
      </c>
      <c r="F334" s="9" t="s">
        <v>157</v>
      </c>
      <c r="G334" s="9" t="s">
        <v>147</v>
      </c>
      <c r="H334" s="10">
        <v>0</v>
      </c>
      <c r="I334" s="11">
        <v>56</v>
      </c>
      <c r="J334" s="24">
        <v>0</v>
      </c>
      <c r="K334" s="20"/>
      <c r="L334" s="14">
        <v>0</v>
      </c>
      <c r="N334" s="21">
        <v>0</v>
      </c>
      <c r="P334" s="21">
        <v>0</v>
      </c>
      <c r="R334" s="21">
        <v>0</v>
      </c>
      <c r="T334" s="21">
        <v>0</v>
      </c>
      <c r="V334" s="21">
        <v>0</v>
      </c>
      <c r="X334" s="21">
        <v>0</v>
      </c>
      <c r="Z334" s="21">
        <v>0</v>
      </c>
      <c r="AB334" s="22">
        <v>0</v>
      </c>
      <c r="AD334" s="5" t="str">
        <f t="shared" si="5"/>
        <v>No</v>
      </c>
      <c r="AF334" s="28"/>
      <c r="AG334" s="21"/>
    </row>
    <row r="335" spans="1:33">
      <c r="A335" s="8" t="s">
        <v>1807</v>
      </c>
      <c r="B335" s="8" t="s">
        <v>1808</v>
      </c>
      <c r="C335" s="9" t="s">
        <v>91</v>
      </c>
      <c r="D335" s="185">
        <v>9173</v>
      </c>
      <c r="E335" s="188">
        <v>90173</v>
      </c>
      <c r="F335" s="9" t="s">
        <v>88</v>
      </c>
      <c r="G335" s="9" t="s">
        <v>84</v>
      </c>
      <c r="H335" s="10">
        <v>136969</v>
      </c>
      <c r="I335" s="11">
        <v>56</v>
      </c>
      <c r="J335" s="24">
        <v>0</v>
      </c>
      <c r="K335" s="20"/>
      <c r="L335" s="14">
        <v>0</v>
      </c>
      <c r="N335" s="21">
        <v>3553322</v>
      </c>
      <c r="P335" s="21">
        <v>0</v>
      </c>
      <c r="R335" s="21">
        <v>978511</v>
      </c>
      <c r="T335" s="21">
        <v>0</v>
      </c>
      <c r="V335" s="21">
        <v>0</v>
      </c>
      <c r="X335" s="21">
        <v>0</v>
      </c>
      <c r="Z335" s="21">
        <v>0</v>
      </c>
      <c r="AB335" s="22">
        <v>4531833</v>
      </c>
      <c r="AD335" s="5" t="str">
        <f t="shared" si="5"/>
        <v>No</v>
      </c>
      <c r="AF335" s="28"/>
      <c r="AG335" s="21"/>
    </row>
    <row r="336" spans="1:33">
      <c r="A336" s="8" t="s">
        <v>724</v>
      </c>
      <c r="B336" s="8" t="s">
        <v>725</v>
      </c>
      <c r="C336" s="9" t="s">
        <v>265</v>
      </c>
      <c r="D336" s="185">
        <v>7049</v>
      </c>
      <c r="E336" s="188">
        <v>70049</v>
      </c>
      <c r="F336" s="9" t="s">
        <v>157</v>
      </c>
      <c r="G336" s="9" t="s">
        <v>84</v>
      </c>
      <c r="H336" s="10">
        <v>280051</v>
      </c>
      <c r="I336" s="11">
        <v>56</v>
      </c>
      <c r="J336" s="24">
        <v>0</v>
      </c>
      <c r="K336" s="20"/>
      <c r="L336" s="14">
        <v>0</v>
      </c>
      <c r="N336" s="21">
        <v>291510</v>
      </c>
      <c r="P336" s="21">
        <v>0</v>
      </c>
      <c r="R336" s="21">
        <v>14838</v>
      </c>
      <c r="T336" s="21">
        <v>32880</v>
      </c>
      <c r="V336" s="21">
        <v>0</v>
      </c>
      <c r="X336" s="21">
        <v>0</v>
      </c>
      <c r="Z336" s="21">
        <v>0</v>
      </c>
      <c r="AB336" s="22">
        <v>339228</v>
      </c>
      <c r="AD336" s="5" t="str">
        <f t="shared" si="5"/>
        <v>No</v>
      </c>
      <c r="AF336" s="28"/>
      <c r="AG336" s="21"/>
    </row>
    <row r="337" spans="1:33">
      <c r="A337" s="8" t="s">
        <v>1456</v>
      </c>
      <c r="B337" s="8" t="s">
        <v>1457</v>
      </c>
      <c r="C337" s="9" t="s">
        <v>150</v>
      </c>
      <c r="D337" s="185" t="s">
        <v>1458</v>
      </c>
      <c r="E337" s="188" t="s">
        <v>1459</v>
      </c>
      <c r="F337" s="9" t="s">
        <v>157</v>
      </c>
      <c r="G337" s="9" t="s">
        <v>147</v>
      </c>
      <c r="H337" s="10">
        <v>0</v>
      </c>
      <c r="I337" s="11">
        <v>55</v>
      </c>
      <c r="J337" s="24">
        <v>0</v>
      </c>
      <c r="K337" s="20"/>
      <c r="L337" s="14">
        <v>0</v>
      </c>
      <c r="N337" s="21">
        <v>0</v>
      </c>
      <c r="P337" s="21">
        <v>0</v>
      </c>
      <c r="R337" s="21">
        <v>0</v>
      </c>
      <c r="T337" s="21">
        <v>0</v>
      </c>
      <c r="V337" s="21">
        <v>0</v>
      </c>
      <c r="X337" s="21">
        <v>0</v>
      </c>
      <c r="Z337" s="21">
        <v>190975</v>
      </c>
      <c r="AB337" s="22">
        <v>190975</v>
      </c>
      <c r="AD337" s="5" t="str">
        <f t="shared" si="5"/>
        <v>No</v>
      </c>
      <c r="AF337" s="28"/>
      <c r="AG337" s="21"/>
    </row>
    <row r="338" spans="1:33">
      <c r="A338" s="8" t="s">
        <v>2074</v>
      </c>
      <c r="B338" s="8" t="s">
        <v>1329</v>
      </c>
      <c r="C338" s="9" t="s">
        <v>39</v>
      </c>
      <c r="D338" s="185">
        <v>9233</v>
      </c>
      <c r="E338" s="188">
        <v>90233</v>
      </c>
      <c r="F338" s="9" t="s">
        <v>88</v>
      </c>
      <c r="G338" s="9" t="s">
        <v>84</v>
      </c>
      <c r="H338" s="10">
        <v>135267</v>
      </c>
      <c r="I338" s="11">
        <v>55</v>
      </c>
      <c r="J338" s="24">
        <v>0</v>
      </c>
      <c r="K338" s="20"/>
      <c r="L338" s="14">
        <v>0</v>
      </c>
      <c r="N338" s="21">
        <v>0</v>
      </c>
      <c r="P338" s="21">
        <v>0</v>
      </c>
      <c r="R338" s="21">
        <v>0</v>
      </c>
      <c r="T338" s="21">
        <v>0</v>
      </c>
      <c r="V338" s="21">
        <v>0</v>
      </c>
      <c r="X338" s="21">
        <v>0</v>
      </c>
      <c r="Z338" s="21">
        <v>0</v>
      </c>
      <c r="AB338" s="22">
        <v>0</v>
      </c>
      <c r="AD338" s="5" t="str">
        <f t="shared" si="5"/>
        <v>No</v>
      </c>
      <c r="AF338" s="28"/>
      <c r="AG338" s="21"/>
    </row>
    <row r="339" spans="1:33">
      <c r="A339" s="8" t="s">
        <v>1850</v>
      </c>
      <c r="B339" s="8" t="s">
        <v>1851</v>
      </c>
      <c r="C339" s="9" t="s">
        <v>265</v>
      </c>
      <c r="D339" s="185" t="s">
        <v>1852</v>
      </c>
      <c r="E339" s="188" t="s">
        <v>1853</v>
      </c>
      <c r="F339" s="9" t="s">
        <v>157</v>
      </c>
      <c r="G339" s="9" t="s">
        <v>147</v>
      </c>
      <c r="H339" s="10">
        <v>0</v>
      </c>
      <c r="I339" s="11">
        <v>55</v>
      </c>
      <c r="J339" s="24">
        <v>0</v>
      </c>
      <c r="K339" s="20"/>
      <c r="L339" s="14">
        <v>0</v>
      </c>
      <c r="N339" s="21">
        <v>0</v>
      </c>
      <c r="P339" s="21">
        <v>0</v>
      </c>
      <c r="R339" s="21">
        <v>0</v>
      </c>
      <c r="T339" s="21">
        <v>0</v>
      </c>
      <c r="V339" s="21">
        <v>0</v>
      </c>
      <c r="X339" s="21">
        <v>0</v>
      </c>
      <c r="Z339" s="21">
        <v>447311</v>
      </c>
      <c r="AB339" s="22">
        <v>447311</v>
      </c>
      <c r="AD339" s="5" t="str">
        <f t="shared" si="5"/>
        <v>No</v>
      </c>
      <c r="AF339" s="28"/>
      <c r="AG339" s="21"/>
    </row>
    <row r="340" spans="1:33">
      <c r="A340" s="8" t="s">
        <v>4813</v>
      </c>
      <c r="B340" s="8" t="s">
        <v>4814</v>
      </c>
      <c r="C340" s="9" t="s">
        <v>42</v>
      </c>
      <c r="D340" s="185">
        <v>2003</v>
      </c>
      <c r="E340" s="188">
        <v>20003</v>
      </c>
      <c r="F340" s="9" t="s">
        <v>83</v>
      </c>
      <c r="G340" s="9" t="s">
        <v>84</v>
      </c>
      <c r="H340" s="10">
        <v>158084</v>
      </c>
      <c r="I340" s="11">
        <v>55</v>
      </c>
      <c r="J340" s="24">
        <v>5051792</v>
      </c>
      <c r="K340" s="20"/>
      <c r="L340" s="14">
        <v>0</v>
      </c>
      <c r="N340" s="21">
        <v>0</v>
      </c>
      <c r="P340" s="21">
        <v>0</v>
      </c>
      <c r="R340" s="21">
        <v>0</v>
      </c>
      <c r="T340" s="21">
        <v>0</v>
      </c>
      <c r="V340" s="21">
        <v>0</v>
      </c>
      <c r="X340" s="21">
        <v>0</v>
      </c>
      <c r="Z340" s="21">
        <v>0</v>
      </c>
      <c r="AB340" s="22">
        <v>5051792</v>
      </c>
      <c r="AD340" s="5" t="str">
        <f t="shared" si="5"/>
        <v>No</v>
      </c>
      <c r="AF340" s="28"/>
      <c r="AG340" s="21"/>
    </row>
    <row r="341" spans="1:33">
      <c r="A341" s="8" t="s">
        <v>4763</v>
      </c>
      <c r="B341" s="8" t="s">
        <v>207</v>
      </c>
      <c r="C341" s="9" t="s">
        <v>82</v>
      </c>
      <c r="D341" s="185">
        <v>2163</v>
      </c>
      <c r="E341" s="188">
        <v>20163</v>
      </c>
      <c r="F341" s="9" t="s">
        <v>113</v>
      </c>
      <c r="G341" s="9" t="s">
        <v>84</v>
      </c>
      <c r="H341" s="10">
        <v>18351295</v>
      </c>
      <c r="I341" s="11">
        <v>54</v>
      </c>
      <c r="J341" s="24">
        <v>0</v>
      </c>
      <c r="K341" s="20"/>
      <c r="L341" s="14">
        <v>0</v>
      </c>
      <c r="N341" s="21">
        <v>0</v>
      </c>
      <c r="P341" s="21">
        <v>0</v>
      </c>
      <c r="R341" s="21">
        <v>0</v>
      </c>
      <c r="T341" s="21">
        <v>0</v>
      </c>
      <c r="V341" s="21">
        <v>0</v>
      </c>
      <c r="X341" s="21">
        <v>0</v>
      </c>
      <c r="Z341" s="21">
        <v>0</v>
      </c>
      <c r="AB341" s="22">
        <v>0</v>
      </c>
      <c r="AD341" s="5" t="str">
        <f t="shared" si="5"/>
        <v>No</v>
      </c>
      <c r="AF341" s="28"/>
      <c r="AG341" s="21"/>
    </row>
    <row r="342" spans="1:33">
      <c r="A342" s="8" t="s">
        <v>1465</v>
      </c>
      <c r="B342" s="8" t="s">
        <v>1466</v>
      </c>
      <c r="C342" s="9" t="s">
        <v>154</v>
      </c>
      <c r="D342" s="185">
        <v>4141</v>
      </c>
      <c r="E342" s="188">
        <v>40141</v>
      </c>
      <c r="F342" s="9" t="s">
        <v>88</v>
      </c>
      <c r="G342" s="9" t="s">
        <v>84</v>
      </c>
      <c r="H342" s="10">
        <v>549777</v>
      </c>
      <c r="I342" s="11">
        <v>54</v>
      </c>
      <c r="J342" s="24">
        <v>0</v>
      </c>
      <c r="K342" s="20"/>
      <c r="L342" s="14">
        <v>0</v>
      </c>
      <c r="N342" s="21">
        <v>0</v>
      </c>
      <c r="P342" s="21">
        <v>0</v>
      </c>
      <c r="R342" s="21">
        <v>529286</v>
      </c>
      <c r="T342" s="21">
        <v>0</v>
      </c>
      <c r="V342" s="21">
        <v>0</v>
      </c>
      <c r="X342" s="21">
        <v>0</v>
      </c>
      <c r="Z342" s="21">
        <v>0</v>
      </c>
      <c r="AB342" s="22">
        <v>529286</v>
      </c>
      <c r="AD342" s="5" t="str">
        <f t="shared" si="5"/>
        <v>No</v>
      </c>
      <c r="AF342" s="28"/>
      <c r="AG342" s="21"/>
    </row>
    <row r="343" spans="1:33">
      <c r="A343" s="8" t="s">
        <v>1854</v>
      </c>
      <c r="B343" s="8" t="s">
        <v>1855</v>
      </c>
      <c r="C343" s="9" t="s">
        <v>265</v>
      </c>
      <c r="D343" s="185" t="s">
        <v>1856</v>
      </c>
      <c r="E343" s="188" t="s">
        <v>1857</v>
      </c>
      <c r="F343" s="9" t="s">
        <v>88</v>
      </c>
      <c r="G343" s="9" t="s">
        <v>147</v>
      </c>
      <c r="H343" s="10">
        <v>0</v>
      </c>
      <c r="I343" s="11">
        <v>54</v>
      </c>
      <c r="J343" s="24">
        <v>0</v>
      </c>
      <c r="K343" s="20"/>
      <c r="L343" s="14">
        <v>0</v>
      </c>
      <c r="N343" s="21">
        <v>0</v>
      </c>
      <c r="P343" s="21">
        <v>0</v>
      </c>
      <c r="R343" s="21">
        <v>0</v>
      </c>
      <c r="T343" s="21">
        <v>0</v>
      </c>
      <c r="V343" s="21">
        <v>0</v>
      </c>
      <c r="X343" s="21">
        <v>0</v>
      </c>
      <c r="Z343" s="21">
        <v>418089</v>
      </c>
      <c r="AB343" s="22">
        <v>418089</v>
      </c>
      <c r="AD343" s="5" t="str">
        <f t="shared" si="5"/>
        <v>No</v>
      </c>
      <c r="AF343" s="28"/>
      <c r="AG343" s="21"/>
    </row>
    <row r="344" spans="1:33">
      <c r="A344" s="8" t="s">
        <v>1974</v>
      </c>
      <c r="B344" s="8" t="s">
        <v>1975</v>
      </c>
      <c r="C344" s="9" t="s">
        <v>91</v>
      </c>
      <c r="D344" s="185">
        <v>9205</v>
      </c>
      <c r="E344" s="188">
        <v>90205</v>
      </c>
      <c r="F344" s="9" t="s">
        <v>83</v>
      </c>
      <c r="G344" s="9" t="s">
        <v>84</v>
      </c>
      <c r="H344" s="10">
        <v>1723634</v>
      </c>
      <c r="I344" s="11">
        <v>54</v>
      </c>
      <c r="J344" s="24">
        <v>0</v>
      </c>
      <c r="K344" s="20"/>
      <c r="L344" s="14">
        <v>0</v>
      </c>
      <c r="N344" s="21">
        <v>0</v>
      </c>
      <c r="P344" s="21">
        <v>0</v>
      </c>
      <c r="R344" s="21">
        <v>458084</v>
      </c>
      <c r="T344" s="21">
        <v>0</v>
      </c>
      <c r="V344" s="21">
        <v>0</v>
      </c>
      <c r="X344" s="21">
        <v>427166</v>
      </c>
      <c r="Z344" s="21">
        <v>0</v>
      </c>
      <c r="AB344" s="22">
        <v>885250</v>
      </c>
      <c r="AD344" s="5" t="str">
        <f t="shared" si="5"/>
        <v>No</v>
      </c>
      <c r="AF344" s="28"/>
      <c r="AG344" s="21"/>
    </row>
    <row r="345" spans="1:33">
      <c r="A345" s="8" t="s">
        <v>922</v>
      </c>
      <c r="B345" s="8" t="s">
        <v>923</v>
      </c>
      <c r="C345" s="9" t="s">
        <v>129</v>
      </c>
      <c r="D345" s="185" t="s">
        <v>924</v>
      </c>
      <c r="E345" s="188" t="s">
        <v>925</v>
      </c>
      <c r="F345" s="9" t="s">
        <v>83</v>
      </c>
      <c r="G345" s="9" t="s">
        <v>147</v>
      </c>
      <c r="H345" s="10">
        <v>0</v>
      </c>
      <c r="I345" s="11">
        <v>54</v>
      </c>
      <c r="J345" s="24">
        <v>0</v>
      </c>
      <c r="K345" s="20"/>
      <c r="L345" s="14">
        <v>0</v>
      </c>
      <c r="N345" s="21">
        <v>0</v>
      </c>
      <c r="P345" s="21">
        <v>0</v>
      </c>
      <c r="R345" s="21">
        <v>0</v>
      </c>
      <c r="T345" s="21">
        <v>0</v>
      </c>
      <c r="V345" s="21">
        <v>0</v>
      </c>
      <c r="X345" s="21">
        <v>0</v>
      </c>
      <c r="Z345" s="21">
        <v>89426</v>
      </c>
      <c r="AB345" s="22">
        <v>89426</v>
      </c>
      <c r="AD345" s="5" t="str">
        <f t="shared" si="5"/>
        <v>No</v>
      </c>
      <c r="AF345" s="28"/>
      <c r="AG345" s="21"/>
    </row>
    <row r="346" spans="1:33">
      <c r="A346" s="8" t="s">
        <v>4753</v>
      </c>
      <c r="B346" s="8" t="s">
        <v>4301</v>
      </c>
      <c r="C346" s="9" t="s">
        <v>109</v>
      </c>
      <c r="D346" s="185">
        <v>4191</v>
      </c>
      <c r="E346" s="188">
        <v>40191</v>
      </c>
      <c r="F346" s="9" t="s">
        <v>88</v>
      </c>
      <c r="G346" s="9" t="s">
        <v>84</v>
      </c>
      <c r="H346" s="10">
        <v>73467</v>
      </c>
      <c r="I346" s="11">
        <v>54</v>
      </c>
      <c r="J346" s="24">
        <v>0</v>
      </c>
      <c r="K346" s="20"/>
      <c r="L346" s="14">
        <v>0</v>
      </c>
      <c r="N346" s="21">
        <v>0</v>
      </c>
      <c r="P346" s="21">
        <v>0</v>
      </c>
      <c r="R346" s="21">
        <v>0</v>
      </c>
      <c r="T346" s="21">
        <v>0</v>
      </c>
      <c r="V346" s="21">
        <v>0</v>
      </c>
      <c r="X346" s="21">
        <v>0</v>
      </c>
      <c r="Z346" s="21">
        <v>0</v>
      </c>
      <c r="AB346" s="22">
        <v>0</v>
      </c>
      <c r="AD346" s="5" t="str">
        <f t="shared" si="5"/>
        <v>No</v>
      </c>
      <c r="AF346" s="28"/>
      <c r="AG346" s="21"/>
    </row>
    <row r="347" spans="1:33">
      <c r="A347" s="8" t="s">
        <v>135</v>
      </c>
      <c r="B347" s="8" t="s">
        <v>136</v>
      </c>
      <c r="C347" s="9" t="s">
        <v>137</v>
      </c>
      <c r="D347" s="185">
        <v>3112</v>
      </c>
      <c r="E347" s="188">
        <v>30112</v>
      </c>
      <c r="F347" s="9" t="s">
        <v>138</v>
      </c>
      <c r="G347" s="9" t="s">
        <v>84</v>
      </c>
      <c r="H347" s="10">
        <v>4586770</v>
      </c>
      <c r="I347" s="11">
        <v>53</v>
      </c>
      <c r="J347" s="24">
        <v>64884904</v>
      </c>
      <c r="K347" s="20"/>
      <c r="L347" s="14">
        <v>0</v>
      </c>
      <c r="N347" s="21">
        <v>0</v>
      </c>
      <c r="P347" s="21">
        <v>0</v>
      </c>
      <c r="R347" s="21">
        <v>0</v>
      </c>
      <c r="T347" s="21">
        <v>0</v>
      </c>
      <c r="V347" s="21">
        <v>0</v>
      </c>
      <c r="X347" s="21">
        <v>0</v>
      </c>
      <c r="Z347" s="21">
        <v>0</v>
      </c>
      <c r="AB347" s="22">
        <v>64884904</v>
      </c>
      <c r="AD347" s="5" t="str">
        <f t="shared" si="5"/>
        <v>No</v>
      </c>
      <c r="AF347" s="28"/>
      <c r="AG347" s="21"/>
    </row>
    <row r="348" spans="1:33">
      <c r="A348" s="8" t="s">
        <v>3366</v>
      </c>
      <c r="B348" s="8" t="s">
        <v>3367</v>
      </c>
      <c r="C348" s="9" t="s">
        <v>46</v>
      </c>
      <c r="D348" s="185">
        <v>5028</v>
      </c>
      <c r="E348" s="188">
        <v>50028</v>
      </c>
      <c r="F348" s="9" t="s">
        <v>88</v>
      </c>
      <c r="G348" s="9" t="s">
        <v>84</v>
      </c>
      <c r="H348" s="10">
        <v>110621</v>
      </c>
      <c r="I348" s="11">
        <v>53</v>
      </c>
      <c r="J348" s="24">
        <v>11764262</v>
      </c>
      <c r="K348" s="20"/>
      <c r="L348" s="14">
        <v>0</v>
      </c>
      <c r="N348" s="21">
        <v>0</v>
      </c>
      <c r="P348" s="21">
        <v>0</v>
      </c>
      <c r="R348" s="21">
        <v>0</v>
      </c>
      <c r="T348" s="21">
        <v>0</v>
      </c>
      <c r="V348" s="21">
        <v>0</v>
      </c>
      <c r="X348" s="21">
        <v>0</v>
      </c>
      <c r="Z348" s="21">
        <v>0</v>
      </c>
      <c r="AB348" s="22">
        <v>11764262</v>
      </c>
      <c r="AD348" s="5" t="str">
        <f t="shared" si="5"/>
        <v>No</v>
      </c>
      <c r="AF348" s="28"/>
      <c r="AG348" s="21"/>
    </row>
    <row r="349" spans="1:33">
      <c r="A349" s="8" t="s">
        <v>459</v>
      </c>
      <c r="B349" s="8" t="s">
        <v>460</v>
      </c>
      <c r="C349" s="9" t="s">
        <v>288</v>
      </c>
      <c r="D349" s="185">
        <v>3012</v>
      </c>
      <c r="E349" s="188">
        <v>30012</v>
      </c>
      <c r="F349" s="9" t="s">
        <v>88</v>
      </c>
      <c r="G349" s="9" t="s">
        <v>84</v>
      </c>
      <c r="H349" s="10">
        <v>69014</v>
      </c>
      <c r="I349" s="11">
        <v>53</v>
      </c>
      <c r="J349" s="24">
        <v>0</v>
      </c>
      <c r="K349" s="20"/>
      <c r="L349" s="14">
        <v>0</v>
      </c>
      <c r="N349" s="21">
        <v>199651</v>
      </c>
      <c r="P349" s="21">
        <v>0</v>
      </c>
      <c r="R349" s="21">
        <v>0</v>
      </c>
      <c r="T349" s="21">
        <v>0</v>
      </c>
      <c r="V349" s="21">
        <v>5906964</v>
      </c>
      <c r="X349" s="21">
        <v>0</v>
      </c>
      <c r="Z349" s="21">
        <v>0</v>
      </c>
      <c r="AB349" s="22">
        <v>6106615</v>
      </c>
      <c r="AD349" s="5" t="str">
        <f t="shared" si="5"/>
        <v>No</v>
      </c>
      <c r="AF349" s="28"/>
      <c r="AG349" s="21"/>
    </row>
    <row r="350" spans="1:33">
      <c r="A350" s="8" t="s">
        <v>5295</v>
      </c>
      <c r="B350" s="8" t="s">
        <v>1266</v>
      </c>
      <c r="C350" s="9" t="s">
        <v>141</v>
      </c>
      <c r="D350" s="185">
        <v>3007</v>
      </c>
      <c r="E350" s="188">
        <v>30007</v>
      </c>
      <c r="F350" s="9" t="s">
        <v>543</v>
      </c>
      <c r="G350" s="9" t="s">
        <v>84</v>
      </c>
      <c r="H350" s="10">
        <v>210111</v>
      </c>
      <c r="I350" s="11">
        <v>53</v>
      </c>
      <c r="J350" s="24">
        <v>2320503</v>
      </c>
      <c r="K350" s="20"/>
      <c r="L350" s="14">
        <v>0</v>
      </c>
      <c r="N350" s="21">
        <v>0</v>
      </c>
      <c r="P350" s="21">
        <v>0</v>
      </c>
      <c r="R350" s="21">
        <v>0</v>
      </c>
      <c r="T350" s="21">
        <v>0</v>
      </c>
      <c r="V350" s="21">
        <v>0</v>
      </c>
      <c r="X350" s="21">
        <v>0</v>
      </c>
      <c r="Z350" s="21">
        <v>0</v>
      </c>
      <c r="AB350" s="22">
        <v>2320503</v>
      </c>
      <c r="AD350" s="5" t="str">
        <f t="shared" si="5"/>
        <v>No</v>
      </c>
      <c r="AF350" s="28"/>
      <c r="AG350" s="21"/>
    </row>
    <row r="351" spans="1:33">
      <c r="A351" s="8" t="s">
        <v>4809</v>
      </c>
      <c r="B351" s="8" t="s">
        <v>4810</v>
      </c>
      <c r="C351" s="9" t="s">
        <v>120</v>
      </c>
      <c r="D351" s="185">
        <v>6102</v>
      </c>
      <c r="E351" s="188">
        <v>60102</v>
      </c>
      <c r="F351" s="9" t="s">
        <v>88</v>
      </c>
      <c r="G351" s="9" t="s">
        <v>84</v>
      </c>
      <c r="H351" s="10">
        <v>92984</v>
      </c>
      <c r="I351" s="11">
        <v>53</v>
      </c>
      <c r="J351" s="24">
        <v>0</v>
      </c>
      <c r="K351" s="20"/>
      <c r="L351" s="14">
        <v>0</v>
      </c>
      <c r="N351" s="21">
        <v>0</v>
      </c>
      <c r="P351" s="21">
        <v>0</v>
      </c>
      <c r="R351" s="21">
        <v>0</v>
      </c>
      <c r="T351" s="21">
        <v>0</v>
      </c>
      <c r="V351" s="21">
        <v>0</v>
      </c>
      <c r="X351" s="21">
        <v>0</v>
      </c>
      <c r="Z351" s="21">
        <v>0</v>
      </c>
      <c r="AB351" s="22">
        <v>0</v>
      </c>
      <c r="AD351" s="5" t="str">
        <f t="shared" si="5"/>
        <v>No</v>
      </c>
      <c r="AF351" s="28"/>
      <c r="AG351" s="21"/>
    </row>
    <row r="352" spans="1:33">
      <c r="A352" s="8" t="s">
        <v>4869</v>
      </c>
      <c r="B352" s="8" t="s">
        <v>4870</v>
      </c>
      <c r="C352" s="9" t="s">
        <v>87</v>
      </c>
      <c r="D352" s="185" t="s">
        <v>4871</v>
      </c>
      <c r="E352" s="188" t="s">
        <v>4872</v>
      </c>
      <c r="F352" s="9" t="s">
        <v>83</v>
      </c>
      <c r="G352" s="9" t="s">
        <v>147</v>
      </c>
      <c r="H352" s="10">
        <v>0</v>
      </c>
      <c r="I352" s="11">
        <v>53</v>
      </c>
      <c r="J352" s="24">
        <v>0</v>
      </c>
      <c r="K352" s="20"/>
      <c r="L352" s="14">
        <v>0</v>
      </c>
      <c r="N352" s="21">
        <v>0</v>
      </c>
      <c r="P352" s="21">
        <v>0</v>
      </c>
      <c r="R352" s="21">
        <v>0</v>
      </c>
      <c r="T352" s="21">
        <v>0</v>
      </c>
      <c r="V352" s="21">
        <v>0</v>
      </c>
      <c r="X352" s="21">
        <v>0</v>
      </c>
      <c r="Z352" s="21">
        <v>1745290</v>
      </c>
      <c r="AB352" s="22">
        <v>1745290</v>
      </c>
      <c r="AD352" s="5" t="str">
        <f t="shared" si="5"/>
        <v>No</v>
      </c>
      <c r="AF352" s="28"/>
      <c r="AG352" s="21"/>
    </row>
    <row r="353" spans="1:33">
      <c r="A353" s="8" t="s">
        <v>6533</v>
      </c>
      <c r="B353" s="8" t="s">
        <v>3977</v>
      </c>
      <c r="C353" s="9" t="s">
        <v>288</v>
      </c>
      <c r="D353" s="185">
        <v>2169</v>
      </c>
      <c r="E353" s="188">
        <v>20169</v>
      </c>
      <c r="F353" s="9" t="s">
        <v>113</v>
      </c>
      <c r="G353" s="9" t="s">
        <v>84</v>
      </c>
      <c r="H353" s="10">
        <v>18351295</v>
      </c>
      <c r="I353" s="11">
        <v>52</v>
      </c>
      <c r="J353" s="24">
        <v>0</v>
      </c>
      <c r="K353" s="20"/>
      <c r="L353" s="14">
        <v>0</v>
      </c>
      <c r="N353" s="21">
        <v>0</v>
      </c>
      <c r="P353" s="21">
        <v>0</v>
      </c>
      <c r="R353" s="21">
        <v>0</v>
      </c>
      <c r="T353" s="21">
        <v>0</v>
      </c>
      <c r="V353" s="21">
        <v>0</v>
      </c>
      <c r="X353" s="21">
        <v>0</v>
      </c>
      <c r="Z353" s="21">
        <v>0</v>
      </c>
      <c r="AB353" s="22">
        <v>0</v>
      </c>
      <c r="AD353" s="5" t="str">
        <f t="shared" si="5"/>
        <v>No</v>
      </c>
      <c r="AF353" s="28"/>
      <c r="AG353" s="21"/>
    </row>
    <row r="354" spans="1:33">
      <c r="A354" s="8" t="s">
        <v>1390</v>
      </c>
      <c r="B354" s="8" t="s">
        <v>6411</v>
      </c>
      <c r="C354" s="9" t="s">
        <v>150</v>
      </c>
      <c r="D354" s="185" t="s">
        <v>1391</v>
      </c>
      <c r="E354" s="188" t="s">
        <v>1392</v>
      </c>
      <c r="F354" s="9" t="s">
        <v>157</v>
      </c>
      <c r="G354" s="9" t="s">
        <v>147</v>
      </c>
      <c r="H354" s="10">
        <v>0</v>
      </c>
      <c r="I354" s="11">
        <v>52</v>
      </c>
      <c r="J354" s="24">
        <v>0</v>
      </c>
      <c r="K354" s="20"/>
      <c r="L354" s="14">
        <v>0</v>
      </c>
      <c r="N354" s="21">
        <v>0</v>
      </c>
      <c r="P354" s="21">
        <v>0</v>
      </c>
      <c r="R354" s="21">
        <v>0</v>
      </c>
      <c r="T354" s="21">
        <v>0</v>
      </c>
      <c r="V354" s="21">
        <v>0</v>
      </c>
      <c r="X354" s="21">
        <v>0</v>
      </c>
      <c r="Z354" s="21">
        <v>171820</v>
      </c>
      <c r="AB354" s="22">
        <v>171820</v>
      </c>
      <c r="AD354" s="5" t="str">
        <f t="shared" si="5"/>
        <v>No</v>
      </c>
      <c r="AF354" s="28"/>
      <c r="AG354" s="21"/>
    </row>
    <row r="355" spans="1:33">
      <c r="A355" s="8" t="s">
        <v>3533</v>
      </c>
      <c r="B355" s="8" t="s">
        <v>1532</v>
      </c>
      <c r="C355" s="9" t="s">
        <v>178</v>
      </c>
      <c r="D355" s="185">
        <v>5029</v>
      </c>
      <c r="E355" s="188">
        <v>50029</v>
      </c>
      <c r="F355" s="9" t="s">
        <v>88</v>
      </c>
      <c r="G355" s="9" t="s">
        <v>84</v>
      </c>
      <c r="H355" s="10">
        <v>70585</v>
      </c>
      <c r="I355" s="11">
        <v>52</v>
      </c>
      <c r="J355" s="24">
        <v>0</v>
      </c>
      <c r="K355" s="20"/>
      <c r="L355" s="14">
        <v>0</v>
      </c>
      <c r="N355" s="21">
        <v>0</v>
      </c>
      <c r="P355" s="21">
        <v>0</v>
      </c>
      <c r="R355" s="21">
        <v>2996536</v>
      </c>
      <c r="T355" s="21">
        <v>0</v>
      </c>
      <c r="V355" s="21">
        <v>0</v>
      </c>
      <c r="X355" s="21">
        <v>0</v>
      </c>
      <c r="Z355" s="21">
        <v>0</v>
      </c>
      <c r="AB355" s="22">
        <v>2996536</v>
      </c>
      <c r="AD355" s="5" t="str">
        <f t="shared" si="5"/>
        <v>No</v>
      </c>
      <c r="AF355" s="28"/>
      <c r="AG355" s="21"/>
    </row>
    <row r="356" spans="1:33">
      <c r="A356" s="8" t="s">
        <v>1133</v>
      </c>
      <c r="B356" s="8" t="s">
        <v>1134</v>
      </c>
      <c r="C356" s="9" t="s">
        <v>120</v>
      </c>
      <c r="D356" s="185">
        <v>6009</v>
      </c>
      <c r="E356" s="188">
        <v>60009</v>
      </c>
      <c r="F356" s="9" t="s">
        <v>83</v>
      </c>
      <c r="G356" s="9" t="s">
        <v>84</v>
      </c>
      <c r="H356" s="10">
        <v>235730</v>
      </c>
      <c r="I356" s="11">
        <v>52</v>
      </c>
      <c r="J356" s="24">
        <v>576518</v>
      </c>
      <c r="K356" s="20"/>
      <c r="L356" s="14">
        <v>0</v>
      </c>
      <c r="N356" s="21">
        <v>0</v>
      </c>
      <c r="P356" s="21">
        <v>0</v>
      </c>
      <c r="R356" s="21">
        <v>0</v>
      </c>
      <c r="T356" s="21">
        <v>0</v>
      </c>
      <c r="V356" s="21">
        <v>0</v>
      </c>
      <c r="X356" s="21">
        <v>0</v>
      </c>
      <c r="Z356" s="21">
        <v>0</v>
      </c>
      <c r="AB356" s="22">
        <v>576518</v>
      </c>
      <c r="AD356" s="5" t="str">
        <f t="shared" si="5"/>
        <v>No</v>
      </c>
      <c r="AF356" s="28"/>
      <c r="AG356" s="21"/>
    </row>
    <row r="357" spans="1:33">
      <c r="A357" s="8" t="s">
        <v>1745</v>
      </c>
      <c r="B357" s="8" t="s">
        <v>1746</v>
      </c>
      <c r="C357" s="9" t="s">
        <v>648</v>
      </c>
      <c r="D357" s="185" t="s">
        <v>1747</v>
      </c>
      <c r="E357" s="188" t="s">
        <v>1748</v>
      </c>
      <c r="F357" s="9" t="s">
        <v>157</v>
      </c>
      <c r="G357" s="9" t="s">
        <v>147</v>
      </c>
      <c r="H357" s="10">
        <v>0</v>
      </c>
      <c r="I357" s="11">
        <v>51</v>
      </c>
      <c r="J357" s="24">
        <v>0</v>
      </c>
      <c r="K357" s="20"/>
      <c r="L357" s="14">
        <v>0</v>
      </c>
      <c r="N357" s="21">
        <v>0</v>
      </c>
      <c r="P357" s="21">
        <v>0</v>
      </c>
      <c r="R357" s="21">
        <v>0</v>
      </c>
      <c r="T357" s="21">
        <v>0</v>
      </c>
      <c r="V357" s="21">
        <v>0</v>
      </c>
      <c r="X357" s="21">
        <v>0</v>
      </c>
      <c r="Z357" s="21">
        <v>691457</v>
      </c>
      <c r="AB357" s="22">
        <v>691457</v>
      </c>
      <c r="AD357" s="5" t="str">
        <f t="shared" si="5"/>
        <v>No</v>
      </c>
      <c r="AF357" s="28"/>
      <c r="AG357" s="21"/>
    </row>
    <row r="358" spans="1:33">
      <c r="A358" s="8" t="s">
        <v>4036</v>
      </c>
      <c r="B358" s="8" t="s">
        <v>4037</v>
      </c>
      <c r="C358" s="9" t="s">
        <v>555</v>
      </c>
      <c r="D358" s="185">
        <v>5058</v>
      </c>
      <c r="E358" s="188">
        <v>50058</v>
      </c>
      <c r="F358" s="9" t="s">
        <v>88</v>
      </c>
      <c r="G358" s="9" t="s">
        <v>84</v>
      </c>
      <c r="H358" s="10">
        <v>296863</v>
      </c>
      <c r="I358" s="11">
        <v>51</v>
      </c>
      <c r="J358" s="24">
        <v>9739595</v>
      </c>
      <c r="K358" s="20"/>
      <c r="L358" s="14">
        <v>0</v>
      </c>
      <c r="N358" s="21">
        <v>0</v>
      </c>
      <c r="P358" s="21">
        <v>0</v>
      </c>
      <c r="R358" s="21">
        <v>0</v>
      </c>
      <c r="T358" s="21">
        <v>176400</v>
      </c>
      <c r="V358" s="21">
        <v>0</v>
      </c>
      <c r="X358" s="21">
        <v>0</v>
      </c>
      <c r="Z358" s="21">
        <v>0</v>
      </c>
      <c r="AB358" s="22">
        <v>9915995</v>
      </c>
      <c r="AD358" s="5" t="str">
        <f t="shared" si="5"/>
        <v>No</v>
      </c>
      <c r="AF358" s="28"/>
      <c r="AG358" s="21"/>
    </row>
    <row r="359" spans="1:33">
      <c r="A359" s="8" t="s">
        <v>3534</v>
      </c>
      <c r="B359" s="8" t="s">
        <v>3535</v>
      </c>
      <c r="C359" s="9" t="s">
        <v>129</v>
      </c>
      <c r="D359" s="185">
        <v>4082</v>
      </c>
      <c r="E359" s="188">
        <v>40082</v>
      </c>
      <c r="F359" s="9" t="s">
        <v>83</v>
      </c>
      <c r="G359" s="9" t="s">
        <v>84</v>
      </c>
      <c r="H359" s="10">
        <v>4515419</v>
      </c>
      <c r="I359" s="11">
        <v>51</v>
      </c>
      <c r="J359" s="24">
        <v>0</v>
      </c>
      <c r="K359" s="20"/>
      <c r="L359" s="14">
        <v>0</v>
      </c>
      <c r="N359" s="21">
        <v>0</v>
      </c>
      <c r="P359" s="21">
        <v>0</v>
      </c>
      <c r="R359" s="21">
        <v>0</v>
      </c>
      <c r="T359" s="21">
        <v>0</v>
      </c>
      <c r="V359" s="21">
        <v>0</v>
      </c>
      <c r="X359" s="21">
        <v>0</v>
      </c>
      <c r="Z359" s="21">
        <v>0</v>
      </c>
      <c r="AB359" s="22">
        <v>0</v>
      </c>
      <c r="AD359" s="5" t="str">
        <f t="shared" si="5"/>
        <v>No</v>
      </c>
      <c r="AF359" s="28"/>
      <c r="AG359" s="21"/>
    </row>
    <row r="360" spans="1:33">
      <c r="A360" s="8" t="s">
        <v>1826</v>
      </c>
      <c r="B360" s="8" t="s">
        <v>1827</v>
      </c>
      <c r="C360" s="9" t="s">
        <v>154</v>
      </c>
      <c r="D360" s="185">
        <v>4100</v>
      </c>
      <c r="E360" s="188">
        <v>40100</v>
      </c>
      <c r="F360" s="9" t="s">
        <v>88</v>
      </c>
      <c r="G360" s="9" t="s">
        <v>84</v>
      </c>
      <c r="H360" s="10">
        <v>73107</v>
      </c>
      <c r="I360" s="11">
        <v>50</v>
      </c>
      <c r="J360" s="24">
        <v>487104</v>
      </c>
      <c r="K360" s="20"/>
      <c r="L360" s="14">
        <v>0</v>
      </c>
      <c r="N360" s="21">
        <v>0</v>
      </c>
      <c r="P360" s="21">
        <v>0</v>
      </c>
      <c r="R360" s="21">
        <v>0</v>
      </c>
      <c r="T360" s="21">
        <v>0</v>
      </c>
      <c r="V360" s="21">
        <v>0</v>
      </c>
      <c r="X360" s="21">
        <v>0</v>
      </c>
      <c r="Z360" s="21">
        <v>0</v>
      </c>
      <c r="AB360" s="22">
        <v>487104</v>
      </c>
      <c r="AD360" s="5" t="str">
        <f t="shared" si="5"/>
        <v>No</v>
      </c>
      <c r="AF360" s="28"/>
      <c r="AG360" s="21"/>
    </row>
    <row r="361" spans="1:33">
      <c r="A361" s="8" t="s">
        <v>1711</v>
      </c>
      <c r="B361" s="8" t="s">
        <v>1712</v>
      </c>
      <c r="C361" s="9" t="s">
        <v>58</v>
      </c>
      <c r="D361" s="185">
        <v>5099</v>
      </c>
      <c r="E361" s="188">
        <v>50099</v>
      </c>
      <c r="F361" s="9" t="s">
        <v>83</v>
      </c>
      <c r="G361" s="9" t="s">
        <v>84</v>
      </c>
      <c r="H361" s="10">
        <v>102852</v>
      </c>
      <c r="I361" s="11">
        <v>50</v>
      </c>
      <c r="J361" s="24">
        <v>1465577</v>
      </c>
      <c r="K361" s="20"/>
      <c r="L361" s="14">
        <v>0</v>
      </c>
      <c r="N361" s="21">
        <v>0</v>
      </c>
      <c r="P361" s="21">
        <v>0</v>
      </c>
      <c r="R361" s="21">
        <v>0</v>
      </c>
      <c r="T361" s="21">
        <v>0</v>
      </c>
      <c r="V361" s="21">
        <v>0</v>
      </c>
      <c r="X361" s="21">
        <v>0</v>
      </c>
      <c r="Z361" s="21">
        <v>0</v>
      </c>
      <c r="AB361" s="22">
        <v>1465577</v>
      </c>
      <c r="AD361" s="5" t="str">
        <f t="shared" si="5"/>
        <v>No</v>
      </c>
      <c r="AF361" s="28"/>
      <c r="AG361" s="21"/>
    </row>
    <row r="362" spans="1:33">
      <c r="A362" s="8" t="s">
        <v>2371</v>
      </c>
      <c r="B362" s="8" t="s">
        <v>2372</v>
      </c>
      <c r="C362" s="9" t="s">
        <v>91</v>
      </c>
      <c r="D362" s="185">
        <v>9159</v>
      </c>
      <c r="E362" s="188">
        <v>90159</v>
      </c>
      <c r="F362" s="9" t="s">
        <v>88</v>
      </c>
      <c r="G362" s="9" t="s">
        <v>84</v>
      </c>
      <c r="H362" s="10">
        <v>3281212</v>
      </c>
      <c r="I362" s="11">
        <v>50</v>
      </c>
      <c r="J362" s="24">
        <v>234015</v>
      </c>
      <c r="K362" s="20"/>
      <c r="L362" s="14">
        <v>0</v>
      </c>
      <c r="N362" s="21">
        <v>2741895</v>
      </c>
      <c r="P362" s="21">
        <v>0</v>
      </c>
      <c r="R362" s="21">
        <v>0</v>
      </c>
      <c r="T362" s="21">
        <v>0</v>
      </c>
      <c r="V362" s="21">
        <v>0</v>
      </c>
      <c r="X362" s="21">
        <v>0</v>
      </c>
      <c r="Z362" s="21">
        <v>0</v>
      </c>
      <c r="AB362" s="22">
        <v>2975910</v>
      </c>
      <c r="AD362" s="5" t="str">
        <f t="shared" si="5"/>
        <v>No</v>
      </c>
      <c r="AF362" s="28"/>
      <c r="AG362" s="21"/>
    </row>
    <row r="363" spans="1:33">
      <c r="A363" s="8" t="s">
        <v>6534</v>
      </c>
      <c r="B363" s="8" t="s">
        <v>3698</v>
      </c>
      <c r="C363" s="9" t="s">
        <v>454</v>
      </c>
      <c r="D363" s="185">
        <v>8011</v>
      </c>
      <c r="E363" s="188">
        <v>80011</v>
      </c>
      <c r="F363" s="9" t="s">
        <v>83</v>
      </c>
      <c r="G363" s="9" t="s">
        <v>84</v>
      </c>
      <c r="H363" s="10">
        <v>264465</v>
      </c>
      <c r="I363" s="11">
        <v>50</v>
      </c>
      <c r="J363" s="24">
        <v>0</v>
      </c>
      <c r="K363" s="20"/>
      <c r="L363" s="14">
        <v>0</v>
      </c>
      <c r="N363" s="21">
        <v>0</v>
      </c>
      <c r="P363" s="21">
        <v>0</v>
      </c>
      <c r="R363" s="21">
        <v>0</v>
      </c>
      <c r="T363" s="21">
        <v>0</v>
      </c>
      <c r="V363" s="21">
        <v>0</v>
      </c>
      <c r="X363" s="21">
        <v>0</v>
      </c>
      <c r="Z363" s="21">
        <v>0</v>
      </c>
      <c r="AB363" s="22">
        <v>0</v>
      </c>
      <c r="AD363" s="5" t="str">
        <f t="shared" si="5"/>
        <v>No</v>
      </c>
      <c r="AF363" s="28"/>
      <c r="AG363" s="21"/>
    </row>
    <row r="364" spans="1:33">
      <c r="A364" s="8" t="s">
        <v>1792</v>
      </c>
      <c r="B364" s="8" t="s">
        <v>1793</v>
      </c>
      <c r="C364" s="9" t="s">
        <v>466</v>
      </c>
      <c r="D364" s="185">
        <v>5024</v>
      </c>
      <c r="E364" s="188">
        <v>50024</v>
      </c>
      <c r="F364" s="9" t="s">
        <v>88</v>
      </c>
      <c r="G364" s="9" t="s">
        <v>84</v>
      </c>
      <c r="H364" s="10">
        <v>387550</v>
      </c>
      <c r="I364" s="11">
        <v>50</v>
      </c>
      <c r="J364" s="24">
        <v>0</v>
      </c>
      <c r="K364" s="20"/>
      <c r="L364" s="14">
        <v>0</v>
      </c>
      <c r="N364" s="21">
        <v>0</v>
      </c>
      <c r="P364" s="21">
        <v>0</v>
      </c>
      <c r="R364" s="21">
        <v>0</v>
      </c>
      <c r="T364" s="21">
        <v>0</v>
      </c>
      <c r="V364" s="21">
        <v>0</v>
      </c>
      <c r="X364" s="21">
        <v>0</v>
      </c>
      <c r="Z364" s="21">
        <v>0</v>
      </c>
      <c r="AB364" s="22">
        <v>0</v>
      </c>
      <c r="AD364" s="5" t="str">
        <f t="shared" si="5"/>
        <v>No</v>
      </c>
      <c r="AF364" s="28"/>
      <c r="AG364" s="21"/>
    </row>
    <row r="365" spans="1:33">
      <c r="A365" s="8" t="s">
        <v>4811</v>
      </c>
      <c r="B365" s="8" t="s">
        <v>4812</v>
      </c>
      <c r="C365" s="9" t="s">
        <v>120</v>
      </c>
      <c r="D365" s="185">
        <v>6090</v>
      </c>
      <c r="E365" s="188">
        <v>60090</v>
      </c>
      <c r="F365" s="9" t="s">
        <v>125</v>
      </c>
      <c r="G365" s="9" t="s">
        <v>84</v>
      </c>
      <c r="H365" s="10">
        <v>728825</v>
      </c>
      <c r="I365" s="11">
        <v>50</v>
      </c>
      <c r="J365" s="24">
        <v>1117338</v>
      </c>
      <c r="K365" s="20"/>
      <c r="L365" s="14">
        <v>0</v>
      </c>
      <c r="N365" s="21">
        <v>0</v>
      </c>
      <c r="P365" s="21">
        <v>0</v>
      </c>
      <c r="R365" s="21">
        <v>0</v>
      </c>
      <c r="T365" s="21">
        <v>0</v>
      </c>
      <c r="V365" s="21">
        <v>0</v>
      </c>
      <c r="X365" s="21">
        <v>0</v>
      </c>
      <c r="Z365" s="21">
        <v>0</v>
      </c>
      <c r="AB365" s="22">
        <v>1117338</v>
      </c>
      <c r="AD365" s="5" t="str">
        <f t="shared" si="5"/>
        <v>No</v>
      </c>
      <c r="AF365" s="28"/>
      <c r="AG365" s="21"/>
    </row>
    <row r="366" spans="1:33">
      <c r="A366" s="8" t="s">
        <v>6536</v>
      </c>
      <c r="B366" s="8" t="s">
        <v>1337</v>
      </c>
      <c r="C366" s="9" t="s">
        <v>42</v>
      </c>
      <c r="D366" s="185">
        <v>2010</v>
      </c>
      <c r="E366" s="188">
        <v>20010</v>
      </c>
      <c r="F366" s="9" t="s">
        <v>83</v>
      </c>
      <c r="G366" s="9" t="s">
        <v>84</v>
      </c>
      <c r="H366" s="10">
        <v>423566</v>
      </c>
      <c r="I366" s="11">
        <v>49</v>
      </c>
      <c r="J366" s="24">
        <v>3130754</v>
      </c>
      <c r="K366" s="20"/>
      <c r="L366" s="14">
        <v>0</v>
      </c>
      <c r="N366" s="21">
        <v>0</v>
      </c>
      <c r="P366" s="21">
        <v>0</v>
      </c>
      <c r="R366" s="21">
        <v>0</v>
      </c>
      <c r="T366" s="21">
        <v>0</v>
      </c>
      <c r="V366" s="21">
        <v>0</v>
      </c>
      <c r="X366" s="21">
        <v>0</v>
      </c>
      <c r="Z366" s="21">
        <v>0</v>
      </c>
      <c r="AB366" s="22">
        <v>3130754</v>
      </c>
      <c r="AD366" s="5" t="str">
        <f t="shared" si="5"/>
        <v>No</v>
      </c>
      <c r="AF366" s="28"/>
      <c r="AG366" s="21"/>
    </row>
    <row r="367" spans="1:33">
      <c r="A367" s="8" t="s">
        <v>461</v>
      </c>
      <c r="B367" s="8" t="s">
        <v>462</v>
      </c>
      <c r="C367" s="9" t="s">
        <v>91</v>
      </c>
      <c r="D367" s="185">
        <v>9039</v>
      </c>
      <c r="E367" s="188">
        <v>90039</v>
      </c>
      <c r="F367" s="9" t="s">
        <v>83</v>
      </c>
      <c r="G367" s="9" t="s">
        <v>84</v>
      </c>
      <c r="H367" s="10">
        <v>12150996</v>
      </c>
      <c r="I367" s="11">
        <v>49</v>
      </c>
      <c r="J367" s="24">
        <v>66090</v>
      </c>
      <c r="K367" s="20"/>
      <c r="L367" s="14">
        <v>0</v>
      </c>
      <c r="N367" s="21">
        <v>8088783</v>
      </c>
      <c r="P367" s="21">
        <v>0</v>
      </c>
      <c r="R367" s="21">
        <v>0</v>
      </c>
      <c r="T367" s="21">
        <v>0</v>
      </c>
      <c r="V367" s="21">
        <v>0</v>
      </c>
      <c r="X367" s="21">
        <v>66660</v>
      </c>
      <c r="Z367" s="21">
        <v>0</v>
      </c>
      <c r="AB367" s="22">
        <v>8221533</v>
      </c>
      <c r="AD367" s="5" t="str">
        <f t="shared" si="5"/>
        <v>No</v>
      </c>
      <c r="AF367" s="28"/>
      <c r="AG367" s="21"/>
    </row>
    <row r="368" spans="1:33">
      <c r="A368" s="8" t="s">
        <v>503</v>
      </c>
      <c r="B368" s="8" t="s">
        <v>504</v>
      </c>
      <c r="C368" s="9" t="s">
        <v>50</v>
      </c>
      <c r="D368" s="185">
        <v>4068</v>
      </c>
      <c r="E368" s="188">
        <v>40068</v>
      </c>
      <c r="F368" s="9" t="s">
        <v>125</v>
      </c>
      <c r="G368" s="9" t="s">
        <v>84</v>
      </c>
      <c r="H368" s="10">
        <v>77074</v>
      </c>
      <c r="I368" s="11">
        <v>49</v>
      </c>
      <c r="J368" s="24">
        <v>0</v>
      </c>
      <c r="K368" s="20"/>
      <c r="L368" s="14">
        <v>0</v>
      </c>
      <c r="N368" s="21">
        <v>0</v>
      </c>
      <c r="P368" s="21">
        <v>0</v>
      </c>
      <c r="R368" s="21">
        <v>0</v>
      </c>
      <c r="T368" s="21">
        <v>0</v>
      </c>
      <c r="V368" s="21">
        <v>0</v>
      </c>
      <c r="X368" s="21">
        <v>0</v>
      </c>
      <c r="Z368" s="21">
        <v>0</v>
      </c>
      <c r="AB368" s="22">
        <v>0</v>
      </c>
      <c r="AD368" s="5" t="str">
        <f t="shared" si="5"/>
        <v>No</v>
      </c>
      <c r="AF368" s="28"/>
      <c r="AG368" s="21"/>
    </row>
    <row r="369" spans="1:33">
      <c r="A369" s="8" t="s">
        <v>4371</v>
      </c>
      <c r="B369" s="8" t="s">
        <v>1759</v>
      </c>
      <c r="C369" s="9" t="s">
        <v>235</v>
      </c>
      <c r="D369" s="185" t="s">
        <v>4372</v>
      </c>
      <c r="E369" s="188" t="s">
        <v>4373</v>
      </c>
      <c r="F369" s="9" t="s">
        <v>88</v>
      </c>
      <c r="G369" s="9" t="s">
        <v>147</v>
      </c>
      <c r="H369" s="10">
        <v>0</v>
      </c>
      <c r="I369" s="11">
        <v>49</v>
      </c>
      <c r="J369" s="24">
        <v>0</v>
      </c>
      <c r="K369" s="20"/>
      <c r="L369" s="14">
        <v>0</v>
      </c>
      <c r="N369" s="21">
        <v>0</v>
      </c>
      <c r="P369" s="21">
        <v>0</v>
      </c>
      <c r="R369" s="21">
        <v>0</v>
      </c>
      <c r="T369" s="21">
        <v>0</v>
      </c>
      <c r="V369" s="21">
        <v>0</v>
      </c>
      <c r="X369" s="21">
        <v>0</v>
      </c>
      <c r="Z369" s="21">
        <v>518221</v>
      </c>
      <c r="AB369" s="22">
        <v>518221</v>
      </c>
      <c r="AD369" s="5" t="str">
        <f t="shared" si="5"/>
        <v>No</v>
      </c>
      <c r="AF369" s="28"/>
      <c r="AG369" s="21"/>
    </row>
    <row r="370" spans="1:33">
      <c r="A370" s="8" t="s">
        <v>2690</v>
      </c>
      <c r="B370" s="8" t="s">
        <v>2691</v>
      </c>
      <c r="C370" s="9" t="s">
        <v>466</v>
      </c>
      <c r="D370" s="185">
        <v>5021</v>
      </c>
      <c r="E370" s="188">
        <v>50021</v>
      </c>
      <c r="F370" s="9" t="s">
        <v>88</v>
      </c>
      <c r="G370" s="9" t="s">
        <v>84</v>
      </c>
      <c r="H370" s="10">
        <v>569499</v>
      </c>
      <c r="I370" s="11">
        <v>49</v>
      </c>
      <c r="J370" s="24">
        <v>185879</v>
      </c>
      <c r="K370" s="20"/>
      <c r="L370" s="14">
        <v>0</v>
      </c>
      <c r="N370" s="21">
        <v>0</v>
      </c>
      <c r="P370" s="21">
        <v>0</v>
      </c>
      <c r="R370" s="21">
        <v>0</v>
      </c>
      <c r="T370" s="21">
        <v>0</v>
      </c>
      <c r="V370" s="21">
        <v>0</v>
      </c>
      <c r="X370" s="21">
        <v>0</v>
      </c>
      <c r="Z370" s="21">
        <v>0</v>
      </c>
      <c r="AB370" s="22">
        <v>185879</v>
      </c>
      <c r="AD370" s="5" t="str">
        <f t="shared" si="5"/>
        <v>No</v>
      </c>
      <c r="AF370" s="28"/>
      <c r="AG370" s="21"/>
    </row>
    <row r="371" spans="1:33">
      <c r="A371" s="8" t="s">
        <v>2957</v>
      </c>
      <c r="B371" s="8" t="s">
        <v>2958</v>
      </c>
      <c r="C371" s="9" t="s">
        <v>91</v>
      </c>
      <c r="D371" s="185">
        <v>9042</v>
      </c>
      <c r="E371" s="188">
        <v>90042</v>
      </c>
      <c r="F371" s="9" t="s">
        <v>83</v>
      </c>
      <c r="G371" s="9" t="s">
        <v>84</v>
      </c>
      <c r="H371" s="10">
        <v>12150996</v>
      </c>
      <c r="I371" s="11">
        <v>49</v>
      </c>
      <c r="J371" s="24">
        <v>2248099</v>
      </c>
      <c r="K371" s="20"/>
      <c r="L371" s="14">
        <v>0</v>
      </c>
      <c r="N371" s="21">
        <v>5441138</v>
      </c>
      <c r="P371" s="21">
        <v>0</v>
      </c>
      <c r="R371" s="21">
        <v>0</v>
      </c>
      <c r="T371" s="21">
        <v>0</v>
      </c>
      <c r="V371" s="21">
        <v>0</v>
      </c>
      <c r="X371" s="21">
        <v>11484</v>
      </c>
      <c r="Z371" s="21">
        <v>0</v>
      </c>
      <c r="AB371" s="22">
        <v>7700721</v>
      </c>
      <c r="AD371" s="5" t="str">
        <f t="shared" si="5"/>
        <v>No</v>
      </c>
      <c r="AF371" s="28"/>
      <c r="AG371" s="21"/>
    </row>
    <row r="372" spans="1:33">
      <c r="A372" s="8" t="s">
        <v>6535</v>
      </c>
      <c r="B372" s="8" t="s">
        <v>2764</v>
      </c>
      <c r="C372" s="9" t="s">
        <v>235</v>
      </c>
      <c r="D372" s="185">
        <v>4172</v>
      </c>
      <c r="E372" s="188">
        <v>40172</v>
      </c>
      <c r="F372" s="9" t="s">
        <v>88</v>
      </c>
      <c r="G372" s="9" t="s">
        <v>84</v>
      </c>
      <c r="H372" s="10">
        <v>212195</v>
      </c>
      <c r="I372" s="11">
        <v>49</v>
      </c>
      <c r="J372" s="24">
        <v>1002615</v>
      </c>
      <c r="K372" s="20"/>
      <c r="L372" s="14">
        <v>0</v>
      </c>
      <c r="N372" s="21">
        <v>0</v>
      </c>
      <c r="P372" s="21">
        <v>0</v>
      </c>
      <c r="R372" s="21">
        <v>0</v>
      </c>
      <c r="T372" s="21">
        <v>0</v>
      </c>
      <c r="V372" s="21">
        <v>0</v>
      </c>
      <c r="X372" s="21">
        <v>0</v>
      </c>
      <c r="Z372" s="21">
        <v>0</v>
      </c>
      <c r="AB372" s="22">
        <v>1002615</v>
      </c>
      <c r="AD372" s="5" t="str">
        <f t="shared" si="5"/>
        <v>No</v>
      </c>
      <c r="AF372" s="28"/>
      <c r="AG372" s="21"/>
    </row>
    <row r="373" spans="1:33">
      <c r="A373" s="8" t="s">
        <v>1705</v>
      </c>
      <c r="B373" s="8" t="s">
        <v>1706</v>
      </c>
      <c r="C373" s="9" t="s">
        <v>91</v>
      </c>
      <c r="D373" s="185">
        <v>9090</v>
      </c>
      <c r="E373" s="188">
        <v>90090</v>
      </c>
      <c r="F373" s="9" t="s">
        <v>88</v>
      </c>
      <c r="G373" s="9" t="s">
        <v>84</v>
      </c>
      <c r="H373" s="10">
        <v>1723634</v>
      </c>
      <c r="I373" s="11">
        <v>48</v>
      </c>
      <c r="J373" s="24">
        <v>2831700</v>
      </c>
      <c r="K373" s="20"/>
      <c r="L373" s="14">
        <v>0</v>
      </c>
      <c r="N373" s="21">
        <v>7481618</v>
      </c>
      <c r="P373" s="21">
        <v>0</v>
      </c>
      <c r="R373" s="21">
        <v>0</v>
      </c>
      <c r="T373" s="21">
        <v>0</v>
      </c>
      <c r="V373" s="21">
        <v>0</v>
      </c>
      <c r="X373" s="21">
        <v>0</v>
      </c>
      <c r="Z373" s="21">
        <v>0</v>
      </c>
      <c r="AB373" s="22">
        <v>10313318</v>
      </c>
      <c r="AD373" s="5" t="str">
        <f t="shared" si="5"/>
        <v>No</v>
      </c>
      <c r="AF373" s="28"/>
      <c r="AG373" s="21"/>
    </row>
    <row r="374" spans="1:33">
      <c r="A374" s="8" t="s">
        <v>1433</v>
      </c>
      <c r="B374" s="8" t="s">
        <v>1434</v>
      </c>
      <c r="C374" s="9" t="s">
        <v>150</v>
      </c>
      <c r="D374" s="185" t="s">
        <v>1435</v>
      </c>
      <c r="E374" s="188" t="s">
        <v>1436</v>
      </c>
      <c r="F374" s="9" t="s">
        <v>125</v>
      </c>
      <c r="G374" s="9" t="s">
        <v>147</v>
      </c>
      <c r="H374" s="10">
        <v>0</v>
      </c>
      <c r="I374" s="11">
        <v>48</v>
      </c>
      <c r="J374" s="24">
        <v>0</v>
      </c>
      <c r="K374" s="20"/>
      <c r="L374" s="14">
        <v>0</v>
      </c>
      <c r="N374" s="21">
        <v>0</v>
      </c>
      <c r="P374" s="21">
        <v>0</v>
      </c>
      <c r="R374" s="21">
        <v>0</v>
      </c>
      <c r="T374" s="21">
        <v>0</v>
      </c>
      <c r="V374" s="21">
        <v>0</v>
      </c>
      <c r="X374" s="21">
        <v>0</v>
      </c>
      <c r="Z374" s="21">
        <v>206733</v>
      </c>
      <c r="AB374" s="22">
        <v>206733</v>
      </c>
      <c r="AD374" s="5" t="str">
        <f t="shared" si="5"/>
        <v>No</v>
      </c>
      <c r="AF374" s="28"/>
      <c r="AG374" s="21"/>
    </row>
    <row r="375" spans="1:33">
      <c r="A375" s="8" t="s">
        <v>3531</v>
      </c>
      <c r="B375" s="8" t="s">
        <v>3532</v>
      </c>
      <c r="C375" s="9" t="s">
        <v>132</v>
      </c>
      <c r="D375" s="185">
        <v>5052</v>
      </c>
      <c r="E375" s="188">
        <v>50052</v>
      </c>
      <c r="F375" s="9" t="s">
        <v>88</v>
      </c>
      <c r="G375" s="9" t="s">
        <v>84</v>
      </c>
      <c r="H375" s="10">
        <v>278165</v>
      </c>
      <c r="I375" s="11">
        <v>48</v>
      </c>
      <c r="J375" s="24">
        <v>0</v>
      </c>
      <c r="K375" s="20"/>
      <c r="L375" s="14">
        <v>0</v>
      </c>
      <c r="N375" s="21">
        <v>1981382</v>
      </c>
      <c r="P375" s="21">
        <v>0</v>
      </c>
      <c r="R375" s="21">
        <v>0</v>
      </c>
      <c r="T375" s="21">
        <v>0</v>
      </c>
      <c r="V375" s="21">
        <v>0</v>
      </c>
      <c r="X375" s="21">
        <v>0</v>
      </c>
      <c r="Z375" s="21">
        <v>0</v>
      </c>
      <c r="AB375" s="22">
        <v>1981382</v>
      </c>
      <c r="AD375" s="5" t="str">
        <f t="shared" si="5"/>
        <v>No</v>
      </c>
      <c r="AF375" s="28"/>
      <c r="AG375" s="21"/>
    </row>
    <row r="376" spans="1:33">
      <c r="A376" s="8" t="s">
        <v>1356</v>
      </c>
      <c r="B376" s="8" t="s">
        <v>1357</v>
      </c>
      <c r="C376" s="9" t="s">
        <v>91</v>
      </c>
      <c r="D376" s="185">
        <v>9208</v>
      </c>
      <c r="E376" s="188">
        <v>90208</v>
      </c>
      <c r="F376" s="9" t="s">
        <v>125</v>
      </c>
      <c r="G376" s="9" t="s">
        <v>84</v>
      </c>
      <c r="H376" s="10">
        <v>98176</v>
      </c>
      <c r="I376" s="11">
        <v>47</v>
      </c>
      <c r="J376" s="24">
        <v>322555</v>
      </c>
      <c r="K376" s="20"/>
      <c r="L376" s="14">
        <v>0</v>
      </c>
      <c r="N376" s="21">
        <v>7262369</v>
      </c>
      <c r="P376" s="21">
        <v>0</v>
      </c>
      <c r="R376" s="21">
        <v>0</v>
      </c>
      <c r="T376" s="21">
        <v>0</v>
      </c>
      <c r="V376" s="21">
        <v>0</v>
      </c>
      <c r="X376" s="21">
        <v>0</v>
      </c>
      <c r="Z376" s="21">
        <v>0</v>
      </c>
      <c r="AB376" s="22">
        <v>7584924</v>
      </c>
      <c r="AD376" s="5" t="str">
        <f t="shared" si="5"/>
        <v>No</v>
      </c>
      <c r="AF376" s="28"/>
      <c r="AG376" s="21"/>
    </row>
    <row r="377" spans="1:33">
      <c r="A377" s="8" t="s">
        <v>556</v>
      </c>
      <c r="B377" s="8" t="s">
        <v>557</v>
      </c>
      <c r="C377" s="9" t="s">
        <v>233</v>
      </c>
      <c r="D377" s="185">
        <v>3001</v>
      </c>
      <c r="E377" s="188">
        <v>30001</v>
      </c>
      <c r="F377" s="9" t="s">
        <v>88</v>
      </c>
      <c r="G377" s="9" t="s">
        <v>84</v>
      </c>
      <c r="H377" s="10">
        <v>153199</v>
      </c>
      <c r="I377" s="11">
        <v>47</v>
      </c>
      <c r="J377" s="24">
        <v>4140</v>
      </c>
      <c r="K377" s="20"/>
      <c r="L377" s="14">
        <v>0</v>
      </c>
      <c r="N377" s="21">
        <v>0</v>
      </c>
      <c r="P377" s="21">
        <v>0</v>
      </c>
      <c r="R377" s="21">
        <v>0</v>
      </c>
      <c r="T377" s="21">
        <v>0</v>
      </c>
      <c r="V377" s="21">
        <v>0</v>
      </c>
      <c r="X377" s="21">
        <v>0</v>
      </c>
      <c r="Z377" s="21">
        <v>0</v>
      </c>
      <c r="AB377" s="22">
        <v>4140</v>
      </c>
      <c r="AD377" s="5" t="str">
        <f t="shared" si="5"/>
        <v>No</v>
      </c>
      <c r="AF377" s="28"/>
      <c r="AG377" s="21"/>
    </row>
    <row r="378" spans="1:33">
      <c r="A378" s="8" t="s">
        <v>4162</v>
      </c>
      <c r="B378" s="8" t="s">
        <v>4163</v>
      </c>
      <c r="C378" s="9" t="s">
        <v>91</v>
      </c>
      <c r="D378" s="185">
        <v>9206</v>
      </c>
      <c r="E378" s="188">
        <v>90206</v>
      </c>
      <c r="F378" s="9" t="s">
        <v>88</v>
      </c>
      <c r="G378" s="9" t="s">
        <v>84</v>
      </c>
      <c r="H378" s="10">
        <v>59219</v>
      </c>
      <c r="I378" s="11">
        <v>47</v>
      </c>
      <c r="J378" s="24">
        <v>0</v>
      </c>
      <c r="K378" s="20"/>
      <c r="L378" s="14">
        <v>0</v>
      </c>
      <c r="N378" s="21">
        <v>4954436</v>
      </c>
      <c r="P378" s="21">
        <v>0</v>
      </c>
      <c r="R378" s="21">
        <v>786004</v>
      </c>
      <c r="T378" s="21">
        <v>0</v>
      </c>
      <c r="V378" s="21">
        <v>0</v>
      </c>
      <c r="X378" s="21">
        <v>0</v>
      </c>
      <c r="Z378" s="21">
        <v>0</v>
      </c>
      <c r="AB378" s="22">
        <v>5740440</v>
      </c>
      <c r="AD378" s="5" t="str">
        <f t="shared" si="5"/>
        <v>No</v>
      </c>
      <c r="AF378" s="28"/>
      <c r="AG378" s="21"/>
    </row>
    <row r="379" spans="1:33">
      <c r="A379" s="8" t="s">
        <v>1287</v>
      </c>
      <c r="B379" s="8" t="s">
        <v>1288</v>
      </c>
      <c r="C379" s="9" t="s">
        <v>141</v>
      </c>
      <c r="D379" s="185" t="s">
        <v>1289</v>
      </c>
      <c r="E379" s="188" t="s">
        <v>1290</v>
      </c>
      <c r="F379" s="9" t="s">
        <v>157</v>
      </c>
      <c r="G379" s="9" t="s">
        <v>147</v>
      </c>
      <c r="H379" s="10">
        <v>0</v>
      </c>
      <c r="I379" s="11">
        <v>47</v>
      </c>
      <c r="J379" s="24">
        <v>0</v>
      </c>
      <c r="K379" s="20"/>
      <c r="L379" s="14">
        <v>0</v>
      </c>
      <c r="N379" s="21">
        <v>0</v>
      </c>
      <c r="P379" s="21">
        <v>0</v>
      </c>
      <c r="R379" s="21">
        <v>0</v>
      </c>
      <c r="T379" s="21">
        <v>0</v>
      </c>
      <c r="V379" s="21">
        <v>0</v>
      </c>
      <c r="X379" s="21">
        <v>0</v>
      </c>
      <c r="Z379" s="21">
        <v>389408</v>
      </c>
      <c r="AB379" s="22">
        <v>389408</v>
      </c>
      <c r="AD379" s="5" t="str">
        <f t="shared" si="5"/>
        <v>No</v>
      </c>
      <c r="AF379" s="28"/>
      <c r="AG379" s="21"/>
    </row>
    <row r="380" spans="1:33">
      <c r="A380" s="8" t="s">
        <v>5617</v>
      </c>
      <c r="B380" s="8" t="s">
        <v>5618</v>
      </c>
      <c r="C380" s="9" t="s">
        <v>254</v>
      </c>
      <c r="D380" s="185" t="s">
        <v>5619</v>
      </c>
      <c r="E380" s="188" t="s">
        <v>5620</v>
      </c>
      <c r="F380" s="9" t="s">
        <v>1320</v>
      </c>
      <c r="G380" s="9" t="s">
        <v>147</v>
      </c>
      <c r="H380" s="10">
        <v>0</v>
      </c>
      <c r="I380" s="11">
        <v>46</v>
      </c>
      <c r="J380" s="24">
        <v>0</v>
      </c>
      <c r="K380" s="20"/>
      <c r="L380" s="14">
        <v>0</v>
      </c>
      <c r="N380" s="21">
        <v>0</v>
      </c>
      <c r="P380" s="21">
        <v>0</v>
      </c>
      <c r="R380" s="21">
        <v>0</v>
      </c>
      <c r="T380" s="21">
        <v>0</v>
      </c>
      <c r="V380" s="21">
        <v>0</v>
      </c>
      <c r="X380" s="21">
        <v>0</v>
      </c>
      <c r="Z380" s="21">
        <v>0</v>
      </c>
      <c r="AB380" s="22">
        <v>0</v>
      </c>
      <c r="AD380" s="5" t="str">
        <f t="shared" si="5"/>
        <v>No</v>
      </c>
      <c r="AF380" s="28"/>
      <c r="AG380" s="21"/>
    </row>
    <row r="381" spans="1:33">
      <c r="A381" s="8" t="s">
        <v>2677</v>
      </c>
      <c r="B381" s="8" t="s">
        <v>2678</v>
      </c>
      <c r="C381" s="9" t="s">
        <v>238</v>
      </c>
      <c r="D381" s="185">
        <v>1102</v>
      </c>
      <c r="E381" s="188">
        <v>10102</v>
      </c>
      <c r="F381" s="9" t="s">
        <v>138</v>
      </c>
      <c r="G381" s="9" t="s">
        <v>84</v>
      </c>
      <c r="H381" s="10">
        <v>924859</v>
      </c>
      <c r="I381" s="11">
        <v>46</v>
      </c>
      <c r="J381" s="24">
        <v>0</v>
      </c>
      <c r="K381" s="20"/>
      <c r="L381" s="14">
        <v>0</v>
      </c>
      <c r="N381" s="21">
        <v>0</v>
      </c>
      <c r="P381" s="21">
        <v>0</v>
      </c>
      <c r="R381" s="21">
        <v>0</v>
      </c>
      <c r="T381" s="21">
        <v>0</v>
      </c>
      <c r="V381" s="21">
        <v>0</v>
      </c>
      <c r="X381" s="21">
        <v>0</v>
      </c>
      <c r="Z381" s="21">
        <v>0</v>
      </c>
      <c r="AB381" s="22">
        <v>0</v>
      </c>
      <c r="AD381" s="5" t="str">
        <f t="shared" si="5"/>
        <v>No</v>
      </c>
      <c r="AF381" s="28"/>
      <c r="AG381" s="21"/>
    </row>
    <row r="382" spans="1:33">
      <c r="A382" s="8" t="s">
        <v>5114</v>
      </c>
      <c r="B382" s="8" t="s">
        <v>5115</v>
      </c>
      <c r="C382" s="9" t="s">
        <v>120</v>
      </c>
      <c r="D382" s="185">
        <v>6130</v>
      </c>
      <c r="E382" s="188">
        <v>60130</v>
      </c>
      <c r="F382" s="9" t="s">
        <v>125</v>
      </c>
      <c r="G382" s="9" t="s">
        <v>84</v>
      </c>
      <c r="H382" s="10">
        <v>1758210</v>
      </c>
      <c r="I382" s="11">
        <v>46</v>
      </c>
      <c r="J382" s="24">
        <v>886573</v>
      </c>
      <c r="K382" s="20"/>
      <c r="L382" s="14">
        <v>0</v>
      </c>
      <c r="N382" s="21">
        <v>0</v>
      </c>
      <c r="P382" s="21">
        <v>0</v>
      </c>
      <c r="R382" s="21">
        <v>0</v>
      </c>
      <c r="T382" s="21">
        <v>0</v>
      </c>
      <c r="V382" s="21">
        <v>0</v>
      </c>
      <c r="X382" s="21">
        <v>0</v>
      </c>
      <c r="Z382" s="21">
        <v>0</v>
      </c>
      <c r="AB382" s="22">
        <v>886573</v>
      </c>
      <c r="AD382" s="5" t="str">
        <f t="shared" si="5"/>
        <v>No</v>
      </c>
      <c r="AF382" s="28"/>
      <c r="AG382" s="21"/>
    </row>
    <row r="383" spans="1:33">
      <c r="A383" s="8" t="s">
        <v>4595</v>
      </c>
      <c r="B383" s="8" t="s">
        <v>4596</v>
      </c>
      <c r="C383" s="9" t="s">
        <v>171</v>
      </c>
      <c r="D383" s="185">
        <v>4140</v>
      </c>
      <c r="E383" s="188">
        <v>40140</v>
      </c>
      <c r="F383" s="9" t="s">
        <v>83</v>
      </c>
      <c r="G383" s="9" t="s">
        <v>84</v>
      </c>
      <c r="H383" s="10">
        <v>310298</v>
      </c>
      <c r="I383" s="11">
        <v>46</v>
      </c>
      <c r="J383" s="24">
        <v>1956954</v>
      </c>
      <c r="K383" s="20"/>
      <c r="L383" s="14">
        <v>0</v>
      </c>
      <c r="N383" s="21">
        <v>0</v>
      </c>
      <c r="P383" s="21">
        <v>0</v>
      </c>
      <c r="R383" s="21">
        <v>0</v>
      </c>
      <c r="T383" s="21">
        <v>0</v>
      </c>
      <c r="V383" s="21">
        <v>0</v>
      </c>
      <c r="X383" s="21">
        <v>0</v>
      </c>
      <c r="Z383" s="21">
        <v>0</v>
      </c>
      <c r="AB383" s="22">
        <v>1956954</v>
      </c>
      <c r="AD383" s="5" t="str">
        <f t="shared" si="5"/>
        <v>No</v>
      </c>
      <c r="AF383" s="28"/>
      <c r="AG383" s="21"/>
    </row>
    <row r="384" spans="1:33">
      <c r="A384" s="8" t="s">
        <v>478</v>
      </c>
      <c r="B384" s="8" t="s">
        <v>479</v>
      </c>
      <c r="C384" s="9" t="s">
        <v>50</v>
      </c>
      <c r="D384" s="185">
        <v>4043</v>
      </c>
      <c r="E384" s="188">
        <v>40043</v>
      </c>
      <c r="F384" s="9" t="s">
        <v>83</v>
      </c>
      <c r="G384" s="9" t="s">
        <v>84</v>
      </c>
      <c r="H384" s="10">
        <v>326183</v>
      </c>
      <c r="I384" s="11">
        <v>46</v>
      </c>
      <c r="J384" s="24">
        <v>0</v>
      </c>
      <c r="K384" s="20"/>
      <c r="L384" s="14">
        <v>0</v>
      </c>
      <c r="N384" s="21">
        <v>0</v>
      </c>
      <c r="P384" s="21">
        <v>0</v>
      </c>
      <c r="R384" s="21">
        <v>0</v>
      </c>
      <c r="T384" s="21">
        <v>0</v>
      </c>
      <c r="V384" s="21">
        <v>0</v>
      </c>
      <c r="X384" s="21">
        <v>0</v>
      </c>
      <c r="Z384" s="21">
        <v>0</v>
      </c>
      <c r="AB384" s="22">
        <v>0</v>
      </c>
      <c r="AD384" s="5" t="str">
        <f t="shared" si="5"/>
        <v>No</v>
      </c>
      <c r="AF384" s="28"/>
      <c r="AG384" s="21"/>
    </row>
    <row r="385" spans="1:33">
      <c r="A385" s="8" t="s">
        <v>4758</v>
      </c>
      <c r="B385" s="8" t="s">
        <v>4759</v>
      </c>
      <c r="C385" s="9" t="s">
        <v>82</v>
      </c>
      <c r="D385" s="185">
        <v>2166</v>
      </c>
      <c r="E385" s="188">
        <v>20166</v>
      </c>
      <c r="F385" s="9" t="s">
        <v>113</v>
      </c>
      <c r="G385" s="9" t="s">
        <v>84</v>
      </c>
      <c r="H385" s="10">
        <v>18351295</v>
      </c>
      <c r="I385" s="11">
        <v>46</v>
      </c>
      <c r="J385" s="24">
        <v>0</v>
      </c>
      <c r="K385" s="20"/>
      <c r="L385" s="14">
        <v>0</v>
      </c>
      <c r="N385" s="21">
        <v>0</v>
      </c>
      <c r="P385" s="21">
        <v>0</v>
      </c>
      <c r="R385" s="21">
        <v>0</v>
      </c>
      <c r="T385" s="21">
        <v>0</v>
      </c>
      <c r="V385" s="21">
        <v>0</v>
      </c>
      <c r="X385" s="21">
        <v>0</v>
      </c>
      <c r="Z385" s="21">
        <v>0</v>
      </c>
      <c r="AB385" s="22">
        <v>0</v>
      </c>
      <c r="AD385" s="5" t="str">
        <f t="shared" si="5"/>
        <v>No</v>
      </c>
      <c r="AF385" s="28"/>
      <c r="AG385" s="21"/>
    </row>
    <row r="386" spans="1:33">
      <c r="A386" s="8" t="s">
        <v>4320</v>
      </c>
      <c r="B386" s="8" t="s">
        <v>4321</v>
      </c>
      <c r="C386" s="9" t="s">
        <v>235</v>
      </c>
      <c r="D386" s="185" t="s">
        <v>4322</v>
      </c>
      <c r="E386" s="188" t="s">
        <v>4323</v>
      </c>
      <c r="F386" s="9" t="s">
        <v>157</v>
      </c>
      <c r="G386" s="9" t="s">
        <v>147</v>
      </c>
      <c r="H386" s="10">
        <v>0</v>
      </c>
      <c r="I386" s="11">
        <v>45</v>
      </c>
      <c r="J386" s="24">
        <v>0</v>
      </c>
      <c r="K386" s="20"/>
      <c r="L386" s="14">
        <v>0</v>
      </c>
      <c r="N386" s="21">
        <v>0</v>
      </c>
      <c r="P386" s="21">
        <v>0</v>
      </c>
      <c r="R386" s="21">
        <v>0</v>
      </c>
      <c r="T386" s="21">
        <v>0</v>
      </c>
      <c r="V386" s="21">
        <v>0</v>
      </c>
      <c r="X386" s="21">
        <v>0</v>
      </c>
      <c r="Z386" s="21">
        <v>749788</v>
      </c>
      <c r="AB386" s="22">
        <v>749788</v>
      </c>
      <c r="AD386" s="5" t="str">
        <f t="shared" si="5"/>
        <v>No</v>
      </c>
      <c r="AF386" s="28"/>
      <c r="AG386" s="21"/>
    </row>
    <row r="387" spans="1:33">
      <c r="A387" s="8" t="s">
        <v>1048</v>
      </c>
      <c r="B387" s="8" t="s">
        <v>1049</v>
      </c>
      <c r="C387" s="9" t="s">
        <v>171</v>
      </c>
      <c r="D387" s="185">
        <v>4026</v>
      </c>
      <c r="E387" s="188">
        <v>40026</v>
      </c>
      <c r="F387" s="9" t="s">
        <v>83</v>
      </c>
      <c r="G387" s="9" t="s">
        <v>84</v>
      </c>
      <c r="H387" s="10">
        <v>643260</v>
      </c>
      <c r="I387" s="11">
        <v>45</v>
      </c>
      <c r="J387" s="24">
        <v>0</v>
      </c>
      <c r="K387" s="20"/>
      <c r="L387" s="14">
        <v>0</v>
      </c>
      <c r="N387" s="21">
        <v>0</v>
      </c>
      <c r="P387" s="21">
        <v>0</v>
      </c>
      <c r="R387" s="21">
        <v>1891504</v>
      </c>
      <c r="T387" s="21">
        <v>0</v>
      </c>
      <c r="V387" s="21">
        <v>0</v>
      </c>
      <c r="X387" s="21">
        <v>0</v>
      </c>
      <c r="Z387" s="21">
        <v>0</v>
      </c>
      <c r="AB387" s="22">
        <v>1891504</v>
      </c>
      <c r="AD387" s="5" t="str">
        <f t="shared" ref="AD387:AD450" si="6">IF(AC387&amp;AA387&amp;Y387&amp;W387&amp;U387&amp;S387&amp;Q387&amp;O387&amp;M387&amp;K387&lt;&gt;"","Yes","No")</f>
        <v>No</v>
      </c>
      <c r="AF387" s="28"/>
      <c r="AG387" s="21"/>
    </row>
    <row r="388" spans="1:33">
      <c r="A388" s="8" t="s">
        <v>3477</v>
      </c>
      <c r="B388" s="8" t="s">
        <v>3478</v>
      </c>
      <c r="C388" s="9" t="s">
        <v>171</v>
      </c>
      <c r="D388" s="185">
        <v>4128</v>
      </c>
      <c r="E388" s="188">
        <v>40128</v>
      </c>
      <c r="F388" s="9" t="s">
        <v>83</v>
      </c>
      <c r="G388" s="9" t="s">
        <v>84</v>
      </c>
      <c r="H388" s="10">
        <v>191917</v>
      </c>
      <c r="I388" s="11">
        <v>45</v>
      </c>
      <c r="J388" s="24">
        <v>0</v>
      </c>
      <c r="K388" s="20"/>
      <c r="L388" s="14">
        <v>0</v>
      </c>
      <c r="N388" s="21">
        <v>0</v>
      </c>
      <c r="P388" s="21">
        <v>0</v>
      </c>
      <c r="R388" s="21">
        <v>0</v>
      </c>
      <c r="T388" s="21">
        <v>0</v>
      </c>
      <c r="V388" s="21">
        <v>0</v>
      </c>
      <c r="X388" s="21">
        <v>0</v>
      </c>
      <c r="Z388" s="21">
        <v>0</v>
      </c>
      <c r="AB388" s="22">
        <v>0</v>
      </c>
      <c r="AD388" s="5" t="str">
        <f t="shared" si="6"/>
        <v>No</v>
      </c>
      <c r="AF388" s="28"/>
      <c r="AG388" s="21"/>
    </row>
    <row r="389" spans="1:33">
      <c r="A389" s="8" t="s">
        <v>3598</v>
      </c>
      <c r="B389" s="8" t="s">
        <v>3599</v>
      </c>
      <c r="C389" s="9" t="s">
        <v>109</v>
      </c>
      <c r="D389" s="185" t="s">
        <v>3600</v>
      </c>
      <c r="E389" s="188" t="s">
        <v>3601</v>
      </c>
      <c r="F389" s="9" t="s">
        <v>157</v>
      </c>
      <c r="G389" s="9" t="s">
        <v>147</v>
      </c>
      <c r="H389" s="10">
        <v>0</v>
      </c>
      <c r="I389" s="11">
        <v>45</v>
      </c>
      <c r="J389" s="24">
        <v>0</v>
      </c>
      <c r="K389" s="20"/>
      <c r="L389" s="14">
        <v>0</v>
      </c>
      <c r="N389" s="21">
        <v>0</v>
      </c>
      <c r="P389" s="21">
        <v>0</v>
      </c>
      <c r="R389" s="21">
        <v>0</v>
      </c>
      <c r="T389" s="21">
        <v>0</v>
      </c>
      <c r="V389" s="21">
        <v>0</v>
      </c>
      <c r="X389" s="21">
        <v>0</v>
      </c>
      <c r="Z389" s="21">
        <v>0</v>
      </c>
      <c r="AB389" s="22">
        <v>0</v>
      </c>
      <c r="AD389" s="5" t="str">
        <f t="shared" si="6"/>
        <v>No</v>
      </c>
      <c r="AF389" s="28"/>
      <c r="AG389" s="21"/>
    </row>
    <row r="390" spans="1:33">
      <c r="A390" s="8" t="s">
        <v>5143</v>
      </c>
      <c r="B390" s="8" t="s">
        <v>5144</v>
      </c>
      <c r="C390" s="9" t="s">
        <v>120</v>
      </c>
      <c r="D390" s="185" t="s">
        <v>5145</v>
      </c>
      <c r="E390" s="188" t="s">
        <v>5146</v>
      </c>
      <c r="F390" s="9" t="s">
        <v>83</v>
      </c>
      <c r="G390" s="9" t="s">
        <v>147</v>
      </c>
      <c r="H390" s="10">
        <v>0</v>
      </c>
      <c r="I390" s="11">
        <v>45</v>
      </c>
      <c r="J390" s="24">
        <v>0</v>
      </c>
      <c r="K390" s="20"/>
      <c r="L390" s="14">
        <v>0</v>
      </c>
      <c r="N390" s="21">
        <v>0</v>
      </c>
      <c r="P390" s="21">
        <v>0</v>
      </c>
      <c r="R390" s="21">
        <v>0</v>
      </c>
      <c r="T390" s="21">
        <v>0</v>
      </c>
      <c r="V390" s="21">
        <v>0</v>
      </c>
      <c r="X390" s="21">
        <v>0</v>
      </c>
      <c r="Z390" s="21">
        <v>827211</v>
      </c>
      <c r="AB390" s="22">
        <v>827211</v>
      </c>
      <c r="AD390" s="5" t="str">
        <f t="shared" si="6"/>
        <v>No</v>
      </c>
      <c r="AF390" s="28"/>
      <c r="AG390" s="21"/>
    </row>
    <row r="391" spans="1:33">
      <c r="A391" s="8" t="s">
        <v>6537</v>
      </c>
      <c r="B391" s="8" t="s">
        <v>3069</v>
      </c>
      <c r="C391" s="9" t="s">
        <v>171</v>
      </c>
      <c r="D391" s="185"/>
      <c r="E391" s="188">
        <v>40245</v>
      </c>
      <c r="F391" s="9" t="s">
        <v>157</v>
      </c>
      <c r="G391" s="9" t="s">
        <v>84</v>
      </c>
      <c r="H391" s="10">
        <v>1065219</v>
      </c>
      <c r="I391" s="11">
        <v>45</v>
      </c>
      <c r="J391" s="24">
        <v>421052</v>
      </c>
      <c r="K391" s="20"/>
      <c r="L391" s="14">
        <v>0</v>
      </c>
      <c r="N391" s="21">
        <v>0</v>
      </c>
      <c r="P391" s="21">
        <v>0</v>
      </c>
      <c r="R391" s="21">
        <v>0</v>
      </c>
      <c r="T391" s="21">
        <v>0</v>
      </c>
      <c r="V391" s="21">
        <v>0</v>
      </c>
      <c r="X391" s="21">
        <v>0</v>
      </c>
      <c r="Z391" s="21">
        <v>0</v>
      </c>
      <c r="AB391" s="22">
        <v>421052</v>
      </c>
      <c r="AD391" s="5" t="str">
        <f t="shared" si="6"/>
        <v>No</v>
      </c>
      <c r="AF391" s="28"/>
      <c r="AG391" s="21"/>
    </row>
    <row r="392" spans="1:33">
      <c r="A392" s="8" t="s">
        <v>1868</v>
      </c>
      <c r="B392" s="8" t="s">
        <v>1869</v>
      </c>
      <c r="C392" s="9" t="s">
        <v>265</v>
      </c>
      <c r="D392" s="185" t="s">
        <v>1870</v>
      </c>
      <c r="E392" s="188" t="s">
        <v>1871</v>
      </c>
      <c r="F392" s="9" t="s">
        <v>157</v>
      </c>
      <c r="G392" s="9" t="s">
        <v>147</v>
      </c>
      <c r="H392" s="10">
        <v>0</v>
      </c>
      <c r="I392" s="11">
        <v>45</v>
      </c>
      <c r="J392" s="24">
        <v>0</v>
      </c>
      <c r="K392" s="20"/>
      <c r="L392" s="14">
        <v>0</v>
      </c>
      <c r="N392" s="21">
        <v>0</v>
      </c>
      <c r="P392" s="21">
        <v>0</v>
      </c>
      <c r="R392" s="21">
        <v>0</v>
      </c>
      <c r="T392" s="21">
        <v>0</v>
      </c>
      <c r="V392" s="21">
        <v>0</v>
      </c>
      <c r="X392" s="21">
        <v>0</v>
      </c>
      <c r="Z392" s="21">
        <v>447587</v>
      </c>
      <c r="AB392" s="22">
        <v>447587</v>
      </c>
      <c r="AD392" s="5" t="str">
        <f t="shared" si="6"/>
        <v>No</v>
      </c>
      <c r="AF392" s="28"/>
      <c r="AG392" s="21"/>
    </row>
    <row r="393" spans="1:33">
      <c r="A393" s="8" t="s">
        <v>6538</v>
      </c>
      <c r="B393" s="8" t="s">
        <v>1034</v>
      </c>
      <c r="C393" s="9" t="s">
        <v>120</v>
      </c>
      <c r="D393" s="185" t="s">
        <v>5132</v>
      </c>
      <c r="E393" s="188" t="s">
        <v>5133</v>
      </c>
      <c r="F393" s="9" t="s">
        <v>125</v>
      </c>
      <c r="G393" s="9" t="s">
        <v>147</v>
      </c>
      <c r="H393" s="10">
        <v>0</v>
      </c>
      <c r="I393" s="11">
        <v>45</v>
      </c>
      <c r="J393" s="24">
        <v>0</v>
      </c>
      <c r="K393" s="20"/>
      <c r="L393" s="14">
        <v>0</v>
      </c>
      <c r="N393" s="21">
        <v>0</v>
      </c>
      <c r="P393" s="21">
        <v>0</v>
      </c>
      <c r="R393" s="21">
        <v>0</v>
      </c>
      <c r="T393" s="21">
        <v>0</v>
      </c>
      <c r="V393" s="21">
        <v>0</v>
      </c>
      <c r="X393" s="21">
        <v>0</v>
      </c>
      <c r="Z393" s="21">
        <v>592667</v>
      </c>
      <c r="AB393" s="22">
        <v>592667</v>
      </c>
      <c r="AD393" s="5" t="str">
        <f t="shared" si="6"/>
        <v>No</v>
      </c>
      <c r="AF393" s="28"/>
      <c r="AG393" s="21"/>
    </row>
    <row r="394" spans="1:33">
      <c r="A394" s="8" t="s">
        <v>4975</v>
      </c>
      <c r="B394" s="8" t="s">
        <v>2974</v>
      </c>
      <c r="C394" s="9" t="s">
        <v>91</v>
      </c>
      <c r="D394" s="185" t="s">
        <v>4976</v>
      </c>
      <c r="E394" s="188" t="s">
        <v>4977</v>
      </c>
      <c r="F394" s="9" t="s">
        <v>83</v>
      </c>
      <c r="G394" s="9" t="s">
        <v>147</v>
      </c>
      <c r="H394" s="10">
        <v>0</v>
      </c>
      <c r="I394" s="11">
        <v>45</v>
      </c>
      <c r="J394" s="24">
        <v>0</v>
      </c>
      <c r="K394" s="20"/>
      <c r="L394" s="14">
        <v>0</v>
      </c>
      <c r="N394" s="21">
        <v>0</v>
      </c>
      <c r="P394" s="21">
        <v>0</v>
      </c>
      <c r="R394" s="21">
        <v>0</v>
      </c>
      <c r="T394" s="21">
        <v>0</v>
      </c>
      <c r="V394" s="21">
        <v>0</v>
      </c>
      <c r="X394" s="21">
        <v>0</v>
      </c>
      <c r="Z394" s="21">
        <v>1756249</v>
      </c>
      <c r="AB394" s="22">
        <v>1756249</v>
      </c>
      <c r="AD394" s="5" t="str">
        <f t="shared" si="6"/>
        <v>No</v>
      </c>
      <c r="AF394" s="28"/>
      <c r="AG394" s="21"/>
    </row>
    <row r="395" spans="1:33">
      <c r="A395" s="8" t="s">
        <v>293</v>
      </c>
      <c r="B395" s="8" t="s">
        <v>6412</v>
      </c>
      <c r="C395" s="9" t="s">
        <v>213</v>
      </c>
      <c r="D395" s="185" t="s">
        <v>294</v>
      </c>
      <c r="E395" s="188" t="s">
        <v>295</v>
      </c>
      <c r="F395" s="9" t="s">
        <v>157</v>
      </c>
      <c r="G395" s="9" t="s">
        <v>147</v>
      </c>
      <c r="H395" s="10">
        <v>0</v>
      </c>
      <c r="I395" s="11">
        <v>45</v>
      </c>
      <c r="J395" s="24">
        <v>0</v>
      </c>
      <c r="K395" s="20"/>
      <c r="L395" s="14">
        <v>0</v>
      </c>
      <c r="N395" s="21">
        <v>0</v>
      </c>
      <c r="P395" s="21">
        <v>0</v>
      </c>
      <c r="R395" s="21">
        <v>0</v>
      </c>
      <c r="T395" s="21">
        <v>0</v>
      </c>
      <c r="V395" s="21">
        <v>0</v>
      </c>
      <c r="X395" s="21">
        <v>0</v>
      </c>
      <c r="Z395" s="21">
        <v>87544</v>
      </c>
      <c r="AB395" s="22">
        <v>87544</v>
      </c>
      <c r="AD395" s="5" t="str">
        <f t="shared" si="6"/>
        <v>No</v>
      </c>
      <c r="AF395" s="28"/>
      <c r="AG395" s="21"/>
    </row>
    <row r="396" spans="1:33">
      <c r="A396" s="8" t="s">
        <v>1027</v>
      </c>
      <c r="B396" s="8" t="s">
        <v>1028</v>
      </c>
      <c r="C396" s="9" t="s">
        <v>91</v>
      </c>
      <c r="D396" s="185">
        <v>9164</v>
      </c>
      <c r="E396" s="188">
        <v>90164</v>
      </c>
      <c r="F396" s="9" t="s">
        <v>88</v>
      </c>
      <c r="G396" s="9" t="s">
        <v>84</v>
      </c>
      <c r="H396" s="10">
        <v>367260</v>
      </c>
      <c r="I396" s="11">
        <v>45</v>
      </c>
      <c r="J396" s="24">
        <v>280848</v>
      </c>
      <c r="K396" s="20"/>
      <c r="L396" s="14">
        <v>0</v>
      </c>
      <c r="N396" s="21">
        <v>3295939</v>
      </c>
      <c r="P396" s="21">
        <v>0</v>
      </c>
      <c r="R396" s="21">
        <v>0</v>
      </c>
      <c r="T396" s="21">
        <v>0</v>
      </c>
      <c r="V396" s="21">
        <v>0</v>
      </c>
      <c r="X396" s="21">
        <v>0</v>
      </c>
      <c r="Z396" s="21">
        <v>0</v>
      </c>
      <c r="AB396" s="22">
        <v>3576787</v>
      </c>
      <c r="AD396" s="5" t="str">
        <f t="shared" si="6"/>
        <v>No</v>
      </c>
      <c r="AF396" s="28"/>
      <c r="AG396" s="21"/>
    </row>
    <row r="397" spans="1:33">
      <c r="A397" s="8" t="s">
        <v>4115</v>
      </c>
      <c r="B397" s="8" t="s">
        <v>4116</v>
      </c>
      <c r="C397" s="9" t="s">
        <v>124</v>
      </c>
      <c r="D397" s="185">
        <v>6088</v>
      </c>
      <c r="E397" s="188">
        <v>60088</v>
      </c>
      <c r="F397" s="9" t="s">
        <v>83</v>
      </c>
      <c r="G397" s="9" t="s">
        <v>84</v>
      </c>
      <c r="H397" s="10">
        <v>899703</v>
      </c>
      <c r="I397" s="11">
        <v>44</v>
      </c>
      <c r="J397" s="24">
        <v>0</v>
      </c>
      <c r="K397" s="20"/>
      <c r="L397" s="14">
        <v>0</v>
      </c>
      <c r="N397" s="21">
        <v>0</v>
      </c>
      <c r="P397" s="21">
        <v>0</v>
      </c>
      <c r="R397" s="21">
        <v>409652</v>
      </c>
      <c r="T397" s="21">
        <v>0</v>
      </c>
      <c r="V397" s="21">
        <v>0</v>
      </c>
      <c r="X397" s="21">
        <v>0</v>
      </c>
      <c r="Z397" s="21">
        <v>0</v>
      </c>
      <c r="AB397" s="22">
        <v>409652</v>
      </c>
      <c r="AD397" s="5" t="str">
        <f t="shared" si="6"/>
        <v>No</v>
      </c>
      <c r="AF397" s="28"/>
      <c r="AG397" s="21"/>
    </row>
    <row r="398" spans="1:33">
      <c r="A398" s="8" t="s">
        <v>489</v>
      </c>
      <c r="B398" s="8" t="s">
        <v>490</v>
      </c>
      <c r="C398" s="9" t="s">
        <v>168</v>
      </c>
      <c r="D398" s="185">
        <v>57</v>
      </c>
      <c r="E398" s="188">
        <v>57</v>
      </c>
      <c r="F398" s="9" t="s">
        <v>125</v>
      </c>
      <c r="G398" s="9" t="s">
        <v>84</v>
      </c>
      <c r="H398" s="10">
        <v>83794</v>
      </c>
      <c r="I398" s="11">
        <v>44</v>
      </c>
      <c r="J398" s="24">
        <v>0</v>
      </c>
      <c r="K398" s="20"/>
      <c r="L398" s="14">
        <v>0</v>
      </c>
      <c r="N398" s="21">
        <v>0</v>
      </c>
      <c r="P398" s="21">
        <v>0</v>
      </c>
      <c r="R398" s="21">
        <v>884401</v>
      </c>
      <c r="T398" s="21">
        <v>0</v>
      </c>
      <c r="V398" s="21">
        <v>0</v>
      </c>
      <c r="X398" s="21">
        <v>0</v>
      </c>
      <c r="Z398" s="21">
        <v>0</v>
      </c>
      <c r="AB398" s="22">
        <v>884401</v>
      </c>
      <c r="AD398" s="5" t="str">
        <f t="shared" si="6"/>
        <v>No</v>
      </c>
      <c r="AF398" s="28"/>
      <c r="AG398" s="21"/>
    </row>
    <row r="399" spans="1:33">
      <c r="A399" s="8" t="s">
        <v>4972</v>
      </c>
      <c r="B399" s="8" t="s">
        <v>1083</v>
      </c>
      <c r="C399" s="9" t="s">
        <v>91</v>
      </c>
      <c r="D399" s="185" t="s">
        <v>4973</v>
      </c>
      <c r="E399" s="188" t="s">
        <v>4974</v>
      </c>
      <c r="F399" s="9" t="s">
        <v>88</v>
      </c>
      <c r="G399" s="9" t="s">
        <v>147</v>
      </c>
      <c r="H399" s="10">
        <v>0</v>
      </c>
      <c r="I399" s="11">
        <v>44</v>
      </c>
      <c r="J399" s="24">
        <v>0</v>
      </c>
      <c r="K399" s="20"/>
      <c r="L399" s="14">
        <v>0</v>
      </c>
      <c r="N399" s="21">
        <v>0</v>
      </c>
      <c r="P399" s="21">
        <v>0</v>
      </c>
      <c r="R399" s="21">
        <v>0</v>
      </c>
      <c r="T399" s="21">
        <v>0</v>
      </c>
      <c r="V399" s="21">
        <v>0</v>
      </c>
      <c r="X399" s="21">
        <v>0</v>
      </c>
      <c r="Z399" s="21">
        <v>1641466</v>
      </c>
      <c r="AB399" s="22">
        <v>1641466</v>
      </c>
      <c r="AD399" s="5" t="str">
        <f t="shared" si="6"/>
        <v>No</v>
      </c>
      <c r="AF399" s="28"/>
      <c r="AG399" s="21"/>
    </row>
    <row r="400" spans="1:33">
      <c r="A400" s="8" t="s">
        <v>2716</v>
      </c>
      <c r="B400" s="8" t="s">
        <v>2717</v>
      </c>
      <c r="C400" s="9" t="s">
        <v>42</v>
      </c>
      <c r="D400" s="185">
        <v>2099</v>
      </c>
      <c r="E400" s="188">
        <v>20099</v>
      </c>
      <c r="F400" s="9" t="s">
        <v>88</v>
      </c>
      <c r="G400" s="9" t="s">
        <v>84</v>
      </c>
      <c r="H400" s="10">
        <v>18351295</v>
      </c>
      <c r="I400" s="11">
        <v>44</v>
      </c>
      <c r="J400" s="24">
        <v>0</v>
      </c>
      <c r="K400" s="20"/>
      <c r="L400" s="14">
        <v>0</v>
      </c>
      <c r="N400" s="21">
        <v>0</v>
      </c>
      <c r="P400" s="21">
        <v>0</v>
      </c>
      <c r="R400" s="21">
        <v>0</v>
      </c>
      <c r="T400" s="21">
        <v>0</v>
      </c>
      <c r="V400" s="21">
        <v>0</v>
      </c>
      <c r="X400" s="21">
        <v>4618573</v>
      </c>
      <c r="Z400" s="21">
        <v>0</v>
      </c>
      <c r="AB400" s="22">
        <v>4618573</v>
      </c>
      <c r="AD400" s="5" t="str">
        <f t="shared" si="6"/>
        <v>No</v>
      </c>
      <c r="AF400" s="28"/>
      <c r="AG400" s="21"/>
    </row>
    <row r="401" spans="1:33">
      <c r="A401" s="8" t="s">
        <v>1038</v>
      </c>
      <c r="B401" s="8" t="s">
        <v>1039</v>
      </c>
      <c r="C401" s="9" t="s">
        <v>555</v>
      </c>
      <c r="D401" s="185">
        <v>5047</v>
      </c>
      <c r="E401" s="188">
        <v>50047</v>
      </c>
      <c r="F401" s="9" t="s">
        <v>88</v>
      </c>
      <c r="G401" s="9" t="s">
        <v>84</v>
      </c>
      <c r="H401" s="10">
        <v>132600</v>
      </c>
      <c r="I401" s="11">
        <v>44</v>
      </c>
      <c r="J401" s="24">
        <v>0</v>
      </c>
      <c r="K401" s="20"/>
      <c r="L401" s="14">
        <v>0</v>
      </c>
      <c r="N401" s="21">
        <v>7681950</v>
      </c>
      <c r="P401" s="21">
        <v>0</v>
      </c>
      <c r="R401" s="21">
        <v>0</v>
      </c>
      <c r="T401" s="21">
        <v>0</v>
      </c>
      <c r="V401" s="21">
        <v>0</v>
      </c>
      <c r="X401" s="21">
        <v>0</v>
      </c>
      <c r="Z401" s="21">
        <v>0</v>
      </c>
      <c r="AB401" s="22">
        <v>7681950</v>
      </c>
      <c r="AD401" s="5" t="str">
        <f t="shared" si="6"/>
        <v>No</v>
      </c>
      <c r="AF401" s="28"/>
      <c r="AG401" s="21"/>
    </row>
    <row r="402" spans="1:33">
      <c r="A402" s="8" t="s">
        <v>2070</v>
      </c>
      <c r="B402" s="8" t="s">
        <v>2071</v>
      </c>
      <c r="C402" s="9" t="s">
        <v>46</v>
      </c>
      <c r="D402" s="185">
        <v>5092</v>
      </c>
      <c r="E402" s="188">
        <v>50092</v>
      </c>
      <c r="F402" s="9" t="s">
        <v>83</v>
      </c>
      <c r="G402" s="9" t="s">
        <v>84</v>
      </c>
      <c r="H402" s="10">
        <v>107677</v>
      </c>
      <c r="I402" s="11">
        <v>44</v>
      </c>
      <c r="J402" s="24">
        <v>4718573</v>
      </c>
      <c r="K402" s="20"/>
      <c r="L402" s="14">
        <v>0</v>
      </c>
      <c r="N402" s="21">
        <v>2892351</v>
      </c>
      <c r="P402" s="21">
        <v>0</v>
      </c>
      <c r="R402" s="21">
        <v>0</v>
      </c>
      <c r="T402" s="21">
        <v>0</v>
      </c>
      <c r="V402" s="21">
        <v>0</v>
      </c>
      <c r="X402" s="21">
        <v>0</v>
      </c>
      <c r="Z402" s="21">
        <v>0</v>
      </c>
      <c r="AB402" s="22">
        <v>7610924</v>
      </c>
      <c r="AD402" s="5" t="str">
        <f t="shared" si="6"/>
        <v>No</v>
      </c>
      <c r="AF402" s="28"/>
      <c r="AG402" s="21"/>
    </row>
    <row r="403" spans="1:33">
      <c r="A403" s="8" t="s">
        <v>3617</v>
      </c>
      <c r="B403" s="8" t="s">
        <v>3618</v>
      </c>
      <c r="C403" s="9" t="s">
        <v>466</v>
      </c>
      <c r="D403" s="185">
        <v>5166</v>
      </c>
      <c r="E403" s="188">
        <v>50166</v>
      </c>
      <c r="F403" s="9" t="s">
        <v>83</v>
      </c>
      <c r="G403" s="9" t="s">
        <v>84</v>
      </c>
      <c r="H403" s="10">
        <v>1624827</v>
      </c>
      <c r="I403" s="11">
        <v>44</v>
      </c>
      <c r="J403" s="24">
        <v>202931</v>
      </c>
      <c r="K403" s="20"/>
      <c r="L403" s="14">
        <v>0</v>
      </c>
      <c r="N403" s="21">
        <v>0</v>
      </c>
      <c r="P403" s="21">
        <v>0</v>
      </c>
      <c r="R403" s="21">
        <v>16189</v>
      </c>
      <c r="T403" s="21">
        <v>0</v>
      </c>
      <c r="V403" s="21">
        <v>0</v>
      </c>
      <c r="X403" s="21">
        <v>0</v>
      </c>
      <c r="Z403" s="21">
        <v>0</v>
      </c>
      <c r="AB403" s="22">
        <v>219120</v>
      </c>
      <c r="AD403" s="5" t="str">
        <f t="shared" si="6"/>
        <v>No</v>
      </c>
      <c r="AF403" s="28"/>
      <c r="AG403" s="21"/>
    </row>
    <row r="404" spans="1:33">
      <c r="A404" s="8" t="s">
        <v>2667</v>
      </c>
      <c r="B404" s="8" t="s">
        <v>2668</v>
      </c>
      <c r="C404" s="9" t="s">
        <v>120</v>
      </c>
      <c r="D404" s="185">
        <v>6103</v>
      </c>
      <c r="E404" s="188">
        <v>60103</v>
      </c>
      <c r="F404" s="9" t="s">
        <v>83</v>
      </c>
      <c r="G404" s="9" t="s">
        <v>84</v>
      </c>
      <c r="H404" s="10">
        <v>4944332</v>
      </c>
      <c r="I404" s="11">
        <v>44</v>
      </c>
      <c r="J404" s="24">
        <v>149146</v>
      </c>
      <c r="K404" s="20"/>
      <c r="L404" s="14">
        <v>0</v>
      </c>
      <c r="N404" s="21">
        <v>0</v>
      </c>
      <c r="P404" s="21">
        <v>0</v>
      </c>
      <c r="R404" s="21">
        <v>0</v>
      </c>
      <c r="T404" s="21">
        <v>0</v>
      </c>
      <c r="V404" s="21">
        <v>0</v>
      </c>
      <c r="X404" s="21">
        <v>0</v>
      </c>
      <c r="Z404" s="21">
        <v>0</v>
      </c>
      <c r="AB404" s="22">
        <v>149146</v>
      </c>
      <c r="AD404" s="5" t="str">
        <f t="shared" si="6"/>
        <v>No</v>
      </c>
      <c r="AF404" s="28"/>
      <c r="AG404" s="21"/>
    </row>
    <row r="405" spans="1:33">
      <c r="A405" s="8" t="s">
        <v>4866</v>
      </c>
      <c r="B405" s="8" t="s">
        <v>3679</v>
      </c>
      <c r="C405" s="9" t="s">
        <v>87</v>
      </c>
      <c r="D405" s="185" t="s">
        <v>4867</v>
      </c>
      <c r="E405" s="188" t="s">
        <v>4868</v>
      </c>
      <c r="F405" s="9" t="s">
        <v>88</v>
      </c>
      <c r="G405" s="9" t="s">
        <v>147</v>
      </c>
      <c r="H405" s="10">
        <v>0</v>
      </c>
      <c r="I405" s="11">
        <v>44</v>
      </c>
      <c r="J405" s="24">
        <v>0</v>
      </c>
      <c r="K405" s="20"/>
      <c r="L405" s="14">
        <v>0</v>
      </c>
      <c r="N405" s="21">
        <v>0</v>
      </c>
      <c r="P405" s="21">
        <v>0</v>
      </c>
      <c r="R405" s="21">
        <v>0</v>
      </c>
      <c r="T405" s="21">
        <v>0</v>
      </c>
      <c r="V405" s="21">
        <v>0</v>
      </c>
      <c r="X405" s="21">
        <v>0</v>
      </c>
      <c r="Z405" s="21">
        <v>4105663</v>
      </c>
      <c r="AB405" s="22">
        <v>4105663</v>
      </c>
      <c r="AD405" s="5" t="str">
        <f t="shared" si="6"/>
        <v>No</v>
      </c>
      <c r="AF405" s="28"/>
      <c r="AG405" s="21"/>
    </row>
    <row r="406" spans="1:33">
      <c r="A406" s="8" t="s">
        <v>6040</v>
      </c>
      <c r="B406" s="8" t="s">
        <v>4817</v>
      </c>
      <c r="C406" s="9" t="s">
        <v>91</v>
      </c>
      <c r="D406" s="185">
        <v>9088</v>
      </c>
      <c r="E406" s="188">
        <v>90088</v>
      </c>
      <c r="F406" s="9" t="s">
        <v>88</v>
      </c>
      <c r="G406" s="9" t="s">
        <v>84</v>
      </c>
      <c r="H406" s="10">
        <v>83913</v>
      </c>
      <c r="I406" s="11">
        <v>43</v>
      </c>
      <c r="J406" s="24">
        <v>0</v>
      </c>
      <c r="K406" s="20"/>
      <c r="L406" s="14">
        <v>0</v>
      </c>
      <c r="N406" s="21">
        <v>7791874</v>
      </c>
      <c r="P406" s="21">
        <v>0</v>
      </c>
      <c r="R406" s="21">
        <v>675527</v>
      </c>
      <c r="T406" s="21">
        <v>0</v>
      </c>
      <c r="V406" s="21">
        <v>0</v>
      </c>
      <c r="X406" s="21">
        <v>0</v>
      </c>
      <c r="Z406" s="21">
        <v>0</v>
      </c>
      <c r="AB406" s="22">
        <v>8467401</v>
      </c>
      <c r="AD406" s="5" t="str">
        <f t="shared" si="6"/>
        <v>No</v>
      </c>
      <c r="AF406" s="28"/>
      <c r="AG406" s="21"/>
    </row>
    <row r="407" spans="1:33">
      <c r="A407" s="8" t="s">
        <v>5094</v>
      </c>
      <c r="B407" s="8" t="s">
        <v>5095</v>
      </c>
      <c r="C407" s="9" t="s">
        <v>141</v>
      </c>
      <c r="D407" s="185">
        <v>3008</v>
      </c>
      <c r="E407" s="188">
        <v>30008</v>
      </c>
      <c r="F407" s="9" t="s">
        <v>88</v>
      </c>
      <c r="G407" s="9" t="s">
        <v>84</v>
      </c>
      <c r="H407" s="10">
        <v>116636</v>
      </c>
      <c r="I407" s="11">
        <v>43</v>
      </c>
      <c r="J407" s="24">
        <v>0</v>
      </c>
      <c r="K407" s="20"/>
      <c r="L407" s="14">
        <v>0</v>
      </c>
      <c r="N407" s="21">
        <v>5262473</v>
      </c>
      <c r="P407" s="21">
        <v>379293</v>
      </c>
      <c r="R407" s="21">
        <v>259610</v>
      </c>
      <c r="T407" s="21">
        <v>0</v>
      </c>
      <c r="V407" s="21">
        <v>0</v>
      </c>
      <c r="X407" s="21">
        <v>0</v>
      </c>
      <c r="Z407" s="21">
        <v>0</v>
      </c>
      <c r="AB407" s="22">
        <v>5901376</v>
      </c>
      <c r="AD407" s="5" t="str">
        <f t="shared" si="6"/>
        <v>No</v>
      </c>
      <c r="AF407" s="28"/>
      <c r="AG407" s="21"/>
    </row>
    <row r="408" spans="1:33">
      <c r="A408" s="8" t="s">
        <v>1179</v>
      </c>
      <c r="B408" s="8" t="s">
        <v>1180</v>
      </c>
      <c r="C408" s="9" t="s">
        <v>132</v>
      </c>
      <c r="D408" s="185">
        <v>5044</v>
      </c>
      <c r="E408" s="188">
        <v>50044</v>
      </c>
      <c r="F408" s="9" t="s">
        <v>88</v>
      </c>
      <c r="G408" s="9" t="s">
        <v>84</v>
      </c>
      <c r="H408" s="10">
        <v>313492</v>
      </c>
      <c r="I408" s="11">
        <v>43</v>
      </c>
      <c r="J408" s="24">
        <v>0</v>
      </c>
      <c r="K408" s="20"/>
      <c r="L408" s="14">
        <v>0</v>
      </c>
      <c r="N408" s="21">
        <v>2048372</v>
      </c>
      <c r="P408" s="21">
        <v>0</v>
      </c>
      <c r="R408" s="21">
        <v>0</v>
      </c>
      <c r="T408" s="21">
        <v>0</v>
      </c>
      <c r="V408" s="21">
        <v>0</v>
      </c>
      <c r="X408" s="21">
        <v>0</v>
      </c>
      <c r="Z408" s="21">
        <v>0</v>
      </c>
      <c r="AB408" s="22">
        <v>2048372</v>
      </c>
      <c r="AD408" s="5" t="str">
        <f t="shared" si="6"/>
        <v>No</v>
      </c>
      <c r="AF408" s="28"/>
      <c r="AG408" s="21"/>
    </row>
    <row r="409" spans="1:33">
      <c r="A409" s="8" t="s">
        <v>1091</v>
      </c>
      <c r="B409" s="8" t="s">
        <v>1092</v>
      </c>
      <c r="C409" s="9" t="s">
        <v>87</v>
      </c>
      <c r="D409" s="185">
        <v>43</v>
      </c>
      <c r="E409" s="188">
        <v>43</v>
      </c>
      <c r="F409" s="9" t="s">
        <v>88</v>
      </c>
      <c r="G409" s="9" t="s">
        <v>84</v>
      </c>
      <c r="H409" s="10">
        <v>67227</v>
      </c>
      <c r="I409" s="11">
        <v>43</v>
      </c>
      <c r="J409" s="24">
        <v>0</v>
      </c>
      <c r="K409" s="20"/>
      <c r="L409" s="14">
        <v>0</v>
      </c>
      <c r="N409" s="21">
        <v>0</v>
      </c>
      <c r="P409" s="21">
        <v>0</v>
      </c>
      <c r="R409" s="21">
        <v>0</v>
      </c>
      <c r="T409" s="21">
        <v>952706</v>
      </c>
      <c r="V409" s="21">
        <v>0</v>
      </c>
      <c r="X409" s="21">
        <v>0</v>
      </c>
      <c r="Z409" s="21">
        <v>0</v>
      </c>
      <c r="AB409" s="22">
        <v>952706</v>
      </c>
      <c r="AD409" s="5" t="str">
        <f t="shared" si="6"/>
        <v>No</v>
      </c>
      <c r="AF409" s="28"/>
      <c r="AG409" s="21"/>
    </row>
    <row r="410" spans="1:33">
      <c r="A410" s="8" t="s">
        <v>4178</v>
      </c>
      <c r="B410" s="8" t="s">
        <v>4179</v>
      </c>
      <c r="C410" s="9" t="s">
        <v>91</v>
      </c>
      <c r="D410" s="185">
        <v>9092</v>
      </c>
      <c r="E410" s="188">
        <v>90092</v>
      </c>
      <c r="F410" s="9" t="s">
        <v>83</v>
      </c>
      <c r="G410" s="9" t="s">
        <v>84</v>
      </c>
      <c r="H410" s="10">
        <v>133683</v>
      </c>
      <c r="I410" s="11">
        <v>43</v>
      </c>
      <c r="J410" s="24">
        <v>121113</v>
      </c>
      <c r="K410" s="20"/>
      <c r="L410" s="14">
        <v>0</v>
      </c>
      <c r="N410" s="21">
        <v>0</v>
      </c>
      <c r="P410" s="21">
        <v>0</v>
      </c>
      <c r="R410" s="21">
        <v>0</v>
      </c>
      <c r="T410" s="21">
        <v>0</v>
      </c>
      <c r="V410" s="21">
        <v>0</v>
      </c>
      <c r="X410" s="21">
        <v>0</v>
      </c>
      <c r="Z410" s="21">
        <v>0</v>
      </c>
      <c r="AB410" s="22">
        <v>121113</v>
      </c>
      <c r="AD410" s="5" t="str">
        <f t="shared" si="6"/>
        <v>No</v>
      </c>
      <c r="AF410" s="28"/>
      <c r="AG410" s="21"/>
    </row>
    <row r="411" spans="1:33">
      <c r="A411" s="8" t="s">
        <v>3591</v>
      </c>
      <c r="B411" s="8" t="s">
        <v>2299</v>
      </c>
      <c r="C411" s="9" t="s">
        <v>109</v>
      </c>
      <c r="D411" s="185" t="s">
        <v>3592</v>
      </c>
      <c r="E411" s="188" t="s">
        <v>3593</v>
      </c>
      <c r="F411" s="9" t="s">
        <v>157</v>
      </c>
      <c r="G411" s="9" t="s">
        <v>147</v>
      </c>
      <c r="H411" s="10">
        <v>0</v>
      </c>
      <c r="I411" s="11">
        <v>42</v>
      </c>
      <c r="J411" s="24">
        <v>0</v>
      </c>
      <c r="K411" s="20"/>
      <c r="L411" s="14">
        <v>0</v>
      </c>
      <c r="N411" s="21">
        <v>0</v>
      </c>
      <c r="P411" s="21">
        <v>0</v>
      </c>
      <c r="R411" s="21">
        <v>0</v>
      </c>
      <c r="T411" s="21">
        <v>0</v>
      </c>
      <c r="V411" s="21">
        <v>0</v>
      </c>
      <c r="X411" s="21">
        <v>0</v>
      </c>
      <c r="Z411" s="21">
        <v>0</v>
      </c>
      <c r="AB411" s="22">
        <v>0</v>
      </c>
      <c r="AD411" s="5" t="str">
        <f t="shared" si="6"/>
        <v>No</v>
      </c>
      <c r="AF411" s="28"/>
      <c r="AG411" s="21"/>
    </row>
    <row r="412" spans="1:33">
      <c r="A412" s="8" t="s">
        <v>4159</v>
      </c>
      <c r="B412" s="8" t="s">
        <v>4160</v>
      </c>
      <c r="C412" s="9" t="s">
        <v>34</v>
      </c>
      <c r="D412" s="185">
        <v>8002</v>
      </c>
      <c r="E412" s="188">
        <v>80002</v>
      </c>
      <c r="F412" s="9" t="s">
        <v>183</v>
      </c>
      <c r="G412" s="9" t="s">
        <v>84</v>
      </c>
      <c r="H412" s="10">
        <v>156777</v>
      </c>
      <c r="I412" s="11">
        <v>42</v>
      </c>
      <c r="J412" s="24">
        <v>62156</v>
      </c>
      <c r="K412" s="20"/>
      <c r="L412" s="14">
        <v>0</v>
      </c>
      <c r="N412" s="21">
        <v>0</v>
      </c>
      <c r="P412" s="21">
        <v>0</v>
      </c>
      <c r="R412" s="21">
        <v>0</v>
      </c>
      <c r="T412" s="21">
        <v>0</v>
      </c>
      <c r="V412" s="21">
        <v>0</v>
      </c>
      <c r="X412" s="21">
        <v>0</v>
      </c>
      <c r="Z412" s="21">
        <v>0</v>
      </c>
      <c r="AB412" s="22">
        <v>62156</v>
      </c>
      <c r="AD412" s="5" t="str">
        <f t="shared" si="6"/>
        <v>No</v>
      </c>
      <c r="AF412" s="28"/>
      <c r="AG412" s="21"/>
    </row>
    <row r="413" spans="1:33">
      <c r="A413" s="8" t="s">
        <v>6539</v>
      </c>
      <c r="B413" s="8" t="s">
        <v>541</v>
      </c>
      <c r="C413" s="9" t="s">
        <v>238</v>
      </c>
      <c r="D413" s="185">
        <v>1051</v>
      </c>
      <c r="E413" s="188">
        <v>10051</v>
      </c>
      <c r="F413" s="9" t="s">
        <v>88</v>
      </c>
      <c r="G413" s="9" t="s">
        <v>84</v>
      </c>
      <c r="H413" s="10">
        <v>168136</v>
      </c>
      <c r="I413" s="11">
        <v>42</v>
      </c>
      <c r="J413" s="24">
        <v>5112948</v>
      </c>
      <c r="K413" s="20"/>
      <c r="L413" s="14">
        <v>0</v>
      </c>
      <c r="N413" s="21">
        <v>0</v>
      </c>
      <c r="P413" s="21">
        <v>0</v>
      </c>
      <c r="R413" s="21">
        <v>0</v>
      </c>
      <c r="T413" s="21">
        <v>0</v>
      </c>
      <c r="V413" s="21">
        <v>0</v>
      </c>
      <c r="X413" s="21">
        <v>0</v>
      </c>
      <c r="Z413" s="21">
        <v>0</v>
      </c>
      <c r="AB413" s="22">
        <v>5112948</v>
      </c>
      <c r="AD413" s="5" t="str">
        <f t="shared" si="6"/>
        <v>No</v>
      </c>
      <c r="AF413" s="28"/>
      <c r="AG413" s="21"/>
    </row>
    <row r="414" spans="1:33">
      <c r="A414" s="8" t="s">
        <v>698</v>
      </c>
      <c r="B414" s="8" t="s">
        <v>506</v>
      </c>
      <c r="C414" s="9" t="s">
        <v>238</v>
      </c>
      <c r="D414" s="185">
        <v>1056</v>
      </c>
      <c r="E414" s="188">
        <v>10056</v>
      </c>
      <c r="F414" s="9" t="s">
        <v>138</v>
      </c>
      <c r="G414" s="9" t="s">
        <v>84</v>
      </c>
      <c r="H414" s="10">
        <v>923311</v>
      </c>
      <c r="I414" s="11">
        <v>42</v>
      </c>
      <c r="J414" s="24">
        <v>0</v>
      </c>
      <c r="K414" s="20"/>
      <c r="L414" s="14">
        <v>0</v>
      </c>
      <c r="N414" s="21">
        <v>0</v>
      </c>
      <c r="P414" s="21">
        <v>0</v>
      </c>
      <c r="R414" s="21">
        <v>0</v>
      </c>
      <c r="T414" s="21">
        <v>0</v>
      </c>
      <c r="V414" s="21">
        <v>0</v>
      </c>
      <c r="X414" s="21">
        <v>0</v>
      </c>
      <c r="Z414" s="21">
        <v>0</v>
      </c>
      <c r="AB414" s="22">
        <v>0</v>
      </c>
      <c r="AD414" s="5" t="str">
        <f t="shared" si="6"/>
        <v>No</v>
      </c>
      <c r="AF414" s="28"/>
      <c r="AG414" s="21"/>
    </row>
    <row r="415" spans="1:33">
      <c r="A415" s="8" t="s">
        <v>3261</v>
      </c>
      <c r="B415" s="8" t="s">
        <v>595</v>
      </c>
      <c r="C415" s="9" t="s">
        <v>555</v>
      </c>
      <c r="D415" s="185" t="s">
        <v>3262</v>
      </c>
      <c r="E415" s="188" t="s">
        <v>3263</v>
      </c>
      <c r="F415" s="9" t="s">
        <v>88</v>
      </c>
      <c r="G415" s="9" t="s">
        <v>147</v>
      </c>
      <c r="H415" s="10">
        <v>0</v>
      </c>
      <c r="I415" s="11">
        <v>42</v>
      </c>
      <c r="J415" s="24">
        <v>0</v>
      </c>
      <c r="K415" s="20"/>
      <c r="L415" s="14">
        <v>0</v>
      </c>
      <c r="N415" s="21">
        <v>0</v>
      </c>
      <c r="P415" s="21">
        <v>0</v>
      </c>
      <c r="R415" s="21">
        <v>0</v>
      </c>
      <c r="T415" s="21">
        <v>0</v>
      </c>
      <c r="V415" s="21">
        <v>0</v>
      </c>
      <c r="X415" s="21">
        <v>0</v>
      </c>
      <c r="Z415" s="21">
        <v>907385</v>
      </c>
      <c r="AB415" s="22">
        <v>907385</v>
      </c>
      <c r="AD415" s="5" t="str">
        <f t="shared" si="6"/>
        <v>No</v>
      </c>
      <c r="AF415" s="28"/>
      <c r="AG415" s="21"/>
    </row>
    <row r="416" spans="1:33">
      <c r="A416" s="8" t="s">
        <v>1147</v>
      </c>
      <c r="B416" s="8" t="s">
        <v>1148</v>
      </c>
      <c r="C416" s="9" t="s">
        <v>58</v>
      </c>
      <c r="D416" s="185" t="s">
        <v>1149</v>
      </c>
      <c r="E416" s="188">
        <v>55228</v>
      </c>
      <c r="F416" s="9" t="s">
        <v>36</v>
      </c>
      <c r="G416" s="9" t="s">
        <v>5756</v>
      </c>
      <c r="H416" s="10">
        <v>0</v>
      </c>
      <c r="I416" s="11">
        <v>42</v>
      </c>
      <c r="J416" s="24">
        <v>0</v>
      </c>
      <c r="K416" s="20"/>
      <c r="L416" s="14">
        <v>0</v>
      </c>
      <c r="N416" s="21">
        <v>0</v>
      </c>
      <c r="P416" s="21">
        <v>0</v>
      </c>
      <c r="R416" s="21">
        <v>0</v>
      </c>
      <c r="T416" s="21">
        <v>0</v>
      </c>
      <c r="V416" s="21">
        <v>0</v>
      </c>
      <c r="X416" s="21">
        <v>0</v>
      </c>
      <c r="Z416" s="21">
        <v>389240</v>
      </c>
      <c r="AB416" s="22">
        <v>389240</v>
      </c>
      <c r="AD416" s="5" t="str">
        <f t="shared" si="6"/>
        <v>No</v>
      </c>
      <c r="AF416" s="28"/>
      <c r="AG416" s="21"/>
    </row>
    <row r="417" spans="1:33">
      <c r="A417" s="8" t="s">
        <v>3862</v>
      </c>
      <c r="B417" s="8" t="s">
        <v>3863</v>
      </c>
      <c r="C417" s="9" t="s">
        <v>278</v>
      </c>
      <c r="D417" s="185" t="s">
        <v>3864</v>
      </c>
      <c r="E417" s="188" t="s">
        <v>3865</v>
      </c>
      <c r="F417" s="9" t="s">
        <v>157</v>
      </c>
      <c r="G417" s="9" t="s">
        <v>147</v>
      </c>
      <c r="H417" s="10">
        <v>0</v>
      </c>
      <c r="I417" s="11">
        <v>42</v>
      </c>
      <c r="J417" s="24">
        <v>0</v>
      </c>
      <c r="K417" s="20"/>
      <c r="L417" s="14">
        <v>0</v>
      </c>
      <c r="N417" s="21">
        <v>0</v>
      </c>
      <c r="P417" s="21">
        <v>0</v>
      </c>
      <c r="R417" s="21">
        <v>0</v>
      </c>
      <c r="T417" s="21">
        <v>0</v>
      </c>
      <c r="V417" s="21">
        <v>0</v>
      </c>
      <c r="X417" s="21">
        <v>0</v>
      </c>
      <c r="Z417" s="21">
        <v>367632</v>
      </c>
      <c r="AB417" s="22">
        <v>367632</v>
      </c>
      <c r="AD417" s="5" t="str">
        <f t="shared" si="6"/>
        <v>No</v>
      </c>
      <c r="AF417" s="28"/>
      <c r="AG417" s="21"/>
    </row>
    <row r="418" spans="1:33">
      <c r="A418" s="8" t="s">
        <v>1104</v>
      </c>
      <c r="B418" s="8" t="s">
        <v>232</v>
      </c>
      <c r="C418" s="9" t="s">
        <v>233</v>
      </c>
      <c r="D418" s="185">
        <v>3107</v>
      </c>
      <c r="E418" s="188">
        <v>30107</v>
      </c>
      <c r="F418" s="9" t="s">
        <v>214</v>
      </c>
      <c r="G418" s="9" t="s">
        <v>84</v>
      </c>
      <c r="H418" s="10">
        <v>70350</v>
      </c>
      <c r="I418" s="11">
        <v>42</v>
      </c>
      <c r="J418" s="24">
        <v>2450552</v>
      </c>
      <c r="K418" s="20"/>
      <c r="L418" s="14">
        <v>0</v>
      </c>
      <c r="N418" s="21">
        <v>0</v>
      </c>
      <c r="P418" s="21">
        <v>0</v>
      </c>
      <c r="R418" s="21">
        <v>0</v>
      </c>
      <c r="T418" s="21">
        <v>0</v>
      </c>
      <c r="V418" s="21">
        <v>0</v>
      </c>
      <c r="X418" s="21">
        <v>0</v>
      </c>
      <c r="Z418" s="21">
        <v>0</v>
      </c>
      <c r="AB418" s="22">
        <v>2450552</v>
      </c>
      <c r="AD418" s="5" t="str">
        <f t="shared" si="6"/>
        <v>No</v>
      </c>
      <c r="AF418" s="28"/>
      <c r="AG418" s="21"/>
    </row>
    <row r="419" spans="1:33">
      <c r="A419" s="8" t="s">
        <v>2980</v>
      </c>
      <c r="B419" s="8" t="s">
        <v>2981</v>
      </c>
      <c r="C419" s="9" t="s">
        <v>466</v>
      </c>
      <c r="D419" s="185">
        <v>5157</v>
      </c>
      <c r="E419" s="188">
        <v>50157</v>
      </c>
      <c r="F419" s="9" t="s">
        <v>88</v>
      </c>
      <c r="G419" s="9" t="s">
        <v>84</v>
      </c>
      <c r="H419" s="10">
        <v>1624827</v>
      </c>
      <c r="I419" s="11">
        <v>42</v>
      </c>
      <c r="J419" s="24">
        <v>125303</v>
      </c>
      <c r="K419" s="20"/>
      <c r="L419" s="14">
        <v>0</v>
      </c>
      <c r="N419" s="21">
        <v>0</v>
      </c>
      <c r="P419" s="21">
        <v>0</v>
      </c>
      <c r="R419" s="21">
        <v>0</v>
      </c>
      <c r="T419" s="21">
        <v>0</v>
      </c>
      <c r="V419" s="21">
        <v>0</v>
      </c>
      <c r="X419" s="21">
        <v>0</v>
      </c>
      <c r="Z419" s="21">
        <v>0</v>
      </c>
      <c r="AB419" s="22">
        <v>125303</v>
      </c>
      <c r="AD419" s="5" t="str">
        <f t="shared" si="6"/>
        <v>No</v>
      </c>
      <c r="AF419" s="28"/>
      <c r="AG419" s="21"/>
    </row>
    <row r="420" spans="1:33">
      <c r="A420" s="8" t="s">
        <v>5173</v>
      </c>
      <c r="B420" s="8" t="s">
        <v>6413</v>
      </c>
      <c r="C420" s="9" t="s">
        <v>120</v>
      </c>
      <c r="D420" s="185" t="s">
        <v>5174</v>
      </c>
      <c r="E420" s="188" t="s">
        <v>5175</v>
      </c>
      <c r="F420" s="9" t="s">
        <v>88</v>
      </c>
      <c r="G420" s="9" t="s">
        <v>147</v>
      </c>
      <c r="H420" s="10">
        <v>0</v>
      </c>
      <c r="I420" s="11">
        <v>42</v>
      </c>
      <c r="J420" s="24">
        <v>0</v>
      </c>
      <c r="K420" s="20"/>
      <c r="L420" s="14">
        <v>0</v>
      </c>
      <c r="N420" s="21">
        <v>0</v>
      </c>
      <c r="P420" s="21">
        <v>0</v>
      </c>
      <c r="R420" s="21">
        <v>0</v>
      </c>
      <c r="T420" s="21">
        <v>0</v>
      </c>
      <c r="V420" s="21">
        <v>0</v>
      </c>
      <c r="X420" s="21">
        <v>0</v>
      </c>
      <c r="Z420" s="21">
        <v>488354</v>
      </c>
      <c r="AB420" s="22">
        <v>488354</v>
      </c>
      <c r="AD420" s="5" t="str">
        <f t="shared" si="6"/>
        <v>No</v>
      </c>
      <c r="AF420" s="28"/>
      <c r="AG420" s="21"/>
    </row>
    <row r="421" spans="1:33">
      <c r="A421" s="8" t="s">
        <v>6540</v>
      </c>
      <c r="B421" s="8" t="s">
        <v>6414</v>
      </c>
      <c r="C421" s="9" t="s">
        <v>120</v>
      </c>
      <c r="D421" s="185" t="s">
        <v>5161</v>
      </c>
      <c r="E421" s="188" t="s">
        <v>5162</v>
      </c>
      <c r="F421" s="9" t="s">
        <v>125</v>
      </c>
      <c r="G421" s="9" t="s">
        <v>147</v>
      </c>
      <c r="H421" s="10">
        <v>0</v>
      </c>
      <c r="I421" s="11">
        <v>42</v>
      </c>
      <c r="J421" s="24">
        <v>0</v>
      </c>
      <c r="K421" s="20"/>
      <c r="L421" s="14">
        <v>0</v>
      </c>
      <c r="N421" s="21">
        <v>0</v>
      </c>
      <c r="P421" s="21">
        <v>0</v>
      </c>
      <c r="R421" s="21">
        <v>0</v>
      </c>
      <c r="T421" s="21">
        <v>0</v>
      </c>
      <c r="V421" s="21">
        <v>0</v>
      </c>
      <c r="X421" s="21">
        <v>0</v>
      </c>
      <c r="Z421" s="21">
        <v>1131736</v>
      </c>
      <c r="AB421" s="22">
        <v>1131736</v>
      </c>
      <c r="AD421" s="5" t="str">
        <f t="shared" si="6"/>
        <v>No</v>
      </c>
      <c r="AF421" s="28"/>
      <c r="AG421" s="21"/>
    </row>
    <row r="422" spans="1:33">
      <c r="A422" s="8" t="s">
        <v>4127</v>
      </c>
      <c r="B422" s="8" t="s">
        <v>4128</v>
      </c>
      <c r="C422" s="9" t="s">
        <v>217</v>
      </c>
      <c r="D422" s="185">
        <v>3048</v>
      </c>
      <c r="E422" s="188">
        <v>30048</v>
      </c>
      <c r="F422" s="9" t="s">
        <v>83</v>
      </c>
      <c r="G422" s="9" t="s">
        <v>84</v>
      </c>
      <c r="H422" s="10">
        <v>2203663</v>
      </c>
      <c r="I422" s="11">
        <v>42</v>
      </c>
      <c r="J422" s="24">
        <v>0</v>
      </c>
      <c r="K422" s="20"/>
      <c r="L422" s="14">
        <v>0</v>
      </c>
      <c r="N422" s="21">
        <v>0</v>
      </c>
      <c r="P422" s="21">
        <v>0</v>
      </c>
      <c r="R422" s="21">
        <v>2215943</v>
      </c>
      <c r="T422" s="21">
        <v>0</v>
      </c>
      <c r="V422" s="21">
        <v>0</v>
      </c>
      <c r="X422" s="21">
        <v>0</v>
      </c>
      <c r="Z422" s="21">
        <v>0</v>
      </c>
      <c r="AB422" s="22">
        <v>2215943</v>
      </c>
      <c r="AD422" s="5" t="str">
        <f t="shared" si="6"/>
        <v>No</v>
      </c>
      <c r="AF422" s="28"/>
      <c r="AG422" s="21"/>
    </row>
    <row r="423" spans="1:33">
      <c r="A423" s="8" t="s">
        <v>4777</v>
      </c>
      <c r="B423" s="8" t="s">
        <v>2599</v>
      </c>
      <c r="C423" s="9" t="s">
        <v>235</v>
      </c>
      <c r="D423" s="185">
        <v>4006</v>
      </c>
      <c r="E423" s="188">
        <v>40006</v>
      </c>
      <c r="F423" s="9" t="s">
        <v>88</v>
      </c>
      <c r="G423" s="9" t="s">
        <v>84</v>
      </c>
      <c r="H423" s="10">
        <v>219957</v>
      </c>
      <c r="I423" s="11">
        <v>42</v>
      </c>
      <c r="J423" s="24">
        <v>1148708</v>
      </c>
      <c r="K423" s="20"/>
      <c r="L423" s="14">
        <v>0</v>
      </c>
      <c r="N423" s="21">
        <v>0</v>
      </c>
      <c r="P423" s="21">
        <v>0</v>
      </c>
      <c r="R423" s="21">
        <v>0</v>
      </c>
      <c r="T423" s="21">
        <v>0</v>
      </c>
      <c r="V423" s="21">
        <v>0</v>
      </c>
      <c r="X423" s="21">
        <v>0</v>
      </c>
      <c r="Z423" s="21">
        <v>0</v>
      </c>
      <c r="AB423" s="22">
        <v>1148708</v>
      </c>
      <c r="AD423" s="5" t="str">
        <f t="shared" si="6"/>
        <v>No</v>
      </c>
      <c r="AF423" s="28"/>
      <c r="AG423" s="21"/>
    </row>
    <row r="424" spans="1:33">
      <c r="A424" s="8" t="s">
        <v>6541</v>
      </c>
      <c r="B424" s="8" t="s">
        <v>4434</v>
      </c>
      <c r="C424" s="9" t="s">
        <v>171</v>
      </c>
      <c r="D424" s="185" t="s">
        <v>6542</v>
      </c>
      <c r="E424" s="188" t="s">
        <v>6543</v>
      </c>
      <c r="F424" s="9" t="s">
        <v>157</v>
      </c>
      <c r="G424" s="9" t="s">
        <v>147</v>
      </c>
      <c r="H424" s="10">
        <v>0</v>
      </c>
      <c r="I424" s="11">
        <v>41</v>
      </c>
      <c r="J424" s="24">
        <v>0</v>
      </c>
      <c r="K424" s="20"/>
      <c r="L424" s="14">
        <v>0</v>
      </c>
      <c r="N424" s="21">
        <v>0</v>
      </c>
      <c r="P424" s="21">
        <v>0</v>
      </c>
      <c r="R424" s="21">
        <v>0</v>
      </c>
      <c r="T424" s="21">
        <v>0</v>
      </c>
      <c r="V424" s="21">
        <v>0</v>
      </c>
      <c r="X424" s="21">
        <v>0</v>
      </c>
      <c r="Z424" s="21">
        <v>895905</v>
      </c>
      <c r="AB424" s="22">
        <v>895905</v>
      </c>
      <c r="AD424" s="5" t="str">
        <f t="shared" si="6"/>
        <v>No</v>
      </c>
      <c r="AF424" s="28"/>
      <c r="AG424" s="21"/>
    </row>
    <row r="425" spans="1:33">
      <c r="A425" s="8" t="s">
        <v>3139</v>
      </c>
      <c r="B425" s="8" t="s">
        <v>3140</v>
      </c>
      <c r="C425" s="9" t="s">
        <v>50</v>
      </c>
      <c r="D425" s="185">
        <v>4103</v>
      </c>
      <c r="E425" s="188">
        <v>40103</v>
      </c>
      <c r="F425" s="9" t="s">
        <v>125</v>
      </c>
      <c r="G425" s="9" t="s">
        <v>84</v>
      </c>
      <c r="H425" s="10">
        <v>68781</v>
      </c>
      <c r="I425" s="11">
        <v>41</v>
      </c>
      <c r="J425" s="24">
        <v>0</v>
      </c>
      <c r="K425" s="20"/>
      <c r="L425" s="14">
        <v>0</v>
      </c>
      <c r="N425" s="21">
        <v>0</v>
      </c>
      <c r="P425" s="21">
        <v>0</v>
      </c>
      <c r="R425" s="21">
        <v>0</v>
      </c>
      <c r="T425" s="21">
        <v>0</v>
      </c>
      <c r="V425" s="21">
        <v>0</v>
      </c>
      <c r="X425" s="21">
        <v>0</v>
      </c>
      <c r="Z425" s="21">
        <v>0</v>
      </c>
      <c r="AB425" s="22">
        <v>0</v>
      </c>
      <c r="AD425" s="5" t="str">
        <f t="shared" si="6"/>
        <v>No</v>
      </c>
      <c r="AF425" s="28"/>
      <c r="AG425" s="21"/>
    </row>
    <row r="426" spans="1:33">
      <c r="A426" s="8" t="s">
        <v>1069</v>
      </c>
      <c r="B426" s="8" t="s">
        <v>1070</v>
      </c>
      <c r="C426" s="9" t="s">
        <v>466</v>
      </c>
      <c r="D426" s="185">
        <v>5165</v>
      </c>
      <c r="E426" s="188">
        <v>50165</v>
      </c>
      <c r="F426" s="9" t="s">
        <v>83</v>
      </c>
      <c r="G426" s="9" t="s">
        <v>84</v>
      </c>
      <c r="H426" s="10">
        <v>724091</v>
      </c>
      <c r="I426" s="11">
        <v>41</v>
      </c>
      <c r="J426" s="24">
        <v>123319</v>
      </c>
      <c r="K426" s="20"/>
      <c r="L426" s="14">
        <v>0</v>
      </c>
      <c r="N426" s="21">
        <v>0</v>
      </c>
      <c r="P426" s="21">
        <v>0</v>
      </c>
      <c r="R426" s="21">
        <v>0</v>
      </c>
      <c r="T426" s="21">
        <v>0</v>
      </c>
      <c r="V426" s="21">
        <v>0</v>
      </c>
      <c r="X426" s="21">
        <v>0</v>
      </c>
      <c r="Z426" s="21">
        <v>0</v>
      </c>
      <c r="AB426" s="22">
        <v>123319</v>
      </c>
      <c r="AD426" s="5" t="str">
        <f t="shared" si="6"/>
        <v>No</v>
      </c>
      <c r="AF426" s="28"/>
      <c r="AG426" s="21"/>
    </row>
    <row r="427" spans="1:33">
      <c r="A427" s="8" t="s">
        <v>3980</v>
      </c>
      <c r="B427" s="8" t="s">
        <v>3981</v>
      </c>
      <c r="C427" s="9" t="s">
        <v>91</v>
      </c>
      <c r="D427" s="185">
        <v>9232</v>
      </c>
      <c r="E427" s="188">
        <v>90232</v>
      </c>
      <c r="F427" s="9" t="s">
        <v>88</v>
      </c>
      <c r="G427" s="9" t="s">
        <v>84</v>
      </c>
      <c r="H427" s="10">
        <v>165074</v>
      </c>
      <c r="I427" s="11">
        <v>41</v>
      </c>
      <c r="J427" s="24">
        <v>5695409</v>
      </c>
      <c r="K427" s="20"/>
      <c r="L427" s="14">
        <v>0</v>
      </c>
      <c r="N427" s="21">
        <v>804002</v>
      </c>
      <c r="P427" s="21">
        <v>0</v>
      </c>
      <c r="R427" s="21">
        <v>0</v>
      </c>
      <c r="T427" s="21">
        <v>0</v>
      </c>
      <c r="V427" s="21">
        <v>0</v>
      </c>
      <c r="X427" s="21">
        <v>0</v>
      </c>
      <c r="Z427" s="21">
        <v>0</v>
      </c>
      <c r="AB427" s="22">
        <v>6499411</v>
      </c>
      <c r="AD427" s="5" t="str">
        <f t="shared" si="6"/>
        <v>No</v>
      </c>
      <c r="AF427" s="28"/>
      <c r="AG427" s="21"/>
    </row>
    <row r="428" spans="1:33">
      <c r="A428" s="8" t="s">
        <v>1506</v>
      </c>
      <c r="B428" s="8" t="s">
        <v>1507</v>
      </c>
      <c r="C428" s="9" t="s">
        <v>178</v>
      </c>
      <c r="D428" s="185" t="s">
        <v>1508</v>
      </c>
      <c r="E428" s="188" t="s">
        <v>1509</v>
      </c>
      <c r="F428" s="9" t="s">
        <v>88</v>
      </c>
      <c r="G428" s="9" t="s">
        <v>147</v>
      </c>
      <c r="H428" s="10">
        <v>0</v>
      </c>
      <c r="I428" s="11">
        <v>41</v>
      </c>
      <c r="J428" s="24">
        <v>0</v>
      </c>
      <c r="K428" s="20"/>
      <c r="L428" s="14">
        <v>0</v>
      </c>
      <c r="N428" s="21">
        <v>0</v>
      </c>
      <c r="P428" s="21">
        <v>0</v>
      </c>
      <c r="R428" s="21">
        <v>0</v>
      </c>
      <c r="T428" s="21">
        <v>0</v>
      </c>
      <c r="V428" s="21">
        <v>0</v>
      </c>
      <c r="X428" s="21">
        <v>0</v>
      </c>
      <c r="Z428" s="21">
        <v>2315263</v>
      </c>
      <c r="AB428" s="22">
        <v>2315263</v>
      </c>
      <c r="AD428" s="5" t="str">
        <f t="shared" si="6"/>
        <v>No</v>
      </c>
      <c r="AF428" s="28"/>
      <c r="AG428" s="21"/>
    </row>
    <row r="429" spans="1:33">
      <c r="A429" s="8" t="s">
        <v>1025</v>
      </c>
      <c r="B429" s="8" t="s">
        <v>1026</v>
      </c>
      <c r="C429" s="9" t="s">
        <v>58</v>
      </c>
      <c r="D429" s="185">
        <v>5096</v>
      </c>
      <c r="E429" s="188">
        <v>50096</v>
      </c>
      <c r="F429" s="9" t="s">
        <v>83</v>
      </c>
      <c r="G429" s="9" t="s">
        <v>84</v>
      </c>
      <c r="H429" s="10">
        <v>1376476</v>
      </c>
      <c r="I429" s="11">
        <v>41</v>
      </c>
      <c r="J429" s="24">
        <v>0</v>
      </c>
      <c r="K429" s="20"/>
      <c r="L429" s="14">
        <v>0</v>
      </c>
      <c r="N429" s="21">
        <v>0</v>
      </c>
      <c r="P429" s="21">
        <v>0</v>
      </c>
      <c r="R429" s="21">
        <v>3958040</v>
      </c>
      <c r="T429" s="21">
        <v>0</v>
      </c>
      <c r="V429" s="21">
        <v>0</v>
      </c>
      <c r="X429" s="21">
        <v>0</v>
      </c>
      <c r="Z429" s="21">
        <v>0</v>
      </c>
      <c r="AB429" s="22">
        <v>3958040</v>
      </c>
      <c r="AD429" s="5" t="str">
        <f t="shared" si="6"/>
        <v>No</v>
      </c>
      <c r="AF429" s="28"/>
      <c r="AG429" s="21"/>
    </row>
    <row r="430" spans="1:33">
      <c r="A430" s="8" t="s">
        <v>5996</v>
      </c>
      <c r="B430" s="8" t="s">
        <v>6097</v>
      </c>
      <c r="C430" s="9" t="s">
        <v>46</v>
      </c>
      <c r="D430" s="185"/>
      <c r="E430" s="188" t="s">
        <v>5997</v>
      </c>
      <c r="F430" s="9" t="s">
        <v>88</v>
      </c>
      <c r="G430" s="9" t="s">
        <v>147</v>
      </c>
      <c r="H430" s="10">
        <v>0</v>
      </c>
      <c r="I430" s="11">
        <v>41</v>
      </c>
      <c r="J430" s="24">
        <v>0</v>
      </c>
      <c r="K430" s="20"/>
      <c r="L430" s="14">
        <v>0</v>
      </c>
      <c r="N430" s="21">
        <v>0</v>
      </c>
      <c r="P430" s="21">
        <v>0</v>
      </c>
      <c r="R430" s="21">
        <v>0</v>
      </c>
      <c r="T430" s="21">
        <v>0</v>
      </c>
      <c r="V430" s="21">
        <v>0</v>
      </c>
      <c r="X430" s="21">
        <v>0</v>
      </c>
      <c r="Z430" s="21">
        <v>1800289</v>
      </c>
      <c r="AB430" s="22">
        <v>1800289</v>
      </c>
      <c r="AD430" s="5" t="str">
        <f t="shared" si="6"/>
        <v>No</v>
      </c>
      <c r="AF430" s="28"/>
      <c r="AG430" s="21"/>
    </row>
    <row r="431" spans="1:33">
      <c r="A431" s="8" t="s">
        <v>645</v>
      </c>
      <c r="B431" s="8" t="s">
        <v>212</v>
      </c>
      <c r="C431" s="9" t="s">
        <v>235</v>
      </c>
      <c r="D431" s="185">
        <v>4009</v>
      </c>
      <c r="E431" s="188">
        <v>40009</v>
      </c>
      <c r="F431" s="9" t="s">
        <v>83</v>
      </c>
      <c r="G431" s="9" t="s">
        <v>84</v>
      </c>
      <c r="H431" s="10">
        <v>310282</v>
      </c>
      <c r="I431" s="11">
        <v>40</v>
      </c>
      <c r="J431" s="24">
        <v>0</v>
      </c>
      <c r="K431" s="20"/>
      <c r="L431" s="14">
        <v>0</v>
      </c>
      <c r="N431" s="21">
        <v>0</v>
      </c>
      <c r="P431" s="21">
        <v>0</v>
      </c>
      <c r="R431" s="21">
        <v>0</v>
      </c>
      <c r="T431" s="21">
        <v>0</v>
      </c>
      <c r="V431" s="21">
        <v>0</v>
      </c>
      <c r="X431" s="21">
        <v>0</v>
      </c>
      <c r="Z431" s="21">
        <v>0</v>
      </c>
      <c r="AB431" s="22">
        <v>0</v>
      </c>
      <c r="AD431" s="5" t="str">
        <f t="shared" si="6"/>
        <v>No</v>
      </c>
      <c r="AF431" s="28"/>
      <c r="AG431" s="21"/>
    </row>
    <row r="432" spans="1:33">
      <c r="A432" s="8" t="s">
        <v>470</v>
      </c>
      <c r="B432" s="8" t="s">
        <v>471</v>
      </c>
      <c r="C432" s="9" t="s">
        <v>65</v>
      </c>
      <c r="D432" s="185">
        <v>41</v>
      </c>
      <c r="E432" s="188">
        <v>41</v>
      </c>
      <c r="F432" s="9" t="s">
        <v>138</v>
      </c>
      <c r="G432" s="9" t="s">
        <v>84</v>
      </c>
      <c r="H432" s="10">
        <v>251243</v>
      </c>
      <c r="I432" s="11">
        <v>40</v>
      </c>
      <c r="J432" s="24">
        <v>0</v>
      </c>
      <c r="K432" s="20"/>
      <c r="L432" s="14">
        <v>0</v>
      </c>
      <c r="N432" s="21">
        <v>0</v>
      </c>
      <c r="P432" s="21">
        <v>0</v>
      </c>
      <c r="R432" s="21">
        <v>0</v>
      </c>
      <c r="T432" s="21">
        <v>0</v>
      </c>
      <c r="V432" s="21">
        <v>0</v>
      </c>
      <c r="X432" s="21">
        <v>0</v>
      </c>
      <c r="Z432" s="21">
        <v>0</v>
      </c>
      <c r="AB432" s="22">
        <v>0</v>
      </c>
      <c r="AD432" s="5" t="str">
        <f t="shared" si="6"/>
        <v>No</v>
      </c>
      <c r="AF432" s="28"/>
      <c r="AG432" s="21"/>
    </row>
    <row r="433" spans="1:33">
      <c r="A433" s="8" t="s">
        <v>5969</v>
      </c>
      <c r="B433" s="8" t="s">
        <v>1228</v>
      </c>
      <c r="C433" s="9" t="s">
        <v>154</v>
      </c>
      <c r="D433" s="185"/>
      <c r="E433" s="188">
        <v>40244</v>
      </c>
      <c r="F433" s="9" t="s">
        <v>138</v>
      </c>
      <c r="G433" s="9" t="s">
        <v>84</v>
      </c>
      <c r="H433" s="10">
        <v>180786</v>
      </c>
      <c r="I433" s="11">
        <v>40</v>
      </c>
      <c r="J433" s="24">
        <v>0</v>
      </c>
      <c r="K433" s="20"/>
      <c r="L433" s="14">
        <v>0</v>
      </c>
      <c r="N433" s="21">
        <v>0</v>
      </c>
      <c r="P433" s="21">
        <v>0</v>
      </c>
      <c r="R433" s="21">
        <v>350117</v>
      </c>
      <c r="T433" s="21">
        <v>0</v>
      </c>
      <c r="V433" s="21">
        <v>0</v>
      </c>
      <c r="X433" s="21">
        <v>0</v>
      </c>
      <c r="Z433" s="21">
        <v>0</v>
      </c>
      <c r="AB433" s="22">
        <v>350117</v>
      </c>
      <c r="AD433" s="5" t="str">
        <f t="shared" si="6"/>
        <v>No</v>
      </c>
      <c r="AF433" s="28"/>
      <c r="AG433" s="21"/>
    </row>
    <row r="434" spans="1:33">
      <c r="A434" s="8" t="s">
        <v>1828</v>
      </c>
      <c r="B434" s="8" t="s">
        <v>1829</v>
      </c>
      <c r="C434" s="9" t="s">
        <v>141</v>
      </c>
      <c r="D434" s="185">
        <v>3091</v>
      </c>
      <c r="E434" s="188">
        <v>30091</v>
      </c>
      <c r="F434" s="9" t="s">
        <v>83</v>
      </c>
      <c r="G434" s="9" t="s">
        <v>84</v>
      </c>
      <c r="H434" s="10">
        <v>88542</v>
      </c>
      <c r="I434" s="11">
        <v>40</v>
      </c>
      <c r="J434" s="24">
        <v>173965</v>
      </c>
      <c r="K434" s="20"/>
      <c r="L434" s="14">
        <v>0</v>
      </c>
      <c r="N434" s="21">
        <v>492221</v>
      </c>
      <c r="P434" s="21">
        <v>289093</v>
      </c>
      <c r="R434" s="21">
        <v>210133</v>
      </c>
      <c r="T434" s="21">
        <v>0</v>
      </c>
      <c r="V434" s="21">
        <v>0</v>
      </c>
      <c r="X434" s="21">
        <v>1004396</v>
      </c>
      <c r="Z434" s="21">
        <v>0</v>
      </c>
      <c r="AB434" s="22">
        <v>2169808</v>
      </c>
      <c r="AD434" s="5" t="str">
        <f t="shared" si="6"/>
        <v>No</v>
      </c>
      <c r="AF434" s="28"/>
      <c r="AG434" s="21"/>
    </row>
    <row r="435" spans="1:33">
      <c r="A435" s="8" t="s">
        <v>6544</v>
      </c>
      <c r="B435" s="8" t="s">
        <v>5293</v>
      </c>
      <c r="C435" s="9" t="s">
        <v>288</v>
      </c>
      <c r="D435" s="185" t="s">
        <v>5294</v>
      </c>
      <c r="E435" s="188">
        <v>30137</v>
      </c>
      <c r="F435" s="9" t="s">
        <v>88</v>
      </c>
      <c r="G435" s="9" t="s">
        <v>84</v>
      </c>
      <c r="H435" s="10">
        <v>54316</v>
      </c>
      <c r="I435" s="11">
        <v>40</v>
      </c>
      <c r="J435" s="24">
        <v>0</v>
      </c>
      <c r="K435" s="20"/>
      <c r="L435" s="14">
        <v>0</v>
      </c>
      <c r="N435" s="21">
        <v>0</v>
      </c>
      <c r="P435" s="21">
        <v>0</v>
      </c>
      <c r="R435" s="21">
        <v>0</v>
      </c>
      <c r="T435" s="21">
        <v>0</v>
      </c>
      <c r="V435" s="21">
        <v>0</v>
      </c>
      <c r="X435" s="21">
        <v>0</v>
      </c>
      <c r="Z435" s="21">
        <v>0</v>
      </c>
      <c r="AB435" s="22">
        <v>0</v>
      </c>
      <c r="AD435" s="5" t="str">
        <f t="shared" si="6"/>
        <v>No</v>
      </c>
      <c r="AF435" s="28"/>
      <c r="AG435" s="21"/>
    </row>
    <row r="436" spans="1:33">
      <c r="A436" s="8" t="s">
        <v>4574</v>
      </c>
      <c r="B436" s="8" t="s">
        <v>4575</v>
      </c>
      <c r="C436" s="9" t="s">
        <v>168</v>
      </c>
      <c r="D436" s="185">
        <v>34</v>
      </c>
      <c r="E436" s="188">
        <v>34</v>
      </c>
      <c r="F436" s="9" t="s">
        <v>88</v>
      </c>
      <c r="G436" s="9" t="s">
        <v>84</v>
      </c>
      <c r="H436" s="10">
        <v>154081</v>
      </c>
      <c r="I436" s="11">
        <v>40</v>
      </c>
      <c r="J436" s="24">
        <v>0</v>
      </c>
      <c r="K436" s="20"/>
      <c r="L436" s="14">
        <v>0</v>
      </c>
      <c r="N436" s="21">
        <v>0</v>
      </c>
      <c r="P436" s="21">
        <v>0</v>
      </c>
      <c r="R436" s="21">
        <v>0</v>
      </c>
      <c r="T436" s="21">
        <v>212184</v>
      </c>
      <c r="V436" s="21">
        <v>0</v>
      </c>
      <c r="X436" s="21">
        <v>0</v>
      </c>
      <c r="Z436" s="21">
        <v>0</v>
      </c>
      <c r="AB436" s="22">
        <v>212184</v>
      </c>
      <c r="AD436" s="5" t="str">
        <f t="shared" si="6"/>
        <v>No</v>
      </c>
      <c r="AF436" s="28"/>
      <c r="AG436" s="21"/>
    </row>
    <row r="437" spans="1:33">
      <c r="A437" s="8" t="s">
        <v>2466</v>
      </c>
      <c r="B437" s="8" t="s">
        <v>2467</v>
      </c>
      <c r="C437" s="9" t="s">
        <v>46</v>
      </c>
      <c r="D437" s="185" t="s">
        <v>2468</v>
      </c>
      <c r="E437" s="188" t="s">
        <v>2469</v>
      </c>
      <c r="F437" s="9" t="s">
        <v>88</v>
      </c>
      <c r="G437" s="9" t="s">
        <v>147</v>
      </c>
      <c r="H437" s="10">
        <v>0</v>
      </c>
      <c r="I437" s="11">
        <v>40</v>
      </c>
      <c r="J437" s="24">
        <v>0</v>
      </c>
      <c r="K437" s="20"/>
      <c r="L437" s="14">
        <v>0</v>
      </c>
      <c r="N437" s="21">
        <v>0</v>
      </c>
      <c r="P437" s="21">
        <v>0</v>
      </c>
      <c r="R437" s="21">
        <v>0</v>
      </c>
      <c r="T437" s="21">
        <v>0</v>
      </c>
      <c r="V437" s="21">
        <v>0</v>
      </c>
      <c r="X437" s="21">
        <v>0</v>
      </c>
      <c r="Z437" s="21">
        <v>1465609</v>
      </c>
      <c r="AB437" s="22">
        <v>1465609</v>
      </c>
      <c r="AD437" s="5" t="str">
        <f t="shared" si="6"/>
        <v>No</v>
      </c>
      <c r="AF437" s="28"/>
      <c r="AG437" s="21"/>
    </row>
    <row r="438" spans="1:33">
      <c r="A438" s="8" t="s">
        <v>4217</v>
      </c>
      <c r="B438" s="8" t="s">
        <v>4218</v>
      </c>
      <c r="C438" s="9" t="s">
        <v>154</v>
      </c>
      <c r="D438" s="185" t="s">
        <v>4219</v>
      </c>
      <c r="E438" s="188" t="s">
        <v>4220</v>
      </c>
      <c r="F438" s="9" t="s">
        <v>83</v>
      </c>
      <c r="G438" s="9" t="s">
        <v>147</v>
      </c>
      <c r="H438" s="10">
        <v>0</v>
      </c>
      <c r="I438" s="11">
        <v>40</v>
      </c>
      <c r="J438" s="24">
        <v>0</v>
      </c>
      <c r="K438" s="20"/>
      <c r="L438" s="14">
        <v>0</v>
      </c>
      <c r="N438" s="21">
        <v>0</v>
      </c>
      <c r="P438" s="21">
        <v>0</v>
      </c>
      <c r="R438" s="21">
        <v>0</v>
      </c>
      <c r="T438" s="21">
        <v>0</v>
      </c>
      <c r="V438" s="21">
        <v>0</v>
      </c>
      <c r="X438" s="21">
        <v>0</v>
      </c>
      <c r="Z438" s="21">
        <v>459796</v>
      </c>
      <c r="AB438" s="22">
        <v>459796</v>
      </c>
      <c r="AD438" s="5" t="str">
        <f t="shared" si="6"/>
        <v>No</v>
      </c>
      <c r="AF438" s="28"/>
      <c r="AG438" s="21"/>
    </row>
    <row r="439" spans="1:33">
      <c r="A439" s="8" t="s">
        <v>4161</v>
      </c>
      <c r="B439" s="8" t="s">
        <v>424</v>
      </c>
      <c r="C439" s="9" t="s">
        <v>288</v>
      </c>
      <c r="D439" s="185">
        <v>3057</v>
      </c>
      <c r="E439" s="188">
        <v>30057</v>
      </c>
      <c r="F439" s="9" t="s">
        <v>138</v>
      </c>
      <c r="G439" s="9" t="s">
        <v>84</v>
      </c>
      <c r="H439" s="10">
        <v>5441567</v>
      </c>
      <c r="I439" s="11">
        <v>40</v>
      </c>
      <c r="J439" s="24">
        <v>18568543</v>
      </c>
      <c r="K439" s="20"/>
      <c r="L439" s="14">
        <v>0</v>
      </c>
      <c r="N439" s="21">
        <v>0</v>
      </c>
      <c r="P439" s="21">
        <v>0</v>
      </c>
      <c r="R439" s="21">
        <v>0</v>
      </c>
      <c r="T439" s="21">
        <v>0</v>
      </c>
      <c r="V439" s="21">
        <v>0</v>
      </c>
      <c r="X439" s="21">
        <v>0</v>
      </c>
      <c r="Z439" s="21">
        <v>0</v>
      </c>
      <c r="AB439" s="22">
        <v>18568543</v>
      </c>
      <c r="AD439" s="5" t="str">
        <f t="shared" si="6"/>
        <v>No</v>
      </c>
      <c r="AF439" s="28"/>
      <c r="AG439" s="21"/>
    </row>
    <row r="440" spans="1:33">
      <c r="A440" s="8" t="s">
        <v>3141</v>
      </c>
      <c r="B440" s="8" t="s">
        <v>3142</v>
      </c>
      <c r="C440" s="9" t="s">
        <v>50</v>
      </c>
      <c r="D440" s="185"/>
      <c r="E440" s="188" t="s">
        <v>3143</v>
      </c>
      <c r="F440" s="9" t="s">
        <v>157</v>
      </c>
      <c r="G440" s="9" t="s">
        <v>147</v>
      </c>
      <c r="H440" s="10">
        <v>0</v>
      </c>
      <c r="I440" s="11">
        <v>40</v>
      </c>
      <c r="J440" s="24">
        <v>0</v>
      </c>
      <c r="K440" s="20"/>
      <c r="L440" s="14">
        <v>0</v>
      </c>
      <c r="N440" s="21">
        <v>0</v>
      </c>
      <c r="P440" s="21">
        <v>0</v>
      </c>
      <c r="R440" s="21">
        <v>0</v>
      </c>
      <c r="T440" s="21">
        <v>0</v>
      </c>
      <c r="V440" s="21">
        <v>0</v>
      </c>
      <c r="X440" s="21">
        <v>0</v>
      </c>
      <c r="Z440" s="21">
        <v>0</v>
      </c>
      <c r="AB440" s="22">
        <v>0</v>
      </c>
      <c r="AD440" s="5" t="str">
        <f t="shared" si="6"/>
        <v>No</v>
      </c>
      <c r="AF440" s="28"/>
      <c r="AG440" s="21"/>
    </row>
    <row r="441" spans="1:33">
      <c r="A441" s="8" t="s">
        <v>4601</v>
      </c>
      <c r="B441" s="8" t="s">
        <v>1694</v>
      </c>
      <c r="C441" s="9" t="s">
        <v>73</v>
      </c>
      <c r="D441" s="185">
        <v>6077</v>
      </c>
      <c r="E441" s="188">
        <v>60077</v>
      </c>
      <c r="F441" s="9" t="s">
        <v>83</v>
      </c>
      <c r="G441" s="9" t="s">
        <v>84</v>
      </c>
      <c r="H441" s="10">
        <v>89284</v>
      </c>
      <c r="I441" s="11">
        <v>40</v>
      </c>
      <c r="J441" s="24">
        <v>0</v>
      </c>
      <c r="K441" s="20"/>
      <c r="L441" s="14">
        <v>0</v>
      </c>
      <c r="N441" s="21">
        <v>0</v>
      </c>
      <c r="P441" s="21">
        <v>0</v>
      </c>
      <c r="R441" s="21">
        <v>0</v>
      </c>
      <c r="T441" s="21">
        <v>0</v>
      </c>
      <c r="V441" s="21">
        <v>0</v>
      </c>
      <c r="X441" s="21">
        <v>0</v>
      </c>
      <c r="Z441" s="21">
        <v>0</v>
      </c>
      <c r="AB441" s="22">
        <v>0</v>
      </c>
      <c r="AD441" s="5" t="str">
        <f t="shared" si="6"/>
        <v>No</v>
      </c>
      <c r="AF441" s="28"/>
      <c r="AG441" s="21"/>
    </row>
    <row r="442" spans="1:33">
      <c r="A442" s="8" t="s">
        <v>2655</v>
      </c>
      <c r="B442" s="8" t="s">
        <v>1132</v>
      </c>
      <c r="C442" s="9" t="s">
        <v>288</v>
      </c>
      <c r="D442" s="185" t="s">
        <v>2656</v>
      </c>
      <c r="E442" s="188" t="s">
        <v>2657</v>
      </c>
      <c r="F442" s="9" t="s">
        <v>88</v>
      </c>
      <c r="G442" s="9" t="s">
        <v>147</v>
      </c>
      <c r="H442" s="10">
        <v>0</v>
      </c>
      <c r="I442" s="11">
        <v>40</v>
      </c>
      <c r="J442" s="24">
        <v>0</v>
      </c>
      <c r="K442" s="20"/>
      <c r="L442" s="14">
        <v>0</v>
      </c>
      <c r="N442" s="21">
        <v>0</v>
      </c>
      <c r="P442" s="21">
        <v>0</v>
      </c>
      <c r="R442" s="21">
        <v>0</v>
      </c>
      <c r="T442" s="21">
        <v>0</v>
      </c>
      <c r="V442" s="21">
        <v>0</v>
      </c>
      <c r="X442" s="21">
        <v>0</v>
      </c>
      <c r="Z442" s="21">
        <v>4053125</v>
      </c>
      <c r="AB442" s="22">
        <v>4053125</v>
      </c>
      <c r="AD442" s="5" t="str">
        <f t="shared" si="6"/>
        <v>No</v>
      </c>
      <c r="AF442" s="28"/>
      <c r="AG442" s="21"/>
    </row>
    <row r="443" spans="1:33">
      <c r="A443" s="8" t="s">
        <v>1317</v>
      </c>
      <c r="B443" s="8" t="s">
        <v>6417</v>
      </c>
      <c r="C443" s="9" t="s">
        <v>141</v>
      </c>
      <c r="D443" s="185" t="s">
        <v>1318</v>
      </c>
      <c r="E443" s="188" t="s">
        <v>1319</v>
      </c>
      <c r="F443" s="9" t="s">
        <v>157</v>
      </c>
      <c r="G443" s="9" t="s">
        <v>147</v>
      </c>
      <c r="H443" s="10">
        <v>0</v>
      </c>
      <c r="I443" s="11">
        <v>40</v>
      </c>
      <c r="J443" s="24">
        <v>0</v>
      </c>
      <c r="K443" s="20"/>
      <c r="L443" s="14">
        <v>0</v>
      </c>
      <c r="N443" s="21">
        <v>0</v>
      </c>
      <c r="P443" s="21">
        <v>0</v>
      </c>
      <c r="R443" s="21">
        <v>0</v>
      </c>
      <c r="T443" s="21">
        <v>0</v>
      </c>
      <c r="V443" s="21">
        <v>0</v>
      </c>
      <c r="X443" s="21">
        <v>0</v>
      </c>
      <c r="Z443" s="21">
        <v>444037</v>
      </c>
      <c r="AB443" s="22">
        <v>444037</v>
      </c>
      <c r="AD443" s="5" t="str">
        <f t="shared" si="6"/>
        <v>No</v>
      </c>
      <c r="AF443" s="28"/>
      <c r="AG443" s="21"/>
    </row>
    <row r="444" spans="1:33">
      <c r="A444" s="8" t="s">
        <v>6546</v>
      </c>
      <c r="B444" s="8" t="s">
        <v>6547</v>
      </c>
      <c r="C444" s="9" t="s">
        <v>120</v>
      </c>
      <c r="D444" s="185"/>
      <c r="E444" s="188">
        <v>60269</v>
      </c>
      <c r="F444" s="9" t="s">
        <v>214</v>
      </c>
      <c r="G444" s="9" t="s">
        <v>84</v>
      </c>
      <c r="H444" s="10">
        <v>52826</v>
      </c>
      <c r="I444" s="11">
        <v>39</v>
      </c>
      <c r="J444" s="24">
        <v>0</v>
      </c>
      <c r="K444" s="20"/>
      <c r="L444" s="14">
        <v>0</v>
      </c>
      <c r="N444" s="21">
        <v>0</v>
      </c>
      <c r="P444" s="21">
        <v>0</v>
      </c>
      <c r="R444" s="21">
        <v>0</v>
      </c>
      <c r="T444" s="21">
        <v>0</v>
      </c>
      <c r="V444" s="21">
        <v>0</v>
      </c>
      <c r="X444" s="21">
        <v>0</v>
      </c>
      <c r="Z444" s="21">
        <v>0</v>
      </c>
      <c r="AB444" s="22">
        <v>0</v>
      </c>
      <c r="AD444" s="5" t="str">
        <f t="shared" si="6"/>
        <v>No</v>
      </c>
      <c r="AF444" s="28"/>
      <c r="AG444" s="21"/>
    </row>
    <row r="445" spans="1:33">
      <c r="A445" s="8" t="s">
        <v>6041</v>
      </c>
      <c r="B445" s="8" t="s">
        <v>635</v>
      </c>
      <c r="C445" s="9" t="s">
        <v>91</v>
      </c>
      <c r="D445" s="185">
        <v>9196</v>
      </c>
      <c r="E445" s="188">
        <v>90196</v>
      </c>
      <c r="F445" s="9" t="s">
        <v>83</v>
      </c>
      <c r="G445" s="9" t="s">
        <v>84</v>
      </c>
      <c r="H445" s="10">
        <v>1723634</v>
      </c>
      <c r="I445" s="11">
        <v>39</v>
      </c>
      <c r="J445" s="24">
        <v>2427719</v>
      </c>
      <c r="K445" s="20"/>
      <c r="L445" s="14">
        <v>0</v>
      </c>
      <c r="N445" s="21">
        <v>3711019</v>
      </c>
      <c r="P445" s="21">
        <v>0</v>
      </c>
      <c r="R445" s="21">
        <v>473129</v>
      </c>
      <c r="T445" s="21">
        <v>0</v>
      </c>
      <c r="V445" s="21">
        <v>0</v>
      </c>
      <c r="X445" s="21">
        <v>0</v>
      </c>
      <c r="Z445" s="21">
        <v>0</v>
      </c>
      <c r="AB445" s="22">
        <v>6611867</v>
      </c>
      <c r="AD445" s="5" t="str">
        <f t="shared" si="6"/>
        <v>No</v>
      </c>
      <c r="AF445" s="28"/>
      <c r="AG445" s="21"/>
    </row>
    <row r="446" spans="1:33">
      <c r="A446" s="8" t="s">
        <v>3156</v>
      </c>
      <c r="B446" s="8" t="s">
        <v>6545</v>
      </c>
      <c r="C446" s="9" t="s">
        <v>50</v>
      </c>
      <c r="D446" s="185" t="s">
        <v>3157</v>
      </c>
      <c r="E446" s="188">
        <v>40928</v>
      </c>
      <c r="F446" s="9" t="s">
        <v>83</v>
      </c>
      <c r="G446" s="9" t="s">
        <v>84</v>
      </c>
      <c r="H446" s="10">
        <v>57383</v>
      </c>
      <c r="I446" s="11">
        <v>39</v>
      </c>
      <c r="J446" s="24">
        <v>0</v>
      </c>
      <c r="K446" s="20"/>
      <c r="L446" s="14">
        <v>0</v>
      </c>
      <c r="N446" s="21">
        <v>0</v>
      </c>
      <c r="P446" s="21">
        <v>0</v>
      </c>
      <c r="R446" s="21">
        <v>0</v>
      </c>
      <c r="T446" s="21">
        <v>0</v>
      </c>
      <c r="V446" s="21">
        <v>0</v>
      </c>
      <c r="X446" s="21">
        <v>0</v>
      </c>
      <c r="Z446" s="21">
        <v>0</v>
      </c>
      <c r="AB446" s="22">
        <v>0</v>
      </c>
      <c r="AD446" s="5" t="str">
        <f t="shared" si="6"/>
        <v>No</v>
      </c>
      <c r="AF446" s="28"/>
      <c r="AG446" s="21"/>
    </row>
    <row r="447" spans="1:33">
      <c r="A447" s="8" t="s">
        <v>1102</v>
      </c>
      <c r="B447" s="8" t="s">
        <v>1103</v>
      </c>
      <c r="C447" s="9" t="s">
        <v>141</v>
      </c>
      <c r="D447" s="185">
        <v>3094</v>
      </c>
      <c r="E447" s="188">
        <v>30094</v>
      </c>
      <c r="F447" s="9" t="s">
        <v>83</v>
      </c>
      <c r="G447" s="9" t="s">
        <v>84</v>
      </c>
      <c r="H447" s="10">
        <v>66784</v>
      </c>
      <c r="I447" s="11">
        <v>39</v>
      </c>
      <c r="J447" s="24">
        <v>3549568</v>
      </c>
      <c r="K447" s="20"/>
      <c r="L447" s="14">
        <v>0</v>
      </c>
      <c r="N447" s="21">
        <v>0</v>
      </c>
      <c r="P447" s="21">
        <v>0</v>
      </c>
      <c r="R447" s="21">
        <v>0</v>
      </c>
      <c r="T447" s="21">
        <v>0</v>
      </c>
      <c r="V447" s="21">
        <v>0</v>
      </c>
      <c r="X447" s="21">
        <v>0</v>
      </c>
      <c r="Z447" s="21">
        <v>0</v>
      </c>
      <c r="AB447" s="22">
        <v>3549568</v>
      </c>
      <c r="AD447" s="5" t="str">
        <f t="shared" si="6"/>
        <v>No</v>
      </c>
      <c r="AF447" s="28"/>
      <c r="AG447" s="21"/>
    </row>
    <row r="448" spans="1:33">
      <c r="A448" s="8" t="s">
        <v>1240</v>
      </c>
      <c r="B448" s="8" t="s">
        <v>635</v>
      </c>
      <c r="C448" s="9" t="s">
        <v>160</v>
      </c>
      <c r="D448" s="185">
        <v>1098</v>
      </c>
      <c r="E448" s="188">
        <v>10098</v>
      </c>
      <c r="F448" s="9" t="s">
        <v>157</v>
      </c>
      <c r="G448" s="9" t="s">
        <v>84</v>
      </c>
      <c r="H448" s="10">
        <v>59397</v>
      </c>
      <c r="I448" s="11">
        <v>39</v>
      </c>
      <c r="J448" s="24">
        <v>134944</v>
      </c>
      <c r="K448" s="20"/>
      <c r="L448" s="14">
        <v>0</v>
      </c>
      <c r="N448" s="21">
        <v>0</v>
      </c>
      <c r="P448" s="21">
        <v>0</v>
      </c>
      <c r="R448" s="21">
        <v>12876</v>
      </c>
      <c r="T448" s="21">
        <v>0</v>
      </c>
      <c r="V448" s="21">
        <v>0</v>
      </c>
      <c r="X448" s="21">
        <v>0</v>
      </c>
      <c r="Z448" s="21">
        <v>0</v>
      </c>
      <c r="AB448" s="22">
        <v>147820</v>
      </c>
      <c r="AD448" s="5" t="str">
        <f t="shared" si="6"/>
        <v>No</v>
      </c>
      <c r="AF448" s="28"/>
      <c r="AG448" s="21"/>
    </row>
    <row r="449" spans="1:33">
      <c r="A449" s="8" t="s">
        <v>516</v>
      </c>
      <c r="B449" s="8" t="s">
        <v>517</v>
      </c>
      <c r="C449" s="9" t="s">
        <v>82</v>
      </c>
      <c r="D449" s="185">
        <v>2199</v>
      </c>
      <c r="E449" s="188">
        <v>20199</v>
      </c>
      <c r="F449" s="9" t="s">
        <v>83</v>
      </c>
      <c r="G449" s="9" t="s">
        <v>84</v>
      </c>
      <c r="H449" s="10">
        <v>248402</v>
      </c>
      <c r="I449" s="11">
        <v>39</v>
      </c>
      <c r="J449" s="24">
        <v>0</v>
      </c>
      <c r="K449" s="20"/>
      <c r="L449" s="14">
        <v>0</v>
      </c>
      <c r="N449" s="21">
        <v>0</v>
      </c>
      <c r="P449" s="21">
        <v>0</v>
      </c>
      <c r="R449" s="21">
        <v>0</v>
      </c>
      <c r="T449" s="21">
        <v>0</v>
      </c>
      <c r="V449" s="21">
        <v>0</v>
      </c>
      <c r="X449" s="21">
        <v>0</v>
      </c>
      <c r="Z449" s="21">
        <v>0</v>
      </c>
      <c r="AB449" s="22">
        <v>0</v>
      </c>
      <c r="AD449" s="5" t="str">
        <f t="shared" si="6"/>
        <v>No</v>
      </c>
      <c r="AF449" s="28"/>
      <c r="AG449" s="21"/>
    </row>
    <row r="450" spans="1:33">
      <c r="A450" s="8" t="s">
        <v>6141</v>
      </c>
      <c r="B450" s="8" t="s">
        <v>4561</v>
      </c>
      <c r="C450" s="9" t="s">
        <v>454</v>
      </c>
      <c r="D450" s="185" t="s">
        <v>4562</v>
      </c>
      <c r="E450" s="188" t="s">
        <v>4563</v>
      </c>
      <c r="F450" s="9" t="s">
        <v>157</v>
      </c>
      <c r="G450" s="9" t="s">
        <v>147</v>
      </c>
      <c r="H450" s="10">
        <v>0</v>
      </c>
      <c r="I450" s="11">
        <v>39</v>
      </c>
      <c r="J450" s="24">
        <v>0</v>
      </c>
      <c r="K450" s="20"/>
      <c r="L450" s="14">
        <v>0</v>
      </c>
      <c r="N450" s="21">
        <v>0</v>
      </c>
      <c r="P450" s="21">
        <v>0</v>
      </c>
      <c r="R450" s="21">
        <v>0</v>
      </c>
      <c r="T450" s="21">
        <v>0</v>
      </c>
      <c r="V450" s="21">
        <v>0</v>
      </c>
      <c r="X450" s="21">
        <v>0</v>
      </c>
      <c r="Z450" s="21">
        <v>0</v>
      </c>
      <c r="AB450" s="22">
        <v>0</v>
      </c>
      <c r="AD450" s="5" t="str">
        <f t="shared" si="6"/>
        <v>No</v>
      </c>
      <c r="AF450" s="28"/>
      <c r="AG450" s="21"/>
    </row>
    <row r="451" spans="1:33">
      <c r="A451" s="8" t="s">
        <v>5971</v>
      </c>
      <c r="B451" s="8" t="s">
        <v>6415</v>
      </c>
      <c r="C451" s="9" t="s">
        <v>171</v>
      </c>
      <c r="D451" s="185" t="s">
        <v>5972</v>
      </c>
      <c r="E451" s="188" t="s">
        <v>5973</v>
      </c>
      <c r="F451" s="9" t="s">
        <v>157</v>
      </c>
      <c r="G451" s="9" t="s">
        <v>147</v>
      </c>
      <c r="H451" s="10">
        <v>0</v>
      </c>
      <c r="I451" s="11">
        <v>39</v>
      </c>
      <c r="J451" s="24">
        <v>0</v>
      </c>
      <c r="K451" s="20"/>
      <c r="L451" s="14">
        <v>0</v>
      </c>
      <c r="N451" s="21">
        <v>0</v>
      </c>
      <c r="P451" s="21">
        <v>0</v>
      </c>
      <c r="R451" s="21">
        <v>0</v>
      </c>
      <c r="T451" s="21">
        <v>0</v>
      </c>
      <c r="V451" s="21">
        <v>0</v>
      </c>
      <c r="X451" s="21">
        <v>0</v>
      </c>
      <c r="Z451" s="21">
        <v>1858398</v>
      </c>
      <c r="AB451" s="22">
        <v>1858398</v>
      </c>
      <c r="AD451" s="5" t="str">
        <f t="shared" ref="AD451:AD514" si="7">IF(AC451&amp;AA451&amp;Y451&amp;W451&amp;U451&amp;S451&amp;Q451&amp;O451&amp;M451&amp;K451&lt;&gt;"","Yes","No")</f>
        <v>No</v>
      </c>
      <c r="AF451" s="28"/>
      <c r="AG451" s="21"/>
    </row>
    <row r="452" spans="1:33">
      <c r="A452" s="8" t="s">
        <v>3552</v>
      </c>
      <c r="B452" s="8" t="s">
        <v>3553</v>
      </c>
      <c r="C452" s="9" t="s">
        <v>109</v>
      </c>
      <c r="D452" s="185" t="s">
        <v>3554</v>
      </c>
      <c r="E452" s="188" t="s">
        <v>3555</v>
      </c>
      <c r="F452" s="9" t="s">
        <v>157</v>
      </c>
      <c r="G452" s="9" t="s">
        <v>147</v>
      </c>
      <c r="H452" s="10">
        <v>0</v>
      </c>
      <c r="I452" s="11">
        <v>39</v>
      </c>
      <c r="J452" s="24">
        <v>0</v>
      </c>
      <c r="K452" s="20"/>
      <c r="L452" s="14">
        <v>0</v>
      </c>
      <c r="N452" s="21">
        <v>0</v>
      </c>
      <c r="P452" s="21">
        <v>0</v>
      </c>
      <c r="R452" s="21">
        <v>0</v>
      </c>
      <c r="T452" s="21">
        <v>0</v>
      </c>
      <c r="V452" s="21">
        <v>0</v>
      </c>
      <c r="X452" s="21">
        <v>0</v>
      </c>
      <c r="Z452" s="21">
        <v>0</v>
      </c>
      <c r="AB452" s="22">
        <v>0</v>
      </c>
      <c r="AD452" s="5" t="str">
        <f t="shared" si="7"/>
        <v>No</v>
      </c>
      <c r="AF452" s="28"/>
      <c r="AG452" s="21"/>
    </row>
    <row r="453" spans="1:33">
      <c r="A453" s="8" t="s">
        <v>5831</v>
      </c>
      <c r="B453" s="8" t="s">
        <v>6416</v>
      </c>
      <c r="C453" s="9" t="s">
        <v>141</v>
      </c>
      <c r="D453" s="185" t="s">
        <v>1315</v>
      </c>
      <c r="E453" s="188" t="s">
        <v>1316</v>
      </c>
      <c r="F453" s="9" t="s">
        <v>157</v>
      </c>
      <c r="G453" s="9" t="s">
        <v>147</v>
      </c>
      <c r="H453" s="10">
        <v>0</v>
      </c>
      <c r="I453" s="11">
        <v>39</v>
      </c>
      <c r="J453" s="24">
        <v>0</v>
      </c>
      <c r="K453" s="20"/>
      <c r="L453" s="14">
        <v>0</v>
      </c>
      <c r="N453" s="21">
        <v>0</v>
      </c>
      <c r="P453" s="21">
        <v>0</v>
      </c>
      <c r="R453" s="21">
        <v>0</v>
      </c>
      <c r="T453" s="21">
        <v>0</v>
      </c>
      <c r="V453" s="21">
        <v>0</v>
      </c>
      <c r="X453" s="21">
        <v>0</v>
      </c>
      <c r="Z453" s="21">
        <v>639683</v>
      </c>
      <c r="AB453" s="22">
        <v>639683</v>
      </c>
      <c r="AD453" s="5" t="str">
        <f t="shared" si="7"/>
        <v>No</v>
      </c>
      <c r="AF453" s="28"/>
      <c r="AG453" s="21"/>
    </row>
    <row r="454" spans="1:33">
      <c r="A454" s="8" t="s">
        <v>3687</v>
      </c>
      <c r="B454" s="8" t="s">
        <v>3688</v>
      </c>
      <c r="C454" s="9" t="s">
        <v>171</v>
      </c>
      <c r="D454" s="185">
        <v>4158</v>
      </c>
      <c r="E454" s="188">
        <v>40158</v>
      </c>
      <c r="F454" s="9" t="s">
        <v>83</v>
      </c>
      <c r="G454" s="9" t="s">
        <v>84</v>
      </c>
      <c r="H454" s="10">
        <v>131337</v>
      </c>
      <c r="I454" s="11">
        <v>39</v>
      </c>
      <c r="J454" s="24">
        <v>2212137</v>
      </c>
      <c r="K454" s="20"/>
      <c r="L454" s="14">
        <v>0</v>
      </c>
      <c r="N454" s="21">
        <v>0</v>
      </c>
      <c r="P454" s="21">
        <v>0</v>
      </c>
      <c r="R454" s="21">
        <v>73283</v>
      </c>
      <c r="T454" s="21">
        <v>0</v>
      </c>
      <c r="V454" s="21">
        <v>0</v>
      </c>
      <c r="X454" s="21">
        <v>0</v>
      </c>
      <c r="Z454" s="21">
        <v>0</v>
      </c>
      <c r="AB454" s="22">
        <v>2285420</v>
      </c>
      <c r="AD454" s="5" t="str">
        <f t="shared" si="7"/>
        <v>No</v>
      </c>
      <c r="AF454" s="28"/>
      <c r="AG454" s="21"/>
    </row>
    <row r="455" spans="1:33">
      <c r="A455" s="8" t="s">
        <v>2647</v>
      </c>
      <c r="B455" s="8" t="s">
        <v>2648</v>
      </c>
      <c r="C455" s="9" t="s">
        <v>288</v>
      </c>
      <c r="D455" s="185" t="s">
        <v>2649</v>
      </c>
      <c r="E455" s="188" t="s">
        <v>2650</v>
      </c>
      <c r="F455" s="9" t="s">
        <v>88</v>
      </c>
      <c r="G455" s="9" t="s">
        <v>147</v>
      </c>
      <c r="H455" s="10">
        <v>0</v>
      </c>
      <c r="I455" s="11">
        <v>39</v>
      </c>
      <c r="J455" s="24">
        <v>0</v>
      </c>
      <c r="K455" s="20"/>
      <c r="L455" s="14">
        <v>0</v>
      </c>
      <c r="N455" s="21">
        <v>0</v>
      </c>
      <c r="P455" s="21">
        <v>0</v>
      </c>
      <c r="R455" s="21">
        <v>0</v>
      </c>
      <c r="T455" s="21">
        <v>0</v>
      </c>
      <c r="V455" s="21">
        <v>0</v>
      </c>
      <c r="X455" s="21">
        <v>0</v>
      </c>
      <c r="Z455" s="21">
        <v>2852732</v>
      </c>
      <c r="AB455" s="22">
        <v>2852732</v>
      </c>
      <c r="AD455" s="5" t="str">
        <f t="shared" si="7"/>
        <v>No</v>
      </c>
      <c r="AF455" s="28"/>
      <c r="AG455" s="21"/>
    </row>
    <row r="456" spans="1:33">
      <c r="A456" s="8" t="s">
        <v>1926</v>
      </c>
      <c r="B456" s="8" t="s">
        <v>1927</v>
      </c>
      <c r="C456" s="9" t="s">
        <v>91</v>
      </c>
      <c r="D456" s="185">
        <v>9091</v>
      </c>
      <c r="E456" s="188">
        <v>90091</v>
      </c>
      <c r="F456" s="9" t="s">
        <v>83</v>
      </c>
      <c r="G456" s="9" t="s">
        <v>84</v>
      </c>
      <c r="H456" s="10">
        <v>219454</v>
      </c>
      <c r="I456" s="11">
        <v>39</v>
      </c>
      <c r="J456" s="24">
        <v>0</v>
      </c>
      <c r="K456" s="20"/>
      <c r="L456" s="14">
        <v>0</v>
      </c>
      <c r="N456" s="21">
        <v>1257733</v>
      </c>
      <c r="P456" s="21">
        <v>0</v>
      </c>
      <c r="R456" s="21">
        <v>0</v>
      </c>
      <c r="T456" s="21">
        <v>0</v>
      </c>
      <c r="V456" s="21">
        <v>0</v>
      </c>
      <c r="X456" s="21">
        <v>0</v>
      </c>
      <c r="Z456" s="21">
        <v>0</v>
      </c>
      <c r="AB456" s="22">
        <v>1257733</v>
      </c>
      <c r="AD456" s="5" t="str">
        <f t="shared" si="7"/>
        <v>No</v>
      </c>
      <c r="AF456" s="28"/>
      <c r="AG456" s="21"/>
    </row>
    <row r="457" spans="1:33">
      <c r="A457" s="8" t="s">
        <v>1723</v>
      </c>
      <c r="B457" s="8" t="s">
        <v>1724</v>
      </c>
      <c r="C457" s="9" t="s">
        <v>648</v>
      </c>
      <c r="D457" s="185" t="s">
        <v>1725</v>
      </c>
      <c r="E457" s="188" t="s">
        <v>1726</v>
      </c>
      <c r="F457" s="9" t="s">
        <v>157</v>
      </c>
      <c r="G457" s="9" t="s">
        <v>147</v>
      </c>
      <c r="H457" s="10">
        <v>0</v>
      </c>
      <c r="I457" s="11">
        <v>39</v>
      </c>
      <c r="J457" s="24">
        <v>0</v>
      </c>
      <c r="K457" s="20"/>
      <c r="L457" s="14">
        <v>0</v>
      </c>
      <c r="N457" s="21">
        <v>0</v>
      </c>
      <c r="P457" s="21">
        <v>0</v>
      </c>
      <c r="R457" s="21">
        <v>0</v>
      </c>
      <c r="T457" s="21">
        <v>0</v>
      </c>
      <c r="V457" s="21">
        <v>0</v>
      </c>
      <c r="X457" s="21">
        <v>0</v>
      </c>
      <c r="Z457" s="21">
        <v>557610</v>
      </c>
      <c r="AB457" s="22">
        <v>557610</v>
      </c>
      <c r="AD457" s="5" t="str">
        <f t="shared" si="7"/>
        <v>No</v>
      </c>
      <c r="AF457" s="28"/>
      <c r="AG457" s="21"/>
    </row>
    <row r="458" spans="1:33">
      <c r="A458" s="8" t="s">
        <v>4815</v>
      </c>
      <c r="B458" s="8" t="s">
        <v>4816</v>
      </c>
      <c r="C458" s="9" t="s">
        <v>178</v>
      </c>
      <c r="D458" s="185">
        <v>5039</v>
      </c>
      <c r="E458" s="188">
        <v>50039</v>
      </c>
      <c r="F458" s="9" t="s">
        <v>88</v>
      </c>
      <c r="G458" s="9" t="s">
        <v>84</v>
      </c>
      <c r="H458" s="10">
        <v>126265</v>
      </c>
      <c r="I458" s="11">
        <v>39</v>
      </c>
      <c r="J458" s="24">
        <v>2061709</v>
      </c>
      <c r="K458" s="20"/>
      <c r="L458" s="14">
        <v>0</v>
      </c>
      <c r="N458" s="21">
        <v>0</v>
      </c>
      <c r="P458" s="21">
        <v>0</v>
      </c>
      <c r="R458" s="21">
        <v>0</v>
      </c>
      <c r="T458" s="21">
        <v>0</v>
      </c>
      <c r="V458" s="21">
        <v>0</v>
      </c>
      <c r="X458" s="21">
        <v>0</v>
      </c>
      <c r="Z458" s="21">
        <v>0</v>
      </c>
      <c r="AB458" s="22">
        <v>2061709</v>
      </c>
      <c r="AD458" s="5" t="str">
        <f t="shared" si="7"/>
        <v>No</v>
      </c>
      <c r="AF458" s="28"/>
      <c r="AG458" s="21"/>
    </row>
    <row r="459" spans="1:33">
      <c r="A459" s="8" t="s">
        <v>4877</v>
      </c>
      <c r="B459" s="8" t="s">
        <v>4878</v>
      </c>
      <c r="C459" s="9" t="s">
        <v>87</v>
      </c>
      <c r="D459" s="185" t="s">
        <v>4879</v>
      </c>
      <c r="E459" s="188" t="s">
        <v>4880</v>
      </c>
      <c r="F459" s="9" t="s">
        <v>88</v>
      </c>
      <c r="G459" s="9" t="s">
        <v>147</v>
      </c>
      <c r="H459" s="10">
        <v>0</v>
      </c>
      <c r="I459" s="11">
        <v>39</v>
      </c>
      <c r="J459" s="24">
        <v>0</v>
      </c>
      <c r="K459" s="20"/>
      <c r="L459" s="14">
        <v>0</v>
      </c>
      <c r="N459" s="21">
        <v>0</v>
      </c>
      <c r="P459" s="21">
        <v>0</v>
      </c>
      <c r="R459" s="21">
        <v>0</v>
      </c>
      <c r="T459" s="21">
        <v>0</v>
      </c>
      <c r="V459" s="21">
        <v>0</v>
      </c>
      <c r="X459" s="21">
        <v>0</v>
      </c>
      <c r="Z459" s="21">
        <v>1051198</v>
      </c>
      <c r="AB459" s="22">
        <v>1051198</v>
      </c>
      <c r="AD459" s="5" t="str">
        <f t="shared" si="7"/>
        <v>No</v>
      </c>
      <c r="AF459" s="28"/>
      <c r="AG459" s="21"/>
    </row>
    <row r="460" spans="1:33">
      <c r="A460" s="8" t="s">
        <v>1730</v>
      </c>
      <c r="B460" s="8" t="s">
        <v>1731</v>
      </c>
      <c r="C460" s="9" t="s">
        <v>648</v>
      </c>
      <c r="D460" s="185" t="s">
        <v>1732</v>
      </c>
      <c r="E460" s="188" t="s">
        <v>1733</v>
      </c>
      <c r="F460" s="9" t="s">
        <v>83</v>
      </c>
      <c r="G460" s="9" t="s">
        <v>147</v>
      </c>
      <c r="H460" s="10">
        <v>0</v>
      </c>
      <c r="I460" s="11">
        <v>39</v>
      </c>
      <c r="J460" s="24">
        <v>0</v>
      </c>
      <c r="K460" s="20"/>
      <c r="L460" s="14">
        <v>0</v>
      </c>
      <c r="N460" s="21">
        <v>0</v>
      </c>
      <c r="P460" s="21">
        <v>0</v>
      </c>
      <c r="R460" s="21">
        <v>0</v>
      </c>
      <c r="T460" s="21">
        <v>0</v>
      </c>
      <c r="V460" s="21">
        <v>0</v>
      </c>
      <c r="X460" s="21">
        <v>0</v>
      </c>
      <c r="Z460" s="21">
        <v>1564009</v>
      </c>
      <c r="AB460" s="22">
        <v>1564009</v>
      </c>
      <c r="AD460" s="5" t="str">
        <f t="shared" si="7"/>
        <v>No</v>
      </c>
      <c r="AF460" s="28"/>
      <c r="AG460" s="21"/>
    </row>
    <row r="461" spans="1:33">
      <c r="A461" s="8" t="s">
        <v>6548</v>
      </c>
      <c r="B461" s="8" t="s">
        <v>3849</v>
      </c>
      <c r="C461" s="9" t="s">
        <v>160</v>
      </c>
      <c r="D461" s="185" t="s">
        <v>4443</v>
      </c>
      <c r="E461" s="188" t="s">
        <v>4444</v>
      </c>
      <c r="F461" s="9" t="s">
        <v>157</v>
      </c>
      <c r="G461" s="9" t="s">
        <v>147</v>
      </c>
      <c r="H461" s="10">
        <v>0</v>
      </c>
      <c r="I461" s="11">
        <v>39</v>
      </c>
      <c r="J461" s="24">
        <v>0</v>
      </c>
      <c r="K461" s="20"/>
      <c r="L461" s="14">
        <v>0</v>
      </c>
      <c r="N461" s="21">
        <v>0</v>
      </c>
      <c r="P461" s="21">
        <v>0</v>
      </c>
      <c r="R461" s="21">
        <v>0</v>
      </c>
      <c r="T461" s="21">
        <v>0</v>
      </c>
      <c r="V461" s="21">
        <v>0</v>
      </c>
      <c r="X461" s="21">
        <v>0</v>
      </c>
      <c r="Z461" s="21">
        <v>32992</v>
      </c>
      <c r="AB461" s="22">
        <v>32992</v>
      </c>
      <c r="AD461" s="5" t="str">
        <f t="shared" si="7"/>
        <v>No</v>
      </c>
      <c r="AF461" s="28"/>
      <c r="AG461" s="21"/>
    </row>
    <row r="462" spans="1:33">
      <c r="A462" s="8" t="s">
        <v>3392</v>
      </c>
      <c r="B462" s="8" t="s">
        <v>3393</v>
      </c>
      <c r="C462" s="9" t="s">
        <v>58</v>
      </c>
      <c r="D462" s="185">
        <v>5006</v>
      </c>
      <c r="E462" s="188">
        <v>50006</v>
      </c>
      <c r="F462" s="9" t="s">
        <v>83</v>
      </c>
      <c r="G462" s="9" t="s">
        <v>84</v>
      </c>
      <c r="H462" s="10">
        <v>133700</v>
      </c>
      <c r="I462" s="11">
        <v>39</v>
      </c>
      <c r="J462" s="24">
        <v>2151742</v>
      </c>
      <c r="K462" s="20"/>
      <c r="L462" s="14">
        <v>0</v>
      </c>
      <c r="N462" s="21">
        <v>0</v>
      </c>
      <c r="P462" s="21">
        <v>0</v>
      </c>
      <c r="R462" s="21">
        <v>2979</v>
      </c>
      <c r="T462" s="21">
        <v>0</v>
      </c>
      <c r="V462" s="21">
        <v>0</v>
      </c>
      <c r="X462" s="21">
        <v>0</v>
      </c>
      <c r="Z462" s="21">
        <v>0</v>
      </c>
      <c r="AB462" s="22">
        <v>2154721</v>
      </c>
      <c r="AD462" s="5" t="str">
        <f t="shared" si="7"/>
        <v>No</v>
      </c>
      <c r="AF462" s="28"/>
      <c r="AG462" s="21"/>
    </row>
    <row r="463" spans="1:33">
      <c r="A463" s="8" t="s">
        <v>4111</v>
      </c>
      <c r="B463" s="8" t="s">
        <v>2689</v>
      </c>
      <c r="C463" s="9" t="s">
        <v>217</v>
      </c>
      <c r="D463" s="185">
        <v>3096</v>
      </c>
      <c r="E463" s="188">
        <v>30096</v>
      </c>
      <c r="F463" s="9" t="s">
        <v>88</v>
      </c>
      <c r="G463" s="9" t="s">
        <v>84</v>
      </c>
      <c r="H463" s="10">
        <v>98081</v>
      </c>
      <c r="I463" s="11">
        <v>38</v>
      </c>
      <c r="J463" s="24">
        <v>1039130</v>
      </c>
      <c r="K463" s="20"/>
      <c r="L463" s="14">
        <v>0</v>
      </c>
      <c r="N463" s="21">
        <v>0</v>
      </c>
      <c r="P463" s="21">
        <v>0</v>
      </c>
      <c r="R463" s="21">
        <v>0</v>
      </c>
      <c r="T463" s="21">
        <v>0</v>
      </c>
      <c r="V463" s="21">
        <v>0</v>
      </c>
      <c r="X463" s="21">
        <v>0</v>
      </c>
      <c r="Z463" s="21">
        <v>0</v>
      </c>
      <c r="AB463" s="22">
        <v>1039130</v>
      </c>
      <c r="AD463" s="5" t="str">
        <f t="shared" si="7"/>
        <v>No</v>
      </c>
      <c r="AF463" s="28"/>
      <c r="AG463" s="21"/>
    </row>
    <row r="464" spans="1:33">
      <c r="A464" s="8" t="s">
        <v>544</v>
      </c>
      <c r="B464" s="8" t="s">
        <v>545</v>
      </c>
      <c r="C464" s="9" t="s">
        <v>233</v>
      </c>
      <c r="D464" s="185">
        <v>3002</v>
      </c>
      <c r="E464" s="188">
        <v>30002</v>
      </c>
      <c r="F464" s="9" t="s">
        <v>88</v>
      </c>
      <c r="G464" s="9" t="s">
        <v>84</v>
      </c>
      <c r="H464" s="10">
        <v>202637</v>
      </c>
      <c r="I464" s="11">
        <v>38</v>
      </c>
      <c r="J464" s="24">
        <v>13825</v>
      </c>
      <c r="K464" s="20"/>
      <c r="L464" s="14">
        <v>0</v>
      </c>
      <c r="N464" s="21">
        <v>0</v>
      </c>
      <c r="P464" s="21">
        <v>0</v>
      </c>
      <c r="R464" s="21">
        <v>0</v>
      </c>
      <c r="T464" s="21">
        <v>0</v>
      </c>
      <c r="V464" s="21">
        <v>0</v>
      </c>
      <c r="X464" s="21">
        <v>0</v>
      </c>
      <c r="Z464" s="21">
        <v>0</v>
      </c>
      <c r="AB464" s="22">
        <v>13825</v>
      </c>
      <c r="AD464" s="5" t="str">
        <f t="shared" si="7"/>
        <v>No</v>
      </c>
      <c r="AF464" s="28"/>
      <c r="AG464" s="21"/>
    </row>
    <row r="465" spans="1:33">
      <c r="A465" s="8" t="s">
        <v>6144</v>
      </c>
      <c r="B465" s="8" t="s">
        <v>6140</v>
      </c>
      <c r="C465" s="9" t="s">
        <v>91</v>
      </c>
      <c r="D465" s="185"/>
      <c r="E465" s="188">
        <v>99425</v>
      </c>
      <c r="F465" s="9" t="s">
        <v>88</v>
      </c>
      <c r="G465" s="9" t="s">
        <v>84</v>
      </c>
      <c r="H465" s="10">
        <v>12150996</v>
      </c>
      <c r="I465" s="11">
        <v>38</v>
      </c>
      <c r="J465" s="24">
        <v>0</v>
      </c>
      <c r="K465" s="20"/>
      <c r="L465" s="14">
        <v>0</v>
      </c>
      <c r="N465" s="21">
        <v>0</v>
      </c>
      <c r="P465" s="21">
        <v>0</v>
      </c>
      <c r="R465" s="21">
        <v>0</v>
      </c>
      <c r="T465" s="21">
        <v>0</v>
      </c>
      <c r="V465" s="21">
        <v>0</v>
      </c>
      <c r="X465" s="21">
        <v>0</v>
      </c>
      <c r="Z465" s="21">
        <v>0</v>
      </c>
      <c r="AB465" s="22">
        <v>0</v>
      </c>
      <c r="AD465" s="5" t="str">
        <f t="shared" si="7"/>
        <v>No</v>
      </c>
      <c r="AF465" s="28"/>
      <c r="AG465" s="21"/>
    </row>
    <row r="466" spans="1:33">
      <c r="A466" s="8" t="s">
        <v>3482</v>
      </c>
      <c r="B466" s="8" t="s">
        <v>3483</v>
      </c>
      <c r="C466" s="9" t="s">
        <v>235</v>
      </c>
      <c r="D466" s="185">
        <v>4224</v>
      </c>
      <c r="E466" s="188">
        <v>40224</v>
      </c>
      <c r="F466" s="9" t="s">
        <v>83</v>
      </c>
      <c r="G466" s="9" t="s">
        <v>84</v>
      </c>
      <c r="H466" s="10">
        <v>280648</v>
      </c>
      <c r="I466" s="11">
        <v>38</v>
      </c>
      <c r="J466" s="24">
        <v>801431</v>
      </c>
      <c r="K466" s="20"/>
      <c r="L466" s="14">
        <v>0</v>
      </c>
      <c r="N466" s="21">
        <v>0</v>
      </c>
      <c r="P466" s="21">
        <v>0</v>
      </c>
      <c r="R466" s="21">
        <v>0</v>
      </c>
      <c r="T466" s="21">
        <v>0</v>
      </c>
      <c r="V466" s="21">
        <v>0</v>
      </c>
      <c r="X466" s="21">
        <v>0</v>
      </c>
      <c r="Z466" s="21">
        <v>0</v>
      </c>
      <c r="AB466" s="22">
        <v>801431</v>
      </c>
      <c r="AD466" s="5" t="str">
        <f t="shared" si="7"/>
        <v>No</v>
      </c>
      <c r="AF466" s="28"/>
      <c r="AG466" s="21"/>
    </row>
    <row r="467" spans="1:33">
      <c r="A467" s="8" t="s">
        <v>1067</v>
      </c>
      <c r="B467" s="8" t="s">
        <v>1068</v>
      </c>
      <c r="C467" s="9" t="s">
        <v>278</v>
      </c>
      <c r="D467" s="185">
        <v>7014</v>
      </c>
      <c r="E467" s="188">
        <v>70014</v>
      </c>
      <c r="F467" s="9" t="s">
        <v>88</v>
      </c>
      <c r="G467" s="9" t="s">
        <v>84</v>
      </c>
      <c r="H467" s="10">
        <v>150003</v>
      </c>
      <c r="I467" s="11">
        <v>38</v>
      </c>
      <c r="J467" s="24">
        <v>728074</v>
      </c>
      <c r="K467" s="20"/>
      <c r="L467" s="14">
        <v>0</v>
      </c>
      <c r="N467" s="21">
        <v>0</v>
      </c>
      <c r="P467" s="21">
        <v>0</v>
      </c>
      <c r="R467" s="21">
        <v>0</v>
      </c>
      <c r="T467" s="21">
        <v>0</v>
      </c>
      <c r="V467" s="21">
        <v>0</v>
      </c>
      <c r="X467" s="21">
        <v>0</v>
      </c>
      <c r="Z467" s="21">
        <v>0</v>
      </c>
      <c r="AB467" s="22">
        <v>728074</v>
      </c>
      <c r="AD467" s="5" t="str">
        <f t="shared" si="7"/>
        <v>No</v>
      </c>
      <c r="AF467" s="28"/>
      <c r="AG467" s="21"/>
    </row>
    <row r="468" spans="1:33">
      <c r="A468" s="8" t="s">
        <v>4708</v>
      </c>
      <c r="B468" s="8" t="s">
        <v>3783</v>
      </c>
      <c r="C468" s="9" t="s">
        <v>42</v>
      </c>
      <c r="D468" s="185" t="s">
        <v>4709</v>
      </c>
      <c r="E468" s="188" t="s">
        <v>4710</v>
      </c>
      <c r="F468" s="9" t="s">
        <v>88</v>
      </c>
      <c r="G468" s="9" t="s">
        <v>147</v>
      </c>
      <c r="H468" s="10">
        <v>0</v>
      </c>
      <c r="I468" s="11">
        <v>38</v>
      </c>
      <c r="J468" s="24">
        <v>0</v>
      </c>
      <c r="K468" s="20"/>
      <c r="L468" s="14">
        <v>0</v>
      </c>
      <c r="N468" s="21">
        <v>0</v>
      </c>
      <c r="P468" s="21">
        <v>0</v>
      </c>
      <c r="R468" s="21">
        <v>0</v>
      </c>
      <c r="T468" s="21">
        <v>0</v>
      </c>
      <c r="V468" s="21">
        <v>0</v>
      </c>
      <c r="X468" s="21">
        <v>0</v>
      </c>
      <c r="Z468" s="21">
        <v>37897</v>
      </c>
      <c r="AB468" s="22">
        <v>37897</v>
      </c>
      <c r="AD468" s="5" t="str">
        <f t="shared" si="7"/>
        <v>No</v>
      </c>
      <c r="AF468" s="28"/>
      <c r="AG468" s="21"/>
    </row>
    <row r="469" spans="1:33">
      <c r="A469" s="8" t="s">
        <v>1371</v>
      </c>
      <c r="B469" s="8" t="s">
        <v>1372</v>
      </c>
      <c r="C469" s="9" t="s">
        <v>278</v>
      </c>
      <c r="D469" s="185">
        <v>7048</v>
      </c>
      <c r="E469" s="188">
        <v>70048</v>
      </c>
      <c r="F469" s="9" t="s">
        <v>83</v>
      </c>
      <c r="G469" s="9" t="s">
        <v>84</v>
      </c>
      <c r="H469" s="10">
        <v>88053</v>
      </c>
      <c r="I469" s="11">
        <v>38</v>
      </c>
      <c r="J469" s="24">
        <v>0</v>
      </c>
      <c r="K469" s="20"/>
      <c r="L469" s="14">
        <v>0</v>
      </c>
      <c r="N469" s="21">
        <v>1222972</v>
      </c>
      <c r="P469" s="21">
        <v>0</v>
      </c>
      <c r="R469" s="21">
        <v>0</v>
      </c>
      <c r="T469" s="21">
        <v>0</v>
      </c>
      <c r="V469" s="21">
        <v>0</v>
      </c>
      <c r="X469" s="21">
        <v>0</v>
      </c>
      <c r="Z469" s="21">
        <v>0</v>
      </c>
      <c r="AB469" s="22">
        <v>1222972</v>
      </c>
      <c r="AD469" s="5" t="str">
        <f t="shared" si="7"/>
        <v>No</v>
      </c>
      <c r="AF469" s="28"/>
      <c r="AG469" s="21"/>
    </row>
    <row r="470" spans="1:33">
      <c r="A470" s="8" t="s">
        <v>1156</v>
      </c>
      <c r="B470" s="8" t="s">
        <v>727</v>
      </c>
      <c r="C470" s="9" t="s">
        <v>39</v>
      </c>
      <c r="D470" s="185">
        <v>9209</v>
      </c>
      <c r="E470" s="188">
        <v>90209</v>
      </c>
      <c r="F470" s="9" t="s">
        <v>543</v>
      </c>
      <c r="G470" s="9" t="s">
        <v>84</v>
      </c>
      <c r="H470" s="10">
        <v>3629114</v>
      </c>
      <c r="I470" s="11">
        <v>38</v>
      </c>
      <c r="J470" s="24">
        <v>0</v>
      </c>
      <c r="K470" s="20"/>
      <c r="L470" s="14">
        <v>0</v>
      </c>
      <c r="N470" s="21">
        <v>0</v>
      </c>
      <c r="P470" s="21">
        <v>0</v>
      </c>
      <c r="R470" s="21">
        <v>0</v>
      </c>
      <c r="T470" s="21">
        <v>0</v>
      </c>
      <c r="V470" s="21">
        <v>0</v>
      </c>
      <c r="X470" s="21">
        <v>0</v>
      </c>
      <c r="Z470" s="21">
        <v>0</v>
      </c>
      <c r="AB470" s="22">
        <v>0</v>
      </c>
      <c r="AD470" s="5" t="str">
        <f t="shared" si="7"/>
        <v>No</v>
      </c>
      <c r="AF470" s="28"/>
      <c r="AG470" s="21"/>
    </row>
    <row r="471" spans="1:33">
      <c r="A471" s="8" t="s">
        <v>6145</v>
      </c>
      <c r="B471" s="8" t="s">
        <v>1401</v>
      </c>
      <c r="C471" s="9" t="s">
        <v>150</v>
      </c>
      <c r="D471" s="185" t="s">
        <v>1402</v>
      </c>
      <c r="E471" s="188" t="s">
        <v>1403</v>
      </c>
      <c r="F471" s="9" t="s">
        <v>157</v>
      </c>
      <c r="G471" s="9" t="s">
        <v>147</v>
      </c>
      <c r="H471" s="10">
        <v>0</v>
      </c>
      <c r="I471" s="11">
        <v>38</v>
      </c>
      <c r="J471" s="24">
        <v>0</v>
      </c>
      <c r="K471" s="20"/>
      <c r="L471" s="14">
        <v>0</v>
      </c>
      <c r="N471" s="21">
        <v>0</v>
      </c>
      <c r="P471" s="21">
        <v>0</v>
      </c>
      <c r="R471" s="21">
        <v>0</v>
      </c>
      <c r="T471" s="21">
        <v>0</v>
      </c>
      <c r="V471" s="21">
        <v>0</v>
      </c>
      <c r="X471" s="21">
        <v>0</v>
      </c>
      <c r="Z471" s="21">
        <v>324997</v>
      </c>
      <c r="AB471" s="22">
        <v>324997</v>
      </c>
      <c r="AD471" s="5" t="str">
        <f t="shared" si="7"/>
        <v>No</v>
      </c>
      <c r="AF471" s="28"/>
      <c r="AG471" s="21"/>
    </row>
    <row r="472" spans="1:33">
      <c r="A472" s="8" t="s">
        <v>1886</v>
      </c>
      <c r="B472" s="8" t="s">
        <v>1009</v>
      </c>
      <c r="C472" s="9" t="s">
        <v>265</v>
      </c>
      <c r="D472" s="185" t="s">
        <v>1887</v>
      </c>
      <c r="E472" s="188" t="s">
        <v>1888</v>
      </c>
      <c r="F472" s="9" t="s">
        <v>125</v>
      </c>
      <c r="G472" s="9" t="s">
        <v>147</v>
      </c>
      <c r="H472" s="10">
        <v>0</v>
      </c>
      <c r="I472" s="11">
        <v>38</v>
      </c>
      <c r="J472" s="24">
        <v>0</v>
      </c>
      <c r="K472" s="20"/>
      <c r="L472" s="14">
        <v>0</v>
      </c>
      <c r="N472" s="21">
        <v>0</v>
      </c>
      <c r="P472" s="21">
        <v>0</v>
      </c>
      <c r="R472" s="21">
        <v>0</v>
      </c>
      <c r="T472" s="21">
        <v>0</v>
      </c>
      <c r="V472" s="21">
        <v>0</v>
      </c>
      <c r="X472" s="21">
        <v>0</v>
      </c>
      <c r="Z472" s="21">
        <v>387710</v>
      </c>
      <c r="AB472" s="22">
        <v>387710</v>
      </c>
      <c r="AD472" s="5" t="str">
        <f t="shared" si="7"/>
        <v>No</v>
      </c>
      <c r="AF472" s="28"/>
      <c r="AG472" s="21"/>
    </row>
    <row r="473" spans="1:33">
      <c r="A473" s="8" t="s">
        <v>1858</v>
      </c>
      <c r="B473" s="8" t="s">
        <v>1859</v>
      </c>
      <c r="C473" s="9" t="s">
        <v>265</v>
      </c>
      <c r="D473" s="185" t="s">
        <v>1860</v>
      </c>
      <c r="E473" s="188" t="s">
        <v>1861</v>
      </c>
      <c r="F473" s="9" t="s">
        <v>157</v>
      </c>
      <c r="G473" s="9" t="s">
        <v>147</v>
      </c>
      <c r="H473" s="10">
        <v>0</v>
      </c>
      <c r="I473" s="11">
        <v>38</v>
      </c>
      <c r="J473" s="24">
        <v>0</v>
      </c>
      <c r="K473" s="20"/>
      <c r="L473" s="14">
        <v>0</v>
      </c>
      <c r="N473" s="21">
        <v>0</v>
      </c>
      <c r="P473" s="21">
        <v>0</v>
      </c>
      <c r="R473" s="21">
        <v>0</v>
      </c>
      <c r="T473" s="21">
        <v>0</v>
      </c>
      <c r="V473" s="21">
        <v>0</v>
      </c>
      <c r="X473" s="21">
        <v>0</v>
      </c>
      <c r="Z473" s="21">
        <v>311579</v>
      </c>
      <c r="AB473" s="22">
        <v>311579</v>
      </c>
      <c r="AD473" s="5" t="str">
        <f t="shared" si="7"/>
        <v>No</v>
      </c>
      <c r="AF473" s="28"/>
      <c r="AG473" s="21"/>
    </row>
    <row r="474" spans="1:33">
      <c r="A474" s="8" t="s">
        <v>425</v>
      </c>
      <c r="B474" s="8" t="s">
        <v>426</v>
      </c>
      <c r="C474" s="9" t="s">
        <v>178</v>
      </c>
      <c r="D474" s="185">
        <v>5158</v>
      </c>
      <c r="E474" s="188">
        <v>50158</v>
      </c>
      <c r="F474" s="9" t="s">
        <v>214</v>
      </c>
      <c r="G474" s="9" t="s">
        <v>84</v>
      </c>
      <c r="H474" s="10">
        <v>306022</v>
      </c>
      <c r="I474" s="11">
        <v>38</v>
      </c>
      <c r="J474" s="24">
        <v>4745390</v>
      </c>
      <c r="K474" s="20"/>
      <c r="L474" s="14">
        <v>0</v>
      </c>
      <c r="N474" s="21">
        <v>0</v>
      </c>
      <c r="P474" s="21">
        <v>0</v>
      </c>
      <c r="R474" s="21">
        <v>0</v>
      </c>
      <c r="T474" s="21">
        <v>0</v>
      </c>
      <c r="V474" s="21">
        <v>0</v>
      </c>
      <c r="X474" s="21">
        <v>0</v>
      </c>
      <c r="Z474" s="21">
        <v>0</v>
      </c>
      <c r="AB474" s="22">
        <v>4745390</v>
      </c>
      <c r="AD474" s="5" t="str">
        <f t="shared" si="7"/>
        <v>No</v>
      </c>
      <c r="AF474" s="28"/>
      <c r="AG474" s="21"/>
    </row>
    <row r="475" spans="1:33">
      <c r="A475" s="8" t="s">
        <v>3703</v>
      </c>
      <c r="B475" s="8" t="s">
        <v>3704</v>
      </c>
      <c r="C475" s="9" t="s">
        <v>129</v>
      </c>
      <c r="D475" s="185">
        <v>4058</v>
      </c>
      <c r="E475" s="188">
        <v>40058</v>
      </c>
      <c r="F475" s="9" t="s">
        <v>83</v>
      </c>
      <c r="G475" s="9" t="s">
        <v>84</v>
      </c>
      <c r="H475" s="10">
        <v>60851</v>
      </c>
      <c r="I475" s="11">
        <v>37</v>
      </c>
      <c r="J475" s="24">
        <v>117076</v>
      </c>
      <c r="K475" s="20"/>
      <c r="L475" s="14">
        <v>0</v>
      </c>
      <c r="N475" s="21">
        <v>0</v>
      </c>
      <c r="P475" s="21">
        <v>0</v>
      </c>
      <c r="R475" s="21">
        <v>0</v>
      </c>
      <c r="T475" s="21">
        <v>0</v>
      </c>
      <c r="V475" s="21">
        <v>0</v>
      </c>
      <c r="X475" s="21">
        <v>0</v>
      </c>
      <c r="Z475" s="21">
        <v>0</v>
      </c>
      <c r="AB475" s="22">
        <v>117076</v>
      </c>
      <c r="AD475" s="5" t="str">
        <f t="shared" si="7"/>
        <v>No</v>
      </c>
      <c r="AF475" s="28"/>
      <c r="AG475" s="21"/>
    </row>
    <row r="476" spans="1:33">
      <c r="A476" s="8" t="s">
        <v>585</v>
      </c>
      <c r="B476" s="8" t="s">
        <v>586</v>
      </c>
      <c r="C476" s="9" t="s">
        <v>132</v>
      </c>
      <c r="D476" s="185">
        <v>5110</v>
      </c>
      <c r="E476" s="188">
        <v>50110</v>
      </c>
      <c r="F476" s="9" t="s">
        <v>88</v>
      </c>
      <c r="G476" s="9" t="s">
        <v>84</v>
      </c>
      <c r="H476" s="10">
        <v>108657</v>
      </c>
      <c r="I476" s="11">
        <v>37</v>
      </c>
      <c r="J476" s="24">
        <v>0</v>
      </c>
      <c r="K476" s="20"/>
      <c r="L476" s="14">
        <v>0</v>
      </c>
      <c r="N476" s="21">
        <v>2459467</v>
      </c>
      <c r="P476" s="21">
        <v>0</v>
      </c>
      <c r="R476" s="21">
        <v>0</v>
      </c>
      <c r="T476" s="21">
        <v>0</v>
      </c>
      <c r="V476" s="21">
        <v>0</v>
      </c>
      <c r="X476" s="21">
        <v>0</v>
      </c>
      <c r="Z476" s="21">
        <v>0</v>
      </c>
      <c r="AB476" s="22">
        <v>2459467</v>
      </c>
      <c r="AD476" s="5" t="str">
        <f t="shared" si="7"/>
        <v>No</v>
      </c>
      <c r="AF476" s="28"/>
      <c r="AG476" s="21"/>
    </row>
    <row r="477" spans="1:33">
      <c r="A477" s="8" t="s">
        <v>326</v>
      </c>
      <c r="B477" s="8" t="s">
        <v>327</v>
      </c>
      <c r="C477" s="9" t="s">
        <v>188</v>
      </c>
      <c r="D477" s="185" t="s">
        <v>328</v>
      </c>
      <c r="E477" s="188" t="s">
        <v>329</v>
      </c>
      <c r="F477" s="9" t="s">
        <v>83</v>
      </c>
      <c r="G477" s="9" t="s">
        <v>147</v>
      </c>
      <c r="H477" s="10">
        <v>0</v>
      </c>
      <c r="I477" s="11">
        <v>37</v>
      </c>
      <c r="J477" s="24">
        <v>0</v>
      </c>
      <c r="K477" s="20"/>
      <c r="L477" s="14">
        <v>0</v>
      </c>
      <c r="N477" s="21">
        <v>0</v>
      </c>
      <c r="P477" s="21">
        <v>0</v>
      </c>
      <c r="R477" s="21">
        <v>0</v>
      </c>
      <c r="T477" s="21">
        <v>0</v>
      </c>
      <c r="V477" s="21">
        <v>0</v>
      </c>
      <c r="X477" s="21">
        <v>0</v>
      </c>
      <c r="Z477" s="21">
        <v>0</v>
      </c>
      <c r="AB477" s="22">
        <v>0</v>
      </c>
      <c r="AD477" s="5" t="str">
        <f t="shared" si="7"/>
        <v>No</v>
      </c>
      <c r="AF477" s="28"/>
      <c r="AG477" s="21"/>
    </row>
    <row r="478" spans="1:33">
      <c r="A478" s="8" t="s">
        <v>6549</v>
      </c>
      <c r="B478" s="8" t="s">
        <v>1054</v>
      </c>
      <c r="C478" s="9" t="s">
        <v>69</v>
      </c>
      <c r="D478" s="185">
        <v>8003</v>
      </c>
      <c r="E478" s="188">
        <v>80003</v>
      </c>
      <c r="F478" s="9" t="s">
        <v>83</v>
      </c>
      <c r="G478" s="9" t="s">
        <v>84</v>
      </c>
      <c r="H478" s="10">
        <v>176676</v>
      </c>
      <c r="I478" s="11">
        <v>37</v>
      </c>
      <c r="J478" s="24">
        <v>0</v>
      </c>
      <c r="K478" s="20"/>
      <c r="L478" s="14">
        <v>0</v>
      </c>
      <c r="N478" s="21">
        <v>0</v>
      </c>
      <c r="P478" s="21">
        <v>0</v>
      </c>
      <c r="R478" s="21">
        <v>0</v>
      </c>
      <c r="T478" s="21">
        <v>0</v>
      </c>
      <c r="V478" s="21">
        <v>0</v>
      </c>
      <c r="X478" s="21">
        <v>0</v>
      </c>
      <c r="Z478" s="21">
        <v>0</v>
      </c>
      <c r="AB478" s="22">
        <v>0</v>
      </c>
      <c r="AD478" s="5" t="str">
        <f t="shared" si="7"/>
        <v>No</v>
      </c>
      <c r="AF478" s="28"/>
      <c r="AG478" s="21"/>
    </row>
    <row r="479" spans="1:33">
      <c r="A479" s="8" t="s">
        <v>440</v>
      </c>
      <c r="B479" s="8" t="s">
        <v>441</v>
      </c>
      <c r="C479" s="9" t="s">
        <v>274</v>
      </c>
      <c r="D479" s="185">
        <v>4171</v>
      </c>
      <c r="E479" s="188">
        <v>40171</v>
      </c>
      <c r="F479" s="9" t="s">
        <v>83</v>
      </c>
      <c r="G479" s="9" t="s">
        <v>84</v>
      </c>
      <c r="H479" s="10">
        <v>558696</v>
      </c>
      <c r="I479" s="11">
        <v>37</v>
      </c>
      <c r="J479" s="24">
        <v>265901</v>
      </c>
      <c r="K479" s="20"/>
      <c r="L479" s="14">
        <v>0</v>
      </c>
      <c r="N479" s="21">
        <v>0</v>
      </c>
      <c r="P479" s="21">
        <v>0</v>
      </c>
      <c r="R479" s="21">
        <v>0</v>
      </c>
      <c r="T479" s="21">
        <v>0</v>
      </c>
      <c r="V479" s="21">
        <v>0</v>
      </c>
      <c r="X479" s="21">
        <v>0</v>
      </c>
      <c r="Z479" s="21">
        <v>0</v>
      </c>
      <c r="AB479" s="22">
        <v>265901</v>
      </c>
      <c r="AD479" s="5" t="str">
        <f t="shared" si="7"/>
        <v>No</v>
      </c>
      <c r="AF479" s="28"/>
      <c r="AG479" s="21"/>
    </row>
    <row r="480" spans="1:33">
      <c r="A480" s="8" t="s">
        <v>3653</v>
      </c>
      <c r="B480" s="8" t="s">
        <v>3654</v>
      </c>
      <c r="C480" s="9" t="s">
        <v>54</v>
      </c>
      <c r="D480" s="185" t="s">
        <v>3655</v>
      </c>
      <c r="E480" s="188" t="s">
        <v>3656</v>
      </c>
      <c r="F480" s="9" t="s">
        <v>83</v>
      </c>
      <c r="G480" s="9" t="s">
        <v>147</v>
      </c>
      <c r="H480" s="10">
        <v>0</v>
      </c>
      <c r="I480" s="11">
        <v>37</v>
      </c>
      <c r="J480" s="24">
        <v>0</v>
      </c>
      <c r="K480" s="20"/>
      <c r="L480" s="14">
        <v>0</v>
      </c>
      <c r="N480" s="21">
        <v>0</v>
      </c>
      <c r="P480" s="21">
        <v>0</v>
      </c>
      <c r="R480" s="21">
        <v>0</v>
      </c>
      <c r="T480" s="21">
        <v>0</v>
      </c>
      <c r="V480" s="21">
        <v>0</v>
      </c>
      <c r="X480" s="21">
        <v>0</v>
      </c>
      <c r="Z480" s="21">
        <v>0</v>
      </c>
      <c r="AB480" s="22">
        <v>0</v>
      </c>
      <c r="AD480" s="5" t="str">
        <f t="shared" si="7"/>
        <v>No</v>
      </c>
      <c r="AF480" s="28"/>
      <c r="AG480" s="21"/>
    </row>
    <row r="481" spans="1:33">
      <c r="A481" s="8" t="s">
        <v>5980</v>
      </c>
      <c r="B481" s="8" t="s">
        <v>5980</v>
      </c>
      <c r="C481" s="9" t="s">
        <v>46</v>
      </c>
      <c r="D481" s="185">
        <v>5219</v>
      </c>
      <c r="E481" s="188">
        <v>50516</v>
      </c>
      <c r="F481" s="9" t="s">
        <v>83</v>
      </c>
      <c r="G481" s="9" t="s">
        <v>84</v>
      </c>
      <c r="H481" s="10">
        <v>2650890</v>
      </c>
      <c r="I481" s="11">
        <v>37</v>
      </c>
      <c r="J481" s="24">
        <v>0</v>
      </c>
      <c r="K481" s="20"/>
      <c r="L481" s="14">
        <v>0</v>
      </c>
      <c r="N481" s="21">
        <v>4251216</v>
      </c>
      <c r="P481" s="21">
        <v>0</v>
      </c>
      <c r="R481" s="21">
        <v>0</v>
      </c>
      <c r="T481" s="21">
        <v>0</v>
      </c>
      <c r="V481" s="21">
        <v>0</v>
      </c>
      <c r="X481" s="21">
        <v>0</v>
      </c>
      <c r="Z481" s="21">
        <v>0</v>
      </c>
      <c r="AB481" s="22">
        <v>4251216</v>
      </c>
      <c r="AD481" s="5" t="str">
        <f t="shared" si="7"/>
        <v>No</v>
      </c>
      <c r="AF481" s="28"/>
      <c r="AG481" s="21"/>
    </row>
    <row r="482" spans="1:33">
      <c r="A482" s="8" t="s">
        <v>4783</v>
      </c>
      <c r="B482" s="8" t="s">
        <v>2071</v>
      </c>
      <c r="C482" s="9" t="s">
        <v>288</v>
      </c>
      <c r="D482" s="185">
        <v>3023</v>
      </c>
      <c r="E482" s="188">
        <v>30023</v>
      </c>
      <c r="F482" s="9" t="s">
        <v>88</v>
      </c>
      <c r="G482" s="9" t="s">
        <v>84</v>
      </c>
      <c r="H482" s="10">
        <v>1733853</v>
      </c>
      <c r="I482" s="11">
        <v>37</v>
      </c>
      <c r="J482" s="24">
        <v>3693233</v>
      </c>
      <c r="K482" s="20"/>
      <c r="L482" s="14">
        <v>0</v>
      </c>
      <c r="N482" s="21">
        <v>0</v>
      </c>
      <c r="P482" s="21">
        <v>0</v>
      </c>
      <c r="R482" s="21">
        <v>0</v>
      </c>
      <c r="T482" s="21">
        <v>0</v>
      </c>
      <c r="V482" s="21">
        <v>0</v>
      </c>
      <c r="X482" s="21">
        <v>535361</v>
      </c>
      <c r="Z482" s="21">
        <v>0</v>
      </c>
      <c r="AB482" s="22">
        <v>4228594</v>
      </c>
      <c r="AD482" s="5" t="str">
        <f t="shared" si="7"/>
        <v>No</v>
      </c>
      <c r="AF482" s="28"/>
      <c r="AG482" s="21"/>
    </row>
    <row r="483" spans="1:33">
      <c r="A483" s="8" t="s">
        <v>1846</v>
      </c>
      <c r="B483" s="8" t="s">
        <v>1847</v>
      </c>
      <c r="C483" s="9" t="s">
        <v>265</v>
      </c>
      <c r="D483" s="185" t="s">
        <v>1848</v>
      </c>
      <c r="E483" s="188" t="s">
        <v>1849</v>
      </c>
      <c r="F483" s="9" t="s">
        <v>88</v>
      </c>
      <c r="G483" s="9" t="s">
        <v>147</v>
      </c>
      <c r="H483" s="10">
        <v>0</v>
      </c>
      <c r="I483" s="11">
        <v>37</v>
      </c>
      <c r="J483" s="24">
        <v>0</v>
      </c>
      <c r="K483" s="20"/>
      <c r="L483" s="14">
        <v>0</v>
      </c>
      <c r="N483" s="21">
        <v>0</v>
      </c>
      <c r="P483" s="21">
        <v>0</v>
      </c>
      <c r="R483" s="21">
        <v>0</v>
      </c>
      <c r="T483" s="21">
        <v>0</v>
      </c>
      <c r="V483" s="21">
        <v>0</v>
      </c>
      <c r="X483" s="21">
        <v>0</v>
      </c>
      <c r="Z483" s="21">
        <v>771159</v>
      </c>
      <c r="AB483" s="22">
        <v>771159</v>
      </c>
      <c r="AD483" s="5" t="str">
        <f t="shared" si="7"/>
        <v>No</v>
      </c>
      <c r="AF483" s="28"/>
      <c r="AG483" s="21"/>
    </row>
    <row r="484" spans="1:33">
      <c r="A484" s="8" t="s">
        <v>2208</v>
      </c>
      <c r="B484" s="8" t="s">
        <v>2209</v>
      </c>
      <c r="C484" s="9" t="s">
        <v>275</v>
      </c>
      <c r="D484" s="185" t="s">
        <v>2210</v>
      </c>
      <c r="E484" s="188" t="s">
        <v>2211</v>
      </c>
      <c r="F484" s="9" t="s">
        <v>157</v>
      </c>
      <c r="G484" s="9" t="s">
        <v>147</v>
      </c>
      <c r="H484" s="10">
        <v>0</v>
      </c>
      <c r="I484" s="11">
        <v>36</v>
      </c>
      <c r="J484" s="24">
        <v>0</v>
      </c>
      <c r="K484" s="20"/>
      <c r="L484" s="14">
        <v>0</v>
      </c>
      <c r="N484" s="21">
        <v>0</v>
      </c>
      <c r="P484" s="21">
        <v>0</v>
      </c>
      <c r="R484" s="21">
        <v>0</v>
      </c>
      <c r="T484" s="21">
        <v>0</v>
      </c>
      <c r="V484" s="21">
        <v>0</v>
      </c>
      <c r="X484" s="21">
        <v>0</v>
      </c>
      <c r="Z484" s="21">
        <v>318275</v>
      </c>
      <c r="AB484" s="22">
        <v>318275</v>
      </c>
      <c r="AD484" s="5" t="str">
        <f t="shared" si="7"/>
        <v>No</v>
      </c>
      <c r="AF484" s="28"/>
      <c r="AG484" s="21"/>
    </row>
    <row r="485" spans="1:33">
      <c r="A485" s="8" t="s">
        <v>1916</v>
      </c>
      <c r="B485" s="8" t="s">
        <v>1466</v>
      </c>
      <c r="C485" s="9" t="s">
        <v>106</v>
      </c>
      <c r="D485" s="185">
        <v>7016</v>
      </c>
      <c r="E485" s="188">
        <v>70016</v>
      </c>
      <c r="F485" s="9" t="s">
        <v>83</v>
      </c>
      <c r="G485" s="9" t="s">
        <v>84</v>
      </c>
      <c r="H485" s="10">
        <v>124748</v>
      </c>
      <c r="I485" s="11">
        <v>36</v>
      </c>
      <c r="J485" s="24">
        <v>0</v>
      </c>
      <c r="K485" s="20"/>
      <c r="L485" s="14">
        <v>0</v>
      </c>
      <c r="N485" s="21">
        <v>0</v>
      </c>
      <c r="P485" s="21">
        <v>0</v>
      </c>
      <c r="R485" s="21">
        <v>0</v>
      </c>
      <c r="T485" s="21">
        <v>0</v>
      </c>
      <c r="V485" s="21">
        <v>0</v>
      </c>
      <c r="X485" s="21">
        <v>0</v>
      </c>
      <c r="Z485" s="21">
        <v>0</v>
      </c>
      <c r="AB485" s="22">
        <v>0</v>
      </c>
      <c r="AD485" s="5" t="str">
        <f t="shared" si="7"/>
        <v>No</v>
      </c>
      <c r="AF485" s="28"/>
      <c r="AG485" s="21"/>
    </row>
    <row r="486" spans="1:33">
      <c r="A486" s="8" t="s">
        <v>1755</v>
      </c>
      <c r="B486" s="8" t="s">
        <v>1756</v>
      </c>
      <c r="C486" s="9" t="s">
        <v>132</v>
      </c>
      <c r="D486" s="185">
        <v>5043</v>
      </c>
      <c r="E486" s="188">
        <v>50043</v>
      </c>
      <c r="F486" s="9" t="s">
        <v>83</v>
      </c>
      <c r="G486" s="9" t="s">
        <v>84</v>
      </c>
      <c r="H486" s="10">
        <v>229351</v>
      </c>
      <c r="I486" s="11">
        <v>36</v>
      </c>
      <c r="J486" s="24">
        <v>2205189</v>
      </c>
      <c r="K486" s="20"/>
      <c r="L486" s="14">
        <v>0</v>
      </c>
      <c r="N486" s="21">
        <v>0</v>
      </c>
      <c r="P486" s="21">
        <v>0</v>
      </c>
      <c r="R486" s="21">
        <v>84110</v>
      </c>
      <c r="T486" s="21">
        <v>0</v>
      </c>
      <c r="V486" s="21">
        <v>0</v>
      </c>
      <c r="X486" s="21">
        <v>0</v>
      </c>
      <c r="Z486" s="21">
        <v>0</v>
      </c>
      <c r="AB486" s="22">
        <v>2289299</v>
      </c>
      <c r="AD486" s="5" t="str">
        <f t="shared" si="7"/>
        <v>No</v>
      </c>
      <c r="AF486" s="28"/>
      <c r="AG486" s="21"/>
    </row>
    <row r="487" spans="1:33">
      <c r="A487" s="8" t="s">
        <v>2724</v>
      </c>
      <c r="B487" s="8" t="s">
        <v>2725</v>
      </c>
      <c r="C487" s="9" t="s">
        <v>132</v>
      </c>
      <c r="D487" s="185">
        <v>5054</v>
      </c>
      <c r="E487" s="188">
        <v>50054</v>
      </c>
      <c r="F487" s="9" t="s">
        <v>83</v>
      </c>
      <c r="G487" s="9" t="s">
        <v>84</v>
      </c>
      <c r="H487" s="10">
        <v>90580</v>
      </c>
      <c r="I487" s="11">
        <v>36</v>
      </c>
      <c r="J487" s="24">
        <v>0</v>
      </c>
      <c r="K487" s="20"/>
      <c r="L487" s="14">
        <v>0</v>
      </c>
      <c r="N487" s="21">
        <v>1446784</v>
      </c>
      <c r="P487" s="21">
        <v>0</v>
      </c>
      <c r="R487" s="21">
        <v>0</v>
      </c>
      <c r="T487" s="21">
        <v>0</v>
      </c>
      <c r="V487" s="21">
        <v>0</v>
      </c>
      <c r="X487" s="21">
        <v>0</v>
      </c>
      <c r="Z487" s="21">
        <v>0</v>
      </c>
      <c r="AB487" s="22">
        <v>1446784</v>
      </c>
      <c r="AD487" s="5" t="str">
        <f t="shared" si="7"/>
        <v>No</v>
      </c>
      <c r="AF487" s="28"/>
      <c r="AG487" s="21"/>
    </row>
    <row r="488" spans="1:33">
      <c r="A488" s="8" t="s">
        <v>696</v>
      </c>
      <c r="B488" s="8" t="s">
        <v>697</v>
      </c>
      <c r="C488" s="9" t="s">
        <v>217</v>
      </c>
      <c r="D488" s="185">
        <v>3072</v>
      </c>
      <c r="E488" s="188">
        <v>30072</v>
      </c>
      <c r="F488" s="9" t="s">
        <v>83</v>
      </c>
      <c r="G488" s="9" t="s">
        <v>84</v>
      </c>
      <c r="H488" s="10">
        <v>141576</v>
      </c>
      <c r="I488" s="11">
        <v>36</v>
      </c>
      <c r="J488" s="24">
        <v>1311654</v>
      </c>
      <c r="K488" s="20"/>
      <c r="L488" s="14">
        <v>0</v>
      </c>
      <c r="N488" s="21">
        <v>0</v>
      </c>
      <c r="P488" s="21">
        <v>0</v>
      </c>
      <c r="R488" s="21">
        <v>56112</v>
      </c>
      <c r="T488" s="21">
        <v>0</v>
      </c>
      <c r="V488" s="21">
        <v>0</v>
      </c>
      <c r="X488" s="21">
        <v>0</v>
      </c>
      <c r="Z488" s="21">
        <v>0</v>
      </c>
      <c r="AB488" s="22">
        <v>1367766</v>
      </c>
      <c r="AD488" s="5" t="str">
        <f t="shared" si="7"/>
        <v>No</v>
      </c>
      <c r="AF488" s="28"/>
      <c r="AG488" s="21"/>
    </row>
    <row r="489" spans="1:33">
      <c r="A489" s="8" t="s">
        <v>1107</v>
      </c>
      <c r="B489" s="8" t="s">
        <v>1108</v>
      </c>
      <c r="C489" s="9" t="s">
        <v>58</v>
      </c>
      <c r="D489" s="185">
        <v>5002</v>
      </c>
      <c r="E489" s="188">
        <v>50002</v>
      </c>
      <c r="F489" s="9" t="s">
        <v>83</v>
      </c>
      <c r="G489" s="9" t="s">
        <v>84</v>
      </c>
      <c r="H489" s="10">
        <v>206520</v>
      </c>
      <c r="I489" s="11">
        <v>36</v>
      </c>
      <c r="J489" s="24">
        <v>2548875</v>
      </c>
      <c r="K489" s="20"/>
      <c r="L489" s="14">
        <v>0</v>
      </c>
      <c r="N489" s="21">
        <v>0</v>
      </c>
      <c r="P489" s="21">
        <v>0</v>
      </c>
      <c r="R489" s="21">
        <v>0</v>
      </c>
      <c r="T489" s="21">
        <v>0</v>
      </c>
      <c r="V489" s="21">
        <v>0</v>
      </c>
      <c r="X489" s="21">
        <v>0</v>
      </c>
      <c r="Z489" s="21">
        <v>0</v>
      </c>
      <c r="AB489" s="22">
        <v>2548875</v>
      </c>
      <c r="AD489" s="5" t="str">
        <f t="shared" si="7"/>
        <v>No</v>
      </c>
      <c r="AF489" s="28"/>
      <c r="AG489" s="21"/>
    </row>
    <row r="490" spans="1:33">
      <c r="A490" s="8" t="s">
        <v>4441</v>
      </c>
      <c r="B490" s="8" t="s">
        <v>3974</v>
      </c>
      <c r="C490" s="9" t="s">
        <v>466</v>
      </c>
      <c r="D490" s="185">
        <v>5163</v>
      </c>
      <c r="E490" s="188">
        <v>50163</v>
      </c>
      <c r="F490" s="9" t="s">
        <v>83</v>
      </c>
      <c r="G490" s="9" t="s">
        <v>84</v>
      </c>
      <c r="H490" s="10">
        <v>76068</v>
      </c>
      <c r="I490" s="11">
        <v>36</v>
      </c>
      <c r="J490" s="24">
        <v>201947</v>
      </c>
      <c r="K490" s="20"/>
      <c r="L490" s="14">
        <v>0</v>
      </c>
      <c r="N490" s="21">
        <v>0</v>
      </c>
      <c r="P490" s="21">
        <v>0</v>
      </c>
      <c r="R490" s="21">
        <v>0</v>
      </c>
      <c r="T490" s="21">
        <v>0</v>
      </c>
      <c r="V490" s="21">
        <v>0</v>
      </c>
      <c r="X490" s="21">
        <v>0</v>
      </c>
      <c r="Z490" s="21">
        <v>0</v>
      </c>
      <c r="AB490" s="22">
        <v>201947</v>
      </c>
      <c r="AD490" s="5" t="str">
        <f t="shared" si="7"/>
        <v>No</v>
      </c>
      <c r="AF490" s="28"/>
      <c r="AG490" s="21"/>
    </row>
    <row r="491" spans="1:33">
      <c r="A491" s="8" t="s">
        <v>6550</v>
      </c>
      <c r="B491" s="8" t="s">
        <v>1264</v>
      </c>
      <c r="C491" s="9" t="s">
        <v>50</v>
      </c>
      <c r="D491" s="185"/>
      <c r="E491" s="188">
        <v>40265</v>
      </c>
      <c r="F491" s="9" t="s">
        <v>125</v>
      </c>
      <c r="G491" s="9" t="s">
        <v>84</v>
      </c>
      <c r="H491" s="10">
        <v>70436</v>
      </c>
      <c r="I491" s="11">
        <v>36</v>
      </c>
      <c r="J491" s="24">
        <v>0</v>
      </c>
      <c r="K491" s="20"/>
      <c r="L491" s="14">
        <v>0</v>
      </c>
      <c r="N491" s="21">
        <v>0</v>
      </c>
      <c r="P491" s="21">
        <v>0</v>
      </c>
      <c r="R491" s="21">
        <v>0</v>
      </c>
      <c r="T491" s="21">
        <v>0</v>
      </c>
      <c r="V491" s="21">
        <v>0</v>
      </c>
      <c r="X491" s="21">
        <v>0</v>
      </c>
      <c r="Z491" s="21">
        <v>0</v>
      </c>
      <c r="AB491" s="22">
        <v>0</v>
      </c>
      <c r="AD491" s="5" t="str">
        <f t="shared" si="7"/>
        <v>No</v>
      </c>
      <c r="AF491" s="28"/>
      <c r="AG491" s="21"/>
    </row>
    <row r="492" spans="1:33">
      <c r="A492" s="8" t="s">
        <v>2807</v>
      </c>
      <c r="B492" s="8" t="s">
        <v>2808</v>
      </c>
      <c r="C492" s="9" t="s">
        <v>210</v>
      </c>
      <c r="D492" s="185" t="s">
        <v>2809</v>
      </c>
      <c r="E492" s="188" t="s">
        <v>2810</v>
      </c>
      <c r="F492" s="9" t="s">
        <v>157</v>
      </c>
      <c r="G492" s="9" t="s">
        <v>147</v>
      </c>
      <c r="H492" s="10">
        <v>0</v>
      </c>
      <c r="I492" s="11">
        <v>36</v>
      </c>
      <c r="J492" s="24">
        <v>0</v>
      </c>
      <c r="K492" s="20"/>
      <c r="L492" s="14">
        <v>0</v>
      </c>
      <c r="N492" s="21">
        <v>0</v>
      </c>
      <c r="P492" s="21">
        <v>0</v>
      </c>
      <c r="R492" s="21">
        <v>0</v>
      </c>
      <c r="T492" s="21">
        <v>0</v>
      </c>
      <c r="V492" s="21">
        <v>0</v>
      </c>
      <c r="X492" s="21">
        <v>0</v>
      </c>
      <c r="Z492" s="21">
        <v>51032</v>
      </c>
      <c r="AB492" s="22">
        <v>51032</v>
      </c>
      <c r="AD492" s="5" t="str">
        <f t="shared" si="7"/>
        <v>No</v>
      </c>
      <c r="AF492" s="28"/>
      <c r="AG492" s="21"/>
    </row>
    <row r="493" spans="1:33">
      <c r="A493" s="8" t="s">
        <v>1647</v>
      </c>
      <c r="B493" s="8" t="s">
        <v>1648</v>
      </c>
      <c r="C493" s="9" t="s">
        <v>178</v>
      </c>
      <c r="D493" s="185" t="s">
        <v>1649</v>
      </c>
      <c r="E493" s="188" t="s">
        <v>1650</v>
      </c>
      <c r="F493" s="9" t="s">
        <v>83</v>
      </c>
      <c r="G493" s="9" t="s">
        <v>147</v>
      </c>
      <c r="H493" s="10">
        <v>0</v>
      </c>
      <c r="I493" s="11">
        <v>35</v>
      </c>
      <c r="J493" s="24">
        <v>0</v>
      </c>
      <c r="K493" s="20"/>
      <c r="L493" s="14">
        <v>0</v>
      </c>
      <c r="N493" s="21">
        <v>0</v>
      </c>
      <c r="P493" s="21">
        <v>0</v>
      </c>
      <c r="R493" s="21">
        <v>0</v>
      </c>
      <c r="T493" s="21">
        <v>0</v>
      </c>
      <c r="V493" s="21">
        <v>0</v>
      </c>
      <c r="X493" s="21">
        <v>0</v>
      </c>
      <c r="Z493" s="21">
        <v>1445647</v>
      </c>
      <c r="AB493" s="22">
        <v>1445647</v>
      </c>
      <c r="AD493" s="5" t="str">
        <f t="shared" si="7"/>
        <v>No</v>
      </c>
      <c r="AF493" s="28"/>
      <c r="AG493" s="21"/>
    </row>
    <row r="494" spans="1:33">
      <c r="A494" s="8" t="s">
        <v>2767</v>
      </c>
      <c r="B494" s="8" t="s">
        <v>1880</v>
      </c>
      <c r="C494" s="9" t="s">
        <v>265</v>
      </c>
      <c r="D494" s="185">
        <v>7008</v>
      </c>
      <c r="E494" s="188">
        <v>70008</v>
      </c>
      <c r="F494" s="9" t="s">
        <v>83</v>
      </c>
      <c r="G494" s="9" t="s">
        <v>84</v>
      </c>
      <c r="H494" s="10">
        <v>177844</v>
      </c>
      <c r="I494" s="11">
        <v>35</v>
      </c>
      <c r="J494" s="24">
        <v>641408</v>
      </c>
      <c r="K494" s="20"/>
      <c r="L494" s="14">
        <v>0</v>
      </c>
      <c r="N494" s="21">
        <v>0</v>
      </c>
      <c r="P494" s="21">
        <v>202197</v>
      </c>
      <c r="R494" s="21">
        <v>0</v>
      </c>
      <c r="T494" s="21">
        <v>0</v>
      </c>
      <c r="V494" s="21">
        <v>0</v>
      </c>
      <c r="X494" s="21">
        <v>0</v>
      </c>
      <c r="Z494" s="21">
        <v>0</v>
      </c>
      <c r="AB494" s="22">
        <v>843605</v>
      </c>
      <c r="AD494" s="5" t="str">
        <f t="shared" si="7"/>
        <v>No</v>
      </c>
      <c r="AF494" s="28"/>
      <c r="AG494" s="21"/>
    </row>
    <row r="495" spans="1:33">
      <c r="A495" s="8" t="s">
        <v>3382</v>
      </c>
      <c r="B495" s="8" t="s">
        <v>1355</v>
      </c>
      <c r="C495" s="9" t="s">
        <v>91</v>
      </c>
      <c r="D495" s="185">
        <v>9017</v>
      </c>
      <c r="E495" s="188">
        <v>90017</v>
      </c>
      <c r="F495" s="9" t="s">
        <v>83</v>
      </c>
      <c r="G495" s="9" t="s">
        <v>84</v>
      </c>
      <c r="H495" s="10">
        <v>308231</v>
      </c>
      <c r="I495" s="11">
        <v>35</v>
      </c>
      <c r="J495" s="24">
        <v>0</v>
      </c>
      <c r="K495" s="20"/>
      <c r="L495" s="14">
        <v>0</v>
      </c>
      <c r="N495" s="21">
        <v>6091850</v>
      </c>
      <c r="P495" s="21">
        <v>0</v>
      </c>
      <c r="R495" s="21">
        <v>1677351</v>
      </c>
      <c r="T495" s="21">
        <v>502051</v>
      </c>
      <c r="V495" s="21">
        <v>0</v>
      </c>
      <c r="X495" s="21">
        <v>0</v>
      </c>
      <c r="Z495" s="21">
        <v>0</v>
      </c>
      <c r="AB495" s="22">
        <v>8271252</v>
      </c>
      <c r="AD495" s="5" t="str">
        <f t="shared" si="7"/>
        <v>No</v>
      </c>
      <c r="AF495" s="28"/>
      <c r="AG495" s="21"/>
    </row>
    <row r="496" spans="1:33">
      <c r="A496" s="8" t="s">
        <v>5932</v>
      </c>
      <c r="B496" s="8" t="s">
        <v>6077</v>
      </c>
      <c r="C496" s="9" t="s">
        <v>163</v>
      </c>
      <c r="D496" s="185"/>
      <c r="E496" s="188">
        <v>10183</v>
      </c>
      <c r="F496" s="9" t="s">
        <v>88</v>
      </c>
      <c r="G496" s="9" t="s">
        <v>84</v>
      </c>
      <c r="H496" s="10">
        <v>246695</v>
      </c>
      <c r="I496" s="11">
        <v>35</v>
      </c>
      <c r="J496" s="24">
        <v>0</v>
      </c>
      <c r="K496" s="20"/>
      <c r="L496" s="14">
        <v>0</v>
      </c>
      <c r="N496" s="21">
        <v>0</v>
      </c>
      <c r="P496" s="21">
        <v>0</v>
      </c>
      <c r="R496" s="21">
        <v>0</v>
      </c>
      <c r="T496" s="21">
        <v>0</v>
      </c>
      <c r="V496" s="21">
        <v>0</v>
      </c>
      <c r="X496" s="21">
        <v>0</v>
      </c>
      <c r="Z496" s="21">
        <v>0</v>
      </c>
      <c r="AB496" s="22">
        <v>0</v>
      </c>
      <c r="AD496" s="5" t="str">
        <f t="shared" si="7"/>
        <v>No</v>
      </c>
      <c r="AF496" s="28"/>
      <c r="AG496" s="21"/>
    </row>
    <row r="497" spans="1:33">
      <c r="A497" s="8" t="s">
        <v>1348</v>
      </c>
      <c r="B497" s="8" t="s">
        <v>588</v>
      </c>
      <c r="C497" s="9" t="s">
        <v>91</v>
      </c>
      <c r="D497" s="185">
        <v>9142</v>
      </c>
      <c r="E497" s="188">
        <v>90142</v>
      </c>
      <c r="F497" s="9" t="s">
        <v>214</v>
      </c>
      <c r="G497" s="9" t="s">
        <v>84</v>
      </c>
      <c r="H497" s="10">
        <v>72794</v>
      </c>
      <c r="I497" s="11">
        <v>35</v>
      </c>
      <c r="J497" s="24">
        <v>0</v>
      </c>
      <c r="K497" s="20"/>
      <c r="L497" s="14">
        <v>0</v>
      </c>
      <c r="N497" s="21">
        <v>0</v>
      </c>
      <c r="P497" s="21">
        <v>0</v>
      </c>
      <c r="R497" s="21">
        <v>0</v>
      </c>
      <c r="T497" s="21">
        <v>0</v>
      </c>
      <c r="V497" s="21">
        <v>0</v>
      </c>
      <c r="X497" s="21">
        <v>0</v>
      </c>
      <c r="Z497" s="21">
        <v>0</v>
      </c>
      <c r="AB497" s="22">
        <v>0</v>
      </c>
      <c r="AD497" s="5" t="str">
        <f t="shared" si="7"/>
        <v>No</v>
      </c>
      <c r="AF497" s="28"/>
      <c r="AG497" s="21"/>
    </row>
    <row r="498" spans="1:33">
      <c r="A498" s="8" t="s">
        <v>1796</v>
      </c>
      <c r="B498" s="8" t="s">
        <v>1797</v>
      </c>
      <c r="C498" s="9" t="s">
        <v>141</v>
      </c>
      <c r="D498" s="185">
        <v>3076</v>
      </c>
      <c r="E498" s="188">
        <v>30076</v>
      </c>
      <c r="F498" s="9" t="s">
        <v>88</v>
      </c>
      <c r="G498" s="9" t="s">
        <v>84</v>
      </c>
      <c r="H498" s="10">
        <v>75689</v>
      </c>
      <c r="I498" s="11">
        <v>35</v>
      </c>
      <c r="J498" s="24">
        <v>2406256</v>
      </c>
      <c r="K498" s="20"/>
      <c r="L498" s="14">
        <v>0</v>
      </c>
      <c r="N498" s="21">
        <v>0</v>
      </c>
      <c r="P498" s="21">
        <v>0</v>
      </c>
      <c r="R498" s="21">
        <v>0</v>
      </c>
      <c r="T498" s="21">
        <v>0</v>
      </c>
      <c r="V498" s="21">
        <v>0</v>
      </c>
      <c r="X498" s="21">
        <v>0</v>
      </c>
      <c r="Z498" s="21">
        <v>0</v>
      </c>
      <c r="AB498" s="22">
        <v>2406256</v>
      </c>
      <c r="AD498" s="5" t="str">
        <f t="shared" si="7"/>
        <v>No</v>
      </c>
      <c r="AF498" s="28"/>
      <c r="AG498" s="21"/>
    </row>
    <row r="499" spans="1:33">
      <c r="A499" s="8" t="s">
        <v>2626</v>
      </c>
      <c r="B499" s="8" t="s">
        <v>6108</v>
      </c>
      <c r="C499" s="9" t="s">
        <v>288</v>
      </c>
      <c r="D499" s="185" t="s">
        <v>2627</v>
      </c>
      <c r="E499" s="188" t="s">
        <v>2628</v>
      </c>
      <c r="F499" s="9" t="s">
        <v>88</v>
      </c>
      <c r="G499" s="9" t="s">
        <v>147</v>
      </c>
      <c r="H499" s="10">
        <v>0</v>
      </c>
      <c r="I499" s="11">
        <v>35</v>
      </c>
      <c r="J499" s="24">
        <v>0</v>
      </c>
      <c r="K499" s="20"/>
      <c r="L499" s="14">
        <v>0</v>
      </c>
      <c r="N499" s="21">
        <v>0</v>
      </c>
      <c r="P499" s="21">
        <v>0</v>
      </c>
      <c r="R499" s="21">
        <v>0</v>
      </c>
      <c r="T499" s="21">
        <v>0</v>
      </c>
      <c r="V499" s="21">
        <v>0</v>
      </c>
      <c r="X499" s="21">
        <v>0</v>
      </c>
      <c r="Z499" s="21">
        <v>2959981</v>
      </c>
      <c r="AB499" s="22">
        <v>2959981</v>
      </c>
      <c r="AD499" s="5" t="str">
        <f t="shared" si="7"/>
        <v>No</v>
      </c>
      <c r="AF499" s="28"/>
      <c r="AG499" s="21"/>
    </row>
    <row r="500" spans="1:33">
      <c r="A500" s="8" t="s">
        <v>1997</v>
      </c>
      <c r="B500" s="8" t="s">
        <v>1998</v>
      </c>
      <c r="C500" s="9" t="s">
        <v>39</v>
      </c>
      <c r="D500" s="185">
        <v>9219</v>
      </c>
      <c r="E500" s="188">
        <v>90219</v>
      </c>
      <c r="F500" s="9" t="s">
        <v>88</v>
      </c>
      <c r="G500" s="9" t="s">
        <v>84</v>
      </c>
      <c r="H500" s="10">
        <v>71957</v>
      </c>
      <c r="I500" s="11">
        <v>35</v>
      </c>
      <c r="J500" s="24">
        <v>0</v>
      </c>
      <c r="K500" s="20"/>
      <c r="L500" s="14">
        <v>0</v>
      </c>
      <c r="N500" s="21">
        <v>0</v>
      </c>
      <c r="P500" s="21">
        <v>0</v>
      </c>
      <c r="R500" s="21">
        <v>0</v>
      </c>
      <c r="T500" s="21">
        <v>0</v>
      </c>
      <c r="V500" s="21">
        <v>0</v>
      </c>
      <c r="X500" s="21">
        <v>0</v>
      </c>
      <c r="Z500" s="21">
        <v>0</v>
      </c>
      <c r="AB500" s="22">
        <v>0</v>
      </c>
      <c r="AD500" s="5" t="str">
        <f t="shared" si="7"/>
        <v>No</v>
      </c>
      <c r="AF500" s="28"/>
      <c r="AG500" s="21"/>
    </row>
    <row r="501" spans="1:33">
      <c r="A501" s="8" t="s">
        <v>1774</v>
      </c>
      <c r="B501" s="8" t="s">
        <v>1775</v>
      </c>
      <c r="C501" s="9" t="s">
        <v>274</v>
      </c>
      <c r="D501" s="185" t="s">
        <v>1776</v>
      </c>
      <c r="E501" s="188" t="s">
        <v>1777</v>
      </c>
      <c r="F501" s="9" t="s">
        <v>88</v>
      </c>
      <c r="G501" s="9" t="s">
        <v>147</v>
      </c>
      <c r="H501" s="10">
        <v>0</v>
      </c>
      <c r="I501" s="11">
        <v>35</v>
      </c>
      <c r="J501" s="24">
        <v>0</v>
      </c>
      <c r="K501" s="20"/>
      <c r="L501" s="14">
        <v>0</v>
      </c>
      <c r="N501" s="21">
        <v>0</v>
      </c>
      <c r="P501" s="21">
        <v>0</v>
      </c>
      <c r="R501" s="21">
        <v>0</v>
      </c>
      <c r="T501" s="21">
        <v>0</v>
      </c>
      <c r="V501" s="21">
        <v>0</v>
      </c>
      <c r="X501" s="21">
        <v>0</v>
      </c>
      <c r="Z501" s="21">
        <v>472861</v>
      </c>
      <c r="AB501" s="22">
        <v>472861</v>
      </c>
      <c r="AD501" s="5" t="str">
        <f t="shared" si="7"/>
        <v>No</v>
      </c>
      <c r="AF501" s="28"/>
      <c r="AG501" s="21"/>
    </row>
    <row r="502" spans="1:33">
      <c r="A502" s="8" t="s">
        <v>3083</v>
      </c>
      <c r="B502" s="8" t="s">
        <v>3084</v>
      </c>
      <c r="C502" s="9" t="s">
        <v>171</v>
      </c>
      <c r="D502" s="185" t="s">
        <v>3085</v>
      </c>
      <c r="E502" s="188" t="s">
        <v>3086</v>
      </c>
      <c r="F502" s="9" t="s">
        <v>113</v>
      </c>
      <c r="G502" s="9" t="s">
        <v>147</v>
      </c>
      <c r="H502" s="10">
        <v>0</v>
      </c>
      <c r="I502" s="11">
        <v>35</v>
      </c>
      <c r="J502" s="24">
        <v>0</v>
      </c>
      <c r="K502" s="20"/>
      <c r="L502" s="14">
        <v>0</v>
      </c>
      <c r="N502" s="21">
        <v>0</v>
      </c>
      <c r="P502" s="21">
        <v>0</v>
      </c>
      <c r="R502" s="21">
        <v>0</v>
      </c>
      <c r="T502" s="21">
        <v>0</v>
      </c>
      <c r="V502" s="21">
        <v>0</v>
      </c>
      <c r="X502" s="21">
        <v>0</v>
      </c>
      <c r="Z502" s="21">
        <v>0</v>
      </c>
      <c r="AB502" s="22">
        <v>0</v>
      </c>
      <c r="AD502" s="5" t="str">
        <f t="shared" si="7"/>
        <v>No</v>
      </c>
      <c r="AF502" s="28"/>
      <c r="AG502" s="21"/>
    </row>
    <row r="503" spans="1:33">
      <c r="A503" s="8" t="s">
        <v>1762</v>
      </c>
      <c r="B503" s="8" t="s">
        <v>1763</v>
      </c>
      <c r="C503" s="9" t="s">
        <v>274</v>
      </c>
      <c r="D503" s="185" t="s">
        <v>1764</v>
      </c>
      <c r="E503" s="188" t="s">
        <v>1765</v>
      </c>
      <c r="F503" s="9" t="s">
        <v>83</v>
      </c>
      <c r="G503" s="9" t="s">
        <v>147</v>
      </c>
      <c r="H503" s="10">
        <v>0</v>
      </c>
      <c r="I503" s="11">
        <v>35</v>
      </c>
      <c r="J503" s="24">
        <v>0</v>
      </c>
      <c r="K503" s="20"/>
      <c r="L503" s="14">
        <v>0</v>
      </c>
      <c r="N503" s="21">
        <v>0</v>
      </c>
      <c r="P503" s="21">
        <v>0</v>
      </c>
      <c r="R503" s="21">
        <v>0</v>
      </c>
      <c r="T503" s="21">
        <v>0</v>
      </c>
      <c r="V503" s="21">
        <v>0</v>
      </c>
      <c r="X503" s="21">
        <v>0</v>
      </c>
      <c r="Z503" s="21">
        <v>714598</v>
      </c>
      <c r="AB503" s="22">
        <v>714598</v>
      </c>
      <c r="AD503" s="5" t="str">
        <f t="shared" si="7"/>
        <v>No</v>
      </c>
      <c r="AF503" s="28"/>
      <c r="AG503" s="21"/>
    </row>
    <row r="504" spans="1:33">
      <c r="A504" s="8" t="s">
        <v>1327</v>
      </c>
      <c r="B504" s="8" t="s">
        <v>644</v>
      </c>
      <c r="C504" s="9" t="s">
        <v>235</v>
      </c>
      <c r="D504" s="185">
        <v>4147</v>
      </c>
      <c r="E504" s="188">
        <v>40147</v>
      </c>
      <c r="F504" s="9" t="s">
        <v>214</v>
      </c>
      <c r="G504" s="9" t="s">
        <v>84</v>
      </c>
      <c r="H504" s="10">
        <v>884891</v>
      </c>
      <c r="I504" s="11">
        <v>35</v>
      </c>
      <c r="J504" s="24">
        <v>0</v>
      </c>
      <c r="K504" s="20"/>
      <c r="L504" s="14">
        <v>0</v>
      </c>
      <c r="N504" s="21">
        <v>0</v>
      </c>
      <c r="P504" s="21">
        <v>0</v>
      </c>
      <c r="R504" s="21">
        <v>0</v>
      </c>
      <c r="T504" s="21">
        <v>0</v>
      </c>
      <c r="V504" s="21">
        <v>0</v>
      </c>
      <c r="X504" s="21">
        <v>0</v>
      </c>
      <c r="Z504" s="21">
        <v>0</v>
      </c>
      <c r="AB504" s="22">
        <v>0</v>
      </c>
      <c r="AD504" s="5" t="str">
        <f t="shared" si="7"/>
        <v>No</v>
      </c>
      <c r="AF504" s="28"/>
      <c r="AG504" s="21"/>
    </row>
    <row r="505" spans="1:33">
      <c r="A505" s="8" t="s">
        <v>1046</v>
      </c>
      <c r="B505" s="8" t="s">
        <v>1047</v>
      </c>
      <c r="C505" s="9" t="s">
        <v>91</v>
      </c>
      <c r="D505" s="185">
        <v>9061</v>
      </c>
      <c r="E505" s="188">
        <v>90061</v>
      </c>
      <c r="F505" s="9" t="s">
        <v>88</v>
      </c>
      <c r="G505" s="9" t="s">
        <v>84</v>
      </c>
      <c r="H505" s="10">
        <v>116719</v>
      </c>
      <c r="I505" s="11">
        <v>34</v>
      </c>
      <c r="J505" s="24">
        <v>188019</v>
      </c>
      <c r="K505" s="20"/>
      <c r="L505" s="14">
        <v>0</v>
      </c>
      <c r="N505" s="21">
        <v>2391378</v>
      </c>
      <c r="P505" s="21">
        <v>0</v>
      </c>
      <c r="R505" s="21">
        <v>0</v>
      </c>
      <c r="T505" s="21">
        <v>0</v>
      </c>
      <c r="V505" s="21">
        <v>0</v>
      </c>
      <c r="X505" s="21">
        <v>0</v>
      </c>
      <c r="Z505" s="21">
        <v>0</v>
      </c>
      <c r="AB505" s="22">
        <v>2579397</v>
      </c>
      <c r="AD505" s="5" t="str">
        <f t="shared" si="7"/>
        <v>No</v>
      </c>
      <c r="AF505" s="28"/>
      <c r="AG505" s="21"/>
    </row>
    <row r="506" spans="1:33">
      <c r="A506" s="8" t="s">
        <v>6149</v>
      </c>
      <c r="B506" s="8" t="s">
        <v>2986</v>
      </c>
      <c r="C506" s="9" t="s">
        <v>91</v>
      </c>
      <c r="D506" s="185"/>
      <c r="E506" s="188">
        <v>99423</v>
      </c>
      <c r="F506" s="9" t="s">
        <v>83</v>
      </c>
      <c r="G506" s="9" t="s">
        <v>84</v>
      </c>
      <c r="H506" s="10">
        <v>12150996</v>
      </c>
      <c r="I506" s="11">
        <v>34</v>
      </c>
      <c r="J506" s="24">
        <v>0</v>
      </c>
      <c r="K506" s="20"/>
      <c r="L506" s="14">
        <v>0</v>
      </c>
      <c r="N506" s="21">
        <v>0</v>
      </c>
      <c r="P506" s="21">
        <v>0</v>
      </c>
      <c r="R506" s="21">
        <v>0</v>
      </c>
      <c r="T506" s="21">
        <v>0</v>
      </c>
      <c r="V506" s="21">
        <v>0</v>
      </c>
      <c r="X506" s="21">
        <v>0</v>
      </c>
      <c r="Z506" s="21">
        <v>0</v>
      </c>
      <c r="AB506" s="22">
        <v>0</v>
      </c>
      <c r="AD506" s="5" t="str">
        <f t="shared" si="7"/>
        <v>No</v>
      </c>
      <c r="AF506" s="28"/>
      <c r="AG506" s="21"/>
    </row>
    <row r="507" spans="1:33">
      <c r="A507" s="8" t="s">
        <v>6142</v>
      </c>
      <c r="B507" s="8" t="s">
        <v>1191</v>
      </c>
      <c r="C507" s="9" t="s">
        <v>217</v>
      </c>
      <c r="D507" s="185" t="s">
        <v>6143</v>
      </c>
      <c r="E507" s="188">
        <v>30129</v>
      </c>
      <c r="F507" s="9" t="s">
        <v>83</v>
      </c>
      <c r="G507" s="9" t="s">
        <v>84</v>
      </c>
      <c r="H507" s="10">
        <v>2203663</v>
      </c>
      <c r="I507" s="11">
        <v>34</v>
      </c>
      <c r="J507" s="24">
        <v>1053822</v>
      </c>
      <c r="K507" s="20"/>
      <c r="L507" s="14">
        <v>0</v>
      </c>
      <c r="N507" s="21">
        <v>0</v>
      </c>
      <c r="P507" s="21">
        <v>0</v>
      </c>
      <c r="R507" s="21">
        <v>0</v>
      </c>
      <c r="T507" s="21">
        <v>0</v>
      </c>
      <c r="V507" s="21">
        <v>0</v>
      </c>
      <c r="X507" s="21">
        <v>0</v>
      </c>
      <c r="Z507" s="21">
        <v>0</v>
      </c>
      <c r="AB507" s="22">
        <v>1053822</v>
      </c>
      <c r="AD507" s="5" t="str">
        <f t="shared" si="7"/>
        <v>No</v>
      </c>
      <c r="AF507" s="28"/>
      <c r="AG507" s="21"/>
    </row>
    <row r="508" spans="1:33">
      <c r="A508" s="8" t="s">
        <v>1523</v>
      </c>
      <c r="B508" s="8" t="s">
        <v>1524</v>
      </c>
      <c r="C508" s="9" t="s">
        <v>178</v>
      </c>
      <c r="D508" s="185" t="s">
        <v>1525</v>
      </c>
      <c r="E508" s="188" t="s">
        <v>1526</v>
      </c>
      <c r="F508" s="9" t="s">
        <v>88</v>
      </c>
      <c r="G508" s="9" t="s">
        <v>147</v>
      </c>
      <c r="H508" s="10">
        <v>0</v>
      </c>
      <c r="I508" s="11">
        <v>34</v>
      </c>
      <c r="J508" s="24">
        <v>0</v>
      </c>
      <c r="K508" s="20"/>
      <c r="L508" s="14">
        <v>0</v>
      </c>
      <c r="N508" s="21">
        <v>0</v>
      </c>
      <c r="P508" s="21">
        <v>0</v>
      </c>
      <c r="R508" s="21">
        <v>0</v>
      </c>
      <c r="T508" s="21">
        <v>0</v>
      </c>
      <c r="V508" s="21">
        <v>0</v>
      </c>
      <c r="X508" s="21">
        <v>0</v>
      </c>
      <c r="Z508" s="21">
        <v>1993080</v>
      </c>
      <c r="AB508" s="22">
        <v>1993080</v>
      </c>
      <c r="AD508" s="5" t="str">
        <f t="shared" si="7"/>
        <v>No</v>
      </c>
      <c r="AF508" s="28"/>
      <c r="AG508" s="21"/>
    </row>
    <row r="509" spans="1:33">
      <c r="A509" s="8" t="s">
        <v>4145</v>
      </c>
      <c r="B509" s="8" t="s">
        <v>4146</v>
      </c>
      <c r="C509" s="9" t="s">
        <v>171</v>
      </c>
      <c r="D509" s="185">
        <v>4104</v>
      </c>
      <c r="E509" s="188">
        <v>40104</v>
      </c>
      <c r="F509" s="9" t="s">
        <v>83</v>
      </c>
      <c r="G509" s="9" t="s">
        <v>84</v>
      </c>
      <c r="H509" s="10">
        <v>149422</v>
      </c>
      <c r="I509" s="11">
        <v>34</v>
      </c>
      <c r="J509" s="24">
        <v>1233682</v>
      </c>
      <c r="K509" s="20"/>
      <c r="L509" s="14">
        <v>0</v>
      </c>
      <c r="N509" s="21">
        <v>0</v>
      </c>
      <c r="P509" s="21">
        <v>0</v>
      </c>
      <c r="R509" s="21">
        <v>0</v>
      </c>
      <c r="T509" s="21">
        <v>0</v>
      </c>
      <c r="V509" s="21">
        <v>0</v>
      </c>
      <c r="X509" s="21">
        <v>0</v>
      </c>
      <c r="Z509" s="21">
        <v>0</v>
      </c>
      <c r="AB509" s="22">
        <v>1233682</v>
      </c>
      <c r="AD509" s="5" t="str">
        <f t="shared" si="7"/>
        <v>No</v>
      </c>
      <c r="AF509" s="28"/>
      <c r="AG509" s="21"/>
    </row>
    <row r="510" spans="1:33">
      <c r="A510" s="8" t="s">
        <v>3539</v>
      </c>
      <c r="B510" s="8" t="s">
        <v>2356</v>
      </c>
      <c r="C510" s="9" t="s">
        <v>109</v>
      </c>
      <c r="D510" s="185" t="s">
        <v>3540</v>
      </c>
      <c r="E510" s="188" t="s">
        <v>3541</v>
      </c>
      <c r="F510" s="9" t="s">
        <v>83</v>
      </c>
      <c r="G510" s="9" t="s">
        <v>147</v>
      </c>
      <c r="H510" s="10">
        <v>0</v>
      </c>
      <c r="I510" s="11">
        <v>34</v>
      </c>
      <c r="J510" s="24">
        <v>0</v>
      </c>
      <c r="K510" s="20"/>
      <c r="L510" s="14">
        <v>0</v>
      </c>
      <c r="N510" s="21">
        <v>0</v>
      </c>
      <c r="P510" s="21">
        <v>0</v>
      </c>
      <c r="R510" s="21">
        <v>0</v>
      </c>
      <c r="T510" s="21">
        <v>0</v>
      </c>
      <c r="V510" s="21">
        <v>0</v>
      </c>
      <c r="X510" s="21">
        <v>0</v>
      </c>
      <c r="Z510" s="21">
        <v>0</v>
      </c>
      <c r="AB510" s="22">
        <v>0</v>
      </c>
      <c r="AD510" s="5" t="str">
        <f t="shared" si="7"/>
        <v>No</v>
      </c>
      <c r="AF510" s="28"/>
      <c r="AG510" s="21"/>
    </row>
    <row r="511" spans="1:33">
      <c r="A511" s="8" t="s">
        <v>5531</v>
      </c>
      <c r="B511" s="8" t="s">
        <v>1969</v>
      </c>
      <c r="C511" s="9" t="s">
        <v>132</v>
      </c>
      <c r="D511" s="185" t="s">
        <v>5532</v>
      </c>
      <c r="E511" s="188" t="s">
        <v>5533</v>
      </c>
      <c r="F511" s="9" t="s">
        <v>157</v>
      </c>
      <c r="G511" s="9" t="s">
        <v>147</v>
      </c>
      <c r="H511" s="10">
        <v>0</v>
      </c>
      <c r="I511" s="11">
        <v>34</v>
      </c>
      <c r="J511" s="24">
        <v>0</v>
      </c>
      <c r="K511" s="20"/>
      <c r="L511" s="14">
        <v>0</v>
      </c>
      <c r="N511" s="21">
        <v>0</v>
      </c>
      <c r="P511" s="21">
        <v>0</v>
      </c>
      <c r="R511" s="21">
        <v>0</v>
      </c>
      <c r="T511" s="21">
        <v>0</v>
      </c>
      <c r="V511" s="21">
        <v>0</v>
      </c>
      <c r="X511" s="21">
        <v>0</v>
      </c>
      <c r="Z511" s="21">
        <v>292445</v>
      </c>
      <c r="AB511" s="22">
        <v>292445</v>
      </c>
      <c r="AD511" s="5" t="str">
        <f t="shared" si="7"/>
        <v>No</v>
      </c>
      <c r="AF511" s="28"/>
      <c r="AG511" s="21"/>
    </row>
    <row r="512" spans="1:33">
      <c r="A512" s="8" t="s">
        <v>3670</v>
      </c>
      <c r="B512" s="8" t="s">
        <v>3671</v>
      </c>
      <c r="C512" s="9" t="s">
        <v>288</v>
      </c>
      <c r="D512" s="185">
        <v>3011</v>
      </c>
      <c r="E512" s="188">
        <v>30011</v>
      </c>
      <c r="F512" s="9" t="s">
        <v>88</v>
      </c>
      <c r="G512" s="9" t="s">
        <v>84</v>
      </c>
      <c r="H512" s="10">
        <v>79930</v>
      </c>
      <c r="I512" s="11">
        <v>34</v>
      </c>
      <c r="J512" s="24">
        <v>0</v>
      </c>
      <c r="K512" s="20"/>
      <c r="L512" s="14">
        <v>0</v>
      </c>
      <c r="N512" s="21">
        <v>0</v>
      </c>
      <c r="P512" s="21">
        <v>0</v>
      </c>
      <c r="R512" s="21">
        <v>0</v>
      </c>
      <c r="T512" s="21">
        <v>0</v>
      </c>
      <c r="V512" s="21">
        <v>3160179</v>
      </c>
      <c r="X512" s="21">
        <v>0</v>
      </c>
      <c r="Z512" s="21">
        <v>0</v>
      </c>
      <c r="AB512" s="22">
        <v>3160179</v>
      </c>
      <c r="AD512" s="5" t="str">
        <f t="shared" si="7"/>
        <v>No</v>
      </c>
      <c r="AF512" s="28"/>
      <c r="AG512" s="21"/>
    </row>
    <row r="513" spans="1:33">
      <c r="A513" s="8" t="s">
        <v>392</v>
      </c>
      <c r="B513" s="8" t="s">
        <v>393</v>
      </c>
      <c r="C513" s="9" t="s">
        <v>163</v>
      </c>
      <c r="D513" s="185" t="s">
        <v>394</v>
      </c>
      <c r="E513" s="188" t="s">
        <v>395</v>
      </c>
      <c r="F513" s="9" t="s">
        <v>88</v>
      </c>
      <c r="G513" s="9" t="s">
        <v>147</v>
      </c>
      <c r="H513" s="10">
        <v>0</v>
      </c>
      <c r="I513" s="11">
        <v>33</v>
      </c>
      <c r="J513" s="24">
        <v>0</v>
      </c>
      <c r="K513" s="20"/>
      <c r="L513" s="14">
        <v>0</v>
      </c>
      <c r="N513" s="21">
        <v>0</v>
      </c>
      <c r="P513" s="21">
        <v>0</v>
      </c>
      <c r="R513" s="21">
        <v>0</v>
      </c>
      <c r="T513" s="21">
        <v>0</v>
      </c>
      <c r="V513" s="21">
        <v>0</v>
      </c>
      <c r="X513" s="21">
        <v>0</v>
      </c>
      <c r="Z513" s="21">
        <v>4228533</v>
      </c>
      <c r="AB513" s="22">
        <v>4228533</v>
      </c>
      <c r="AD513" s="5" t="str">
        <f t="shared" si="7"/>
        <v>No</v>
      </c>
      <c r="AF513" s="28"/>
      <c r="AG513" s="21"/>
    </row>
    <row r="514" spans="1:33">
      <c r="A514" s="8" t="s">
        <v>6552</v>
      </c>
      <c r="B514" s="8" t="s">
        <v>3244</v>
      </c>
      <c r="C514" s="9" t="s">
        <v>555</v>
      </c>
      <c r="D514" s="185" t="s">
        <v>3245</v>
      </c>
      <c r="E514" s="188" t="s">
        <v>3246</v>
      </c>
      <c r="F514" s="9" t="s">
        <v>83</v>
      </c>
      <c r="G514" s="9" t="s">
        <v>147</v>
      </c>
      <c r="H514" s="10">
        <v>0</v>
      </c>
      <c r="I514" s="11">
        <v>33</v>
      </c>
      <c r="J514" s="24">
        <v>0</v>
      </c>
      <c r="K514" s="20"/>
      <c r="L514" s="14">
        <v>0</v>
      </c>
      <c r="N514" s="21">
        <v>0</v>
      </c>
      <c r="P514" s="21">
        <v>0</v>
      </c>
      <c r="R514" s="21">
        <v>0</v>
      </c>
      <c r="T514" s="21">
        <v>0</v>
      </c>
      <c r="V514" s="21">
        <v>0</v>
      </c>
      <c r="X514" s="21">
        <v>0</v>
      </c>
      <c r="Z514" s="21">
        <v>1093076</v>
      </c>
      <c r="AB514" s="22">
        <v>1093076</v>
      </c>
      <c r="AD514" s="5" t="str">
        <f t="shared" si="7"/>
        <v>No</v>
      </c>
      <c r="AF514" s="28"/>
      <c r="AG514" s="21"/>
    </row>
    <row r="515" spans="1:33">
      <c r="A515" s="8" t="s">
        <v>3335</v>
      </c>
      <c r="B515" s="8" t="s">
        <v>3336</v>
      </c>
      <c r="C515" s="9" t="s">
        <v>555</v>
      </c>
      <c r="D515" s="185" t="s">
        <v>3337</v>
      </c>
      <c r="E515" s="188" t="s">
        <v>3338</v>
      </c>
      <c r="F515" s="9" t="s">
        <v>83</v>
      </c>
      <c r="G515" s="9" t="s">
        <v>147</v>
      </c>
      <c r="H515" s="10">
        <v>0</v>
      </c>
      <c r="I515" s="11">
        <v>33</v>
      </c>
      <c r="J515" s="24">
        <v>0</v>
      </c>
      <c r="K515" s="20"/>
      <c r="L515" s="14">
        <v>0</v>
      </c>
      <c r="N515" s="21">
        <v>0</v>
      </c>
      <c r="P515" s="21">
        <v>0</v>
      </c>
      <c r="R515" s="21">
        <v>0</v>
      </c>
      <c r="T515" s="21">
        <v>0</v>
      </c>
      <c r="V515" s="21">
        <v>0</v>
      </c>
      <c r="X515" s="21">
        <v>0</v>
      </c>
      <c r="Z515" s="21">
        <v>483100</v>
      </c>
      <c r="AB515" s="22">
        <v>483100</v>
      </c>
      <c r="AD515" s="5" t="str">
        <f t="shared" ref="AD515:AD578" si="8">IF(AC515&amp;AA515&amp;Y515&amp;W515&amp;U515&amp;S515&amp;Q515&amp;O515&amp;M515&amp;K515&lt;&gt;"","Yes","No")</f>
        <v>No</v>
      </c>
      <c r="AF515" s="28"/>
      <c r="AG515" s="21"/>
    </row>
    <row r="516" spans="1:33">
      <c r="A516" s="8" t="s">
        <v>6551</v>
      </c>
      <c r="B516" s="8" t="s">
        <v>2521</v>
      </c>
      <c r="C516" s="9" t="s">
        <v>466</v>
      </c>
      <c r="D516" s="185" t="s">
        <v>2522</v>
      </c>
      <c r="E516" s="188" t="s">
        <v>2523</v>
      </c>
      <c r="F516" s="9" t="s">
        <v>157</v>
      </c>
      <c r="G516" s="9" t="s">
        <v>147</v>
      </c>
      <c r="H516" s="10">
        <v>0</v>
      </c>
      <c r="I516" s="11">
        <v>33</v>
      </c>
      <c r="J516" s="24">
        <v>0</v>
      </c>
      <c r="K516" s="20"/>
      <c r="L516" s="14">
        <v>0</v>
      </c>
      <c r="N516" s="21">
        <v>0</v>
      </c>
      <c r="P516" s="21">
        <v>0</v>
      </c>
      <c r="R516" s="21">
        <v>0</v>
      </c>
      <c r="T516" s="21">
        <v>0</v>
      </c>
      <c r="V516" s="21">
        <v>0</v>
      </c>
      <c r="X516" s="21">
        <v>0</v>
      </c>
      <c r="Z516" s="21">
        <v>19241</v>
      </c>
      <c r="AB516" s="22">
        <v>19241</v>
      </c>
      <c r="AD516" s="5" t="str">
        <f t="shared" si="8"/>
        <v>No</v>
      </c>
      <c r="AF516" s="28"/>
      <c r="AG516" s="21"/>
    </row>
    <row r="517" spans="1:33">
      <c r="A517" s="8" t="s">
        <v>2443</v>
      </c>
      <c r="B517" s="8" t="s">
        <v>1672</v>
      </c>
      <c r="C517" s="9" t="s">
        <v>46</v>
      </c>
      <c r="D517" s="185" t="s">
        <v>2444</v>
      </c>
      <c r="E517" s="188" t="s">
        <v>2445</v>
      </c>
      <c r="F517" s="9" t="s">
        <v>88</v>
      </c>
      <c r="G517" s="9" t="s">
        <v>147</v>
      </c>
      <c r="H517" s="10">
        <v>0</v>
      </c>
      <c r="I517" s="11">
        <v>33</v>
      </c>
      <c r="J517" s="24">
        <v>0</v>
      </c>
      <c r="K517" s="20"/>
      <c r="L517" s="14">
        <v>0</v>
      </c>
      <c r="N517" s="21">
        <v>0</v>
      </c>
      <c r="P517" s="21">
        <v>0</v>
      </c>
      <c r="R517" s="21">
        <v>0</v>
      </c>
      <c r="T517" s="21">
        <v>0</v>
      </c>
      <c r="V517" s="21">
        <v>0</v>
      </c>
      <c r="X517" s="21">
        <v>0</v>
      </c>
      <c r="Z517" s="21">
        <v>2687359</v>
      </c>
      <c r="AB517" s="22">
        <v>2687359</v>
      </c>
      <c r="AD517" s="5" t="str">
        <f t="shared" si="8"/>
        <v>No</v>
      </c>
      <c r="AF517" s="28"/>
      <c r="AG517" s="21"/>
    </row>
    <row r="518" spans="1:33">
      <c r="A518" s="8" t="s">
        <v>1139</v>
      </c>
      <c r="B518" s="8" t="s">
        <v>1140</v>
      </c>
      <c r="C518" s="9" t="s">
        <v>91</v>
      </c>
      <c r="D518" s="185">
        <v>9229</v>
      </c>
      <c r="E518" s="188">
        <v>90229</v>
      </c>
      <c r="F518" s="9" t="s">
        <v>88</v>
      </c>
      <c r="G518" s="9" t="s">
        <v>84</v>
      </c>
      <c r="H518" s="10">
        <v>1723634</v>
      </c>
      <c r="I518" s="11">
        <v>33</v>
      </c>
      <c r="J518" s="24">
        <v>2796529</v>
      </c>
      <c r="K518" s="20"/>
      <c r="L518" s="14">
        <v>0</v>
      </c>
      <c r="N518" s="21">
        <v>0</v>
      </c>
      <c r="P518" s="21">
        <v>0</v>
      </c>
      <c r="R518" s="21">
        <v>682781</v>
      </c>
      <c r="T518" s="21">
        <v>0</v>
      </c>
      <c r="V518" s="21">
        <v>0</v>
      </c>
      <c r="X518" s="21">
        <v>0</v>
      </c>
      <c r="Z518" s="21">
        <v>0</v>
      </c>
      <c r="AB518" s="22">
        <v>3479310</v>
      </c>
      <c r="AD518" s="5" t="str">
        <f t="shared" si="8"/>
        <v>No</v>
      </c>
      <c r="AF518" s="28"/>
      <c r="AG518" s="21"/>
    </row>
    <row r="519" spans="1:33">
      <c r="A519" s="8" t="s">
        <v>333</v>
      </c>
      <c r="B519" s="8" t="s">
        <v>334</v>
      </c>
      <c r="C519" s="9" t="s">
        <v>73</v>
      </c>
      <c r="D519" s="185" t="s">
        <v>335</v>
      </c>
      <c r="E519" s="188" t="s">
        <v>336</v>
      </c>
      <c r="F519" s="9" t="s">
        <v>88</v>
      </c>
      <c r="G519" s="9" t="s">
        <v>147</v>
      </c>
      <c r="H519" s="10">
        <v>0</v>
      </c>
      <c r="I519" s="11">
        <v>33</v>
      </c>
      <c r="J519" s="24">
        <v>0</v>
      </c>
      <c r="K519" s="20"/>
      <c r="L519" s="14">
        <v>0</v>
      </c>
      <c r="N519" s="21">
        <v>0</v>
      </c>
      <c r="P519" s="21">
        <v>0</v>
      </c>
      <c r="R519" s="21">
        <v>0</v>
      </c>
      <c r="T519" s="21">
        <v>0</v>
      </c>
      <c r="V519" s="21">
        <v>0</v>
      </c>
      <c r="X519" s="21">
        <v>0</v>
      </c>
      <c r="Z519" s="21">
        <v>93000</v>
      </c>
      <c r="AB519" s="22">
        <v>93000</v>
      </c>
      <c r="AD519" s="5" t="str">
        <f t="shared" si="8"/>
        <v>No</v>
      </c>
      <c r="AF519" s="28"/>
      <c r="AG519" s="21"/>
    </row>
    <row r="520" spans="1:33">
      <c r="A520" s="8" t="s">
        <v>3351</v>
      </c>
      <c r="B520" s="8" t="s">
        <v>3352</v>
      </c>
      <c r="C520" s="9" t="s">
        <v>555</v>
      </c>
      <c r="D520" s="185" t="s">
        <v>3353</v>
      </c>
      <c r="E520" s="188" t="s">
        <v>3354</v>
      </c>
      <c r="F520" s="9" t="s">
        <v>83</v>
      </c>
      <c r="G520" s="9" t="s">
        <v>147</v>
      </c>
      <c r="H520" s="10">
        <v>0</v>
      </c>
      <c r="I520" s="11">
        <v>33</v>
      </c>
      <c r="J520" s="24">
        <v>0</v>
      </c>
      <c r="K520" s="20"/>
      <c r="L520" s="14">
        <v>0</v>
      </c>
      <c r="N520" s="21">
        <v>0</v>
      </c>
      <c r="P520" s="21">
        <v>0</v>
      </c>
      <c r="R520" s="21">
        <v>0</v>
      </c>
      <c r="T520" s="21">
        <v>0</v>
      </c>
      <c r="V520" s="21">
        <v>0</v>
      </c>
      <c r="X520" s="21">
        <v>0</v>
      </c>
      <c r="Z520" s="21">
        <v>1867441</v>
      </c>
      <c r="AB520" s="22">
        <v>1867441</v>
      </c>
      <c r="AD520" s="5" t="str">
        <f t="shared" si="8"/>
        <v>No</v>
      </c>
      <c r="AF520" s="28"/>
      <c r="AG520" s="21"/>
    </row>
    <row r="521" spans="1:33">
      <c r="A521" s="8" t="s">
        <v>215</v>
      </c>
      <c r="B521" s="8" t="s">
        <v>510</v>
      </c>
      <c r="C521" s="9" t="s">
        <v>58</v>
      </c>
      <c r="D521" s="185">
        <v>5160</v>
      </c>
      <c r="E521" s="188">
        <v>50160</v>
      </c>
      <c r="F521" s="9" t="s">
        <v>83</v>
      </c>
      <c r="G521" s="9" t="s">
        <v>84</v>
      </c>
      <c r="H521" s="10">
        <v>1376476</v>
      </c>
      <c r="I521" s="11">
        <v>33</v>
      </c>
      <c r="J521" s="24">
        <v>1286419</v>
      </c>
      <c r="K521" s="20"/>
      <c r="L521" s="14">
        <v>0</v>
      </c>
      <c r="N521" s="21">
        <v>0</v>
      </c>
      <c r="P521" s="21">
        <v>0</v>
      </c>
      <c r="R521" s="21">
        <v>0</v>
      </c>
      <c r="T521" s="21">
        <v>0</v>
      </c>
      <c r="V521" s="21">
        <v>0</v>
      </c>
      <c r="X521" s="21">
        <v>0</v>
      </c>
      <c r="Z521" s="21">
        <v>0</v>
      </c>
      <c r="AB521" s="22">
        <v>1286419</v>
      </c>
      <c r="AD521" s="5" t="str">
        <f t="shared" si="8"/>
        <v>No</v>
      </c>
      <c r="AF521" s="28"/>
      <c r="AG521" s="21"/>
    </row>
    <row r="522" spans="1:33">
      <c r="A522" s="8" t="s">
        <v>4687</v>
      </c>
      <c r="B522" s="8" t="s">
        <v>4634</v>
      </c>
      <c r="C522" s="9" t="s">
        <v>42</v>
      </c>
      <c r="D522" s="185" t="s">
        <v>4688</v>
      </c>
      <c r="E522" s="188" t="s">
        <v>4689</v>
      </c>
      <c r="F522" s="9" t="s">
        <v>88</v>
      </c>
      <c r="G522" s="9" t="s">
        <v>147</v>
      </c>
      <c r="H522" s="10">
        <v>0</v>
      </c>
      <c r="I522" s="11">
        <v>33</v>
      </c>
      <c r="J522" s="24">
        <v>0</v>
      </c>
      <c r="K522" s="20"/>
      <c r="L522" s="14">
        <v>0</v>
      </c>
      <c r="N522" s="21">
        <v>0</v>
      </c>
      <c r="P522" s="21">
        <v>0</v>
      </c>
      <c r="R522" s="21">
        <v>0</v>
      </c>
      <c r="T522" s="21">
        <v>0</v>
      </c>
      <c r="V522" s="21">
        <v>0</v>
      </c>
      <c r="X522" s="21">
        <v>0</v>
      </c>
      <c r="Z522" s="21">
        <v>194890</v>
      </c>
      <c r="AB522" s="22">
        <v>194890</v>
      </c>
      <c r="AD522" s="5" t="str">
        <f t="shared" si="8"/>
        <v>No</v>
      </c>
      <c r="AF522" s="28"/>
      <c r="AG522" s="21"/>
    </row>
    <row r="523" spans="1:33">
      <c r="A523" s="8" t="s">
        <v>252</v>
      </c>
      <c r="B523" s="8" t="s">
        <v>253</v>
      </c>
      <c r="C523" s="9" t="s">
        <v>254</v>
      </c>
      <c r="D523" s="185">
        <v>8009</v>
      </c>
      <c r="E523" s="188">
        <v>80009</v>
      </c>
      <c r="F523" s="9" t="s">
        <v>88</v>
      </c>
      <c r="G523" s="9" t="s">
        <v>84</v>
      </c>
      <c r="H523" s="10">
        <v>82157</v>
      </c>
      <c r="I523" s="11">
        <v>33</v>
      </c>
      <c r="J523" s="24">
        <v>0</v>
      </c>
      <c r="K523" s="20"/>
      <c r="L523" s="14">
        <v>0</v>
      </c>
      <c r="N523" s="21">
        <v>0</v>
      </c>
      <c r="P523" s="21">
        <v>0</v>
      </c>
      <c r="R523" s="21">
        <v>0</v>
      </c>
      <c r="T523" s="21">
        <v>0</v>
      </c>
      <c r="V523" s="21">
        <v>0</v>
      </c>
      <c r="X523" s="21">
        <v>0</v>
      </c>
      <c r="Z523" s="21">
        <v>0</v>
      </c>
      <c r="AB523" s="22">
        <v>0</v>
      </c>
      <c r="AD523" s="5" t="str">
        <f t="shared" si="8"/>
        <v>No</v>
      </c>
      <c r="AF523" s="28"/>
      <c r="AG523" s="21"/>
    </row>
    <row r="524" spans="1:33">
      <c r="A524" s="8" t="s">
        <v>1181</v>
      </c>
      <c r="B524" s="8" t="s">
        <v>1182</v>
      </c>
      <c r="C524" s="9" t="s">
        <v>171</v>
      </c>
      <c r="D524" s="185">
        <v>4097</v>
      </c>
      <c r="E524" s="188">
        <v>40097</v>
      </c>
      <c r="F524" s="9" t="s">
        <v>183</v>
      </c>
      <c r="G524" s="9" t="s">
        <v>84</v>
      </c>
      <c r="H524" s="10">
        <v>376047</v>
      </c>
      <c r="I524" s="11">
        <v>33</v>
      </c>
      <c r="J524" s="24">
        <v>837393</v>
      </c>
      <c r="K524" s="20"/>
      <c r="L524" s="14">
        <v>0</v>
      </c>
      <c r="N524" s="21">
        <v>0</v>
      </c>
      <c r="P524" s="21">
        <v>0</v>
      </c>
      <c r="R524" s="21">
        <v>0</v>
      </c>
      <c r="T524" s="21">
        <v>0</v>
      </c>
      <c r="V524" s="21">
        <v>0</v>
      </c>
      <c r="X524" s="21">
        <v>0</v>
      </c>
      <c r="Z524" s="21">
        <v>0</v>
      </c>
      <c r="AB524" s="22">
        <v>837393</v>
      </c>
      <c r="AD524" s="5" t="str">
        <f t="shared" si="8"/>
        <v>No</v>
      </c>
      <c r="AF524" s="28"/>
      <c r="AG524" s="21"/>
    </row>
    <row r="525" spans="1:33">
      <c r="A525" s="8" t="s">
        <v>5939</v>
      </c>
      <c r="B525" s="8" t="s">
        <v>4451</v>
      </c>
      <c r="C525" s="9" t="s">
        <v>160</v>
      </c>
      <c r="D525" s="185" t="s">
        <v>4452</v>
      </c>
      <c r="E525" s="188" t="s">
        <v>4453</v>
      </c>
      <c r="F525" s="9" t="s">
        <v>157</v>
      </c>
      <c r="G525" s="9" t="s">
        <v>147</v>
      </c>
      <c r="H525" s="10">
        <v>0</v>
      </c>
      <c r="I525" s="11">
        <v>33</v>
      </c>
      <c r="J525" s="24">
        <v>0</v>
      </c>
      <c r="K525" s="20"/>
      <c r="L525" s="14">
        <v>0</v>
      </c>
      <c r="N525" s="21">
        <v>0</v>
      </c>
      <c r="P525" s="21">
        <v>0</v>
      </c>
      <c r="R525" s="21">
        <v>0</v>
      </c>
      <c r="T525" s="21">
        <v>0</v>
      </c>
      <c r="V525" s="21">
        <v>0</v>
      </c>
      <c r="X525" s="21">
        <v>0</v>
      </c>
      <c r="Z525" s="21">
        <v>87520</v>
      </c>
      <c r="AB525" s="22">
        <v>87520</v>
      </c>
      <c r="AD525" s="5" t="str">
        <f t="shared" si="8"/>
        <v>No</v>
      </c>
      <c r="AF525" s="28"/>
      <c r="AG525" s="21"/>
    </row>
    <row r="526" spans="1:33">
      <c r="A526" s="8" t="s">
        <v>6005</v>
      </c>
      <c r="B526" s="8" t="s">
        <v>6420</v>
      </c>
      <c r="C526" s="9" t="s">
        <v>150</v>
      </c>
      <c r="D526" s="185"/>
      <c r="E526" s="188" t="s">
        <v>6006</v>
      </c>
      <c r="F526" s="9" t="s">
        <v>157</v>
      </c>
      <c r="G526" s="9" t="s">
        <v>147</v>
      </c>
      <c r="H526" s="10">
        <v>0</v>
      </c>
      <c r="I526" s="11">
        <v>33</v>
      </c>
      <c r="J526" s="24">
        <v>0</v>
      </c>
      <c r="K526" s="20"/>
      <c r="L526" s="14">
        <v>0</v>
      </c>
      <c r="N526" s="21">
        <v>0</v>
      </c>
      <c r="P526" s="21">
        <v>0</v>
      </c>
      <c r="R526" s="21">
        <v>0</v>
      </c>
      <c r="T526" s="21">
        <v>0</v>
      </c>
      <c r="V526" s="21">
        <v>0</v>
      </c>
      <c r="X526" s="21">
        <v>0</v>
      </c>
      <c r="Z526" s="21">
        <v>0</v>
      </c>
      <c r="AB526" s="22">
        <v>0</v>
      </c>
      <c r="AD526" s="5" t="str">
        <f t="shared" si="8"/>
        <v>No</v>
      </c>
      <c r="AF526" s="28"/>
      <c r="AG526" s="21"/>
    </row>
    <row r="527" spans="1:33">
      <c r="A527" s="8" t="s">
        <v>1467</v>
      </c>
      <c r="B527" s="8" t="s">
        <v>1468</v>
      </c>
      <c r="C527" s="9" t="s">
        <v>50</v>
      </c>
      <c r="D527" s="185">
        <v>4169</v>
      </c>
      <c r="E527" s="188">
        <v>40169</v>
      </c>
      <c r="F527" s="9" t="s">
        <v>125</v>
      </c>
      <c r="G527" s="9" t="s">
        <v>84</v>
      </c>
      <c r="H527" s="10">
        <v>749495</v>
      </c>
      <c r="I527" s="11">
        <v>33</v>
      </c>
      <c r="J527" s="24">
        <v>0</v>
      </c>
      <c r="K527" s="20"/>
      <c r="L527" s="14">
        <v>0</v>
      </c>
      <c r="N527" s="21">
        <v>0</v>
      </c>
      <c r="P527" s="21">
        <v>0</v>
      </c>
      <c r="R527" s="21">
        <v>0</v>
      </c>
      <c r="T527" s="21">
        <v>0</v>
      </c>
      <c r="V527" s="21">
        <v>0</v>
      </c>
      <c r="X527" s="21">
        <v>0</v>
      </c>
      <c r="Z527" s="21">
        <v>0</v>
      </c>
      <c r="AB527" s="22">
        <v>0</v>
      </c>
      <c r="AD527" s="5" t="str">
        <f t="shared" si="8"/>
        <v>No</v>
      </c>
      <c r="AF527" s="28"/>
      <c r="AG527" s="21"/>
    </row>
    <row r="528" spans="1:33">
      <c r="A528" s="8" t="s">
        <v>6000</v>
      </c>
      <c r="B528" s="8" t="s">
        <v>6064</v>
      </c>
      <c r="C528" s="9" t="s">
        <v>120</v>
      </c>
      <c r="D528" s="185">
        <v>6134</v>
      </c>
      <c r="E528" s="188">
        <v>60134</v>
      </c>
      <c r="F528" s="9" t="s">
        <v>83</v>
      </c>
      <c r="G528" s="9" t="s">
        <v>84</v>
      </c>
      <c r="H528" s="10">
        <v>239938</v>
      </c>
      <c r="I528" s="11">
        <v>33</v>
      </c>
      <c r="J528" s="24">
        <v>0</v>
      </c>
      <c r="K528" s="20"/>
      <c r="L528" s="14">
        <v>0</v>
      </c>
      <c r="N528" s="21">
        <v>0</v>
      </c>
      <c r="P528" s="21">
        <v>0</v>
      </c>
      <c r="R528" s="21">
        <v>0</v>
      </c>
      <c r="T528" s="21">
        <v>0</v>
      </c>
      <c r="V528" s="21">
        <v>0</v>
      </c>
      <c r="X528" s="21">
        <v>0</v>
      </c>
      <c r="Z528" s="21">
        <v>0</v>
      </c>
      <c r="AB528" s="22">
        <v>0</v>
      </c>
      <c r="AD528" s="5" t="str">
        <f t="shared" si="8"/>
        <v>No</v>
      </c>
      <c r="AF528" s="28"/>
      <c r="AG528" s="21"/>
    </row>
    <row r="529" spans="1:33">
      <c r="A529" s="8" t="s">
        <v>2396</v>
      </c>
      <c r="B529" s="8" t="s">
        <v>2397</v>
      </c>
      <c r="C529" s="9" t="s">
        <v>46</v>
      </c>
      <c r="D529" s="185" t="s">
        <v>2398</v>
      </c>
      <c r="E529" s="188" t="s">
        <v>2399</v>
      </c>
      <c r="F529" s="9" t="s">
        <v>88</v>
      </c>
      <c r="G529" s="9" t="s">
        <v>147</v>
      </c>
      <c r="H529" s="10">
        <v>0</v>
      </c>
      <c r="I529" s="11">
        <v>33</v>
      </c>
      <c r="J529" s="24">
        <v>0</v>
      </c>
      <c r="K529" s="20"/>
      <c r="L529" s="14">
        <v>0</v>
      </c>
      <c r="N529" s="21">
        <v>0</v>
      </c>
      <c r="P529" s="21">
        <v>0</v>
      </c>
      <c r="R529" s="21">
        <v>0</v>
      </c>
      <c r="T529" s="21">
        <v>0</v>
      </c>
      <c r="V529" s="21">
        <v>0</v>
      </c>
      <c r="X529" s="21">
        <v>0</v>
      </c>
      <c r="Z529" s="21">
        <v>942721</v>
      </c>
      <c r="AB529" s="22">
        <v>942721</v>
      </c>
      <c r="AD529" s="5" t="str">
        <f t="shared" si="8"/>
        <v>No</v>
      </c>
      <c r="AF529" s="28"/>
      <c r="AG529" s="21"/>
    </row>
    <row r="530" spans="1:33">
      <c r="A530" s="8" t="s">
        <v>4065</v>
      </c>
      <c r="B530" s="8" t="s">
        <v>3162</v>
      </c>
      <c r="C530" s="9" t="s">
        <v>50</v>
      </c>
      <c r="D530" s="185">
        <v>4071</v>
      </c>
      <c r="E530" s="188">
        <v>40071</v>
      </c>
      <c r="F530" s="9" t="s">
        <v>83</v>
      </c>
      <c r="G530" s="9" t="s">
        <v>84</v>
      </c>
      <c r="H530" s="10">
        <v>286692</v>
      </c>
      <c r="I530" s="11">
        <v>32</v>
      </c>
      <c r="J530" s="24">
        <v>0</v>
      </c>
      <c r="K530" s="20"/>
      <c r="L530" s="14">
        <v>0</v>
      </c>
      <c r="N530" s="21">
        <v>0</v>
      </c>
      <c r="P530" s="21">
        <v>0</v>
      </c>
      <c r="R530" s="21">
        <v>0</v>
      </c>
      <c r="T530" s="21">
        <v>0</v>
      </c>
      <c r="V530" s="21">
        <v>0</v>
      </c>
      <c r="X530" s="21">
        <v>0</v>
      </c>
      <c r="Z530" s="21">
        <v>0</v>
      </c>
      <c r="AB530" s="22">
        <v>0</v>
      </c>
      <c r="AD530" s="5" t="str">
        <f t="shared" si="8"/>
        <v>No</v>
      </c>
      <c r="AF530" s="28"/>
      <c r="AG530" s="21"/>
    </row>
    <row r="531" spans="1:33">
      <c r="A531" s="8" t="s">
        <v>1842</v>
      </c>
      <c r="B531" s="8" t="s">
        <v>1843</v>
      </c>
      <c r="C531" s="9" t="s">
        <v>265</v>
      </c>
      <c r="D531" s="185" t="s">
        <v>1844</v>
      </c>
      <c r="E531" s="188" t="s">
        <v>1845</v>
      </c>
      <c r="F531" s="9" t="s">
        <v>88</v>
      </c>
      <c r="G531" s="9" t="s">
        <v>147</v>
      </c>
      <c r="H531" s="10">
        <v>0</v>
      </c>
      <c r="I531" s="11">
        <v>32</v>
      </c>
      <c r="J531" s="24">
        <v>0</v>
      </c>
      <c r="K531" s="20"/>
      <c r="L531" s="14">
        <v>0</v>
      </c>
      <c r="N531" s="21">
        <v>0</v>
      </c>
      <c r="P531" s="21">
        <v>0</v>
      </c>
      <c r="R531" s="21">
        <v>0</v>
      </c>
      <c r="T531" s="21">
        <v>0</v>
      </c>
      <c r="V531" s="21">
        <v>0</v>
      </c>
      <c r="X531" s="21">
        <v>0</v>
      </c>
      <c r="Z531" s="21">
        <v>308924</v>
      </c>
      <c r="AB531" s="22">
        <v>308924</v>
      </c>
      <c r="AD531" s="5" t="str">
        <f t="shared" si="8"/>
        <v>No</v>
      </c>
      <c r="AF531" s="28"/>
      <c r="AG531" s="21"/>
    </row>
    <row r="532" spans="1:33">
      <c r="A532" s="8" t="s">
        <v>5950</v>
      </c>
      <c r="B532" s="8" t="s">
        <v>6121</v>
      </c>
      <c r="C532" s="9" t="s">
        <v>42</v>
      </c>
      <c r="D532" s="185" t="s">
        <v>4651</v>
      </c>
      <c r="E532" s="188" t="s">
        <v>4652</v>
      </c>
      <c r="F532" s="9" t="s">
        <v>83</v>
      </c>
      <c r="G532" s="9" t="s">
        <v>147</v>
      </c>
      <c r="H532" s="10">
        <v>0</v>
      </c>
      <c r="I532" s="11">
        <v>32</v>
      </c>
      <c r="J532" s="24">
        <v>0</v>
      </c>
      <c r="K532" s="20"/>
      <c r="L532" s="14">
        <v>0</v>
      </c>
      <c r="N532" s="21">
        <v>0</v>
      </c>
      <c r="P532" s="21">
        <v>0</v>
      </c>
      <c r="R532" s="21">
        <v>0</v>
      </c>
      <c r="T532" s="21">
        <v>0</v>
      </c>
      <c r="V532" s="21">
        <v>0</v>
      </c>
      <c r="X532" s="21">
        <v>0</v>
      </c>
      <c r="Z532" s="21">
        <v>1605797</v>
      </c>
      <c r="AB532" s="22">
        <v>1605797</v>
      </c>
      <c r="AD532" s="5" t="str">
        <f t="shared" si="8"/>
        <v>No</v>
      </c>
      <c r="AF532" s="28"/>
      <c r="AG532" s="21"/>
    </row>
    <row r="533" spans="1:33">
      <c r="A533" s="8" t="s">
        <v>5937</v>
      </c>
      <c r="B533" s="8" t="s">
        <v>3849</v>
      </c>
      <c r="C533" s="9" t="s">
        <v>160</v>
      </c>
      <c r="D533" s="185" t="s">
        <v>4461</v>
      </c>
      <c r="E533" s="188" t="s">
        <v>4462</v>
      </c>
      <c r="F533" s="9" t="s">
        <v>157</v>
      </c>
      <c r="G533" s="9" t="s">
        <v>147</v>
      </c>
      <c r="H533" s="10">
        <v>0</v>
      </c>
      <c r="I533" s="11">
        <v>32</v>
      </c>
      <c r="J533" s="24">
        <v>0</v>
      </c>
      <c r="K533" s="20"/>
      <c r="L533" s="14">
        <v>0</v>
      </c>
      <c r="N533" s="21">
        <v>0</v>
      </c>
      <c r="P533" s="21">
        <v>0</v>
      </c>
      <c r="R533" s="21">
        <v>0</v>
      </c>
      <c r="T533" s="21">
        <v>0</v>
      </c>
      <c r="V533" s="21">
        <v>0</v>
      </c>
      <c r="X533" s="21">
        <v>0</v>
      </c>
      <c r="Z533" s="21">
        <v>40600</v>
      </c>
      <c r="AB533" s="22">
        <v>40600</v>
      </c>
      <c r="AD533" s="5" t="str">
        <f t="shared" si="8"/>
        <v>No</v>
      </c>
      <c r="AF533" s="28"/>
      <c r="AG533" s="21"/>
    </row>
    <row r="534" spans="1:33">
      <c r="A534" s="8" t="s">
        <v>1154</v>
      </c>
      <c r="B534" s="8" t="s">
        <v>1155</v>
      </c>
      <c r="C534" s="9" t="s">
        <v>171</v>
      </c>
      <c r="D534" s="185">
        <v>4185</v>
      </c>
      <c r="E534" s="188">
        <v>40185</v>
      </c>
      <c r="F534" s="9" t="s">
        <v>125</v>
      </c>
      <c r="G534" s="9" t="s">
        <v>84</v>
      </c>
      <c r="H534" s="10">
        <v>143280</v>
      </c>
      <c r="I534" s="11">
        <v>32</v>
      </c>
      <c r="J534" s="24">
        <v>1203905</v>
      </c>
      <c r="K534" s="20"/>
      <c r="L534" s="14">
        <v>0</v>
      </c>
      <c r="N534" s="21">
        <v>0</v>
      </c>
      <c r="P534" s="21">
        <v>0</v>
      </c>
      <c r="R534" s="21">
        <v>0</v>
      </c>
      <c r="T534" s="21">
        <v>0</v>
      </c>
      <c r="V534" s="21">
        <v>0</v>
      </c>
      <c r="X534" s="21">
        <v>0</v>
      </c>
      <c r="Z534" s="21">
        <v>0</v>
      </c>
      <c r="AB534" s="22">
        <v>1203905</v>
      </c>
      <c r="AD534" s="5" t="str">
        <f t="shared" si="8"/>
        <v>No</v>
      </c>
      <c r="AF534" s="28"/>
      <c r="AG534" s="21"/>
    </row>
    <row r="535" spans="1:33">
      <c r="A535" s="8" t="s">
        <v>3007</v>
      </c>
      <c r="B535" s="8" t="s">
        <v>2104</v>
      </c>
      <c r="C535" s="9" t="s">
        <v>217</v>
      </c>
      <c r="D535" s="185" t="s">
        <v>3008</v>
      </c>
      <c r="E535" s="188" t="s">
        <v>3009</v>
      </c>
      <c r="F535" s="9" t="s">
        <v>83</v>
      </c>
      <c r="G535" s="9" t="s">
        <v>147</v>
      </c>
      <c r="H535" s="10">
        <v>0</v>
      </c>
      <c r="I535" s="11">
        <v>32</v>
      </c>
      <c r="J535" s="24">
        <v>0</v>
      </c>
      <c r="K535" s="20"/>
      <c r="L535" s="14">
        <v>0</v>
      </c>
      <c r="N535" s="21">
        <v>0</v>
      </c>
      <c r="P535" s="21">
        <v>0</v>
      </c>
      <c r="R535" s="21">
        <v>0</v>
      </c>
      <c r="T535" s="21">
        <v>0</v>
      </c>
      <c r="V535" s="21">
        <v>0</v>
      </c>
      <c r="X535" s="21">
        <v>0</v>
      </c>
      <c r="Z535" s="21">
        <v>416724</v>
      </c>
      <c r="AB535" s="22">
        <v>416724</v>
      </c>
      <c r="AD535" s="5" t="str">
        <f t="shared" si="8"/>
        <v>No</v>
      </c>
      <c r="AF535" s="28"/>
      <c r="AG535" s="21"/>
    </row>
    <row r="536" spans="1:33">
      <c r="A536" s="8" t="s">
        <v>3401</v>
      </c>
      <c r="B536" s="8" t="s">
        <v>1791</v>
      </c>
      <c r="C536" s="9" t="s">
        <v>42</v>
      </c>
      <c r="D536" s="185">
        <v>2135</v>
      </c>
      <c r="E536" s="188">
        <v>20135</v>
      </c>
      <c r="F536" s="9" t="s">
        <v>113</v>
      </c>
      <c r="G536" s="9" t="s">
        <v>84</v>
      </c>
      <c r="H536" s="10">
        <v>18351295</v>
      </c>
      <c r="I536" s="11">
        <v>32</v>
      </c>
      <c r="J536" s="24">
        <v>1940279</v>
      </c>
      <c r="K536" s="20"/>
      <c r="L536" s="14">
        <v>0</v>
      </c>
      <c r="N536" s="21">
        <v>0</v>
      </c>
      <c r="P536" s="21">
        <v>0</v>
      </c>
      <c r="R536" s="21">
        <v>0</v>
      </c>
      <c r="T536" s="21">
        <v>0</v>
      </c>
      <c r="V536" s="21">
        <v>0</v>
      </c>
      <c r="X536" s="21">
        <v>0</v>
      </c>
      <c r="Z536" s="21">
        <v>0</v>
      </c>
      <c r="AB536" s="22">
        <v>1940279</v>
      </c>
      <c r="AD536" s="5" t="str">
        <f t="shared" si="8"/>
        <v>No</v>
      </c>
      <c r="AF536" s="28"/>
      <c r="AG536" s="21"/>
    </row>
    <row r="537" spans="1:33">
      <c r="A537" s="8" t="s">
        <v>3390</v>
      </c>
      <c r="B537" s="8" t="s">
        <v>1442</v>
      </c>
      <c r="C537" s="9" t="s">
        <v>150</v>
      </c>
      <c r="D537" s="185" t="s">
        <v>3391</v>
      </c>
      <c r="E537" s="188">
        <v>60002</v>
      </c>
      <c r="F537" s="9" t="s">
        <v>36</v>
      </c>
      <c r="G537" s="9" t="s">
        <v>5756</v>
      </c>
      <c r="H537" s="10">
        <v>0</v>
      </c>
      <c r="I537" s="11">
        <v>32</v>
      </c>
      <c r="J537" s="24">
        <v>0</v>
      </c>
      <c r="K537" s="20"/>
      <c r="L537" s="14">
        <v>0</v>
      </c>
      <c r="N537" s="21">
        <v>0</v>
      </c>
      <c r="P537" s="21">
        <v>0</v>
      </c>
      <c r="R537" s="21">
        <v>0</v>
      </c>
      <c r="T537" s="21">
        <v>0</v>
      </c>
      <c r="V537" s="21">
        <v>0</v>
      </c>
      <c r="X537" s="21">
        <v>0</v>
      </c>
      <c r="Z537" s="21">
        <v>0</v>
      </c>
      <c r="AB537" s="22">
        <v>0</v>
      </c>
      <c r="AD537" s="5" t="str">
        <f t="shared" si="8"/>
        <v>No</v>
      </c>
      <c r="AF537" s="28"/>
      <c r="AG537" s="21"/>
    </row>
    <row r="538" spans="1:33">
      <c r="A538" s="8" t="s">
        <v>4117</v>
      </c>
      <c r="B538" s="8" t="s">
        <v>4118</v>
      </c>
      <c r="C538" s="9" t="s">
        <v>91</v>
      </c>
      <c r="D538" s="185" t="s">
        <v>4119</v>
      </c>
      <c r="E538" s="188" t="s">
        <v>4120</v>
      </c>
      <c r="F538" s="9" t="s">
        <v>88</v>
      </c>
      <c r="G538" s="9" t="s">
        <v>147</v>
      </c>
      <c r="H538" s="10">
        <v>0</v>
      </c>
      <c r="I538" s="11">
        <v>31</v>
      </c>
      <c r="J538" s="24">
        <v>0</v>
      </c>
      <c r="K538" s="20"/>
      <c r="L538" s="14">
        <v>0</v>
      </c>
      <c r="N538" s="21">
        <v>0</v>
      </c>
      <c r="P538" s="21">
        <v>0</v>
      </c>
      <c r="R538" s="21">
        <v>0</v>
      </c>
      <c r="T538" s="21">
        <v>0</v>
      </c>
      <c r="V538" s="21">
        <v>0</v>
      </c>
      <c r="X538" s="21">
        <v>0</v>
      </c>
      <c r="Z538" s="21">
        <v>309862</v>
      </c>
      <c r="AB538" s="22">
        <v>309862</v>
      </c>
      <c r="AD538" s="5" t="str">
        <f t="shared" si="8"/>
        <v>No</v>
      </c>
      <c r="AF538" s="28"/>
      <c r="AG538" s="21"/>
    </row>
    <row r="539" spans="1:33">
      <c r="A539" s="8" t="s">
        <v>1006</v>
      </c>
      <c r="B539" s="8" t="s">
        <v>1007</v>
      </c>
      <c r="C539" s="9" t="s">
        <v>58</v>
      </c>
      <c r="D539" s="185">
        <v>5161</v>
      </c>
      <c r="E539" s="188">
        <v>50161</v>
      </c>
      <c r="F539" s="9" t="s">
        <v>83</v>
      </c>
      <c r="G539" s="9" t="s">
        <v>84</v>
      </c>
      <c r="H539" s="10">
        <v>1376476</v>
      </c>
      <c r="I539" s="11">
        <v>31</v>
      </c>
      <c r="J539" s="24">
        <v>0</v>
      </c>
      <c r="K539" s="20"/>
      <c r="L539" s="14">
        <v>0</v>
      </c>
      <c r="N539" s="21">
        <v>0</v>
      </c>
      <c r="P539" s="21">
        <v>0</v>
      </c>
      <c r="R539" s="21">
        <v>1146789</v>
      </c>
      <c r="T539" s="21">
        <v>0</v>
      </c>
      <c r="V539" s="21">
        <v>0</v>
      </c>
      <c r="X539" s="21">
        <v>0</v>
      </c>
      <c r="Z539" s="21">
        <v>0</v>
      </c>
      <c r="AB539" s="22">
        <v>1146789</v>
      </c>
      <c r="AD539" s="5" t="str">
        <f t="shared" si="8"/>
        <v>No</v>
      </c>
      <c r="AF539" s="28"/>
      <c r="AG539" s="21"/>
    </row>
    <row r="540" spans="1:33">
      <c r="A540" s="8" t="s">
        <v>536</v>
      </c>
      <c r="B540" s="8" t="s">
        <v>537</v>
      </c>
      <c r="C540" s="9" t="s">
        <v>210</v>
      </c>
      <c r="D540" s="185" t="s">
        <v>538</v>
      </c>
      <c r="E540" s="188">
        <v>44925</v>
      </c>
      <c r="F540" s="9" t="s">
        <v>36</v>
      </c>
      <c r="G540" s="9" t="s">
        <v>5756</v>
      </c>
      <c r="H540" s="10">
        <v>0</v>
      </c>
      <c r="I540" s="11">
        <v>31</v>
      </c>
      <c r="J540" s="24">
        <v>0</v>
      </c>
      <c r="K540" s="20"/>
      <c r="L540" s="14">
        <v>0</v>
      </c>
      <c r="N540" s="21">
        <v>0</v>
      </c>
      <c r="P540" s="21">
        <v>0</v>
      </c>
      <c r="R540" s="21">
        <v>0</v>
      </c>
      <c r="T540" s="21">
        <v>0</v>
      </c>
      <c r="V540" s="21">
        <v>0</v>
      </c>
      <c r="X540" s="21">
        <v>0</v>
      </c>
      <c r="Z540" s="21">
        <v>7287</v>
      </c>
      <c r="AB540" s="22">
        <v>7287</v>
      </c>
      <c r="AD540" s="5" t="str">
        <f t="shared" si="8"/>
        <v>No</v>
      </c>
      <c r="AF540" s="28"/>
      <c r="AG540" s="21"/>
    </row>
    <row r="541" spans="1:33">
      <c r="A541" s="8" t="s">
        <v>1422</v>
      </c>
      <c r="B541" s="8" t="s">
        <v>149</v>
      </c>
      <c r="C541" s="9" t="s">
        <v>150</v>
      </c>
      <c r="D541" s="185" t="s">
        <v>1423</v>
      </c>
      <c r="E541" s="188" t="s">
        <v>1424</v>
      </c>
      <c r="F541" s="9" t="s">
        <v>125</v>
      </c>
      <c r="G541" s="9" t="s">
        <v>147</v>
      </c>
      <c r="H541" s="10">
        <v>0</v>
      </c>
      <c r="I541" s="11">
        <v>31</v>
      </c>
      <c r="J541" s="24">
        <v>0</v>
      </c>
      <c r="K541" s="20"/>
      <c r="L541" s="14">
        <v>0</v>
      </c>
      <c r="N541" s="21">
        <v>0</v>
      </c>
      <c r="P541" s="21">
        <v>0</v>
      </c>
      <c r="R541" s="21">
        <v>0</v>
      </c>
      <c r="T541" s="21">
        <v>0</v>
      </c>
      <c r="V541" s="21">
        <v>0</v>
      </c>
      <c r="X541" s="21">
        <v>0</v>
      </c>
      <c r="Z541" s="21">
        <v>206314</v>
      </c>
      <c r="AB541" s="22">
        <v>206314</v>
      </c>
      <c r="AD541" s="5" t="str">
        <f t="shared" si="8"/>
        <v>No</v>
      </c>
      <c r="AF541" s="28"/>
      <c r="AG541" s="21"/>
    </row>
    <row r="542" spans="1:33">
      <c r="A542" s="8" t="s">
        <v>2661</v>
      </c>
      <c r="B542" s="8" t="s">
        <v>2662</v>
      </c>
      <c r="C542" s="9" t="s">
        <v>288</v>
      </c>
      <c r="D542" s="185" t="s">
        <v>2663</v>
      </c>
      <c r="E542" s="188" t="s">
        <v>2664</v>
      </c>
      <c r="F542" s="9" t="s">
        <v>88</v>
      </c>
      <c r="G542" s="9" t="s">
        <v>147</v>
      </c>
      <c r="H542" s="10">
        <v>0</v>
      </c>
      <c r="I542" s="11">
        <v>31</v>
      </c>
      <c r="J542" s="24">
        <v>0</v>
      </c>
      <c r="K542" s="20"/>
      <c r="L542" s="14">
        <v>0</v>
      </c>
      <c r="N542" s="21">
        <v>0</v>
      </c>
      <c r="P542" s="21">
        <v>0</v>
      </c>
      <c r="R542" s="21">
        <v>0</v>
      </c>
      <c r="T542" s="21">
        <v>0</v>
      </c>
      <c r="V542" s="21">
        <v>0</v>
      </c>
      <c r="X542" s="21">
        <v>0</v>
      </c>
      <c r="Z542" s="21">
        <v>3418952</v>
      </c>
      <c r="AB542" s="22">
        <v>3418952</v>
      </c>
      <c r="AD542" s="5" t="str">
        <f t="shared" si="8"/>
        <v>No</v>
      </c>
      <c r="AF542" s="28"/>
      <c r="AG542" s="21"/>
    </row>
    <row r="543" spans="1:33">
      <c r="A543" s="8" t="s">
        <v>3115</v>
      </c>
      <c r="B543" s="8" t="s">
        <v>3116</v>
      </c>
      <c r="C543" s="9" t="s">
        <v>171</v>
      </c>
      <c r="D543" s="185" t="s">
        <v>3117</v>
      </c>
      <c r="E543" s="188" t="s">
        <v>3118</v>
      </c>
      <c r="F543" s="9" t="s">
        <v>157</v>
      </c>
      <c r="G543" s="9" t="s">
        <v>147</v>
      </c>
      <c r="H543" s="10">
        <v>0</v>
      </c>
      <c r="I543" s="11">
        <v>31</v>
      </c>
      <c r="J543" s="24">
        <v>0</v>
      </c>
      <c r="K543" s="20"/>
      <c r="L543" s="14">
        <v>0</v>
      </c>
      <c r="N543" s="21">
        <v>0</v>
      </c>
      <c r="P543" s="21">
        <v>0</v>
      </c>
      <c r="R543" s="21">
        <v>0</v>
      </c>
      <c r="T543" s="21">
        <v>0</v>
      </c>
      <c r="V543" s="21">
        <v>0</v>
      </c>
      <c r="X543" s="21">
        <v>0</v>
      </c>
      <c r="Z543" s="21">
        <v>769835</v>
      </c>
      <c r="AB543" s="22">
        <v>769835</v>
      </c>
      <c r="AD543" s="5" t="str">
        <f t="shared" si="8"/>
        <v>No</v>
      </c>
      <c r="AF543" s="28"/>
      <c r="AG543" s="21"/>
    </row>
    <row r="544" spans="1:33">
      <c r="A544" s="8" t="s">
        <v>5261</v>
      </c>
      <c r="B544" s="8" t="s">
        <v>6418</v>
      </c>
      <c r="C544" s="9" t="s">
        <v>168</v>
      </c>
      <c r="D544" s="185" t="s">
        <v>5262</v>
      </c>
      <c r="E544" s="188" t="s">
        <v>5263</v>
      </c>
      <c r="F544" s="9" t="s">
        <v>83</v>
      </c>
      <c r="G544" s="9" t="s">
        <v>147</v>
      </c>
      <c r="H544" s="10">
        <v>0</v>
      </c>
      <c r="I544" s="11">
        <v>31</v>
      </c>
      <c r="J544" s="24">
        <v>0</v>
      </c>
      <c r="K544" s="20"/>
      <c r="L544" s="14">
        <v>0</v>
      </c>
      <c r="N544" s="21">
        <v>0</v>
      </c>
      <c r="P544" s="21">
        <v>0</v>
      </c>
      <c r="R544" s="21">
        <v>0</v>
      </c>
      <c r="T544" s="21">
        <v>0</v>
      </c>
      <c r="V544" s="21">
        <v>0</v>
      </c>
      <c r="X544" s="21">
        <v>0</v>
      </c>
      <c r="Z544" s="21">
        <v>184721</v>
      </c>
      <c r="AB544" s="22">
        <v>184721</v>
      </c>
      <c r="AD544" s="5" t="str">
        <f t="shared" si="8"/>
        <v>No</v>
      </c>
      <c r="AF544" s="28"/>
      <c r="AG544" s="21"/>
    </row>
    <row r="545" spans="1:33">
      <c r="A545" s="8" t="s">
        <v>1909</v>
      </c>
      <c r="B545" s="8" t="s">
        <v>549</v>
      </c>
      <c r="C545" s="9" t="s">
        <v>265</v>
      </c>
      <c r="D545" s="185" t="s">
        <v>1910</v>
      </c>
      <c r="E545" s="188" t="s">
        <v>1911</v>
      </c>
      <c r="F545" s="9" t="s">
        <v>88</v>
      </c>
      <c r="G545" s="9" t="s">
        <v>147</v>
      </c>
      <c r="H545" s="10">
        <v>0</v>
      </c>
      <c r="I545" s="11">
        <v>31</v>
      </c>
      <c r="J545" s="24">
        <v>0</v>
      </c>
      <c r="K545" s="20"/>
      <c r="L545" s="14">
        <v>0</v>
      </c>
      <c r="N545" s="21">
        <v>0</v>
      </c>
      <c r="P545" s="21">
        <v>0</v>
      </c>
      <c r="R545" s="21">
        <v>0</v>
      </c>
      <c r="T545" s="21">
        <v>0</v>
      </c>
      <c r="V545" s="21">
        <v>0</v>
      </c>
      <c r="X545" s="21">
        <v>0</v>
      </c>
      <c r="Z545" s="21">
        <v>359488</v>
      </c>
      <c r="AB545" s="22">
        <v>359488</v>
      </c>
      <c r="AD545" s="5" t="str">
        <f t="shared" si="8"/>
        <v>No</v>
      </c>
      <c r="AF545" s="28"/>
      <c r="AG545" s="21"/>
    </row>
    <row r="546" spans="1:33">
      <c r="A546" s="8" t="s">
        <v>2500</v>
      </c>
      <c r="B546" s="8" t="s">
        <v>2501</v>
      </c>
      <c r="C546" s="9" t="s">
        <v>46</v>
      </c>
      <c r="D546" s="185" t="s">
        <v>2502</v>
      </c>
      <c r="E546" s="188" t="s">
        <v>2503</v>
      </c>
      <c r="F546" s="9" t="s">
        <v>88</v>
      </c>
      <c r="G546" s="9" t="s">
        <v>147</v>
      </c>
      <c r="H546" s="10">
        <v>0</v>
      </c>
      <c r="I546" s="11">
        <v>31</v>
      </c>
      <c r="J546" s="24">
        <v>0</v>
      </c>
      <c r="K546" s="20"/>
      <c r="L546" s="14">
        <v>0</v>
      </c>
      <c r="N546" s="21">
        <v>0</v>
      </c>
      <c r="P546" s="21">
        <v>0</v>
      </c>
      <c r="R546" s="21">
        <v>0</v>
      </c>
      <c r="T546" s="21">
        <v>0</v>
      </c>
      <c r="V546" s="21">
        <v>0</v>
      </c>
      <c r="X546" s="21">
        <v>0</v>
      </c>
      <c r="Z546" s="21">
        <v>1649621</v>
      </c>
      <c r="AB546" s="22">
        <v>1649621</v>
      </c>
      <c r="AD546" s="5" t="str">
        <f t="shared" si="8"/>
        <v>No</v>
      </c>
      <c r="AF546" s="28"/>
      <c r="AG546" s="21"/>
    </row>
    <row r="547" spans="1:33">
      <c r="A547" s="8" t="s">
        <v>1263</v>
      </c>
      <c r="B547" s="8" t="s">
        <v>1264</v>
      </c>
      <c r="C547" s="9" t="s">
        <v>555</v>
      </c>
      <c r="D547" s="185">
        <v>5061</v>
      </c>
      <c r="E547" s="188">
        <v>50061</v>
      </c>
      <c r="F547" s="9" t="s">
        <v>83</v>
      </c>
      <c r="G547" s="9" t="s">
        <v>84</v>
      </c>
      <c r="H547" s="10">
        <v>93863</v>
      </c>
      <c r="I547" s="11">
        <v>31</v>
      </c>
      <c r="J547" s="24">
        <v>4616001</v>
      </c>
      <c r="K547" s="20"/>
      <c r="L547" s="14">
        <v>0</v>
      </c>
      <c r="N547" s="21">
        <v>0</v>
      </c>
      <c r="P547" s="21">
        <v>0</v>
      </c>
      <c r="R547" s="21">
        <v>0</v>
      </c>
      <c r="T547" s="21">
        <v>0</v>
      </c>
      <c r="V547" s="21">
        <v>0</v>
      </c>
      <c r="X547" s="21">
        <v>0</v>
      </c>
      <c r="Z547" s="21">
        <v>0</v>
      </c>
      <c r="AB547" s="22">
        <v>4616001</v>
      </c>
      <c r="AD547" s="5" t="str">
        <f t="shared" si="8"/>
        <v>No</v>
      </c>
      <c r="AF547" s="28"/>
      <c r="AG547" s="21"/>
    </row>
    <row r="548" spans="1:33">
      <c r="A548" s="8" t="s">
        <v>3137</v>
      </c>
      <c r="B548" s="8" t="s">
        <v>3138</v>
      </c>
      <c r="C548" s="9" t="s">
        <v>288</v>
      </c>
      <c r="D548" s="185">
        <v>3087</v>
      </c>
      <c r="E548" s="188">
        <v>30087</v>
      </c>
      <c r="F548" s="9" t="s">
        <v>83</v>
      </c>
      <c r="G548" s="9" t="s">
        <v>84</v>
      </c>
      <c r="H548" s="10">
        <v>51370</v>
      </c>
      <c r="I548" s="11">
        <v>31</v>
      </c>
      <c r="J548" s="24">
        <v>3393855</v>
      </c>
      <c r="K548" s="20"/>
      <c r="L548" s="14">
        <v>0</v>
      </c>
      <c r="N548" s="21">
        <v>0</v>
      </c>
      <c r="P548" s="21">
        <v>0</v>
      </c>
      <c r="R548" s="21">
        <v>0</v>
      </c>
      <c r="T548" s="21">
        <v>0</v>
      </c>
      <c r="V548" s="21">
        <v>0</v>
      </c>
      <c r="X548" s="21">
        <v>0</v>
      </c>
      <c r="Z548" s="21">
        <v>0</v>
      </c>
      <c r="AB548" s="22">
        <v>3393855</v>
      </c>
      <c r="AD548" s="5" t="str">
        <f t="shared" si="8"/>
        <v>No</v>
      </c>
      <c r="AF548" s="28"/>
      <c r="AG548" s="21"/>
    </row>
    <row r="549" spans="1:33">
      <c r="A549" s="8" t="s">
        <v>4439</v>
      </c>
      <c r="B549" s="8" t="s">
        <v>4440</v>
      </c>
      <c r="C549" s="9" t="s">
        <v>171</v>
      </c>
      <c r="D549" s="185">
        <v>4129</v>
      </c>
      <c r="E549" s="188">
        <v>40129</v>
      </c>
      <c r="F549" s="9" t="s">
        <v>83</v>
      </c>
      <c r="G549" s="9" t="s">
        <v>84</v>
      </c>
      <c r="H549" s="10">
        <v>169541</v>
      </c>
      <c r="I549" s="11">
        <v>31</v>
      </c>
      <c r="J549" s="24">
        <v>658016</v>
      </c>
      <c r="K549" s="20"/>
      <c r="L549" s="14">
        <v>0</v>
      </c>
      <c r="N549" s="21">
        <v>0</v>
      </c>
      <c r="P549" s="21">
        <v>0</v>
      </c>
      <c r="R549" s="21">
        <v>0</v>
      </c>
      <c r="T549" s="21">
        <v>0</v>
      </c>
      <c r="V549" s="21">
        <v>0</v>
      </c>
      <c r="X549" s="21">
        <v>0</v>
      </c>
      <c r="Z549" s="21">
        <v>0</v>
      </c>
      <c r="AB549" s="22">
        <v>658016</v>
      </c>
      <c r="AD549" s="5" t="str">
        <f t="shared" si="8"/>
        <v>No</v>
      </c>
      <c r="AF549" s="28"/>
      <c r="AG549" s="21"/>
    </row>
    <row r="550" spans="1:33">
      <c r="A550" s="8" t="s">
        <v>6150</v>
      </c>
      <c r="B550" s="8" t="s">
        <v>6151</v>
      </c>
      <c r="C550" s="9" t="s">
        <v>91</v>
      </c>
      <c r="D550" s="185"/>
      <c r="E550" s="188">
        <v>99424</v>
      </c>
      <c r="F550" s="9" t="s">
        <v>83</v>
      </c>
      <c r="G550" s="9" t="s">
        <v>5756</v>
      </c>
      <c r="H550" s="10">
        <v>12150996</v>
      </c>
      <c r="I550" s="11">
        <v>31</v>
      </c>
      <c r="J550" s="24">
        <v>0</v>
      </c>
      <c r="K550" s="20"/>
      <c r="L550" s="14">
        <v>0</v>
      </c>
      <c r="N550" s="21">
        <v>0</v>
      </c>
      <c r="P550" s="21">
        <v>0</v>
      </c>
      <c r="R550" s="21">
        <v>0</v>
      </c>
      <c r="T550" s="21">
        <v>0</v>
      </c>
      <c r="V550" s="21">
        <v>0</v>
      </c>
      <c r="X550" s="21">
        <v>0</v>
      </c>
      <c r="Z550" s="21">
        <v>0</v>
      </c>
      <c r="AB550" s="22">
        <v>0</v>
      </c>
      <c r="AD550" s="5" t="str">
        <f t="shared" si="8"/>
        <v>No</v>
      </c>
      <c r="AF550" s="28"/>
      <c r="AG550" s="21"/>
    </row>
    <row r="551" spans="1:33">
      <c r="A551" s="8" t="s">
        <v>5609</v>
      </c>
      <c r="B551" s="8" t="s">
        <v>5610</v>
      </c>
      <c r="C551" s="9" t="s">
        <v>254</v>
      </c>
      <c r="D551" s="185" t="s">
        <v>5611</v>
      </c>
      <c r="E551" s="188" t="s">
        <v>5612</v>
      </c>
      <c r="F551" s="9" t="s">
        <v>157</v>
      </c>
      <c r="G551" s="9" t="s">
        <v>147</v>
      </c>
      <c r="H551" s="10">
        <v>0</v>
      </c>
      <c r="I551" s="11">
        <v>31</v>
      </c>
      <c r="J551" s="24">
        <v>0</v>
      </c>
      <c r="K551" s="20"/>
      <c r="L551" s="14">
        <v>0</v>
      </c>
      <c r="N551" s="21">
        <v>0</v>
      </c>
      <c r="P551" s="21">
        <v>0</v>
      </c>
      <c r="R551" s="21">
        <v>0</v>
      </c>
      <c r="T551" s="21">
        <v>0</v>
      </c>
      <c r="V551" s="21">
        <v>0</v>
      </c>
      <c r="X551" s="21">
        <v>0</v>
      </c>
      <c r="Z551" s="21">
        <v>0</v>
      </c>
      <c r="AB551" s="22">
        <v>0</v>
      </c>
      <c r="AD551" s="5" t="str">
        <f t="shared" si="8"/>
        <v>No</v>
      </c>
      <c r="AF551" s="28"/>
      <c r="AG551" s="21"/>
    </row>
    <row r="552" spans="1:33">
      <c r="A552" s="8" t="s">
        <v>487</v>
      </c>
      <c r="B552" s="8" t="s">
        <v>488</v>
      </c>
      <c r="C552" s="9" t="s">
        <v>254</v>
      </c>
      <c r="D552" s="185">
        <v>8004</v>
      </c>
      <c r="E552" s="188">
        <v>80004</v>
      </c>
      <c r="F552" s="9" t="s">
        <v>83</v>
      </c>
      <c r="G552" s="9" t="s">
        <v>84</v>
      </c>
      <c r="H552" s="10">
        <v>114773</v>
      </c>
      <c r="I552" s="11">
        <v>31</v>
      </c>
      <c r="J552" s="24">
        <v>0</v>
      </c>
      <c r="K552" s="20"/>
      <c r="L552" s="14">
        <v>0</v>
      </c>
      <c r="N552" s="21">
        <v>0</v>
      </c>
      <c r="P552" s="21">
        <v>0</v>
      </c>
      <c r="R552" s="21">
        <v>12038</v>
      </c>
      <c r="T552" s="21">
        <v>0</v>
      </c>
      <c r="V552" s="21">
        <v>0</v>
      </c>
      <c r="X552" s="21">
        <v>0</v>
      </c>
      <c r="Z552" s="21">
        <v>0</v>
      </c>
      <c r="AB552" s="22">
        <v>12038</v>
      </c>
      <c r="AD552" s="5" t="str">
        <f t="shared" si="8"/>
        <v>No</v>
      </c>
      <c r="AF552" s="28"/>
      <c r="AG552" s="21"/>
    </row>
    <row r="553" spans="1:33">
      <c r="A553" s="8" t="s">
        <v>6553</v>
      </c>
      <c r="B553" s="8" t="s">
        <v>626</v>
      </c>
      <c r="C553" s="9" t="s">
        <v>210</v>
      </c>
      <c r="D553" s="185">
        <v>4015</v>
      </c>
      <c r="E553" s="188">
        <v>40015</v>
      </c>
      <c r="F553" s="9" t="s">
        <v>83</v>
      </c>
      <c r="G553" s="9" t="s">
        <v>84</v>
      </c>
      <c r="H553" s="10">
        <v>351478</v>
      </c>
      <c r="I553" s="11">
        <v>31</v>
      </c>
      <c r="J553" s="24">
        <v>480000</v>
      </c>
      <c r="K553" s="20"/>
      <c r="L553" s="14">
        <v>0</v>
      </c>
      <c r="N553" s="21">
        <v>0</v>
      </c>
      <c r="P553" s="21">
        <v>0</v>
      </c>
      <c r="R553" s="21">
        <v>0</v>
      </c>
      <c r="T553" s="21">
        <v>0</v>
      </c>
      <c r="V553" s="21">
        <v>0</v>
      </c>
      <c r="X553" s="21">
        <v>0</v>
      </c>
      <c r="Z553" s="21">
        <v>0</v>
      </c>
      <c r="AB553" s="22">
        <v>480000</v>
      </c>
      <c r="AD553" s="5" t="str">
        <f t="shared" si="8"/>
        <v>No</v>
      </c>
      <c r="AF553" s="28"/>
      <c r="AG553" s="21"/>
    </row>
    <row r="554" spans="1:33">
      <c r="A554" s="8" t="s">
        <v>4332</v>
      </c>
      <c r="B554" s="8" t="s">
        <v>4333</v>
      </c>
      <c r="C554" s="9" t="s">
        <v>235</v>
      </c>
      <c r="D554" s="185" t="s">
        <v>4334</v>
      </c>
      <c r="E554" s="188" t="s">
        <v>4335</v>
      </c>
      <c r="F554" s="9" t="s">
        <v>88</v>
      </c>
      <c r="G554" s="9" t="s">
        <v>147</v>
      </c>
      <c r="H554" s="10">
        <v>0</v>
      </c>
      <c r="I554" s="11">
        <v>31</v>
      </c>
      <c r="J554" s="24">
        <v>0</v>
      </c>
      <c r="K554" s="20"/>
      <c r="L554" s="14">
        <v>0</v>
      </c>
      <c r="N554" s="21">
        <v>0</v>
      </c>
      <c r="P554" s="21">
        <v>0</v>
      </c>
      <c r="R554" s="21">
        <v>0</v>
      </c>
      <c r="T554" s="21">
        <v>0</v>
      </c>
      <c r="V554" s="21">
        <v>0</v>
      </c>
      <c r="X554" s="21">
        <v>0</v>
      </c>
      <c r="Z554" s="21">
        <v>1042824</v>
      </c>
      <c r="AB554" s="22">
        <v>1042824</v>
      </c>
      <c r="AD554" s="5" t="str">
        <f t="shared" si="8"/>
        <v>No</v>
      </c>
      <c r="AF554" s="28"/>
      <c r="AG554" s="21"/>
    </row>
    <row r="555" spans="1:33">
      <c r="A555" s="8" t="s">
        <v>3221</v>
      </c>
      <c r="B555" s="8" t="s">
        <v>2378</v>
      </c>
      <c r="C555" s="9" t="s">
        <v>235</v>
      </c>
      <c r="D555" s="185">
        <v>4221</v>
      </c>
      <c r="E555" s="188">
        <v>40221</v>
      </c>
      <c r="F555" s="9" t="s">
        <v>83</v>
      </c>
      <c r="G555" s="9" t="s">
        <v>5756</v>
      </c>
      <c r="H555" s="10">
        <v>169495</v>
      </c>
      <c r="I555" s="11">
        <v>30</v>
      </c>
      <c r="J555" s="24">
        <v>0</v>
      </c>
      <c r="K555" s="20"/>
      <c r="L555" s="14">
        <v>0</v>
      </c>
      <c r="N555" s="21">
        <v>0</v>
      </c>
      <c r="P555" s="21">
        <v>0</v>
      </c>
      <c r="R555" s="21">
        <v>0</v>
      </c>
      <c r="T555" s="21">
        <v>0</v>
      </c>
      <c r="V555" s="21">
        <v>0</v>
      </c>
      <c r="X555" s="21">
        <v>0</v>
      </c>
      <c r="Z555" s="21">
        <v>331024</v>
      </c>
      <c r="AB555" s="22">
        <v>331024</v>
      </c>
      <c r="AD555" s="5" t="str">
        <f t="shared" si="8"/>
        <v>No</v>
      </c>
      <c r="AF555" s="28"/>
      <c r="AG555" s="21"/>
    </row>
    <row r="556" spans="1:33">
      <c r="A556" s="8" t="s">
        <v>3446</v>
      </c>
      <c r="B556" s="8" t="s">
        <v>3447</v>
      </c>
      <c r="C556" s="9" t="s">
        <v>34</v>
      </c>
      <c r="D556" s="185" t="s">
        <v>3448</v>
      </c>
      <c r="E556" s="188" t="s">
        <v>3449</v>
      </c>
      <c r="F556" s="9" t="s">
        <v>157</v>
      </c>
      <c r="G556" s="9" t="s">
        <v>147</v>
      </c>
      <c r="H556" s="10">
        <v>0</v>
      </c>
      <c r="I556" s="11">
        <v>30</v>
      </c>
      <c r="J556" s="24">
        <v>0</v>
      </c>
      <c r="K556" s="20"/>
      <c r="L556" s="14">
        <v>0</v>
      </c>
      <c r="N556" s="21">
        <v>0</v>
      </c>
      <c r="P556" s="21">
        <v>0</v>
      </c>
      <c r="R556" s="21">
        <v>0</v>
      </c>
      <c r="T556" s="21">
        <v>0</v>
      </c>
      <c r="V556" s="21">
        <v>0</v>
      </c>
      <c r="X556" s="21">
        <v>0</v>
      </c>
      <c r="Z556" s="21">
        <v>83411</v>
      </c>
      <c r="AB556" s="22">
        <v>83411</v>
      </c>
      <c r="AD556" s="5" t="str">
        <f t="shared" si="8"/>
        <v>No</v>
      </c>
      <c r="AF556" s="28"/>
      <c r="AG556" s="21"/>
    </row>
    <row r="557" spans="1:33">
      <c r="A557" s="8" t="s">
        <v>427</v>
      </c>
      <c r="B557" s="8" t="s">
        <v>428</v>
      </c>
      <c r="C557" s="9" t="s">
        <v>58</v>
      </c>
      <c r="D557" s="185">
        <v>5009</v>
      </c>
      <c r="E557" s="188">
        <v>50009</v>
      </c>
      <c r="F557" s="9" t="s">
        <v>83</v>
      </c>
      <c r="G557" s="9" t="s">
        <v>84</v>
      </c>
      <c r="H557" s="10">
        <v>74495</v>
      </c>
      <c r="I557" s="11">
        <v>30</v>
      </c>
      <c r="J557" s="24">
        <v>0</v>
      </c>
      <c r="K557" s="20"/>
      <c r="L557" s="14">
        <v>0</v>
      </c>
      <c r="N557" s="21">
        <v>0</v>
      </c>
      <c r="P557" s="21">
        <v>0</v>
      </c>
      <c r="R557" s="21">
        <v>1234918</v>
      </c>
      <c r="T557" s="21">
        <v>0</v>
      </c>
      <c r="V557" s="21">
        <v>0</v>
      </c>
      <c r="X557" s="21">
        <v>0</v>
      </c>
      <c r="Z557" s="21">
        <v>0</v>
      </c>
      <c r="AB557" s="22">
        <v>1234918</v>
      </c>
      <c r="AD557" s="5" t="str">
        <f t="shared" si="8"/>
        <v>No</v>
      </c>
      <c r="AF557" s="28"/>
      <c r="AG557" s="21"/>
    </row>
    <row r="558" spans="1:33">
      <c r="A558" s="8" t="s">
        <v>6554</v>
      </c>
      <c r="B558" s="8" t="s">
        <v>1798</v>
      </c>
      <c r="C558" s="9" t="s">
        <v>112</v>
      </c>
      <c r="D558" s="185">
        <v>1122</v>
      </c>
      <c r="E558" s="188">
        <v>10122</v>
      </c>
      <c r="F558" s="9" t="s">
        <v>113</v>
      </c>
      <c r="G558" s="9" t="s">
        <v>5756</v>
      </c>
      <c r="H558" s="10">
        <v>88200</v>
      </c>
      <c r="I558" s="11">
        <v>30</v>
      </c>
      <c r="J558" s="24">
        <v>0</v>
      </c>
      <c r="K558" s="20"/>
      <c r="L558" s="14">
        <v>0</v>
      </c>
      <c r="N558" s="21">
        <v>0</v>
      </c>
      <c r="P558" s="21">
        <v>0</v>
      </c>
      <c r="R558" s="21">
        <v>0</v>
      </c>
      <c r="T558" s="21">
        <v>0</v>
      </c>
      <c r="V558" s="21">
        <v>0</v>
      </c>
      <c r="X558" s="21">
        <v>0</v>
      </c>
      <c r="Z558" s="21">
        <v>0</v>
      </c>
      <c r="AB558" s="22">
        <v>0</v>
      </c>
      <c r="AD558" s="5" t="str">
        <f t="shared" si="8"/>
        <v>No</v>
      </c>
      <c r="AF558" s="28"/>
      <c r="AG558" s="21"/>
    </row>
    <row r="559" spans="1:33">
      <c r="A559" s="8" t="s">
        <v>443</v>
      </c>
      <c r="B559" s="8" t="s">
        <v>444</v>
      </c>
      <c r="C559" s="9" t="s">
        <v>103</v>
      </c>
      <c r="D559" s="185">
        <v>4112</v>
      </c>
      <c r="E559" s="188">
        <v>40112</v>
      </c>
      <c r="F559" s="9" t="s">
        <v>83</v>
      </c>
      <c r="G559" s="9" t="s">
        <v>5756</v>
      </c>
      <c r="H559" s="10">
        <v>2148346</v>
      </c>
      <c r="I559" s="11">
        <v>30</v>
      </c>
      <c r="J559" s="24">
        <v>0</v>
      </c>
      <c r="K559" s="20"/>
      <c r="L559" s="14">
        <v>0</v>
      </c>
      <c r="N559" s="21">
        <v>0</v>
      </c>
      <c r="P559" s="21">
        <v>0</v>
      </c>
      <c r="R559" s="21">
        <v>0</v>
      </c>
      <c r="T559" s="21">
        <v>0</v>
      </c>
      <c r="V559" s="21">
        <v>0</v>
      </c>
      <c r="X559" s="21">
        <v>0</v>
      </c>
      <c r="Z559" s="21">
        <v>0</v>
      </c>
      <c r="AB559" s="22">
        <v>0</v>
      </c>
      <c r="AD559" s="5" t="str">
        <f t="shared" si="8"/>
        <v>No</v>
      </c>
      <c r="AF559" s="28"/>
      <c r="AG559" s="21"/>
    </row>
    <row r="560" spans="1:33">
      <c r="A560" s="8" t="s">
        <v>2532</v>
      </c>
      <c r="B560" s="8" t="s">
        <v>2533</v>
      </c>
      <c r="C560" s="9" t="s">
        <v>466</v>
      </c>
      <c r="D560" s="185" t="s">
        <v>2534</v>
      </c>
      <c r="E560" s="188" t="s">
        <v>2535</v>
      </c>
      <c r="F560" s="9" t="s">
        <v>157</v>
      </c>
      <c r="G560" s="9" t="s">
        <v>147</v>
      </c>
      <c r="H560" s="10">
        <v>0</v>
      </c>
      <c r="I560" s="11">
        <v>30</v>
      </c>
      <c r="J560" s="24">
        <v>0</v>
      </c>
      <c r="K560" s="20"/>
      <c r="L560" s="14">
        <v>0</v>
      </c>
      <c r="N560" s="21">
        <v>0</v>
      </c>
      <c r="P560" s="21">
        <v>0</v>
      </c>
      <c r="R560" s="21">
        <v>0</v>
      </c>
      <c r="T560" s="21">
        <v>0</v>
      </c>
      <c r="V560" s="21">
        <v>0</v>
      </c>
      <c r="X560" s="21">
        <v>0</v>
      </c>
      <c r="Z560" s="21">
        <v>168000</v>
      </c>
      <c r="AB560" s="22">
        <v>168000</v>
      </c>
      <c r="AD560" s="5" t="str">
        <f t="shared" si="8"/>
        <v>No</v>
      </c>
      <c r="AF560" s="28"/>
      <c r="AG560" s="21"/>
    </row>
    <row r="561" spans="1:33">
      <c r="A561" s="8" t="s">
        <v>3165</v>
      </c>
      <c r="B561" s="8" t="s">
        <v>3166</v>
      </c>
      <c r="C561" s="9" t="s">
        <v>50</v>
      </c>
      <c r="D561" s="185" t="s">
        <v>3167</v>
      </c>
      <c r="E561" s="188" t="s">
        <v>3168</v>
      </c>
      <c r="F561" s="9" t="s">
        <v>83</v>
      </c>
      <c r="G561" s="9" t="s">
        <v>147</v>
      </c>
      <c r="H561" s="10">
        <v>0</v>
      </c>
      <c r="I561" s="11">
        <v>30</v>
      </c>
      <c r="J561" s="24">
        <v>0</v>
      </c>
      <c r="K561" s="20"/>
      <c r="L561" s="14">
        <v>0</v>
      </c>
      <c r="N561" s="21">
        <v>0</v>
      </c>
      <c r="P561" s="21">
        <v>0</v>
      </c>
      <c r="R561" s="21">
        <v>0</v>
      </c>
      <c r="T561" s="21">
        <v>0</v>
      </c>
      <c r="V561" s="21">
        <v>0</v>
      </c>
      <c r="X561" s="21">
        <v>0</v>
      </c>
      <c r="Z561" s="21">
        <v>0</v>
      </c>
      <c r="AB561" s="22">
        <v>0</v>
      </c>
      <c r="AD561" s="5" t="str">
        <f t="shared" si="8"/>
        <v>No</v>
      </c>
      <c r="AF561" s="28"/>
      <c r="AG561" s="21"/>
    </row>
    <row r="562" spans="1:33">
      <c r="A562" s="8" t="s">
        <v>4788</v>
      </c>
      <c r="B562" s="8" t="s">
        <v>4789</v>
      </c>
      <c r="C562" s="9" t="s">
        <v>58</v>
      </c>
      <c r="D562" s="185">
        <v>5004</v>
      </c>
      <c r="E562" s="188">
        <v>50004</v>
      </c>
      <c r="F562" s="9" t="s">
        <v>83</v>
      </c>
      <c r="G562" s="9" t="s">
        <v>84</v>
      </c>
      <c r="H562" s="10">
        <v>100868</v>
      </c>
      <c r="I562" s="11">
        <v>30</v>
      </c>
      <c r="J562" s="24">
        <v>1570105</v>
      </c>
      <c r="K562" s="20"/>
      <c r="L562" s="14">
        <v>0</v>
      </c>
      <c r="N562" s="21">
        <v>0</v>
      </c>
      <c r="P562" s="21">
        <v>0</v>
      </c>
      <c r="R562" s="21">
        <v>0</v>
      </c>
      <c r="T562" s="21">
        <v>0</v>
      </c>
      <c r="V562" s="21">
        <v>0</v>
      </c>
      <c r="X562" s="21">
        <v>0</v>
      </c>
      <c r="Z562" s="21">
        <v>0</v>
      </c>
      <c r="AB562" s="22">
        <v>1570105</v>
      </c>
      <c r="AD562" s="5" t="str">
        <f t="shared" si="8"/>
        <v>No</v>
      </c>
      <c r="AF562" s="28"/>
      <c r="AG562" s="21"/>
    </row>
    <row r="563" spans="1:33">
      <c r="A563" s="8" t="s">
        <v>3424</v>
      </c>
      <c r="B563" s="8" t="s">
        <v>3425</v>
      </c>
      <c r="C563" s="9" t="s">
        <v>34</v>
      </c>
      <c r="D563" s="185" t="s">
        <v>3426</v>
      </c>
      <c r="E563" s="188" t="s">
        <v>3427</v>
      </c>
      <c r="F563" s="9" t="s">
        <v>157</v>
      </c>
      <c r="G563" s="9" t="s">
        <v>147</v>
      </c>
      <c r="H563" s="10">
        <v>0</v>
      </c>
      <c r="I563" s="11">
        <v>30</v>
      </c>
      <c r="J563" s="24">
        <v>0</v>
      </c>
      <c r="K563" s="20"/>
      <c r="L563" s="14">
        <v>0</v>
      </c>
      <c r="N563" s="21">
        <v>0</v>
      </c>
      <c r="P563" s="21">
        <v>0</v>
      </c>
      <c r="R563" s="21">
        <v>0</v>
      </c>
      <c r="T563" s="21">
        <v>0</v>
      </c>
      <c r="V563" s="21">
        <v>0</v>
      </c>
      <c r="X563" s="21">
        <v>0</v>
      </c>
      <c r="Z563" s="21">
        <v>86931</v>
      </c>
      <c r="AB563" s="22">
        <v>86931</v>
      </c>
      <c r="AD563" s="5" t="str">
        <f t="shared" si="8"/>
        <v>No</v>
      </c>
      <c r="AF563" s="28"/>
      <c r="AG563" s="21"/>
    </row>
    <row r="564" spans="1:33">
      <c r="A564" s="8" t="s">
        <v>5587</v>
      </c>
      <c r="B564" s="8" t="s">
        <v>5588</v>
      </c>
      <c r="C564" s="9" t="s">
        <v>120</v>
      </c>
      <c r="D564" s="185">
        <v>6095</v>
      </c>
      <c r="E564" s="188">
        <v>60095</v>
      </c>
      <c r="F564" s="9" t="s">
        <v>125</v>
      </c>
      <c r="G564" s="9" t="s">
        <v>5756</v>
      </c>
      <c r="H564" s="10">
        <v>63683</v>
      </c>
      <c r="I564" s="11">
        <v>30</v>
      </c>
      <c r="J564" s="24">
        <v>0</v>
      </c>
      <c r="K564" s="20"/>
      <c r="L564" s="14">
        <v>0</v>
      </c>
      <c r="N564" s="21">
        <v>0</v>
      </c>
      <c r="P564" s="21">
        <v>0</v>
      </c>
      <c r="R564" s="21">
        <v>0</v>
      </c>
      <c r="T564" s="21">
        <v>0</v>
      </c>
      <c r="V564" s="21">
        <v>0</v>
      </c>
      <c r="X564" s="21">
        <v>0</v>
      </c>
      <c r="Z564" s="21">
        <v>569411</v>
      </c>
      <c r="AB564" s="22">
        <v>569411</v>
      </c>
      <c r="AD564" s="5" t="str">
        <f t="shared" si="8"/>
        <v>No</v>
      </c>
      <c r="AF564" s="28"/>
      <c r="AG564" s="21"/>
    </row>
    <row r="565" spans="1:33">
      <c r="A565" s="8" t="s">
        <v>3407</v>
      </c>
      <c r="B565" s="8" t="s">
        <v>3408</v>
      </c>
      <c r="C565" s="9" t="s">
        <v>50</v>
      </c>
      <c r="D565" s="185">
        <v>4073</v>
      </c>
      <c r="E565" s="188">
        <v>40073</v>
      </c>
      <c r="F565" s="9" t="s">
        <v>125</v>
      </c>
      <c r="G565" s="9" t="s">
        <v>5756</v>
      </c>
      <c r="H565" s="10">
        <v>74741</v>
      </c>
      <c r="I565" s="11">
        <v>30</v>
      </c>
      <c r="J565" s="24">
        <v>0</v>
      </c>
      <c r="K565" s="20"/>
      <c r="L565" s="14">
        <v>0</v>
      </c>
      <c r="N565" s="21">
        <v>0</v>
      </c>
      <c r="P565" s="21">
        <v>0</v>
      </c>
      <c r="R565" s="21">
        <v>0</v>
      </c>
      <c r="T565" s="21">
        <v>0</v>
      </c>
      <c r="V565" s="21">
        <v>0</v>
      </c>
      <c r="X565" s="21">
        <v>0</v>
      </c>
      <c r="Z565" s="21">
        <v>0</v>
      </c>
      <c r="AB565" s="22">
        <v>0</v>
      </c>
      <c r="AD565" s="5" t="str">
        <f t="shared" si="8"/>
        <v>No</v>
      </c>
      <c r="AF565" s="28"/>
      <c r="AG565" s="21"/>
    </row>
    <row r="566" spans="1:33">
      <c r="A566" s="8" t="s">
        <v>6154</v>
      </c>
      <c r="B566" s="8" t="s">
        <v>3237</v>
      </c>
      <c r="C566" s="9" t="s">
        <v>274</v>
      </c>
      <c r="D566" s="185"/>
      <c r="E566" s="188">
        <v>40247</v>
      </c>
      <c r="F566" s="9" t="s">
        <v>83</v>
      </c>
      <c r="G566" s="9" t="s">
        <v>5756</v>
      </c>
      <c r="H566" s="10">
        <v>1060061</v>
      </c>
      <c r="I566" s="11">
        <v>30</v>
      </c>
      <c r="J566" s="24">
        <v>0</v>
      </c>
      <c r="K566" s="20"/>
      <c r="L566" s="14">
        <v>0</v>
      </c>
      <c r="N566" s="21">
        <v>0</v>
      </c>
      <c r="P566" s="21">
        <v>0</v>
      </c>
      <c r="R566" s="21">
        <v>0</v>
      </c>
      <c r="T566" s="21">
        <v>0</v>
      </c>
      <c r="V566" s="21">
        <v>0</v>
      </c>
      <c r="X566" s="21">
        <v>0</v>
      </c>
      <c r="Z566" s="21">
        <v>0</v>
      </c>
      <c r="AB566" s="22">
        <v>0</v>
      </c>
      <c r="AD566" s="5" t="str">
        <f t="shared" si="8"/>
        <v>No</v>
      </c>
      <c r="AF566" s="28"/>
      <c r="AG566" s="21"/>
    </row>
    <row r="567" spans="1:33">
      <c r="A567" s="8" t="s">
        <v>4798</v>
      </c>
      <c r="B567" s="8" t="s">
        <v>4799</v>
      </c>
      <c r="C567" s="9" t="s">
        <v>120</v>
      </c>
      <c r="D567" s="185">
        <v>6014</v>
      </c>
      <c r="E567" s="188">
        <v>60014</v>
      </c>
      <c r="F567" s="9" t="s">
        <v>83</v>
      </c>
      <c r="G567" s="9" t="s">
        <v>84</v>
      </c>
      <c r="H567" s="10">
        <v>217585</v>
      </c>
      <c r="I567" s="11">
        <v>30</v>
      </c>
      <c r="J567" s="24">
        <v>518763</v>
      </c>
      <c r="K567" s="20"/>
      <c r="L567" s="14">
        <v>0</v>
      </c>
      <c r="N567" s="21">
        <v>0</v>
      </c>
      <c r="P567" s="21">
        <v>0</v>
      </c>
      <c r="R567" s="21">
        <v>0</v>
      </c>
      <c r="T567" s="21">
        <v>0</v>
      </c>
      <c r="V567" s="21">
        <v>0</v>
      </c>
      <c r="X567" s="21">
        <v>0</v>
      </c>
      <c r="Z567" s="21">
        <v>0</v>
      </c>
      <c r="AB567" s="22">
        <v>518763</v>
      </c>
      <c r="AD567" s="5" t="str">
        <f t="shared" si="8"/>
        <v>No</v>
      </c>
      <c r="AF567" s="28"/>
      <c r="AG567" s="21"/>
    </row>
    <row r="568" spans="1:33">
      <c r="A568" s="8" t="s">
        <v>5958</v>
      </c>
      <c r="B568" s="8" t="s">
        <v>4472</v>
      </c>
      <c r="C568" s="9" t="s">
        <v>217</v>
      </c>
      <c r="D568" s="185">
        <v>3092</v>
      </c>
      <c r="E568" s="188">
        <v>30092</v>
      </c>
      <c r="F568" s="9" t="s">
        <v>83</v>
      </c>
      <c r="G568" s="9" t="s">
        <v>5756</v>
      </c>
      <c r="H568" s="10">
        <v>72714</v>
      </c>
      <c r="I568" s="11">
        <v>30</v>
      </c>
      <c r="J568" s="24">
        <v>0</v>
      </c>
      <c r="K568" s="20"/>
      <c r="L568" s="14">
        <v>0</v>
      </c>
      <c r="N568" s="21">
        <v>0</v>
      </c>
      <c r="P568" s="21">
        <v>0</v>
      </c>
      <c r="R568" s="21">
        <v>0</v>
      </c>
      <c r="T568" s="21">
        <v>0</v>
      </c>
      <c r="V568" s="21">
        <v>0</v>
      </c>
      <c r="X568" s="21">
        <v>0</v>
      </c>
      <c r="Z568" s="21">
        <v>423890</v>
      </c>
      <c r="AB568" s="22">
        <v>423890</v>
      </c>
      <c r="AD568" s="5" t="str">
        <f t="shared" si="8"/>
        <v>No</v>
      </c>
      <c r="AF568" s="28"/>
      <c r="AG568" s="21"/>
    </row>
    <row r="569" spans="1:33">
      <c r="A569" s="8" t="s">
        <v>5941</v>
      </c>
      <c r="B569" s="8" t="s">
        <v>4445</v>
      </c>
      <c r="C569" s="9" t="s">
        <v>160</v>
      </c>
      <c r="D569" s="185" t="s">
        <v>4446</v>
      </c>
      <c r="E569" s="188" t="s">
        <v>4447</v>
      </c>
      <c r="F569" s="9" t="s">
        <v>157</v>
      </c>
      <c r="G569" s="9" t="s">
        <v>147</v>
      </c>
      <c r="H569" s="10">
        <v>0</v>
      </c>
      <c r="I569" s="11">
        <v>30</v>
      </c>
      <c r="J569" s="24">
        <v>0</v>
      </c>
      <c r="K569" s="20"/>
      <c r="L569" s="14">
        <v>0</v>
      </c>
      <c r="N569" s="21">
        <v>0</v>
      </c>
      <c r="P569" s="21">
        <v>0</v>
      </c>
      <c r="R569" s="21">
        <v>0</v>
      </c>
      <c r="T569" s="21">
        <v>0</v>
      </c>
      <c r="V569" s="21">
        <v>0</v>
      </c>
      <c r="X569" s="21">
        <v>0</v>
      </c>
      <c r="Z569" s="21">
        <v>50574</v>
      </c>
      <c r="AB569" s="22">
        <v>50574</v>
      </c>
      <c r="AD569" s="5" t="str">
        <f t="shared" si="8"/>
        <v>No</v>
      </c>
      <c r="AF569" s="28"/>
      <c r="AG569" s="21"/>
    </row>
    <row r="570" spans="1:33">
      <c r="A570" s="8" t="s">
        <v>4898</v>
      </c>
      <c r="B570" s="8" t="s">
        <v>4878</v>
      </c>
      <c r="C570" s="9" t="s">
        <v>87</v>
      </c>
      <c r="D570" s="185" t="s">
        <v>4899</v>
      </c>
      <c r="E570" s="188" t="s">
        <v>4900</v>
      </c>
      <c r="F570" s="9" t="s">
        <v>157</v>
      </c>
      <c r="G570" s="9" t="s">
        <v>147</v>
      </c>
      <c r="H570" s="10">
        <v>0</v>
      </c>
      <c r="I570" s="11">
        <v>30</v>
      </c>
      <c r="J570" s="24">
        <v>0</v>
      </c>
      <c r="K570" s="20"/>
      <c r="L570" s="14">
        <v>0</v>
      </c>
      <c r="N570" s="21">
        <v>0</v>
      </c>
      <c r="P570" s="21">
        <v>0</v>
      </c>
      <c r="R570" s="21">
        <v>0</v>
      </c>
      <c r="T570" s="21">
        <v>0</v>
      </c>
      <c r="V570" s="21">
        <v>0</v>
      </c>
      <c r="X570" s="21">
        <v>0</v>
      </c>
      <c r="Z570" s="21">
        <v>542581</v>
      </c>
      <c r="AB570" s="22">
        <v>542581</v>
      </c>
      <c r="AD570" s="5" t="str">
        <f t="shared" si="8"/>
        <v>No</v>
      </c>
      <c r="AF570" s="28"/>
      <c r="AG570" s="21"/>
    </row>
    <row r="571" spans="1:33">
      <c r="A571" s="8" t="s">
        <v>2982</v>
      </c>
      <c r="B571" s="8" t="s">
        <v>1932</v>
      </c>
      <c r="C571" s="9" t="s">
        <v>466</v>
      </c>
      <c r="D571" s="185">
        <v>5191</v>
      </c>
      <c r="E571" s="188">
        <v>50191</v>
      </c>
      <c r="F571" s="9" t="s">
        <v>125</v>
      </c>
      <c r="G571" s="9" t="s">
        <v>84</v>
      </c>
      <c r="H571" s="10">
        <v>1368035</v>
      </c>
      <c r="I571" s="11">
        <v>30</v>
      </c>
      <c r="J571" s="24">
        <v>0</v>
      </c>
      <c r="K571" s="20"/>
      <c r="L571" s="14">
        <v>0</v>
      </c>
      <c r="N571" s="21">
        <v>0</v>
      </c>
      <c r="P571" s="21">
        <v>0</v>
      </c>
      <c r="R571" s="21">
        <v>0</v>
      </c>
      <c r="T571" s="21">
        <v>0</v>
      </c>
      <c r="V571" s="21">
        <v>0</v>
      </c>
      <c r="X571" s="21">
        <v>0</v>
      </c>
      <c r="Z571" s="21">
        <v>0</v>
      </c>
      <c r="AB571" s="22">
        <v>0</v>
      </c>
      <c r="AD571" s="5" t="str">
        <f t="shared" si="8"/>
        <v>No</v>
      </c>
      <c r="AF571" s="28"/>
      <c r="AG571" s="21"/>
    </row>
    <row r="572" spans="1:33">
      <c r="A572" s="8" t="s">
        <v>2016</v>
      </c>
      <c r="B572" s="8" t="s">
        <v>2017</v>
      </c>
      <c r="C572" s="9" t="s">
        <v>69</v>
      </c>
      <c r="D572" s="185" t="s">
        <v>2018</v>
      </c>
      <c r="E572" s="188" t="s">
        <v>2019</v>
      </c>
      <c r="F572" s="9" t="s">
        <v>157</v>
      </c>
      <c r="G572" s="9" t="s">
        <v>147</v>
      </c>
      <c r="H572" s="10">
        <v>0</v>
      </c>
      <c r="I572" s="11">
        <v>30</v>
      </c>
      <c r="J572" s="24">
        <v>0</v>
      </c>
      <c r="K572" s="20"/>
      <c r="L572" s="14">
        <v>0</v>
      </c>
      <c r="N572" s="21">
        <v>0</v>
      </c>
      <c r="P572" s="21">
        <v>0</v>
      </c>
      <c r="R572" s="21">
        <v>0</v>
      </c>
      <c r="T572" s="21">
        <v>0</v>
      </c>
      <c r="V572" s="21">
        <v>0</v>
      </c>
      <c r="X572" s="21">
        <v>0</v>
      </c>
      <c r="Z572" s="21">
        <v>338089</v>
      </c>
      <c r="AB572" s="22">
        <v>338089</v>
      </c>
      <c r="AD572" s="5" t="str">
        <f t="shared" si="8"/>
        <v>No</v>
      </c>
      <c r="AF572" s="28"/>
      <c r="AG572" s="21"/>
    </row>
    <row r="573" spans="1:33">
      <c r="A573" s="8" t="s">
        <v>3397</v>
      </c>
      <c r="B573" s="8" t="s">
        <v>167</v>
      </c>
      <c r="C573" s="9" t="s">
        <v>160</v>
      </c>
      <c r="D573" s="185">
        <v>1016</v>
      </c>
      <c r="E573" s="188">
        <v>10016</v>
      </c>
      <c r="F573" s="9" t="s">
        <v>88</v>
      </c>
      <c r="G573" s="9" t="s">
        <v>84</v>
      </c>
      <c r="H573" s="10">
        <v>203914</v>
      </c>
      <c r="I573" s="11">
        <v>29</v>
      </c>
      <c r="J573" s="24">
        <v>172246</v>
      </c>
      <c r="K573" s="20"/>
      <c r="L573" s="14">
        <v>0</v>
      </c>
      <c r="N573" s="21">
        <v>0</v>
      </c>
      <c r="P573" s="21">
        <v>0</v>
      </c>
      <c r="R573" s="21">
        <v>0</v>
      </c>
      <c r="T573" s="21">
        <v>0</v>
      </c>
      <c r="V573" s="21">
        <v>0</v>
      </c>
      <c r="X573" s="21">
        <v>0</v>
      </c>
      <c r="Z573" s="21">
        <v>0</v>
      </c>
      <c r="AB573" s="22">
        <v>172246</v>
      </c>
      <c r="AD573" s="5" t="str">
        <f t="shared" si="8"/>
        <v>No</v>
      </c>
      <c r="AF573" s="28"/>
      <c r="AG573" s="21"/>
    </row>
    <row r="574" spans="1:33">
      <c r="A574" s="8" t="s">
        <v>5688</v>
      </c>
      <c r="B574" s="8" t="s">
        <v>97</v>
      </c>
      <c r="C574" s="9" t="s">
        <v>42</v>
      </c>
      <c r="D574" s="185">
        <v>2082</v>
      </c>
      <c r="E574" s="188">
        <v>20082</v>
      </c>
      <c r="F574" s="9" t="s">
        <v>83</v>
      </c>
      <c r="G574" s="9" t="s">
        <v>84</v>
      </c>
      <c r="H574" s="10">
        <v>18351295</v>
      </c>
      <c r="I574" s="11">
        <v>29</v>
      </c>
      <c r="J574" s="24">
        <v>2771700</v>
      </c>
      <c r="K574" s="20"/>
      <c r="L574" s="14">
        <v>0</v>
      </c>
      <c r="N574" s="21">
        <v>0</v>
      </c>
      <c r="P574" s="21">
        <v>0</v>
      </c>
      <c r="R574" s="21">
        <v>0</v>
      </c>
      <c r="T574" s="21">
        <v>0</v>
      </c>
      <c r="V574" s="21">
        <v>0</v>
      </c>
      <c r="X574" s="21">
        <v>0</v>
      </c>
      <c r="Z574" s="21">
        <v>0</v>
      </c>
      <c r="AB574" s="22">
        <v>2771700</v>
      </c>
      <c r="AD574" s="5" t="str">
        <f t="shared" si="8"/>
        <v>No</v>
      </c>
      <c r="AF574" s="28"/>
      <c r="AG574" s="21"/>
    </row>
    <row r="575" spans="1:33">
      <c r="A575" s="8" t="s">
        <v>2831</v>
      </c>
      <c r="B575" s="8" t="s">
        <v>2832</v>
      </c>
      <c r="C575" s="9" t="s">
        <v>210</v>
      </c>
      <c r="D575" s="185" t="s">
        <v>2833</v>
      </c>
      <c r="E575" s="188" t="s">
        <v>2834</v>
      </c>
      <c r="F575" s="9" t="s">
        <v>157</v>
      </c>
      <c r="G575" s="9" t="s">
        <v>147</v>
      </c>
      <c r="H575" s="10">
        <v>0</v>
      </c>
      <c r="I575" s="11">
        <v>29</v>
      </c>
      <c r="J575" s="24">
        <v>0</v>
      </c>
      <c r="K575" s="20"/>
      <c r="L575" s="14">
        <v>0</v>
      </c>
      <c r="N575" s="21">
        <v>0</v>
      </c>
      <c r="P575" s="21">
        <v>0</v>
      </c>
      <c r="R575" s="21">
        <v>0</v>
      </c>
      <c r="T575" s="21">
        <v>0</v>
      </c>
      <c r="V575" s="21">
        <v>0</v>
      </c>
      <c r="X575" s="21">
        <v>0</v>
      </c>
      <c r="Z575" s="21">
        <v>74803</v>
      </c>
      <c r="AB575" s="22">
        <v>74803</v>
      </c>
      <c r="AD575" s="5" t="str">
        <f t="shared" si="8"/>
        <v>No</v>
      </c>
      <c r="AF575" s="28"/>
      <c r="AG575" s="21"/>
    </row>
    <row r="576" spans="1:33">
      <c r="A576" s="8" t="s">
        <v>6555</v>
      </c>
      <c r="B576" s="8" t="s">
        <v>5569</v>
      </c>
      <c r="C576" s="9" t="s">
        <v>132</v>
      </c>
      <c r="D576" s="185" t="s">
        <v>5570</v>
      </c>
      <c r="E576" s="188" t="s">
        <v>5571</v>
      </c>
      <c r="F576" s="9" t="s">
        <v>157</v>
      </c>
      <c r="G576" s="9" t="s">
        <v>147</v>
      </c>
      <c r="H576" s="10">
        <v>0</v>
      </c>
      <c r="I576" s="11">
        <v>29</v>
      </c>
      <c r="J576" s="24">
        <v>0</v>
      </c>
      <c r="K576" s="20"/>
      <c r="L576" s="14">
        <v>0</v>
      </c>
      <c r="N576" s="21">
        <v>0</v>
      </c>
      <c r="P576" s="21">
        <v>0</v>
      </c>
      <c r="R576" s="21">
        <v>0</v>
      </c>
      <c r="T576" s="21">
        <v>0</v>
      </c>
      <c r="V576" s="21">
        <v>0</v>
      </c>
      <c r="X576" s="21">
        <v>0</v>
      </c>
      <c r="Z576" s="21">
        <v>312485</v>
      </c>
      <c r="AB576" s="22">
        <v>312485</v>
      </c>
      <c r="AD576" s="5" t="str">
        <f t="shared" si="8"/>
        <v>No</v>
      </c>
      <c r="AF576" s="28"/>
      <c r="AG576" s="21"/>
    </row>
    <row r="577" spans="1:33">
      <c r="A577" s="8" t="s">
        <v>3289</v>
      </c>
      <c r="B577" s="8" t="s">
        <v>586</v>
      </c>
      <c r="C577" s="9" t="s">
        <v>555</v>
      </c>
      <c r="D577" s="185" t="s">
        <v>3290</v>
      </c>
      <c r="E577" s="188" t="s">
        <v>3291</v>
      </c>
      <c r="F577" s="9" t="s">
        <v>83</v>
      </c>
      <c r="G577" s="9" t="s">
        <v>147</v>
      </c>
      <c r="H577" s="10">
        <v>0</v>
      </c>
      <c r="I577" s="11">
        <v>29</v>
      </c>
      <c r="J577" s="24">
        <v>0</v>
      </c>
      <c r="K577" s="20"/>
      <c r="L577" s="14">
        <v>0</v>
      </c>
      <c r="N577" s="21">
        <v>0</v>
      </c>
      <c r="P577" s="21">
        <v>0</v>
      </c>
      <c r="R577" s="21">
        <v>0</v>
      </c>
      <c r="T577" s="21">
        <v>0</v>
      </c>
      <c r="V577" s="21">
        <v>0</v>
      </c>
      <c r="X577" s="21">
        <v>0</v>
      </c>
      <c r="Z577" s="21">
        <v>1526365</v>
      </c>
      <c r="AB577" s="22">
        <v>1526365</v>
      </c>
      <c r="AD577" s="5" t="str">
        <f t="shared" si="8"/>
        <v>No</v>
      </c>
      <c r="AF577" s="28"/>
      <c r="AG577" s="21"/>
    </row>
    <row r="578" spans="1:33">
      <c r="A578" s="8" t="s">
        <v>2681</v>
      </c>
      <c r="B578" s="8" t="s">
        <v>2682</v>
      </c>
      <c r="C578" s="9" t="s">
        <v>154</v>
      </c>
      <c r="D578" s="185">
        <v>4206</v>
      </c>
      <c r="E578" s="188">
        <v>40206</v>
      </c>
      <c r="F578" s="9" t="s">
        <v>88</v>
      </c>
      <c r="G578" s="9" t="s">
        <v>5756</v>
      </c>
      <c r="H578" s="10">
        <v>548404</v>
      </c>
      <c r="I578" s="11">
        <v>29</v>
      </c>
      <c r="J578" s="24">
        <v>0</v>
      </c>
      <c r="K578" s="20"/>
      <c r="L578" s="14">
        <v>0</v>
      </c>
      <c r="N578" s="21">
        <v>0</v>
      </c>
      <c r="P578" s="21">
        <v>0</v>
      </c>
      <c r="R578" s="21">
        <v>0</v>
      </c>
      <c r="T578" s="21">
        <v>0</v>
      </c>
      <c r="V578" s="21">
        <v>0</v>
      </c>
      <c r="X578" s="21">
        <v>0</v>
      </c>
      <c r="Z578" s="21">
        <v>356386</v>
      </c>
      <c r="AB578" s="22">
        <v>356386</v>
      </c>
      <c r="AD578" s="5" t="str">
        <f t="shared" si="8"/>
        <v>No</v>
      </c>
      <c r="AF578" s="28"/>
      <c r="AG578" s="21"/>
    </row>
    <row r="579" spans="1:33">
      <c r="A579" s="8" t="s">
        <v>2964</v>
      </c>
      <c r="B579" s="8" t="s">
        <v>716</v>
      </c>
      <c r="C579" s="9" t="s">
        <v>91</v>
      </c>
      <c r="D579" s="185">
        <v>9022</v>
      </c>
      <c r="E579" s="188">
        <v>90022</v>
      </c>
      <c r="F579" s="9" t="s">
        <v>83</v>
      </c>
      <c r="G579" s="9" t="s">
        <v>84</v>
      </c>
      <c r="H579" s="10">
        <v>12150996</v>
      </c>
      <c r="I579" s="11">
        <v>29</v>
      </c>
      <c r="J579" s="24">
        <v>49243</v>
      </c>
      <c r="K579" s="20"/>
      <c r="L579" s="14">
        <v>0</v>
      </c>
      <c r="N579" s="21">
        <v>3418524</v>
      </c>
      <c r="P579" s="21">
        <v>0</v>
      </c>
      <c r="R579" s="21">
        <v>0</v>
      </c>
      <c r="T579" s="21">
        <v>0</v>
      </c>
      <c r="V579" s="21">
        <v>0</v>
      </c>
      <c r="X579" s="21">
        <v>0</v>
      </c>
      <c r="Z579" s="21">
        <v>0</v>
      </c>
      <c r="AB579" s="22">
        <v>3467767</v>
      </c>
      <c r="AD579" s="5" t="str">
        <f t="shared" ref="AD579:AD642" si="9">IF(AC579&amp;AA579&amp;Y579&amp;W579&amp;U579&amp;S579&amp;Q579&amp;O579&amp;M579&amp;K579&lt;&gt;"","Yes","No")</f>
        <v>No</v>
      </c>
      <c r="AF579" s="28"/>
      <c r="AG579" s="21"/>
    </row>
    <row r="580" spans="1:33">
      <c r="A580" s="8" t="s">
        <v>1050</v>
      </c>
      <c r="B580" s="8" t="s">
        <v>1051</v>
      </c>
      <c r="C580" s="9" t="s">
        <v>91</v>
      </c>
      <c r="D580" s="185">
        <v>9093</v>
      </c>
      <c r="E580" s="188">
        <v>90093</v>
      </c>
      <c r="F580" s="9" t="s">
        <v>88</v>
      </c>
      <c r="G580" s="9" t="s">
        <v>84</v>
      </c>
      <c r="H580" s="10">
        <v>117731</v>
      </c>
      <c r="I580" s="11">
        <v>29</v>
      </c>
      <c r="J580" s="24">
        <v>249947</v>
      </c>
      <c r="K580" s="20"/>
      <c r="L580" s="14">
        <v>0</v>
      </c>
      <c r="N580" s="21">
        <v>3241649</v>
      </c>
      <c r="P580" s="21">
        <v>0</v>
      </c>
      <c r="R580" s="21">
        <v>0</v>
      </c>
      <c r="T580" s="21">
        <v>0</v>
      </c>
      <c r="V580" s="21">
        <v>0</v>
      </c>
      <c r="X580" s="21">
        <v>0</v>
      </c>
      <c r="Z580" s="21">
        <v>0</v>
      </c>
      <c r="AB580" s="22">
        <v>3491596</v>
      </c>
      <c r="AD580" s="5" t="str">
        <f t="shared" si="9"/>
        <v>No</v>
      </c>
      <c r="AF580" s="28"/>
      <c r="AG580" s="21"/>
    </row>
    <row r="581" spans="1:33">
      <c r="A581" s="8" t="s">
        <v>2671</v>
      </c>
      <c r="B581" s="8" t="s">
        <v>2672</v>
      </c>
      <c r="C581" s="9" t="s">
        <v>50</v>
      </c>
      <c r="D581" s="185">
        <v>4064</v>
      </c>
      <c r="E581" s="188">
        <v>40064</v>
      </c>
      <c r="F581" s="9" t="s">
        <v>125</v>
      </c>
      <c r="G581" s="9" t="s">
        <v>5756</v>
      </c>
      <c r="H581" s="10">
        <v>79796</v>
      </c>
      <c r="I581" s="11">
        <v>29</v>
      </c>
      <c r="J581" s="24">
        <v>0</v>
      </c>
      <c r="K581" s="20"/>
      <c r="L581" s="14">
        <v>0</v>
      </c>
      <c r="N581" s="21">
        <v>0</v>
      </c>
      <c r="P581" s="21">
        <v>0</v>
      </c>
      <c r="R581" s="21">
        <v>0</v>
      </c>
      <c r="T581" s="21">
        <v>0</v>
      </c>
      <c r="V581" s="21">
        <v>0</v>
      </c>
      <c r="X581" s="21">
        <v>0</v>
      </c>
      <c r="Z581" s="21">
        <v>0</v>
      </c>
      <c r="AB581" s="22">
        <v>0</v>
      </c>
      <c r="AD581" s="5" t="str">
        <f t="shared" si="9"/>
        <v>No</v>
      </c>
      <c r="AF581" s="28"/>
      <c r="AG581" s="21"/>
    </row>
    <row r="582" spans="1:33">
      <c r="A582" s="8" t="s">
        <v>1607</v>
      </c>
      <c r="B582" s="8" t="s">
        <v>1608</v>
      </c>
      <c r="C582" s="9" t="s">
        <v>178</v>
      </c>
      <c r="D582" s="185" t="s">
        <v>1609</v>
      </c>
      <c r="E582" s="188" t="s">
        <v>1610</v>
      </c>
      <c r="F582" s="9" t="s">
        <v>88</v>
      </c>
      <c r="G582" s="9" t="s">
        <v>147</v>
      </c>
      <c r="H582" s="10">
        <v>0</v>
      </c>
      <c r="I582" s="11">
        <v>29</v>
      </c>
      <c r="J582" s="24">
        <v>0</v>
      </c>
      <c r="K582" s="20"/>
      <c r="L582" s="14">
        <v>0</v>
      </c>
      <c r="N582" s="21">
        <v>0</v>
      </c>
      <c r="P582" s="21">
        <v>0</v>
      </c>
      <c r="R582" s="21">
        <v>0</v>
      </c>
      <c r="T582" s="21">
        <v>0</v>
      </c>
      <c r="V582" s="21">
        <v>0</v>
      </c>
      <c r="X582" s="21">
        <v>0</v>
      </c>
      <c r="Z582" s="21">
        <v>1100306</v>
      </c>
      <c r="AB582" s="22">
        <v>1100306</v>
      </c>
      <c r="AD582" s="5" t="str">
        <f t="shared" si="9"/>
        <v>No</v>
      </c>
      <c r="AF582" s="28"/>
      <c r="AG582" s="21"/>
    </row>
    <row r="583" spans="1:33">
      <c r="A583" s="8" t="s">
        <v>524</v>
      </c>
      <c r="B583" s="8" t="s">
        <v>525</v>
      </c>
      <c r="C583" s="9" t="s">
        <v>120</v>
      </c>
      <c r="D583" s="185">
        <v>6089</v>
      </c>
      <c r="E583" s="188">
        <v>60089</v>
      </c>
      <c r="F583" s="9" t="s">
        <v>83</v>
      </c>
      <c r="G583" s="9" t="s">
        <v>5756</v>
      </c>
      <c r="H583" s="10">
        <v>130247</v>
      </c>
      <c r="I583" s="11">
        <v>29</v>
      </c>
      <c r="J583" s="24">
        <v>0</v>
      </c>
      <c r="K583" s="20"/>
      <c r="L583" s="14">
        <v>0</v>
      </c>
      <c r="N583" s="21">
        <v>0</v>
      </c>
      <c r="P583" s="21">
        <v>0</v>
      </c>
      <c r="R583" s="21">
        <v>0</v>
      </c>
      <c r="T583" s="21">
        <v>0</v>
      </c>
      <c r="V583" s="21">
        <v>0</v>
      </c>
      <c r="X583" s="21">
        <v>0</v>
      </c>
      <c r="Z583" s="21">
        <v>546672</v>
      </c>
      <c r="AB583" s="22">
        <v>546672</v>
      </c>
      <c r="AD583" s="5" t="str">
        <f t="shared" si="9"/>
        <v>No</v>
      </c>
      <c r="AF583" s="28"/>
      <c r="AG583" s="21"/>
    </row>
    <row r="584" spans="1:33">
      <c r="A584" s="8" t="s">
        <v>4080</v>
      </c>
      <c r="B584" s="8" t="s">
        <v>3563</v>
      </c>
      <c r="C584" s="9" t="s">
        <v>235</v>
      </c>
      <c r="D584" s="185">
        <v>4131</v>
      </c>
      <c r="E584" s="188">
        <v>40131</v>
      </c>
      <c r="F584" s="9" t="s">
        <v>83</v>
      </c>
      <c r="G584" s="9" t="s">
        <v>5756</v>
      </c>
      <c r="H584" s="10">
        <v>166485</v>
      </c>
      <c r="I584" s="11">
        <v>29</v>
      </c>
      <c r="J584" s="24">
        <v>0</v>
      </c>
      <c r="K584" s="20"/>
      <c r="L584" s="14">
        <v>0</v>
      </c>
      <c r="N584" s="21">
        <v>0</v>
      </c>
      <c r="P584" s="21">
        <v>0</v>
      </c>
      <c r="R584" s="21">
        <v>0</v>
      </c>
      <c r="T584" s="21">
        <v>0</v>
      </c>
      <c r="V584" s="21">
        <v>0</v>
      </c>
      <c r="X584" s="21">
        <v>0</v>
      </c>
      <c r="Z584" s="21">
        <v>205250</v>
      </c>
      <c r="AB584" s="22">
        <v>205250</v>
      </c>
      <c r="AD584" s="5" t="str">
        <f t="shared" si="9"/>
        <v>No</v>
      </c>
      <c r="AF584" s="28"/>
      <c r="AG584" s="21"/>
    </row>
    <row r="585" spans="1:33">
      <c r="A585" s="8" t="s">
        <v>2602</v>
      </c>
      <c r="B585" s="8" t="s">
        <v>2603</v>
      </c>
      <c r="C585" s="9" t="s">
        <v>466</v>
      </c>
      <c r="D585" s="185" t="s">
        <v>2604</v>
      </c>
      <c r="E585" s="188" t="s">
        <v>2605</v>
      </c>
      <c r="F585" s="9" t="s">
        <v>83</v>
      </c>
      <c r="G585" s="9" t="s">
        <v>147</v>
      </c>
      <c r="H585" s="10">
        <v>0</v>
      </c>
      <c r="I585" s="11">
        <v>29</v>
      </c>
      <c r="J585" s="24">
        <v>0</v>
      </c>
      <c r="K585" s="20"/>
      <c r="L585" s="14">
        <v>0</v>
      </c>
      <c r="N585" s="21">
        <v>0</v>
      </c>
      <c r="P585" s="21">
        <v>0</v>
      </c>
      <c r="R585" s="21">
        <v>0</v>
      </c>
      <c r="T585" s="21">
        <v>0</v>
      </c>
      <c r="V585" s="21">
        <v>0</v>
      </c>
      <c r="X585" s="21">
        <v>0</v>
      </c>
      <c r="Z585" s="21">
        <v>91948</v>
      </c>
      <c r="AB585" s="22">
        <v>91948</v>
      </c>
      <c r="AD585" s="5" t="str">
        <f t="shared" si="9"/>
        <v>No</v>
      </c>
      <c r="AF585" s="28"/>
      <c r="AG585" s="21"/>
    </row>
    <row r="586" spans="1:33">
      <c r="A586" s="8" t="s">
        <v>1941</v>
      </c>
      <c r="B586" s="8" t="s">
        <v>1201</v>
      </c>
      <c r="C586" s="9" t="s">
        <v>39</v>
      </c>
      <c r="D586" s="185">
        <v>9222</v>
      </c>
      <c r="E586" s="188">
        <v>90222</v>
      </c>
      <c r="F586" s="9" t="s">
        <v>125</v>
      </c>
      <c r="G586" s="9" t="s">
        <v>84</v>
      </c>
      <c r="H586" s="10">
        <v>843168</v>
      </c>
      <c r="I586" s="11">
        <v>29</v>
      </c>
      <c r="J586" s="24">
        <v>0</v>
      </c>
      <c r="K586" s="20"/>
      <c r="L586" s="14">
        <v>0</v>
      </c>
      <c r="N586" s="21">
        <v>0</v>
      </c>
      <c r="P586" s="21">
        <v>0</v>
      </c>
      <c r="R586" s="21">
        <v>0</v>
      </c>
      <c r="T586" s="21">
        <v>0</v>
      </c>
      <c r="V586" s="21">
        <v>0</v>
      </c>
      <c r="X586" s="21">
        <v>0</v>
      </c>
      <c r="Z586" s="21">
        <v>0</v>
      </c>
      <c r="AB586" s="22">
        <v>0</v>
      </c>
      <c r="AD586" s="5" t="str">
        <f t="shared" si="9"/>
        <v>No</v>
      </c>
      <c r="AF586" s="28"/>
      <c r="AG586" s="21"/>
    </row>
    <row r="587" spans="1:33">
      <c r="A587" s="8" t="s">
        <v>526</v>
      </c>
      <c r="B587" s="8" t="s">
        <v>140</v>
      </c>
      <c r="C587" s="9" t="s">
        <v>120</v>
      </c>
      <c r="D587" s="185">
        <v>6041</v>
      </c>
      <c r="E587" s="188">
        <v>60041</v>
      </c>
      <c r="F587" s="9" t="s">
        <v>83</v>
      </c>
      <c r="G587" s="9" t="s">
        <v>84</v>
      </c>
      <c r="H587" s="10">
        <v>5121892</v>
      </c>
      <c r="I587" s="11">
        <v>29</v>
      </c>
      <c r="J587" s="24">
        <v>0</v>
      </c>
      <c r="K587" s="20"/>
      <c r="L587" s="14">
        <v>0</v>
      </c>
      <c r="N587" s="21">
        <v>0</v>
      </c>
      <c r="P587" s="21">
        <v>0</v>
      </c>
      <c r="R587" s="21">
        <v>0</v>
      </c>
      <c r="T587" s="21">
        <v>0</v>
      </c>
      <c r="V587" s="21">
        <v>0</v>
      </c>
      <c r="X587" s="21">
        <v>263056</v>
      </c>
      <c r="Z587" s="21">
        <v>0</v>
      </c>
      <c r="AB587" s="22">
        <v>263056</v>
      </c>
      <c r="AD587" s="5" t="str">
        <f t="shared" si="9"/>
        <v>No</v>
      </c>
      <c r="AF587" s="28"/>
      <c r="AG587" s="21"/>
    </row>
    <row r="588" spans="1:33">
      <c r="A588" s="8" t="s">
        <v>4091</v>
      </c>
      <c r="B588" s="8" t="s">
        <v>4092</v>
      </c>
      <c r="C588" s="9" t="s">
        <v>132</v>
      </c>
      <c r="D588" s="185">
        <v>5103</v>
      </c>
      <c r="E588" s="188">
        <v>50103</v>
      </c>
      <c r="F588" s="9" t="s">
        <v>83</v>
      </c>
      <c r="G588" s="9" t="s">
        <v>84</v>
      </c>
      <c r="H588" s="10">
        <v>8608208</v>
      </c>
      <c r="I588" s="11">
        <v>29</v>
      </c>
      <c r="J588" s="24">
        <v>79560</v>
      </c>
      <c r="K588" s="20"/>
      <c r="L588" s="14">
        <v>0</v>
      </c>
      <c r="N588" s="21">
        <v>0</v>
      </c>
      <c r="P588" s="21">
        <v>0</v>
      </c>
      <c r="R588" s="21">
        <v>0</v>
      </c>
      <c r="T588" s="21">
        <v>0</v>
      </c>
      <c r="V588" s="21">
        <v>0</v>
      </c>
      <c r="X588" s="21">
        <v>0</v>
      </c>
      <c r="Z588" s="21">
        <v>0</v>
      </c>
      <c r="AB588" s="22">
        <v>79560</v>
      </c>
      <c r="AD588" s="5" t="str">
        <f t="shared" si="9"/>
        <v>No</v>
      </c>
      <c r="AF588" s="28"/>
      <c r="AG588" s="21"/>
    </row>
    <row r="589" spans="1:33">
      <c r="A589" s="8" t="s">
        <v>200</v>
      </c>
      <c r="B589" s="8" t="s">
        <v>201</v>
      </c>
      <c r="C589" s="9" t="s">
        <v>106</v>
      </c>
      <c r="D589" s="185">
        <v>7051</v>
      </c>
      <c r="E589" s="188">
        <v>70051</v>
      </c>
      <c r="F589" s="9" t="s">
        <v>88</v>
      </c>
      <c r="G589" s="9" t="s">
        <v>5756</v>
      </c>
      <c r="H589" s="10">
        <v>52900</v>
      </c>
      <c r="I589" s="11">
        <v>29</v>
      </c>
      <c r="J589" s="24">
        <v>0</v>
      </c>
      <c r="K589" s="20"/>
      <c r="L589" s="14">
        <v>0</v>
      </c>
      <c r="N589" s="21">
        <v>0</v>
      </c>
      <c r="P589" s="21">
        <v>0</v>
      </c>
      <c r="R589" s="21">
        <v>0</v>
      </c>
      <c r="T589" s="21">
        <v>0</v>
      </c>
      <c r="V589" s="21">
        <v>0</v>
      </c>
      <c r="X589" s="21">
        <v>0</v>
      </c>
      <c r="Z589" s="21">
        <v>19721</v>
      </c>
      <c r="AB589" s="22">
        <v>19721</v>
      </c>
      <c r="AD589" s="5" t="str">
        <f t="shared" si="9"/>
        <v>No</v>
      </c>
      <c r="AF589" s="28"/>
      <c r="AG589" s="21"/>
    </row>
    <row r="590" spans="1:33">
      <c r="A590" s="8" t="s">
        <v>282</v>
      </c>
      <c r="B590" s="8" t="s">
        <v>283</v>
      </c>
      <c r="C590" s="9" t="s">
        <v>120</v>
      </c>
      <c r="D590" s="185">
        <v>6116</v>
      </c>
      <c r="E590" s="188">
        <v>60116</v>
      </c>
      <c r="F590" s="9" t="s">
        <v>83</v>
      </c>
      <c r="G590" s="9" t="s">
        <v>5756</v>
      </c>
      <c r="H590" s="10">
        <v>366174</v>
      </c>
      <c r="I590" s="11">
        <v>29</v>
      </c>
      <c r="J590" s="24">
        <v>0</v>
      </c>
      <c r="K590" s="20"/>
      <c r="L590" s="14">
        <v>0</v>
      </c>
      <c r="N590" s="21">
        <v>0</v>
      </c>
      <c r="P590" s="21">
        <v>0</v>
      </c>
      <c r="R590" s="21">
        <v>0</v>
      </c>
      <c r="T590" s="21">
        <v>0</v>
      </c>
      <c r="V590" s="21">
        <v>0</v>
      </c>
      <c r="X590" s="21">
        <v>0</v>
      </c>
      <c r="Z590" s="21">
        <v>337402</v>
      </c>
      <c r="AB590" s="22">
        <v>337402</v>
      </c>
      <c r="AD590" s="5" t="str">
        <f t="shared" si="9"/>
        <v>No</v>
      </c>
      <c r="AF590" s="28"/>
      <c r="AG590" s="21"/>
    </row>
    <row r="591" spans="1:33">
      <c r="A591" s="8" t="s">
        <v>3479</v>
      </c>
      <c r="B591" s="8" t="s">
        <v>3480</v>
      </c>
      <c r="C591" s="9" t="s">
        <v>3481</v>
      </c>
      <c r="D591" s="185">
        <v>4188</v>
      </c>
      <c r="E591" s="188">
        <v>40188</v>
      </c>
      <c r="F591" s="9" t="s">
        <v>138</v>
      </c>
      <c r="G591" s="9" t="s">
        <v>5756</v>
      </c>
      <c r="H591" s="10">
        <v>106405</v>
      </c>
      <c r="I591" s="11">
        <v>29</v>
      </c>
      <c r="J591" s="24">
        <v>0</v>
      </c>
      <c r="K591" s="20"/>
      <c r="L591" s="14">
        <v>0</v>
      </c>
      <c r="N591" s="21">
        <v>0</v>
      </c>
      <c r="P591" s="21">
        <v>0</v>
      </c>
      <c r="R591" s="21">
        <v>0</v>
      </c>
      <c r="T591" s="21">
        <v>0</v>
      </c>
      <c r="V591" s="21">
        <v>0</v>
      </c>
      <c r="X591" s="21">
        <v>0</v>
      </c>
      <c r="Z591" s="21">
        <v>0</v>
      </c>
      <c r="AB591" s="22">
        <v>0</v>
      </c>
      <c r="AD591" s="5" t="str">
        <f t="shared" si="9"/>
        <v>No</v>
      </c>
      <c r="AF591" s="28"/>
      <c r="AG591" s="21"/>
    </row>
    <row r="592" spans="1:33">
      <c r="A592" s="8" t="s">
        <v>687</v>
      </c>
      <c r="B592" s="8" t="s">
        <v>688</v>
      </c>
      <c r="C592" s="9" t="s">
        <v>120</v>
      </c>
      <c r="D592" s="185">
        <v>6015</v>
      </c>
      <c r="E592" s="188">
        <v>60015</v>
      </c>
      <c r="F592" s="9" t="s">
        <v>83</v>
      </c>
      <c r="G592" s="9" t="s">
        <v>5756</v>
      </c>
      <c r="H592" s="10">
        <v>0</v>
      </c>
      <c r="I592" s="11">
        <v>29</v>
      </c>
      <c r="J592" s="24">
        <v>0</v>
      </c>
      <c r="K592" s="20"/>
      <c r="L592" s="14">
        <v>0</v>
      </c>
      <c r="N592" s="21">
        <v>0</v>
      </c>
      <c r="P592" s="21">
        <v>0</v>
      </c>
      <c r="R592" s="21">
        <v>0</v>
      </c>
      <c r="T592" s="21">
        <v>0</v>
      </c>
      <c r="V592" s="21">
        <v>0</v>
      </c>
      <c r="X592" s="21">
        <v>0</v>
      </c>
      <c r="Z592" s="21">
        <v>690460</v>
      </c>
      <c r="AB592" s="22">
        <v>690460</v>
      </c>
      <c r="AD592" s="5" t="str">
        <f t="shared" si="9"/>
        <v>No</v>
      </c>
      <c r="AF592" s="28"/>
      <c r="AG592" s="21"/>
    </row>
    <row r="593" spans="1:33">
      <c r="A593" s="8" t="s">
        <v>4579</v>
      </c>
      <c r="B593" s="8" t="s">
        <v>4580</v>
      </c>
      <c r="C593" s="9" t="s">
        <v>132</v>
      </c>
      <c r="D593" s="185">
        <v>5145</v>
      </c>
      <c r="E593" s="188">
        <v>50145</v>
      </c>
      <c r="F593" s="9" t="s">
        <v>83</v>
      </c>
      <c r="G593" s="9" t="s">
        <v>84</v>
      </c>
      <c r="H593" s="10">
        <v>62182</v>
      </c>
      <c r="I593" s="11">
        <v>29</v>
      </c>
      <c r="J593" s="24">
        <v>0</v>
      </c>
      <c r="K593" s="20"/>
      <c r="L593" s="14">
        <v>0</v>
      </c>
      <c r="N593" s="21">
        <v>621463</v>
      </c>
      <c r="P593" s="21">
        <v>0</v>
      </c>
      <c r="R593" s="21">
        <v>0</v>
      </c>
      <c r="T593" s="21">
        <v>0</v>
      </c>
      <c r="V593" s="21">
        <v>0</v>
      </c>
      <c r="X593" s="21">
        <v>0</v>
      </c>
      <c r="Z593" s="21">
        <v>0</v>
      </c>
      <c r="AB593" s="22">
        <v>621463</v>
      </c>
      <c r="AD593" s="5" t="str">
        <f t="shared" si="9"/>
        <v>No</v>
      </c>
      <c r="AF593" s="28"/>
      <c r="AG593" s="21"/>
    </row>
    <row r="594" spans="1:33">
      <c r="A594" s="8" t="s">
        <v>184</v>
      </c>
      <c r="B594" s="8" t="s">
        <v>185</v>
      </c>
      <c r="C594" s="9" t="s">
        <v>91</v>
      </c>
      <c r="D594" s="185">
        <v>9236</v>
      </c>
      <c r="E594" s="188">
        <v>90236</v>
      </c>
      <c r="F594" s="9" t="s">
        <v>83</v>
      </c>
      <c r="G594" s="9" t="s">
        <v>5756</v>
      </c>
      <c r="H594" s="10">
        <v>358172</v>
      </c>
      <c r="I594" s="11">
        <v>28</v>
      </c>
      <c r="J594" s="24">
        <v>0</v>
      </c>
      <c r="K594" s="20"/>
      <c r="L594" s="14">
        <v>0</v>
      </c>
      <c r="N594" s="21">
        <v>0</v>
      </c>
      <c r="P594" s="21">
        <v>0</v>
      </c>
      <c r="R594" s="21">
        <v>0</v>
      </c>
      <c r="T594" s="21">
        <v>0</v>
      </c>
      <c r="V594" s="21">
        <v>0</v>
      </c>
      <c r="X594" s="21">
        <v>0</v>
      </c>
      <c r="Z594" s="21">
        <v>603995</v>
      </c>
      <c r="AB594" s="22">
        <v>603995</v>
      </c>
      <c r="AD594" s="5" t="str">
        <f t="shared" si="9"/>
        <v>No</v>
      </c>
      <c r="AF594" s="28"/>
      <c r="AG594" s="21"/>
    </row>
    <row r="595" spans="1:33">
      <c r="A595" s="8" t="s">
        <v>5944</v>
      </c>
      <c r="B595" s="8" t="s">
        <v>4436</v>
      </c>
      <c r="C595" s="9" t="s">
        <v>82</v>
      </c>
      <c r="D595" s="185">
        <v>2219</v>
      </c>
      <c r="E595" s="188">
        <v>20219</v>
      </c>
      <c r="F595" s="9" t="s">
        <v>113</v>
      </c>
      <c r="G595" s="9" t="s">
        <v>5756</v>
      </c>
      <c r="H595" s="10">
        <v>18351295</v>
      </c>
      <c r="I595" s="11">
        <v>28</v>
      </c>
      <c r="J595" s="24">
        <v>0</v>
      </c>
      <c r="K595" s="20"/>
      <c r="L595" s="14">
        <v>0</v>
      </c>
      <c r="N595" s="21">
        <v>0</v>
      </c>
      <c r="P595" s="21">
        <v>0</v>
      </c>
      <c r="R595" s="21">
        <v>0</v>
      </c>
      <c r="T595" s="21">
        <v>0</v>
      </c>
      <c r="V595" s="21">
        <v>0</v>
      </c>
      <c r="X595" s="21">
        <v>0</v>
      </c>
      <c r="Z595" s="21">
        <v>0</v>
      </c>
      <c r="AB595" s="22">
        <v>0</v>
      </c>
      <c r="AD595" s="5" t="str">
        <f t="shared" si="9"/>
        <v>No</v>
      </c>
      <c r="AF595" s="28"/>
      <c r="AG595" s="21"/>
    </row>
    <row r="596" spans="1:33">
      <c r="A596" s="8" t="s">
        <v>4477</v>
      </c>
      <c r="B596" s="8" t="s">
        <v>4478</v>
      </c>
      <c r="C596" s="9" t="s">
        <v>454</v>
      </c>
      <c r="D596" s="185"/>
      <c r="E596" s="188" t="s">
        <v>4479</v>
      </c>
      <c r="F596" s="9" t="s">
        <v>157</v>
      </c>
      <c r="G596" s="9" t="s">
        <v>147</v>
      </c>
      <c r="H596" s="10">
        <v>0</v>
      </c>
      <c r="I596" s="11">
        <v>28</v>
      </c>
      <c r="J596" s="24">
        <v>0</v>
      </c>
      <c r="K596" s="20"/>
      <c r="L596" s="14">
        <v>0</v>
      </c>
      <c r="N596" s="21">
        <v>0</v>
      </c>
      <c r="P596" s="21">
        <v>0</v>
      </c>
      <c r="R596" s="21">
        <v>0</v>
      </c>
      <c r="T596" s="21">
        <v>0</v>
      </c>
      <c r="V596" s="21">
        <v>0</v>
      </c>
      <c r="X596" s="21">
        <v>0</v>
      </c>
      <c r="Z596" s="21">
        <v>182390</v>
      </c>
      <c r="AB596" s="22">
        <v>182390</v>
      </c>
      <c r="AD596" s="5" t="str">
        <f t="shared" si="9"/>
        <v>No</v>
      </c>
      <c r="AF596" s="28"/>
      <c r="AG596" s="21"/>
    </row>
    <row r="597" spans="1:33">
      <c r="A597" s="8" t="s">
        <v>1229</v>
      </c>
      <c r="B597" s="8" t="s">
        <v>1230</v>
      </c>
      <c r="C597" s="9" t="s">
        <v>91</v>
      </c>
      <c r="D597" s="185">
        <v>9165</v>
      </c>
      <c r="E597" s="188">
        <v>90165</v>
      </c>
      <c r="F597" s="9" t="s">
        <v>83</v>
      </c>
      <c r="G597" s="9" t="s">
        <v>5756</v>
      </c>
      <c r="H597" s="10">
        <v>214811</v>
      </c>
      <c r="I597" s="11">
        <v>28</v>
      </c>
      <c r="J597" s="24">
        <v>0</v>
      </c>
      <c r="K597" s="20"/>
      <c r="L597" s="14">
        <v>0</v>
      </c>
      <c r="N597" s="21">
        <v>0</v>
      </c>
      <c r="P597" s="21">
        <v>0</v>
      </c>
      <c r="R597" s="21">
        <v>0</v>
      </c>
      <c r="T597" s="21">
        <v>0</v>
      </c>
      <c r="V597" s="21">
        <v>0</v>
      </c>
      <c r="X597" s="21">
        <v>0</v>
      </c>
      <c r="Z597" s="21">
        <v>0</v>
      </c>
      <c r="AB597" s="22">
        <v>0</v>
      </c>
      <c r="AD597" s="5" t="str">
        <f t="shared" si="9"/>
        <v>No</v>
      </c>
      <c r="AF597" s="28"/>
      <c r="AG597" s="21"/>
    </row>
    <row r="598" spans="1:33">
      <c r="A598" s="8" t="s">
        <v>1931</v>
      </c>
      <c r="B598" s="8" t="s">
        <v>1932</v>
      </c>
      <c r="C598" s="9" t="s">
        <v>129</v>
      </c>
      <c r="D598" s="185">
        <v>4024</v>
      </c>
      <c r="E598" s="188">
        <v>40024</v>
      </c>
      <c r="F598" s="9" t="s">
        <v>83</v>
      </c>
      <c r="G598" s="9" t="s">
        <v>5756</v>
      </c>
      <c r="H598" s="10">
        <v>253602</v>
      </c>
      <c r="I598" s="11">
        <v>28</v>
      </c>
      <c r="J598" s="24">
        <v>0</v>
      </c>
      <c r="K598" s="20"/>
      <c r="L598" s="14">
        <v>0</v>
      </c>
      <c r="N598" s="21">
        <v>0</v>
      </c>
      <c r="P598" s="21">
        <v>0</v>
      </c>
      <c r="R598" s="21">
        <v>0</v>
      </c>
      <c r="T598" s="21">
        <v>0</v>
      </c>
      <c r="V598" s="21">
        <v>0</v>
      </c>
      <c r="X598" s="21">
        <v>0</v>
      </c>
      <c r="Z598" s="21">
        <v>121920</v>
      </c>
      <c r="AB598" s="22">
        <v>121920</v>
      </c>
      <c r="AD598" s="5" t="str">
        <f t="shared" si="9"/>
        <v>No</v>
      </c>
      <c r="AF598" s="28"/>
      <c r="AG598" s="21"/>
    </row>
    <row r="599" spans="1:33">
      <c r="A599" s="8" t="s">
        <v>1474</v>
      </c>
      <c r="B599" s="8" t="s">
        <v>1475</v>
      </c>
      <c r="C599" s="9" t="s">
        <v>213</v>
      </c>
      <c r="D599" s="185">
        <v>6072</v>
      </c>
      <c r="E599" s="188">
        <v>60072</v>
      </c>
      <c r="F599" s="9" t="s">
        <v>88</v>
      </c>
      <c r="G599" s="9" t="s">
        <v>84</v>
      </c>
      <c r="H599" s="10">
        <v>295083</v>
      </c>
      <c r="I599" s="11">
        <v>28</v>
      </c>
      <c r="J599" s="24">
        <v>0</v>
      </c>
      <c r="K599" s="20"/>
      <c r="L599" s="14">
        <v>0</v>
      </c>
      <c r="N599" s="21">
        <v>0</v>
      </c>
      <c r="P599" s="21">
        <v>0</v>
      </c>
      <c r="R599" s="21">
        <v>0</v>
      </c>
      <c r="T599" s="21">
        <v>0</v>
      </c>
      <c r="V599" s="21">
        <v>0</v>
      </c>
      <c r="X599" s="21">
        <v>0</v>
      </c>
      <c r="Z599" s="21">
        <v>0</v>
      </c>
      <c r="AB599" s="22">
        <v>0</v>
      </c>
      <c r="AD599" s="5" t="str">
        <f t="shared" si="9"/>
        <v>No</v>
      </c>
      <c r="AF599" s="28"/>
      <c r="AG599" s="21"/>
    </row>
    <row r="600" spans="1:33">
      <c r="A600" s="8" t="s">
        <v>5915</v>
      </c>
      <c r="B600" s="8" t="s">
        <v>419</v>
      </c>
      <c r="C600" s="9" t="s">
        <v>420</v>
      </c>
      <c r="D600" s="185">
        <v>22</v>
      </c>
      <c r="E600" s="188">
        <v>22</v>
      </c>
      <c r="F600" s="9" t="s">
        <v>83</v>
      </c>
      <c r="G600" s="9" t="s">
        <v>5756</v>
      </c>
      <c r="H600" s="10">
        <v>69809</v>
      </c>
      <c r="I600" s="11">
        <v>28</v>
      </c>
      <c r="J600" s="24">
        <v>0</v>
      </c>
      <c r="K600" s="20"/>
      <c r="L600" s="14">
        <v>0</v>
      </c>
      <c r="N600" s="21">
        <v>0</v>
      </c>
      <c r="P600" s="21">
        <v>0</v>
      </c>
      <c r="R600" s="21">
        <v>0</v>
      </c>
      <c r="T600" s="21">
        <v>0</v>
      </c>
      <c r="V600" s="21">
        <v>0</v>
      </c>
      <c r="X600" s="21">
        <v>0</v>
      </c>
      <c r="Z600" s="21">
        <v>0</v>
      </c>
      <c r="AB600" s="22">
        <v>0</v>
      </c>
      <c r="AD600" s="5" t="str">
        <f t="shared" si="9"/>
        <v>No</v>
      </c>
      <c r="AF600" s="28"/>
      <c r="AG600" s="21"/>
    </row>
    <row r="601" spans="1:33">
      <c r="A601" s="8" t="s">
        <v>1914</v>
      </c>
      <c r="B601" s="8" t="s">
        <v>264</v>
      </c>
      <c r="C601" s="9" t="s">
        <v>265</v>
      </c>
      <c r="D601" s="185">
        <v>7019</v>
      </c>
      <c r="E601" s="188">
        <v>70019</v>
      </c>
      <c r="F601" s="9" t="s">
        <v>214</v>
      </c>
      <c r="G601" s="9" t="s">
        <v>84</v>
      </c>
      <c r="H601" s="10">
        <v>106621</v>
      </c>
      <c r="I601" s="11">
        <v>28</v>
      </c>
      <c r="J601" s="24">
        <v>807091</v>
      </c>
      <c r="K601" s="20"/>
      <c r="L601" s="14">
        <v>0</v>
      </c>
      <c r="N601" s="21">
        <v>0</v>
      </c>
      <c r="P601" s="21">
        <v>0</v>
      </c>
      <c r="R601" s="21">
        <v>0</v>
      </c>
      <c r="T601" s="21">
        <v>0</v>
      </c>
      <c r="V601" s="21">
        <v>0</v>
      </c>
      <c r="X601" s="21">
        <v>0</v>
      </c>
      <c r="Z601" s="21">
        <v>0</v>
      </c>
      <c r="AB601" s="22">
        <v>807091</v>
      </c>
      <c r="AD601" s="5" t="str">
        <f t="shared" si="9"/>
        <v>No</v>
      </c>
      <c r="AF601" s="28"/>
      <c r="AG601" s="21"/>
    </row>
    <row r="602" spans="1:33">
      <c r="A602" s="8" t="s">
        <v>1008</v>
      </c>
      <c r="B602" s="8" t="s">
        <v>1009</v>
      </c>
      <c r="C602" s="9" t="s">
        <v>265</v>
      </c>
      <c r="D602" s="185">
        <v>7012</v>
      </c>
      <c r="E602" s="188">
        <v>70012</v>
      </c>
      <c r="F602" s="9" t="s">
        <v>83</v>
      </c>
      <c r="G602" s="9" t="s">
        <v>84</v>
      </c>
      <c r="H602" s="10">
        <v>106494</v>
      </c>
      <c r="I602" s="11">
        <v>28</v>
      </c>
      <c r="J602" s="24">
        <v>0</v>
      </c>
      <c r="K602" s="20"/>
      <c r="L602" s="14">
        <v>0</v>
      </c>
      <c r="N602" s="21">
        <v>0</v>
      </c>
      <c r="P602" s="21">
        <v>0</v>
      </c>
      <c r="R602" s="21">
        <v>0</v>
      </c>
      <c r="T602" s="21">
        <v>0</v>
      </c>
      <c r="V602" s="21">
        <v>0</v>
      </c>
      <c r="X602" s="21">
        <v>0</v>
      </c>
      <c r="Z602" s="21">
        <v>0</v>
      </c>
      <c r="AB602" s="22">
        <v>0</v>
      </c>
      <c r="AD602" s="5" t="str">
        <f t="shared" si="9"/>
        <v>No</v>
      </c>
      <c r="AF602" s="28"/>
      <c r="AG602" s="21"/>
    </row>
    <row r="603" spans="1:33">
      <c r="A603" s="8" t="s">
        <v>5977</v>
      </c>
      <c r="B603" s="8" t="s">
        <v>3394</v>
      </c>
      <c r="C603" s="9" t="s">
        <v>171</v>
      </c>
      <c r="D603" s="185"/>
      <c r="E603" s="188" t="s">
        <v>5978</v>
      </c>
      <c r="F603" s="9" t="s">
        <v>125</v>
      </c>
      <c r="G603" s="9" t="s">
        <v>147</v>
      </c>
      <c r="H603" s="10">
        <v>0</v>
      </c>
      <c r="I603" s="11">
        <v>28</v>
      </c>
      <c r="J603" s="24">
        <v>0</v>
      </c>
      <c r="K603" s="20"/>
      <c r="L603" s="14">
        <v>0</v>
      </c>
      <c r="N603" s="21">
        <v>0</v>
      </c>
      <c r="P603" s="21">
        <v>0</v>
      </c>
      <c r="R603" s="21">
        <v>0</v>
      </c>
      <c r="T603" s="21">
        <v>0</v>
      </c>
      <c r="V603" s="21">
        <v>0</v>
      </c>
      <c r="X603" s="21">
        <v>0</v>
      </c>
      <c r="Z603" s="21">
        <v>1167989</v>
      </c>
      <c r="AB603" s="22">
        <v>1167989</v>
      </c>
      <c r="AD603" s="5" t="str">
        <f t="shared" si="9"/>
        <v>No</v>
      </c>
      <c r="AF603" s="28"/>
      <c r="AG603" s="21"/>
    </row>
    <row r="604" spans="1:33">
      <c r="A604" s="8" t="s">
        <v>6139</v>
      </c>
      <c r="B604" s="8" t="s">
        <v>6140</v>
      </c>
      <c r="C604" s="9" t="s">
        <v>91</v>
      </c>
      <c r="D604" s="185">
        <v>9296</v>
      </c>
      <c r="E604" s="188">
        <v>90296</v>
      </c>
      <c r="F604" s="9" t="s">
        <v>83</v>
      </c>
      <c r="G604" s="9" t="s">
        <v>5756</v>
      </c>
      <c r="H604" s="10">
        <v>12150996</v>
      </c>
      <c r="I604" s="11">
        <v>28</v>
      </c>
      <c r="J604" s="24">
        <v>0</v>
      </c>
      <c r="K604" s="20"/>
      <c r="L604" s="14">
        <v>0</v>
      </c>
      <c r="N604" s="21">
        <v>0</v>
      </c>
      <c r="P604" s="21">
        <v>0</v>
      </c>
      <c r="R604" s="21">
        <v>0</v>
      </c>
      <c r="T604" s="21">
        <v>0</v>
      </c>
      <c r="V604" s="21">
        <v>0</v>
      </c>
      <c r="X604" s="21">
        <v>0</v>
      </c>
      <c r="Z604" s="21">
        <v>0</v>
      </c>
      <c r="AB604" s="22">
        <v>0</v>
      </c>
      <c r="AD604" s="5" t="str">
        <f t="shared" si="9"/>
        <v>No</v>
      </c>
      <c r="AF604" s="28"/>
      <c r="AG604" s="21"/>
    </row>
    <row r="605" spans="1:33">
      <c r="A605" s="8" t="s">
        <v>455</v>
      </c>
      <c r="B605" s="8" t="s">
        <v>456</v>
      </c>
      <c r="C605" s="9" t="s">
        <v>58</v>
      </c>
      <c r="D605" s="185">
        <v>5171</v>
      </c>
      <c r="E605" s="188">
        <v>50171</v>
      </c>
      <c r="F605" s="9" t="s">
        <v>83</v>
      </c>
      <c r="G605" s="9" t="s">
        <v>5756</v>
      </c>
      <c r="H605" s="10">
        <v>54901</v>
      </c>
      <c r="I605" s="11">
        <v>28</v>
      </c>
      <c r="J605" s="24">
        <v>0</v>
      </c>
      <c r="K605" s="20"/>
      <c r="L605" s="14">
        <v>0</v>
      </c>
      <c r="N605" s="21">
        <v>0</v>
      </c>
      <c r="P605" s="21">
        <v>0</v>
      </c>
      <c r="R605" s="21">
        <v>0</v>
      </c>
      <c r="T605" s="21">
        <v>0</v>
      </c>
      <c r="V605" s="21">
        <v>0</v>
      </c>
      <c r="X605" s="21">
        <v>0</v>
      </c>
      <c r="Z605" s="21">
        <v>467313</v>
      </c>
      <c r="AB605" s="22">
        <v>467313</v>
      </c>
      <c r="AD605" s="5" t="str">
        <f t="shared" si="9"/>
        <v>No</v>
      </c>
      <c r="AF605" s="28"/>
      <c r="AG605" s="21"/>
    </row>
    <row r="606" spans="1:33">
      <c r="A606" s="8" t="s">
        <v>3398</v>
      </c>
      <c r="B606" s="8" t="s">
        <v>3399</v>
      </c>
      <c r="C606" s="9" t="s">
        <v>82</v>
      </c>
      <c r="D606" s="185">
        <v>2203</v>
      </c>
      <c r="E606" s="188">
        <v>20203</v>
      </c>
      <c r="F606" s="9" t="s">
        <v>83</v>
      </c>
      <c r="G606" s="9" t="s">
        <v>5756</v>
      </c>
      <c r="H606" s="10">
        <v>51291</v>
      </c>
      <c r="I606" s="11">
        <v>28</v>
      </c>
      <c r="J606" s="24">
        <v>0</v>
      </c>
      <c r="K606" s="20"/>
      <c r="L606" s="14">
        <v>0</v>
      </c>
      <c r="N606" s="21">
        <v>0</v>
      </c>
      <c r="P606" s="21">
        <v>0</v>
      </c>
      <c r="R606" s="21">
        <v>0</v>
      </c>
      <c r="T606" s="21">
        <v>0</v>
      </c>
      <c r="V606" s="21">
        <v>0</v>
      </c>
      <c r="X606" s="21">
        <v>0</v>
      </c>
      <c r="Z606" s="21">
        <v>340176</v>
      </c>
      <c r="AB606" s="22">
        <v>340176</v>
      </c>
      <c r="AD606" s="5" t="str">
        <f t="shared" si="9"/>
        <v>No</v>
      </c>
      <c r="AF606" s="28"/>
      <c r="AG606" s="21"/>
    </row>
    <row r="607" spans="1:33">
      <c r="A607" s="8" t="s">
        <v>1912</v>
      </c>
      <c r="B607" s="8" t="s">
        <v>1913</v>
      </c>
      <c r="C607" s="9" t="s">
        <v>235</v>
      </c>
      <c r="D607" s="185">
        <v>4205</v>
      </c>
      <c r="E607" s="188">
        <v>40205</v>
      </c>
      <c r="F607" s="9" t="s">
        <v>83</v>
      </c>
      <c r="G607" s="9" t="s">
        <v>5756</v>
      </c>
      <c r="H607" s="10">
        <v>1249442</v>
      </c>
      <c r="I607" s="11">
        <v>28</v>
      </c>
      <c r="J607" s="24">
        <v>0</v>
      </c>
      <c r="K607" s="20"/>
      <c r="L607" s="14">
        <v>0</v>
      </c>
      <c r="N607" s="21">
        <v>0</v>
      </c>
      <c r="P607" s="21">
        <v>0</v>
      </c>
      <c r="R607" s="21">
        <v>0</v>
      </c>
      <c r="T607" s="21">
        <v>0</v>
      </c>
      <c r="V607" s="21">
        <v>0</v>
      </c>
      <c r="X607" s="21">
        <v>0</v>
      </c>
      <c r="Z607" s="21">
        <v>283249</v>
      </c>
      <c r="AB607" s="22">
        <v>283249</v>
      </c>
      <c r="AD607" s="5" t="str">
        <f t="shared" si="9"/>
        <v>No</v>
      </c>
      <c r="AF607" s="28"/>
      <c r="AG607" s="21"/>
    </row>
    <row r="608" spans="1:33">
      <c r="A608" s="8" t="s">
        <v>1241</v>
      </c>
      <c r="B608" s="8" t="s">
        <v>1242</v>
      </c>
      <c r="C608" s="9" t="s">
        <v>120</v>
      </c>
      <c r="D608" s="185">
        <v>6082</v>
      </c>
      <c r="E608" s="188">
        <v>60082</v>
      </c>
      <c r="F608" s="9" t="s">
        <v>88</v>
      </c>
      <c r="G608" s="9" t="s">
        <v>84</v>
      </c>
      <c r="H608" s="10">
        <v>106383</v>
      </c>
      <c r="I608" s="11">
        <v>28</v>
      </c>
      <c r="J608" s="24">
        <v>842794</v>
      </c>
      <c r="K608" s="20"/>
      <c r="L608" s="14">
        <v>0</v>
      </c>
      <c r="N608" s="21">
        <v>0</v>
      </c>
      <c r="P608" s="21">
        <v>0</v>
      </c>
      <c r="R608" s="21">
        <v>0</v>
      </c>
      <c r="T608" s="21">
        <v>0</v>
      </c>
      <c r="V608" s="21">
        <v>0</v>
      </c>
      <c r="X608" s="21">
        <v>0</v>
      </c>
      <c r="Z608" s="21">
        <v>0</v>
      </c>
      <c r="AB608" s="22">
        <v>842794</v>
      </c>
      <c r="AD608" s="5" t="str">
        <f t="shared" si="9"/>
        <v>No</v>
      </c>
      <c r="AF608" s="28"/>
      <c r="AG608" s="21"/>
    </row>
    <row r="609" spans="1:33">
      <c r="A609" s="8" t="s">
        <v>633</v>
      </c>
      <c r="B609" s="8" t="s">
        <v>6557</v>
      </c>
      <c r="C609" s="9" t="s">
        <v>217</v>
      </c>
      <c r="D609" s="185">
        <v>3088</v>
      </c>
      <c r="E609" s="188">
        <v>30088</v>
      </c>
      <c r="F609" s="9" t="s">
        <v>83</v>
      </c>
      <c r="G609" s="9" t="s">
        <v>84</v>
      </c>
      <c r="H609" s="10">
        <v>109919</v>
      </c>
      <c r="I609" s="11">
        <v>27</v>
      </c>
      <c r="J609" s="24">
        <v>553863</v>
      </c>
      <c r="K609" s="20"/>
      <c r="L609" s="14">
        <v>0</v>
      </c>
      <c r="N609" s="21">
        <v>0</v>
      </c>
      <c r="P609" s="21">
        <v>0</v>
      </c>
      <c r="R609" s="21">
        <v>0</v>
      </c>
      <c r="T609" s="21">
        <v>0</v>
      </c>
      <c r="V609" s="21">
        <v>0</v>
      </c>
      <c r="X609" s="21">
        <v>0</v>
      </c>
      <c r="Z609" s="21">
        <v>0</v>
      </c>
      <c r="AB609" s="22">
        <v>553863</v>
      </c>
      <c r="AD609" s="5" t="str">
        <f t="shared" si="9"/>
        <v>No</v>
      </c>
      <c r="AF609" s="28"/>
      <c r="AG609" s="21"/>
    </row>
    <row r="610" spans="1:33">
      <c r="A610" s="8" t="s">
        <v>627</v>
      </c>
      <c r="B610" s="8" t="s">
        <v>628</v>
      </c>
      <c r="C610" s="9" t="s">
        <v>91</v>
      </c>
      <c r="D610" s="185">
        <v>9119</v>
      </c>
      <c r="E610" s="188">
        <v>90119</v>
      </c>
      <c r="F610" s="9" t="s">
        <v>83</v>
      </c>
      <c r="G610" s="9" t="s">
        <v>84</v>
      </c>
      <c r="H610" s="10">
        <v>583681</v>
      </c>
      <c r="I610" s="11">
        <v>27</v>
      </c>
      <c r="J610" s="24">
        <v>72414</v>
      </c>
      <c r="K610" s="20"/>
      <c r="L610" s="14">
        <v>0</v>
      </c>
      <c r="N610" s="21">
        <v>0</v>
      </c>
      <c r="P610" s="21">
        <v>0</v>
      </c>
      <c r="R610" s="21">
        <v>0</v>
      </c>
      <c r="T610" s="21">
        <v>0</v>
      </c>
      <c r="V610" s="21">
        <v>0</v>
      </c>
      <c r="X610" s="21">
        <v>0</v>
      </c>
      <c r="Z610" s="21">
        <v>0</v>
      </c>
      <c r="AB610" s="22">
        <v>72414</v>
      </c>
      <c r="AD610" s="5" t="str">
        <f t="shared" si="9"/>
        <v>No</v>
      </c>
      <c r="AF610" s="28"/>
      <c r="AG610" s="21"/>
    </row>
    <row r="611" spans="1:33">
      <c r="A611" s="8" t="s">
        <v>2819</v>
      </c>
      <c r="B611" s="8" t="s">
        <v>2820</v>
      </c>
      <c r="C611" s="9" t="s">
        <v>210</v>
      </c>
      <c r="D611" s="185" t="s">
        <v>2821</v>
      </c>
      <c r="E611" s="188" t="s">
        <v>2822</v>
      </c>
      <c r="F611" s="9" t="s">
        <v>83</v>
      </c>
      <c r="G611" s="9" t="s">
        <v>147</v>
      </c>
      <c r="H611" s="10">
        <v>0</v>
      </c>
      <c r="I611" s="11">
        <v>27</v>
      </c>
      <c r="J611" s="24">
        <v>0</v>
      </c>
      <c r="K611" s="20"/>
      <c r="L611" s="14">
        <v>0</v>
      </c>
      <c r="N611" s="21">
        <v>0</v>
      </c>
      <c r="P611" s="21">
        <v>0</v>
      </c>
      <c r="R611" s="21">
        <v>0</v>
      </c>
      <c r="T611" s="21">
        <v>0</v>
      </c>
      <c r="V611" s="21">
        <v>0</v>
      </c>
      <c r="X611" s="21">
        <v>0</v>
      </c>
      <c r="Z611" s="21">
        <v>124887</v>
      </c>
      <c r="AB611" s="22">
        <v>124887</v>
      </c>
      <c r="AD611" s="5" t="str">
        <f t="shared" si="9"/>
        <v>No</v>
      </c>
      <c r="AF611" s="28"/>
      <c r="AG611" s="21"/>
    </row>
    <row r="612" spans="1:33">
      <c r="A612" s="8" t="s">
        <v>2586</v>
      </c>
      <c r="B612" s="8" t="s">
        <v>2587</v>
      </c>
      <c r="C612" s="9" t="s">
        <v>466</v>
      </c>
      <c r="D612" s="185" t="s">
        <v>2588</v>
      </c>
      <c r="E612" s="188" t="s">
        <v>2589</v>
      </c>
      <c r="F612" s="9" t="s">
        <v>83</v>
      </c>
      <c r="G612" s="9" t="s">
        <v>147</v>
      </c>
      <c r="H612" s="10">
        <v>0</v>
      </c>
      <c r="I612" s="11">
        <v>27</v>
      </c>
      <c r="J612" s="24">
        <v>0</v>
      </c>
      <c r="K612" s="20"/>
      <c r="L612" s="14">
        <v>0</v>
      </c>
      <c r="N612" s="21">
        <v>0</v>
      </c>
      <c r="P612" s="21">
        <v>0</v>
      </c>
      <c r="R612" s="21">
        <v>0</v>
      </c>
      <c r="T612" s="21">
        <v>0</v>
      </c>
      <c r="V612" s="21">
        <v>0</v>
      </c>
      <c r="X612" s="21">
        <v>0</v>
      </c>
      <c r="Z612" s="21">
        <v>71244</v>
      </c>
      <c r="AB612" s="22">
        <v>71244</v>
      </c>
      <c r="AD612" s="5" t="str">
        <f t="shared" si="9"/>
        <v>No</v>
      </c>
      <c r="AF612" s="28"/>
      <c r="AG612" s="21"/>
    </row>
    <row r="613" spans="1:33">
      <c r="A613" s="8" t="s">
        <v>518</v>
      </c>
      <c r="B613" s="8" t="s">
        <v>519</v>
      </c>
      <c r="C613" s="9" t="s">
        <v>82</v>
      </c>
      <c r="D613" s="185">
        <v>2211</v>
      </c>
      <c r="E613" s="188">
        <v>20211</v>
      </c>
      <c r="F613" s="9" t="s">
        <v>83</v>
      </c>
      <c r="G613" s="9" t="s">
        <v>5756</v>
      </c>
      <c r="H613" s="10">
        <v>296668</v>
      </c>
      <c r="I613" s="11">
        <v>27</v>
      </c>
      <c r="J613" s="24">
        <v>0</v>
      </c>
      <c r="K613" s="20"/>
      <c r="L613" s="14">
        <v>0</v>
      </c>
      <c r="N613" s="21">
        <v>0</v>
      </c>
      <c r="P613" s="21">
        <v>0</v>
      </c>
      <c r="R613" s="21">
        <v>0</v>
      </c>
      <c r="T613" s="21">
        <v>0</v>
      </c>
      <c r="V613" s="21">
        <v>0</v>
      </c>
      <c r="X613" s="21">
        <v>0</v>
      </c>
      <c r="Z613" s="21">
        <v>899719</v>
      </c>
      <c r="AB613" s="22">
        <v>899719</v>
      </c>
      <c r="AD613" s="5" t="str">
        <f t="shared" si="9"/>
        <v>No</v>
      </c>
      <c r="AF613" s="28"/>
      <c r="AG613" s="21"/>
    </row>
    <row r="614" spans="1:33">
      <c r="A614" s="8" t="s">
        <v>569</v>
      </c>
      <c r="B614" s="8" t="s">
        <v>570</v>
      </c>
      <c r="C614" s="9" t="s">
        <v>50</v>
      </c>
      <c r="D614" s="185">
        <v>4044</v>
      </c>
      <c r="E614" s="188">
        <v>40044</v>
      </c>
      <c r="F614" s="9" t="s">
        <v>83</v>
      </c>
      <c r="G614" s="9" t="s">
        <v>84</v>
      </c>
      <c r="H614" s="10">
        <v>263907</v>
      </c>
      <c r="I614" s="11">
        <v>27</v>
      </c>
      <c r="J614" s="24">
        <v>0</v>
      </c>
      <c r="K614" s="20"/>
      <c r="L614" s="14">
        <v>0</v>
      </c>
      <c r="N614" s="21">
        <v>0</v>
      </c>
      <c r="P614" s="21">
        <v>0</v>
      </c>
      <c r="R614" s="21">
        <v>0</v>
      </c>
      <c r="T614" s="21">
        <v>0</v>
      </c>
      <c r="V614" s="21">
        <v>0</v>
      </c>
      <c r="X614" s="21">
        <v>0</v>
      </c>
      <c r="Z614" s="21">
        <v>0</v>
      </c>
      <c r="AB614" s="22">
        <v>0</v>
      </c>
      <c r="AD614" s="5" t="str">
        <f t="shared" si="9"/>
        <v>No</v>
      </c>
      <c r="AF614" s="28"/>
      <c r="AG614" s="21"/>
    </row>
    <row r="615" spans="1:33">
      <c r="A615" s="8" t="s">
        <v>2704</v>
      </c>
      <c r="B615" s="8" t="s">
        <v>2705</v>
      </c>
      <c r="C615" s="9" t="s">
        <v>235</v>
      </c>
      <c r="D615" s="185">
        <v>4214</v>
      </c>
      <c r="E615" s="188">
        <v>40214</v>
      </c>
      <c r="F615" s="9" t="s">
        <v>83</v>
      </c>
      <c r="G615" s="9" t="s">
        <v>5756</v>
      </c>
      <c r="H615" s="10">
        <v>214881</v>
      </c>
      <c r="I615" s="11">
        <v>27</v>
      </c>
      <c r="J615" s="24">
        <v>0</v>
      </c>
      <c r="K615" s="20"/>
      <c r="L615" s="14">
        <v>0</v>
      </c>
      <c r="N615" s="21">
        <v>0</v>
      </c>
      <c r="P615" s="21">
        <v>0</v>
      </c>
      <c r="R615" s="21">
        <v>0</v>
      </c>
      <c r="T615" s="21">
        <v>0</v>
      </c>
      <c r="V615" s="21">
        <v>0</v>
      </c>
      <c r="X615" s="21">
        <v>0</v>
      </c>
      <c r="Z615" s="21">
        <v>213310</v>
      </c>
      <c r="AB615" s="22">
        <v>213310</v>
      </c>
      <c r="AD615" s="5" t="str">
        <f t="shared" si="9"/>
        <v>No</v>
      </c>
      <c r="AF615" s="28"/>
      <c r="AG615" s="21"/>
    </row>
    <row r="616" spans="1:33">
      <c r="A616" s="8" t="s">
        <v>3405</v>
      </c>
      <c r="B616" s="8" t="s">
        <v>3406</v>
      </c>
      <c r="C616" s="9" t="s">
        <v>555</v>
      </c>
      <c r="D616" s="185">
        <v>5215</v>
      </c>
      <c r="E616" s="188">
        <v>50215</v>
      </c>
      <c r="F616" s="9" t="s">
        <v>157</v>
      </c>
      <c r="G616" s="9" t="s">
        <v>5756</v>
      </c>
      <c r="H616" s="10">
        <v>68545</v>
      </c>
      <c r="I616" s="11">
        <v>27</v>
      </c>
      <c r="J616" s="24">
        <v>0</v>
      </c>
      <c r="K616" s="20"/>
      <c r="L616" s="14">
        <v>0</v>
      </c>
      <c r="N616" s="21">
        <v>0</v>
      </c>
      <c r="P616" s="21">
        <v>0</v>
      </c>
      <c r="R616" s="21">
        <v>0</v>
      </c>
      <c r="T616" s="21">
        <v>0</v>
      </c>
      <c r="V616" s="21">
        <v>0</v>
      </c>
      <c r="X616" s="21">
        <v>0</v>
      </c>
      <c r="Z616" s="21">
        <v>259624</v>
      </c>
      <c r="AB616" s="22">
        <v>259624</v>
      </c>
      <c r="AD616" s="5" t="str">
        <f t="shared" si="9"/>
        <v>No</v>
      </c>
      <c r="AF616" s="28"/>
      <c r="AG616" s="21"/>
    </row>
    <row r="617" spans="1:33">
      <c r="A617" s="8" t="s">
        <v>5955</v>
      </c>
      <c r="B617" s="8" t="s">
        <v>117</v>
      </c>
      <c r="C617" s="9" t="s">
        <v>42</v>
      </c>
      <c r="D617" s="185" t="s">
        <v>4677</v>
      </c>
      <c r="E617" s="188" t="s">
        <v>4678</v>
      </c>
      <c r="F617" s="9" t="s">
        <v>83</v>
      </c>
      <c r="G617" s="9" t="s">
        <v>147</v>
      </c>
      <c r="H617" s="10">
        <v>0</v>
      </c>
      <c r="I617" s="11">
        <v>27</v>
      </c>
      <c r="J617" s="24">
        <v>0</v>
      </c>
      <c r="K617" s="20"/>
      <c r="L617" s="14">
        <v>0</v>
      </c>
      <c r="N617" s="21">
        <v>0</v>
      </c>
      <c r="P617" s="21">
        <v>0</v>
      </c>
      <c r="R617" s="21">
        <v>0</v>
      </c>
      <c r="T617" s="21">
        <v>0</v>
      </c>
      <c r="V617" s="21">
        <v>0</v>
      </c>
      <c r="X617" s="21">
        <v>0</v>
      </c>
      <c r="Z617" s="21">
        <v>1261353</v>
      </c>
      <c r="AB617" s="22">
        <v>1261353</v>
      </c>
      <c r="AD617" s="5" t="str">
        <f t="shared" si="9"/>
        <v>No</v>
      </c>
      <c r="AF617" s="28"/>
      <c r="AG617" s="21"/>
    </row>
    <row r="618" spans="1:33">
      <c r="A618" s="8" t="s">
        <v>6152</v>
      </c>
      <c r="B618" s="8" t="s">
        <v>6153</v>
      </c>
      <c r="C618" s="9" t="s">
        <v>91</v>
      </c>
      <c r="D618" s="185"/>
      <c r="E618" s="188">
        <v>90287</v>
      </c>
      <c r="F618" s="9" t="s">
        <v>88</v>
      </c>
      <c r="G618" s="9" t="s">
        <v>5756</v>
      </c>
      <c r="H618" s="10">
        <v>12150996</v>
      </c>
      <c r="I618" s="11">
        <v>27</v>
      </c>
      <c r="J618" s="24">
        <v>0</v>
      </c>
      <c r="K618" s="20"/>
      <c r="L618" s="14">
        <v>0</v>
      </c>
      <c r="N618" s="21">
        <v>0</v>
      </c>
      <c r="P618" s="21">
        <v>0</v>
      </c>
      <c r="R618" s="21">
        <v>0</v>
      </c>
      <c r="T618" s="21">
        <v>0</v>
      </c>
      <c r="V618" s="21">
        <v>0</v>
      </c>
      <c r="X618" s="21">
        <v>0</v>
      </c>
      <c r="Z618" s="21">
        <v>0</v>
      </c>
      <c r="AB618" s="22">
        <v>0</v>
      </c>
      <c r="AD618" s="5" t="str">
        <f t="shared" si="9"/>
        <v>No</v>
      </c>
      <c r="AF618" s="28"/>
      <c r="AG618" s="21"/>
    </row>
    <row r="619" spans="1:33">
      <c r="A619" s="8" t="s">
        <v>604</v>
      </c>
      <c r="B619" s="8" t="s">
        <v>6419</v>
      </c>
      <c r="C619" s="9" t="s">
        <v>420</v>
      </c>
      <c r="D619" s="185" t="s">
        <v>605</v>
      </c>
      <c r="E619" s="188" t="s">
        <v>606</v>
      </c>
      <c r="F619" s="9" t="s">
        <v>88</v>
      </c>
      <c r="G619" s="9" t="s">
        <v>147</v>
      </c>
      <c r="H619" s="10">
        <v>0</v>
      </c>
      <c r="I619" s="11">
        <v>27</v>
      </c>
      <c r="J619" s="24">
        <v>0</v>
      </c>
      <c r="K619" s="20"/>
      <c r="L619" s="14">
        <v>0</v>
      </c>
      <c r="N619" s="21">
        <v>0</v>
      </c>
      <c r="P619" s="21">
        <v>0</v>
      </c>
      <c r="R619" s="21">
        <v>0</v>
      </c>
      <c r="T619" s="21">
        <v>0</v>
      </c>
      <c r="V619" s="21">
        <v>0</v>
      </c>
      <c r="X619" s="21">
        <v>0</v>
      </c>
      <c r="Z619" s="21">
        <v>723</v>
      </c>
      <c r="AB619" s="22">
        <v>723</v>
      </c>
      <c r="AD619" s="5" t="str">
        <f t="shared" si="9"/>
        <v>No</v>
      </c>
      <c r="AF619" s="28"/>
      <c r="AG619" s="21"/>
    </row>
    <row r="620" spans="1:33">
      <c r="A620" s="8" t="s">
        <v>5109</v>
      </c>
      <c r="B620" s="8" t="s">
        <v>5110</v>
      </c>
      <c r="C620" s="9" t="s">
        <v>288</v>
      </c>
      <c r="D620" s="185">
        <v>3055</v>
      </c>
      <c r="E620" s="188">
        <v>30055</v>
      </c>
      <c r="F620" s="9" t="s">
        <v>83</v>
      </c>
      <c r="G620" s="9" t="s">
        <v>5756</v>
      </c>
      <c r="H620" s="10">
        <v>387550</v>
      </c>
      <c r="I620" s="11">
        <v>27</v>
      </c>
      <c r="J620" s="24">
        <v>0</v>
      </c>
      <c r="K620" s="20"/>
      <c r="L620" s="14">
        <v>0</v>
      </c>
      <c r="N620" s="21">
        <v>0</v>
      </c>
      <c r="P620" s="21">
        <v>0</v>
      </c>
      <c r="R620" s="21">
        <v>0</v>
      </c>
      <c r="T620" s="21">
        <v>0</v>
      </c>
      <c r="V620" s="21">
        <v>0</v>
      </c>
      <c r="X620" s="21">
        <v>0</v>
      </c>
      <c r="Z620" s="21">
        <v>2391179</v>
      </c>
      <c r="AB620" s="22">
        <v>2391179</v>
      </c>
      <c r="AD620" s="5" t="str">
        <f t="shared" si="9"/>
        <v>No</v>
      </c>
      <c r="AF620" s="28"/>
      <c r="AG620" s="21"/>
    </row>
    <row r="621" spans="1:33">
      <c r="A621" s="8" t="s">
        <v>6556</v>
      </c>
      <c r="B621" s="8" t="s">
        <v>2769</v>
      </c>
      <c r="C621" s="9" t="s">
        <v>132</v>
      </c>
      <c r="D621" s="185">
        <v>5209</v>
      </c>
      <c r="E621" s="188">
        <v>50209</v>
      </c>
      <c r="F621" s="9" t="s">
        <v>88</v>
      </c>
      <c r="G621" s="9" t="s">
        <v>5756</v>
      </c>
      <c r="H621" s="10">
        <v>1487483</v>
      </c>
      <c r="I621" s="11">
        <v>27</v>
      </c>
      <c r="J621" s="24">
        <v>0</v>
      </c>
      <c r="K621" s="20"/>
      <c r="L621" s="14">
        <v>0</v>
      </c>
      <c r="N621" s="21">
        <v>0</v>
      </c>
      <c r="P621" s="21">
        <v>0</v>
      </c>
      <c r="R621" s="21">
        <v>0</v>
      </c>
      <c r="T621" s="21">
        <v>0</v>
      </c>
      <c r="V621" s="21">
        <v>0</v>
      </c>
      <c r="X621" s="21">
        <v>0</v>
      </c>
      <c r="Z621" s="21">
        <v>29218</v>
      </c>
      <c r="AB621" s="22">
        <v>29218</v>
      </c>
      <c r="AD621" s="5" t="str">
        <f t="shared" si="9"/>
        <v>No</v>
      </c>
      <c r="AF621" s="28"/>
      <c r="AG621" s="21"/>
    </row>
    <row r="622" spans="1:33">
      <c r="A622" s="8" t="s">
        <v>202</v>
      </c>
      <c r="B622" s="8" t="s">
        <v>203</v>
      </c>
      <c r="C622" s="9" t="s">
        <v>150</v>
      </c>
      <c r="D622" s="185">
        <v>6096</v>
      </c>
      <c r="E622" s="188">
        <v>60096</v>
      </c>
      <c r="F622" s="9" t="s">
        <v>83</v>
      </c>
      <c r="G622" s="9" t="s">
        <v>5756</v>
      </c>
      <c r="H622" s="10">
        <v>103898</v>
      </c>
      <c r="I622" s="11">
        <v>27</v>
      </c>
      <c r="J622" s="24">
        <v>0</v>
      </c>
      <c r="K622" s="20"/>
      <c r="L622" s="14">
        <v>0</v>
      </c>
      <c r="N622" s="21">
        <v>0</v>
      </c>
      <c r="P622" s="21">
        <v>0</v>
      </c>
      <c r="R622" s="21">
        <v>0</v>
      </c>
      <c r="T622" s="21">
        <v>0</v>
      </c>
      <c r="V622" s="21">
        <v>0</v>
      </c>
      <c r="X622" s="21">
        <v>0</v>
      </c>
      <c r="Z622" s="21">
        <v>155668</v>
      </c>
      <c r="AB622" s="22">
        <v>155668</v>
      </c>
      <c r="AD622" s="5" t="str">
        <f t="shared" si="9"/>
        <v>No</v>
      </c>
      <c r="AF622" s="28"/>
      <c r="AG622" s="21"/>
    </row>
    <row r="623" spans="1:33">
      <c r="A623" s="8" t="s">
        <v>576</v>
      </c>
      <c r="B623" s="8" t="s">
        <v>577</v>
      </c>
      <c r="C623" s="9" t="s">
        <v>73</v>
      </c>
      <c r="D623" s="185">
        <v>6049</v>
      </c>
      <c r="E623" s="188">
        <v>60049</v>
      </c>
      <c r="F623" s="9" t="s">
        <v>83</v>
      </c>
      <c r="G623" s="9" t="s">
        <v>5756</v>
      </c>
      <c r="H623" s="10">
        <v>128600</v>
      </c>
      <c r="I623" s="11">
        <v>27</v>
      </c>
      <c r="J623" s="24">
        <v>0</v>
      </c>
      <c r="K623" s="20"/>
      <c r="L623" s="14">
        <v>0</v>
      </c>
      <c r="N623" s="21">
        <v>0</v>
      </c>
      <c r="P623" s="21">
        <v>0</v>
      </c>
      <c r="R623" s="21">
        <v>0</v>
      </c>
      <c r="T623" s="21">
        <v>0</v>
      </c>
      <c r="V623" s="21">
        <v>0</v>
      </c>
      <c r="X623" s="21">
        <v>0</v>
      </c>
      <c r="Z623" s="21">
        <v>167855</v>
      </c>
      <c r="AB623" s="22">
        <v>167855</v>
      </c>
      <c r="AD623" s="5" t="str">
        <f t="shared" si="9"/>
        <v>No</v>
      </c>
      <c r="AF623" s="28"/>
      <c r="AG623" s="21"/>
    </row>
    <row r="624" spans="1:33">
      <c r="A624" s="8" t="s">
        <v>1347</v>
      </c>
      <c r="B624" s="8" t="s">
        <v>167</v>
      </c>
      <c r="C624" s="9" t="s">
        <v>160</v>
      </c>
      <c r="D624" s="185">
        <v>1069</v>
      </c>
      <c r="E624" s="188">
        <v>10069</v>
      </c>
      <c r="F624" s="9" t="s">
        <v>157</v>
      </c>
      <c r="G624" s="9" t="s">
        <v>5756</v>
      </c>
      <c r="H624" s="10">
        <v>203914</v>
      </c>
      <c r="I624" s="11">
        <v>27</v>
      </c>
      <c r="J624" s="24">
        <v>0</v>
      </c>
      <c r="K624" s="20"/>
      <c r="L624" s="14">
        <v>0</v>
      </c>
      <c r="N624" s="21">
        <v>0</v>
      </c>
      <c r="P624" s="21">
        <v>0</v>
      </c>
      <c r="R624" s="21">
        <v>0</v>
      </c>
      <c r="T624" s="21">
        <v>0</v>
      </c>
      <c r="V624" s="21">
        <v>0</v>
      </c>
      <c r="X624" s="21">
        <v>0</v>
      </c>
      <c r="Z624" s="21">
        <v>76282</v>
      </c>
      <c r="AB624" s="22">
        <v>76282</v>
      </c>
      <c r="AD624" s="5" t="str">
        <f t="shared" si="9"/>
        <v>No</v>
      </c>
      <c r="AF624" s="28"/>
      <c r="AG624" s="21"/>
    </row>
    <row r="625" spans="1:33">
      <c r="A625" s="8" t="s">
        <v>4714</v>
      </c>
      <c r="B625" s="8" t="s">
        <v>4715</v>
      </c>
      <c r="C625" s="9" t="s">
        <v>79</v>
      </c>
      <c r="D625" s="185" t="s">
        <v>4716</v>
      </c>
      <c r="E625" s="188">
        <v>91092</v>
      </c>
      <c r="F625" s="9" t="s">
        <v>88</v>
      </c>
      <c r="G625" s="9" t="s">
        <v>84</v>
      </c>
      <c r="H625" s="10">
        <v>210000</v>
      </c>
      <c r="I625" s="11">
        <v>27</v>
      </c>
      <c r="J625" s="24">
        <v>64967</v>
      </c>
      <c r="K625" s="20"/>
      <c r="L625" s="14">
        <v>0</v>
      </c>
      <c r="N625" s="21">
        <v>864591</v>
      </c>
      <c r="P625" s="21">
        <v>0</v>
      </c>
      <c r="R625" s="21">
        <v>257448</v>
      </c>
      <c r="T625" s="21">
        <v>0</v>
      </c>
      <c r="V625" s="21">
        <v>0</v>
      </c>
      <c r="X625" s="21">
        <v>135504</v>
      </c>
      <c r="Z625" s="21">
        <v>0</v>
      </c>
      <c r="AB625" s="22">
        <v>1322510</v>
      </c>
      <c r="AD625" s="5" t="str">
        <f t="shared" si="9"/>
        <v>No</v>
      </c>
      <c r="AF625" s="28"/>
      <c r="AG625" s="21"/>
    </row>
    <row r="626" spans="1:33">
      <c r="A626" s="8" t="s">
        <v>560</v>
      </c>
      <c r="B626" s="8" t="s">
        <v>561</v>
      </c>
      <c r="C626" s="9" t="s">
        <v>235</v>
      </c>
      <c r="D626" s="185">
        <v>4225</v>
      </c>
      <c r="E626" s="188">
        <v>40225</v>
      </c>
      <c r="F626" s="9" t="s">
        <v>88</v>
      </c>
      <c r="G626" s="9" t="s">
        <v>5756</v>
      </c>
      <c r="H626" s="10">
        <v>119911</v>
      </c>
      <c r="I626" s="11">
        <v>27</v>
      </c>
      <c r="J626" s="24">
        <v>0</v>
      </c>
      <c r="K626" s="20"/>
      <c r="L626" s="14">
        <v>0</v>
      </c>
      <c r="N626" s="21">
        <v>0</v>
      </c>
      <c r="P626" s="21">
        <v>0</v>
      </c>
      <c r="R626" s="21">
        <v>0</v>
      </c>
      <c r="T626" s="21">
        <v>0</v>
      </c>
      <c r="V626" s="21">
        <v>0</v>
      </c>
      <c r="X626" s="21">
        <v>0</v>
      </c>
      <c r="Z626" s="21">
        <v>369870</v>
      </c>
      <c r="AB626" s="22">
        <v>369870</v>
      </c>
      <c r="AD626" s="5" t="str">
        <f t="shared" si="9"/>
        <v>No</v>
      </c>
      <c r="AF626" s="28"/>
      <c r="AG626" s="21"/>
    </row>
    <row r="627" spans="1:33">
      <c r="A627" s="8" t="s">
        <v>2419</v>
      </c>
      <c r="B627" s="8" t="s">
        <v>2420</v>
      </c>
      <c r="C627" s="9" t="s">
        <v>46</v>
      </c>
      <c r="D627" s="185" t="s">
        <v>2421</v>
      </c>
      <c r="E627" s="188" t="s">
        <v>2422</v>
      </c>
      <c r="F627" s="9" t="s">
        <v>88</v>
      </c>
      <c r="G627" s="9" t="s">
        <v>147</v>
      </c>
      <c r="H627" s="10">
        <v>0</v>
      </c>
      <c r="I627" s="11">
        <v>27</v>
      </c>
      <c r="J627" s="24">
        <v>0</v>
      </c>
      <c r="K627" s="20"/>
      <c r="L627" s="14">
        <v>0</v>
      </c>
      <c r="N627" s="21">
        <v>0</v>
      </c>
      <c r="P627" s="21">
        <v>0</v>
      </c>
      <c r="R627" s="21">
        <v>0</v>
      </c>
      <c r="T627" s="21">
        <v>0</v>
      </c>
      <c r="V627" s="21">
        <v>0</v>
      </c>
      <c r="X627" s="21">
        <v>0</v>
      </c>
      <c r="Z627" s="21">
        <v>1439615</v>
      </c>
      <c r="AB627" s="22">
        <v>1439615</v>
      </c>
      <c r="AD627" s="5" t="str">
        <f t="shared" si="9"/>
        <v>No</v>
      </c>
      <c r="AF627" s="28"/>
      <c r="AG627" s="21"/>
    </row>
    <row r="628" spans="1:33">
      <c r="A628" s="8" t="s">
        <v>272</v>
      </c>
      <c r="B628" s="8" t="s">
        <v>273</v>
      </c>
      <c r="C628" s="9" t="s">
        <v>274</v>
      </c>
      <c r="D628" s="185">
        <v>4054</v>
      </c>
      <c r="E628" s="188">
        <v>40054</v>
      </c>
      <c r="F628" s="9" t="s">
        <v>83</v>
      </c>
      <c r="G628" s="9" t="s">
        <v>5756</v>
      </c>
      <c r="H628" s="10">
        <v>120415</v>
      </c>
      <c r="I628" s="11">
        <v>27</v>
      </c>
      <c r="J628" s="24">
        <v>0</v>
      </c>
      <c r="K628" s="20"/>
      <c r="L628" s="14">
        <v>0</v>
      </c>
      <c r="N628" s="21">
        <v>0</v>
      </c>
      <c r="P628" s="21">
        <v>0</v>
      </c>
      <c r="R628" s="21">
        <v>0</v>
      </c>
      <c r="T628" s="21">
        <v>0</v>
      </c>
      <c r="V628" s="21">
        <v>0</v>
      </c>
      <c r="X628" s="21">
        <v>0</v>
      </c>
      <c r="Z628" s="21">
        <v>917344</v>
      </c>
      <c r="AB628" s="22">
        <v>917344</v>
      </c>
      <c r="AD628" s="5" t="str">
        <f t="shared" si="9"/>
        <v>No</v>
      </c>
      <c r="AF628" s="28"/>
      <c r="AG628" s="21"/>
    </row>
    <row r="629" spans="1:33">
      <c r="A629" s="8" t="s">
        <v>1741</v>
      </c>
      <c r="B629" s="8" t="s">
        <v>1742</v>
      </c>
      <c r="C629" s="9" t="s">
        <v>648</v>
      </c>
      <c r="D629" s="185" t="s">
        <v>1743</v>
      </c>
      <c r="E629" s="188" t="s">
        <v>1744</v>
      </c>
      <c r="F629" s="9" t="s">
        <v>157</v>
      </c>
      <c r="G629" s="9" t="s">
        <v>147</v>
      </c>
      <c r="H629" s="10">
        <v>0</v>
      </c>
      <c r="I629" s="11">
        <v>27</v>
      </c>
      <c r="J629" s="24">
        <v>0</v>
      </c>
      <c r="K629" s="20"/>
      <c r="L629" s="14">
        <v>0</v>
      </c>
      <c r="N629" s="21">
        <v>0</v>
      </c>
      <c r="P629" s="21">
        <v>0</v>
      </c>
      <c r="R629" s="21">
        <v>0</v>
      </c>
      <c r="T629" s="21">
        <v>0</v>
      </c>
      <c r="V629" s="21">
        <v>0</v>
      </c>
      <c r="X629" s="21">
        <v>0</v>
      </c>
      <c r="Z629" s="21">
        <v>437153</v>
      </c>
      <c r="AB629" s="22">
        <v>437153</v>
      </c>
      <c r="AD629" s="5" t="str">
        <f t="shared" si="9"/>
        <v>No</v>
      </c>
      <c r="AF629" s="28"/>
      <c r="AG629" s="21"/>
    </row>
    <row r="630" spans="1:33">
      <c r="A630" s="8" t="s">
        <v>548</v>
      </c>
      <c r="B630" s="8" t="s">
        <v>549</v>
      </c>
      <c r="C630" s="9" t="s">
        <v>265</v>
      </c>
      <c r="D630" s="185">
        <v>7013</v>
      </c>
      <c r="E630" s="188">
        <v>70013</v>
      </c>
      <c r="F630" s="9" t="s">
        <v>88</v>
      </c>
      <c r="G630" s="9" t="s">
        <v>5756</v>
      </c>
      <c r="H630" s="10">
        <v>113418</v>
      </c>
      <c r="I630" s="11">
        <v>27</v>
      </c>
      <c r="J630" s="24">
        <v>0</v>
      </c>
      <c r="K630" s="20"/>
      <c r="L630" s="14">
        <v>0</v>
      </c>
      <c r="N630" s="21">
        <v>0</v>
      </c>
      <c r="P630" s="21">
        <v>0</v>
      </c>
      <c r="R630" s="21">
        <v>0</v>
      </c>
      <c r="T630" s="21">
        <v>0</v>
      </c>
      <c r="V630" s="21">
        <v>0</v>
      </c>
      <c r="X630" s="21">
        <v>0</v>
      </c>
      <c r="Z630" s="21">
        <v>320616</v>
      </c>
      <c r="AB630" s="22">
        <v>320616</v>
      </c>
      <c r="AD630" s="5" t="str">
        <f t="shared" si="9"/>
        <v>No</v>
      </c>
      <c r="AF630" s="28"/>
      <c r="AG630" s="21"/>
    </row>
    <row r="631" spans="1:33">
      <c r="A631" s="8" t="s">
        <v>6558</v>
      </c>
      <c r="B631" s="8" t="s">
        <v>467</v>
      </c>
      <c r="C631" s="9" t="s">
        <v>82</v>
      </c>
      <c r="D631" s="185">
        <v>2197</v>
      </c>
      <c r="E631" s="188">
        <v>20197</v>
      </c>
      <c r="F631" s="9" t="s">
        <v>157</v>
      </c>
      <c r="G631" s="9" t="s">
        <v>5756</v>
      </c>
      <c r="H631" s="10">
        <v>18351295</v>
      </c>
      <c r="I631" s="11">
        <v>27</v>
      </c>
      <c r="J631" s="24">
        <v>0</v>
      </c>
      <c r="K631" s="20"/>
      <c r="L631" s="14">
        <v>0</v>
      </c>
      <c r="N631" s="21">
        <v>0</v>
      </c>
      <c r="P631" s="21">
        <v>0</v>
      </c>
      <c r="R631" s="21">
        <v>0</v>
      </c>
      <c r="T631" s="21">
        <v>0</v>
      </c>
      <c r="V631" s="21">
        <v>0</v>
      </c>
      <c r="X631" s="21">
        <v>0</v>
      </c>
      <c r="Z631" s="21">
        <v>7975</v>
      </c>
      <c r="AB631" s="22">
        <v>7975</v>
      </c>
      <c r="AD631" s="5" t="str">
        <f t="shared" si="9"/>
        <v>No</v>
      </c>
      <c r="AF631" s="28"/>
      <c r="AG631" s="21"/>
    </row>
    <row r="632" spans="1:33">
      <c r="A632" s="8" t="s">
        <v>2619</v>
      </c>
      <c r="B632" s="8" t="s">
        <v>2284</v>
      </c>
      <c r="C632" s="9" t="s">
        <v>466</v>
      </c>
      <c r="D632" s="185" t="s">
        <v>2620</v>
      </c>
      <c r="E632" s="188" t="s">
        <v>2621</v>
      </c>
      <c r="F632" s="9" t="s">
        <v>83</v>
      </c>
      <c r="G632" s="9" t="s">
        <v>147</v>
      </c>
      <c r="H632" s="10">
        <v>0</v>
      </c>
      <c r="I632" s="11">
        <v>26</v>
      </c>
      <c r="J632" s="24">
        <v>0</v>
      </c>
      <c r="K632" s="20"/>
      <c r="L632" s="14">
        <v>0</v>
      </c>
      <c r="N632" s="21">
        <v>0</v>
      </c>
      <c r="P632" s="21">
        <v>0</v>
      </c>
      <c r="R632" s="21">
        <v>0</v>
      </c>
      <c r="T632" s="21">
        <v>0</v>
      </c>
      <c r="V632" s="21">
        <v>0</v>
      </c>
      <c r="X632" s="21">
        <v>0</v>
      </c>
      <c r="Z632" s="21">
        <v>262547</v>
      </c>
      <c r="AB632" s="22">
        <v>262547</v>
      </c>
      <c r="AD632" s="5" t="str">
        <f t="shared" si="9"/>
        <v>No</v>
      </c>
      <c r="AF632" s="28"/>
      <c r="AG632" s="21"/>
    </row>
    <row r="633" spans="1:33">
      <c r="A633" s="8" t="s">
        <v>1374</v>
      </c>
      <c r="B633" s="8" t="s">
        <v>119</v>
      </c>
      <c r="C633" s="9" t="s">
        <v>120</v>
      </c>
      <c r="D633" s="185">
        <v>6108</v>
      </c>
      <c r="E633" s="188">
        <v>60108</v>
      </c>
      <c r="F633" s="9" t="s">
        <v>83</v>
      </c>
      <c r="G633" s="9" t="s">
        <v>5756</v>
      </c>
      <c r="H633" s="10">
        <v>4944332</v>
      </c>
      <c r="I633" s="11">
        <v>26</v>
      </c>
      <c r="J633" s="24">
        <v>0</v>
      </c>
      <c r="K633" s="20"/>
      <c r="L633" s="14">
        <v>0</v>
      </c>
      <c r="N633" s="21">
        <v>0</v>
      </c>
      <c r="P633" s="21">
        <v>0</v>
      </c>
      <c r="R633" s="21">
        <v>0</v>
      </c>
      <c r="T633" s="21">
        <v>0</v>
      </c>
      <c r="V633" s="21">
        <v>0</v>
      </c>
      <c r="X633" s="21">
        <v>0</v>
      </c>
      <c r="Z633" s="21">
        <v>0</v>
      </c>
      <c r="AB633" s="22">
        <v>0</v>
      </c>
      <c r="AD633" s="5" t="str">
        <f t="shared" si="9"/>
        <v>No</v>
      </c>
      <c r="AF633" s="28"/>
      <c r="AG633" s="21"/>
    </row>
    <row r="634" spans="1:33">
      <c r="A634" s="8" t="s">
        <v>2002</v>
      </c>
      <c r="B634" s="8" t="s">
        <v>2003</v>
      </c>
      <c r="C634" s="9" t="s">
        <v>69</v>
      </c>
      <c r="D634" s="185" t="s">
        <v>2004</v>
      </c>
      <c r="E634" s="188" t="s">
        <v>2005</v>
      </c>
      <c r="F634" s="9" t="s">
        <v>157</v>
      </c>
      <c r="G634" s="9" t="s">
        <v>147</v>
      </c>
      <c r="H634" s="10">
        <v>0</v>
      </c>
      <c r="I634" s="11">
        <v>26</v>
      </c>
      <c r="J634" s="24">
        <v>0</v>
      </c>
      <c r="K634" s="20"/>
      <c r="L634" s="14">
        <v>0</v>
      </c>
      <c r="N634" s="21">
        <v>0</v>
      </c>
      <c r="P634" s="21">
        <v>0</v>
      </c>
      <c r="R634" s="21">
        <v>0</v>
      </c>
      <c r="T634" s="21">
        <v>0</v>
      </c>
      <c r="V634" s="21">
        <v>0</v>
      </c>
      <c r="X634" s="21">
        <v>0</v>
      </c>
      <c r="Z634" s="21">
        <v>442398</v>
      </c>
      <c r="AB634" s="22">
        <v>442398</v>
      </c>
      <c r="AD634" s="5" t="str">
        <f t="shared" si="9"/>
        <v>No</v>
      </c>
      <c r="AF634" s="28"/>
      <c r="AG634" s="21"/>
    </row>
    <row r="635" spans="1:33">
      <c r="A635" s="8" t="s">
        <v>1418</v>
      </c>
      <c r="B635" s="8" t="s">
        <v>1419</v>
      </c>
      <c r="C635" s="9" t="s">
        <v>150</v>
      </c>
      <c r="D635" s="185" t="s">
        <v>1420</v>
      </c>
      <c r="E635" s="188" t="s">
        <v>1421</v>
      </c>
      <c r="F635" s="9" t="s">
        <v>157</v>
      </c>
      <c r="G635" s="9" t="s">
        <v>147</v>
      </c>
      <c r="H635" s="10">
        <v>0</v>
      </c>
      <c r="I635" s="11">
        <v>26</v>
      </c>
      <c r="J635" s="24">
        <v>0</v>
      </c>
      <c r="K635" s="20"/>
      <c r="L635" s="14">
        <v>0</v>
      </c>
      <c r="N635" s="21">
        <v>0</v>
      </c>
      <c r="P635" s="21">
        <v>0</v>
      </c>
      <c r="R635" s="21">
        <v>0</v>
      </c>
      <c r="T635" s="21">
        <v>0</v>
      </c>
      <c r="V635" s="21">
        <v>0</v>
      </c>
      <c r="X635" s="21">
        <v>0</v>
      </c>
      <c r="Z635" s="21">
        <v>129586</v>
      </c>
      <c r="AB635" s="22">
        <v>129586</v>
      </c>
      <c r="AD635" s="5" t="str">
        <f t="shared" si="9"/>
        <v>No</v>
      </c>
      <c r="AF635" s="28"/>
      <c r="AG635" s="21"/>
    </row>
    <row r="636" spans="1:33">
      <c r="A636" s="8" t="s">
        <v>2696</v>
      </c>
      <c r="B636" s="8" t="s">
        <v>2697</v>
      </c>
      <c r="C636" s="9" t="s">
        <v>42</v>
      </c>
      <c r="D636" s="185">
        <v>2177</v>
      </c>
      <c r="E636" s="188">
        <v>20177</v>
      </c>
      <c r="F636" s="9" t="s">
        <v>113</v>
      </c>
      <c r="G636" s="9" t="s">
        <v>84</v>
      </c>
      <c r="H636" s="10">
        <v>18351295</v>
      </c>
      <c r="I636" s="11">
        <v>26</v>
      </c>
      <c r="J636" s="24">
        <v>89680</v>
      </c>
      <c r="K636" s="20"/>
      <c r="L636" s="14">
        <v>0</v>
      </c>
      <c r="N636" s="21">
        <v>0</v>
      </c>
      <c r="P636" s="21">
        <v>0</v>
      </c>
      <c r="R636" s="21">
        <v>0</v>
      </c>
      <c r="T636" s="21">
        <v>3066265</v>
      </c>
      <c r="V636" s="21">
        <v>0</v>
      </c>
      <c r="X636" s="21">
        <v>0</v>
      </c>
      <c r="Z636" s="21">
        <v>0</v>
      </c>
      <c r="AB636" s="22">
        <v>3155945</v>
      </c>
      <c r="AD636" s="5" t="str">
        <f t="shared" si="9"/>
        <v>No</v>
      </c>
      <c r="AF636" s="28"/>
      <c r="AG636" s="21"/>
    </row>
    <row r="637" spans="1:33">
      <c r="A637" s="8" t="s">
        <v>5283</v>
      </c>
      <c r="B637" s="8" t="s">
        <v>5284</v>
      </c>
      <c r="C637" s="9" t="s">
        <v>235</v>
      </c>
      <c r="D637" s="185">
        <v>4096</v>
      </c>
      <c r="E637" s="188">
        <v>40096</v>
      </c>
      <c r="F637" s="9" t="s">
        <v>83</v>
      </c>
      <c r="G637" s="9" t="s">
        <v>5756</v>
      </c>
      <c r="H637" s="10">
        <v>68243</v>
      </c>
      <c r="I637" s="11">
        <v>26</v>
      </c>
      <c r="J637" s="24">
        <v>0</v>
      </c>
      <c r="K637" s="20"/>
      <c r="L637" s="14">
        <v>0</v>
      </c>
      <c r="N637" s="21">
        <v>0</v>
      </c>
      <c r="P637" s="21">
        <v>0</v>
      </c>
      <c r="R637" s="21">
        <v>0</v>
      </c>
      <c r="T637" s="21">
        <v>0</v>
      </c>
      <c r="V637" s="21">
        <v>0</v>
      </c>
      <c r="X637" s="21">
        <v>0</v>
      </c>
      <c r="Z637" s="21">
        <v>627284</v>
      </c>
      <c r="AB637" s="22">
        <v>627284</v>
      </c>
      <c r="AD637" s="5" t="str">
        <f t="shared" si="9"/>
        <v>No</v>
      </c>
      <c r="AF637" s="28"/>
      <c r="AG637" s="21"/>
    </row>
    <row r="638" spans="1:33">
      <c r="A638" s="8" t="s">
        <v>263</v>
      </c>
      <c r="B638" s="8" t="s">
        <v>264</v>
      </c>
      <c r="C638" s="9" t="s">
        <v>265</v>
      </c>
      <c r="D638" s="185">
        <v>7045</v>
      </c>
      <c r="E638" s="188">
        <v>70045</v>
      </c>
      <c r="F638" s="9" t="s">
        <v>83</v>
      </c>
      <c r="G638" s="9" t="s">
        <v>84</v>
      </c>
      <c r="H638" s="10">
        <v>106621</v>
      </c>
      <c r="I638" s="11">
        <v>26</v>
      </c>
      <c r="J638" s="24">
        <v>353417</v>
      </c>
      <c r="K638" s="20"/>
      <c r="L638" s="14">
        <v>0</v>
      </c>
      <c r="N638" s="21">
        <v>0</v>
      </c>
      <c r="P638" s="21">
        <v>0</v>
      </c>
      <c r="R638" s="21">
        <v>0</v>
      </c>
      <c r="T638" s="21">
        <v>0</v>
      </c>
      <c r="V638" s="21">
        <v>0</v>
      </c>
      <c r="X638" s="21">
        <v>0</v>
      </c>
      <c r="Z638" s="21">
        <v>0</v>
      </c>
      <c r="AB638" s="22">
        <v>353417</v>
      </c>
      <c r="AD638" s="5" t="str">
        <f t="shared" si="9"/>
        <v>No</v>
      </c>
      <c r="AF638" s="28"/>
      <c r="AG638" s="21"/>
    </row>
    <row r="639" spans="1:33">
      <c r="A639" s="8" t="s">
        <v>1199</v>
      </c>
      <c r="B639" s="8" t="s">
        <v>1200</v>
      </c>
      <c r="C639" s="9" t="s">
        <v>39</v>
      </c>
      <c r="D639" s="185">
        <v>9191</v>
      </c>
      <c r="E639" s="188">
        <v>90191</v>
      </c>
      <c r="F639" s="9" t="s">
        <v>83</v>
      </c>
      <c r="G639" s="9" t="s">
        <v>5756</v>
      </c>
      <c r="H639" s="10">
        <v>843168</v>
      </c>
      <c r="I639" s="11">
        <v>26</v>
      </c>
      <c r="J639" s="24">
        <v>0</v>
      </c>
      <c r="K639" s="20"/>
      <c r="L639" s="14">
        <v>0</v>
      </c>
      <c r="N639" s="21">
        <v>0</v>
      </c>
      <c r="P639" s="21">
        <v>0</v>
      </c>
      <c r="R639" s="21">
        <v>0</v>
      </c>
      <c r="T639" s="21">
        <v>0</v>
      </c>
      <c r="V639" s="21">
        <v>0</v>
      </c>
      <c r="X639" s="21">
        <v>0</v>
      </c>
      <c r="Z639" s="21">
        <v>0</v>
      </c>
      <c r="AB639" s="22">
        <v>0</v>
      </c>
      <c r="AD639" s="5" t="str">
        <f t="shared" si="9"/>
        <v>No</v>
      </c>
      <c r="AF639" s="28"/>
      <c r="AG639" s="21"/>
    </row>
    <row r="640" spans="1:33">
      <c r="A640" s="8" t="s">
        <v>399</v>
      </c>
      <c r="B640" s="8" t="s">
        <v>400</v>
      </c>
      <c r="C640" s="9" t="s">
        <v>163</v>
      </c>
      <c r="D640" s="185" t="s">
        <v>401</v>
      </c>
      <c r="E640" s="188" t="s">
        <v>402</v>
      </c>
      <c r="F640" s="9" t="s">
        <v>88</v>
      </c>
      <c r="G640" s="9" t="s">
        <v>147</v>
      </c>
      <c r="H640" s="10">
        <v>0</v>
      </c>
      <c r="I640" s="11">
        <v>26</v>
      </c>
      <c r="J640" s="24">
        <v>0</v>
      </c>
      <c r="K640" s="20"/>
      <c r="L640" s="14">
        <v>0</v>
      </c>
      <c r="N640" s="21">
        <v>0</v>
      </c>
      <c r="P640" s="21">
        <v>0</v>
      </c>
      <c r="R640" s="21">
        <v>0</v>
      </c>
      <c r="T640" s="21">
        <v>0</v>
      </c>
      <c r="V640" s="21">
        <v>0</v>
      </c>
      <c r="X640" s="21">
        <v>0</v>
      </c>
      <c r="Z640" s="21">
        <v>1865076</v>
      </c>
      <c r="AB640" s="22">
        <v>1865076</v>
      </c>
      <c r="AD640" s="5" t="str">
        <f t="shared" si="9"/>
        <v>No</v>
      </c>
      <c r="AF640" s="28"/>
      <c r="AG640" s="21"/>
    </row>
    <row r="641" spans="1:33">
      <c r="A641" s="8" t="s">
        <v>2803</v>
      </c>
      <c r="B641" s="8" t="s">
        <v>2804</v>
      </c>
      <c r="C641" s="9" t="s">
        <v>210</v>
      </c>
      <c r="D641" s="185" t="s">
        <v>2805</v>
      </c>
      <c r="E641" s="188" t="s">
        <v>2806</v>
      </c>
      <c r="F641" s="9" t="s">
        <v>214</v>
      </c>
      <c r="G641" s="9" t="s">
        <v>147</v>
      </c>
      <c r="H641" s="10">
        <v>0</v>
      </c>
      <c r="I641" s="11">
        <v>26</v>
      </c>
      <c r="J641" s="24">
        <v>0</v>
      </c>
      <c r="K641" s="20"/>
      <c r="L641" s="14">
        <v>0</v>
      </c>
      <c r="N641" s="21">
        <v>0</v>
      </c>
      <c r="P641" s="21">
        <v>0</v>
      </c>
      <c r="R641" s="21">
        <v>0</v>
      </c>
      <c r="T641" s="21">
        <v>0</v>
      </c>
      <c r="V641" s="21">
        <v>0</v>
      </c>
      <c r="X641" s="21">
        <v>0</v>
      </c>
      <c r="Z641" s="21">
        <v>4273</v>
      </c>
      <c r="AB641" s="22">
        <v>4273</v>
      </c>
      <c r="AD641" s="5" t="str">
        <f t="shared" si="9"/>
        <v>No</v>
      </c>
      <c r="AF641" s="28"/>
      <c r="AG641" s="21"/>
    </row>
    <row r="642" spans="1:33">
      <c r="A642" s="8" t="s">
        <v>1437</v>
      </c>
      <c r="B642" s="8" t="s">
        <v>1438</v>
      </c>
      <c r="C642" s="9" t="s">
        <v>150</v>
      </c>
      <c r="D642" s="185" t="s">
        <v>1439</v>
      </c>
      <c r="E642" s="188" t="s">
        <v>1440</v>
      </c>
      <c r="F642" s="9" t="s">
        <v>157</v>
      </c>
      <c r="G642" s="9" t="s">
        <v>147</v>
      </c>
      <c r="H642" s="10">
        <v>0</v>
      </c>
      <c r="I642" s="11">
        <v>26</v>
      </c>
      <c r="J642" s="24">
        <v>0</v>
      </c>
      <c r="K642" s="20"/>
      <c r="L642" s="14">
        <v>0</v>
      </c>
      <c r="N642" s="21">
        <v>0</v>
      </c>
      <c r="P642" s="21">
        <v>0</v>
      </c>
      <c r="R642" s="21">
        <v>0</v>
      </c>
      <c r="T642" s="21">
        <v>0</v>
      </c>
      <c r="V642" s="21">
        <v>0</v>
      </c>
      <c r="X642" s="21">
        <v>0</v>
      </c>
      <c r="Z642" s="21">
        <v>136931</v>
      </c>
      <c r="AB642" s="22">
        <v>136931</v>
      </c>
      <c r="AD642" s="5" t="str">
        <f t="shared" si="9"/>
        <v>No</v>
      </c>
      <c r="AF642" s="28"/>
      <c r="AG642" s="21"/>
    </row>
    <row r="643" spans="1:33">
      <c r="A643" s="8" t="s">
        <v>1603</v>
      </c>
      <c r="B643" s="8" t="s">
        <v>1604</v>
      </c>
      <c r="C643" s="9" t="s">
        <v>178</v>
      </c>
      <c r="D643" s="185" t="s">
        <v>1605</v>
      </c>
      <c r="E643" s="188" t="s">
        <v>1606</v>
      </c>
      <c r="F643" s="9" t="s">
        <v>88</v>
      </c>
      <c r="G643" s="9" t="s">
        <v>147</v>
      </c>
      <c r="H643" s="10">
        <v>0</v>
      </c>
      <c r="I643" s="11">
        <v>26</v>
      </c>
      <c r="J643" s="24">
        <v>0</v>
      </c>
      <c r="K643" s="20"/>
      <c r="L643" s="14">
        <v>0</v>
      </c>
      <c r="N643" s="21">
        <v>0</v>
      </c>
      <c r="P643" s="21">
        <v>0</v>
      </c>
      <c r="R643" s="21">
        <v>0</v>
      </c>
      <c r="T643" s="21">
        <v>0</v>
      </c>
      <c r="V643" s="21">
        <v>0</v>
      </c>
      <c r="X643" s="21">
        <v>0</v>
      </c>
      <c r="Z643" s="21">
        <v>729917</v>
      </c>
      <c r="AB643" s="22">
        <v>729917</v>
      </c>
      <c r="AD643" s="5" t="str">
        <f t="shared" ref="AD643:AD706" si="10">IF(AC643&amp;AA643&amp;Y643&amp;W643&amp;U643&amp;S643&amp;Q643&amp;O643&amp;M643&amp;K643&lt;&gt;"","Yes","No")</f>
        <v>No</v>
      </c>
      <c r="AF643" s="28"/>
      <c r="AG643" s="21"/>
    </row>
    <row r="644" spans="1:33">
      <c r="A644" s="8" t="s">
        <v>567</v>
      </c>
      <c r="B644" s="8" t="s">
        <v>568</v>
      </c>
      <c r="C644" s="9" t="s">
        <v>288</v>
      </c>
      <c r="D644" s="185">
        <v>3026</v>
      </c>
      <c r="E644" s="188">
        <v>30026</v>
      </c>
      <c r="F644" s="9" t="s">
        <v>83</v>
      </c>
      <c r="G644" s="9" t="s">
        <v>84</v>
      </c>
      <c r="H644" s="10">
        <v>56142</v>
      </c>
      <c r="I644" s="11">
        <v>26</v>
      </c>
      <c r="J644" s="24">
        <v>6330927</v>
      </c>
      <c r="K644" s="20"/>
      <c r="L644" s="14">
        <v>0</v>
      </c>
      <c r="N644" s="21">
        <v>0</v>
      </c>
      <c r="P644" s="21">
        <v>0</v>
      </c>
      <c r="R644" s="21">
        <v>0</v>
      </c>
      <c r="T644" s="21">
        <v>0</v>
      </c>
      <c r="V644" s="21">
        <v>0</v>
      </c>
      <c r="X644" s="21">
        <v>0</v>
      </c>
      <c r="Z644" s="21">
        <v>0</v>
      </c>
      <c r="AB644" s="22">
        <v>6330927</v>
      </c>
      <c r="AD644" s="5" t="str">
        <f t="shared" si="10"/>
        <v>No</v>
      </c>
      <c r="AF644" s="28"/>
      <c r="AG644" s="21"/>
    </row>
    <row r="645" spans="1:33">
      <c r="A645" s="8" t="s">
        <v>261</v>
      </c>
      <c r="B645" s="8" t="s">
        <v>262</v>
      </c>
      <c r="C645" s="9" t="s">
        <v>91</v>
      </c>
      <c r="D645" s="185">
        <v>9226</v>
      </c>
      <c r="E645" s="188">
        <v>90226</v>
      </c>
      <c r="F645" s="9" t="s">
        <v>88</v>
      </c>
      <c r="G645" s="9" t="s">
        <v>84</v>
      </c>
      <c r="H645" s="10">
        <v>107672</v>
      </c>
      <c r="I645" s="11">
        <v>26</v>
      </c>
      <c r="J645" s="24">
        <v>0</v>
      </c>
      <c r="K645" s="20"/>
      <c r="L645" s="14">
        <v>0</v>
      </c>
      <c r="N645" s="21">
        <v>2754573</v>
      </c>
      <c r="P645" s="21">
        <v>0</v>
      </c>
      <c r="R645" s="21">
        <v>0</v>
      </c>
      <c r="T645" s="21">
        <v>0</v>
      </c>
      <c r="V645" s="21">
        <v>0</v>
      </c>
      <c r="X645" s="21">
        <v>0</v>
      </c>
      <c r="Z645" s="21">
        <v>0</v>
      </c>
      <c r="AB645" s="22">
        <v>2754573</v>
      </c>
      <c r="AD645" s="5" t="str">
        <f t="shared" si="10"/>
        <v>No</v>
      </c>
      <c r="AF645" s="28"/>
      <c r="AG645" s="21"/>
    </row>
    <row r="646" spans="1:33">
      <c r="A646" s="8" t="s">
        <v>5557</v>
      </c>
      <c r="B646" s="8" t="s">
        <v>5558</v>
      </c>
      <c r="C646" s="9" t="s">
        <v>132</v>
      </c>
      <c r="D646" s="185" t="s">
        <v>5559</v>
      </c>
      <c r="E646" s="188" t="s">
        <v>5560</v>
      </c>
      <c r="F646" s="9" t="s">
        <v>157</v>
      </c>
      <c r="G646" s="9" t="s">
        <v>147</v>
      </c>
      <c r="H646" s="10">
        <v>0</v>
      </c>
      <c r="I646" s="11">
        <v>26</v>
      </c>
      <c r="J646" s="24">
        <v>0</v>
      </c>
      <c r="K646" s="20"/>
      <c r="L646" s="14">
        <v>0</v>
      </c>
      <c r="N646" s="21">
        <v>0</v>
      </c>
      <c r="P646" s="21">
        <v>0</v>
      </c>
      <c r="R646" s="21">
        <v>0</v>
      </c>
      <c r="T646" s="21">
        <v>0</v>
      </c>
      <c r="V646" s="21">
        <v>0</v>
      </c>
      <c r="X646" s="21">
        <v>0</v>
      </c>
      <c r="Z646" s="21">
        <v>407389</v>
      </c>
      <c r="AB646" s="22">
        <v>407389</v>
      </c>
      <c r="AD646" s="5" t="str">
        <f t="shared" si="10"/>
        <v>No</v>
      </c>
      <c r="AF646" s="28"/>
      <c r="AG646" s="21"/>
    </row>
    <row r="647" spans="1:33">
      <c r="A647" s="8" t="s">
        <v>5097</v>
      </c>
      <c r="B647" s="8" t="s">
        <v>3188</v>
      </c>
      <c r="C647" s="9" t="s">
        <v>82</v>
      </c>
      <c r="D647" s="185">
        <v>2200</v>
      </c>
      <c r="E647" s="188">
        <v>20200</v>
      </c>
      <c r="F647" s="9" t="s">
        <v>88</v>
      </c>
      <c r="G647" s="9" t="s">
        <v>5756</v>
      </c>
      <c r="H647" s="10">
        <v>248402</v>
      </c>
      <c r="I647" s="11">
        <v>26</v>
      </c>
      <c r="J647" s="24">
        <v>0</v>
      </c>
      <c r="K647" s="20"/>
      <c r="L647" s="14">
        <v>0</v>
      </c>
      <c r="N647" s="21">
        <v>0</v>
      </c>
      <c r="P647" s="21">
        <v>0</v>
      </c>
      <c r="R647" s="21">
        <v>0</v>
      </c>
      <c r="T647" s="21">
        <v>0</v>
      </c>
      <c r="V647" s="21">
        <v>0</v>
      </c>
      <c r="X647" s="21">
        <v>0</v>
      </c>
      <c r="Z647" s="21">
        <v>1179665</v>
      </c>
      <c r="AB647" s="22">
        <v>1179665</v>
      </c>
      <c r="AD647" s="5" t="str">
        <f t="shared" si="10"/>
        <v>No</v>
      </c>
      <c r="AF647" s="28"/>
      <c r="AG647" s="21"/>
    </row>
    <row r="648" spans="1:33">
      <c r="A648" s="8" t="s">
        <v>3621</v>
      </c>
      <c r="B648" s="8" t="s">
        <v>3622</v>
      </c>
      <c r="C648" s="9" t="s">
        <v>120</v>
      </c>
      <c r="D648" s="185">
        <v>6012</v>
      </c>
      <c r="E648" s="188">
        <v>60012</v>
      </c>
      <c r="F648" s="9" t="s">
        <v>83</v>
      </c>
      <c r="G648" s="9" t="s">
        <v>84</v>
      </c>
      <c r="H648" s="10">
        <v>172378</v>
      </c>
      <c r="I648" s="11">
        <v>26</v>
      </c>
      <c r="J648" s="24">
        <v>2562660</v>
      </c>
      <c r="K648" s="20"/>
      <c r="L648" s="14">
        <v>0</v>
      </c>
      <c r="N648" s="21">
        <v>0</v>
      </c>
      <c r="P648" s="21">
        <v>0</v>
      </c>
      <c r="R648" s="21">
        <v>0</v>
      </c>
      <c r="T648" s="21">
        <v>0</v>
      </c>
      <c r="V648" s="21">
        <v>0</v>
      </c>
      <c r="X648" s="21">
        <v>0</v>
      </c>
      <c r="Z648" s="21">
        <v>0</v>
      </c>
      <c r="AB648" s="22">
        <v>2562660</v>
      </c>
      <c r="AD648" s="5" t="str">
        <f t="shared" si="10"/>
        <v>No</v>
      </c>
      <c r="AF648" s="28"/>
      <c r="AG648" s="21"/>
    </row>
    <row r="649" spans="1:33">
      <c r="A649" s="8" t="s">
        <v>692</v>
      </c>
      <c r="B649" s="8" t="s">
        <v>693</v>
      </c>
      <c r="C649" s="9" t="s">
        <v>274</v>
      </c>
      <c r="D649" s="185">
        <v>4092</v>
      </c>
      <c r="E649" s="188">
        <v>40092</v>
      </c>
      <c r="F649" s="9" t="s">
        <v>83</v>
      </c>
      <c r="G649" s="9" t="s">
        <v>5756</v>
      </c>
      <c r="H649" s="10">
        <v>158655</v>
      </c>
      <c r="I649" s="11">
        <v>26</v>
      </c>
      <c r="J649" s="24">
        <v>0</v>
      </c>
      <c r="K649" s="20"/>
      <c r="L649" s="14">
        <v>0</v>
      </c>
      <c r="N649" s="21">
        <v>0</v>
      </c>
      <c r="P649" s="21">
        <v>0</v>
      </c>
      <c r="R649" s="21">
        <v>0</v>
      </c>
      <c r="T649" s="21">
        <v>0</v>
      </c>
      <c r="V649" s="21">
        <v>0</v>
      </c>
      <c r="X649" s="21">
        <v>0</v>
      </c>
      <c r="Z649" s="21">
        <v>1273806</v>
      </c>
      <c r="AB649" s="22">
        <v>1273806</v>
      </c>
      <c r="AD649" s="5" t="str">
        <f t="shared" si="10"/>
        <v>No</v>
      </c>
      <c r="AF649" s="28"/>
      <c r="AG649" s="21"/>
    </row>
    <row r="650" spans="1:33">
      <c r="A650" s="8" t="s">
        <v>5629</v>
      </c>
      <c r="B650" s="8" t="s">
        <v>253</v>
      </c>
      <c r="C650" s="9" t="s">
        <v>254</v>
      </c>
      <c r="D650" s="185" t="s">
        <v>5630</v>
      </c>
      <c r="E650" s="188" t="s">
        <v>5631</v>
      </c>
      <c r="F650" s="9" t="s">
        <v>157</v>
      </c>
      <c r="G650" s="9" t="s">
        <v>147</v>
      </c>
      <c r="H650" s="10">
        <v>0</v>
      </c>
      <c r="I650" s="11">
        <v>26</v>
      </c>
      <c r="J650" s="24">
        <v>0</v>
      </c>
      <c r="K650" s="20"/>
      <c r="L650" s="14">
        <v>0</v>
      </c>
      <c r="N650" s="21">
        <v>0</v>
      </c>
      <c r="P650" s="21">
        <v>0</v>
      </c>
      <c r="R650" s="21">
        <v>0</v>
      </c>
      <c r="T650" s="21">
        <v>0</v>
      </c>
      <c r="V650" s="21">
        <v>0</v>
      </c>
      <c r="X650" s="21">
        <v>0</v>
      </c>
      <c r="Z650" s="21">
        <v>0</v>
      </c>
      <c r="AB650" s="22">
        <v>0</v>
      </c>
      <c r="AD650" s="5" t="str">
        <f t="shared" si="10"/>
        <v>No</v>
      </c>
      <c r="AF650" s="28"/>
      <c r="AG650" s="21"/>
    </row>
    <row r="651" spans="1:33">
      <c r="A651" s="8" t="s">
        <v>4166</v>
      </c>
      <c r="B651" s="8" t="s">
        <v>4167</v>
      </c>
      <c r="C651" s="9" t="s">
        <v>103</v>
      </c>
      <c r="D651" s="185">
        <v>4125</v>
      </c>
      <c r="E651" s="188">
        <v>40125</v>
      </c>
      <c r="F651" s="9" t="s">
        <v>83</v>
      </c>
      <c r="G651" s="9" t="s">
        <v>5756</v>
      </c>
      <c r="H651" s="10">
        <v>2148346</v>
      </c>
      <c r="I651" s="11">
        <v>26</v>
      </c>
      <c r="J651" s="24">
        <v>0</v>
      </c>
      <c r="K651" s="20"/>
      <c r="L651" s="14">
        <v>0</v>
      </c>
      <c r="N651" s="21">
        <v>0</v>
      </c>
      <c r="P651" s="21">
        <v>0</v>
      </c>
      <c r="R651" s="21">
        <v>0</v>
      </c>
      <c r="T651" s="21">
        <v>0</v>
      </c>
      <c r="V651" s="21">
        <v>0</v>
      </c>
      <c r="X651" s="21">
        <v>0</v>
      </c>
      <c r="Z651" s="21">
        <v>0</v>
      </c>
      <c r="AB651" s="22">
        <v>0</v>
      </c>
      <c r="AD651" s="5" t="str">
        <f t="shared" si="10"/>
        <v>No</v>
      </c>
      <c r="AF651" s="28"/>
      <c r="AG651" s="21"/>
    </row>
    <row r="652" spans="1:33">
      <c r="A652" s="8" t="s">
        <v>1393</v>
      </c>
      <c r="B652" s="8" t="s">
        <v>1394</v>
      </c>
      <c r="C652" s="9" t="s">
        <v>150</v>
      </c>
      <c r="D652" s="185" t="s">
        <v>1395</v>
      </c>
      <c r="E652" s="188" t="s">
        <v>1396</v>
      </c>
      <c r="F652" s="9" t="s">
        <v>88</v>
      </c>
      <c r="G652" s="9" t="s">
        <v>147</v>
      </c>
      <c r="H652" s="10">
        <v>0</v>
      </c>
      <c r="I652" s="11">
        <v>25</v>
      </c>
      <c r="J652" s="24">
        <v>0</v>
      </c>
      <c r="K652" s="20"/>
      <c r="L652" s="14">
        <v>0</v>
      </c>
      <c r="N652" s="21">
        <v>0</v>
      </c>
      <c r="P652" s="21">
        <v>0</v>
      </c>
      <c r="R652" s="21">
        <v>0</v>
      </c>
      <c r="T652" s="21">
        <v>0</v>
      </c>
      <c r="V652" s="21">
        <v>0</v>
      </c>
      <c r="X652" s="21">
        <v>0</v>
      </c>
      <c r="Z652" s="21">
        <v>159773</v>
      </c>
      <c r="AB652" s="22">
        <v>159773</v>
      </c>
      <c r="AD652" s="5" t="str">
        <f t="shared" si="10"/>
        <v>No</v>
      </c>
      <c r="AF652" s="28"/>
      <c r="AG652" s="21"/>
    </row>
    <row r="653" spans="1:33">
      <c r="A653" s="8" t="s">
        <v>3100</v>
      </c>
      <c r="B653" s="8" t="s">
        <v>3101</v>
      </c>
      <c r="C653" s="9" t="s">
        <v>171</v>
      </c>
      <c r="D653" s="185" t="s">
        <v>3102</v>
      </c>
      <c r="E653" s="188" t="s">
        <v>3103</v>
      </c>
      <c r="F653" s="9" t="s">
        <v>157</v>
      </c>
      <c r="G653" s="9" t="s">
        <v>147</v>
      </c>
      <c r="H653" s="10">
        <v>0</v>
      </c>
      <c r="I653" s="11">
        <v>25</v>
      </c>
      <c r="J653" s="24">
        <v>0</v>
      </c>
      <c r="K653" s="20"/>
      <c r="L653" s="14">
        <v>0</v>
      </c>
      <c r="N653" s="21">
        <v>0</v>
      </c>
      <c r="P653" s="21">
        <v>0</v>
      </c>
      <c r="R653" s="21">
        <v>0</v>
      </c>
      <c r="T653" s="21">
        <v>0</v>
      </c>
      <c r="V653" s="21">
        <v>0</v>
      </c>
      <c r="X653" s="21">
        <v>0</v>
      </c>
      <c r="Z653" s="21">
        <v>989154</v>
      </c>
      <c r="AB653" s="22">
        <v>989154</v>
      </c>
      <c r="AD653" s="5" t="str">
        <f t="shared" si="10"/>
        <v>No</v>
      </c>
      <c r="AF653" s="28"/>
      <c r="AG653" s="21"/>
    </row>
    <row r="654" spans="1:33">
      <c r="A654" s="8" t="s">
        <v>1196</v>
      </c>
      <c r="B654" s="8" t="s">
        <v>1197</v>
      </c>
      <c r="C654" s="9" t="s">
        <v>129</v>
      </c>
      <c r="D654" s="185">
        <v>4130</v>
      </c>
      <c r="E654" s="188">
        <v>40130</v>
      </c>
      <c r="F654" s="9" t="s">
        <v>88</v>
      </c>
      <c r="G654" s="9" t="s">
        <v>5756</v>
      </c>
      <c r="H654" s="10">
        <v>137570</v>
      </c>
      <c r="I654" s="11">
        <v>25</v>
      </c>
      <c r="J654" s="24">
        <v>0</v>
      </c>
      <c r="K654" s="20"/>
      <c r="L654" s="14">
        <v>0</v>
      </c>
      <c r="N654" s="21">
        <v>0</v>
      </c>
      <c r="P654" s="21">
        <v>0</v>
      </c>
      <c r="R654" s="21">
        <v>0</v>
      </c>
      <c r="T654" s="21">
        <v>0</v>
      </c>
      <c r="V654" s="21">
        <v>0</v>
      </c>
      <c r="X654" s="21">
        <v>0</v>
      </c>
      <c r="Z654" s="21">
        <v>63778</v>
      </c>
      <c r="AB654" s="22">
        <v>63778</v>
      </c>
      <c r="AD654" s="5" t="str">
        <f t="shared" si="10"/>
        <v>No</v>
      </c>
      <c r="AF654" s="28"/>
      <c r="AG654" s="21"/>
    </row>
    <row r="655" spans="1:33">
      <c r="A655" s="8" t="s">
        <v>2679</v>
      </c>
      <c r="B655" s="8" t="s">
        <v>2680</v>
      </c>
      <c r="C655" s="9" t="s">
        <v>91</v>
      </c>
      <c r="D655" s="185">
        <v>9087</v>
      </c>
      <c r="E655" s="188">
        <v>90087</v>
      </c>
      <c r="F655" s="9" t="s">
        <v>83</v>
      </c>
      <c r="G655" s="9" t="s">
        <v>84</v>
      </c>
      <c r="H655" s="10">
        <v>130447</v>
      </c>
      <c r="I655" s="11">
        <v>25</v>
      </c>
      <c r="J655" s="24">
        <v>691794</v>
      </c>
      <c r="K655" s="20"/>
      <c r="L655" s="14">
        <v>0</v>
      </c>
      <c r="N655" s="21">
        <v>2617533</v>
      </c>
      <c r="P655" s="21">
        <v>0</v>
      </c>
      <c r="R655" s="21">
        <v>0</v>
      </c>
      <c r="T655" s="21">
        <v>0</v>
      </c>
      <c r="V655" s="21">
        <v>0</v>
      </c>
      <c r="X655" s="21">
        <v>0</v>
      </c>
      <c r="Z655" s="21">
        <v>0</v>
      </c>
      <c r="AB655" s="22">
        <v>3309327</v>
      </c>
      <c r="AD655" s="5" t="str">
        <f t="shared" si="10"/>
        <v>No</v>
      </c>
      <c r="AF655" s="28"/>
      <c r="AG655" s="21"/>
    </row>
    <row r="656" spans="1:33">
      <c r="A656" s="8" t="s">
        <v>2722</v>
      </c>
      <c r="B656" s="8" t="s">
        <v>2723</v>
      </c>
      <c r="C656" s="9" t="s">
        <v>91</v>
      </c>
      <c r="D656" s="185">
        <v>9182</v>
      </c>
      <c r="E656" s="188">
        <v>90182</v>
      </c>
      <c r="F656" s="9" t="s">
        <v>88</v>
      </c>
      <c r="G656" s="9" t="s">
        <v>84</v>
      </c>
      <c r="H656" s="10">
        <v>370583</v>
      </c>
      <c r="I656" s="11">
        <v>25</v>
      </c>
      <c r="J656" s="24">
        <v>1564774</v>
      </c>
      <c r="K656" s="20"/>
      <c r="L656" s="14">
        <v>0</v>
      </c>
      <c r="N656" s="21">
        <v>2206500</v>
      </c>
      <c r="P656" s="21">
        <v>0</v>
      </c>
      <c r="R656" s="21">
        <v>472518</v>
      </c>
      <c r="T656" s="21">
        <v>0</v>
      </c>
      <c r="V656" s="21">
        <v>0</v>
      </c>
      <c r="X656" s="21">
        <v>0</v>
      </c>
      <c r="Z656" s="21">
        <v>0</v>
      </c>
      <c r="AB656" s="22">
        <v>4243792</v>
      </c>
      <c r="AD656" s="5" t="str">
        <f t="shared" si="10"/>
        <v>No</v>
      </c>
      <c r="AF656" s="28"/>
      <c r="AG656" s="21"/>
    </row>
    <row r="657" spans="1:33">
      <c r="A657" s="8" t="s">
        <v>1100</v>
      </c>
      <c r="B657" s="8" t="s">
        <v>1101</v>
      </c>
      <c r="C657" s="9" t="s">
        <v>217</v>
      </c>
      <c r="D657" s="185">
        <v>3074</v>
      </c>
      <c r="E657" s="188">
        <v>30074</v>
      </c>
      <c r="F657" s="9" t="s">
        <v>83</v>
      </c>
      <c r="G657" s="9" t="s">
        <v>5756</v>
      </c>
      <c r="H657" s="10">
        <v>213751</v>
      </c>
      <c r="I657" s="11">
        <v>25</v>
      </c>
      <c r="J657" s="24">
        <v>0</v>
      </c>
      <c r="K657" s="20"/>
      <c r="L657" s="14">
        <v>0</v>
      </c>
      <c r="N657" s="21">
        <v>0</v>
      </c>
      <c r="P657" s="21">
        <v>0</v>
      </c>
      <c r="R657" s="21">
        <v>0</v>
      </c>
      <c r="T657" s="21">
        <v>0</v>
      </c>
      <c r="V657" s="21">
        <v>0</v>
      </c>
      <c r="X657" s="21">
        <v>0</v>
      </c>
      <c r="Z657" s="21">
        <v>500460</v>
      </c>
      <c r="AB657" s="22">
        <v>500460</v>
      </c>
      <c r="AD657" s="5" t="str">
        <f t="shared" si="10"/>
        <v>No</v>
      </c>
      <c r="AF657" s="28"/>
      <c r="AG657" s="21"/>
    </row>
    <row r="658" spans="1:33">
      <c r="A658" s="8" t="s">
        <v>1280</v>
      </c>
      <c r="B658" s="8" t="s">
        <v>1281</v>
      </c>
      <c r="C658" s="9" t="s">
        <v>141</v>
      </c>
      <c r="D658" s="185" t="s">
        <v>1282</v>
      </c>
      <c r="E658" s="188" t="s">
        <v>1283</v>
      </c>
      <c r="F658" s="9" t="s">
        <v>88</v>
      </c>
      <c r="G658" s="9" t="s">
        <v>147</v>
      </c>
      <c r="H658" s="10">
        <v>0</v>
      </c>
      <c r="I658" s="11">
        <v>25</v>
      </c>
      <c r="J658" s="24">
        <v>0</v>
      </c>
      <c r="K658" s="20"/>
      <c r="L658" s="14">
        <v>0</v>
      </c>
      <c r="N658" s="21">
        <v>0</v>
      </c>
      <c r="P658" s="21">
        <v>0</v>
      </c>
      <c r="R658" s="21">
        <v>0</v>
      </c>
      <c r="T658" s="21">
        <v>0</v>
      </c>
      <c r="V658" s="21">
        <v>0</v>
      </c>
      <c r="X658" s="21">
        <v>0</v>
      </c>
      <c r="Z658" s="21">
        <v>476779</v>
      </c>
      <c r="AB658" s="22">
        <v>476779</v>
      </c>
      <c r="AD658" s="5" t="str">
        <f t="shared" si="10"/>
        <v>No</v>
      </c>
      <c r="AF658" s="28"/>
      <c r="AG658" s="21"/>
    </row>
    <row r="659" spans="1:33">
      <c r="A659" s="8" t="s">
        <v>6561</v>
      </c>
      <c r="B659" s="8" t="s">
        <v>485</v>
      </c>
      <c r="C659" s="9" t="s">
        <v>178</v>
      </c>
      <c r="D659" s="185"/>
      <c r="E659" s="188">
        <v>50522</v>
      </c>
      <c r="F659" s="9" t="s">
        <v>83</v>
      </c>
      <c r="G659" s="9" t="s">
        <v>84</v>
      </c>
      <c r="H659" s="10">
        <v>3734090</v>
      </c>
      <c r="I659" s="11">
        <v>25</v>
      </c>
      <c r="J659" s="24">
        <v>0</v>
      </c>
      <c r="K659" s="20"/>
      <c r="L659" s="14">
        <v>0</v>
      </c>
      <c r="N659" s="21">
        <v>0</v>
      </c>
      <c r="P659" s="21">
        <v>0</v>
      </c>
      <c r="R659" s="21">
        <v>0</v>
      </c>
      <c r="T659" s="21">
        <v>0</v>
      </c>
      <c r="V659" s="21">
        <v>0</v>
      </c>
      <c r="X659" s="21">
        <v>0</v>
      </c>
      <c r="Z659" s="21">
        <v>0</v>
      </c>
      <c r="AB659" s="22">
        <v>0</v>
      </c>
      <c r="AD659" s="5" t="str">
        <f t="shared" si="10"/>
        <v>No</v>
      </c>
      <c r="AF659" s="28"/>
      <c r="AG659" s="21"/>
    </row>
    <row r="660" spans="1:33">
      <c r="A660" s="8" t="s">
        <v>5111</v>
      </c>
      <c r="B660" s="8" t="s">
        <v>173</v>
      </c>
      <c r="C660" s="9" t="s">
        <v>87</v>
      </c>
      <c r="D660" s="185">
        <v>16</v>
      </c>
      <c r="E660" s="188">
        <v>16</v>
      </c>
      <c r="F660" s="9" t="s">
        <v>83</v>
      </c>
      <c r="G660" s="9" t="s">
        <v>84</v>
      </c>
      <c r="H660" s="10">
        <v>63952</v>
      </c>
      <c r="I660" s="11">
        <v>25</v>
      </c>
      <c r="J660" s="24">
        <v>0</v>
      </c>
      <c r="K660" s="20"/>
      <c r="L660" s="14">
        <v>0</v>
      </c>
      <c r="N660" s="21">
        <v>0</v>
      </c>
      <c r="P660" s="21">
        <v>0</v>
      </c>
      <c r="R660" s="21">
        <v>0</v>
      </c>
      <c r="T660" s="21">
        <v>0</v>
      </c>
      <c r="V660" s="21">
        <v>0</v>
      </c>
      <c r="X660" s="21">
        <v>0</v>
      </c>
      <c r="Z660" s="21">
        <v>0</v>
      </c>
      <c r="AB660" s="22">
        <v>0</v>
      </c>
      <c r="AD660" s="5" t="str">
        <f t="shared" si="10"/>
        <v>No</v>
      </c>
      <c r="AF660" s="28"/>
      <c r="AG660" s="21"/>
    </row>
    <row r="661" spans="1:33">
      <c r="A661" s="8" t="s">
        <v>1131</v>
      </c>
      <c r="B661" s="8" t="s">
        <v>1132</v>
      </c>
      <c r="C661" s="9" t="s">
        <v>129</v>
      </c>
      <c r="D661" s="185">
        <v>4047</v>
      </c>
      <c r="E661" s="188">
        <v>40047</v>
      </c>
      <c r="F661" s="9" t="s">
        <v>83</v>
      </c>
      <c r="G661" s="9" t="s">
        <v>84</v>
      </c>
      <c r="H661" s="10">
        <v>128754</v>
      </c>
      <c r="I661" s="11">
        <v>25</v>
      </c>
      <c r="J661" s="24">
        <v>91059</v>
      </c>
      <c r="K661" s="20"/>
      <c r="L661" s="14">
        <v>0</v>
      </c>
      <c r="N661" s="21">
        <v>0</v>
      </c>
      <c r="P661" s="21">
        <v>0</v>
      </c>
      <c r="R661" s="21">
        <v>0</v>
      </c>
      <c r="T661" s="21">
        <v>0</v>
      </c>
      <c r="V661" s="21">
        <v>0</v>
      </c>
      <c r="X661" s="21">
        <v>0</v>
      </c>
      <c r="Z661" s="21">
        <v>0</v>
      </c>
      <c r="AB661" s="22">
        <v>91059</v>
      </c>
      <c r="AD661" s="5" t="str">
        <f t="shared" si="10"/>
        <v>No</v>
      </c>
      <c r="AF661" s="28"/>
      <c r="AG661" s="21"/>
    </row>
    <row r="662" spans="1:33">
      <c r="A662" s="8" t="s">
        <v>676</v>
      </c>
      <c r="B662" s="8" t="s">
        <v>677</v>
      </c>
      <c r="C662" s="9" t="s">
        <v>120</v>
      </c>
      <c r="D662" s="185">
        <v>6040</v>
      </c>
      <c r="E662" s="188">
        <v>60040</v>
      </c>
      <c r="F662" s="9" t="s">
        <v>83</v>
      </c>
      <c r="G662" s="9" t="s">
        <v>5756</v>
      </c>
      <c r="H662" s="10">
        <v>110421</v>
      </c>
      <c r="I662" s="11">
        <v>25</v>
      </c>
      <c r="J662" s="24">
        <v>0</v>
      </c>
      <c r="K662" s="20"/>
      <c r="L662" s="14">
        <v>0</v>
      </c>
      <c r="N662" s="21">
        <v>0</v>
      </c>
      <c r="P662" s="21">
        <v>0</v>
      </c>
      <c r="R662" s="21">
        <v>0</v>
      </c>
      <c r="T662" s="21">
        <v>0</v>
      </c>
      <c r="V662" s="21">
        <v>0</v>
      </c>
      <c r="X662" s="21">
        <v>0</v>
      </c>
      <c r="Z662" s="21">
        <v>329416</v>
      </c>
      <c r="AB662" s="22">
        <v>329416</v>
      </c>
      <c r="AD662" s="5" t="str">
        <f t="shared" si="10"/>
        <v>No</v>
      </c>
      <c r="AF662" s="28"/>
      <c r="AG662" s="21"/>
    </row>
    <row r="663" spans="1:33">
      <c r="A663" s="8" t="s">
        <v>6560</v>
      </c>
      <c r="B663" s="8" t="s">
        <v>3475</v>
      </c>
      <c r="C663" s="9" t="s">
        <v>278</v>
      </c>
      <c r="D663" s="185">
        <v>7053</v>
      </c>
      <c r="E663" s="188">
        <v>70053</v>
      </c>
      <c r="F663" s="9" t="s">
        <v>157</v>
      </c>
      <c r="G663" s="9" t="s">
        <v>5756</v>
      </c>
      <c r="H663" s="10">
        <v>54622</v>
      </c>
      <c r="I663" s="11">
        <v>25</v>
      </c>
      <c r="J663" s="24">
        <v>0</v>
      </c>
      <c r="K663" s="20"/>
      <c r="L663" s="14">
        <v>0</v>
      </c>
      <c r="N663" s="21">
        <v>0</v>
      </c>
      <c r="P663" s="21">
        <v>0</v>
      </c>
      <c r="R663" s="21">
        <v>0</v>
      </c>
      <c r="T663" s="21">
        <v>0</v>
      </c>
      <c r="V663" s="21">
        <v>0</v>
      </c>
      <c r="X663" s="21">
        <v>0</v>
      </c>
      <c r="Z663" s="21">
        <v>296511</v>
      </c>
      <c r="AB663" s="22">
        <v>296511</v>
      </c>
      <c r="AD663" s="5" t="str">
        <f t="shared" si="10"/>
        <v>No</v>
      </c>
      <c r="AF663" s="28"/>
      <c r="AG663" s="21"/>
    </row>
    <row r="664" spans="1:33">
      <c r="A664" s="8" t="s">
        <v>711</v>
      </c>
      <c r="B664" s="8" t="s">
        <v>712</v>
      </c>
      <c r="C664" s="9" t="s">
        <v>178</v>
      </c>
      <c r="D664" s="185">
        <v>5132</v>
      </c>
      <c r="E664" s="188">
        <v>50132</v>
      </c>
      <c r="F664" s="9" t="s">
        <v>88</v>
      </c>
      <c r="G664" s="9" t="s">
        <v>5756</v>
      </c>
      <c r="H664" s="10">
        <v>61022</v>
      </c>
      <c r="I664" s="11">
        <v>25</v>
      </c>
      <c r="J664" s="24">
        <v>0</v>
      </c>
      <c r="K664" s="20"/>
      <c r="L664" s="14">
        <v>0</v>
      </c>
      <c r="N664" s="21">
        <v>0</v>
      </c>
      <c r="P664" s="21">
        <v>0</v>
      </c>
      <c r="R664" s="21">
        <v>0</v>
      </c>
      <c r="T664" s="21">
        <v>0</v>
      </c>
      <c r="V664" s="21">
        <v>0</v>
      </c>
      <c r="X664" s="21">
        <v>0</v>
      </c>
      <c r="Z664" s="21">
        <v>1156661</v>
      </c>
      <c r="AB664" s="22">
        <v>1156661</v>
      </c>
      <c r="AD664" s="5" t="str">
        <f t="shared" si="10"/>
        <v>No</v>
      </c>
      <c r="AF664" s="28"/>
      <c r="AG664" s="21"/>
    </row>
    <row r="665" spans="1:33">
      <c r="A665" s="8" t="s">
        <v>6559</v>
      </c>
      <c r="B665" s="8" t="s">
        <v>485</v>
      </c>
      <c r="C665" s="9" t="s">
        <v>235</v>
      </c>
      <c r="D665" s="185">
        <v>4215</v>
      </c>
      <c r="E665" s="188">
        <v>40215</v>
      </c>
      <c r="F665" s="9" t="s">
        <v>83</v>
      </c>
      <c r="G665" s="9" t="s">
        <v>5756</v>
      </c>
      <c r="H665" s="10">
        <v>1249442</v>
      </c>
      <c r="I665" s="11">
        <v>25</v>
      </c>
      <c r="J665" s="24">
        <v>0</v>
      </c>
      <c r="K665" s="20"/>
      <c r="L665" s="14">
        <v>0</v>
      </c>
      <c r="N665" s="21">
        <v>0</v>
      </c>
      <c r="P665" s="21">
        <v>0</v>
      </c>
      <c r="R665" s="21">
        <v>0</v>
      </c>
      <c r="T665" s="21">
        <v>0</v>
      </c>
      <c r="V665" s="21">
        <v>0</v>
      </c>
      <c r="X665" s="21">
        <v>0</v>
      </c>
      <c r="Z665" s="21">
        <v>346666</v>
      </c>
      <c r="AB665" s="22">
        <v>346666</v>
      </c>
      <c r="AD665" s="5" t="str">
        <f t="shared" si="10"/>
        <v>No</v>
      </c>
      <c r="AF665" s="28"/>
      <c r="AG665" s="21"/>
    </row>
    <row r="666" spans="1:33">
      <c r="A666" s="8" t="s">
        <v>689</v>
      </c>
      <c r="B666" s="8" t="s">
        <v>690</v>
      </c>
      <c r="C666" s="9" t="s">
        <v>124</v>
      </c>
      <c r="D666" s="185">
        <v>6109</v>
      </c>
      <c r="E666" s="188">
        <v>60109</v>
      </c>
      <c r="F666" s="9" t="s">
        <v>83</v>
      </c>
      <c r="G666" s="9" t="s">
        <v>5756</v>
      </c>
      <c r="H666" s="10">
        <v>91151</v>
      </c>
      <c r="I666" s="11">
        <v>25</v>
      </c>
      <c r="J666" s="24">
        <v>0</v>
      </c>
      <c r="K666" s="20"/>
      <c r="L666" s="14">
        <v>0</v>
      </c>
      <c r="N666" s="21">
        <v>0</v>
      </c>
      <c r="P666" s="21">
        <v>0</v>
      </c>
      <c r="R666" s="21">
        <v>0</v>
      </c>
      <c r="T666" s="21">
        <v>0</v>
      </c>
      <c r="V666" s="21">
        <v>0</v>
      </c>
      <c r="X666" s="21">
        <v>0</v>
      </c>
      <c r="Z666" s="21">
        <v>89710</v>
      </c>
      <c r="AB666" s="22">
        <v>89710</v>
      </c>
      <c r="AD666" s="5" t="str">
        <f t="shared" si="10"/>
        <v>No</v>
      </c>
      <c r="AF666" s="28"/>
      <c r="AG666" s="21"/>
    </row>
    <row r="667" spans="1:33">
      <c r="A667" s="8" t="s">
        <v>451</v>
      </c>
      <c r="B667" s="8" t="s">
        <v>410</v>
      </c>
      <c r="C667" s="9" t="s">
        <v>91</v>
      </c>
      <c r="D667" s="185">
        <v>9086</v>
      </c>
      <c r="E667" s="188">
        <v>90086</v>
      </c>
      <c r="F667" s="9" t="s">
        <v>83</v>
      </c>
      <c r="G667" s="9" t="s">
        <v>84</v>
      </c>
      <c r="H667" s="10">
        <v>1932666</v>
      </c>
      <c r="I667" s="11">
        <v>25</v>
      </c>
      <c r="J667" s="24">
        <v>258847</v>
      </c>
      <c r="K667" s="20"/>
      <c r="L667" s="14">
        <v>0</v>
      </c>
      <c r="N667" s="21">
        <v>0</v>
      </c>
      <c r="P667" s="21">
        <v>0</v>
      </c>
      <c r="R667" s="21">
        <v>0</v>
      </c>
      <c r="T667" s="21">
        <v>0</v>
      </c>
      <c r="V667" s="21">
        <v>0</v>
      </c>
      <c r="X667" s="21">
        <v>0</v>
      </c>
      <c r="Z667" s="21">
        <v>0</v>
      </c>
      <c r="AB667" s="22">
        <v>258847</v>
      </c>
      <c r="AD667" s="5" t="str">
        <f t="shared" si="10"/>
        <v>No</v>
      </c>
      <c r="AF667" s="28"/>
      <c r="AG667" s="21"/>
    </row>
    <row r="668" spans="1:33">
      <c r="A668" s="8" t="s">
        <v>1701</v>
      </c>
      <c r="B668" s="8" t="s">
        <v>1702</v>
      </c>
      <c r="C668" s="9" t="s">
        <v>112</v>
      </c>
      <c r="D668" s="185">
        <v>1119</v>
      </c>
      <c r="E668" s="188">
        <v>10119</v>
      </c>
      <c r="F668" s="9" t="s">
        <v>214</v>
      </c>
      <c r="G668" s="9" t="s">
        <v>5756</v>
      </c>
      <c r="H668" s="10">
        <v>88087</v>
      </c>
      <c r="I668" s="11">
        <v>25</v>
      </c>
      <c r="J668" s="24">
        <v>0</v>
      </c>
      <c r="K668" s="20"/>
      <c r="L668" s="14">
        <v>0</v>
      </c>
      <c r="N668" s="21">
        <v>0</v>
      </c>
      <c r="P668" s="21">
        <v>0</v>
      </c>
      <c r="R668" s="21">
        <v>0</v>
      </c>
      <c r="T668" s="21">
        <v>0</v>
      </c>
      <c r="V668" s="21">
        <v>0</v>
      </c>
      <c r="X668" s="21">
        <v>0</v>
      </c>
      <c r="Z668" s="21">
        <v>186417</v>
      </c>
      <c r="AB668" s="22">
        <v>186417</v>
      </c>
      <c r="AD668" s="5" t="str">
        <f t="shared" si="10"/>
        <v>No</v>
      </c>
      <c r="AF668" s="28"/>
      <c r="AG668" s="21"/>
    </row>
    <row r="669" spans="1:33">
      <c r="A669" s="8" t="s">
        <v>4778</v>
      </c>
      <c r="B669" s="8" t="s">
        <v>4779</v>
      </c>
      <c r="C669" s="9" t="s">
        <v>82</v>
      </c>
      <c r="D669" s="185">
        <v>2210</v>
      </c>
      <c r="E669" s="188">
        <v>20210</v>
      </c>
      <c r="F669" s="9" t="s">
        <v>83</v>
      </c>
      <c r="G669" s="9" t="s">
        <v>5756</v>
      </c>
      <c r="H669" s="10">
        <v>18351295</v>
      </c>
      <c r="I669" s="11">
        <v>25</v>
      </c>
      <c r="J669" s="24">
        <v>0</v>
      </c>
      <c r="K669" s="20"/>
      <c r="L669" s="14">
        <v>0</v>
      </c>
      <c r="N669" s="21">
        <v>0</v>
      </c>
      <c r="P669" s="21">
        <v>0</v>
      </c>
      <c r="R669" s="21">
        <v>0</v>
      </c>
      <c r="T669" s="21">
        <v>0</v>
      </c>
      <c r="V669" s="21">
        <v>0</v>
      </c>
      <c r="X669" s="21">
        <v>0</v>
      </c>
      <c r="Z669" s="21">
        <v>935473</v>
      </c>
      <c r="AB669" s="22">
        <v>935473</v>
      </c>
      <c r="AD669" s="5" t="str">
        <f t="shared" si="10"/>
        <v>No</v>
      </c>
      <c r="AF669" s="28"/>
      <c r="AG669" s="21"/>
    </row>
    <row r="670" spans="1:33">
      <c r="A670" s="8" t="s">
        <v>1053</v>
      </c>
      <c r="B670" s="8" t="s">
        <v>1054</v>
      </c>
      <c r="C670" s="9" t="s">
        <v>69</v>
      </c>
      <c r="D670" s="185">
        <v>8110</v>
      </c>
      <c r="E670" s="188">
        <v>80110</v>
      </c>
      <c r="F670" s="9" t="s">
        <v>83</v>
      </c>
      <c r="G670" s="9" t="s">
        <v>5756</v>
      </c>
      <c r="H670" s="10">
        <v>176676</v>
      </c>
      <c r="I670" s="11">
        <v>25</v>
      </c>
      <c r="J670" s="24">
        <v>0</v>
      </c>
      <c r="K670" s="20"/>
      <c r="L670" s="14">
        <v>0</v>
      </c>
      <c r="N670" s="21">
        <v>0</v>
      </c>
      <c r="P670" s="21">
        <v>0</v>
      </c>
      <c r="R670" s="21">
        <v>0</v>
      </c>
      <c r="T670" s="21">
        <v>0</v>
      </c>
      <c r="V670" s="21">
        <v>0</v>
      </c>
      <c r="X670" s="21">
        <v>0</v>
      </c>
      <c r="Z670" s="21">
        <v>424030</v>
      </c>
      <c r="AB670" s="22">
        <v>424030</v>
      </c>
      <c r="AD670" s="5" t="str">
        <f t="shared" si="10"/>
        <v>No</v>
      </c>
      <c r="AF670" s="28"/>
      <c r="AG670" s="21"/>
    </row>
    <row r="671" spans="1:33">
      <c r="A671" s="8" t="s">
        <v>4986</v>
      </c>
      <c r="B671" s="8" t="s">
        <v>1927</v>
      </c>
      <c r="C671" s="9" t="s">
        <v>91</v>
      </c>
      <c r="D671" s="185" t="s">
        <v>4987</v>
      </c>
      <c r="E671" s="188" t="s">
        <v>4988</v>
      </c>
      <c r="F671" s="9" t="s">
        <v>83</v>
      </c>
      <c r="G671" s="9" t="s">
        <v>147</v>
      </c>
      <c r="H671" s="10">
        <v>0</v>
      </c>
      <c r="I671" s="11">
        <v>25</v>
      </c>
      <c r="J671" s="24">
        <v>0</v>
      </c>
      <c r="K671" s="20"/>
      <c r="L671" s="14">
        <v>0</v>
      </c>
      <c r="N671" s="21">
        <v>0</v>
      </c>
      <c r="P671" s="21">
        <v>0</v>
      </c>
      <c r="R671" s="21">
        <v>0</v>
      </c>
      <c r="T671" s="21">
        <v>0</v>
      </c>
      <c r="V671" s="21">
        <v>0</v>
      </c>
      <c r="X671" s="21">
        <v>0</v>
      </c>
      <c r="Z671" s="21">
        <v>1986014</v>
      </c>
      <c r="AB671" s="22">
        <v>1986014</v>
      </c>
      <c r="AD671" s="5" t="str">
        <f t="shared" si="10"/>
        <v>No</v>
      </c>
      <c r="AF671" s="28"/>
      <c r="AG671" s="21"/>
    </row>
    <row r="672" spans="1:33">
      <c r="A672" s="8" t="s">
        <v>2750</v>
      </c>
      <c r="B672" s="8" t="s">
        <v>2751</v>
      </c>
      <c r="C672" s="9" t="s">
        <v>65</v>
      </c>
      <c r="D672" s="185" t="s">
        <v>2752</v>
      </c>
      <c r="E672" s="188" t="s">
        <v>2753</v>
      </c>
      <c r="F672" s="9" t="s">
        <v>157</v>
      </c>
      <c r="G672" s="9" t="s">
        <v>147</v>
      </c>
      <c r="H672" s="10">
        <v>0</v>
      </c>
      <c r="I672" s="11">
        <v>25</v>
      </c>
      <c r="J672" s="24">
        <v>0</v>
      </c>
      <c r="K672" s="20"/>
      <c r="L672" s="14">
        <v>0</v>
      </c>
      <c r="N672" s="21">
        <v>0</v>
      </c>
      <c r="P672" s="21">
        <v>0</v>
      </c>
      <c r="R672" s="21">
        <v>0</v>
      </c>
      <c r="T672" s="21">
        <v>0</v>
      </c>
      <c r="V672" s="21">
        <v>0</v>
      </c>
      <c r="X672" s="21">
        <v>0</v>
      </c>
      <c r="Z672" s="21">
        <v>133762</v>
      </c>
      <c r="AB672" s="22">
        <v>133762</v>
      </c>
      <c r="AD672" s="5" t="str">
        <f t="shared" si="10"/>
        <v>No</v>
      </c>
      <c r="AF672" s="28"/>
      <c r="AG672" s="21"/>
    </row>
    <row r="673" spans="1:33">
      <c r="A673" s="8" t="s">
        <v>3786</v>
      </c>
      <c r="B673" s="8" t="s">
        <v>1146</v>
      </c>
      <c r="C673" s="9" t="s">
        <v>278</v>
      </c>
      <c r="D673" s="185" t="s">
        <v>3787</v>
      </c>
      <c r="E673" s="188" t="s">
        <v>3788</v>
      </c>
      <c r="F673" s="9" t="s">
        <v>157</v>
      </c>
      <c r="G673" s="9" t="s">
        <v>147</v>
      </c>
      <c r="H673" s="10">
        <v>0</v>
      </c>
      <c r="I673" s="11">
        <v>25</v>
      </c>
      <c r="J673" s="24">
        <v>0</v>
      </c>
      <c r="K673" s="20"/>
      <c r="L673" s="14">
        <v>0</v>
      </c>
      <c r="N673" s="21">
        <v>0</v>
      </c>
      <c r="P673" s="21">
        <v>0</v>
      </c>
      <c r="R673" s="21">
        <v>0</v>
      </c>
      <c r="T673" s="21">
        <v>0</v>
      </c>
      <c r="V673" s="21">
        <v>0</v>
      </c>
      <c r="X673" s="21">
        <v>0</v>
      </c>
      <c r="Z673" s="21">
        <v>149911</v>
      </c>
      <c r="AB673" s="22">
        <v>149911</v>
      </c>
      <c r="AD673" s="5" t="str">
        <f t="shared" si="10"/>
        <v>No</v>
      </c>
      <c r="AF673" s="28"/>
      <c r="AG673" s="21"/>
    </row>
    <row r="674" spans="1:33">
      <c r="A674" s="8" t="s">
        <v>2458</v>
      </c>
      <c r="B674" s="8" t="s">
        <v>2459</v>
      </c>
      <c r="C674" s="9" t="s">
        <v>46</v>
      </c>
      <c r="D674" s="185" t="s">
        <v>2460</v>
      </c>
      <c r="E674" s="188" t="s">
        <v>2461</v>
      </c>
      <c r="F674" s="9" t="s">
        <v>88</v>
      </c>
      <c r="G674" s="9" t="s">
        <v>147</v>
      </c>
      <c r="H674" s="10">
        <v>0</v>
      </c>
      <c r="I674" s="11">
        <v>25</v>
      </c>
      <c r="J674" s="24">
        <v>0</v>
      </c>
      <c r="K674" s="20"/>
      <c r="L674" s="14">
        <v>0</v>
      </c>
      <c r="N674" s="21">
        <v>0</v>
      </c>
      <c r="P674" s="21">
        <v>0</v>
      </c>
      <c r="R674" s="21">
        <v>0</v>
      </c>
      <c r="T674" s="21">
        <v>0</v>
      </c>
      <c r="V674" s="21">
        <v>0</v>
      </c>
      <c r="X674" s="21">
        <v>0</v>
      </c>
      <c r="Z674" s="21">
        <v>1538316</v>
      </c>
      <c r="AB674" s="22">
        <v>1538316</v>
      </c>
      <c r="AD674" s="5" t="str">
        <f t="shared" si="10"/>
        <v>No</v>
      </c>
      <c r="AF674" s="28"/>
      <c r="AG674" s="21"/>
    </row>
    <row r="675" spans="1:33">
      <c r="A675" s="8" t="s">
        <v>3400</v>
      </c>
      <c r="B675" s="8" t="s">
        <v>1111</v>
      </c>
      <c r="C675" s="9" t="s">
        <v>163</v>
      </c>
      <c r="D675" s="185">
        <v>1007</v>
      </c>
      <c r="E675" s="188">
        <v>10007</v>
      </c>
      <c r="F675" s="9" t="s">
        <v>98</v>
      </c>
      <c r="G675" s="9" t="s">
        <v>84</v>
      </c>
      <c r="H675" s="10">
        <v>59124</v>
      </c>
      <c r="I675" s="11">
        <v>25</v>
      </c>
      <c r="J675" s="24">
        <v>2850029</v>
      </c>
      <c r="K675" s="20"/>
      <c r="L675" s="14">
        <v>0</v>
      </c>
      <c r="N675" s="21">
        <v>0</v>
      </c>
      <c r="P675" s="21">
        <v>0</v>
      </c>
      <c r="R675" s="21">
        <v>0</v>
      </c>
      <c r="T675" s="21">
        <v>0</v>
      </c>
      <c r="V675" s="21">
        <v>0</v>
      </c>
      <c r="X675" s="21">
        <v>0</v>
      </c>
      <c r="Z675" s="21">
        <v>0</v>
      </c>
      <c r="AB675" s="22">
        <v>2850029</v>
      </c>
      <c r="AD675" s="5" t="str">
        <f t="shared" si="10"/>
        <v>No</v>
      </c>
      <c r="AF675" s="28"/>
      <c r="AG675" s="21"/>
    </row>
    <row r="676" spans="1:33">
      <c r="A676" s="8" t="s">
        <v>110</v>
      </c>
      <c r="B676" s="8" t="s">
        <v>111</v>
      </c>
      <c r="C676" s="9" t="s">
        <v>112</v>
      </c>
      <c r="D676" s="185">
        <v>1133</v>
      </c>
      <c r="E676" s="188">
        <v>10133</v>
      </c>
      <c r="F676" s="9" t="s">
        <v>113</v>
      </c>
      <c r="G676" s="9" t="s">
        <v>5756</v>
      </c>
      <c r="H676" s="10">
        <v>4181019</v>
      </c>
      <c r="I676" s="11">
        <v>25</v>
      </c>
      <c r="J676" s="24">
        <v>0</v>
      </c>
      <c r="K676" s="20"/>
      <c r="L676" s="14">
        <v>0</v>
      </c>
      <c r="N676" s="21">
        <v>0</v>
      </c>
      <c r="P676" s="21">
        <v>0</v>
      </c>
      <c r="R676" s="21">
        <v>0</v>
      </c>
      <c r="T676" s="21">
        <v>0</v>
      </c>
      <c r="V676" s="21">
        <v>0</v>
      </c>
      <c r="X676" s="21">
        <v>0</v>
      </c>
      <c r="Z676" s="21">
        <v>0</v>
      </c>
      <c r="AB676" s="22">
        <v>0</v>
      </c>
      <c r="AD676" s="5" t="str">
        <f t="shared" si="10"/>
        <v>No</v>
      </c>
      <c r="AF676" s="28"/>
      <c r="AG676" s="21"/>
    </row>
    <row r="677" spans="1:33">
      <c r="A677" s="8" t="s">
        <v>155</v>
      </c>
      <c r="B677" s="8" t="s">
        <v>156</v>
      </c>
      <c r="C677" s="9" t="s">
        <v>91</v>
      </c>
      <c r="D677" s="185">
        <v>9243</v>
      </c>
      <c r="E677" s="188">
        <v>90243</v>
      </c>
      <c r="F677" s="9" t="s">
        <v>157</v>
      </c>
      <c r="G677" s="9" t="s">
        <v>5756</v>
      </c>
      <c r="H677" s="10">
        <v>195861</v>
      </c>
      <c r="I677" s="11">
        <v>25</v>
      </c>
      <c r="J677" s="24">
        <v>0</v>
      </c>
      <c r="K677" s="20"/>
      <c r="L677" s="14">
        <v>0</v>
      </c>
      <c r="N677" s="21">
        <v>0</v>
      </c>
      <c r="P677" s="21">
        <v>0</v>
      </c>
      <c r="R677" s="21">
        <v>0</v>
      </c>
      <c r="T677" s="21">
        <v>0</v>
      </c>
      <c r="V677" s="21">
        <v>0</v>
      </c>
      <c r="X677" s="21">
        <v>0</v>
      </c>
      <c r="Z677" s="21">
        <v>140269</v>
      </c>
      <c r="AB677" s="22">
        <v>140269</v>
      </c>
      <c r="AD677" s="5" t="str">
        <f t="shared" si="10"/>
        <v>No</v>
      </c>
      <c r="AF677" s="28"/>
      <c r="AG677" s="21"/>
    </row>
    <row r="678" spans="1:33">
      <c r="A678" s="8" t="s">
        <v>3317</v>
      </c>
      <c r="B678" s="8" t="s">
        <v>659</v>
      </c>
      <c r="C678" s="9" t="s">
        <v>82</v>
      </c>
      <c r="D678" s="185" t="s">
        <v>660</v>
      </c>
      <c r="E678" s="188" t="s">
        <v>661</v>
      </c>
      <c r="F678" s="9" t="s">
        <v>83</v>
      </c>
      <c r="G678" s="9" t="s">
        <v>147</v>
      </c>
      <c r="H678" s="10">
        <v>0</v>
      </c>
      <c r="I678" s="11">
        <v>24</v>
      </c>
      <c r="J678" s="24">
        <v>0</v>
      </c>
      <c r="K678" s="20"/>
      <c r="L678" s="14">
        <v>0</v>
      </c>
      <c r="N678" s="21">
        <v>0</v>
      </c>
      <c r="P678" s="21">
        <v>0</v>
      </c>
      <c r="R678" s="21">
        <v>0</v>
      </c>
      <c r="T678" s="21">
        <v>0</v>
      </c>
      <c r="V678" s="21">
        <v>0</v>
      </c>
      <c r="X678" s="21">
        <v>0</v>
      </c>
      <c r="Z678" s="21">
        <v>845327</v>
      </c>
      <c r="AB678" s="22">
        <v>845327</v>
      </c>
      <c r="AD678" s="5" t="str">
        <f t="shared" si="10"/>
        <v>No</v>
      </c>
      <c r="AF678" s="28"/>
      <c r="AG678" s="21"/>
    </row>
    <row r="679" spans="1:33">
      <c r="A679" s="8" t="s">
        <v>6155</v>
      </c>
      <c r="B679" s="8" t="s">
        <v>1372</v>
      </c>
      <c r="C679" s="9" t="s">
        <v>278</v>
      </c>
      <c r="D679" s="185"/>
      <c r="E679" s="188">
        <v>70044</v>
      </c>
      <c r="F679" s="9" t="s">
        <v>214</v>
      </c>
      <c r="G679" s="9" t="s">
        <v>84</v>
      </c>
      <c r="H679" s="10">
        <v>88053</v>
      </c>
      <c r="I679" s="11">
        <v>24</v>
      </c>
      <c r="J679" s="24">
        <v>0</v>
      </c>
      <c r="K679" s="20"/>
      <c r="L679" s="14">
        <v>0</v>
      </c>
      <c r="N679" s="21">
        <v>0</v>
      </c>
      <c r="P679" s="21">
        <v>0</v>
      </c>
      <c r="R679" s="21">
        <v>776043</v>
      </c>
      <c r="T679" s="21">
        <v>0</v>
      </c>
      <c r="V679" s="21">
        <v>0</v>
      </c>
      <c r="X679" s="21">
        <v>0</v>
      </c>
      <c r="Z679" s="21">
        <v>0</v>
      </c>
      <c r="AB679" s="22">
        <v>776043</v>
      </c>
      <c r="AD679" s="5" t="str">
        <f t="shared" si="10"/>
        <v>No</v>
      </c>
      <c r="AF679" s="28"/>
      <c r="AG679" s="21"/>
    </row>
    <row r="680" spans="1:33">
      <c r="A680" s="8" t="s">
        <v>3017</v>
      </c>
      <c r="B680" s="8" t="s">
        <v>6428</v>
      </c>
      <c r="C680" s="9" t="s">
        <v>217</v>
      </c>
      <c r="D680" s="185" t="s">
        <v>3018</v>
      </c>
      <c r="E680" s="188" t="s">
        <v>3019</v>
      </c>
      <c r="F680" s="9" t="s">
        <v>83</v>
      </c>
      <c r="G680" s="9" t="s">
        <v>147</v>
      </c>
      <c r="H680" s="10">
        <v>0</v>
      </c>
      <c r="I680" s="11">
        <v>24</v>
      </c>
      <c r="J680" s="24">
        <v>0</v>
      </c>
      <c r="K680" s="20"/>
      <c r="L680" s="14">
        <v>0</v>
      </c>
      <c r="N680" s="21">
        <v>0</v>
      </c>
      <c r="P680" s="21">
        <v>0</v>
      </c>
      <c r="R680" s="21">
        <v>0</v>
      </c>
      <c r="T680" s="21">
        <v>0</v>
      </c>
      <c r="V680" s="21">
        <v>0</v>
      </c>
      <c r="X680" s="21">
        <v>0</v>
      </c>
      <c r="Z680" s="21">
        <v>416595</v>
      </c>
      <c r="AB680" s="22">
        <v>416595</v>
      </c>
      <c r="AD680" s="5" t="str">
        <f t="shared" si="10"/>
        <v>No</v>
      </c>
      <c r="AF680" s="28"/>
      <c r="AG680" s="21"/>
    </row>
    <row r="681" spans="1:33">
      <c r="A681" s="8" t="s">
        <v>5832</v>
      </c>
      <c r="B681" s="8" t="s">
        <v>5833</v>
      </c>
      <c r="C681" s="9" t="s">
        <v>265</v>
      </c>
      <c r="D681" s="185" t="s">
        <v>1866</v>
      </c>
      <c r="E681" s="188" t="s">
        <v>1867</v>
      </c>
      <c r="F681" s="9" t="s">
        <v>157</v>
      </c>
      <c r="G681" s="9" t="s">
        <v>147</v>
      </c>
      <c r="H681" s="10">
        <v>0</v>
      </c>
      <c r="I681" s="11">
        <v>24</v>
      </c>
      <c r="J681" s="24">
        <v>0</v>
      </c>
      <c r="K681" s="20"/>
      <c r="L681" s="14">
        <v>0</v>
      </c>
      <c r="N681" s="21">
        <v>0</v>
      </c>
      <c r="P681" s="21">
        <v>0</v>
      </c>
      <c r="R681" s="21">
        <v>0</v>
      </c>
      <c r="T681" s="21">
        <v>0</v>
      </c>
      <c r="V681" s="21">
        <v>0</v>
      </c>
      <c r="X681" s="21">
        <v>0</v>
      </c>
      <c r="Z681" s="21">
        <v>300889</v>
      </c>
      <c r="AB681" s="22">
        <v>300889</v>
      </c>
      <c r="AD681" s="5" t="str">
        <f t="shared" si="10"/>
        <v>No</v>
      </c>
      <c r="AF681" s="28"/>
      <c r="AG681" s="21"/>
    </row>
    <row r="682" spans="1:33">
      <c r="A682" s="8" t="s">
        <v>1040</v>
      </c>
      <c r="B682" s="8" t="s">
        <v>1041</v>
      </c>
      <c r="C682" s="9" t="s">
        <v>91</v>
      </c>
      <c r="D682" s="185">
        <v>9168</v>
      </c>
      <c r="E682" s="188">
        <v>90168</v>
      </c>
      <c r="F682" s="9" t="s">
        <v>83</v>
      </c>
      <c r="G682" s="9" t="s">
        <v>5756</v>
      </c>
      <c r="H682" s="10">
        <v>1723634</v>
      </c>
      <c r="I682" s="11">
        <v>24</v>
      </c>
      <c r="J682" s="24">
        <v>0</v>
      </c>
      <c r="K682" s="20"/>
      <c r="L682" s="14">
        <v>0</v>
      </c>
      <c r="N682" s="21">
        <v>0</v>
      </c>
      <c r="P682" s="21">
        <v>0</v>
      </c>
      <c r="R682" s="21">
        <v>0</v>
      </c>
      <c r="T682" s="21">
        <v>0</v>
      </c>
      <c r="V682" s="21">
        <v>0</v>
      </c>
      <c r="X682" s="21">
        <v>0</v>
      </c>
      <c r="Z682" s="21">
        <v>1860549</v>
      </c>
      <c r="AB682" s="22">
        <v>1860549</v>
      </c>
      <c r="AD682" s="5" t="str">
        <f t="shared" si="10"/>
        <v>No</v>
      </c>
      <c r="AF682" s="28"/>
      <c r="AG682" s="21"/>
    </row>
    <row r="683" spans="1:33">
      <c r="A683" s="8" t="s">
        <v>2651</v>
      </c>
      <c r="B683" s="8" t="s">
        <v>2652</v>
      </c>
      <c r="C683" s="9" t="s">
        <v>288</v>
      </c>
      <c r="D683" s="185" t="s">
        <v>2653</v>
      </c>
      <c r="E683" s="188" t="s">
        <v>2654</v>
      </c>
      <c r="F683" s="9" t="s">
        <v>88</v>
      </c>
      <c r="G683" s="9" t="s">
        <v>147</v>
      </c>
      <c r="H683" s="10">
        <v>0</v>
      </c>
      <c r="I683" s="11">
        <v>24</v>
      </c>
      <c r="J683" s="24">
        <v>0</v>
      </c>
      <c r="K683" s="20"/>
      <c r="L683" s="14">
        <v>0</v>
      </c>
      <c r="N683" s="21">
        <v>0</v>
      </c>
      <c r="P683" s="21">
        <v>0</v>
      </c>
      <c r="R683" s="21">
        <v>0</v>
      </c>
      <c r="T683" s="21">
        <v>0</v>
      </c>
      <c r="V683" s="21">
        <v>0</v>
      </c>
      <c r="X683" s="21">
        <v>0</v>
      </c>
      <c r="Z683" s="21">
        <v>2391534</v>
      </c>
      <c r="AB683" s="22">
        <v>2391534</v>
      </c>
      <c r="AD683" s="5" t="str">
        <f t="shared" si="10"/>
        <v>No</v>
      </c>
      <c r="AF683" s="28"/>
      <c r="AG683" s="21"/>
    </row>
    <row r="684" spans="1:33">
      <c r="A684" s="8" t="s">
        <v>1321</v>
      </c>
      <c r="B684" s="8" t="s">
        <v>1266</v>
      </c>
      <c r="C684" s="9" t="s">
        <v>141</v>
      </c>
      <c r="D684" s="185" t="s">
        <v>1322</v>
      </c>
      <c r="E684" s="188" t="s">
        <v>1323</v>
      </c>
      <c r="F684" s="9" t="s">
        <v>157</v>
      </c>
      <c r="G684" s="9" t="s">
        <v>147</v>
      </c>
      <c r="H684" s="10">
        <v>0</v>
      </c>
      <c r="I684" s="11">
        <v>24</v>
      </c>
      <c r="J684" s="24">
        <v>0</v>
      </c>
      <c r="K684" s="20"/>
      <c r="L684" s="14">
        <v>0</v>
      </c>
      <c r="N684" s="21">
        <v>0</v>
      </c>
      <c r="P684" s="21">
        <v>0</v>
      </c>
      <c r="R684" s="21">
        <v>0</v>
      </c>
      <c r="T684" s="21">
        <v>0</v>
      </c>
      <c r="V684" s="21">
        <v>0</v>
      </c>
      <c r="X684" s="21">
        <v>0</v>
      </c>
      <c r="Z684" s="21">
        <v>271970</v>
      </c>
      <c r="AB684" s="22">
        <v>271970</v>
      </c>
      <c r="AD684" s="5" t="str">
        <f t="shared" si="10"/>
        <v>No</v>
      </c>
      <c r="AF684" s="28"/>
      <c r="AG684" s="21"/>
    </row>
    <row r="685" spans="1:33">
      <c r="A685" s="8" t="s">
        <v>5240</v>
      </c>
      <c r="B685" s="8" t="s">
        <v>5241</v>
      </c>
      <c r="C685" s="9" t="s">
        <v>168</v>
      </c>
      <c r="D685" s="185" t="s">
        <v>5242</v>
      </c>
      <c r="E685" s="188" t="s">
        <v>5243</v>
      </c>
      <c r="F685" s="9" t="s">
        <v>83</v>
      </c>
      <c r="G685" s="9" t="s">
        <v>147</v>
      </c>
      <c r="H685" s="10">
        <v>0</v>
      </c>
      <c r="I685" s="11">
        <v>24</v>
      </c>
      <c r="J685" s="24">
        <v>0</v>
      </c>
      <c r="K685" s="20"/>
      <c r="L685" s="14">
        <v>0</v>
      </c>
      <c r="N685" s="21">
        <v>0</v>
      </c>
      <c r="P685" s="21">
        <v>0</v>
      </c>
      <c r="R685" s="21">
        <v>0</v>
      </c>
      <c r="T685" s="21">
        <v>0</v>
      </c>
      <c r="V685" s="21">
        <v>0</v>
      </c>
      <c r="X685" s="21">
        <v>0</v>
      </c>
      <c r="Z685" s="21">
        <v>427660</v>
      </c>
      <c r="AB685" s="22">
        <v>427660</v>
      </c>
      <c r="AD685" s="5" t="str">
        <f t="shared" si="10"/>
        <v>No</v>
      </c>
      <c r="AF685" s="28"/>
      <c r="AG685" s="21"/>
    </row>
    <row r="686" spans="1:33">
      <c r="A686" s="8" t="s">
        <v>1972</v>
      </c>
      <c r="B686" s="8" t="s">
        <v>1457</v>
      </c>
      <c r="C686" s="9" t="s">
        <v>150</v>
      </c>
      <c r="D686" s="185" t="s">
        <v>1973</v>
      </c>
      <c r="E686" s="188">
        <v>60003</v>
      </c>
      <c r="F686" s="9" t="s">
        <v>36</v>
      </c>
      <c r="G686" s="9" t="s">
        <v>5756</v>
      </c>
      <c r="H686" s="10">
        <v>0</v>
      </c>
      <c r="I686" s="11">
        <v>24</v>
      </c>
      <c r="J686" s="24">
        <v>0</v>
      </c>
      <c r="K686" s="20"/>
      <c r="L686" s="14">
        <v>0</v>
      </c>
      <c r="N686" s="21">
        <v>0</v>
      </c>
      <c r="P686" s="21">
        <v>0</v>
      </c>
      <c r="R686" s="21">
        <v>0</v>
      </c>
      <c r="T686" s="21">
        <v>0</v>
      </c>
      <c r="V686" s="21">
        <v>0</v>
      </c>
      <c r="X686" s="21">
        <v>0</v>
      </c>
      <c r="Z686" s="21">
        <v>0</v>
      </c>
      <c r="AB686" s="22">
        <v>0</v>
      </c>
      <c r="AD686" s="5" t="str">
        <f t="shared" si="10"/>
        <v>No</v>
      </c>
      <c r="AF686" s="28"/>
      <c r="AG686" s="21"/>
    </row>
    <row r="687" spans="1:33">
      <c r="A687" s="8" t="s">
        <v>1480</v>
      </c>
      <c r="B687" s="8" t="s">
        <v>6423</v>
      </c>
      <c r="C687" s="9" t="s">
        <v>178</v>
      </c>
      <c r="D687" s="185" t="s">
        <v>1481</v>
      </c>
      <c r="E687" s="188" t="s">
        <v>1482</v>
      </c>
      <c r="F687" s="9" t="s">
        <v>88</v>
      </c>
      <c r="G687" s="9" t="s">
        <v>147</v>
      </c>
      <c r="H687" s="10">
        <v>0</v>
      </c>
      <c r="I687" s="11">
        <v>24</v>
      </c>
      <c r="J687" s="24">
        <v>0</v>
      </c>
      <c r="K687" s="20"/>
      <c r="L687" s="14">
        <v>0</v>
      </c>
      <c r="N687" s="21">
        <v>0</v>
      </c>
      <c r="P687" s="21">
        <v>0</v>
      </c>
      <c r="R687" s="21">
        <v>0</v>
      </c>
      <c r="T687" s="21">
        <v>0</v>
      </c>
      <c r="V687" s="21">
        <v>0</v>
      </c>
      <c r="X687" s="21">
        <v>0</v>
      </c>
      <c r="Z687" s="21">
        <v>777835</v>
      </c>
      <c r="AB687" s="22">
        <v>777835</v>
      </c>
      <c r="AD687" s="5" t="str">
        <f t="shared" si="10"/>
        <v>No</v>
      </c>
      <c r="AF687" s="28"/>
      <c r="AG687" s="21"/>
    </row>
    <row r="688" spans="1:33">
      <c r="A688" s="8" t="s">
        <v>231</v>
      </c>
      <c r="B688" s="8" t="s">
        <v>232</v>
      </c>
      <c r="C688" s="9" t="s">
        <v>233</v>
      </c>
      <c r="D688" s="185">
        <v>3089</v>
      </c>
      <c r="E688" s="188">
        <v>30089</v>
      </c>
      <c r="F688" s="9" t="s">
        <v>88</v>
      </c>
      <c r="G688" s="9" t="s">
        <v>5756</v>
      </c>
      <c r="H688" s="10">
        <v>70350</v>
      </c>
      <c r="I688" s="11">
        <v>24</v>
      </c>
      <c r="J688" s="24">
        <v>0</v>
      </c>
      <c r="K688" s="20"/>
      <c r="L688" s="14">
        <v>0</v>
      </c>
      <c r="N688" s="21">
        <v>0</v>
      </c>
      <c r="P688" s="21">
        <v>0</v>
      </c>
      <c r="R688" s="21">
        <v>0</v>
      </c>
      <c r="T688" s="21">
        <v>0</v>
      </c>
      <c r="V688" s="21">
        <v>0</v>
      </c>
      <c r="X688" s="21">
        <v>0</v>
      </c>
      <c r="Z688" s="21">
        <v>0</v>
      </c>
      <c r="AB688" s="22">
        <v>0</v>
      </c>
      <c r="AD688" s="5" t="str">
        <f t="shared" si="10"/>
        <v>No</v>
      </c>
      <c r="AF688" s="28"/>
      <c r="AG688" s="21"/>
    </row>
    <row r="689" spans="1:33">
      <c r="A689" s="8" t="s">
        <v>1135</v>
      </c>
      <c r="B689" s="8" t="s">
        <v>1136</v>
      </c>
      <c r="C689" s="9" t="s">
        <v>235</v>
      </c>
      <c r="D689" s="185">
        <v>4210</v>
      </c>
      <c r="E689" s="188">
        <v>40210</v>
      </c>
      <c r="F689" s="9" t="s">
        <v>83</v>
      </c>
      <c r="G689" s="9" t="s">
        <v>5756</v>
      </c>
      <c r="H689" s="10">
        <v>50503</v>
      </c>
      <c r="I689" s="11">
        <v>24</v>
      </c>
      <c r="J689" s="24">
        <v>0</v>
      </c>
      <c r="K689" s="20"/>
      <c r="L689" s="14">
        <v>0</v>
      </c>
      <c r="N689" s="21">
        <v>0</v>
      </c>
      <c r="P689" s="21">
        <v>0</v>
      </c>
      <c r="R689" s="21">
        <v>0</v>
      </c>
      <c r="T689" s="21">
        <v>0</v>
      </c>
      <c r="V689" s="21">
        <v>0</v>
      </c>
      <c r="X689" s="21">
        <v>0</v>
      </c>
      <c r="Z689" s="21">
        <v>242140</v>
      </c>
      <c r="AB689" s="22">
        <v>242140</v>
      </c>
      <c r="AD689" s="5" t="str">
        <f t="shared" si="10"/>
        <v>No</v>
      </c>
      <c r="AF689" s="28"/>
      <c r="AG689" s="21"/>
    </row>
    <row r="690" spans="1:33">
      <c r="A690" s="8" t="s">
        <v>3049</v>
      </c>
      <c r="B690" s="8" t="s">
        <v>1308</v>
      </c>
      <c r="C690" s="9" t="s">
        <v>233</v>
      </c>
      <c r="D690" s="185" t="s">
        <v>3050</v>
      </c>
      <c r="E690" s="188" t="s">
        <v>3051</v>
      </c>
      <c r="F690" s="9" t="s">
        <v>83</v>
      </c>
      <c r="G690" s="9" t="s">
        <v>147</v>
      </c>
      <c r="H690" s="10">
        <v>0</v>
      </c>
      <c r="I690" s="11">
        <v>24</v>
      </c>
      <c r="J690" s="24">
        <v>0</v>
      </c>
      <c r="K690" s="20"/>
      <c r="L690" s="14">
        <v>0</v>
      </c>
      <c r="N690" s="21">
        <v>0</v>
      </c>
      <c r="P690" s="21">
        <v>0</v>
      </c>
      <c r="R690" s="21">
        <v>0</v>
      </c>
      <c r="T690" s="21">
        <v>0</v>
      </c>
      <c r="V690" s="21">
        <v>0</v>
      </c>
      <c r="X690" s="21">
        <v>0</v>
      </c>
      <c r="Z690" s="21">
        <v>376597</v>
      </c>
      <c r="AB690" s="22">
        <v>376597</v>
      </c>
      <c r="AD690" s="5" t="str">
        <f t="shared" si="10"/>
        <v>No</v>
      </c>
      <c r="AF690" s="28"/>
      <c r="AG690" s="21"/>
    </row>
    <row r="691" spans="1:33">
      <c r="A691" s="8" t="s">
        <v>2823</v>
      </c>
      <c r="B691" s="8" t="s">
        <v>2824</v>
      </c>
      <c r="C691" s="9" t="s">
        <v>210</v>
      </c>
      <c r="D691" s="185" t="s">
        <v>2825</v>
      </c>
      <c r="E691" s="188" t="s">
        <v>2826</v>
      </c>
      <c r="F691" s="9" t="s">
        <v>157</v>
      </c>
      <c r="G691" s="9" t="s">
        <v>147</v>
      </c>
      <c r="H691" s="10">
        <v>0</v>
      </c>
      <c r="I691" s="11">
        <v>24</v>
      </c>
      <c r="J691" s="24">
        <v>0</v>
      </c>
      <c r="K691" s="20"/>
      <c r="L691" s="14">
        <v>0</v>
      </c>
      <c r="N691" s="21">
        <v>0</v>
      </c>
      <c r="P691" s="21">
        <v>0</v>
      </c>
      <c r="R691" s="21">
        <v>0</v>
      </c>
      <c r="T691" s="21">
        <v>0</v>
      </c>
      <c r="V691" s="21">
        <v>0</v>
      </c>
      <c r="X691" s="21">
        <v>0</v>
      </c>
      <c r="Z691" s="21">
        <v>47548</v>
      </c>
      <c r="AB691" s="22">
        <v>47548</v>
      </c>
      <c r="AD691" s="5" t="str">
        <f t="shared" si="10"/>
        <v>No</v>
      </c>
      <c r="AF691" s="28"/>
      <c r="AG691" s="21"/>
    </row>
    <row r="692" spans="1:33">
      <c r="A692" s="8" t="s">
        <v>5178</v>
      </c>
      <c r="B692" s="8" t="s">
        <v>5179</v>
      </c>
      <c r="C692" s="9" t="s">
        <v>235</v>
      </c>
      <c r="D692" s="185">
        <v>4143</v>
      </c>
      <c r="E692" s="188">
        <v>40143</v>
      </c>
      <c r="F692" s="9" t="s">
        <v>83</v>
      </c>
      <c r="G692" s="9" t="s">
        <v>5756</v>
      </c>
      <c r="H692" s="10">
        <v>884891</v>
      </c>
      <c r="I692" s="11">
        <v>24</v>
      </c>
      <c r="J692" s="24">
        <v>0</v>
      </c>
      <c r="K692" s="20"/>
      <c r="L692" s="14">
        <v>0</v>
      </c>
      <c r="N692" s="21">
        <v>0</v>
      </c>
      <c r="P692" s="21">
        <v>0</v>
      </c>
      <c r="R692" s="21">
        <v>0</v>
      </c>
      <c r="T692" s="21">
        <v>0</v>
      </c>
      <c r="V692" s="21">
        <v>0</v>
      </c>
      <c r="X692" s="21">
        <v>0</v>
      </c>
      <c r="Z692" s="21">
        <v>310146</v>
      </c>
      <c r="AB692" s="22">
        <v>310146</v>
      </c>
      <c r="AD692" s="5" t="str">
        <f t="shared" si="10"/>
        <v>No</v>
      </c>
      <c r="AF692" s="28"/>
      <c r="AG692" s="21"/>
    </row>
    <row r="693" spans="1:33">
      <c r="A693" s="8" t="s">
        <v>722</v>
      </c>
      <c r="B693" s="8" t="s">
        <v>723</v>
      </c>
      <c r="C693" s="9" t="s">
        <v>69</v>
      </c>
      <c r="D693" s="185">
        <v>8019</v>
      </c>
      <c r="E693" s="188">
        <v>80019</v>
      </c>
      <c r="F693" s="9" t="s">
        <v>88</v>
      </c>
      <c r="G693" s="9" t="s">
        <v>5756</v>
      </c>
      <c r="H693" s="10">
        <v>81955</v>
      </c>
      <c r="I693" s="11">
        <v>24</v>
      </c>
      <c r="J693" s="24">
        <v>0</v>
      </c>
      <c r="K693" s="20"/>
      <c r="L693" s="14">
        <v>0</v>
      </c>
      <c r="N693" s="21">
        <v>0</v>
      </c>
      <c r="P693" s="21">
        <v>0</v>
      </c>
      <c r="R693" s="21">
        <v>0</v>
      </c>
      <c r="T693" s="21">
        <v>0</v>
      </c>
      <c r="V693" s="21">
        <v>0</v>
      </c>
      <c r="X693" s="21">
        <v>0</v>
      </c>
      <c r="Z693" s="21">
        <v>378253</v>
      </c>
      <c r="AB693" s="22">
        <v>378253</v>
      </c>
      <c r="AD693" s="5" t="str">
        <f t="shared" si="10"/>
        <v>No</v>
      </c>
      <c r="AF693" s="28"/>
      <c r="AG693" s="21"/>
    </row>
    <row r="694" spans="1:33">
      <c r="A694" s="8" t="s">
        <v>5979</v>
      </c>
      <c r="B694" s="8" t="s">
        <v>3859</v>
      </c>
      <c r="C694" s="9" t="s">
        <v>46</v>
      </c>
      <c r="D694" s="185">
        <v>5218</v>
      </c>
      <c r="E694" s="188">
        <v>50515</v>
      </c>
      <c r="F694" s="9" t="s">
        <v>214</v>
      </c>
      <c r="G694" s="9" t="s">
        <v>84</v>
      </c>
      <c r="H694" s="10">
        <v>2650890</v>
      </c>
      <c r="I694" s="11">
        <v>24</v>
      </c>
      <c r="J694" s="24">
        <v>0</v>
      </c>
      <c r="K694" s="20"/>
      <c r="L694" s="14">
        <v>0</v>
      </c>
      <c r="N694" s="21">
        <v>0</v>
      </c>
      <c r="P694" s="21">
        <v>0</v>
      </c>
      <c r="R694" s="21">
        <v>0</v>
      </c>
      <c r="T694" s="21">
        <v>0</v>
      </c>
      <c r="V694" s="21">
        <v>0</v>
      </c>
      <c r="X694" s="21">
        <v>0</v>
      </c>
      <c r="Z694" s="21">
        <v>0</v>
      </c>
      <c r="AB694" s="22">
        <v>0</v>
      </c>
      <c r="AD694" s="5" t="str">
        <f t="shared" si="10"/>
        <v>No</v>
      </c>
      <c r="AF694" s="28"/>
      <c r="AG694" s="21"/>
    </row>
    <row r="695" spans="1:33">
      <c r="A695" s="8" t="s">
        <v>1585</v>
      </c>
      <c r="B695" s="8" t="s">
        <v>1586</v>
      </c>
      <c r="C695" s="9" t="s">
        <v>178</v>
      </c>
      <c r="D695" s="185" t="s">
        <v>1587</v>
      </c>
      <c r="E695" s="188" t="s">
        <v>1588</v>
      </c>
      <c r="F695" s="9" t="s">
        <v>83</v>
      </c>
      <c r="G695" s="9" t="s">
        <v>147</v>
      </c>
      <c r="H695" s="10">
        <v>0</v>
      </c>
      <c r="I695" s="11">
        <v>24</v>
      </c>
      <c r="J695" s="24">
        <v>0</v>
      </c>
      <c r="K695" s="20"/>
      <c r="L695" s="14">
        <v>0</v>
      </c>
      <c r="N695" s="21">
        <v>0</v>
      </c>
      <c r="P695" s="21">
        <v>0</v>
      </c>
      <c r="R695" s="21">
        <v>0</v>
      </c>
      <c r="T695" s="21">
        <v>0</v>
      </c>
      <c r="V695" s="21">
        <v>0</v>
      </c>
      <c r="X695" s="21">
        <v>0</v>
      </c>
      <c r="Z695" s="21">
        <v>573890</v>
      </c>
      <c r="AB695" s="22">
        <v>573890</v>
      </c>
      <c r="AD695" s="5" t="str">
        <f t="shared" si="10"/>
        <v>No</v>
      </c>
      <c r="AF695" s="28"/>
      <c r="AG695" s="21"/>
    </row>
    <row r="696" spans="1:33">
      <c r="A696" s="8" t="s">
        <v>1163</v>
      </c>
      <c r="B696" s="8" t="s">
        <v>1164</v>
      </c>
      <c r="C696" s="9" t="s">
        <v>42</v>
      </c>
      <c r="D696" s="185">
        <v>2005</v>
      </c>
      <c r="E696" s="188">
        <v>20005</v>
      </c>
      <c r="F696" s="9" t="s">
        <v>83</v>
      </c>
      <c r="G696" s="9" t="s">
        <v>5756</v>
      </c>
      <c r="H696" s="10">
        <v>67983</v>
      </c>
      <c r="I696" s="11">
        <v>24</v>
      </c>
      <c r="J696" s="24">
        <v>0</v>
      </c>
      <c r="K696" s="20"/>
      <c r="L696" s="14">
        <v>0</v>
      </c>
      <c r="N696" s="21">
        <v>0</v>
      </c>
      <c r="P696" s="21">
        <v>0</v>
      </c>
      <c r="R696" s="21">
        <v>0</v>
      </c>
      <c r="T696" s="21">
        <v>0</v>
      </c>
      <c r="V696" s="21">
        <v>0</v>
      </c>
      <c r="X696" s="21">
        <v>0</v>
      </c>
      <c r="Z696" s="21">
        <v>1436161</v>
      </c>
      <c r="AB696" s="22">
        <v>1436161</v>
      </c>
      <c r="AD696" s="5" t="str">
        <f t="shared" si="10"/>
        <v>No</v>
      </c>
      <c r="AF696" s="28"/>
      <c r="AG696" s="21"/>
    </row>
    <row r="697" spans="1:33">
      <c r="A697" s="8" t="s">
        <v>3638</v>
      </c>
      <c r="B697" s="8" t="s">
        <v>372</v>
      </c>
      <c r="C697" s="9" t="s">
        <v>79</v>
      </c>
      <c r="D697" s="185">
        <v>9242</v>
      </c>
      <c r="E697" s="188">
        <v>90242</v>
      </c>
      <c r="F697" s="9" t="s">
        <v>157</v>
      </c>
      <c r="G697" s="9" t="s">
        <v>84</v>
      </c>
      <c r="H697" s="10">
        <v>1886011</v>
      </c>
      <c r="I697" s="11">
        <v>24</v>
      </c>
      <c r="J697" s="24">
        <v>0</v>
      </c>
      <c r="K697" s="20"/>
      <c r="L697" s="14">
        <v>0</v>
      </c>
      <c r="N697" s="21">
        <v>0</v>
      </c>
      <c r="P697" s="21">
        <v>0</v>
      </c>
      <c r="R697" s="21">
        <v>0</v>
      </c>
      <c r="T697" s="21">
        <v>0</v>
      </c>
      <c r="V697" s="21">
        <v>0</v>
      </c>
      <c r="X697" s="21">
        <v>0</v>
      </c>
      <c r="Z697" s="21">
        <v>0</v>
      </c>
      <c r="AB697" s="22">
        <v>0</v>
      </c>
      <c r="AD697" s="5" t="str">
        <f t="shared" si="10"/>
        <v>No</v>
      </c>
      <c r="AF697" s="28"/>
      <c r="AG697" s="21"/>
    </row>
    <row r="698" spans="1:33">
      <c r="A698" s="8" t="s">
        <v>286</v>
      </c>
      <c r="B698" s="8" t="s">
        <v>287</v>
      </c>
      <c r="C698" s="9" t="s">
        <v>288</v>
      </c>
      <c r="D698" s="185">
        <v>3095</v>
      </c>
      <c r="E698" s="188">
        <v>30095</v>
      </c>
      <c r="F698" s="9" t="s">
        <v>88</v>
      </c>
      <c r="G698" s="9" t="s">
        <v>84</v>
      </c>
      <c r="H698" s="10">
        <v>77086</v>
      </c>
      <c r="I698" s="11">
        <v>24</v>
      </c>
      <c r="J698" s="24">
        <v>2568718</v>
      </c>
      <c r="K698" s="20"/>
      <c r="L698" s="14">
        <v>0</v>
      </c>
      <c r="N698" s="21">
        <v>102906</v>
      </c>
      <c r="P698" s="21">
        <v>0</v>
      </c>
      <c r="R698" s="21">
        <v>0</v>
      </c>
      <c r="T698" s="21">
        <v>0</v>
      </c>
      <c r="V698" s="21">
        <v>0</v>
      </c>
      <c r="X698" s="21">
        <v>0</v>
      </c>
      <c r="Z698" s="21">
        <v>0</v>
      </c>
      <c r="AB698" s="22">
        <v>2671624</v>
      </c>
      <c r="AD698" s="5" t="str">
        <f t="shared" si="10"/>
        <v>No</v>
      </c>
      <c r="AF698" s="28"/>
      <c r="AG698" s="21"/>
    </row>
    <row r="699" spans="1:33">
      <c r="A699" s="8" t="s">
        <v>3948</v>
      </c>
      <c r="B699" s="8" t="s">
        <v>3949</v>
      </c>
      <c r="C699" s="9" t="s">
        <v>278</v>
      </c>
      <c r="D699" s="185" t="s">
        <v>3950</v>
      </c>
      <c r="E699" s="188" t="s">
        <v>3951</v>
      </c>
      <c r="F699" s="9" t="s">
        <v>157</v>
      </c>
      <c r="G699" s="9" t="s">
        <v>147</v>
      </c>
      <c r="H699" s="10">
        <v>0</v>
      </c>
      <c r="I699" s="11">
        <v>24</v>
      </c>
      <c r="J699" s="24">
        <v>0</v>
      </c>
      <c r="K699" s="20"/>
      <c r="L699" s="14">
        <v>0</v>
      </c>
      <c r="N699" s="21">
        <v>0</v>
      </c>
      <c r="P699" s="21">
        <v>0</v>
      </c>
      <c r="R699" s="21">
        <v>0</v>
      </c>
      <c r="T699" s="21">
        <v>0</v>
      </c>
      <c r="V699" s="21">
        <v>0</v>
      </c>
      <c r="X699" s="21">
        <v>0</v>
      </c>
      <c r="Z699" s="21">
        <v>96465</v>
      </c>
      <c r="AB699" s="22">
        <v>96465</v>
      </c>
      <c r="AD699" s="5" t="str">
        <f t="shared" si="10"/>
        <v>No</v>
      </c>
      <c r="AF699" s="28"/>
      <c r="AG699" s="21"/>
    </row>
    <row r="700" spans="1:33">
      <c r="A700" s="8" t="s">
        <v>5584</v>
      </c>
      <c r="B700" s="8" t="s">
        <v>6421</v>
      </c>
      <c r="C700" s="9" t="s">
        <v>132</v>
      </c>
      <c r="D700" s="185" t="s">
        <v>5585</v>
      </c>
      <c r="E700" s="188" t="s">
        <v>5586</v>
      </c>
      <c r="F700" s="9" t="s">
        <v>125</v>
      </c>
      <c r="G700" s="9" t="s">
        <v>147</v>
      </c>
      <c r="H700" s="10">
        <v>0</v>
      </c>
      <c r="I700" s="11">
        <v>24</v>
      </c>
      <c r="J700" s="24">
        <v>0</v>
      </c>
      <c r="K700" s="20"/>
      <c r="L700" s="14">
        <v>0</v>
      </c>
      <c r="N700" s="21">
        <v>0</v>
      </c>
      <c r="P700" s="21">
        <v>0</v>
      </c>
      <c r="R700" s="21">
        <v>0</v>
      </c>
      <c r="T700" s="21">
        <v>0</v>
      </c>
      <c r="V700" s="21">
        <v>0</v>
      </c>
      <c r="X700" s="21">
        <v>0</v>
      </c>
      <c r="Z700" s="21">
        <v>237720</v>
      </c>
      <c r="AB700" s="22">
        <v>237720</v>
      </c>
      <c r="AD700" s="5" t="str">
        <f t="shared" si="10"/>
        <v>No</v>
      </c>
      <c r="AF700" s="28"/>
      <c r="AG700" s="21"/>
    </row>
    <row r="701" spans="1:33">
      <c r="A701" s="8" t="s">
        <v>3386</v>
      </c>
      <c r="B701" s="8" t="s">
        <v>3387</v>
      </c>
      <c r="C701" s="9" t="s">
        <v>233</v>
      </c>
      <c r="D701" s="185">
        <v>3090</v>
      </c>
      <c r="E701" s="188">
        <v>30090</v>
      </c>
      <c r="F701" s="9" t="s">
        <v>88</v>
      </c>
      <c r="G701" s="9" t="s">
        <v>5756</v>
      </c>
      <c r="H701" s="10">
        <v>182696</v>
      </c>
      <c r="I701" s="11">
        <v>24</v>
      </c>
      <c r="J701" s="24">
        <v>0</v>
      </c>
      <c r="K701" s="20"/>
      <c r="L701" s="14">
        <v>0</v>
      </c>
      <c r="N701" s="21">
        <v>0</v>
      </c>
      <c r="P701" s="21">
        <v>0</v>
      </c>
      <c r="R701" s="21">
        <v>0</v>
      </c>
      <c r="T701" s="21">
        <v>0</v>
      </c>
      <c r="V701" s="21">
        <v>0</v>
      </c>
      <c r="X701" s="21">
        <v>0</v>
      </c>
      <c r="Z701" s="21">
        <v>0</v>
      </c>
      <c r="AB701" s="22">
        <v>0</v>
      </c>
      <c r="AD701" s="5" t="str">
        <f t="shared" si="10"/>
        <v>No</v>
      </c>
      <c r="AF701" s="28"/>
      <c r="AG701" s="21"/>
    </row>
    <row r="702" spans="1:33">
      <c r="A702" s="8" t="s">
        <v>6562</v>
      </c>
      <c r="B702" s="8" t="s">
        <v>304</v>
      </c>
      <c r="C702" s="9" t="s">
        <v>178</v>
      </c>
      <c r="D702" s="185" t="s">
        <v>1593</v>
      </c>
      <c r="E702" s="188" t="s">
        <v>1594</v>
      </c>
      <c r="F702" s="9" t="s">
        <v>83</v>
      </c>
      <c r="G702" s="9" t="s">
        <v>147</v>
      </c>
      <c r="H702" s="10">
        <v>0</v>
      </c>
      <c r="I702" s="11">
        <v>24</v>
      </c>
      <c r="J702" s="24">
        <v>0</v>
      </c>
      <c r="K702" s="20"/>
      <c r="L702" s="14">
        <v>0</v>
      </c>
      <c r="N702" s="21">
        <v>0</v>
      </c>
      <c r="P702" s="21">
        <v>0</v>
      </c>
      <c r="R702" s="21">
        <v>0</v>
      </c>
      <c r="T702" s="21">
        <v>0</v>
      </c>
      <c r="V702" s="21">
        <v>0</v>
      </c>
      <c r="X702" s="21">
        <v>0</v>
      </c>
      <c r="Z702" s="21">
        <v>722654</v>
      </c>
      <c r="AB702" s="22">
        <v>722654</v>
      </c>
      <c r="AD702" s="5" t="str">
        <f t="shared" si="10"/>
        <v>No</v>
      </c>
      <c r="AF702" s="28"/>
      <c r="AG702" s="21"/>
    </row>
    <row r="703" spans="1:33">
      <c r="A703" s="8" t="s">
        <v>1954</v>
      </c>
      <c r="B703" s="8" t="s">
        <v>1955</v>
      </c>
      <c r="C703" s="9" t="s">
        <v>466</v>
      </c>
      <c r="D703" s="185">
        <v>5093</v>
      </c>
      <c r="E703" s="188">
        <v>50093</v>
      </c>
      <c r="F703" s="9" t="s">
        <v>88</v>
      </c>
      <c r="G703" s="9" t="s">
        <v>5756</v>
      </c>
      <c r="H703" s="10">
        <v>72852</v>
      </c>
      <c r="I703" s="11">
        <v>24</v>
      </c>
      <c r="J703" s="24">
        <v>0</v>
      </c>
      <c r="K703" s="20"/>
      <c r="L703" s="14">
        <v>0</v>
      </c>
      <c r="N703" s="21">
        <v>0</v>
      </c>
      <c r="P703" s="21">
        <v>0</v>
      </c>
      <c r="R703" s="21">
        <v>0</v>
      </c>
      <c r="T703" s="21">
        <v>0</v>
      </c>
      <c r="V703" s="21">
        <v>0</v>
      </c>
      <c r="X703" s="21">
        <v>0</v>
      </c>
      <c r="Z703" s="21">
        <v>298449</v>
      </c>
      <c r="AB703" s="22">
        <v>298449</v>
      </c>
      <c r="AD703" s="5" t="str">
        <f t="shared" si="10"/>
        <v>No</v>
      </c>
      <c r="AF703" s="28"/>
      <c r="AG703" s="21"/>
    </row>
    <row r="704" spans="1:33">
      <c r="A704" s="8" t="s">
        <v>5278</v>
      </c>
      <c r="B704" s="8" t="s">
        <v>4555</v>
      </c>
      <c r="C704" s="9" t="s">
        <v>454</v>
      </c>
      <c r="D704" s="185">
        <v>8007</v>
      </c>
      <c r="E704" s="188">
        <v>80007</v>
      </c>
      <c r="F704" s="9" t="s">
        <v>83</v>
      </c>
      <c r="G704" s="9" t="s">
        <v>84</v>
      </c>
      <c r="H704" s="10">
        <v>136550</v>
      </c>
      <c r="I704" s="11">
        <v>24</v>
      </c>
      <c r="J704" s="24">
        <v>0</v>
      </c>
      <c r="K704" s="20"/>
      <c r="L704" s="14">
        <v>0</v>
      </c>
      <c r="N704" s="21">
        <v>0</v>
      </c>
      <c r="P704" s="21">
        <v>0</v>
      </c>
      <c r="R704" s="21">
        <v>0</v>
      </c>
      <c r="T704" s="21">
        <v>0</v>
      </c>
      <c r="V704" s="21">
        <v>0</v>
      </c>
      <c r="X704" s="21">
        <v>0</v>
      </c>
      <c r="Z704" s="21">
        <v>0</v>
      </c>
      <c r="AB704" s="22">
        <v>0</v>
      </c>
      <c r="AD704" s="5" t="str">
        <f t="shared" si="10"/>
        <v>No</v>
      </c>
      <c r="AF704" s="28"/>
      <c r="AG704" s="21"/>
    </row>
    <row r="705" spans="1:33">
      <c r="A705" s="8" t="s">
        <v>498</v>
      </c>
      <c r="B705" s="8" t="s">
        <v>499</v>
      </c>
      <c r="C705" s="9" t="s">
        <v>178</v>
      </c>
      <c r="D705" s="185">
        <v>5037</v>
      </c>
      <c r="E705" s="188">
        <v>50037</v>
      </c>
      <c r="F705" s="9" t="s">
        <v>83</v>
      </c>
      <c r="G705" s="9" t="s">
        <v>5756</v>
      </c>
      <c r="H705" s="10">
        <v>161280</v>
      </c>
      <c r="I705" s="11">
        <v>23</v>
      </c>
      <c r="J705" s="24">
        <v>0</v>
      </c>
      <c r="K705" s="20"/>
      <c r="L705" s="14">
        <v>0</v>
      </c>
      <c r="N705" s="21">
        <v>0</v>
      </c>
      <c r="P705" s="21">
        <v>0</v>
      </c>
      <c r="R705" s="21">
        <v>0</v>
      </c>
      <c r="T705" s="21">
        <v>0</v>
      </c>
      <c r="V705" s="21">
        <v>0</v>
      </c>
      <c r="X705" s="21">
        <v>0</v>
      </c>
      <c r="Z705" s="21">
        <v>1510481</v>
      </c>
      <c r="AB705" s="22">
        <v>1510481</v>
      </c>
      <c r="AD705" s="5" t="str">
        <f t="shared" si="10"/>
        <v>No</v>
      </c>
      <c r="AF705" s="28"/>
      <c r="AG705" s="21"/>
    </row>
    <row r="706" spans="1:33">
      <c r="A706" s="8" t="s">
        <v>1679</v>
      </c>
      <c r="B706" s="8" t="s">
        <v>1680</v>
      </c>
      <c r="C706" s="9" t="s">
        <v>178</v>
      </c>
      <c r="D706" s="185" t="s">
        <v>1681</v>
      </c>
      <c r="E706" s="188" t="s">
        <v>1682</v>
      </c>
      <c r="F706" s="9" t="s">
        <v>88</v>
      </c>
      <c r="G706" s="9" t="s">
        <v>147</v>
      </c>
      <c r="H706" s="10">
        <v>0</v>
      </c>
      <c r="I706" s="11">
        <v>23</v>
      </c>
      <c r="J706" s="24">
        <v>0</v>
      </c>
      <c r="K706" s="20"/>
      <c r="L706" s="14">
        <v>0</v>
      </c>
      <c r="N706" s="21">
        <v>0</v>
      </c>
      <c r="P706" s="21">
        <v>0</v>
      </c>
      <c r="R706" s="21">
        <v>0</v>
      </c>
      <c r="T706" s="21">
        <v>0</v>
      </c>
      <c r="V706" s="21">
        <v>0</v>
      </c>
      <c r="X706" s="21">
        <v>0</v>
      </c>
      <c r="Z706" s="21">
        <v>818507</v>
      </c>
      <c r="AB706" s="22">
        <v>818507</v>
      </c>
      <c r="AD706" s="5" t="str">
        <f t="shared" si="10"/>
        <v>No</v>
      </c>
      <c r="AF706" s="28"/>
      <c r="AG706" s="21"/>
    </row>
    <row r="707" spans="1:33">
      <c r="A707" s="8" t="s">
        <v>4246</v>
      </c>
      <c r="B707" s="8" t="s">
        <v>4247</v>
      </c>
      <c r="C707" s="9" t="s">
        <v>235</v>
      </c>
      <c r="D707" s="185" t="s">
        <v>4248</v>
      </c>
      <c r="E707" s="188" t="s">
        <v>4249</v>
      </c>
      <c r="F707" s="9" t="s">
        <v>1320</v>
      </c>
      <c r="G707" s="9" t="s">
        <v>147</v>
      </c>
      <c r="H707" s="10">
        <v>0</v>
      </c>
      <c r="I707" s="11">
        <v>23</v>
      </c>
      <c r="J707" s="24">
        <v>0</v>
      </c>
      <c r="K707" s="20"/>
      <c r="L707" s="14">
        <v>0</v>
      </c>
      <c r="N707" s="21">
        <v>0</v>
      </c>
      <c r="P707" s="21">
        <v>0</v>
      </c>
      <c r="R707" s="21">
        <v>0</v>
      </c>
      <c r="T707" s="21">
        <v>0</v>
      </c>
      <c r="V707" s="21">
        <v>0</v>
      </c>
      <c r="X707" s="21">
        <v>0</v>
      </c>
      <c r="Z707" s="21">
        <v>260572</v>
      </c>
      <c r="AB707" s="22">
        <v>260572</v>
      </c>
      <c r="AD707" s="5" t="str">
        <f t="shared" ref="AD707:AD770" si="11">IF(AC707&amp;AA707&amp;Y707&amp;W707&amp;U707&amp;S707&amp;Q707&amp;O707&amp;M707&amp;K707&lt;&gt;"","Yes","No")</f>
        <v>No</v>
      </c>
      <c r="AF707" s="28"/>
      <c r="AG707" s="21"/>
    </row>
    <row r="708" spans="1:33">
      <c r="A708" s="8" t="s">
        <v>2870</v>
      </c>
      <c r="B708" s="8" t="s">
        <v>123</v>
      </c>
      <c r="C708" s="9" t="s">
        <v>124</v>
      </c>
      <c r="D708" s="185" t="s">
        <v>2871</v>
      </c>
      <c r="E708" s="188" t="s">
        <v>2872</v>
      </c>
      <c r="F708" s="9" t="s">
        <v>1320</v>
      </c>
      <c r="G708" s="9" t="s">
        <v>147</v>
      </c>
      <c r="H708" s="10">
        <v>0</v>
      </c>
      <c r="I708" s="11">
        <v>23</v>
      </c>
      <c r="J708" s="24">
        <v>0</v>
      </c>
      <c r="K708" s="20"/>
      <c r="L708" s="14">
        <v>0</v>
      </c>
      <c r="N708" s="21">
        <v>0</v>
      </c>
      <c r="P708" s="21">
        <v>0</v>
      </c>
      <c r="R708" s="21">
        <v>0</v>
      </c>
      <c r="T708" s="21">
        <v>0</v>
      </c>
      <c r="V708" s="21">
        <v>0</v>
      </c>
      <c r="X708" s="21">
        <v>0</v>
      </c>
      <c r="Z708" s="21">
        <v>0</v>
      </c>
      <c r="AB708" s="22">
        <v>0</v>
      </c>
      <c r="AD708" s="5" t="str">
        <f t="shared" si="11"/>
        <v>No</v>
      </c>
      <c r="AF708" s="28"/>
      <c r="AG708" s="21"/>
    </row>
    <row r="709" spans="1:33">
      <c r="A709" s="8" t="s">
        <v>6156</v>
      </c>
      <c r="B709" s="8" t="s">
        <v>668</v>
      </c>
      <c r="C709" s="9" t="s">
        <v>82</v>
      </c>
      <c r="D709" s="185" t="s">
        <v>669</v>
      </c>
      <c r="E709" s="188" t="s">
        <v>670</v>
      </c>
      <c r="F709" s="9" t="s">
        <v>83</v>
      </c>
      <c r="G709" s="9" t="s">
        <v>147</v>
      </c>
      <c r="H709" s="10">
        <v>0</v>
      </c>
      <c r="I709" s="11">
        <v>23</v>
      </c>
      <c r="J709" s="24">
        <v>0</v>
      </c>
      <c r="K709" s="20"/>
      <c r="L709" s="14">
        <v>0</v>
      </c>
      <c r="N709" s="21">
        <v>0</v>
      </c>
      <c r="P709" s="21">
        <v>0</v>
      </c>
      <c r="R709" s="21">
        <v>0</v>
      </c>
      <c r="T709" s="21">
        <v>0</v>
      </c>
      <c r="V709" s="21">
        <v>0</v>
      </c>
      <c r="X709" s="21">
        <v>0</v>
      </c>
      <c r="Z709" s="21">
        <v>696417</v>
      </c>
      <c r="AB709" s="22">
        <v>696417</v>
      </c>
      <c r="AD709" s="5" t="str">
        <f t="shared" si="11"/>
        <v>No</v>
      </c>
      <c r="AF709" s="28"/>
      <c r="AG709" s="21"/>
    </row>
    <row r="710" spans="1:33">
      <c r="A710" s="8" t="s">
        <v>5125</v>
      </c>
      <c r="B710" s="8" t="s">
        <v>1000</v>
      </c>
      <c r="C710" s="9" t="s">
        <v>120</v>
      </c>
      <c r="D710" s="185" t="s">
        <v>5126</v>
      </c>
      <c r="E710" s="188" t="s">
        <v>5127</v>
      </c>
      <c r="F710" s="9" t="s">
        <v>125</v>
      </c>
      <c r="G710" s="9" t="s">
        <v>147</v>
      </c>
      <c r="H710" s="10">
        <v>0</v>
      </c>
      <c r="I710" s="11">
        <v>23</v>
      </c>
      <c r="J710" s="24">
        <v>0</v>
      </c>
      <c r="K710" s="20"/>
      <c r="L710" s="14">
        <v>0</v>
      </c>
      <c r="N710" s="21">
        <v>0</v>
      </c>
      <c r="P710" s="21">
        <v>0</v>
      </c>
      <c r="R710" s="21">
        <v>0</v>
      </c>
      <c r="T710" s="21">
        <v>0</v>
      </c>
      <c r="V710" s="21">
        <v>0</v>
      </c>
      <c r="X710" s="21">
        <v>0</v>
      </c>
      <c r="Z710" s="21">
        <v>336353</v>
      </c>
      <c r="AB710" s="22">
        <v>336353</v>
      </c>
      <c r="AD710" s="5" t="str">
        <f t="shared" si="11"/>
        <v>No</v>
      </c>
      <c r="AF710" s="28"/>
      <c r="AG710" s="21"/>
    </row>
    <row r="711" spans="1:33">
      <c r="A711" s="8" t="s">
        <v>6565</v>
      </c>
      <c r="B711" s="8" t="s">
        <v>4764</v>
      </c>
      <c r="C711" s="9" t="s">
        <v>82</v>
      </c>
      <c r="D711" s="185">
        <v>2160</v>
      </c>
      <c r="E711" s="188">
        <v>20160</v>
      </c>
      <c r="F711" s="9" t="s">
        <v>113</v>
      </c>
      <c r="G711" s="9" t="s">
        <v>5756</v>
      </c>
      <c r="H711" s="10">
        <v>18351295</v>
      </c>
      <c r="I711" s="11">
        <v>23</v>
      </c>
      <c r="J711" s="24">
        <v>0</v>
      </c>
      <c r="K711" s="20"/>
      <c r="L711" s="14">
        <v>0</v>
      </c>
      <c r="N711" s="21">
        <v>0</v>
      </c>
      <c r="P711" s="21">
        <v>0</v>
      </c>
      <c r="R711" s="21">
        <v>0</v>
      </c>
      <c r="T711" s="21">
        <v>0</v>
      </c>
      <c r="V711" s="21">
        <v>0</v>
      </c>
      <c r="X711" s="21">
        <v>0</v>
      </c>
      <c r="Z711" s="21">
        <v>0</v>
      </c>
      <c r="AB711" s="22">
        <v>0</v>
      </c>
      <c r="AD711" s="5" t="str">
        <f t="shared" si="11"/>
        <v>No</v>
      </c>
      <c r="AF711" s="28"/>
      <c r="AG711" s="21"/>
    </row>
    <row r="712" spans="1:33">
      <c r="A712" s="8" t="s">
        <v>1141</v>
      </c>
      <c r="B712" s="8" t="s">
        <v>1142</v>
      </c>
      <c r="C712" s="9" t="s">
        <v>91</v>
      </c>
      <c r="D712" s="185">
        <v>9149</v>
      </c>
      <c r="E712" s="188">
        <v>90149</v>
      </c>
      <c r="F712" s="9" t="s">
        <v>83</v>
      </c>
      <c r="G712" s="9" t="s">
        <v>5756</v>
      </c>
      <c r="H712" s="10">
        <v>51509</v>
      </c>
      <c r="I712" s="11">
        <v>23</v>
      </c>
      <c r="J712" s="24">
        <v>0</v>
      </c>
      <c r="K712" s="20"/>
      <c r="L712" s="14">
        <v>0</v>
      </c>
      <c r="N712" s="21">
        <v>0</v>
      </c>
      <c r="P712" s="21">
        <v>0</v>
      </c>
      <c r="R712" s="21">
        <v>0</v>
      </c>
      <c r="T712" s="21">
        <v>0</v>
      </c>
      <c r="V712" s="21">
        <v>0</v>
      </c>
      <c r="X712" s="21">
        <v>0</v>
      </c>
      <c r="Z712" s="21">
        <v>416911</v>
      </c>
      <c r="AB712" s="22">
        <v>416911</v>
      </c>
      <c r="AD712" s="5" t="str">
        <f t="shared" si="11"/>
        <v>No</v>
      </c>
      <c r="AF712" s="28"/>
      <c r="AG712" s="21"/>
    </row>
    <row r="713" spans="1:33">
      <c r="A713" s="8" t="s">
        <v>6563</v>
      </c>
      <c r="B713" s="8" t="s">
        <v>1052</v>
      </c>
      <c r="C713" s="9" t="s">
        <v>82</v>
      </c>
      <c r="D713" s="185">
        <v>2195</v>
      </c>
      <c r="E713" s="188">
        <v>20195</v>
      </c>
      <c r="F713" s="9" t="s">
        <v>83</v>
      </c>
      <c r="G713" s="9" t="s">
        <v>5756</v>
      </c>
      <c r="H713" s="10">
        <v>5441567</v>
      </c>
      <c r="I713" s="11">
        <v>23</v>
      </c>
      <c r="J713" s="24">
        <v>0</v>
      </c>
      <c r="K713" s="20"/>
      <c r="L713" s="14">
        <v>0</v>
      </c>
      <c r="N713" s="21">
        <v>0</v>
      </c>
      <c r="P713" s="21">
        <v>0</v>
      </c>
      <c r="R713" s="21">
        <v>0</v>
      </c>
      <c r="T713" s="21">
        <v>0</v>
      </c>
      <c r="V713" s="21">
        <v>0</v>
      </c>
      <c r="X713" s="21">
        <v>0</v>
      </c>
      <c r="Z713" s="21">
        <v>612850</v>
      </c>
      <c r="AB713" s="22">
        <v>612850</v>
      </c>
      <c r="AD713" s="5" t="str">
        <f t="shared" si="11"/>
        <v>No</v>
      </c>
      <c r="AF713" s="28"/>
      <c r="AG713" s="21"/>
    </row>
    <row r="714" spans="1:33">
      <c r="A714" s="8" t="s">
        <v>2811</v>
      </c>
      <c r="B714" s="8" t="s">
        <v>2812</v>
      </c>
      <c r="C714" s="9" t="s">
        <v>210</v>
      </c>
      <c r="D714" s="185" t="s">
        <v>2813</v>
      </c>
      <c r="E714" s="188" t="s">
        <v>2814</v>
      </c>
      <c r="F714" s="9" t="s">
        <v>157</v>
      </c>
      <c r="G714" s="9" t="s">
        <v>147</v>
      </c>
      <c r="H714" s="10">
        <v>0</v>
      </c>
      <c r="I714" s="11">
        <v>23</v>
      </c>
      <c r="J714" s="24">
        <v>0</v>
      </c>
      <c r="K714" s="20"/>
      <c r="L714" s="14">
        <v>0</v>
      </c>
      <c r="N714" s="21">
        <v>0</v>
      </c>
      <c r="P714" s="21">
        <v>0</v>
      </c>
      <c r="R714" s="21">
        <v>0</v>
      </c>
      <c r="T714" s="21">
        <v>0</v>
      </c>
      <c r="V714" s="21">
        <v>0</v>
      </c>
      <c r="X714" s="21">
        <v>0</v>
      </c>
      <c r="Z714" s="21">
        <v>15252</v>
      </c>
      <c r="AB714" s="22">
        <v>15252</v>
      </c>
      <c r="AD714" s="5" t="str">
        <f t="shared" si="11"/>
        <v>No</v>
      </c>
      <c r="AF714" s="28"/>
      <c r="AG714" s="21"/>
    </row>
    <row r="715" spans="1:33">
      <c r="A715" s="8" t="s">
        <v>3568</v>
      </c>
      <c r="B715" s="8" t="s">
        <v>3569</v>
      </c>
      <c r="C715" s="9" t="s">
        <v>109</v>
      </c>
      <c r="D715" s="185" t="s">
        <v>3570</v>
      </c>
      <c r="E715" s="188" t="s">
        <v>3571</v>
      </c>
      <c r="F715" s="9" t="s">
        <v>88</v>
      </c>
      <c r="G715" s="9" t="s">
        <v>147</v>
      </c>
      <c r="H715" s="10">
        <v>0</v>
      </c>
      <c r="I715" s="11">
        <v>23</v>
      </c>
      <c r="J715" s="24">
        <v>0</v>
      </c>
      <c r="K715" s="20"/>
      <c r="L715" s="14">
        <v>0</v>
      </c>
      <c r="N715" s="21">
        <v>0</v>
      </c>
      <c r="P715" s="21">
        <v>0</v>
      </c>
      <c r="R715" s="21">
        <v>0</v>
      </c>
      <c r="T715" s="21">
        <v>0</v>
      </c>
      <c r="V715" s="21">
        <v>0</v>
      </c>
      <c r="X715" s="21">
        <v>0</v>
      </c>
      <c r="Z715" s="21">
        <v>0</v>
      </c>
      <c r="AB715" s="22">
        <v>0</v>
      </c>
      <c r="AD715" s="5" t="str">
        <f t="shared" si="11"/>
        <v>No</v>
      </c>
      <c r="AF715" s="28"/>
      <c r="AG715" s="21"/>
    </row>
    <row r="716" spans="1:33">
      <c r="A716" s="8" t="s">
        <v>211</v>
      </c>
      <c r="B716" s="8" t="s">
        <v>212</v>
      </c>
      <c r="C716" s="9" t="s">
        <v>213</v>
      </c>
      <c r="D716" s="185">
        <v>6062</v>
      </c>
      <c r="E716" s="188">
        <v>60062</v>
      </c>
      <c r="F716" s="9" t="s">
        <v>214</v>
      </c>
      <c r="G716" s="9" t="s">
        <v>5756</v>
      </c>
      <c r="H716" s="10">
        <v>295083</v>
      </c>
      <c r="I716" s="11">
        <v>23</v>
      </c>
      <c r="J716" s="24">
        <v>0</v>
      </c>
      <c r="K716" s="20"/>
      <c r="L716" s="14">
        <v>0</v>
      </c>
      <c r="N716" s="21">
        <v>0</v>
      </c>
      <c r="P716" s="21">
        <v>0</v>
      </c>
      <c r="R716" s="21">
        <v>0</v>
      </c>
      <c r="T716" s="21">
        <v>0</v>
      </c>
      <c r="V716" s="21">
        <v>0</v>
      </c>
      <c r="X716" s="21">
        <v>0</v>
      </c>
      <c r="Z716" s="21">
        <v>831323</v>
      </c>
      <c r="AB716" s="22">
        <v>831323</v>
      </c>
      <c r="AD716" s="5" t="str">
        <f t="shared" si="11"/>
        <v>No</v>
      </c>
      <c r="AF716" s="28"/>
      <c r="AG716" s="21"/>
    </row>
    <row r="717" spans="1:33">
      <c r="A717" s="8" t="s">
        <v>3388</v>
      </c>
      <c r="B717" s="8" t="s">
        <v>3389</v>
      </c>
      <c r="C717" s="9" t="s">
        <v>178</v>
      </c>
      <c r="D717" s="185">
        <v>5180</v>
      </c>
      <c r="E717" s="188">
        <v>50180</v>
      </c>
      <c r="F717" s="9" t="s">
        <v>83</v>
      </c>
      <c r="G717" s="9" t="s">
        <v>5756</v>
      </c>
      <c r="H717" s="10">
        <v>119509</v>
      </c>
      <c r="I717" s="11">
        <v>23</v>
      </c>
      <c r="J717" s="24">
        <v>0</v>
      </c>
      <c r="K717" s="20"/>
      <c r="L717" s="14">
        <v>0</v>
      </c>
      <c r="N717" s="21">
        <v>0</v>
      </c>
      <c r="P717" s="21">
        <v>0</v>
      </c>
      <c r="R717" s="21">
        <v>0</v>
      </c>
      <c r="T717" s="21">
        <v>0</v>
      </c>
      <c r="V717" s="21">
        <v>0</v>
      </c>
      <c r="X717" s="21">
        <v>0</v>
      </c>
      <c r="Z717" s="21">
        <v>1186445</v>
      </c>
      <c r="AB717" s="22">
        <v>1186445</v>
      </c>
      <c r="AD717" s="5" t="str">
        <f t="shared" si="11"/>
        <v>No</v>
      </c>
      <c r="AF717" s="28"/>
      <c r="AG717" s="21"/>
    </row>
    <row r="718" spans="1:33">
      <c r="A718" s="8" t="s">
        <v>1071</v>
      </c>
      <c r="B718" s="8" t="s">
        <v>1072</v>
      </c>
      <c r="C718" s="9" t="s">
        <v>154</v>
      </c>
      <c r="D718" s="185">
        <v>4056</v>
      </c>
      <c r="E718" s="188">
        <v>40056</v>
      </c>
      <c r="F718" s="9" t="s">
        <v>88</v>
      </c>
      <c r="G718" s="9" t="s">
        <v>5756</v>
      </c>
      <c r="H718" s="10">
        <v>89557</v>
      </c>
      <c r="I718" s="11">
        <v>23</v>
      </c>
      <c r="J718" s="24">
        <v>0</v>
      </c>
      <c r="K718" s="20"/>
      <c r="L718" s="14">
        <v>0</v>
      </c>
      <c r="N718" s="21">
        <v>0</v>
      </c>
      <c r="P718" s="21">
        <v>0</v>
      </c>
      <c r="R718" s="21">
        <v>0</v>
      </c>
      <c r="T718" s="21">
        <v>0</v>
      </c>
      <c r="V718" s="21">
        <v>0</v>
      </c>
      <c r="X718" s="21">
        <v>0</v>
      </c>
      <c r="Z718" s="21">
        <v>357609</v>
      </c>
      <c r="AB718" s="22">
        <v>357609</v>
      </c>
      <c r="AD718" s="5" t="str">
        <f t="shared" si="11"/>
        <v>No</v>
      </c>
      <c r="AF718" s="28"/>
      <c r="AG718" s="21"/>
    </row>
    <row r="719" spans="1:33">
      <c r="A719" s="8" t="s">
        <v>4270</v>
      </c>
      <c r="B719" s="8" t="s">
        <v>4271</v>
      </c>
      <c r="C719" s="9" t="s">
        <v>235</v>
      </c>
      <c r="D719" s="185" t="s">
        <v>4272</v>
      </c>
      <c r="E719" s="188" t="s">
        <v>4273</v>
      </c>
      <c r="F719" s="9" t="s">
        <v>88</v>
      </c>
      <c r="G719" s="9" t="s">
        <v>147</v>
      </c>
      <c r="H719" s="10">
        <v>0</v>
      </c>
      <c r="I719" s="11">
        <v>23</v>
      </c>
      <c r="J719" s="24">
        <v>0</v>
      </c>
      <c r="K719" s="20"/>
      <c r="L719" s="14">
        <v>0</v>
      </c>
      <c r="N719" s="21">
        <v>0</v>
      </c>
      <c r="P719" s="21">
        <v>0</v>
      </c>
      <c r="R719" s="21">
        <v>0</v>
      </c>
      <c r="T719" s="21">
        <v>0</v>
      </c>
      <c r="V719" s="21">
        <v>0</v>
      </c>
      <c r="X719" s="21">
        <v>0</v>
      </c>
      <c r="Z719" s="21">
        <v>213669</v>
      </c>
      <c r="AB719" s="22">
        <v>213669</v>
      </c>
      <c r="AD719" s="5" t="str">
        <f t="shared" si="11"/>
        <v>No</v>
      </c>
      <c r="AF719" s="28"/>
      <c r="AG719" s="21"/>
    </row>
    <row r="720" spans="1:33">
      <c r="A720" s="8" t="s">
        <v>5121</v>
      </c>
      <c r="B720" s="8" t="s">
        <v>5122</v>
      </c>
      <c r="C720" s="9" t="s">
        <v>120</v>
      </c>
      <c r="D720" s="185" t="s">
        <v>5123</v>
      </c>
      <c r="E720" s="188" t="s">
        <v>5124</v>
      </c>
      <c r="F720" s="9" t="s">
        <v>543</v>
      </c>
      <c r="G720" s="9" t="s">
        <v>147</v>
      </c>
      <c r="H720" s="10">
        <v>0</v>
      </c>
      <c r="I720" s="11">
        <v>23</v>
      </c>
      <c r="J720" s="24">
        <v>0</v>
      </c>
      <c r="K720" s="20"/>
      <c r="L720" s="14">
        <v>0</v>
      </c>
      <c r="N720" s="21">
        <v>0</v>
      </c>
      <c r="P720" s="21">
        <v>0</v>
      </c>
      <c r="R720" s="21">
        <v>0</v>
      </c>
      <c r="T720" s="21">
        <v>0</v>
      </c>
      <c r="V720" s="21">
        <v>0</v>
      </c>
      <c r="X720" s="21">
        <v>0</v>
      </c>
      <c r="Z720" s="21">
        <v>237857</v>
      </c>
      <c r="AB720" s="22">
        <v>237857</v>
      </c>
      <c r="AD720" s="5" t="str">
        <f t="shared" si="11"/>
        <v>No</v>
      </c>
      <c r="AF720" s="28"/>
      <c r="AG720" s="21"/>
    </row>
    <row r="721" spans="1:33">
      <c r="A721" s="8" t="s">
        <v>3689</v>
      </c>
      <c r="B721" s="8" t="s">
        <v>3690</v>
      </c>
      <c r="C721" s="9" t="s">
        <v>288</v>
      </c>
      <c r="D721" s="185">
        <v>3061</v>
      </c>
      <c r="E721" s="188">
        <v>30061</v>
      </c>
      <c r="F721" s="9" t="s">
        <v>88</v>
      </c>
      <c r="G721" s="9" t="s">
        <v>84</v>
      </c>
      <c r="H721" s="10">
        <v>66086</v>
      </c>
      <c r="I721" s="11">
        <v>23</v>
      </c>
      <c r="J721" s="24">
        <v>3377533</v>
      </c>
      <c r="K721" s="20"/>
      <c r="L721" s="14">
        <v>0</v>
      </c>
      <c r="N721" s="21">
        <v>0</v>
      </c>
      <c r="P721" s="21">
        <v>0</v>
      </c>
      <c r="R721" s="21">
        <v>0</v>
      </c>
      <c r="T721" s="21">
        <v>0</v>
      </c>
      <c r="V721" s="21">
        <v>0</v>
      </c>
      <c r="X721" s="21">
        <v>0</v>
      </c>
      <c r="Z721" s="21">
        <v>0</v>
      </c>
      <c r="AB721" s="22">
        <v>3377533</v>
      </c>
      <c r="AD721" s="5" t="str">
        <f t="shared" si="11"/>
        <v>No</v>
      </c>
      <c r="AF721" s="28"/>
      <c r="AG721" s="21"/>
    </row>
    <row r="722" spans="1:33">
      <c r="A722" s="8" t="s">
        <v>220</v>
      </c>
      <c r="B722" s="8" t="s">
        <v>221</v>
      </c>
      <c r="C722" s="9" t="s">
        <v>141</v>
      </c>
      <c r="D722" s="185">
        <v>3036</v>
      </c>
      <c r="E722" s="188">
        <v>30036</v>
      </c>
      <c r="F722" s="9" t="s">
        <v>83</v>
      </c>
      <c r="G722" s="9" t="s">
        <v>5756</v>
      </c>
      <c r="H722" s="10">
        <v>92359</v>
      </c>
      <c r="I722" s="11">
        <v>23</v>
      </c>
      <c r="J722" s="24">
        <v>0</v>
      </c>
      <c r="K722" s="20"/>
      <c r="L722" s="14">
        <v>0</v>
      </c>
      <c r="N722" s="21">
        <v>0</v>
      </c>
      <c r="P722" s="21">
        <v>0</v>
      </c>
      <c r="R722" s="21">
        <v>0</v>
      </c>
      <c r="T722" s="21">
        <v>0</v>
      </c>
      <c r="V722" s="21">
        <v>0</v>
      </c>
      <c r="X722" s="21">
        <v>0</v>
      </c>
      <c r="Z722" s="21">
        <v>1885624</v>
      </c>
      <c r="AB722" s="22">
        <v>1885624</v>
      </c>
      <c r="AD722" s="5" t="str">
        <f t="shared" si="11"/>
        <v>No</v>
      </c>
      <c r="AF722" s="28"/>
      <c r="AG722" s="21"/>
    </row>
    <row r="723" spans="1:33">
      <c r="A723" s="8" t="s">
        <v>236</v>
      </c>
      <c r="B723" s="8" t="s">
        <v>237</v>
      </c>
      <c r="C723" s="9" t="s">
        <v>238</v>
      </c>
      <c r="D723" s="185">
        <v>1045</v>
      </c>
      <c r="E723" s="188">
        <v>10045</v>
      </c>
      <c r="F723" s="9" t="s">
        <v>183</v>
      </c>
      <c r="G723" s="9" t="s">
        <v>84</v>
      </c>
      <c r="H723" s="10">
        <v>924859</v>
      </c>
      <c r="I723" s="11">
        <v>23</v>
      </c>
      <c r="J723" s="24">
        <v>0</v>
      </c>
      <c r="K723" s="20"/>
      <c r="L723" s="14">
        <v>0</v>
      </c>
      <c r="N723" s="21">
        <v>0</v>
      </c>
      <c r="P723" s="21">
        <v>0</v>
      </c>
      <c r="R723" s="21">
        <v>0</v>
      </c>
      <c r="T723" s="21">
        <v>0</v>
      </c>
      <c r="V723" s="21">
        <v>0</v>
      </c>
      <c r="X723" s="21">
        <v>0</v>
      </c>
      <c r="Z723" s="21">
        <v>0</v>
      </c>
      <c r="AB723" s="22">
        <v>0</v>
      </c>
      <c r="AD723" s="5" t="str">
        <f t="shared" si="11"/>
        <v>No</v>
      </c>
      <c r="AF723" s="28"/>
      <c r="AG723" s="21"/>
    </row>
    <row r="724" spans="1:33">
      <c r="A724" s="8" t="s">
        <v>3286</v>
      </c>
      <c r="B724" s="8" t="s">
        <v>878</v>
      </c>
      <c r="C724" s="9" t="s">
        <v>555</v>
      </c>
      <c r="D724" s="185" t="s">
        <v>3287</v>
      </c>
      <c r="E724" s="188" t="s">
        <v>3288</v>
      </c>
      <c r="F724" s="9" t="s">
        <v>83</v>
      </c>
      <c r="G724" s="9" t="s">
        <v>147</v>
      </c>
      <c r="H724" s="10">
        <v>0</v>
      </c>
      <c r="I724" s="11">
        <v>23</v>
      </c>
      <c r="J724" s="24">
        <v>0</v>
      </c>
      <c r="K724" s="20"/>
      <c r="L724" s="14">
        <v>0</v>
      </c>
      <c r="N724" s="21">
        <v>0</v>
      </c>
      <c r="P724" s="21">
        <v>0</v>
      </c>
      <c r="R724" s="21">
        <v>0</v>
      </c>
      <c r="T724" s="21">
        <v>0</v>
      </c>
      <c r="V724" s="21">
        <v>0</v>
      </c>
      <c r="X724" s="21">
        <v>0</v>
      </c>
      <c r="Z724" s="21">
        <v>313840</v>
      </c>
      <c r="AB724" s="22">
        <v>313840</v>
      </c>
      <c r="AD724" s="5" t="str">
        <f t="shared" si="11"/>
        <v>No</v>
      </c>
      <c r="AF724" s="28"/>
      <c r="AG724" s="21"/>
    </row>
    <row r="725" spans="1:33">
      <c r="A725" s="8" t="s">
        <v>1116</v>
      </c>
      <c r="B725" s="8" t="s">
        <v>1063</v>
      </c>
      <c r="C725" s="9" t="s">
        <v>238</v>
      </c>
      <c r="D725" s="185" t="s">
        <v>1117</v>
      </c>
      <c r="E725" s="188" t="s">
        <v>1118</v>
      </c>
      <c r="F725" s="9" t="s">
        <v>83</v>
      </c>
      <c r="G725" s="9" t="s">
        <v>147</v>
      </c>
      <c r="H725" s="10">
        <v>0</v>
      </c>
      <c r="I725" s="11">
        <v>23</v>
      </c>
      <c r="J725" s="24">
        <v>0</v>
      </c>
      <c r="K725" s="20"/>
      <c r="L725" s="14">
        <v>0</v>
      </c>
      <c r="N725" s="21">
        <v>0</v>
      </c>
      <c r="P725" s="21">
        <v>0</v>
      </c>
      <c r="R725" s="21">
        <v>0</v>
      </c>
      <c r="T725" s="21">
        <v>0</v>
      </c>
      <c r="V725" s="21">
        <v>0</v>
      </c>
      <c r="X725" s="21">
        <v>0</v>
      </c>
      <c r="Z725" s="21">
        <v>286964</v>
      </c>
      <c r="AB725" s="22">
        <v>286964</v>
      </c>
      <c r="AD725" s="5" t="str">
        <f t="shared" si="11"/>
        <v>No</v>
      </c>
      <c r="AF725" s="28"/>
      <c r="AG725" s="21"/>
    </row>
    <row r="726" spans="1:33">
      <c r="A726" s="8" t="s">
        <v>6044</v>
      </c>
      <c r="B726" s="8" t="s">
        <v>4920</v>
      </c>
      <c r="C726" s="9" t="s">
        <v>91</v>
      </c>
      <c r="D726" s="185" t="s">
        <v>6045</v>
      </c>
      <c r="E726" s="188" t="s">
        <v>6046</v>
      </c>
      <c r="F726" s="9" t="s">
        <v>88</v>
      </c>
      <c r="G726" s="9" t="s">
        <v>147</v>
      </c>
      <c r="H726" s="10">
        <v>0</v>
      </c>
      <c r="I726" s="11">
        <v>23</v>
      </c>
      <c r="J726" s="24">
        <v>0</v>
      </c>
      <c r="K726" s="20"/>
      <c r="L726" s="14">
        <v>0</v>
      </c>
      <c r="N726" s="21">
        <v>0</v>
      </c>
      <c r="P726" s="21">
        <v>0</v>
      </c>
      <c r="R726" s="21">
        <v>0</v>
      </c>
      <c r="T726" s="21">
        <v>0</v>
      </c>
      <c r="V726" s="21">
        <v>0</v>
      </c>
      <c r="X726" s="21">
        <v>0</v>
      </c>
      <c r="Z726" s="21">
        <v>255107</v>
      </c>
      <c r="AB726" s="22">
        <v>255107</v>
      </c>
      <c r="AD726" s="5" t="str">
        <f t="shared" si="11"/>
        <v>No</v>
      </c>
      <c r="AF726" s="28"/>
      <c r="AG726" s="21"/>
    </row>
    <row r="727" spans="1:33">
      <c r="A727" s="8" t="s">
        <v>1503</v>
      </c>
      <c r="B727" s="8" t="s">
        <v>492</v>
      </c>
      <c r="C727" s="9" t="s">
        <v>178</v>
      </c>
      <c r="D727" s="185" t="s">
        <v>1504</v>
      </c>
      <c r="E727" s="188" t="s">
        <v>1505</v>
      </c>
      <c r="F727" s="9" t="s">
        <v>88</v>
      </c>
      <c r="G727" s="9" t="s">
        <v>147</v>
      </c>
      <c r="H727" s="10">
        <v>0</v>
      </c>
      <c r="I727" s="11">
        <v>23</v>
      </c>
      <c r="J727" s="24">
        <v>0</v>
      </c>
      <c r="K727" s="20"/>
      <c r="L727" s="14">
        <v>0</v>
      </c>
      <c r="N727" s="21">
        <v>0</v>
      </c>
      <c r="P727" s="21">
        <v>0</v>
      </c>
      <c r="R727" s="21">
        <v>0</v>
      </c>
      <c r="T727" s="21">
        <v>0</v>
      </c>
      <c r="V727" s="21">
        <v>0</v>
      </c>
      <c r="X727" s="21">
        <v>0</v>
      </c>
      <c r="Z727" s="21">
        <v>945352</v>
      </c>
      <c r="AB727" s="22">
        <v>945352</v>
      </c>
      <c r="AD727" s="5" t="str">
        <f t="shared" si="11"/>
        <v>No</v>
      </c>
      <c r="AF727" s="28"/>
      <c r="AG727" s="21"/>
    </row>
    <row r="728" spans="1:33">
      <c r="A728" s="8" t="s">
        <v>1639</v>
      </c>
      <c r="B728" s="8" t="s">
        <v>1640</v>
      </c>
      <c r="C728" s="9" t="s">
        <v>178</v>
      </c>
      <c r="D728" s="185" t="s">
        <v>1641</v>
      </c>
      <c r="E728" s="188" t="s">
        <v>1642</v>
      </c>
      <c r="F728" s="9" t="s">
        <v>88</v>
      </c>
      <c r="G728" s="9" t="s">
        <v>147</v>
      </c>
      <c r="H728" s="10">
        <v>0</v>
      </c>
      <c r="I728" s="11">
        <v>23</v>
      </c>
      <c r="J728" s="24">
        <v>0</v>
      </c>
      <c r="K728" s="20"/>
      <c r="L728" s="14">
        <v>0</v>
      </c>
      <c r="N728" s="21">
        <v>0</v>
      </c>
      <c r="P728" s="21">
        <v>0</v>
      </c>
      <c r="R728" s="21">
        <v>0</v>
      </c>
      <c r="T728" s="21">
        <v>0</v>
      </c>
      <c r="V728" s="21">
        <v>0</v>
      </c>
      <c r="X728" s="21">
        <v>0</v>
      </c>
      <c r="Z728" s="21">
        <v>943577</v>
      </c>
      <c r="AB728" s="22">
        <v>943577</v>
      </c>
      <c r="AD728" s="5" t="str">
        <f t="shared" si="11"/>
        <v>No</v>
      </c>
      <c r="AF728" s="28"/>
      <c r="AG728" s="21"/>
    </row>
    <row r="729" spans="1:33">
      <c r="A729" s="8" t="s">
        <v>6564</v>
      </c>
      <c r="B729" s="8" t="s">
        <v>6422</v>
      </c>
      <c r="C729" s="9" t="s">
        <v>120</v>
      </c>
      <c r="D729" s="185" t="s">
        <v>5169</v>
      </c>
      <c r="E729" s="188" t="s">
        <v>5170</v>
      </c>
      <c r="F729" s="9" t="s">
        <v>88</v>
      </c>
      <c r="G729" s="9" t="s">
        <v>147</v>
      </c>
      <c r="H729" s="10">
        <v>0</v>
      </c>
      <c r="I729" s="11">
        <v>23</v>
      </c>
      <c r="J729" s="24">
        <v>0</v>
      </c>
      <c r="K729" s="20"/>
      <c r="L729" s="14">
        <v>0</v>
      </c>
      <c r="N729" s="21">
        <v>0</v>
      </c>
      <c r="P729" s="21">
        <v>0</v>
      </c>
      <c r="R729" s="21">
        <v>0</v>
      </c>
      <c r="T729" s="21">
        <v>0</v>
      </c>
      <c r="V729" s="21">
        <v>0</v>
      </c>
      <c r="X729" s="21">
        <v>0</v>
      </c>
      <c r="Z729" s="21">
        <v>403988</v>
      </c>
      <c r="AB729" s="22">
        <v>403988</v>
      </c>
      <c r="AD729" s="5" t="str">
        <f t="shared" si="11"/>
        <v>No</v>
      </c>
      <c r="AF729" s="28"/>
      <c r="AG729" s="21"/>
    </row>
    <row r="730" spans="1:33">
      <c r="A730" s="8" t="s">
        <v>6566</v>
      </c>
      <c r="B730" s="8" t="s">
        <v>535</v>
      </c>
      <c r="C730" s="9" t="s">
        <v>106</v>
      </c>
      <c r="D730" s="185">
        <v>7003</v>
      </c>
      <c r="E730" s="188">
        <v>70003</v>
      </c>
      <c r="F730" s="9" t="s">
        <v>83</v>
      </c>
      <c r="G730" s="9" t="s">
        <v>84</v>
      </c>
      <c r="H730" s="10">
        <v>273724</v>
      </c>
      <c r="I730" s="11">
        <v>22</v>
      </c>
      <c r="J730" s="24">
        <v>57358</v>
      </c>
      <c r="K730" s="20"/>
      <c r="L730" s="14">
        <v>0</v>
      </c>
      <c r="N730" s="21">
        <v>0</v>
      </c>
      <c r="P730" s="21">
        <v>0</v>
      </c>
      <c r="R730" s="21">
        <v>0</v>
      </c>
      <c r="T730" s="21">
        <v>0</v>
      </c>
      <c r="V730" s="21">
        <v>0</v>
      </c>
      <c r="X730" s="21">
        <v>0</v>
      </c>
      <c r="Z730" s="21">
        <v>0</v>
      </c>
      <c r="AB730" s="22">
        <v>57358</v>
      </c>
      <c r="AD730" s="5" t="str">
        <f t="shared" si="11"/>
        <v>No</v>
      </c>
      <c r="AF730" s="28"/>
      <c r="AG730" s="21"/>
    </row>
    <row r="731" spans="1:33">
      <c r="A731" s="8" t="s">
        <v>3187</v>
      </c>
      <c r="B731" s="8" t="s">
        <v>3188</v>
      </c>
      <c r="C731" s="9" t="s">
        <v>50</v>
      </c>
      <c r="D731" s="185" t="s">
        <v>3189</v>
      </c>
      <c r="E731" s="188" t="s">
        <v>3190</v>
      </c>
      <c r="F731" s="9" t="s">
        <v>125</v>
      </c>
      <c r="G731" s="9" t="s">
        <v>147</v>
      </c>
      <c r="H731" s="10">
        <v>0</v>
      </c>
      <c r="I731" s="11">
        <v>22</v>
      </c>
      <c r="J731" s="24">
        <v>0</v>
      </c>
      <c r="K731" s="20"/>
      <c r="L731" s="14">
        <v>0</v>
      </c>
      <c r="N731" s="21">
        <v>0</v>
      </c>
      <c r="P731" s="21">
        <v>0</v>
      </c>
      <c r="R731" s="21">
        <v>0</v>
      </c>
      <c r="T731" s="21">
        <v>0</v>
      </c>
      <c r="V731" s="21">
        <v>0</v>
      </c>
      <c r="X731" s="21">
        <v>0</v>
      </c>
      <c r="Z731" s="21">
        <v>0</v>
      </c>
      <c r="AB731" s="22">
        <v>0</v>
      </c>
      <c r="AD731" s="5" t="str">
        <f t="shared" si="11"/>
        <v>No</v>
      </c>
      <c r="AF731" s="28"/>
      <c r="AG731" s="21"/>
    </row>
    <row r="732" spans="1:33">
      <c r="A732" s="8" t="s">
        <v>4493</v>
      </c>
      <c r="B732" s="8" t="s">
        <v>4558</v>
      </c>
      <c r="C732" s="9" t="s">
        <v>454</v>
      </c>
      <c r="D732" s="185" t="s">
        <v>4494</v>
      </c>
      <c r="E732" s="188" t="s">
        <v>4495</v>
      </c>
      <c r="F732" s="9" t="s">
        <v>83</v>
      </c>
      <c r="G732" s="9" t="s">
        <v>147</v>
      </c>
      <c r="H732" s="10">
        <v>0</v>
      </c>
      <c r="I732" s="11">
        <v>22</v>
      </c>
      <c r="J732" s="24">
        <v>0</v>
      </c>
      <c r="K732" s="20"/>
      <c r="L732" s="14">
        <v>0</v>
      </c>
      <c r="N732" s="21">
        <v>0</v>
      </c>
      <c r="P732" s="21">
        <v>0</v>
      </c>
      <c r="R732" s="21">
        <v>0</v>
      </c>
      <c r="T732" s="21">
        <v>0</v>
      </c>
      <c r="V732" s="21">
        <v>0</v>
      </c>
      <c r="X732" s="21">
        <v>0</v>
      </c>
      <c r="Z732" s="21">
        <v>104000</v>
      </c>
      <c r="AB732" s="22">
        <v>104000</v>
      </c>
      <c r="AD732" s="5" t="str">
        <f t="shared" si="11"/>
        <v>No</v>
      </c>
      <c r="AF732" s="28"/>
      <c r="AG732" s="21"/>
    </row>
    <row r="733" spans="1:33">
      <c r="A733" s="8" t="s">
        <v>3442</v>
      </c>
      <c r="B733" s="8" t="s">
        <v>3443</v>
      </c>
      <c r="C733" s="9" t="s">
        <v>34</v>
      </c>
      <c r="D733" s="185" t="s">
        <v>3444</v>
      </c>
      <c r="E733" s="188" t="s">
        <v>3445</v>
      </c>
      <c r="F733" s="9" t="s">
        <v>157</v>
      </c>
      <c r="G733" s="9" t="s">
        <v>147</v>
      </c>
      <c r="H733" s="10">
        <v>0</v>
      </c>
      <c r="I733" s="11">
        <v>22</v>
      </c>
      <c r="J733" s="24">
        <v>0</v>
      </c>
      <c r="K733" s="20"/>
      <c r="L733" s="14">
        <v>0</v>
      </c>
      <c r="N733" s="21">
        <v>0</v>
      </c>
      <c r="P733" s="21">
        <v>0</v>
      </c>
      <c r="R733" s="21">
        <v>0</v>
      </c>
      <c r="T733" s="21">
        <v>0</v>
      </c>
      <c r="V733" s="21">
        <v>0</v>
      </c>
      <c r="X733" s="21">
        <v>0</v>
      </c>
      <c r="Z733" s="21">
        <v>59437</v>
      </c>
      <c r="AB733" s="22">
        <v>59437</v>
      </c>
      <c r="AD733" s="5" t="str">
        <f t="shared" si="11"/>
        <v>No</v>
      </c>
      <c r="AF733" s="28"/>
      <c r="AG733" s="21"/>
    </row>
    <row r="734" spans="1:33">
      <c r="A734" s="8" t="s">
        <v>4989</v>
      </c>
      <c r="B734" s="8" t="s">
        <v>1927</v>
      </c>
      <c r="C734" s="9" t="s">
        <v>91</v>
      </c>
      <c r="D734" s="185" t="s">
        <v>4990</v>
      </c>
      <c r="E734" s="188" t="s">
        <v>4991</v>
      </c>
      <c r="F734" s="9" t="s">
        <v>88</v>
      </c>
      <c r="G734" s="9" t="s">
        <v>147</v>
      </c>
      <c r="H734" s="10">
        <v>0</v>
      </c>
      <c r="I734" s="11">
        <v>22</v>
      </c>
      <c r="J734" s="24">
        <v>0</v>
      </c>
      <c r="K734" s="20"/>
      <c r="L734" s="14">
        <v>0</v>
      </c>
      <c r="N734" s="21">
        <v>0</v>
      </c>
      <c r="P734" s="21">
        <v>0</v>
      </c>
      <c r="R734" s="21">
        <v>0</v>
      </c>
      <c r="T734" s="21">
        <v>0</v>
      </c>
      <c r="V734" s="21">
        <v>0</v>
      </c>
      <c r="X734" s="21">
        <v>0</v>
      </c>
      <c r="Z734" s="21">
        <v>629126</v>
      </c>
      <c r="AB734" s="22">
        <v>629126</v>
      </c>
      <c r="AD734" s="5" t="str">
        <f t="shared" si="11"/>
        <v>No</v>
      </c>
      <c r="AF734" s="28"/>
      <c r="AG734" s="21"/>
    </row>
    <row r="735" spans="1:33">
      <c r="A735" s="8" t="s">
        <v>349</v>
      </c>
      <c r="B735" s="8" t="s">
        <v>6424</v>
      </c>
      <c r="C735" s="9" t="s">
        <v>73</v>
      </c>
      <c r="D735" s="185" t="s">
        <v>350</v>
      </c>
      <c r="E735" s="188" t="s">
        <v>351</v>
      </c>
      <c r="F735" s="9" t="s">
        <v>83</v>
      </c>
      <c r="G735" s="9" t="s">
        <v>147</v>
      </c>
      <c r="H735" s="10">
        <v>0</v>
      </c>
      <c r="I735" s="11">
        <v>22</v>
      </c>
      <c r="J735" s="24">
        <v>0</v>
      </c>
      <c r="K735" s="20"/>
      <c r="L735" s="14">
        <v>0</v>
      </c>
      <c r="N735" s="21">
        <v>0</v>
      </c>
      <c r="P735" s="21">
        <v>0</v>
      </c>
      <c r="R735" s="21">
        <v>0</v>
      </c>
      <c r="T735" s="21">
        <v>0</v>
      </c>
      <c r="V735" s="21">
        <v>0</v>
      </c>
      <c r="X735" s="21">
        <v>0</v>
      </c>
      <c r="Z735" s="21">
        <v>0</v>
      </c>
      <c r="AB735" s="22">
        <v>0</v>
      </c>
      <c r="AD735" s="5" t="str">
        <f t="shared" si="11"/>
        <v>No</v>
      </c>
      <c r="AF735" s="28"/>
      <c r="AG735" s="21"/>
    </row>
    <row r="736" spans="1:33">
      <c r="A736" s="8" t="s">
        <v>4064</v>
      </c>
      <c r="B736" s="8" t="s">
        <v>755</v>
      </c>
      <c r="C736" s="9" t="s">
        <v>274</v>
      </c>
      <c r="D736" s="185">
        <v>4178</v>
      </c>
      <c r="E736" s="188">
        <v>40178</v>
      </c>
      <c r="F736" s="9" t="s">
        <v>183</v>
      </c>
      <c r="G736" s="9" t="s">
        <v>84</v>
      </c>
      <c r="H736" s="10">
        <v>969587</v>
      </c>
      <c r="I736" s="11">
        <v>22</v>
      </c>
      <c r="J736" s="24">
        <v>0</v>
      </c>
      <c r="K736" s="20"/>
      <c r="L736" s="14">
        <v>0</v>
      </c>
      <c r="N736" s="21">
        <v>0</v>
      </c>
      <c r="P736" s="21">
        <v>0</v>
      </c>
      <c r="R736" s="21">
        <v>0</v>
      </c>
      <c r="T736" s="21">
        <v>0</v>
      </c>
      <c r="V736" s="21">
        <v>0</v>
      </c>
      <c r="X736" s="21">
        <v>0</v>
      </c>
      <c r="Z736" s="21">
        <v>0</v>
      </c>
      <c r="AB736" s="22">
        <v>0</v>
      </c>
      <c r="AD736" s="5" t="str">
        <f t="shared" si="11"/>
        <v>No</v>
      </c>
      <c r="AF736" s="28"/>
      <c r="AG736" s="21"/>
    </row>
    <row r="737" spans="1:33">
      <c r="A737" s="8" t="s">
        <v>4405</v>
      </c>
      <c r="B737" s="8" t="s">
        <v>4406</v>
      </c>
      <c r="C737" s="9" t="s">
        <v>235</v>
      </c>
      <c r="D737" s="185" t="s">
        <v>4407</v>
      </c>
      <c r="E737" s="188" t="s">
        <v>4408</v>
      </c>
      <c r="F737" s="9" t="s">
        <v>157</v>
      </c>
      <c r="G737" s="9" t="s">
        <v>147</v>
      </c>
      <c r="H737" s="10">
        <v>0</v>
      </c>
      <c r="I737" s="11">
        <v>22</v>
      </c>
      <c r="J737" s="24">
        <v>0</v>
      </c>
      <c r="K737" s="20"/>
      <c r="L737" s="14">
        <v>0</v>
      </c>
      <c r="N737" s="21">
        <v>0</v>
      </c>
      <c r="P737" s="21">
        <v>0</v>
      </c>
      <c r="R737" s="21">
        <v>0</v>
      </c>
      <c r="T737" s="21">
        <v>0</v>
      </c>
      <c r="V737" s="21">
        <v>0</v>
      </c>
      <c r="X737" s="21">
        <v>0</v>
      </c>
      <c r="Z737" s="21">
        <v>236126</v>
      </c>
      <c r="AB737" s="22">
        <v>236126</v>
      </c>
      <c r="AD737" s="5" t="str">
        <f t="shared" si="11"/>
        <v>No</v>
      </c>
      <c r="AF737" s="28"/>
      <c r="AG737" s="21"/>
    </row>
    <row r="738" spans="1:33">
      <c r="A738" s="8" t="s">
        <v>4550</v>
      </c>
      <c r="B738" s="8" t="s">
        <v>4551</v>
      </c>
      <c r="C738" s="9" t="s">
        <v>454</v>
      </c>
      <c r="D738" s="185" t="s">
        <v>4552</v>
      </c>
      <c r="E738" s="188" t="s">
        <v>4553</v>
      </c>
      <c r="F738" s="9" t="s">
        <v>83</v>
      </c>
      <c r="G738" s="9" t="s">
        <v>147</v>
      </c>
      <c r="H738" s="10">
        <v>0</v>
      </c>
      <c r="I738" s="11">
        <v>22</v>
      </c>
      <c r="J738" s="24">
        <v>0</v>
      </c>
      <c r="K738" s="20"/>
      <c r="L738" s="14">
        <v>0</v>
      </c>
      <c r="N738" s="21">
        <v>0</v>
      </c>
      <c r="P738" s="21">
        <v>0</v>
      </c>
      <c r="R738" s="21">
        <v>0</v>
      </c>
      <c r="T738" s="21">
        <v>0</v>
      </c>
      <c r="V738" s="21">
        <v>0</v>
      </c>
      <c r="X738" s="21">
        <v>0</v>
      </c>
      <c r="Z738" s="21">
        <v>600000</v>
      </c>
      <c r="AB738" s="22">
        <v>600000</v>
      </c>
      <c r="AD738" s="5" t="str">
        <f t="shared" si="11"/>
        <v>No</v>
      </c>
      <c r="AF738" s="28"/>
      <c r="AG738" s="21"/>
    </row>
    <row r="739" spans="1:33">
      <c r="A739" s="8" t="s">
        <v>1513</v>
      </c>
      <c r="B739" s="8" t="s">
        <v>6426</v>
      </c>
      <c r="C739" s="9" t="s">
        <v>178</v>
      </c>
      <c r="D739" s="185" t="s">
        <v>1514</v>
      </c>
      <c r="E739" s="188" t="s">
        <v>1515</v>
      </c>
      <c r="F739" s="9" t="s">
        <v>88</v>
      </c>
      <c r="G739" s="9" t="s">
        <v>147</v>
      </c>
      <c r="H739" s="10">
        <v>0</v>
      </c>
      <c r="I739" s="11">
        <v>22</v>
      </c>
      <c r="J739" s="24">
        <v>0</v>
      </c>
      <c r="K739" s="20"/>
      <c r="L739" s="14">
        <v>0</v>
      </c>
      <c r="N739" s="21">
        <v>0</v>
      </c>
      <c r="P739" s="21">
        <v>0</v>
      </c>
      <c r="R739" s="21">
        <v>0</v>
      </c>
      <c r="T739" s="21">
        <v>0</v>
      </c>
      <c r="V739" s="21">
        <v>0</v>
      </c>
      <c r="X739" s="21">
        <v>0</v>
      </c>
      <c r="Z739" s="21">
        <v>727466</v>
      </c>
      <c r="AB739" s="22">
        <v>727466</v>
      </c>
      <c r="AD739" s="5" t="str">
        <f t="shared" si="11"/>
        <v>No</v>
      </c>
      <c r="AF739" s="28"/>
      <c r="AG739" s="21"/>
    </row>
    <row r="740" spans="1:33">
      <c r="A740" s="8" t="s">
        <v>2953</v>
      </c>
      <c r="B740" s="8" t="s">
        <v>2954</v>
      </c>
      <c r="C740" s="9" t="s">
        <v>178</v>
      </c>
      <c r="D740" s="185">
        <v>5184</v>
      </c>
      <c r="E740" s="188">
        <v>50184</v>
      </c>
      <c r="F740" s="9" t="s">
        <v>88</v>
      </c>
      <c r="G740" s="9" t="s">
        <v>84</v>
      </c>
      <c r="H740" s="10">
        <v>99941</v>
      </c>
      <c r="I740" s="11">
        <v>22</v>
      </c>
      <c r="J740" s="24">
        <v>0</v>
      </c>
      <c r="K740" s="20"/>
      <c r="L740" s="14">
        <v>0</v>
      </c>
      <c r="N740" s="21">
        <v>0</v>
      </c>
      <c r="P740" s="21">
        <v>1833358</v>
      </c>
      <c r="R740" s="21">
        <v>0</v>
      </c>
      <c r="T740" s="21">
        <v>0</v>
      </c>
      <c r="V740" s="21">
        <v>0</v>
      </c>
      <c r="X740" s="21">
        <v>0</v>
      </c>
      <c r="Z740" s="21">
        <v>0</v>
      </c>
      <c r="AB740" s="22">
        <v>1833358</v>
      </c>
      <c r="AD740" s="5" t="str">
        <f t="shared" si="11"/>
        <v>No</v>
      </c>
      <c r="AF740" s="28"/>
      <c r="AG740" s="21"/>
    </row>
    <row r="741" spans="1:33">
      <c r="A741" s="8" t="s">
        <v>1214</v>
      </c>
      <c r="B741" s="8" t="s">
        <v>140</v>
      </c>
      <c r="C741" s="9" t="s">
        <v>87</v>
      </c>
      <c r="D741" s="185" t="s">
        <v>1215</v>
      </c>
      <c r="E741" s="188">
        <v>17</v>
      </c>
      <c r="F741" s="9" t="s">
        <v>36</v>
      </c>
      <c r="G741" s="9" t="s">
        <v>5756</v>
      </c>
      <c r="H741" s="10">
        <v>0</v>
      </c>
      <c r="I741" s="11">
        <v>22</v>
      </c>
      <c r="J741" s="24">
        <v>0</v>
      </c>
      <c r="K741" s="20"/>
      <c r="L741" s="14">
        <v>0</v>
      </c>
      <c r="N741" s="21">
        <v>0</v>
      </c>
      <c r="P741" s="21">
        <v>0</v>
      </c>
      <c r="R741" s="21">
        <v>0</v>
      </c>
      <c r="T741" s="21">
        <v>0</v>
      </c>
      <c r="V741" s="21">
        <v>0</v>
      </c>
      <c r="X741" s="21">
        <v>0</v>
      </c>
      <c r="Z741" s="21">
        <v>52000</v>
      </c>
      <c r="AB741" s="22">
        <v>52000</v>
      </c>
      <c r="AD741" s="5" t="str">
        <f t="shared" si="11"/>
        <v>No</v>
      </c>
      <c r="AF741" s="28"/>
      <c r="AG741" s="21"/>
    </row>
    <row r="742" spans="1:33">
      <c r="A742" s="8" t="s">
        <v>3381</v>
      </c>
      <c r="B742" s="8" t="s">
        <v>2630</v>
      </c>
      <c r="C742" s="9" t="s">
        <v>466</v>
      </c>
      <c r="D742" s="185">
        <v>5197</v>
      </c>
      <c r="E742" s="188">
        <v>50197</v>
      </c>
      <c r="F742" s="9" t="s">
        <v>83</v>
      </c>
      <c r="G742" s="9" t="s">
        <v>84</v>
      </c>
      <c r="H742" s="10">
        <v>387550</v>
      </c>
      <c r="I742" s="11">
        <v>22</v>
      </c>
      <c r="J742" s="24">
        <v>497540</v>
      </c>
      <c r="K742" s="20"/>
      <c r="L742" s="14">
        <v>0</v>
      </c>
      <c r="N742" s="21">
        <v>0</v>
      </c>
      <c r="P742" s="21">
        <v>0</v>
      </c>
      <c r="R742" s="21">
        <v>0</v>
      </c>
      <c r="T742" s="21">
        <v>0</v>
      </c>
      <c r="V742" s="21">
        <v>0</v>
      </c>
      <c r="X742" s="21">
        <v>0</v>
      </c>
      <c r="Z742" s="21">
        <v>0</v>
      </c>
      <c r="AB742" s="22">
        <v>497540</v>
      </c>
      <c r="AD742" s="5" t="str">
        <f t="shared" si="11"/>
        <v>No</v>
      </c>
      <c r="AF742" s="28"/>
      <c r="AG742" s="21"/>
    </row>
    <row r="743" spans="1:33">
      <c r="A743" s="8" t="s">
        <v>1079</v>
      </c>
      <c r="B743" s="8" t="s">
        <v>1080</v>
      </c>
      <c r="C743" s="9" t="s">
        <v>42</v>
      </c>
      <c r="D743" s="185">
        <v>2178</v>
      </c>
      <c r="E743" s="188">
        <v>20178</v>
      </c>
      <c r="F743" s="9" t="s">
        <v>83</v>
      </c>
      <c r="G743" s="9" t="s">
        <v>84</v>
      </c>
      <c r="H743" s="10">
        <v>423566</v>
      </c>
      <c r="I743" s="11">
        <v>22</v>
      </c>
      <c r="J743" s="24">
        <v>1373530</v>
      </c>
      <c r="K743" s="20"/>
      <c r="L743" s="14">
        <v>0</v>
      </c>
      <c r="N743" s="21">
        <v>0</v>
      </c>
      <c r="P743" s="21">
        <v>0</v>
      </c>
      <c r="R743" s="21">
        <v>0</v>
      </c>
      <c r="T743" s="21">
        <v>0</v>
      </c>
      <c r="V743" s="21">
        <v>0</v>
      </c>
      <c r="X743" s="21">
        <v>0</v>
      </c>
      <c r="Z743" s="21">
        <v>0</v>
      </c>
      <c r="AB743" s="22">
        <v>1373530</v>
      </c>
      <c r="AD743" s="5" t="str">
        <f t="shared" si="11"/>
        <v>No</v>
      </c>
      <c r="AF743" s="28"/>
      <c r="AG743" s="21"/>
    </row>
    <row r="744" spans="1:33">
      <c r="A744" s="8" t="s">
        <v>2563</v>
      </c>
      <c r="B744" s="8" t="s">
        <v>1217</v>
      </c>
      <c r="C744" s="9" t="s">
        <v>466</v>
      </c>
      <c r="D744" s="185" t="s">
        <v>2564</v>
      </c>
      <c r="E744" s="188" t="s">
        <v>2565</v>
      </c>
      <c r="F744" s="9" t="s">
        <v>83</v>
      </c>
      <c r="G744" s="9" t="s">
        <v>147</v>
      </c>
      <c r="H744" s="10">
        <v>0</v>
      </c>
      <c r="I744" s="11">
        <v>22</v>
      </c>
      <c r="J744" s="24">
        <v>0</v>
      </c>
      <c r="K744" s="20"/>
      <c r="L744" s="14">
        <v>0</v>
      </c>
      <c r="N744" s="21">
        <v>0</v>
      </c>
      <c r="P744" s="21">
        <v>0</v>
      </c>
      <c r="R744" s="21">
        <v>0</v>
      </c>
      <c r="T744" s="21">
        <v>0</v>
      </c>
      <c r="V744" s="21">
        <v>0</v>
      </c>
      <c r="X744" s="21">
        <v>0</v>
      </c>
      <c r="Z744" s="21">
        <v>172914</v>
      </c>
      <c r="AB744" s="22">
        <v>172914</v>
      </c>
      <c r="AD744" s="5" t="str">
        <f t="shared" si="11"/>
        <v>No</v>
      </c>
      <c r="AF744" s="28"/>
      <c r="AG744" s="21"/>
    </row>
    <row r="745" spans="1:33">
      <c r="A745" s="8" t="s">
        <v>3070</v>
      </c>
      <c r="B745" s="8" t="s">
        <v>3071</v>
      </c>
      <c r="C745" s="9" t="s">
        <v>171</v>
      </c>
      <c r="D745" s="185" t="s">
        <v>3072</v>
      </c>
      <c r="E745" s="188">
        <v>41157</v>
      </c>
      <c r="F745" s="9" t="s">
        <v>83</v>
      </c>
      <c r="G745" s="9" t="s">
        <v>5756</v>
      </c>
      <c r="H745" s="10">
        <v>80962</v>
      </c>
      <c r="I745" s="11">
        <v>22</v>
      </c>
      <c r="J745" s="24">
        <v>0</v>
      </c>
      <c r="K745" s="20"/>
      <c r="L745" s="14">
        <v>0</v>
      </c>
      <c r="N745" s="21">
        <v>0</v>
      </c>
      <c r="P745" s="21">
        <v>0</v>
      </c>
      <c r="R745" s="21">
        <v>0</v>
      </c>
      <c r="T745" s="21">
        <v>0</v>
      </c>
      <c r="V745" s="21">
        <v>0</v>
      </c>
      <c r="X745" s="21">
        <v>0</v>
      </c>
      <c r="Z745" s="21">
        <v>514000</v>
      </c>
      <c r="AB745" s="22">
        <v>514000</v>
      </c>
      <c r="AD745" s="5" t="str">
        <f t="shared" si="11"/>
        <v>No</v>
      </c>
      <c r="AF745" s="28"/>
      <c r="AG745" s="21"/>
    </row>
    <row r="746" spans="1:33">
      <c r="A746" s="8" t="s">
        <v>1898</v>
      </c>
      <c r="B746" s="8" t="s">
        <v>1899</v>
      </c>
      <c r="C746" s="9" t="s">
        <v>265</v>
      </c>
      <c r="D746" s="185" t="s">
        <v>1900</v>
      </c>
      <c r="E746" s="188" t="s">
        <v>1901</v>
      </c>
      <c r="F746" s="9" t="s">
        <v>88</v>
      </c>
      <c r="G746" s="9" t="s">
        <v>147</v>
      </c>
      <c r="H746" s="10">
        <v>0</v>
      </c>
      <c r="I746" s="11">
        <v>22</v>
      </c>
      <c r="J746" s="24">
        <v>0</v>
      </c>
      <c r="K746" s="20"/>
      <c r="L746" s="14">
        <v>0</v>
      </c>
      <c r="N746" s="21">
        <v>0</v>
      </c>
      <c r="P746" s="21">
        <v>0</v>
      </c>
      <c r="R746" s="21">
        <v>0</v>
      </c>
      <c r="T746" s="21">
        <v>0</v>
      </c>
      <c r="V746" s="21">
        <v>0</v>
      </c>
      <c r="X746" s="21">
        <v>0</v>
      </c>
      <c r="Z746" s="21">
        <v>235163</v>
      </c>
      <c r="AB746" s="22">
        <v>235163</v>
      </c>
      <c r="AD746" s="5" t="str">
        <f t="shared" si="11"/>
        <v>No</v>
      </c>
      <c r="AF746" s="28"/>
      <c r="AG746" s="21"/>
    </row>
    <row r="747" spans="1:33">
      <c r="A747" s="8" t="s">
        <v>1651</v>
      </c>
      <c r="B747" s="8" t="s">
        <v>1652</v>
      </c>
      <c r="C747" s="9" t="s">
        <v>178</v>
      </c>
      <c r="D747" s="185" t="s">
        <v>1653</v>
      </c>
      <c r="E747" s="188" t="s">
        <v>1654</v>
      </c>
      <c r="F747" s="9" t="s">
        <v>83</v>
      </c>
      <c r="G747" s="9" t="s">
        <v>147</v>
      </c>
      <c r="H747" s="10">
        <v>0</v>
      </c>
      <c r="I747" s="11">
        <v>22</v>
      </c>
      <c r="J747" s="24">
        <v>0</v>
      </c>
      <c r="K747" s="20"/>
      <c r="L747" s="14">
        <v>0</v>
      </c>
      <c r="N747" s="21">
        <v>0</v>
      </c>
      <c r="P747" s="21">
        <v>0</v>
      </c>
      <c r="R747" s="21">
        <v>0</v>
      </c>
      <c r="T747" s="21">
        <v>0</v>
      </c>
      <c r="V747" s="21">
        <v>0</v>
      </c>
      <c r="X747" s="21">
        <v>0</v>
      </c>
      <c r="Z747" s="21">
        <v>888593</v>
      </c>
      <c r="AB747" s="22">
        <v>888593</v>
      </c>
      <c r="AD747" s="5" t="str">
        <f t="shared" si="11"/>
        <v>No</v>
      </c>
      <c r="AF747" s="28"/>
      <c r="AG747" s="21"/>
    </row>
    <row r="748" spans="1:33">
      <c r="A748" s="8" t="s">
        <v>5108</v>
      </c>
      <c r="B748" s="8" t="s">
        <v>593</v>
      </c>
      <c r="C748" s="9" t="s">
        <v>120</v>
      </c>
      <c r="D748" s="185">
        <v>6097</v>
      </c>
      <c r="E748" s="188">
        <v>60097</v>
      </c>
      <c r="F748" s="9" t="s">
        <v>83</v>
      </c>
      <c r="G748" s="9" t="s">
        <v>5756</v>
      </c>
      <c r="H748" s="10">
        <v>126405</v>
      </c>
      <c r="I748" s="11">
        <v>22</v>
      </c>
      <c r="J748" s="24">
        <v>0</v>
      </c>
      <c r="K748" s="20"/>
      <c r="L748" s="14">
        <v>0</v>
      </c>
      <c r="N748" s="21">
        <v>0</v>
      </c>
      <c r="P748" s="21">
        <v>0</v>
      </c>
      <c r="R748" s="21">
        <v>0</v>
      </c>
      <c r="T748" s="21">
        <v>0</v>
      </c>
      <c r="V748" s="21">
        <v>0</v>
      </c>
      <c r="X748" s="21">
        <v>0</v>
      </c>
      <c r="Z748" s="21">
        <v>288575</v>
      </c>
      <c r="AB748" s="22">
        <v>288575</v>
      </c>
      <c r="AD748" s="5" t="str">
        <f t="shared" si="11"/>
        <v>No</v>
      </c>
      <c r="AF748" s="28"/>
      <c r="AG748" s="21"/>
    </row>
    <row r="749" spans="1:33">
      <c r="A749" s="8" t="s">
        <v>1823</v>
      </c>
      <c r="B749" s="8" t="s">
        <v>1824</v>
      </c>
      <c r="C749" s="9" t="s">
        <v>42</v>
      </c>
      <c r="D749" s="185">
        <v>2071</v>
      </c>
      <c r="E749" s="188">
        <v>20071</v>
      </c>
      <c r="F749" s="9" t="s">
        <v>83</v>
      </c>
      <c r="G749" s="9" t="s">
        <v>84</v>
      </c>
      <c r="H749" s="10">
        <v>18351295</v>
      </c>
      <c r="I749" s="11">
        <v>22</v>
      </c>
      <c r="J749" s="24">
        <v>131695</v>
      </c>
      <c r="K749" s="20"/>
      <c r="L749" s="14">
        <v>0</v>
      </c>
      <c r="N749" s="21">
        <v>0</v>
      </c>
      <c r="P749" s="21">
        <v>0</v>
      </c>
      <c r="R749" s="21">
        <v>0</v>
      </c>
      <c r="T749" s="21">
        <v>666443</v>
      </c>
      <c r="V749" s="21">
        <v>0</v>
      </c>
      <c r="X749" s="21">
        <v>0</v>
      </c>
      <c r="Z749" s="21">
        <v>0</v>
      </c>
      <c r="AB749" s="22">
        <v>798138</v>
      </c>
      <c r="AD749" s="5" t="str">
        <f t="shared" si="11"/>
        <v>No</v>
      </c>
      <c r="AF749" s="28"/>
      <c r="AG749" s="21"/>
    </row>
    <row r="750" spans="1:33">
      <c r="A750" s="8" t="s">
        <v>4077</v>
      </c>
      <c r="B750" s="8" t="s">
        <v>624</v>
      </c>
      <c r="C750" s="9" t="s">
        <v>238</v>
      </c>
      <c r="D750" s="185">
        <v>1040</v>
      </c>
      <c r="E750" s="188">
        <v>10040</v>
      </c>
      <c r="F750" s="9" t="s">
        <v>88</v>
      </c>
      <c r="G750" s="9" t="s">
        <v>84</v>
      </c>
      <c r="H750" s="10">
        <v>209190</v>
      </c>
      <c r="I750" s="11">
        <v>22</v>
      </c>
      <c r="J750" s="24">
        <v>4799094</v>
      </c>
      <c r="K750" s="20"/>
      <c r="L750" s="14">
        <v>0</v>
      </c>
      <c r="N750" s="21">
        <v>0</v>
      </c>
      <c r="P750" s="21">
        <v>0</v>
      </c>
      <c r="R750" s="21">
        <v>0</v>
      </c>
      <c r="T750" s="21">
        <v>0</v>
      </c>
      <c r="V750" s="21">
        <v>0</v>
      </c>
      <c r="X750" s="21">
        <v>0</v>
      </c>
      <c r="Z750" s="21">
        <v>0</v>
      </c>
      <c r="AB750" s="22">
        <v>4799094</v>
      </c>
      <c r="AD750" s="5" t="str">
        <f t="shared" si="11"/>
        <v>No</v>
      </c>
      <c r="AF750" s="28"/>
      <c r="AG750" s="21"/>
    </row>
    <row r="751" spans="1:33">
      <c r="A751" s="8" t="s">
        <v>4804</v>
      </c>
      <c r="B751" s="8" t="s">
        <v>3620</v>
      </c>
      <c r="C751" s="9" t="s">
        <v>168</v>
      </c>
      <c r="D751" s="185">
        <v>65</v>
      </c>
      <c r="E751" s="188">
        <v>65</v>
      </c>
      <c r="F751" s="9" t="s">
        <v>83</v>
      </c>
      <c r="G751" s="9" t="s">
        <v>5756</v>
      </c>
      <c r="H751" s="10">
        <v>62433</v>
      </c>
      <c r="I751" s="11">
        <v>22</v>
      </c>
      <c r="J751" s="24">
        <v>0</v>
      </c>
      <c r="K751" s="20"/>
      <c r="L751" s="14">
        <v>0</v>
      </c>
      <c r="N751" s="21">
        <v>0</v>
      </c>
      <c r="P751" s="21">
        <v>0</v>
      </c>
      <c r="R751" s="21">
        <v>0</v>
      </c>
      <c r="T751" s="21">
        <v>0</v>
      </c>
      <c r="V751" s="21">
        <v>0</v>
      </c>
      <c r="X751" s="21">
        <v>0</v>
      </c>
      <c r="Z751" s="21">
        <v>277158</v>
      </c>
      <c r="AB751" s="22">
        <v>277158</v>
      </c>
      <c r="AD751" s="5" t="str">
        <f t="shared" si="11"/>
        <v>No</v>
      </c>
      <c r="AF751" s="28"/>
      <c r="AG751" s="21"/>
    </row>
    <row r="752" spans="1:33">
      <c r="A752" s="8" t="s">
        <v>511</v>
      </c>
      <c r="B752" s="8" t="s">
        <v>512</v>
      </c>
      <c r="C752" s="9" t="s">
        <v>54</v>
      </c>
      <c r="D752" s="185">
        <v>8028</v>
      </c>
      <c r="E752" s="188">
        <v>80028</v>
      </c>
      <c r="F752" s="9" t="s">
        <v>88</v>
      </c>
      <c r="G752" s="9" t="s">
        <v>84</v>
      </c>
      <c r="H752" s="10">
        <v>94983</v>
      </c>
      <c r="I752" s="11">
        <v>22</v>
      </c>
      <c r="J752" s="24">
        <v>0</v>
      </c>
      <c r="K752" s="20"/>
      <c r="L752" s="14">
        <v>0</v>
      </c>
      <c r="N752" s="21">
        <v>0</v>
      </c>
      <c r="P752" s="21">
        <v>0</v>
      </c>
      <c r="R752" s="21">
        <v>0</v>
      </c>
      <c r="T752" s="21">
        <v>0</v>
      </c>
      <c r="V752" s="21">
        <v>0</v>
      </c>
      <c r="X752" s="21">
        <v>0</v>
      </c>
      <c r="Z752" s="21">
        <v>0</v>
      </c>
      <c r="AB752" s="22">
        <v>0</v>
      </c>
      <c r="AD752" s="5" t="str">
        <f t="shared" si="11"/>
        <v>No</v>
      </c>
      <c r="AF752" s="28"/>
      <c r="AG752" s="21"/>
    </row>
    <row r="753" spans="1:33">
      <c r="A753" s="8" t="s">
        <v>2427</v>
      </c>
      <c r="B753" s="8" t="s">
        <v>2428</v>
      </c>
      <c r="C753" s="9" t="s">
        <v>46</v>
      </c>
      <c r="D753" s="185" t="s">
        <v>2429</v>
      </c>
      <c r="E753" s="188" t="s">
        <v>2430</v>
      </c>
      <c r="F753" s="9" t="s">
        <v>88</v>
      </c>
      <c r="G753" s="9" t="s">
        <v>147</v>
      </c>
      <c r="H753" s="10">
        <v>0</v>
      </c>
      <c r="I753" s="11">
        <v>22</v>
      </c>
      <c r="J753" s="24">
        <v>0</v>
      </c>
      <c r="K753" s="20"/>
      <c r="L753" s="14">
        <v>0</v>
      </c>
      <c r="N753" s="21">
        <v>0</v>
      </c>
      <c r="P753" s="21">
        <v>0</v>
      </c>
      <c r="R753" s="21">
        <v>0</v>
      </c>
      <c r="T753" s="21">
        <v>0</v>
      </c>
      <c r="V753" s="21">
        <v>0</v>
      </c>
      <c r="X753" s="21">
        <v>0</v>
      </c>
      <c r="Z753" s="21">
        <v>505435</v>
      </c>
      <c r="AB753" s="22">
        <v>505435</v>
      </c>
      <c r="AD753" s="5" t="str">
        <f t="shared" si="11"/>
        <v>No</v>
      </c>
      <c r="AF753" s="28"/>
      <c r="AG753" s="21"/>
    </row>
    <row r="754" spans="1:33">
      <c r="A754" s="8" t="s">
        <v>2710</v>
      </c>
      <c r="B754" s="8" t="s">
        <v>2711</v>
      </c>
      <c r="C754" s="9" t="s">
        <v>150</v>
      </c>
      <c r="D754" s="185" t="s">
        <v>2712</v>
      </c>
      <c r="E754" s="188">
        <v>66170</v>
      </c>
      <c r="F754" s="9" t="s">
        <v>36</v>
      </c>
      <c r="G754" s="9" t="s">
        <v>5756</v>
      </c>
      <c r="H754" s="10">
        <v>0</v>
      </c>
      <c r="I754" s="11">
        <v>22</v>
      </c>
      <c r="J754" s="24">
        <v>0</v>
      </c>
      <c r="K754" s="20"/>
      <c r="L754" s="14">
        <v>0</v>
      </c>
      <c r="N754" s="21">
        <v>0</v>
      </c>
      <c r="P754" s="21">
        <v>0</v>
      </c>
      <c r="R754" s="21">
        <v>0</v>
      </c>
      <c r="T754" s="21">
        <v>0</v>
      </c>
      <c r="V754" s="21">
        <v>0</v>
      </c>
      <c r="X754" s="21">
        <v>0</v>
      </c>
      <c r="Z754" s="21">
        <v>0</v>
      </c>
      <c r="AB754" s="22">
        <v>0</v>
      </c>
      <c r="AD754" s="5" t="str">
        <f t="shared" si="11"/>
        <v>No</v>
      </c>
      <c r="AF754" s="28"/>
      <c r="AG754" s="21"/>
    </row>
    <row r="755" spans="1:33">
      <c r="A755" s="8" t="s">
        <v>5537</v>
      </c>
      <c r="B755" s="8" t="s">
        <v>5538</v>
      </c>
      <c r="C755" s="9" t="s">
        <v>132</v>
      </c>
      <c r="D755" s="185" t="s">
        <v>5539</v>
      </c>
      <c r="E755" s="188" t="s">
        <v>5540</v>
      </c>
      <c r="F755" s="9" t="s">
        <v>157</v>
      </c>
      <c r="G755" s="9" t="s">
        <v>147</v>
      </c>
      <c r="H755" s="10">
        <v>0</v>
      </c>
      <c r="I755" s="11">
        <v>22</v>
      </c>
      <c r="J755" s="24">
        <v>0</v>
      </c>
      <c r="K755" s="20"/>
      <c r="L755" s="14">
        <v>0</v>
      </c>
      <c r="N755" s="21">
        <v>0</v>
      </c>
      <c r="P755" s="21">
        <v>0</v>
      </c>
      <c r="R755" s="21">
        <v>0</v>
      </c>
      <c r="T755" s="21">
        <v>0</v>
      </c>
      <c r="V755" s="21">
        <v>0</v>
      </c>
      <c r="X755" s="21">
        <v>0</v>
      </c>
      <c r="Z755" s="21">
        <v>311560</v>
      </c>
      <c r="AB755" s="22">
        <v>311560</v>
      </c>
      <c r="AD755" s="5" t="str">
        <f t="shared" si="11"/>
        <v>No</v>
      </c>
      <c r="AF755" s="28"/>
      <c r="AG755" s="21"/>
    </row>
    <row r="756" spans="1:33">
      <c r="A756" s="8" t="s">
        <v>592</v>
      </c>
      <c r="B756" s="8" t="s">
        <v>593</v>
      </c>
      <c r="C756" s="9" t="s">
        <v>178</v>
      </c>
      <c r="D756" s="185">
        <v>5208</v>
      </c>
      <c r="E756" s="188">
        <v>50208</v>
      </c>
      <c r="F756" s="9" t="s">
        <v>83</v>
      </c>
      <c r="G756" s="9" t="s">
        <v>5756</v>
      </c>
      <c r="H756" s="10">
        <v>59014</v>
      </c>
      <c r="I756" s="11">
        <v>22</v>
      </c>
      <c r="J756" s="24">
        <v>0</v>
      </c>
      <c r="K756" s="20"/>
      <c r="L756" s="14">
        <v>0</v>
      </c>
      <c r="N756" s="21">
        <v>0</v>
      </c>
      <c r="P756" s="21">
        <v>0</v>
      </c>
      <c r="R756" s="21">
        <v>0</v>
      </c>
      <c r="T756" s="21">
        <v>0</v>
      </c>
      <c r="V756" s="21">
        <v>0</v>
      </c>
      <c r="X756" s="21">
        <v>0</v>
      </c>
      <c r="Z756" s="21">
        <v>1037364</v>
      </c>
      <c r="AB756" s="22">
        <v>1037364</v>
      </c>
      <c r="AD756" s="5" t="str">
        <f t="shared" si="11"/>
        <v>No</v>
      </c>
      <c r="AF756" s="28"/>
      <c r="AG756" s="21"/>
    </row>
    <row r="757" spans="1:33">
      <c r="A757" s="8" t="s">
        <v>1260</v>
      </c>
      <c r="B757" s="8" t="s">
        <v>1261</v>
      </c>
      <c r="C757" s="9" t="s">
        <v>254</v>
      </c>
      <c r="D757" s="185" t="s">
        <v>1262</v>
      </c>
      <c r="E757" s="188">
        <v>88134</v>
      </c>
      <c r="F757" s="9" t="s">
        <v>36</v>
      </c>
      <c r="G757" s="9" t="s">
        <v>5756</v>
      </c>
      <c r="H757" s="10">
        <v>0</v>
      </c>
      <c r="I757" s="11">
        <v>21</v>
      </c>
      <c r="J757" s="24">
        <v>0</v>
      </c>
      <c r="K757" s="20"/>
      <c r="L757" s="14">
        <v>0</v>
      </c>
      <c r="N757" s="21">
        <v>0</v>
      </c>
      <c r="P757" s="21">
        <v>0</v>
      </c>
      <c r="R757" s="21">
        <v>0</v>
      </c>
      <c r="T757" s="21">
        <v>0</v>
      </c>
      <c r="V757" s="21">
        <v>0</v>
      </c>
      <c r="X757" s="21">
        <v>0</v>
      </c>
      <c r="Z757" s="21">
        <v>0</v>
      </c>
      <c r="AB757" s="22">
        <v>0</v>
      </c>
      <c r="AD757" s="5" t="str">
        <f t="shared" si="11"/>
        <v>No</v>
      </c>
      <c r="AF757" s="28"/>
      <c r="AG757" s="21"/>
    </row>
    <row r="758" spans="1:33">
      <c r="A758" s="8" t="s">
        <v>3052</v>
      </c>
      <c r="B758" s="8" t="s">
        <v>6425</v>
      </c>
      <c r="C758" s="9" t="s">
        <v>233</v>
      </c>
      <c r="D758" s="185" t="s">
        <v>3053</v>
      </c>
      <c r="E758" s="188" t="s">
        <v>3054</v>
      </c>
      <c r="F758" s="9" t="s">
        <v>88</v>
      </c>
      <c r="G758" s="9" t="s">
        <v>147</v>
      </c>
      <c r="H758" s="10">
        <v>0</v>
      </c>
      <c r="I758" s="11">
        <v>21</v>
      </c>
      <c r="J758" s="24">
        <v>0</v>
      </c>
      <c r="K758" s="20"/>
      <c r="L758" s="14">
        <v>0</v>
      </c>
      <c r="N758" s="21">
        <v>0</v>
      </c>
      <c r="P758" s="21">
        <v>0</v>
      </c>
      <c r="R758" s="21">
        <v>0</v>
      </c>
      <c r="T758" s="21">
        <v>0</v>
      </c>
      <c r="V758" s="21">
        <v>0</v>
      </c>
      <c r="X758" s="21">
        <v>0</v>
      </c>
      <c r="Z758" s="21">
        <v>38685</v>
      </c>
      <c r="AB758" s="22">
        <v>38685</v>
      </c>
      <c r="AD758" s="5" t="str">
        <f t="shared" si="11"/>
        <v>No</v>
      </c>
      <c r="AF758" s="28"/>
      <c r="AG758" s="21"/>
    </row>
    <row r="759" spans="1:33">
      <c r="A759" s="8" t="s">
        <v>625</v>
      </c>
      <c r="B759" s="8" t="s">
        <v>626</v>
      </c>
      <c r="C759" s="9" t="s">
        <v>580</v>
      </c>
      <c r="D759" s="185" t="s">
        <v>3486</v>
      </c>
      <c r="E759" s="188" t="s">
        <v>3487</v>
      </c>
      <c r="F759" s="9" t="s">
        <v>88</v>
      </c>
      <c r="G759" s="9" t="s">
        <v>147</v>
      </c>
      <c r="H759" s="10">
        <v>0</v>
      </c>
      <c r="I759" s="11">
        <v>21</v>
      </c>
      <c r="J759" s="24">
        <v>0</v>
      </c>
      <c r="K759" s="20"/>
      <c r="L759" s="14">
        <v>0</v>
      </c>
      <c r="N759" s="21">
        <v>0</v>
      </c>
      <c r="P759" s="21">
        <v>0</v>
      </c>
      <c r="R759" s="21">
        <v>0</v>
      </c>
      <c r="T759" s="21">
        <v>0</v>
      </c>
      <c r="V759" s="21">
        <v>0</v>
      </c>
      <c r="X759" s="21">
        <v>0</v>
      </c>
      <c r="Z759" s="21">
        <v>0</v>
      </c>
      <c r="AB759" s="22">
        <v>0</v>
      </c>
      <c r="AD759" s="5" t="str">
        <f t="shared" si="11"/>
        <v>No</v>
      </c>
      <c r="AF759" s="28"/>
      <c r="AG759" s="21"/>
    </row>
    <row r="760" spans="1:33">
      <c r="A760" s="8" t="s">
        <v>2373</v>
      </c>
      <c r="B760" s="8" t="s">
        <v>2374</v>
      </c>
      <c r="C760" s="9" t="s">
        <v>103</v>
      </c>
      <c r="D760" s="185">
        <v>4115</v>
      </c>
      <c r="E760" s="188">
        <v>40115</v>
      </c>
      <c r="F760" s="9" t="s">
        <v>83</v>
      </c>
      <c r="G760" s="9" t="s">
        <v>5756</v>
      </c>
      <c r="H760" s="10">
        <v>2148346</v>
      </c>
      <c r="I760" s="11">
        <v>21</v>
      </c>
      <c r="J760" s="24">
        <v>0</v>
      </c>
      <c r="K760" s="20"/>
      <c r="L760" s="14">
        <v>0</v>
      </c>
      <c r="N760" s="21">
        <v>0</v>
      </c>
      <c r="P760" s="21">
        <v>0</v>
      </c>
      <c r="R760" s="21">
        <v>0</v>
      </c>
      <c r="T760" s="21">
        <v>0</v>
      </c>
      <c r="V760" s="21">
        <v>0</v>
      </c>
      <c r="X760" s="21">
        <v>0</v>
      </c>
      <c r="Z760" s="21">
        <v>0</v>
      </c>
      <c r="AB760" s="22">
        <v>0</v>
      </c>
      <c r="AD760" s="5" t="str">
        <f t="shared" si="11"/>
        <v>No</v>
      </c>
      <c r="AF760" s="28"/>
      <c r="AG760" s="21"/>
    </row>
    <row r="761" spans="1:33">
      <c r="A761" s="8" t="s">
        <v>452</v>
      </c>
      <c r="B761" s="8" t="s">
        <v>453</v>
      </c>
      <c r="C761" s="9" t="s">
        <v>454</v>
      </c>
      <c r="D761" s="185">
        <v>8010</v>
      </c>
      <c r="E761" s="188">
        <v>80010</v>
      </c>
      <c r="F761" s="9" t="s">
        <v>83</v>
      </c>
      <c r="G761" s="9" t="s">
        <v>5756</v>
      </c>
      <c r="H761" s="10">
        <v>117825</v>
      </c>
      <c r="I761" s="11">
        <v>21</v>
      </c>
      <c r="J761" s="24">
        <v>0</v>
      </c>
      <c r="K761" s="20"/>
      <c r="L761" s="14">
        <v>0</v>
      </c>
      <c r="N761" s="21">
        <v>0</v>
      </c>
      <c r="P761" s="21">
        <v>0</v>
      </c>
      <c r="R761" s="21">
        <v>0</v>
      </c>
      <c r="T761" s="21">
        <v>0</v>
      </c>
      <c r="V761" s="21">
        <v>0</v>
      </c>
      <c r="X761" s="21">
        <v>0</v>
      </c>
      <c r="Z761" s="21">
        <v>961523</v>
      </c>
      <c r="AB761" s="22">
        <v>961523</v>
      </c>
      <c r="AD761" s="5" t="str">
        <f t="shared" si="11"/>
        <v>No</v>
      </c>
      <c r="AF761" s="28"/>
      <c r="AG761" s="21"/>
    </row>
    <row r="762" spans="1:33">
      <c r="A762" s="8" t="s">
        <v>1265</v>
      </c>
      <c r="B762" s="8" t="s">
        <v>264</v>
      </c>
      <c r="C762" s="9" t="s">
        <v>265</v>
      </c>
      <c r="D762" s="185">
        <v>7018</v>
      </c>
      <c r="E762" s="188">
        <v>70018</v>
      </c>
      <c r="F762" s="9" t="s">
        <v>83</v>
      </c>
      <c r="G762" s="9" t="s">
        <v>84</v>
      </c>
      <c r="H762" s="10">
        <v>106621</v>
      </c>
      <c r="I762" s="11">
        <v>21</v>
      </c>
      <c r="J762" s="24">
        <v>499809</v>
      </c>
      <c r="K762" s="20"/>
      <c r="L762" s="14">
        <v>0</v>
      </c>
      <c r="N762" s="21">
        <v>0</v>
      </c>
      <c r="P762" s="21">
        <v>0</v>
      </c>
      <c r="R762" s="21">
        <v>0</v>
      </c>
      <c r="T762" s="21">
        <v>0</v>
      </c>
      <c r="V762" s="21">
        <v>0</v>
      </c>
      <c r="X762" s="21">
        <v>0</v>
      </c>
      <c r="Z762" s="21">
        <v>0</v>
      </c>
      <c r="AB762" s="22">
        <v>499809</v>
      </c>
      <c r="AD762" s="5" t="str">
        <f t="shared" si="11"/>
        <v>No</v>
      </c>
      <c r="AF762" s="28"/>
      <c r="AG762" s="21"/>
    </row>
    <row r="763" spans="1:33">
      <c r="A763" s="8" t="s">
        <v>480</v>
      </c>
      <c r="B763" s="8" t="s">
        <v>481</v>
      </c>
      <c r="C763" s="9" t="s">
        <v>58</v>
      </c>
      <c r="D763" s="185">
        <v>5091</v>
      </c>
      <c r="E763" s="188">
        <v>50091</v>
      </c>
      <c r="F763" s="9" t="s">
        <v>83</v>
      </c>
      <c r="G763" s="9" t="s">
        <v>5756</v>
      </c>
      <c r="H763" s="10">
        <v>74632</v>
      </c>
      <c r="I763" s="11">
        <v>21</v>
      </c>
      <c r="J763" s="24">
        <v>0</v>
      </c>
      <c r="K763" s="20"/>
      <c r="L763" s="14">
        <v>0</v>
      </c>
      <c r="N763" s="21">
        <v>0</v>
      </c>
      <c r="P763" s="21">
        <v>0</v>
      </c>
      <c r="R763" s="21">
        <v>0</v>
      </c>
      <c r="T763" s="21">
        <v>0</v>
      </c>
      <c r="V763" s="21">
        <v>0</v>
      </c>
      <c r="X763" s="21">
        <v>0</v>
      </c>
      <c r="Z763" s="21">
        <v>817806</v>
      </c>
      <c r="AB763" s="22">
        <v>817806</v>
      </c>
      <c r="AD763" s="5" t="str">
        <f t="shared" si="11"/>
        <v>No</v>
      </c>
      <c r="AF763" s="28"/>
      <c r="AG763" s="21"/>
    </row>
    <row r="764" spans="1:33">
      <c r="A764" s="8" t="s">
        <v>620</v>
      </c>
      <c r="B764" s="8" t="s">
        <v>621</v>
      </c>
      <c r="C764" s="9" t="s">
        <v>420</v>
      </c>
      <c r="D764" s="185" t="s">
        <v>622</v>
      </c>
      <c r="E764" s="188" t="s">
        <v>623</v>
      </c>
      <c r="F764" s="9" t="s">
        <v>157</v>
      </c>
      <c r="G764" s="9" t="s">
        <v>147</v>
      </c>
      <c r="H764" s="10">
        <v>0</v>
      </c>
      <c r="I764" s="11">
        <v>21</v>
      </c>
      <c r="J764" s="24">
        <v>0</v>
      </c>
      <c r="K764" s="20"/>
      <c r="L764" s="14">
        <v>0</v>
      </c>
      <c r="N764" s="21">
        <v>0</v>
      </c>
      <c r="P764" s="21">
        <v>0</v>
      </c>
      <c r="R764" s="21">
        <v>0</v>
      </c>
      <c r="T764" s="21">
        <v>0</v>
      </c>
      <c r="V764" s="21">
        <v>0</v>
      </c>
      <c r="X764" s="21">
        <v>0</v>
      </c>
      <c r="Z764" s="21">
        <v>0</v>
      </c>
      <c r="AB764" s="22">
        <v>0</v>
      </c>
      <c r="AD764" s="5" t="str">
        <f t="shared" si="11"/>
        <v>No</v>
      </c>
      <c r="AF764" s="28"/>
      <c r="AG764" s="21"/>
    </row>
    <row r="765" spans="1:33">
      <c r="A765" s="8" t="s">
        <v>4339</v>
      </c>
      <c r="B765" s="8" t="s">
        <v>6432</v>
      </c>
      <c r="C765" s="9" t="s">
        <v>235</v>
      </c>
      <c r="D765" s="185" t="s">
        <v>4340</v>
      </c>
      <c r="E765" s="188" t="s">
        <v>4341</v>
      </c>
      <c r="F765" s="9" t="s">
        <v>83</v>
      </c>
      <c r="G765" s="9" t="s">
        <v>147</v>
      </c>
      <c r="H765" s="10">
        <v>0</v>
      </c>
      <c r="I765" s="11">
        <v>21</v>
      </c>
      <c r="J765" s="24">
        <v>0</v>
      </c>
      <c r="K765" s="20"/>
      <c r="L765" s="14">
        <v>0</v>
      </c>
      <c r="N765" s="21">
        <v>0</v>
      </c>
      <c r="P765" s="21">
        <v>0</v>
      </c>
      <c r="R765" s="21">
        <v>0</v>
      </c>
      <c r="T765" s="21">
        <v>0</v>
      </c>
      <c r="V765" s="21">
        <v>0</v>
      </c>
      <c r="X765" s="21">
        <v>0</v>
      </c>
      <c r="Z765" s="21">
        <v>265693</v>
      </c>
      <c r="AB765" s="22">
        <v>265693</v>
      </c>
      <c r="AD765" s="5" t="str">
        <f t="shared" si="11"/>
        <v>No</v>
      </c>
      <c r="AF765" s="28"/>
      <c r="AG765" s="21"/>
    </row>
    <row r="766" spans="1:33">
      <c r="A766" s="8" t="s">
        <v>652</v>
      </c>
      <c r="B766" s="8" t="s">
        <v>653</v>
      </c>
      <c r="C766" s="9" t="s">
        <v>178</v>
      </c>
      <c r="D766" s="185">
        <v>5196</v>
      </c>
      <c r="E766" s="188">
        <v>50196</v>
      </c>
      <c r="F766" s="9" t="s">
        <v>88</v>
      </c>
      <c r="G766" s="9" t="s">
        <v>5756</v>
      </c>
      <c r="H766" s="10">
        <v>161280</v>
      </c>
      <c r="I766" s="11">
        <v>21</v>
      </c>
      <c r="J766" s="24">
        <v>0</v>
      </c>
      <c r="K766" s="20"/>
      <c r="L766" s="14">
        <v>0</v>
      </c>
      <c r="N766" s="21">
        <v>0</v>
      </c>
      <c r="P766" s="21">
        <v>0</v>
      </c>
      <c r="R766" s="21">
        <v>0</v>
      </c>
      <c r="T766" s="21">
        <v>0</v>
      </c>
      <c r="V766" s="21">
        <v>0</v>
      </c>
      <c r="X766" s="21">
        <v>0</v>
      </c>
      <c r="Z766" s="21">
        <v>1199976</v>
      </c>
      <c r="AB766" s="22">
        <v>1199976</v>
      </c>
      <c r="AD766" s="5" t="str">
        <f t="shared" si="11"/>
        <v>No</v>
      </c>
      <c r="AF766" s="28"/>
      <c r="AG766" s="21"/>
    </row>
    <row r="767" spans="1:33">
      <c r="A767" s="8" t="s">
        <v>1364</v>
      </c>
      <c r="B767" s="8" t="s">
        <v>1365</v>
      </c>
      <c r="C767" s="9" t="s">
        <v>129</v>
      </c>
      <c r="D767" s="185">
        <v>4181</v>
      </c>
      <c r="E767" s="188">
        <v>40181</v>
      </c>
      <c r="F767" s="9" t="s">
        <v>83</v>
      </c>
      <c r="G767" s="9" t="s">
        <v>5756</v>
      </c>
      <c r="H767" s="10">
        <v>4515419</v>
      </c>
      <c r="I767" s="11">
        <v>21</v>
      </c>
      <c r="J767" s="24">
        <v>0</v>
      </c>
      <c r="K767" s="20"/>
      <c r="L767" s="14">
        <v>0</v>
      </c>
      <c r="N767" s="21">
        <v>0</v>
      </c>
      <c r="P767" s="21">
        <v>0</v>
      </c>
      <c r="R767" s="21">
        <v>0</v>
      </c>
      <c r="T767" s="21">
        <v>0</v>
      </c>
      <c r="V767" s="21">
        <v>0</v>
      </c>
      <c r="X767" s="21">
        <v>0</v>
      </c>
      <c r="Z767" s="21">
        <v>0</v>
      </c>
      <c r="AB767" s="22">
        <v>0</v>
      </c>
      <c r="AD767" s="5" t="str">
        <f t="shared" si="11"/>
        <v>No</v>
      </c>
      <c r="AF767" s="28"/>
      <c r="AG767" s="21"/>
    </row>
    <row r="768" spans="1:33">
      <c r="A768" s="8" t="s">
        <v>3032</v>
      </c>
      <c r="B768" s="8" t="s">
        <v>2481</v>
      </c>
      <c r="C768" s="9" t="s">
        <v>233</v>
      </c>
      <c r="D768" s="185" t="s">
        <v>3033</v>
      </c>
      <c r="E768" s="188" t="s">
        <v>3034</v>
      </c>
      <c r="F768" s="9" t="s">
        <v>88</v>
      </c>
      <c r="G768" s="9" t="s">
        <v>147</v>
      </c>
      <c r="H768" s="10">
        <v>0</v>
      </c>
      <c r="I768" s="11">
        <v>21</v>
      </c>
      <c r="J768" s="24">
        <v>0</v>
      </c>
      <c r="K768" s="20"/>
      <c r="L768" s="14">
        <v>0</v>
      </c>
      <c r="N768" s="21">
        <v>0</v>
      </c>
      <c r="P768" s="21">
        <v>0</v>
      </c>
      <c r="R768" s="21">
        <v>0</v>
      </c>
      <c r="T768" s="21">
        <v>0</v>
      </c>
      <c r="V768" s="21">
        <v>0</v>
      </c>
      <c r="X768" s="21">
        <v>0</v>
      </c>
      <c r="Z768" s="21">
        <v>56491</v>
      </c>
      <c r="AB768" s="22">
        <v>56491</v>
      </c>
      <c r="AD768" s="5" t="str">
        <f t="shared" si="11"/>
        <v>No</v>
      </c>
      <c r="AF768" s="28"/>
      <c r="AG768" s="21"/>
    </row>
    <row r="769" spans="1:33">
      <c r="A769" s="8" t="s">
        <v>2515</v>
      </c>
      <c r="B769" s="8" t="s">
        <v>1664</v>
      </c>
      <c r="C769" s="9" t="s">
        <v>466</v>
      </c>
      <c r="D769" s="185" t="s">
        <v>2516</v>
      </c>
      <c r="E769" s="188" t="s">
        <v>2517</v>
      </c>
      <c r="F769" s="9" t="s">
        <v>83</v>
      </c>
      <c r="G769" s="9" t="s">
        <v>147</v>
      </c>
      <c r="H769" s="10">
        <v>0</v>
      </c>
      <c r="I769" s="11">
        <v>21</v>
      </c>
      <c r="J769" s="24">
        <v>0</v>
      </c>
      <c r="K769" s="20"/>
      <c r="L769" s="14">
        <v>0</v>
      </c>
      <c r="N769" s="21">
        <v>0</v>
      </c>
      <c r="P769" s="21">
        <v>0</v>
      </c>
      <c r="R769" s="21">
        <v>0</v>
      </c>
      <c r="T769" s="21">
        <v>0</v>
      </c>
      <c r="V769" s="21">
        <v>0</v>
      </c>
      <c r="X769" s="21">
        <v>0</v>
      </c>
      <c r="Z769" s="21">
        <v>169490</v>
      </c>
      <c r="AB769" s="22">
        <v>169490</v>
      </c>
      <c r="AD769" s="5" t="str">
        <f t="shared" si="11"/>
        <v>No</v>
      </c>
      <c r="AF769" s="28"/>
      <c r="AG769" s="21"/>
    </row>
    <row r="770" spans="1:33">
      <c r="A770" s="8" t="s">
        <v>4098</v>
      </c>
      <c r="B770" s="8" t="s">
        <v>626</v>
      </c>
      <c r="C770" s="9" t="s">
        <v>178</v>
      </c>
      <c r="D770" s="185">
        <v>5034</v>
      </c>
      <c r="E770" s="188">
        <v>50034</v>
      </c>
      <c r="F770" s="9" t="s">
        <v>88</v>
      </c>
      <c r="G770" s="9" t="s">
        <v>84</v>
      </c>
      <c r="H770" s="10">
        <v>90057</v>
      </c>
      <c r="I770" s="11">
        <v>21</v>
      </c>
      <c r="J770" s="24">
        <v>0</v>
      </c>
      <c r="K770" s="20"/>
      <c r="L770" s="14">
        <v>0</v>
      </c>
      <c r="N770" s="21">
        <v>0</v>
      </c>
      <c r="P770" s="21">
        <v>0</v>
      </c>
      <c r="R770" s="21">
        <v>1494154</v>
      </c>
      <c r="T770" s="21">
        <v>0</v>
      </c>
      <c r="V770" s="21">
        <v>0</v>
      </c>
      <c r="X770" s="21">
        <v>0</v>
      </c>
      <c r="Z770" s="21">
        <v>0</v>
      </c>
      <c r="AB770" s="22">
        <v>1494154</v>
      </c>
      <c r="AD770" s="5" t="str">
        <f t="shared" si="11"/>
        <v>No</v>
      </c>
      <c r="AF770" s="28"/>
      <c r="AG770" s="21"/>
    </row>
    <row r="771" spans="1:33">
      <c r="A771" s="8" t="s">
        <v>4062</v>
      </c>
      <c r="B771" s="8" t="s">
        <v>4063</v>
      </c>
      <c r="C771" s="9" t="s">
        <v>58</v>
      </c>
      <c r="D771" s="185">
        <v>5088</v>
      </c>
      <c r="E771" s="188">
        <v>50088</v>
      </c>
      <c r="F771" s="9" t="s">
        <v>83</v>
      </c>
      <c r="G771" s="9" t="s">
        <v>5756</v>
      </c>
      <c r="H771" s="10">
        <v>71313</v>
      </c>
      <c r="I771" s="11">
        <v>21</v>
      </c>
      <c r="J771" s="24">
        <v>0</v>
      </c>
      <c r="K771" s="20"/>
      <c r="L771" s="14">
        <v>0</v>
      </c>
      <c r="N771" s="21">
        <v>0</v>
      </c>
      <c r="P771" s="21">
        <v>0</v>
      </c>
      <c r="R771" s="21">
        <v>0</v>
      </c>
      <c r="T771" s="21">
        <v>0</v>
      </c>
      <c r="V771" s="21">
        <v>0</v>
      </c>
      <c r="X771" s="21">
        <v>0</v>
      </c>
      <c r="Z771" s="21">
        <v>893775</v>
      </c>
      <c r="AB771" s="22">
        <v>893775</v>
      </c>
      <c r="AD771" s="5" t="str">
        <f t="shared" ref="AD771:AD834" si="12">IF(AC771&amp;AA771&amp;Y771&amp;W771&amp;U771&amp;S771&amp;Q771&amp;O771&amp;M771&amp;K771&lt;&gt;"","Yes","No")</f>
        <v>No</v>
      </c>
      <c r="AF771" s="28"/>
      <c r="AG771" s="21"/>
    </row>
    <row r="772" spans="1:33">
      <c r="A772" s="8" t="s">
        <v>631</v>
      </c>
      <c r="B772" s="8" t="s">
        <v>632</v>
      </c>
      <c r="C772" s="9" t="s">
        <v>420</v>
      </c>
      <c r="D772" s="185">
        <v>42</v>
      </c>
      <c r="E772" s="188">
        <v>42</v>
      </c>
      <c r="F772" s="9" t="s">
        <v>88</v>
      </c>
      <c r="G772" s="9" t="s">
        <v>5756</v>
      </c>
      <c r="H772" s="10">
        <v>90733</v>
      </c>
      <c r="I772" s="11">
        <v>21</v>
      </c>
      <c r="J772" s="24">
        <v>0</v>
      </c>
      <c r="K772" s="20"/>
      <c r="L772" s="14">
        <v>0</v>
      </c>
      <c r="N772" s="21">
        <v>0</v>
      </c>
      <c r="P772" s="21">
        <v>0</v>
      </c>
      <c r="R772" s="21">
        <v>0</v>
      </c>
      <c r="T772" s="21">
        <v>0</v>
      </c>
      <c r="V772" s="21">
        <v>0</v>
      </c>
      <c r="X772" s="21">
        <v>0</v>
      </c>
      <c r="Z772" s="21">
        <v>0</v>
      </c>
      <c r="AB772" s="22">
        <v>0</v>
      </c>
      <c r="AD772" s="5" t="str">
        <f t="shared" si="12"/>
        <v>No</v>
      </c>
      <c r="AF772" s="28"/>
      <c r="AG772" s="21"/>
    </row>
    <row r="773" spans="1:33">
      <c r="A773" s="8" t="s">
        <v>249</v>
      </c>
      <c r="B773" s="8" t="s">
        <v>250</v>
      </c>
      <c r="C773" s="9" t="s">
        <v>235</v>
      </c>
      <c r="D773" s="185" t="s">
        <v>251</v>
      </c>
      <c r="E773" s="188">
        <v>44913</v>
      </c>
      <c r="F773" s="9" t="s">
        <v>36</v>
      </c>
      <c r="G773" s="9" t="s">
        <v>5756</v>
      </c>
      <c r="H773" s="10">
        <v>0</v>
      </c>
      <c r="I773" s="11">
        <v>21</v>
      </c>
      <c r="J773" s="24">
        <v>0</v>
      </c>
      <c r="K773" s="20"/>
      <c r="L773" s="14">
        <v>0</v>
      </c>
      <c r="N773" s="21">
        <v>0</v>
      </c>
      <c r="P773" s="21">
        <v>0</v>
      </c>
      <c r="R773" s="21">
        <v>0</v>
      </c>
      <c r="T773" s="21">
        <v>0</v>
      </c>
      <c r="V773" s="21">
        <v>0</v>
      </c>
      <c r="X773" s="21">
        <v>0</v>
      </c>
      <c r="Z773" s="21">
        <v>139919</v>
      </c>
      <c r="AB773" s="22">
        <v>139919</v>
      </c>
      <c r="AD773" s="5" t="str">
        <f t="shared" si="12"/>
        <v>No</v>
      </c>
      <c r="AF773" s="28"/>
      <c r="AG773" s="21"/>
    </row>
    <row r="774" spans="1:33">
      <c r="A774" s="8" t="s">
        <v>5214</v>
      </c>
      <c r="B774" s="8" t="s">
        <v>5215</v>
      </c>
      <c r="C774" s="9" t="s">
        <v>168</v>
      </c>
      <c r="D774" s="185" t="s">
        <v>5216</v>
      </c>
      <c r="E774" s="188" t="s">
        <v>5217</v>
      </c>
      <c r="F774" s="9" t="s">
        <v>83</v>
      </c>
      <c r="G774" s="9" t="s">
        <v>147</v>
      </c>
      <c r="H774" s="10">
        <v>0</v>
      </c>
      <c r="I774" s="11">
        <v>21</v>
      </c>
      <c r="J774" s="24">
        <v>0</v>
      </c>
      <c r="K774" s="20"/>
      <c r="L774" s="14">
        <v>0</v>
      </c>
      <c r="N774" s="21">
        <v>0</v>
      </c>
      <c r="P774" s="21">
        <v>0</v>
      </c>
      <c r="R774" s="21">
        <v>0</v>
      </c>
      <c r="T774" s="21">
        <v>0</v>
      </c>
      <c r="V774" s="21">
        <v>0</v>
      </c>
      <c r="X774" s="21">
        <v>0</v>
      </c>
      <c r="Z774" s="21">
        <v>267320</v>
      </c>
      <c r="AB774" s="22">
        <v>267320</v>
      </c>
      <c r="AD774" s="5" t="str">
        <f t="shared" si="12"/>
        <v>No</v>
      </c>
      <c r="AF774" s="28"/>
      <c r="AG774" s="21"/>
    </row>
    <row r="775" spans="1:33">
      <c r="A775" s="8" t="s">
        <v>1247</v>
      </c>
      <c r="B775" s="8" t="s">
        <v>1248</v>
      </c>
      <c r="C775" s="9" t="s">
        <v>87</v>
      </c>
      <c r="D775" s="185">
        <v>64</v>
      </c>
      <c r="E775" s="188">
        <v>64</v>
      </c>
      <c r="F775" s="9" t="s">
        <v>88</v>
      </c>
      <c r="G775" s="9" t="s">
        <v>5756</v>
      </c>
      <c r="H775" s="10">
        <v>55805</v>
      </c>
      <c r="I775" s="11">
        <v>21</v>
      </c>
      <c r="J775" s="24">
        <v>0</v>
      </c>
      <c r="K775" s="20"/>
      <c r="L775" s="14">
        <v>0</v>
      </c>
      <c r="N775" s="21">
        <v>0</v>
      </c>
      <c r="P775" s="21">
        <v>0</v>
      </c>
      <c r="R775" s="21">
        <v>0</v>
      </c>
      <c r="T775" s="21">
        <v>0</v>
      </c>
      <c r="V775" s="21">
        <v>0</v>
      </c>
      <c r="X775" s="21">
        <v>0</v>
      </c>
      <c r="Z775" s="21">
        <v>363301</v>
      </c>
      <c r="AB775" s="22">
        <v>363301</v>
      </c>
      <c r="AD775" s="5" t="str">
        <f t="shared" si="12"/>
        <v>No</v>
      </c>
      <c r="AF775" s="28"/>
      <c r="AG775" s="21"/>
    </row>
    <row r="776" spans="1:33">
      <c r="A776" s="8" t="s">
        <v>6146</v>
      </c>
      <c r="B776" s="8" t="s">
        <v>6147</v>
      </c>
      <c r="C776" s="9" t="s">
        <v>454</v>
      </c>
      <c r="D776" s="185"/>
      <c r="E776" s="188" t="s">
        <v>6148</v>
      </c>
      <c r="F776" s="9" t="s">
        <v>83</v>
      </c>
      <c r="G776" s="9" t="s">
        <v>147</v>
      </c>
      <c r="H776" s="10">
        <v>0</v>
      </c>
      <c r="I776" s="11">
        <v>21</v>
      </c>
      <c r="J776" s="24">
        <v>0</v>
      </c>
      <c r="K776" s="20"/>
      <c r="L776" s="14">
        <v>0</v>
      </c>
      <c r="N776" s="21">
        <v>0</v>
      </c>
      <c r="P776" s="21">
        <v>0</v>
      </c>
      <c r="R776" s="21">
        <v>0</v>
      </c>
      <c r="T776" s="21">
        <v>0</v>
      </c>
      <c r="V776" s="21">
        <v>0</v>
      </c>
      <c r="X776" s="21">
        <v>0</v>
      </c>
      <c r="Z776" s="21">
        <v>63430</v>
      </c>
      <c r="AB776" s="22">
        <v>63430</v>
      </c>
      <c r="AD776" s="5" t="str">
        <f t="shared" si="12"/>
        <v>No</v>
      </c>
      <c r="AF776" s="28"/>
      <c r="AG776" s="21"/>
    </row>
    <row r="777" spans="1:33">
      <c r="A777" s="8" t="s">
        <v>6567</v>
      </c>
      <c r="B777" s="8" t="s">
        <v>4511</v>
      </c>
      <c r="C777" s="9" t="s">
        <v>454</v>
      </c>
      <c r="D777" s="185" t="s">
        <v>4512</v>
      </c>
      <c r="E777" s="188" t="s">
        <v>4513</v>
      </c>
      <c r="F777" s="9" t="s">
        <v>83</v>
      </c>
      <c r="G777" s="9" t="s">
        <v>147</v>
      </c>
      <c r="H777" s="10">
        <v>0</v>
      </c>
      <c r="I777" s="11">
        <v>21</v>
      </c>
      <c r="J777" s="24">
        <v>0</v>
      </c>
      <c r="K777" s="20"/>
      <c r="L777" s="14">
        <v>0</v>
      </c>
      <c r="N777" s="21">
        <v>0</v>
      </c>
      <c r="P777" s="21">
        <v>0</v>
      </c>
      <c r="R777" s="21">
        <v>0</v>
      </c>
      <c r="T777" s="21">
        <v>0</v>
      </c>
      <c r="V777" s="21">
        <v>0</v>
      </c>
      <c r="X777" s="21">
        <v>0</v>
      </c>
      <c r="Z777" s="21">
        <v>207125</v>
      </c>
      <c r="AB777" s="22">
        <v>207125</v>
      </c>
      <c r="AD777" s="5" t="str">
        <f t="shared" si="12"/>
        <v>No</v>
      </c>
      <c r="AF777" s="28"/>
      <c r="AG777" s="21"/>
    </row>
    <row r="778" spans="1:33">
      <c r="A778" s="8" t="s">
        <v>1350</v>
      </c>
      <c r="B778" s="8" t="s">
        <v>450</v>
      </c>
      <c r="C778" s="9" t="s">
        <v>91</v>
      </c>
      <c r="D778" s="185">
        <v>9200</v>
      </c>
      <c r="E778" s="188">
        <v>90200</v>
      </c>
      <c r="F778" s="9" t="s">
        <v>88</v>
      </c>
      <c r="G778" s="9" t="s">
        <v>84</v>
      </c>
      <c r="H778" s="10">
        <v>87941</v>
      </c>
      <c r="I778" s="11">
        <v>21</v>
      </c>
      <c r="J778" s="24">
        <v>88109</v>
      </c>
      <c r="K778" s="20"/>
      <c r="L778" s="14">
        <v>0</v>
      </c>
      <c r="N778" s="21">
        <v>519883</v>
      </c>
      <c r="P778" s="21">
        <v>0</v>
      </c>
      <c r="R778" s="21">
        <v>0</v>
      </c>
      <c r="T778" s="21">
        <v>0</v>
      </c>
      <c r="V778" s="21">
        <v>0</v>
      </c>
      <c r="X778" s="21">
        <v>168761</v>
      </c>
      <c r="Z778" s="21">
        <v>0</v>
      </c>
      <c r="AB778" s="22">
        <v>776753</v>
      </c>
      <c r="AD778" s="5" t="str">
        <f t="shared" si="12"/>
        <v>No</v>
      </c>
      <c r="AF778" s="28"/>
      <c r="AG778" s="21"/>
    </row>
    <row r="779" spans="1:33">
      <c r="A779" s="8" t="s">
        <v>2389</v>
      </c>
      <c r="B779" s="8" t="s">
        <v>2108</v>
      </c>
      <c r="C779" s="9" t="s">
        <v>46</v>
      </c>
      <c r="D779" s="185" t="s">
        <v>2390</v>
      </c>
      <c r="E779" s="188" t="s">
        <v>2391</v>
      </c>
      <c r="F779" s="9" t="s">
        <v>88</v>
      </c>
      <c r="G779" s="9" t="s">
        <v>147</v>
      </c>
      <c r="H779" s="10">
        <v>0</v>
      </c>
      <c r="I779" s="11">
        <v>21</v>
      </c>
      <c r="J779" s="24">
        <v>0</v>
      </c>
      <c r="K779" s="20"/>
      <c r="L779" s="14">
        <v>0</v>
      </c>
      <c r="N779" s="21">
        <v>0</v>
      </c>
      <c r="P779" s="21">
        <v>0</v>
      </c>
      <c r="R779" s="21">
        <v>0</v>
      </c>
      <c r="T779" s="21">
        <v>0</v>
      </c>
      <c r="V779" s="21">
        <v>0</v>
      </c>
      <c r="X779" s="21">
        <v>0</v>
      </c>
      <c r="Z779" s="21">
        <v>1769654</v>
      </c>
      <c r="AB779" s="22">
        <v>1769654</v>
      </c>
      <c r="AD779" s="5" t="str">
        <f t="shared" si="12"/>
        <v>No</v>
      </c>
      <c r="AF779" s="28"/>
      <c r="AG779" s="21"/>
    </row>
    <row r="780" spans="1:33">
      <c r="A780" s="8" t="s">
        <v>4213</v>
      </c>
      <c r="B780" s="8" t="s">
        <v>4214</v>
      </c>
      <c r="C780" s="9" t="s">
        <v>154</v>
      </c>
      <c r="D780" s="185" t="s">
        <v>4215</v>
      </c>
      <c r="E780" s="188" t="s">
        <v>4216</v>
      </c>
      <c r="F780" s="9" t="s">
        <v>1320</v>
      </c>
      <c r="G780" s="9" t="s">
        <v>147</v>
      </c>
      <c r="H780" s="10">
        <v>0</v>
      </c>
      <c r="I780" s="11">
        <v>21</v>
      </c>
      <c r="J780" s="24">
        <v>0</v>
      </c>
      <c r="K780" s="20"/>
      <c r="L780" s="14">
        <v>0</v>
      </c>
      <c r="N780" s="21">
        <v>0</v>
      </c>
      <c r="P780" s="21">
        <v>0</v>
      </c>
      <c r="R780" s="21">
        <v>0</v>
      </c>
      <c r="T780" s="21">
        <v>0</v>
      </c>
      <c r="V780" s="21">
        <v>0</v>
      </c>
      <c r="X780" s="21">
        <v>0</v>
      </c>
      <c r="Z780" s="21">
        <v>348847</v>
      </c>
      <c r="AB780" s="22">
        <v>348847</v>
      </c>
      <c r="AD780" s="5" t="str">
        <f t="shared" si="12"/>
        <v>No</v>
      </c>
      <c r="AF780" s="28"/>
      <c r="AG780" s="21"/>
    </row>
    <row r="781" spans="1:33">
      <c r="A781" s="8" t="s">
        <v>407</v>
      </c>
      <c r="B781" s="8" t="s">
        <v>408</v>
      </c>
      <c r="C781" s="9" t="s">
        <v>103</v>
      </c>
      <c r="D781" s="185">
        <v>4174</v>
      </c>
      <c r="E781" s="188">
        <v>40174</v>
      </c>
      <c r="F781" s="9" t="s">
        <v>83</v>
      </c>
      <c r="G781" s="9" t="s">
        <v>5756</v>
      </c>
      <c r="H781" s="10">
        <v>90899</v>
      </c>
      <c r="I781" s="11">
        <v>21</v>
      </c>
      <c r="J781" s="24">
        <v>0</v>
      </c>
      <c r="K781" s="20"/>
      <c r="L781" s="14">
        <v>0</v>
      </c>
      <c r="N781" s="21">
        <v>0</v>
      </c>
      <c r="P781" s="21">
        <v>0</v>
      </c>
      <c r="R781" s="21">
        <v>0</v>
      </c>
      <c r="T781" s="21">
        <v>0</v>
      </c>
      <c r="V781" s="21">
        <v>0</v>
      </c>
      <c r="X781" s="21">
        <v>0</v>
      </c>
      <c r="Z781" s="21">
        <v>0</v>
      </c>
      <c r="AB781" s="22">
        <v>0</v>
      </c>
      <c r="AD781" s="5" t="str">
        <f t="shared" si="12"/>
        <v>No</v>
      </c>
      <c r="AF781" s="28"/>
      <c r="AG781" s="21"/>
    </row>
    <row r="782" spans="1:33">
      <c r="A782" s="8" t="s">
        <v>194</v>
      </c>
      <c r="B782" s="8" t="s">
        <v>195</v>
      </c>
      <c r="C782" s="9" t="s">
        <v>141</v>
      </c>
      <c r="D782" s="185">
        <v>3079</v>
      </c>
      <c r="E782" s="188">
        <v>30079</v>
      </c>
      <c r="F782" s="9" t="s">
        <v>83</v>
      </c>
      <c r="G782" s="9" t="s">
        <v>5756</v>
      </c>
      <c r="H782" s="10">
        <v>141238</v>
      </c>
      <c r="I782" s="11">
        <v>21</v>
      </c>
      <c r="J782" s="24">
        <v>0</v>
      </c>
      <c r="K782" s="20"/>
      <c r="L782" s="14">
        <v>0</v>
      </c>
      <c r="N782" s="21">
        <v>0</v>
      </c>
      <c r="P782" s="21">
        <v>0</v>
      </c>
      <c r="R782" s="21">
        <v>0</v>
      </c>
      <c r="T782" s="21">
        <v>0</v>
      </c>
      <c r="V782" s="21">
        <v>0</v>
      </c>
      <c r="X782" s="21">
        <v>0</v>
      </c>
      <c r="Z782" s="21">
        <v>891843</v>
      </c>
      <c r="AB782" s="22">
        <v>891843</v>
      </c>
      <c r="AD782" s="5" t="str">
        <f t="shared" si="12"/>
        <v>No</v>
      </c>
      <c r="AF782" s="28"/>
      <c r="AG782" s="21"/>
    </row>
    <row r="783" spans="1:33">
      <c r="A783" s="8" t="s">
        <v>5092</v>
      </c>
      <c r="B783" s="8" t="s">
        <v>5093</v>
      </c>
      <c r="C783" s="9" t="s">
        <v>154</v>
      </c>
      <c r="D783" s="185">
        <v>4102</v>
      </c>
      <c r="E783" s="188">
        <v>40102</v>
      </c>
      <c r="F783" s="9" t="s">
        <v>88</v>
      </c>
      <c r="G783" s="9" t="s">
        <v>5756</v>
      </c>
      <c r="H783" s="10">
        <v>215304</v>
      </c>
      <c r="I783" s="11">
        <v>21</v>
      </c>
      <c r="J783" s="24">
        <v>0</v>
      </c>
      <c r="K783" s="20"/>
      <c r="L783" s="14">
        <v>0</v>
      </c>
      <c r="N783" s="21">
        <v>0</v>
      </c>
      <c r="P783" s="21">
        <v>0</v>
      </c>
      <c r="R783" s="21">
        <v>0</v>
      </c>
      <c r="T783" s="21">
        <v>0</v>
      </c>
      <c r="V783" s="21">
        <v>0</v>
      </c>
      <c r="X783" s="21">
        <v>0</v>
      </c>
      <c r="Z783" s="21">
        <v>991565</v>
      </c>
      <c r="AB783" s="22">
        <v>991565</v>
      </c>
      <c r="AD783" s="5" t="str">
        <f t="shared" si="12"/>
        <v>No</v>
      </c>
      <c r="AF783" s="28"/>
      <c r="AG783" s="21"/>
    </row>
    <row r="784" spans="1:33">
      <c r="A784" s="8" t="s">
        <v>6568</v>
      </c>
      <c r="B784" s="8" t="s">
        <v>523</v>
      </c>
      <c r="C784" s="9" t="s">
        <v>171</v>
      </c>
      <c r="D784" s="185">
        <v>4155</v>
      </c>
      <c r="E784" s="188">
        <v>40155</v>
      </c>
      <c r="F784" s="9" t="s">
        <v>83</v>
      </c>
      <c r="G784" s="9" t="s">
        <v>5756</v>
      </c>
      <c r="H784" s="10">
        <v>69173</v>
      </c>
      <c r="I784" s="11">
        <v>21</v>
      </c>
      <c r="J784" s="24">
        <v>0</v>
      </c>
      <c r="K784" s="20"/>
      <c r="L784" s="14">
        <v>0</v>
      </c>
      <c r="N784" s="21">
        <v>0</v>
      </c>
      <c r="P784" s="21">
        <v>0</v>
      </c>
      <c r="R784" s="21">
        <v>0</v>
      </c>
      <c r="T784" s="21">
        <v>0</v>
      </c>
      <c r="V784" s="21">
        <v>0</v>
      </c>
      <c r="X784" s="21">
        <v>0</v>
      </c>
      <c r="Z784" s="21">
        <v>510134</v>
      </c>
      <c r="AB784" s="22">
        <v>510134</v>
      </c>
      <c r="AD784" s="5" t="str">
        <f t="shared" si="12"/>
        <v>No</v>
      </c>
      <c r="AF784" s="28"/>
      <c r="AG784" s="21"/>
    </row>
    <row r="785" spans="1:33">
      <c r="A785" s="8" t="s">
        <v>206</v>
      </c>
      <c r="B785" s="8" t="s">
        <v>207</v>
      </c>
      <c r="C785" s="9" t="s">
        <v>112</v>
      </c>
      <c r="D785" s="185">
        <v>1086</v>
      </c>
      <c r="E785" s="188">
        <v>10086</v>
      </c>
      <c r="F785" s="9" t="s">
        <v>88</v>
      </c>
      <c r="G785" s="9" t="s">
        <v>84</v>
      </c>
      <c r="H785" s="10">
        <v>88087</v>
      </c>
      <c r="I785" s="11">
        <v>21</v>
      </c>
      <c r="J785" s="24">
        <v>774041</v>
      </c>
      <c r="K785" s="20"/>
      <c r="L785" s="14">
        <v>0</v>
      </c>
      <c r="N785" s="21">
        <v>0</v>
      </c>
      <c r="P785" s="21">
        <v>0</v>
      </c>
      <c r="R785" s="21">
        <v>0</v>
      </c>
      <c r="T785" s="21">
        <v>0</v>
      </c>
      <c r="V785" s="21">
        <v>0</v>
      </c>
      <c r="X785" s="21">
        <v>0</v>
      </c>
      <c r="Z785" s="21">
        <v>0</v>
      </c>
      <c r="AB785" s="22">
        <v>774041</v>
      </c>
      <c r="AD785" s="5" t="str">
        <f t="shared" si="12"/>
        <v>No</v>
      </c>
      <c r="AF785" s="28"/>
      <c r="AG785" s="21"/>
    </row>
    <row r="786" spans="1:33">
      <c r="A786" s="8" t="s">
        <v>2827</v>
      </c>
      <c r="B786" s="8" t="s">
        <v>2828</v>
      </c>
      <c r="C786" s="9" t="s">
        <v>210</v>
      </c>
      <c r="D786" s="185" t="s">
        <v>2829</v>
      </c>
      <c r="E786" s="188" t="s">
        <v>2830</v>
      </c>
      <c r="F786" s="9" t="s">
        <v>83</v>
      </c>
      <c r="G786" s="9" t="s">
        <v>147</v>
      </c>
      <c r="H786" s="10">
        <v>0</v>
      </c>
      <c r="I786" s="11">
        <v>21</v>
      </c>
      <c r="J786" s="24">
        <v>0</v>
      </c>
      <c r="K786" s="20"/>
      <c r="L786" s="14">
        <v>0</v>
      </c>
      <c r="N786" s="21">
        <v>0</v>
      </c>
      <c r="P786" s="21">
        <v>0</v>
      </c>
      <c r="R786" s="21">
        <v>0</v>
      </c>
      <c r="T786" s="21">
        <v>0</v>
      </c>
      <c r="V786" s="21">
        <v>0</v>
      </c>
      <c r="X786" s="21">
        <v>0</v>
      </c>
      <c r="Z786" s="21">
        <v>23978</v>
      </c>
      <c r="AB786" s="22">
        <v>23978</v>
      </c>
      <c r="AD786" s="5" t="str">
        <f t="shared" si="12"/>
        <v>No</v>
      </c>
      <c r="AF786" s="28"/>
      <c r="AG786" s="21"/>
    </row>
    <row r="787" spans="1:33">
      <c r="A787" s="8" t="s">
        <v>892</v>
      </c>
      <c r="B787" s="8" t="s">
        <v>2553</v>
      </c>
      <c r="C787" s="9" t="s">
        <v>466</v>
      </c>
      <c r="D787" s="185" t="s">
        <v>2554</v>
      </c>
      <c r="E787" s="188" t="s">
        <v>2555</v>
      </c>
      <c r="F787" s="9" t="s">
        <v>83</v>
      </c>
      <c r="G787" s="9" t="s">
        <v>147</v>
      </c>
      <c r="H787" s="10">
        <v>0</v>
      </c>
      <c r="I787" s="11">
        <v>21</v>
      </c>
      <c r="J787" s="24">
        <v>0</v>
      </c>
      <c r="K787" s="20"/>
      <c r="L787" s="14">
        <v>0</v>
      </c>
      <c r="N787" s="21">
        <v>0</v>
      </c>
      <c r="P787" s="21">
        <v>0</v>
      </c>
      <c r="R787" s="21">
        <v>0</v>
      </c>
      <c r="T787" s="21">
        <v>0</v>
      </c>
      <c r="V787" s="21">
        <v>0</v>
      </c>
      <c r="X787" s="21">
        <v>0</v>
      </c>
      <c r="Z787" s="21">
        <v>0</v>
      </c>
      <c r="AB787" s="22">
        <v>0</v>
      </c>
      <c r="AD787" s="5" t="str">
        <f t="shared" si="12"/>
        <v>No</v>
      </c>
      <c r="AF787" s="28"/>
      <c r="AG787" s="21"/>
    </row>
    <row r="788" spans="1:33">
      <c r="A788" s="8" t="s">
        <v>527</v>
      </c>
      <c r="B788" s="8" t="s">
        <v>528</v>
      </c>
      <c r="C788" s="9" t="s">
        <v>82</v>
      </c>
      <c r="D788" s="185">
        <v>2212</v>
      </c>
      <c r="E788" s="188">
        <v>20212</v>
      </c>
      <c r="F788" s="9" t="s">
        <v>83</v>
      </c>
      <c r="G788" s="9" t="s">
        <v>5756</v>
      </c>
      <c r="H788" s="10">
        <v>18351295</v>
      </c>
      <c r="I788" s="11">
        <v>21</v>
      </c>
      <c r="J788" s="24">
        <v>0</v>
      </c>
      <c r="K788" s="20"/>
      <c r="L788" s="14">
        <v>0</v>
      </c>
      <c r="N788" s="21">
        <v>0</v>
      </c>
      <c r="P788" s="21">
        <v>0</v>
      </c>
      <c r="R788" s="21">
        <v>0</v>
      </c>
      <c r="T788" s="21">
        <v>0</v>
      </c>
      <c r="V788" s="21">
        <v>0</v>
      </c>
      <c r="X788" s="21">
        <v>0</v>
      </c>
      <c r="Z788" s="21">
        <v>677311</v>
      </c>
      <c r="AB788" s="22">
        <v>677311</v>
      </c>
      <c r="AD788" s="5" t="str">
        <f t="shared" si="12"/>
        <v>No</v>
      </c>
      <c r="AF788" s="28"/>
      <c r="AG788" s="21"/>
    </row>
    <row r="789" spans="1:33">
      <c r="A789" s="8" t="s">
        <v>3091</v>
      </c>
      <c r="B789" s="8" t="s">
        <v>3092</v>
      </c>
      <c r="C789" s="9" t="s">
        <v>171</v>
      </c>
      <c r="D789" s="185" t="s">
        <v>3093</v>
      </c>
      <c r="E789" s="188">
        <v>41068</v>
      </c>
      <c r="F789" s="9" t="s">
        <v>83</v>
      </c>
      <c r="G789" s="9" t="s">
        <v>84</v>
      </c>
      <c r="H789" s="10">
        <v>349064</v>
      </c>
      <c r="I789" s="11">
        <v>21</v>
      </c>
      <c r="J789" s="24">
        <v>0</v>
      </c>
      <c r="K789" s="20"/>
      <c r="L789" s="14">
        <v>0</v>
      </c>
      <c r="N789" s="21">
        <v>0</v>
      </c>
      <c r="P789" s="21">
        <v>0</v>
      </c>
      <c r="R789" s="21">
        <v>0</v>
      </c>
      <c r="T789" s="21">
        <v>0</v>
      </c>
      <c r="V789" s="21">
        <v>0</v>
      </c>
      <c r="X789" s="21">
        <v>0</v>
      </c>
      <c r="Z789" s="21">
        <v>0</v>
      </c>
      <c r="AB789" s="22">
        <v>0</v>
      </c>
      <c r="AD789" s="5" t="str">
        <f t="shared" si="12"/>
        <v>No</v>
      </c>
      <c r="AF789" s="28"/>
      <c r="AG789" s="21"/>
    </row>
    <row r="790" spans="1:33">
      <c r="A790" s="8" t="s">
        <v>1151</v>
      </c>
      <c r="B790" s="8" t="s">
        <v>167</v>
      </c>
      <c r="C790" s="9" t="s">
        <v>160</v>
      </c>
      <c r="D790" s="185">
        <v>1115</v>
      </c>
      <c r="E790" s="188">
        <v>10115</v>
      </c>
      <c r="F790" s="9" t="s">
        <v>88</v>
      </c>
      <c r="G790" s="9" t="s">
        <v>84</v>
      </c>
      <c r="H790" s="10">
        <v>203914</v>
      </c>
      <c r="I790" s="11">
        <v>21</v>
      </c>
      <c r="J790" s="24">
        <v>0</v>
      </c>
      <c r="K790" s="20"/>
      <c r="L790" s="14">
        <v>0</v>
      </c>
      <c r="N790" s="21">
        <v>0</v>
      </c>
      <c r="P790" s="21">
        <v>0</v>
      </c>
      <c r="R790" s="21">
        <v>0</v>
      </c>
      <c r="T790" s="21">
        <v>2000000</v>
      </c>
      <c r="V790" s="21">
        <v>0</v>
      </c>
      <c r="X790" s="21">
        <v>0</v>
      </c>
      <c r="Z790" s="21">
        <v>0</v>
      </c>
      <c r="AB790" s="22">
        <v>2000000</v>
      </c>
      <c r="AD790" s="5" t="str">
        <f t="shared" si="12"/>
        <v>No</v>
      </c>
      <c r="AF790" s="28"/>
      <c r="AG790" s="21"/>
    </row>
    <row r="791" spans="1:33">
      <c r="A791" s="8" t="s">
        <v>654</v>
      </c>
      <c r="B791" s="8" t="s">
        <v>655</v>
      </c>
      <c r="C791" s="9" t="s">
        <v>150</v>
      </c>
      <c r="D791" s="185">
        <v>6094</v>
      </c>
      <c r="E791" s="188">
        <v>60094</v>
      </c>
      <c r="F791" s="9" t="s">
        <v>83</v>
      </c>
      <c r="G791" s="9" t="s">
        <v>5756</v>
      </c>
      <c r="H791" s="10">
        <v>94457</v>
      </c>
      <c r="I791" s="11">
        <v>21</v>
      </c>
      <c r="J791" s="24">
        <v>0</v>
      </c>
      <c r="K791" s="20"/>
      <c r="L791" s="14">
        <v>0</v>
      </c>
      <c r="N791" s="21">
        <v>0</v>
      </c>
      <c r="P791" s="21">
        <v>0</v>
      </c>
      <c r="R791" s="21">
        <v>0</v>
      </c>
      <c r="T791" s="21">
        <v>0</v>
      </c>
      <c r="V791" s="21">
        <v>0</v>
      </c>
      <c r="X791" s="21">
        <v>0</v>
      </c>
      <c r="Z791" s="21">
        <v>130395</v>
      </c>
      <c r="AB791" s="22">
        <v>130395</v>
      </c>
      <c r="AD791" s="5" t="str">
        <f t="shared" si="12"/>
        <v>No</v>
      </c>
      <c r="AF791" s="28"/>
      <c r="AG791" s="21"/>
    </row>
    <row r="792" spans="1:33">
      <c r="A792" s="8" t="s">
        <v>4189</v>
      </c>
      <c r="B792" s="8" t="s">
        <v>4190</v>
      </c>
      <c r="C792" s="9" t="s">
        <v>154</v>
      </c>
      <c r="D792" s="185" t="s">
        <v>4191</v>
      </c>
      <c r="E792" s="188" t="s">
        <v>4192</v>
      </c>
      <c r="F792" s="9" t="s">
        <v>88</v>
      </c>
      <c r="G792" s="9" t="s">
        <v>147</v>
      </c>
      <c r="H792" s="10">
        <v>0</v>
      </c>
      <c r="I792" s="11">
        <v>21</v>
      </c>
      <c r="J792" s="24">
        <v>0</v>
      </c>
      <c r="K792" s="20"/>
      <c r="L792" s="14">
        <v>0</v>
      </c>
      <c r="N792" s="21">
        <v>0</v>
      </c>
      <c r="P792" s="21">
        <v>0</v>
      </c>
      <c r="R792" s="21">
        <v>0</v>
      </c>
      <c r="T792" s="21">
        <v>0</v>
      </c>
      <c r="V792" s="21">
        <v>0</v>
      </c>
      <c r="X792" s="21">
        <v>0</v>
      </c>
      <c r="Z792" s="21">
        <v>257532</v>
      </c>
      <c r="AB792" s="22">
        <v>257532</v>
      </c>
      <c r="AD792" s="5" t="str">
        <f t="shared" si="12"/>
        <v>No</v>
      </c>
      <c r="AF792" s="28"/>
      <c r="AG792" s="21"/>
    </row>
    <row r="793" spans="1:33">
      <c r="A793" s="8" t="s">
        <v>3026</v>
      </c>
      <c r="B793" s="8" t="s">
        <v>6443</v>
      </c>
      <c r="C793" s="9" t="s">
        <v>233</v>
      </c>
      <c r="D793" s="185" t="s">
        <v>3027</v>
      </c>
      <c r="E793" s="188" t="s">
        <v>3028</v>
      </c>
      <c r="F793" s="9" t="s">
        <v>88</v>
      </c>
      <c r="G793" s="9" t="s">
        <v>147</v>
      </c>
      <c r="H793" s="10">
        <v>0</v>
      </c>
      <c r="I793" s="11">
        <v>20</v>
      </c>
      <c r="J793" s="24">
        <v>0</v>
      </c>
      <c r="K793" s="20"/>
      <c r="L793" s="14">
        <v>0</v>
      </c>
      <c r="N793" s="21">
        <v>0</v>
      </c>
      <c r="P793" s="21">
        <v>0</v>
      </c>
      <c r="R793" s="21">
        <v>0</v>
      </c>
      <c r="T793" s="21">
        <v>0</v>
      </c>
      <c r="V793" s="21">
        <v>0</v>
      </c>
      <c r="X793" s="21">
        <v>0</v>
      </c>
      <c r="Z793" s="21">
        <v>607783</v>
      </c>
      <c r="AB793" s="22">
        <v>607783</v>
      </c>
      <c r="AD793" s="5" t="str">
        <f t="shared" si="12"/>
        <v>No</v>
      </c>
      <c r="AF793" s="28"/>
      <c r="AG793" s="21"/>
    </row>
    <row r="794" spans="1:33">
      <c r="A794" s="8" t="s">
        <v>4350</v>
      </c>
      <c r="B794" s="8" t="s">
        <v>4351</v>
      </c>
      <c r="C794" s="9" t="s">
        <v>235</v>
      </c>
      <c r="D794" s="185" t="s">
        <v>4352</v>
      </c>
      <c r="E794" s="188" t="s">
        <v>4353</v>
      </c>
      <c r="F794" s="9" t="s">
        <v>88</v>
      </c>
      <c r="G794" s="9" t="s">
        <v>147</v>
      </c>
      <c r="H794" s="10">
        <v>0</v>
      </c>
      <c r="I794" s="11">
        <v>20</v>
      </c>
      <c r="J794" s="24">
        <v>0</v>
      </c>
      <c r="K794" s="20"/>
      <c r="L794" s="14">
        <v>0</v>
      </c>
      <c r="N794" s="21">
        <v>0</v>
      </c>
      <c r="P794" s="21">
        <v>0</v>
      </c>
      <c r="R794" s="21">
        <v>0</v>
      </c>
      <c r="T794" s="21">
        <v>0</v>
      </c>
      <c r="V794" s="21">
        <v>0</v>
      </c>
      <c r="X794" s="21">
        <v>0</v>
      </c>
      <c r="Z794" s="21">
        <v>647214</v>
      </c>
      <c r="AB794" s="22">
        <v>647214</v>
      </c>
      <c r="AD794" s="5" t="str">
        <f t="shared" si="12"/>
        <v>No</v>
      </c>
      <c r="AF794" s="28"/>
      <c r="AG794" s="21"/>
    </row>
    <row r="795" spans="1:33">
      <c r="A795" s="8" t="s">
        <v>2992</v>
      </c>
      <c r="B795" s="8" t="s">
        <v>2993</v>
      </c>
      <c r="C795" s="9" t="s">
        <v>132</v>
      </c>
      <c r="D795" s="185">
        <v>5045</v>
      </c>
      <c r="E795" s="188">
        <v>50045</v>
      </c>
      <c r="F795" s="9" t="s">
        <v>83</v>
      </c>
      <c r="G795" s="9" t="s">
        <v>84</v>
      </c>
      <c r="H795" s="10">
        <v>8608208</v>
      </c>
      <c r="I795" s="11">
        <v>20</v>
      </c>
      <c r="J795" s="24">
        <v>0</v>
      </c>
      <c r="K795" s="20"/>
      <c r="L795" s="14">
        <v>0</v>
      </c>
      <c r="N795" s="21">
        <v>0</v>
      </c>
      <c r="P795" s="21">
        <v>0</v>
      </c>
      <c r="R795" s="21">
        <v>879041</v>
      </c>
      <c r="T795" s="21">
        <v>0</v>
      </c>
      <c r="V795" s="21">
        <v>0</v>
      </c>
      <c r="X795" s="21">
        <v>0</v>
      </c>
      <c r="Z795" s="21">
        <v>0</v>
      </c>
      <c r="AB795" s="22">
        <v>879041</v>
      </c>
      <c r="AD795" s="5" t="str">
        <f t="shared" si="12"/>
        <v>No</v>
      </c>
      <c r="AF795" s="28"/>
      <c r="AG795" s="21"/>
    </row>
    <row r="796" spans="1:33">
      <c r="A796" s="8" t="s">
        <v>6157</v>
      </c>
      <c r="B796" s="8" t="s">
        <v>5457</v>
      </c>
      <c r="C796" s="9" t="s">
        <v>217</v>
      </c>
      <c r="D796" s="185"/>
      <c r="E796" s="188">
        <v>30201</v>
      </c>
      <c r="F796" s="9" t="s">
        <v>83</v>
      </c>
      <c r="G796" s="9" t="s">
        <v>84</v>
      </c>
      <c r="H796" s="10">
        <v>2203663</v>
      </c>
      <c r="I796" s="11">
        <v>20</v>
      </c>
      <c r="J796" s="24">
        <v>3000000</v>
      </c>
      <c r="K796" s="20"/>
      <c r="L796" s="14">
        <v>0</v>
      </c>
      <c r="N796" s="21">
        <v>0</v>
      </c>
      <c r="P796" s="21">
        <v>0</v>
      </c>
      <c r="R796" s="21">
        <v>0</v>
      </c>
      <c r="T796" s="21">
        <v>0</v>
      </c>
      <c r="V796" s="21">
        <v>0</v>
      </c>
      <c r="X796" s="21">
        <v>0</v>
      </c>
      <c r="Z796" s="21">
        <v>0</v>
      </c>
      <c r="AB796" s="22">
        <v>3000000</v>
      </c>
      <c r="AD796" s="5" t="str">
        <f t="shared" si="12"/>
        <v>No</v>
      </c>
      <c r="AF796" s="28"/>
      <c r="AG796" s="21"/>
    </row>
    <row r="797" spans="1:33">
      <c r="A797" s="8" t="s">
        <v>4982</v>
      </c>
      <c r="B797" s="8" t="s">
        <v>4983</v>
      </c>
      <c r="C797" s="9" t="s">
        <v>91</v>
      </c>
      <c r="D797" s="185" t="s">
        <v>4984</v>
      </c>
      <c r="E797" s="188" t="s">
        <v>4985</v>
      </c>
      <c r="F797" s="9" t="s">
        <v>88</v>
      </c>
      <c r="G797" s="9" t="s">
        <v>147</v>
      </c>
      <c r="H797" s="10">
        <v>0</v>
      </c>
      <c r="I797" s="11">
        <v>20</v>
      </c>
      <c r="J797" s="24">
        <v>0</v>
      </c>
      <c r="K797" s="20"/>
      <c r="L797" s="14">
        <v>0</v>
      </c>
      <c r="N797" s="21">
        <v>0</v>
      </c>
      <c r="P797" s="21">
        <v>0</v>
      </c>
      <c r="R797" s="21">
        <v>0</v>
      </c>
      <c r="T797" s="21">
        <v>0</v>
      </c>
      <c r="V797" s="21">
        <v>0</v>
      </c>
      <c r="X797" s="21">
        <v>0</v>
      </c>
      <c r="Z797" s="21">
        <v>240223</v>
      </c>
      <c r="AB797" s="22">
        <v>240223</v>
      </c>
      <c r="AD797" s="5" t="str">
        <f t="shared" si="12"/>
        <v>No</v>
      </c>
      <c r="AF797" s="28"/>
      <c r="AG797" s="21"/>
    </row>
    <row r="798" spans="1:33">
      <c r="A798" s="8" t="s">
        <v>4262</v>
      </c>
      <c r="B798" s="8" t="s">
        <v>4263</v>
      </c>
      <c r="C798" s="9" t="s">
        <v>235</v>
      </c>
      <c r="D798" s="185" t="s">
        <v>4264</v>
      </c>
      <c r="E798" s="188" t="s">
        <v>4265</v>
      </c>
      <c r="F798" s="9" t="s">
        <v>83</v>
      </c>
      <c r="G798" s="9" t="s">
        <v>147</v>
      </c>
      <c r="H798" s="10">
        <v>0</v>
      </c>
      <c r="I798" s="11">
        <v>20</v>
      </c>
      <c r="J798" s="24">
        <v>0</v>
      </c>
      <c r="K798" s="20"/>
      <c r="L798" s="14">
        <v>0</v>
      </c>
      <c r="N798" s="21">
        <v>0</v>
      </c>
      <c r="P798" s="21">
        <v>0</v>
      </c>
      <c r="R798" s="21">
        <v>0</v>
      </c>
      <c r="T798" s="21">
        <v>0</v>
      </c>
      <c r="V798" s="21">
        <v>0</v>
      </c>
      <c r="X798" s="21">
        <v>0</v>
      </c>
      <c r="Z798" s="21">
        <v>274591</v>
      </c>
      <c r="AB798" s="22">
        <v>274591</v>
      </c>
      <c r="AD798" s="5" t="str">
        <f t="shared" si="12"/>
        <v>No</v>
      </c>
      <c r="AF798" s="28"/>
      <c r="AG798" s="21"/>
    </row>
    <row r="799" spans="1:33">
      <c r="A799" s="8" t="s">
        <v>1578</v>
      </c>
      <c r="B799" s="8" t="s">
        <v>6427</v>
      </c>
      <c r="C799" s="9" t="s">
        <v>178</v>
      </c>
      <c r="D799" s="185" t="s">
        <v>1579</v>
      </c>
      <c r="E799" s="188" t="s">
        <v>1580</v>
      </c>
      <c r="F799" s="9" t="s">
        <v>88</v>
      </c>
      <c r="G799" s="9" t="s">
        <v>147</v>
      </c>
      <c r="H799" s="10">
        <v>0</v>
      </c>
      <c r="I799" s="11">
        <v>20</v>
      </c>
      <c r="J799" s="24">
        <v>0</v>
      </c>
      <c r="K799" s="20"/>
      <c r="L799" s="14">
        <v>0</v>
      </c>
      <c r="N799" s="21">
        <v>0</v>
      </c>
      <c r="P799" s="21">
        <v>0</v>
      </c>
      <c r="R799" s="21">
        <v>0</v>
      </c>
      <c r="T799" s="21">
        <v>0</v>
      </c>
      <c r="V799" s="21">
        <v>0</v>
      </c>
      <c r="X799" s="21">
        <v>0</v>
      </c>
      <c r="Z799" s="21">
        <v>1466968</v>
      </c>
      <c r="AB799" s="22">
        <v>1466968</v>
      </c>
      <c r="AD799" s="5" t="str">
        <f t="shared" si="12"/>
        <v>No</v>
      </c>
      <c r="AF799" s="28"/>
      <c r="AG799" s="21"/>
    </row>
    <row r="800" spans="1:33">
      <c r="A800" s="8" t="s">
        <v>2042</v>
      </c>
      <c r="B800" s="8" t="s">
        <v>723</v>
      </c>
      <c r="C800" s="9" t="s">
        <v>69</v>
      </c>
      <c r="D800" s="185" t="s">
        <v>2043</v>
      </c>
      <c r="E800" s="188" t="s">
        <v>2044</v>
      </c>
      <c r="F800" s="9" t="s">
        <v>157</v>
      </c>
      <c r="G800" s="9" t="s">
        <v>147</v>
      </c>
      <c r="H800" s="10">
        <v>0</v>
      </c>
      <c r="I800" s="11">
        <v>20</v>
      </c>
      <c r="J800" s="24">
        <v>0</v>
      </c>
      <c r="K800" s="20"/>
      <c r="L800" s="14">
        <v>0</v>
      </c>
      <c r="N800" s="21">
        <v>0</v>
      </c>
      <c r="P800" s="21">
        <v>0</v>
      </c>
      <c r="R800" s="21">
        <v>0</v>
      </c>
      <c r="T800" s="21">
        <v>0</v>
      </c>
      <c r="V800" s="21">
        <v>0</v>
      </c>
      <c r="X800" s="21">
        <v>0</v>
      </c>
      <c r="Z800" s="21">
        <v>249505</v>
      </c>
      <c r="AB800" s="22">
        <v>249505</v>
      </c>
      <c r="AD800" s="5" t="str">
        <f t="shared" si="12"/>
        <v>No</v>
      </c>
      <c r="AF800" s="28"/>
      <c r="AG800" s="21"/>
    </row>
    <row r="801" spans="1:33">
      <c r="A801" s="8" t="s">
        <v>1425</v>
      </c>
      <c r="B801" s="8" t="s">
        <v>1426</v>
      </c>
      <c r="C801" s="9" t="s">
        <v>150</v>
      </c>
      <c r="D801" s="185" t="s">
        <v>1427</v>
      </c>
      <c r="E801" s="188" t="s">
        <v>1428</v>
      </c>
      <c r="F801" s="9" t="s">
        <v>214</v>
      </c>
      <c r="G801" s="9" t="s">
        <v>147</v>
      </c>
      <c r="H801" s="10">
        <v>0</v>
      </c>
      <c r="I801" s="11">
        <v>20</v>
      </c>
      <c r="J801" s="24">
        <v>0</v>
      </c>
      <c r="K801" s="20"/>
      <c r="L801" s="14">
        <v>0</v>
      </c>
      <c r="N801" s="21">
        <v>0</v>
      </c>
      <c r="P801" s="21">
        <v>0</v>
      </c>
      <c r="R801" s="21">
        <v>0</v>
      </c>
      <c r="T801" s="21">
        <v>0</v>
      </c>
      <c r="V801" s="21">
        <v>0</v>
      </c>
      <c r="X801" s="21">
        <v>0</v>
      </c>
      <c r="Z801" s="21">
        <v>149788</v>
      </c>
      <c r="AB801" s="22">
        <v>149788</v>
      </c>
      <c r="AD801" s="5" t="str">
        <f t="shared" si="12"/>
        <v>No</v>
      </c>
      <c r="AF801" s="28"/>
      <c r="AG801" s="21"/>
    </row>
    <row r="802" spans="1:33">
      <c r="A802" s="8" t="s">
        <v>6569</v>
      </c>
      <c r="B802" s="8" t="s">
        <v>3023</v>
      </c>
      <c r="C802" s="9" t="s">
        <v>233</v>
      </c>
      <c r="D802" s="185" t="s">
        <v>3024</v>
      </c>
      <c r="E802" s="188" t="s">
        <v>3025</v>
      </c>
      <c r="F802" s="9" t="s">
        <v>157</v>
      </c>
      <c r="G802" s="9" t="s">
        <v>147</v>
      </c>
      <c r="H802" s="10">
        <v>0</v>
      </c>
      <c r="I802" s="11">
        <v>20</v>
      </c>
      <c r="J802" s="24">
        <v>0</v>
      </c>
      <c r="K802" s="20"/>
      <c r="L802" s="14">
        <v>0</v>
      </c>
      <c r="N802" s="21">
        <v>0</v>
      </c>
      <c r="P802" s="21">
        <v>0</v>
      </c>
      <c r="R802" s="21">
        <v>0</v>
      </c>
      <c r="T802" s="21">
        <v>0</v>
      </c>
      <c r="V802" s="21">
        <v>0</v>
      </c>
      <c r="X802" s="21">
        <v>0</v>
      </c>
      <c r="Z802" s="21">
        <v>308619</v>
      </c>
      <c r="AB802" s="22">
        <v>308619</v>
      </c>
      <c r="AD802" s="5" t="str">
        <f t="shared" si="12"/>
        <v>No</v>
      </c>
      <c r="AF802" s="28"/>
      <c r="AG802" s="21"/>
    </row>
    <row r="803" spans="1:33">
      <c r="A803" s="8" t="s">
        <v>80</v>
      </c>
      <c r="B803" s="8" t="s">
        <v>81</v>
      </c>
      <c r="C803" s="9" t="s">
        <v>82</v>
      </c>
      <c r="D803" s="185">
        <v>2193</v>
      </c>
      <c r="E803" s="188">
        <v>20193</v>
      </c>
      <c r="F803" s="9" t="s">
        <v>83</v>
      </c>
      <c r="G803" s="9" t="s">
        <v>84</v>
      </c>
      <c r="H803" s="10">
        <v>95259</v>
      </c>
      <c r="I803" s="11">
        <v>20</v>
      </c>
      <c r="J803" s="24">
        <v>0</v>
      </c>
      <c r="K803" s="20"/>
      <c r="L803" s="14">
        <v>0</v>
      </c>
      <c r="N803" s="21">
        <v>0</v>
      </c>
      <c r="P803" s="21">
        <v>0</v>
      </c>
      <c r="R803" s="21">
        <v>0</v>
      </c>
      <c r="T803" s="21">
        <v>415825</v>
      </c>
      <c r="V803" s="21">
        <v>0</v>
      </c>
      <c r="X803" s="21">
        <v>0</v>
      </c>
      <c r="Z803" s="21">
        <v>0</v>
      </c>
      <c r="AB803" s="22">
        <v>415825</v>
      </c>
      <c r="AD803" s="5" t="str">
        <f t="shared" si="12"/>
        <v>No</v>
      </c>
      <c r="AF803" s="28"/>
      <c r="AG803" s="21"/>
    </row>
    <row r="804" spans="1:33">
      <c r="A804" s="8" t="s">
        <v>3632</v>
      </c>
      <c r="B804" s="8" t="s">
        <v>3633</v>
      </c>
      <c r="C804" s="9" t="s">
        <v>120</v>
      </c>
      <c r="D804" s="185">
        <v>6001</v>
      </c>
      <c r="E804" s="188">
        <v>60001</v>
      </c>
      <c r="F804" s="9" t="s">
        <v>83</v>
      </c>
      <c r="G804" s="9" t="s">
        <v>5756</v>
      </c>
      <c r="H804" s="10">
        <v>196651</v>
      </c>
      <c r="I804" s="11">
        <v>20</v>
      </c>
      <c r="J804" s="24">
        <v>0</v>
      </c>
      <c r="K804" s="20"/>
      <c r="L804" s="14">
        <v>0</v>
      </c>
      <c r="N804" s="21">
        <v>0</v>
      </c>
      <c r="P804" s="21">
        <v>0</v>
      </c>
      <c r="R804" s="21">
        <v>0</v>
      </c>
      <c r="T804" s="21">
        <v>0</v>
      </c>
      <c r="V804" s="21">
        <v>0</v>
      </c>
      <c r="X804" s="21">
        <v>0</v>
      </c>
      <c r="Z804" s="21">
        <v>404222</v>
      </c>
      <c r="AB804" s="22">
        <v>404222</v>
      </c>
      <c r="AD804" s="5" t="str">
        <f t="shared" si="12"/>
        <v>No</v>
      </c>
      <c r="AF804" s="28"/>
      <c r="AG804" s="21"/>
    </row>
    <row r="805" spans="1:33">
      <c r="A805" s="8" t="s">
        <v>636</v>
      </c>
      <c r="B805" s="8" t="s">
        <v>637</v>
      </c>
      <c r="C805" s="9" t="s">
        <v>160</v>
      </c>
      <c r="D805" s="185">
        <v>1114</v>
      </c>
      <c r="E805" s="188">
        <v>10114</v>
      </c>
      <c r="F805" s="9" t="s">
        <v>88</v>
      </c>
      <c r="G805" s="9" t="s">
        <v>5756</v>
      </c>
      <c r="H805" s="10">
        <v>203914</v>
      </c>
      <c r="I805" s="11">
        <v>20</v>
      </c>
      <c r="J805" s="24">
        <v>0</v>
      </c>
      <c r="K805" s="20"/>
      <c r="L805" s="14">
        <v>0</v>
      </c>
      <c r="N805" s="21">
        <v>0</v>
      </c>
      <c r="P805" s="21">
        <v>0</v>
      </c>
      <c r="R805" s="21">
        <v>0</v>
      </c>
      <c r="T805" s="21">
        <v>0</v>
      </c>
      <c r="V805" s="21">
        <v>0</v>
      </c>
      <c r="X805" s="21">
        <v>0</v>
      </c>
      <c r="Z805" s="21">
        <v>36040</v>
      </c>
      <c r="AB805" s="22">
        <v>36040</v>
      </c>
      <c r="AD805" s="5" t="str">
        <f t="shared" si="12"/>
        <v>No</v>
      </c>
      <c r="AF805" s="28"/>
      <c r="AG805" s="21"/>
    </row>
    <row r="806" spans="1:33">
      <c r="A806" s="8" t="s">
        <v>6159</v>
      </c>
      <c r="B806" s="8" t="s">
        <v>4616</v>
      </c>
      <c r="C806" s="9" t="s">
        <v>42</v>
      </c>
      <c r="D806" s="185"/>
      <c r="E806" s="188" t="s">
        <v>6160</v>
      </c>
      <c r="F806" s="9" t="s">
        <v>83</v>
      </c>
      <c r="G806" s="9" t="s">
        <v>147</v>
      </c>
      <c r="H806" s="10">
        <v>0</v>
      </c>
      <c r="I806" s="11">
        <v>20</v>
      </c>
      <c r="J806" s="24">
        <v>0</v>
      </c>
      <c r="K806" s="20"/>
      <c r="L806" s="14">
        <v>0</v>
      </c>
      <c r="N806" s="21">
        <v>0</v>
      </c>
      <c r="P806" s="21">
        <v>0</v>
      </c>
      <c r="R806" s="21">
        <v>0</v>
      </c>
      <c r="T806" s="21">
        <v>0</v>
      </c>
      <c r="V806" s="21">
        <v>0</v>
      </c>
      <c r="X806" s="21">
        <v>0</v>
      </c>
      <c r="Z806" s="21">
        <v>439354</v>
      </c>
      <c r="AB806" s="22">
        <v>439354</v>
      </c>
      <c r="AD806" s="5" t="str">
        <f t="shared" si="12"/>
        <v>No</v>
      </c>
      <c r="AF806" s="28"/>
      <c r="AG806" s="21"/>
    </row>
    <row r="807" spans="1:33">
      <c r="A807" s="8" t="s">
        <v>694</v>
      </c>
      <c r="B807" s="8" t="s">
        <v>695</v>
      </c>
      <c r="C807" s="9" t="s">
        <v>34</v>
      </c>
      <c r="D807" s="185">
        <v>8014</v>
      </c>
      <c r="E807" s="188">
        <v>80014</v>
      </c>
      <c r="F807" s="9" t="s">
        <v>83</v>
      </c>
      <c r="G807" s="9" t="s">
        <v>5756</v>
      </c>
      <c r="H807" s="10">
        <v>81251</v>
      </c>
      <c r="I807" s="11">
        <v>20</v>
      </c>
      <c r="J807" s="24">
        <v>0</v>
      </c>
      <c r="K807" s="20"/>
      <c r="L807" s="14">
        <v>0</v>
      </c>
      <c r="N807" s="21">
        <v>0</v>
      </c>
      <c r="P807" s="21">
        <v>0</v>
      </c>
      <c r="R807" s="21">
        <v>0</v>
      </c>
      <c r="T807" s="21">
        <v>0</v>
      </c>
      <c r="V807" s="21">
        <v>0</v>
      </c>
      <c r="X807" s="21">
        <v>0</v>
      </c>
      <c r="Z807" s="21">
        <v>37838</v>
      </c>
      <c r="AB807" s="22">
        <v>37838</v>
      </c>
      <c r="AD807" s="5" t="str">
        <f t="shared" si="12"/>
        <v>No</v>
      </c>
      <c r="AF807" s="28"/>
      <c r="AG807" s="21"/>
    </row>
    <row r="808" spans="1:33">
      <c r="A808" s="8" t="s">
        <v>4354</v>
      </c>
      <c r="B808" s="8" t="s">
        <v>1384</v>
      </c>
      <c r="C808" s="9" t="s">
        <v>235</v>
      </c>
      <c r="D808" s="185" t="s">
        <v>4355</v>
      </c>
      <c r="E808" s="188" t="s">
        <v>4356</v>
      </c>
      <c r="F808" s="9" t="s">
        <v>157</v>
      </c>
      <c r="G808" s="9" t="s">
        <v>147</v>
      </c>
      <c r="H808" s="10">
        <v>0</v>
      </c>
      <c r="I808" s="11">
        <v>20</v>
      </c>
      <c r="J808" s="24">
        <v>0</v>
      </c>
      <c r="K808" s="20"/>
      <c r="L808" s="14">
        <v>0</v>
      </c>
      <c r="N808" s="21">
        <v>0</v>
      </c>
      <c r="P808" s="21">
        <v>0</v>
      </c>
      <c r="R808" s="21">
        <v>0</v>
      </c>
      <c r="T808" s="21">
        <v>0</v>
      </c>
      <c r="V808" s="21">
        <v>0</v>
      </c>
      <c r="X808" s="21">
        <v>0</v>
      </c>
      <c r="Z808" s="21">
        <v>296371</v>
      </c>
      <c r="AB808" s="22">
        <v>296371</v>
      </c>
      <c r="AD808" s="5" t="str">
        <f t="shared" si="12"/>
        <v>No</v>
      </c>
      <c r="AF808" s="28"/>
      <c r="AG808" s="21"/>
    </row>
    <row r="809" spans="1:33">
      <c r="A809" s="8" t="s">
        <v>5961</v>
      </c>
      <c r="B809" s="8" t="s">
        <v>6076</v>
      </c>
      <c r="C809" s="9" t="s">
        <v>141</v>
      </c>
      <c r="D809" s="185"/>
      <c r="E809" s="188">
        <v>30200</v>
      </c>
      <c r="F809" s="9" t="s">
        <v>83</v>
      </c>
      <c r="G809" s="9" t="s">
        <v>5756</v>
      </c>
      <c r="H809" s="10">
        <v>88542</v>
      </c>
      <c r="I809" s="11">
        <v>20</v>
      </c>
      <c r="J809" s="24">
        <v>0</v>
      </c>
      <c r="K809" s="20"/>
      <c r="L809" s="14">
        <v>0</v>
      </c>
      <c r="N809" s="21">
        <v>0</v>
      </c>
      <c r="P809" s="21">
        <v>0</v>
      </c>
      <c r="R809" s="21">
        <v>0</v>
      </c>
      <c r="T809" s="21">
        <v>0</v>
      </c>
      <c r="V809" s="21">
        <v>0</v>
      </c>
      <c r="X809" s="21">
        <v>0</v>
      </c>
      <c r="Z809" s="21">
        <v>458652</v>
      </c>
      <c r="AB809" s="22">
        <v>458652</v>
      </c>
      <c r="AD809" s="5" t="str">
        <f t="shared" si="12"/>
        <v>No</v>
      </c>
      <c r="AF809" s="28"/>
      <c r="AG809" s="21"/>
    </row>
    <row r="810" spans="1:33">
      <c r="A810" s="8" t="s">
        <v>4266</v>
      </c>
      <c r="B810" s="8" t="s">
        <v>4267</v>
      </c>
      <c r="C810" s="9" t="s">
        <v>235</v>
      </c>
      <c r="D810" s="185" t="s">
        <v>4268</v>
      </c>
      <c r="E810" s="188" t="s">
        <v>4269</v>
      </c>
      <c r="F810" s="9" t="s">
        <v>1320</v>
      </c>
      <c r="G810" s="9" t="s">
        <v>147</v>
      </c>
      <c r="H810" s="10">
        <v>0</v>
      </c>
      <c r="I810" s="11">
        <v>20</v>
      </c>
      <c r="J810" s="24">
        <v>0</v>
      </c>
      <c r="K810" s="20"/>
      <c r="L810" s="14">
        <v>0</v>
      </c>
      <c r="N810" s="21">
        <v>0</v>
      </c>
      <c r="P810" s="21">
        <v>0</v>
      </c>
      <c r="R810" s="21">
        <v>0</v>
      </c>
      <c r="T810" s="21">
        <v>0</v>
      </c>
      <c r="V810" s="21">
        <v>0</v>
      </c>
      <c r="X810" s="21">
        <v>0</v>
      </c>
      <c r="Z810" s="21">
        <v>438696</v>
      </c>
      <c r="AB810" s="22">
        <v>438696</v>
      </c>
      <c r="AD810" s="5" t="str">
        <f t="shared" si="12"/>
        <v>No</v>
      </c>
      <c r="AF810" s="28"/>
      <c r="AG810" s="21"/>
    </row>
    <row r="811" spans="1:33">
      <c r="A811" s="8" t="s">
        <v>176</v>
      </c>
      <c r="B811" s="8" t="s">
        <v>177</v>
      </c>
      <c r="C811" s="9" t="s">
        <v>178</v>
      </c>
      <c r="D811" s="185">
        <v>5030</v>
      </c>
      <c r="E811" s="188">
        <v>50030</v>
      </c>
      <c r="F811" s="9" t="s">
        <v>83</v>
      </c>
      <c r="G811" s="9" t="s">
        <v>5756</v>
      </c>
      <c r="H811" s="10">
        <v>78393</v>
      </c>
      <c r="I811" s="11">
        <v>20</v>
      </c>
      <c r="J811" s="24">
        <v>0</v>
      </c>
      <c r="K811" s="20"/>
      <c r="L811" s="14">
        <v>0</v>
      </c>
      <c r="N811" s="21">
        <v>0</v>
      </c>
      <c r="P811" s="21">
        <v>0</v>
      </c>
      <c r="R811" s="21">
        <v>0</v>
      </c>
      <c r="T811" s="21">
        <v>0</v>
      </c>
      <c r="V811" s="21">
        <v>0</v>
      </c>
      <c r="X811" s="21">
        <v>0</v>
      </c>
      <c r="Z811" s="21">
        <v>1574884</v>
      </c>
      <c r="AB811" s="22">
        <v>1574884</v>
      </c>
      <c r="AD811" s="5" t="str">
        <f t="shared" si="12"/>
        <v>No</v>
      </c>
      <c r="AF811" s="28"/>
      <c r="AG811" s="21"/>
    </row>
    <row r="812" spans="1:33">
      <c r="A812" s="8" t="s">
        <v>1060</v>
      </c>
      <c r="B812" s="8" t="s">
        <v>1061</v>
      </c>
      <c r="C812" s="9" t="s">
        <v>235</v>
      </c>
      <c r="D812" s="185">
        <v>4132</v>
      </c>
      <c r="E812" s="188">
        <v>40132</v>
      </c>
      <c r="F812" s="9" t="s">
        <v>88</v>
      </c>
      <c r="G812" s="9" t="s">
        <v>5756</v>
      </c>
      <c r="H812" s="10">
        <v>61054</v>
      </c>
      <c r="I812" s="11">
        <v>20</v>
      </c>
      <c r="J812" s="24">
        <v>0</v>
      </c>
      <c r="K812" s="20"/>
      <c r="L812" s="14">
        <v>0</v>
      </c>
      <c r="N812" s="21">
        <v>0</v>
      </c>
      <c r="P812" s="21">
        <v>0</v>
      </c>
      <c r="R812" s="21">
        <v>0</v>
      </c>
      <c r="T812" s="21">
        <v>0</v>
      </c>
      <c r="V812" s="21">
        <v>0</v>
      </c>
      <c r="X812" s="21">
        <v>0</v>
      </c>
      <c r="Z812" s="21">
        <v>365811</v>
      </c>
      <c r="AB812" s="22">
        <v>365811</v>
      </c>
      <c r="AD812" s="5" t="str">
        <f t="shared" si="12"/>
        <v>No</v>
      </c>
      <c r="AF812" s="28"/>
      <c r="AG812" s="21"/>
    </row>
    <row r="813" spans="1:33">
      <c r="A813" s="8" t="s">
        <v>3623</v>
      </c>
      <c r="B813" s="8" t="s">
        <v>3624</v>
      </c>
      <c r="C813" s="9" t="s">
        <v>254</v>
      </c>
      <c r="D813" s="185">
        <v>8012</v>
      </c>
      <c r="E813" s="188">
        <v>80012</v>
      </c>
      <c r="F813" s="9" t="s">
        <v>88</v>
      </c>
      <c r="G813" s="9" t="s">
        <v>84</v>
      </c>
      <c r="H813" s="10">
        <v>65207</v>
      </c>
      <c r="I813" s="11">
        <v>20</v>
      </c>
      <c r="J813" s="24">
        <v>268950</v>
      </c>
      <c r="K813" s="20"/>
      <c r="L813" s="14">
        <v>0</v>
      </c>
      <c r="N813" s="21">
        <v>0</v>
      </c>
      <c r="P813" s="21">
        <v>0</v>
      </c>
      <c r="R813" s="21">
        <v>14150</v>
      </c>
      <c r="T813" s="21">
        <v>0</v>
      </c>
      <c r="V813" s="21">
        <v>0</v>
      </c>
      <c r="X813" s="21">
        <v>40390</v>
      </c>
      <c r="Z813" s="21">
        <v>0</v>
      </c>
      <c r="AB813" s="22">
        <v>323490</v>
      </c>
      <c r="AD813" s="5" t="str">
        <f t="shared" si="12"/>
        <v>No</v>
      </c>
      <c r="AF813" s="28"/>
      <c r="AG813" s="21"/>
    </row>
    <row r="814" spans="1:33">
      <c r="A814" s="8" t="s">
        <v>6200</v>
      </c>
      <c r="B814" s="8" t="s">
        <v>6201</v>
      </c>
      <c r="C814" s="9" t="s">
        <v>555</v>
      </c>
      <c r="D814" s="185"/>
      <c r="E814" s="188" t="s">
        <v>6202</v>
      </c>
      <c r="F814" s="9" t="s">
        <v>83</v>
      </c>
      <c r="G814" s="9" t="s">
        <v>147</v>
      </c>
      <c r="H814" s="10">
        <v>0</v>
      </c>
      <c r="I814" s="11">
        <v>20</v>
      </c>
      <c r="J814" s="24">
        <v>0</v>
      </c>
      <c r="K814" s="20"/>
      <c r="L814" s="14">
        <v>0</v>
      </c>
      <c r="N814" s="21">
        <v>0</v>
      </c>
      <c r="P814" s="21">
        <v>0</v>
      </c>
      <c r="R814" s="21">
        <v>0</v>
      </c>
      <c r="T814" s="21">
        <v>0</v>
      </c>
      <c r="V814" s="21">
        <v>0</v>
      </c>
      <c r="X814" s="21">
        <v>0</v>
      </c>
      <c r="Z814" s="21">
        <v>253315</v>
      </c>
      <c r="AB814" s="22">
        <v>253315</v>
      </c>
      <c r="AD814" s="5" t="str">
        <f t="shared" si="12"/>
        <v>No</v>
      </c>
      <c r="AF814" s="28"/>
      <c r="AG814" s="21"/>
    </row>
    <row r="815" spans="1:33">
      <c r="A815" s="8" t="s">
        <v>5105</v>
      </c>
      <c r="B815" s="8" t="s">
        <v>1246</v>
      </c>
      <c r="C815" s="9" t="s">
        <v>129</v>
      </c>
      <c r="D815" s="185">
        <v>4023</v>
      </c>
      <c r="E815" s="188">
        <v>40023</v>
      </c>
      <c r="F815" s="9" t="s">
        <v>83</v>
      </c>
      <c r="G815" s="9" t="s">
        <v>84</v>
      </c>
      <c r="H815" s="10">
        <v>386787</v>
      </c>
      <c r="I815" s="11">
        <v>19</v>
      </c>
      <c r="J815" s="24">
        <v>0</v>
      </c>
      <c r="K815" s="20"/>
      <c r="L815" s="14">
        <v>0</v>
      </c>
      <c r="N815" s="21">
        <v>747450</v>
      </c>
      <c r="P815" s="21">
        <v>0</v>
      </c>
      <c r="R815" s="21">
        <v>0</v>
      </c>
      <c r="T815" s="21">
        <v>0</v>
      </c>
      <c r="V815" s="21">
        <v>0</v>
      </c>
      <c r="X815" s="21">
        <v>0</v>
      </c>
      <c r="Z815" s="21">
        <v>0</v>
      </c>
      <c r="AB815" s="22">
        <v>747450</v>
      </c>
      <c r="AD815" s="5" t="str">
        <f t="shared" si="12"/>
        <v>No</v>
      </c>
      <c r="AF815" s="28"/>
      <c r="AG815" s="21"/>
    </row>
    <row r="816" spans="1:33">
      <c r="A816" s="8" t="s">
        <v>6570</v>
      </c>
      <c r="B816" s="8" t="s">
        <v>889</v>
      </c>
      <c r="C816" s="9" t="s">
        <v>288</v>
      </c>
      <c r="D816" s="185" t="s">
        <v>2665</v>
      </c>
      <c r="E816" s="188" t="s">
        <v>2666</v>
      </c>
      <c r="F816" s="9" t="s">
        <v>88</v>
      </c>
      <c r="G816" s="9" t="s">
        <v>147</v>
      </c>
      <c r="H816" s="10">
        <v>0</v>
      </c>
      <c r="I816" s="11">
        <v>19</v>
      </c>
      <c r="J816" s="24">
        <v>0</v>
      </c>
      <c r="K816" s="20"/>
      <c r="L816" s="14">
        <v>0</v>
      </c>
      <c r="N816" s="21">
        <v>0</v>
      </c>
      <c r="P816" s="21">
        <v>0</v>
      </c>
      <c r="R816" s="21">
        <v>0</v>
      </c>
      <c r="T816" s="21">
        <v>0</v>
      </c>
      <c r="V816" s="21">
        <v>0</v>
      </c>
      <c r="X816" s="21">
        <v>0</v>
      </c>
      <c r="Z816" s="21">
        <v>1178828</v>
      </c>
      <c r="AB816" s="22">
        <v>1178828</v>
      </c>
      <c r="AD816" s="5" t="str">
        <f t="shared" si="12"/>
        <v>No</v>
      </c>
      <c r="AF816" s="28"/>
      <c r="AG816" s="21"/>
    </row>
    <row r="817" spans="1:33">
      <c r="A817" s="8" t="s">
        <v>1834</v>
      </c>
      <c r="B817" s="8" t="s">
        <v>1835</v>
      </c>
      <c r="C817" s="9" t="s">
        <v>265</v>
      </c>
      <c r="D817" s="185" t="s">
        <v>1836</v>
      </c>
      <c r="E817" s="188" t="s">
        <v>1837</v>
      </c>
      <c r="F817" s="9" t="s">
        <v>83</v>
      </c>
      <c r="G817" s="9" t="s">
        <v>147</v>
      </c>
      <c r="H817" s="10">
        <v>0</v>
      </c>
      <c r="I817" s="11">
        <v>19</v>
      </c>
      <c r="J817" s="24">
        <v>0</v>
      </c>
      <c r="K817" s="20"/>
      <c r="L817" s="14">
        <v>0</v>
      </c>
      <c r="N817" s="21">
        <v>0</v>
      </c>
      <c r="P817" s="21">
        <v>0</v>
      </c>
      <c r="R817" s="21">
        <v>0</v>
      </c>
      <c r="T817" s="21">
        <v>0</v>
      </c>
      <c r="V817" s="21">
        <v>0</v>
      </c>
      <c r="X817" s="21">
        <v>0</v>
      </c>
      <c r="Z817" s="21">
        <v>316864</v>
      </c>
      <c r="AB817" s="22">
        <v>316864</v>
      </c>
      <c r="AD817" s="5" t="str">
        <f t="shared" si="12"/>
        <v>No</v>
      </c>
      <c r="AF817" s="28"/>
      <c r="AG817" s="21"/>
    </row>
    <row r="818" spans="1:33">
      <c r="A818" s="8" t="s">
        <v>6021</v>
      </c>
      <c r="B818" s="8" t="s">
        <v>4499</v>
      </c>
      <c r="C818" s="9" t="s">
        <v>454</v>
      </c>
      <c r="D818" s="185" t="s">
        <v>4500</v>
      </c>
      <c r="E818" s="188" t="s">
        <v>4501</v>
      </c>
      <c r="F818" s="9" t="s">
        <v>83</v>
      </c>
      <c r="G818" s="9" t="s">
        <v>147</v>
      </c>
      <c r="H818" s="10">
        <v>0</v>
      </c>
      <c r="I818" s="11">
        <v>19</v>
      </c>
      <c r="J818" s="24">
        <v>0</v>
      </c>
      <c r="K818" s="20"/>
      <c r="L818" s="14">
        <v>0</v>
      </c>
      <c r="N818" s="21">
        <v>0</v>
      </c>
      <c r="P818" s="21">
        <v>0</v>
      </c>
      <c r="R818" s="21">
        <v>0</v>
      </c>
      <c r="T818" s="21">
        <v>0</v>
      </c>
      <c r="V818" s="21">
        <v>0</v>
      </c>
      <c r="X818" s="21">
        <v>0</v>
      </c>
      <c r="Z818" s="21">
        <v>255794</v>
      </c>
      <c r="AB818" s="22">
        <v>255794</v>
      </c>
      <c r="AD818" s="5" t="str">
        <f t="shared" si="12"/>
        <v>No</v>
      </c>
      <c r="AF818" s="28"/>
      <c r="AG818" s="21"/>
    </row>
    <row r="819" spans="1:33">
      <c r="A819" s="8" t="s">
        <v>1472</v>
      </c>
      <c r="B819" s="8" t="s">
        <v>1473</v>
      </c>
      <c r="C819" s="9" t="s">
        <v>265</v>
      </c>
      <c r="D819" s="185">
        <v>7011</v>
      </c>
      <c r="E819" s="188">
        <v>70011</v>
      </c>
      <c r="F819" s="9" t="s">
        <v>83</v>
      </c>
      <c r="G819" s="9" t="s">
        <v>5756</v>
      </c>
      <c r="H819" s="10">
        <v>67818</v>
      </c>
      <c r="I819" s="11">
        <v>19</v>
      </c>
      <c r="J819" s="24">
        <v>0</v>
      </c>
      <c r="K819" s="20"/>
      <c r="L819" s="14">
        <v>0</v>
      </c>
      <c r="N819" s="21">
        <v>0</v>
      </c>
      <c r="P819" s="21">
        <v>0</v>
      </c>
      <c r="R819" s="21">
        <v>0</v>
      </c>
      <c r="T819" s="21">
        <v>0</v>
      </c>
      <c r="V819" s="21">
        <v>0</v>
      </c>
      <c r="X819" s="21">
        <v>0</v>
      </c>
      <c r="Z819" s="21">
        <v>1287353</v>
      </c>
      <c r="AB819" s="22">
        <v>1287353</v>
      </c>
      <c r="AD819" s="5" t="str">
        <f t="shared" si="12"/>
        <v>No</v>
      </c>
      <c r="AF819" s="28"/>
      <c r="AG819" s="21"/>
    </row>
    <row r="820" spans="1:33">
      <c r="A820" s="8" t="s">
        <v>2799</v>
      </c>
      <c r="B820" s="8" t="s">
        <v>2800</v>
      </c>
      <c r="C820" s="9" t="s">
        <v>210</v>
      </c>
      <c r="D820" s="185" t="s">
        <v>2801</v>
      </c>
      <c r="E820" s="188" t="s">
        <v>2802</v>
      </c>
      <c r="F820" s="9" t="s">
        <v>214</v>
      </c>
      <c r="G820" s="9" t="s">
        <v>147</v>
      </c>
      <c r="H820" s="10">
        <v>0</v>
      </c>
      <c r="I820" s="11">
        <v>19</v>
      </c>
      <c r="J820" s="24">
        <v>0</v>
      </c>
      <c r="K820" s="20"/>
      <c r="L820" s="14">
        <v>0</v>
      </c>
      <c r="N820" s="21">
        <v>0</v>
      </c>
      <c r="P820" s="21">
        <v>0</v>
      </c>
      <c r="R820" s="21">
        <v>0</v>
      </c>
      <c r="T820" s="21">
        <v>0</v>
      </c>
      <c r="V820" s="21">
        <v>0</v>
      </c>
      <c r="X820" s="21">
        <v>0</v>
      </c>
      <c r="Z820" s="21">
        <v>16700</v>
      </c>
      <c r="AB820" s="22">
        <v>16700</v>
      </c>
      <c r="AD820" s="5" t="str">
        <f t="shared" si="12"/>
        <v>No</v>
      </c>
      <c r="AF820" s="28"/>
      <c r="AG820" s="21"/>
    </row>
    <row r="821" spans="1:33">
      <c r="A821" s="8" t="s">
        <v>1086</v>
      </c>
      <c r="B821" s="8" t="s">
        <v>1087</v>
      </c>
      <c r="C821" s="9" t="s">
        <v>278</v>
      </c>
      <c r="D821" s="185">
        <v>7047</v>
      </c>
      <c r="E821" s="188">
        <v>70047</v>
      </c>
      <c r="F821" s="9" t="s">
        <v>83</v>
      </c>
      <c r="G821" s="9" t="s">
        <v>5756</v>
      </c>
      <c r="H821" s="10">
        <v>1519417</v>
      </c>
      <c r="I821" s="11">
        <v>19</v>
      </c>
      <c r="J821" s="24">
        <v>0</v>
      </c>
      <c r="K821" s="20"/>
      <c r="L821" s="14">
        <v>0</v>
      </c>
      <c r="N821" s="21">
        <v>0</v>
      </c>
      <c r="P821" s="21">
        <v>0</v>
      </c>
      <c r="R821" s="21">
        <v>0</v>
      </c>
      <c r="T821" s="21">
        <v>0</v>
      </c>
      <c r="V821" s="21">
        <v>0</v>
      </c>
      <c r="X821" s="21">
        <v>0</v>
      </c>
      <c r="Z821" s="21">
        <v>822688</v>
      </c>
      <c r="AB821" s="22">
        <v>822688</v>
      </c>
      <c r="AD821" s="5" t="str">
        <f t="shared" si="12"/>
        <v>No</v>
      </c>
      <c r="AF821" s="28"/>
      <c r="AG821" s="21"/>
    </row>
    <row r="822" spans="1:33">
      <c r="A822" s="8" t="s">
        <v>1883</v>
      </c>
      <c r="B822" s="8" t="s">
        <v>1473</v>
      </c>
      <c r="C822" s="9" t="s">
        <v>265</v>
      </c>
      <c r="D822" s="185" t="s">
        <v>1884</v>
      </c>
      <c r="E822" s="188" t="s">
        <v>1885</v>
      </c>
      <c r="F822" s="9" t="s">
        <v>88</v>
      </c>
      <c r="G822" s="9" t="s">
        <v>147</v>
      </c>
      <c r="H822" s="10">
        <v>0</v>
      </c>
      <c r="I822" s="11">
        <v>19</v>
      </c>
      <c r="J822" s="24">
        <v>0</v>
      </c>
      <c r="K822" s="20"/>
      <c r="L822" s="14">
        <v>0</v>
      </c>
      <c r="N822" s="21">
        <v>0</v>
      </c>
      <c r="P822" s="21">
        <v>0</v>
      </c>
      <c r="R822" s="21">
        <v>0</v>
      </c>
      <c r="T822" s="21">
        <v>0</v>
      </c>
      <c r="V822" s="21">
        <v>0</v>
      </c>
      <c r="X822" s="21">
        <v>0</v>
      </c>
      <c r="Z822" s="21">
        <v>295167</v>
      </c>
      <c r="AB822" s="22">
        <v>295167</v>
      </c>
      <c r="AD822" s="5" t="str">
        <f t="shared" si="12"/>
        <v>No</v>
      </c>
      <c r="AF822" s="28"/>
      <c r="AG822" s="21"/>
    </row>
    <row r="823" spans="1:33">
      <c r="A823" s="8" t="s">
        <v>3058</v>
      </c>
      <c r="B823" s="8" t="s">
        <v>3059</v>
      </c>
      <c r="C823" s="9" t="s">
        <v>171</v>
      </c>
      <c r="D823" s="185" t="s">
        <v>3060</v>
      </c>
      <c r="E823" s="188" t="s">
        <v>3061</v>
      </c>
      <c r="F823" s="9" t="s">
        <v>157</v>
      </c>
      <c r="G823" s="9" t="s">
        <v>147</v>
      </c>
      <c r="H823" s="10">
        <v>0</v>
      </c>
      <c r="I823" s="11">
        <v>19</v>
      </c>
      <c r="J823" s="24">
        <v>0</v>
      </c>
      <c r="K823" s="20"/>
      <c r="L823" s="14">
        <v>0</v>
      </c>
      <c r="N823" s="21">
        <v>0</v>
      </c>
      <c r="P823" s="21">
        <v>0</v>
      </c>
      <c r="R823" s="21">
        <v>0</v>
      </c>
      <c r="T823" s="21">
        <v>0</v>
      </c>
      <c r="V823" s="21">
        <v>0</v>
      </c>
      <c r="X823" s="21">
        <v>0</v>
      </c>
      <c r="Z823" s="21">
        <v>927831</v>
      </c>
      <c r="AB823" s="22">
        <v>927831</v>
      </c>
      <c r="AD823" s="5" t="str">
        <f t="shared" si="12"/>
        <v>No</v>
      </c>
      <c r="AF823" s="28"/>
      <c r="AG823" s="21"/>
    </row>
    <row r="824" spans="1:33">
      <c r="A824" s="8" t="s">
        <v>1971</v>
      </c>
      <c r="B824" s="8" t="s">
        <v>5854</v>
      </c>
      <c r="C824" s="9" t="s">
        <v>217</v>
      </c>
      <c r="D824" s="185">
        <v>3109</v>
      </c>
      <c r="E824" s="188">
        <v>30109</v>
      </c>
      <c r="F824" s="9" t="s">
        <v>83</v>
      </c>
      <c r="G824" s="9" t="s">
        <v>5756</v>
      </c>
      <c r="H824" s="10">
        <v>58875</v>
      </c>
      <c r="I824" s="11">
        <v>19</v>
      </c>
      <c r="J824" s="24">
        <v>0</v>
      </c>
      <c r="K824" s="20"/>
      <c r="L824" s="14">
        <v>0</v>
      </c>
      <c r="N824" s="21">
        <v>0</v>
      </c>
      <c r="P824" s="21">
        <v>0</v>
      </c>
      <c r="R824" s="21">
        <v>0</v>
      </c>
      <c r="T824" s="21">
        <v>0</v>
      </c>
      <c r="V824" s="21">
        <v>0</v>
      </c>
      <c r="X824" s="21">
        <v>0</v>
      </c>
      <c r="Z824" s="21">
        <v>316690</v>
      </c>
      <c r="AB824" s="22">
        <v>316690</v>
      </c>
      <c r="AD824" s="5" t="str">
        <f t="shared" si="12"/>
        <v>No</v>
      </c>
      <c r="AF824" s="28"/>
      <c r="AG824" s="21"/>
    </row>
    <row r="825" spans="1:33">
      <c r="A825" s="8" t="s">
        <v>1036</v>
      </c>
      <c r="B825" s="8" t="s">
        <v>1037</v>
      </c>
      <c r="C825" s="9" t="s">
        <v>69</v>
      </c>
      <c r="D825" s="185">
        <v>8008</v>
      </c>
      <c r="E825" s="188">
        <v>80008</v>
      </c>
      <c r="F825" s="9" t="s">
        <v>83</v>
      </c>
      <c r="G825" s="9" t="s">
        <v>84</v>
      </c>
      <c r="H825" s="10">
        <v>61270</v>
      </c>
      <c r="I825" s="11">
        <v>19</v>
      </c>
      <c r="J825" s="24">
        <v>0</v>
      </c>
      <c r="K825" s="20"/>
      <c r="L825" s="14">
        <v>0</v>
      </c>
      <c r="N825" s="21">
        <v>0</v>
      </c>
      <c r="P825" s="21">
        <v>0</v>
      </c>
      <c r="R825" s="21">
        <v>0</v>
      </c>
      <c r="T825" s="21">
        <v>218534</v>
      </c>
      <c r="V825" s="21">
        <v>0</v>
      </c>
      <c r="X825" s="21">
        <v>0</v>
      </c>
      <c r="Z825" s="21">
        <v>0</v>
      </c>
      <c r="AB825" s="22">
        <v>218534</v>
      </c>
      <c r="AD825" s="5" t="str">
        <f t="shared" si="12"/>
        <v>No</v>
      </c>
      <c r="AF825" s="28"/>
      <c r="AG825" s="21"/>
    </row>
    <row r="826" spans="1:33">
      <c r="A826" s="8" t="s">
        <v>2214</v>
      </c>
      <c r="B826" s="8" t="s">
        <v>2215</v>
      </c>
      <c r="C826" s="9" t="s">
        <v>275</v>
      </c>
      <c r="D826" s="185" t="s">
        <v>2216</v>
      </c>
      <c r="E826" s="188" t="s">
        <v>2217</v>
      </c>
      <c r="F826" s="9" t="s">
        <v>157</v>
      </c>
      <c r="G826" s="9" t="s">
        <v>147</v>
      </c>
      <c r="H826" s="10">
        <v>0</v>
      </c>
      <c r="I826" s="11">
        <v>19</v>
      </c>
      <c r="J826" s="24">
        <v>0</v>
      </c>
      <c r="K826" s="20"/>
      <c r="L826" s="14">
        <v>0</v>
      </c>
      <c r="N826" s="21">
        <v>0</v>
      </c>
      <c r="P826" s="21">
        <v>0</v>
      </c>
      <c r="R826" s="21">
        <v>0</v>
      </c>
      <c r="T826" s="21">
        <v>0</v>
      </c>
      <c r="V826" s="21">
        <v>0</v>
      </c>
      <c r="X826" s="21">
        <v>0</v>
      </c>
      <c r="Z826" s="21">
        <v>107714</v>
      </c>
      <c r="AB826" s="22">
        <v>107714</v>
      </c>
      <c r="AD826" s="5" t="str">
        <f t="shared" si="12"/>
        <v>No</v>
      </c>
      <c r="AF826" s="28"/>
      <c r="AG826" s="21"/>
    </row>
    <row r="827" spans="1:33">
      <c r="A827" s="8" t="s">
        <v>2719</v>
      </c>
      <c r="B827" s="8" t="s">
        <v>1195</v>
      </c>
      <c r="C827" s="9" t="s">
        <v>154</v>
      </c>
      <c r="D827" s="185">
        <v>4053</v>
      </c>
      <c r="E827" s="188">
        <v>40053</v>
      </c>
      <c r="F827" s="9" t="s">
        <v>88</v>
      </c>
      <c r="G827" s="9" t="s">
        <v>84</v>
      </c>
      <c r="H827" s="10">
        <v>400492</v>
      </c>
      <c r="I827" s="11">
        <v>19</v>
      </c>
      <c r="J827" s="24">
        <v>0</v>
      </c>
      <c r="K827" s="20"/>
      <c r="L827" s="14">
        <v>0</v>
      </c>
      <c r="N827" s="21">
        <v>0</v>
      </c>
      <c r="P827" s="21">
        <v>0</v>
      </c>
      <c r="R827" s="21">
        <v>589462</v>
      </c>
      <c r="T827" s="21">
        <v>0</v>
      </c>
      <c r="V827" s="21">
        <v>0</v>
      </c>
      <c r="X827" s="21">
        <v>0</v>
      </c>
      <c r="Z827" s="21">
        <v>0</v>
      </c>
      <c r="AB827" s="22">
        <v>589462</v>
      </c>
      <c r="AD827" s="5" t="str">
        <f t="shared" si="12"/>
        <v>No</v>
      </c>
      <c r="AF827" s="28"/>
      <c r="AG827" s="21"/>
    </row>
    <row r="828" spans="1:33">
      <c r="A828" s="8" t="s">
        <v>259</v>
      </c>
      <c r="B828" s="8" t="s">
        <v>260</v>
      </c>
      <c r="C828" s="9" t="s">
        <v>120</v>
      </c>
      <c r="D828" s="185">
        <v>6115</v>
      </c>
      <c r="E828" s="188">
        <v>60115</v>
      </c>
      <c r="F828" s="9" t="s">
        <v>83</v>
      </c>
      <c r="G828" s="9" t="s">
        <v>5756</v>
      </c>
      <c r="H828" s="10">
        <v>5121892</v>
      </c>
      <c r="I828" s="11">
        <v>19</v>
      </c>
      <c r="J828" s="24">
        <v>0</v>
      </c>
      <c r="K828" s="20"/>
      <c r="L828" s="14">
        <v>0</v>
      </c>
      <c r="N828" s="21">
        <v>0</v>
      </c>
      <c r="P828" s="21">
        <v>0</v>
      </c>
      <c r="R828" s="21">
        <v>0</v>
      </c>
      <c r="T828" s="21">
        <v>0</v>
      </c>
      <c r="V828" s="21">
        <v>0</v>
      </c>
      <c r="X828" s="21">
        <v>0</v>
      </c>
      <c r="Z828" s="21">
        <v>408864</v>
      </c>
      <c r="AB828" s="22">
        <v>408864</v>
      </c>
      <c r="AD828" s="5" t="str">
        <f t="shared" si="12"/>
        <v>No</v>
      </c>
      <c r="AF828" s="28"/>
      <c r="AG828" s="21"/>
    </row>
    <row r="829" spans="1:33">
      <c r="A829" s="8" t="s">
        <v>3065</v>
      </c>
      <c r="B829" s="8" t="s">
        <v>3066</v>
      </c>
      <c r="C829" s="9" t="s">
        <v>171</v>
      </c>
      <c r="D829" s="185" t="s">
        <v>3067</v>
      </c>
      <c r="E829" s="188" t="s">
        <v>3068</v>
      </c>
      <c r="F829" s="9" t="s">
        <v>1320</v>
      </c>
      <c r="G829" s="9" t="s">
        <v>147</v>
      </c>
      <c r="H829" s="10">
        <v>0</v>
      </c>
      <c r="I829" s="11">
        <v>19</v>
      </c>
      <c r="J829" s="24">
        <v>0</v>
      </c>
      <c r="K829" s="20"/>
      <c r="L829" s="14">
        <v>0</v>
      </c>
      <c r="N829" s="21">
        <v>0</v>
      </c>
      <c r="P829" s="21">
        <v>0</v>
      </c>
      <c r="R829" s="21">
        <v>0</v>
      </c>
      <c r="T829" s="21">
        <v>0</v>
      </c>
      <c r="V829" s="21">
        <v>0</v>
      </c>
      <c r="X829" s="21">
        <v>0</v>
      </c>
      <c r="Z829" s="21">
        <v>377981</v>
      </c>
      <c r="AB829" s="22">
        <v>377981</v>
      </c>
      <c r="AD829" s="5" t="str">
        <f t="shared" si="12"/>
        <v>No</v>
      </c>
      <c r="AF829" s="28"/>
      <c r="AG829" s="21"/>
    </row>
    <row r="830" spans="1:33">
      <c r="A830" s="8" t="s">
        <v>2298</v>
      </c>
      <c r="B830" s="8" t="s">
        <v>2299</v>
      </c>
      <c r="C830" s="9" t="s">
        <v>106</v>
      </c>
      <c r="D830" s="185" t="s">
        <v>2300</v>
      </c>
      <c r="E830" s="188" t="s">
        <v>2301</v>
      </c>
      <c r="F830" s="9" t="s">
        <v>157</v>
      </c>
      <c r="G830" s="9" t="s">
        <v>147</v>
      </c>
      <c r="H830" s="10">
        <v>0</v>
      </c>
      <c r="I830" s="11">
        <v>19</v>
      </c>
      <c r="J830" s="24">
        <v>0</v>
      </c>
      <c r="K830" s="20"/>
      <c r="L830" s="14">
        <v>0</v>
      </c>
      <c r="N830" s="21">
        <v>0</v>
      </c>
      <c r="P830" s="21">
        <v>0</v>
      </c>
      <c r="R830" s="21">
        <v>0</v>
      </c>
      <c r="T830" s="21">
        <v>0</v>
      </c>
      <c r="V830" s="21">
        <v>0</v>
      </c>
      <c r="X830" s="21">
        <v>0</v>
      </c>
      <c r="Z830" s="21">
        <v>7614</v>
      </c>
      <c r="AB830" s="22">
        <v>7614</v>
      </c>
      <c r="AD830" s="5" t="str">
        <f t="shared" si="12"/>
        <v>No</v>
      </c>
      <c r="AF830" s="28"/>
      <c r="AG830" s="21"/>
    </row>
    <row r="831" spans="1:33">
      <c r="A831" s="8" t="s">
        <v>5184</v>
      </c>
      <c r="B831" s="8" t="s">
        <v>5185</v>
      </c>
      <c r="C831" s="9" t="s">
        <v>168</v>
      </c>
      <c r="D831" s="185" t="s">
        <v>5186</v>
      </c>
      <c r="E831" s="188" t="s">
        <v>5187</v>
      </c>
      <c r="F831" s="9" t="s">
        <v>83</v>
      </c>
      <c r="G831" s="9" t="s">
        <v>147</v>
      </c>
      <c r="H831" s="10">
        <v>0</v>
      </c>
      <c r="I831" s="11">
        <v>19</v>
      </c>
      <c r="J831" s="24">
        <v>0</v>
      </c>
      <c r="K831" s="20"/>
      <c r="L831" s="14">
        <v>0</v>
      </c>
      <c r="N831" s="21">
        <v>0</v>
      </c>
      <c r="P831" s="21">
        <v>0</v>
      </c>
      <c r="R831" s="21">
        <v>0</v>
      </c>
      <c r="T831" s="21">
        <v>0</v>
      </c>
      <c r="V831" s="21">
        <v>0</v>
      </c>
      <c r="X831" s="21">
        <v>0</v>
      </c>
      <c r="Z831" s="21">
        <v>367788</v>
      </c>
      <c r="AB831" s="22">
        <v>367788</v>
      </c>
      <c r="AD831" s="5" t="str">
        <f t="shared" si="12"/>
        <v>No</v>
      </c>
      <c r="AF831" s="28"/>
      <c r="AG831" s="21"/>
    </row>
    <row r="832" spans="1:33">
      <c r="A832" s="8" t="s">
        <v>589</v>
      </c>
      <c r="B832" s="8" t="s">
        <v>590</v>
      </c>
      <c r="C832" s="9" t="s">
        <v>233</v>
      </c>
      <c r="D832" s="185">
        <v>3003</v>
      </c>
      <c r="E832" s="188">
        <v>30003</v>
      </c>
      <c r="F832" s="9" t="s">
        <v>88</v>
      </c>
      <c r="G832" s="9" t="s">
        <v>5756</v>
      </c>
      <c r="H832" s="10">
        <v>67229</v>
      </c>
      <c r="I832" s="11">
        <v>19</v>
      </c>
      <c r="J832" s="24">
        <v>0</v>
      </c>
      <c r="K832" s="20"/>
      <c r="L832" s="14">
        <v>0</v>
      </c>
      <c r="N832" s="21">
        <v>0</v>
      </c>
      <c r="P832" s="21">
        <v>0</v>
      </c>
      <c r="R832" s="21">
        <v>0</v>
      </c>
      <c r="T832" s="21">
        <v>0</v>
      </c>
      <c r="V832" s="21">
        <v>0</v>
      </c>
      <c r="X832" s="21">
        <v>0</v>
      </c>
      <c r="Z832" s="21">
        <v>0</v>
      </c>
      <c r="AB832" s="22">
        <v>0</v>
      </c>
      <c r="AD832" s="5" t="str">
        <f t="shared" si="12"/>
        <v>No</v>
      </c>
      <c r="AF832" s="28"/>
      <c r="AG832" s="21"/>
    </row>
    <row r="833" spans="1:33">
      <c r="A833" s="8" t="s">
        <v>1379</v>
      </c>
      <c r="B833" s="8" t="s">
        <v>1380</v>
      </c>
      <c r="C833" s="9" t="s">
        <v>163</v>
      </c>
      <c r="D833" s="185">
        <v>1053</v>
      </c>
      <c r="E833" s="188">
        <v>10053</v>
      </c>
      <c r="F833" s="9" t="s">
        <v>88</v>
      </c>
      <c r="G833" s="9" t="s">
        <v>84</v>
      </c>
      <c r="H833" s="10">
        <v>4181019</v>
      </c>
      <c r="I833" s="11">
        <v>19</v>
      </c>
      <c r="J833" s="24">
        <v>2671554</v>
      </c>
      <c r="K833" s="20"/>
      <c r="L833" s="14">
        <v>0</v>
      </c>
      <c r="N833" s="21">
        <v>0</v>
      </c>
      <c r="P833" s="21">
        <v>0</v>
      </c>
      <c r="R833" s="21">
        <v>0</v>
      </c>
      <c r="T833" s="21">
        <v>0</v>
      </c>
      <c r="V833" s="21">
        <v>0</v>
      </c>
      <c r="X833" s="21">
        <v>0</v>
      </c>
      <c r="Z833" s="21">
        <v>0</v>
      </c>
      <c r="AB833" s="22">
        <v>2671554</v>
      </c>
      <c r="AD833" s="5" t="str">
        <f t="shared" si="12"/>
        <v>No</v>
      </c>
      <c r="AF833" s="28"/>
      <c r="AG833" s="21"/>
    </row>
    <row r="834" spans="1:33">
      <c r="A834" s="8" t="s">
        <v>1734</v>
      </c>
      <c r="B834" s="8" t="s">
        <v>1735</v>
      </c>
      <c r="C834" s="9" t="s">
        <v>648</v>
      </c>
      <c r="D834" s="185" t="s">
        <v>1736</v>
      </c>
      <c r="E834" s="188" t="s">
        <v>1737</v>
      </c>
      <c r="F834" s="9" t="s">
        <v>157</v>
      </c>
      <c r="G834" s="9" t="s">
        <v>147</v>
      </c>
      <c r="H834" s="10">
        <v>0</v>
      </c>
      <c r="I834" s="11">
        <v>19</v>
      </c>
      <c r="J834" s="24">
        <v>0</v>
      </c>
      <c r="K834" s="20"/>
      <c r="L834" s="14">
        <v>0</v>
      </c>
      <c r="N834" s="21">
        <v>0</v>
      </c>
      <c r="P834" s="21">
        <v>0</v>
      </c>
      <c r="R834" s="21">
        <v>0</v>
      </c>
      <c r="T834" s="21">
        <v>0</v>
      </c>
      <c r="V834" s="21">
        <v>0</v>
      </c>
      <c r="X834" s="21">
        <v>0</v>
      </c>
      <c r="Z834" s="21">
        <v>695665</v>
      </c>
      <c r="AB834" s="22">
        <v>695665</v>
      </c>
      <c r="AD834" s="5" t="str">
        <f t="shared" si="12"/>
        <v>No</v>
      </c>
      <c r="AF834" s="28"/>
      <c r="AG834" s="21"/>
    </row>
    <row r="835" spans="1:33">
      <c r="A835" s="8" t="s">
        <v>3460</v>
      </c>
      <c r="B835" s="8" t="s">
        <v>3461</v>
      </c>
      <c r="C835" s="9" t="s">
        <v>34</v>
      </c>
      <c r="D835" s="185" t="s">
        <v>3462</v>
      </c>
      <c r="E835" s="188" t="s">
        <v>3463</v>
      </c>
      <c r="F835" s="9" t="s">
        <v>157</v>
      </c>
      <c r="G835" s="9" t="s">
        <v>147</v>
      </c>
      <c r="H835" s="10">
        <v>0</v>
      </c>
      <c r="I835" s="11">
        <v>19</v>
      </c>
      <c r="J835" s="24">
        <v>0</v>
      </c>
      <c r="K835" s="20"/>
      <c r="L835" s="14">
        <v>0</v>
      </c>
      <c r="N835" s="21">
        <v>0</v>
      </c>
      <c r="P835" s="21">
        <v>0</v>
      </c>
      <c r="R835" s="21">
        <v>0</v>
      </c>
      <c r="T835" s="21">
        <v>0</v>
      </c>
      <c r="V835" s="21">
        <v>0</v>
      </c>
      <c r="X835" s="21">
        <v>0</v>
      </c>
      <c r="Z835" s="21">
        <v>52188</v>
      </c>
      <c r="AB835" s="22">
        <v>52188</v>
      </c>
      <c r="AD835" s="5" t="str">
        <f t="shared" ref="AD835:AD898" si="13">IF(AC835&amp;AA835&amp;Y835&amp;W835&amp;U835&amp;S835&amp;Q835&amp;O835&amp;M835&amp;K835&lt;&gt;"","Yes","No")</f>
        <v>No</v>
      </c>
      <c r="AF835" s="28"/>
      <c r="AG835" s="21"/>
    </row>
    <row r="836" spans="1:33">
      <c r="A836" s="8" t="s">
        <v>2658</v>
      </c>
      <c r="B836" s="8" t="s">
        <v>2659</v>
      </c>
      <c r="C836" s="9" t="s">
        <v>288</v>
      </c>
      <c r="D836" s="185" t="s">
        <v>2660</v>
      </c>
      <c r="E836" s="188">
        <v>30167</v>
      </c>
      <c r="F836" s="9" t="s">
        <v>83</v>
      </c>
      <c r="G836" s="9" t="s">
        <v>5756</v>
      </c>
      <c r="H836" s="10">
        <v>664651</v>
      </c>
      <c r="I836" s="11">
        <v>19</v>
      </c>
      <c r="J836" s="24">
        <v>0</v>
      </c>
      <c r="K836" s="20"/>
      <c r="L836" s="14">
        <v>0</v>
      </c>
      <c r="N836" s="21">
        <v>0</v>
      </c>
      <c r="P836" s="21">
        <v>0</v>
      </c>
      <c r="R836" s="21">
        <v>0</v>
      </c>
      <c r="T836" s="21">
        <v>0</v>
      </c>
      <c r="V836" s="21">
        <v>0</v>
      </c>
      <c r="X836" s="21">
        <v>0</v>
      </c>
      <c r="Z836" s="21">
        <v>1524090</v>
      </c>
      <c r="AB836" s="22">
        <v>1524090</v>
      </c>
      <c r="AD836" s="5" t="str">
        <f t="shared" si="13"/>
        <v>No</v>
      </c>
      <c r="AF836" s="28"/>
      <c r="AG836" s="21"/>
    </row>
    <row r="837" spans="1:33">
      <c r="A837" s="8" t="s">
        <v>5232</v>
      </c>
      <c r="B837" s="8" t="s">
        <v>5233</v>
      </c>
      <c r="C837" s="9" t="s">
        <v>168</v>
      </c>
      <c r="D837" s="185" t="s">
        <v>5234</v>
      </c>
      <c r="E837" s="188" t="s">
        <v>5235</v>
      </c>
      <c r="F837" s="9" t="s">
        <v>157</v>
      </c>
      <c r="G837" s="9" t="s">
        <v>147</v>
      </c>
      <c r="H837" s="10">
        <v>0</v>
      </c>
      <c r="I837" s="11">
        <v>19</v>
      </c>
      <c r="J837" s="24">
        <v>0</v>
      </c>
      <c r="K837" s="20"/>
      <c r="L837" s="14">
        <v>0</v>
      </c>
      <c r="N837" s="21">
        <v>0</v>
      </c>
      <c r="P837" s="21">
        <v>0</v>
      </c>
      <c r="R837" s="21">
        <v>0</v>
      </c>
      <c r="T837" s="21">
        <v>0</v>
      </c>
      <c r="V837" s="21">
        <v>0</v>
      </c>
      <c r="X837" s="21">
        <v>0</v>
      </c>
      <c r="Z837" s="21">
        <v>193471</v>
      </c>
      <c r="AB837" s="22">
        <v>193471</v>
      </c>
      <c r="AD837" s="5" t="str">
        <f t="shared" si="13"/>
        <v>No</v>
      </c>
      <c r="AF837" s="28"/>
      <c r="AG837" s="21"/>
    </row>
    <row r="838" spans="1:33">
      <c r="A838" s="8" t="s">
        <v>2545</v>
      </c>
      <c r="B838" s="8" t="s">
        <v>2546</v>
      </c>
      <c r="C838" s="9" t="s">
        <v>466</v>
      </c>
      <c r="D838" s="185" t="s">
        <v>2547</v>
      </c>
      <c r="E838" s="188" t="s">
        <v>2548</v>
      </c>
      <c r="F838" s="9" t="s">
        <v>83</v>
      </c>
      <c r="G838" s="9" t="s">
        <v>147</v>
      </c>
      <c r="H838" s="10">
        <v>0</v>
      </c>
      <c r="I838" s="11">
        <v>19</v>
      </c>
      <c r="J838" s="24">
        <v>0</v>
      </c>
      <c r="K838" s="20"/>
      <c r="L838" s="14">
        <v>0</v>
      </c>
      <c r="N838" s="21">
        <v>0</v>
      </c>
      <c r="P838" s="21">
        <v>0</v>
      </c>
      <c r="R838" s="21">
        <v>0</v>
      </c>
      <c r="T838" s="21">
        <v>0</v>
      </c>
      <c r="V838" s="21">
        <v>0</v>
      </c>
      <c r="X838" s="21">
        <v>0</v>
      </c>
      <c r="Z838" s="21">
        <v>59665</v>
      </c>
      <c r="AB838" s="22">
        <v>59665</v>
      </c>
      <c r="AD838" s="5" t="str">
        <f t="shared" si="13"/>
        <v>No</v>
      </c>
      <c r="AF838" s="28"/>
      <c r="AG838" s="21"/>
    </row>
    <row r="839" spans="1:33">
      <c r="A839" s="8" t="s">
        <v>415</v>
      </c>
      <c r="B839" s="8" t="s">
        <v>416</v>
      </c>
      <c r="C839" s="9" t="s">
        <v>87</v>
      </c>
      <c r="D839" s="185">
        <v>35</v>
      </c>
      <c r="E839" s="188">
        <v>35</v>
      </c>
      <c r="F839" s="9" t="s">
        <v>138</v>
      </c>
      <c r="G839" s="9" t="s">
        <v>84</v>
      </c>
      <c r="H839" s="10">
        <v>3059393</v>
      </c>
      <c r="I839" s="11">
        <v>19</v>
      </c>
      <c r="J839" s="24">
        <v>0</v>
      </c>
      <c r="K839" s="20"/>
      <c r="L839" s="14">
        <v>0</v>
      </c>
      <c r="N839" s="21">
        <v>0</v>
      </c>
      <c r="P839" s="21">
        <v>0</v>
      </c>
      <c r="R839" s="21">
        <v>129413594</v>
      </c>
      <c r="T839" s="21">
        <v>40586969</v>
      </c>
      <c r="V839" s="21">
        <v>0</v>
      </c>
      <c r="X839" s="21">
        <v>0</v>
      </c>
      <c r="Z839" s="21">
        <v>0</v>
      </c>
      <c r="AB839" s="22">
        <v>170000563</v>
      </c>
      <c r="AD839" s="5" t="str">
        <f t="shared" si="13"/>
        <v>No</v>
      </c>
      <c r="AF839" s="28"/>
      <c r="AG839" s="21"/>
    </row>
    <row r="840" spans="1:33">
      <c r="A840" s="8" t="s">
        <v>1469</v>
      </c>
      <c r="B840" s="8" t="s">
        <v>1470</v>
      </c>
      <c r="C840" s="9" t="s">
        <v>154</v>
      </c>
      <c r="D840" s="185">
        <v>4208</v>
      </c>
      <c r="E840" s="188">
        <v>40208</v>
      </c>
      <c r="F840" s="9" t="s">
        <v>83</v>
      </c>
      <c r="G840" s="9" t="s">
        <v>84</v>
      </c>
      <c r="H840" s="10">
        <v>400492</v>
      </c>
      <c r="I840" s="11">
        <v>19</v>
      </c>
      <c r="J840" s="24">
        <v>0</v>
      </c>
      <c r="K840" s="20"/>
      <c r="L840" s="14">
        <v>0</v>
      </c>
      <c r="N840" s="21">
        <v>0</v>
      </c>
      <c r="P840" s="21">
        <v>0</v>
      </c>
      <c r="R840" s="21">
        <v>0</v>
      </c>
      <c r="T840" s="21">
        <v>0</v>
      </c>
      <c r="V840" s="21">
        <v>0</v>
      </c>
      <c r="X840" s="21">
        <v>0</v>
      </c>
      <c r="Z840" s="21">
        <v>0</v>
      </c>
      <c r="AB840" s="22">
        <v>0</v>
      </c>
      <c r="AD840" s="5" t="str">
        <f t="shared" si="13"/>
        <v>No</v>
      </c>
      <c r="AF840" s="28"/>
      <c r="AG840" s="21"/>
    </row>
    <row r="841" spans="1:33">
      <c r="A841" s="8" t="s">
        <v>241</v>
      </c>
      <c r="B841" s="8" t="s">
        <v>242</v>
      </c>
      <c r="C841" s="9" t="s">
        <v>103</v>
      </c>
      <c r="D841" s="185">
        <v>4194</v>
      </c>
      <c r="E841" s="188">
        <v>40194</v>
      </c>
      <c r="F841" s="9" t="s">
        <v>83</v>
      </c>
      <c r="G841" s="9" t="s">
        <v>5756</v>
      </c>
      <c r="H841" s="10">
        <v>109572</v>
      </c>
      <c r="I841" s="11">
        <v>19</v>
      </c>
      <c r="J841" s="24">
        <v>0</v>
      </c>
      <c r="K841" s="20"/>
      <c r="L841" s="14">
        <v>0</v>
      </c>
      <c r="N841" s="21">
        <v>0</v>
      </c>
      <c r="P841" s="21">
        <v>0</v>
      </c>
      <c r="R841" s="21">
        <v>0</v>
      </c>
      <c r="T841" s="21">
        <v>0</v>
      </c>
      <c r="V841" s="21">
        <v>0</v>
      </c>
      <c r="X841" s="21">
        <v>0</v>
      </c>
      <c r="Z841" s="21">
        <v>0</v>
      </c>
      <c r="AB841" s="22">
        <v>0</v>
      </c>
      <c r="AD841" s="5" t="str">
        <f t="shared" si="13"/>
        <v>No</v>
      </c>
      <c r="AF841" s="28"/>
      <c r="AG841" s="21"/>
    </row>
    <row r="842" spans="1:33">
      <c r="A842" s="8" t="s">
        <v>1186</v>
      </c>
      <c r="B842" s="8" t="s">
        <v>1187</v>
      </c>
      <c r="C842" s="9" t="s">
        <v>160</v>
      </c>
      <c r="D842" s="185">
        <v>1099</v>
      </c>
      <c r="E842" s="188">
        <v>10099</v>
      </c>
      <c r="F842" s="9" t="s">
        <v>157</v>
      </c>
      <c r="G842" s="9" t="s">
        <v>5756</v>
      </c>
      <c r="H842" s="10">
        <v>88200</v>
      </c>
      <c r="I842" s="11">
        <v>19</v>
      </c>
      <c r="J842" s="24">
        <v>0</v>
      </c>
      <c r="K842" s="20"/>
      <c r="L842" s="14">
        <v>0</v>
      </c>
      <c r="N842" s="21">
        <v>0</v>
      </c>
      <c r="P842" s="21">
        <v>0</v>
      </c>
      <c r="R842" s="21">
        <v>0</v>
      </c>
      <c r="T842" s="21">
        <v>0</v>
      </c>
      <c r="V842" s="21">
        <v>0</v>
      </c>
      <c r="X842" s="21">
        <v>0</v>
      </c>
      <c r="Z842" s="21">
        <v>70776</v>
      </c>
      <c r="AB842" s="22">
        <v>70776</v>
      </c>
      <c r="AD842" s="5" t="str">
        <f t="shared" si="13"/>
        <v>No</v>
      </c>
      <c r="AF842" s="28"/>
      <c r="AG842" s="21"/>
    </row>
    <row r="843" spans="1:33">
      <c r="A843" s="8" t="s">
        <v>6183</v>
      </c>
      <c r="B843" s="8" t="s">
        <v>961</v>
      </c>
      <c r="C843" s="9" t="s">
        <v>129</v>
      </c>
      <c r="D843" s="185" t="s">
        <v>917</v>
      </c>
      <c r="E843" s="188" t="s">
        <v>918</v>
      </c>
      <c r="F843" s="9" t="s">
        <v>83</v>
      </c>
      <c r="G843" s="9" t="s">
        <v>147</v>
      </c>
      <c r="H843" s="10">
        <v>0</v>
      </c>
      <c r="I843" s="11">
        <v>19</v>
      </c>
      <c r="J843" s="24">
        <v>0</v>
      </c>
      <c r="K843" s="20"/>
      <c r="L843" s="14">
        <v>0</v>
      </c>
      <c r="N843" s="21">
        <v>0</v>
      </c>
      <c r="P843" s="21">
        <v>0</v>
      </c>
      <c r="R843" s="21">
        <v>0</v>
      </c>
      <c r="T843" s="21">
        <v>0</v>
      </c>
      <c r="V843" s="21">
        <v>0</v>
      </c>
      <c r="X843" s="21">
        <v>0</v>
      </c>
      <c r="Z843" s="21">
        <v>27743</v>
      </c>
      <c r="AB843" s="22">
        <v>27743</v>
      </c>
      <c r="AD843" s="5" t="str">
        <f t="shared" si="13"/>
        <v>No</v>
      </c>
      <c r="AF843" s="28"/>
      <c r="AG843" s="21"/>
    </row>
    <row r="844" spans="1:33">
      <c r="A844" s="8" t="s">
        <v>465</v>
      </c>
      <c r="B844" s="8" t="s">
        <v>287</v>
      </c>
      <c r="C844" s="9" t="s">
        <v>466</v>
      </c>
      <c r="D844" s="185">
        <v>5200</v>
      </c>
      <c r="E844" s="188">
        <v>50200</v>
      </c>
      <c r="F844" s="9" t="s">
        <v>83</v>
      </c>
      <c r="G844" s="9" t="s">
        <v>5756</v>
      </c>
      <c r="H844" s="10">
        <v>1624827</v>
      </c>
      <c r="I844" s="11">
        <v>19</v>
      </c>
      <c r="J844" s="24">
        <v>0</v>
      </c>
      <c r="K844" s="20"/>
      <c r="L844" s="14">
        <v>0</v>
      </c>
      <c r="N844" s="21">
        <v>0</v>
      </c>
      <c r="P844" s="21">
        <v>0</v>
      </c>
      <c r="R844" s="21">
        <v>0</v>
      </c>
      <c r="T844" s="21">
        <v>0</v>
      </c>
      <c r="V844" s="21">
        <v>0</v>
      </c>
      <c r="X844" s="21">
        <v>0</v>
      </c>
      <c r="Z844" s="21">
        <v>154812</v>
      </c>
      <c r="AB844" s="22">
        <v>154812</v>
      </c>
      <c r="AD844" s="5" t="str">
        <f t="shared" si="13"/>
        <v>No</v>
      </c>
      <c r="AF844" s="28"/>
      <c r="AG844" s="21"/>
    </row>
    <row r="845" spans="1:33">
      <c r="A845" s="8" t="s">
        <v>6571</v>
      </c>
      <c r="B845" s="8" t="s">
        <v>522</v>
      </c>
      <c r="C845" s="9" t="s">
        <v>235</v>
      </c>
      <c r="D845" s="185">
        <v>4011</v>
      </c>
      <c r="E845" s="188">
        <v>40011</v>
      </c>
      <c r="F845" s="9" t="s">
        <v>83</v>
      </c>
      <c r="G845" s="9" t="s">
        <v>5756</v>
      </c>
      <c r="H845" s="10">
        <v>166485</v>
      </c>
      <c r="I845" s="11">
        <v>19</v>
      </c>
      <c r="J845" s="24">
        <v>0</v>
      </c>
      <c r="K845" s="20"/>
      <c r="L845" s="14">
        <v>0</v>
      </c>
      <c r="N845" s="21">
        <v>0</v>
      </c>
      <c r="P845" s="21">
        <v>0</v>
      </c>
      <c r="R845" s="21">
        <v>0</v>
      </c>
      <c r="T845" s="21">
        <v>0</v>
      </c>
      <c r="V845" s="21">
        <v>0</v>
      </c>
      <c r="X845" s="21">
        <v>0</v>
      </c>
      <c r="Z845" s="21">
        <v>1174010</v>
      </c>
      <c r="AB845" s="22">
        <v>1174010</v>
      </c>
      <c r="AD845" s="5" t="str">
        <f t="shared" si="13"/>
        <v>No</v>
      </c>
      <c r="AF845" s="28"/>
      <c r="AG845" s="21"/>
    </row>
    <row r="846" spans="1:33">
      <c r="A846" s="8" t="s">
        <v>5224</v>
      </c>
      <c r="B846" s="8" t="s">
        <v>5225</v>
      </c>
      <c r="C846" s="9" t="s">
        <v>168</v>
      </c>
      <c r="D846" s="185" t="s">
        <v>5226</v>
      </c>
      <c r="E846" s="188" t="s">
        <v>5227</v>
      </c>
      <c r="F846" s="9" t="s">
        <v>88</v>
      </c>
      <c r="G846" s="9" t="s">
        <v>147</v>
      </c>
      <c r="H846" s="10">
        <v>0</v>
      </c>
      <c r="I846" s="11">
        <v>19</v>
      </c>
      <c r="J846" s="24">
        <v>0</v>
      </c>
      <c r="K846" s="20"/>
      <c r="L846" s="14">
        <v>0</v>
      </c>
      <c r="N846" s="21">
        <v>0</v>
      </c>
      <c r="P846" s="21">
        <v>0</v>
      </c>
      <c r="R846" s="21">
        <v>0</v>
      </c>
      <c r="T846" s="21">
        <v>0</v>
      </c>
      <c r="V846" s="21">
        <v>0</v>
      </c>
      <c r="X846" s="21">
        <v>0</v>
      </c>
      <c r="Z846" s="21">
        <v>833949</v>
      </c>
      <c r="AB846" s="22">
        <v>833949</v>
      </c>
      <c r="AD846" s="5" t="str">
        <f t="shared" si="13"/>
        <v>No</v>
      </c>
      <c r="AF846" s="28"/>
      <c r="AG846" s="21"/>
    </row>
    <row r="847" spans="1:33">
      <c r="A847" s="8" t="s">
        <v>5923</v>
      </c>
      <c r="B847" s="8" t="s">
        <v>4855</v>
      </c>
      <c r="C847" s="9" t="s">
        <v>87</v>
      </c>
      <c r="D847" s="185"/>
      <c r="E847" s="188" t="s">
        <v>5924</v>
      </c>
      <c r="F847" s="9" t="s">
        <v>83</v>
      </c>
      <c r="G847" s="9" t="s">
        <v>147</v>
      </c>
      <c r="H847" s="10">
        <v>0</v>
      </c>
      <c r="I847" s="11">
        <v>19</v>
      </c>
      <c r="J847" s="24">
        <v>0</v>
      </c>
      <c r="K847" s="20"/>
      <c r="L847" s="14">
        <v>0</v>
      </c>
      <c r="N847" s="21">
        <v>0</v>
      </c>
      <c r="P847" s="21">
        <v>0</v>
      </c>
      <c r="R847" s="21">
        <v>0</v>
      </c>
      <c r="T847" s="21">
        <v>0</v>
      </c>
      <c r="V847" s="21">
        <v>0</v>
      </c>
      <c r="X847" s="21">
        <v>0</v>
      </c>
      <c r="Z847" s="21">
        <v>384864</v>
      </c>
      <c r="AB847" s="22">
        <v>384864</v>
      </c>
      <c r="AD847" s="5" t="str">
        <f t="shared" si="13"/>
        <v>No</v>
      </c>
      <c r="AF847" s="28"/>
      <c r="AG847" s="21"/>
    </row>
    <row r="848" spans="1:33">
      <c r="A848" s="8" t="s">
        <v>2688</v>
      </c>
      <c r="B848" s="8" t="s">
        <v>2689</v>
      </c>
      <c r="C848" s="9" t="s">
        <v>235</v>
      </c>
      <c r="D848" s="185">
        <v>4217</v>
      </c>
      <c r="E848" s="188">
        <v>40217</v>
      </c>
      <c r="F848" s="9" t="s">
        <v>83</v>
      </c>
      <c r="G848" s="9" t="s">
        <v>5756</v>
      </c>
      <c r="H848" s="10">
        <v>214881</v>
      </c>
      <c r="I848" s="11">
        <v>19</v>
      </c>
      <c r="J848" s="24">
        <v>0</v>
      </c>
      <c r="K848" s="20"/>
      <c r="L848" s="14">
        <v>0</v>
      </c>
      <c r="N848" s="21">
        <v>0</v>
      </c>
      <c r="P848" s="21">
        <v>0</v>
      </c>
      <c r="R848" s="21">
        <v>0</v>
      </c>
      <c r="T848" s="21">
        <v>0</v>
      </c>
      <c r="V848" s="21">
        <v>0</v>
      </c>
      <c r="X848" s="21">
        <v>0</v>
      </c>
      <c r="Z848" s="21">
        <v>286503</v>
      </c>
      <c r="AB848" s="22">
        <v>286503</v>
      </c>
      <c r="AD848" s="5" t="str">
        <f t="shared" si="13"/>
        <v>No</v>
      </c>
      <c r="AF848" s="28"/>
      <c r="AG848" s="21"/>
    </row>
    <row r="849" spans="1:33">
      <c r="A849" s="8" t="s">
        <v>552</v>
      </c>
      <c r="B849" s="8" t="s">
        <v>553</v>
      </c>
      <c r="C849" s="9" t="s">
        <v>235</v>
      </c>
      <c r="D849" s="185">
        <v>4226</v>
      </c>
      <c r="E849" s="188">
        <v>40226</v>
      </c>
      <c r="F849" s="9" t="s">
        <v>157</v>
      </c>
      <c r="G849" s="9" t="s">
        <v>5756</v>
      </c>
      <c r="H849" s="10">
        <v>280648</v>
      </c>
      <c r="I849" s="11">
        <v>19</v>
      </c>
      <c r="J849" s="24">
        <v>0</v>
      </c>
      <c r="K849" s="20"/>
      <c r="L849" s="14">
        <v>0</v>
      </c>
      <c r="N849" s="21">
        <v>0</v>
      </c>
      <c r="P849" s="21">
        <v>0</v>
      </c>
      <c r="R849" s="21">
        <v>0</v>
      </c>
      <c r="T849" s="21">
        <v>0</v>
      </c>
      <c r="V849" s="21">
        <v>0</v>
      </c>
      <c r="X849" s="21">
        <v>0</v>
      </c>
      <c r="Z849" s="21">
        <v>234904</v>
      </c>
      <c r="AB849" s="22">
        <v>234904</v>
      </c>
      <c r="AD849" s="5" t="str">
        <f t="shared" si="13"/>
        <v>No</v>
      </c>
      <c r="AF849" s="28"/>
      <c r="AG849" s="21"/>
    </row>
    <row r="850" spans="1:33">
      <c r="A850" s="8" t="s">
        <v>2761</v>
      </c>
      <c r="B850" s="8" t="s">
        <v>2742</v>
      </c>
      <c r="C850" s="9" t="s">
        <v>65</v>
      </c>
      <c r="D850" s="185" t="s">
        <v>2762</v>
      </c>
      <c r="E850" s="188" t="s">
        <v>2763</v>
      </c>
      <c r="F850" s="9" t="s">
        <v>83</v>
      </c>
      <c r="G850" s="9" t="s">
        <v>147</v>
      </c>
      <c r="H850" s="10">
        <v>0</v>
      </c>
      <c r="I850" s="11">
        <v>19</v>
      </c>
      <c r="J850" s="24">
        <v>0</v>
      </c>
      <c r="K850" s="20"/>
      <c r="L850" s="14">
        <v>0</v>
      </c>
      <c r="N850" s="21">
        <v>0</v>
      </c>
      <c r="P850" s="21">
        <v>0</v>
      </c>
      <c r="R850" s="21">
        <v>0</v>
      </c>
      <c r="T850" s="21">
        <v>0</v>
      </c>
      <c r="V850" s="21">
        <v>0</v>
      </c>
      <c r="X850" s="21">
        <v>0</v>
      </c>
      <c r="Z850" s="21">
        <v>130990</v>
      </c>
      <c r="AB850" s="22">
        <v>130990</v>
      </c>
      <c r="AD850" s="5" t="str">
        <f t="shared" si="13"/>
        <v>No</v>
      </c>
      <c r="AF850" s="28"/>
      <c r="AG850" s="21"/>
    </row>
    <row r="851" spans="1:33">
      <c r="A851" s="8" t="s">
        <v>2598</v>
      </c>
      <c r="B851" s="8" t="s">
        <v>2603</v>
      </c>
      <c r="C851" s="9" t="s">
        <v>466</v>
      </c>
      <c r="D851" s="185" t="s">
        <v>2600</v>
      </c>
      <c r="E851" s="188" t="s">
        <v>2601</v>
      </c>
      <c r="F851" s="9" t="s">
        <v>83</v>
      </c>
      <c r="G851" s="9" t="s">
        <v>147</v>
      </c>
      <c r="H851" s="10">
        <v>0</v>
      </c>
      <c r="I851" s="11">
        <v>19</v>
      </c>
      <c r="J851" s="24">
        <v>0</v>
      </c>
      <c r="K851" s="20"/>
      <c r="L851" s="14">
        <v>0</v>
      </c>
      <c r="N851" s="21">
        <v>0</v>
      </c>
      <c r="P851" s="21">
        <v>0</v>
      </c>
      <c r="R851" s="21">
        <v>0</v>
      </c>
      <c r="T851" s="21">
        <v>0</v>
      </c>
      <c r="V851" s="21">
        <v>0</v>
      </c>
      <c r="X851" s="21">
        <v>0</v>
      </c>
      <c r="Z851" s="21">
        <v>193890</v>
      </c>
      <c r="AB851" s="22">
        <v>193890</v>
      </c>
      <c r="AD851" s="5" t="str">
        <f t="shared" si="13"/>
        <v>No</v>
      </c>
      <c r="AF851" s="28"/>
      <c r="AG851" s="21"/>
    </row>
    <row r="852" spans="1:33">
      <c r="A852" s="8" t="s">
        <v>4017</v>
      </c>
      <c r="B852" s="8" t="s">
        <v>1201</v>
      </c>
      <c r="C852" s="9" t="s">
        <v>39</v>
      </c>
      <c r="D852" s="185" t="s">
        <v>4018</v>
      </c>
      <c r="E852" s="188" t="s">
        <v>4019</v>
      </c>
      <c r="F852" s="9" t="s">
        <v>88</v>
      </c>
      <c r="G852" s="9" t="s">
        <v>147</v>
      </c>
      <c r="H852" s="10">
        <v>0</v>
      </c>
      <c r="I852" s="11">
        <v>19</v>
      </c>
      <c r="J852" s="24">
        <v>0</v>
      </c>
      <c r="K852" s="20"/>
      <c r="L852" s="14">
        <v>0</v>
      </c>
      <c r="N852" s="21">
        <v>0</v>
      </c>
      <c r="P852" s="21">
        <v>0</v>
      </c>
      <c r="R852" s="21">
        <v>0</v>
      </c>
      <c r="T852" s="21">
        <v>0</v>
      </c>
      <c r="V852" s="21">
        <v>0</v>
      </c>
      <c r="X852" s="21">
        <v>0</v>
      </c>
      <c r="Z852" s="21">
        <v>0</v>
      </c>
      <c r="AB852" s="22">
        <v>0</v>
      </c>
      <c r="AD852" s="5" t="str">
        <f t="shared" si="13"/>
        <v>No</v>
      </c>
      <c r="AF852" s="28"/>
      <c r="AG852" s="21"/>
    </row>
    <row r="853" spans="1:33">
      <c r="A853" s="8" t="s">
        <v>1581</v>
      </c>
      <c r="B853" s="8" t="s">
        <v>1582</v>
      </c>
      <c r="C853" s="9" t="s">
        <v>178</v>
      </c>
      <c r="D853" s="185" t="s">
        <v>1583</v>
      </c>
      <c r="E853" s="188" t="s">
        <v>1584</v>
      </c>
      <c r="F853" s="9" t="s">
        <v>88</v>
      </c>
      <c r="G853" s="9" t="s">
        <v>147</v>
      </c>
      <c r="H853" s="10">
        <v>0</v>
      </c>
      <c r="I853" s="11">
        <v>19</v>
      </c>
      <c r="J853" s="24">
        <v>0</v>
      </c>
      <c r="K853" s="20"/>
      <c r="L853" s="14">
        <v>0</v>
      </c>
      <c r="N853" s="21">
        <v>0</v>
      </c>
      <c r="P853" s="21">
        <v>0</v>
      </c>
      <c r="R853" s="21">
        <v>0</v>
      </c>
      <c r="T853" s="21">
        <v>0</v>
      </c>
      <c r="V853" s="21">
        <v>0</v>
      </c>
      <c r="X853" s="21">
        <v>0</v>
      </c>
      <c r="Z853" s="21">
        <v>646971</v>
      </c>
      <c r="AB853" s="22">
        <v>646971</v>
      </c>
      <c r="AD853" s="5" t="str">
        <f t="shared" si="13"/>
        <v>No</v>
      </c>
      <c r="AF853" s="28"/>
      <c r="AG853" s="21"/>
    </row>
    <row r="854" spans="1:33">
      <c r="A854" s="8" t="s">
        <v>4894</v>
      </c>
      <c r="B854" s="8" t="s">
        <v>4895</v>
      </c>
      <c r="C854" s="9" t="s">
        <v>87</v>
      </c>
      <c r="D854" s="185" t="s">
        <v>4896</v>
      </c>
      <c r="E854" s="188" t="s">
        <v>4897</v>
      </c>
      <c r="F854" s="9" t="s">
        <v>83</v>
      </c>
      <c r="G854" s="9" t="s">
        <v>147</v>
      </c>
      <c r="H854" s="10">
        <v>0</v>
      </c>
      <c r="I854" s="11">
        <v>19</v>
      </c>
      <c r="J854" s="24">
        <v>0</v>
      </c>
      <c r="K854" s="20"/>
      <c r="L854" s="14">
        <v>0</v>
      </c>
      <c r="N854" s="21">
        <v>0</v>
      </c>
      <c r="P854" s="21">
        <v>0</v>
      </c>
      <c r="R854" s="21">
        <v>0</v>
      </c>
      <c r="T854" s="21">
        <v>0</v>
      </c>
      <c r="V854" s="21">
        <v>0</v>
      </c>
      <c r="X854" s="21">
        <v>0</v>
      </c>
      <c r="Z854" s="21">
        <v>1217976</v>
      </c>
      <c r="AB854" s="22">
        <v>1217976</v>
      </c>
      <c r="AD854" s="5" t="str">
        <f t="shared" si="13"/>
        <v>No</v>
      </c>
      <c r="AF854" s="28"/>
      <c r="AG854" s="21"/>
    </row>
    <row r="855" spans="1:33">
      <c r="A855" s="8" t="s">
        <v>5281</v>
      </c>
      <c r="B855" s="8" t="s">
        <v>477</v>
      </c>
      <c r="C855" s="9" t="s">
        <v>124</v>
      </c>
      <c r="D855" s="185">
        <v>6038</v>
      </c>
      <c r="E855" s="188">
        <v>60038</v>
      </c>
      <c r="F855" s="9" t="s">
        <v>83</v>
      </c>
      <c r="G855" s="9" t="s">
        <v>84</v>
      </c>
      <c r="H855" s="10">
        <v>252720</v>
      </c>
      <c r="I855" s="11">
        <v>19</v>
      </c>
      <c r="J855" s="24">
        <v>0</v>
      </c>
      <c r="K855" s="20"/>
      <c r="L855" s="14">
        <v>0</v>
      </c>
      <c r="N855" s="21">
        <v>0</v>
      </c>
      <c r="P855" s="21">
        <v>0</v>
      </c>
      <c r="R855" s="21">
        <v>244892</v>
      </c>
      <c r="T855" s="21">
        <v>0</v>
      </c>
      <c r="V855" s="21">
        <v>0</v>
      </c>
      <c r="X855" s="21">
        <v>0</v>
      </c>
      <c r="Z855" s="21">
        <v>0</v>
      </c>
      <c r="AB855" s="22">
        <v>244892</v>
      </c>
      <c r="AD855" s="5" t="str">
        <f t="shared" si="13"/>
        <v>No</v>
      </c>
      <c r="AF855" s="28"/>
      <c r="AG855" s="21"/>
    </row>
    <row r="856" spans="1:33">
      <c r="A856" s="8" t="s">
        <v>6573</v>
      </c>
      <c r="B856" s="8" t="s">
        <v>5140</v>
      </c>
      <c r="C856" s="9" t="s">
        <v>120</v>
      </c>
      <c r="D856" s="185" t="s">
        <v>5141</v>
      </c>
      <c r="E856" s="188" t="s">
        <v>5142</v>
      </c>
      <c r="F856" s="9" t="s">
        <v>125</v>
      </c>
      <c r="G856" s="9" t="s">
        <v>147</v>
      </c>
      <c r="H856" s="10">
        <v>0</v>
      </c>
      <c r="I856" s="11">
        <v>18</v>
      </c>
      <c r="J856" s="24">
        <v>0</v>
      </c>
      <c r="K856" s="20"/>
      <c r="L856" s="14">
        <v>0</v>
      </c>
      <c r="N856" s="21">
        <v>0</v>
      </c>
      <c r="P856" s="21">
        <v>0</v>
      </c>
      <c r="R856" s="21">
        <v>0</v>
      </c>
      <c r="T856" s="21">
        <v>0</v>
      </c>
      <c r="V856" s="21">
        <v>0</v>
      </c>
      <c r="X856" s="21">
        <v>0</v>
      </c>
      <c r="Z856" s="21">
        <v>376173</v>
      </c>
      <c r="AB856" s="22">
        <v>376173</v>
      </c>
      <c r="AD856" s="5" t="str">
        <f t="shared" si="13"/>
        <v>No</v>
      </c>
      <c r="AF856" s="28"/>
      <c r="AG856" s="21"/>
    </row>
    <row r="857" spans="1:33">
      <c r="A857" s="8" t="s">
        <v>2985</v>
      </c>
      <c r="B857" s="8" t="s">
        <v>2986</v>
      </c>
      <c r="C857" s="9" t="s">
        <v>39</v>
      </c>
      <c r="D857" s="185">
        <v>9034</v>
      </c>
      <c r="E857" s="188">
        <v>90034</v>
      </c>
      <c r="F857" s="9" t="s">
        <v>83</v>
      </c>
      <c r="G857" s="9" t="s">
        <v>84</v>
      </c>
      <c r="H857" s="10">
        <v>3629114</v>
      </c>
      <c r="I857" s="11">
        <v>18</v>
      </c>
      <c r="J857" s="24">
        <v>0</v>
      </c>
      <c r="K857" s="20"/>
      <c r="L857" s="14">
        <v>0</v>
      </c>
      <c r="N857" s="21">
        <v>0</v>
      </c>
      <c r="P857" s="21">
        <v>0</v>
      </c>
      <c r="R857" s="21">
        <v>0</v>
      </c>
      <c r="T857" s="21">
        <v>0</v>
      </c>
      <c r="V857" s="21">
        <v>0</v>
      </c>
      <c r="X857" s="21">
        <v>0</v>
      </c>
      <c r="Z857" s="21">
        <v>0</v>
      </c>
      <c r="AB857" s="22">
        <v>0</v>
      </c>
      <c r="AD857" s="5" t="str">
        <f t="shared" si="13"/>
        <v>No</v>
      </c>
      <c r="AF857" s="28"/>
      <c r="AG857" s="21"/>
    </row>
    <row r="858" spans="1:33">
      <c r="A858" s="8" t="s">
        <v>2559</v>
      </c>
      <c r="B858" s="8" t="s">
        <v>2560</v>
      </c>
      <c r="C858" s="9" t="s">
        <v>466</v>
      </c>
      <c r="D858" s="185" t="s">
        <v>2561</v>
      </c>
      <c r="E858" s="188" t="s">
        <v>2562</v>
      </c>
      <c r="F858" s="9" t="s">
        <v>157</v>
      </c>
      <c r="G858" s="9" t="s">
        <v>147</v>
      </c>
      <c r="H858" s="10">
        <v>0</v>
      </c>
      <c r="I858" s="11">
        <v>18</v>
      </c>
      <c r="J858" s="24">
        <v>0</v>
      </c>
      <c r="K858" s="20"/>
      <c r="L858" s="14">
        <v>0</v>
      </c>
      <c r="N858" s="21">
        <v>0</v>
      </c>
      <c r="P858" s="21">
        <v>0</v>
      </c>
      <c r="R858" s="21">
        <v>0</v>
      </c>
      <c r="T858" s="21">
        <v>0</v>
      </c>
      <c r="V858" s="21">
        <v>0</v>
      </c>
      <c r="X858" s="21">
        <v>0</v>
      </c>
      <c r="Z858" s="21">
        <v>71001</v>
      </c>
      <c r="AB858" s="22">
        <v>71001</v>
      </c>
      <c r="AD858" s="5" t="str">
        <f t="shared" si="13"/>
        <v>No</v>
      </c>
      <c r="AF858" s="28"/>
      <c r="AG858" s="21"/>
    </row>
    <row r="859" spans="1:33">
      <c r="A859" s="8" t="s">
        <v>3556</v>
      </c>
      <c r="B859" s="8" t="s">
        <v>3557</v>
      </c>
      <c r="C859" s="9" t="s">
        <v>109</v>
      </c>
      <c r="D859" s="185" t="s">
        <v>3558</v>
      </c>
      <c r="E859" s="188" t="s">
        <v>3559</v>
      </c>
      <c r="F859" s="9" t="s">
        <v>157</v>
      </c>
      <c r="G859" s="9" t="s">
        <v>147</v>
      </c>
      <c r="H859" s="10">
        <v>0</v>
      </c>
      <c r="I859" s="11">
        <v>18</v>
      </c>
      <c r="J859" s="24">
        <v>0</v>
      </c>
      <c r="K859" s="20"/>
      <c r="L859" s="14">
        <v>0</v>
      </c>
      <c r="N859" s="21">
        <v>0</v>
      </c>
      <c r="P859" s="21">
        <v>0</v>
      </c>
      <c r="R859" s="21">
        <v>0</v>
      </c>
      <c r="T859" s="21">
        <v>0</v>
      </c>
      <c r="V859" s="21">
        <v>0</v>
      </c>
      <c r="X859" s="21">
        <v>0</v>
      </c>
      <c r="Z859" s="21">
        <v>0</v>
      </c>
      <c r="AB859" s="22">
        <v>0</v>
      </c>
      <c r="AD859" s="5" t="str">
        <f t="shared" si="13"/>
        <v>No</v>
      </c>
      <c r="AF859" s="28"/>
      <c r="AG859" s="21"/>
    </row>
    <row r="860" spans="1:33">
      <c r="A860" s="8" t="s">
        <v>3042</v>
      </c>
      <c r="B860" s="8" t="s">
        <v>3043</v>
      </c>
      <c r="C860" s="9" t="s">
        <v>233</v>
      </c>
      <c r="D860" s="185" t="s">
        <v>3044</v>
      </c>
      <c r="E860" s="188" t="s">
        <v>3045</v>
      </c>
      <c r="F860" s="9" t="s">
        <v>88</v>
      </c>
      <c r="G860" s="9" t="s">
        <v>147</v>
      </c>
      <c r="H860" s="10">
        <v>0</v>
      </c>
      <c r="I860" s="11">
        <v>18</v>
      </c>
      <c r="J860" s="24">
        <v>0</v>
      </c>
      <c r="K860" s="20"/>
      <c r="L860" s="14">
        <v>0</v>
      </c>
      <c r="N860" s="21">
        <v>0</v>
      </c>
      <c r="P860" s="21">
        <v>0</v>
      </c>
      <c r="R860" s="21">
        <v>0</v>
      </c>
      <c r="T860" s="21">
        <v>0</v>
      </c>
      <c r="V860" s="21">
        <v>0</v>
      </c>
      <c r="X860" s="21">
        <v>0</v>
      </c>
      <c r="Z860" s="21">
        <v>450219</v>
      </c>
      <c r="AB860" s="22">
        <v>450219</v>
      </c>
      <c r="AD860" s="5" t="str">
        <f t="shared" si="13"/>
        <v>No</v>
      </c>
      <c r="AF860" s="28"/>
      <c r="AG860" s="21"/>
    </row>
    <row r="861" spans="1:33">
      <c r="A861" s="8" t="s">
        <v>4197</v>
      </c>
      <c r="B861" s="8" t="s">
        <v>4198</v>
      </c>
      <c r="C861" s="9" t="s">
        <v>154</v>
      </c>
      <c r="D861" s="185" t="s">
        <v>4199</v>
      </c>
      <c r="E861" s="188" t="s">
        <v>4200</v>
      </c>
      <c r="F861" s="9" t="s">
        <v>1320</v>
      </c>
      <c r="G861" s="9" t="s">
        <v>147</v>
      </c>
      <c r="H861" s="10">
        <v>0</v>
      </c>
      <c r="I861" s="11">
        <v>18</v>
      </c>
      <c r="J861" s="24">
        <v>0</v>
      </c>
      <c r="K861" s="20"/>
      <c r="L861" s="14">
        <v>0</v>
      </c>
      <c r="N861" s="21">
        <v>0</v>
      </c>
      <c r="P861" s="21">
        <v>0</v>
      </c>
      <c r="R861" s="21">
        <v>0</v>
      </c>
      <c r="T861" s="21">
        <v>0</v>
      </c>
      <c r="V861" s="21">
        <v>0</v>
      </c>
      <c r="X861" s="21">
        <v>0</v>
      </c>
      <c r="Z861" s="21">
        <v>94740</v>
      </c>
      <c r="AB861" s="22">
        <v>94740</v>
      </c>
      <c r="AD861" s="5" t="str">
        <f t="shared" si="13"/>
        <v>No</v>
      </c>
      <c r="AF861" s="28"/>
      <c r="AG861" s="21"/>
    </row>
    <row r="862" spans="1:33">
      <c r="A862" s="8" t="s">
        <v>3402</v>
      </c>
      <c r="B862" s="8" t="s">
        <v>2836</v>
      </c>
      <c r="C862" s="9" t="s">
        <v>274</v>
      </c>
      <c r="D862" s="185">
        <v>4170</v>
      </c>
      <c r="E862" s="188">
        <v>40170</v>
      </c>
      <c r="F862" s="9" t="s">
        <v>543</v>
      </c>
      <c r="G862" s="9" t="s">
        <v>5756</v>
      </c>
      <c r="H862" s="10">
        <v>66777</v>
      </c>
      <c r="I862" s="11">
        <v>18</v>
      </c>
      <c r="J862" s="24">
        <v>0</v>
      </c>
      <c r="K862" s="20"/>
      <c r="L862" s="14">
        <v>0</v>
      </c>
      <c r="N862" s="21">
        <v>0</v>
      </c>
      <c r="P862" s="21">
        <v>0</v>
      </c>
      <c r="R862" s="21">
        <v>0</v>
      </c>
      <c r="T862" s="21">
        <v>0</v>
      </c>
      <c r="V862" s="21">
        <v>0</v>
      </c>
      <c r="X862" s="21">
        <v>0</v>
      </c>
      <c r="Z862" s="21">
        <v>377411</v>
      </c>
      <c r="AB862" s="22">
        <v>377411</v>
      </c>
      <c r="AD862" s="5" t="str">
        <f t="shared" si="13"/>
        <v>No</v>
      </c>
      <c r="AF862" s="28"/>
      <c r="AG862" s="21"/>
    </row>
    <row r="863" spans="1:33">
      <c r="A863" s="8" t="s">
        <v>4151</v>
      </c>
      <c r="B863" s="8" t="s">
        <v>4152</v>
      </c>
      <c r="C863" s="9" t="s">
        <v>120</v>
      </c>
      <c r="D863" s="185">
        <v>6016</v>
      </c>
      <c r="E863" s="188">
        <v>60016</v>
      </c>
      <c r="F863" s="9" t="s">
        <v>83</v>
      </c>
      <c r="G863" s="9" t="s">
        <v>84</v>
      </c>
      <c r="H863" s="10">
        <v>147922</v>
      </c>
      <c r="I863" s="11">
        <v>18</v>
      </c>
      <c r="J863" s="24">
        <v>361084</v>
      </c>
      <c r="K863" s="20"/>
      <c r="L863" s="14">
        <v>0</v>
      </c>
      <c r="N863" s="21">
        <v>0</v>
      </c>
      <c r="P863" s="21">
        <v>0</v>
      </c>
      <c r="R863" s="21">
        <v>0</v>
      </c>
      <c r="T863" s="21">
        <v>0</v>
      </c>
      <c r="V863" s="21">
        <v>0</v>
      </c>
      <c r="X863" s="21">
        <v>0</v>
      </c>
      <c r="Z863" s="21">
        <v>0</v>
      </c>
      <c r="AB863" s="22">
        <v>361084</v>
      </c>
      <c r="AD863" s="5" t="str">
        <f t="shared" si="13"/>
        <v>No</v>
      </c>
      <c r="AF863" s="28"/>
      <c r="AG863" s="21"/>
    </row>
    <row r="864" spans="1:33">
      <c r="A864" s="8" t="s">
        <v>1635</v>
      </c>
      <c r="B864" s="8" t="s">
        <v>1636</v>
      </c>
      <c r="C864" s="9" t="s">
        <v>178</v>
      </c>
      <c r="D864" s="185" t="s">
        <v>1637</v>
      </c>
      <c r="E864" s="188" t="s">
        <v>1638</v>
      </c>
      <c r="F864" s="9" t="s">
        <v>83</v>
      </c>
      <c r="G864" s="9" t="s">
        <v>147</v>
      </c>
      <c r="H864" s="10">
        <v>0</v>
      </c>
      <c r="I864" s="11">
        <v>18</v>
      </c>
      <c r="J864" s="24">
        <v>0</v>
      </c>
      <c r="K864" s="20"/>
      <c r="L864" s="14">
        <v>0</v>
      </c>
      <c r="N864" s="21">
        <v>0</v>
      </c>
      <c r="P864" s="21">
        <v>0</v>
      </c>
      <c r="R864" s="21">
        <v>0</v>
      </c>
      <c r="T864" s="21">
        <v>0</v>
      </c>
      <c r="V864" s="21">
        <v>0</v>
      </c>
      <c r="X864" s="21">
        <v>0</v>
      </c>
      <c r="Z864" s="21">
        <v>802357</v>
      </c>
      <c r="AB864" s="22">
        <v>802357</v>
      </c>
      <c r="AD864" s="5" t="str">
        <f t="shared" si="13"/>
        <v>No</v>
      </c>
      <c r="AF864" s="28"/>
      <c r="AG864" s="21"/>
    </row>
    <row r="865" spans="1:33">
      <c r="A865" s="8" t="s">
        <v>3517</v>
      </c>
      <c r="B865" s="8" t="s">
        <v>3518</v>
      </c>
      <c r="C865" s="9" t="s">
        <v>580</v>
      </c>
      <c r="D865" s="185" t="s">
        <v>3519</v>
      </c>
      <c r="E865" s="188" t="s">
        <v>3520</v>
      </c>
      <c r="F865" s="9" t="s">
        <v>88</v>
      </c>
      <c r="G865" s="9" t="s">
        <v>147</v>
      </c>
      <c r="H865" s="10">
        <v>0</v>
      </c>
      <c r="I865" s="11">
        <v>18</v>
      </c>
      <c r="J865" s="24">
        <v>0</v>
      </c>
      <c r="K865" s="20"/>
      <c r="L865" s="14">
        <v>0</v>
      </c>
      <c r="N865" s="21">
        <v>0</v>
      </c>
      <c r="P865" s="21">
        <v>0</v>
      </c>
      <c r="R865" s="21">
        <v>0</v>
      </c>
      <c r="T865" s="21">
        <v>0</v>
      </c>
      <c r="V865" s="21">
        <v>0</v>
      </c>
      <c r="X865" s="21">
        <v>0</v>
      </c>
      <c r="Z865" s="21">
        <v>0</v>
      </c>
      <c r="AB865" s="22">
        <v>0</v>
      </c>
      <c r="AD865" s="5" t="str">
        <f t="shared" si="13"/>
        <v>No</v>
      </c>
      <c r="AF865" s="28"/>
      <c r="AG865" s="21"/>
    </row>
    <row r="866" spans="1:33">
      <c r="A866" s="8" t="s">
        <v>5936</v>
      </c>
      <c r="B866" s="8" t="s">
        <v>4463</v>
      </c>
      <c r="C866" s="9" t="s">
        <v>160</v>
      </c>
      <c r="D866" s="185" t="s">
        <v>4464</v>
      </c>
      <c r="E866" s="188" t="s">
        <v>4465</v>
      </c>
      <c r="F866" s="9" t="s">
        <v>157</v>
      </c>
      <c r="G866" s="9" t="s">
        <v>147</v>
      </c>
      <c r="H866" s="10">
        <v>0</v>
      </c>
      <c r="I866" s="11">
        <v>18</v>
      </c>
      <c r="J866" s="24">
        <v>0</v>
      </c>
      <c r="K866" s="20"/>
      <c r="L866" s="14">
        <v>0</v>
      </c>
      <c r="N866" s="21">
        <v>0</v>
      </c>
      <c r="P866" s="21">
        <v>0</v>
      </c>
      <c r="R866" s="21">
        <v>0</v>
      </c>
      <c r="T866" s="21">
        <v>0</v>
      </c>
      <c r="V866" s="21">
        <v>0</v>
      </c>
      <c r="X866" s="21">
        <v>0</v>
      </c>
      <c r="Z866" s="21">
        <v>25443</v>
      </c>
      <c r="AB866" s="22">
        <v>25443</v>
      </c>
      <c r="AD866" s="5" t="str">
        <f t="shared" si="13"/>
        <v>No</v>
      </c>
      <c r="AF866" s="28"/>
      <c r="AG866" s="21"/>
    </row>
    <row r="867" spans="1:33">
      <c r="A867" s="8" t="s">
        <v>5963</v>
      </c>
      <c r="B867" s="8" t="s">
        <v>195</v>
      </c>
      <c r="C867" s="9" t="s">
        <v>141</v>
      </c>
      <c r="D867" s="185">
        <v>3069</v>
      </c>
      <c r="E867" s="188" t="s">
        <v>5964</v>
      </c>
      <c r="F867" s="9" t="s">
        <v>83</v>
      </c>
      <c r="G867" s="9" t="s">
        <v>147</v>
      </c>
      <c r="H867" s="10">
        <v>0</v>
      </c>
      <c r="I867" s="11">
        <v>18</v>
      </c>
      <c r="J867" s="24">
        <v>0</v>
      </c>
      <c r="K867" s="20"/>
      <c r="L867" s="14">
        <v>0</v>
      </c>
      <c r="N867" s="21">
        <v>0</v>
      </c>
      <c r="P867" s="21">
        <v>0</v>
      </c>
      <c r="R867" s="21">
        <v>0</v>
      </c>
      <c r="T867" s="21">
        <v>0</v>
      </c>
      <c r="V867" s="21">
        <v>0</v>
      </c>
      <c r="X867" s="21">
        <v>0</v>
      </c>
      <c r="Z867" s="21">
        <v>876530</v>
      </c>
      <c r="AB867" s="22">
        <v>876530</v>
      </c>
      <c r="AD867" s="5" t="str">
        <f t="shared" si="13"/>
        <v>No</v>
      </c>
      <c r="AF867" s="28"/>
      <c r="AG867" s="21"/>
    </row>
    <row r="868" spans="1:33">
      <c r="A868" s="8" t="s">
        <v>6572</v>
      </c>
      <c r="B868" s="8" t="s">
        <v>5134</v>
      </c>
      <c r="C868" s="9" t="s">
        <v>120</v>
      </c>
      <c r="D868" s="185" t="s">
        <v>5135</v>
      </c>
      <c r="E868" s="188" t="s">
        <v>5136</v>
      </c>
      <c r="F868" s="9" t="s">
        <v>88</v>
      </c>
      <c r="G868" s="9" t="s">
        <v>147</v>
      </c>
      <c r="H868" s="10">
        <v>0</v>
      </c>
      <c r="I868" s="11">
        <v>18</v>
      </c>
      <c r="J868" s="24">
        <v>0</v>
      </c>
      <c r="K868" s="20"/>
      <c r="L868" s="14">
        <v>0</v>
      </c>
      <c r="N868" s="21">
        <v>0</v>
      </c>
      <c r="P868" s="21">
        <v>0</v>
      </c>
      <c r="R868" s="21">
        <v>0</v>
      </c>
      <c r="T868" s="21">
        <v>0</v>
      </c>
      <c r="V868" s="21">
        <v>0</v>
      </c>
      <c r="X868" s="21">
        <v>0</v>
      </c>
      <c r="Z868" s="21">
        <v>289624</v>
      </c>
      <c r="AB868" s="22">
        <v>289624</v>
      </c>
      <c r="AD868" s="5" t="str">
        <f t="shared" si="13"/>
        <v>No</v>
      </c>
      <c r="AF868" s="28"/>
      <c r="AG868" s="21"/>
    </row>
    <row r="869" spans="1:33">
      <c r="A869" s="8" t="s">
        <v>2392</v>
      </c>
      <c r="B869" s="8" t="s">
        <v>2393</v>
      </c>
      <c r="C869" s="9" t="s">
        <v>46</v>
      </c>
      <c r="D869" s="185" t="s">
        <v>2394</v>
      </c>
      <c r="E869" s="188" t="s">
        <v>2395</v>
      </c>
      <c r="F869" s="9" t="s">
        <v>88</v>
      </c>
      <c r="G869" s="9" t="s">
        <v>147</v>
      </c>
      <c r="H869" s="10">
        <v>0</v>
      </c>
      <c r="I869" s="11">
        <v>18</v>
      </c>
      <c r="J869" s="24">
        <v>0</v>
      </c>
      <c r="K869" s="20"/>
      <c r="L869" s="14">
        <v>0</v>
      </c>
      <c r="N869" s="21">
        <v>0</v>
      </c>
      <c r="P869" s="21">
        <v>0</v>
      </c>
      <c r="R869" s="21">
        <v>0</v>
      </c>
      <c r="T869" s="21">
        <v>0</v>
      </c>
      <c r="V869" s="21">
        <v>0</v>
      </c>
      <c r="X869" s="21">
        <v>0</v>
      </c>
      <c r="Z869" s="21">
        <v>1081725</v>
      </c>
      <c r="AB869" s="22">
        <v>1081725</v>
      </c>
      <c r="AD869" s="5" t="str">
        <f t="shared" si="13"/>
        <v>No</v>
      </c>
      <c r="AF869" s="28"/>
      <c r="AG869" s="21"/>
    </row>
    <row r="870" spans="1:33">
      <c r="A870" s="8" t="s">
        <v>2539</v>
      </c>
      <c r="B870" s="8" t="s">
        <v>2540</v>
      </c>
      <c r="C870" s="9" t="s">
        <v>466</v>
      </c>
      <c r="D870" s="185" t="s">
        <v>2541</v>
      </c>
      <c r="E870" s="188" t="s">
        <v>2542</v>
      </c>
      <c r="F870" s="9" t="s">
        <v>157</v>
      </c>
      <c r="G870" s="9" t="s">
        <v>147</v>
      </c>
      <c r="H870" s="10">
        <v>0</v>
      </c>
      <c r="I870" s="11">
        <v>18</v>
      </c>
      <c r="J870" s="24">
        <v>0</v>
      </c>
      <c r="K870" s="20"/>
      <c r="L870" s="14">
        <v>0</v>
      </c>
      <c r="N870" s="21">
        <v>0</v>
      </c>
      <c r="P870" s="21">
        <v>0</v>
      </c>
      <c r="R870" s="21">
        <v>0</v>
      </c>
      <c r="T870" s="21">
        <v>0</v>
      </c>
      <c r="V870" s="21">
        <v>0</v>
      </c>
      <c r="X870" s="21">
        <v>0</v>
      </c>
      <c r="Z870" s="21">
        <v>57809</v>
      </c>
      <c r="AB870" s="22">
        <v>57809</v>
      </c>
      <c r="AD870" s="5" t="str">
        <f t="shared" si="13"/>
        <v>No</v>
      </c>
      <c r="AF870" s="28"/>
      <c r="AG870" s="21"/>
    </row>
    <row r="871" spans="1:33">
      <c r="A871" s="8" t="s">
        <v>1655</v>
      </c>
      <c r="B871" s="8" t="s">
        <v>1656</v>
      </c>
      <c r="C871" s="9" t="s">
        <v>178</v>
      </c>
      <c r="D871" s="185" t="s">
        <v>1657</v>
      </c>
      <c r="E871" s="188" t="s">
        <v>1658</v>
      </c>
      <c r="F871" s="9" t="s">
        <v>88</v>
      </c>
      <c r="G871" s="9" t="s">
        <v>147</v>
      </c>
      <c r="H871" s="10">
        <v>0</v>
      </c>
      <c r="I871" s="11">
        <v>18</v>
      </c>
      <c r="J871" s="24">
        <v>0</v>
      </c>
      <c r="K871" s="20"/>
      <c r="L871" s="14">
        <v>0</v>
      </c>
      <c r="N871" s="21">
        <v>0</v>
      </c>
      <c r="P871" s="21">
        <v>0</v>
      </c>
      <c r="R871" s="21">
        <v>0</v>
      </c>
      <c r="T871" s="21">
        <v>0</v>
      </c>
      <c r="V871" s="21">
        <v>0</v>
      </c>
      <c r="X871" s="21">
        <v>0</v>
      </c>
      <c r="Z871" s="21">
        <v>590532</v>
      </c>
      <c r="AB871" s="22">
        <v>590532</v>
      </c>
      <c r="AD871" s="5" t="str">
        <f t="shared" si="13"/>
        <v>No</v>
      </c>
      <c r="AF871" s="28"/>
      <c r="AG871" s="21"/>
    </row>
    <row r="872" spans="1:33">
      <c r="A872" s="8" t="s">
        <v>680</v>
      </c>
      <c r="B872" s="8" t="s">
        <v>681</v>
      </c>
      <c r="C872" s="9" t="s">
        <v>454</v>
      </c>
      <c r="D872" s="185">
        <v>8016</v>
      </c>
      <c r="E872" s="188">
        <v>80016</v>
      </c>
      <c r="F872" s="9" t="s">
        <v>83</v>
      </c>
      <c r="G872" s="9" t="s">
        <v>5756</v>
      </c>
      <c r="H872" s="10">
        <v>128124</v>
      </c>
      <c r="I872" s="11">
        <v>18</v>
      </c>
      <c r="J872" s="24">
        <v>0</v>
      </c>
      <c r="K872" s="20"/>
      <c r="L872" s="14">
        <v>0</v>
      </c>
      <c r="N872" s="21">
        <v>0</v>
      </c>
      <c r="P872" s="21">
        <v>0</v>
      </c>
      <c r="R872" s="21">
        <v>0</v>
      </c>
      <c r="T872" s="21">
        <v>0</v>
      </c>
      <c r="V872" s="21">
        <v>0</v>
      </c>
      <c r="X872" s="21">
        <v>0</v>
      </c>
      <c r="Z872" s="21">
        <v>1013806</v>
      </c>
      <c r="AB872" s="22">
        <v>1013806</v>
      </c>
      <c r="AD872" s="5" t="str">
        <f t="shared" si="13"/>
        <v>No</v>
      </c>
      <c r="AF872" s="28"/>
      <c r="AG872" s="21"/>
    </row>
    <row r="873" spans="1:33">
      <c r="A873" s="8" t="s">
        <v>6158</v>
      </c>
      <c r="B873" s="8" t="s">
        <v>662</v>
      </c>
      <c r="C873" s="9" t="s">
        <v>82</v>
      </c>
      <c r="D873" s="185" t="s">
        <v>663</v>
      </c>
      <c r="E873" s="188" t="s">
        <v>664</v>
      </c>
      <c r="F873" s="9" t="s">
        <v>83</v>
      </c>
      <c r="G873" s="9" t="s">
        <v>147</v>
      </c>
      <c r="H873" s="10">
        <v>0</v>
      </c>
      <c r="I873" s="11">
        <v>18</v>
      </c>
      <c r="J873" s="24">
        <v>0</v>
      </c>
      <c r="K873" s="20"/>
      <c r="L873" s="14">
        <v>0</v>
      </c>
      <c r="N873" s="21">
        <v>0</v>
      </c>
      <c r="P873" s="21">
        <v>0</v>
      </c>
      <c r="R873" s="21">
        <v>0</v>
      </c>
      <c r="T873" s="21">
        <v>0</v>
      </c>
      <c r="V873" s="21">
        <v>0</v>
      </c>
      <c r="X873" s="21">
        <v>0</v>
      </c>
      <c r="Z873" s="21">
        <v>1063411</v>
      </c>
      <c r="AB873" s="22">
        <v>1063411</v>
      </c>
      <c r="AD873" s="5" t="str">
        <f t="shared" si="13"/>
        <v>No</v>
      </c>
      <c r="AF873" s="28"/>
      <c r="AG873" s="21"/>
    </row>
    <row r="874" spans="1:33">
      <c r="A874" s="8" t="s">
        <v>1568</v>
      </c>
      <c r="B874" s="8" t="s">
        <v>6429</v>
      </c>
      <c r="C874" s="9" t="s">
        <v>178</v>
      </c>
      <c r="D874" s="185" t="s">
        <v>1569</v>
      </c>
      <c r="E874" s="188" t="s">
        <v>1570</v>
      </c>
      <c r="F874" s="9" t="s">
        <v>83</v>
      </c>
      <c r="G874" s="9" t="s">
        <v>147</v>
      </c>
      <c r="H874" s="10">
        <v>0</v>
      </c>
      <c r="I874" s="11">
        <v>18</v>
      </c>
      <c r="J874" s="24">
        <v>0</v>
      </c>
      <c r="K874" s="20"/>
      <c r="L874" s="14">
        <v>0</v>
      </c>
      <c r="N874" s="21">
        <v>0</v>
      </c>
      <c r="P874" s="21">
        <v>0</v>
      </c>
      <c r="R874" s="21">
        <v>0</v>
      </c>
      <c r="T874" s="21">
        <v>0</v>
      </c>
      <c r="V874" s="21">
        <v>0</v>
      </c>
      <c r="X874" s="21">
        <v>0</v>
      </c>
      <c r="Z874" s="21">
        <v>603363</v>
      </c>
      <c r="AB874" s="22">
        <v>603363</v>
      </c>
      <c r="AD874" s="5" t="str">
        <f t="shared" si="13"/>
        <v>No</v>
      </c>
      <c r="AF874" s="28"/>
      <c r="AG874" s="21"/>
    </row>
    <row r="875" spans="1:33">
      <c r="A875" s="8" t="s">
        <v>5042</v>
      </c>
      <c r="B875" s="8" t="s">
        <v>5043</v>
      </c>
      <c r="C875" s="9" t="s">
        <v>91</v>
      </c>
      <c r="D875" s="185" t="s">
        <v>5044</v>
      </c>
      <c r="E875" s="188" t="s">
        <v>5045</v>
      </c>
      <c r="F875" s="9" t="s">
        <v>88</v>
      </c>
      <c r="G875" s="9" t="s">
        <v>147</v>
      </c>
      <c r="H875" s="10">
        <v>0</v>
      </c>
      <c r="I875" s="11">
        <v>18</v>
      </c>
      <c r="J875" s="24">
        <v>0</v>
      </c>
      <c r="K875" s="20"/>
      <c r="L875" s="14">
        <v>0</v>
      </c>
      <c r="N875" s="21">
        <v>0</v>
      </c>
      <c r="P875" s="21">
        <v>0</v>
      </c>
      <c r="R875" s="21">
        <v>0</v>
      </c>
      <c r="T875" s="21">
        <v>0</v>
      </c>
      <c r="V875" s="21">
        <v>0</v>
      </c>
      <c r="X875" s="21">
        <v>0</v>
      </c>
      <c r="Z875" s="21">
        <v>1930625</v>
      </c>
      <c r="AB875" s="22">
        <v>1930625</v>
      </c>
      <c r="AD875" s="5" t="str">
        <f t="shared" si="13"/>
        <v>No</v>
      </c>
      <c r="AF875" s="28"/>
      <c r="AG875" s="21"/>
    </row>
    <row r="876" spans="1:33">
      <c r="A876" s="8" t="s">
        <v>703</v>
      </c>
      <c r="B876" s="8" t="s">
        <v>704</v>
      </c>
      <c r="C876" s="9" t="s">
        <v>65</v>
      </c>
      <c r="D876" s="185">
        <v>45</v>
      </c>
      <c r="E876" s="188">
        <v>45</v>
      </c>
      <c r="F876" s="9" t="s">
        <v>83</v>
      </c>
      <c r="G876" s="9" t="s">
        <v>5756</v>
      </c>
      <c r="H876" s="10">
        <v>64513</v>
      </c>
      <c r="I876" s="11">
        <v>18</v>
      </c>
      <c r="J876" s="24">
        <v>0</v>
      </c>
      <c r="K876" s="20"/>
      <c r="L876" s="14">
        <v>0</v>
      </c>
      <c r="N876" s="21">
        <v>0</v>
      </c>
      <c r="P876" s="21">
        <v>0</v>
      </c>
      <c r="R876" s="21">
        <v>0</v>
      </c>
      <c r="T876" s="21">
        <v>0</v>
      </c>
      <c r="V876" s="21">
        <v>0</v>
      </c>
      <c r="X876" s="21">
        <v>0</v>
      </c>
      <c r="Z876" s="21">
        <v>159662</v>
      </c>
      <c r="AB876" s="22">
        <v>159662</v>
      </c>
      <c r="AD876" s="5" t="str">
        <f t="shared" si="13"/>
        <v>No</v>
      </c>
      <c r="AF876" s="28"/>
      <c r="AG876" s="21"/>
    </row>
    <row r="877" spans="1:33">
      <c r="A877" s="8" t="s">
        <v>5987</v>
      </c>
      <c r="B877" s="8" t="s">
        <v>5541</v>
      </c>
      <c r="C877" s="9" t="s">
        <v>132</v>
      </c>
      <c r="D877" s="185" t="s">
        <v>5542</v>
      </c>
      <c r="E877" s="188" t="s">
        <v>5543</v>
      </c>
      <c r="F877" s="9" t="s">
        <v>1320</v>
      </c>
      <c r="G877" s="9" t="s">
        <v>147</v>
      </c>
      <c r="H877" s="10">
        <v>0</v>
      </c>
      <c r="I877" s="11">
        <v>18</v>
      </c>
      <c r="J877" s="24">
        <v>0</v>
      </c>
      <c r="K877" s="20"/>
      <c r="L877" s="14">
        <v>0</v>
      </c>
      <c r="N877" s="21">
        <v>0</v>
      </c>
      <c r="P877" s="21">
        <v>0</v>
      </c>
      <c r="R877" s="21">
        <v>0</v>
      </c>
      <c r="T877" s="21">
        <v>0</v>
      </c>
      <c r="V877" s="21">
        <v>0</v>
      </c>
      <c r="X877" s="21">
        <v>0</v>
      </c>
      <c r="Z877" s="21">
        <v>302630</v>
      </c>
      <c r="AB877" s="22">
        <v>302630</v>
      </c>
      <c r="AD877" s="5" t="str">
        <f t="shared" si="13"/>
        <v>No</v>
      </c>
      <c r="AF877" s="28"/>
      <c r="AG877" s="21"/>
    </row>
    <row r="878" spans="1:33">
      <c r="A878" s="8" t="s">
        <v>5137</v>
      </c>
      <c r="B878" s="8" t="s">
        <v>6433</v>
      </c>
      <c r="C878" s="9" t="s">
        <v>120</v>
      </c>
      <c r="D878" s="185" t="s">
        <v>5138</v>
      </c>
      <c r="E878" s="188" t="s">
        <v>5139</v>
      </c>
      <c r="F878" s="9" t="s">
        <v>83</v>
      </c>
      <c r="G878" s="9" t="s">
        <v>147</v>
      </c>
      <c r="H878" s="10">
        <v>0</v>
      </c>
      <c r="I878" s="11">
        <v>18</v>
      </c>
      <c r="J878" s="24">
        <v>0</v>
      </c>
      <c r="K878" s="20"/>
      <c r="L878" s="14">
        <v>0</v>
      </c>
      <c r="N878" s="21">
        <v>0</v>
      </c>
      <c r="P878" s="21">
        <v>0</v>
      </c>
      <c r="R878" s="21">
        <v>0</v>
      </c>
      <c r="T878" s="21">
        <v>0</v>
      </c>
      <c r="V878" s="21">
        <v>0</v>
      </c>
      <c r="X878" s="21">
        <v>0</v>
      </c>
      <c r="Z878" s="21">
        <v>278077</v>
      </c>
      <c r="AB878" s="22">
        <v>278077</v>
      </c>
      <c r="AD878" s="5" t="str">
        <f t="shared" si="13"/>
        <v>No</v>
      </c>
      <c r="AF878" s="28"/>
      <c r="AG878" s="21"/>
    </row>
    <row r="879" spans="1:33">
      <c r="A879" s="8" t="s">
        <v>1686</v>
      </c>
      <c r="B879" s="8" t="s">
        <v>1687</v>
      </c>
      <c r="C879" s="9" t="s">
        <v>1688</v>
      </c>
      <c r="D879" s="185" t="s">
        <v>1689</v>
      </c>
      <c r="E879" s="188" t="s">
        <v>1690</v>
      </c>
      <c r="F879" s="9" t="s">
        <v>138</v>
      </c>
      <c r="G879" s="9" t="s">
        <v>147</v>
      </c>
      <c r="H879" s="10">
        <v>0</v>
      </c>
      <c r="I879" s="11">
        <v>18</v>
      </c>
      <c r="J879" s="24">
        <v>0</v>
      </c>
      <c r="K879" s="20"/>
      <c r="L879" s="14">
        <v>0</v>
      </c>
      <c r="N879" s="21">
        <v>0</v>
      </c>
      <c r="P879" s="21">
        <v>0</v>
      </c>
      <c r="R879" s="21">
        <v>0</v>
      </c>
      <c r="T879" s="21">
        <v>0</v>
      </c>
      <c r="V879" s="21">
        <v>0</v>
      </c>
      <c r="X879" s="21">
        <v>0</v>
      </c>
      <c r="Z879" s="21">
        <v>2821097</v>
      </c>
      <c r="AB879" s="22">
        <v>2821097</v>
      </c>
      <c r="AD879" s="5" t="str">
        <f t="shared" si="13"/>
        <v>No</v>
      </c>
      <c r="AF879" s="28"/>
      <c r="AG879" s="21"/>
    </row>
    <row r="880" spans="1:33">
      <c r="A880" s="8" t="s">
        <v>3104</v>
      </c>
      <c r="B880" s="8" t="s">
        <v>3105</v>
      </c>
      <c r="C880" s="9" t="s">
        <v>171</v>
      </c>
      <c r="D880" s="185" t="s">
        <v>3106</v>
      </c>
      <c r="E880" s="188" t="s">
        <v>3107</v>
      </c>
      <c r="F880" s="9" t="s">
        <v>83</v>
      </c>
      <c r="G880" s="9" t="s">
        <v>147</v>
      </c>
      <c r="H880" s="10">
        <v>0</v>
      </c>
      <c r="I880" s="11">
        <v>18</v>
      </c>
      <c r="J880" s="24">
        <v>0</v>
      </c>
      <c r="K880" s="20"/>
      <c r="L880" s="14">
        <v>0</v>
      </c>
      <c r="N880" s="21">
        <v>0</v>
      </c>
      <c r="P880" s="21">
        <v>0</v>
      </c>
      <c r="R880" s="21">
        <v>0</v>
      </c>
      <c r="T880" s="21">
        <v>0</v>
      </c>
      <c r="V880" s="21">
        <v>0</v>
      </c>
      <c r="X880" s="21">
        <v>0</v>
      </c>
      <c r="Z880" s="21">
        <v>304241</v>
      </c>
      <c r="AB880" s="22">
        <v>304241</v>
      </c>
      <c r="AD880" s="5" t="str">
        <f t="shared" si="13"/>
        <v>No</v>
      </c>
      <c r="AF880" s="28"/>
      <c r="AG880" s="21"/>
    </row>
    <row r="881" spans="1:33">
      <c r="A881" s="8" t="s">
        <v>2590</v>
      </c>
      <c r="B881" s="8" t="s">
        <v>2591</v>
      </c>
      <c r="C881" s="9" t="s">
        <v>466</v>
      </c>
      <c r="D881" s="185" t="s">
        <v>2592</v>
      </c>
      <c r="E881" s="188" t="s">
        <v>2593</v>
      </c>
      <c r="F881" s="9" t="s">
        <v>88</v>
      </c>
      <c r="G881" s="9" t="s">
        <v>147</v>
      </c>
      <c r="H881" s="10">
        <v>0</v>
      </c>
      <c r="I881" s="11">
        <v>18</v>
      </c>
      <c r="J881" s="24">
        <v>0</v>
      </c>
      <c r="K881" s="20"/>
      <c r="L881" s="14">
        <v>0</v>
      </c>
      <c r="N881" s="21">
        <v>0</v>
      </c>
      <c r="P881" s="21">
        <v>0</v>
      </c>
      <c r="R881" s="21">
        <v>0</v>
      </c>
      <c r="T881" s="21">
        <v>0</v>
      </c>
      <c r="V881" s="21">
        <v>0</v>
      </c>
      <c r="X881" s="21">
        <v>0</v>
      </c>
      <c r="Z881" s="21">
        <v>55837</v>
      </c>
      <c r="AB881" s="22">
        <v>55837</v>
      </c>
      <c r="AD881" s="5" t="str">
        <f t="shared" si="13"/>
        <v>No</v>
      </c>
      <c r="AF881" s="28"/>
      <c r="AG881" s="21"/>
    </row>
    <row r="882" spans="1:33">
      <c r="A882" s="8" t="s">
        <v>1575</v>
      </c>
      <c r="B882" s="8" t="s">
        <v>105</v>
      </c>
      <c r="C882" s="9" t="s">
        <v>178</v>
      </c>
      <c r="D882" s="185" t="s">
        <v>1576</v>
      </c>
      <c r="E882" s="188" t="s">
        <v>1577</v>
      </c>
      <c r="F882" s="9" t="s">
        <v>83</v>
      </c>
      <c r="G882" s="9" t="s">
        <v>147</v>
      </c>
      <c r="H882" s="10">
        <v>0</v>
      </c>
      <c r="I882" s="11">
        <v>18</v>
      </c>
      <c r="J882" s="24">
        <v>0</v>
      </c>
      <c r="K882" s="20"/>
      <c r="L882" s="14">
        <v>0</v>
      </c>
      <c r="N882" s="21">
        <v>0</v>
      </c>
      <c r="P882" s="21">
        <v>0</v>
      </c>
      <c r="R882" s="21">
        <v>0</v>
      </c>
      <c r="T882" s="21">
        <v>0</v>
      </c>
      <c r="V882" s="21">
        <v>0</v>
      </c>
      <c r="X882" s="21">
        <v>0</v>
      </c>
      <c r="Z882" s="21">
        <v>323936</v>
      </c>
      <c r="AB882" s="22">
        <v>323936</v>
      </c>
      <c r="AD882" s="5" t="str">
        <f t="shared" si="13"/>
        <v>No</v>
      </c>
      <c r="AF882" s="28"/>
      <c r="AG882" s="21"/>
    </row>
    <row r="883" spans="1:33">
      <c r="A883" s="8" t="s">
        <v>2351</v>
      </c>
      <c r="B883" s="8" t="s">
        <v>2352</v>
      </c>
      <c r="C883" s="9" t="s">
        <v>106</v>
      </c>
      <c r="D883" s="185" t="s">
        <v>2353</v>
      </c>
      <c r="E883" s="188" t="s">
        <v>2354</v>
      </c>
      <c r="F883" s="9" t="s">
        <v>157</v>
      </c>
      <c r="G883" s="9" t="s">
        <v>147</v>
      </c>
      <c r="H883" s="10">
        <v>0</v>
      </c>
      <c r="I883" s="11">
        <v>18</v>
      </c>
      <c r="J883" s="24">
        <v>0</v>
      </c>
      <c r="K883" s="20"/>
      <c r="L883" s="14">
        <v>0</v>
      </c>
      <c r="N883" s="21">
        <v>0</v>
      </c>
      <c r="P883" s="21">
        <v>0</v>
      </c>
      <c r="R883" s="21">
        <v>0</v>
      </c>
      <c r="T883" s="21">
        <v>0</v>
      </c>
      <c r="V883" s="21">
        <v>0</v>
      </c>
      <c r="X883" s="21">
        <v>0</v>
      </c>
      <c r="Z883" s="21">
        <v>12176</v>
      </c>
      <c r="AB883" s="22">
        <v>12176</v>
      </c>
      <c r="AD883" s="5" t="str">
        <f t="shared" si="13"/>
        <v>No</v>
      </c>
      <c r="AF883" s="28"/>
      <c r="AG883" s="21"/>
    </row>
    <row r="884" spans="1:33">
      <c r="A884" s="8" t="s">
        <v>3409</v>
      </c>
      <c r="B884" s="8" t="s">
        <v>3410</v>
      </c>
      <c r="C884" s="9" t="s">
        <v>34</v>
      </c>
      <c r="D884" s="185" t="s">
        <v>3411</v>
      </c>
      <c r="E884" s="188" t="s">
        <v>3412</v>
      </c>
      <c r="F884" s="9" t="s">
        <v>157</v>
      </c>
      <c r="G884" s="9" t="s">
        <v>147</v>
      </c>
      <c r="H884" s="10">
        <v>0</v>
      </c>
      <c r="I884" s="11">
        <v>18</v>
      </c>
      <c r="J884" s="24">
        <v>0</v>
      </c>
      <c r="K884" s="20"/>
      <c r="L884" s="14">
        <v>0</v>
      </c>
      <c r="N884" s="21">
        <v>0</v>
      </c>
      <c r="P884" s="21">
        <v>0</v>
      </c>
      <c r="R884" s="21">
        <v>0</v>
      </c>
      <c r="T884" s="21">
        <v>0</v>
      </c>
      <c r="V884" s="21">
        <v>0</v>
      </c>
      <c r="X884" s="21">
        <v>0</v>
      </c>
      <c r="Z884" s="21">
        <v>49748</v>
      </c>
      <c r="AB884" s="22">
        <v>49748</v>
      </c>
      <c r="AD884" s="5" t="str">
        <f t="shared" si="13"/>
        <v>No</v>
      </c>
      <c r="AF884" s="28"/>
      <c r="AG884" s="21"/>
    </row>
    <row r="885" spans="1:33">
      <c r="A885" s="8" t="s">
        <v>6161</v>
      </c>
      <c r="B885" s="8" t="s">
        <v>665</v>
      </c>
      <c r="C885" s="9" t="s">
        <v>82</v>
      </c>
      <c r="D885" s="185" t="s">
        <v>666</v>
      </c>
      <c r="E885" s="188" t="s">
        <v>667</v>
      </c>
      <c r="F885" s="9" t="s">
        <v>1320</v>
      </c>
      <c r="G885" s="9" t="s">
        <v>147</v>
      </c>
      <c r="H885" s="10">
        <v>0</v>
      </c>
      <c r="I885" s="11">
        <v>18</v>
      </c>
      <c r="J885" s="24">
        <v>0</v>
      </c>
      <c r="K885" s="20"/>
      <c r="L885" s="14">
        <v>0</v>
      </c>
      <c r="N885" s="21">
        <v>0</v>
      </c>
      <c r="P885" s="21">
        <v>0</v>
      </c>
      <c r="R885" s="21">
        <v>0</v>
      </c>
      <c r="T885" s="21">
        <v>0</v>
      </c>
      <c r="V885" s="21">
        <v>0</v>
      </c>
      <c r="X885" s="21">
        <v>0</v>
      </c>
      <c r="Z885" s="21">
        <v>282624</v>
      </c>
      <c r="AB885" s="22">
        <v>282624</v>
      </c>
      <c r="AD885" s="5" t="str">
        <f t="shared" si="13"/>
        <v>No</v>
      </c>
      <c r="AF885" s="28"/>
      <c r="AG885" s="21"/>
    </row>
    <row r="886" spans="1:33">
      <c r="A886" s="8" t="s">
        <v>1493</v>
      </c>
      <c r="B886" s="8" t="s">
        <v>6430</v>
      </c>
      <c r="C886" s="9" t="s">
        <v>178</v>
      </c>
      <c r="D886" s="185" t="s">
        <v>1494</v>
      </c>
      <c r="E886" s="188" t="s">
        <v>1495</v>
      </c>
      <c r="F886" s="9" t="s">
        <v>88</v>
      </c>
      <c r="G886" s="9" t="s">
        <v>147</v>
      </c>
      <c r="H886" s="10">
        <v>0</v>
      </c>
      <c r="I886" s="11">
        <v>18</v>
      </c>
      <c r="J886" s="24">
        <v>0</v>
      </c>
      <c r="K886" s="20"/>
      <c r="L886" s="14">
        <v>0</v>
      </c>
      <c r="N886" s="21">
        <v>0</v>
      </c>
      <c r="P886" s="21">
        <v>0</v>
      </c>
      <c r="R886" s="21">
        <v>0</v>
      </c>
      <c r="T886" s="21">
        <v>0</v>
      </c>
      <c r="V886" s="21">
        <v>0</v>
      </c>
      <c r="X886" s="21">
        <v>0</v>
      </c>
      <c r="Z886" s="21">
        <v>314975</v>
      </c>
      <c r="AB886" s="22">
        <v>314975</v>
      </c>
      <c r="AD886" s="5" t="str">
        <f t="shared" si="13"/>
        <v>No</v>
      </c>
      <c r="AF886" s="28"/>
      <c r="AG886" s="21"/>
    </row>
    <row r="887" spans="1:33">
      <c r="A887" s="8" t="s">
        <v>1077</v>
      </c>
      <c r="B887" s="8" t="s">
        <v>1078</v>
      </c>
      <c r="C887" s="9" t="s">
        <v>91</v>
      </c>
      <c r="D887" s="185">
        <v>9161</v>
      </c>
      <c r="E887" s="188">
        <v>90161</v>
      </c>
      <c r="F887" s="9" t="s">
        <v>83</v>
      </c>
      <c r="G887" s="9" t="s">
        <v>5756</v>
      </c>
      <c r="H887" s="10">
        <v>3281212</v>
      </c>
      <c r="I887" s="11">
        <v>18</v>
      </c>
      <c r="J887" s="24">
        <v>0</v>
      </c>
      <c r="K887" s="20"/>
      <c r="L887" s="14">
        <v>0</v>
      </c>
      <c r="N887" s="21">
        <v>0</v>
      </c>
      <c r="P887" s="21">
        <v>0</v>
      </c>
      <c r="R887" s="21">
        <v>0</v>
      </c>
      <c r="T887" s="21">
        <v>0</v>
      </c>
      <c r="V887" s="21">
        <v>0</v>
      </c>
      <c r="X887" s="21">
        <v>0</v>
      </c>
      <c r="Z887" s="21">
        <v>352207</v>
      </c>
      <c r="AB887" s="22">
        <v>352207</v>
      </c>
      <c r="AD887" s="5" t="str">
        <f t="shared" si="13"/>
        <v>No</v>
      </c>
      <c r="AF887" s="28"/>
      <c r="AG887" s="21"/>
    </row>
    <row r="888" spans="1:33">
      <c r="A888" s="8" t="s">
        <v>1627</v>
      </c>
      <c r="B888" s="8" t="s">
        <v>1628</v>
      </c>
      <c r="C888" s="9" t="s">
        <v>178</v>
      </c>
      <c r="D888" s="185" t="s">
        <v>1629</v>
      </c>
      <c r="E888" s="188" t="s">
        <v>1630</v>
      </c>
      <c r="F888" s="9" t="s">
        <v>83</v>
      </c>
      <c r="G888" s="9" t="s">
        <v>147</v>
      </c>
      <c r="H888" s="10">
        <v>0</v>
      </c>
      <c r="I888" s="11">
        <v>18</v>
      </c>
      <c r="J888" s="24">
        <v>0</v>
      </c>
      <c r="K888" s="20"/>
      <c r="L888" s="14">
        <v>0</v>
      </c>
      <c r="N888" s="21">
        <v>0</v>
      </c>
      <c r="P888" s="21">
        <v>0</v>
      </c>
      <c r="R888" s="21">
        <v>0</v>
      </c>
      <c r="T888" s="21">
        <v>0</v>
      </c>
      <c r="V888" s="21">
        <v>0</v>
      </c>
      <c r="X888" s="21">
        <v>0</v>
      </c>
      <c r="Z888" s="21">
        <v>642417</v>
      </c>
      <c r="AB888" s="22">
        <v>642417</v>
      </c>
      <c r="AD888" s="5" t="str">
        <f t="shared" si="13"/>
        <v>No</v>
      </c>
      <c r="AF888" s="28"/>
      <c r="AG888" s="21"/>
    </row>
    <row r="889" spans="1:33">
      <c r="A889" s="8" t="s">
        <v>3625</v>
      </c>
      <c r="B889" s="8" t="s">
        <v>3626</v>
      </c>
      <c r="C889" s="9" t="s">
        <v>168</v>
      </c>
      <c r="D889" s="185">
        <v>46</v>
      </c>
      <c r="E889" s="188">
        <v>46</v>
      </c>
      <c r="F889" s="9" t="s">
        <v>83</v>
      </c>
      <c r="G889" s="9" t="s">
        <v>84</v>
      </c>
      <c r="H889" s="10">
        <v>1849898</v>
      </c>
      <c r="I889" s="11">
        <v>18</v>
      </c>
      <c r="J889" s="24">
        <v>107950</v>
      </c>
      <c r="K889" s="20"/>
      <c r="L889" s="14">
        <v>0</v>
      </c>
      <c r="N889" s="21">
        <v>0</v>
      </c>
      <c r="P889" s="21">
        <v>0</v>
      </c>
      <c r="R889" s="21">
        <v>0</v>
      </c>
      <c r="T889" s="21">
        <v>0</v>
      </c>
      <c r="V889" s="21">
        <v>0</v>
      </c>
      <c r="X889" s="21">
        <v>0</v>
      </c>
      <c r="Z889" s="21">
        <v>0</v>
      </c>
      <c r="AB889" s="22">
        <v>107950</v>
      </c>
      <c r="AD889" s="5" t="str">
        <f t="shared" si="13"/>
        <v>No</v>
      </c>
      <c r="AF889" s="28"/>
      <c r="AG889" s="21"/>
    </row>
    <row r="890" spans="1:33">
      <c r="A890" s="8" t="s">
        <v>1970</v>
      </c>
      <c r="B890" s="8" t="s">
        <v>153</v>
      </c>
      <c r="C890" s="9" t="s">
        <v>154</v>
      </c>
      <c r="D890" s="185">
        <v>4235</v>
      </c>
      <c r="E890" s="188" t="s">
        <v>6182</v>
      </c>
      <c r="F890" s="9" t="s">
        <v>1320</v>
      </c>
      <c r="G890" s="9" t="s">
        <v>147</v>
      </c>
      <c r="H890" s="10">
        <v>0</v>
      </c>
      <c r="I890" s="11">
        <v>18</v>
      </c>
      <c r="J890" s="24">
        <v>0</v>
      </c>
      <c r="K890" s="20"/>
      <c r="L890" s="14">
        <v>0</v>
      </c>
      <c r="N890" s="21">
        <v>0</v>
      </c>
      <c r="P890" s="21">
        <v>0</v>
      </c>
      <c r="R890" s="21">
        <v>0</v>
      </c>
      <c r="T890" s="21">
        <v>0</v>
      </c>
      <c r="V890" s="21">
        <v>0</v>
      </c>
      <c r="X890" s="21">
        <v>0</v>
      </c>
      <c r="Z890" s="21">
        <v>184168</v>
      </c>
      <c r="AB890" s="22">
        <v>184168</v>
      </c>
      <c r="AD890" s="5" t="str">
        <f t="shared" si="13"/>
        <v>No</v>
      </c>
      <c r="AF890" s="28"/>
      <c r="AG890" s="21"/>
    </row>
    <row r="891" spans="1:33">
      <c r="A891" s="8" t="s">
        <v>4806</v>
      </c>
      <c r="B891" s="8" t="s">
        <v>4807</v>
      </c>
      <c r="C891" s="9" t="s">
        <v>466</v>
      </c>
      <c r="D891" s="185">
        <v>5198</v>
      </c>
      <c r="E891" s="188">
        <v>50198</v>
      </c>
      <c r="F891" s="9" t="s">
        <v>83</v>
      </c>
      <c r="G891" s="9" t="s">
        <v>84</v>
      </c>
      <c r="H891" s="10">
        <v>1780673</v>
      </c>
      <c r="I891" s="11">
        <v>18</v>
      </c>
      <c r="J891" s="24">
        <v>73265</v>
      </c>
      <c r="K891" s="20"/>
      <c r="L891" s="14">
        <v>0</v>
      </c>
      <c r="N891" s="21">
        <v>0</v>
      </c>
      <c r="P891" s="21">
        <v>0</v>
      </c>
      <c r="R891" s="21">
        <v>16882</v>
      </c>
      <c r="T891" s="21">
        <v>0</v>
      </c>
      <c r="V891" s="21">
        <v>0</v>
      </c>
      <c r="X891" s="21">
        <v>0</v>
      </c>
      <c r="Z891" s="21">
        <v>0</v>
      </c>
      <c r="AB891" s="22">
        <v>90147</v>
      </c>
      <c r="AD891" s="5" t="str">
        <f t="shared" si="13"/>
        <v>No</v>
      </c>
      <c r="AF891" s="28"/>
      <c r="AG891" s="21"/>
    </row>
    <row r="892" spans="1:33">
      <c r="A892" s="8" t="s">
        <v>995</v>
      </c>
      <c r="B892" s="8" t="s">
        <v>996</v>
      </c>
      <c r="C892" s="9" t="s">
        <v>129</v>
      </c>
      <c r="D892" s="185" t="s">
        <v>997</v>
      </c>
      <c r="E892" s="188" t="s">
        <v>998</v>
      </c>
      <c r="F892" s="9" t="s">
        <v>83</v>
      </c>
      <c r="G892" s="9" t="s">
        <v>147</v>
      </c>
      <c r="H892" s="10">
        <v>0</v>
      </c>
      <c r="I892" s="11">
        <v>18</v>
      </c>
      <c r="J892" s="24">
        <v>0</v>
      </c>
      <c r="K892" s="20"/>
      <c r="L892" s="14">
        <v>0</v>
      </c>
      <c r="N892" s="21">
        <v>0</v>
      </c>
      <c r="P892" s="21">
        <v>0</v>
      </c>
      <c r="R892" s="21">
        <v>0</v>
      </c>
      <c r="T892" s="21">
        <v>0</v>
      </c>
      <c r="V892" s="21">
        <v>0</v>
      </c>
      <c r="X892" s="21">
        <v>0</v>
      </c>
      <c r="Z892" s="21">
        <v>30773</v>
      </c>
      <c r="AB892" s="22">
        <v>30773</v>
      </c>
      <c r="AD892" s="5" t="str">
        <f t="shared" si="13"/>
        <v>No</v>
      </c>
      <c r="AF892" s="28"/>
      <c r="AG892" s="21"/>
    </row>
    <row r="893" spans="1:33">
      <c r="A893" s="8" t="s">
        <v>4442</v>
      </c>
      <c r="B893" s="8" t="s">
        <v>3043</v>
      </c>
      <c r="C893" s="9" t="s">
        <v>141</v>
      </c>
      <c r="D893" s="185">
        <v>3009</v>
      </c>
      <c r="E893" s="188">
        <v>30009</v>
      </c>
      <c r="F893" s="9" t="s">
        <v>83</v>
      </c>
      <c r="G893" s="9" t="s">
        <v>5756</v>
      </c>
      <c r="H893" s="10">
        <v>953556</v>
      </c>
      <c r="I893" s="11">
        <v>18</v>
      </c>
      <c r="J893" s="24">
        <v>0</v>
      </c>
      <c r="K893" s="20"/>
      <c r="L893" s="14">
        <v>0</v>
      </c>
      <c r="N893" s="21">
        <v>0</v>
      </c>
      <c r="P893" s="21">
        <v>0</v>
      </c>
      <c r="R893" s="21">
        <v>0</v>
      </c>
      <c r="T893" s="21">
        <v>0</v>
      </c>
      <c r="V893" s="21">
        <v>0</v>
      </c>
      <c r="X893" s="21">
        <v>0</v>
      </c>
      <c r="Z893" s="21">
        <v>816107</v>
      </c>
      <c r="AB893" s="22">
        <v>816107</v>
      </c>
      <c r="AD893" s="5" t="str">
        <f t="shared" si="13"/>
        <v>No</v>
      </c>
      <c r="AF893" s="28"/>
      <c r="AG893" s="21"/>
    </row>
    <row r="894" spans="1:33">
      <c r="A894" s="8" t="s">
        <v>222</v>
      </c>
      <c r="B894" s="8" t="s">
        <v>223</v>
      </c>
      <c r="C894" s="9" t="s">
        <v>112</v>
      </c>
      <c r="D894" s="185">
        <v>1002</v>
      </c>
      <c r="E894" s="188">
        <v>10002</v>
      </c>
      <c r="F894" s="9" t="s">
        <v>88</v>
      </c>
      <c r="G894" s="9" t="s">
        <v>5756</v>
      </c>
      <c r="H894" s="10">
        <v>158377</v>
      </c>
      <c r="I894" s="11">
        <v>17</v>
      </c>
      <c r="J894" s="24">
        <v>0</v>
      </c>
      <c r="K894" s="20"/>
      <c r="L894" s="14">
        <v>0</v>
      </c>
      <c r="N894" s="21">
        <v>0</v>
      </c>
      <c r="P894" s="21">
        <v>0</v>
      </c>
      <c r="R894" s="21">
        <v>0</v>
      </c>
      <c r="T894" s="21">
        <v>0</v>
      </c>
      <c r="V894" s="21">
        <v>0</v>
      </c>
      <c r="X894" s="21">
        <v>0</v>
      </c>
      <c r="Z894" s="21">
        <v>37206</v>
      </c>
      <c r="AB894" s="22">
        <v>37206</v>
      </c>
      <c r="AD894" s="5" t="str">
        <f t="shared" si="13"/>
        <v>No</v>
      </c>
      <c r="AF894" s="28"/>
      <c r="AG894" s="21"/>
    </row>
    <row r="895" spans="1:33">
      <c r="A895" s="8" t="s">
        <v>1818</v>
      </c>
      <c r="B895" s="8" t="s">
        <v>1187</v>
      </c>
      <c r="C895" s="9" t="s">
        <v>171</v>
      </c>
      <c r="D895" s="185">
        <v>4232</v>
      </c>
      <c r="E895" s="188">
        <v>40232</v>
      </c>
      <c r="F895" s="9" t="s">
        <v>138</v>
      </c>
      <c r="G895" s="9" t="s">
        <v>84</v>
      </c>
      <c r="H895" s="10">
        <v>1510516</v>
      </c>
      <c r="I895" s="11">
        <v>17</v>
      </c>
      <c r="J895" s="24">
        <v>0</v>
      </c>
      <c r="K895" s="20"/>
      <c r="L895" s="14">
        <v>0</v>
      </c>
      <c r="N895" s="21">
        <v>0</v>
      </c>
      <c r="P895" s="21">
        <v>0</v>
      </c>
      <c r="R895" s="21">
        <v>84509294</v>
      </c>
      <c r="T895" s="21">
        <v>0</v>
      </c>
      <c r="V895" s="21">
        <v>0</v>
      </c>
      <c r="X895" s="21">
        <v>0</v>
      </c>
      <c r="Z895" s="21">
        <v>0</v>
      </c>
      <c r="AB895" s="22">
        <v>84509294</v>
      </c>
      <c r="AD895" s="5" t="str">
        <f t="shared" si="13"/>
        <v>No</v>
      </c>
      <c r="AF895" s="28"/>
      <c r="AG895" s="21"/>
    </row>
    <row r="896" spans="1:33">
      <c r="A896" s="8" t="s">
        <v>5476</v>
      </c>
      <c r="B896" s="8" t="s">
        <v>4613</v>
      </c>
      <c r="C896" s="9" t="s">
        <v>42</v>
      </c>
      <c r="D896" s="185" t="s">
        <v>4614</v>
      </c>
      <c r="E896" s="188" t="s">
        <v>4615</v>
      </c>
      <c r="F896" s="9" t="s">
        <v>83</v>
      </c>
      <c r="G896" s="9" t="s">
        <v>147</v>
      </c>
      <c r="H896" s="10">
        <v>0</v>
      </c>
      <c r="I896" s="11">
        <v>17</v>
      </c>
      <c r="J896" s="24">
        <v>0</v>
      </c>
      <c r="K896" s="20"/>
      <c r="L896" s="14">
        <v>0</v>
      </c>
      <c r="N896" s="21">
        <v>0</v>
      </c>
      <c r="P896" s="21">
        <v>0</v>
      </c>
      <c r="R896" s="21">
        <v>0</v>
      </c>
      <c r="T896" s="21">
        <v>0</v>
      </c>
      <c r="V896" s="21">
        <v>0</v>
      </c>
      <c r="X896" s="21">
        <v>0</v>
      </c>
      <c r="Z896" s="21">
        <v>736307</v>
      </c>
      <c r="AB896" s="22">
        <v>736307</v>
      </c>
      <c r="AD896" s="5" t="str">
        <f t="shared" si="13"/>
        <v>No</v>
      </c>
      <c r="AF896" s="28"/>
      <c r="AG896" s="21"/>
    </row>
    <row r="897" spans="1:33">
      <c r="A897" s="8" t="s">
        <v>6007</v>
      </c>
      <c r="B897" s="8" t="s">
        <v>3622</v>
      </c>
      <c r="C897" s="9" t="s">
        <v>120</v>
      </c>
      <c r="D897" s="185"/>
      <c r="E897" s="188" t="s">
        <v>6008</v>
      </c>
      <c r="F897" s="9" t="s">
        <v>83</v>
      </c>
      <c r="G897" s="9" t="s">
        <v>147</v>
      </c>
      <c r="H897" s="10">
        <v>0</v>
      </c>
      <c r="I897" s="11">
        <v>17</v>
      </c>
      <c r="J897" s="24">
        <v>0</v>
      </c>
      <c r="K897" s="20"/>
      <c r="L897" s="14">
        <v>0</v>
      </c>
      <c r="N897" s="21">
        <v>0</v>
      </c>
      <c r="P897" s="21">
        <v>0</v>
      </c>
      <c r="R897" s="21">
        <v>0</v>
      </c>
      <c r="T897" s="21">
        <v>0</v>
      </c>
      <c r="V897" s="21">
        <v>0</v>
      </c>
      <c r="X897" s="21">
        <v>0</v>
      </c>
      <c r="Z897" s="21">
        <v>312796</v>
      </c>
      <c r="AB897" s="22">
        <v>312796</v>
      </c>
      <c r="AD897" s="5" t="str">
        <f t="shared" si="13"/>
        <v>No</v>
      </c>
      <c r="AF897" s="28"/>
      <c r="AG897" s="21"/>
    </row>
    <row r="898" spans="1:33">
      <c r="A898" s="8" t="s">
        <v>3004</v>
      </c>
      <c r="B898" s="8" t="s">
        <v>283</v>
      </c>
      <c r="C898" s="9" t="s">
        <v>217</v>
      </c>
      <c r="D898" s="185" t="s">
        <v>3005</v>
      </c>
      <c r="E898" s="188" t="s">
        <v>3006</v>
      </c>
      <c r="F898" s="9" t="s">
        <v>83</v>
      </c>
      <c r="G898" s="9" t="s">
        <v>147</v>
      </c>
      <c r="H898" s="10">
        <v>0</v>
      </c>
      <c r="I898" s="11">
        <v>17</v>
      </c>
      <c r="J898" s="24">
        <v>0</v>
      </c>
      <c r="K898" s="20"/>
      <c r="L898" s="14">
        <v>0</v>
      </c>
      <c r="N898" s="21">
        <v>0</v>
      </c>
      <c r="P898" s="21">
        <v>0</v>
      </c>
      <c r="R898" s="21">
        <v>0</v>
      </c>
      <c r="T898" s="21">
        <v>0</v>
      </c>
      <c r="V898" s="21">
        <v>0</v>
      </c>
      <c r="X898" s="21">
        <v>0</v>
      </c>
      <c r="Z898" s="21">
        <v>537912</v>
      </c>
      <c r="AB898" s="22">
        <v>537912</v>
      </c>
      <c r="AD898" s="5" t="str">
        <f t="shared" si="13"/>
        <v>No</v>
      </c>
      <c r="AF898" s="28"/>
      <c r="AG898" s="21"/>
    </row>
    <row r="899" spans="1:33">
      <c r="A899" s="8" t="s">
        <v>1707</v>
      </c>
      <c r="B899" s="8" t="s">
        <v>595</v>
      </c>
      <c r="C899" s="9" t="s">
        <v>235</v>
      </c>
      <c r="D899" s="185">
        <v>4227</v>
      </c>
      <c r="E899" s="188">
        <v>40227</v>
      </c>
      <c r="F899" s="9" t="s">
        <v>157</v>
      </c>
      <c r="G899" s="9" t="s">
        <v>5756</v>
      </c>
      <c r="H899" s="10">
        <v>105419</v>
      </c>
      <c r="I899" s="11">
        <v>17</v>
      </c>
      <c r="J899" s="24">
        <v>0</v>
      </c>
      <c r="K899" s="20"/>
      <c r="L899" s="14">
        <v>0</v>
      </c>
      <c r="N899" s="21">
        <v>0</v>
      </c>
      <c r="P899" s="21">
        <v>0</v>
      </c>
      <c r="R899" s="21">
        <v>0</v>
      </c>
      <c r="T899" s="21">
        <v>0</v>
      </c>
      <c r="V899" s="21">
        <v>0</v>
      </c>
      <c r="X899" s="21">
        <v>0</v>
      </c>
      <c r="Z899" s="21">
        <v>232754</v>
      </c>
      <c r="AB899" s="22">
        <v>232754</v>
      </c>
      <c r="AD899" s="5" t="str">
        <f t="shared" ref="AD899:AD962" si="14">IF(AC899&amp;AA899&amp;Y899&amp;W899&amp;U899&amp;S899&amp;Q899&amp;O899&amp;M899&amp;K899&lt;&gt;"","Yes","No")</f>
        <v>No</v>
      </c>
      <c r="AF899" s="28"/>
      <c r="AG899" s="21"/>
    </row>
    <row r="900" spans="1:33">
      <c r="A900" s="8" t="s">
        <v>1216</v>
      </c>
      <c r="B900" s="8" t="s">
        <v>1217</v>
      </c>
      <c r="C900" s="9" t="s">
        <v>154</v>
      </c>
      <c r="D900" s="185">
        <v>4237</v>
      </c>
      <c r="E900" s="188">
        <v>40237</v>
      </c>
      <c r="F900" s="9" t="s">
        <v>157</v>
      </c>
      <c r="G900" s="9" t="s">
        <v>5756</v>
      </c>
      <c r="H900" s="10">
        <v>1249442</v>
      </c>
      <c r="I900" s="11">
        <v>17</v>
      </c>
      <c r="J900" s="24">
        <v>0</v>
      </c>
      <c r="K900" s="20"/>
      <c r="L900" s="14">
        <v>0</v>
      </c>
      <c r="N900" s="21">
        <v>0</v>
      </c>
      <c r="P900" s="21">
        <v>0</v>
      </c>
      <c r="R900" s="21">
        <v>0</v>
      </c>
      <c r="T900" s="21">
        <v>0</v>
      </c>
      <c r="V900" s="21">
        <v>0</v>
      </c>
      <c r="X900" s="21">
        <v>0</v>
      </c>
      <c r="Z900" s="21">
        <v>45859</v>
      </c>
      <c r="AB900" s="22">
        <v>45859</v>
      </c>
      <c r="AD900" s="5" t="str">
        <f t="shared" si="14"/>
        <v>No</v>
      </c>
      <c r="AF900" s="28"/>
      <c r="AG900" s="21"/>
    </row>
    <row r="901" spans="1:33">
      <c r="A901" s="8" t="s">
        <v>4820</v>
      </c>
      <c r="B901" s="8" t="s">
        <v>4821</v>
      </c>
      <c r="C901" s="9" t="s">
        <v>555</v>
      </c>
      <c r="D901" s="185">
        <v>5159</v>
      </c>
      <c r="E901" s="188">
        <v>50159</v>
      </c>
      <c r="F901" s="9" t="s">
        <v>83</v>
      </c>
      <c r="G901" s="9" t="s">
        <v>84</v>
      </c>
      <c r="H901" s="10">
        <v>81926</v>
      </c>
      <c r="I901" s="11">
        <v>17</v>
      </c>
      <c r="J901" s="24">
        <v>4319227</v>
      </c>
      <c r="K901" s="20"/>
      <c r="L901" s="14">
        <v>0</v>
      </c>
      <c r="N901" s="21">
        <v>0</v>
      </c>
      <c r="P901" s="21">
        <v>0</v>
      </c>
      <c r="R901" s="21">
        <v>0</v>
      </c>
      <c r="T901" s="21">
        <v>0</v>
      </c>
      <c r="V901" s="21">
        <v>0</v>
      </c>
      <c r="X901" s="21">
        <v>0</v>
      </c>
      <c r="Z901" s="21">
        <v>0</v>
      </c>
      <c r="AB901" s="22">
        <v>4319227</v>
      </c>
      <c r="AD901" s="5" t="str">
        <f t="shared" si="14"/>
        <v>No</v>
      </c>
      <c r="AF901" s="28"/>
      <c r="AG901" s="21"/>
    </row>
    <row r="902" spans="1:33">
      <c r="A902" s="8" t="s">
        <v>3385</v>
      </c>
      <c r="B902" s="8" t="s">
        <v>3207</v>
      </c>
      <c r="C902" s="9" t="s">
        <v>466</v>
      </c>
      <c r="D902" s="185">
        <v>5169</v>
      </c>
      <c r="E902" s="188">
        <v>50169</v>
      </c>
      <c r="F902" s="9" t="s">
        <v>83</v>
      </c>
      <c r="G902" s="9" t="s">
        <v>84</v>
      </c>
      <c r="H902" s="10">
        <v>724091</v>
      </c>
      <c r="I902" s="11">
        <v>17</v>
      </c>
      <c r="J902" s="24">
        <v>87794</v>
      </c>
      <c r="K902" s="20"/>
      <c r="L902" s="14">
        <v>0</v>
      </c>
      <c r="N902" s="21">
        <v>0</v>
      </c>
      <c r="P902" s="21">
        <v>0</v>
      </c>
      <c r="R902" s="21">
        <v>0</v>
      </c>
      <c r="T902" s="21">
        <v>0</v>
      </c>
      <c r="V902" s="21">
        <v>0</v>
      </c>
      <c r="X902" s="21">
        <v>0</v>
      </c>
      <c r="Z902" s="21">
        <v>0</v>
      </c>
      <c r="AB902" s="22">
        <v>87794</v>
      </c>
      <c r="AD902" s="5" t="str">
        <f t="shared" si="14"/>
        <v>No</v>
      </c>
      <c r="AF902" s="28"/>
      <c r="AG902" s="21"/>
    </row>
    <row r="903" spans="1:33">
      <c r="A903" s="8" t="s">
        <v>5948</v>
      </c>
      <c r="B903" s="8" t="s">
        <v>4645</v>
      </c>
      <c r="C903" s="9" t="s">
        <v>42</v>
      </c>
      <c r="D903" s="185" t="s">
        <v>4635</v>
      </c>
      <c r="E903" s="188" t="s">
        <v>4636</v>
      </c>
      <c r="F903" s="9" t="s">
        <v>83</v>
      </c>
      <c r="G903" s="9" t="s">
        <v>147</v>
      </c>
      <c r="H903" s="10">
        <v>0</v>
      </c>
      <c r="I903" s="11">
        <v>17</v>
      </c>
      <c r="J903" s="24">
        <v>0</v>
      </c>
      <c r="K903" s="20"/>
      <c r="L903" s="14">
        <v>0</v>
      </c>
      <c r="N903" s="21">
        <v>0</v>
      </c>
      <c r="P903" s="21">
        <v>0</v>
      </c>
      <c r="R903" s="21">
        <v>0</v>
      </c>
      <c r="T903" s="21">
        <v>0</v>
      </c>
      <c r="V903" s="21">
        <v>0</v>
      </c>
      <c r="X903" s="21">
        <v>0</v>
      </c>
      <c r="Z903" s="21">
        <v>504746</v>
      </c>
      <c r="AB903" s="22">
        <v>504746</v>
      </c>
      <c r="AD903" s="5" t="str">
        <f t="shared" si="14"/>
        <v>No</v>
      </c>
      <c r="AF903" s="28"/>
      <c r="AG903" s="21"/>
    </row>
    <row r="904" spans="1:33">
      <c r="A904" s="8" t="s">
        <v>3097</v>
      </c>
      <c r="B904" s="8" t="s">
        <v>6446</v>
      </c>
      <c r="C904" s="9" t="s">
        <v>171</v>
      </c>
      <c r="D904" s="185" t="s">
        <v>3098</v>
      </c>
      <c r="E904" s="188" t="s">
        <v>3099</v>
      </c>
      <c r="F904" s="9" t="s">
        <v>88</v>
      </c>
      <c r="G904" s="9" t="s">
        <v>147</v>
      </c>
      <c r="H904" s="10">
        <v>0</v>
      </c>
      <c r="I904" s="11">
        <v>17</v>
      </c>
      <c r="J904" s="24">
        <v>0</v>
      </c>
      <c r="K904" s="20"/>
      <c r="L904" s="14">
        <v>0</v>
      </c>
      <c r="N904" s="21">
        <v>0</v>
      </c>
      <c r="P904" s="21">
        <v>0</v>
      </c>
      <c r="R904" s="21">
        <v>0</v>
      </c>
      <c r="T904" s="21">
        <v>0</v>
      </c>
      <c r="V904" s="21">
        <v>0</v>
      </c>
      <c r="X904" s="21">
        <v>0</v>
      </c>
      <c r="Z904" s="21">
        <v>997008</v>
      </c>
      <c r="AB904" s="22">
        <v>997008</v>
      </c>
      <c r="AD904" s="5" t="str">
        <f t="shared" si="14"/>
        <v>No</v>
      </c>
      <c r="AF904" s="28"/>
      <c r="AG904" s="21"/>
    </row>
    <row r="905" spans="1:33">
      <c r="A905" s="8" t="s">
        <v>3643</v>
      </c>
      <c r="B905" s="8" t="s">
        <v>3644</v>
      </c>
      <c r="C905" s="9" t="s">
        <v>91</v>
      </c>
      <c r="D905" s="185">
        <v>9050</v>
      </c>
      <c r="E905" s="188">
        <v>90050</v>
      </c>
      <c r="F905" s="9" t="s">
        <v>83</v>
      </c>
      <c r="G905" s="9" t="s">
        <v>5756</v>
      </c>
      <c r="H905" s="10">
        <v>125206</v>
      </c>
      <c r="I905" s="11">
        <v>17</v>
      </c>
      <c r="J905" s="24">
        <v>0</v>
      </c>
      <c r="K905" s="20"/>
      <c r="L905" s="14">
        <v>0</v>
      </c>
      <c r="N905" s="21">
        <v>0</v>
      </c>
      <c r="P905" s="21">
        <v>0</v>
      </c>
      <c r="R905" s="21">
        <v>0</v>
      </c>
      <c r="T905" s="21">
        <v>0</v>
      </c>
      <c r="V905" s="21">
        <v>0</v>
      </c>
      <c r="X905" s="21">
        <v>0</v>
      </c>
      <c r="Z905" s="21">
        <v>3875346</v>
      </c>
      <c r="AB905" s="22">
        <v>3875346</v>
      </c>
      <c r="AD905" s="5" t="str">
        <f t="shared" si="14"/>
        <v>No</v>
      </c>
      <c r="AF905" s="28"/>
      <c r="AG905" s="21"/>
    </row>
    <row r="906" spans="1:33">
      <c r="A906" s="8" t="s">
        <v>4205</v>
      </c>
      <c r="B906" s="8" t="s">
        <v>4206</v>
      </c>
      <c r="C906" s="9" t="s">
        <v>154</v>
      </c>
      <c r="D906" s="185" t="s">
        <v>4207</v>
      </c>
      <c r="E906" s="188" t="s">
        <v>4208</v>
      </c>
      <c r="F906" s="9" t="s">
        <v>83</v>
      </c>
      <c r="G906" s="9" t="s">
        <v>147</v>
      </c>
      <c r="H906" s="10">
        <v>0</v>
      </c>
      <c r="I906" s="11">
        <v>17</v>
      </c>
      <c r="J906" s="24">
        <v>0</v>
      </c>
      <c r="K906" s="20"/>
      <c r="L906" s="14">
        <v>0</v>
      </c>
      <c r="N906" s="21">
        <v>0</v>
      </c>
      <c r="P906" s="21">
        <v>0</v>
      </c>
      <c r="R906" s="21">
        <v>0</v>
      </c>
      <c r="T906" s="21">
        <v>0</v>
      </c>
      <c r="V906" s="21">
        <v>0</v>
      </c>
      <c r="X906" s="21">
        <v>0</v>
      </c>
      <c r="Z906" s="21">
        <v>72804</v>
      </c>
      <c r="AB906" s="22">
        <v>72804</v>
      </c>
      <c r="AD906" s="5" t="str">
        <f t="shared" si="14"/>
        <v>No</v>
      </c>
      <c r="AF906" s="28"/>
      <c r="AG906" s="21"/>
    </row>
    <row r="907" spans="1:33">
      <c r="A907" s="8" t="s">
        <v>5525</v>
      </c>
      <c r="B907" s="8" t="s">
        <v>5526</v>
      </c>
      <c r="C907" s="9" t="s">
        <v>132</v>
      </c>
      <c r="D907" s="185" t="s">
        <v>5527</v>
      </c>
      <c r="E907" s="188" t="s">
        <v>5528</v>
      </c>
      <c r="F907" s="9" t="s">
        <v>157</v>
      </c>
      <c r="G907" s="9" t="s">
        <v>147</v>
      </c>
      <c r="H907" s="10">
        <v>0</v>
      </c>
      <c r="I907" s="11">
        <v>17</v>
      </c>
      <c r="J907" s="24">
        <v>0</v>
      </c>
      <c r="K907" s="20"/>
      <c r="L907" s="14">
        <v>0</v>
      </c>
      <c r="N907" s="21">
        <v>0</v>
      </c>
      <c r="P907" s="21">
        <v>0</v>
      </c>
      <c r="R907" s="21">
        <v>0</v>
      </c>
      <c r="T907" s="21">
        <v>0</v>
      </c>
      <c r="V907" s="21">
        <v>0</v>
      </c>
      <c r="X907" s="21">
        <v>0</v>
      </c>
      <c r="Z907" s="21">
        <v>176804</v>
      </c>
      <c r="AB907" s="22">
        <v>176804</v>
      </c>
      <c r="AD907" s="5" t="str">
        <f t="shared" si="14"/>
        <v>No</v>
      </c>
      <c r="AF907" s="28"/>
      <c r="AG907" s="21"/>
    </row>
    <row r="908" spans="1:33">
      <c r="A908" s="8" t="s">
        <v>1691</v>
      </c>
      <c r="B908" s="8" t="s">
        <v>1692</v>
      </c>
      <c r="C908" s="9" t="s">
        <v>235</v>
      </c>
      <c r="D908" s="185">
        <v>4005</v>
      </c>
      <c r="E908" s="188">
        <v>40005</v>
      </c>
      <c r="F908" s="9" t="s">
        <v>83</v>
      </c>
      <c r="G908" s="9" t="s">
        <v>84</v>
      </c>
      <c r="H908" s="10">
        <v>280648</v>
      </c>
      <c r="I908" s="11">
        <v>17</v>
      </c>
      <c r="J908" s="24">
        <v>1036476</v>
      </c>
      <c r="K908" s="20"/>
      <c r="L908" s="14">
        <v>0</v>
      </c>
      <c r="N908" s="21">
        <v>0</v>
      </c>
      <c r="P908" s="21">
        <v>0</v>
      </c>
      <c r="R908" s="21">
        <v>0</v>
      </c>
      <c r="T908" s="21">
        <v>0</v>
      </c>
      <c r="V908" s="21">
        <v>0</v>
      </c>
      <c r="X908" s="21">
        <v>0</v>
      </c>
      <c r="Z908" s="21">
        <v>0</v>
      </c>
      <c r="AB908" s="22">
        <v>1036476</v>
      </c>
      <c r="AD908" s="5" t="str">
        <f t="shared" si="14"/>
        <v>No</v>
      </c>
      <c r="AF908" s="28"/>
      <c r="AG908" s="21"/>
    </row>
    <row r="909" spans="1:33">
      <c r="A909" s="8" t="s">
        <v>4726</v>
      </c>
      <c r="B909" s="8" t="s">
        <v>6431</v>
      </c>
      <c r="C909" s="9" t="s">
        <v>79</v>
      </c>
      <c r="D909" s="185" t="s">
        <v>4727</v>
      </c>
      <c r="E909" s="188" t="s">
        <v>4728</v>
      </c>
      <c r="F909" s="9" t="s">
        <v>83</v>
      </c>
      <c r="G909" s="9" t="s">
        <v>147</v>
      </c>
      <c r="H909" s="10">
        <v>0</v>
      </c>
      <c r="I909" s="11">
        <v>17</v>
      </c>
      <c r="J909" s="24">
        <v>0</v>
      </c>
      <c r="K909" s="20"/>
      <c r="L909" s="14">
        <v>0</v>
      </c>
      <c r="N909" s="21">
        <v>0</v>
      </c>
      <c r="P909" s="21">
        <v>0</v>
      </c>
      <c r="R909" s="21">
        <v>0</v>
      </c>
      <c r="T909" s="21">
        <v>0</v>
      </c>
      <c r="V909" s="21">
        <v>0</v>
      </c>
      <c r="X909" s="21">
        <v>0</v>
      </c>
      <c r="Z909" s="21">
        <v>53044</v>
      </c>
      <c r="AB909" s="22">
        <v>53044</v>
      </c>
      <c r="AD909" s="5" t="str">
        <f t="shared" si="14"/>
        <v>No</v>
      </c>
      <c r="AF909" s="28"/>
      <c r="AG909" s="21"/>
    </row>
    <row r="910" spans="1:33">
      <c r="A910" s="8" t="s">
        <v>359</v>
      </c>
      <c r="B910" s="8" t="s">
        <v>360</v>
      </c>
      <c r="C910" s="9" t="s">
        <v>73</v>
      </c>
      <c r="D910" s="185" t="s">
        <v>361</v>
      </c>
      <c r="E910" s="188" t="s">
        <v>362</v>
      </c>
      <c r="F910" s="9" t="s">
        <v>83</v>
      </c>
      <c r="G910" s="9" t="s">
        <v>147</v>
      </c>
      <c r="H910" s="10">
        <v>0</v>
      </c>
      <c r="I910" s="11">
        <v>17</v>
      </c>
      <c r="J910" s="24">
        <v>0</v>
      </c>
      <c r="K910" s="20"/>
      <c r="L910" s="14">
        <v>0</v>
      </c>
      <c r="N910" s="21">
        <v>0</v>
      </c>
      <c r="P910" s="21">
        <v>0</v>
      </c>
      <c r="R910" s="21">
        <v>0</v>
      </c>
      <c r="T910" s="21">
        <v>0</v>
      </c>
      <c r="V910" s="21">
        <v>0</v>
      </c>
      <c r="X910" s="21">
        <v>0</v>
      </c>
      <c r="Z910" s="21">
        <v>0</v>
      </c>
      <c r="AB910" s="22">
        <v>0</v>
      </c>
      <c r="AD910" s="5" t="str">
        <f t="shared" si="14"/>
        <v>No</v>
      </c>
      <c r="AF910" s="28"/>
      <c r="AG910" s="21"/>
    </row>
    <row r="911" spans="1:33">
      <c r="A911" s="8" t="s">
        <v>3420</v>
      </c>
      <c r="B911" s="8" t="s">
        <v>3421</v>
      </c>
      <c r="C911" s="9" t="s">
        <v>34</v>
      </c>
      <c r="D911" s="185" t="s">
        <v>3422</v>
      </c>
      <c r="E911" s="188" t="s">
        <v>3423</v>
      </c>
      <c r="F911" s="9" t="s">
        <v>157</v>
      </c>
      <c r="G911" s="9" t="s">
        <v>147</v>
      </c>
      <c r="H911" s="10">
        <v>0</v>
      </c>
      <c r="I911" s="11">
        <v>17</v>
      </c>
      <c r="J911" s="24">
        <v>0</v>
      </c>
      <c r="K911" s="20"/>
      <c r="L911" s="14">
        <v>0</v>
      </c>
      <c r="N911" s="21">
        <v>0</v>
      </c>
      <c r="P911" s="21">
        <v>0</v>
      </c>
      <c r="R911" s="21">
        <v>0</v>
      </c>
      <c r="T911" s="21">
        <v>0</v>
      </c>
      <c r="V911" s="21">
        <v>0</v>
      </c>
      <c r="X911" s="21">
        <v>0</v>
      </c>
      <c r="Z911" s="21">
        <v>47118</v>
      </c>
      <c r="AB911" s="22">
        <v>47118</v>
      </c>
      <c r="AD911" s="5" t="str">
        <f t="shared" si="14"/>
        <v>No</v>
      </c>
      <c r="AF911" s="28"/>
      <c r="AG911" s="21"/>
    </row>
    <row r="912" spans="1:33">
      <c r="A912" s="8" t="s">
        <v>257</v>
      </c>
      <c r="B912" s="8" t="s">
        <v>258</v>
      </c>
      <c r="C912" s="9" t="s">
        <v>120</v>
      </c>
      <c r="D912" s="185">
        <v>6113</v>
      </c>
      <c r="E912" s="188">
        <v>60113</v>
      </c>
      <c r="F912" s="9" t="s">
        <v>83</v>
      </c>
      <c r="G912" s="9" t="s">
        <v>5756</v>
      </c>
      <c r="H912" s="10">
        <v>5121892</v>
      </c>
      <c r="I912" s="11">
        <v>17</v>
      </c>
      <c r="J912" s="24">
        <v>0</v>
      </c>
      <c r="K912" s="20"/>
      <c r="L912" s="14">
        <v>0</v>
      </c>
      <c r="N912" s="21">
        <v>0</v>
      </c>
      <c r="P912" s="21">
        <v>0</v>
      </c>
      <c r="R912" s="21">
        <v>0</v>
      </c>
      <c r="T912" s="21">
        <v>0</v>
      </c>
      <c r="V912" s="21">
        <v>0</v>
      </c>
      <c r="X912" s="21">
        <v>0</v>
      </c>
      <c r="Z912" s="21">
        <v>284002</v>
      </c>
      <c r="AB912" s="22">
        <v>284002</v>
      </c>
      <c r="AD912" s="5" t="str">
        <f t="shared" si="14"/>
        <v>No</v>
      </c>
      <c r="AF912" s="28"/>
      <c r="AG912" s="21"/>
    </row>
    <row r="913" spans="1:33">
      <c r="A913" s="8" t="s">
        <v>2775</v>
      </c>
      <c r="B913" s="8" t="s">
        <v>2776</v>
      </c>
      <c r="C913" s="9" t="s">
        <v>106</v>
      </c>
      <c r="D913" s="185">
        <v>7043</v>
      </c>
      <c r="E913" s="188">
        <v>70043</v>
      </c>
      <c r="F913" s="9" t="s">
        <v>83</v>
      </c>
      <c r="G913" s="9" t="s">
        <v>5756</v>
      </c>
      <c r="H913" s="10">
        <v>58533</v>
      </c>
      <c r="I913" s="11">
        <v>17</v>
      </c>
      <c r="J913" s="24">
        <v>0</v>
      </c>
      <c r="K913" s="20"/>
      <c r="L913" s="14">
        <v>0</v>
      </c>
      <c r="N913" s="21">
        <v>0</v>
      </c>
      <c r="P913" s="21">
        <v>0</v>
      </c>
      <c r="R913" s="21">
        <v>0</v>
      </c>
      <c r="T913" s="21">
        <v>0</v>
      </c>
      <c r="V913" s="21">
        <v>0</v>
      </c>
      <c r="X913" s="21">
        <v>0</v>
      </c>
      <c r="Z913" s="21">
        <v>253486</v>
      </c>
      <c r="AB913" s="22">
        <v>253486</v>
      </c>
      <c r="AD913" s="5" t="str">
        <f t="shared" si="14"/>
        <v>No</v>
      </c>
      <c r="AF913" s="28"/>
      <c r="AG913" s="21"/>
    </row>
    <row r="914" spans="1:33">
      <c r="A914" s="8" t="s">
        <v>3020</v>
      </c>
      <c r="B914" s="8" t="s">
        <v>418</v>
      </c>
      <c r="C914" s="9" t="s">
        <v>217</v>
      </c>
      <c r="D914" s="185" t="s">
        <v>3021</v>
      </c>
      <c r="E914" s="188" t="s">
        <v>3022</v>
      </c>
      <c r="F914" s="9" t="s">
        <v>83</v>
      </c>
      <c r="G914" s="9" t="s">
        <v>147</v>
      </c>
      <c r="H914" s="10">
        <v>0</v>
      </c>
      <c r="I914" s="11">
        <v>17</v>
      </c>
      <c r="J914" s="24">
        <v>0</v>
      </c>
      <c r="K914" s="20"/>
      <c r="L914" s="14">
        <v>0</v>
      </c>
      <c r="N914" s="21">
        <v>0</v>
      </c>
      <c r="P914" s="21">
        <v>0</v>
      </c>
      <c r="R914" s="21">
        <v>0</v>
      </c>
      <c r="T914" s="21">
        <v>0</v>
      </c>
      <c r="V914" s="21">
        <v>0</v>
      </c>
      <c r="X914" s="21">
        <v>0</v>
      </c>
      <c r="Z914" s="21">
        <v>175880</v>
      </c>
      <c r="AB914" s="22">
        <v>175880</v>
      </c>
      <c r="AD914" s="5" t="str">
        <f t="shared" si="14"/>
        <v>No</v>
      </c>
      <c r="AF914" s="28"/>
      <c r="AG914" s="21"/>
    </row>
    <row r="915" spans="1:33">
      <c r="A915" s="8" t="s">
        <v>3956</v>
      </c>
      <c r="B915" s="8" t="s">
        <v>675</v>
      </c>
      <c r="C915" s="9" t="s">
        <v>278</v>
      </c>
      <c r="D915" s="185" t="s">
        <v>3957</v>
      </c>
      <c r="E915" s="188" t="s">
        <v>3958</v>
      </c>
      <c r="F915" s="9" t="s">
        <v>83</v>
      </c>
      <c r="G915" s="9" t="s">
        <v>147</v>
      </c>
      <c r="H915" s="10">
        <v>0</v>
      </c>
      <c r="I915" s="11">
        <v>17</v>
      </c>
      <c r="J915" s="24">
        <v>0</v>
      </c>
      <c r="K915" s="20"/>
      <c r="L915" s="14">
        <v>0</v>
      </c>
      <c r="N915" s="21">
        <v>0</v>
      </c>
      <c r="P915" s="21">
        <v>0</v>
      </c>
      <c r="R915" s="21">
        <v>0</v>
      </c>
      <c r="T915" s="21">
        <v>0</v>
      </c>
      <c r="V915" s="21">
        <v>0</v>
      </c>
      <c r="X915" s="21">
        <v>0</v>
      </c>
      <c r="Z915" s="21">
        <v>165376</v>
      </c>
      <c r="AB915" s="22">
        <v>165376</v>
      </c>
      <c r="AD915" s="5" t="str">
        <f t="shared" si="14"/>
        <v>No</v>
      </c>
      <c r="AF915" s="28"/>
      <c r="AG915" s="21"/>
    </row>
    <row r="916" spans="1:33">
      <c r="A916" s="8" t="s">
        <v>629</v>
      </c>
      <c r="B916" s="8" t="s">
        <v>630</v>
      </c>
      <c r="C916" s="9" t="s">
        <v>103</v>
      </c>
      <c r="D916" s="185">
        <v>4201</v>
      </c>
      <c r="E916" s="188">
        <v>40201</v>
      </c>
      <c r="F916" s="9" t="s">
        <v>83</v>
      </c>
      <c r="G916" s="9" t="s">
        <v>5756</v>
      </c>
      <c r="H916" s="10">
        <v>2148346</v>
      </c>
      <c r="I916" s="11">
        <v>17</v>
      </c>
      <c r="J916" s="24">
        <v>0</v>
      </c>
      <c r="K916" s="20"/>
      <c r="L916" s="14">
        <v>0</v>
      </c>
      <c r="N916" s="21">
        <v>0</v>
      </c>
      <c r="P916" s="21">
        <v>0</v>
      </c>
      <c r="R916" s="21">
        <v>0</v>
      </c>
      <c r="T916" s="21">
        <v>0</v>
      </c>
      <c r="V916" s="21">
        <v>0</v>
      </c>
      <c r="X916" s="21">
        <v>0</v>
      </c>
      <c r="Z916" s="21">
        <v>0</v>
      </c>
      <c r="AB916" s="22">
        <v>0</v>
      </c>
      <c r="AD916" s="5" t="str">
        <f t="shared" si="14"/>
        <v>No</v>
      </c>
      <c r="AF916" s="28"/>
      <c r="AG916" s="21"/>
    </row>
    <row r="917" spans="1:33">
      <c r="A917" s="8" t="s">
        <v>1483</v>
      </c>
      <c r="B917" s="8" t="s">
        <v>6435</v>
      </c>
      <c r="C917" s="9" t="s">
        <v>178</v>
      </c>
      <c r="D917" s="185" t="s">
        <v>1484</v>
      </c>
      <c r="E917" s="188" t="s">
        <v>1485</v>
      </c>
      <c r="F917" s="9" t="s">
        <v>83</v>
      </c>
      <c r="G917" s="9" t="s">
        <v>147</v>
      </c>
      <c r="H917" s="10">
        <v>0</v>
      </c>
      <c r="I917" s="11">
        <v>17</v>
      </c>
      <c r="J917" s="24">
        <v>0</v>
      </c>
      <c r="K917" s="20"/>
      <c r="L917" s="14">
        <v>0</v>
      </c>
      <c r="N917" s="21">
        <v>0</v>
      </c>
      <c r="P917" s="21">
        <v>0</v>
      </c>
      <c r="R917" s="21">
        <v>0</v>
      </c>
      <c r="T917" s="21">
        <v>0</v>
      </c>
      <c r="V917" s="21">
        <v>0</v>
      </c>
      <c r="X917" s="21">
        <v>0</v>
      </c>
      <c r="Z917" s="21">
        <v>714417</v>
      </c>
      <c r="AB917" s="22">
        <v>714417</v>
      </c>
      <c r="AD917" s="5" t="str">
        <f t="shared" si="14"/>
        <v>No</v>
      </c>
      <c r="AF917" s="28"/>
      <c r="AG917" s="21"/>
    </row>
    <row r="918" spans="1:33">
      <c r="A918" s="8" t="s">
        <v>6169</v>
      </c>
      <c r="B918" s="8" t="s">
        <v>6170</v>
      </c>
      <c r="C918" s="9" t="s">
        <v>91</v>
      </c>
      <c r="D918" s="185"/>
      <c r="E918" s="188">
        <v>90247</v>
      </c>
      <c r="F918" s="9" t="s">
        <v>83</v>
      </c>
      <c r="G918" s="9" t="s">
        <v>5756</v>
      </c>
      <c r="H918" s="10">
        <v>12150996</v>
      </c>
      <c r="I918" s="11">
        <v>16</v>
      </c>
      <c r="J918" s="24">
        <v>0</v>
      </c>
      <c r="K918" s="20"/>
      <c r="L918" s="14">
        <v>0</v>
      </c>
      <c r="N918" s="21">
        <v>0</v>
      </c>
      <c r="P918" s="21">
        <v>0</v>
      </c>
      <c r="R918" s="21">
        <v>0</v>
      </c>
      <c r="T918" s="21">
        <v>0</v>
      </c>
      <c r="V918" s="21">
        <v>0</v>
      </c>
      <c r="X918" s="21">
        <v>0</v>
      </c>
      <c r="Z918" s="21">
        <v>0</v>
      </c>
      <c r="AB918" s="22">
        <v>0</v>
      </c>
      <c r="AD918" s="5" t="str">
        <f t="shared" si="14"/>
        <v>No</v>
      </c>
      <c r="AF918" s="28"/>
      <c r="AG918" s="21"/>
    </row>
    <row r="919" spans="1:33">
      <c r="A919" s="8" t="s">
        <v>1895</v>
      </c>
      <c r="B919" s="8" t="s">
        <v>1843</v>
      </c>
      <c r="C919" s="9" t="s">
        <v>265</v>
      </c>
      <c r="D919" s="185" t="s">
        <v>1896</v>
      </c>
      <c r="E919" s="188" t="s">
        <v>1897</v>
      </c>
      <c r="F919" s="9" t="s">
        <v>88</v>
      </c>
      <c r="G919" s="9" t="s">
        <v>147</v>
      </c>
      <c r="H919" s="10">
        <v>0</v>
      </c>
      <c r="I919" s="11">
        <v>16</v>
      </c>
      <c r="J919" s="24">
        <v>0</v>
      </c>
      <c r="K919" s="20"/>
      <c r="L919" s="14">
        <v>0</v>
      </c>
      <c r="N919" s="21">
        <v>0</v>
      </c>
      <c r="P919" s="21">
        <v>0</v>
      </c>
      <c r="R919" s="21">
        <v>0</v>
      </c>
      <c r="T919" s="21">
        <v>0</v>
      </c>
      <c r="V919" s="21">
        <v>0</v>
      </c>
      <c r="X919" s="21">
        <v>0</v>
      </c>
      <c r="Z919" s="21">
        <v>368603</v>
      </c>
      <c r="AB919" s="22">
        <v>368603</v>
      </c>
      <c r="AD919" s="5" t="str">
        <f t="shared" si="14"/>
        <v>No</v>
      </c>
      <c r="AF919" s="28"/>
      <c r="AG919" s="21"/>
    </row>
    <row r="920" spans="1:33">
      <c r="A920" s="8" t="s">
        <v>484</v>
      </c>
      <c r="B920" s="8" t="s">
        <v>485</v>
      </c>
      <c r="C920" s="9" t="s">
        <v>124</v>
      </c>
      <c r="D920" s="185">
        <v>6026</v>
      </c>
      <c r="E920" s="188">
        <v>60026</v>
      </c>
      <c r="F920" s="9" t="s">
        <v>83</v>
      </c>
      <c r="G920" s="9" t="s">
        <v>5756</v>
      </c>
      <c r="H920" s="10">
        <v>116533</v>
      </c>
      <c r="I920" s="11">
        <v>16</v>
      </c>
      <c r="J920" s="24">
        <v>0</v>
      </c>
      <c r="K920" s="20"/>
      <c r="L920" s="14">
        <v>0</v>
      </c>
      <c r="N920" s="21">
        <v>0</v>
      </c>
      <c r="P920" s="21">
        <v>0</v>
      </c>
      <c r="R920" s="21">
        <v>0</v>
      </c>
      <c r="T920" s="21">
        <v>0</v>
      </c>
      <c r="V920" s="21">
        <v>0</v>
      </c>
      <c r="X920" s="21">
        <v>0</v>
      </c>
      <c r="Z920" s="21">
        <v>240218</v>
      </c>
      <c r="AB920" s="22">
        <v>240218</v>
      </c>
      <c r="AD920" s="5" t="str">
        <f t="shared" si="14"/>
        <v>No</v>
      </c>
      <c r="AF920" s="28"/>
      <c r="AG920" s="21"/>
    </row>
    <row r="921" spans="1:33">
      <c r="A921" s="8" t="s">
        <v>4790</v>
      </c>
      <c r="B921" s="8" t="s">
        <v>3532</v>
      </c>
      <c r="C921" s="9" t="s">
        <v>132</v>
      </c>
      <c r="D921" s="185">
        <v>5149</v>
      </c>
      <c r="E921" s="188">
        <v>50149</v>
      </c>
      <c r="F921" s="9" t="s">
        <v>125</v>
      </c>
      <c r="G921" s="9" t="s">
        <v>84</v>
      </c>
      <c r="H921" s="10">
        <v>143592</v>
      </c>
      <c r="I921" s="11">
        <v>16</v>
      </c>
      <c r="J921" s="24">
        <v>579718</v>
      </c>
      <c r="K921" s="20"/>
      <c r="L921" s="14">
        <v>0</v>
      </c>
      <c r="N921" s="21">
        <v>0</v>
      </c>
      <c r="P921" s="21">
        <v>0</v>
      </c>
      <c r="R921" s="21">
        <v>0</v>
      </c>
      <c r="T921" s="21">
        <v>0</v>
      </c>
      <c r="V921" s="21">
        <v>0</v>
      </c>
      <c r="X921" s="21">
        <v>0</v>
      </c>
      <c r="Z921" s="21">
        <v>0</v>
      </c>
      <c r="AB921" s="22">
        <v>579718</v>
      </c>
      <c r="AD921" s="5" t="str">
        <f t="shared" si="14"/>
        <v>No</v>
      </c>
      <c r="AF921" s="28"/>
      <c r="AG921" s="21"/>
    </row>
    <row r="922" spans="1:33">
      <c r="A922" s="8" t="s">
        <v>3464</v>
      </c>
      <c r="B922" s="8" t="s">
        <v>3465</v>
      </c>
      <c r="C922" s="9" t="s">
        <v>34</v>
      </c>
      <c r="D922" s="185" t="s">
        <v>3466</v>
      </c>
      <c r="E922" s="188" t="s">
        <v>3467</v>
      </c>
      <c r="F922" s="9" t="s">
        <v>83</v>
      </c>
      <c r="G922" s="9" t="s">
        <v>147</v>
      </c>
      <c r="H922" s="10">
        <v>0</v>
      </c>
      <c r="I922" s="11">
        <v>16</v>
      </c>
      <c r="J922" s="24">
        <v>0</v>
      </c>
      <c r="K922" s="20"/>
      <c r="L922" s="14">
        <v>0</v>
      </c>
      <c r="N922" s="21">
        <v>0</v>
      </c>
      <c r="P922" s="21">
        <v>0</v>
      </c>
      <c r="R922" s="21">
        <v>0</v>
      </c>
      <c r="T922" s="21">
        <v>0</v>
      </c>
      <c r="V922" s="21">
        <v>0</v>
      </c>
      <c r="X922" s="21">
        <v>0</v>
      </c>
      <c r="Z922" s="21">
        <v>62188</v>
      </c>
      <c r="AB922" s="22">
        <v>62188</v>
      </c>
      <c r="AD922" s="5" t="str">
        <f t="shared" si="14"/>
        <v>No</v>
      </c>
      <c r="AF922" s="28"/>
      <c r="AG922" s="21"/>
    </row>
    <row r="923" spans="1:33">
      <c r="A923" s="8" t="s">
        <v>1098</v>
      </c>
      <c r="B923" s="8" t="s">
        <v>1099</v>
      </c>
      <c r="C923" s="9" t="s">
        <v>233</v>
      </c>
      <c r="D923" s="185">
        <v>3035</v>
      </c>
      <c r="E923" s="188">
        <v>30035</v>
      </c>
      <c r="F923" s="9" t="s">
        <v>88</v>
      </c>
      <c r="G923" s="9" t="s">
        <v>84</v>
      </c>
      <c r="H923" s="10">
        <v>81249</v>
      </c>
      <c r="I923" s="11">
        <v>16</v>
      </c>
      <c r="J923" s="24">
        <v>72167</v>
      </c>
      <c r="K923" s="20"/>
      <c r="L923" s="14">
        <v>0</v>
      </c>
      <c r="N923" s="21">
        <v>0</v>
      </c>
      <c r="P923" s="21">
        <v>72078</v>
      </c>
      <c r="R923" s="21">
        <v>0</v>
      </c>
      <c r="T923" s="21">
        <v>0</v>
      </c>
      <c r="V923" s="21">
        <v>0</v>
      </c>
      <c r="X923" s="21">
        <v>0</v>
      </c>
      <c r="Z923" s="21">
        <v>0</v>
      </c>
      <c r="AB923" s="22">
        <v>144245</v>
      </c>
      <c r="AD923" s="5" t="str">
        <f t="shared" si="14"/>
        <v>No</v>
      </c>
      <c r="AF923" s="28"/>
      <c r="AG923" s="21"/>
    </row>
    <row r="924" spans="1:33">
      <c r="A924" s="8" t="s">
        <v>2403</v>
      </c>
      <c r="B924" s="8" t="s">
        <v>2404</v>
      </c>
      <c r="C924" s="9" t="s">
        <v>46</v>
      </c>
      <c r="D924" s="185" t="s">
        <v>2405</v>
      </c>
      <c r="E924" s="188" t="s">
        <v>2406</v>
      </c>
      <c r="F924" s="9" t="s">
        <v>88</v>
      </c>
      <c r="G924" s="9" t="s">
        <v>147</v>
      </c>
      <c r="H924" s="10">
        <v>0</v>
      </c>
      <c r="I924" s="11">
        <v>16</v>
      </c>
      <c r="J924" s="24">
        <v>0</v>
      </c>
      <c r="K924" s="20"/>
      <c r="L924" s="14">
        <v>0</v>
      </c>
      <c r="N924" s="21">
        <v>0</v>
      </c>
      <c r="P924" s="21">
        <v>0</v>
      </c>
      <c r="R924" s="21">
        <v>0</v>
      </c>
      <c r="T924" s="21">
        <v>0</v>
      </c>
      <c r="V924" s="21">
        <v>0</v>
      </c>
      <c r="X924" s="21">
        <v>0</v>
      </c>
      <c r="Z924" s="21">
        <v>1462055</v>
      </c>
      <c r="AB924" s="22">
        <v>1462055</v>
      </c>
      <c r="AD924" s="5" t="str">
        <f t="shared" si="14"/>
        <v>No</v>
      </c>
      <c r="AF924" s="28"/>
      <c r="AG924" s="21"/>
    </row>
    <row r="925" spans="1:33">
      <c r="A925" s="8" t="s">
        <v>280</v>
      </c>
      <c r="B925" s="8" t="s">
        <v>281</v>
      </c>
      <c r="C925" s="9" t="s">
        <v>235</v>
      </c>
      <c r="D925" s="185">
        <v>4133</v>
      </c>
      <c r="E925" s="188">
        <v>40133</v>
      </c>
      <c r="F925" s="9" t="s">
        <v>83</v>
      </c>
      <c r="G925" s="9" t="s">
        <v>5756</v>
      </c>
      <c r="H925" s="10">
        <v>311810</v>
      </c>
      <c r="I925" s="11">
        <v>16</v>
      </c>
      <c r="J925" s="24">
        <v>0</v>
      </c>
      <c r="K925" s="20"/>
      <c r="L925" s="14">
        <v>0</v>
      </c>
      <c r="N925" s="21">
        <v>0</v>
      </c>
      <c r="P925" s="21">
        <v>0</v>
      </c>
      <c r="R925" s="21">
        <v>0</v>
      </c>
      <c r="T925" s="21">
        <v>0</v>
      </c>
      <c r="V925" s="21">
        <v>0</v>
      </c>
      <c r="X925" s="21">
        <v>0</v>
      </c>
      <c r="Z925" s="21">
        <v>346790</v>
      </c>
      <c r="AB925" s="22">
        <v>346790</v>
      </c>
      <c r="AD925" s="5" t="str">
        <f t="shared" si="14"/>
        <v>No</v>
      </c>
      <c r="AF925" s="28"/>
      <c r="AG925" s="21"/>
    </row>
    <row r="926" spans="1:33">
      <c r="A926" s="8" t="s">
        <v>5064</v>
      </c>
      <c r="B926" s="8" t="s">
        <v>626</v>
      </c>
      <c r="C926" s="9" t="s">
        <v>91</v>
      </c>
      <c r="D926" s="185" t="s">
        <v>5065</v>
      </c>
      <c r="E926" s="188" t="s">
        <v>5066</v>
      </c>
      <c r="F926" s="9" t="s">
        <v>88</v>
      </c>
      <c r="G926" s="9" t="s">
        <v>147</v>
      </c>
      <c r="H926" s="10">
        <v>0</v>
      </c>
      <c r="I926" s="11">
        <v>16</v>
      </c>
      <c r="J926" s="24">
        <v>0</v>
      </c>
      <c r="K926" s="20"/>
      <c r="L926" s="14">
        <v>0</v>
      </c>
      <c r="N926" s="21">
        <v>0</v>
      </c>
      <c r="P926" s="21">
        <v>0</v>
      </c>
      <c r="R926" s="21">
        <v>0</v>
      </c>
      <c r="T926" s="21">
        <v>0</v>
      </c>
      <c r="V926" s="21">
        <v>0</v>
      </c>
      <c r="X926" s="21">
        <v>0</v>
      </c>
      <c r="Z926" s="21">
        <v>141804</v>
      </c>
      <c r="AB926" s="22">
        <v>141804</v>
      </c>
      <c r="AD926" s="5" t="str">
        <f t="shared" si="14"/>
        <v>No</v>
      </c>
      <c r="AF926" s="28"/>
      <c r="AG926" s="21"/>
    </row>
    <row r="927" spans="1:33">
      <c r="A927" s="8" t="s">
        <v>3135</v>
      </c>
      <c r="B927" s="8" t="s">
        <v>3136</v>
      </c>
      <c r="C927" s="9" t="s">
        <v>46</v>
      </c>
      <c r="D927" s="185">
        <v>5205</v>
      </c>
      <c r="E927" s="188">
        <v>50205</v>
      </c>
      <c r="F927" s="9" t="s">
        <v>83</v>
      </c>
      <c r="G927" s="9" t="s">
        <v>5756</v>
      </c>
      <c r="H927" s="10">
        <v>57584</v>
      </c>
      <c r="I927" s="11">
        <v>16</v>
      </c>
      <c r="J927" s="24">
        <v>0</v>
      </c>
      <c r="K927" s="20"/>
      <c r="L927" s="14">
        <v>0</v>
      </c>
      <c r="N927" s="21">
        <v>0</v>
      </c>
      <c r="P927" s="21">
        <v>0</v>
      </c>
      <c r="R927" s="21">
        <v>0</v>
      </c>
      <c r="T927" s="21">
        <v>0</v>
      </c>
      <c r="V927" s="21">
        <v>0</v>
      </c>
      <c r="X927" s="21">
        <v>0</v>
      </c>
      <c r="Z927" s="21">
        <v>1524589</v>
      </c>
      <c r="AB927" s="22">
        <v>1524589</v>
      </c>
      <c r="AD927" s="5" t="str">
        <f t="shared" si="14"/>
        <v>No</v>
      </c>
      <c r="AF927" s="28"/>
      <c r="AG927" s="21"/>
    </row>
    <row r="928" spans="1:33">
      <c r="A928" s="8" t="s">
        <v>104</v>
      </c>
      <c r="B928" s="8" t="s">
        <v>105</v>
      </c>
      <c r="C928" s="9" t="s">
        <v>106</v>
      </c>
      <c r="D928" s="185">
        <v>7032</v>
      </c>
      <c r="E928" s="188">
        <v>70032</v>
      </c>
      <c r="F928" s="9" t="s">
        <v>83</v>
      </c>
      <c r="G928" s="9" t="s">
        <v>5756</v>
      </c>
      <c r="H928" s="10">
        <v>81176</v>
      </c>
      <c r="I928" s="11">
        <v>16</v>
      </c>
      <c r="J928" s="24">
        <v>0</v>
      </c>
      <c r="K928" s="20"/>
      <c r="L928" s="14">
        <v>0</v>
      </c>
      <c r="N928" s="21">
        <v>0</v>
      </c>
      <c r="P928" s="21">
        <v>0</v>
      </c>
      <c r="R928" s="21">
        <v>0</v>
      </c>
      <c r="T928" s="21">
        <v>0</v>
      </c>
      <c r="V928" s="21">
        <v>0</v>
      </c>
      <c r="X928" s="21">
        <v>0</v>
      </c>
      <c r="Z928" s="21">
        <v>53555</v>
      </c>
      <c r="AB928" s="22">
        <v>53555</v>
      </c>
      <c r="AD928" s="5" t="str">
        <f t="shared" si="14"/>
        <v>No</v>
      </c>
      <c r="AF928" s="28"/>
      <c r="AG928" s="21"/>
    </row>
    <row r="929" spans="1:33">
      <c r="A929" s="8" t="s">
        <v>6177</v>
      </c>
      <c r="B929" s="8" t="s">
        <v>6178</v>
      </c>
      <c r="C929" s="9" t="s">
        <v>91</v>
      </c>
      <c r="D929" s="185"/>
      <c r="E929" s="188">
        <v>90259</v>
      </c>
      <c r="F929" s="9" t="s">
        <v>83</v>
      </c>
      <c r="G929" s="9" t="s">
        <v>5756</v>
      </c>
      <c r="H929" s="10">
        <v>12150996</v>
      </c>
      <c r="I929" s="11">
        <v>16</v>
      </c>
      <c r="J929" s="24">
        <v>0</v>
      </c>
      <c r="K929" s="20"/>
      <c r="L929" s="14">
        <v>0</v>
      </c>
      <c r="N929" s="21">
        <v>0</v>
      </c>
      <c r="P929" s="21">
        <v>0</v>
      </c>
      <c r="R929" s="21">
        <v>0</v>
      </c>
      <c r="T929" s="21">
        <v>0</v>
      </c>
      <c r="V929" s="21">
        <v>0</v>
      </c>
      <c r="X929" s="21">
        <v>0</v>
      </c>
      <c r="Z929" s="21">
        <v>0</v>
      </c>
      <c r="AB929" s="22">
        <v>0</v>
      </c>
      <c r="AD929" s="5" t="str">
        <f t="shared" si="14"/>
        <v>No</v>
      </c>
      <c r="AF929" s="28"/>
      <c r="AG929" s="21"/>
    </row>
    <row r="930" spans="1:33">
      <c r="A930" s="8" t="s">
        <v>5960</v>
      </c>
      <c r="B930" s="8" t="s">
        <v>6072</v>
      </c>
      <c r="C930" s="9" t="s">
        <v>233</v>
      </c>
      <c r="D930" s="185"/>
      <c r="E930" s="188">
        <v>30199</v>
      </c>
      <c r="F930" s="9" t="s">
        <v>88</v>
      </c>
      <c r="G930" s="9" t="s">
        <v>5756</v>
      </c>
      <c r="H930" s="10">
        <v>64022</v>
      </c>
      <c r="I930" s="11">
        <v>16</v>
      </c>
      <c r="J930" s="24">
        <v>0</v>
      </c>
      <c r="K930" s="20"/>
      <c r="L930" s="14">
        <v>0</v>
      </c>
      <c r="N930" s="21">
        <v>0</v>
      </c>
      <c r="P930" s="21">
        <v>0</v>
      </c>
      <c r="R930" s="21">
        <v>0</v>
      </c>
      <c r="T930" s="21">
        <v>0</v>
      </c>
      <c r="V930" s="21">
        <v>0</v>
      </c>
      <c r="X930" s="21">
        <v>0</v>
      </c>
      <c r="Z930" s="21">
        <v>0</v>
      </c>
      <c r="AB930" s="22">
        <v>0</v>
      </c>
      <c r="AD930" s="5" t="str">
        <f t="shared" si="14"/>
        <v>No</v>
      </c>
      <c r="AF930" s="28"/>
      <c r="AG930" s="21"/>
    </row>
    <row r="931" spans="1:33">
      <c r="A931" s="8" t="s">
        <v>107</v>
      </c>
      <c r="B931" s="8" t="s">
        <v>108</v>
      </c>
      <c r="C931" s="9" t="s">
        <v>109</v>
      </c>
      <c r="D931" s="185">
        <v>4184</v>
      </c>
      <c r="E931" s="188">
        <v>40184</v>
      </c>
      <c r="F931" s="9" t="s">
        <v>83</v>
      </c>
      <c r="G931" s="9" t="s">
        <v>5756</v>
      </c>
      <c r="H931" s="10">
        <v>78306</v>
      </c>
      <c r="I931" s="11">
        <v>16</v>
      </c>
      <c r="J931" s="24">
        <v>0</v>
      </c>
      <c r="K931" s="20"/>
      <c r="L931" s="14">
        <v>0</v>
      </c>
      <c r="N931" s="21">
        <v>0</v>
      </c>
      <c r="P931" s="21">
        <v>0</v>
      </c>
      <c r="R931" s="21">
        <v>0</v>
      </c>
      <c r="T931" s="21">
        <v>0</v>
      </c>
      <c r="V931" s="21">
        <v>0</v>
      </c>
      <c r="X931" s="21">
        <v>0</v>
      </c>
      <c r="Z931" s="21">
        <v>35173</v>
      </c>
      <c r="AB931" s="22">
        <v>35173</v>
      </c>
      <c r="AD931" s="5" t="str">
        <f t="shared" si="14"/>
        <v>No</v>
      </c>
      <c r="AF931" s="28"/>
      <c r="AG931" s="21"/>
    </row>
    <row r="932" spans="1:33">
      <c r="A932" s="8" t="s">
        <v>1757</v>
      </c>
      <c r="B932" s="8" t="s">
        <v>1144</v>
      </c>
      <c r="C932" s="9" t="s">
        <v>238</v>
      </c>
      <c r="D932" s="185">
        <v>1063</v>
      </c>
      <c r="E932" s="188">
        <v>10063</v>
      </c>
      <c r="F932" s="9" t="s">
        <v>88</v>
      </c>
      <c r="G932" s="9" t="s">
        <v>84</v>
      </c>
      <c r="H932" s="10">
        <v>924859</v>
      </c>
      <c r="I932" s="11">
        <v>16</v>
      </c>
      <c r="J932" s="24">
        <v>2244419</v>
      </c>
      <c r="K932" s="20"/>
      <c r="L932" s="14">
        <v>0</v>
      </c>
      <c r="N932" s="21">
        <v>0</v>
      </c>
      <c r="P932" s="21">
        <v>0</v>
      </c>
      <c r="R932" s="21">
        <v>0</v>
      </c>
      <c r="T932" s="21">
        <v>0</v>
      </c>
      <c r="V932" s="21">
        <v>0</v>
      </c>
      <c r="X932" s="21">
        <v>0</v>
      </c>
      <c r="Z932" s="21">
        <v>0</v>
      </c>
      <c r="AB932" s="22">
        <v>2244419</v>
      </c>
      <c r="AD932" s="5" t="str">
        <f t="shared" si="14"/>
        <v>No</v>
      </c>
      <c r="AF932" s="28"/>
      <c r="AG932" s="21"/>
    </row>
    <row r="933" spans="1:33">
      <c r="A933" s="8" t="s">
        <v>1029</v>
      </c>
      <c r="B933" s="8" t="s">
        <v>1030</v>
      </c>
      <c r="C933" s="9" t="s">
        <v>91</v>
      </c>
      <c r="D933" s="185">
        <v>9199</v>
      </c>
      <c r="E933" s="188">
        <v>90199</v>
      </c>
      <c r="F933" s="9" t="s">
        <v>83</v>
      </c>
      <c r="G933" s="9" t="s">
        <v>5756</v>
      </c>
      <c r="H933" s="10">
        <v>78413</v>
      </c>
      <c r="I933" s="11">
        <v>16</v>
      </c>
      <c r="J933" s="24">
        <v>0</v>
      </c>
      <c r="K933" s="20"/>
      <c r="L933" s="14">
        <v>0</v>
      </c>
      <c r="N933" s="21">
        <v>0</v>
      </c>
      <c r="P933" s="21">
        <v>0</v>
      </c>
      <c r="R933" s="21">
        <v>0</v>
      </c>
      <c r="T933" s="21">
        <v>0</v>
      </c>
      <c r="V933" s="21">
        <v>0</v>
      </c>
      <c r="X933" s="21">
        <v>0</v>
      </c>
      <c r="Z933" s="21">
        <v>665218</v>
      </c>
      <c r="AB933" s="22">
        <v>665218</v>
      </c>
      <c r="AD933" s="5" t="str">
        <f t="shared" si="14"/>
        <v>No</v>
      </c>
      <c r="AF933" s="28"/>
      <c r="AG933" s="21"/>
    </row>
    <row r="934" spans="1:33">
      <c r="A934" s="8" t="s">
        <v>3127</v>
      </c>
      <c r="B934" s="8" t="s">
        <v>3128</v>
      </c>
      <c r="C934" s="9" t="s">
        <v>91</v>
      </c>
      <c r="D934" s="185">
        <v>9213</v>
      </c>
      <c r="E934" s="188">
        <v>90213</v>
      </c>
      <c r="F934" s="9" t="s">
        <v>83</v>
      </c>
      <c r="G934" s="9" t="s">
        <v>84</v>
      </c>
      <c r="H934" s="10">
        <v>64078</v>
      </c>
      <c r="I934" s="11">
        <v>16</v>
      </c>
      <c r="J934" s="24">
        <v>208621</v>
      </c>
      <c r="K934" s="20"/>
      <c r="L934" s="14">
        <v>0</v>
      </c>
      <c r="N934" s="21">
        <v>1886372</v>
      </c>
      <c r="P934" s="21">
        <v>0</v>
      </c>
      <c r="R934" s="21">
        <v>316743</v>
      </c>
      <c r="T934" s="21">
        <v>0</v>
      </c>
      <c r="V934" s="21">
        <v>0</v>
      </c>
      <c r="X934" s="21">
        <v>0</v>
      </c>
      <c r="Z934" s="21">
        <v>0</v>
      </c>
      <c r="AB934" s="22">
        <v>2411736</v>
      </c>
      <c r="AD934" s="5" t="str">
        <f t="shared" si="14"/>
        <v>No</v>
      </c>
      <c r="AF934" s="28"/>
      <c r="AG934" s="21"/>
    </row>
    <row r="935" spans="1:33">
      <c r="A935" s="8" t="s">
        <v>6173</v>
      </c>
      <c r="B935" s="8" t="s">
        <v>287</v>
      </c>
      <c r="C935" s="9" t="s">
        <v>132</v>
      </c>
      <c r="D935" s="185" t="s">
        <v>5582</v>
      </c>
      <c r="E935" s="188" t="s">
        <v>5583</v>
      </c>
      <c r="F935" s="9" t="s">
        <v>157</v>
      </c>
      <c r="G935" s="9" t="s">
        <v>147</v>
      </c>
      <c r="H935" s="10">
        <v>0</v>
      </c>
      <c r="I935" s="11">
        <v>16</v>
      </c>
      <c r="J935" s="24">
        <v>0</v>
      </c>
      <c r="K935" s="20"/>
      <c r="L935" s="14">
        <v>0</v>
      </c>
      <c r="N935" s="21">
        <v>0</v>
      </c>
      <c r="P935" s="21">
        <v>0</v>
      </c>
      <c r="R935" s="21">
        <v>0</v>
      </c>
      <c r="T935" s="21">
        <v>0</v>
      </c>
      <c r="V935" s="21">
        <v>0</v>
      </c>
      <c r="X935" s="21">
        <v>0</v>
      </c>
      <c r="Z935" s="21">
        <v>79984</v>
      </c>
      <c r="AB935" s="22">
        <v>79984</v>
      </c>
      <c r="AD935" s="5" t="str">
        <f t="shared" si="14"/>
        <v>No</v>
      </c>
      <c r="AF935" s="28"/>
      <c r="AG935" s="21"/>
    </row>
    <row r="936" spans="1:33">
      <c r="A936" s="8" t="s">
        <v>1550</v>
      </c>
      <c r="B936" s="8" t="s">
        <v>1551</v>
      </c>
      <c r="C936" s="9" t="s">
        <v>178</v>
      </c>
      <c r="D936" s="185" t="s">
        <v>1552</v>
      </c>
      <c r="E936" s="188" t="s">
        <v>1553</v>
      </c>
      <c r="F936" s="9" t="s">
        <v>88</v>
      </c>
      <c r="G936" s="9" t="s">
        <v>147</v>
      </c>
      <c r="H936" s="10">
        <v>0</v>
      </c>
      <c r="I936" s="11">
        <v>16</v>
      </c>
      <c r="J936" s="24">
        <v>0</v>
      </c>
      <c r="K936" s="20"/>
      <c r="L936" s="14">
        <v>0</v>
      </c>
      <c r="N936" s="21">
        <v>0</v>
      </c>
      <c r="P936" s="21">
        <v>0</v>
      </c>
      <c r="R936" s="21">
        <v>0</v>
      </c>
      <c r="T936" s="21">
        <v>0</v>
      </c>
      <c r="V936" s="21">
        <v>0</v>
      </c>
      <c r="X936" s="21">
        <v>0</v>
      </c>
      <c r="Z936" s="21">
        <v>660664</v>
      </c>
      <c r="AB936" s="22">
        <v>660664</v>
      </c>
      <c r="AD936" s="5" t="str">
        <f t="shared" si="14"/>
        <v>No</v>
      </c>
      <c r="AF936" s="28"/>
      <c r="AG936" s="21"/>
    </row>
    <row r="937" spans="1:33">
      <c r="A937" s="8" t="s">
        <v>6575</v>
      </c>
      <c r="B937" s="8" t="s">
        <v>207</v>
      </c>
      <c r="C937" s="9" t="s">
        <v>466</v>
      </c>
      <c r="D937" s="185"/>
      <c r="E937" s="188" t="s">
        <v>6576</v>
      </c>
      <c r="F937" s="9" t="s">
        <v>157</v>
      </c>
      <c r="G937" s="9" t="s">
        <v>147</v>
      </c>
      <c r="H937" s="10">
        <v>0</v>
      </c>
      <c r="I937" s="11">
        <v>16</v>
      </c>
      <c r="J937" s="24">
        <v>0</v>
      </c>
      <c r="K937" s="20"/>
      <c r="L937" s="14">
        <v>0</v>
      </c>
      <c r="N937" s="21">
        <v>0</v>
      </c>
      <c r="P937" s="21">
        <v>0</v>
      </c>
      <c r="R937" s="21">
        <v>0</v>
      </c>
      <c r="T937" s="21">
        <v>0</v>
      </c>
      <c r="V937" s="21">
        <v>0</v>
      </c>
      <c r="X937" s="21">
        <v>0</v>
      </c>
      <c r="Z937" s="21">
        <v>100000</v>
      </c>
      <c r="AB937" s="22">
        <v>100000</v>
      </c>
      <c r="AD937" s="5" t="str">
        <f t="shared" si="14"/>
        <v>No</v>
      </c>
      <c r="AF937" s="28"/>
      <c r="AG937" s="21"/>
    </row>
    <row r="938" spans="1:33">
      <c r="A938" s="8" t="s">
        <v>4768</v>
      </c>
      <c r="B938" s="8" t="s">
        <v>4759</v>
      </c>
      <c r="C938" s="9" t="s">
        <v>82</v>
      </c>
      <c r="D938" s="185">
        <v>2165</v>
      </c>
      <c r="E938" s="188">
        <v>20165</v>
      </c>
      <c r="F938" s="9" t="s">
        <v>113</v>
      </c>
      <c r="G938" s="9" t="s">
        <v>5756</v>
      </c>
      <c r="H938" s="10">
        <v>18351295</v>
      </c>
      <c r="I938" s="11">
        <v>16</v>
      </c>
      <c r="J938" s="24">
        <v>0</v>
      </c>
      <c r="K938" s="20"/>
      <c r="L938" s="14">
        <v>0</v>
      </c>
      <c r="N938" s="21">
        <v>0</v>
      </c>
      <c r="P938" s="21">
        <v>0</v>
      </c>
      <c r="R938" s="21">
        <v>0</v>
      </c>
      <c r="T938" s="21">
        <v>0</v>
      </c>
      <c r="V938" s="21">
        <v>0</v>
      </c>
      <c r="X938" s="21">
        <v>0</v>
      </c>
      <c r="Z938" s="21">
        <v>0</v>
      </c>
      <c r="AB938" s="22">
        <v>0</v>
      </c>
      <c r="AD938" s="5" t="str">
        <f t="shared" si="14"/>
        <v>No</v>
      </c>
      <c r="AF938" s="28"/>
      <c r="AG938" s="21"/>
    </row>
    <row r="939" spans="1:33">
      <c r="A939" s="8" t="s">
        <v>1709</v>
      </c>
      <c r="B939" s="8" t="s">
        <v>1710</v>
      </c>
      <c r="C939" s="9" t="s">
        <v>58</v>
      </c>
      <c r="D939" s="185">
        <v>5108</v>
      </c>
      <c r="E939" s="188">
        <v>50108</v>
      </c>
      <c r="F939" s="9" t="s">
        <v>83</v>
      </c>
      <c r="G939" s="9" t="s">
        <v>5756</v>
      </c>
      <c r="H939" s="10">
        <v>69658</v>
      </c>
      <c r="I939" s="11">
        <v>16</v>
      </c>
      <c r="J939" s="24">
        <v>0</v>
      </c>
      <c r="K939" s="20"/>
      <c r="L939" s="14">
        <v>0</v>
      </c>
      <c r="N939" s="21">
        <v>0</v>
      </c>
      <c r="P939" s="21">
        <v>0</v>
      </c>
      <c r="R939" s="21">
        <v>0</v>
      </c>
      <c r="T939" s="21">
        <v>0</v>
      </c>
      <c r="V939" s="21">
        <v>0</v>
      </c>
      <c r="X939" s="21">
        <v>0</v>
      </c>
      <c r="Z939" s="21">
        <v>870184</v>
      </c>
      <c r="AB939" s="22">
        <v>870184</v>
      </c>
      <c r="AD939" s="5" t="str">
        <f t="shared" si="14"/>
        <v>No</v>
      </c>
      <c r="AF939" s="28"/>
      <c r="AG939" s="21"/>
    </row>
    <row r="940" spans="1:33">
      <c r="A940" s="8" t="s">
        <v>3268</v>
      </c>
      <c r="B940" s="8" t="s">
        <v>191</v>
      </c>
      <c r="C940" s="9" t="s">
        <v>555</v>
      </c>
      <c r="D940" s="185" t="s">
        <v>3269</v>
      </c>
      <c r="E940" s="188" t="s">
        <v>3270</v>
      </c>
      <c r="F940" s="9" t="s">
        <v>83</v>
      </c>
      <c r="G940" s="9" t="s">
        <v>147</v>
      </c>
      <c r="H940" s="10">
        <v>0</v>
      </c>
      <c r="I940" s="11">
        <v>16</v>
      </c>
      <c r="J940" s="24">
        <v>0</v>
      </c>
      <c r="K940" s="20"/>
      <c r="L940" s="14">
        <v>0</v>
      </c>
      <c r="N940" s="21">
        <v>0</v>
      </c>
      <c r="P940" s="21">
        <v>0</v>
      </c>
      <c r="R940" s="21">
        <v>0</v>
      </c>
      <c r="T940" s="21">
        <v>0</v>
      </c>
      <c r="V940" s="21">
        <v>0</v>
      </c>
      <c r="X940" s="21">
        <v>0</v>
      </c>
      <c r="Z940" s="21">
        <v>471997</v>
      </c>
      <c r="AB940" s="22">
        <v>471997</v>
      </c>
      <c r="AD940" s="5" t="str">
        <f t="shared" si="14"/>
        <v>No</v>
      </c>
      <c r="AF940" s="28"/>
      <c r="AG940" s="21"/>
    </row>
    <row r="941" spans="1:33">
      <c r="A941" s="8" t="s">
        <v>3661</v>
      </c>
      <c r="B941" s="8" t="s">
        <v>167</v>
      </c>
      <c r="C941" s="9" t="s">
        <v>168</v>
      </c>
      <c r="D941" s="185">
        <v>58</v>
      </c>
      <c r="E941" s="188">
        <v>58</v>
      </c>
      <c r="F941" s="9" t="s">
        <v>83</v>
      </c>
      <c r="G941" s="9" t="s">
        <v>84</v>
      </c>
      <c r="H941" s="10">
        <v>1849898</v>
      </c>
      <c r="I941" s="11">
        <v>16</v>
      </c>
      <c r="J941" s="24">
        <v>0</v>
      </c>
      <c r="K941" s="20"/>
      <c r="L941" s="14">
        <v>0</v>
      </c>
      <c r="N941" s="21">
        <v>0</v>
      </c>
      <c r="P941" s="21">
        <v>0</v>
      </c>
      <c r="R941" s="21">
        <v>0</v>
      </c>
      <c r="T941" s="21">
        <v>0</v>
      </c>
      <c r="V941" s="21">
        <v>0</v>
      </c>
      <c r="X941" s="21">
        <v>0</v>
      </c>
      <c r="Z941" s="21">
        <v>0</v>
      </c>
      <c r="AB941" s="22">
        <v>0</v>
      </c>
      <c r="AD941" s="5" t="str">
        <f t="shared" si="14"/>
        <v>No</v>
      </c>
      <c r="AF941" s="28"/>
      <c r="AG941" s="21"/>
    </row>
    <row r="942" spans="1:33">
      <c r="A942" s="8" t="s">
        <v>1042</v>
      </c>
      <c r="B942" s="8" t="s">
        <v>1043</v>
      </c>
      <c r="C942" s="9" t="s">
        <v>91</v>
      </c>
      <c r="D942" s="185">
        <v>9163</v>
      </c>
      <c r="E942" s="188">
        <v>90163</v>
      </c>
      <c r="F942" s="9" t="s">
        <v>83</v>
      </c>
      <c r="G942" s="9" t="s">
        <v>5756</v>
      </c>
      <c r="H942" s="10">
        <v>71772</v>
      </c>
      <c r="I942" s="11">
        <v>16</v>
      </c>
      <c r="J942" s="24">
        <v>0</v>
      </c>
      <c r="K942" s="20"/>
      <c r="L942" s="14">
        <v>0</v>
      </c>
      <c r="N942" s="21">
        <v>0</v>
      </c>
      <c r="P942" s="21">
        <v>0</v>
      </c>
      <c r="R942" s="21">
        <v>0</v>
      </c>
      <c r="T942" s="21">
        <v>0</v>
      </c>
      <c r="V942" s="21">
        <v>0</v>
      </c>
      <c r="X942" s="21">
        <v>0</v>
      </c>
      <c r="Z942" s="21">
        <v>0</v>
      </c>
      <c r="AB942" s="22">
        <v>0</v>
      </c>
      <c r="AD942" s="5" t="str">
        <f t="shared" si="14"/>
        <v>No</v>
      </c>
      <c r="AF942" s="28"/>
      <c r="AG942" s="21"/>
    </row>
    <row r="943" spans="1:33">
      <c r="A943" s="8" t="s">
        <v>3000</v>
      </c>
      <c r="B943" s="8" t="s">
        <v>3001</v>
      </c>
      <c r="C943" s="9" t="s">
        <v>217</v>
      </c>
      <c r="D943" s="185" t="s">
        <v>3002</v>
      </c>
      <c r="E943" s="188" t="s">
        <v>3003</v>
      </c>
      <c r="F943" s="9" t="s">
        <v>83</v>
      </c>
      <c r="G943" s="9" t="s">
        <v>147</v>
      </c>
      <c r="H943" s="10">
        <v>0</v>
      </c>
      <c r="I943" s="11">
        <v>16</v>
      </c>
      <c r="J943" s="24">
        <v>0</v>
      </c>
      <c r="K943" s="20"/>
      <c r="L943" s="14">
        <v>0</v>
      </c>
      <c r="N943" s="21">
        <v>0</v>
      </c>
      <c r="P943" s="21">
        <v>0</v>
      </c>
      <c r="R943" s="21">
        <v>0</v>
      </c>
      <c r="T943" s="21">
        <v>0</v>
      </c>
      <c r="V943" s="21">
        <v>0</v>
      </c>
      <c r="X943" s="21">
        <v>0</v>
      </c>
      <c r="Z943" s="21">
        <v>256889</v>
      </c>
      <c r="AB943" s="22">
        <v>256889</v>
      </c>
      <c r="AD943" s="5" t="str">
        <f t="shared" si="14"/>
        <v>No</v>
      </c>
      <c r="AF943" s="28"/>
      <c r="AG943" s="21"/>
    </row>
    <row r="944" spans="1:33">
      <c r="A944" s="8" t="s">
        <v>4227</v>
      </c>
      <c r="B944" s="8" t="s">
        <v>4228</v>
      </c>
      <c r="C944" s="9" t="s">
        <v>235</v>
      </c>
      <c r="D944" s="185" t="s">
        <v>4229</v>
      </c>
      <c r="E944" s="188" t="s">
        <v>4230</v>
      </c>
      <c r="F944" s="9" t="s">
        <v>83</v>
      </c>
      <c r="G944" s="9" t="s">
        <v>147</v>
      </c>
      <c r="H944" s="10">
        <v>0</v>
      </c>
      <c r="I944" s="11">
        <v>16</v>
      </c>
      <c r="J944" s="24">
        <v>0</v>
      </c>
      <c r="K944" s="20"/>
      <c r="L944" s="14">
        <v>0</v>
      </c>
      <c r="N944" s="21">
        <v>0</v>
      </c>
      <c r="P944" s="21">
        <v>0</v>
      </c>
      <c r="R944" s="21">
        <v>0</v>
      </c>
      <c r="T944" s="21">
        <v>0</v>
      </c>
      <c r="V944" s="21">
        <v>0</v>
      </c>
      <c r="X944" s="21">
        <v>0</v>
      </c>
      <c r="Z944" s="21">
        <v>244087</v>
      </c>
      <c r="AB944" s="22">
        <v>244087</v>
      </c>
      <c r="AD944" s="5" t="str">
        <f t="shared" si="14"/>
        <v>No</v>
      </c>
      <c r="AF944" s="28"/>
      <c r="AG944" s="21"/>
    </row>
    <row r="945" spans="1:33">
      <c r="A945" s="8" t="s">
        <v>1663</v>
      </c>
      <c r="B945" s="8" t="s">
        <v>1664</v>
      </c>
      <c r="C945" s="9" t="s">
        <v>178</v>
      </c>
      <c r="D945" s="185" t="s">
        <v>1665</v>
      </c>
      <c r="E945" s="188" t="s">
        <v>1666</v>
      </c>
      <c r="F945" s="9" t="s">
        <v>83</v>
      </c>
      <c r="G945" s="9" t="s">
        <v>147</v>
      </c>
      <c r="H945" s="10">
        <v>0</v>
      </c>
      <c r="I945" s="11">
        <v>16</v>
      </c>
      <c r="J945" s="24">
        <v>0</v>
      </c>
      <c r="K945" s="20"/>
      <c r="L945" s="14">
        <v>0</v>
      </c>
      <c r="N945" s="21">
        <v>0</v>
      </c>
      <c r="P945" s="21">
        <v>0</v>
      </c>
      <c r="R945" s="21">
        <v>0</v>
      </c>
      <c r="T945" s="21">
        <v>0</v>
      </c>
      <c r="V945" s="21">
        <v>0</v>
      </c>
      <c r="X945" s="21">
        <v>0</v>
      </c>
      <c r="Z945" s="21">
        <v>541555</v>
      </c>
      <c r="AB945" s="22">
        <v>541555</v>
      </c>
      <c r="AD945" s="5" t="str">
        <f t="shared" si="14"/>
        <v>No</v>
      </c>
      <c r="AF945" s="28"/>
      <c r="AG945" s="21"/>
    </row>
    <row r="946" spans="1:33">
      <c r="A946" s="8" t="s">
        <v>4083</v>
      </c>
      <c r="B946" s="8" t="s">
        <v>4084</v>
      </c>
      <c r="C946" s="9" t="s">
        <v>42</v>
      </c>
      <c r="D946" s="185">
        <v>2096</v>
      </c>
      <c r="E946" s="188">
        <v>20096</v>
      </c>
      <c r="F946" s="9" t="s">
        <v>83</v>
      </c>
      <c r="G946" s="9" t="s">
        <v>84</v>
      </c>
      <c r="H946" s="10">
        <v>18351295</v>
      </c>
      <c r="I946" s="11">
        <v>16</v>
      </c>
      <c r="J946" s="24">
        <v>57754</v>
      </c>
      <c r="K946" s="20"/>
      <c r="L946" s="14">
        <v>0</v>
      </c>
      <c r="N946" s="21">
        <v>0</v>
      </c>
      <c r="P946" s="21">
        <v>0</v>
      </c>
      <c r="R946" s="21">
        <v>1024424</v>
      </c>
      <c r="T946" s="21">
        <v>0</v>
      </c>
      <c r="V946" s="21">
        <v>0</v>
      </c>
      <c r="X946" s="21">
        <v>0</v>
      </c>
      <c r="Z946" s="21">
        <v>0</v>
      </c>
      <c r="AB946" s="22">
        <v>1082178</v>
      </c>
      <c r="AD946" s="5" t="str">
        <f t="shared" si="14"/>
        <v>No</v>
      </c>
      <c r="AF946" s="28"/>
      <c r="AG946" s="21"/>
    </row>
    <row r="947" spans="1:33">
      <c r="A947" s="8" t="s">
        <v>5674</v>
      </c>
      <c r="B947" s="8" t="s">
        <v>5675</v>
      </c>
      <c r="C947" s="9" t="s">
        <v>254</v>
      </c>
      <c r="D947" s="185" t="s">
        <v>5676</v>
      </c>
      <c r="E947" s="188" t="s">
        <v>5677</v>
      </c>
      <c r="F947" s="9" t="s">
        <v>83</v>
      </c>
      <c r="G947" s="9" t="s">
        <v>147</v>
      </c>
      <c r="H947" s="10">
        <v>0</v>
      </c>
      <c r="I947" s="11">
        <v>16</v>
      </c>
      <c r="J947" s="24">
        <v>0</v>
      </c>
      <c r="K947" s="20"/>
      <c r="L947" s="14">
        <v>0</v>
      </c>
      <c r="N947" s="21">
        <v>0</v>
      </c>
      <c r="P947" s="21">
        <v>0</v>
      </c>
      <c r="R947" s="21">
        <v>0</v>
      </c>
      <c r="T947" s="21">
        <v>0</v>
      </c>
      <c r="V947" s="21">
        <v>0</v>
      </c>
      <c r="X947" s="21">
        <v>0</v>
      </c>
      <c r="Z947" s="21">
        <v>0</v>
      </c>
      <c r="AB947" s="22">
        <v>0</v>
      </c>
      <c r="AD947" s="5" t="str">
        <f t="shared" si="14"/>
        <v>No</v>
      </c>
      <c r="AF947" s="28"/>
      <c r="AG947" s="21"/>
    </row>
    <row r="948" spans="1:33">
      <c r="A948" s="8" t="s">
        <v>1716</v>
      </c>
      <c r="B948" s="8" t="s">
        <v>1717</v>
      </c>
      <c r="C948" s="9" t="s">
        <v>648</v>
      </c>
      <c r="D948" s="185" t="s">
        <v>1718</v>
      </c>
      <c r="E948" s="188" t="s">
        <v>4042</v>
      </c>
      <c r="F948" s="9" t="s">
        <v>157</v>
      </c>
      <c r="G948" s="9" t="s">
        <v>147</v>
      </c>
      <c r="H948" s="10">
        <v>0</v>
      </c>
      <c r="I948" s="11">
        <v>16</v>
      </c>
      <c r="J948" s="24">
        <v>0</v>
      </c>
      <c r="K948" s="20"/>
      <c r="L948" s="14">
        <v>0</v>
      </c>
      <c r="N948" s="21">
        <v>0</v>
      </c>
      <c r="P948" s="21">
        <v>0</v>
      </c>
      <c r="R948" s="21">
        <v>0</v>
      </c>
      <c r="T948" s="21">
        <v>0</v>
      </c>
      <c r="V948" s="21">
        <v>0</v>
      </c>
      <c r="X948" s="21">
        <v>0</v>
      </c>
      <c r="Z948" s="21">
        <v>120000</v>
      </c>
      <c r="AB948" s="22">
        <v>120000</v>
      </c>
      <c r="AD948" s="5" t="str">
        <f t="shared" si="14"/>
        <v>No</v>
      </c>
      <c r="AF948" s="28"/>
      <c r="AG948" s="21"/>
    </row>
    <row r="949" spans="1:33">
      <c r="A949" s="8" t="s">
        <v>6171</v>
      </c>
      <c r="B949" s="8" t="s">
        <v>6172</v>
      </c>
      <c r="C949" s="9" t="s">
        <v>91</v>
      </c>
      <c r="D949" s="185"/>
      <c r="E949" s="188">
        <v>90263</v>
      </c>
      <c r="F949" s="9" t="s">
        <v>83</v>
      </c>
      <c r="G949" s="9" t="s">
        <v>5756</v>
      </c>
      <c r="H949" s="10">
        <v>12150996</v>
      </c>
      <c r="I949" s="11">
        <v>16</v>
      </c>
      <c r="J949" s="24">
        <v>0</v>
      </c>
      <c r="K949" s="20"/>
      <c r="L949" s="14">
        <v>0</v>
      </c>
      <c r="N949" s="21">
        <v>0</v>
      </c>
      <c r="P949" s="21">
        <v>0</v>
      </c>
      <c r="R949" s="21">
        <v>0</v>
      </c>
      <c r="T949" s="21">
        <v>0</v>
      </c>
      <c r="V949" s="21">
        <v>0</v>
      </c>
      <c r="X949" s="21">
        <v>0</v>
      </c>
      <c r="Z949" s="21">
        <v>2131417</v>
      </c>
      <c r="AB949" s="22">
        <v>2131417</v>
      </c>
      <c r="AD949" s="5" t="str">
        <f t="shared" si="14"/>
        <v>No</v>
      </c>
      <c r="AF949" s="28"/>
      <c r="AG949" s="21"/>
    </row>
    <row r="950" spans="1:33">
      <c r="A950" s="8" t="s">
        <v>4833</v>
      </c>
      <c r="B950" s="8" t="s">
        <v>2687</v>
      </c>
      <c r="C950" s="9" t="s">
        <v>87</v>
      </c>
      <c r="D950" s="185" t="s">
        <v>4834</v>
      </c>
      <c r="E950" s="188" t="s">
        <v>4835</v>
      </c>
      <c r="F950" s="9" t="s">
        <v>88</v>
      </c>
      <c r="G950" s="9" t="s">
        <v>147</v>
      </c>
      <c r="H950" s="10">
        <v>0</v>
      </c>
      <c r="I950" s="11">
        <v>16</v>
      </c>
      <c r="J950" s="24">
        <v>0</v>
      </c>
      <c r="K950" s="20"/>
      <c r="L950" s="14">
        <v>0</v>
      </c>
      <c r="N950" s="21">
        <v>0</v>
      </c>
      <c r="P950" s="21">
        <v>0</v>
      </c>
      <c r="R950" s="21">
        <v>0</v>
      </c>
      <c r="T950" s="21">
        <v>0</v>
      </c>
      <c r="V950" s="21">
        <v>0</v>
      </c>
      <c r="X950" s="21">
        <v>0</v>
      </c>
      <c r="Z950" s="21">
        <v>163217</v>
      </c>
      <c r="AB950" s="22">
        <v>163217</v>
      </c>
      <c r="AD950" s="5" t="str">
        <f t="shared" si="14"/>
        <v>No</v>
      </c>
      <c r="AF950" s="28"/>
      <c r="AG950" s="21"/>
    </row>
    <row r="951" spans="1:33">
      <c r="A951" s="8" t="s">
        <v>746</v>
      </c>
      <c r="B951" s="8" t="s">
        <v>747</v>
      </c>
      <c r="C951" s="9" t="s">
        <v>129</v>
      </c>
      <c r="D951" s="185" t="s">
        <v>748</v>
      </c>
      <c r="E951" s="188" t="s">
        <v>749</v>
      </c>
      <c r="F951" s="9" t="s">
        <v>83</v>
      </c>
      <c r="G951" s="9" t="s">
        <v>147</v>
      </c>
      <c r="H951" s="10">
        <v>0</v>
      </c>
      <c r="I951" s="11">
        <v>16</v>
      </c>
      <c r="J951" s="24">
        <v>0</v>
      </c>
      <c r="K951" s="20"/>
      <c r="L951" s="14">
        <v>0</v>
      </c>
      <c r="N951" s="21">
        <v>0</v>
      </c>
      <c r="P951" s="21">
        <v>0</v>
      </c>
      <c r="R951" s="21">
        <v>0</v>
      </c>
      <c r="T951" s="21">
        <v>0</v>
      </c>
      <c r="V951" s="21">
        <v>0</v>
      </c>
      <c r="X951" s="21">
        <v>0</v>
      </c>
      <c r="Z951" s="21">
        <v>17637</v>
      </c>
      <c r="AB951" s="22">
        <v>17637</v>
      </c>
      <c r="AD951" s="5" t="str">
        <f t="shared" si="14"/>
        <v>No</v>
      </c>
      <c r="AF951" s="28"/>
      <c r="AG951" s="21"/>
    </row>
    <row r="952" spans="1:33">
      <c r="A952" s="8" t="s">
        <v>3339</v>
      </c>
      <c r="B952" s="8" t="s">
        <v>3340</v>
      </c>
      <c r="C952" s="9" t="s">
        <v>555</v>
      </c>
      <c r="D952" s="185" t="s">
        <v>3341</v>
      </c>
      <c r="E952" s="188" t="s">
        <v>3342</v>
      </c>
      <c r="F952" s="9" t="s">
        <v>83</v>
      </c>
      <c r="G952" s="9" t="s">
        <v>147</v>
      </c>
      <c r="H952" s="10">
        <v>0</v>
      </c>
      <c r="I952" s="11">
        <v>16</v>
      </c>
      <c r="J952" s="24">
        <v>0</v>
      </c>
      <c r="K952" s="20"/>
      <c r="L952" s="14">
        <v>0</v>
      </c>
      <c r="N952" s="21">
        <v>0</v>
      </c>
      <c r="P952" s="21">
        <v>0</v>
      </c>
      <c r="R952" s="21">
        <v>0</v>
      </c>
      <c r="T952" s="21">
        <v>0</v>
      </c>
      <c r="V952" s="21">
        <v>0</v>
      </c>
      <c r="X952" s="21">
        <v>0</v>
      </c>
      <c r="Z952" s="21">
        <v>690383</v>
      </c>
      <c r="AB952" s="22">
        <v>690383</v>
      </c>
      <c r="AD952" s="5" t="str">
        <f t="shared" si="14"/>
        <v>No</v>
      </c>
      <c r="AF952" s="28"/>
      <c r="AG952" s="21"/>
    </row>
    <row r="953" spans="1:33">
      <c r="A953" s="8" t="s">
        <v>1137</v>
      </c>
      <c r="B953" s="8" t="s">
        <v>1138</v>
      </c>
      <c r="C953" s="9" t="s">
        <v>91</v>
      </c>
      <c r="D953" s="185">
        <v>9175</v>
      </c>
      <c r="E953" s="188">
        <v>90175</v>
      </c>
      <c r="F953" s="9" t="s">
        <v>83</v>
      </c>
      <c r="G953" s="9" t="s">
        <v>5756</v>
      </c>
      <c r="H953" s="10">
        <v>68738</v>
      </c>
      <c r="I953" s="11">
        <v>16</v>
      </c>
      <c r="J953" s="24">
        <v>0</v>
      </c>
      <c r="K953" s="20"/>
      <c r="L953" s="14">
        <v>0</v>
      </c>
      <c r="N953" s="21">
        <v>0</v>
      </c>
      <c r="P953" s="21">
        <v>0</v>
      </c>
      <c r="R953" s="21">
        <v>0</v>
      </c>
      <c r="T953" s="21">
        <v>0</v>
      </c>
      <c r="V953" s="21">
        <v>0</v>
      </c>
      <c r="X953" s="21">
        <v>0</v>
      </c>
      <c r="Z953" s="21">
        <v>2518831</v>
      </c>
      <c r="AB953" s="22">
        <v>2518831</v>
      </c>
      <c r="AD953" s="5" t="str">
        <f t="shared" si="14"/>
        <v>No</v>
      </c>
      <c r="AF953" s="28"/>
      <c r="AG953" s="21"/>
    </row>
    <row r="954" spans="1:33">
      <c r="A954" s="8" t="s">
        <v>1114</v>
      </c>
      <c r="B954" s="8" t="s">
        <v>1115</v>
      </c>
      <c r="C954" s="9" t="s">
        <v>466</v>
      </c>
      <c r="D954" s="185">
        <v>5090</v>
      </c>
      <c r="E954" s="188">
        <v>50090</v>
      </c>
      <c r="F954" s="9" t="s">
        <v>88</v>
      </c>
      <c r="G954" s="9" t="s">
        <v>5756</v>
      </c>
      <c r="H954" s="10">
        <v>75250</v>
      </c>
      <c r="I954" s="11">
        <v>16</v>
      </c>
      <c r="J954" s="24">
        <v>0</v>
      </c>
      <c r="K954" s="20"/>
      <c r="L954" s="14">
        <v>0</v>
      </c>
      <c r="N954" s="21">
        <v>0</v>
      </c>
      <c r="P954" s="21">
        <v>0</v>
      </c>
      <c r="R954" s="21">
        <v>0</v>
      </c>
      <c r="T954" s="21">
        <v>0</v>
      </c>
      <c r="V954" s="21">
        <v>0</v>
      </c>
      <c r="X954" s="21">
        <v>0</v>
      </c>
      <c r="Z954" s="21">
        <v>209802</v>
      </c>
      <c r="AB954" s="22">
        <v>209802</v>
      </c>
      <c r="AD954" s="5" t="str">
        <f t="shared" si="14"/>
        <v>No</v>
      </c>
      <c r="AF954" s="28"/>
      <c r="AG954" s="21"/>
    </row>
    <row r="955" spans="1:33">
      <c r="A955" s="8" t="s">
        <v>6167</v>
      </c>
      <c r="B955" s="8" t="s">
        <v>6168</v>
      </c>
      <c r="C955" s="9" t="s">
        <v>120</v>
      </c>
      <c r="D955" s="185">
        <v>6107</v>
      </c>
      <c r="E955" s="188">
        <v>60107</v>
      </c>
      <c r="F955" s="9" t="s">
        <v>83</v>
      </c>
      <c r="G955" s="9" t="s">
        <v>84</v>
      </c>
      <c r="H955" s="10">
        <v>61900</v>
      </c>
      <c r="I955" s="11">
        <v>16</v>
      </c>
      <c r="J955" s="24">
        <v>0</v>
      </c>
      <c r="K955" s="20"/>
      <c r="L955" s="14">
        <v>0</v>
      </c>
      <c r="N955" s="21">
        <v>0</v>
      </c>
      <c r="P955" s="21">
        <v>0</v>
      </c>
      <c r="R955" s="21">
        <v>0</v>
      </c>
      <c r="T955" s="21">
        <v>0</v>
      </c>
      <c r="V955" s="21">
        <v>0</v>
      </c>
      <c r="X955" s="21">
        <v>0</v>
      </c>
      <c r="Z955" s="21">
        <v>0</v>
      </c>
      <c r="AB955" s="22">
        <v>0</v>
      </c>
      <c r="AD955" s="5" t="str">
        <f t="shared" si="14"/>
        <v>No</v>
      </c>
      <c r="AF955" s="28"/>
      <c r="AG955" s="21"/>
    </row>
    <row r="956" spans="1:33">
      <c r="A956" s="8" t="s">
        <v>1208</v>
      </c>
      <c r="B956" s="8" t="s">
        <v>626</v>
      </c>
      <c r="C956" s="9" t="s">
        <v>274</v>
      </c>
      <c r="D956" s="185">
        <v>4057</v>
      </c>
      <c r="E956" s="188">
        <v>40057</v>
      </c>
      <c r="F956" s="9" t="s">
        <v>88</v>
      </c>
      <c r="G956" s="9" t="s">
        <v>84</v>
      </c>
      <c r="H956" s="10">
        <v>71880</v>
      </c>
      <c r="I956" s="11">
        <v>16</v>
      </c>
      <c r="J956" s="24">
        <v>524516</v>
      </c>
      <c r="K956" s="20"/>
      <c r="L956" s="14">
        <v>0</v>
      </c>
      <c r="N956" s="21">
        <v>0</v>
      </c>
      <c r="P956" s="21">
        <v>0</v>
      </c>
      <c r="R956" s="21">
        <v>0</v>
      </c>
      <c r="T956" s="21">
        <v>0</v>
      </c>
      <c r="V956" s="21">
        <v>0</v>
      </c>
      <c r="X956" s="21">
        <v>0</v>
      </c>
      <c r="Z956" s="21">
        <v>0</v>
      </c>
      <c r="AB956" s="22">
        <v>524516</v>
      </c>
      <c r="AD956" s="5" t="str">
        <f t="shared" si="14"/>
        <v>No</v>
      </c>
      <c r="AF956" s="28"/>
      <c r="AG956" s="21"/>
    </row>
    <row r="957" spans="1:33">
      <c r="A957" s="8" t="s">
        <v>1937</v>
      </c>
      <c r="B957" s="8" t="s">
        <v>1938</v>
      </c>
      <c r="C957" s="9" t="s">
        <v>555</v>
      </c>
      <c r="D957" s="185">
        <v>5204</v>
      </c>
      <c r="E957" s="188">
        <v>50204</v>
      </c>
      <c r="F957" s="9" t="s">
        <v>88</v>
      </c>
      <c r="G957" s="9" t="s">
        <v>84</v>
      </c>
      <c r="H957" s="10">
        <v>67821</v>
      </c>
      <c r="I957" s="11">
        <v>16</v>
      </c>
      <c r="J957" s="24">
        <v>0</v>
      </c>
      <c r="K957" s="20"/>
      <c r="L957" s="14">
        <v>0</v>
      </c>
      <c r="N957" s="21">
        <v>566600</v>
      </c>
      <c r="P957" s="21">
        <v>0</v>
      </c>
      <c r="R957" s="21">
        <v>0</v>
      </c>
      <c r="T957" s="21">
        <v>0</v>
      </c>
      <c r="V957" s="21">
        <v>0</v>
      </c>
      <c r="X957" s="21">
        <v>0</v>
      </c>
      <c r="Z957" s="21">
        <v>0</v>
      </c>
      <c r="AB957" s="22">
        <v>566600</v>
      </c>
      <c r="AD957" s="5" t="str">
        <f t="shared" si="14"/>
        <v>No</v>
      </c>
      <c r="AF957" s="28"/>
      <c r="AG957" s="21"/>
    </row>
    <row r="958" spans="1:33">
      <c r="A958" s="8" t="s">
        <v>3328</v>
      </c>
      <c r="B958" s="8" t="s">
        <v>3329</v>
      </c>
      <c r="C958" s="9" t="s">
        <v>555</v>
      </c>
      <c r="D958" s="185" t="s">
        <v>3330</v>
      </c>
      <c r="E958" s="188" t="s">
        <v>3331</v>
      </c>
      <c r="F958" s="9" t="s">
        <v>83</v>
      </c>
      <c r="G958" s="9" t="s">
        <v>147</v>
      </c>
      <c r="H958" s="10">
        <v>0</v>
      </c>
      <c r="I958" s="11">
        <v>16</v>
      </c>
      <c r="J958" s="24">
        <v>0</v>
      </c>
      <c r="K958" s="20"/>
      <c r="L958" s="14">
        <v>0</v>
      </c>
      <c r="N958" s="21">
        <v>0</v>
      </c>
      <c r="P958" s="21">
        <v>0</v>
      </c>
      <c r="R958" s="21">
        <v>0</v>
      </c>
      <c r="T958" s="21">
        <v>0</v>
      </c>
      <c r="V958" s="21">
        <v>0</v>
      </c>
      <c r="X958" s="21">
        <v>0</v>
      </c>
      <c r="Z958" s="21">
        <v>1756607</v>
      </c>
      <c r="AB958" s="22">
        <v>1756607</v>
      </c>
      <c r="AD958" s="5" t="str">
        <f t="shared" si="14"/>
        <v>No</v>
      </c>
      <c r="AF958" s="28"/>
      <c r="AG958" s="21"/>
    </row>
    <row r="959" spans="1:33">
      <c r="A959" s="8" t="s">
        <v>6574</v>
      </c>
      <c r="B959" s="8" t="s">
        <v>6437</v>
      </c>
      <c r="C959" s="9" t="s">
        <v>42</v>
      </c>
      <c r="D959" s="185" t="s">
        <v>4682</v>
      </c>
      <c r="E959" s="188" t="s">
        <v>4683</v>
      </c>
      <c r="F959" s="9" t="s">
        <v>88</v>
      </c>
      <c r="G959" s="9" t="s">
        <v>147</v>
      </c>
      <c r="H959" s="10">
        <v>0</v>
      </c>
      <c r="I959" s="11">
        <v>16</v>
      </c>
      <c r="J959" s="24">
        <v>0</v>
      </c>
      <c r="K959" s="20"/>
      <c r="L959" s="14">
        <v>0</v>
      </c>
      <c r="N959" s="21">
        <v>0</v>
      </c>
      <c r="P959" s="21">
        <v>0</v>
      </c>
      <c r="R959" s="21">
        <v>0</v>
      </c>
      <c r="T959" s="21">
        <v>0</v>
      </c>
      <c r="V959" s="21">
        <v>0</v>
      </c>
      <c r="X959" s="21">
        <v>0</v>
      </c>
      <c r="Z959" s="21">
        <v>35186</v>
      </c>
      <c r="AB959" s="22">
        <v>35186</v>
      </c>
      <c r="AD959" s="5" t="str">
        <f t="shared" si="14"/>
        <v>No</v>
      </c>
      <c r="AF959" s="28"/>
      <c r="AG959" s="21"/>
    </row>
    <row r="960" spans="1:33">
      <c r="A960" s="8" t="s">
        <v>5599</v>
      </c>
      <c r="B960" s="8" t="s">
        <v>5600</v>
      </c>
      <c r="C960" s="9" t="s">
        <v>254</v>
      </c>
      <c r="D960" s="185" t="s">
        <v>5601</v>
      </c>
      <c r="E960" s="188" t="s">
        <v>5602</v>
      </c>
      <c r="F960" s="9" t="s">
        <v>157</v>
      </c>
      <c r="G960" s="9" t="s">
        <v>147</v>
      </c>
      <c r="H960" s="10">
        <v>0</v>
      </c>
      <c r="I960" s="11">
        <v>16</v>
      </c>
      <c r="J960" s="24">
        <v>0</v>
      </c>
      <c r="K960" s="20"/>
      <c r="L960" s="14">
        <v>0</v>
      </c>
      <c r="N960" s="21">
        <v>0</v>
      </c>
      <c r="P960" s="21">
        <v>0</v>
      </c>
      <c r="R960" s="21">
        <v>0</v>
      </c>
      <c r="T960" s="21">
        <v>0</v>
      </c>
      <c r="V960" s="21">
        <v>0</v>
      </c>
      <c r="X960" s="21">
        <v>0</v>
      </c>
      <c r="Z960" s="21">
        <v>0</v>
      </c>
      <c r="AB960" s="22">
        <v>0</v>
      </c>
      <c r="AD960" s="5" t="str">
        <f t="shared" si="14"/>
        <v>No</v>
      </c>
      <c r="AF960" s="28"/>
      <c r="AG960" s="21"/>
    </row>
    <row r="961" spans="1:33">
      <c r="A961" s="8" t="s">
        <v>1659</v>
      </c>
      <c r="B961" s="8" t="s">
        <v>1660</v>
      </c>
      <c r="C961" s="9" t="s">
        <v>178</v>
      </c>
      <c r="D961" s="185" t="s">
        <v>1661</v>
      </c>
      <c r="E961" s="188" t="s">
        <v>1662</v>
      </c>
      <c r="F961" s="9" t="s">
        <v>83</v>
      </c>
      <c r="G961" s="9" t="s">
        <v>147</v>
      </c>
      <c r="H961" s="10">
        <v>0</v>
      </c>
      <c r="I961" s="11">
        <v>16</v>
      </c>
      <c r="J961" s="24">
        <v>0</v>
      </c>
      <c r="K961" s="20"/>
      <c r="L961" s="14">
        <v>0</v>
      </c>
      <c r="N961" s="21">
        <v>0</v>
      </c>
      <c r="P961" s="21">
        <v>0</v>
      </c>
      <c r="R961" s="21">
        <v>0</v>
      </c>
      <c r="T961" s="21">
        <v>0</v>
      </c>
      <c r="V961" s="21">
        <v>0</v>
      </c>
      <c r="X961" s="21">
        <v>0</v>
      </c>
      <c r="Z961" s="21">
        <v>569020</v>
      </c>
      <c r="AB961" s="22">
        <v>569020</v>
      </c>
      <c r="AD961" s="5" t="str">
        <f t="shared" si="14"/>
        <v>No</v>
      </c>
      <c r="AF961" s="28"/>
      <c r="AG961" s="21"/>
    </row>
    <row r="962" spans="1:33">
      <c r="A962" s="8" t="s">
        <v>6162</v>
      </c>
      <c r="B962" s="8" t="s">
        <v>2644</v>
      </c>
      <c r="C962" s="9" t="s">
        <v>288</v>
      </c>
      <c r="D962" s="185" t="s">
        <v>2645</v>
      </c>
      <c r="E962" s="188" t="s">
        <v>2646</v>
      </c>
      <c r="F962" s="9" t="s">
        <v>88</v>
      </c>
      <c r="G962" s="9" t="s">
        <v>147</v>
      </c>
      <c r="H962" s="10">
        <v>0</v>
      </c>
      <c r="I962" s="11">
        <v>16</v>
      </c>
      <c r="J962" s="24">
        <v>0</v>
      </c>
      <c r="K962" s="20"/>
      <c r="L962" s="14">
        <v>0</v>
      </c>
      <c r="N962" s="21">
        <v>0</v>
      </c>
      <c r="P962" s="21">
        <v>0</v>
      </c>
      <c r="R962" s="21">
        <v>0</v>
      </c>
      <c r="T962" s="21">
        <v>0</v>
      </c>
      <c r="V962" s="21">
        <v>0</v>
      </c>
      <c r="X962" s="21">
        <v>0</v>
      </c>
      <c r="Z962" s="21">
        <v>1315341</v>
      </c>
      <c r="AB962" s="22">
        <v>1315341</v>
      </c>
      <c r="AD962" s="5" t="str">
        <f t="shared" si="14"/>
        <v>No</v>
      </c>
      <c r="AF962" s="28"/>
      <c r="AG962" s="21"/>
    </row>
    <row r="963" spans="1:33">
      <c r="A963" s="8" t="s">
        <v>1299</v>
      </c>
      <c r="B963" s="8" t="s">
        <v>1300</v>
      </c>
      <c r="C963" s="9" t="s">
        <v>141</v>
      </c>
      <c r="D963" s="185" t="s">
        <v>1301</v>
      </c>
      <c r="E963" s="188" t="s">
        <v>1302</v>
      </c>
      <c r="F963" s="9" t="s">
        <v>83</v>
      </c>
      <c r="G963" s="9" t="s">
        <v>147</v>
      </c>
      <c r="H963" s="10">
        <v>0</v>
      </c>
      <c r="I963" s="11">
        <v>15</v>
      </c>
      <c r="J963" s="24">
        <v>0</v>
      </c>
      <c r="K963" s="20"/>
      <c r="L963" s="14">
        <v>0</v>
      </c>
      <c r="N963" s="21">
        <v>0</v>
      </c>
      <c r="P963" s="21">
        <v>0</v>
      </c>
      <c r="R963" s="21">
        <v>0</v>
      </c>
      <c r="T963" s="21">
        <v>0</v>
      </c>
      <c r="V963" s="21">
        <v>0</v>
      </c>
      <c r="X963" s="21">
        <v>0</v>
      </c>
      <c r="Z963" s="21">
        <v>166242</v>
      </c>
      <c r="AB963" s="22">
        <v>166242</v>
      </c>
      <c r="AD963" s="5" t="str">
        <f t="shared" ref="AD963:AD1026" si="15">IF(AC963&amp;AA963&amp;Y963&amp;W963&amp;U963&amp;S963&amp;Q963&amp;O963&amp;M963&amp;K963&lt;&gt;"","Yes","No")</f>
        <v>No</v>
      </c>
      <c r="AF963" s="28"/>
      <c r="AG963" s="21"/>
    </row>
    <row r="964" spans="1:33">
      <c r="A964" s="8" t="s">
        <v>1527</v>
      </c>
      <c r="B964" s="8" t="s">
        <v>1528</v>
      </c>
      <c r="C964" s="9" t="s">
        <v>178</v>
      </c>
      <c r="D964" s="185" t="s">
        <v>1529</v>
      </c>
      <c r="E964" s="188" t="s">
        <v>1530</v>
      </c>
      <c r="F964" s="9" t="s">
        <v>88</v>
      </c>
      <c r="G964" s="9" t="s">
        <v>147</v>
      </c>
      <c r="H964" s="10">
        <v>0</v>
      </c>
      <c r="I964" s="11">
        <v>15</v>
      </c>
      <c r="J964" s="24">
        <v>0</v>
      </c>
      <c r="K964" s="20"/>
      <c r="L964" s="14">
        <v>0</v>
      </c>
      <c r="N964" s="21">
        <v>0</v>
      </c>
      <c r="P964" s="21">
        <v>0</v>
      </c>
      <c r="R964" s="21">
        <v>0</v>
      </c>
      <c r="T964" s="21">
        <v>0</v>
      </c>
      <c r="V964" s="21">
        <v>0</v>
      </c>
      <c r="X964" s="21">
        <v>0</v>
      </c>
      <c r="Z964" s="21">
        <v>404728</v>
      </c>
      <c r="AB964" s="22">
        <v>404728</v>
      </c>
      <c r="AD964" s="5" t="str">
        <f t="shared" si="15"/>
        <v>No</v>
      </c>
      <c r="AF964" s="28"/>
      <c r="AG964" s="21"/>
    </row>
    <row r="965" spans="1:33">
      <c r="A965" s="8" t="s">
        <v>733</v>
      </c>
      <c r="B965" s="8" t="s">
        <v>6065</v>
      </c>
      <c r="C965" s="9" t="s">
        <v>275</v>
      </c>
      <c r="D965" s="185" t="s">
        <v>734</v>
      </c>
      <c r="E965" s="188">
        <v>77063</v>
      </c>
      <c r="F965" s="9" t="s">
        <v>36</v>
      </c>
      <c r="G965" s="9" t="s">
        <v>5756</v>
      </c>
      <c r="H965" s="10">
        <v>0</v>
      </c>
      <c r="I965" s="11">
        <v>15</v>
      </c>
      <c r="J965" s="24">
        <v>0</v>
      </c>
      <c r="K965" s="20"/>
      <c r="L965" s="14">
        <v>0</v>
      </c>
      <c r="N965" s="21">
        <v>0</v>
      </c>
      <c r="P965" s="21">
        <v>0</v>
      </c>
      <c r="R965" s="21">
        <v>0</v>
      </c>
      <c r="T965" s="21">
        <v>0</v>
      </c>
      <c r="V965" s="21">
        <v>0</v>
      </c>
      <c r="X965" s="21">
        <v>0</v>
      </c>
      <c r="Z965" s="21">
        <v>0</v>
      </c>
      <c r="AB965" s="22">
        <v>0</v>
      </c>
      <c r="AD965" s="5" t="str">
        <f t="shared" si="15"/>
        <v>No</v>
      </c>
      <c r="AF965" s="28"/>
      <c r="AG965" s="21"/>
    </row>
    <row r="966" spans="1:33">
      <c r="A966" s="8" t="s">
        <v>1044</v>
      </c>
      <c r="B966" s="8" t="s">
        <v>1045</v>
      </c>
      <c r="C966" s="9" t="s">
        <v>132</v>
      </c>
      <c r="D966" s="185">
        <v>5131</v>
      </c>
      <c r="E966" s="188">
        <v>50131</v>
      </c>
      <c r="F966" s="9" t="s">
        <v>157</v>
      </c>
      <c r="G966" s="9" t="s">
        <v>84</v>
      </c>
      <c r="H966" s="10">
        <v>8608208</v>
      </c>
      <c r="I966" s="11">
        <v>15</v>
      </c>
      <c r="J966" s="24">
        <v>0</v>
      </c>
      <c r="K966" s="20"/>
      <c r="L966" s="14">
        <v>0</v>
      </c>
      <c r="N966" s="21">
        <v>176321</v>
      </c>
      <c r="P966" s="21">
        <v>0</v>
      </c>
      <c r="R966" s="21">
        <v>0</v>
      </c>
      <c r="T966" s="21">
        <v>0</v>
      </c>
      <c r="V966" s="21">
        <v>0</v>
      </c>
      <c r="X966" s="21">
        <v>0</v>
      </c>
      <c r="Z966" s="21">
        <v>0</v>
      </c>
      <c r="AB966" s="22">
        <v>176321</v>
      </c>
      <c r="AD966" s="5" t="str">
        <f t="shared" si="15"/>
        <v>No</v>
      </c>
      <c r="AF966" s="28"/>
      <c r="AG966" s="21"/>
    </row>
    <row r="967" spans="1:33">
      <c r="A967" s="8" t="s">
        <v>396</v>
      </c>
      <c r="B967" s="8" t="s">
        <v>6434</v>
      </c>
      <c r="C967" s="9" t="s">
        <v>163</v>
      </c>
      <c r="D967" s="185" t="s">
        <v>397</v>
      </c>
      <c r="E967" s="188" t="s">
        <v>398</v>
      </c>
      <c r="F967" s="9" t="s">
        <v>88</v>
      </c>
      <c r="G967" s="9" t="s">
        <v>147</v>
      </c>
      <c r="H967" s="10">
        <v>0</v>
      </c>
      <c r="I967" s="11">
        <v>15</v>
      </c>
      <c r="J967" s="24">
        <v>0</v>
      </c>
      <c r="K967" s="20"/>
      <c r="L967" s="14">
        <v>0</v>
      </c>
      <c r="N967" s="21">
        <v>0</v>
      </c>
      <c r="P967" s="21">
        <v>0</v>
      </c>
      <c r="R967" s="21">
        <v>0</v>
      </c>
      <c r="T967" s="21">
        <v>0</v>
      </c>
      <c r="V967" s="21">
        <v>0</v>
      </c>
      <c r="X967" s="21">
        <v>0</v>
      </c>
      <c r="Z967" s="21">
        <v>1367936</v>
      </c>
      <c r="AB967" s="22">
        <v>1367936</v>
      </c>
      <c r="AD967" s="5" t="str">
        <f t="shared" si="15"/>
        <v>No</v>
      </c>
      <c r="AF967" s="28"/>
      <c r="AG967" s="21"/>
    </row>
    <row r="968" spans="1:33">
      <c r="A968" s="8" t="s">
        <v>1065</v>
      </c>
      <c r="B968" s="8" t="s">
        <v>1066</v>
      </c>
      <c r="C968" s="9" t="s">
        <v>112</v>
      </c>
      <c r="D968" s="185">
        <v>1087</v>
      </c>
      <c r="E968" s="188">
        <v>10087</v>
      </c>
      <c r="F968" s="9" t="s">
        <v>83</v>
      </c>
      <c r="G968" s="9" t="s">
        <v>84</v>
      </c>
      <c r="H968" s="10">
        <v>226400</v>
      </c>
      <c r="I968" s="11">
        <v>15</v>
      </c>
      <c r="J968" s="24">
        <v>0</v>
      </c>
      <c r="K968" s="20"/>
      <c r="L968" s="14">
        <v>0</v>
      </c>
      <c r="N968" s="21">
        <v>0</v>
      </c>
      <c r="P968" s="21">
        <v>0</v>
      </c>
      <c r="R968" s="21">
        <v>0</v>
      </c>
      <c r="T968" s="21">
        <v>0</v>
      </c>
      <c r="V968" s="21">
        <v>0</v>
      </c>
      <c r="X968" s="21">
        <v>0</v>
      </c>
      <c r="Z968" s="21">
        <v>0</v>
      </c>
      <c r="AB968" s="22">
        <v>0</v>
      </c>
      <c r="AD968" s="5" t="str">
        <f t="shared" si="15"/>
        <v>No</v>
      </c>
      <c r="AF968" s="28"/>
      <c r="AG968" s="21"/>
    </row>
    <row r="969" spans="1:33">
      <c r="A969" s="8" t="s">
        <v>2576</v>
      </c>
      <c r="B969" s="8" t="s">
        <v>2577</v>
      </c>
      <c r="C969" s="9" t="s">
        <v>466</v>
      </c>
      <c r="D969" s="185" t="s">
        <v>2578</v>
      </c>
      <c r="E969" s="188" t="s">
        <v>2579</v>
      </c>
      <c r="F969" s="9" t="s">
        <v>157</v>
      </c>
      <c r="G969" s="9" t="s">
        <v>147</v>
      </c>
      <c r="H969" s="10">
        <v>0</v>
      </c>
      <c r="I969" s="11">
        <v>15</v>
      </c>
      <c r="J969" s="24">
        <v>0</v>
      </c>
      <c r="K969" s="20"/>
      <c r="L969" s="14">
        <v>0</v>
      </c>
      <c r="N969" s="21">
        <v>0</v>
      </c>
      <c r="P969" s="21">
        <v>0</v>
      </c>
      <c r="R969" s="21">
        <v>0</v>
      </c>
      <c r="T969" s="21">
        <v>0</v>
      </c>
      <c r="V969" s="21">
        <v>0</v>
      </c>
      <c r="X969" s="21">
        <v>0</v>
      </c>
      <c r="Z969" s="21">
        <v>145771</v>
      </c>
      <c r="AB969" s="22">
        <v>145771</v>
      </c>
      <c r="AD969" s="5" t="str">
        <f t="shared" si="15"/>
        <v>No</v>
      </c>
      <c r="AF969" s="28"/>
      <c r="AG969" s="21"/>
    </row>
    <row r="970" spans="1:33">
      <c r="A970" s="8" t="s">
        <v>3355</v>
      </c>
      <c r="B970" s="8" t="s">
        <v>1969</v>
      </c>
      <c r="C970" s="9" t="s">
        <v>555</v>
      </c>
      <c r="D970" s="185" t="s">
        <v>3356</v>
      </c>
      <c r="E970" s="188" t="s">
        <v>3357</v>
      </c>
      <c r="F970" s="9" t="s">
        <v>88</v>
      </c>
      <c r="G970" s="9" t="s">
        <v>147</v>
      </c>
      <c r="H970" s="10">
        <v>0</v>
      </c>
      <c r="I970" s="11">
        <v>15</v>
      </c>
      <c r="J970" s="24">
        <v>0</v>
      </c>
      <c r="K970" s="20"/>
      <c r="L970" s="14">
        <v>0</v>
      </c>
      <c r="N970" s="21">
        <v>0</v>
      </c>
      <c r="P970" s="21">
        <v>0</v>
      </c>
      <c r="R970" s="21">
        <v>0</v>
      </c>
      <c r="T970" s="21">
        <v>0</v>
      </c>
      <c r="V970" s="21">
        <v>0</v>
      </c>
      <c r="X970" s="21">
        <v>0</v>
      </c>
      <c r="Z970" s="21">
        <v>844979</v>
      </c>
      <c r="AB970" s="22">
        <v>844979</v>
      </c>
      <c r="AD970" s="5" t="str">
        <f t="shared" si="15"/>
        <v>No</v>
      </c>
      <c r="AF970" s="28"/>
      <c r="AG970" s="21"/>
    </row>
    <row r="971" spans="1:33">
      <c r="A971" s="8" t="s">
        <v>4508</v>
      </c>
      <c r="B971" s="8" t="s">
        <v>4499</v>
      </c>
      <c r="C971" s="9" t="s">
        <v>454</v>
      </c>
      <c r="D971" s="185" t="s">
        <v>4509</v>
      </c>
      <c r="E971" s="188" t="s">
        <v>4510</v>
      </c>
      <c r="F971" s="9" t="s">
        <v>83</v>
      </c>
      <c r="G971" s="9" t="s">
        <v>147</v>
      </c>
      <c r="H971" s="10">
        <v>0</v>
      </c>
      <c r="I971" s="11">
        <v>15</v>
      </c>
      <c r="J971" s="24">
        <v>0</v>
      </c>
      <c r="K971" s="20"/>
      <c r="L971" s="14">
        <v>0</v>
      </c>
      <c r="N971" s="21">
        <v>0</v>
      </c>
      <c r="P971" s="21">
        <v>0</v>
      </c>
      <c r="R971" s="21">
        <v>0</v>
      </c>
      <c r="T971" s="21">
        <v>0</v>
      </c>
      <c r="V971" s="21">
        <v>0</v>
      </c>
      <c r="X971" s="21">
        <v>0</v>
      </c>
      <c r="Z971" s="21">
        <v>0</v>
      </c>
      <c r="AB971" s="22">
        <v>0</v>
      </c>
      <c r="AD971" s="5" t="str">
        <f t="shared" si="15"/>
        <v>No</v>
      </c>
      <c r="AF971" s="28"/>
      <c r="AG971" s="21"/>
    </row>
    <row r="972" spans="1:33">
      <c r="A972" s="8" t="s">
        <v>3108</v>
      </c>
      <c r="B972" s="8" t="s">
        <v>3109</v>
      </c>
      <c r="C972" s="9" t="s">
        <v>171</v>
      </c>
      <c r="D972" s="185" t="s">
        <v>3110</v>
      </c>
      <c r="E972" s="188" t="s">
        <v>3111</v>
      </c>
      <c r="F972" s="9" t="s">
        <v>157</v>
      </c>
      <c r="G972" s="9" t="s">
        <v>147</v>
      </c>
      <c r="H972" s="10">
        <v>0</v>
      </c>
      <c r="I972" s="11">
        <v>15</v>
      </c>
      <c r="J972" s="24">
        <v>0</v>
      </c>
      <c r="K972" s="20"/>
      <c r="L972" s="14">
        <v>0</v>
      </c>
      <c r="N972" s="21">
        <v>0</v>
      </c>
      <c r="P972" s="21">
        <v>0</v>
      </c>
      <c r="R972" s="21">
        <v>0</v>
      </c>
      <c r="T972" s="21">
        <v>0</v>
      </c>
      <c r="V972" s="21">
        <v>0</v>
      </c>
      <c r="X972" s="21">
        <v>0</v>
      </c>
      <c r="Z972" s="21">
        <v>617754</v>
      </c>
      <c r="AB972" s="22">
        <v>617754</v>
      </c>
      <c r="AD972" s="5" t="str">
        <f t="shared" si="15"/>
        <v>No</v>
      </c>
      <c r="AF972" s="28"/>
      <c r="AG972" s="21"/>
    </row>
    <row r="973" spans="1:33">
      <c r="A973" s="8" t="s">
        <v>3080</v>
      </c>
      <c r="B973" s="8" t="s">
        <v>6436</v>
      </c>
      <c r="C973" s="9" t="s">
        <v>171</v>
      </c>
      <c r="D973" s="185" t="s">
        <v>3081</v>
      </c>
      <c r="E973" s="188" t="s">
        <v>3082</v>
      </c>
      <c r="F973" s="9" t="s">
        <v>1320</v>
      </c>
      <c r="G973" s="9" t="s">
        <v>147</v>
      </c>
      <c r="H973" s="10">
        <v>0</v>
      </c>
      <c r="I973" s="11">
        <v>15</v>
      </c>
      <c r="J973" s="24">
        <v>0</v>
      </c>
      <c r="K973" s="20"/>
      <c r="L973" s="14">
        <v>0</v>
      </c>
      <c r="N973" s="21">
        <v>0</v>
      </c>
      <c r="P973" s="21">
        <v>0</v>
      </c>
      <c r="R973" s="21">
        <v>0</v>
      </c>
      <c r="T973" s="21">
        <v>0</v>
      </c>
      <c r="V973" s="21">
        <v>0</v>
      </c>
      <c r="X973" s="21">
        <v>0</v>
      </c>
      <c r="Z973" s="21">
        <v>614804</v>
      </c>
      <c r="AB973" s="22">
        <v>614804</v>
      </c>
      <c r="AD973" s="5" t="str">
        <f t="shared" si="15"/>
        <v>No</v>
      </c>
      <c r="AF973" s="28"/>
      <c r="AG973" s="21"/>
    </row>
    <row r="974" spans="1:33">
      <c r="A974" s="8" t="s">
        <v>1535</v>
      </c>
      <c r="B974" s="8" t="s">
        <v>1536</v>
      </c>
      <c r="C974" s="9" t="s">
        <v>178</v>
      </c>
      <c r="D974" s="185" t="s">
        <v>1537</v>
      </c>
      <c r="E974" s="188" t="s">
        <v>1538</v>
      </c>
      <c r="F974" s="9" t="s">
        <v>88</v>
      </c>
      <c r="G974" s="9" t="s">
        <v>147</v>
      </c>
      <c r="H974" s="10">
        <v>0</v>
      </c>
      <c r="I974" s="11">
        <v>15</v>
      </c>
      <c r="J974" s="24">
        <v>0</v>
      </c>
      <c r="K974" s="20"/>
      <c r="L974" s="14">
        <v>0</v>
      </c>
      <c r="N974" s="21">
        <v>0</v>
      </c>
      <c r="P974" s="21">
        <v>0</v>
      </c>
      <c r="R974" s="21">
        <v>0</v>
      </c>
      <c r="T974" s="21">
        <v>0</v>
      </c>
      <c r="V974" s="21">
        <v>0</v>
      </c>
      <c r="X974" s="21">
        <v>0</v>
      </c>
      <c r="Z974" s="21">
        <v>319722</v>
      </c>
      <c r="AB974" s="22">
        <v>319722</v>
      </c>
      <c r="AD974" s="5" t="str">
        <f t="shared" si="15"/>
        <v>No</v>
      </c>
      <c r="AF974" s="28"/>
      <c r="AG974" s="21"/>
    </row>
    <row r="975" spans="1:33">
      <c r="A975" s="8" t="s">
        <v>3250</v>
      </c>
      <c r="B975" s="8" t="s">
        <v>557</v>
      </c>
      <c r="C975" s="9" t="s">
        <v>555</v>
      </c>
      <c r="D975" s="185" t="s">
        <v>3251</v>
      </c>
      <c r="E975" s="188" t="s">
        <v>3252</v>
      </c>
      <c r="F975" s="9" t="s">
        <v>83</v>
      </c>
      <c r="G975" s="9" t="s">
        <v>147</v>
      </c>
      <c r="H975" s="10">
        <v>0</v>
      </c>
      <c r="I975" s="11">
        <v>15</v>
      </c>
      <c r="J975" s="24">
        <v>0</v>
      </c>
      <c r="K975" s="20"/>
      <c r="L975" s="14">
        <v>0</v>
      </c>
      <c r="N975" s="21">
        <v>0</v>
      </c>
      <c r="P975" s="21">
        <v>0</v>
      </c>
      <c r="R975" s="21">
        <v>0</v>
      </c>
      <c r="T975" s="21">
        <v>0</v>
      </c>
      <c r="V975" s="21">
        <v>0</v>
      </c>
      <c r="X975" s="21">
        <v>0</v>
      </c>
      <c r="Z975" s="21">
        <v>642015</v>
      </c>
      <c r="AB975" s="22">
        <v>642015</v>
      </c>
      <c r="AD975" s="5" t="str">
        <f t="shared" si="15"/>
        <v>No</v>
      </c>
      <c r="AF975" s="28"/>
      <c r="AG975" s="21"/>
    </row>
    <row r="976" spans="1:33">
      <c r="A976" s="8" t="s">
        <v>1258</v>
      </c>
      <c r="B976" s="8" t="s">
        <v>1259</v>
      </c>
      <c r="C976" s="9" t="s">
        <v>91</v>
      </c>
      <c r="D976" s="185">
        <v>9155</v>
      </c>
      <c r="E976" s="188">
        <v>90155</v>
      </c>
      <c r="F976" s="9" t="s">
        <v>83</v>
      </c>
      <c r="G976" s="9" t="s">
        <v>5756</v>
      </c>
      <c r="H976" s="10">
        <v>93141</v>
      </c>
      <c r="I976" s="11">
        <v>15</v>
      </c>
      <c r="J976" s="24">
        <v>0</v>
      </c>
      <c r="K976" s="20"/>
      <c r="L976" s="14">
        <v>0</v>
      </c>
      <c r="N976" s="21">
        <v>0</v>
      </c>
      <c r="P976" s="21">
        <v>0</v>
      </c>
      <c r="R976" s="21">
        <v>0</v>
      </c>
      <c r="T976" s="21">
        <v>0</v>
      </c>
      <c r="V976" s="21">
        <v>0</v>
      </c>
      <c r="X976" s="21">
        <v>0</v>
      </c>
      <c r="Z976" s="21">
        <v>1396698</v>
      </c>
      <c r="AB976" s="22">
        <v>1396698</v>
      </c>
      <c r="AD976" s="5" t="str">
        <f t="shared" si="15"/>
        <v>No</v>
      </c>
      <c r="AF976" s="28"/>
      <c r="AG976" s="21"/>
    </row>
    <row r="977" spans="1:33">
      <c r="A977" s="8" t="s">
        <v>2629</v>
      </c>
      <c r="B977" s="8" t="s">
        <v>2630</v>
      </c>
      <c r="C977" s="9" t="s">
        <v>288</v>
      </c>
      <c r="D977" s="185" t="s">
        <v>2631</v>
      </c>
      <c r="E977" s="188" t="s">
        <v>2632</v>
      </c>
      <c r="F977" s="9" t="s">
        <v>88</v>
      </c>
      <c r="G977" s="9" t="s">
        <v>147</v>
      </c>
      <c r="H977" s="10">
        <v>0</v>
      </c>
      <c r="I977" s="11">
        <v>15</v>
      </c>
      <c r="J977" s="24">
        <v>0</v>
      </c>
      <c r="K977" s="20"/>
      <c r="L977" s="14">
        <v>0</v>
      </c>
      <c r="N977" s="21">
        <v>0</v>
      </c>
      <c r="P977" s="21">
        <v>0</v>
      </c>
      <c r="R977" s="21">
        <v>0</v>
      </c>
      <c r="T977" s="21">
        <v>0</v>
      </c>
      <c r="V977" s="21">
        <v>0</v>
      </c>
      <c r="X977" s="21">
        <v>0</v>
      </c>
      <c r="Z977" s="21">
        <v>1174440</v>
      </c>
      <c r="AB977" s="22">
        <v>1174440</v>
      </c>
      <c r="AD977" s="5" t="str">
        <f t="shared" si="15"/>
        <v>No</v>
      </c>
      <c r="AF977" s="28"/>
      <c r="AG977" s="21"/>
    </row>
    <row r="978" spans="1:33">
      <c r="A978" s="8" t="s">
        <v>1273</v>
      </c>
      <c r="B978" s="8" t="s">
        <v>1274</v>
      </c>
      <c r="C978" s="9" t="s">
        <v>141</v>
      </c>
      <c r="D978" s="185" t="s">
        <v>1275</v>
      </c>
      <c r="E978" s="188" t="s">
        <v>1276</v>
      </c>
      <c r="F978" s="9" t="s">
        <v>157</v>
      </c>
      <c r="G978" s="9" t="s">
        <v>147</v>
      </c>
      <c r="H978" s="10">
        <v>0</v>
      </c>
      <c r="I978" s="11">
        <v>15</v>
      </c>
      <c r="J978" s="24">
        <v>0</v>
      </c>
      <c r="K978" s="20"/>
      <c r="L978" s="14">
        <v>0</v>
      </c>
      <c r="N978" s="21">
        <v>0</v>
      </c>
      <c r="P978" s="21">
        <v>0</v>
      </c>
      <c r="R978" s="21">
        <v>0</v>
      </c>
      <c r="T978" s="21">
        <v>0</v>
      </c>
      <c r="V978" s="21">
        <v>0</v>
      </c>
      <c r="X978" s="21">
        <v>0</v>
      </c>
      <c r="Z978" s="21">
        <v>232426</v>
      </c>
      <c r="AB978" s="22">
        <v>232426</v>
      </c>
      <c r="AD978" s="5" t="str">
        <f t="shared" si="15"/>
        <v>No</v>
      </c>
      <c r="AF978" s="28"/>
      <c r="AG978" s="21"/>
    </row>
    <row r="979" spans="1:33">
      <c r="A979" s="8" t="s">
        <v>1595</v>
      </c>
      <c r="B979" s="8" t="s">
        <v>1596</v>
      </c>
      <c r="C979" s="9" t="s">
        <v>178</v>
      </c>
      <c r="D979" s="185" t="s">
        <v>1597</v>
      </c>
      <c r="E979" s="188" t="s">
        <v>1598</v>
      </c>
      <c r="F979" s="9" t="s">
        <v>83</v>
      </c>
      <c r="G979" s="9" t="s">
        <v>147</v>
      </c>
      <c r="H979" s="10">
        <v>0</v>
      </c>
      <c r="I979" s="11">
        <v>15</v>
      </c>
      <c r="J979" s="24">
        <v>0</v>
      </c>
      <c r="K979" s="20"/>
      <c r="L979" s="14">
        <v>0</v>
      </c>
      <c r="N979" s="21">
        <v>0</v>
      </c>
      <c r="P979" s="21">
        <v>0</v>
      </c>
      <c r="R979" s="21">
        <v>0</v>
      </c>
      <c r="T979" s="21">
        <v>0</v>
      </c>
      <c r="V979" s="21">
        <v>0</v>
      </c>
      <c r="X979" s="21">
        <v>0</v>
      </c>
      <c r="Z979" s="21">
        <v>329595</v>
      </c>
      <c r="AB979" s="22">
        <v>329595</v>
      </c>
      <c r="AD979" s="5" t="str">
        <f t="shared" si="15"/>
        <v>No</v>
      </c>
      <c r="AF979" s="28"/>
      <c r="AG979" s="21"/>
    </row>
    <row r="980" spans="1:33">
      <c r="A980" s="8" t="s">
        <v>1084</v>
      </c>
      <c r="B980" s="8" t="s">
        <v>725</v>
      </c>
      <c r="C980" s="9" t="s">
        <v>265</v>
      </c>
      <c r="D980" s="185">
        <v>7009</v>
      </c>
      <c r="E980" s="188">
        <v>70009</v>
      </c>
      <c r="F980" s="9" t="s">
        <v>83</v>
      </c>
      <c r="G980" s="9" t="s">
        <v>5756</v>
      </c>
      <c r="H980" s="10">
        <v>280051</v>
      </c>
      <c r="I980" s="11">
        <v>15</v>
      </c>
      <c r="J980" s="24">
        <v>0</v>
      </c>
      <c r="K980" s="20"/>
      <c r="L980" s="14">
        <v>0</v>
      </c>
      <c r="N980" s="21">
        <v>0</v>
      </c>
      <c r="P980" s="21">
        <v>0</v>
      </c>
      <c r="R980" s="21">
        <v>0</v>
      </c>
      <c r="T980" s="21">
        <v>0</v>
      </c>
      <c r="V980" s="21">
        <v>0</v>
      </c>
      <c r="X980" s="21">
        <v>0</v>
      </c>
      <c r="Z980" s="21">
        <v>479301</v>
      </c>
      <c r="AB980" s="22">
        <v>479301</v>
      </c>
      <c r="AD980" s="5" t="str">
        <f t="shared" si="15"/>
        <v>No</v>
      </c>
      <c r="AF980" s="28"/>
      <c r="AG980" s="21"/>
    </row>
    <row r="981" spans="1:33">
      <c r="A981" s="8" t="s">
        <v>5153</v>
      </c>
      <c r="B981" s="8" t="s">
        <v>6438</v>
      </c>
      <c r="C981" s="9" t="s">
        <v>120</v>
      </c>
      <c r="D981" s="185" t="s">
        <v>5154</v>
      </c>
      <c r="E981" s="188" t="s">
        <v>5155</v>
      </c>
      <c r="F981" s="9" t="s">
        <v>88</v>
      </c>
      <c r="G981" s="9" t="s">
        <v>147</v>
      </c>
      <c r="H981" s="10">
        <v>0</v>
      </c>
      <c r="I981" s="11">
        <v>15</v>
      </c>
      <c r="J981" s="24">
        <v>0</v>
      </c>
      <c r="K981" s="20"/>
      <c r="L981" s="14">
        <v>0</v>
      </c>
      <c r="N981" s="21">
        <v>0</v>
      </c>
      <c r="P981" s="21">
        <v>0</v>
      </c>
      <c r="R981" s="21">
        <v>0</v>
      </c>
      <c r="T981" s="21">
        <v>0</v>
      </c>
      <c r="V981" s="21">
        <v>0</v>
      </c>
      <c r="X981" s="21">
        <v>0</v>
      </c>
      <c r="Z981" s="21">
        <v>347936</v>
      </c>
      <c r="AB981" s="22">
        <v>347936</v>
      </c>
      <c r="AD981" s="5" t="str">
        <f t="shared" si="15"/>
        <v>No</v>
      </c>
      <c r="AF981" s="28"/>
      <c r="AG981" s="21"/>
    </row>
    <row r="982" spans="1:33">
      <c r="A982" s="8" t="s">
        <v>3257</v>
      </c>
      <c r="B982" s="8" t="s">
        <v>3258</v>
      </c>
      <c r="C982" s="9" t="s">
        <v>555</v>
      </c>
      <c r="D982" s="185" t="s">
        <v>3259</v>
      </c>
      <c r="E982" s="188" t="s">
        <v>3260</v>
      </c>
      <c r="F982" s="9" t="s">
        <v>83</v>
      </c>
      <c r="G982" s="9" t="s">
        <v>147</v>
      </c>
      <c r="H982" s="10">
        <v>0</v>
      </c>
      <c r="I982" s="11">
        <v>15</v>
      </c>
      <c r="J982" s="24">
        <v>0</v>
      </c>
      <c r="K982" s="20"/>
      <c r="L982" s="14">
        <v>0</v>
      </c>
      <c r="N982" s="21">
        <v>0</v>
      </c>
      <c r="P982" s="21">
        <v>0</v>
      </c>
      <c r="R982" s="21">
        <v>0</v>
      </c>
      <c r="T982" s="21">
        <v>0</v>
      </c>
      <c r="V982" s="21">
        <v>0</v>
      </c>
      <c r="X982" s="21">
        <v>0</v>
      </c>
      <c r="Z982" s="21">
        <v>354321</v>
      </c>
      <c r="AB982" s="22">
        <v>354321</v>
      </c>
      <c r="AD982" s="5" t="str">
        <f t="shared" si="15"/>
        <v>No</v>
      </c>
      <c r="AF982" s="28"/>
      <c r="AG982" s="21"/>
    </row>
    <row r="983" spans="1:33">
      <c r="A983" s="8" t="s">
        <v>4702</v>
      </c>
      <c r="B983" s="8" t="s">
        <v>3538</v>
      </c>
      <c r="C983" s="9" t="s">
        <v>42</v>
      </c>
      <c r="D983" s="185" t="s">
        <v>4703</v>
      </c>
      <c r="E983" s="188" t="s">
        <v>4704</v>
      </c>
      <c r="F983" s="9" t="s">
        <v>88</v>
      </c>
      <c r="G983" s="9" t="s">
        <v>147</v>
      </c>
      <c r="H983" s="10">
        <v>0</v>
      </c>
      <c r="I983" s="11">
        <v>15</v>
      </c>
      <c r="J983" s="24">
        <v>0</v>
      </c>
      <c r="K983" s="20"/>
      <c r="L983" s="14">
        <v>0</v>
      </c>
      <c r="N983" s="21">
        <v>0</v>
      </c>
      <c r="P983" s="21">
        <v>0</v>
      </c>
      <c r="R983" s="21">
        <v>0</v>
      </c>
      <c r="T983" s="21">
        <v>0</v>
      </c>
      <c r="V983" s="21">
        <v>0</v>
      </c>
      <c r="X983" s="21">
        <v>0</v>
      </c>
      <c r="Z983" s="21">
        <v>19938</v>
      </c>
      <c r="AB983" s="22">
        <v>19938</v>
      </c>
      <c r="AD983" s="5" t="str">
        <f t="shared" si="15"/>
        <v>No</v>
      </c>
      <c r="AF983" s="28"/>
      <c r="AG983" s="21"/>
    </row>
    <row r="984" spans="1:33">
      <c r="A984" s="8" t="s">
        <v>1375</v>
      </c>
      <c r="B984" s="8" t="s">
        <v>1376</v>
      </c>
      <c r="C984" s="9" t="s">
        <v>132</v>
      </c>
      <c r="D984" s="185">
        <v>5041</v>
      </c>
      <c r="E984" s="188">
        <v>50041</v>
      </c>
      <c r="F984" s="9" t="s">
        <v>83</v>
      </c>
      <c r="G984" s="9" t="s">
        <v>5756</v>
      </c>
      <c r="H984" s="10">
        <v>88133</v>
      </c>
      <c r="I984" s="11">
        <v>15</v>
      </c>
      <c r="J984" s="24">
        <v>0</v>
      </c>
      <c r="K984" s="20"/>
      <c r="L984" s="14">
        <v>0</v>
      </c>
      <c r="N984" s="21">
        <v>0</v>
      </c>
      <c r="P984" s="21">
        <v>0</v>
      </c>
      <c r="R984" s="21">
        <v>0</v>
      </c>
      <c r="T984" s="21">
        <v>0</v>
      </c>
      <c r="V984" s="21">
        <v>0</v>
      </c>
      <c r="X984" s="21">
        <v>0</v>
      </c>
      <c r="Z984" s="21">
        <v>366490</v>
      </c>
      <c r="AB984" s="22">
        <v>366490</v>
      </c>
      <c r="AD984" s="5" t="str">
        <f t="shared" si="15"/>
        <v>No</v>
      </c>
      <c r="AF984" s="28"/>
      <c r="AG984" s="21"/>
    </row>
    <row r="985" spans="1:33">
      <c r="A985" s="8" t="s">
        <v>5166</v>
      </c>
      <c r="B985" s="8" t="s">
        <v>6439</v>
      </c>
      <c r="C985" s="9" t="s">
        <v>120</v>
      </c>
      <c r="D985" s="185" t="s">
        <v>5167</v>
      </c>
      <c r="E985" s="188" t="s">
        <v>5168</v>
      </c>
      <c r="F985" s="9" t="s">
        <v>157</v>
      </c>
      <c r="G985" s="9" t="s">
        <v>147</v>
      </c>
      <c r="H985" s="10">
        <v>0</v>
      </c>
      <c r="I985" s="11">
        <v>15</v>
      </c>
      <c r="J985" s="24">
        <v>0</v>
      </c>
      <c r="K985" s="20"/>
      <c r="L985" s="14">
        <v>0</v>
      </c>
      <c r="N985" s="21">
        <v>0</v>
      </c>
      <c r="P985" s="21">
        <v>0</v>
      </c>
      <c r="R985" s="21">
        <v>0</v>
      </c>
      <c r="T985" s="21">
        <v>0</v>
      </c>
      <c r="V985" s="21">
        <v>0</v>
      </c>
      <c r="X985" s="21">
        <v>0</v>
      </c>
      <c r="Z985" s="21">
        <v>275339</v>
      </c>
      <c r="AB985" s="22">
        <v>275339</v>
      </c>
      <c r="AD985" s="5" t="str">
        <f t="shared" si="15"/>
        <v>No</v>
      </c>
      <c r="AF985" s="28"/>
      <c r="AG985" s="21"/>
    </row>
    <row r="986" spans="1:33">
      <c r="A986" s="8" t="s">
        <v>6577</v>
      </c>
      <c r="B986" s="8" t="s">
        <v>1988</v>
      </c>
      <c r="C986" s="9" t="s">
        <v>275</v>
      </c>
      <c r="D986" s="185" t="s">
        <v>2130</v>
      </c>
      <c r="E986" s="188" t="s">
        <v>2131</v>
      </c>
      <c r="F986" s="9" t="s">
        <v>1320</v>
      </c>
      <c r="G986" s="9" t="s">
        <v>147</v>
      </c>
      <c r="H986" s="10">
        <v>0</v>
      </c>
      <c r="I986" s="11">
        <v>15</v>
      </c>
      <c r="J986" s="24">
        <v>0</v>
      </c>
      <c r="K986" s="20"/>
      <c r="L986" s="14">
        <v>0</v>
      </c>
      <c r="N986" s="21">
        <v>0</v>
      </c>
      <c r="P986" s="21">
        <v>0</v>
      </c>
      <c r="R986" s="21">
        <v>0</v>
      </c>
      <c r="T986" s="21">
        <v>0</v>
      </c>
      <c r="V986" s="21">
        <v>0</v>
      </c>
      <c r="X986" s="21">
        <v>0</v>
      </c>
      <c r="Z986" s="21">
        <v>106425</v>
      </c>
      <c r="AB986" s="22">
        <v>106425</v>
      </c>
      <c r="AD986" s="5" t="str">
        <f t="shared" si="15"/>
        <v>No</v>
      </c>
      <c r="AF986" s="28"/>
      <c r="AG986" s="21"/>
    </row>
    <row r="987" spans="1:33">
      <c r="A987" s="8" t="s">
        <v>3498</v>
      </c>
      <c r="B987" s="8" t="s">
        <v>3499</v>
      </c>
      <c r="C987" s="9" t="s">
        <v>580</v>
      </c>
      <c r="D987" s="185" t="s">
        <v>3500</v>
      </c>
      <c r="E987" s="188" t="s">
        <v>3501</v>
      </c>
      <c r="F987" s="9" t="s">
        <v>157</v>
      </c>
      <c r="G987" s="9" t="s">
        <v>147</v>
      </c>
      <c r="H987" s="10">
        <v>0</v>
      </c>
      <c r="I987" s="11">
        <v>15</v>
      </c>
      <c r="J987" s="24">
        <v>0</v>
      </c>
      <c r="K987" s="20"/>
      <c r="L987" s="14">
        <v>0</v>
      </c>
      <c r="N987" s="21">
        <v>0</v>
      </c>
      <c r="P987" s="21">
        <v>0</v>
      </c>
      <c r="R987" s="21">
        <v>0</v>
      </c>
      <c r="T987" s="21">
        <v>0</v>
      </c>
      <c r="V987" s="21">
        <v>0</v>
      </c>
      <c r="X987" s="21">
        <v>0</v>
      </c>
      <c r="Z987" s="21">
        <v>0</v>
      </c>
      <c r="AB987" s="22">
        <v>0</v>
      </c>
      <c r="AD987" s="5" t="str">
        <f t="shared" si="15"/>
        <v>No</v>
      </c>
      <c r="AF987" s="28"/>
      <c r="AG987" s="21"/>
    </row>
    <row r="988" spans="1:33">
      <c r="A988" s="8" t="s">
        <v>4393</v>
      </c>
      <c r="B988" s="8" t="s">
        <v>4394</v>
      </c>
      <c r="C988" s="9" t="s">
        <v>235</v>
      </c>
      <c r="D988" s="185" t="s">
        <v>4395</v>
      </c>
      <c r="E988" s="188" t="s">
        <v>4396</v>
      </c>
      <c r="F988" s="9" t="s">
        <v>88</v>
      </c>
      <c r="G988" s="9" t="s">
        <v>147</v>
      </c>
      <c r="H988" s="10">
        <v>0</v>
      </c>
      <c r="I988" s="11">
        <v>15</v>
      </c>
      <c r="J988" s="24">
        <v>0</v>
      </c>
      <c r="K988" s="20"/>
      <c r="L988" s="14">
        <v>0</v>
      </c>
      <c r="N988" s="21">
        <v>0</v>
      </c>
      <c r="P988" s="21">
        <v>0</v>
      </c>
      <c r="R988" s="21">
        <v>0</v>
      </c>
      <c r="T988" s="21">
        <v>0</v>
      </c>
      <c r="V988" s="21">
        <v>0</v>
      </c>
      <c r="X988" s="21">
        <v>0</v>
      </c>
      <c r="Z988" s="21">
        <v>157972</v>
      </c>
      <c r="AB988" s="22">
        <v>157972</v>
      </c>
      <c r="AD988" s="5" t="str">
        <f t="shared" si="15"/>
        <v>No</v>
      </c>
      <c r="AF988" s="28"/>
      <c r="AG988" s="21"/>
    </row>
    <row r="989" spans="1:33">
      <c r="A989" s="8" t="s">
        <v>2276</v>
      </c>
      <c r="B989" s="8" t="s">
        <v>2277</v>
      </c>
      <c r="C989" s="9" t="s">
        <v>106</v>
      </c>
      <c r="D989" s="185" t="s">
        <v>2278</v>
      </c>
      <c r="E989" s="188" t="s">
        <v>2279</v>
      </c>
      <c r="F989" s="9" t="s">
        <v>157</v>
      </c>
      <c r="G989" s="9" t="s">
        <v>147</v>
      </c>
      <c r="H989" s="10">
        <v>0</v>
      </c>
      <c r="I989" s="11">
        <v>15</v>
      </c>
      <c r="J989" s="24">
        <v>0</v>
      </c>
      <c r="K989" s="20"/>
      <c r="L989" s="14">
        <v>0</v>
      </c>
      <c r="N989" s="21">
        <v>0</v>
      </c>
      <c r="P989" s="21">
        <v>0</v>
      </c>
      <c r="R989" s="21">
        <v>0</v>
      </c>
      <c r="T989" s="21">
        <v>0</v>
      </c>
      <c r="V989" s="21">
        <v>0</v>
      </c>
      <c r="X989" s="21">
        <v>0</v>
      </c>
      <c r="Z989" s="21">
        <v>5123</v>
      </c>
      <c r="AB989" s="22">
        <v>5123</v>
      </c>
      <c r="AD989" s="5" t="str">
        <f t="shared" si="15"/>
        <v>No</v>
      </c>
      <c r="AF989" s="28"/>
      <c r="AG989" s="21"/>
    </row>
    <row r="990" spans="1:33">
      <c r="A990" s="8" t="s">
        <v>6174</v>
      </c>
      <c r="B990" s="8" t="s">
        <v>270</v>
      </c>
      <c r="C990" s="9" t="s">
        <v>58</v>
      </c>
      <c r="D990" s="185" t="s">
        <v>5449</v>
      </c>
      <c r="E990" s="188" t="s">
        <v>5450</v>
      </c>
      <c r="F990" s="9" t="s">
        <v>88</v>
      </c>
      <c r="G990" s="9" t="s">
        <v>147</v>
      </c>
      <c r="H990" s="10">
        <v>0</v>
      </c>
      <c r="I990" s="11">
        <v>15</v>
      </c>
      <c r="J990" s="24">
        <v>0</v>
      </c>
      <c r="K990" s="20"/>
      <c r="L990" s="14">
        <v>0</v>
      </c>
      <c r="N990" s="21">
        <v>0</v>
      </c>
      <c r="P990" s="21">
        <v>0</v>
      </c>
      <c r="R990" s="21">
        <v>0</v>
      </c>
      <c r="T990" s="21">
        <v>0</v>
      </c>
      <c r="V990" s="21">
        <v>0</v>
      </c>
      <c r="X990" s="21">
        <v>0</v>
      </c>
      <c r="Z990" s="21">
        <v>242488</v>
      </c>
      <c r="AB990" s="22">
        <v>242488</v>
      </c>
      <c r="AD990" s="5" t="str">
        <f t="shared" si="15"/>
        <v>No</v>
      </c>
      <c r="AF990" s="28"/>
      <c r="AG990" s="21"/>
    </row>
    <row r="991" spans="1:33">
      <c r="A991" s="8" t="s">
        <v>3274</v>
      </c>
      <c r="B991" s="8" t="s">
        <v>3275</v>
      </c>
      <c r="C991" s="9" t="s">
        <v>555</v>
      </c>
      <c r="D991" s="185" t="s">
        <v>3276</v>
      </c>
      <c r="E991" s="188" t="s">
        <v>3277</v>
      </c>
      <c r="F991" s="9" t="s">
        <v>83</v>
      </c>
      <c r="G991" s="9" t="s">
        <v>147</v>
      </c>
      <c r="H991" s="10">
        <v>0</v>
      </c>
      <c r="I991" s="11">
        <v>15</v>
      </c>
      <c r="J991" s="24">
        <v>0</v>
      </c>
      <c r="K991" s="20"/>
      <c r="L991" s="14">
        <v>0</v>
      </c>
      <c r="N991" s="21">
        <v>0</v>
      </c>
      <c r="P991" s="21">
        <v>0</v>
      </c>
      <c r="R991" s="21">
        <v>0</v>
      </c>
      <c r="T991" s="21">
        <v>0</v>
      </c>
      <c r="V991" s="21">
        <v>0</v>
      </c>
      <c r="X991" s="21">
        <v>0</v>
      </c>
      <c r="Z991" s="21">
        <v>515034</v>
      </c>
      <c r="AB991" s="22">
        <v>515034</v>
      </c>
      <c r="AD991" s="5" t="str">
        <f t="shared" si="15"/>
        <v>No</v>
      </c>
      <c r="AF991" s="28"/>
      <c r="AG991" s="21"/>
    </row>
    <row r="992" spans="1:33">
      <c r="A992" s="8" t="s">
        <v>4522</v>
      </c>
      <c r="B992" s="8" t="s">
        <v>4523</v>
      </c>
      <c r="C992" s="9" t="s">
        <v>454</v>
      </c>
      <c r="D992" s="185" t="s">
        <v>4524</v>
      </c>
      <c r="E992" s="188" t="s">
        <v>4525</v>
      </c>
      <c r="F992" s="9" t="s">
        <v>83</v>
      </c>
      <c r="G992" s="9" t="s">
        <v>147</v>
      </c>
      <c r="H992" s="10">
        <v>0</v>
      </c>
      <c r="I992" s="11">
        <v>15</v>
      </c>
      <c r="J992" s="24">
        <v>0</v>
      </c>
      <c r="K992" s="20"/>
      <c r="L992" s="14">
        <v>0</v>
      </c>
      <c r="N992" s="21">
        <v>0</v>
      </c>
      <c r="P992" s="21">
        <v>0</v>
      </c>
      <c r="R992" s="21">
        <v>0</v>
      </c>
      <c r="T992" s="21">
        <v>0</v>
      </c>
      <c r="V992" s="21">
        <v>0</v>
      </c>
      <c r="X992" s="21">
        <v>0</v>
      </c>
      <c r="Z992" s="21">
        <v>4835</v>
      </c>
      <c r="AB992" s="22">
        <v>4835</v>
      </c>
      <c r="AD992" s="5" t="str">
        <f t="shared" si="15"/>
        <v>No</v>
      </c>
      <c r="AF992" s="28"/>
      <c r="AG992" s="21"/>
    </row>
    <row r="993" spans="1:33">
      <c r="A993" s="8" t="s">
        <v>1056</v>
      </c>
      <c r="B993" s="8" t="s">
        <v>1057</v>
      </c>
      <c r="C993" s="9" t="s">
        <v>91</v>
      </c>
      <c r="D993" s="185">
        <v>9052</v>
      </c>
      <c r="E993" s="188">
        <v>90052</v>
      </c>
      <c r="F993" s="9" t="s">
        <v>83</v>
      </c>
      <c r="G993" s="9" t="s">
        <v>5756</v>
      </c>
      <c r="H993" s="10">
        <v>1932666</v>
      </c>
      <c r="I993" s="11">
        <v>15</v>
      </c>
      <c r="J993" s="24">
        <v>0</v>
      </c>
      <c r="K993" s="20"/>
      <c r="L993" s="14">
        <v>0</v>
      </c>
      <c r="N993" s="21">
        <v>0</v>
      </c>
      <c r="P993" s="21">
        <v>0</v>
      </c>
      <c r="R993" s="21">
        <v>0</v>
      </c>
      <c r="T993" s="21">
        <v>0</v>
      </c>
      <c r="V993" s="21">
        <v>0</v>
      </c>
      <c r="X993" s="21">
        <v>0</v>
      </c>
      <c r="Z993" s="21">
        <v>1848166</v>
      </c>
      <c r="AB993" s="22">
        <v>1848166</v>
      </c>
      <c r="AD993" s="5" t="str">
        <f t="shared" si="15"/>
        <v>No</v>
      </c>
      <c r="AF993" s="28"/>
      <c r="AG993" s="21"/>
    </row>
    <row r="994" spans="1:33">
      <c r="A994" s="8" t="s">
        <v>227</v>
      </c>
      <c r="B994" s="8" t="s">
        <v>228</v>
      </c>
      <c r="C994" s="9" t="s">
        <v>120</v>
      </c>
      <c r="D994" s="185">
        <v>6131</v>
      </c>
      <c r="E994" s="188">
        <v>60131</v>
      </c>
      <c r="F994" s="9" t="s">
        <v>88</v>
      </c>
      <c r="G994" s="9" t="s">
        <v>5756</v>
      </c>
      <c r="H994" s="10">
        <v>52826</v>
      </c>
      <c r="I994" s="11">
        <v>15</v>
      </c>
      <c r="J994" s="24">
        <v>0</v>
      </c>
      <c r="K994" s="20"/>
      <c r="L994" s="14">
        <v>0</v>
      </c>
      <c r="N994" s="21">
        <v>0</v>
      </c>
      <c r="P994" s="21">
        <v>0</v>
      </c>
      <c r="R994" s="21">
        <v>0</v>
      </c>
      <c r="T994" s="21">
        <v>0</v>
      </c>
      <c r="V994" s="21">
        <v>0</v>
      </c>
      <c r="X994" s="21">
        <v>0</v>
      </c>
      <c r="Z994" s="21">
        <v>323104</v>
      </c>
      <c r="AB994" s="22">
        <v>323104</v>
      </c>
      <c r="AD994" s="5" t="str">
        <f t="shared" si="15"/>
        <v>No</v>
      </c>
      <c r="AF994" s="28"/>
      <c r="AG994" s="21"/>
    </row>
    <row r="995" spans="1:33">
      <c r="A995" s="8" t="s">
        <v>5954</v>
      </c>
      <c r="B995" s="8" t="s">
        <v>6442</v>
      </c>
      <c r="C995" s="9" t="s">
        <v>42</v>
      </c>
      <c r="D995" s="185" t="s">
        <v>4675</v>
      </c>
      <c r="E995" s="188" t="s">
        <v>4676</v>
      </c>
      <c r="F995" s="9" t="s">
        <v>83</v>
      </c>
      <c r="G995" s="9" t="s">
        <v>147</v>
      </c>
      <c r="H995" s="10">
        <v>0</v>
      </c>
      <c r="I995" s="11">
        <v>15</v>
      </c>
      <c r="J995" s="24">
        <v>0</v>
      </c>
      <c r="K995" s="20"/>
      <c r="L995" s="14">
        <v>0</v>
      </c>
      <c r="N995" s="21">
        <v>0</v>
      </c>
      <c r="P995" s="21">
        <v>0</v>
      </c>
      <c r="R995" s="21">
        <v>0</v>
      </c>
      <c r="T995" s="21">
        <v>0</v>
      </c>
      <c r="V995" s="21">
        <v>0</v>
      </c>
      <c r="X995" s="21">
        <v>0</v>
      </c>
      <c r="Z995" s="21">
        <v>485184</v>
      </c>
      <c r="AB995" s="22">
        <v>485184</v>
      </c>
      <c r="AD995" s="5" t="str">
        <f t="shared" si="15"/>
        <v>No</v>
      </c>
      <c r="AF995" s="28"/>
      <c r="AG995" s="21"/>
    </row>
    <row r="996" spans="1:33">
      <c r="A996" s="8" t="s">
        <v>2439</v>
      </c>
      <c r="B996" s="8" t="s">
        <v>2440</v>
      </c>
      <c r="C996" s="9" t="s">
        <v>46</v>
      </c>
      <c r="D996" s="185" t="s">
        <v>2441</v>
      </c>
      <c r="E996" s="188" t="s">
        <v>2442</v>
      </c>
      <c r="F996" s="9" t="s">
        <v>88</v>
      </c>
      <c r="G996" s="9" t="s">
        <v>147</v>
      </c>
      <c r="H996" s="10">
        <v>0</v>
      </c>
      <c r="I996" s="11">
        <v>15</v>
      </c>
      <c r="J996" s="24">
        <v>0</v>
      </c>
      <c r="K996" s="20"/>
      <c r="L996" s="14">
        <v>0</v>
      </c>
      <c r="N996" s="21">
        <v>0</v>
      </c>
      <c r="P996" s="21">
        <v>0</v>
      </c>
      <c r="R996" s="21">
        <v>0</v>
      </c>
      <c r="T996" s="21">
        <v>0</v>
      </c>
      <c r="V996" s="21">
        <v>0</v>
      </c>
      <c r="X996" s="21">
        <v>0</v>
      </c>
      <c r="Z996" s="21">
        <v>211722</v>
      </c>
      <c r="AB996" s="22">
        <v>211722</v>
      </c>
      <c r="AD996" s="5" t="str">
        <f t="shared" si="15"/>
        <v>No</v>
      </c>
      <c r="AF996" s="28"/>
      <c r="AG996" s="21"/>
    </row>
    <row r="997" spans="1:33">
      <c r="A997" s="8" t="s">
        <v>3545</v>
      </c>
      <c r="B997" s="8" t="s">
        <v>3546</v>
      </c>
      <c r="C997" s="9" t="s">
        <v>109</v>
      </c>
      <c r="D997" s="185" t="s">
        <v>3547</v>
      </c>
      <c r="E997" s="188" t="s">
        <v>3548</v>
      </c>
      <c r="F997" s="9" t="s">
        <v>83</v>
      </c>
      <c r="G997" s="9" t="s">
        <v>147</v>
      </c>
      <c r="H997" s="10">
        <v>0</v>
      </c>
      <c r="I997" s="11">
        <v>15</v>
      </c>
      <c r="J997" s="24">
        <v>0</v>
      </c>
      <c r="K997" s="20"/>
      <c r="L997" s="14">
        <v>0</v>
      </c>
      <c r="N997" s="21">
        <v>0</v>
      </c>
      <c r="P997" s="21">
        <v>0</v>
      </c>
      <c r="R997" s="21">
        <v>0</v>
      </c>
      <c r="T997" s="21">
        <v>0</v>
      </c>
      <c r="V997" s="21">
        <v>0</v>
      </c>
      <c r="X997" s="21">
        <v>0</v>
      </c>
      <c r="Z997" s="21">
        <v>0</v>
      </c>
      <c r="AB997" s="22">
        <v>0</v>
      </c>
      <c r="AD997" s="5" t="str">
        <f t="shared" si="15"/>
        <v>No</v>
      </c>
      <c r="AF997" s="28"/>
      <c r="AG997" s="21"/>
    </row>
    <row r="998" spans="1:33">
      <c r="A998" s="8" t="s">
        <v>2718</v>
      </c>
      <c r="B998" s="8" t="s">
        <v>1378</v>
      </c>
      <c r="C998" s="9" t="s">
        <v>129</v>
      </c>
      <c r="D998" s="185">
        <v>4144</v>
      </c>
      <c r="E998" s="188">
        <v>40144</v>
      </c>
      <c r="F998" s="9" t="s">
        <v>83</v>
      </c>
      <c r="G998" s="9" t="s">
        <v>5756</v>
      </c>
      <c r="H998" s="10">
        <v>130846</v>
      </c>
      <c r="I998" s="11">
        <v>15</v>
      </c>
      <c r="J998" s="24">
        <v>0</v>
      </c>
      <c r="K998" s="20"/>
      <c r="L998" s="14">
        <v>0</v>
      </c>
      <c r="N998" s="21">
        <v>0</v>
      </c>
      <c r="P998" s="21">
        <v>0</v>
      </c>
      <c r="R998" s="21">
        <v>0</v>
      </c>
      <c r="T998" s="21">
        <v>0</v>
      </c>
      <c r="V998" s="21">
        <v>0</v>
      </c>
      <c r="X998" s="21">
        <v>0</v>
      </c>
      <c r="Z998" s="21">
        <v>11799</v>
      </c>
      <c r="AB998" s="22">
        <v>11799</v>
      </c>
      <c r="AD998" s="5" t="str">
        <f t="shared" si="15"/>
        <v>No</v>
      </c>
      <c r="AF998" s="28"/>
      <c r="AG998" s="21"/>
    </row>
    <row r="999" spans="1:33">
      <c r="A999" s="8" t="s">
        <v>6175</v>
      </c>
      <c r="B999" s="8" t="s">
        <v>6176</v>
      </c>
      <c r="C999" s="9" t="s">
        <v>91</v>
      </c>
      <c r="D999" s="185"/>
      <c r="E999" s="188">
        <v>90258</v>
      </c>
      <c r="F999" s="9" t="s">
        <v>83</v>
      </c>
      <c r="G999" s="9" t="s">
        <v>5756</v>
      </c>
      <c r="H999" s="10">
        <v>12150996</v>
      </c>
      <c r="I999" s="11">
        <v>15</v>
      </c>
      <c r="J999" s="24">
        <v>0</v>
      </c>
      <c r="K999" s="20"/>
      <c r="L999" s="14">
        <v>0</v>
      </c>
      <c r="N999" s="21">
        <v>0</v>
      </c>
      <c r="P999" s="21">
        <v>0</v>
      </c>
      <c r="R999" s="21">
        <v>0</v>
      </c>
      <c r="T999" s="21">
        <v>0</v>
      </c>
      <c r="V999" s="21">
        <v>0</v>
      </c>
      <c r="X999" s="21">
        <v>0</v>
      </c>
      <c r="Z999" s="21">
        <v>962015</v>
      </c>
      <c r="AB999" s="22">
        <v>962015</v>
      </c>
      <c r="AD999" s="5" t="str">
        <f t="shared" si="15"/>
        <v>No</v>
      </c>
      <c r="AF999" s="28"/>
      <c r="AG999" s="21"/>
    </row>
    <row r="1000" spans="1:33">
      <c r="A1000" s="8" t="s">
        <v>1875</v>
      </c>
      <c r="B1000" s="8" t="s">
        <v>1876</v>
      </c>
      <c r="C1000" s="9" t="s">
        <v>265</v>
      </c>
      <c r="D1000" s="185" t="s">
        <v>1877</v>
      </c>
      <c r="E1000" s="188" t="s">
        <v>1878</v>
      </c>
      <c r="F1000" s="9" t="s">
        <v>88</v>
      </c>
      <c r="G1000" s="9" t="s">
        <v>147</v>
      </c>
      <c r="H1000" s="10">
        <v>0</v>
      </c>
      <c r="I1000" s="11">
        <v>15</v>
      </c>
      <c r="J1000" s="24">
        <v>0</v>
      </c>
      <c r="K1000" s="20"/>
      <c r="L1000" s="14">
        <v>0</v>
      </c>
      <c r="N1000" s="21">
        <v>0</v>
      </c>
      <c r="P1000" s="21">
        <v>0</v>
      </c>
      <c r="R1000" s="21">
        <v>0</v>
      </c>
      <c r="T1000" s="21">
        <v>0</v>
      </c>
      <c r="V1000" s="21">
        <v>0</v>
      </c>
      <c r="X1000" s="21">
        <v>0</v>
      </c>
      <c r="Z1000" s="21">
        <v>234127</v>
      </c>
      <c r="AB1000" s="22">
        <v>234127</v>
      </c>
      <c r="AD1000" s="5" t="str">
        <f t="shared" si="15"/>
        <v>No</v>
      </c>
      <c r="AF1000" s="28"/>
      <c r="AG1000" s="21"/>
    </row>
    <row r="1001" spans="1:33">
      <c r="A1001" s="8" t="s">
        <v>2881</v>
      </c>
      <c r="B1001" s="8" t="s">
        <v>2882</v>
      </c>
      <c r="C1001" s="9" t="s">
        <v>124</v>
      </c>
      <c r="D1001" s="185" t="s">
        <v>2883</v>
      </c>
      <c r="E1001" s="188" t="s">
        <v>2884</v>
      </c>
      <c r="F1001" s="9" t="s">
        <v>83</v>
      </c>
      <c r="G1001" s="9" t="s">
        <v>147</v>
      </c>
      <c r="H1001" s="10">
        <v>0</v>
      </c>
      <c r="I1001" s="11">
        <v>15</v>
      </c>
      <c r="J1001" s="24">
        <v>0</v>
      </c>
      <c r="K1001" s="20"/>
      <c r="L1001" s="14">
        <v>0</v>
      </c>
      <c r="N1001" s="21">
        <v>0</v>
      </c>
      <c r="P1001" s="21">
        <v>0</v>
      </c>
      <c r="R1001" s="21">
        <v>0</v>
      </c>
      <c r="T1001" s="21">
        <v>0</v>
      </c>
      <c r="V1001" s="21">
        <v>0</v>
      </c>
      <c r="X1001" s="21">
        <v>0</v>
      </c>
      <c r="Z1001" s="21">
        <v>0</v>
      </c>
      <c r="AB1001" s="22">
        <v>0</v>
      </c>
      <c r="AD1001" s="5" t="str">
        <f t="shared" si="15"/>
        <v>No</v>
      </c>
      <c r="AF1001" s="28"/>
      <c r="AG1001" s="21"/>
    </row>
    <row r="1002" spans="1:33">
      <c r="A1002" s="8" t="s">
        <v>3662</v>
      </c>
      <c r="B1002" s="8" t="s">
        <v>3663</v>
      </c>
      <c r="C1002" s="9" t="s">
        <v>235</v>
      </c>
      <c r="D1002" s="185">
        <v>4209</v>
      </c>
      <c r="E1002" s="188">
        <v>40209</v>
      </c>
      <c r="F1002" s="9" t="s">
        <v>83</v>
      </c>
      <c r="G1002" s="9" t="s">
        <v>5756</v>
      </c>
      <c r="H1002" s="10">
        <v>310282</v>
      </c>
      <c r="I1002" s="11">
        <v>14</v>
      </c>
      <c r="J1002" s="24">
        <v>0</v>
      </c>
      <c r="K1002" s="20"/>
      <c r="L1002" s="14">
        <v>0</v>
      </c>
      <c r="N1002" s="21">
        <v>0</v>
      </c>
      <c r="P1002" s="21">
        <v>0</v>
      </c>
      <c r="R1002" s="21">
        <v>0</v>
      </c>
      <c r="T1002" s="21">
        <v>0</v>
      </c>
      <c r="V1002" s="21">
        <v>0</v>
      </c>
      <c r="X1002" s="21">
        <v>0</v>
      </c>
      <c r="Z1002" s="21">
        <v>235779</v>
      </c>
      <c r="AB1002" s="22">
        <v>235779</v>
      </c>
      <c r="AD1002" s="5" t="str">
        <f t="shared" si="15"/>
        <v>No</v>
      </c>
      <c r="AF1002" s="28"/>
      <c r="AG1002" s="21"/>
    </row>
    <row r="1003" spans="1:33">
      <c r="A1003" s="8" t="s">
        <v>2446</v>
      </c>
      <c r="B1003" s="8" t="s">
        <v>2447</v>
      </c>
      <c r="C1003" s="9" t="s">
        <v>46</v>
      </c>
      <c r="D1003" s="185" t="s">
        <v>2448</v>
      </c>
      <c r="E1003" s="188" t="s">
        <v>2449</v>
      </c>
      <c r="F1003" s="9" t="s">
        <v>88</v>
      </c>
      <c r="G1003" s="9" t="s">
        <v>147</v>
      </c>
      <c r="H1003" s="10">
        <v>0</v>
      </c>
      <c r="I1003" s="11">
        <v>14</v>
      </c>
      <c r="J1003" s="24">
        <v>0</v>
      </c>
      <c r="K1003" s="20"/>
      <c r="L1003" s="14">
        <v>0</v>
      </c>
      <c r="N1003" s="21">
        <v>0</v>
      </c>
      <c r="P1003" s="21">
        <v>0</v>
      </c>
      <c r="R1003" s="21">
        <v>0</v>
      </c>
      <c r="T1003" s="21">
        <v>0</v>
      </c>
      <c r="V1003" s="21">
        <v>0</v>
      </c>
      <c r="X1003" s="21">
        <v>0</v>
      </c>
      <c r="Z1003" s="21">
        <v>487625</v>
      </c>
      <c r="AB1003" s="22">
        <v>487625</v>
      </c>
      <c r="AD1003" s="5" t="str">
        <f t="shared" si="15"/>
        <v>No</v>
      </c>
      <c r="AF1003" s="28"/>
      <c r="AG1003" s="21"/>
    </row>
    <row r="1004" spans="1:33">
      <c r="A1004" s="8" t="s">
        <v>6179</v>
      </c>
      <c r="B1004" s="8" t="s">
        <v>6180</v>
      </c>
      <c r="C1004" s="9" t="s">
        <v>91</v>
      </c>
      <c r="D1004" s="185"/>
      <c r="E1004" s="188">
        <v>90256</v>
      </c>
      <c r="F1004" s="9" t="s">
        <v>83</v>
      </c>
      <c r="G1004" s="9" t="s">
        <v>5756</v>
      </c>
      <c r="H1004" s="10">
        <v>12150996</v>
      </c>
      <c r="I1004" s="11">
        <v>14</v>
      </c>
      <c r="J1004" s="24">
        <v>0</v>
      </c>
      <c r="K1004" s="20"/>
      <c r="L1004" s="14">
        <v>0</v>
      </c>
      <c r="N1004" s="21">
        <v>0</v>
      </c>
      <c r="P1004" s="21">
        <v>0</v>
      </c>
      <c r="R1004" s="21">
        <v>0</v>
      </c>
      <c r="T1004" s="21">
        <v>0</v>
      </c>
      <c r="V1004" s="21">
        <v>0</v>
      </c>
      <c r="X1004" s="21">
        <v>0</v>
      </c>
      <c r="Z1004" s="21">
        <v>0</v>
      </c>
      <c r="AB1004" s="22">
        <v>0</v>
      </c>
      <c r="AD1004" s="5" t="str">
        <f t="shared" si="15"/>
        <v>No</v>
      </c>
      <c r="AF1004" s="28"/>
      <c r="AG1004" s="21"/>
    </row>
    <row r="1005" spans="1:33">
      <c r="A1005" s="8" t="s">
        <v>6579</v>
      </c>
      <c r="B1005" s="8" t="s">
        <v>2789</v>
      </c>
      <c r="C1005" s="9" t="s">
        <v>210</v>
      </c>
      <c r="D1005" s="185" t="s">
        <v>2790</v>
      </c>
      <c r="E1005" s="188" t="s">
        <v>2791</v>
      </c>
      <c r="F1005" s="9" t="s">
        <v>157</v>
      </c>
      <c r="G1005" s="9" t="s">
        <v>147</v>
      </c>
      <c r="H1005" s="10">
        <v>0</v>
      </c>
      <c r="I1005" s="11">
        <v>14</v>
      </c>
      <c r="J1005" s="24">
        <v>0</v>
      </c>
      <c r="K1005" s="20"/>
      <c r="L1005" s="14">
        <v>0</v>
      </c>
      <c r="N1005" s="21">
        <v>0</v>
      </c>
      <c r="P1005" s="21">
        <v>0</v>
      </c>
      <c r="R1005" s="21">
        <v>0</v>
      </c>
      <c r="T1005" s="21">
        <v>0</v>
      </c>
      <c r="V1005" s="21">
        <v>0</v>
      </c>
      <c r="X1005" s="21">
        <v>0</v>
      </c>
      <c r="Z1005" s="21">
        <v>27287</v>
      </c>
      <c r="AB1005" s="22">
        <v>27287</v>
      </c>
      <c r="AD1005" s="5" t="str">
        <f t="shared" si="15"/>
        <v>No</v>
      </c>
      <c r="AF1005" s="28"/>
      <c r="AG1005" s="21"/>
    </row>
    <row r="1006" spans="1:33">
      <c r="A1006" s="8" t="s">
        <v>574</v>
      </c>
      <c r="B1006" s="8" t="s">
        <v>575</v>
      </c>
      <c r="C1006" s="9" t="s">
        <v>120</v>
      </c>
      <c r="D1006" s="185">
        <v>6099</v>
      </c>
      <c r="E1006" s="188">
        <v>60099</v>
      </c>
      <c r="F1006" s="9" t="s">
        <v>83</v>
      </c>
      <c r="G1006" s="9" t="s">
        <v>5756</v>
      </c>
      <c r="H1006" s="10">
        <v>728825</v>
      </c>
      <c r="I1006" s="11">
        <v>14</v>
      </c>
      <c r="J1006" s="24">
        <v>0</v>
      </c>
      <c r="K1006" s="20"/>
      <c r="L1006" s="14">
        <v>0</v>
      </c>
      <c r="N1006" s="21">
        <v>0</v>
      </c>
      <c r="P1006" s="21">
        <v>0</v>
      </c>
      <c r="R1006" s="21">
        <v>0</v>
      </c>
      <c r="T1006" s="21">
        <v>0</v>
      </c>
      <c r="V1006" s="21">
        <v>0</v>
      </c>
      <c r="X1006" s="21">
        <v>0</v>
      </c>
      <c r="Z1006" s="21">
        <v>201503</v>
      </c>
      <c r="AB1006" s="22">
        <v>201503</v>
      </c>
      <c r="AD1006" s="5" t="str">
        <f t="shared" si="15"/>
        <v>No</v>
      </c>
      <c r="AF1006" s="28"/>
      <c r="AG1006" s="21"/>
    </row>
    <row r="1007" spans="1:33">
      <c r="A1007" s="8" t="s">
        <v>1311</v>
      </c>
      <c r="B1007" s="8" t="s">
        <v>1312</v>
      </c>
      <c r="C1007" s="9" t="s">
        <v>141</v>
      </c>
      <c r="D1007" s="185" t="s">
        <v>1313</v>
      </c>
      <c r="E1007" s="188" t="s">
        <v>1314</v>
      </c>
      <c r="F1007" s="9" t="s">
        <v>83</v>
      </c>
      <c r="G1007" s="9" t="s">
        <v>147</v>
      </c>
      <c r="H1007" s="10">
        <v>0</v>
      </c>
      <c r="I1007" s="11">
        <v>14</v>
      </c>
      <c r="J1007" s="24">
        <v>0</v>
      </c>
      <c r="K1007" s="20"/>
      <c r="L1007" s="14">
        <v>0</v>
      </c>
      <c r="N1007" s="21">
        <v>0</v>
      </c>
      <c r="P1007" s="21">
        <v>0</v>
      </c>
      <c r="R1007" s="21">
        <v>0</v>
      </c>
      <c r="T1007" s="21">
        <v>0</v>
      </c>
      <c r="V1007" s="21">
        <v>0</v>
      </c>
      <c r="X1007" s="21">
        <v>0</v>
      </c>
      <c r="Z1007" s="21">
        <v>149155</v>
      </c>
      <c r="AB1007" s="22">
        <v>149155</v>
      </c>
      <c r="AD1007" s="5" t="str">
        <f t="shared" si="15"/>
        <v>No</v>
      </c>
      <c r="AF1007" s="28"/>
      <c r="AG1007" s="21"/>
    </row>
    <row r="1008" spans="1:33">
      <c r="A1008" s="8" t="s">
        <v>3339</v>
      </c>
      <c r="B1008" s="8" t="s">
        <v>1187</v>
      </c>
      <c r="C1008" s="9" t="s">
        <v>235</v>
      </c>
      <c r="D1008" s="185" t="s">
        <v>4311</v>
      </c>
      <c r="E1008" s="188" t="s">
        <v>4312</v>
      </c>
      <c r="F1008" s="9" t="s">
        <v>83</v>
      </c>
      <c r="G1008" s="9" t="s">
        <v>147</v>
      </c>
      <c r="H1008" s="10">
        <v>0</v>
      </c>
      <c r="I1008" s="11">
        <v>14</v>
      </c>
      <c r="J1008" s="24">
        <v>0</v>
      </c>
      <c r="K1008" s="20"/>
      <c r="L1008" s="14">
        <v>0</v>
      </c>
      <c r="N1008" s="21">
        <v>0</v>
      </c>
      <c r="P1008" s="21">
        <v>0</v>
      </c>
      <c r="R1008" s="21">
        <v>0</v>
      </c>
      <c r="T1008" s="21">
        <v>0</v>
      </c>
      <c r="V1008" s="21">
        <v>0</v>
      </c>
      <c r="X1008" s="21">
        <v>0</v>
      </c>
      <c r="Z1008" s="21">
        <v>200205</v>
      </c>
      <c r="AB1008" s="22">
        <v>200205</v>
      </c>
      <c r="AD1008" s="5" t="str">
        <f t="shared" si="15"/>
        <v>No</v>
      </c>
      <c r="AF1008" s="28"/>
      <c r="AG1008" s="21"/>
    </row>
    <row r="1009" spans="1:33">
      <c r="A1009" s="8" t="s">
        <v>6165</v>
      </c>
      <c r="B1009" s="8" t="s">
        <v>6166</v>
      </c>
      <c r="C1009" s="9" t="s">
        <v>91</v>
      </c>
      <c r="D1009" s="185"/>
      <c r="E1009" s="188">
        <v>90268</v>
      </c>
      <c r="F1009" s="9" t="s">
        <v>83</v>
      </c>
      <c r="G1009" s="9" t="s">
        <v>5756</v>
      </c>
      <c r="H1009" s="10">
        <v>12150996</v>
      </c>
      <c r="I1009" s="11">
        <v>14</v>
      </c>
      <c r="J1009" s="24">
        <v>0</v>
      </c>
      <c r="K1009" s="20"/>
      <c r="L1009" s="14">
        <v>0</v>
      </c>
      <c r="N1009" s="21">
        <v>0</v>
      </c>
      <c r="P1009" s="21">
        <v>0</v>
      </c>
      <c r="R1009" s="21">
        <v>0</v>
      </c>
      <c r="T1009" s="21">
        <v>0</v>
      </c>
      <c r="V1009" s="21">
        <v>0</v>
      </c>
      <c r="X1009" s="21">
        <v>0</v>
      </c>
      <c r="Z1009" s="21">
        <v>929129</v>
      </c>
      <c r="AB1009" s="22">
        <v>929129</v>
      </c>
      <c r="AD1009" s="5" t="str">
        <f t="shared" si="15"/>
        <v>No</v>
      </c>
      <c r="AF1009" s="28"/>
      <c r="AG1009" s="21"/>
    </row>
    <row r="1010" spans="1:33">
      <c r="A1010" s="8" t="s">
        <v>1770</v>
      </c>
      <c r="B1010" s="8" t="s">
        <v>1771</v>
      </c>
      <c r="C1010" s="9" t="s">
        <v>274</v>
      </c>
      <c r="D1010" s="185" t="s">
        <v>1772</v>
      </c>
      <c r="E1010" s="188" t="s">
        <v>1773</v>
      </c>
      <c r="F1010" s="9" t="s">
        <v>83</v>
      </c>
      <c r="G1010" s="9" t="s">
        <v>147</v>
      </c>
      <c r="H1010" s="10">
        <v>0</v>
      </c>
      <c r="I1010" s="11">
        <v>14</v>
      </c>
      <c r="J1010" s="24">
        <v>0</v>
      </c>
      <c r="K1010" s="20"/>
      <c r="L1010" s="14">
        <v>0</v>
      </c>
      <c r="N1010" s="21">
        <v>0</v>
      </c>
      <c r="P1010" s="21">
        <v>0</v>
      </c>
      <c r="R1010" s="21">
        <v>0</v>
      </c>
      <c r="T1010" s="21">
        <v>0</v>
      </c>
      <c r="V1010" s="21">
        <v>0</v>
      </c>
      <c r="X1010" s="21">
        <v>0</v>
      </c>
      <c r="Z1010" s="21">
        <v>676892</v>
      </c>
      <c r="AB1010" s="22">
        <v>676892</v>
      </c>
      <c r="AD1010" s="5" t="str">
        <f t="shared" si="15"/>
        <v>No</v>
      </c>
      <c r="AF1010" s="28"/>
      <c r="AG1010" s="21"/>
    </row>
    <row r="1011" spans="1:33">
      <c r="A1011" s="8" t="s">
        <v>4087</v>
      </c>
      <c r="B1011" s="8" t="s">
        <v>551</v>
      </c>
      <c r="C1011" s="9" t="s">
        <v>129</v>
      </c>
      <c r="D1011" s="185">
        <v>4021</v>
      </c>
      <c r="E1011" s="188">
        <v>40021</v>
      </c>
      <c r="F1011" s="9" t="s">
        <v>83</v>
      </c>
      <c r="G1011" s="9" t="s">
        <v>84</v>
      </c>
      <c r="H1011" s="10">
        <v>95779</v>
      </c>
      <c r="I1011" s="11">
        <v>14</v>
      </c>
      <c r="J1011" s="24">
        <v>422253</v>
      </c>
      <c r="K1011" s="20"/>
      <c r="L1011" s="14">
        <v>0</v>
      </c>
      <c r="N1011" s="21">
        <v>0</v>
      </c>
      <c r="P1011" s="21">
        <v>0</v>
      </c>
      <c r="R1011" s="21">
        <v>0</v>
      </c>
      <c r="T1011" s="21">
        <v>0</v>
      </c>
      <c r="V1011" s="21">
        <v>0</v>
      </c>
      <c r="X1011" s="21">
        <v>0</v>
      </c>
      <c r="Z1011" s="21">
        <v>0</v>
      </c>
      <c r="AB1011" s="22">
        <v>422253</v>
      </c>
      <c r="AD1011" s="5" t="str">
        <f t="shared" si="15"/>
        <v>No</v>
      </c>
      <c r="AF1011" s="28"/>
      <c r="AG1011" s="21"/>
    </row>
    <row r="1012" spans="1:33">
      <c r="A1012" s="8" t="s">
        <v>2361</v>
      </c>
      <c r="B1012" s="8" t="s">
        <v>2362</v>
      </c>
      <c r="C1012" s="9" t="s">
        <v>91</v>
      </c>
      <c r="D1012" s="185">
        <v>9043</v>
      </c>
      <c r="E1012" s="188">
        <v>90043</v>
      </c>
      <c r="F1012" s="9" t="s">
        <v>83</v>
      </c>
      <c r="G1012" s="9" t="s">
        <v>84</v>
      </c>
      <c r="H1012" s="10">
        <v>12150996</v>
      </c>
      <c r="I1012" s="11">
        <v>14</v>
      </c>
      <c r="J1012" s="24">
        <v>0</v>
      </c>
      <c r="K1012" s="20"/>
      <c r="L1012" s="14">
        <v>0</v>
      </c>
      <c r="N1012" s="21">
        <v>855232</v>
      </c>
      <c r="P1012" s="21">
        <v>0</v>
      </c>
      <c r="R1012" s="21">
        <v>0</v>
      </c>
      <c r="T1012" s="21">
        <v>0</v>
      </c>
      <c r="V1012" s="21">
        <v>0</v>
      </c>
      <c r="X1012" s="21">
        <v>0</v>
      </c>
      <c r="Z1012" s="21">
        <v>0</v>
      </c>
      <c r="AB1012" s="22">
        <v>855232</v>
      </c>
      <c r="AD1012" s="5" t="str">
        <f t="shared" si="15"/>
        <v>No</v>
      </c>
      <c r="AF1012" s="28"/>
      <c r="AG1012" s="21"/>
    </row>
    <row r="1013" spans="1:33">
      <c r="A1013" s="8" t="s">
        <v>4822</v>
      </c>
      <c r="B1013" s="8" t="s">
        <v>4823</v>
      </c>
      <c r="C1013" s="9" t="s">
        <v>87</v>
      </c>
      <c r="D1013" s="185" t="s">
        <v>4824</v>
      </c>
      <c r="E1013" s="188" t="s">
        <v>4825</v>
      </c>
      <c r="F1013" s="9" t="s">
        <v>88</v>
      </c>
      <c r="G1013" s="9" t="s">
        <v>147</v>
      </c>
      <c r="H1013" s="10">
        <v>0</v>
      </c>
      <c r="I1013" s="11">
        <v>14</v>
      </c>
      <c r="J1013" s="24">
        <v>0</v>
      </c>
      <c r="K1013" s="20"/>
      <c r="L1013" s="14">
        <v>0</v>
      </c>
      <c r="N1013" s="21">
        <v>0</v>
      </c>
      <c r="P1013" s="21">
        <v>0</v>
      </c>
      <c r="R1013" s="21">
        <v>0</v>
      </c>
      <c r="T1013" s="21">
        <v>0</v>
      </c>
      <c r="V1013" s="21">
        <v>0</v>
      </c>
      <c r="X1013" s="21">
        <v>0</v>
      </c>
      <c r="Z1013" s="21">
        <v>926828</v>
      </c>
      <c r="AB1013" s="22">
        <v>926828</v>
      </c>
      <c r="AD1013" s="5" t="str">
        <f t="shared" si="15"/>
        <v>No</v>
      </c>
      <c r="AF1013" s="28"/>
      <c r="AG1013" s="21"/>
    </row>
    <row r="1014" spans="1:33">
      <c r="A1014" s="8" t="s">
        <v>4891</v>
      </c>
      <c r="B1014" s="8" t="s">
        <v>4122</v>
      </c>
      <c r="C1014" s="9" t="s">
        <v>87</v>
      </c>
      <c r="D1014" s="185" t="s">
        <v>4892</v>
      </c>
      <c r="E1014" s="188" t="s">
        <v>4893</v>
      </c>
      <c r="F1014" s="9" t="s">
        <v>157</v>
      </c>
      <c r="G1014" s="9" t="s">
        <v>147</v>
      </c>
      <c r="H1014" s="10">
        <v>0</v>
      </c>
      <c r="I1014" s="11">
        <v>14</v>
      </c>
      <c r="J1014" s="24">
        <v>0</v>
      </c>
      <c r="K1014" s="20"/>
      <c r="L1014" s="14">
        <v>0</v>
      </c>
      <c r="N1014" s="21">
        <v>0</v>
      </c>
      <c r="P1014" s="21">
        <v>0</v>
      </c>
      <c r="R1014" s="21">
        <v>0</v>
      </c>
      <c r="T1014" s="21">
        <v>0</v>
      </c>
      <c r="V1014" s="21">
        <v>0</v>
      </c>
      <c r="X1014" s="21">
        <v>0</v>
      </c>
      <c r="Z1014" s="21">
        <v>424466</v>
      </c>
      <c r="AB1014" s="22">
        <v>424466</v>
      </c>
      <c r="AD1014" s="5" t="str">
        <f t="shared" si="15"/>
        <v>No</v>
      </c>
      <c r="AF1014" s="28"/>
      <c r="AG1014" s="21"/>
    </row>
    <row r="1015" spans="1:33">
      <c r="A1015" s="8" t="s">
        <v>2782</v>
      </c>
      <c r="B1015" s="8" t="s">
        <v>2783</v>
      </c>
      <c r="C1015" s="9" t="s">
        <v>210</v>
      </c>
      <c r="D1015" s="185" t="s">
        <v>2784</v>
      </c>
      <c r="E1015" s="188" t="s">
        <v>2785</v>
      </c>
      <c r="F1015" s="9" t="s">
        <v>157</v>
      </c>
      <c r="G1015" s="9" t="s">
        <v>147</v>
      </c>
      <c r="H1015" s="10">
        <v>0</v>
      </c>
      <c r="I1015" s="11">
        <v>14</v>
      </c>
      <c r="J1015" s="24">
        <v>0</v>
      </c>
      <c r="K1015" s="20"/>
      <c r="L1015" s="14">
        <v>0</v>
      </c>
      <c r="N1015" s="21">
        <v>0</v>
      </c>
      <c r="P1015" s="21">
        <v>0</v>
      </c>
      <c r="R1015" s="21">
        <v>0</v>
      </c>
      <c r="T1015" s="21">
        <v>0</v>
      </c>
      <c r="V1015" s="21">
        <v>0</v>
      </c>
      <c r="X1015" s="21">
        <v>0</v>
      </c>
      <c r="Z1015" s="21">
        <v>17692</v>
      </c>
      <c r="AB1015" s="22">
        <v>17692</v>
      </c>
      <c r="AD1015" s="5" t="str">
        <f t="shared" si="15"/>
        <v>No</v>
      </c>
      <c r="AF1015" s="28"/>
      <c r="AG1015" s="21"/>
    </row>
    <row r="1016" spans="1:33">
      <c r="A1016" s="8" t="s">
        <v>1123</v>
      </c>
      <c r="B1016" s="8" t="s">
        <v>1124</v>
      </c>
      <c r="C1016" s="9" t="s">
        <v>238</v>
      </c>
      <c r="D1016" s="185" t="s">
        <v>1125</v>
      </c>
      <c r="E1016" s="188" t="s">
        <v>1126</v>
      </c>
      <c r="F1016" s="9" t="s">
        <v>83</v>
      </c>
      <c r="G1016" s="9" t="s">
        <v>147</v>
      </c>
      <c r="H1016" s="10">
        <v>0</v>
      </c>
      <c r="I1016" s="11">
        <v>14</v>
      </c>
      <c r="J1016" s="24">
        <v>0</v>
      </c>
      <c r="K1016" s="20"/>
      <c r="L1016" s="14">
        <v>0</v>
      </c>
      <c r="N1016" s="21">
        <v>0</v>
      </c>
      <c r="P1016" s="21">
        <v>0</v>
      </c>
      <c r="R1016" s="21">
        <v>0</v>
      </c>
      <c r="T1016" s="21">
        <v>0</v>
      </c>
      <c r="V1016" s="21">
        <v>0</v>
      </c>
      <c r="X1016" s="21">
        <v>0</v>
      </c>
      <c r="Z1016" s="21">
        <v>692910</v>
      </c>
      <c r="AB1016" s="22">
        <v>692910</v>
      </c>
      <c r="AD1016" s="5" t="str">
        <f t="shared" si="15"/>
        <v>No</v>
      </c>
      <c r="AF1016" s="28"/>
      <c r="AG1016" s="21"/>
    </row>
    <row r="1017" spans="1:33">
      <c r="A1017" s="8" t="s">
        <v>2841</v>
      </c>
      <c r="B1017" s="8" t="s">
        <v>2842</v>
      </c>
      <c r="C1017" s="9" t="s">
        <v>69</v>
      </c>
      <c r="D1017" s="185" t="s">
        <v>2843</v>
      </c>
      <c r="E1017" s="188">
        <v>88140</v>
      </c>
      <c r="F1017" s="9" t="s">
        <v>36</v>
      </c>
      <c r="G1017" s="9" t="s">
        <v>5756</v>
      </c>
      <c r="H1017" s="10">
        <v>0</v>
      </c>
      <c r="I1017" s="11">
        <v>14</v>
      </c>
      <c r="J1017" s="24">
        <v>0</v>
      </c>
      <c r="K1017" s="20"/>
      <c r="L1017" s="14">
        <v>0</v>
      </c>
      <c r="N1017" s="21">
        <v>0</v>
      </c>
      <c r="P1017" s="21">
        <v>0</v>
      </c>
      <c r="R1017" s="21">
        <v>0</v>
      </c>
      <c r="T1017" s="21">
        <v>0</v>
      </c>
      <c r="V1017" s="21">
        <v>0</v>
      </c>
      <c r="X1017" s="21">
        <v>0</v>
      </c>
      <c r="Z1017" s="21">
        <v>95582</v>
      </c>
      <c r="AB1017" s="22">
        <v>95582</v>
      </c>
      <c r="AD1017" s="5" t="str">
        <f t="shared" si="15"/>
        <v>No</v>
      </c>
      <c r="AF1017" s="28"/>
      <c r="AG1017" s="21"/>
    </row>
    <row r="1018" spans="1:33">
      <c r="A1018" s="8" t="s">
        <v>509</v>
      </c>
      <c r="B1018" s="8" t="s">
        <v>510</v>
      </c>
      <c r="C1018" s="9" t="s">
        <v>58</v>
      </c>
      <c r="D1018" s="185">
        <v>5202</v>
      </c>
      <c r="E1018" s="188">
        <v>50202</v>
      </c>
      <c r="F1018" s="9" t="s">
        <v>83</v>
      </c>
      <c r="G1018" s="9" t="s">
        <v>5756</v>
      </c>
      <c r="H1018" s="10">
        <v>68444</v>
      </c>
      <c r="I1018" s="11">
        <v>14</v>
      </c>
      <c r="J1018" s="24">
        <v>0</v>
      </c>
      <c r="K1018" s="20"/>
      <c r="L1018" s="14">
        <v>0</v>
      </c>
      <c r="N1018" s="21">
        <v>0</v>
      </c>
      <c r="P1018" s="21">
        <v>0</v>
      </c>
      <c r="R1018" s="21">
        <v>0</v>
      </c>
      <c r="T1018" s="21">
        <v>0</v>
      </c>
      <c r="V1018" s="21">
        <v>0</v>
      </c>
      <c r="X1018" s="21">
        <v>0</v>
      </c>
      <c r="Z1018" s="21">
        <v>269580</v>
      </c>
      <c r="AB1018" s="22">
        <v>269580</v>
      </c>
      <c r="AD1018" s="5" t="str">
        <f t="shared" si="15"/>
        <v>No</v>
      </c>
      <c r="AF1018" s="28"/>
      <c r="AG1018" s="21"/>
    </row>
    <row r="1019" spans="1:33">
      <c r="A1019" s="8" t="s">
        <v>4617</v>
      </c>
      <c r="B1019" s="8" t="s">
        <v>4618</v>
      </c>
      <c r="C1019" s="9" t="s">
        <v>42</v>
      </c>
      <c r="D1019" s="185" t="s">
        <v>4619</v>
      </c>
      <c r="E1019" s="188" t="s">
        <v>4620</v>
      </c>
      <c r="F1019" s="9" t="s">
        <v>83</v>
      </c>
      <c r="G1019" s="9" t="s">
        <v>147</v>
      </c>
      <c r="H1019" s="10">
        <v>0</v>
      </c>
      <c r="I1019" s="11">
        <v>14</v>
      </c>
      <c r="J1019" s="24">
        <v>0</v>
      </c>
      <c r="K1019" s="20"/>
      <c r="L1019" s="14">
        <v>0</v>
      </c>
      <c r="N1019" s="21">
        <v>0</v>
      </c>
      <c r="P1019" s="21">
        <v>0</v>
      </c>
      <c r="R1019" s="21">
        <v>0</v>
      </c>
      <c r="T1019" s="21">
        <v>0</v>
      </c>
      <c r="V1019" s="21">
        <v>0</v>
      </c>
      <c r="X1019" s="21">
        <v>0</v>
      </c>
      <c r="Z1019" s="21">
        <v>355888</v>
      </c>
      <c r="AB1019" s="22">
        <v>355888</v>
      </c>
      <c r="AD1019" s="5" t="str">
        <f t="shared" si="15"/>
        <v>No</v>
      </c>
      <c r="AF1019" s="28"/>
      <c r="AG1019" s="21"/>
    </row>
    <row r="1020" spans="1:33">
      <c r="A1020" s="8" t="s">
        <v>5949</v>
      </c>
      <c r="B1020" s="8" t="s">
        <v>4642</v>
      </c>
      <c r="C1020" s="9" t="s">
        <v>42</v>
      </c>
      <c r="D1020" s="185" t="s">
        <v>4643</v>
      </c>
      <c r="E1020" s="188" t="s">
        <v>4644</v>
      </c>
      <c r="F1020" s="9" t="s">
        <v>83</v>
      </c>
      <c r="G1020" s="9" t="s">
        <v>147</v>
      </c>
      <c r="H1020" s="10">
        <v>0</v>
      </c>
      <c r="I1020" s="11">
        <v>14</v>
      </c>
      <c r="J1020" s="24">
        <v>0</v>
      </c>
      <c r="K1020" s="20"/>
      <c r="L1020" s="14">
        <v>0</v>
      </c>
      <c r="N1020" s="21">
        <v>0</v>
      </c>
      <c r="P1020" s="21">
        <v>0</v>
      </c>
      <c r="R1020" s="21">
        <v>0</v>
      </c>
      <c r="T1020" s="21">
        <v>0</v>
      </c>
      <c r="V1020" s="21">
        <v>0</v>
      </c>
      <c r="X1020" s="21">
        <v>0</v>
      </c>
      <c r="Z1020" s="21">
        <v>667780</v>
      </c>
      <c r="AB1020" s="22">
        <v>667780</v>
      </c>
      <c r="AD1020" s="5" t="str">
        <f t="shared" si="15"/>
        <v>No</v>
      </c>
      <c r="AF1020" s="28"/>
      <c r="AG1020" s="21"/>
    </row>
    <row r="1021" spans="1:33">
      <c r="A1021" s="8" t="s">
        <v>4502</v>
      </c>
      <c r="B1021" s="8" t="s">
        <v>2198</v>
      </c>
      <c r="C1021" s="9" t="s">
        <v>454</v>
      </c>
      <c r="D1021" s="185" t="s">
        <v>4503</v>
      </c>
      <c r="E1021" s="188" t="s">
        <v>4504</v>
      </c>
      <c r="F1021" s="9" t="s">
        <v>83</v>
      </c>
      <c r="G1021" s="9" t="s">
        <v>147</v>
      </c>
      <c r="H1021" s="10">
        <v>0</v>
      </c>
      <c r="I1021" s="11">
        <v>14</v>
      </c>
      <c r="J1021" s="24">
        <v>0</v>
      </c>
      <c r="K1021" s="20"/>
      <c r="L1021" s="14">
        <v>0</v>
      </c>
      <c r="N1021" s="21">
        <v>0</v>
      </c>
      <c r="P1021" s="21">
        <v>0</v>
      </c>
      <c r="R1021" s="21">
        <v>0</v>
      </c>
      <c r="T1021" s="21">
        <v>0</v>
      </c>
      <c r="V1021" s="21">
        <v>0</v>
      </c>
      <c r="X1021" s="21">
        <v>0</v>
      </c>
      <c r="Z1021" s="21">
        <v>42112</v>
      </c>
      <c r="AB1021" s="22">
        <v>42112</v>
      </c>
      <c r="AD1021" s="5" t="str">
        <f t="shared" si="15"/>
        <v>No</v>
      </c>
      <c r="AF1021" s="28"/>
      <c r="AG1021" s="21"/>
    </row>
    <row r="1022" spans="1:33">
      <c r="A1022" s="8" t="s">
        <v>4094</v>
      </c>
      <c r="B1022" s="8" t="s">
        <v>4095</v>
      </c>
      <c r="C1022" s="9" t="s">
        <v>171</v>
      </c>
      <c r="D1022" s="185"/>
      <c r="E1022" s="188">
        <v>44929</v>
      </c>
      <c r="F1022" s="9" t="s">
        <v>83</v>
      </c>
      <c r="G1022" s="9" t="s">
        <v>84</v>
      </c>
      <c r="H1022" s="10">
        <v>5502379</v>
      </c>
      <c r="I1022" s="11">
        <v>14</v>
      </c>
      <c r="J1022" s="24">
        <v>235202</v>
      </c>
      <c r="K1022" s="20"/>
      <c r="L1022" s="14">
        <v>0</v>
      </c>
      <c r="N1022" s="21">
        <v>0</v>
      </c>
      <c r="P1022" s="21">
        <v>0</v>
      </c>
      <c r="R1022" s="21">
        <v>0</v>
      </c>
      <c r="T1022" s="21">
        <v>0</v>
      </c>
      <c r="V1022" s="21">
        <v>0</v>
      </c>
      <c r="X1022" s="21">
        <v>0</v>
      </c>
      <c r="Z1022" s="21">
        <v>0</v>
      </c>
      <c r="AB1022" s="22">
        <v>235202</v>
      </c>
      <c r="AD1022" s="5" t="str">
        <f t="shared" si="15"/>
        <v>No</v>
      </c>
      <c r="AF1022" s="28"/>
      <c r="AG1022" s="21"/>
    </row>
    <row r="1023" spans="1:33">
      <c r="A1023" s="8" t="s">
        <v>5990</v>
      </c>
      <c r="B1023" s="8" t="s">
        <v>545</v>
      </c>
      <c r="C1023" s="9" t="s">
        <v>132</v>
      </c>
      <c r="D1023" s="185" t="s">
        <v>5517</v>
      </c>
      <c r="E1023" s="188" t="s">
        <v>5518</v>
      </c>
      <c r="F1023" s="9" t="s">
        <v>157</v>
      </c>
      <c r="G1023" s="9" t="s">
        <v>147</v>
      </c>
      <c r="H1023" s="10">
        <v>0</v>
      </c>
      <c r="I1023" s="11">
        <v>14</v>
      </c>
      <c r="J1023" s="24">
        <v>0</v>
      </c>
      <c r="K1023" s="20"/>
      <c r="L1023" s="14">
        <v>0</v>
      </c>
      <c r="N1023" s="21">
        <v>0</v>
      </c>
      <c r="P1023" s="21">
        <v>0</v>
      </c>
      <c r="R1023" s="21">
        <v>0</v>
      </c>
      <c r="T1023" s="21">
        <v>0</v>
      </c>
      <c r="V1023" s="21">
        <v>0</v>
      </c>
      <c r="X1023" s="21">
        <v>0</v>
      </c>
      <c r="Z1023" s="21">
        <v>133895</v>
      </c>
      <c r="AB1023" s="22">
        <v>133895</v>
      </c>
      <c r="AD1023" s="5" t="str">
        <f t="shared" si="15"/>
        <v>No</v>
      </c>
      <c r="AF1023" s="28"/>
      <c r="AG1023" s="21"/>
    </row>
    <row r="1024" spans="1:33">
      <c r="A1024" s="8" t="s">
        <v>2917</v>
      </c>
      <c r="B1024" s="8" t="s">
        <v>2918</v>
      </c>
      <c r="C1024" s="9" t="s">
        <v>124</v>
      </c>
      <c r="D1024" s="185" t="s">
        <v>2919</v>
      </c>
      <c r="E1024" s="188" t="s">
        <v>2920</v>
      </c>
      <c r="F1024" s="9" t="s">
        <v>83</v>
      </c>
      <c r="G1024" s="9" t="s">
        <v>147</v>
      </c>
      <c r="H1024" s="10">
        <v>0</v>
      </c>
      <c r="I1024" s="11">
        <v>14</v>
      </c>
      <c r="J1024" s="24">
        <v>0</v>
      </c>
      <c r="K1024" s="20"/>
      <c r="L1024" s="14">
        <v>0</v>
      </c>
      <c r="N1024" s="21">
        <v>0</v>
      </c>
      <c r="P1024" s="21">
        <v>0</v>
      </c>
      <c r="R1024" s="21">
        <v>0</v>
      </c>
      <c r="T1024" s="21">
        <v>0</v>
      </c>
      <c r="V1024" s="21">
        <v>0</v>
      </c>
      <c r="X1024" s="21">
        <v>0</v>
      </c>
      <c r="Z1024" s="21">
        <v>0</v>
      </c>
      <c r="AB1024" s="22">
        <v>0</v>
      </c>
      <c r="AD1024" s="5" t="str">
        <f t="shared" si="15"/>
        <v>No</v>
      </c>
      <c r="AF1024" s="28"/>
      <c r="AG1024" s="21"/>
    </row>
    <row r="1025" spans="1:33">
      <c r="A1025" s="8" t="s">
        <v>4628</v>
      </c>
      <c r="B1025" s="8" t="s">
        <v>4301</v>
      </c>
      <c r="C1025" s="9" t="s">
        <v>42</v>
      </c>
      <c r="D1025" s="185" t="s">
        <v>4629</v>
      </c>
      <c r="E1025" s="188" t="s">
        <v>4630</v>
      </c>
      <c r="F1025" s="9" t="s">
        <v>83</v>
      </c>
      <c r="G1025" s="9" t="s">
        <v>147</v>
      </c>
      <c r="H1025" s="10">
        <v>0</v>
      </c>
      <c r="I1025" s="11">
        <v>14</v>
      </c>
      <c r="J1025" s="24">
        <v>0</v>
      </c>
      <c r="K1025" s="20"/>
      <c r="L1025" s="14">
        <v>0</v>
      </c>
      <c r="N1025" s="21">
        <v>0</v>
      </c>
      <c r="P1025" s="21">
        <v>0</v>
      </c>
      <c r="R1025" s="21">
        <v>0</v>
      </c>
      <c r="T1025" s="21">
        <v>0</v>
      </c>
      <c r="V1025" s="21">
        <v>0</v>
      </c>
      <c r="X1025" s="21">
        <v>0</v>
      </c>
      <c r="Z1025" s="21">
        <v>439226</v>
      </c>
      <c r="AB1025" s="22">
        <v>439226</v>
      </c>
      <c r="AD1025" s="5" t="str">
        <f t="shared" si="15"/>
        <v>No</v>
      </c>
      <c r="AF1025" s="28"/>
      <c r="AG1025" s="21"/>
    </row>
    <row r="1026" spans="1:33">
      <c r="A1026" s="8" t="s">
        <v>322</v>
      </c>
      <c r="B1026" s="8" t="s">
        <v>323</v>
      </c>
      <c r="C1026" s="9" t="s">
        <v>91</v>
      </c>
      <c r="D1026" s="185">
        <v>9044</v>
      </c>
      <c r="E1026" s="188">
        <v>90044</v>
      </c>
      <c r="F1026" s="9" t="s">
        <v>83</v>
      </c>
      <c r="G1026" s="9" t="s">
        <v>5756</v>
      </c>
      <c r="H1026" s="10">
        <v>12150996</v>
      </c>
      <c r="I1026" s="11">
        <v>14</v>
      </c>
      <c r="J1026" s="24">
        <v>0</v>
      </c>
      <c r="K1026" s="20"/>
      <c r="L1026" s="14">
        <v>0</v>
      </c>
      <c r="N1026" s="21">
        <v>0</v>
      </c>
      <c r="P1026" s="21">
        <v>0</v>
      </c>
      <c r="R1026" s="21">
        <v>0</v>
      </c>
      <c r="T1026" s="21">
        <v>0</v>
      </c>
      <c r="V1026" s="21">
        <v>0</v>
      </c>
      <c r="X1026" s="21">
        <v>0</v>
      </c>
      <c r="Z1026" s="21">
        <v>316396</v>
      </c>
      <c r="AB1026" s="22">
        <v>316396</v>
      </c>
      <c r="AD1026" s="5" t="str">
        <f t="shared" si="15"/>
        <v>No</v>
      </c>
      <c r="AF1026" s="28"/>
      <c r="AG1026" s="21"/>
    </row>
    <row r="1027" spans="1:33">
      <c r="A1027" s="8" t="s">
        <v>3247</v>
      </c>
      <c r="B1027" s="8" t="s">
        <v>6440</v>
      </c>
      <c r="C1027" s="9" t="s">
        <v>555</v>
      </c>
      <c r="D1027" s="185" t="s">
        <v>3248</v>
      </c>
      <c r="E1027" s="188" t="s">
        <v>3249</v>
      </c>
      <c r="F1027" s="9" t="s">
        <v>83</v>
      </c>
      <c r="G1027" s="9" t="s">
        <v>147</v>
      </c>
      <c r="H1027" s="10">
        <v>0</v>
      </c>
      <c r="I1027" s="11">
        <v>14</v>
      </c>
      <c r="J1027" s="24">
        <v>0</v>
      </c>
      <c r="K1027" s="20"/>
      <c r="L1027" s="14">
        <v>0</v>
      </c>
      <c r="N1027" s="21">
        <v>0</v>
      </c>
      <c r="P1027" s="21">
        <v>0</v>
      </c>
      <c r="R1027" s="21">
        <v>0</v>
      </c>
      <c r="T1027" s="21">
        <v>0</v>
      </c>
      <c r="V1027" s="21">
        <v>0</v>
      </c>
      <c r="X1027" s="21">
        <v>0</v>
      </c>
      <c r="Z1027" s="21">
        <v>545807</v>
      </c>
      <c r="AB1027" s="22">
        <v>545807</v>
      </c>
      <c r="AD1027" s="5" t="str">
        <f t="shared" ref="AD1027:AD1090" si="16">IF(AC1027&amp;AA1027&amp;Y1027&amp;W1027&amp;U1027&amp;S1027&amp;Q1027&amp;O1027&amp;M1027&amp;K1027&lt;&gt;"","Yes","No")</f>
        <v>No</v>
      </c>
      <c r="AF1027" s="28"/>
      <c r="AG1027" s="21"/>
    </row>
    <row r="1028" spans="1:33">
      <c r="A1028" s="8" t="s">
        <v>3702</v>
      </c>
      <c r="B1028" s="8" t="s">
        <v>1951</v>
      </c>
      <c r="C1028" s="9" t="s">
        <v>129</v>
      </c>
      <c r="D1028" s="185">
        <v>4161</v>
      </c>
      <c r="E1028" s="188">
        <v>40161</v>
      </c>
      <c r="F1028" s="9" t="s">
        <v>83</v>
      </c>
      <c r="G1028" s="9" t="s">
        <v>5756</v>
      </c>
      <c r="H1028" s="10">
        <v>4515419</v>
      </c>
      <c r="I1028" s="11">
        <v>14</v>
      </c>
      <c r="J1028" s="24">
        <v>0</v>
      </c>
      <c r="K1028" s="20"/>
      <c r="L1028" s="14">
        <v>0</v>
      </c>
      <c r="N1028" s="21">
        <v>0</v>
      </c>
      <c r="P1028" s="21">
        <v>0</v>
      </c>
      <c r="R1028" s="21">
        <v>0</v>
      </c>
      <c r="T1028" s="21">
        <v>0</v>
      </c>
      <c r="V1028" s="21">
        <v>0</v>
      </c>
      <c r="X1028" s="21">
        <v>0</v>
      </c>
      <c r="Z1028" s="21">
        <v>212021</v>
      </c>
      <c r="AB1028" s="22">
        <v>212021</v>
      </c>
      <c r="AD1028" s="5" t="str">
        <f t="shared" si="16"/>
        <v>No</v>
      </c>
      <c r="AF1028" s="28"/>
      <c r="AG1028" s="21"/>
    </row>
    <row r="1029" spans="1:33">
      <c r="A1029" s="8" t="s">
        <v>1058</v>
      </c>
      <c r="B1029" s="8" t="s">
        <v>1059</v>
      </c>
      <c r="C1029" s="9" t="s">
        <v>91</v>
      </c>
      <c r="D1029" s="185">
        <v>9214</v>
      </c>
      <c r="E1029" s="188">
        <v>90214</v>
      </c>
      <c r="F1029" s="9" t="s">
        <v>83</v>
      </c>
      <c r="G1029" s="9" t="s">
        <v>84</v>
      </c>
      <c r="H1029" s="10">
        <v>12150996</v>
      </c>
      <c r="I1029" s="11">
        <v>14</v>
      </c>
      <c r="J1029" s="24">
        <v>14047</v>
      </c>
      <c r="K1029" s="20"/>
      <c r="L1029" s="14">
        <v>0</v>
      </c>
      <c r="N1029" s="21">
        <v>703281</v>
      </c>
      <c r="P1029" s="21">
        <v>0</v>
      </c>
      <c r="R1029" s="21">
        <v>53944</v>
      </c>
      <c r="T1029" s="21">
        <v>0</v>
      </c>
      <c r="V1029" s="21">
        <v>0</v>
      </c>
      <c r="X1029" s="21">
        <v>0</v>
      </c>
      <c r="Z1029" s="21">
        <v>0</v>
      </c>
      <c r="AB1029" s="22">
        <v>771272</v>
      </c>
      <c r="AD1029" s="5" t="str">
        <f t="shared" si="16"/>
        <v>No</v>
      </c>
      <c r="AF1029" s="28"/>
      <c r="AG1029" s="21"/>
    </row>
    <row r="1030" spans="1:33">
      <c r="A1030" s="8" t="s">
        <v>1546</v>
      </c>
      <c r="B1030" s="8" t="s">
        <v>1547</v>
      </c>
      <c r="C1030" s="9" t="s">
        <v>178</v>
      </c>
      <c r="D1030" s="185" t="s">
        <v>1548</v>
      </c>
      <c r="E1030" s="188" t="s">
        <v>1549</v>
      </c>
      <c r="F1030" s="9" t="s">
        <v>88</v>
      </c>
      <c r="G1030" s="9" t="s">
        <v>147</v>
      </c>
      <c r="H1030" s="10">
        <v>0</v>
      </c>
      <c r="I1030" s="11">
        <v>14</v>
      </c>
      <c r="J1030" s="24">
        <v>0</v>
      </c>
      <c r="K1030" s="20"/>
      <c r="L1030" s="14">
        <v>0</v>
      </c>
      <c r="N1030" s="21">
        <v>0</v>
      </c>
      <c r="P1030" s="21">
        <v>0</v>
      </c>
      <c r="R1030" s="21">
        <v>0</v>
      </c>
      <c r="T1030" s="21">
        <v>0</v>
      </c>
      <c r="V1030" s="21">
        <v>0</v>
      </c>
      <c r="X1030" s="21">
        <v>0</v>
      </c>
      <c r="Z1030" s="21">
        <v>513999</v>
      </c>
      <c r="AB1030" s="22">
        <v>513999</v>
      </c>
      <c r="AD1030" s="5" t="str">
        <f t="shared" si="16"/>
        <v>No</v>
      </c>
      <c r="AF1030" s="28"/>
      <c r="AG1030" s="21"/>
    </row>
    <row r="1031" spans="1:33">
      <c r="A1031" s="8" t="s">
        <v>4968</v>
      </c>
      <c r="B1031" s="8" t="s">
        <v>4969</v>
      </c>
      <c r="C1031" s="9" t="s">
        <v>91</v>
      </c>
      <c r="D1031" s="185" t="s">
        <v>4970</v>
      </c>
      <c r="E1031" s="188" t="s">
        <v>4971</v>
      </c>
      <c r="F1031" s="9" t="s">
        <v>83</v>
      </c>
      <c r="G1031" s="9" t="s">
        <v>147</v>
      </c>
      <c r="H1031" s="10">
        <v>0</v>
      </c>
      <c r="I1031" s="11">
        <v>14</v>
      </c>
      <c r="J1031" s="24">
        <v>0</v>
      </c>
      <c r="K1031" s="20"/>
      <c r="L1031" s="14">
        <v>0</v>
      </c>
      <c r="N1031" s="21">
        <v>0</v>
      </c>
      <c r="P1031" s="21">
        <v>0</v>
      </c>
      <c r="R1031" s="21">
        <v>0</v>
      </c>
      <c r="T1031" s="21">
        <v>0</v>
      </c>
      <c r="V1031" s="21">
        <v>0</v>
      </c>
      <c r="X1031" s="21">
        <v>0</v>
      </c>
      <c r="Z1031" s="21">
        <v>478148</v>
      </c>
      <c r="AB1031" s="22">
        <v>478148</v>
      </c>
      <c r="AD1031" s="5" t="str">
        <f t="shared" si="16"/>
        <v>No</v>
      </c>
      <c r="AF1031" s="28"/>
      <c r="AG1031" s="21"/>
    </row>
    <row r="1032" spans="1:33">
      <c r="A1032" s="8" t="s">
        <v>2488</v>
      </c>
      <c r="B1032" s="8" t="s">
        <v>799</v>
      </c>
      <c r="C1032" s="9" t="s">
        <v>235</v>
      </c>
      <c r="D1032" s="185" t="s">
        <v>4250</v>
      </c>
      <c r="E1032" s="188" t="s">
        <v>4251</v>
      </c>
      <c r="F1032" s="9" t="s">
        <v>83</v>
      </c>
      <c r="G1032" s="9" t="s">
        <v>147</v>
      </c>
      <c r="H1032" s="10">
        <v>0</v>
      </c>
      <c r="I1032" s="11">
        <v>14</v>
      </c>
      <c r="J1032" s="24">
        <v>0</v>
      </c>
      <c r="K1032" s="20"/>
      <c r="L1032" s="14">
        <v>0</v>
      </c>
      <c r="N1032" s="21">
        <v>0</v>
      </c>
      <c r="P1032" s="21">
        <v>0</v>
      </c>
      <c r="R1032" s="21">
        <v>0</v>
      </c>
      <c r="T1032" s="21">
        <v>0</v>
      </c>
      <c r="V1032" s="21">
        <v>0</v>
      </c>
      <c r="X1032" s="21">
        <v>0</v>
      </c>
      <c r="Z1032" s="21">
        <v>156985</v>
      </c>
      <c r="AB1032" s="22">
        <v>156985</v>
      </c>
      <c r="AD1032" s="5" t="str">
        <f t="shared" si="16"/>
        <v>No</v>
      </c>
      <c r="AF1032" s="28"/>
      <c r="AG1032" s="21"/>
    </row>
    <row r="1033" spans="1:33">
      <c r="A1033" s="8" t="s">
        <v>6184</v>
      </c>
      <c r="B1033" s="8" t="s">
        <v>6185</v>
      </c>
      <c r="C1033" s="9" t="s">
        <v>91</v>
      </c>
      <c r="D1033" s="185"/>
      <c r="E1033" s="188">
        <v>90291</v>
      </c>
      <c r="F1033" s="9" t="s">
        <v>83</v>
      </c>
      <c r="G1033" s="9" t="s">
        <v>5756</v>
      </c>
      <c r="H1033" s="10">
        <v>12150996</v>
      </c>
      <c r="I1033" s="11">
        <v>14</v>
      </c>
      <c r="J1033" s="24">
        <v>0</v>
      </c>
      <c r="K1033" s="20"/>
      <c r="L1033" s="14">
        <v>0</v>
      </c>
      <c r="N1033" s="21">
        <v>0</v>
      </c>
      <c r="P1033" s="21">
        <v>0</v>
      </c>
      <c r="R1033" s="21">
        <v>0</v>
      </c>
      <c r="T1033" s="21">
        <v>0</v>
      </c>
      <c r="V1033" s="21">
        <v>0</v>
      </c>
      <c r="X1033" s="21">
        <v>0</v>
      </c>
      <c r="Z1033" s="21">
        <v>0</v>
      </c>
      <c r="AB1033" s="22">
        <v>0</v>
      </c>
      <c r="AD1033" s="5" t="str">
        <f t="shared" si="16"/>
        <v>No</v>
      </c>
      <c r="AF1033" s="28"/>
      <c r="AG1033" s="21"/>
    </row>
    <row r="1034" spans="1:33">
      <c r="A1034" s="8" t="s">
        <v>6580</v>
      </c>
      <c r="B1034" s="8" t="s">
        <v>3046</v>
      </c>
      <c r="C1034" s="9" t="s">
        <v>233</v>
      </c>
      <c r="D1034" s="185" t="s">
        <v>3047</v>
      </c>
      <c r="E1034" s="188" t="s">
        <v>3048</v>
      </c>
      <c r="F1034" s="9" t="s">
        <v>157</v>
      </c>
      <c r="G1034" s="9" t="s">
        <v>147</v>
      </c>
      <c r="H1034" s="10">
        <v>0</v>
      </c>
      <c r="I1034" s="11">
        <v>14</v>
      </c>
      <c r="J1034" s="24">
        <v>0</v>
      </c>
      <c r="K1034" s="20"/>
      <c r="L1034" s="14">
        <v>0</v>
      </c>
      <c r="N1034" s="21">
        <v>0</v>
      </c>
      <c r="P1034" s="21">
        <v>0</v>
      </c>
      <c r="R1034" s="21">
        <v>0</v>
      </c>
      <c r="T1034" s="21">
        <v>0</v>
      </c>
      <c r="V1034" s="21">
        <v>0</v>
      </c>
      <c r="X1034" s="21">
        <v>0</v>
      </c>
      <c r="Z1034" s="21">
        <v>95348</v>
      </c>
      <c r="AB1034" s="22">
        <v>95348</v>
      </c>
      <c r="AD1034" s="5" t="str">
        <f t="shared" si="16"/>
        <v>No</v>
      </c>
      <c r="AF1034" s="28"/>
      <c r="AG1034" s="21"/>
    </row>
    <row r="1035" spans="1:33">
      <c r="A1035" s="8" t="s">
        <v>1204</v>
      </c>
      <c r="B1035" s="8" t="s">
        <v>1205</v>
      </c>
      <c r="C1035" s="9" t="s">
        <v>39</v>
      </c>
      <c r="D1035" s="185">
        <v>9131</v>
      </c>
      <c r="E1035" s="188">
        <v>90131</v>
      </c>
      <c r="F1035" s="9" t="s">
        <v>83</v>
      </c>
      <c r="G1035" s="9" t="s">
        <v>84</v>
      </c>
      <c r="H1035" s="10">
        <v>3629114</v>
      </c>
      <c r="I1035" s="11">
        <v>14</v>
      </c>
      <c r="J1035" s="24">
        <v>0</v>
      </c>
      <c r="K1035" s="20"/>
      <c r="L1035" s="14">
        <v>0</v>
      </c>
      <c r="N1035" s="21">
        <v>0</v>
      </c>
      <c r="P1035" s="21">
        <v>0</v>
      </c>
      <c r="R1035" s="21">
        <v>0</v>
      </c>
      <c r="T1035" s="21">
        <v>0</v>
      </c>
      <c r="V1035" s="21">
        <v>0</v>
      </c>
      <c r="X1035" s="21">
        <v>637841</v>
      </c>
      <c r="Z1035" s="21">
        <v>0</v>
      </c>
      <c r="AB1035" s="22">
        <v>637841</v>
      </c>
      <c r="AD1035" s="5" t="str">
        <f t="shared" si="16"/>
        <v>No</v>
      </c>
      <c r="AF1035" s="28"/>
      <c r="AG1035" s="21"/>
    </row>
    <row r="1036" spans="1:33">
      <c r="A1036" s="8" t="s">
        <v>5008</v>
      </c>
      <c r="B1036" s="8" t="s">
        <v>3293</v>
      </c>
      <c r="C1036" s="9" t="s">
        <v>91</v>
      </c>
      <c r="D1036" s="185" t="s">
        <v>5009</v>
      </c>
      <c r="E1036" s="188" t="s">
        <v>5010</v>
      </c>
      <c r="F1036" s="9" t="s">
        <v>88</v>
      </c>
      <c r="G1036" s="9" t="s">
        <v>147</v>
      </c>
      <c r="H1036" s="10">
        <v>0</v>
      </c>
      <c r="I1036" s="11">
        <v>14</v>
      </c>
      <c r="J1036" s="24">
        <v>0</v>
      </c>
      <c r="K1036" s="20"/>
      <c r="L1036" s="14">
        <v>0</v>
      </c>
      <c r="N1036" s="21">
        <v>0</v>
      </c>
      <c r="P1036" s="21">
        <v>0</v>
      </c>
      <c r="R1036" s="21">
        <v>0</v>
      </c>
      <c r="T1036" s="21">
        <v>0</v>
      </c>
      <c r="V1036" s="21">
        <v>0</v>
      </c>
      <c r="X1036" s="21">
        <v>0</v>
      </c>
      <c r="Z1036" s="21">
        <v>187505</v>
      </c>
      <c r="AB1036" s="22">
        <v>187505</v>
      </c>
      <c r="AD1036" s="5" t="str">
        <f t="shared" si="16"/>
        <v>No</v>
      </c>
      <c r="AF1036" s="28"/>
      <c r="AG1036" s="21"/>
    </row>
    <row r="1037" spans="1:33">
      <c r="A1037" s="8" t="s">
        <v>2302</v>
      </c>
      <c r="B1037" s="8" t="s">
        <v>2303</v>
      </c>
      <c r="C1037" s="9" t="s">
        <v>106</v>
      </c>
      <c r="D1037" s="185" t="s">
        <v>2304</v>
      </c>
      <c r="E1037" s="188" t="s">
        <v>2305</v>
      </c>
      <c r="F1037" s="9" t="s">
        <v>157</v>
      </c>
      <c r="G1037" s="9" t="s">
        <v>147</v>
      </c>
      <c r="H1037" s="10">
        <v>0</v>
      </c>
      <c r="I1037" s="11">
        <v>14</v>
      </c>
      <c r="J1037" s="24">
        <v>0</v>
      </c>
      <c r="K1037" s="20"/>
      <c r="L1037" s="14">
        <v>0</v>
      </c>
      <c r="N1037" s="21">
        <v>0</v>
      </c>
      <c r="P1037" s="21">
        <v>0</v>
      </c>
      <c r="R1037" s="21">
        <v>0</v>
      </c>
      <c r="T1037" s="21">
        <v>0</v>
      </c>
      <c r="V1037" s="21">
        <v>0</v>
      </c>
      <c r="X1037" s="21">
        <v>0</v>
      </c>
      <c r="Z1037" s="21">
        <v>223116</v>
      </c>
      <c r="AB1037" s="22">
        <v>223116</v>
      </c>
      <c r="AD1037" s="5" t="str">
        <f t="shared" si="16"/>
        <v>No</v>
      </c>
      <c r="AF1037" s="28"/>
      <c r="AG1037" s="21"/>
    </row>
    <row r="1038" spans="1:33">
      <c r="A1038" s="8" t="s">
        <v>1671</v>
      </c>
      <c r="B1038" s="8" t="s">
        <v>1672</v>
      </c>
      <c r="C1038" s="9" t="s">
        <v>178</v>
      </c>
      <c r="D1038" s="185" t="s">
        <v>1673</v>
      </c>
      <c r="E1038" s="188" t="s">
        <v>1674</v>
      </c>
      <c r="F1038" s="9" t="s">
        <v>83</v>
      </c>
      <c r="G1038" s="9" t="s">
        <v>147</v>
      </c>
      <c r="H1038" s="10">
        <v>0</v>
      </c>
      <c r="I1038" s="11">
        <v>14</v>
      </c>
      <c r="J1038" s="24">
        <v>0</v>
      </c>
      <c r="K1038" s="20"/>
      <c r="L1038" s="14">
        <v>0</v>
      </c>
      <c r="N1038" s="21">
        <v>0</v>
      </c>
      <c r="P1038" s="21">
        <v>0</v>
      </c>
      <c r="R1038" s="21">
        <v>0</v>
      </c>
      <c r="T1038" s="21">
        <v>0</v>
      </c>
      <c r="V1038" s="21">
        <v>0</v>
      </c>
      <c r="X1038" s="21">
        <v>0</v>
      </c>
      <c r="Z1038" s="21">
        <v>594297</v>
      </c>
      <c r="AB1038" s="22">
        <v>594297</v>
      </c>
      <c r="AD1038" s="5" t="str">
        <f t="shared" si="16"/>
        <v>No</v>
      </c>
      <c r="AF1038" s="28"/>
      <c r="AG1038" s="21"/>
    </row>
    <row r="1039" spans="1:33">
      <c r="A1039" s="8" t="s">
        <v>3612</v>
      </c>
      <c r="B1039" s="8" t="s">
        <v>626</v>
      </c>
      <c r="C1039" s="9" t="s">
        <v>109</v>
      </c>
      <c r="D1039" s="185" t="s">
        <v>3613</v>
      </c>
      <c r="E1039" s="188" t="s">
        <v>3614</v>
      </c>
      <c r="F1039" s="9" t="s">
        <v>157</v>
      </c>
      <c r="G1039" s="9" t="s">
        <v>147</v>
      </c>
      <c r="H1039" s="10">
        <v>0</v>
      </c>
      <c r="I1039" s="11">
        <v>14</v>
      </c>
      <c r="J1039" s="24">
        <v>0</v>
      </c>
      <c r="K1039" s="20"/>
      <c r="L1039" s="14">
        <v>0</v>
      </c>
      <c r="N1039" s="21">
        <v>0</v>
      </c>
      <c r="P1039" s="21">
        <v>0</v>
      </c>
      <c r="R1039" s="21">
        <v>0</v>
      </c>
      <c r="T1039" s="21">
        <v>0</v>
      </c>
      <c r="V1039" s="21">
        <v>0</v>
      </c>
      <c r="X1039" s="21">
        <v>0</v>
      </c>
      <c r="Z1039" s="21">
        <v>0</v>
      </c>
      <c r="AB1039" s="22">
        <v>0</v>
      </c>
      <c r="AD1039" s="5" t="str">
        <f t="shared" si="16"/>
        <v>No</v>
      </c>
      <c r="AF1039" s="28"/>
      <c r="AG1039" s="21"/>
    </row>
    <row r="1040" spans="1:33">
      <c r="A1040" s="8" t="s">
        <v>578</v>
      </c>
      <c r="B1040" s="8" t="s">
        <v>579</v>
      </c>
      <c r="C1040" s="9" t="s">
        <v>580</v>
      </c>
      <c r="D1040" s="185">
        <v>8020</v>
      </c>
      <c r="E1040" s="188">
        <v>80020</v>
      </c>
      <c r="F1040" s="9" t="s">
        <v>83</v>
      </c>
      <c r="G1040" s="9" t="s">
        <v>5756</v>
      </c>
      <c r="H1040" s="10">
        <v>73588</v>
      </c>
      <c r="I1040" s="11">
        <v>14</v>
      </c>
      <c r="J1040" s="24">
        <v>0</v>
      </c>
      <c r="K1040" s="20"/>
      <c r="L1040" s="14">
        <v>0</v>
      </c>
      <c r="N1040" s="21">
        <v>0</v>
      </c>
      <c r="P1040" s="21">
        <v>0</v>
      </c>
      <c r="R1040" s="21">
        <v>0</v>
      </c>
      <c r="T1040" s="21">
        <v>0</v>
      </c>
      <c r="V1040" s="21">
        <v>0</v>
      </c>
      <c r="X1040" s="21">
        <v>0</v>
      </c>
      <c r="Z1040" s="21">
        <v>115870</v>
      </c>
      <c r="AB1040" s="22">
        <v>115870</v>
      </c>
      <c r="AD1040" s="5" t="str">
        <f t="shared" si="16"/>
        <v>No</v>
      </c>
      <c r="AF1040" s="28"/>
      <c r="AG1040" s="21"/>
    </row>
    <row r="1041" spans="1:33">
      <c r="A1041" s="8" t="s">
        <v>3521</v>
      </c>
      <c r="B1041" s="8" t="s">
        <v>3509</v>
      </c>
      <c r="C1041" s="9" t="s">
        <v>580</v>
      </c>
      <c r="D1041" s="185" t="s">
        <v>3522</v>
      </c>
      <c r="E1041" s="188" t="s">
        <v>3523</v>
      </c>
      <c r="F1041" s="9" t="s">
        <v>83</v>
      </c>
      <c r="G1041" s="9" t="s">
        <v>147</v>
      </c>
      <c r="H1041" s="10">
        <v>0</v>
      </c>
      <c r="I1041" s="11">
        <v>14</v>
      </c>
      <c r="J1041" s="24">
        <v>0</v>
      </c>
      <c r="K1041" s="20"/>
      <c r="L1041" s="14">
        <v>0</v>
      </c>
      <c r="N1041" s="21">
        <v>0</v>
      </c>
      <c r="P1041" s="21">
        <v>0</v>
      </c>
      <c r="R1041" s="21">
        <v>0</v>
      </c>
      <c r="T1041" s="21">
        <v>0</v>
      </c>
      <c r="V1041" s="21">
        <v>0</v>
      </c>
      <c r="X1041" s="21">
        <v>0</v>
      </c>
      <c r="Z1041" s="21">
        <v>0</v>
      </c>
      <c r="AB1041" s="22">
        <v>0</v>
      </c>
      <c r="AD1041" s="5" t="str">
        <f t="shared" si="16"/>
        <v>No</v>
      </c>
      <c r="AF1041" s="28"/>
      <c r="AG1041" s="21"/>
    </row>
    <row r="1042" spans="1:33">
      <c r="A1042" s="8" t="s">
        <v>6578</v>
      </c>
      <c r="B1042" s="8" t="s">
        <v>5371</v>
      </c>
      <c r="C1042" s="9" t="s">
        <v>58</v>
      </c>
      <c r="D1042" s="185" t="s">
        <v>5372</v>
      </c>
      <c r="E1042" s="188" t="s">
        <v>5373</v>
      </c>
      <c r="F1042" s="9" t="s">
        <v>83</v>
      </c>
      <c r="G1042" s="9" t="s">
        <v>147</v>
      </c>
      <c r="H1042" s="10">
        <v>0</v>
      </c>
      <c r="I1042" s="11">
        <v>14</v>
      </c>
      <c r="J1042" s="24">
        <v>0</v>
      </c>
      <c r="K1042" s="20"/>
      <c r="L1042" s="14">
        <v>0</v>
      </c>
      <c r="N1042" s="21">
        <v>0</v>
      </c>
      <c r="P1042" s="21">
        <v>0</v>
      </c>
      <c r="R1042" s="21">
        <v>0</v>
      </c>
      <c r="T1042" s="21">
        <v>0</v>
      </c>
      <c r="V1042" s="21">
        <v>0</v>
      </c>
      <c r="X1042" s="21">
        <v>0</v>
      </c>
      <c r="Z1042" s="21">
        <v>184431</v>
      </c>
      <c r="AB1042" s="22">
        <v>184431</v>
      </c>
      <c r="AD1042" s="5" t="str">
        <f t="shared" si="16"/>
        <v>No</v>
      </c>
      <c r="AF1042" s="28"/>
      <c r="AG1042" s="21"/>
    </row>
    <row r="1043" spans="1:33">
      <c r="A1043" s="8" t="s">
        <v>1414</v>
      </c>
      <c r="B1043" s="8" t="s">
        <v>1415</v>
      </c>
      <c r="C1043" s="9" t="s">
        <v>150</v>
      </c>
      <c r="D1043" s="185" t="s">
        <v>1416</v>
      </c>
      <c r="E1043" s="188" t="s">
        <v>1417</v>
      </c>
      <c r="F1043" s="9" t="s">
        <v>83</v>
      </c>
      <c r="G1043" s="9" t="s">
        <v>147</v>
      </c>
      <c r="H1043" s="10">
        <v>0</v>
      </c>
      <c r="I1043" s="11">
        <v>14</v>
      </c>
      <c r="J1043" s="24">
        <v>0</v>
      </c>
      <c r="K1043" s="20"/>
      <c r="L1043" s="14">
        <v>0</v>
      </c>
      <c r="N1043" s="21">
        <v>0</v>
      </c>
      <c r="P1043" s="21">
        <v>0</v>
      </c>
      <c r="R1043" s="21">
        <v>0</v>
      </c>
      <c r="T1043" s="21">
        <v>0</v>
      </c>
      <c r="V1043" s="21">
        <v>0</v>
      </c>
      <c r="X1043" s="21">
        <v>0</v>
      </c>
      <c r="Z1043" s="21">
        <v>44292</v>
      </c>
      <c r="AB1043" s="22">
        <v>44292</v>
      </c>
      <c r="AD1043" s="5" t="str">
        <f t="shared" si="16"/>
        <v>No</v>
      </c>
      <c r="AF1043" s="28"/>
      <c r="AG1043" s="21"/>
    </row>
    <row r="1044" spans="1:33">
      <c r="A1044" s="8" t="s">
        <v>6227</v>
      </c>
      <c r="B1044" s="8" t="s">
        <v>6228</v>
      </c>
      <c r="C1044" s="9" t="s">
        <v>171</v>
      </c>
      <c r="D1044" s="185"/>
      <c r="E1044" s="188">
        <v>40259</v>
      </c>
      <c r="F1044" s="9" t="s">
        <v>157</v>
      </c>
      <c r="G1044" s="9" t="s">
        <v>84</v>
      </c>
      <c r="H1044" s="10">
        <v>2441770</v>
      </c>
      <c r="I1044" s="11">
        <v>14</v>
      </c>
      <c r="J1044" s="24">
        <v>0</v>
      </c>
      <c r="K1044" s="20"/>
      <c r="L1044" s="14">
        <v>0</v>
      </c>
      <c r="N1044" s="21">
        <v>0</v>
      </c>
      <c r="P1044" s="21">
        <v>0</v>
      </c>
      <c r="R1044" s="21">
        <v>0</v>
      </c>
      <c r="T1044" s="21">
        <v>0</v>
      </c>
      <c r="V1044" s="21">
        <v>0</v>
      </c>
      <c r="X1044" s="21">
        <v>0</v>
      </c>
      <c r="Z1044" s="21">
        <v>0</v>
      </c>
      <c r="AB1044" s="22">
        <v>0</v>
      </c>
      <c r="AD1044" s="5" t="str">
        <f t="shared" si="16"/>
        <v>No</v>
      </c>
      <c r="AF1044" s="28"/>
      <c r="AG1044" s="21"/>
    </row>
    <row r="1045" spans="1:33">
      <c r="A1045" s="8" t="s">
        <v>2965</v>
      </c>
      <c r="B1045" s="8" t="s">
        <v>2966</v>
      </c>
      <c r="C1045" s="9" t="s">
        <v>132</v>
      </c>
      <c r="D1045" s="185">
        <v>5167</v>
      </c>
      <c r="E1045" s="188">
        <v>50167</v>
      </c>
      <c r="F1045" s="9" t="s">
        <v>157</v>
      </c>
      <c r="G1045" s="9" t="s">
        <v>84</v>
      </c>
      <c r="H1045" s="10">
        <v>8608208</v>
      </c>
      <c r="I1045" s="11">
        <v>14</v>
      </c>
      <c r="J1045" s="24">
        <v>157901</v>
      </c>
      <c r="K1045" s="20"/>
      <c r="L1045" s="14">
        <v>0</v>
      </c>
      <c r="N1045" s="21">
        <v>0</v>
      </c>
      <c r="P1045" s="21">
        <v>0</v>
      </c>
      <c r="R1045" s="21">
        <v>0</v>
      </c>
      <c r="T1045" s="21">
        <v>0</v>
      </c>
      <c r="V1045" s="21">
        <v>0</v>
      </c>
      <c r="X1045" s="21">
        <v>0</v>
      </c>
      <c r="Z1045" s="21">
        <v>0</v>
      </c>
      <c r="AB1045" s="22">
        <v>157901</v>
      </c>
      <c r="AD1045" s="5" t="str">
        <f t="shared" si="16"/>
        <v>No</v>
      </c>
      <c r="AF1045" s="28"/>
      <c r="AG1045" s="21"/>
    </row>
    <row r="1046" spans="1:33">
      <c r="A1046" s="8" t="s">
        <v>2692</v>
      </c>
      <c r="B1046" s="8" t="s">
        <v>1636</v>
      </c>
      <c r="C1046" s="9" t="s">
        <v>160</v>
      </c>
      <c r="D1046" s="185">
        <v>1096</v>
      </c>
      <c r="E1046" s="188">
        <v>10096</v>
      </c>
      <c r="F1046" s="9" t="s">
        <v>83</v>
      </c>
      <c r="G1046" s="9" t="s">
        <v>5756</v>
      </c>
      <c r="H1046" s="10">
        <v>61210</v>
      </c>
      <c r="I1046" s="11">
        <v>14</v>
      </c>
      <c r="J1046" s="24">
        <v>0</v>
      </c>
      <c r="K1046" s="20"/>
      <c r="L1046" s="14">
        <v>0</v>
      </c>
      <c r="N1046" s="21">
        <v>0</v>
      </c>
      <c r="P1046" s="21">
        <v>0</v>
      </c>
      <c r="R1046" s="21">
        <v>0</v>
      </c>
      <c r="T1046" s="21">
        <v>0</v>
      </c>
      <c r="V1046" s="21">
        <v>0</v>
      </c>
      <c r="X1046" s="21">
        <v>0</v>
      </c>
      <c r="Z1046" s="21">
        <v>124111</v>
      </c>
      <c r="AB1046" s="22">
        <v>124111</v>
      </c>
      <c r="AD1046" s="5" t="str">
        <f t="shared" si="16"/>
        <v>No</v>
      </c>
      <c r="AF1046" s="28"/>
      <c r="AG1046" s="21"/>
    </row>
    <row r="1047" spans="1:33">
      <c r="A1047" s="8" t="s">
        <v>1805</v>
      </c>
      <c r="B1047" s="8" t="s">
        <v>1806</v>
      </c>
      <c r="C1047" s="9" t="s">
        <v>168</v>
      </c>
      <c r="D1047" s="185">
        <v>59</v>
      </c>
      <c r="E1047" s="188">
        <v>59</v>
      </c>
      <c r="F1047" s="9" t="s">
        <v>83</v>
      </c>
      <c r="G1047" s="9" t="s">
        <v>5756</v>
      </c>
      <c r="H1047" s="10">
        <v>50520</v>
      </c>
      <c r="I1047" s="11">
        <v>14</v>
      </c>
      <c r="J1047" s="24">
        <v>0</v>
      </c>
      <c r="K1047" s="20"/>
      <c r="L1047" s="14">
        <v>0</v>
      </c>
      <c r="N1047" s="21">
        <v>0</v>
      </c>
      <c r="P1047" s="21">
        <v>0</v>
      </c>
      <c r="R1047" s="21">
        <v>0</v>
      </c>
      <c r="T1047" s="21">
        <v>0</v>
      </c>
      <c r="V1047" s="21">
        <v>0</v>
      </c>
      <c r="X1047" s="21">
        <v>0</v>
      </c>
      <c r="Z1047" s="21">
        <v>342091</v>
      </c>
      <c r="AB1047" s="22">
        <v>342091</v>
      </c>
      <c r="AD1047" s="5" t="str">
        <f t="shared" si="16"/>
        <v>No</v>
      </c>
      <c r="AF1047" s="28"/>
      <c r="AG1047" s="21"/>
    </row>
    <row r="1048" spans="1:33">
      <c r="A1048" s="8" t="s">
        <v>3183</v>
      </c>
      <c r="B1048" s="8" t="s">
        <v>3184</v>
      </c>
      <c r="C1048" s="9" t="s">
        <v>50</v>
      </c>
      <c r="D1048" s="185" t="s">
        <v>3185</v>
      </c>
      <c r="E1048" s="188" t="s">
        <v>3186</v>
      </c>
      <c r="F1048" s="9" t="s">
        <v>83</v>
      </c>
      <c r="G1048" s="9" t="s">
        <v>147</v>
      </c>
      <c r="H1048" s="10">
        <v>0</v>
      </c>
      <c r="I1048" s="11">
        <v>13</v>
      </c>
      <c r="J1048" s="24">
        <v>0</v>
      </c>
      <c r="K1048" s="20"/>
      <c r="L1048" s="14">
        <v>0</v>
      </c>
      <c r="N1048" s="21">
        <v>0</v>
      </c>
      <c r="P1048" s="21">
        <v>0</v>
      </c>
      <c r="R1048" s="21">
        <v>0</v>
      </c>
      <c r="T1048" s="21">
        <v>0</v>
      </c>
      <c r="V1048" s="21">
        <v>0</v>
      </c>
      <c r="X1048" s="21">
        <v>0</v>
      </c>
      <c r="Z1048" s="21">
        <v>0</v>
      </c>
      <c r="AB1048" s="22">
        <v>0</v>
      </c>
      <c r="AD1048" s="5" t="str">
        <f t="shared" si="16"/>
        <v>No</v>
      </c>
      <c r="AF1048" s="28"/>
      <c r="AG1048" s="21"/>
    </row>
    <row r="1049" spans="1:33">
      <c r="A1049" s="8" t="s">
        <v>1968</v>
      </c>
      <c r="B1049" s="8" t="s">
        <v>1969</v>
      </c>
      <c r="C1049" s="9" t="s">
        <v>555</v>
      </c>
      <c r="D1049" s="185">
        <v>5174</v>
      </c>
      <c r="E1049" s="188">
        <v>50174</v>
      </c>
      <c r="F1049" s="9" t="s">
        <v>83</v>
      </c>
      <c r="G1049" s="9" t="s">
        <v>5756</v>
      </c>
      <c r="H1049" s="10">
        <v>50996</v>
      </c>
      <c r="I1049" s="11">
        <v>13</v>
      </c>
      <c r="J1049" s="24">
        <v>0</v>
      </c>
      <c r="K1049" s="20"/>
      <c r="L1049" s="14">
        <v>0</v>
      </c>
      <c r="N1049" s="21">
        <v>0</v>
      </c>
      <c r="P1049" s="21">
        <v>0</v>
      </c>
      <c r="R1049" s="21">
        <v>0</v>
      </c>
      <c r="T1049" s="21">
        <v>0</v>
      </c>
      <c r="V1049" s="21">
        <v>0</v>
      </c>
      <c r="X1049" s="21">
        <v>0</v>
      </c>
      <c r="Z1049" s="21">
        <v>3240843</v>
      </c>
      <c r="AB1049" s="22">
        <v>3240843</v>
      </c>
      <c r="AD1049" s="5" t="str">
        <f t="shared" si="16"/>
        <v>No</v>
      </c>
      <c r="AF1049" s="28"/>
      <c r="AG1049" s="21"/>
    </row>
    <row r="1050" spans="1:33">
      <c r="A1050" s="8" t="s">
        <v>594</v>
      </c>
      <c r="B1050" s="8" t="s">
        <v>595</v>
      </c>
      <c r="C1050" s="9" t="s">
        <v>235</v>
      </c>
      <c r="D1050" s="185">
        <v>4166</v>
      </c>
      <c r="E1050" s="188">
        <v>40166</v>
      </c>
      <c r="F1050" s="9" t="s">
        <v>83</v>
      </c>
      <c r="G1050" s="9" t="s">
        <v>5756</v>
      </c>
      <c r="H1050" s="10">
        <v>105419</v>
      </c>
      <c r="I1050" s="11">
        <v>13</v>
      </c>
      <c r="J1050" s="24">
        <v>0</v>
      </c>
      <c r="K1050" s="20"/>
      <c r="L1050" s="14">
        <v>0</v>
      </c>
      <c r="N1050" s="21">
        <v>0</v>
      </c>
      <c r="P1050" s="21">
        <v>0</v>
      </c>
      <c r="R1050" s="21">
        <v>0</v>
      </c>
      <c r="T1050" s="21">
        <v>0</v>
      </c>
      <c r="V1050" s="21">
        <v>0</v>
      </c>
      <c r="X1050" s="21">
        <v>0</v>
      </c>
      <c r="Z1050" s="21">
        <v>185622</v>
      </c>
      <c r="AB1050" s="22">
        <v>185622</v>
      </c>
      <c r="AD1050" s="5" t="str">
        <f t="shared" si="16"/>
        <v>No</v>
      </c>
      <c r="AF1050" s="28"/>
      <c r="AG1050" s="21"/>
    </row>
    <row r="1051" spans="1:33">
      <c r="A1051" s="8" t="s">
        <v>946</v>
      </c>
      <c r="B1051" s="8" t="s">
        <v>6449</v>
      </c>
      <c r="C1051" s="9" t="s">
        <v>129</v>
      </c>
      <c r="D1051" s="185" t="s">
        <v>947</v>
      </c>
      <c r="E1051" s="188" t="s">
        <v>948</v>
      </c>
      <c r="F1051" s="9" t="s">
        <v>83</v>
      </c>
      <c r="G1051" s="9" t="s">
        <v>147</v>
      </c>
      <c r="H1051" s="10">
        <v>0</v>
      </c>
      <c r="I1051" s="11">
        <v>13</v>
      </c>
      <c r="J1051" s="24">
        <v>0</v>
      </c>
      <c r="K1051" s="20"/>
      <c r="L1051" s="14">
        <v>0</v>
      </c>
      <c r="N1051" s="21">
        <v>0</v>
      </c>
      <c r="P1051" s="21">
        <v>0</v>
      </c>
      <c r="R1051" s="21">
        <v>0</v>
      </c>
      <c r="T1051" s="21">
        <v>0</v>
      </c>
      <c r="V1051" s="21">
        <v>0</v>
      </c>
      <c r="X1051" s="21">
        <v>0</v>
      </c>
      <c r="Z1051" s="21">
        <v>27017</v>
      </c>
      <c r="AB1051" s="22">
        <v>27017</v>
      </c>
      <c r="AD1051" s="5" t="str">
        <f t="shared" si="16"/>
        <v>No</v>
      </c>
      <c r="AF1051" s="28"/>
      <c r="AG1051" s="21"/>
    </row>
    <row r="1052" spans="1:33">
      <c r="A1052" s="8" t="s">
        <v>4884</v>
      </c>
      <c r="B1052" s="8" t="s">
        <v>4885</v>
      </c>
      <c r="C1052" s="9" t="s">
        <v>87</v>
      </c>
      <c r="D1052" s="185" t="s">
        <v>4886</v>
      </c>
      <c r="E1052" s="188" t="s">
        <v>4887</v>
      </c>
      <c r="F1052" s="9" t="s">
        <v>83</v>
      </c>
      <c r="G1052" s="9" t="s">
        <v>147</v>
      </c>
      <c r="H1052" s="10">
        <v>0</v>
      </c>
      <c r="I1052" s="11">
        <v>13</v>
      </c>
      <c r="J1052" s="24">
        <v>0</v>
      </c>
      <c r="K1052" s="20"/>
      <c r="L1052" s="14">
        <v>0</v>
      </c>
      <c r="N1052" s="21">
        <v>0</v>
      </c>
      <c r="P1052" s="21">
        <v>0</v>
      </c>
      <c r="R1052" s="21">
        <v>0</v>
      </c>
      <c r="T1052" s="21">
        <v>0</v>
      </c>
      <c r="V1052" s="21">
        <v>0</v>
      </c>
      <c r="X1052" s="21">
        <v>0</v>
      </c>
      <c r="Z1052" s="21">
        <v>275547</v>
      </c>
      <c r="AB1052" s="22">
        <v>275547</v>
      </c>
      <c r="AD1052" s="5" t="str">
        <f t="shared" si="16"/>
        <v>No</v>
      </c>
      <c r="AF1052" s="28"/>
      <c r="AG1052" s="21"/>
    </row>
    <row r="1053" spans="1:33">
      <c r="A1053" s="8" t="s">
        <v>1112</v>
      </c>
      <c r="B1053" s="8" t="s">
        <v>1113</v>
      </c>
      <c r="C1053" s="9" t="s">
        <v>466</v>
      </c>
      <c r="D1053" s="185">
        <v>5095</v>
      </c>
      <c r="E1053" s="188">
        <v>50095</v>
      </c>
      <c r="F1053" s="9" t="s">
        <v>83</v>
      </c>
      <c r="G1053" s="9" t="s">
        <v>5756</v>
      </c>
      <c r="H1053" s="10">
        <v>180956</v>
      </c>
      <c r="I1053" s="11">
        <v>13</v>
      </c>
      <c r="J1053" s="24">
        <v>0</v>
      </c>
      <c r="K1053" s="20"/>
      <c r="L1053" s="14">
        <v>0</v>
      </c>
      <c r="N1053" s="21">
        <v>0</v>
      </c>
      <c r="P1053" s="21">
        <v>0</v>
      </c>
      <c r="R1053" s="21">
        <v>0</v>
      </c>
      <c r="T1053" s="21">
        <v>0</v>
      </c>
      <c r="V1053" s="21">
        <v>0</v>
      </c>
      <c r="X1053" s="21">
        <v>0</v>
      </c>
      <c r="Z1053" s="21">
        <v>82748</v>
      </c>
      <c r="AB1053" s="22">
        <v>82748</v>
      </c>
      <c r="AD1053" s="5" t="str">
        <f t="shared" si="16"/>
        <v>No</v>
      </c>
      <c r="AF1053" s="28"/>
      <c r="AG1053" s="21"/>
    </row>
    <row r="1054" spans="1:33">
      <c r="A1054" s="8" t="s">
        <v>6582</v>
      </c>
      <c r="B1054" s="8" t="s">
        <v>3973</v>
      </c>
      <c r="C1054" s="9" t="s">
        <v>238</v>
      </c>
      <c r="D1054" s="185">
        <v>1130</v>
      </c>
      <c r="E1054" s="188">
        <v>10130</v>
      </c>
      <c r="F1054" s="9" t="s">
        <v>183</v>
      </c>
      <c r="G1054" s="9" t="s">
        <v>84</v>
      </c>
      <c r="H1054" s="10">
        <v>924859</v>
      </c>
      <c r="I1054" s="11">
        <v>13</v>
      </c>
      <c r="J1054" s="24">
        <v>0</v>
      </c>
      <c r="K1054" s="20"/>
      <c r="L1054" s="14">
        <v>0</v>
      </c>
      <c r="N1054" s="21">
        <v>0</v>
      </c>
      <c r="P1054" s="21">
        <v>0</v>
      </c>
      <c r="R1054" s="21">
        <v>0</v>
      </c>
      <c r="T1054" s="21">
        <v>0</v>
      </c>
      <c r="V1054" s="21">
        <v>0</v>
      </c>
      <c r="X1054" s="21">
        <v>0</v>
      </c>
      <c r="Z1054" s="21">
        <v>0</v>
      </c>
      <c r="AB1054" s="22">
        <v>0</v>
      </c>
      <c r="AD1054" s="5" t="str">
        <f t="shared" si="16"/>
        <v>No</v>
      </c>
      <c r="AF1054" s="28"/>
      <c r="AG1054" s="21"/>
    </row>
    <row r="1055" spans="1:33">
      <c r="A1055" s="8" t="s">
        <v>1360</v>
      </c>
      <c r="B1055" s="8" t="s">
        <v>1361</v>
      </c>
      <c r="C1055" s="9" t="s">
        <v>580</v>
      </c>
      <c r="D1055" s="185">
        <v>8013</v>
      </c>
      <c r="E1055" s="188">
        <v>80013</v>
      </c>
      <c r="F1055" s="9" t="s">
        <v>83</v>
      </c>
      <c r="G1055" s="9" t="s">
        <v>5756</v>
      </c>
      <c r="H1055" s="10">
        <v>64548</v>
      </c>
      <c r="I1055" s="11">
        <v>13</v>
      </c>
      <c r="J1055" s="24">
        <v>0</v>
      </c>
      <c r="K1055" s="20"/>
      <c r="L1055" s="14">
        <v>0</v>
      </c>
      <c r="N1055" s="21">
        <v>0</v>
      </c>
      <c r="P1055" s="21">
        <v>0</v>
      </c>
      <c r="R1055" s="21">
        <v>0</v>
      </c>
      <c r="T1055" s="21">
        <v>0</v>
      </c>
      <c r="V1055" s="21">
        <v>0</v>
      </c>
      <c r="X1055" s="21">
        <v>0</v>
      </c>
      <c r="Z1055" s="21">
        <v>83051</v>
      </c>
      <c r="AB1055" s="22">
        <v>83051</v>
      </c>
      <c r="AD1055" s="5" t="str">
        <f t="shared" si="16"/>
        <v>No</v>
      </c>
      <c r="AF1055" s="28"/>
      <c r="AG1055" s="21"/>
    </row>
    <row r="1056" spans="1:33">
      <c r="A1056" s="8" t="s">
        <v>2594</v>
      </c>
      <c r="B1056" s="8" t="s">
        <v>2595</v>
      </c>
      <c r="C1056" s="9" t="s">
        <v>466</v>
      </c>
      <c r="D1056" s="185" t="s">
        <v>2596</v>
      </c>
      <c r="E1056" s="188" t="s">
        <v>2597</v>
      </c>
      <c r="F1056" s="9" t="s">
        <v>83</v>
      </c>
      <c r="G1056" s="9" t="s">
        <v>147</v>
      </c>
      <c r="H1056" s="10">
        <v>0</v>
      </c>
      <c r="I1056" s="11">
        <v>13</v>
      </c>
      <c r="J1056" s="24">
        <v>0</v>
      </c>
      <c r="K1056" s="20"/>
      <c r="L1056" s="14">
        <v>0</v>
      </c>
      <c r="N1056" s="21">
        <v>0</v>
      </c>
      <c r="P1056" s="21">
        <v>0</v>
      </c>
      <c r="R1056" s="21">
        <v>0</v>
      </c>
      <c r="T1056" s="21">
        <v>0</v>
      </c>
      <c r="V1056" s="21">
        <v>0</v>
      </c>
      <c r="X1056" s="21">
        <v>0</v>
      </c>
      <c r="Z1056" s="21">
        <v>207935</v>
      </c>
      <c r="AB1056" s="22">
        <v>207935</v>
      </c>
      <c r="AD1056" s="5" t="str">
        <f t="shared" si="16"/>
        <v>No</v>
      </c>
      <c r="AF1056" s="28"/>
      <c r="AG1056" s="21"/>
    </row>
    <row r="1057" spans="1:33">
      <c r="A1057" s="8" t="s">
        <v>6190</v>
      </c>
      <c r="B1057" s="8" t="s">
        <v>6170</v>
      </c>
      <c r="C1057" s="9" t="s">
        <v>91</v>
      </c>
      <c r="D1057" s="185"/>
      <c r="E1057" s="188">
        <v>90271</v>
      </c>
      <c r="F1057" s="9" t="s">
        <v>83</v>
      </c>
      <c r="G1057" s="9" t="s">
        <v>5756</v>
      </c>
      <c r="H1057" s="10">
        <v>12150996</v>
      </c>
      <c r="I1057" s="11">
        <v>13</v>
      </c>
      <c r="J1057" s="24">
        <v>0</v>
      </c>
      <c r="K1057" s="20"/>
      <c r="L1057" s="14">
        <v>0</v>
      </c>
      <c r="N1057" s="21">
        <v>0</v>
      </c>
      <c r="P1057" s="21">
        <v>0</v>
      </c>
      <c r="R1057" s="21">
        <v>0</v>
      </c>
      <c r="T1057" s="21">
        <v>0</v>
      </c>
      <c r="V1057" s="21">
        <v>0</v>
      </c>
      <c r="X1057" s="21">
        <v>0</v>
      </c>
      <c r="Z1057" s="21">
        <v>0</v>
      </c>
      <c r="AB1057" s="22">
        <v>0</v>
      </c>
      <c r="AD1057" s="5" t="str">
        <f t="shared" si="16"/>
        <v>No</v>
      </c>
      <c r="AF1057" s="28"/>
      <c r="AG1057" s="21"/>
    </row>
    <row r="1058" spans="1:33">
      <c r="A1058" s="8" t="s">
        <v>1832</v>
      </c>
      <c r="B1058" s="8" t="s">
        <v>1833</v>
      </c>
      <c r="C1058" s="9" t="s">
        <v>466</v>
      </c>
      <c r="D1058" s="185">
        <v>5186</v>
      </c>
      <c r="E1058" s="188">
        <v>50186</v>
      </c>
      <c r="F1058" s="9" t="s">
        <v>88</v>
      </c>
      <c r="G1058" s="9" t="s">
        <v>5756</v>
      </c>
      <c r="H1058" s="10">
        <v>202637</v>
      </c>
      <c r="I1058" s="11">
        <v>13</v>
      </c>
      <c r="J1058" s="24">
        <v>0</v>
      </c>
      <c r="K1058" s="20"/>
      <c r="L1058" s="14">
        <v>0</v>
      </c>
      <c r="N1058" s="21">
        <v>0</v>
      </c>
      <c r="P1058" s="21">
        <v>0</v>
      </c>
      <c r="R1058" s="21">
        <v>0</v>
      </c>
      <c r="T1058" s="21">
        <v>0</v>
      </c>
      <c r="V1058" s="21">
        <v>0</v>
      </c>
      <c r="X1058" s="21">
        <v>0</v>
      </c>
      <c r="Z1058" s="21">
        <v>34899</v>
      </c>
      <c r="AB1058" s="22">
        <v>34899</v>
      </c>
      <c r="AD1058" s="5" t="str">
        <f t="shared" si="16"/>
        <v>No</v>
      </c>
      <c r="AF1058" s="28"/>
      <c r="AG1058" s="21"/>
    </row>
    <row r="1059" spans="1:33">
      <c r="A1059" s="8" t="s">
        <v>565</v>
      </c>
      <c r="B1059" s="8" t="s">
        <v>566</v>
      </c>
      <c r="C1059" s="9" t="s">
        <v>217</v>
      </c>
      <c r="D1059" s="185">
        <v>3041</v>
      </c>
      <c r="E1059" s="188">
        <v>30041</v>
      </c>
      <c r="F1059" s="9" t="s">
        <v>83</v>
      </c>
      <c r="G1059" s="9" t="s">
        <v>5756</v>
      </c>
      <c r="H1059" s="10">
        <v>51899</v>
      </c>
      <c r="I1059" s="11">
        <v>13</v>
      </c>
      <c r="J1059" s="24">
        <v>0</v>
      </c>
      <c r="K1059" s="20"/>
      <c r="L1059" s="14">
        <v>0</v>
      </c>
      <c r="N1059" s="21">
        <v>0</v>
      </c>
      <c r="P1059" s="21">
        <v>0</v>
      </c>
      <c r="R1059" s="21">
        <v>0</v>
      </c>
      <c r="T1059" s="21">
        <v>0</v>
      </c>
      <c r="V1059" s="21">
        <v>0</v>
      </c>
      <c r="X1059" s="21">
        <v>0</v>
      </c>
      <c r="Z1059" s="21">
        <v>379135</v>
      </c>
      <c r="AB1059" s="22">
        <v>379135</v>
      </c>
      <c r="AD1059" s="5" t="str">
        <f t="shared" si="16"/>
        <v>No</v>
      </c>
      <c r="AF1059" s="28"/>
      <c r="AG1059" s="21"/>
    </row>
    <row r="1060" spans="1:33">
      <c r="A1060" s="8" t="s">
        <v>5202</v>
      </c>
      <c r="B1060" s="8" t="s">
        <v>5203</v>
      </c>
      <c r="C1060" s="9" t="s">
        <v>168</v>
      </c>
      <c r="D1060" s="185" t="s">
        <v>5204</v>
      </c>
      <c r="E1060" s="188" t="s">
        <v>5205</v>
      </c>
      <c r="F1060" s="9" t="s">
        <v>88</v>
      </c>
      <c r="G1060" s="9" t="s">
        <v>147</v>
      </c>
      <c r="H1060" s="10">
        <v>0</v>
      </c>
      <c r="I1060" s="11">
        <v>13</v>
      </c>
      <c r="J1060" s="24">
        <v>0</v>
      </c>
      <c r="K1060" s="20"/>
      <c r="L1060" s="14">
        <v>0</v>
      </c>
      <c r="N1060" s="21">
        <v>0</v>
      </c>
      <c r="P1060" s="21">
        <v>0</v>
      </c>
      <c r="R1060" s="21">
        <v>0</v>
      </c>
      <c r="T1060" s="21">
        <v>0</v>
      </c>
      <c r="V1060" s="21">
        <v>0</v>
      </c>
      <c r="X1060" s="21">
        <v>0</v>
      </c>
      <c r="Z1060" s="21">
        <v>141654</v>
      </c>
      <c r="AB1060" s="22">
        <v>141654</v>
      </c>
      <c r="AD1060" s="5" t="str">
        <f t="shared" si="16"/>
        <v>No</v>
      </c>
      <c r="AF1060" s="28"/>
      <c r="AG1060" s="21"/>
    </row>
    <row r="1061" spans="1:33">
      <c r="A1061" s="8" t="s">
        <v>4185</v>
      </c>
      <c r="B1061" s="8" t="s">
        <v>4186</v>
      </c>
      <c r="C1061" s="9" t="s">
        <v>154</v>
      </c>
      <c r="D1061" s="185" t="s">
        <v>4187</v>
      </c>
      <c r="E1061" s="188" t="s">
        <v>4188</v>
      </c>
      <c r="F1061" s="9" t="s">
        <v>83</v>
      </c>
      <c r="G1061" s="9" t="s">
        <v>147</v>
      </c>
      <c r="H1061" s="10">
        <v>0</v>
      </c>
      <c r="I1061" s="11">
        <v>13</v>
      </c>
      <c r="J1061" s="24">
        <v>0</v>
      </c>
      <c r="K1061" s="20"/>
      <c r="L1061" s="14">
        <v>0</v>
      </c>
      <c r="N1061" s="21">
        <v>0</v>
      </c>
      <c r="P1061" s="21">
        <v>0</v>
      </c>
      <c r="R1061" s="21">
        <v>0</v>
      </c>
      <c r="T1061" s="21">
        <v>0</v>
      </c>
      <c r="V1061" s="21">
        <v>0</v>
      </c>
      <c r="X1061" s="21">
        <v>0</v>
      </c>
      <c r="Z1061" s="21">
        <v>117149</v>
      </c>
      <c r="AB1061" s="22">
        <v>117149</v>
      </c>
      <c r="AD1061" s="5" t="str">
        <f t="shared" si="16"/>
        <v>No</v>
      </c>
      <c r="AF1061" s="28"/>
      <c r="AG1061" s="21"/>
    </row>
    <row r="1062" spans="1:33">
      <c r="A1062" s="8" t="s">
        <v>4221</v>
      </c>
      <c r="B1062" s="8" t="s">
        <v>4222</v>
      </c>
      <c r="C1062" s="9" t="s">
        <v>39</v>
      </c>
      <c r="D1062" s="185" t="s">
        <v>4223</v>
      </c>
      <c r="E1062" s="188">
        <v>90005</v>
      </c>
      <c r="F1062" s="9" t="s">
        <v>36</v>
      </c>
      <c r="G1062" s="9" t="s">
        <v>5756</v>
      </c>
      <c r="H1062" s="10">
        <v>0</v>
      </c>
      <c r="I1062" s="11">
        <v>13</v>
      </c>
      <c r="J1062" s="24">
        <v>0</v>
      </c>
      <c r="K1062" s="20"/>
      <c r="L1062" s="14">
        <v>0</v>
      </c>
      <c r="N1062" s="21">
        <v>0</v>
      </c>
      <c r="P1062" s="21">
        <v>0</v>
      </c>
      <c r="R1062" s="21">
        <v>0</v>
      </c>
      <c r="T1062" s="21">
        <v>0</v>
      </c>
      <c r="V1062" s="21">
        <v>0</v>
      </c>
      <c r="X1062" s="21">
        <v>0</v>
      </c>
      <c r="Z1062" s="21">
        <v>0</v>
      </c>
      <c r="AB1062" s="22">
        <v>0</v>
      </c>
      <c r="AD1062" s="5" t="str">
        <f t="shared" si="16"/>
        <v>No</v>
      </c>
      <c r="AF1062" s="28"/>
      <c r="AG1062" s="21"/>
    </row>
    <row r="1063" spans="1:33">
      <c r="A1063" s="8" t="s">
        <v>6186</v>
      </c>
      <c r="B1063" s="8" t="s">
        <v>448</v>
      </c>
      <c r="C1063" s="9" t="s">
        <v>91</v>
      </c>
      <c r="D1063" s="185"/>
      <c r="E1063" s="188">
        <v>90265</v>
      </c>
      <c r="F1063" s="9" t="s">
        <v>83</v>
      </c>
      <c r="G1063" s="9" t="s">
        <v>5756</v>
      </c>
      <c r="H1063" s="10">
        <v>12150996</v>
      </c>
      <c r="I1063" s="11">
        <v>13</v>
      </c>
      <c r="J1063" s="24">
        <v>0</v>
      </c>
      <c r="K1063" s="20"/>
      <c r="L1063" s="14">
        <v>0</v>
      </c>
      <c r="N1063" s="21">
        <v>0</v>
      </c>
      <c r="P1063" s="21">
        <v>0</v>
      </c>
      <c r="R1063" s="21">
        <v>0</v>
      </c>
      <c r="T1063" s="21">
        <v>0</v>
      </c>
      <c r="V1063" s="21">
        <v>0</v>
      </c>
      <c r="X1063" s="21">
        <v>0</v>
      </c>
      <c r="Z1063" s="21">
        <v>2723544</v>
      </c>
      <c r="AB1063" s="22">
        <v>2723544</v>
      </c>
      <c r="AD1063" s="5" t="str">
        <f t="shared" si="16"/>
        <v>No</v>
      </c>
      <c r="AF1063" s="28"/>
      <c r="AG1063" s="21"/>
    </row>
    <row r="1064" spans="1:33">
      <c r="A1064" s="8" t="s">
        <v>2528</v>
      </c>
      <c r="B1064" s="8" t="s">
        <v>2529</v>
      </c>
      <c r="C1064" s="9" t="s">
        <v>466</v>
      </c>
      <c r="D1064" s="185" t="s">
        <v>2530</v>
      </c>
      <c r="E1064" s="188" t="s">
        <v>2531</v>
      </c>
      <c r="F1064" s="9" t="s">
        <v>83</v>
      </c>
      <c r="G1064" s="9" t="s">
        <v>147</v>
      </c>
      <c r="H1064" s="10">
        <v>0</v>
      </c>
      <c r="I1064" s="11">
        <v>13</v>
      </c>
      <c r="J1064" s="24">
        <v>0</v>
      </c>
      <c r="K1064" s="20"/>
      <c r="L1064" s="14">
        <v>0</v>
      </c>
      <c r="N1064" s="21">
        <v>0</v>
      </c>
      <c r="P1064" s="21">
        <v>0</v>
      </c>
      <c r="R1064" s="21">
        <v>0</v>
      </c>
      <c r="T1064" s="21">
        <v>0</v>
      </c>
      <c r="V1064" s="21">
        <v>0</v>
      </c>
      <c r="X1064" s="21">
        <v>0</v>
      </c>
      <c r="Z1064" s="21">
        <v>0</v>
      </c>
      <c r="AB1064" s="22">
        <v>0</v>
      </c>
      <c r="AD1064" s="5" t="str">
        <f t="shared" si="16"/>
        <v>No</v>
      </c>
      <c r="AF1064" s="28"/>
      <c r="AG1064" s="21"/>
    </row>
    <row r="1065" spans="1:33">
      <c r="A1065" s="8" t="s">
        <v>6193</v>
      </c>
      <c r="B1065" s="8" t="s">
        <v>6194</v>
      </c>
      <c r="C1065" s="9" t="s">
        <v>91</v>
      </c>
      <c r="D1065" s="185"/>
      <c r="E1065" s="188">
        <v>90257</v>
      </c>
      <c r="F1065" s="9" t="s">
        <v>83</v>
      </c>
      <c r="G1065" s="9" t="s">
        <v>5756</v>
      </c>
      <c r="H1065" s="10">
        <v>12150996</v>
      </c>
      <c r="I1065" s="11">
        <v>13</v>
      </c>
      <c r="J1065" s="24">
        <v>0</v>
      </c>
      <c r="K1065" s="20"/>
      <c r="L1065" s="14">
        <v>0</v>
      </c>
      <c r="N1065" s="21">
        <v>0</v>
      </c>
      <c r="P1065" s="21">
        <v>0</v>
      </c>
      <c r="R1065" s="21">
        <v>0</v>
      </c>
      <c r="T1065" s="21">
        <v>0</v>
      </c>
      <c r="V1065" s="21">
        <v>0</v>
      </c>
      <c r="X1065" s="21">
        <v>0</v>
      </c>
      <c r="Z1065" s="21">
        <v>0</v>
      </c>
      <c r="AB1065" s="22">
        <v>0</v>
      </c>
      <c r="AD1065" s="5" t="str">
        <f t="shared" si="16"/>
        <v>No</v>
      </c>
      <c r="AF1065" s="28"/>
      <c r="AG1065" s="21"/>
    </row>
    <row r="1066" spans="1:33">
      <c r="A1066" s="8" t="s">
        <v>3087</v>
      </c>
      <c r="B1066" s="8" t="s">
        <v>6445</v>
      </c>
      <c r="C1066" s="9" t="s">
        <v>171</v>
      </c>
      <c r="D1066" s="185" t="s">
        <v>3088</v>
      </c>
      <c r="E1066" s="188" t="s">
        <v>3089</v>
      </c>
      <c r="F1066" s="9" t="s">
        <v>157</v>
      </c>
      <c r="G1066" s="9" t="s">
        <v>147</v>
      </c>
      <c r="H1066" s="10">
        <v>0</v>
      </c>
      <c r="I1066" s="11">
        <v>13</v>
      </c>
      <c r="J1066" s="24">
        <v>0</v>
      </c>
      <c r="K1066" s="20"/>
      <c r="L1066" s="14">
        <v>0</v>
      </c>
      <c r="N1066" s="21">
        <v>0</v>
      </c>
      <c r="P1066" s="21">
        <v>0</v>
      </c>
      <c r="R1066" s="21">
        <v>0</v>
      </c>
      <c r="T1066" s="21">
        <v>0</v>
      </c>
      <c r="V1066" s="21">
        <v>0</v>
      </c>
      <c r="X1066" s="21">
        <v>0</v>
      </c>
      <c r="Z1066" s="21">
        <v>377688</v>
      </c>
      <c r="AB1066" s="22">
        <v>377688</v>
      </c>
      <c r="AD1066" s="5" t="str">
        <f t="shared" si="16"/>
        <v>No</v>
      </c>
      <c r="AF1066" s="28"/>
      <c r="AG1066" s="21"/>
    </row>
    <row r="1067" spans="1:33">
      <c r="A1067" s="8" t="s">
        <v>5276</v>
      </c>
      <c r="B1067" s="8" t="s">
        <v>5277</v>
      </c>
      <c r="C1067" s="9" t="s">
        <v>91</v>
      </c>
      <c r="D1067" s="185">
        <v>9197</v>
      </c>
      <c r="E1067" s="188">
        <v>90197</v>
      </c>
      <c r="F1067" s="9" t="s">
        <v>83</v>
      </c>
      <c r="G1067" s="9" t="s">
        <v>5756</v>
      </c>
      <c r="H1067" s="10">
        <v>87569</v>
      </c>
      <c r="I1067" s="11">
        <v>13</v>
      </c>
      <c r="J1067" s="24">
        <v>0</v>
      </c>
      <c r="K1067" s="20"/>
      <c r="L1067" s="14">
        <v>0</v>
      </c>
      <c r="N1067" s="21">
        <v>0</v>
      </c>
      <c r="P1067" s="21">
        <v>0</v>
      </c>
      <c r="R1067" s="21">
        <v>0</v>
      </c>
      <c r="T1067" s="21">
        <v>0</v>
      </c>
      <c r="V1067" s="21">
        <v>0</v>
      </c>
      <c r="X1067" s="21">
        <v>0</v>
      </c>
      <c r="Z1067" s="21">
        <v>2136970</v>
      </c>
      <c r="AB1067" s="22">
        <v>2136970</v>
      </c>
      <c r="AD1067" s="5" t="str">
        <f t="shared" si="16"/>
        <v>No</v>
      </c>
      <c r="AF1067" s="28"/>
      <c r="AG1067" s="21"/>
    </row>
    <row r="1068" spans="1:33">
      <c r="A1068" s="8" t="s">
        <v>4679</v>
      </c>
      <c r="B1068" s="8" t="s">
        <v>3145</v>
      </c>
      <c r="C1068" s="9" t="s">
        <v>42</v>
      </c>
      <c r="D1068" s="185" t="s">
        <v>4680</v>
      </c>
      <c r="E1068" s="188" t="s">
        <v>4681</v>
      </c>
      <c r="F1068" s="9" t="s">
        <v>83</v>
      </c>
      <c r="G1068" s="9" t="s">
        <v>147</v>
      </c>
      <c r="H1068" s="10">
        <v>0</v>
      </c>
      <c r="I1068" s="11">
        <v>13</v>
      </c>
      <c r="J1068" s="24">
        <v>0</v>
      </c>
      <c r="K1068" s="20"/>
      <c r="L1068" s="14">
        <v>0</v>
      </c>
      <c r="N1068" s="21">
        <v>0</v>
      </c>
      <c r="P1068" s="21">
        <v>0</v>
      </c>
      <c r="R1068" s="21">
        <v>0</v>
      </c>
      <c r="T1068" s="21">
        <v>0</v>
      </c>
      <c r="V1068" s="21">
        <v>0</v>
      </c>
      <c r="X1068" s="21">
        <v>0</v>
      </c>
      <c r="Z1068" s="21">
        <v>1014134</v>
      </c>
      <c r="AB1068" s="22">
        <v>1014134</v>
      </c>
      <c r="AD1068" s="5" t="str">
        <f t="shared" si="16"/>
        <v>No</v>
      </c>
      <c r="AF1068" s="28"/>
      <c r="AG1068" s="21"/>
    </row>
    <row r="1069" spans="1:33">
      <c r="A1069" s="8" t="s">
        <v>6189</v>
      </c>
      <c r="B1069" s="8" t="s">
        <v>5195</v>
      </c>
      <c r="C1069" s="9" t="s">
        <v>168</v>
      </c>
      <c r="D1069" s="185" t="s">
        <v>5196</v>
      </c>
      <c r="E1069" s="188" t="s">
        <v>5197</v>
      </c>
      <c r="F1069" s="9" t="s">
        <v>88</v>
      </c>
      <c r="G1069" s="9" t="s">
        <v>147</v>
      </c>
      <c r="H1069" s="10">
        <v>0</v>
      </c>
      <c r="I1069" s="11">
        <v>13</v>
      </c>
      <c r="J1069" s="24">
        <v>0</v>
      </c>
      <c r="K1069" s="20"/>
      <c r="L1069" s="14">
        <v>0</v>
      </c>
      <c r="N1069" s="21">
        <v>0</v>
      </c>
      <c r="P1069" s="21">
        <v>0</v>
      </c>
      <c r="R1069" s="21">
        <v>0</v>
      </c>
      <c r="T1069" s="21">
        <v>0</v>
      </c>
      <c r="V1069" s="21">
        <v>0</v>
      </c>
      <c r="X1069" s="21">
        <v>0</v>
      </c>
      <c r="Z1069" s="21">
        <v>190466</v>
      </c>
      <c r="AB1069" s="22">
        <v>190466</v>
      </c>
      <c r="AD1069" s="5" t="str">
        <f t="shared" si="16"/>
        <v>No</v>
      </c>
      <c r="AF1069" s="28"/>
      <c r="AG1069" s="21"/>
    </row>
    <row r="1070" spans="1:33">
      <c r="A1070" s="8" t="s">
        <v>6204</v>
      </c>
      <c r="B1070" s="8" t="s">
        <v>3505</v>
      </c>
      <c r="C1070" s="9" t="s">
        <v>580</v>
      </c>
      <c r="D1070" s="185" t="s">
        <v>6205</v>
      </c>
      <c r="E1070" s="188" t="s">
        <v>6206</v>
      </c>
      <c r="F1070" s="9" t="s">
        <v>157</v>
      </c>
      <c r="G1070" s="9" t="s">
        <v>147</v>
      </c>
      <c r="H1070" s="10">
        <v>0</v>
      </c>
      <c r="I1070" s="11">
        <v>13</v>
      </c>
      <c r="J1070" s="24">
        <v>0</v>
      </c>
      <c r="K1070" s="20"/>
      <c r="L1070" s="14">
        <v>0</v>
      </c>
      <c r="N1070" s="21">
        <v>0</v>
      </c>
      <c r="P1070" s="21">
        <v>0</v>
      </c>
      <c r="R1070" s="21">
        <v>0</v>
      </c>
      <c r="T1070" s="21">
        <v>0</v>
      </c>
      <c r="V1070" s="21">
        <v>0</v>
      </c>
      <c r="X1070" s="21">
        <v>0</v>
      </c>
      <c r="Z1070" s="21">
        <v>76143</v>
      </c>
      <c r="AB1070" s="22">
        <v>76143</v>
      </c>
      <c r="AD1070" s="5" t="str">
        <f t="shared" si="16"/>
        <v>No</v>
      </c>
      <c r="AF1070" s="28"/>
      <c r="AG1070" s="21"/>
    </row>
    <row r="1071" spans="1:33">
      <c r="A1071" s="8" t="s">
        <v>546</v>
      </c>
      <c r="B1071" s="8" t="s">
        <v>547</v>
      </c>
      <c r="C1071" s="9" t="s">
        <v>50</v>
      </c>
      <c r="D1071" s="185">
        <v>4049</v>
      </c>
      <c r="E1071" s="188">
        <v>40049</v>
      </c>
      <c r="F1071" s="9" t="s">
        <v>83</v>
      </c>
      <c r="G1071" s="9" t="s">
        <v>5756</v>
      </c>
      <c r="H1071" s="10">
        <v>64172</v>
      </c>
      <c r="I1071" s="11">
        <v>13</v>
      </c>
      <c r="J1071" s="24">
        <v>0</v>
      </c>
      <c r="K1071" s="20"/>
      <c r="L1071" s="14">
        <v>0</v>
      </c>
      <c r="N1071" s="21">
        <v>0</v>
      </c>
      <c r="P1071" s="21">
        <v>0</v>
      </c>
      <c r="R1071" s="21">
        <v>0</v>
      </c>
      <c r="T1071" s="21">
        <v>0</v>
      </c>
      <c r="V1071" s="21">
        <v>0</v>
      </c>
      <c r="X1071" s="21">
        <v>0</v>
      </c>
      <c r="Z1071" s="21">
        <v>0</v>
      </c>
      <c r="AB1071" s="22">
        <v>0</v>
      </c>
      <c r="AD1071" s="5" t="str">
        <f t="shared" si="16"/>
        <v>No</v>
      </c>
      <c r="AF1071" s="28"/>
      <c r="AG1071" s="21"/>
    </row>
    <row r="1072" spans="1:33">
      <c r="A1072" s="8" t="s">
        <v>550</v>
      </c>
      <c r="B1072" s="8" t="s">
        <v>551</v>
      </c>
      <c r="C1072" s="9" t="s">
        <v>168</v>
      </c>
      <c r="D1072" s="185">
        <v>61</v>
      </c>
      <c r="E1072" s="188">
        <v>61</v>
      </c>
      <c r="F1072" s="9" t="s">
        <v>83</v>
      </c>
      <c r="G1072" s="9" t="s">
        <v>5756</v>
      </c>
      <c r="H1072" s="10">
        <v>56997</v>
      </c>
      <c r="I1072" s="11">
        <v>13</v>
      </c>
      <c r="J1072" s="24">
        <v>0</v>
      </c>
      <c r="K1072" s="20"/>
      <c r="L1072" s="14">
        <v>0</v>
      </c>
      <c r="N1072" s="21">
        <v>0</v>
      </c>
      <c r="P1072" s="21">
        <v>0</v>
      </c>
      <c r="R1072" s="21">
        <v>0</v>
      </c>
      <c r="T1072" s="21">
        <v>0</v>
      </c>
      <c r="V1072" s="21">
        <v>0</v>
      </c>
      <c r="X1072" s="21">
        <v>0</v>
      </c>
      <c r="Z1072" s="21">
        <v>68560</v>
      </c>
      <c r="AB1072" s="22">
        <v>68560</v>
      </c>
      <c r="AD1072" s="5" t="str">
        <f t="shared" si="16"/>
        <v>No</v>
      </c>
      <c r="AF1072" s="28"/>
      <c r="AG1072" s="21"/>
    </row>
    <row r="1073" spans="1:33">
      <c r="A1073" s="8" t="s">
        <v>2622</v>
      </c>
      <c r="B1073" s="8" t="s">
        <v>1389</v>
      </c>
      <c r="C1073" s="9" t="s">
        <v>466</v>
      </c>
      <c r="D1073" s="185" t="s">
        <v>2624</v>
      </c>
      <c r="E1073" s="188" t="s">
        <v>2625</v>
      </c>
      <c r="F1073" s="9" t="s">
        <v>83</v>
      </c>
      <c r="G1073" s="9" t="s">
        <v>147</v>
      </c>
      <c r="H1073" s="10">
        <v>0</v>
      </c>
      <c r="I1073" s="11">
        <v>13</v>
      </c>
      <c r="J1073" s="24">
        <v>0</v>
      </c>
      <c r="K1073" s="20"/>
      <c r="L1073" s="14">
        <v>0</v>
      </c>
      <c r="N1073" s="21">
        <v>0</v>
      </c>
      <c r="P1073" s="21">
        <v>0</v>
      </c>
      <c r="R1073" s="21">
        <v>0</v>
      </c>
      <c r="T1073" s="21">
        <v>0</v>
      </c>
      <c r="V1073" s="21">
        <v>0</v>
      </c>
      <c r="X1073" s="21">
        <v>0</v>
      </c>
      <c r="Z1073" s="21">
        <v>10000</v>
      </c>
      <c r="AB1073" s="22">
        <v>10000</v>
      </c>
      <c r="AD1073" s="5" t="str">
        <f t="shared" si="16"/>
        <v>No</v>
      </c>
      <c r="AF1073" s="28"/>
      <c r="AG1073" s="21"/>
    </row>
    <row r="1074" spans="1:33">
      <c r="A1074" s="8" t="s">
        <v>6581</v>
      </c>
      <c r="B1074" s="8" t="s">
        <v>1389</v>
      </c>
      <c r="C1074" s="9" t="s">
        <v>58</v>
      </c>
      <c r="D1074" s="185" t="s">
        <v>5388</v>
      </c>
      <c r="E1074" s="188" t="s">
        <v>5389</v>
      </c>
      <c r="F1074" s="9" t="s">
        <v>88</v>
      </c>
      <c r="G1074" s="9" t="s">
        <v>147</v>
      </c>
      <c r="H1074" s="10">
        <v>0</v>
      </c>
      <c r="I1074" s="11">
        <v>13</v>
      </c>
      <c r="J1074" s="24">
        <v>0</v>
      </c>
      <c r="K1074" s="20"/>
      <c r="L1074" s="14">
        <v>0</v>
      </c>
      <c r="N1074" s="21">
        <v>0</v>
      </c>
      <c r="P1074" s="21">
        <v>0</v>
      </c>
      <c r="R1074" s="21">
        <v>0</v>
      </c>
      <c r="T1074" s="21">
        <v>0</v>
      </c>
      <c r="V1074" s="21">
        <v>0</v>
      </c>
      <c r="X1074" s="21">
        <v>0</v>
      </c>
      <c r="Z1074" s="21">
        <v>189271</v>
      </c>
      <c r="AB1074" s="22">
        <v>189271</v>
      </c>
      <c r="AD1074" s="5" t="str">
        <f t="shared" si="16"/>
        <v>No</v>
      </c>
      <c r="AF1074" s="28"/>
      <c r="AG1074" s="21"/>
    </row>
    <row r="1075" spans="1:33">
      <c r="A1075" s="8" t="s">
        <v>3014</v>
      </c>
      <c r="B1075" s="8" t="s">
        <v>3015</v>
      </c>
      <c r="C1075" s="9" t="s">
        <v>217</v>
      </c>
      <c r="D1075" s="185" t="s">
        <v>3016</v>
      </c>
      <c r="E1075" s="188">
        <v>30131</v>
      </c>
      <c r="F1075" s="9" t="s">
        <v>83</v>
      </c>
      <c r="G1075" s="9" t="s">
        <v>5756</v>
      </c>
      <c r="H1075" s="10">
        <v>58875</v>
      </c>
      <c r="I1075" s="11">
        <v>13</v>
      </c>
      <c r="J1075" s="24">
        <v>0</v>
      </c>
      <c r="K1075" s="20"/>
      <c r="L1075" s="14">
        <v>0</v>
      </c>
      <c r="N1075" s="21">
        <v>0</v>
      </c>
      <c r="P1075" s="21">
        <v>0</v>
      </c>
      <c r="R1075" s="21">
        <v>0</v>
      </c>
      <c r="T1075" s="21">
        <v>0</v>
      </c>
      <c r="V1075" s="21">
        <v>0</v>
      </c>
      <c r="X1075" s="21">
        <v>0</v>
      </c>
      <c r="Z1075" s="21">
        <v>258694</v>
      </c>
      <c r="AB1075" s="22">
        <v>258694</v>
      </c>
      <c r="AD1075" s="5" t="str">
        <f t="shared" si="16"/>
        <v>No</v>
      </c>
      <c r="AF1075" s="28"/>
      <c r="AG1075" s="21"/>
    </row>
    <row r="1076" spans="1:33">
      <c r="A1076" s="8" t="s">
        <v>4720</v>
      </c>
      <c r="B1076" s="8" t="s">
        <v>6441</v>
      </c>
      <c r="C1076" s="9" t="s">
        <v>79</v>
      </c>
      <c r="D1076" s="185" t="s">
        <v>4721</v>
      </c>
      <c r="E1076" s="188" t="s">
        <v>4722</v>
      </c>
      <c r="F1076" s="9" t="s">
        <v>83</v>
      </c>
      <c r="G1076" s="9" t="s">
        <v>147</v>
      </c>
      <c r="H1076" s="10">
        <v>0</v>
      </c>
      <c r="I1076" s="11">
        <v>13</v>
      </c>
      <c r="J1076" s="24">
        <v>0</v>
      </c>
      <c r="K1076" s="20"/>
      <c r="L1076" s="14">
        <v>0</v>
      </c>
      <c r="N1076" s="21">
        <v>0</v>
      </c>
      <c r="P1076" s="21">
        <v>0</v>
      </c>
      <c r="R1076" s="21">
        <v>0</v>
      </c>
      <c r="T1076" s="21">
        <v>0</v>
      </c>
      <c r="V1076" s="21">
        <v>0</v>
      </c>
      <c r="X1076" s="21">
        <v>0</v>
      </c>
      <c r="Z1076" s="21">
        <v>29750</v>
      </c>
      <c r="AB1076" s="22">
        <v>29750</v>
      </c>
      <c r="AD1076" s="5" t="str">
        <f t="shared" si="16"/>
        <v>No</v>
      </c>
      <c r="AF1076" s="28"/>
      <c r="AG1076" s="21"/>
    </row>
    <row r="1077" spans="1:33">
      <c r="A1077" s="8" t="s">
        <v>1192</v>
      </c>
      <c r="B1077" s="8" t="s">
        <v>1193</v>
      </c>
      <c r="C1077" s="9" t="s">
        <v>238</v>
      </c>
      <c r="D1077" s="185">
        <v>1107</v>
      </c>
      <c r="E1077" s="188">
        <v>10107</v>
      </c>
      <c r="F1077" s="9" t="s">
        <v>88</v>
      </c>
      <c r="G1077" s="9" t="s">
        <v>84</v>
      </c>
      <c r="H1077" s="10">
        <v>923311</v>
      </c>
      <c r="I1077" s="11">
        <v>13</v>
      </c>
      <c r="J1077" s="24">
        <v>0</v>
      </c>
      <c r="K1077" s="20"/>
      <c r="L1077" s="14">
        <v>0</v>
      </c>
      <c r="N1077" s="21">
        <v>0</v>
      </c>
      <c r="P1077" s="21">
        <v>0</v>
      </c>
      <c r="R1077" s="21">
        <v>0</v>
      </c>
      <c r="T1077" s="21">
        <v>0</v>
      </c>
      <c r="V1077" s="21">
        <v>0</v>
      </c>
      <c r="X1077" s="21">
        <v>0</v>
      </c>
      <c r="Z1077" s="21">
        <v>0</v>
      </c>
      <c r="AB1077" s="22">
        <v>0</v>
      </c>
      <c r="AD1077" s="5" t="str">
        <f t="shared" si="16"/>
        <v>No</v>
      </c>
      <c r="AF1077" s="28"/>
      <c r="AG1077" s="21"/>
    </row>
    <row r="1078" spans="1:33">
      <c r="A1078" s="8" t="s">
        <v>5974</v>
      </c>
      <c r="B1078" s="8" t="s">
        <v>3090</v>
      </c>
      <c r="C1078" s="9" t="s">
        <v>171</v>
      </c>
      <c r="D1078" s="185" t="s">
        <v>5975</v>
      </c>
      <c r="E1078" s="188" t="s">
        <v>5976</v>
      </c>
      <c r="F1078" s="9" t="s">
        <v>83</v>
      </c>
      <c r="G1078" s="9" t="s">
        <v>147</v>
      </c>
      <c r="H1078" s="10">
        <v>0</v>
      </c>
      <c r="I1078" s="11">
        <v>13</v>
      </c>
      <c r="J1078" s="24">
        <v>0</v>
      </c>
      <c r="K1078" s="20"/>
      <c r="L1078" s="14">
        <v>0</v>
      </c>
      <c r="N1078" s="21">
        <v>0</v>
      </c>
      <c r="P1078" s="21">
        <v>0</v>
      </c>
      <c r="R1078" s="21">
        <v>0</v>
      </c>
      <c r="T1078" s="21">
        <v>0</v>
      </c>
      <c r="V1078" s="21">
        <v>0</v>
      </c>
      <c r="X1078" s="21">
        <v>0</v>
      </c>
      <c r="Z1078" s="21">
        <v>282853</v>
      </c>
      <c r="AB1078" s="22">
        <v>282853</v>
      </c>
      <c r="AD1078" s="5" t="str">
        <f t="shared" si="16"/>
        <v>No</v>
      </c>
      <c r="AF1078" s="28"/>
      <c r="AG1078" s="21"/>
    </row>
    <row r="1079" spans="1:33">
      <c r="A1079" s="8" t="s">
        <v>4923</v>
      </c>
      <c r="B1079" s="8" t="s">
        <v>4766</v>
      </c>
      <c r="C1079" s="9" t="s">
        <v>91</v>
      </c>
      <c r="D1079" s="185" t="s">
        <v>4924</v>
      </c>
      <c r="E1079" s="188" t="s">
        <v>4925</v>
      </c>
      <c r="F1079" s="9" t="s">
        <v>83</v>
      </c>
      <c r="G1079" s="9" t="s">
        <v>147</v>
      </c>
      <c r="H1079" s="10">
        <v>0</v>
      </c>
      <c r="I1079" s="11">
        <v>13</v>
      </c>
      <c r="J1079" s="24">
        <v>0</v>
      </c>
      <c r="K1079" s="20"/>
      <c r="L1079" s="14">
        <v>0</v>
      </c>
      <c r="N1079" s="21">
        <v>0</v>
      </c>
      <c r="P1079" s="21">
        <v>0</v>
      </c>
      <c r="R1079" s="21">
        <v>0</v>
      </c>
      <c r="T1079" s="21">
        <v>0</v>
      </c>
      <c r="V1079" s="21">
        <v>0</v>
      </c>
      <c r="X1079" s="21">
        <v>0</v>
      </c>
      <c r="Z1079" s="21">
        <v>1409020</v>
      </c>
      <c r="AB1079" s="22">
        <v>1409020</v>
      </c>
      <c r="AD1079" s="5" t="str">
        <f t="shared" si="16"/>
        <v>No</v>
      </c>
      <c r="AF1079" s="28"/>
      <c r="AG1079" s="21"/>
    </row>
    <row r="1080" spans="1:33">
      <c r="A1080" s="8" t="s">
        <v>4729</v>
      </c>
      <c r="B1080" s="8" t="s">
        <v>4730</v>
      </c>
      <c r="C1080" s="9" t="s">
        <v>79</v>
      </c>
      <c r="D1080" s="185" t="s">
        <v>4731</v>
      </c>
      <c r="E1080" s="188" t="s">
        <v>4732</v>
      </c>
      <c r="F1080" s="9" t="s">
        <v>157</v>
      </c>
      <c r="G1080" s="9" t="s">
        <v>147</v>
      </c>
      <c r="H1080" s="10">
        <v>0</v>
      </c>
      <c r="I1080" s="11">
        <v>13</v>
      </c>
      <c r="J1080" s="24">
        <v>0</v>
      </c>
      <c r="K1080" s="20"/>
      <c r="L1080" s="14">
        <v>0</v>
      </c>
      <c r="N1080" s="21">
        <v>0</v>
      </c>
      <c r="P1080" s="21">
        <v>0</v>
      </c>
      <c r="R1080" s="21">
        <v>0</v>
      </c>
      <c r="T1080" s="21">
        <v>0</v>
      </c>
      <c r="V1080" s="21">
        <v>0</v>
      </c>
      <c r="X1080" s="21">
        <v>0</v>
      </c>
      <c r="Z1080" s="21">
        <v>65595</v>
      </c>
      <c r="AB1080" s="22">
        <v>65595</v>
      </c>
      <c r="AD1080" s="5" t="str">
        <f t="shared" si="16"/>
        <v>No</v>
      </c>
      <c r="AF1080" s="28"/>
      <c r="AG1080" s="21"/>
    </row>
    <row r="1081" spans="1:33">
      <c r="A1081" s="8" t="s">
        <v>656</v>
      </c>
      <c r="B1081" s="8" t="s">
        <v>657</v>
      </c>
      <c r="C1081" s="9" t="s">
        <v>46</v>
      </c>
      <c r="D1081" s="185" t="s">
        <v>658</v>
      </c>
      <c r="E1081" s="188">
        <v>55222</v>
      </c>
      <c r="F1081" s="9" t="s">
        <v>36</v>
      </c>
      <c r="G1081" s="9" t="s">
        <v>5756</v>
      </c>
      <c r="H1081" s="10">
        <v>0</v>
      </c>
      <c r="I1081" s="11">
        <v>13</v>
      </c>
      <c r="J1081" s="24">
        <v>0</v>
      </c>
      <c r="K1081" s="20"/>
      <c r="L1081" s="14">
        <v>0</v>
      </c>
      <c r="N1081" s="21">
        <v>0</v>
      </c>
      <c r="P1081" s="21">
        <v>0</v>
      </c>
      <c r="R1081" s="21">
        <v>0</v>
      </c>
      <c r="T1081" s="21">
        <v>0</v>
      </c>
      <c r="V1081" s="21">
        <v>0</v>
      </c>
      <c r="X1081" s="21">
        <v>0</v>
      </c>
      <c r="Z1081" s="21">
        <v>0</v>
      </c>
      <c r="AB1081" s="22">
        <v>0</v>
      </c>
      <c r="AD1081" s="5" t="str">
        <f t="shared" si="16"/>
        <v>No</v>
      </c>
      <c r="AF1081" s="28"/>
      <c r="AG1081" s="21"/>
    </row>
    <row r="1082" spans="1:33">
      <c r="A1082" s="8" t="s">
        <v>1190</v>
      </c>
      <c r="B1082" s="8" t="s">
        <v>1191</v>
      </c>
      <c r="C1082" s="9" t="s">
        <v>217</v>
      </c>
      <c r="D1082" s="185">
        <v>3040</v>
      </c>
      <c r="E1082" s="188">
        <v>30040</v>
      </c>
      <c r="F1082" s="9" t="s">
        <v>83</v>
      </c>
      <c r="G1082" s="9" t="s">
        <v>5756</v>
      </c>
      <c r="H1082" s="10">
        <v>2203663</v>
      </c>
      <c r="I1082" s="11">
        <v>13</v>
      </c>
      <c r="J1082" s="24">
        <v>0</v>
      </c>
      <c r="K1082" s="20"/>
      <c r="L1082" s="14">
        <v>0</v>
      </c>
      <c r="N1082" s="21">
        <v>0</v>
      </c>
      <c r="P1082" s="21">
        <v>0</v>
      </c>
      <c r="R1082" s="21">
        <v>0</v>
      </c>
      <c r="T1082" s="21">
        <v>0</v>
      </c>
      <c r="V1082" s="21">
        <v>0</v>
      </c>
      <c r="X1082" s="21">
        <v>0</v>
      </c>
      <c r="Z1082" s="21">
        <v>1958876</v>
      </c>
      <c r="AB1082" s="22">
        <v>1958876</v>
      </c>
      <c r="AD1082" s="5" t="str">
        <f t="shared" si="16"/>
        <v>No</v>
      </c>
      <c r="AF1082" s="28"/>
      <c r="AG1082" s="21"/>
    </row>
    <row r="1083" spans="1:33">
      <c r="A1083" s="8" t="s">
        <v>4256</v>
      </c>
      <c r="B1083" s="8" t="s">
        <v>1932</v>
      </c>
      <c r="C1083" s="9" t="s">
        <v>235</v>
      </c>
      <c r="D1083" s="185" t="s">
        <v>4257</v>
      </c>
      <c r="E1083" s="188" t="s">
        <v>4258</v>
      </c>
      <c r="F1083" s="9" t="s">
        <v>83</v>
      </c>
      <c r="G1083" s="9" t="s">
        <v>147</v>
      </c>
      <c r="H1083" s="10">
        <v>0</v>
      </c>
      <c r="I1083" s="11">
        <v>13</v>
      </c>
      <c r="J1083" s="24">
        <v>0</v>
      </c>
      <c r="K1083" s="20"/>
      <c r="L1083" s="14">
        <v>0</v>
      </c>
      <c r="N1083" s="21">
        <v>0</v>
      </c>
      <c r="P1083" s="21">
        <v>0</v>
      </c>
      <c r="R1083" s="21">
        <v>0</v>
      </c>
      <c r="T1083" s="21">
        <v>0</v>
      </c>
      <c r="V1083" s="21">
        <v>0</v>
      </c>
      <c r="X1083" s="21">
        <v>0</v>
      </c>
      <c r="Z1083" s="21">
        <v>136866</v>
      </c>
      <c r="AB1083" s="22">
        <v>136866</v>
      </c>
      <c r="AD1083" s="5" t="str">
        <f t="shared" si="16"/>
        <v>No</v>
      </c>
      <c r="AF1083" s="28"/>
      <c r="AG1083" s="21"/>
    </row>
    <row r="1084" spans="1:33">
      <c r="A1084" s="8" t="s">
        <v>433</v>
      </c>
      <c r="B1084" s="8" t="s">
        <v>434</v>
      </c>
      <c r="C1084" s="9" t="s">
        <v>274</v>
      </c>
      <c r="D1084" s="185">
        <v>4080</v>
      </c>
      <c r="E1084" s="188">
        <v>40080</v>
      </c>
      <c r="F1084" s="9" t="s">
        <v>83</v>
      </c>
      <c r="G1084" s="9" t="s">
        <v>5756</v>
      </c>
      <c r="H1084" s="10">
        <v>106571</v>
      </c>
      <c r="I1084" s="11">
        <v>13</v>
      </c>
      <c r="J1084" s="24">
        <v>0</v>
      </c>
      <c r="K1084" s="20"/>
      <c r="L1084" s="14">
        <v>0</v>
      </c>
      <c r="N1084" s="21">
        <v>0</v>
      </c>
      <c r="P1084" s="21">
        <v>0</v>
      </c>
      <c r="R1084" s="21">
        <v>0</v>
      </c>
      <c r="T1084" s="21">
        <v>0</v>
      </c>
      <c r="V1084" s="21">
        <v>0</v>
      </c>
      <c r="X1084" s="21">
        <v>0</v>
      </c>
      <c r="Z1084" s="21">
        <v>624320</v>
      </c>
      <c r="AB1084" s="22">
        <v>624320</v>
      </c>
      <c r="AD1084" s="5" t="str">
        <f t="shared" si="16"/>
        <v>No</v>
      </c>
      <c r="AF1084" s="28"/>
      <c r="AG1084" s="21"/>
    </row>
    <row r="1085" spans="1:33">
      <c r="A1085" s="8" t="s">
        <v>2779</v>
      </c>
      <c r="B1085" s="8" t="s">
        <v>1389</v>
      </c>
      <c r="C1085" s="9" t="s">
        <v>210</v>
      </c>
      <c r="D1085" s="185" t="s">
        <v>2780</v>
      </c>
      <c r="E1085" s="188" t="s">
        <v>2781</v>
      </c>
      <c r="F1085" s="9" t="s">
        <v>157</v>
      </c>
      <c r="G1085" s="9" t="s">
        <v>147</v>
      </c>
      <c r="H1085" s="10">
        <v>0</v>
      </c>
      <c r="I1085" s="11">
        <v>13</v>
      </c>
      <c r="J1085" s="24">
        <v>0</v>
      </c>
      <c r="K1085" s="20"/>
      <c r="L1085" s="14">
        <v>0</v>
      </c>
      <c r="N1085" s="21">
        <v>0</v>
      </c>
      <c r="P1085" s="21">
        <v>0</v>
      </c>
      <c r="R1085" s="21">
        <v>0</v>
      </c>
      <c r="T1085" s="21">
        <v>0</v>
      </c>
      <c r="V1085" s="21">
        <v>0</v>
      </c>
      <c r="X1085" s="21">
        <v>0</v>
      </c>
      <c r="Z1085" s="21">
        <v>29284</v>
      </c>
      <c r="AB1085" s="22">
        <v>29284</v>
      </c>
      <c r="AD1085" s="5" t="str">
        <f t="shared" si="16"/>
        <v>No</v>
      </c>
      <c r="AF1085" s="28"/>
      <c r="AG1085" s="21"/>
    </row>
    <row r="1086" spans="1:33">
      <c r="A1086" s="8" t="s">
        <v>3307</v>
      </c>
      <c r="B1086" s="8" t="s">
        <v>2766</v>
      </c>
      <c r="C1086" s="9" t="s">
        <v>555</v>
      </c>
      <c r="D1086" s="185" t="s">
        <v>3308</v>
      </c>
      <c r="E1086" s="188" t="s">
        <v>3309</v>
      </c>
      <c r="F1086" s="9" t="s">
        <v>83</v>
      </c>
      <c r="G1086" s="9" t="s">
        <v>147</v>
      </c>
      <c r="H1086" s="10">
        <v>0</v>
      </c>
      <c r="I1086" s="11">
        <v>12</v>
      </c>
      <c r="J1086" s="24">
        <v>0</v>
      </c>
      <c r="K1086" s="20"/>
      <c r="L1086" s="14">
        <v>0</v>
      </c>
      <c r="N1086" s="21">
        <v>0</v>
      </c>
      <c r="P1086" s="21">
        <v>0</v>
      </c>
      <c r="R1086" s="21">
        <v>0</v>
      </c>
      <c r="T1086" s="21">
        <v>0</v>
      </c>
      <c r="V1086" s="21">
        <v>0</v>
      </c>
      <c r="X1086" s="21">
        <v>0</v>
      </c>
      <c r="Z1086" s="21">
        <v>515720</v>
      </c>
      <c r="AB1086" s="22">
        <v>515720</v>
      </c>
      <c r="AD1086" s="5" t="str">
        <f t="shared" si="16"/>
        <v>No</v>
      </c>
      <c r="AF1086" s="28"/>
      <c r="AG1086" s="21"/>
    </row>
    <row r="1087" spans="1:33">
      <c r="A1087" s="8" t="s">
        <v>4293</v>
      </c>
      <c r="B1087" s="8" t="s">
        <v>4294</v>
      </c>
      <c r="C1087" s="9" t="s">
        <v>235</v>
      </c>
      <c r="D1087" s="185" t="s">
        <v>4295</v>
      </c>
      <c r="E1087" s="188" t="s">
        <v>4296</v>
      </c>
      <c r="F1087" s="9" t="s">
        <v>83</v>
      </c>
      <c r="G1087" s="9" t="s">
        <v>147</v>
      </c>
      <c r="H1087" s="10">
        <v>0</v>
      </c>
      <c r="I1087" s="11">
        <v>12</v>
      </c>
      <c r="J1087" s="24">
        <v>0</v>
      </c>
      <c r="K1087" s="20"/>
      <c r="L1087" s="14">
        <v>0</v>
      </c>
      <c r="N1087" s="21">
        <v>0</v>
      </c>
      <c r="P1087" s="21">
        <v>0</v>
      </c>
      <c r="R1087" s="21">
        <v>0</v>
      </c>
      <c r="T1087" s="21">
        <v>0</v>
      </c>
      <c r="V1087" s="21">
        <v>0</v>
      </c>
      <c r="X1087" s="21">
        <v>0</v>
      </c>
      <c r="Z1087" s="21">
        <v>186176</v>
      </c>
      <c r="AB1087" s="22">
        <v>186176</v>
      </c>
      <c r="AD1087" s="5" t="str">
        <f t="shared" si="16"/>
        <v>No</v>
      </c>
      <c r="AF1087" s="28"/>
      <c r="AG1087" s="21"/>
    </row>
    <row r="1088" spans="1:33">
      <c r="A1088" s="8" t="s">
        <v>1944</v>
      </c>
      <c r="B1088" s="8" t="s">
        <v>1945</v>
      </c>
      <c r="C1088" s="9" t="s">
        <v>87</v>
      </c>
      <c r="D1088" s="185">
        <v>51</v>
      </c>
      <c r="E1088" s="188">
        <v>51</v>
      </c>
      <c r="F1088" s="9" t="s">
        <v>83</v>
      </c>
      <c r="G1088" s="9" t="s">
        <v>5756</v>
      </c>
      <c r="H1088" s="10">
        <v>51924</v>
      </c>
      <c r="I1088" s="11">
        <v>12</v>
      </c>
      <c r="J1088" s="24">
        <v>0</v>
      </c>
      <c r="K1088" s="20"/>
      <c r="L1088" s="14">
        <v>0</v>
      </c>
      <c r="N1088" s="21">
        <v>0</v>
      </c>
      <c r="P1088" s="21">
        <v>0</v>
      </c>
      <c r="R1088" s="21">
        <v>0</v>
      </c>
      <c r="T1088" s="21">
        <v>0</v>
      </c>
      <c r="V1088" s="21">
        <v>0</v>
      </c>
      <c r="X1088" s="21">
        <v>0</v>
      </c>
      <c r="Z1088" s="21">
        <v>234129</v>
      </c>
      <c r="AB1088" s="22">
        <v>234129</v>
      </c>
      <c r="AD1088" s="5" t="str">
        <f t="shared" si="16"/>
        <v>No</v>
      </c>
      <c r="AF1088" s="28"/>
      <c r="AG1088" s="21"/>
    </row>
    <row r="1089" spans="1:33">
      <c r="A1089" s="8" t="s">
        <v>4242</v>
      </c>
      <c r="B1089" s="8" t="s">
        <v>4243</v>
      </c>
      <c r="C1089" s="9" t="s">
        <v>235</v>
      </c>
      <c r="D1089" s="185" t="s">
        <v>4244</v>
      </c>
      <c r="E1089" s="188" t="s">
        <v>4245</v>
      </c>
      <c r="F1089" s="9" t="s">
        <v>83</v>
      </c>
      <c r="G1089" s="9" t="s">
        <v>147</v>
      </c>
      <c r="H1089" s="10">
        <v>0</v>
      </c>
      <c r="I1089" s="11">
        <v>12</v>
      </c>
      <c r="J1089" s="24">
        <v>0</v>
      </c>
      <c r="K1089" s="20"/>
      <c r="L1089" s="14">
        <v>0</v>
      </c>
      <c r="N1089" s="21">
        <v>0</v>
      </c>
      <c r="P1089" s="21">
        <v>0</v>
      </c>
      <c r="R1089" s="21">
        <v>0</v>
      </c>
      <c r="T1089" s="21">
        <v>0</v>
      </c>
      <c r="V1089" s="21">
        <v>0</v>
      </c>
      <c r="X1089" s="21">
        <v>0</v>
      </c>
      <c r="Z1089" s="21">
        <v>208299</v>
      </c>
      <c r="AB1089" s="22">
        <v>208299</v>
      </c>
      <c r="AD1089" s="5" t="str">
        <f t="shared" si="16"/>
        <v>No</v>
      </c>
      <c r="AF1089" s="28"/>
      <c r="AG1089" s="21"/>
    </row>
    <row r="1090" spans="1:33">
      <c r="A1090" s="8" t="s">
        <v>5988</v>
      </c>
      <c r="B1090" s="8" t="s">
        <v>6444</v>
      </c>
      <c r="C1090" s="9" t="s">
        <v>132</v>
      </c>
      <c r="D1090" s="185" t="s">
        <v>5529</v>
      </c>
      <c r="E1090" s="188" t="s">
        <v>5530</v>
      </c>
      <c r="F1090" s="9" t="s">
        <v>157</v>
      </c>
      <c r="G1090" s="9" t="s">
        <v>147</v>
      </c>
      <c r="H1090" s="10">
        <v>0</v>
      </c>
      <c r="I1090" s="11">
        <v>12</v>
      </c>
      <c r="J1090" s="24">
        <v>0</v>
      </c>
      <c r="K1090" s="20"/>
      <c r="L1090" s="14">
        <v>0</v>
      </c>
      <c r="N1090" s="21">
        <v>0</v>
      </c>
      <c r="P1090" s="21">
        <v>0</v>
      </c>
      <c r="R1090" s="21">
        <v>0</v>
      </c>
      <c r="T1090" s="21">
        <v>0</v>
      </c>
      <c r="V1090" s="21">
        <v>0</v>
      </c>
      <c r="X1090" s="21">
        <v>0</v>
      </c>
      <c r="Z1090" s="21">
        <v>175802</v>
      </c>
      <c r="AB1090" s="22">
        <v>175802</v>
      </c>
      <c r="AD1090" s="5" t="str">
        <f t="shared" si="16"/>
        <v>No</v>
      </c>
      <c r="AF1090" s="28"/>
      <c r="AG1090" s="21"/>
    </row>
    <row r="1091" spans="1:33">
      <c r="A1091" s="8" t="s">
        <v>5661</v>
      </c>
      <c r="B1091" s="8" t="s">
        <v>1996</v>
      </c>
      <c r="C1091" s="9" t="s">
        <v>254</v>
      </c>
      <c r="D1091" s="185" t="s">
        <v>5662</v>
      </c>
      <c r="E1091" s="188" t="s">
        <v>5663</v>
      </c>
      <c r="F1091" s="9" t="s">
        <v>157</v>
      </c>
      <c r="G1091" s="9" t="s">
        <v>147</v>
      </c>
      <c r="H1091" s="10">
        <v>0</v>
      </c>
      <c r="I1091" s="11">
        <v>12</v>
      </c>
      <c r="J1091" s="24">
        <v>0</v>
      </c>
      <c r="K1091" s="20"/>
      <c r="L1091" s="14">
        <v>0</v>
      </c>
      <c r="N1091" s="21">
        <v>0</v>
      </c>
      <c r="P1091" s="21">
        <v>0</v>
      </c>
      <c r="R1091" s="21">
        <v>0</v>
      </c>
      <c r="T1091" s="21">
        <v>0</v>
      </c>
      <c r="V1091" s="21">
        <v>0</v>
      </c>
      <c r="X1091" s="21">
        <v>0</v>
      </c>
      <c r="Z1091" s="21">
        <v>0</v>
      </c>
      <c r="AB1091" s="22">
        <v>0</v>
      </c>
      <c r="AD1091" s="5" t="str">
        <f t="shared" ref="AD1091:AD1154" si="17">IF(AC1091&amp;AA1091&amp;Y1091&amp;W1091&amp;U1091&amp;S1091&amp;Q1091&amp;O1091&amp;M1091&amp;K1091&lt;&gt;"","Yes","No")</f>
        <v>No</v>
      </c>
      <c r="AF1091" s="28"/>
      <c r="AG1091" s="21"/>
    </row>
    <row r="1092" spans="1:33">
      <c r="A1092" s="8" t="s">
        <v>4723</v>
      </c>
      <c r="B1092" s="8" t="s">
        <v>2508</v>
      </c>
      <c r="C1092" s="9" t="s">
        <v>79</v>
      </c>
      <c r="D1092" s="185" t="s">
        <v>4724</v>
      </c>
      <c r="E1092" s="188" t="s">
        <v>4725</v>
      </c>
      <c r="F1092" s="9" t="s">
        <v>83</v>
      </c>
      <c r="G1092" s="9" t="s">
        <v>147</v>
      </c>
      <c r="H1092" s="10">
        <v>0</v>
      </c>
      <c r="I1092" s="11">
        <v>12</v>
      </c>
      <c r="J1092" s="24">
        <v>0</v>
      </c>
      <c r="K1092" s="20"/>
      <c r="L1092" s="14">
        <v>0</v>
      </c>
      <c r="N1092" s="21">
        <v>0</v>
      </c>
      <c r="P1092" s="21">
        <v>0</v>
      </c>
      <c r="R1092" s="21">
        <v>0</v>
      </c>
      <c r="T1092" s="21">
        <v>0</v>
      </c>
      <c r="V1092" s="21">
        <v>0</v>
      </c>
      <c r="X1092" s="21">
        <v>0</v>
      </c>
      <c r="Z1092" s="21">
        <v>49500</v>
      </c>
      <c r="AB1092" s="22">
        <v>49500</v>
      </c>
      <c r="AD1092" s="5" t="str">
        <f t="shared" si="17"/>
        <v>No</v>
      </c>
      <c r="AF1092" s="28"/>
      <c r="AG1092" s="21"/>
    </row>
    <row r="1093" spans="1:33">
      <c r="A1093" s="8" t="s">
        <v>2606</v>
      </c>
      <c r="B1093" s="8" t="s">
        <v>2607</v>
      </c>
      <c r="C1093" s="9" t="s">
        <v>466</v>
      </c>
      <c r="D1093" s="185" t="s">
        <v>2608</v>
      </c>
      <c r="E1093" s="188" t="s">
        <v>2609</v>
      </c>
      <c r="F1093" s="9" t="s">
        <v>83</v>
      </c>
      <c r="G1093" s="9" t="s">
        <v>147</v>
      </c>
      <c r="H1093" s="10">
        <v>0</v>
      </c>
      <c r="I1093" s="11">
        <v>12</v>
      </c>
      <c r="J1093" s="24">
        <v>0</v>
      </c>
      <c r="K1093" s="20"/>
      <c r="L1093" s="14">
        <v>0</v>
      </c>
      <c r="N1093" s="21">
        <v>0</v>
      </c>
      <c r="P1093" s="21">
        <v>0</v>
      </c>
      <c r="R1093" s="21">
        <v>0</v>
      </c>
      <c r="T1093" s="21">
        <v>0</v>
      </c>
      <c r="V1093" s="21">
        <v>0</v>
      </c>
      <c r="X1093" s="21">
        <v>0</v>
      </c>
      <c r="Z1093" s="21">
        <v>43238</v>
      </c>
      <c r="AB1093" s="22">
        <v>43238</v>
      </c>
      <c r="AD1093" s="5" t="str">
        <f t="shared" si="17"/>
        <v>No</v>
      </c>
      <c r="AF1093" s="28"/>
      <c r="AG1093" s="21"/>
    </row>
    <row r="1094" spans="1:33">
      <c r="A1094" s="8" t="s">
        <v>4367</v>
      </c>
      <c r="B1094" s="8" t="s">
        <v>4368</v>
      </c>
      <c r="C1094" s="9" t="s">
        <v>235</v>
      </c>
      <c r="D1094" s="185" t="s">
        <v>4369</v>
      </c>
      <c r="E1094" s="188" t="s">
        <v>4370</v>
      </c>
      <c r="F1094" s="9" t="s">
        <v>157</v>
      </c>
      <c r="G1094" s="9" t="s">
        <v>147</v>
      </c>
      <c r="H1094" s="10">
        <v>0</v>
      </c>
      <c r="I1094" s="11">
        <v>12</v>
      </c>
      <c r="J1094" s="24">
        <v>0</v>
      </c>
      <c r="K1094" s="20"/>
      <c r="L1094" s="14">
        <v>0</v>
      </c>
      <c r="N1094" s="21">
        <v>0</v>
      </c>
      <c r="P1094" s="21">
        <v>0</v>
      </c>
      <c r="R1094" s="21">
        <v>0</v>
      </c>
      <c r="T1094" s="21">
        <v>0</v>
      </c>
      <c r="V1094" s="21">
        <v>0</v>
      </c>
      <c r="X1094" s="21">
        <v>0</v>
      </c>
      <c r="Z1094" s="21">
        <v>22187</v>
      </c>
      <c r="AB1094" s="22">
        <v>22187</v>
      </c>
      <c r="AD1094" s="5" t="str">
        <f t="shared" si="17"/>
        <v>No</v>
      </c>
      <c r="AF1094" s="28"/>
      <c r="AG1094" s="21"/>
    </row>
    <row r="1095" spans="1:33">
      <c r="A1095" s="8" t="s">
        <v>1561</v>
      </c>
      <c r="B1095" s="8" t="s">
        <v>957</v>
      </c>
      <c r="C1095" s="9" t="s">
        <v>178</v>
      </c>
      <c r="D1095" s="185" t="s">
        <v>1562</v>
      </c>
      <c r="E1095" s="188" t="s">
        <v>1563</v>
      </c>
      <c r="F1095" s="9" t="s">
        <v>83</v>
      </c>
      <c r="G1095" s="9" t="s">
        <v>147</v>
      </c>
      <c r="H1095" s="10">
        <v>0</v>
      </c>
      <c r="I1095" s="11">
        <v>12</v>
      </c>
      <c r="J1095" s="24">
        <v>0</v>
      </c>
      <c r="K1095" s="20"/>
      <c r="L1095" s="14">
        <v>0</v>
      </c>
      <c r="N1095" s="21">
        <v>0</v>
      </c>
      <c r="P1095" s="21">
        <v>0</v>
      </c>
      <c r="R1095" s="21">
        <v>0</v>
      </c>
      <c r="T1095" s="21">
        <v>0</v>
      </c>
      <c r="V1095" s="21">
        <v>0</v>
      </c>
      <c r="X1095" s="21">
        <v>0</v>
      </c>
      <c r="Z1095" s="21">
        <v>271519</v>
      </c>
      <c r="AB1095" s="22">
        <v>271519</v>
      </c>
      <c r="AD1095" s="5" t="str">
        <f t="shared" si="17"/>
        <v>No</v>
      </c>
      <c r="AF1095" s="28"/>
      <c r="AG1095" s="21"/>
    </row>
    <row r="1096" spans="1:33">
      <c r="A1096" s="8" t="s">
        <v>1667</v>
      </c>
      <c r="B1096" s="8" t="s">
        <v>1668</v>
      </c>
      <c r="C1096" s="9" t="s">
        <v>178</v>
      </c>
      <c r="D1096" s="185" t="s">
        <v>1669</v>
      </c>
      <c r="E1096" s="188" t="s">
        <v>1670</v>
      </c>
      <c r="F1096" s="9" t="s">
        <v>83</v>
      </c>
      <c r="G1096" s="9" t="s">
        <v>147</v>
      </c>
      <c r="H1096" s="10">
        <v>0</v>
      </c>
      <c r="I1096" s="11">
        <v>12</v>
      </c>
      <c r="J1096" s="24">
        <v>0</v>
      </c>
      <c r="K1096" s="20"/>
      <c r="L1096" s="14">
        <v>0</v>
      </c>
      <c r="N1096" s="21">
        <v>0</v>
      </c>
      <c r="P1096" s="21">
        <v>0</v>
      </c>
      <c r="R1096" s="21">
        <v>0</v>
      </c>
      <c r="T1096" s="21">
        <v>0</v>
      </c>
      <c r="V1096" s="21">
        <v>0</v>
      </c>
      <c r="X1096" s="21">
        <v>0</v>
      </c>
      <c r="Z1096" s="21">
        <v>328308</v>
      </c>
      <c r="AB1096" s="22">
        <v>328308</v>
      </c>
      <c r="AD1096" s="5" t="str">
        <f t="shared" si="17"/>
        <v>No</v>
      </c>
      <c r="AF1096" s="28"/>
      <c r="AG1096" s="21"/>
    </row>
    <row r="1097" spans="1:33">
      <c r="A1097" s="8" t="s">
        <v>472</v>
      </c>
      <c r="B1097" s="8" t="s">
        <v>473</v>
      </c>
      <c r="C1097" s="9" t="s">
        <v>238</v>
      </c>
      <c r="D1097" s="185">
        <v>1042</v>
      </c>
      <c r="E1097" s="188">
        <v>10042</v>
      </c>
      <c r="F1097" s="9" t="s">
        <v>88</v>
      </c>
      <c r="G1097" s="9" t="s">
        <v>84</v>
      </c>
      <c r="H1097" s="10">
        <v>923311</v>
      </c>
      <c r="I1097" s="11">
        <v>12</v>
      </c>
      <c r="J1097" s="24">
        <v>1204903</v>
      </c>
      <c r="K1097" s="20"/>
      <c r="L1097" s="14">
        <v>0</v>
      </c>
      <c r="N1097" s="21">
        <v>0</v>
      </c>
      <c r="P1097" s="21">
        <v>0</v>
      </c>
      <c r="R1097" s="21">
        <v>0</v>
      </c>
      <c r="T1097" s="21">
        <v>0</v>
      </c>
      <c r="V1097" s="21">
        <v>0</v>
      </c>
      <c r="X1097" s="21">
        <v>0</v>
      </c>
      <c r="Z1097" s="21">
        <v>0</v>
      </c>
      <c r="AB1097" s="22">
        <v>1204903</v>
      </c>
      <c r="AD1097" s="5" t="str">
        <f t="shared" si="17"/>
        <v>No</v>
      </c>
      <c r="AF1097" s="28"/>
      <c r="AG1097" s="21"/>
    </row>
    <row r="1098" spans="1:33">
      <c r="A1098" s="8" t="s">
        <v>3324</v>
      </c>
      <c r="B1098" s="8" t="s">
        <v>3325</v>
      </c>
      <c r="C1098" s="9" t="s">
        <v>555</v>
      </c>
      <c r="D1098" s="185" t="s">
        <v>3326</v>
      </c>
      <c r="E1098" s="188" t="s">
        <v>3327</v>
      </c>
      <c r="F1098" s="9" t="s">
        <v>83</v>
      </c>
      <c r="G1098" s="9" t="s">
        <v>147</v>
      </c>
      <c r="H1098" s="10">
        <v>0</v>
      </c>
      <c r="I1098" s="11">
        <v>12</v>
      </c>
      <c r="J1098" s="24">
        <v>0</v>
      </c>
      <c r="K1098" s="20"/>
      <c r="L1098" s="14">
        <v>0</v>
      </c>
      <c r="N1098" s="21">
        <v>0</v>
      </c>
      <c r="P1098" s="21">
        <v>0</v>
      </c>
      <c r="R1098" s="21">
        <v>0</v>
      </c>
      <c r="T1098" s="21">
        <v>0</v>
      </c>
      <c r="V1098" s="21">
        <v>0</v>
      </c>
      <c r="X1098" s="21">
        <v>0</v>
      </c>
      <c r="Z1098" s="21">
        <v>993942</v>
      </c>
      <c r="AB1098" s="22">
        <v>993942</v>
      </c>
      <c r="AD1098" s="5" t="str">
        <f t="shared" si="17"/>
        <v>No</v>
      </c>
      <c r="AF1098" s="28"/>
      <c r="AG1098" s="21"/>
    </row>
    <row r="1099" spans="1:33">
      <c r="A1099" s="8" t="s">
        <v>6195</v>
      </c>
      <c r="B1099" s="8" t="s">
        <v>6196</v>
      </c>
      <c r="C1099" s="9" t="s">
        <v>91</v>
      </c>
      <c r="D1099" s="185"/>
      <c r="E1099" s="188">
        <v>90295</v>
      </c>
      <c r="F1099" s="9" t="s">
        <v>83</v>
      </c>
      <c r="G1099" s="9" t="s">
        <v>5756</v>
      </c>
      <c r="H1099" s="10">
        <v>12150996</v>
      </c>
      <c r="I1099" s="11">
        <v>12</v>
      </c>
      <c r="J1099" s="24">
        <v>0</v>
      </c>
      <c r="K1099" s="20"/>
      <c r="L1099" s="14">
        <v>0</v>
      </c>
      <c r="N1099" s="21">
        <v>0</v>
      </c>
      <c r="P1099" s="21">
        <v>0</v>
      </c>
      <c r="R1099" s="21">
        <v>0</v>
      </c>
      <c r="T1099" s="21">
        <v>0</v>
      </c>
      <c r="V1099" s="21">
        <v>0</v>
      </c>
      <c r="X1099" s="21">
        <v>0</v>
      </c>
      <c r="Z1099" s="21">
        <v>0</v>
      </c>
      <c r="AB1099" s="22">
        <v>0</v>
      </c>
      <c r="AD1099" s="5" t="str">
        <f t="shared" si="17"/>
        <v>No</v>
      </c>
      <c r="AF1099" s="28"/>
      <c r="AG1099" s="21"/>
    </row>
    <row r="1100" spans="1:33">
      <c r="A1100" s="8" t="s">
        <v>2910</v>
      </c>
      <c r="B1100" s="8" t="s">
        <v>2911</v>
      </c>
      <c r="C1100" s="9" t="s">
        <v>124</v>
      </c>
      <c r="D1100" s="185" t="s">
        <v>2912</v>
      </c>
      <c r="E1100" s="188">
        <v>60196</v>
      </c>
      <c r="F1100" s="9" t="s">
        <v>1320</v>
      </c>
      <c r="G1100" s="9" t="s">
        <v>5756</v>
      </c>
      <c r="H1100" s="10">
        <v>67629</v>
      </c>
      <c r="I1100" s="11">
        <v>12</v>
      </c>
      <c r="J1100" s="24">
        <v>0</v>
      </c>
      <c r="K1100" s="20"/>
      <c r="L1100" s="14">
        <v>0</v>
      </c>
      <c r="N1100" s="21">
        <v>0</v>
      </c>
      <c r="P1100" s="21">
        <v>0</v>
      </c>
      <c r="R1100" s="21">
        <v>0</v>
      </c>
      <c r="T1100" s="21">
        <v>0</v>
      </c>
      <c r="V1100" s="21">
        <v>0</v>
      </c>
      <c r="X1100" s="21">
        <v>0</v>
      </c>
      <c r="Z1100" s="21">
        <v>179808</v>
      </c>
      <c r="AB1100" s="22">
        <v>179808</v>
      </c>
      <c r="AD1100" s="5" t="str">
        <f t="shared" si="17"/>
        <v>No</v>
      </c>
      <c r="AF1100" s="28"/>
      <c r="AG1100" s="21"/>
    </row>
    <row r="1101" spans="1:33">
      <c r="A1101" s="8" t="s">
        <v>1704</v>
      </c>
      <c r="B1101" s="8" t="s">
        <v>1162</v>
      </c>
      <c r="C1101" s="9" t="s">
        <v>42</v>
      </c>
      <c r="D1101" s="185">
        <v>2137</v>
      </c>
      <c r="E1101" s="188">
        <v>20137</v>
      </c>
      <c r="F1101" s="9" t="s">
        <v>113</v>
      </c>
      <c r="G1101" s="9" t="s">
        <v>84</v>
      </c>
      <c r="H1101" s="10">
        <v>423566</v>
      </c>
      <c r="I1101" s="11">
        <v>12</v>
      </c>
      <c r="J1101" s="24">
        <v>84324</v>
      </c>
      <c r="K1101" s="20"/>
      <c r="L1101" s="14">
        <v>0</v>
      </c>
      <c r="N1101" s="21">
        <v>0</v>
      </c>
      <c r="P1101" s="21">
        <v>0</v>
      </c>
      <c r="R1101" s="21">
        <v>0</v>
      </c>
      <c r="T1101" s="21">
        <v>911366</v>
      </c>
      <c r="V1101" s="21">
        <v>0</v>
      </c>
      <c r="X1101" s="21">
        <v>0</v>
      </c>
      <c r="Z1101" s="21">
        <v>0</v>
      </c>
      <c r="AB1101" s="22">
        <v>995690</v>
      </c>
      <c r="AD1101" s="5" t="str">
        <f t="shared" si="17"/>
        <v>No</v>
      </c>
      <c r="AF1101" s="28"/>
      <c r="AG1101" s="21"/>
    </row>
    <row r="1102" spans="1:33">
      <c r="A1102" s="8" t="s">
        <v>4328</v>
      </c>
      <c r="B1102" s="8" t="s">
        <v>4329</v>
      </c>
      <c r="C1102" s="9" t="s">
        <v>235</v>
      </c>
      <c r="D1102" s="185" t="s">
        <v>4330</v>
      </c>
      <c r="E1102" s="188" t="s">
        <v>4331</v>
      </c>
      <c r="F1102" s="9" t="s">
        <v>83</v>
      </c>
      <c r="G1102" s="9" t="s">
        <v>147</v>
      </c>
      <c r="H1102" s="10">
        <v>0</v>
      </c>
      <c r="I1102" s="11">
        <v>12</v>
      </c>
      <c r="J1102" s="24">
        <v>0</v>
      </c>
      <c r="K1102" s="20"/>
      <c r="L1102" s="14">
        <v>0</v>
      </c>
      <c r="N1102" s="21">
        <v>0</v>
      </c>
      <c r="P1102" s="21">
        <v>0</v>
      </c>
      <c r="R1102" s="21">
        <v>0</v>
      </c>
      <c r="T1102" s="21">
        <v>0</v>
      </c>
      <c r="V1102" s="21">
        <v>0</v>
      </c>
      <c r="X1102" s="21">
        <v>0</v>
      </c>
      <c r="Z1102" s="21">
        <v>126989</v>
      </c>
      <c r="AB1102" s="22">
        <v>126989</v>
      </c>
      <c r="AD1102" s="5" t="str">
        <f t="shared" si="17"/>
        <v>No</v>
      </c>
      <c r="AF1102" s="28"/>
      <c r="AG1102" s="21"/>
    </row>
    <row r="1103" spans="1:33">
      <c r="A1103" s="8" t="s">
        <v>2012</v>
      </c>
      <c r="B1103" s="8" t="s">
        <v>2013</v>
      </c>
      <c r="C1103" s="9" t="s">
        <v>69</v>
      </c>
      <c r="D1103" s="185" t="s">
        <v>2014</v>
      </c>
      <c r="E1103" s="188" t="s">
        <v>2015</v>
      </c>
      <c r="F1103" s="9" t="s">
        <v>157</v>
      </c>
      <c r="G1103" s="9" t="s">
        <v>147</v>
      </c>
      <c r="H1103" s="10">
        <v>0</v>
      </c>
      <c r="I1103" s="11">
        <v>12</v>
      </c>
      <c r="J1103" s="24">
        <v>0</v>
      </c>
      <c r="K1103" s="20"/>
      <c r="L1103" s="14">
        <v>0</v>
      </c>
      <c r="N1103" s="21">
        <v>0</v>
      </c>
      <c r="P1103" s="21">
        <v>0</v>
      </c>
      <c r="R1103" s="21">
        <v>0</v>
      </c>
      <c r="T1103" s="21">
        <v>0</v>
      </c>
      <c r="V1103" s="21">
        <v>0</v>
      </c>
      <c r="X1103" s="21">
        <v>0</v>
      </c>
      <c r="Z1103" s="21">
        <v>178901</v>
      </c>
      <c r="AB1103" s="22">
        <v>178901</v>
      </c>
      <c r="AD1103" s="5" t="str">
        <f t="shared" si="17"/>
        <v>No</v>
      </c>
      <c r="AF1103" s="28"/>
      <c r="AG1103" s="21"/>
    </row>
    <row r="1104" spans="1:33">
      <c r="A1104" s="8" t="s">
        <v>3133</v>
      </c>
      <c r="B1104" s="8" t="s">
        <v>3134</v>
      </c>
      <c r="C1104" s="9" t="s">
        <v>466</v>
      </c>
      <c r="D1104" s="185">
        <v>5199</v>
      </c>
      <c r="E1104" s="188">
        <v>50199</v>
      </c>
      <c r="F1104" s="9" t="s">
        <v>88</v>
      </c>
      <c r="G1104" s="9" t="s">
        <v>84</v>
      </c>
      <c r="H1104" s="10">
        <v>1368035</v>
      </c>
      <c r="I1104" s="11">
        <v>12</v>
      </c>
      <c r="J1104" s="24">
        <v>81581</v>
      </c>
      <c r="K1104" s="20"/>
      <c r="L1104" s="14">
        <v>0</v>
      </c>
      <c r="N1104" s="21">
        <v>0</v>
      </c>
      <c r="P1104" s="21">
        <v>0</v>
      </c>
      <c r="R1104" s="21">
        <v>0</v>
      </c>
      <c r="T1104" s="21">
        <v>0</v>
      </c>
      <c r="V1104" s="21">
        <v>0</v>
      </c>
      <c r="X1104" s="21">
        <v>0</v>
      </c>
      <c r="Z1104" s="21">
        <v>0</v>
      </c>
      <c r="AB1104" s="22">
        <v>81581</v>
      </c>
      <c r="AD1104" s="5" t="str">
        <f t="shared" si="17"/>
        <v>No</v>
      </c>
      <c r="AF1104" s="28"/>
      <c r="AG1104" s="21"/>
    </row>
    <row r="1105" spans="1:33">
      <c r="A1105" s="8" t="s">
        <v>6583</v>
      </c>
      <c r="B1105" s="8" t="s">
        <v>6447</v>
      </c>
      <c r="C1105" s="9" t="s">
        <v>120</v>
      </c>
      <c r="D1105" s="185" t="s">
        <v>5159</v>
      </c>
      <c r="E1105" s="188" t="s">
        <v>5160</v>
      </c>
      <c r="F1105" s="9" t="s">
        <v>83</v>
      </c>
      <c r="G1105" s="9" t="s">
        <v>147</v>
      </c>
      <c r="H1105" s="10">
        <v>0</v>
      </c>
      <c r="I1105" s="11">
        <v>12</v>
      </c>
      <c r="J1105" s="24">
        <v>0</v>
      </c>
      <c r="K1105" s="20"/>
      <c r="L1105" s="14">
        <v>0</v>
      </c>
      <c r="N1105" s="21">
        <v>0</v>
      </c>
      <c r="P1105" s="21">
        <v>0</v>
      </c>
      <c r="R1105" s="21">
        <v>0</v>
      </c>
      <c r="T1105" s="21">
        <v>0</v>
      </c>
      <c r="V1105" s="21">
        <v>0</v>
      </c>
      <c r="X1105" s="21">
        <v>0</v>
      </c>
      <c r="Z1105" s="21">
        <v>308352</v>
      </c>
      <c r="AB1105" s="22">
        <v>308352</v>
      </c>
      <c r="AD1105" s="5" t="str">
        <f t="shared" si="17"/>
        <v>No</v>
      </c>
      <c r="AF1105" s="28"/>
      <c r="AG1105" s="21"/>
    </row>
    <row r="1106" spans="1:33">
      <c r="A1106" s="8" t="s">
        <v>1331</v>
      </c>
      <c r="B1106" s="8" t="s">
        <v>535</v>
      </c>
      <c r="C1106" s="9" t="s">
        <v>466</v>
      </c>
      <c r="D1106" s="185">
        <v>5020</v>
      </c>
      <c r="E1106" s="188">
        <v>50020</v>
      </c>
      <c r="F1106" s="9" t="s">
        <v>83</v>
      </c>
      <c r="G1106" s="9" t="s">
        <v>5756</v>
      </c>
      <c r="H1106" s="10">
        <v>85256</v>
      </c>
      <c r="I1106" s="11">
        <v>12</v>
      </c>
      <c r="J1106" s="24">
        <v>0</v>
      </c>
      <c r="K1106" s="20"/>
      <c r="L1106" s="14">
        <v>0</v>
      </c>
      <c r="N1106" s="21">
        <v>0</v>
      </c>
      <c r="P1106" s="21">
        <v>0</v>
      </c>
      <c r="R1106" s="21">
        <v>0</v>
      </c>
      <c r="T1106" s="21">
        <v>0</v>
      </c>
      <c r="V1106" s="21">
        <v>0</v>
      </c>
      <c r="X1106" s="21">
        <v>0</v>
      </c>
      <c r="Z1106" s="21">
        <v>98225</v>
      </c>
      <c r="AB1106" s="22">
        <v>98225</v>
      </c>
      <c r="AD1106" s="5" t="str">
        <f t="shared" si="17"/>
        <v>No</v>
      </c>
      <c r="AF1106" s="28"/>
      <c r="AG1106" s="21"/>
    </row>
    <row r="1107" spans="1:33">
      <c r="A1107" s="8" t="s">
        <v>4289</v>
      </c>
      <c r="B1107" s="8" t="s">
        <v>4290</v>
      </c>
      <c r="C1107" s="9" t="s">
        <v>235</v>
      </c>
      <c r="D1107" s="185" t="s">
        <v>4291</v>
      </c>
      <c r="E1107" s="188" t="s">
        <v>4292</v>
      </c>
      <c r="F1107" s="9" t="s">
        <v>83</v>
      </c>
      <c r="G1107" s="9" t="s">
        <v>147</v>
      </c>
      <c r="H1107" s="10">
        <v>0</v>
      </c>
      <c r="I1107" s="11">
        <v>12</v>
      </c>
      <c r="J1107" s="24">
        <v>0</v>
      </c>
      <c r="K1107" s="20"/>
      <c r="L1107" s="14">
        <v>0</v>
      </c>
      <c r="N1107" s="21">
        <v>0</v>
      </c>
      <c r="P1107" s="21">
        <v>0</v>
      </c>
      <c r="R1107" s="21">
        <v>0</v>
      </c>
      <c r="T1107" s="21">
        <v>0</v>
      </c>
      <c r="V1107" s="21">
        <v>0</v>
      </c>
      <c r="X1107" s="21">
        <v>0</v>
      </c>
      <c r="Z1107" s="21">
        <v>190070</v>
      </c>
      <c r="AB1107" s="22">
        <v>190070</v>
      </c>
      <c r="AD1107" s="5" t="str">
        <f t="shared" si="17"/>
        <v>No</v>
      </c>
      <c r="AF1107" s="28"/>
      <c r="AG1107" s="21"/>
    </row>
    <row r="1108" spans="1:33">
      <c r="A1108" s="8" t="s">
        <v>2676</v>
      </c>
      <c r="B1108" s="8" t="s">
        <v>659</v>
      </c>
      <c r="C1108" s="9" t="s">
        <v>555</v>
      </c>
      <c r="D1108" s="185">
        <v>5194</v>
      </c>
      <c r="E1108" s="188">
        <v>50194</v>
      </c>
      <c r="F1108" s="9" t="s">
        <v>157</v>
      </c>
      <c r="G1108" s="9" t="s">
        <v>5756</v>
      </c>
      <c r="H1108" s="10">
        <v>296863</v>
      </c>
      <c r="I1108" s="11">
        <v>12</v>
      </c>
      <c r="J1108" s="24">
        <v>0</v>
      </c>
      <c r="K1108" s="20"/>
      <c r="L1108" s="14">
        <v>0</v>
      </c>
      <c r="N1108" s="21">
        <v>0</v>
      </c>
      <c r="P1108" s="21">
        <v>0</v>
      </c>
      <c r="R1108" s="21">
        <v>0</v>
      </c>
      <c r="T1108" s="21">
        <v>0</v>
      </c>
      <c r="V1108" s="21">
        <v>0</v>
      </c>
      <c r="X1108" s="21">
        <v>0</v>
      </c>
      <c r="Z1108" s="21">
        <v>61505</v>
      </c>
      <c r="AB1108" s="22">
        <v>61505</v>
      </c>
      <c r="AD1108" s="5" t="str">
        <f t="shared" si="17"/>
        <v>No</v>
      </c>
      <c r="AF1108" s="28"/>
      <c r="AG1108" s="21"/>
    </row>
    <row r="1109" spans="1:33">
      <c r="A1109" s="8" t="s">
        <v>1862</v>
      </c>
      <c r="B1109" s="8" t="s">
        <v>1863</v>
      </c>
      <c r="C1109" s="9" t="s">
        <v>265</v>
      </c>
      <c r="D1109" s="185" t="s">
        <v>1864</v>
      </c>
      <c r="E1109" s="188" t="s">
        <v>1865</v>
      </c>
      <c r="F1109" s="9" t="s">
        <v>88</v>
      </c>
      <c r="G1109" s="9" t="s">
        <v>147</v>
      </c>
      <c r="H1109" s="10">
        <v>0</v>
      </c>
      <c r="I1109" s="11">
        <v>12</v>
      </c>
      <c r="J1109" s="24">
        <v>0</v>
      </c>
      <c r="K1109" s="20"/>
      <c r="L1109" s="14">
        <v>0</v>
      </c>
      <c r="N1109" s="21">
        <v>0</v>
      </c>
      <c r="P1109" s="21">
        <v>0</v>
      </c>
      <c r="R1109" s="21">
        <v>0</v>
      </c>
      <c r="T1109" s="21">
        <v>0</v>
      </c>
      <c r="V1109" s="21">
        <v>0</v>
      </c>
      <c r="X1109" s="21">
        <v>0</v>
      </c>
      <c r="Z1109" s="21">
        <v>226547</v>
      </c>
      <c r="AB1109" s="22">
        <v>226547</v>
      </c>
      <c r="AD1109" s="5" t="str">
        <f t="shared" si="17"/>
        <v>No</v>
      </c>
      <c r="AF1109" s="28"/>
      <c r="AG1109" s="21"/>
    </row>
    <row r="1110" spans="1:33">
      <c r="A1110" s="8" t="s">
        <v>2746</v>
      </c>
      <c r="B1110" s="8" t="s">
        <v>2747</v>
      </c>
      <c r="C1110" s="9" t="s">
        <v>65</v>
      </c>
      <c r="D1110" s="185" t="s">
        <v>2748</v>
      </c>
      <c r="E1110" s="188" t="s">
        <v>2749</v>
      </c>
      <c r="F1110" s="9" t="s">
        <v>83</v>
      </c>
      <c r="G1110" s="9" t="s">
        <v>147</v>
      </c>
      <c r="H1110" s="10">
        <v>0</v>
      </c>
      <c r="I1110" s="11">
        <v>12</v>
      </c>
      <c r="J1110" s="24">
        <v>0</v>
      </c>
      <c r="K1110" s="20"/>
      <c r="L1110" s="14">
        <v>0</v>
      </c>
      <c r="N1110" s="21">
        <v>0</v>
      </c>
      <c r="P1110" s="21">
        <v>0</v>
      </c>
      <c r="R1110" s="21">
        <v>0</v>
      </c>
      <c r="T1110" s="21">
        <v>0</v>
      </c>
      <c r="V1110" s="21">
        <v>0</v>
      </c>
      <c r="X1110" s="21">
        <v>0</v>
      </c>
      <c r="Z1110" s="21">
        <v>0</v>
      </c>
      <c r="AB1110" s="22">
        <v>0</v>
      </c>
      <c r="AD1110" s="5" t="str">
        <f t="shared" si="17"/>
        <v>No</v>
      </c>
      <c r="AF1110" s="28"/>
      <c r="AG1110" s="21"/>
    </row>
    <row r="1111" spans="1:33">
      <c r="A1111" s="8" t="s">
        <v>1368</v>
      </c>
      <c r="B1111" s="8" t="s">
        <v>1369</v>
      </c>
      <c r="C1111" s="9" t="s">
        <v>50</v>
      </c>
      <c r="D1111" s="185">
        <v>4045</v>
      </c>
      <c r="E1111" s="188">
        <v>40045</v>
      </c>
      <c r="F1111" s="9" t="s">
        <v>88</v>
      </c>
      <c r="G1111" s="9" t="s">
        <v>5756</v>
      </c>
      <c r="H1111" s="10">
        <v>139114</v>
      </c>
      <c r="I1111" s="11">
        <v>12</v>
      </c>
      <c r="J1111" s="24">
        <v>0</v>
      </c>
      <c r="K1111" s="20"/>
      <c r="L1111" s="14">
        <v>0</v>
      </c>
      <c r="N1111" s="21">
        <v>0</v>
      </c>
      <c r="P1111" s="21">
        <v>0</v>
      </c>
      <c r="R1111" s="21">
        <v>0</v>
      </c>
      <c r="T1111" s="21">
        <v>0</v>
      </c>
      <c r="V1111" s="21">
        <v>0</v>
      </c>
      <c r="X1111" s="21">
        <v>0</v>
      </c>
      <c r="Z1111" s="21">
        <v>0</v>
      </c>
      <c r="AB1111" s="22">
        <v>0</v>
      </c>
      <c r="AD1111" s="5" t="str">
        <f t="shared" si="17"/>
        <v>No</v>
      </c>
      <c r="AF1111" s="28"/>
      <c r="AG1111" s="21"/>
    </row>
    <row r="1112" spans="1:33">
      <c r="A1112" s="8" t="s">
        <v>5992</v>
      </c>
      <c r="B1112" s="8" t="s">
        <v>5490</v>
      </c>
      <c r="C1112" s="9" t="s">
        <v>132</v>
      </c>
      <c r="D1112" s="185" t="s">
        <v>5491</v>
      </c>
      <c r="E1112" s="188" t="s">
        <v>5492</v>
      </c>
      <c r="F1112" s="9" t="s">
        <v>157</v>
      </c>
      <c r="G1112" s="9" t="s">
        <v>147</v>
      </c>
      <c r="H1112" s="10">
        <v>0</v>
      </c>
      <c r="I1112" s="11">
        <v>12</v>
      </c>
      <c r="J1112" s="24">
        <v>0</v>
      </c>
      <c r="K1112" s="20"/>
      <c r="L1112" s="14">
        <v>0</v>
      </c>
      <c r="N1112" s="21">
        <v>0</v>
      </c>
      <c r="P1112" s="21">
        <v>0</v>
      </c>
      <c r="R1112" s="21">
        <v>0</v>
      </c>
      <c r="T1112" s="21">
        <v>0</v>
      </c>
      <c r="V1112" s="21">
        <v>0</v>
      </c>
      <c r="X1112" s="21">
        <v>0</v>
      </c>
      <c r="Z1112" s="21">
        <v>146660</v>
      </c>
      <c r="AB1112" s="22">
        <v>146660</v>
      </c>
      <c r="AD1112" s="5" t="str">
        <f t="shared" si="17"/>
        <v>No</v>
      </c>
      <c r="AF1112" s="28"/>
      <c r="AG1112" s="21"/>
    </row>
    <row r="1113" spans="1:33">
      <c r="A1113" s="8" t="s">
        <v>6584</v>
      </c>
      <c r="B1113" s="8" t="s">
        <v>5603</v>
      </c>
      <c r="C1113" s="9" t="s">
        <v>254</v>
      </c>
      <c r="D1113" s="185" t="s">
        <v>5604</v>
      </c>
      <c r="E1113" s="188" t="s">
        <v>5605</v>
      </c>
      <c r="F1113" s="9" t="s">
        <v>83</v>
      </c>
      <c r="G1113" s="9" t="s">
        <v>147</v>
      </c>
      <c r="H1113" s="10">
        <v>0</v>
      </c>
      <c r="I1113" s="11">
        <v>12</v>
      </c>
      <c r="J1113" s="24">
        <v>0</v>
      </c>
      <c r="K1113" s="20"/>
      <c r="L1113" s="14">
        <v>0</v>
      </c>
      <c r="N1113" s="21">
        <v>0</v>
      </c>
      <c r="P1113" s="21">
        <v>0</v>
      </c>
      <c r="R1113" s="21">
        <v>0</v>
      </c>
      <c r="T1113" s="21">
        <v>0</v>
      </c>
      <c r="V1113" s="21">
        <v>0</v>
      </c>
      <c r="X1113" s="21">
        <v>0</v>
      </c>
      <c r="Z1113" s="21">
        <v>0</v>
      </c>
      <c r="AB1113" s="22">
        <v>0</v>
      </c>
      <c r="AD1113" s="5" t="str">
        <f t="shared" si="17"/>
        <v>No</v>
      </c>
      <c r="AF1113" s="28"/>
      <c r="AG1113" s="21"/>
    </row>
    <row r="1114" spans="1:33">
      <c r="A1114" s="8" t="s">
        <v>709</v>
      </c>
      <c r="B1114" s="8" t="s">
        <v>593</v>
      </c>
      <c r="C1114" s="9" t="s">
        <v>178</v>
      </c>
      <c r="D1114" s="185">
        <v>5207</v>
      </c>
      <c r="E1114" s="188">
        <v>50207</v>
      </c>
      <c r="F1114" s="9" t="s">
        <v>83</v>
      </c>
      <c r="G1114" s="9" t="s">
        <v>5756</v>
      </c>
      <c r="H1114" s="10">
        <v>59014</v>
      </c>
      <c r="I1114" s="11">
        <v>12</v>
      </c>
      <c r="J1114" s="24">
        <v>0</v>
      </c>
      <c r="K1114" s="20"/>
      <c r="L1114" s="14">
        <v>0</v>
      </c>
      <c r="N1114" s="21">
        <v>0</v>
      </c>
      <c r="P1114" s="21">
        <v>0</v>
      </c>
      <c r="R1114" s="21">
        <v>0</v>
      </c>
      <c r="T1114" s="21">
        <v>0</v>
      </c>
      <c r="V1114" s="21">
        <v>0</v>
      </c>
      <c r="X1114" s="21">
        <v>0</v>
      </c>
      <c r="Z1114" s="21">
        <v>814942</v>
      </c>
      <c r="AB1114" s="22">
        <v>814942</v>
      </c>
      <c r="AD1114" s="5" t="str">
        <f t="shared" si="17"/>
        <v>No</v>
      </c>
      <c r="AF1114" s="28"/>
      <c r="AG1114" s="21"/>
    </row>
    <row r="1115" spans="1:33">
      <c r="A1115" s="8" t="s">
        <v>701</v>
      </c>
      <c r="B1115" s="8" t="s">
        <v>702</v>
      </c>
      <c r="C1115" s="9" t="s">
        <v>171</v>
      </c>
      <c r="D1115" s="185">
        <v>4146</v>
      </c>
      <c r="E1115" s="188">
        <v>40146</v>
      </c>
      <c r="F1115" s="9" t="s">
        <v>83</v>
      </c>
      <c r="G1115" s="9" t="s">
        <v>5756</v>
      </c>
      <c r="H1115" s="10">
        <v>148220</v>
      </c>
      <c r="I1115" s="11">
        <v>12</v>
      </c>
      <c r="J1115" s="24">
        <v>0</v>
      </c>
      <c r="K1115" s="20"/>
      <c r="L1115" s="14">
        <v>0</v>
      </c>
      <c r="N1115" s="21">
        <v>0</v>
      </c>
      <c r="P1115" s="21">
        <v>0</v>
      </c>
      <c r="R1115" s="21">
        <v>0</v>
      </c>
      <c r="T1115" s="21">
        <v>0</v>
      </c>
      <c r="V1115" s="21">
        <v>0</v>
      </c>
      <c r="X1115" s="21">
        <v>0</v>
      </c>
      <c r="Z1115" s="21">
        <v>313106</v>
      </c>
      <c r="AB1115" s="22">
        <v>313106</v>
      </c>
      <c r="AD1115" s="5" t="str">
        <f t="shared" si="17"/>
        <v>No</v>
      </c>
      <c r="AF1115" s="28"/>
      <c r="AG1115" s="21"/>
    </row>
    <row r="1116" spans="1:33">
      <c r="A1116" s="8" t="s">
        <v>1194</v>
      </c>
      <c r="B1116" s="8" t="s">
        <v>1195</v>
      </c>
      <c r="C1116" s="9" t="s">
        <v>235</v>
      </c>
      <c r="D1116" s="185">
        <v>4220</v>
      </c>
      <c r="E1116" s="188">
        <v>40220</v>
      </c>
      <c r="F1116" s="9" t="s">
        <v>83</v>
      </c>
      <c r="G1116" s="9" t="s">
        <v>5756</v>
      </c>
      <c r="H1116" s="10">
        <v>117798</v>
      </c>
      <c r="I1116" s="11">
        <v>12</v>
      </c>
      <c r="J1116" s="24">
        <v>0</v>
      </c>
      <c r="K1116" s="20"/>
      <c r="L1116" s="14">
        <v>0</v>
      </c>
      <c r="N1116" s="21">
        <v>0</v>
      </c>
      <c r="P1116" s="21">
        <v>0</v>
      </c>
      <c r="R1116" s="21">
        <v>0</v>
      </c>
      <c r="T1116" s="21">
        <v>0</v>
      </c>
      <c r="V1116" s="21">
        <v>0</v>
      </c>
      <c r="X1116" s="21">
        <v>0</v>
      </c>
      <c r="Z1116" s="21">
        <v>148751</v>
      </c>
      <c r="AB1116" s="22">
        <v>148751</v>
      </c>
      <c r="AD1116" s="5" t="str">
        <f t="shared" si="17"/>
        <v>No</v>
      </c>
      <c r="AF1116" s="28"/>
      <c r="AG1116" s="21"/>
    </row>
    <row r="1117" spans="1:33">
      <c r="A1117" s="8" t="s">
        <v>4324</v>
      </c>
      <c r="B1117" s="8" t="s">
        <v>4325</v>
      </c>
      <c r="C1117" s="9" t="s">
        <v>235</v>
      </c>
      <c r="D1117" s="185" t="s">
        <v>4326</v>
      </c>
      <c r="E1117" s="188" t="s">
        <v>4327</v>
      </c>
      <c r="F1117" s="9" t="s">
        <v>157</v>
      </c>
      <c r="G1117" s="9" t="s">
        <v>147</v>
      </c>
      <c r="H1117" s="10">
        <v>0</v>
      </c>
      <c r="I1117" s="11">
        <v>12</v>
      </c>
      <c r="J1117" s="24">
        <v>0</v>
      </c>
      <c r="K1117" s="20"/>
      <c r="L1117" s="14">
        <v>0</v>
      </c>
      <c r="N1117" s="21">
        <v>0</v>
      </c>
      <c r="P1117" s="21">
        <v>0</v>
      </c>
      <c r="R1117" s="21">
        <v>0</v>
      </c>
      <c r="T1117" s="21">
        <v>0</v>
      </c>
      <c r="V1117" s="21">
        <v>0</v>
      </c>
      <c r="X1117" s="21">
        <v>0</v>
      </c>
      <c r="Z1117" s="21">
        <v>252874</v>
      </c>
      <c r="AB1117" s="22">
        <v>252874</v>
      </c>
      <c r="AD1117" s="5" t="str">
        <f t="shared" si="17"/>
        <v>No</v>
      </c>
      <c r="AF1117" s="28"/>
      <c r="AG1117" s="21"/>
    </row>
    <row r="1118" spans="1:33">
      <c r="A1118" s="8" t="s">
        <v>2786</v>
      </c>
      <c r="B1118" s="8" t="s">
        <v>626</v>
      </c>
      <c r="C1118" s="9" t="s">
        <v>210</v>
      </c>
      <c r="D1118" s="185" t="s">
        <v>2787</v>
      </c>
      <c r="E1118" s="188" t="s">
        <v>2788</v>
      </c>
      <c r="F1118" s="9" t="s">
        <v>157</v>
      </c>
      <c r="G1118" s="9" t="s">
        <v>147</v>
      </c>
      <c r="H1118" s="10">
        <v>0</v>
      </c>
      <c r="I1118" s="11">
        <v>12</v>
      </c>
      <c r="J1118" s="24">
        <v>0</v>
      </c>
      <c r="K1118" s="20"/>
      <c r="L1118" s="14">
        <v>0</v>
      </c>
      <c r="N1118" s="21">
        <v>0</v>
      </c>
      <c r="P1118" s="21">
        <v>0</v>
      </c>
      <c r="R1118" s="21">
        <v>0</v>
      </c>
      <c r="T1118" s="21">
        <v>0</v>
      </c>
      <c r="V1118" s="21">
        <v>0</v>
      </c>
      <c r="X1118" s="21">
        <v>0</v>
      </c>
      <c r="Z1118" s="21">
        <v>0</v>
      </c>
      <c r="AB1118" s="22">
        <v>0</v>
      </c>
      <c r="AD1118" s="5" t="str">
        <f t="shared" si="17"/>
        <v>No</v>
      </c>
      <c r="AF1118" s="28"/>
      <c r="AG1118" s="21"/>
    </row>
    <row r="1119" spans="1:33">
      <c r="A1119" s="8" t="s">
        <v>2359</v>
      </c>
      <c r="B1119" s="8" t="s">
        <v>212</v>
      </c>
      <c r="C1119" s="9" t="s">
        <v>235</v>
      </c>
      <c r="D1119" s="185">
        <v>4223</v>
      </c>
      <c r="E1119" s="188">
        <v>40223</v>
      </c>
      <c r="F1119" s="9" t="s">
        <v>83</v>
      </c>
      <c r="G1119" s="9" t="s">
        <v>5756</v>
      </c>
      <c r="H1119" s="10">
        <v>310282</v>
      </c>
      <c r="I1119" s="11">
        <v>12</v>
      </c>
      <c r="J1119" s="24">
        <v>0</v>
      </c>
      <c r="K1119" s="20"/>
      <c r="L1119" s="14">
        <v>0</v>
      </c>
      <c r="N1119" s="21">
        <v>0</v>
      </c>
      <c r="P1119" s="21">
        <v>0</v>
      </c>
      <c r="R1119" s="21">
        <v>0</v>
      </c>
      <c r="T1119" s="21">
        <v>0</v>
      </c>
      <c r="V1119" s="21">
        <v>0</v>
      </c>
      <c r="X1119" s="21">
        <v>0</v>
      </c>
      <c r="Z1119" s="21">
        <v>484409</v>
      </c>
      <c r="AB1119" s="22">
        <v>484409</v>
      </c>
      <c r="AD1119" s="5" t="str">
        <f t="shared" si="17"/>
        <v>No</v>
      </c>
      <c r="AF1119" s="28"/>
      <c r="AG1119" s="21"/>
    </row>
    <row r="1120" spans="1:33">
      <c r="A1120" s="8" t="s">
        <v>5417</v>
      </c>
      <c r="B1120" s="8" t="s">
        <v>5418</v>
      </c>
      <c r="C1120" s="9" t="s">
        <v>58</v>
      </c>
      <c r="D1120" s="185" t="s">
        <v>5419</v>
      </c>
      <c r="E1120" s="188" t="s">
        <v>5420</v>
      </c>
      <c r="F1120" s="9" t="s">
        <v>83</v>
      </c>
      <c r="G1120" s="9" t="s">
        <v>147</v>
      </c>
      <c r="H1120" s="10">
        <v>0</v>
      </c>
      <c r="I1120" s="11">
        <v>12</v>
      </c>
      <c r="J1120" s="24">
        <v>0</v>
      </c>
      <c r="K1120" s="20"/>
      <c r="L1120" s="14">
        <v>0</v>
      </c>
      <c r="N1120" s="21">
        <v>0</v>
      </c>
      <c r="P1120" s="21">
        <v>0</v>
      </c>
      <c r="R1120" s="21">
        <v>0</v>
      </c>
      <c r="T1120" s="21">
        <v>0</v>
      </c>
      <c r="V1120" s="21">
        <v>0</v>
      </c>
      <c r="X1120" s="21">
        <v>0</v>
      </c>
      <c r="Z1120" s="21">
        <v>226418</v>
      </c>
      <c r="AB1120" s="22">
        <v>226418</v>
      </c>
      <c r="AD1120" s="5" t="str">
        <f t="shared" si="17"/>
        <v>No</v>
      </c>
      <c r="AF1120" s="28"/>
      <c r="AG1120" s="21"/>
    </row>
    <row r="1121" spans="1:33">
      <c r="A1121" s="8" t="s">
        <v>1145</v>
      </c>
      <c r="B1121" s="8" t="s">
        <v>1146</v>
      </c>
      <c r="C1121" s="9" t="s">
        <v>106</v>
      </c>
      <c r="D1121" s="185">
        <v>7046</v>
      </c>
      <c r="E1121" s="188">
        <v>70046</v>
      </c>
      <c r="F1121" s="9" t="s">
        <v>83</v>
      </c>
      <c r="G1121" s="9" t="s">
        <v>5756</v>
      </c>
      <c r="H1121" s="10">
        <v>1519417</v>
      </c>
      <c r="I1121" s="11">
        <v>12</v>
      </c>
      <c r="J1121" s="24">
        <v>0</v>
      </c>
      <c r="K1121" s="20"/>
      <c r="L1121" s="14">
        <v>0</v>
      </c>
      <c r="N1121" s="21">
        <v>0</v>
      </c>
      <c r="P1121" s="21">
        <v>0</v>
      </c>
      <c r="R1121" s="21">
        <v>0</v>
      </c>
      <c r="T1121" s="21">
        <v>0</v>
      </c>
      <c r="V1121" s="21">
        <v>0</v>
      </c>
      <c r="X1121" s="21">
        <v>0</v>
      </c>
      <c r="Z1121" s="21">
        <v>21798</v>
      </c>
      <c r="AB1121" s="22">
        <v>21798</v>
      </c>
      <c r="AD1121" s="5" t="str">
        <f t="shared" si="17"/>
        <v>No</v>
      </c>
      <c r="AF1121" s="28"/>
      <c r="AG1121" s="21"/>
    </row>
    <row r="1122" spans="1:33">
      <c r="A1122" s="8" t="s">
        <v>6187</v>
      </c>
      <c r="B1122" s="8" t="s">
        <v>6188</v>
      </c>
      <c r="C1122" s="9" t="s">
        <v>91</v>
      </c>
      <c r="D1122" s="185"/>
      <c r="E1122" s="188">
        <v>90266</v>
      </c>
      <c r="F1122" s="9" t="s">
        <v>83</v>
      </c>
      <c r="G1122" s="9" t="s">
        <v>5756</v>
      </c>
      <c r="H1122" s="10">
        <v>12150996</v>
      </c>
      <c r="I1122" s="11">
        <v>12</v>
      </c>
      <c r="J1122" s="24">
        <v>0</v>
      </c>
      <c r="K1122" s="20"/>
      <c r="L1122" s="14">
        <v>0</v>
      </c>
      <c r="N1122" s="21">
        <v>0</v>
      </c>
      <c r="P1122" s="21">
        <v>0</v>
      </c>
      <c r="R1122" s="21">
        <v>0</v>
      </c>
      <c r="T1122" s="21">
        <v>0</v>
      </c>
      <c r="V1122" s="21">
        <v>0</v>
      </c>
      <c r="X1122" s="21">
        <v>0</v>
      </c>
      <c r="Z1122" s="21">
        <v>0</v>
      </c>
      <c r="AB1122" s="22">
        <v>0</v>
      </c>
      <c r="AD1122" s="5" t="str">
        <f t="shared" si="17"/>
        <v>No</v>
      </c>
      <c r="AF1122" s="28"/>
      <c r="AG1122" s="21"/>
    </row>
    <row r="1123" spans="1:33">
      <c r="A1123" s="8" t="s">
        <v>984</v>
      </c>
      <c r="B1123" s="8" t="s">
        <v>985</v>
      </c>
      <c r="C1123" s="9" t="s">
        <v>129</v>
      </c>
      <c r="D1123" s="185" t="s">
        <v>986</v>
      </c>
      <c r="E1123" s="188" t="s">
        <v>987</v>
      </c>
      <c r="F1123" s="9" t="s">
        <v>83</v>
      </c>
      <c r="G1123" s="9" t="s">
        <v>147</v>
      </c>
      <c r="H1123" s="10">
        <v>0</v>
      </c>
      <c r="I1123" s="11">
        <v>12</v>
      </c>
      <c r="J1123" s="24">
        <v>0</v>
      </c>
      <c r="K1123" s="20"/>
      <c r="L1123" s="14">
        <v>0</v>
      </c>
      <c r="N1123" s="21">
        <v>0</v>
      </c>
      <c r="P1123" s="21">
        <v>0</v>
      </c>
      <c r="R1123" s="21">
        <v>0</v>
      </c>
      <c r="T1123" s="21">
        <v>0</v>
      </c>
      <c r="V1123" s="21">
        <v>0</v>
      </c>
      <c r="X1123" s="21">
        <v>0</v>
      </c>
      <c r="Z1123" s="21">
        <v>0</v>
      </c>
      <c r="AB1123" s="22">
        <v>0</v>
      </c>
      <c r="AD1123" s="5" t="str">
        <f t="shared" si="17"/>
        <v>No</v>
      </c>
      <c r="AF1123" s="28"/>
      <c r="AG1123" s="21"/>
    </row>
    <row r="1124" spans="1:33">
      <c r="A1124" s="8" t="s">
        <v>3358</v>
      </c>
      <c r="B1124" s="8" t="s">
        <v>1195</v>
      </c>
      <c r="C1124" s="9" t="s">
        <v>555</v>
      </c>
      <c r="D1124" s="185" t="s">
        <v>3359</v>
      </c>
      <c r="E1124" s="188" t="s">
        <v>3360</v>
      </c>
      <c r="F1124" s="9" t="s">
        <v>83</v>
      </c>
      <c r="G1124" s="9" t="s">
        <v>147</v>
      </c>
      <c r="H1124" s="10">
        <v>0</v>
      </c>
      <c r="I1124" s="11">
        <v>12</v>
      </c>
      <c r="J1124" s="24">
        <v>0</v>
      </c>
      <c r="K1124" s="20"/>
      <c r="L1124" s="14">
        <v>0</v>
      </c>
      <c r="N1124" s="21">
        <v>0</v>
      </c>
      <c r="P1124" s="21">
        <v>0</v>
      </c>
      <c r="R1124" s="21">
        <v>0</v>
      </c>
      <c r="T1124" s="21">
        <v>0</v>
      </c>
      <c r="V1124" s="21">
        <v>0</v>
      </c>
      <c r="X1124" s="21">
        <v>0</v>
      </c>
      <c r="Z1124" s="21">
        <v>418200</v>
      </c>
      <c r="AB1124" s="22">
        <v>418200</v>
      </c>
      <c r="AD1124" s="5" t="str">
        <f t="shared" si="17"/>
        <v>No</v>
      </c>
      <c r="AF1124" s="28"/>
      <c r="AG1124" s="21"/>
    </row>
    <row r="1125" spans="1:33">
      <c r="A1125" s="8" t="s">
        <v>6585</v>
      </c>
      <c r="B1125" s="8" t="s">
        <v>1223</v>
      </c>
      <c r="C1125" s="9" t="s">
        <v>420</v>
      </c>
      <c r="D1125" s="185" t="s">
        <v>1224</v>
      </c>
      <c r="E1125" s="188">
        <v>31</v>
      </c>
      <c r="F1125" s="9" t="s">
        <v>36</v>
      </c>
      <c r="G1125" s="9" t="s">
        <v>5756</v>
      </c>
      <c r="H1125" s="10">
        <v>0</v>
      </c>
      <c r="I1125" s="11">
        <v>12</v>
      </c>
      <c r="J1125" s="24">
        <v>0</v>
      </c>
      <c r="K1125" s="20"/>
      <c r="L1125" s="14">
        <v>0</v>
      </c>
      <c r="N1125" s="21">
        <v>0</v>
      </c>
      <c r="P1125" s="21">
        <v>0</v>
      </c>
      <c r="R1125" s="21">
        <v>0</v>
      </c>
      <c r="T1125" s="21">
        <v>0</v>
      </c>
      <c r="V1125" s="21">
        <v>0</v>
      </c>
      <c r="X1125" s="21">
        <v>0</v>
      </c>
      <c r="Z1125" s="21">
        <v>0</v>
      </c>
      <c r="AB1125" s="22">
        <v>0</v>
      </c>
      <c r="AD1125" s="5" t="str">
        <f t="shared" si="17"/>
        <v>No</v>
      </c>
      <c r="AF1125" s="28"/>
      <c r="AG1125" s="21"/>
    </row>
    <row r="1126" spans="1:33">
      <c r="A1126" s="8" t="s">
        <v>3112</v>
      </c>
      <c r="B1126" s="8" t="s">
        <v>495</v>
      </c>
      <c r="C1126" s="9" t="s">
        <v>171</v>
      </c>
      <c r="D1126" s="185" t="s">
        <v>3113</v>
      </c>
      <c r="E1126" s="188" t="s">
        <v>3114</v>
      </c>
      <c r="F1126" s="9" t="s">
        <v>83</v>
      </c>
      <c r="G1126" s="9" t="s">
        <v>147</v>
      </c>
      <c r="H1126" s="10">
        <v>0</v>
      </c>
      <c r="I1126" s="11">
        <v>12</v>
      </c>
      <c r="J1126" s="24">
        <v>0</v>
      </c>
      <c r="K1126" s="20"/>
      <c r="L1126" s="14">
        <v>0</v>
      </c>
      <c r="N1126" s="21">
        <v>0</v>
      </c>
      <c r="P1126" s="21">
        <v>0</v>
      </c>
      <c r="R1126" s="21">
        <v>0</v>
      </c>
      <c r="T1126" s="21">
        <v>0</v>
      </c>
      <c r="V1126" s="21">
        <v>0</v>
      </c>
      <c r="X1126" s="21">
        <v>0</v>
      </c>
      <c r="Z1126" s="21">
        <v>365357</v>
      </c>
      <c r="AB1126" s="22">
        <v>365357</v>
      </c>
      <c r="AD1126" s="5" t="str">
        <f t="shared" si="17"/>
        <v>No</v>
      </c>
      <c r="AF1126" s="28"/>
      <c r="AG1126" s="21"/>
    </row>
    <row r="1127" spans="1:33">
      <c r="A1127" s="8" t="s">
        <v>1014</v>
      </c>
      <c r="B1127" s="8" t="s">
        <v>1015</v>
      </c>
      <c r="C1127" s="9" t="s">
        <v>120</v>
      </c>
      <c r="D1127" s="185">
        <v>6125</v>
      </c>
      <c r="E1127" s="188">
        <v>60125</v>
      </c>
      <c r="F1127" s="9" t="s">
        <v>83</v>
      </c>
      <c r="G1127" s="9" t="s">
        <v>5756</v>
      </c>
      <c r="H1127" s="10">
        <v>1362416</v>
      </c>
      <c r="I1127" s="11">
        <v>12</v>
      </c>
      <c r="J1127" s="24">
        <v>0</v>
      </c>
      <c r="K1127" s="20"/>
      <c r="L1127" s="14">
        <v>0</v>
      </c>
      <c r="N1127" s="21">
        <v>0</v>
      </c>
      <c r="P1127" s="21">
        <v>0</v>
      </c>
      <c r="R1127" s="21">
        <v>0</v>
      </c>
      <c r="T1127" s="21">
        <v>0</v>
      </c>
      <c r="V1127" s="21">
        <v>0</v>
      </c>
      <c r="X1127" s="21">
        <v>0</v>
      </c>
      <c r="Z1127" s="21">
        <v>7360</v>
      </c>
      <c r="AB1127" s="22">
        <v>7360</v>
      </c>
      <c r="AD1127" s="5" t="str">
        <f t="shared" si="17"/>
        <v>No</v>
      </c>
      <c r="AF1127" s="28"/>
      <c r="AG1127" s="21"/>
    </row>
    <row r="1128" spans="1:33">
      <c r="A1128" s="8" t="s">
        <v>1094</v>
      </c>
      <c r="B1128" s="8" t="s">
        <v>1095</v>
      </c>
      <c r="C1128" s="9" t="s">
        <v>91</v>
      </c>
      <c r="D1128" s="185">
        <v>9198</v>
      </c>
      <c r="E1128" s="188">
        <v>90198</v>
      </c>
      <c r="F1128" s="9" t="s">
        <v>83</v>
      </c>
      <c r="G1128" s="9" t="s">
        <v>5756</v>
      </c>
      <c r="H1128" s="10">
        <v>70272</v>
      </c>
      <c r="I1128" s="11">
        <v>12</v>
      </c>
      <c r="J1128" s="24">
        <v>0</v>
      </c>
      <c r="K1128" s="20"/>
      <c r="L1128" s="14">
        <v>0</v>
      </c>
      <c r="N1128" s="21">
        <v>0</v>
      </c>
      <c r="P1128" s="21">
        <v>0</v>
      </c>
      <c r="R1128" s="21">
        <v>0</v>
      </c>
      <c r="T1128" s="21">
        <v>0</v>
      </c>
      <c r="V1128" s="21">
        <v>0</v>
      </c>
      <c r="X1128" s="21">
        <v>0</v>
      </c>
      <c r="Z1128" s="21">
        <v>0</v>
      </c>
      <c r="AB1128" s="22">
        <v>0</v>
      </c>
      <c r="AD1128" s="5" t="str">
        <f t="shared" si="17"/>
        <v>No</v>
      </c>
      <c r="AF1128" s="28"/>
      <c r="AG1128" s="21"/>
    </row>
    <row r="1129" spans="1:33">
      <c r="A1129" s="8" t="s">
        <v>4304</v>
      </c>
      <c r="B1129" s="8" t="s">
        <v>4305</v>
      </c>
      <c r="C1129" s="9" t="s">
        <v>235</v>
      </c>
      <c r="D1129" s="185" t="s">
        <v>4306</v>
      </c>
      <c r="E1129" s="188" t="s">
        <v>4307</v>
      </c>
      <c r="F1129" s="9" t="s">
        <v>83</v>
      </c>
      <c r="G1129" s="9" t="s">
        <v>147</v>
      </c>
      <c r="H1129" s="10">
        <v>0</v>
      </c>
      <c r="I1129" s="11">
        <v>12</v>
      </c>
      <c r="J1129" s="24">
        <v>0</v>
      </c>
      <c r="K1129" s="20"/>
      <c r="L1129" s="14">
        <v>0</v>
      </c>
      <c r="N1129" s="21">
        <v>0</v>
      </c>
      <c r="P1129" s="21">
        <v>0</v>
      </c>
      <c r="R1129" s="21">
        <v>0</v>
      </c>
      <c r="T1129" s="21">
        <v>0</v>
      </c>
      <c r="V1129" s="21">
        <v>0</v>
      </c>
      <c r="X1129" s="21">
        <v>0</v>
      </c>
      <c r="Z1129" s="21">
        <v>201530</v>
      </c>
      <c r="AB1129" s="22">
        <v>201530</v>
      </c>
      <c r="AD1129" s="5" t="str">
        <f t="shared" si="17"/>
        <v>No</v>
      </c>
      <c r="AF1129" s="28"/>
      <c r="AG1129" s="21"/>
    </row>
    <row r="1130" spans="1:33">
      <c r="A1130" s="8" t="s">
        <v>5236</v>
      </c>
      <c r="B1130" s="8" t="s">
        <v>5237</v>
      </c>
      <c r="C1130" s="9" t="s">
        <v>168</v>
      </c>
      <c r="D1130" s="185" t="s">
        <v>5238</v>
      </c>
      <c r="E1130" s="188" t="s">
        <v>5239</v>
      </c>
      <c r="F1130" s="9" t="s">
        <v>157</v>
      </c>
      <c r="G1130" s="9" t="s">
        <v>147</v>
      </c>
      <c r="H1130" s="10">
        <v>0</v>
      </c>
      <c r="I1130" s="11">
        <v>12</v>
      </c>
      <c r="J1130" s="24">
        <v>0</v>
      </c>
      <c r="K1130" s="20"/>
      <c r="L1130" s="14">
        <v>0</v>
      </c>
      <c r="N1130" s="21">
        <v>0</v>
      </c>
      <c r="P1130" s="21">
        <v>0</v>
      </c>
      <c r="R1130" s="21">
        <v>0</v>
      </c>
      <c r="T1130" s="21">
        <v>0</v>
      </c>
      <c r="V1130" s="21">
        <v>0</v>
      </c>
      <c r="X1130" s="21">
        <v>0</v>
      </c>
      <c r="Z1130" s="21">
        <v>184394</v>
      </c>
      <c r="AB1130" s="22">
        <v>184394</v>
      </c>
      <c r="AD1130" s="5" t="str">
        <f t="shared" si="17"/>
        <v>No</v>
      </c>
      <c r="AF1130" s="28"/>
      <c r="AG1130" s="21"/>
    </row>
    <row r="1131" spans="1:33">
      <c r="A1131" s="8" t="s">
        <v>5198</v>
      </c>
      <c r="B1131" s="8" t="s">
        <v>5199</v>
      </c>
      <c r="C1131" s="9" t="s">
        <v>168</v>
      </c>
      <c r="D1131" s="185" t="s">
        <v>5200</v>
      </c>
      <c r="E1131" s="188" t="s">
        <v>5201</v>
      </c>
      <c r="F1131" s="9" t="s">
        <v>183</v>
      </c>
      <c r="G1131" s="9" t="s">
        <v>147</v>
      </c>
      <c r="H1131" s="10">
        <v>0</v>
      </c>
      <c r="I1131" s="11">
        <v>12</v>
      </c>
      <c r="J1131" s="24">
        <v>0</v>
      </c>
      <c r="K1131" s="20"/>
      <c r="L1131" s="14">
        <v>0</v>
      </c>
      <c r="N1131" s="21">
        <v>0</v>
      </c>
      <c r="P1131" s="21">
        <v>0</v>
      </c>
      <c r="R1131" s="21">
        <v>0</v>
      </c>
      <c r="T1131" s="21">
        <v>0</v>
      </c>
      <c r="V1131" s="21">
        <v>0</v>
      </c>
      <c r="X1131" s="21">
        <v>0</v>
      </c>
      <c r="Z1131" s="21">
        <v>78000</v>
      </c>
      <c r="AB1131" s="22">
        <v>78000</v>
      </c>
      <c r="AD1131" s="5" t="str">
        <f t="shared" si="17"/>
        <v>No</v>
      </c>
      <c r="AF1131" s="28"/>
      <c r="AG1131" s="21"/>
    </row>
    <row r="1132" spans="1:33">
      <c r="A1132" s="8" t="s">
        <v>1270</v>
      </c>
      <c r="B1132" s="8" t="s">
        <v>1266</v>
      </c>
      <c r="C1132" s="9" t="s">
        <v>141</v>
      </c>
      <c r="D1132" s="185" t="s">
        <v>1271</v>
      </c>
      <c r="E1132" s="188" t="s">
        <v>1272</v>
      </c>
      <c r="F1132" s="9" t="s">
        <v>157</v>
      </c>
      <c r="G1132" s="9" t="s">
        <v>147</v>
      </c>
      <c r="H1132" s="10">
        <v>0</v>
      </c>
      <c r="I1132" s="11">
        <v>11</v>
      </c>
      <c r="J1132" s="24">
        <v>0</v>
      </c>
      <c r="K1132" s="20"/>
      <c r="L1132" s="14">
        <v>0</v>
      </c>
      <c r="N1132" s="21">
        <v>0</v>
      </c>
      <c r="P1132" s="21">
        <v>0</v>
      </c>
      <c r="R1132" s="21">
        <v>0</v>
      </c>
      <c r="T1132" s="21">
        <v>0</v>
      </c>
      <c r="V1132" s="21">
        <v>0</v>
      </c>
      <c r="X1132" s="21">
        <v>0</v>
      </c>
      <c r="Z1132" s="21">
        <v>159743</v>
      </c>
      <c r="AB1132" s="22">
        <v>159743</v>
      </c>
      <c r="AD1132" s="5" t="str">
        <f t="shared" si="17"/>
        <v>No</v>
      </c>
      <c r="AF1132" s="28"/>
      <c r="AG1132" s="21"/>
    </row>
    <row r="1133" spans="1:33">
      <c r="A1133" s="8" t="s">
        <v>1093</v>
      </c>
      <c r="B1133" s="8" t="s">
        <v>308</v>
      </c>
      <c r="C1133" s="9" t="s">
        <v>213</v>
      </c>
      <c r="D1133" s="185">
        <v>6104</v>
      </c>
      <c r="E1133" s="188">
        <v>60104</v>
      </c>
      <c r="F1133" s="9" t="s">
        <v>83</v>
      </c>
      <c r="G1133" s="9" t="s">
        <v>5756</v>
      </c>
      <c r="H1133" s="10">
        <v>65419</v>
      </c>
      <c r="I1133" s="11">
        <v>11</v>
      </c>
      <c r="J1133" s="24">
        <v>0</v>
      </c>
      <c r="K1133" s="20"/>
      <c r="L1133" s="14">
        <v>0</v>
      </c>
      <c r="N1133" s="21">
        <v>0</v>
      </c>
      <c r="P1133" s="21">
        <v>0</v>
      </c>
      <c r="R1133" s="21">
        <v>0</v>
      </c>
      <c r="T1133" s="21">
        <v>0</v>
      </c>
      <c r="V1133" s="21">
        <v>0</v>
      </c>
      <c r="X1133" s="21">
        <v>0</v>
      </c>
      <c r="Z1133" s="21">
        <v>0</v>
      </c>
      <c r="AB1133" s="22">
        <v>0</v>
      </c>
      <c r="AD1133" s="5" t="str">
        <f t="shared" si="17"/>
        <v>No</v>
      </c>
      <c r="AF1133" s="28"/>
      <c r="AG1133" s="21"/>
    </row>
    <row r="1134" spans="1:33">
      <c r="A1134" s="8" t="s">
        <v>4858</v>
      </c>
      <c r="B1134" s="8" t="s">
        <v>4859</v>
      </c>
      <c r="C1134" s="9" t="s">
        <v>87</v>
      </c>
      <c r="D1134" s="185" t="s">
        <v>4860</v>
      </c>
      <c r="E1134" s="188" t="s">
        <v>4861</v>
      </c>
      <c r="F1134" s="9" t="s">
        <v>88</v>
      </c>
      <c r="G1134" s="9" t="s">
        <v>147</v>
      </c>
      <c r="H1134" s="10">
        <v>0</v>
      </c>
      <c r="I1134" s="11">
        <v>11</v>
      </c>
      <c r="J1134" s="24">
        <v>0</v>
      </c>
      <c r="K1134" s="20"/>
      <c r="L1134" s="14">
        <v>0</v>
      </c>
      <c r="N1134" s="21">
        <v>0</v>
      </c>
      <c r="P1134" s="21">
        <v>0</v>
      </c>
      <c r="R1134" s="21">
        <v>0</v>
      </c>
      <c r="T1134" s="21">
        <v>0</v>
      </c>
      <c r="V1134" s="21">
        <v>0</v>
      </c>
      <c r="X1134" s="21">
        <v>0</v>
      </c>
      <c r="Z1134" s="21">
        <v>331132</v>
      </c>
      <c r="AB1134" s="22">
        <v>331132</v>
      </c>
      <c r="AD1134" s="5" t="str">
        <f t="shared" si="17"/>
        <v>No</v>
      </c>
      <c r="AF1134" s="28"/>
      <c r="AG1134" s="21"/>
    </row>
    <row r="1135" spans="1:33">
      <c r="A1135" s="8" t="s">
        <v>2900</v>
      </c>
      <c r="B1135" s="8" t="s">
        <v>2901</v>
      </c>
      <c r="C1135" s="9" t="s">
        <v>124</v>
      </c>
      <c r="D1135" s="185" t="s">
        <v>2902</v>
      </c>
      <c r="E1135" s="188" t="s">
        <v>2903</v>
      </c>
      <c r="F1135" s="9" t="s">
        <v>1320</v>
      </c>
      <c r="G1135" s="9" t="s">
        <v>147</v>
      </c>
      <c r="H1135" s="10">
        <v>0</v>
      </c>
      <c r="I1135" s="11">
        <v>11</v>
      </c>
      <c r="J1135" s="24">
        <v>0</v>
      </c>
      <c r="K1135" s="20"/>
      <c r="L1135" s="14">
        <v>0</v>
      </c>
      <c r="N1135" s="21">
        <v>0</v>
      </c>
      <c r="P1135" s="21">
        <v>0</v>
      </c>
      <c r="R1135" s="21">
        <v>0</v>
      </c>
      <c r="T1135" s="21">
        <v>0</v>
      </c>
      <c r="V1135" s="21">
        <v>0</v>
      </c>
      <c r="X1135" s="21">
        <v>0</v>
      </c>
      <c r="Z1135" s="21">
        <v>0</v>
      </c>
      <c r="AB1135" s="22">
        <v>0</v>
      </c>
      <c r="AD1135" s="5" t="str">
        <f t="shared" si="17"/>
        <v>No</v>
      </c>
      <c r="AF1135" s="28"/>
      <c r="AG1135" s="21"/>
    </row>
    <row r="1136" spans="1:33">
      <c r="A1136" s="8" t="s">
        <v>609</v>
      </c>
      <c r="B1136" s="8" t="s">
        <v>610</v>
      </c>
      <c r="C1136" s="9" t="s">
        <v>420</v>
      </c>
      <c r="D1136" s="185" t="s">
        <v>611</v>
      </c>
      <c r="E1136" s="188" t="s">
        <v>612</v>
      </c>
      <c r="F1136" s="9" t="s">
        <v>157</v>
      </c>
      <c r="G1136" s="9" t="s">
        <v>147</v>
      </c>
      <c r="H1136" s="10">
        <v>0</v>
      </c>
      <c r="I1136" s="11">
        <v>11</v>
      </c>
      <c r="J1136" s="24">
        <v>0</v>
      </c>
      <c r="K1136" s="20"/>
      <c r="L1136" s="14">
        <v>0</v>
      </c>
      <c r="N1136" s="21">
        <v>0</v>
      </c>
      <c r="P1136" s="21">
        <v>0</v>
      </c>
      <c r="R1136" s="21">
        <v>0</v>
      </c>
      <c r="T1136" s="21">
        <v>0</v>
      </c>
      <c r="V1136" s="21">
        <v>0</v>
      </c>
      <c r="X1136" s="21">
        <v>0</v>
      </c>
      <c r="Z1136" s="21">
        <v>0</v>
      </c>
      <c r="AB1136" s="22">
        <v>0</v>
      </c>
      <c r="AD1136" s="5" t="str">
        <f t="shared" si="17"/>
        <v>No</v>
      </c>
      <c r="AF1136" s="28"/>
      <c r="AG1136" s="21"/>
    </row>
    <row r="1137" spans="1:33">
      <c r="A1137" s="8" t="s">
        <v>1476</v>
      </c>
      <c r="B1137" s="8" t="s">
        <v>1477</v>
      </c>
      <c r="C1137" s="9" t="s">
        <v>275</v>
      </c>
      <c r="D1137" s="185">
        <v>7052</v>
      </c>
      <c r="E1137" s="188">
        <v>70052</v>
      </c>
      <c r="F1137" s="9" t="s">
        <v>157</v>
      </c>
      <c r="G1137" s="9" t="s">
        <v>5756</v>
      </c>
      <c r="H1137" s="10">
        <v>50440</v>
      </c>
      <c r="I1137" s="11">
        <v>11</v>
      </c>
      <c r="J1137" s="24">
        <v>0</v>
      </c>
      <c r="K1137" s="20"/>
      <c r="L1137" s="14">
        <v>0</v>
      </c>
      <c r="N1137" s="21">
        <v>0</v>
      </c>
      <c r="P1137" s="21">
        <v>0</v>
      </c>
      <c r="R1137" s="21">
        <v>0</v>
      </c>
      <c r="T1137" s="21">
        <v>0</v>
      </c>
      <c r="V1137" s="21">
        <v>0</v>
      </c>
      <c r="X1137" s="21">
        <v>0</v>
      </c>
      <c r="Z1137" s="21">
        <v>19472</v>
      </c>
      <c r="AB1137" s="22">
        <v>19472</v>
      </c>
      <c r="AD1137" s="5" t="str">
        <f t="shared" si="17"/>
        <v>No</v>
      </c>
      <c r="AF1137" s="28"/>
      <c r="AG1137" s="21"/>
    </row>
    <row r="1138" spans="1:33">
      <c r="A1138" s="8" t="s">
        <v>5210</v>
      </c>
      <c r="B1138" s="8" t="s">
        <v>5211</v>
      </c>
      <c r="C1138" s="9" t="s">
        <v>168</v>
      </c>
      <c r="D1138" s="185" t="s">
        <v>5212</v>
      </c>
      <c r="E1138" s="188" t="s">
        <v>5213</v>
      </c>
      <c r="F1138" s="9" t="s">
        <v>88</v>
      </c>
      <c r="G1138" s="9" t="s">
        <v>147</v>
      </c>
      <c r="H1138" s="10">
        <v>0</v>
      </c>
      <c r="I1138" s="11">
        <v>11</v>
      </c>
      <c r="J1138" s="24">
        <v>0</v>
      </c>
      <c r="K1138" s="20"/>
      <c r="L1138" s="14">
        <v>0</v>
      </c>
      <c r="N1138" s="21">
        <v>0</v>
      </c>
      <c r="P1138" s="21">
        <v>0</v>
      </c>
      <c r="R1138" s="21">
        <v>0</v>
      </c>
      <c r="T1138" s="21">
        <v>0</v>
      </c>
      <c r="V1138" s="21">
        <v>0</v>
      </c>
      <c r="X1138" s="21">
        <v>0</v>
      </c>
      <c r="Z1138" s="21">
        <v>95847</v>
      </c>
      <c r="AB1138" s="22">
        <v>95847</v>
      </c>
      <c r="AD1138" s="5" t="str">
        <f t="shared" si="17"/>
        <v>No</v>
      </c>
      <c r="AF1138" s="28"/>
      <c r="AG1138" s="21"/>
    </row>
    <row r="1139" spans="1:33">
      <c r="A1139" s="8" t="s">
        <v>515</v>
      </c>
      <c r="B1139" s="8" t="s">
        <v>81</v>
      </c>
      <c r="C1139" s="9" t="s">
        <v>82</v>
      </c>
      <c r="D1139" s="185">
        <v>2201</v>
      </c>
      <c r="E1139" s="188">
        <v>20201</v>
      </c>
      <c r="F1139" s="9" t="s">
        <v>83</v>
      </c>
      <c r="G1139" s="9" t="s">
        <v>5756</v>
      </c>
      <c r="H1139" s="10">
        <v>5441567</v>
      </c>
      <c r="I1139" s="11">
        <v>11</v>
      </c>
      <c r="J1139" s="24">
        <v>0</v>
      </c>
      <c r="K1139" s="20"/>
      <c r="L1139" s="14">
        <v>0</v>
      </c>
      <c r="N1139" s="21">
        <v>0</v>
      </c>
      <c r="P1139" s="21">
        <v>0</v>
      </c>
      <c r="R1139" s="21">
        <v>0</v>
      </c>
      <c r="T1139" s="21">
        <v>0</v>
      </c>
      <c r="V1139" s="21">
        <v>0</v>
      </c>
      <c r="X1139" s="21">
        <v>0</v>
      </c>
      <c r="Z1139" s="21">
        <v>123597</v>
      </c>
      <c r="AB1139" s="22">
        <v>123597</v>
      </c>
      <c r="AD1139" s="5" t="str">
        <f t="shared" si="17"/>
        <v>No</v>
      </c>
      <c r="AF1139" s="28"/>
      <c r="AG1139" s="21"/>
    </row>
    <row r="1140" spans="1:33">
      <c r="A1140" s="8" t="s">
        <v>3666</v>
      </c>
      <c r="B1140" s="8" t="s">
        <v>136</v>
      </c>
      <c r="C1140" s="9" t="s">
        <v>137</v>
      </c>
      <c r="D1140" s="185">
        <v>3106</v>
      </c>
      <c r="E1140" s="188">
        <v>30106</v>
      </c>
      <c r="F1140" s="9" t="s">
        <v>125</v>
      </c>
      <c r="G1140" s="9" t="s">
        <v>5756</v>
      </c>
      <c r="H1140" s="10">
        <v>4586770</v>
      </c>
      <c r="I1140" s="11">
        <v>11</v>
      </c>
      <c r="J1140" s="24">
        <v>0</v>
      </c>
      <c r="K1140" s="20"/>
      <c r="L1140" s="14">
        <v>0</v>
      </c>
      <c r="N1140" s="21">
        <v>0</v>
      </c>
      <c r="P1140" s="21">
        <v>0</v>
      </c>
      <c r="R1140" s="21">
        <v>0</v>
      </c>
      <c r="T1140" s="21">
        <v>0</v>
      </c>
      <c r="V1140" s="21">
        <v>0</v>
      </c>
      <c r="X1140" s="21">
        <v>0</v>
      </c>
      <c r="Z1140" s="21">
        <v>34760</v>
      </c>
      <c r="AB1140" s="22">
        <v>34760</v>
      </c>
      <c r="AD1140" s="5" t="str">
        <f t="shared" si="17"/>
        <v>No</v>
      </c>
      <c r="AF1140" s="28"/>
      <c r="AG1140" s="21"/>
    </row>
    <row r="1141" spans="1:33">
      <c r="A1141" s="8" t="s">
        <v>1404</v>
      </c>
      <c r="B1141" s="8" t="s">
        <v>6453</v>
      </c>
      <c r="C1141" s="9" t="s">
        <v>150</v>
      </c>
      <c r="D1141" s="185" t="s">
        <v>1405</v>
      </c>
      <c r="E1141" s="188" t="s">
        <v>1406</v>
      </c>
      <c r="F1141" s="9" t="s">
        <v>157</v>
      </c>
      <c r="G1141" s="9" t="s">
        <v>147</v>
      </c>
      <c r="H1141" s="10">
        <v>0</v>
      </c>
      <c r="I1141" s="11">
        <v>11</v>
      </c>
      <c r="J1141" s="24">
        <v>0</v>
      </c>
      <c r="K1141" s="20"/>
      <c r="L1141" s="14">
        <v>0</v>
      </c>
      <c r="N1141" s="21">
        <v>0</v>
      </c>
      <c r="P1141" s="21">
        <v>0</v>
      </c>
      <c r="R1141" s="21">
        <v>0</v>
      </c>
      <c r="T1141" s="21">
        <v>0</v>
      </c>
      <c r="V1141" s="21">
        <v>0</v>
      </c>
      <c r="X1141" s="21">
        <v>0</v>
      </c>
      <c r="Z1141" s="21">
        <v>42784</v>
      </c>
      <c r="AB1141" s="22">
        <v>42784</v>
      </c>
      <c r="AD1141" s="5" t="str">
        <f t="shared" si="17"/>
        <v>No</v>
      </c>
      <c r="AF1141" s="28"/>
      <c r="AG1141" s="21"/>
    </row>
    <row r="1142" spans="1:33">
      <c r="A1142" s="8" t="s">
        <v>1024</v>
      </c>
      <c r="B1142" s="8" t="s">
        <v>477</v>
      </c>
      <c r="C1142" s="9" t="s">
        <v>124</v>
      </c>
      <c r="D1142" s="185">
        <v>6132</v>
      </c>
      <c r="E1142" s="188">
        <v>60132</v>
      </c>
      <c r="F1142" s="9" t="s">
        <v>157</v>
      </c>
      <c r="G1142" s="9" t="s">
        <v>5756</v>
      </c>
      <c r="H1142" s="10">
        <v>252720</v>
      </c>
      <c r="I1142" s="11">
        <v>11</v>
      </c>
      <c r="J1142" s="24">
        <v>0</v>
      </c>
      <c r="K1142" s="20"/>
      <c r="L1142" s="14">
        <v>0</v>
      </c>
      <c r="N1142" s="21">
        <v>0</v>
      </c>
      <c r="P1142" s="21">
        <v>0</v>
      </c>
      <c r="R1142" s="21">
        <v>0</v>
      </c>
      <c r="T1142" s="21">
        <v>0</v>
      </c>
      <c r="V1142" s="21">
        <v>0</v>
      </c>
      <c r="X1142" s="21">
        <v>0</v>
      </c>
      <c r="Z1142" s="21">
        <v>94734</v>
      </c>
      <c r="AB1142" s="22">
        <v>94734</v>
      </c>
      <c r="AD1142" s="5" t="str">
        <f t="shared" si="17"/>
        <v>No</v>
      </c>
      <c r="AF1142" s="28"/>
      <c r="AG1142" s="21"/>
    </row>
    <row r="1143" spans="1:33">
      <c r="A1143" s="8" t="s">
        <v>5636</v>
      </c>
      <c r="B1143" s="8" t="s">
        <v>3565</v>
      </c>
      <c r="C1143" s="9" t="s">
        <v>254</v>
      </c>
      <c r="D1143" s="185" t="s">
        <v>5637</v>
      </c>
      <c r="E1143" s="188" t="s">
        <v>5638</v>
      </c>
      <c r="F1143" s="9" t="s">
        <v>83</v>
      </c>
      <c r="G1143" s="9" t="s">
        <v>147</v>
      </c>
      <c r="H1143" s="10">
        <v>0</v>
      </c>
      <c r="I1143" s="11">
        <v>11</v>
      </c>
      <c r="J1143" s="24">
        <v>0</v>
      </c>
      <c r="K1143" s="20"/>
      <c r="L1143" s="14">
        <v>0</v>
      </c>
      <c r="N1143" s="21">
        <v>0</v>
      </c>
      <c r="P1143" s="21">
        <v>0</v>
      </c>
      <c r="R1143" s="21">
        <v>0</v>
      </c>
      <c r="T1143" s="21">
        <v>0</v>
      </c>
      <c r="V1143" s="21">
        <v>0</v>
      </c>
      <c r="X1143" s="21">
        <v>0</v>
      </c>
      <c r="Z1143" s="21">
        <v>0</v>
      </c>
      <c r="AB1143" s="22">
        <v>0</v>
      </c>
      <c r="AD1143" s="5" t="str">
        <f t="shared" si="17"/>
        <v>No</v>
      </c>
      <c r="AF1143" s="28"/>
      <c r="AG1143" s="21"/>
    </row>
    <row r="1144" spans="1:33">
      <c r="A1144" s="8" t="s">
        <v>2435</v>
      </c>
      <c r="B1144" s="8" t="s">
        <v>2436</v>
      </c>
      <c r="C1144" s="9" t="s">
        <v>46</v>
      </c>
      <c r="D1144" s="185" t="s">
        <v>2437</v>
      </c>
      <c r="E1144" s="188" t="s">
        <v>2438</v>
      </c>
      <c r="F1144" s="9" t="s">
        <v>88</v>
      </c>
      <c r="G1144" s="9" t="s">
        <v>147</v>
      </c>
      <c r="H1144" s="10">
        <v>0</v>
      </c>
      <c r="I1144" s="11">
        <v>11</v>
      </c>
      <c r="J1144" s="24">
        <v>0</v>
      </c>
      <c r="K1144" s="20"/>
      <c r="L1144" s="14">
        <v>0</v>
      </c>
      <c r="N1144" s="21">
        <v>0</v>
      </c>
      <c r="P1144" s="21">
        <v>0</v>
      </c>
      <c r="R1144" s="21">
        <v>0</v>
      </c>
      <c r="T1144" s="21">
        <v>0</v>
      </c>
      <c r="V1144" s="21">
        <v>0</v>
      </c>
      <c r="X1144" s="21">
        <v>0</v>
      </c>
      <c r="Z1144" s="21">
        <v>650125</v>
      </c>
      <c r="AB1144" s="22">
        <v>650125</v>
      </c>
      <c r="AD1144" s="5" t="str">
        <f t="shared" si="17"/>
        <v>No</v>
      </c>
      <c r="AF1144" s="28"/>
      <c r="AG1144" s="21"/>
    </row>
    <row r="1145" spans="1:33">
      <c r="A1145" s="8" t="s">
        <v>1516</v>
      </c>
      <c r="B1145" s="8" t="s">
        <v>1517</v>
      </c>
      <c r="C1145" s="9" t="s">
        <v>178</v>
      </c>
      <c r="D1145" s="185" t="s">
        <v>1518</v>
      </c>
      <c r="E1145" s="188" t="s">
        <v>1519</v>
      </c>
      <c r="F1145" s="9" t="s">
        <v>88</v>
      </c>
      <c r="G1145" s="9" t="s">
        <v>147</v>
      </c>
      <c r="H1145" s="10">
        <v>0</v>
      </c>
      <c r="I1145" s="11">
        <v>11</v>
      </c>
      <c r="J1145" s="24">
        <v>0</v>
      </c>
      <c r="K1145" s="20"/>
      <c r="L1145" s="14">
        <v>0</v>
      </c>
      <c r="N1145" s="21">
        <v>0</v>
      </c>
      <c r="P1145" s="21">
        <v>0</v>
      </c>
      <c r="R1145" s="21">
        <v>0</v>
      </c>
      <c r="T1145" s="21">
        <v>0</v>
      </c>
      <c r="V1145" s="21">
        <v>0</v>
      </c>
      <c r="X1145" s="21">
        <v>0</v>
      </c>
      <c r="Z1145" s="21">
        <v>1643085</v>
      </c>
      <c r="AB1145" s="22">
        <v>1643085</v>
      </c>
      <c r="AD1145" s="5" t="str">
        <f t="shared" si="17"/>
        <v>No</v>
      </c>
      <c r="AF1145" s="28"/>
      <c r="AG1145" s="21"/>
    </row>
    <row r="1146" spans="1:33">
      <c r="A1146" s="8" t="s">
        <v>4282</v>
      </c>
      <c r="B1146" s="8" t="s">
        <v>755</v>
      </c>
      <c r="C1146" s="9" t="s">
        <v>235</v>
      </c>
      <c r="D1146" s="185" t="s">
        <v>4283</v>
      </c>
      <c r="E1146" s="188" t="s">
        <v>4284</v>
      </c>
      <c r="F1146" s="9" t="s">
        <v>83</v>
      </c>
      <c r="G1146" s="9" t="s">
        <v>147</v>
      </c>
      <c r="H1146" s="10">
        <v>0</v>
      </c>
      <c r="I1146" s="11">
        <v>11</v>
      </c>
      <c r="J1146" s="24">
        <v>0</v>
      </c>
      <c r="K1146" s="20"/>
      <c r="L1146" s="14">
        <v>0</v>
      </c>
      <c r="N1146" s="21">
        <v>0</v>
      </c>
      <c r="P1146" s="21">
        <v>0</v>
      </c>
      <c r="R1146" s="21">
        <v>0</v>
      </c>
      <c r="T1146" s="21">
        <v>0</v>
      </c>
      <c r="V1146" s="21">
        <v>0</v>
      </c>
      <c r="X1146" s="21">
        <v>0</v>
      </c>
      <c r="Z1146" s="21">
        <v>256543</v>
      </c>
      <c r="AB1146" s="22">
        <v>256543</v>
      </c>
      <c r="AD1146" s="5" t="str">
        <f t="shared" si="17"/>
        <v>No</v>
      </c>
      <c r="AF1146" s="28"/>
      <c r="AG1146" s="21"/>
    </row>
    <row r="1147" spans="1:33">
      <c r="A1147" s="8" t="s">
        <v>6586</v>
      </c>
      <c r="B1147" s="8" t="s">
        <v>4469</v>
      </c>
      <c r="C1147" s="9" t="s">
        <v>160</v>
      </c>
      <c r="D1147" s="185" t="s">
        <v>4470</v>
      </c>
      <c r="E1147" s="188" t="s">
        <v>4471</v>
      </c>
      <c r="F1147" s="9" t="s">
        <v>113</v>
      </c>
      <c r="G1147" s="9" t="s">
        <v>147</v>
      </c>
      <c r="H1147" s="10">
        <v>0</v>
      </c>
      <c r="I1147" s="11">
        <v>11</v>
      </c>
      <c r="J1147" s="24">
        <v>0</v>
      </c>
      <c r="K1147" s="20"/>
      <c r="L1147" s="14">
        <v>0</v>
      </c>
      <c r="N1147" s="21">
        <v>0</v>
      </c>
      <c r="P1147" s="21">
        <v>0</v>
      </c>
      <c r="R1147" s="21">
        <v>0</v>
      </c>
      <c r="T1147" s="21">
        <v>0</v>
      </c>
      <c r="V1147" s="21">
        <v>0</v>
      </c>
      <c r="X1147" s="21">
        <v>0</v>
      </c>
      <c r="Z1147" s="21">
        <v>18914</v>
      </c>
      <c r="AB1147" s="22">
        <v>18914</v>
      </c>
      <c r="AD1147" s="5" t="str">
        <f t="shared" si="17"/>
        <v>No</v>
      </c>
      <c r="AF1147" s="28"/>
      <c r="AG1147" s="21"/>
    </row>
    <row r="1148" spans="1:33">
      <c r="A1148" s="8" t="s">
        <v>4088</v>
      </c>
      <c r="B1148" s="8" t="s">
        <v>4089</v>
      </c>
      <c r="C1148" s="9" t="s">
        <v>34</v>
      </c>
      <c r="D1148" s="185" t="s">
        <v>4090</v>
      </c>
      <c r="E1148" s="188">
        <v>88122</v>
      </c>
      <c r="F1148" s="9" t="s">
        <v>36</v>
      </c>
      <c r="G1148" s="9" t="s">
        <v>5756</v>
      </c>
      <c r="H1148" s="10">
        <v>0</v>
      </c>
      <c r="I1148" s="11">
        <v>11</v>
      </c>
      <c r="J1148" s="24">
        <v>0</v>
      </c>
      <c r="K1148" s="20"/>
      <c r="L1148" s="14">
        <v>0</v>
      </c>
      <c r="N1148" s="21">
        <v>0</v>
      </c>
      <c r="P1148" s="21">
        <v>0</v>
      </c>
      <c r="R1148" s="21">
        <v>0</v>
      </c>
      <c r="T1148" s="21">
        <v>0</v>
      </c>
      <c r="V1148" s="21">
        <v>0</v>
      </c>
      <c r="X1148" s="21">
        <v>0</v>
      </c>
      <c r="Z1148" s="21">
        <v>0</v>
      </c>
      <c r="AB1148" s="22">
        <v>0</v>
      </c>
      <c r="AD1148" s="5" t="str">
        <f t="shared" si="17"/>
        <v>No</v>
      </c>
      <c r="AF1148" s="28"/>
      <c r="AG1148" s="21"/>
    </row>
    <row r="1149" spans="1:33">
      <c r="A1149" s="8" t="s">
        <v>403</v>
      </c>
      <c r="B1149" s="8" t="s">
        <v>404</v>
      </c>
      <c r="C1149" s="9" t="s">
        <v>103</v>
      </c>
      <c r="D1149" s="185">
        <v>4150</v>
      </c>
      <c r="E1149" s="188">
        <v>40150</v>
      </c>
      <c r="F1149" s="9" t="s">
        <v>83</v>
      </c>
      <c r="G1149" s="9" t="s">
        <v>5756</v>
      </c>
      <c r="H1149" s="10">
        <v>71747</v>
      </c>
      <c r="I1149" s="11">
        <v>11</v>
      </c>
      <c r="J1149" s="24">
        <v>0</v>
      </c>
      <c r="K1149" s="20"/>
      <c r="L1149" s="14">
        <v>0</v>
      </c>
      <c r="N1149" s="21">
        <v>0</v>
      </c>
      <c r="P1149" s="21">
        <v>0</v>
      </c>
      <c r="R1149" s="21">
        <v>0</v>
      </c>
      <c r="T1149" s="21">
        <v>0</v>
      </c>
      <c r="V1149" s="21">
        <v>0</v>
      </c>
      <c r="X1149" s="21">
        <v>0</v>
      </c>
      <c r="Z1149" s="21">
        <v>0</v>
      </c>
      <c r="AB1149" s="22">
        <v>0</v>
      </c>
      <c r="AD1149" s="5" t="str">
        <f t="shared" si="17"/>
        <v>No</v>
      </c>
      <c r="AF1149" s="28"/>
      <c r="AG1149" s="21"/>
    </row>
    <row r="1150" spans="1:33">
      <c r="A1150" s="8" t="s">
        <v>3314</v>
      </c>
      <c r="B1150" s="8" t="s">
        <v>2104</v>
      </c>
      <c r="C1150" s="9" t="s">
        <v>555</v>
      </c>
      <c r="D1150" s="185" t="s">
        <v>3315</v>
      </c>
      <c r="E1150" s="188" t="s">
        <v>3316</v>
      </c>
      <c r="F1150" s="9" t="s">
        <v>83</v>
      </c>
      <c r="G1150" s="9" t="s">
        <v>147</v>
      </c>
      <c r="H1150" s="10">
        <v>0</v>
      </c>
      <c r="I1150" s="11">
        <v>11</v>
      </c>
      <c r="J1150" s="24">
        <v>0</v>
      </c>
      <c r="K1150" s="20"/>
      <c r="L1150" s="14">
        <v>0</v>
      </c>
      <c r="N1150" s="21">
        <v>0</v>
      </c>
      <c r="P1150" s="21">
        <v>0</v>
      </c>
      <c r="R1150" s="21">
        <v>0</v>
      </c>
      <c r="T1150" s="21">
        <v>0</v>
      </c>
      <c r="V1150" s="21">
        <v>0</v>
      </c>
      <c r="X1150" s="21">
        <v>0</v>
      </c>
      <c r="Z1150" s="21">
        <v>369139</v>
      </c>
      <c r="AB1150" s="22">
        <v>369139</v>
      </c>
      <c r="AD1150" s="5" t="str">
        <f t="shared" si="17"/>
        <v>No</v>
      </c>
      <c r="AF1150" s="28"/>
      <c r="AG1150" s="21"/>
    </row>
    <row r="1151" spans="1:33">
      <c r="A1151" s="8" t="s">
        <v>3619</v>
      </c>
      <c r="B1151" s="8" t="s">
        <v>3620</v>
      </c>
      <c r="C1151" s="9" t="s">
        <v>168</v>
      </c>
      <c r="D1151" s="185">
        <v>47</v>
      </c>
      <c r="E1151" s="188">
        <v>47</v>
      </c>
      <c r="F1151" s="9" t="s">
        <v>83</v>
      </c>
      <c r="G1151" s="9" t="s">
        <v>84</v>
      </c>
      <c r="H1151" s="10">
        <v>62433</v>
      </c>
      <c r="I1151" s="11">
        <v>11</v>
      </c>
      <c r="J1151" s="24">
        <v>0</v>
      </c>
      <c r="K1151" s="20"/>
      <c r="L1151" s="14">
        <v>0</v>
      </c>
      <c r="N1151" s="21">
        <v>0</v>
      </c>
      <c r="P1151" s="21">
        <v>0</v>
      </c>
      <c r="R1151" s="21">
        <v>0</v>
      </c>
      <c r="T1151" s="21">
        <v>0</v>
      </c>
      <c r="V1151" s="21">
        <v>0</v>
      </c>
      <c r="X1151" s="21">
        <v>0</v>
      </c>
      <c r="Z1151" s="21">
        <v>0</v>
      </c>
      <c r="AB1151" s="22">
        <v>0</v>
      </c>
      <c r="AD1151" s="5" t="str">
        <f t="shared" si="17"/>
        <v>No</v>
      </c>
      <c r="AF1151" s="28"/>
      <c r="AG1151" s="21"/>
    </row>
    <row r="1152" spans="1:33">
      <c r="A1152" s="8" t="s">
        <v>4060</v>
      </c>
      <c r="B1152" s="8" t="s">
        <v>4061</v>
      </c>
      <c r="C1152" s="9" t="s">
        <v>46</v>
      </c>
      <c r="D1152" s="185">
        <v>5026</v>
      </c>
      <c r="E1152" s="188">
        <v>50026</v>
      </c>
      <c r="F1152" s="9" t="s">
        <v>83</v>
      </c>
      <c r="G1152" s="9" t="s">
        <v>84</v>
      </c>
      <c r="H1152" s="10">
        <v>176676</v>
      </c>
      <c r="I1152" s="11">
        <v>11</v>
      </c>
      <c r="J1152" s="24">
        <v>447357</v>
      </c>
      <c r="K1152" s="20"/>
      <c r="L1152" s="14">
        <v>0</v>
      </c>
      <c r="N1152" s="21">
        <v>0</v>
      </c>
      <c r="P1152" s="21">
        <v>0</v>
      </c>
      <c r="R1152" s="21">
        <v>0</v>
      </c>
      <c r="T1152" s="21">
        <v>1355127</v>
      </c>
      <c r="V1152" s="21">
        <v>0</v>
      </c>
      <c r="X1152" s="21">
        <v>0</v>
      </c>
      <c r="Z1152" s="21">
        <v>0</v>
      </c>
      <c r="AB1152" s="22">
        <v>1802484</v>
      </c>
      <c r="AD1152" s="5" t="str">
        <f t="shared" si="17"/>
        <v>No</v>
      </c>
      <c r="AF1152" s="28"/>
      <c r="AG1152" s="21"/>
    </row>
    <row r="1153" spans="1:33">
      <c r="A1153" s="8" t="s">
        <v>2613</v>
      </c>
      <c r="B1153" s="8" t="s">
        <v>716</v>
      </c>
      <c r="C1153" s="9" t="s">
        <v>466</v>
      </c>
      <c r="D1153" s="185" t="s">
        <v>2614</v>
      </c>
      <c r="E1153" s="188" t="s">
        <v>2615</v>
      </c>
      <c r="F1153" s="9" t="s">
        <v>83</v>
      </c>
      <c r="G1153" s="9" t="s">
        <v>147</v>
      </c>
      <c r="H1153" s="10">
        <v>0</v>
      </c>
      <c r="I1153" s="11">
        <v>11</v>
      </c>
      <c r="J1153" s="24">
        <v>0</v>
      </c>
      <c r="K1153" s="20"/>
      <c r="L1153" s="14">
        <v>0</v>
      </c>
      <c r="N1153" s="21">
        <v>0</v>
      </c>
      <c r="P1153" s="21">
        <v>0</v>
      </c>
      <c r="R1153" s="21">
        <v>0</v>
      </c>
      <c r="T1153" s="21">
        <v>0</v>
      </c>
      <c r="V1153" s="21">
        <v>0</v>
      </c>
      <c r="X1153" s="21">
        <v>0</v>
      </c>
      <c r="Z1153" s="21">
        <v>16443</v>
      </c>
      <c r="AB1153" s="22">
        <v>16443</v>
      </c>
      <c r="AD1153" s="5" t="str">
        <f t="shared" si="17"/>
        <v>No</v>
      </c>
      <c r="AF1153" s="28"/>
      <c r="AG1153" s="21"/>
    </row>
    <row r="1154" spans="1:33">
      <c r="A1154" s="8" t="s">
        <v>3983</v>
      </c>
      <c r="B1154" s="8" t="s">
        <v>3984</v>
      </c>
      <c r="C1154" s="9" t="s">
        <v>39</v>
      </c>
      <c r="D1154" s="185" t="s">
        <v>3985</v>
      </c>
      <c r="E1154" s="188" t="s">
        <v>3986</v>
      </c>
      <c r="F1154" s="9" t="s">
        <v>83</v>
      </c>
      <c r="G1154" s="9" t="s">
        <v>147</v>
      </c>
      <c r="H1154" s="10">
        <v>0</v>
      </c>
      <c r="I1154" s="11">
        <v>11</v>
      </c>
      <c r="J1154" s="24">
        <v>0</v>
      </c>
      <c r="K1154" s="20"/>
      <c r="L1154" s="14">
        <v>0</v>
      </c>
      <c r="N1154" s="21">
        <v>0</v>
      </c>
      <c r="P1154" s="21">
        <v>0</v>
      </c>
      <c r="R1154" s="21">
        <v>0</v>
      </c>
      <c r="T1154" s="21">
        <v>0</v>
      </c>
      <c r="V1154" s="21">
        <v>0</v>
      </c>
      <c r="X1154" s="21">
        <v>0</v>
      </c>
      <c r="Z1154" s="21">
        <v>0</v>
      </c>
      <c r="AB1154" s="22">
        <v>0</v>
      </c>
      <c r="AD1154" s="5" t="str">
        <f t="shared" si="17"/>
        <v>No</v>
      </c>
      <c r="AF1154" s="28"/>
      <c r="AG1154" s="21"/>
    </row>
    <row r="1155" spans="1:33">
      <c r="A1155" s="8" t="s">
        <v>3240</v>
      </c>
      <c r="B1155" s="8" t="s">
        <v>3241</v>
      </c>
      <c r="C1155" s="9" t="s">
        <v>555</v>
      </c>
      <c r="D1155" s="185" t="s">
        <v>3242</v>
      </c>
      <c r="E1155" s="188" t="s">
        <v>3243</v>
      </c>
      <c r="F1155" s="9" t="s">
        <v>83</v>
      </c>
      <c r="G1155" s="9" t="s">
        <v>147</v>
      </c>
      <c r="H1155" s="10">
        <v>0</v>
      </c>
      <c r="I1155" s="11">
        <v>11</v>
      </c>
      <c r="J1155" s="24">
        <v>0</v>
      </c>
      <c r="K1155" s="20"/>
      <c r="L1155" s="14">
        <v>0</v>
      </c>
      <c r="N1155" s="21">
        <v>0</v>
      </c>
      <c r="P1155" s="21">
        <v>0</v>
      </c>
      <c r="R1155" s="21">
        <v>0</v>
      </c>
      <c r="T1155" s="21">
        <v>0</v>
      </c>
      <c r="V1155" s="21">
        <v>0</v>
      </c>
      <c r="X1155" s="21">
        <v>0</v>
      </c>
      <c r="Z1155" s="21">
        <v>958081</v>
      </c>
      <c r="AB1155" s="22">
        <v>958081</v>
      </c>
      <c r="AD1155" s="5" t="str">
        <f t="shared" ref="AD1155:AD1218" si="18">IF(AC1155&amp;AA1155&amp;Y1155&amp;W1155&amp;U1155&amp;S1155&amp;Q1155&amp;O1155&amp;M1155&amp;K1155&lt;&gt;"","Yes","No")</f>
        <v>No</v>
      </c>
      <c r="AF1155" s="28"/>
      <c r="AG1155" s="21"/>
    </row>
    <row r="1156" spans="1:33">
      <c r="A1156" s="8" t="s">
        <v>571</v>
      </c>
      <c r="B1156" s="8" t="s">
        <v>572</v>
      </c>
      <c r="C1156" s="9" t="s">
        <v>103</v>
      </c>
      <c r="D1156" s="185">
        <v>4197</v>
      </c>
      <c r="E1156" s="188">
        <v>40197</v>
      </c>
      <c r="F1156" s="9" t="s">
        <v>83</v>
      </c>
      <c r="G1156" s="9" t="s">
        <v>5756</v>
      </c>
      <c r="H1156" s="10">
        <v>306196</v>
      </c>
      <c r="I1156" s="11">
        <v>11</v>
      </c>
      <c r="J1156" s="24">
        <v>0</v>
      </c>
      <c r="K1156" s="20"/>
      <c r="L1156" s="14">
        <v>0</v>
      </c>
      <c r="N1156" s="21">
        <v>0</v>
      </c>
      <c r="P1156" s="21">
        <v>0</v>
      </c>
      <c r="R1156" s="21">
        <v>0</v>
      </c>
      <c r="T1156" s="21">
        <v>0</v>
      </c>
      <c r="V1156" s="21">
        <v>0</v>
      </c>
      <c r="X1156" s="21">
        <v>0</v>
      </c>
      <c r="Z1156" s="21">
        <v>0</v>
      </c>
      <c r="AB1156" s="22">
        <v>0</v>
      </c>
      <c r="AD1156" s="5" t="str">
        <f t="shared" si="18"/>
        <v>No</v>
      </c>
      <c r="AF1156" s="28"/>
      <c r="AG1156" s="21"/>
    </row>
    <row r="1157" spans="1:33">
      <c r="A1157" s="8" t="s">
        <v>3504</v>
      </c>
      <c r="B1157" s="8" t="s">
        <v>3505</v>
      </c>
      <c r="C1157" s="9" t="s">
        <v>580</v>
      </c>
      <c r="D1157" s="185" t="s">
        <v>3506</v>
      </c>
      <c r="E1157" s="188" t="s">
        <v>3507</v>
      </c>
      <c r="F1157" s="9" t="s">
        <v>157</v>
      </c>
      <c r="G1157" s="9" t="s">
        <v>147</v>
      </c>
      <c r="H1157" s="10">
        <v>0</v>
      </c>
      <c r="I1157" s="11">
        <v>11</v>
      </c>
      <c r="J1157" s="24">
        <v>0</v>
      </c>
      <c r="K1157" s="20"/>
      <c r="L1157" s="14">
        <v>0</v>
      </c>
      <c r="N1157" s="21">
        <v>0</v>
      </c>
      <c r="P1157" s="21">
        <v>0</v>
      </c>
      <c r="R1157" s="21">
        <v>0</v>
      </c>
      <c r="T1157" s="21">
        <v>0</v>
      </c>
      <c r="V1157" s="21">
        <v>0</v>
      </c>
      <c r="X1157" s="21">
        <v>0</v>
      </c>
      <c r="Z1157" s="21">
        <v>0</v>
      </c>
      <c r="AB1157" s="22">
        <v>0</v>
      </c>
      <c r="AD1157" s="5" t="str">
        <f t="shared" si="18"/>
        <v>No</v>
      </c>
      <c r="AF1157" s="28"/>
      <c r="AG1157" s="21"/>
    </row>
    <row r="1158" spans="1:33">
      <c r="A1158" s="8" t="s">
        <v>4854</v>
      </c>
      <c r="B1158" s="8" t="s">
        <v>4855</v>
      </c>
      <c r="C1158" s="9" t="s">
        <v>87</v>
      </c>
      <c r="D1158" s="185" t="s">
        <v>4856</v>
      </c>
      <c r="E1158" s="188" t="s">
        <v>4857</v>
      </c>
      <c r="F1158" s="9" t="s">
        <v>157</v>
      </c>
      <c r="G1158" s="9" t="s">
        <v>147</v>
      </c>
      <c r="H1158" s="10">
        <v>0</v>
      </c>
      <c r="I1158" s="11">
        <v>11</v>
      </c>
      <c r="J1158" s="24">
        <v>0</v>
      </c>
      <c r="K1158" s="20"/>
      <c r="L1158" s="14">
        <v>0</v>
      </c>
      <c r="N1158" s="21">
        <v>0</v>
      </c>
      <c r="P1158" s="21">
        <v>0</v>
      </c>
      <c r="R1158" s="21">
        <v>0</v>
      </c>
      <c r="T1158" s="21">
        <v>0</v>
      </c>
      <c r="V1158" s="21">
        <v>0</v>
      </c>
      <c r="X1158" s="21">
        <v>0</v>
      </c>
      <c r="Z1158" s="21">
        <v>471882</v>
      </c>
      <c r="AB1158" s="22">
        <v>471882</v>
      </c>
      <c r="AD1158" s="5" t="str">
        <f t="shared" si="18"/>
        <v>No</v>
      </c>
      <c r="AF1158" s="28"/>
      <c r="AG1158" s="21"/>
    </row>
    <row r="1159" spans="1:33">
      <c r="A1159" s="8" t="s">
        <v>5956</v>
      </c>
      <c r="B1159" s="8" t="s">
        <v>6122</v>
      </c>
      <c r="C1159" s="9" t="s">
        <v>42</v>
      </c>
      <c r="D1159" s="185" t="s">
        <v>4609</v>
      </c>
      <c r="E1159" s="188" t="s">
        <v>4610</v>
      </c>
      <c r="F1159" s="9" t="s">
        <v>83</v>
      </c>
      <c r="G1159" s="9" t="s">
        <v>147</v>
      </c>
      <c r="H1159" s="10">
        <v>0</v>
      </c>
      <c r="I1159" s="11">
        <v>11</v>
      </c>
      <c r="J1159" s="24">
        <v>0</v>
      </c>
      <c r="K1159" s="20"/>
      <c r="L1159" s="14">
        <v>0</v>
      </c>
      <c r="N1159" s="21">
        <v>0</v>
      </c>
      <c r="P1159" s="21">
        <v>0</v>
      </c>
      <c r="R1159" s="21">
        <v>0</v>
      </c>
      <c r="T1159" s="21">
        <v>0</v>
      </c>
      <c r="V1159" s="21">
        <v>0</v>
      </c>
      <c r="X1159" s="21">
        <v>0</v>
      </c>
      <c r="Z1159" s="21">
        <v>346563</v>
      </c>
      <c r="AB1159" s="22">
        <v>346563</v>
      </c>
      <c r="AD1159" s="5" t="str">
        <f t="shared" si="18"/>
        <v>No</v>
      </c>
      <c r="AF1159" s="28"/>
      <c r="AG1159" s="21"/>
    </row>
    <row r="1160" spans="1:33">
      <c r="A1160" s="8" t="s">
        <v>234</v>
      </c>
      <c r="B1160" s="8" t="s">
        <v>111</v>
      </c>
      <c r="C1160" s="9" t="s">
        <v>235</v>
      </c>
      <c r="D1160" s="185">
        <v>4167</v>
      </c>
      <c r="E1160" s="188">
        <v>40167</v>
      </c>
      <c r="F1160" s="9" t="s">
        <v>83</v>
      </c>
      <c r="G1160" s="9" t="s">
        <v>5756</v>
      </c>
      <c r="H1160" s="10">
        <v>214881</v>
      </c>
      <c r="I1160" s="11">
        <v>11</v>
      </c>
      <c r="J1160" s="24">
        <v>0</v>
      </c>
      <c r="K1160" s="20"/>
      <c r="L1160" s="14">
        <v>0</v>
      </c>
      <c r="N1160" s="21">
        <v>0</v>
      </c>
      <c r="P1160" s="21">
        <v>0</v>
      </c>
      <c r="R1160" s="21">
        <v>0</v>
      </c>
      <c r="T1160" s="21">
        <v>0</v>
      </c>
      <c r="V1160" s="21">
        <v>0</v>
      </c>
      <c r="X1160" s="21">
        <v>0</v>
      </c>
      <c r="Z1160" s="21">
        <v>364077</v>
      </c>
      <c r="AB1160" s="22">
        <v>364077</v>
      </c>
      <c r="AD1160" s="5" t="str">
        <f t="shared" si="18"/>
        <v>No</v>
      </c>
      <c r="AF1160" s="28"/>
      <c r="AG1160" s="21"/>
    </row>
    <row r="1161" spans="1:33">
      <c r="A1161" s="8" t="s">
        <v>1675</v>
      </c>
      <c r="B1161" s="8" t="s">
        <v>1676</v>
      </c>
      <c r="C1161" s="9" t="s">
        <v>178</v>
      </c>
      <c r="D1161" s="185" t="s">
        <v>1677</v>
      </c>
      <c r="E1161" s="188" t="s">
        <v>1678</v>
      </c>
      <c r="F1161" s="9" t="s">
        <v>88</v>
      </c>
      <c r="G1161" s="9" t="s">
        <v>147</v>
      </c>
      <c r="H1161" s="10">
        <v>0</v>
      </c>
      <c r="I1161" s="11">
        <v>11</v>
      </c>
      <c r="J1161" s="24">
        <v>0</v>
      </c>
      <c r="K1161" s="20"/>
      <c r="L1161" s="14">
        <v>0</v>
      </c>
      <c r="N1161" s="21">
        <v>0</v>
      </c>
      <c r="P1161" s="21">
        <v>0</v>
      </c>
      <c r="R1161" s="21">
        <v>0</v>
      </c>
      <c r="T1161" s="21">
        <v>0</v>
      </c>
      <c r="V1161" s="21">
        <v>0</v>
      </c>
      <c r="X1161" s="21">
        <v>0</v>
      </c>
      <c r="Z1161" s="21">
        <v>622848</v>
      </c>
      <c r="AB1161" s="22">
        <v>622848</v>
      </c>
      <c r="AD1161" s="5" t="str">
        <f t="shared" si="18"/>
        <v>No</v>
      </c>
      <c r="AF1161" s="28"/>
      <c r="AG1161" s="21"/>
    </row>
    <row r="1162" spans="1:33">
      <c r="A1162" s="8" t="s">
        <v>6589</v>
      </c>
      <c r="B1162" s="8" t="s">
        <v>3361</v>
      </c>
      <c r="C1162" s="9" t="s">
        <v>555</v>
      </c>
      <c r="D1162" s="185" t="s">
        <v>3362</v>
      </c>
      <c r="E1162" s="188" t="s">
        <v>3363</v>
      </c>
      <c r="F1162" s="9" t="s">
        <v>83</v>
      </c>
      <c r="G1162" s="9" t="s">
        <v>147</v>
      </c>
      <c r="H1162" s="10">
        <v>0</v>
      </c>
      <c r="I1162" s="11">
        <v>11</v>
      </c>
      <c r="J1162" s="24">
        <v>0</v>
      </c>
      <c r="K1162" s="20"/>
      <c r="L1162" s="14">
        <v>0</v>
      </c>
      <c r="N1162" s="21">
        <v>0</v>
      </c>
      <c r="P1162" s="21">
        <v>0</v>
      </c>
      <c r="R1162" s="21">
        <v>0</v>
      </c>
      <c r="T1162" s="21">
        <v>0</v>
      </c>
      <c r="V1162" s="21">
        <v>0</v>
      </c>
      <c r="X1162" s="21">
        <v>0</v>
      </c>
      <c r="Z1162" s="21">
        <v>656076</v>
      </c>
      <c r="AB1162" s="22">
        <v>656076</v>
      </c>
      <c r="AD1162" s="5" t="str">
        <f t="shared" si="18"/>
        <v>No</v>
      </c>
      <c r="AF1162" s="28"/>
      <c r="AG1162" s="21"/>
    </row>
    <row r="1163" spans="1:33">
      <c r="A1163" s="8" t="s">
        <v>2896</v>
      </c>
      <c r="B1163" s="8" t="s">
        <v>2897</v>
      </c>
      <c r="C1163" s="9" t="s">
        <v>124</v>
      </c>
      <c r="D1163" s="185" t="s">
        <v>2898</v>
      </c>
      <c r="E1163" s="188" t="s">
        <v>2899</v>
      </c>
      <c r="F1163" s="9" t="s">
        <v>1320</v>
      </c>
      <c r="G1163" s="9" t="s">
        <v>147</v>
      </c>
      <c r="H1163" s="10">
        <v>0</v>
      </c>
      <c r="I1163" s="11">
        <v>11</v>
      </c>
      <c r="J1163" s="24">
        <v>0</v>
      </c>
      <c r="K1163" s="20"/>
      <c r="L1163" s="14">
        <v>0</v>
      </c>
      <c r="N1163" s="21">
        <v>0</v>
      </c>
      <c r="P1163" s="21">
        <v>0</v>
      </c>
      <c r="R1163" s="21">
        <v>0</v>
      </c>
      <c r="T1163" s="21">
        <v>0</v>
      </c>
      <c r="V1163" s="21">
        <v>0</v>
      </c>
      <c r="X1163" s="21">
        <v>0</v>
      </c>
      <c r="Z1163" s="21">
        <v>0</v>
      </c>
      <c r="AB1163" s="22">
        <v>0</v>
      </c>
      <c r="AD1163" s="5" t="str">
        <f t="shared" si="18"/>
        <v>No</v>
      </c>
      <c r="AF1163" s="28"/>
      <c r="AG1163" s="21"/>
    </row>
    <row r="1164" spans="1:33">
      <c r="A1164" s="8" t="s">
        <v>1188</v>
      </c>
      <c r="B1164" s="8" t="s">
        <v>1189</v>
      </c>
      <c r="C1164" s="9" t="s">
        <v>82</v>
      </c>
      <c r="D1164" s="185">
        <v>2202</v>
      </c>
      <c r="E1164" s="188">
        <v>20202</v>
      </c>
      <c r="F1164" s="9" t="s">
        <v>83</v>
      </c>
      <c r="G1164" s="9" t="s">
        <v>5756</v>
      </c>
      <c r="H1164" s="10">
        <v>18351295</v>
      </c>
      <c r="I1164" s="11">
        <v>11</v>
      </c>
      <c r="J1164" s="24">
        <v>0</v>
      </c>
      <c r="K1164" s="20"/>
      <c r="L1164" s="14">
        <v>0</v>
      </c>
      <c r="N1164" s="21">
        <v>0</v>
      </c>
      <c r="P1164" s="21">
        <v>0</v>
      </c>
      <c r="R1164" s="21">
        <v>0</v>
      </c>
      <c r="T1164" s="21">
        <v>0</v>
      </c>
      <c r="V1164" s="21">
        <v>0</v>
      </c>
      <c r="X1164" s="21">
        <v>0</v>
      </c>
      <c r="Z1164" s="21">
        <v>644541</v>
      </c>
      <c r="AB1164" s="22">
        <v>644541</v>
      </c>
      <c r="AD1164" s="5" t="str">
        <f t="shared" si="18"/>
        <v>No</v>
      </c>
      <c r="AF1164" s="28"/>
      <c r="AG1164" s="21"/>
    </row>
    <row r="1165" spans="1:33">
      <c r="A1165" s="8" t="s">
        <v>2355</v>
      </c>
      <c r="B1165" s="8" t="s">
        <v>2356</v>
      </c>
      <c r="C1165" s="9" t="s">
        <v>106</v>
      </c>
      <c r="D1165" s="185" t="s">
        <v>2357</v>
      </c>
      <c r="E1165" s="188" t="s">
        <v>2358</v>
      </c>
      <c r="F1165" s="9" t="s">
        <v>157</v>
      </c>
      <c r="G1165" s="9" t="s">
        <v>147</v>
      </c>
      <c r="H1165" s="10">
        <v>0</v>
      </c>
      <c r="I1165" s="11">
        <v>11</v>
      </c>
      <c r="J1165" s="24">
        <v>0</v>
      </c>
      <c r="K1165" s="20"/>
      <c r="L1165" s="14">
        <v>0</v>
      </c>
      <c r="N1165" s="21">
        <v>0</v>
      </c>
      <c r="P1165" s="21">
        <v>0</v>
      </c>
      <c r="R1165" s="21">
        <v>0</v>
      </c>
      <c r="T1165" s="21">
        <v>0</v>
      </c>
      <c r="V1165" s="21">
        <v>0</v>
      </c>
      <c r="X1165" s="21">
        <v>0</v>
      </c>
      <c r="Z1165" s="21">
        <v>6093</v>
      </c>
      <c r="AB1165" s="22">
        <v>6093</v>
      </c>
      <c r="AD1165" s="5" t="str">
        <f t="shared" si="18"/>
        <v>No</v>
      </c>
      <c r="AF1165" s="28"/>
      <c r="AG1165" s="21"/>
    </row>
    <row r="1166" spans="1:33">
      <c r="A1166" s="8" t="s">
        <v>6042</v>
      </c>
      <c r="B1166" s="8" t="s">
        <v>6106</v>
      </c>
      <c r="C1166" s="9" t="s">
        <v>39</v>
      </c>
      <c r="D1166" s="185" t="s">
        <v>6043</v>
      </c>
      <c r="E1166" s="188">
        <v>99433</v>
      </c>
      <c r="F1166" s="9" t="s">
        <v>36</v>
      </c>
      <c r="G1166" s="9" t="s">
        <v>5756</v>
      </c>
      <c r="H1166" s="10">
        <v>0</v>
      </c>
      <c r="I1166" s="11">
        <v>11</v>
      </c>
      <c r="J1166" s="24">
        <v>0</v>
      </c>
      <c r="K1166" s="20"/>
      <c r="L1166" s="14">
        <v>0</v>
      </c>
      <c r="N1166" s="21">
        <v>0</v>
      </c>
      <c r="P1166" s="21">
        <v>0</v>
      </c>
      <c r="R1166" s="21">
        <v>0</v>
      </c>
      <c r="T1166" s="21">
        <v>0</v>
      </c>
      <c r="V1166" s="21">
        <v>0</v>
      </c>
      <c r="X1166" s="21">
        <v>0</v>
      </c>
      <c r="Z1166" s="21">
        <v>128088</v>
      </c>
      <c r="AB1166" s="22">
        <v>128088</v>
      </c>
      <c r="AD1166" s="5" t="str">
        <f t="shared" si="18"/>
        <v>No</v>
      </c>
      <c r="AF1166" s="28"/>
      <c r="AG1166" s="21"/>
    </row>
    <row r="1167" spans="1:33">
      <c r="A1167" s="8" t="s">
        <v>6587</v>
      </c>
      <c r="B1167" s="8" t="s">
        <v>3039</v>
      </c>
      <c r="C1167" s="9" t="s">
        <v>233</v>
      </c>
      <c r="D1167" s="185" t="s">
        <v>3040</v>
      </c>
      <c r="E1167" s="188" t="s">
        <v>3041</v>
      </c>
      <c r="F1167" s="9" t="s">
        <v>157</v>
      </c>
      <c r="G1167" s="9" t="s">
        <v>147</v>
      </c>
      <c r="H1167" s="10">
        <v>0</v>
      </c>
      <c r="I1167" s="11">
        <v>11</v>
      </c>
      <c r="J1167" s="24">
        <v>0</v>
      </c>
      <c r="K1167" s="20"/>
      <c r="L1167" s="14">
        <v>0</v>
      </c>
      <c r="N1167" s="21">
        <v>0</v>
      </c>
      <c r="P1167" s="21">
        <v>0</v>
      </c>
      <c r="R1167" s="21">
        <v>0</v>
      </c>
      <c r="T1167" s="21">
        <v>0</v>
      </c>
      <c r="V1167" s="21">
        <v>0</v>
      </c>
      <c r="X1167" s="21">
        <v>0</v>
      </c>
      <c r="Z1167" s="21">
        <v>181143</v>
      </c>
      <c r="AB1167" s="22">
        <v>181143</v>
      </c>
      <c r="AD1167" s="5" t="str">
        <f t="shared" si="18"/>
        <v>No</v>
      </c>
      <c r="AF1167" s="28"/>
      <c r="AG1167" s="21"/>
    </row>
    <row r="1168" spans="1:33">
      <c r="A1168" s="8" t="s">
        <v>6588</v>
      </c>
      <c r="B1168" s="8" t="s">
        <v>2006</v>
      </c>
      <c r="C1168" s="9" t="s">
        <v>69</v>
      </c>
      <c r="D1168" s="185" t="s">
        <v>2007</v>
      </c>
      <c r="E1168" s="188" t="s">
        <v>2008</v>
      </c>
      <c r="F1168" s="9" t="s">
        <v>157</v>
      </c>
      <c r="G1168" s="9" t="s">
        <v>147</v>
      </c>
      <c r="H1168" s="10">
        <v>0</v>
      </c>
      <c r="I1168" s="11">
        <v>11</v>
      </c>
      <c r="J1168" s="24">
        <v>0</v>
      </c>
      <c r="K1168" s="20"/>
      <c r="L1168" s="14">
        <v>0</v>
      </c>
      <c r="N1168" s="21">
        <v>0</v>
      </c>
      <c r="P1168" s="21">
        <v>0</v>
      </c>
      <c r="R1168" s="21">
        <v>0</v>
      </c>
      <c r="T1168" s="21">
        <v>0</v>
      </c>
      <c r="V1168" s="21">
        <v>0</v>
      </c>
      <c r="X1168" s="21">
        <v>0</v>
      </c>
      <c r="Z1168" s="21">
        <v>126600</v>
      </c>
      <c r="AB1168" s="22">
        <v>126600</v>
      </c>
      <c r="AD1168" s="5" t="str">
        <f t="shared" si="18"/>
        <v>No</v>
      </c>
      <c r="AF1168" s="28"/>
      <c r="AG1168" s="21"/>
    </row>
    <row r="1169" spans="1:33">
      <c r="A1169" s="8" t="s">
        <v>2518</v>
      </c>
      <c r="B1169" s="8" t="s">
        <v>2218</v>
      </c>
      <c r="C1169" s="9" t="s">
        <v>466</v>
      </c>
      <c r="D1169" s="185" t="s">
        <v>2519</v>
      </c>
      <c r="E1169" s="188" t="s">
        <v>2520</v>
      </c>
      <c r="F1169" s="9" t="s">
        <v>83</v>
      </c>
      <c r="G1169" s="9" t="s">
        <v>147</v>
      </c>
      <c r="H1169" s="10">
        <v>0</v>
      </c>
      <c r="I1169" s="11">
        <v>11</v>
      </c>
      <c r="J1169" s="24">
        <v>0</v>
      </c>
      <c r="K1169" s="20"/>
      <c r="L1169" s="14">
        <v>0</v>
      </c>
      <c r="N1169" s="21">
        <v>0</v>
      </c>
      <c r="P1169" s="21">
        <v>0</v>
      </c>
      <c r="R1169" s="21">
        <v>0</v>
      </c>
      <c r="T1169" s="21">
        <v>0</v>
      </c>
      <c r="V1169" s="21">
        <v>0</v>
      </c>
      <c r="X1169" s="21">
        <v>0</v>
      </c>
      <c r="Z1169" s="21">
        <v>119328</v>
      </c>
      <c r="AB1169" s="22">
        <v>119328</v>
      </c>
      <c r="AD1169" s="5" t="str">
        <f t="shared" si="18"/>
        <v>No</v>
      </c>
      <c r="AF1169" s="28"/>
      <c r="AG1169" s="21"/>
    </row>
    <row r="1170" spans="1:33">
      <c r="A1170" s="8" t="s">
        <v>5069</v>
      </c>
      <c r="B1170" s="8" t="s">
        <v>5070</v>
      </c>
      <c r="C1170" s="9" t="s">
        <v>91</v>
      </c>
      <c r="D1170" s="185" t="s">
        <v>5071</v>
      </c>
      <c r="E1170" s="188" t="s">
        <v>5072</v>
      </c>
      <c r="F1170" s="9" t="s">
        <v>83</v>
      </c>
      <c r="G1170" s="9" t="s">
        <v>147</v>
      </c>
      <c r="H1170" s="10">
        <v>0</v>
      </c>
      <c r="I1170" s="11">
        <v>11</v>
      </c>
      <c r="J1170" s="24">
        <v>0</v>
      </c>
      <c r="K1170" s="20"/>
      <c r="L1170" s="14">
        <v>0</v>
      </c>
      <c r="N1170" s="21">
        <v>0</v>
      </c>
      <c r="P1170" s="21">
        <v>0</v>
      </c>
      <c r="R1170" s="21">
        <v>0</v>
      </c>
      <c r="T1170" s="21">
        <v>0</v>
      </c>
      <c r="V1170" s="21">
        <v>0</v>
      </c>
      <c r="X1170" s="21">
        <v>0</v>
      </c>
      <c r="Z1170" s="21">
        <v>784729</v>
      </c>
      <c r="AB1170" s="22">
        <v>784729</v>
      </c>
      <c r="AD1170" s="5" t="str">
        <f t="shared" si="18"/>
        <v>No</v>
      </c>
      <c r="AF1170" s="28"/>
      <c r="AG1170" s="21"/>
    </row>
    <row r="1171" spans="1:33">
      <c r="A1171" s="8" t="s">
        <v>1531</v>
      </c>
      <c r="B1171" s="8" t="s">
        <v>1532</v>
      </c>
      <c r="C1171" s="9" t="s">
        <v>178</v>
      </c>
      <c r="D1171" s="185" t="s">
        <v>1533</v>
      </c>
      <c r="E1171" s="188" t="s">
        <v>1534</v>
      </c>
      <c r="F1171" s="9" t="s">
        <v>88</v>
      </c>
      <c r="G1171" s="9" t="s">
        <v>147</v>
      </c>
      <c r="H1171" s="10">
        <v>0</v>
      </c>
      <c r="I1171" s="11">
        <v>11</v>
      </c>
      <c r="J1171" s="24">
        <v>0</v>
      </c>
      <c r="K1171" s="20"/>
      <c r="L1171" s="14">
        <v>0</v>
      </c>
      <c r="N1171" s="21">
        <v>0</v>
      </c>
      <c r="P1171" s="21">
        <v>0</v>
      </c>
      <c r="R1171" s="21">
        <v>0</v>
      </c>
      <c r="T1171" s="21">
        <v>0</v>
      </c>
      <c r="V1171" s="21">
        <v>0</v>
      </c>
      <c r="X1171" s="21">
        <v>0</v>
      </c>
      <c r="Z1171" s="21">
        <v>184294</v>
      </c>
      <c r="AB1171" s="22">
        <v>184294</v>
      </c>
      <c r="AD1171" s="5" t="str">
        <f t="shared" si="18"/>
        <v>No</v>
      </c>
      <c r="AF1171" s="28"/>
      <c r="AG1171" s="21"/>
    </row>
    <row r="1172" spans="1:33">
      <c r="A1172" s="8" t="s">
        <v>805</v>
      </c>
      <c r="B1172" s="8" t="s">
        <v>751</v>
      </c>
      <c r="C1172" s="9" t="s">
        <v>129</v>
      </c>
      <c r="D1172" s="185" t="s">
        <v>806</v>
      </c>
      <c r="E1172" s="188" t="s">
        <v>807</v>
      </c>
      <c r="F1172" s="9" t="s">
        <v>83</v>
      </c>
      <c r="G1172" s="9" t="s">
        <v>147</v>
      </c>
      <c r="H1172" s="10">
        <v>0</v>
      </c>
      <c r="I1172" s="11">
        <v>11</v>
      </c>
      <c r="J1172" s="24">
        <v>0</v>
      </c>
      <c r="K1172" s="20"/>
      <c r="L1172" s="14">
        <v>0</v>
      </c>
      <c r="N1172" s="21">
        <v>0</v>
      </c>
      <c r="P1172" s="21">
        <v>0</v>
      </c>
      <c r="R1172" s="21">
        <v>0</v>
      </c>
      <c r="T1172" s="21">
        <v>0</v>
      </c>
      <c r="V1172" s="21">
        <v>0</v>
      </c>
      <c r="X1172" s="21">
        <v>0</v>
      </c>
      <c r="Z1172" s="21">
        <v>18301</v>
      </c>
      <c r="AB1172" s="22">
        <v>18301</v>
      </c>
      <c r="AD1172" s="5" t="str">
        <f t="shared" si="18"/>
        <v>No</v>
      </c>
      <c r="AF1172" s="28"/>
      <c r="AG1172" s="21"/>
    </row>
    <row r="1173" spans="1:33">
      <c r="A1173" s="8" t="s">
        <v>3828</v>
      </c>
      <c r="B1173" s="8" t="s">
        <v>3829</v>
      </c>
      <c r="C1173" s="9" t="s">
        <v>278</v>
      </c>
      <c r="D1173" s="185" t="s">
        <v>3830</v>
      </c>
      <c r="E1173" s="188" t="s">
        <v>3831</v>
      </c>
      <c r="F1173" s="9" t="s">
        <v>83</v>
      </c>
      <c r="G1173" s="9" t="s">
        <v>147</v>
      </c>
      <c r="H1173" s="10">
        <v>0</v>
      </c>
      <c r="I1173" s="11">
        <v>11</v>
      </c>
      <c r="J1173" s="24">
        <v>0</v>
      </c>
      <c r="K1173" s="20"/>
      <c r="L1173" s="14">
        <v>0</v>
      </c>
      <c r="N1173" s="21">
        <v>0</v>
      </c>
      <c r="P1173" s="21">
        <v>0</v>
      </c>
      <c r="R1173" s="21">
        <v>0</v>
      </c>
      <c r="T1173" s="21">
        <v>0</v>
      </c>
      <c r="V1173" s="21">
        <v>0</v>
      </c>
      <c r="X1173" s="21">
        <v>0</v>
      </c>
      <c r="Z1173" s="21">
        <v>160000</v>
      </c>
      <c r="AB1173" s="22">
        <v>160000</v>
      </c>
      <c r="AD1173" s="5" t="str">
        <f t="shared" si="18"/>
        <v>No</v>
      </c>
      <c r="AF1173" s="28"/>
      <c r="AG1173" s="21"/>
    </row>
    <row r="1174" spans="1:33">
      <c r="A1174" s="8" t="s">
        <v>2536</v>
      </c>
      <c r="B1174" s="8" t="s">
        <v>512</v>
      </c>
      <c r="C1174" s="9" t="s">
        <v>466</v>
      </c>
      <c r="D1174" s="185" t="s">
        <v>2537</v>
      </c>
      <c r="E1174" s="188" t="s">
        <v>2538</v>
      </c>
      <c r="F1174" s="9" t="s">
        <v>157</v>
      </c>
      <c r="G1174" s="9" t="s">
        <v>147</v>
      </c>
      <c r="H1174" s="10">
        <v>0</v>
      </c>
      <c r="I1174" s="11">
        <v>11</v>
      </c>
      <c r="J1174" s="24">
        <v>0</v>
      </c>
      <c r="K1174" s="20"/>
      <c r="L1174" s="14">
        <v>0</v>
      </c>
      <c r="N1174" s="21">
        <v>0</v>
      </c>
      <c r="P1174" s="21">
        <v>0</v>
      </c>
      <c r="R1174" s="21">
        <v>0</v>
      </c>
      <c r="T1174" s="21">
        <v>0</v>
      </c>
      <c r="V1174" s="21">
        <v>0</v>
      </c>
      <c r="X1174" s="21">
        <v>0</v>
      </c>
      <c r="Z1174" s="21">
        <v>51932</v>
      </c>
      <c r="AB1174" s="22">
        <v>51932</v>
      </c>
      <c r="AD1174" s="5" t="str">
        <f t="shared" si="18"/>
        <v>No</v>
      </c>
      <c r="AF1174" s="28"/>
      <c r="AG1174" s="21"/>
    </row>
    <row r="1175" spans="1:33">
      <c r="A1175" s="8" t="s">
        <v>2489</v>
      </c>
      <c r="B1175" s="8" t="s">
        <v>2104</v>
      </c>
      <c r="C1175" s="9" t="s">
        <v>46</v>
      </c>
      <c r="D1175" s="185" t="s">
        <v>2490</v>
      </c>
      <c r="E1175" s="188" t="s">
        <v>2491</v>
      </c>
      <c r="F1175" s="9" t="s">
        <v>88</v>
      </c>
      <c r="G1175" s="9" t="s">
        <v>147</v>
      </c>
      <c r="H1175" s="10">
        <v>0</v>
      </c>
      <c r="I1175" s="11">
        <v>11</v>
      </c>
      <c r="J1175" s="24">
        <v>0</v>
      </c>
      <c r="K1175" s="20"/>
      <c r="L1175" s="14">
        <v>0</v>
      </c>
      <c r="N1175" s="21">
        <v>0</v>
      </c>
      <c r="P1175" s="21">
        <v>0</v>
      </c>
      <c r="R1175" s="21">
        <v>0</v>
      </c>
      <c r="T1175" s="21">
        <v>0</v>
      </c>
      <c r="V1175" s="21">
        <v>0</v>
      </c>
      <c r="X1175" s="21">
        <v>0</v>
      </c>
      <c r="Z1175" s="21">
        <v>953850</v>
      </c>
      <c r="AB1175" s="22">
        <v>953850</v>
      </c>
      <c r="AD1175" s="5" t="str">
        <f t="shared" si="18"/>
        <v>No</v>
      </c>
      <c r="AF1175" s="28"/>
      <c r="AG1175" s="21"/>
    </row>
    <row r="1176" spans="1:33">
      <c r="A1176" s="8" t="s">
        <v>4413</v>
      </c>
      <c r="B1176" s="8" t="s">
        <v>3845</v>
      </c>
      <c r="C1176" s="9" t="s">
        <v>235</v>
      </c>
      <c r="D1176" s="185" t="s">
        <v>4414</v>
      </c>
      <c r="E1176" s="188" t="s">
        <v>4415</v>
      </c>
      <c r="F1176" s="9" t="s">
        <v>83</v>
      </c>
      <c r="G1176" s="9" t="s">
        <v>147</v>
      </c>
      <c r="H1176" s="10">
        <v>0</v>
      </c>
      <c r="I1176" s="11">
        <v>11</v>
      </c>
      <c r="J1176" s="24">
        <v>0</v>
      </c>
      <c r="K1176" s="20"/>
      <c r="L1176" s="14">
        <v>0</v>
      </c>
      <c r="N1176" s="21">
        <v>0</v>
      </c>
      <c r="P1176" s="21">
        <v>0</v>
      </c>
      <c r="R1176" s="21">
        <v>0</v>
      </c>
      <c r="T1176" s="21">
        <v>0</v>
      </c>
      <c r="V1176" s="21">
        <v>0</v>
      </c>
      <c r="X1176" s="21">
        <v>0</v>
      </c>
      <c r="Z1176" s="21">
        <v>222436</v>
      </c>
      <c r="AB1176" s="22">
        <v>222436</v>
      </c>
      <c r="AD1176" s="5" t="str">
        <f t="shared" si="18"/>
        <v>No</v>
      </c>
      <c r="AF1176" s="28"/>
      <c r="AG1176" s="21"/>
    </row>
    <row r="1177" spans="1:33">
      <c r="A1177" s="8" t="s">
        <v>3967</v>
      </c>
      <c r="B1177" s="8" t="s">
        <v>3968</v>
      </c>
      <c r="C1177" s="9" t="s">
        <v>278</v>
      </c>
      <c r="D1177" s="185" t="s">
        <v>3969</v>
      </c>
      <c r="E1177" s="188" t="s">
        <v>3970</v>
      </c>
      <c r="F1177" s="9" t="s">
        <v>157</v>
      </c>
      <c r="G1177" s="9" t="s">
        <v>147</v>
      </c>
      <c r="H1177" s="10">
        <v>0</v>
      </c>
      <c r="I1177" s="11">
        <v>11</v>
      </c>
      <c r="J1177" s="24">
        <v>0</v>
      </c>
      <c r="K1177" s="20"/>
      <c r="L1177" s="14">
        <v>0</v>
      </c>
      <c r="N1177" s="21">
        <v>0</v>
      </c>
      <c r="P1177" s="21">
        <v>0</v>
      </c>
      <c r="R1177" s="21">
        <v>0</v>
      </c>
      <c r="T1177" s="21">
        <v>0</v>
      </c>
      <c r="V1177" s="21">
        <v>0</v>
      </c>
      <c r="X1177" s="21">
        <v>0</v>
      </c>
      <c r="Z1177" s="21">
        <v>98722</v>
      </c>
      <c r="AB1177" s="22">
        <v>98722</v>
      </c>
      <c r="AD1177" s="5" t="str">
        <f t="shared" si="18"/>
        <v>No</v>
      </c>
      <c r="AF1177" s="28"/>
      <c r="AG1177" s="21"/>
    </row>
    <row r="1178" spans="1:33">
      <c r="A1178" s="8" t="s">
        <v>2795</v>
      </c>
      <c r="B1178" s="8" t="s">
        <v>2796</v>
      </c>
      <c r="C1178" s="9" t="s">
        <v>210</v>
      </c>
      <c r="D1178" s="185" t="s">
        <v>2797</v>
      </c>
      <c r="E1178" s="188" t="s">
        <v>2798</v>
      </c>
      <c r="F1178" s="9" t="s">
        <v>157</v>
      </c>
      <c r="G1178" s="9" t="s">
        <v>147</v>
      </c>
      <c r="H1178" s="10">
        <v>0</v>
      </c>
      <c r="I1178" s="11">
        <v>11</v>
      </c>
      <c r="J1178" s="24">
        <v>0</v>
      </c>
      <c r="K1178" s="20"/>
      <c r="L1178" s="14">
        <v>0</v>
      </c>
      <c r="N1178" s="21">
        <v>0</v>
      </c>
      <c r="P1178" s="21">
        <v>0</v>
      </c>
      <c r="R1178" s="21">
        <v>0</v>
      </c>
      <c r="T1178" s="21">
        <v>0</v>
      </c>
      <c r="V1178" s="21">
        <v>0</v>
      </c>
      <c r="X1178" s="21">
        <v>0</v>
      </c>
      <c r="Z1178" s="21">
        <v>40577</v>
      </c>
      <c r="AB1178" s="22">
        <v>40577</v>
      </c>
      <c r="AD1178" s="5" t="str">
        <f t="shared" si="18"/>
        <v>No</v>
      </c>
      <c r="AF1178" s="28"/>
      <c r="AG1178" s="21"/>
    </row>
    <row r="1179" spans="1:33">
      <c r="A1179" s="8" t="s">
        <v>6225</v>
      </c>
      <c r="B1179" s="8" t="s">
        <v>5439</v>
      </c>
      <c r="C1179" s="9" t="s">
        <v>58</v>
      </c>
      <c r="D1179" s="185"/>
      <c r="E1179" s="188" t="s">
        <v>6226</v>
      </c>
      <c r="F1179" s="9" t="s">
        <v>88</v>
      </c>
      <c r="G1179" s="9" t="s">
        <v>147</v>
      </c>
      <c r="H1179" s="10">
        <v>0</v>
      </c>
      <c r="I1179" s="11">
        <v>11</v>
      </c>
      <c r="J1179" s="24">
        <v>0</v>
      </c>
      <c r="K1179" s="20"/>
      <c r="L1179" s="14">
        <v>0</v>
      </c>
      <c r="N1179" s="21">
        <v>0</v>
      </c>
      <c r="P1179" s="21">
        <v>0</v>
      </c>
      <c r="R1179" s="21">
        <v>0</v>
      </c>
      <c r="T1179" s="21">
        <v>0</v>
      </c>
      <c r="V1179" s="21">
        <v>0</v>
      </c>
      <c r="X1179" s="21">
        <v>0</v>
      </c>
      <c r="Z1179" s="21">
        <v>68656</v>
      </c>
      <c r="AB1179" s="22">
        <v>68656</v>
      </c>
      <c r="AD1179" s="5" t="str">
        <f t="shared" si="18"/>
        <v>No</v>
      </c>
      <c r="AF1179" s="28"/>
      <c r="AG1179" s="21"/>
    </row>
    <row r="1180" spans="1:33">
      <c r="A1180" s="8" t="s">
        <v>4285</v>
      </c>
      <c r="B1180" s="8" t="s">
        <v>4286</v>
      </c>
      <c r="C1180" s="9" t="s">
        <v>235</v>
      </c>
      <c r="D1180" s="185" t="s">
        <v>4287</v>
      </c>
      <c r="E1180" s="188" t="s">
        <v>4288</v>
      </c>
      <c r="F1180" s="9" t="s">
        <v>83</v>
      </c>
      <c r="G1180" s="9" t="s">
        <v>147</v>
      </c>
      <c r="H1180" s="10">
        <v>0</v>
      </c>
      <c r="I1180" s="11">
        <v>11</v>
      </c>
      <c r="J1180" s="24">
        <v>0</v>
      </c>
      <c r="K1180" s="20"/>
      <c r="L1180" s="14">
        <v>0</v>
      </c>
      <c r="N1180" s="21">
        <v>0</v>
      </c>
      <c r="P1180" s="21">
        <v>0</v>
      </c>
      <c r="R1180" s="21">
        <v>0</v>
      </c>
      <c r="T1180" s="21">
        <v>0</v>
      </c>
      <c r="V1180" s="21">
        <v>0</v>
      </c>
      <c r="X1180" s="21">
        <v>0</v>
      </c>
      <c r="Z1180" s="21">
        <v>308159</v>
      </c>
      <c r="AB1180" s="22">
        <v>308159</v>
      </c>
      <c r="AD1180" s="5" t="str">
        <f t="shared" si="18"/>
        <v>No</v>
      </c>
      <c r="AF1180" s="28"/>
      <c r="AG1180" s="21"/>
    </row>
    <row r="1181" spans="1:33">
      <c r="A1181" s="8" t="s">
        <v>4850</v>
      </c>
      <c r="B1181" s="8" t="s">
        <v>4851</v>
      </c>
      <c r="C1181" s="9" t="s">
        <v>87</v>
      </c>
      <c r="D1181" s="185" t="s">
        <v>4852</v>
      </c>
      <c r="E1181" s="188" t="s">
        <v>4853</v>
      </c>
      <c r="F1181" s="9" t="s">
        <v>83</v>
      </c>
      <c r="G1181" s="9" t="s">
        <v>147</v>
      </c>
      <c r="H1181" s="10">
        <v>0</v>
      </c>
      <c r="I1181" s="11">
        <v>11</v>
      </c>
      <c r="J1181" s="24">
        <v>0</v>
      </c>
      <c r="K1181" s="20"/>
      <c r="L1181" s="14">
        <v>0</v>
      </c>
      <c r="N1181" s="21">
        <v>0</v>
      </c>
      <c r="P1181" s="21">
        <v>0</v>
      </c>
      <c r="R1181" s="21">
        <v>0</v>
      </c>
      <c r="T1181" s="21">
        <v>0</v>
      </c>
      <c r="V1181" s="21">
        <v>0</v>
      </c>
      <c r="X1181" s="21">
        <v>0</v>
      </c>
      <c r="Z1181" s="21">
        <v>274449</v>
      </c>
      <c r="AB1181" s="22">
        <v>274449</v>
      </c>
      <c r="AD1181" s="5" t="str">
        <f t="shared" si="18"/>
        <v>No</v>
      </c>
      <c r="AF1181" s="28"/>
      <c r="AG1181" s="21"/>
    </row>
    <row r="1182" spans="1:33">
      <c r="A1182" s="8" t="s">
        <v>5548</v>
      </c>
      <c r="B1182" s="8" t="s">
        <v>838</v>
      </c>
      <c r="C1182" s="9" t="s">
        <v>132</v>
      </c>
      <c r="D1182" s="185" t="s">
        <v>5549</v>
      </c>
      <c r="E1182" s="188" t="s">
        <v>5550</v>
      </c>
      <c r="F1182" s="9" t="s">
        <v>1320</v>
      </c>
      <c r="G1182" s="9" t="s">
        <v>147</v>
      </c>
      <c r="H1182" s="10">
        <v>0</v>
      </c>
      <c r="I1182" s="11">
        <v>11</v>
      </c>
      <c r="J1182" s="24">
        <v>0</v>
      </c>
      <c r="K1182" s="20"/>
      <c r="L1182" s="14">
        <v>0</v>
      </c>
      <c r="N1182" s="21">
        <v>0</v>
      </c>
      <c r="P1182" s="21">
        <v>0</v>
      </c>
      <c r="R1182" s="21">
        <v>0</v>
      </c>
      <c r="T1182" s="21">
        <v>0</v>
      </c>
      <c r="V1182" s="21">
        <v>0</v>
      </c>
      <c r="X1182" s="21">
        <v>0</v>
      </c>
      <c r="Z1182" s="21">
        <v>202805</v>
      </c>
      <c r="AB1182" s="22">
        <v>202805</v>
      </c>
      <c r="AD1182" s="5" t="str">
        <f t="shared" si="18"/>
        <v>No</v>
      </c>
      <c r="AF1182" s="28"/>
      <c r="AG1182" s="21"/>
    </row>
    <row r="1183" spans="1:33">
      <c r="A1183" s="8" t="s">
        <v>4201</v>
      </c>
      <c r="B1183" s="8" t="s">
        <v>4202</v>
      </c>
      <c r="C1183" s="9" t="s">
        <v>154</v>
      </c>
      <c r="D1183" s="185" t="s">
        <v>4203</v>
      </c>
      <c r="E1183" s="188" t="s">
        <v>4204</v>
      </c>
      <c r="F1183" s="9" t="s">
        <v>83</v>
      </c>
      <c r="G1183" s="9" t="s">
        <v>147</v>
      </c>
      <c r="H1183" s="10">
        <v>0</v>
      </c>
      <c r="I1183" s="11">
        <v>11</v>
      </c>
      <c r="J1183" s="24">
        <v>0</v>
      </c>
      <c r="K1183" s="20"/>
      <c r="L1183" s="14">
        <v>0</v>
      </c>
      <c r="N1183" s="21">
        <v>0</v>
      </c>
      <c r="P1183" s="21">
        <v>0</v>
      </c>
      <c r="R1183" s="21">
        <v>0</v>
      </c>
      <c r="T1183" s="21">
        <v>0</v>
      </c>
      <c r="V1183" s="21">
        <v>0</v>
      </c>
      <c r="X1183" s="21">
        <v>0</v>
      </c>
      <c r="Z1183" s="21">
        <v>143330</v>
      </c>
      <c r="AB1183" s="22">
        <v>143330</v>
      </c>
      <c r="AD1183" s="5" t="str">
        <f t="shared" si="18"/>
        <v>No</v>
      </c>
      <c r="AF1183" s="28"/>
      <c r="AG1183" s="21"/>
    </row>
    <row r="1184" spans="1:33">
      <c r="A1184" s="8" t="s">
        <v>678</v>
      </c>
      <c r="B1184" s="8" t="s">
        <v>679</v>
      </c>
      <c r="C1184" s="9" t="s">
        <v>42</v>
      </c>
      <c r="D1184" s="185">
        <v>2085</v>
      </c>
      <c r="E1184" s="188">
        <v>20085</v>
      </c>
      <c r="F1184" s="9" t="s">
        <v>83</v>
      </c>
      <c r="G1184" s="9" t="s">
        <v>5756</v>
      </c>
      <c r="H1184" s="10">
        <v>18351295</v>
      </c>
      <c r="I1184" s="11">
        <v>11</v>
      </c>
      <c r="J1184" s="24">
        <v>0</v>
      </c>
      <c r="K1184" s="20"/>
      <c r="L1184" s="14">
        <v>0</v>
      </c>
      <c r="N1184" s="21">
        <v>0</v>
      </c>
      <c r="P1184" s="21">
        <v>0</v>
      </c>
      <c r="R1184" s="21">
        <v>0</v>
      </c>
      <c r="T1184" s="21">
        <v>0</v>
      </c>
      <c r="V1184" s="21">
        <v>0</v>
      </c>
      <c r="X1184" s="21">
        <v>0</v>
      </c>
      <c r="Z1184" s="21">
        <v>248401</v>
      </c>
      <c r="AB1184" s="22">
        <v>248401</v>
      </c>
      <c r="AD1184" s="5" t="str">
        <f t="shared" si="18"/>
        <v>No</v>
      </c>
      <c r="AF1184" s="28"/>
      <c r="AG1184" s="21"/>
    </row>
    <row r="1185" spans="1:33">
      <c r="A1185" s="8" t="s">
        <v>5038</v>
      </c>
      <c r="B1185" s="8" t="s">
        <v>5039</v>
      </c>
      <c r="C1185" s="9" t="s">
        <v>91</v>
      </c>
      <c r="D1185" s="185" t="s">
        <v>5040</v>
      </c>
      <c r="E1185" s="188" t="s">
        <v>5041</v>
      </c>
      <c r="F1185" s="9" t="s">
        <v>88</v>
      </c>
      <c r="G1185" s="9" t="s">
        <v>147</v>
      </c>
      <c r="H1185" s="10">
        <v>0</v>
      </c>
      <c r="I1185" s="11">
        <v>11</v>
      </c>
      <c r="J1185" s="24">
        <v>0</v>
      </c>
      <c r="K1185" s="20"/>
      <c r="L1185" s="14">
        <v>0</v>
      </c>
      <c r="N1185" s="21">
        <v>0</v>
      </c>
      <c r="P1185" s="21">
        <v>0</v>
      </c>
      <c r="R1185" s="21">
        <v>0</v>
      </c>
      <c r="T1185" s="21">
        <v>0</v>
      </c>
      <c r="V1185" s="21">
        <v>0</v>
      </c>
      <c r="X1185" s="21">
        <v>0</v>
      </c>
      <c r="Z1185" s="21">
        <v>180374</v>
      </c>
      <c r="AB1185" s="22">
        <v>180374</v>
      </c>
      <c r="AD1185" s="5" t="str">
        <f t="shared" si="18"/>
        <v>No</v>
      </c>
      <c r="AF1185" s="28"/>
      <c r="AG1185" s="21"/>
    </row>
    <row r="1186" spans="1:33">
      <c r="A1186" s="8" t="s">
        <v>5639</v>
      </c>
      <c r="B1186" s="8" t="s">
        <v>5640</v>
      </c>
      <c r="C1186" s="9" t="s">
        <v>254</v>
      </c>
      <c r="D1186" s="185" t="s">
        <v>5641</v>
      </c>
      <c r="E1186" s="188" t="s">
        <v>5642</v>
      </c>
      <c r="F1186" s="9" t="s">
        <v>83</v>
      </c>
      <c r="G1186" s="9" t="s">
        <v>147</v>
      </c>
      <c r="H1186" s="10">
        <v>0</v>
      </c>
      <c r="I1186" s="11">
        <v>11</v>
      </c>
      <c r="J1186" s="24">
        <v>0</v>
      </c>
      <c r="K1186" s="20"/>
      <c r="L1186" s="14">
        <v>0</v>
      </c>
      <c r="N1186" s="21">
        <v>0</v>
      </c>
      <c r="P1186" s="21">
        <v>0</v>
      </c>
      <c r="R1186" s="21">
        <v>0</v>
      </c>
      <c r="T1186" s="21">
        <v>0</v>
      </c>
      <c r="V1186" s="21">
        <v>0</v>
      </c>
      <c r="X1186" s="21">
        <v>0</v>
      </c>
      <c r="Z1186" s="21">
        <v>0</v>
      </c>
      <c r="AB1186" s="22">
        <v>0</v>
      </c>
      <c r="AD1186" s="5" t="str">
        <f t="shared" si="18"/>
        <v>No</v>
      </c>
      <c r="AF1186" s="28"/>
      <c r="AG1186" s="21"/>
    </row>
    <row r="1187" spans="1:33">
      <c r="A1187" s="8" t="s">
        <v>1366</v>
      </c>
      <c r="B1187" s="8" t="s">
        <v>1367</v>
      </c>
      <c r="C1187" s="9" t="s">
        <v>288</v>
      </c>
      <c r="D1187" s="185">
        <v>3093</v>
      </c>
      <c r="E1187" s="188">
        <v>30093</v>
      </c>
      <c r="F1187" s="9" t="s">
        <v>83</v>
      </c>
      <c r="G1187" s="9" t="s">
        <v>5756</v>
      </c>
      <c r="H1187" s="10">
        <v>56827</v>
      </c>
      <c r="I1187" s="11">
        <v>11</v>
      </c>
      <c r="J1187" s="24">
        <v>0</v>
      </c>
      <c r="K1187" s="20"/>
      <c r="L1187" s="14">
        <v>0</v>
      </c>
      <c r="N1187" s="21">
        <v>0</v>
      </c>
      <c r="P1187" s="21">
        <v>0</v>
      </c>
      <c r="R1187" s="21">
        <v>0</v>
      </c>
      <c r="T1187" s="21">
        <v>0</v>
      </c>
      <c r="V1187" s="21">
        <v>0</v>
      </c>
      <c r="X1187" s="21">
        <v>0</v>
      </c>
      <c r="Z1187" s="21">
        <v>2030120</v>
      </c>
      <c r="AB1187" s="22">
        <v>2030120</v>
      </c>
      <c r="AD1187" s="5" t="str">
        <f t="shared" si="18"/>
        <v>No</v>
      </c>
      <c r="AF1187" s="28"/>
      <c r="AG1187" s="21"/>
    </row>
    <row r="1188" spans="1:33">
      <c r="A1188" s="8" t="s">
        <v>5106</v>
      </c>
      <c r="B1188" s="8" t="s">
        <v>5107</v>
      </c>
      <c r="C1188" s="9" t="s">
        <v>217</v>
      </c>
      <c r="D1188" s="185">
        <v>3108</v>
      </c>
      <c r="E1188" s="188">
        <v>30108</v>
      </c>
      <c r="F1188" s="9" t="s">
        <v>83</v>
      </c>
      <c r="G1188" s="9" t="s">
        <v>5756</v>
      </c>
      <c r="H1188" s="10">
        <v>5441567</v>
      </c>
      <c r="I1188" s="11">
        <v>11</v>
      </c>
      <c r="J1188" s="24">
        <v>0</v>
      </c>
      <c r="K1188" s="20"/>
      <c r="L1188" s="14">
        <v>0</v>
      </c>
      <c r="N1188" s="21">
        <v>0</v>
      </c>
      <c r="P1188" s="21">
        <v>0</v>
      </c>
      <c r="R1188" s="21">
        <v>0</v>
      </c>
      <c r="T1188" s="21">
        <v>0</v>
      </c>
      <c r="V1188" s="21">
        <v>0</v>
      </c>
      <c r="X1188" s="21">
        <v>0</v>
      </c>
      <c r="Z1188" s="21">
        <v>555068</v>
      </c>
      <c r="AB1188" s="22">
        <v>555068</v>
      </c>
      <c r="AD1188" s="5" t="str">
        <f t="shared" si="18"/>
        <v>No</v>
      </c>
      <c r="AF1188" s="28"/>
      <c r="AG1188" s="21"/>
    </row>
    <row r="1189" spans="1:33">
      <c r="A1189" s="8" t="s">
        <v>4666</v>
      </c>
      <c r="B1189" s="8" t="s">
        <v>6450</v>
      </c>
      <c r="C1189" s="9" t="s">
        <v>42</v>
      </c>
      <c r="D1189" s="185" t="s">
        <v>4667</v>
      </c>
      <c r="E1189" s="188" t="s">
        <v>4668</v>
      </c>
      <c r="F1189" s="9" t="s">
        <v>83</v>
      </c>
      <c r="G1189" s="9" t="s">
        <v>147</v>
      </c>
      <c r="H1189" s="10">
        <v>0</v>
      </c>
      <c r="I1189" s="11">
        <v>11</v>
      </c>
      <c r="J1189" s="24">
        <v>0</v>
      </c>
      <c r="K1189" s="20"/>
      <c r="L1189" s="14">
        <v>0</v>
      </c>
      <c r="N1189" s="21">
        <v>0</v>
      </c>
      <c r="P1189" s="21">
        <v>0</v>
      </c>
      <c r="R1189" s="21">
        <v>0</v>
      </c>
      <c r="T1189" s="21">
        <v>0</v>
      </c>
      <c r="V1189" s="21">
        <v>0</v>
      </c>
      <c r="X1189" s="21">
        <v>0</v>
      </c>
      <c r="Z1189" s="21">
        <v>335308</v>
      </c>
      <c r="AB1189" s="22">
        <v>335308</v>
      </c>
      <c r="AD1189" s="5" t="str">
        <f t="shared" si="18"/>
        <v>No</v>
      </c>
      <c r="AF1189" s="28"/>
      <c r="AG1189" s="21"/>
    </row>
    <row r="1190" spans="1:33">
      <c r="A1190" s="8" t="s">
        <v>2363</v>
      </c>
      <c r="B1190" s="8" t="s">
        <v>2364</v>
      </c>
      <c r="C1190" s="9" t="s">
        <v>103</v>
      </c>
      <c r="D1190" s="185">
        <v>4234</v>
      </c>
      <c r="E1190" s="188">
        <v>40234</v>
      </c>
      <c r="F1190" s="9" t="s">
        <v>83</v>
      </c>
      <c r="G1190" s="9" t="s">
        <v>5756</v>
      </c>
      <c r="H1190" s="10">
        <v>149539</v>
      </c>
      <c r="I1190" s="11">
        <v>11</v>
      </c>
      <c r="J1190" s="24">
        <v>0</v>
      </c>
      <c r="K1190" s="20"/>
      <c r="L1190" s="14">
        <v>0</v>
      </c>
      <c r="N1190" s="21">
        <v>0</v>
      </c>
      <c r="P1190" s="21">
        <v>0</v>
      </c>
      <c r="R1190" s="21">
        <v>0</v>
      </c>
      <c r="T1190" s="21">
        <v>0</v>
      </c>
      <c r="V1190" s="21">
        <v>0</v>
      </c>
      <c r="X1190" s="21">
        <v>0</v>
      </c>
      <c r="Z1190" s="21">
        <v>0</v>
      </c>
      <c r="AB1190" s="22">
        <v>0</v>
      </c>
      <c r="AD1190" s="5" t="str">
        <f t="shared" si="18"/>
        <v>No</v>
      </c>
      <c r="AF1190" s="28"/>
      <c r="AG1190" s="21"/>
    </row>
    <row r="1191" spans="1:33">
      <c r="A1191" s="8" t="s">
        <v>1105</v>
      </c>
      <c r="B1191" s="8" t="s">
        <v>1106</v>
      </c>
      <c r="C1191" s="9" t="s">
        <v>171</v>
      </c>
      <c r="D1191" s="185">
        <v>4192</v>
      </c>
      <c r="E1191" s="188">
        <v>40192</v>
      </c>
      <c r="F1191" s="9" t="s">
        <v>83</v>
      </c>
      <c r="G1191" s="9" t="s">
        <v>84</v>
      </c>
      <c r="H1191" s="10">
        <v>376047</v>
      </c>
      <c r="I1191" s="11">
        <v>11</v>
      </c>
      <c r="J1191" s="24">
        <v>452009</v>
      </c>
      <c r="K1191" s="20"/>
      <c r="L1191" s="14">
        <v>0</v>
      </c>
      <c r="N1191" s="21">
        <v>0</v>
      </c>
      <c r="P1191" s="21">
        <v>0</v>
      </c>
      <c r="R1191" s="21">
        <v>0</v>
      </c>
      <c r="T1191" s="21">
        <v>0</v>
      </c>
      <c r="V1191" s="21">
        <v>0</v>
      </c>
      <c r="X1191" s="21">
        <v>0</v>
      </c>
      <c r="Z1191" s="21">
        <v>0</v>
      </c>
      <c r="AB1191" s="22">
        <v>452009</v>
      </c>
      <c r="AD1191" s="5" t="str">
        <f t="shared" si="18"/>
        <v>No</v>
      </c>
      <c r="AF1191" s="28"/>
      <c r="AG1191" s="21"/>
    </row>
    <row r="1192" spans="1:33">
      <c r="A1192" s="8" t="s">
        <v>5998</v>
      </c>
      <c r="B1192" s="8" t="s">
        <v>2114</v>
      </c>
      <c r="C1192" s="9" t="s">
        <v>466</v>
      </c>
      <c r="D1192" s="185" t="s">
        <v>2543</v>
      </c>
      <c r="E1192" s="188" t="s">
        <v>2544</v>
      </c>
      <c r="F1192" s="9" t="s">
        <v>157</v>
      </c>
      <c r="G1192" s="9" t="s">
        <v>147</v>
      </c>
      <c r="H1192" s="10">
        <v>0</v>
      </c>
      <c r="I1192" s="11">
        <v>11</v>
      </c>
      <c r="J1192" s="24">
        <v>0</v>
      </c>
      <c r="K1192" s="20"/>
      <c r="L1192" s="14">
        <v>0</v>
      </c>
      <c r="N1192" s="21">
        <v>0</v>
      </c>
      <c r="P1192" s="21">
        <v>0</v>
      </c>
      <c r="R1192" s="21">
        <v>0</v>
      </c>
      <c r="T1192" s="21">
        <v>0</v>
      </c>
      <c r="V1192" s="21">
        <v>0</v>
      </c>
      <c r="X1192" s="21">
        <v>0</v>
      </c>
      <c r="Z1192" s="21">
        <v>70000</v>
      </c>
      <c r="AB1192" s="22">
        <v>70000</v>
      </c>
      <c r="AD1192" s="5" t="str">
        <f t="shared" si="18"/>
        <v>No</v>
      </c>
      <c r="AF1192" s="28"/>
      <c r="AG1192" s="21"/>
    </row>
    <row r="1193" spans="1:33">
      <c r="A1193" s="8" t="s">
        <v>1952</v>
      </c>
      <c r="B1193" s="8" t="s">
        <v>1953</v>
      </c>
      <c r="C1193" s="9" t="s">
        <v>132</v>
      </c>
      <c r="D1193" s="185">
        <v>5053</v>
      </c>
      <c r="E1193" s="188">
        <v>50053</v>
      </c>
      <c r="F1193" s="9" t="s">
        <v>83</v>
      </c>
      <c r="G1193" s="9" t="s">
        <v>84</v>
      </c>
      <c r="H1193" s="10">
        <v>92742</v>
      </c>
      <c r="I1193" s="11">
        <v>11</v>
      </c>
      <c r="J1193" s="24">
        <v>0</v>
      </c>
      <c r="K1193" s="20"/>
      <c r="L1193" s="14">
        <v>0</v>
      </c>
      <c r="N1193" s="21">
        <v>522531</v>
      </c>
      <c r="P1193" s="21">
        <v>0</v>
      </c>
      <c r="R1193" s="21">
        <v>0</v>
      </c>
      <c r="T1193" s="21">
        <v>0</v>
      </c>
      <c r="V1193" s="21">
        <v>0</v>
      </c>
      <c r="X1193" s="21">
        <v>0</v>
      </c>
      <c r="Z1193" s="21">
        <v>0</v>
      </c>
      <c r="AB1193" s="22">
        <v>522531</v>
      </c>
      <c r="AD1193" s="5" t="str">
        <f t="shared" si="18"/>
        <v>No</v>
      </c>
      <c r="AF1193" s="28"/>
      <c r="AG1193" s="21"/>
    </row>
    <row r="1194" spans="1:33">
      <c r="A1194" s="8" t="s">
        <v>198</v>
      </c>
      <c r="B1194" s="8" t="s">
        <v>199</v>
      </c>
      <c r="C1194" s="9" t="s">
        <v>103</v>
      </c>
      <c r="D1194" s="185">
        <v>4137</v>
      </c>
      <c r="E1194" s="188">
        <v>40137</v>
      </c>
      <c r="F1194" s="9" t="s">
        <v>83</v>
      </c>
      <c r="G1194" s="9" t="s">
        <v>5756</v>
      </c>
      <c r="H1194" s="10">
        <v>2148346</v>
      </c>
      <c r="I1194" s="11">
        <v>11</v>
      </c>
      <c r="J1194" s="24">
        <v>0</v>
      </c>
      <c r="K1194" s="20"/>
      <c r="L1194" s="14">
        <v>0</v>
      </c>
      <c r="N1194" s="21">
        <v>0</v>
      </c>
      <c r="P1194" s="21">
        <v>0</v>
      </c>
      <c r="R1194" s="21">
        <v>0</v>
      </c>
      <c r="T1194" s="21">
        <v>0</v>
      </c>
      <c r="V1194" s="21">
        <v>0</v>
      </c>
      <c r="X1194" s="21">
        <v>0</v>
      </c>
      <c r="Z1194" s="21">
        <v>0</v>
      </c>
      <c r="AB1194" s="22">
        <v>0</v>
      </c>
      <c r="AD1194" s="5" t="str">
        <f t="shared" si="18"/>
        <v>No</v>
      </c>
      <c r="AF1194" s="28"/>
      <c r="AG1194" s="21"/>
    </row>
    <row r="1195" spans="1:33">
      <c r="A1195" s="8" t="s">
        <v>2943</v>
      </c>
      <c r="B1195" s="8" t="s">
        <v>6448</v>
      </c>
      <c r="C1195" s="9" t="s">
        <v>124</v>
      </c>
      <c r="D1195" s="185" t="s">
        <v>2944</v>
      </c>
      <c r="E1195" s="188" t="s">
        <v>2945</v>
      </c>
      <c r="F1195" s="9" t="s">
        <v>1320</v>
      </c>
      <c r="G1195" s="9" t="s">
        <v>147</v>
      </c>
      <c r="H1195" s="10">
        <v>0</v>
      </c>
      <c r="I1195" s="11">
        <v>11</v>
      </c>
      <c r="J1195" s="24">
        <v>0</v>
      </c>
      <c r="K1195" s="20"/>
      <c r="L1195" s="14">
        <v>0</v>
      </c>
      <c r="N1195" s="21">
        <v>0</v>
      </c>
      <c r="P1195" s="21">
        <v>0</v>
      </c>
      <c r="R1195" s="21">
        <v>0</v>
      </c>
      <c r="T1195" s="21">
        <v>0</v>
      </c>
      <c r="V1195" s="21">
        <v>0</v>
      </c>
      <c r="X1195" s="21">
        <v>0</v>
      </c>
      <c r="Z1195" s="21">
        <v>0</v>
      </c>
      <c r="AB1195" s="22">
        <v>0</v>
      </c>
      <c r="AD1195" s="5" t="str">
        <f t="shared" si="18"/>
        <v>No</v>
      </c>
      <c r="AF1195" s="28"/>
      <c r="AG1195" s="21"/>
    </row>
    <row r="1196" spans="1:33">
      <c r="A1196" s="8" t="s">
        <v>1935</v>
      </c>
      <c r="B1196" s="8" t="s">
        <v>1195</v>
      </c>
      <c r="C1196" s="9" t="s">
        <v>235</v>
      </c>
      <c r="D1196" s="185">
        <v>4095</v>
      </c>
      <c r="E1196" s="188">
        <v>40095</v>
      </c>
      <c r="F1196" s="9" t="s">
        <v>83</v>
      </c>
      <c r="G1196" s="9" t="s">
        <v>5756</v>
      </c>
      <c r="H1196" s="10">
        <v>117798</v>
      </c>
      <c r="I1196" s="11">
        <v>11</v>
      </c>
      <c r="J1196" s="24">
        <v>0</v>
      </c>
      <c r="K1196" s="20"/>
      <c r="L1196" s="14">
        <v>0</v>
      </c>
      <c r="N1196" s="21">
        <v>0</v>
      </c>
      <c r="P1196" s="21">
        <v>0</v>
      </c>
      <c r="R1196" s="21">
        <v>0</v>
      </c>
      <c r="T1196" s="21">
        <v>0</v>
      </c>
      <c r="V1196" s="21">
        <v>0</v>
      </c>
      <c r="X1196" s="21">
        <v>0</v>
      </c>
      <c r="Z1196" s="21">
        <v>440625</v>
      </c>
      <c r="AB1196" s="22">
        <v>440625</v>
      </c>
      <c r="AD1196" s="5" t="str">
        <f t="shared" si="18"/>
        <v>No</v>
      </c>
      <c r="AF1196" s="28"/>
      <c r="AG1196" s="21"/>
    </row>
    <row r="1197" spans="1:33">
      <c r="A1197" s="8" t="s">
        <v>1127</v>
      </c>
      <c r="B1197" s="8" t="s">
        <v>1128</v>
      </c>
      <c r="C1197" s="9" t="s">
        <v>238</v>
      </c>
      <c r="D1197" s="185" t="s">
        <v>1129</v>
      </c>
      <c r="E1197" s="188" t="s">
        <v>1130</v>
      </c>
      <c r="F1197" s="9" t="s">
        <v>88</v>
      </c>
      <c r="G1197" s="9" t="s">
        <v>147</v>
      </c>
      <c r="H1197" s="10">
        <v>0</v>
      </c>
      <c r="I1197" s="11">
        <v>11</v>
      </c>
      <c r="J1197" s="24">
        <v>0</v>
      </c>
      <c r="K1197" s="20"/>
      <c r="L1197" s="14">
        <v>0</v>
      </c>
      <c r="N1197" s="21">
        <v>0</v>
      </c>
      <c r="P1197" s="21">
        <v>0</v>
      </c>
      <c r="R1197" s="21">
        <v>0</v>
      </c>
      <c r="T1197" s="21">
        <v>0</v>
      </c>
      <c r="V1197" s="21">
        <v>0</v>
      </c>
      <c r="X1197" s="21">
        <v>0</v>
      </c>
      <c r="Z1197" s="21">
        <v>1298312</v>
      </c>
      <c r="AB1197" s="22">
        <v>1298312</v>
      </c>
      <c r="AD1197" s="5" t="str">
        <f t="shared" si="18"/>
        <v>No</v>
      </c>
      <c r="AF1197" s="28"/>
      <c r="AG1197" s="21"/>
    </row>
    <row r="1198" spans="1:33">
      <c r="A1198" s="8" t="s">
        <v>6197</v>
      </c>
      <c r="B1198" s="8" t="s">
        <v>1808</v>
      </c>
      <c r="C1198" s="9" t="s">
        <v>91</v>
      </c>
      <c r="D1198" s="185" t="s">
        <v>6198</v>
      </c>
      <c r="E1198" s="188" t="s">
        <v>6199</v>
      </c>
      <c r="F1198" s="9" t="s">
        <v>88</v>
      </c>
      <c r="G1198" s="9" t="s">
        <v>147</v>
      </c>
      <c r="H1198" s="10">
        <v>0</v>
      </c>
      <c r="I1198" s="11">
        <v>10</v>
      </c>
      <c r="J1198" s="24">
        <v>0</v>
      </c>
      <c r="K1198" s="20"/>
      <c r="L1198" s="14">
        <v>0</v>
      </c>
      <c r="N1198" s="21">
        <v>0</v>
      </c>
      <c r="P1198" s="21">
        <v>0</v>
      </c>
      <c r="R1198" s="21">
        <v>0</v>
      </c>
      <c r="T1198" s="21">
        <v>0</v>
      </c>
      <c r="V1198" s="21">
        <v>0</v>
      </c>
      <c r="X1198" s="21">
        <v>0</v>
      </c>
      <c r="Z1198" s="21">
        <v>23000</v>
      </c>
      <c r="AB1198" s="22">
        <v>23000</v>
      </c>
      <c r="AD1198" s="5" t="str">
        <f t="shared" si="18"/>
        <v>No</v>
      </c>
      <c r="AF1198" s="28"/>
      <c r="AG1198" s="21"/>
    </row>
    <row r="1199" spans="1:33">
      <c r="A1199" s="8" t="s">
        <v>1411</v>
      </c>
      <c r="B1199" s="8" t="s">
        <v>267</v>
      </c>
      <c r="C1199" s="9" t="s">
        <v>150</v>
      </c>
      <c r="D1199" s="185" t="s">
        <v>1412</v>
      </c>
      <c r="E1199" s="188" t="s">
        <v>1413</v>
      </c>
      <c r="F1199" s="9" t="s">
        <v>157</v>
      </c>
      <c r="G1199" s="9" t="s">
        <v>147</v>
      </c>
      <c r="H1199" s="10">
        <v>0</v>
      </c>
      <c r="I1199" s="11">
        <v>10</v>
      </c>
      <c r="J1199" s="24">
        <v>0</v>
      </c>
      <c r="K1199" s="20"/>
      <c r="L1199" s="14">
        <v>0</v>
      </c>
      <c r="N1199" s="21">
        <v>0</v>
      </c>
      <c r="P1199" s="21">
        <v>0</v>
      </c>
      <c r="R1199" s="21">
        <v>0</v>
      </c>
      <c r="T1199" s="21">
        <v>0</v>
      </c>
      <c r="V1199" s="21">
        <v>0</v>
      </c>
      <c r="X1199" s="21">
        <v>0</v>
      </c>
      <c r="Z1199" s="21">
        <v>58027</v>
      </c>
      <c r="AB1199" s="22">
        <v>58027</v>
      </c>
      <c r="AD1199" s="5" t="str">
        <f t="shared" si="18"/>
        <v>No</v>
      </c>
      <c r="AF1199" s="28"/>
      <c r="AG1199" s="21"/>
    </row>
    <row r="1200" spans="1:33">
      <c r="A1200" s="8" t="s">
        <v>4378</v>
      </c>
      <c r="B1200" s="8" t="s">
        <v>4379</v>
      </c>
      <c r="C1200" s="9" t="s">
        <v>235</v>
      </c>
      <c r="D1200" s="185" t="s">
        <v>4380</v>
      </c>
      <c r="E1200" s="188" t="s">
        <v>4381</v>
      </c>
      <c r="F1200" s="9" t="s">
        <v>83</v>
      </c>
      <c r="G1200" s="9" t="s">
        <v>147</v>
      </c>
      <c r="H1200" s="10">
        <v>0</v>
      </c>
      <c r="I1200" s="11">
        <v>10</v>
      </c>
      <c r="J1200" s="24">
        <v>0</v>
      </c>
      <c r="K1200" s="20"/>
      <c r="L1200" s="14">
        <v>0</v>
      </c>
      <c r="N1200" s="21">
        <v>0</v>
      </c>
      <c r="P1200" s="21">
        <v>0</v>
      </c>
      <c r="R1200" s="21">
        <v>0</v>
      </c>
      <c r="T1200" s="21">
        <v>0</v>
      </c>
      <c r="V1200" s="21">
        <v>0</v>
      </c>
      <c r="X1200" s="21">
        <v>0</v>
      </c>
      <c r="Z1200" s="21">
        <v>130776</v>
      </c>
      <c r="AB1200" s="22">
        <v>130776</v>
      </c>
      <c r="AD1200" s="5" t="str">
        <f t="shared" si="18"/>
        <v>No</v>
      </c>
      <c r="AF1200" s="28"/>
      <c r="AG1200" s="21"/>
    </row>
    <row r="1201" spans="1:33">
      <c r="A1201" s="8" t="s">
        <v>5479</v>
      </c>
      <c r="B1201" s="8" t="s">
        <v>5480</v>
      </c>
      <c r="C1201" s="9" t="s">
        <v>132</v>
      </c>
      <c r="D1201" s="185" t="s">
        <v>5481</v>
      </c>
      <c r="E1201" s="188" t="s">
        <v>5482</v>
      </c>
      <c r="F1201" s="9" t="s">
        <v>157</v>
      </c>
      <c r="G1201" s="9" t="s">
        <v>147</v>
      </c>
      <c r="H1201" s="10">
        <v>0</v>
      </c>
      <c r="I1201" s="11">
        <v>10</v>
      </c>
      <c r="J1201" s="24">
        <v>0</v>
      </c>
      <c r="K1201" s="20"/>
      <c r="L1201" s="14">
        <v>0</v>
      </c>
      <c r="N1201" s="21">
        <v>0</v>
      </c>
      <c r="P1201" s="21">
        <v>0</v>
      </c>
      <c r="R1201" s="21">
        <v>0</v>
      </c>
      <c r="T1201" s="21">
        <v>0</v>
      </c>
      <c r="V1201" s="21">
        <v>0</v>
      </c>
      <c r="X1201" s="21">
        <v>0</v>
      </c>
      <c r="Z1201" s="21">
        <v>78779</v>
      </c>
      <c r="AB1201" s="22">
        <v>78779</v>
      </c>
      <c r="AD1201" s="5" t="str">
        <f t="shared" si="18"/>
        <v>No</v>
      </c>
      <c r="AF1201" s="28"/>
      <c r="AG1201" s="21"/>
    </row>
    <row r="1202" spans="1:33">
      <c r="A1202" s="8" t="s">
        <v>1713</v>
      </c>
      <c r="B1202" s="8" t="s">
        <v>1714</v>
      </c>
      <c r="C1202" s="9" t="s">
        <v>91</v>
      </c>
      <c r="D1202" s="185">
        <v>9201</v>
      </c>
      <c r="E1202" s="188">
        <v>90201</v>
      </c>
      <c r="F1202" s="9" t="s">
        <v>83</v>
      </c>
      <c r="G1202" s="9" t="s">
        <v>84</v>
      </c>
      <c r="H1202" s="10">
        <v>99904</v>
      </c>
      <c r="I1202" s="11">
        <v>10</v>
      </c>
      <c r="J1202" s="24">
        <v>0</v>
      </c>
      <c r="K1202" s="20"/>
      <c r="L1202" s="14">
        <v>0</v>
      </c>
      <c r="N1202" s="21">
        <v>1184379</v>
      </c>
      <c r="P1202" s="21">
        <v>0</v>
      </c>
      <c r="R1202" s="21">
        <v>56952</v>
      </c>
      <c r="T1202" s="21">
        <v>0</v>
      </c>
      <c r="V1202" s="21">
        <v>0</v>
      </c>
      <c r="X1202" s="21">
        <v>0</v>
      </c>
      <c r="Z1202" s="21">
        <v>0</v>
      </c>
      <c r="AB1202" s="22">
        <v>1241331</v>
      </c>
      <c r="AD1202" s="5" t="str">
        <f t="shared" si="18"/>
        <v>No</v>
      </c>
      <c r="AF1202" s="28"/>
      <c r="AG1202" s="21"/>
    </row>
    <row r="1203" spans="1:33">
      <c r="A1203" s="8" t="s">
        <v>1571</v>
      </c>
      <c r="B1203" s="8" t="s">
        <v>1572</v>
      </c>
      <c r="C1203" s="9" t="s">
        <v>178</v>
      </c>
      <c r="D1203" s="185" t="s">
        <v>1573</v>
      </c>
      <c r="E1203" s="188" t="s">
        <v>1574</v>
      </c>
      <c r="F1203" s="9" t="s">
        <v>83</v>
      </c>
      <c r="G1203" s="9" t="s">
        <v>147</v>
      </c>
      <c r="H1203" s="10">
        <v>0</v>
      </c>
      <c r="I1203" s="11">
        <v>10</v>
      </c>
      <c r="J1203" s="24">
        <v>0</v>
      </c>
      <c r="K1203" s="20"/>
      <c r="L1203" s="14">
        <v>0</v>
      </c>
      <c r="N1203" s="21">
        <v>0</v>
      </c>
      <c r="P1203" s="21">
        <v>0</v>
      </c>
      <c r="R1203" s="21">
        <v>0</v>
      </c>
      <c r="T1203" s="21">
        <v>0</v>
      </c>
      <c r="V1203" s="21">
        <v>0</v>
      </c>
      <c r="X1203" s="21">
        <v>0</v>
      </c>
      <c r="Z1203" s="21">
        <v>228555</v>
      </c>
      <c r="AB1203" s="22">
        <v>228555</v>
      </c>
      <c r="AD1203" s="5" t="str">
        <f t="shared" si="18"/>
        <v>No</v>
      </c>
      <c r="AF1203" s="28"/>
      <c r="AG1203" s="21"/>
    </row>
    <row r="1204" spans="1:33">
      <c r="A1204" s="8" t="s">
        <v>5181</v>
      </c>
      <c r="B1204" s="8" t="s">
        <v>6456</v>
      </c>
      <c r="C1204" s="9" t="s">
        <v>168</v>
      </c>
      <c r="D1204" s="185" t="s">
        <v>5182</v>
      </c>
      <c r="E1204" s="188" t="s">
        <v>5183</v>
      </c>
      <c r="F1204" s="9" t="s">
        <v>83</v>
      </c>
      <c r="G1204" s="9" t="s">
        <v>147</v>
      </c>
      <c r="H1204" s="10">
        <v>0</v>
      </c>
      <c r="I1204" s="11">
        <v>10</v>
      </c>
      <c r="J1204" s="24">
        <v>0</v>
      </c>
      <c r="K1204" s="20"/>
      <c r="L1204" s="14">
        <v>0</v>
      </c>
      <c r="N1204" s="21">
        <v>0</v>
      </c>
      <c r="P1204" s="21">
        <v>0</v>
      </c>
      <c r="R1204" s="21">
        <v>0</v>
      </c>
      <c r="T1204" s="21">
        <v>0</v>
      </c>
      <c r="V1204" s="21">
        <v>0</v>
      </c>
      <c r="X1204" s="21">
        <v>0</v>
      </c>
      <c r="Z1204" s="21">
        <v>0</v>
      </c>
      <c r="AB1204" s="22">
        <v>0</v>
      </c>
      <c r="AD1204" s="5" t="str">
        <f t="shared" si="18"/>
        <v>No</v>
      </c>
      <c r="AF1204" s="28"/>
      <c r="AG1204" s="21"/>
    </row>
    <row r="1205" spans="1:33">
      <c r="A1205" s="8" t="s">
        <v>4754</v>
      </c>
      <c r="B1205" s="8" t="s">
        <v>655</v>
      </c>
      <c r="C1205" s="9" t="s">
        <v>150</v>
      </c>
      <c r="D1205" s="185" t="s">
        <v>4755</v>
      </c>
      <c r="E1205" s="188">
        <v>60005</v>
      </c>
      <c r="F1205" s="9" t="s">
        <v>36</v>
      </c>
      <c r="G1205" s="9" t="s">
        <v>5756</v>
      </c>
      <c r="H1205" s="10">
        <v>0</v>
      </c>
      <c r="I1205" s="11">
        <v>10</v>
      </c>
      <c r="J1205" s="24">
        <v>0</v>
      </c>
      <c r="K1205" s="20"/>
      <c r="L1205" s="14">
        <v>0</v>
      </c>
      <c r="N1205" s="21">
        <v>0</v>
      </c>
      <c r="P1205" s="21">
        <v>0</v>
      </c>
      <c r="R1205" s="21">
        <v>0</v>
      </c>
      <c r="T1205" s="21">
        <v>0</v>
      </c>
      <c r="V1205" s="21">
        <v>0</v>
      </c>
      <c r="X1205" s="21">
        <v>0</v>
      </c>
      <c r="Z1205" s="21">
        <v>0</v>
      </c>
      <c r="AB1205" s="22">
        <v>0</v>
      </c>
      <c r="AD1205" s="5" t="str">
        <f t="shared" si="18"/>
        <v>No</v>
      </c>
      <c r="AF1205" s="28"/>
      <c r="AG1205" s="21"/>
    </row>
    <row r="1206" spans="1:33">
      <c r="A1206" s="8" t="s">
        <v>3062</v>
      </c>
      <c r="B1206" s="8" t="s">
        <v>6455</v>
      </c>
      <c r="C1206" s="9" t="s">
        <v>171</v>
      </c>
      <c r="D1206" s="185" t="s">
        <v>3063</v>
      </c>
      <c r="E1206" s="188" t="s">
        <v>3064</v>
      </c>
      <c r="F1206" s="9" t="s">
        <v>83</v>
      </c>
      <c r="G1206" s="9" t="s">
        <v>147</v>
      </c>
      <c r="H1206" s="10">
        <v>0</v>
      </c>
      <c r="I1206" s="11">
        <v>10</v>
      </c>
      <c r="J1206" s="24">
        <v>0</v>
      </c>
      <c r="K1206" s="20"/>
      <c r="L1206" s="14">
        <v>0</v>
      </c>
      <c r="N1206" s="21">
        <v>0</v>
      </c>
      <c r="P1206" s="21">
        <v>0</v>
      </c>
      <c r="R1206" s="21">
        <v>0</v>
      </c>
      <c r="T1206" s="21">
        <v>0</v>
      </c>
      <c r="V1206" s="21">
        <v>0</v>
      </c>
      <c r="X1206" s="21">
        <v>0</v>
      </c>
      <c r="Z1206" s="21">
        <v>629405</v>
      </c>
      <c r="AB1206" s="22">
        <v>629405</v>
      </c>
      <c r="AD1206" s="5" t="str">
        <f t="shared" si="18"/>
        <v>No</v>
      </c>
      <c r="AF1206" s="28"/>
      <c r="AG1206" s="21"/>
    </row>
    <row r="1207" spans="1:33">
      <c r="A1207" s="8" t="s">
        <v>4826</v>
      </c>
      <c r="B1207" s="8" t="s">
        <v>4827</v>
      </c>
      <c r="C1207" s="9" t="s">
        <v>87</v>
      </c>
      <c r="D1207" s="185" t="s">
        <v>4828</v>
      </c>
      <c r="E1207" s="188" t="s">
        <v>4829</v>
      </c>
      <c r="F1207" s="9" t="s">
        <v>83</v>
      </c>
      <c r="G1207" s="9" t="s">
        <v>147</v>
      </c>
      <c r="H1207" s="10">
        <v>0</v>
      </c>
      <c r="I1207" s="11">
        <v>10</v>
      </c>
      <c r="J1207" s="24">
        <v>0</v>
      </c>
      <c r="K1207" s="20"/>
      <c r="L1207" s="14">
        <v>0</v>
      </c>
      <c r="N1207" s="21">
        <v>0</v>
      </c>
      <c r="P1207" s="21">
        <v>0</v>
      </c>
      <c r="R1207" s="21">
        <v>0</v>
      </c>
      <c r="T1207" s="21">
        <v>0</v>
      </c>
      <c r="V1207" s="21">
        <v>0</v>
      </c>
      <c r="X1207" s="21">
        <v>0</v>
      </c>
      <c r="Z1207" s="21">
        <v>818180</v>
      </c>
      <c r="AB1207" s="22">
        <v>818180</v>
      </c>
      <c r="AD1207" s="5" t="str">
        <f t="shared" si="18"/>
        <v>No</v>
      </c>
      <c r="AF1207" s="28"/>
      <c r="AG1207" s="21"/>
    </row>
    <row r="1208" spans="1:33">
      <c r="A1208" s="8" t="s">
        <v>6592</v>
      </c>
      <c r="B1208" s="8" t="s">
        <v>486</v>
      </c>
      <c r="C1208" s="9" t="s">
        <v>132</v>
      </c>
      <c r="D1208" s="185">
        <v>5201</v>
      </c>
      <c r="E1208" s="188">
        <v>50201</v>
      </c>
      <c r="F1208" s="9" t="s">
        <v>157</v>
      </c>
      <c r="G1208" s="9" t="s">
        <v>5756</v>
      </c>
      <c r="H1208" s="10">
        <v>1487483</v>
      </c>
      <c r="I1208" s="11">
        <v>10</v>
      </c>
      <c r="J1208" s="24">
        <v>0</v>
      </c>
      <c r="K1208" s="20"/>
      <c r="L1208" s="14">
        <v>0</v>
      </c>
      <c r="N1208" s="21">
        <v>0</v>
      </c>
      <c r="P1208" s="21">
        <v>0</v>
      </c>
      <c r="R1208" s="21">
        <v>0</v>
      </c>
      <c r="T1208" s="21">
        <v>0</v>
      </c>
      <c r="V1208" s="21">
        <v>0</v>
      </c>
      <c r="X1208" s="21">
        <v>0</v>
      </c>
      <c r="Z1208" s="21">
        <v>60681</v>
      </c>
      <c r="AB1208" s="22">
        <v>60681</v>
      </c>
      <c r="AD1208" s="5" t="str">
        <f t="shared" si="18"/>
        <v>No</v>
      </c>
      <c r="AF1208" s="28"/>
      <c r="AG1208" s="21"/>
    </row>
    <row r="1209" spans="1:33">
      <c r="A1209" s="8" t="s">
        <v>4125</v>
      </c>
      <c r="B1209" s="8" t="s">
        <v>4126</v>
      </c>
      <c r="C1209" s="9" t="s">
        <v>120</v>
      </c>
      <c r="D1209" s="185">
        <v>6013</v>
      </c>
      <c r="E1209" s="188">
        <v>60013</v>
      </c>
      <c r="F1209" s="9" t="s">
        <v>83</v>
      </c>
      <c r="G1209" s="9" t="s">
        <v>5756</v>
      </c>
      <c r="H1209" s="10">
        <v>153150</v>
      </c>
      <c r="I1209" s="11">
        <v>10</v>
      </c>
      <c r="J1209" s="24">
        <v>0</v>
      </c>
      <c r="K1209" s="20"/>
      <c r="L1209" s="14">
        <v>0</v>
      </c>
      <c r="N1209" s="21">
        <v>0</v>
      </c>
      <c r="P1209" s="21">
        <v>0</v>
      </c>
      <c r="R1209" s="21">
        <v>0</v>
      </c>
      <c r="T1209" s="21">
        <v>0</v>
      </c>
      <c r="V1209" s="21">
        <v>0</v>
      </c>
      <c r="X1209" s="21">
        <v>0</v>
      </c>
      <c r="Z1209" s="21">
        <v>304897</v>
      </c>
      <c r="AB1209" s="22">
        <v>304897</v>
      </c>
      <c r="AD1209" s="5" t="str">
        <f t="shared" si="18"/>
        <v>No</v>
      </c>
      <c r="AF1209" s="28"/>
      <c r="AG1209" s="21"/>
    </row>
    <row r="1210" spans="1:33">
      <c r="A1210" s="8" t="s">
        <v>5991</v>
      </c>
      <c r="B1210" s="8" t="s">
        <v>5504</v>
      </c>
      <c r="C1210" s="9" t="s">
        <v>132</v>
      </c>
      <c r="D1210" s="185" t="s">
        <v>5505</v>
      </c>
      <c r="E1210" s="188" t="s">
        <v>5506</v>
      </c>
      <c r="F1210" s="9" t="s">
        <v>157</v>
      </c>
      <c r="G1210" s="9" t="s">
        <v>147</v>
      </c>
      <c r="H1210" s="10">
        <v>0</v>
      </c>
      <c r="I1210" s="11">
        <v>10</v>
      </c>
      <c r="J1210" s="24">
        <v>0</v>
      </c>
      <c r="K1210" s="20"/>
      <c r="L1210" s="14">
        <v>0</v>
      </c>
      <c r="N1210" s="21">
        <v>0</v>
      </c>
      <c r="P1210" s="21">
        <v>0</v>
      </c>
      <c r="R1210" s="21">
        <v>0</v>
      </c>
      <c r="T1210" s="21">
        <v>0</v>
      </c>
      <c r="V1210" s="21">
        <v>0</v>
      </c>
      <c r="X1210" s="21">
        <v>0</v>
      </c>
      <c r="Z1210" s="21">
        <v>136149</v>
      </c>
      <c r="AB1210" s="22">
        <v>136149</v>
      </c>
      <c r="AD1210" s="5" t="str">
        <f t="shared" si="18"/>
        <v>No</v>
      </c>
      <c r="AF1210" s="28"/>
      <c r="AG1210" s="21"/>
    </row>
    <row r="1211" spans="1:33">
      <c r="A1211" s="8" t="s">
        <v>3195</v>
      </c>
      <c r="B1211" s="8" t="s">
        <v>3196</v>
      </c>
      <c r="C1211" s="9" t="s">
        <v>50</v>
      </c>
      <c r="D1211" s="185" t="s">
        <v>3197</v>
      </c>
      <c r="E1211" s="188" t="s">
        <v>3198</v>
      </c>
      <c r="F1211" s="9" t="s">
        <v>83</v>
      </c>
      <c r="G1211" s="9" t="s">
        <v>147</v>
      </c>
      <c r="H1211" s="10">
        <v>0</v>
      </c>
      <c r="I1211" s="11">
        <v>10</v>
      </c>
      <c r="J1211" s="24">
        <v>0</v>
      </c>
      <c r="K1211" s="20"/>
      <c r="L1211" s="14">
        <v>0</v>
      </c>
      <c r="N1211" s="21">
        <v>0</v>
      </c>
      <c r="P1211" s="21">
        <v>0</v>
      </c>
      <c r="R1211" s="21">
        <v>0</v>
      </c>
      <c r="T1211" s="21">
        <v>0</v>
      </c>
      <c r="V1211" s="21">
        <v>0</v>
      </c>
      <c r="X1211" s="21">
        <v>0</v>
      </c>
      <c r="Z1211" s="21">
        <v>0</v>
      </c>
      <c r="AB1211" s="22">
        <v>0</v>
      </c>
      <c r="AD1211" s="5" t="str">
        <f t="shared" si="18"/>
        <v>No</v>
      </c>
      <c r="AF1211" s="28"/>
      <c r="AG1211" s="21"/>
    </row>
    <row r="1212" spans="1:33">
      <c r="A1212" s="8" t="s">
        <v>1336</v>
      </c>
      <c r="B1212" s="8" t="s">
        <v>123</v>
      </c>
      <c r="C1212" s="9" t="s">
        <v>124</v>
      </c>
      <c r="D1212" s="185">
        <v>6080</v>
      </c>
      <c r="E1212" s="188">
        <v>60080</v>
      </c>
      <c r="F1212" s="9" t="s">
        <v>83</v>
      </c>
      <c r="G1212" s="9" t="s">
        <v>5756</v>
      </c>
      <c r="H1212" s="10">
        <v>144875</v>
      </c>
      <c r="I1212" s="11">
        <v>10</v>
      </c>
      <c r="J1212" s="24">
        <v>0</v>
      </c>
      <c r="K1212" s="20"/>
      <c r="L1212" s="14">
        <v>0</v>
      </c>
      <c r="N1212" s="21">
        <v>0</v>
      </c>
      <c r="P1212" s="21">
        <v>0</v>
      </c>
      <c r="R1212" s="21">
        <v>0</v>
      </c>
      <c r="T1212" s="21">
        <v>0</v>
      </c>
      <c r="V1212" s="21">
        <v>0</v>
      </c>
      <c r="X1212" s="21">
        <v>0</v>
      </c>
      <c r="Z1212" s="21">
        <v>101261</v>
      </c>
      <c r="AB1212" s="22">
        <v>101261</v>
      </c>
      <c r="AD1212" s="5" t="str">
        <f t="shared" si="18"/>
        <v>No</v>
      </c>
      <c r="AF1212" s="28"/>
      <c r="AG1212" s="21"/>
    </row>
    <row r="1213" spans="1:33">
      <c r="A1213" s="8" t="s">
        <v>1489</v>
      </c>
      <c r="B1213" s="8" t="s">
        <v>1490</v>
      </c>
      <c r="C1213" s="9" t="s">
        <v>178</v>
      </c>
      <c r="D1213" s="185" t="s">
        <v>1491</v>
      </c>
      <c r="E1213" s="188" t="s">
        <v>1492</v>
      </c>
      <c r="F1213" s="9" t="s">
        <v>83</v>
      </c>
      <c r="G1213" s="9" t="s">
        <v>147</v>
      </c>
      <c r="H1213" s="10">
        <v>0</v>
      </c>
      <c r="I1213" s="11">
        <v>10</v>
      </c>
      <c r="J1213" s="24">
        <v>0</v>
      </c>
      <c r="K1213" s="20"/>
      <c r="L1213" s="14">
        <v>0</v>
      </c>
      <c r="N1213" s="21">
        <v>0</v>
      </c>
      <c r="P1213" s="21">
        <v>0</v>
      </c>
      <c r="R1213" s="21">
        <v>0</v>
      </c>
      <c r="T1213" s="21">
        <v>0</v>
      </c>
      <c r="V1213" s="21">
        <v>0</v>
      </c>
      <c r="X1213" s="21">
        <v>0</v>
      </c>
      <c r="Z1213" s="21">
        <v>315310</v>
      </c>
      <c r="AB1213" s="22">
        <v>315310</v>
      </c>
      <c r="AD1213" s="5" t="str">
        <f t="shared" si="18"/>
        <v>No</v>
      </c>
      <c r="AF1213" s="28"/>
      <c r="AG1213" s="21"/>
    </row>
    <row r="1214" spans="1:33">
      <c r="A1214" s="8" t="s">
        <v>5544</v>
      </c>
      <c r="B1214" s="8" t="s">
        <v>5545</v>
      </c>
      <c r="C1214" s="9" t="s">
        <v>132</v>
      </c>
      <c r="D1214" s="185" t="s">
        <v>5546</v>
      </c>
      <c r="E1214" s="188" t="s">
        <v>5547</v>
      </c>
      <c r="F1214" s="9" t="s">
        <v>1320</v>
      </c>
      <c r="G1214" s="9" t="s">
        <v>147</v>
      </c>
      <c r="H1214" s="10">
        <v>0</v>
      </c>
      <c r="I1214" s="11">
        <v>10</v>
      </c>
      <c r="J1214" s="24">
        <v>0</v>
      </c>
      <c r="K1214" s="20"/>
      <c r="L1214" s="14">
        <v>0</v>
      </c>
      <c r="N1214" s="21">
        <v>0</v>
      </c>
      <c r="P1214" s="21">
        <v>0</v>
      </c>
      <c r="R1214" s="21">
        <v>0</v>
      </c>
      <c r="T1214" s="21">
        <v>0</v>
      </c>
      <c r="V1214" s="21">
        <v>0</v>
      </c>
      <c r="X1214" s="21">
        <v>0</v>
      </c>
      <c r="Z1214" s="21">
        <v>207625</v>
      </c>
      <c r="AB1214" s="22">
        <v>207625</v>
      </c>
      <c r="AD1214" s="5" t="str">
        <f t="shared" si="18"/>
        <v>No</v>
      </c>
      <c r="AF1214" s="28"/>
      <c r="AG1214" s="21"/>
    </row>
    <row r="1215" spans="1:33">
      <c r="A1215" s="8" t="s">
        <v>2549</v>
      </c>
      <c r="B1215" s="8" t="s">
        <v>2550</v>
      </c>
      <c r="C1215" s="9" t="s">
        <v>466</v>
      </c>
      <c r="D1215" s="185" t="s">
        <v>2551</v>
      </c>
      <c r="E1215" s="188" t="s">
        <v>2552</v>
      </c>
      <c r="F1215" s="9" t="s">
        <v>157</v>
      </c>
      <c r="G1215" s="9" t="s">
        <v>147</v>
      </c>
      <c r="H1215" s="10">
        <v>0</v>
      </c>
      <c r="I1215" s="11">
        <v>10</v>
      </c>
      <c r="J1215" s="24">
        <v>0</v>
      </c>
      <c r="K1215" s="20"/>
      <c r="L1215" s="14">
        <v>0</v>
      </c>
      <c r="N1215" s="21">
        <v>0</v>
      </c>
      <c r="P1215" s="21">
        <v>0</v>
      </c>
      <c r="R1215" s="21">
        <v>0</v>
      </c>
      <c r="T1215" s="21">
        <v>0</v>
      </c>
      <c r="V1215" s="21">
        <v>0</v>
      </c>
      <c r="X1215" s="21">
        <v>0</v>
      </c>
      <c r="Z1215" s="21">
        <v>56996</v>
      </c>
      <c r="AB1215" s="22">
        <v>56996</v>
      </c>
      <c r="AD1215" s="5" t="str">
        <f t="shared" si="18"/>
        <v>No</v>
      </c>
      <c r="AF1215" s="28"/>
      <c r="AG1215" s="21"/>
    </row>
    <row r="1216" spans="1:33">
      <c r="A1216" s="8" t="s">
        <v>411</v>
      </c>
      <c r="B1216" s="8" t="s">
        <v>412</v>
      </c>
      <c r="C1216" s="9" t="s">
        <v>178</v>
      </c>
      <c r="D1216" s="185">
        <v>5141</v>
      </c>
      <c r="E1216" s="188">
        <v>50141</v>
      </c>
      <c r="F1216" s="9" t="s">
        <v>88</v>
      </c>
      <c r="G1216" s="9" t="s">
        <v>84</v>
      </c>
      <c r="H1216" s="10">
        <v>3734090</v>
      </c>
      <c r="I1216" s="11">
        <v>10</v>
      </c>
      <c r="J1216" s="24">
        <v>5784779</v>
      </c>
      <c r="K1216" s="20"/>
      <c r="L1216" s="14">
        <v>0</v>
      </c>
      <c r="N1216" s="21">
        <v>0</v>
      </c>
      <c r="P1216" s="21">
        <v>0</v>
      </c>
      <c r="R1216" s="21">
        <v>0</v>
      </c>
      <c r="T1216" s="21">
        <v>0</v>
      </c>
      <c r="V1216" s="21">
        <v>0</v>
      </c>
      <c r="X1216" s="21">
        <v>0</v>
      </c>
      <c r="Z1216" s="21">
        <v>0</v>
      </c>
      <c r="AB1216" s="22">
        <v>5784779</v>
      </c>
      <c r="AD1216" s="5" t="str">
        <f t="shared" si="18"/>
        <v>No</v>
      </c>
      <c r="AF1216" s="28"/>
      <c r="AG1216" s="21"/>
    </row>
    <row r="1217" spans="1:33">
      <c r="A1217" s="8" t="s">
        <v>315</v>
      </c>
      <c r="B1217" s="8" t="s">
        <v>316</v>
      </c>
      <c r="C1217" s="9" t="s">
        <v>213</v>
      </c>
      <c r="D1217" s="185" t="s">
        <v>317</v>
      </c>
      <c r="E1217" s="188" t="s">
        <v>318</v>
      </c>
      <c r="F1217" s="9" t="s">
        <v>157</v>
      </c>
      <c r="G1217" s="9" t="s">
        <v>147</v>
      </c>
      <c r="H1217" s="10">
        <v>0</v>
      </c>
      <c r="I1217" s="11">
        <v>10</v>
      </c>
      <c r="J1217" s="24">
        <v>0</v>
      </c>
      <c r="K1217" s="20"/>
      <c r="L1217" s="14">
        <v>0</v>
      </c>
      <c r="N1217" s="21">
        <v>0</v>
      </c>
      <c r="P1217" s="21">
        <v>0</v>
      </c>
      <c r="R1217" s="21">
        <v>0</v>
      </c>
      <c r="T1217" s="21">
        <v>0</v>
      </c>
      <c r="V1217" s="21">
        <v>0</v>
      </c>
      <c r="X1217" s="21">
        <v>0</v>
      </c>
      <c r="Z1217" s="21">
        <v>58515</v>
      </c>
      <c r="AB1217" s="22">
        <v>58515</v>
      </c>
      <c r="AD1217" s="5" t="str">
        <f t="shared" si="18"/>
        <v>No</v>
      </c>
      <c r="AF1217" s="28"/>
      <c r="AG1217" s="21"/>
    </row>
    <row r="1218" spans="1:33">
      <c r="A1218" s="8" t="s">
        <v>4024</v>
      </c>
      <c r="B1218" s="8" t="s">
        <v>4025</v>
      </c>
      <c r="C1218" s="9" t="s">
        <v>39</v>
      </c>
      <c r="D1218" s="185" t="s">
        <v>4026</v>
      </c>
      <c r="E1218" s="188" t="s">
        <v>4027</v>
      </c>
      <c r="F1218" s="9" t="s">
        <v>83</v>
      </c>
      <c r="G1218" s="9" t="s">
        <v>147</v>
      </c>
      <c r="H1218" s="10">
        <v>0</v>
      </c>
      <c r="I1218" s="11">
        <v>10</v>
      </c>
      <c r="J1218" s="24">
        <v>0</v>
      </c>
      <c r="K1218" s="20"/>
      <c r="L1218" s="14">
        <v>0</v>
      </c>
      <c r="N1218" s="21">
        <v>0</v>
      </c>
      <c r="P1218" s="21">
        <v>0</v>
      </c>
      <c r="R1218" s="21">
        <v>0</v>
      </c>
      <c r="T1218" s="21">
        <v>0</v>
      </c>
      <c r="V1218" s="21">
        <v>0</v>
      </c>
      <c r="X1218" s="21">
        <v>0</v>
      </c>
      <c r="Z1218" s="21">
        <v>0</v>
      </c>
      <c r="AB1218" s="22">
        <v>0</v>
      </c>
      <c r="AD1218" s="5" t="str">
        <f t="shared" si="18"/>
        <v>No</v>
      </c>
      <c r="AF1218" s="28"/>
      <c r="AG1218" s="21"/>
    </row>
    <row r="1219" spans="1:33">
      <c r="A1219" s="8" t="s">
        <v>846</v>
      </c>
      <c r="B1219" s="8" t="s">
        <v>847</v>
      </c>
      <c r="C1219" s="9" t="s">
        <v>129</v>
      </c>
      <c r="D1219" s="185" t="s">
        <v>848</v>
      </c>
      <c r="E1219" s="188" t="s">
        <v>849</v>
      </c>
      <c r="F1219" s="9" t="s">
        <v>83</v>
      </c>
      <c r="G1219" s="9" t="s">
        <v>147</v>
      </c>
      <c r="H1219" s="10">
        <v>0</v>
      </c>
      <c r="I1219" s="11">
        <v>10</v>
      </c>
      <c r="J1219" s="24">
        <v>0</v>
      </c>
      <c r="K1219" s="20"/>
      <c r="L1219" s="14">
        <v>0</v>
      </c>
      <c r="N1219" s="21">
        <v>0</v>
      </c>
      <c r="P1219" s="21">
        <v>0</v>
      </c>
      <c r="R1219" s="21">
        <v>0</v>
      </c>
      <c r="T1219" s="21">
        <v>0</v>
      </c>
      <c r="V1219" s="21">
        <v>0</v>
      </c>
      <c r="X1219" s="21">
        <v>0</v>
      </c>
      <c r="Z1219" s="21">
        <v>4500</v>
      </c>
      <c r="AB1219" s="22">
        <v>4500</v>
      </c>
      <c r="AD1219" s="5" t="str">
        <f t="shared" ref="AD1219:AD1282" si="19">IF(AC1219&amp;AA1219&amp;Y1219&amp;W1219&amp;U1219&amp;S1219&amp;Q1219&amp;O1219&amp;M1219&amp;K1219&lt;&gt;"","Yes","No")</f>
        <v>No</v>
      </c>
      <c r="AF1219" s="28"/>
      <c r="AG1219" s="21"/>
    </row>
    <row r="1220" spans="1:33">
      <c r="A1220" s="8" t="s">
        <v>762</v>
      </c>
      <c r="B1220" s="8" t="s">
        <v>6089</v>
      </c>
      <c r="C1220" s="9" t="s">
        <v>129</v>
      </c>
      <c r="D1220" s="185" t="s">
        <v>764</v>
      </c>
      <c r="E1220" s="188" t="s">
        <v>765</v>
      </c>
      <c r="F1220" s="9" t="s">
        <v>83</v>
      </c>
      <c r="G1220" s="9" t="s">
        <v>147</v>
      </c>
      <c r="H1220" s="10">
        <v>0</v>
      </c>
      <c r="I1220" s="11">
        <v>10</v>
      </c>
      <c r="J1220" s="24">
        <v>0</v>
      </c>
      <c r="K1220" s="20"/>
      <c r="L1220" s="14">
        <v>0</v>
      </c>
      <c r="N1220" s="21">
        <v>0</v>
      </c>
      <c r="P1220" s="21">
        <v>0</v>
      </c>
      <c r="R1220" s="21">
        <v>0</v>
      </c>
      <c r="T1220" s="21">
        <v>0</v>
      </c>
      <c r="V1220" s="21">
        <v>0</v>
      </c>
      <c r="X1220" s="21">
        <v>0</v>
      </c>
      <c r="Z1220" s="21">
        <v>23547</v>
      </c>
      <c r="AB1220" s="22">
        <v>23547</v>
      </c>
      <c r="AD1220" s="5" t="str">
        <f t="shared" si="19"/>
        <v>No</v>
      </c>
      <c r="AF1220" s="28"/>
      <c r="AG1220" s="21"/>
    </row>
    <row r="1221" spans="1:33">
      <c r="A1221" s="8" t="s">
        <v>4873</v>
      </c>
      <c r="B1221" s="8" t="s">
        <v>4874</v>
      </c>
      <c r="C1221" s="9" t="s">
        <v>87</v>
      </c>
      <c r="D1221" s="185" t="s">
        <v>4875</v>
      </c>
      <c r="E1221" s="188" t="s">
        <v>4876</v>
      </c>
      <c r="F1221" s="9" t="s">
        <v>157</v>
      </c>
      <c r="G1221" s="9" t="s">
        <v>147</v>
      </c>
      <c r="H1221" s="10">
        <v>0</v>
      </c>
      <c r="I1221" s="11">
        <v>10</v>
      </c>
      <c r="J1221" s="24">
        <v>0</v>
      </c>
      <c r="K1221" s="20"/>
      <c r="L1221" s="14">
        <v>0</v>
      </c>
      <c r="N1221" s="21">
        <v>0</v>
      </c>
      <c r="P1221" s="21">
        <v>0</v>
      </c>
      <c r="R1221" s="21">
        <v>0</v>
      </c>
      <c r="T1221" s="21">
        <v>0</v>
      </c>
      <c r="V1221" s="21">
        <v>0</v>
      </c>
      <c r="X1221" s="21">
        <v>0</v>
      </c>
      <c r="Z1221" s="21">
        <v>984398</v>
      </c>
      <c r="AB1221" s="22">
        <v>984398</v>
      </c>
      <c r="AD1221" s="5" t="str">
        <f t="shared" si="19"/>
        <v>No</v>
      </c>
      <c r="AF1221" s="28"/>
      <c r="AG1221" s="21"/>
    </row>
    <row r="1222" spans="1:33">
      <c r="A1222" s="8" t="s">
        <v>1388</v>
      </c>
      <c r="B1222" s="8" t="s">
        <v>1389</v>
      </c>
      <c r="C1222" s="9" t="s">
        <v>109</v>
      </c>
      <c r="D1222" s="185">
        <v>4016</v>
      </c>
      <c r="E1222" s="188">
        <v>40016</v>
      </c>
      <c r="F1222" s="9" t="s">
        <v>83</v>
      </c>
      <c r="G1222" s="9" t="s">
        <v>5756</v>
      </c>
      <c r="H1222" s="10">
        <v>202637</v>
      </c>
      <c r="I1222" s="11">
        <v>10</v>
      </c>
      <c r="J1222" s="24">
        <v>0</v>
      </c>
      <c r="K1222" s="20"/>
      <c r="L1222" s="14">
        <v>0</v>
      </c>
      <c r="N1222" s="21">
        <v>0</v>
      </c>
      <c r="P1222" s="21">
        <v>0</v>
      </c>
      <c r="R1222" s="21">
        <v>0</v>
      </c>
      <c r="T1222" s="21">
        <v>0</v>
      </c>
      <c r="V1222" s="21">
        <v>0</v>
      </c>
      <c r="X1222" s="21">
        <v>0</v>
      </c>
      <c r="Z1222" s="21">
        <v>30627</v>
      </c>
      <c r="AB1222" s="22">
        <v>30627</v>
      </c>
      <c r="AD1222" s="5" t="str">
        <f t="shared" si="19"/>
        <v>No</v>
      </c>
      <c r="AF1222" s="28"/>
      <c r="AG1222" s="21"/>
    </row>
    <row r="1223" spans="1:33">
      <c r="A1223" s="8" t="s">
        <v>1698</v>
      </c>
      <c r="B1223" s="8" t="s">
        <v>1699</v>
      </c>
      <c r="C1223" s="9" t="s">
        <v>87</v>
      </c>
      <c r="D1223" s="185" t="s">
        <v>1700</v>
      </c>
      <c r="E1223" s="188">
        <v>9</v>
      </c>
      <c r="F1223" s="9" t="s">
        <v>36</v>
      </c>
      <c r="G1223" s="9" t="s">
        <v>5756</v>
      </c>
      <c r="H1223" s="10">
        <v>0</v>
      </c>
      <c r="I1223" s="11">
        <v>10</v>
      </c>
      <c r="J1223" s="24">
        <v>0</v>
      </c>
      <c r="K1223" s="20"/>
      <c r="L1223" s="14">
        <v>0</v>
      </c>
      <c r="N1223" s="21">
        <v>0</v>
      </c>
      <c r="P1223" s="21">
        <v>0</v>
      </c>
      <c r="R1223" s="21">
        <v>0</v>
      </c>
      <c r="T1223" s="21">
        <v>0</v>
      </c>
      <c r="V1223" s="21">
        <v>0</v>
      </c>
      <c r="X1223" s="21">
        <v>0</v>
      </c>
      <c r="Z1223" s="21">
        <v>221546</v>
      </c>
      <c r="AB1223" s="22">
        <v>221546</v>
      </c>
      <c r="AD1223" s="5" t="str">
        <f t="shared" si="19"/>
        <v>No</v>
      </c>
      <c r="AF1223" s="28"/>
      <c r="AG1223" s="21"/>
    </row>
    <row r="1224" spans="1:33">
      <c r="A1224" s="8" t="s">
        <v>4914</v>
      </c>
      <c r="B1224" s="8" t="s">
        <v>1754</v>
      </c>
      <c r="C1224" s="9" t="s">
        <v>91</v>
      </c>
      <c r="D1224" s="185">
        <v>9225</v>
      </c>
      <c r="E1224" s="188">
        <v>90225</v>
      </c>
      <c r="F1224" s="9" t="s">
        <v>88</v>
      </c>
      <c r="G1224" s="9" t="s">
        <v>84</v>
      </c>
      <c r="H1224" s="10">
        <v>3281212</v>
      </c>
      <c r="I1224" s="11">
        <v>10</v>
      </c>
      <c r="J1224" s="24">
        <v>44549679</v>
      </c>
      <c r="K1224" s="20"/>
      <c r="L1224" s="14">
        <v>0</v>
      </c>
      <c r="N1224" s="21">
        <v>0</v>
      </c>
      <c r="P1224" s="21">
        <v>0</v>
      </c>
      <c r="R1224" s="21">
        <v>0</v>
      </c>
      <c r="T1224" s="21">
        <v>0</v>
      </c>
      <c r="V1224" s="21">
        <v>0</v>
      </c>
      <c r="X1224" s="21">
        <v>0</v>
      </c>
      <c r="Z1224" s="21">
        <v>0</v>
      </c>
      <c r="AB1224" s="22">
        <v>44549679</v>
      </c>
      <c r="AD1224" s="5" t="str">
        <f t="shared" si="19"/>
        <v>No</v>
      </c>
      <c r="AF1224" s="28"/>
      <c r="AG1224" s="21"/>
    </row>
    <row r="1225" spans="1:33">
      <c r="A1225" s="8" t="s">
        <v>5534</v>
      </c>
      <c r="B1225" s="8" t="s">
        <v>635</v>
      </c>
      <c r="C1225" s="9" t="s">
        <v>132</v>
      </c>
      <c r="D1225" s="185" t="s">
        <v>5535</v>
      </c>
      <c r="E1225" s="188" t="s">
        <v>5536</v>
      </c>
      <c r="F1225" s="9" t="s">
        <v>157</v>
      </c>
      <c r="G1225" s="9" t="s">
        <v>147</v>
      </c>
      <c r="H1225" s="10">
        <v>0</v>
      </c>
      <c r="I1225" s="11">
        <v>10</v>
      </c>
      <c r="J1225" s="24">
        <v>0</v>
      </c>
      <c r="K1225" s="20"/>
      <c r="L1225" s="14">
        <v>0</v>
      </c>
      <c r="N1225" s="21">
        <v>0</v>
      </c>
      <c r="P1225" s="21">
        <v>0</v>
      </c>
      <c r="R1225" s="21">
        <v>0</v>
      </c>
      <c r="T1225" s="21">
        <v>0</v>
      </c>
      <c r="V1225" s="21">
        <v>0</v>
      </c>
      <c r="X1225" s="21">
        <v>0</v>
      </c>
      <c r="Z1225" s="21">
        <v>92918</v>
      </c>
      <c r="AB1225" s="22">
        <v>92918</v>
      </c>
      <c r="AD1225" s="5" t="str">
        <f t="shared" si="19"/>
        <v>No</v>
      </c>
      <c r="AF1225" s="28"/>
      <c r="AG1225" s="21"/>
    </row>
    <row r="1226" spans="1:33">
      <c r="A1226" s="8" t="s">
        <v>5689</v>
      </c>
      <c r="B1226" s="8" t="s">
        <v>5690</v>
      </c>
      <c r="C1226" s="9" t="s">
        <v>91</v>
      </c>
      <c r="D1226" s="185">
        <v>9244</v>
      </c>
      <c r="E1226" s="188">
        <v>90244</v>
      </c>
      <c r="F1226" s="9" t="s">
        <v>83</v>
      </c>
      <c r="G1226" s="9" t="s">
        <v>84</v>
      </c>
      <c r="H1226" s="10">
        <v>219454</v>
      </c>
      <c r="I1226" s="11">
        <v>10</v>
      </c>
      <c r="J1226" s="24">
        <v>0</v>
      </c>
      <c r="K1226" s="20"/>
      <c r="L1226" s="14">
        <v>0</v>
      </c>
      <c r="N1226" s="21">
        <v>178750</v>
      </c>
      <c r="P1226" s="21">
        <v>0</v>
      </c>
      <c r="R1226" s="21">
        <v>341884</v>
      </c>
      <c r="T1226" s="21">
        <v>0</v>
      </c>
      <c r="V1226" s="21">
        <v>0</v>
      </c>
      <c r="X1226" s="21">
        <v>0</v>
      </c>
      <c r="Z1226" s="21">
        <v>0</v>
      </c>
      <c r="AB1226" s="22">
        <v>520634</v>
      </c>
      <c r="AD1226" s="5" t="str">
        <f t="shared" si="19"/>
        <v>No</v>
      </c>
      <c r="AF1226" s="28"/>
      <c r="AG1226" s="21"/>
    </row>
    <row r="1227" spans="1:33">
      <c r="A1227" s="8" t="s">
        <v>939</v>
      </c>
      <c r="B1227" s="8" t="s">
        <v>6081</v>
      </c>
      <c r="C1227" s="9" t="s">
        <v>129</v>
      </c>
      <c r="D1227" s="185" t="s">
        <v>940</v>
      </c>
      <c r="E1227" s="188" t="s">
        <v>941</v>
      </c>
      <c r="F1227" s="9" t="s">
        <v>83</v>
      </c>
      <c r="G1227" s="9" t="s">
        <v>147</v>
      </c>
      <c r="H1227" s="10">
        <v>0</v>
      </c>
      <c r="I1227" s="11">
        <v>10</v>
      </c>
      <c r="J1227" s="24">
        <v>0</v>
      </c>
      <c r="K1227" s="20"/>
      <c r="L1227" s="14">
        <v>0</v>
      </c>
      <c r="N1227" s="21">
        <v>0</v>
      </c>
      <c r="P1227" s="21">
        <v>0</v>
      </c>
      <c r="R1227" s="21">
        <v>0</v>
      </c>
      <c r="T1227" s="21">
        <v>0</v>
      </c>
      <c r="V1227" s="21">
        <v>0</v>
      </c>
      <c r="X1227" s="21">
        <v>0</v>
      </c>
      <c r="Z1227" s="21">
        <v>8451</v>
      </c>
      <c r="AB1227" s="22">
        <v>8451</v>
      </c>
      <c r="AD1227" s="5" t="str">
        <f t="shared" si="19"/>
        <v>No</v>
      </c>
      <c r="AF1227" s="28"/>
      <c r="AG1227" s="21"/>
    </row>
    <row r="1228" spans="1:33">
      <c r="A1228" s="8" t="s">
        <v>5667</v>
      </c>
      <c r="B1228" s="8" t="s">
        <v>5618</v>
      </c>
      <c r="C1228" s="9" t="s">
        <v>254</v>
      </c>
      <c r="D1228" s="185" t="s">
        <v>5668</v>
      </c>
      <c r="E1228" s="188" t="s">
        <v>5669</v>
      </c>
      <c r="F1228" s="9" t="s">
        <v>157</v>
      </c>
      <c r="G1228" s="9" t="s">
        <v>147</v>
      </c>
      <c r="H1228" s="10">
        <v>0</v>
      </c>
      <c r="I1228" s="11">
        <v>10</v>
      </c>
      <c r="J1228" s="24">
        <v>0</v>
      </c>
      <c r="K1228" s="20"/>
      <c r="L1228" s="14">
        <v>0</v>
      </c>
      <c r="N1228" s="21">
        <v>0</v>
      </c>
      <c r="P1228" s="21">
        <v>0</v>
      </c>
      <c r="R1228" s="21">
        <v>0</v>
      </c>
      <c r="T1228" s="21">
        <v>0</v>
      </c>
      <c r="V1228" s="21">
        <v>0</v>
      </c>
      <c r="X1228" s="21">
        <v>0</v>
      </c>
      <c r="Z1228" s="21">
        <v>0</v>
      </c>
      <c r="AB1228" s="22">
        <v>0</v>
      </c>
      <c r="AD1228" s="5" t="str">
        <f t="shared" si="19"/>
        <v>No</v>
      </c>
      <c r="AF1228" s="28"/>
      <c r="AG1228" s="21"/>
    </row>
    <row r="1229" spans="1:33">
      <c r="A1229" s="8" t="s">
        <v>2792</v>
      </c>
      <c r="B1229" s="8" t="s">
        <v>1951</v>
      </c>
      <c r="C1229" s="9" t="s">
        <v>210</v>
      </c>
      <c r="D1229" s="185" t="s">
        <v>2793</v>
      </c>
      <c r="E1229" s="188" t="s">
        <v>2794</v>
      </c>
      <c r="F1229" s="9" t="s">
        <v>157</v>
      </c>
      <c r="G1229" s="9" t="s">
        <v>147</v>
      </c>
      <c r="H1229" s="10">
        <v>0</v>
      </c>
      <c r="I1229" s="11">
        <v>10</v>
      </c>
      <c r="J1229" s="24">
        <v>0</v>
      </c>
      <c r="K1229" s="20"/>
      <c r="L1229" s="14">
        <v>0</v>
      </c>
      <c r="N1229" s="21">
        <v>0</v>
      </c>
      <c r="P1229" s="21">
        <v>0</v>
      </c>
      <c r="R1229" s="21">
        <v>0</v>
      </c>
      <c r="T1229" s="21">
        <v>0</v>
      </c>
      <c r="V1229" s="21">
        <v>0</v>
      </c>
      <c r="X1229" s="21">
        <v>0</v>
      </c>
      <c r="Z1229" s="21">
        <v>16012</v>
      </c>
      <c r="AB1229" s="22">
        <v>16012</v>
      </c>
      <c r="AD1229" s="5" t="str">
        <f t="shared" si="19"/>
        <v>No</v>
      </c>
      <c r="AF1229" s="28"/>
      <c r="AG1229" s="21"/>
    </row>
    <row r="1230" spans="1:33">
      <c r="A1230" s="8" t="s">
        <v>3587</v>
      </c>
      <c r="B1230" s="8" t="s">
        <v>3588</v>
      </c>
      <c r="C1230" s="9" t="s">
        <v>109</v>
      </c>
      <c r="D1230" s="185" t="s">
        <v>3589</v>
      </c>
      <c r="E1230" s="188" t="s">
        <v>3590</v>
      </c>
      <c r="F1230" s="9" t="s">
        <v>83</v>
      </c>
      <c r="G1230" s="9" t="s">
        <v>147</v>
      </c>
      <c r="H1230" s="10">
        <v>0</v>
      </c>
      <c r="I1230" s="11">
        <v>10</v>
      </c>
      <c r="J1230" s="24">
        <v>0</v>
      </c>
      <c r="K1230" s="20"/>
      <c r="L1230" s="14">
        <v>0</v>
      </c>
      <c r="N1230" s="21">
        <v>0</v>
      </c>
      <c r="P1230" s="21">
        <v>0</v>
      </c>
      <c r="R1230" s="21">
        <v>0</v>
      </c>
      <c r="T1230" s="21">
        <v>0</v>
      </c>
      <c r="V1230" s="21">
        <v>0</v>
      </c>
      <c r="X1230" s="21">
        <v>0</v>
      </c>
      <c r="Z1230" s="21">
        <v>0</v>
      </c>
      <c r="AB1230" s="22">
        <v>0</v>
      </c>
      <c r="AD1230" s="5" t="str">
        <f t="shared" si="19"/>
        <v>No</v>
      </c>
      <c r="AF1230" s="28"/>
      <c r="AG1230" s="21"/>
    </row>
    <row r="1231" spans="1:33">
      <c r="A1231" s="8" t="s">
        <v>181</v>
      </c>
      <c r="B1231" s="8" t="s">
        <v>182</v>
      </c>
      <c r="C1231" s="9" t="s">
        <v>154</v>
      </c>
      <c r="D1231" s="185">
        <v>4187</v>
      </c>
      <c r="E1231" s="188">
        <v>40187</v>
      </c>
      <c r="F1231" s="9" t="s">
        <v>183</v>
      </c>
      <c r="G1231" s="9" t="s">
        <v>5756</v>
      </c>
      <c r="H1231" s="10">
        <v>104996</v>
      </c>
      <c r="I1231" s="11">
        <v>10</v>
      </c>
      <c r="J1231" s="24">
        <v>0</v>
      </c>
      <c r="K1231" s="20"/>
      <c r="L1231" s="14">
        <v>0</v>
      </c>
      <c r="N1231" s="21">
        <v>0</v>
      </c>
      <c r="P1231" s="21">
        <v>0</v>
      </c>
      <c r="R1231" s="21">
        <v>0</v>
      </c>
      <c r="T1231" s="21">
        <v>0</v>
      </c>
      <c r="V1231" s="21">
        <v>0</v>
      </c>
      <c r="X1231" s="21">
        <v>0</v>
      </c>
      <c r="Z1231" s="21">
        <v>39424</v>
      </c>
      <c r="AB1231" s="22">
        <v>39424</v>
      </c>
      <c r="AD1231" s="5" t="str">
        <f t="shared" si="19"/>
        <v>No</v>
      </c>
      <c r="AF1231" s="28"/>
      <c r="AG1231" s="21"/>
    </row>
    <row r="1232" spans="1:33">
      <c r="A1232" s="8" t="s">
        <v>5427</v>
      </c>
      <c r="B1232" s="8" t="s">
        <v>5428</v>
      </c>
      <c r="C1232" s="9" t="s">
        <v>58</v>
      </c>
      <c r="D1232" s="185" t="s">
        <v>5429</v>
      </c>
      <c r="E1232" s="188" t="s">
        <v>5430</v>
      </c>
      <c r="F1232" s="9" t="s">
        <v>83</v>
      </c>
      <c r="G1232" s="9" t="s">
        <v>147</v>
      </c>
      <c r="H1232" s="10">
        <v>0</v>
      </c>
      <c r="I1232" s="11">
        <v>10</v>
      </c>
      <c r="J1232" s="24">
        <v>0</v>
      </c>
      <c r="K1232" s="20"/>
      <c r="L1232" s="14">
        <v>0</v>
      </c>
      <c r="N1232" s="21">
        <v>0</v>
      </c>
      <c r="P1232" s="21">
        <v>0</v>
      </c>
      <c r="R1232" s="21">
        <v>0</v>
      </c>
      <c r="T1232" s="21">
        <v>0</v>
      </c>
      <c r="V1232" s="21">
        <v>0</v>
      </c>
      <c r="X1232" s="21">
        <v>0</v>
      </c>
      <c r="Z1232" s="21">
        <v>115561</v>
      </c>
      <c r="AB1232" s="22">
        <v>115561</v>
      </c>
      <c r="AD1232" s="5" t="str">
        <f t="shared" si="19"/>
        <v>No</v>
      </c>
      <c r="AF1232" s="28"/>
      <c r="AG1232" s="21"/>
    </row>
    <row r="1233" spans="1:33">
      <c r="A1233" s="8" t="s">
        <v>2139</v>
      </c>
      <c r="B1233" s="8" t="s">
        <v>2140</v>
      </c>
      <c r="C1233" s="9" t="s">
        <v>275</v>
      </c>
      <c r="D1233" s="185" t="s">
        <v>2141</v>
      </c>
      <c r="E1233" s="188" t="s">
        <v>2142</v>
      </c>
      <c r="F1233" s="9" t="s">
        <v>83</v>
      </c>
      <c r="G1233" s="9" t="s">
        <v>147</v>
      </c>
      <c r="H1233" s="10">
        <v>0</v>
      </c>
      <c r="I1233" s="11">
        <v>10</v>
      </c>
      <c r="J1233" s="24">
        <v>0</v>
      </c>
      <c r="K1233" s="20"/>
      <c r="L1233" s="14">
        <v>0</v>
      </c>
      <c r="N1233" s="21">
        <v>0</v>
      </c>
      <c r="P1233" s="21">
        <v>0</v>
      </c>
      <c r="R1233" s="21">
        <v>0</v>
      </c>
      <c r="T1233" s="21">
        <v>0</v>
      </c>
      <c r="V1233" s="21">
        <v>0</v>
      </c>
      <c r="X1233" s="21">
        <v>0</v>
      </c>
      <c r="Z1233" s="21">
        <v>109369</v>
      </c>
      <c r="AB1233" s="22">
        <v>109369</v>
      </c>
      <c r="AD1233" s="5" t="str">
        <f t="shared" si="19"/>
        <v>No</v>
      </c>
      <c r="AF1233" s="28"/>
      <c r="AG1233" s="21"/>
    </row>
    <row r="1234" spans="1:33">
      <c r="A1234" s="8" t="s">
        <v>4346</v>
      </c>
      <c r="B1234" s="8" t="s">
        <v>4347</v>
      </c>
      <c r="C1234" s="9" t="s">
        <v>235</v>
      </c>
      <c r="D1234" s="185" t="s">
        <v>4348</v>
      </c>
      <c r="E1234" s="188" t="s">
        <v>4349</v>
      </c>
      <c r="F1234" s="9" t="s">
        <v>83</v>
      </c>
      <c r="G1234" s="9" t="s">
        <v>147</v>
      </c>
      <c r="H1234" s="10">
        <v>0</v>
      </c>
      <c r="I1234" s="11">
        <v>10</v>
      </c>
      <c r="J1234" s="24">
        <v>0</v>
      </c>
      <c r="K1234" s="20"/>
      <c r="L1234" s="14">
        <v>0</v>
      </c>
      <c r="N1234" s="21">
        <v>0</v>
      </c>
      <c r="P1234" s="21">
        <v>0</v>
      </c>
      <c r="R1234" s="21">
        <v>0</v>
      </c>
      <c r="T1234" s="21">
        <v>0</v>
      </c>
      <c r="V1234" s="21">
        <v>0</v>
      </c>
      <c r="X1234" s="21">
        <v>0</v>
      </c>
      <c r="Z1234" s="21">
        <v>156067</v>
      </c>
      <c r="AB1234" s="22">
        <v>156067</v>
      </c>
      <c r="AD1234" s="5" t="str">
        <f t="shared" si="19"/>
        <v>No</v>
      </c>
      <c r="AF1234" s="28"/>
      <c r="AG1234" s="21"/>
    </row>
    <row r="1235" spans="1:33">
      <c r="A1235" s="8" t="s">
        <v>5574</v>
      </c>
      <c r="B1235" s="8" t="s">
        <v>2299</v>
      </c>
      <c r="C1235" s="9" t="s">
        <v>132</v>
      </c>
      <c r="D1235" s="185" t="s">
        <v>5575</v>
      </c>
      <c r="E1235" s="188" t="s">
        <v>5576</v>
      </c>
      <c r="F1235" s="9" t="s">
        <v>83</v>
      </c>
      <c r="G1235" s="9" t="s">
        <v>147</v>
      </c>
      <c r="H1235" s="10">
        <v>0</v>
      </c>
      <c r="I1235" s="11">
        <v>10</v>
      </c>
      <c r="J1235" s="24">
        <v>0</v>
      </c>
      <c r="K1235" s="20"/>
      <c r="L1235" s="14">
        <v>0</v>
      </c>
      <c r="N1235" s="21">
        <v>0</v>
      </c>
      <c r="P1235" s="21">
        <v>0</v>
      </c>
      <c r="R1235" s="21">
        <v>0</v>
      </c>
      <c r="T1235" s="21">
        <v>0</v>
      </c>
      <c r="V1235" s="21">
        <v>0</v>
      </c>
      <c r="X1235" s="21">
        <v>0</v>
      </c>
      <c r="Z1235" s="21">
        <v>314564</v>
      </c>
      <c r="AB1235" s="22">
        <v>314564</v>
      </c>
      <c r="AD1235" s="5" t="str">
        <f t="shared" si="19"/>
        <v>No</v>
      </c>
      <c r="AF1235" s="28"/>
      <c r="AG1235" s="21"/>
    </row>
    <row r="1236" spans="1:33">
      <c r="A1236" s="8" t="s">
        <v>5249</v>
      </c>
      <c r="B1236" s="8" t="s">
        <v>5250</v>
      </c>
      <c r="C1236" s="9" t="s">
        <v>168</v>
      </c>
      <c r="D1236" s="185" t="s">
        <v>5251</v>
      </c>
      <c r="E1236" s="188" t="s">
        <v>5252</v>
      </c>
      <c r="F1236" s="9" t="s">
        <v>83</v>
      </c>
      <c r="G1236" s="9" t="s">
        <v>147</v>
      </c>
      <c r="H1236" s="10">
        <v>0</v>
      </c>
      <c r="I1236" s="11">
        <v>10</v>
      </c>
      <c r="J1236" s="24">
        <v>0</v>
      </c>
      <c r="K1236" s="20"/>
      <c r="L1236" s="14">
        <v>0</v>
      </c>
      <c r="N1236" s="21">
        <v>0</v>
      </c>
      <c r="P1236" s="21">
        <v>0</v>
      </c>
      <c r="R1236" s="21">
        <v>0</v>
      </c>
      <c r="T1236" s="21">
        <v>0</v>
      </c>
      <c r="V1236" s="21">
        <v>0</v>
      </c>
      <c r="X1236" s="21">
        <v>0</v>
      </c>
      <c r="Z1236" s="21">
        <v>151875</v>
      </c>
      <c r="AB1236" s="22">
        <v>151875</v>
      </c>
      <c r="AD1236" s="5" t="str">
        <f t="shared" si="19"/>
        <v>No</v>
      </c>
      <c r="AF1236" s="28"/>
      <c r="AG1236" s="21"/>
    </row>
    <row r="1237" spans="1:33">
      <c r="A1237" s="8" t="s">
        <v>6594</v>
      </c>
      <c r="B1237" s="8" t="s">
        <v>1847</v>
      </c>
      <c r="C1237" s="9" t="s">
        <v>265</v>
      </c>
      <c r="D1237" s="185" t="s">
        <v>1889</v>
      </c>
      <c r="E1237" s="188" t="s">
        <v>1890</v>
      </c>
      <c r="F1237" s="9" t="s">
        <v>88</v>
      </c>
      <c r="G1237" s="9" t="s">
        <v>147</v>
      </c>
      <c r="H1237" s="10">
        <v>0</v>
      </c>
      <c r="I1237" s="11">
        <v>10</v>
      </c>
      <c r="J1237" s="24">
        <v>0</v>
      </c>
      <c r="K1237" s="20"/>
      <c r="L1237" s="14">
        <v>0</v>
      </c>
      <c r="N1237" s="21">
        <v>0</v>
      </c>
      <c r="P1237" s="21">
        <v>0</v>
      </c>
      <c r="R1237" s="21">
        <v>0</v>
      </c>
      <c r="T1237" s="21">
        <v>0</v>
      </c>
      <c r="V1237" s="21">
        <v>0</v>
      </c>
      <c r="X1237" s="21">
        <v>0</v>
      </c>
      <c r="Z1237" s="21">
        <v>204876</v>
      </c>
      <c r="AB1237" s="22">
        <v>204876</v>
      </c>
      <c r="AD1237" s="5" t="str">
        <f t="shared" si="19"/>
        <v>No</v>
      </c>
      <c r="AF1237" s="28"/>
      <c r="AG1237" s="21"/>
    </row>
    <row r="1238" spans="1:33">
      <c r="A1238" s="8" t="s">
        <v>3296</v>
      </c>
      <c r="B1238" s="8" t="s">
        <v>3297</v>
      </c>
      <c r="C1238" s="9" t="s">
        <v>555</v>
      </c>
      <c r="D1238" s="185" t="s">
        <v>3298</v>
      </c>
      <c r="E1238" s="188" t="s">
        <v>3299</v>
      </c>
      <c r="F1238" s="9" t="s">
        <v>83</v>
      </c>
      <c r="G1238" s="9" t="s">
        <v>147</v>
      </c>
      <c r="H1238" s="10">
        <v>0</v>
      </c>
      <c r="I1238" s="11">
        <v>10</v>
      </c>
      <c r="J1238" s="24">
        <v>0</v>
      </c>
      <c r="K1238" s="20"/>
      <c r="L1238" s="14">
        <v>0</v>
      </c>
      <c r="N1238" s="21">
        <v>0</v>
      </c>
      <c r="P1238" s="21">
        <v>0</v>
      </c>
      <c r="R1238" s="21">
        <v>0</v>
      </c>
      <c r="T1238" s="21">
        <v>0</v>
      </c>
      <c r="V1238" s="21">
        <v>0</v>
      </c>
      <c r="X1238" s="21">
        <v>0</v>
      </c>
      <c r="Z1238" s="21">
        <v>447954</v>
      </c>
      <c r="AB1238" s="22">
        <v>447954</v>
      </c>
      <c r="AD1238" s="5" t="str">
        <f t="shared" si="19"/>
        <v>No</v>
      </c>
      <c r="AF1238" s="28"/>
      <c r="AG1238" s="21"/>
    </row>
    <row r="1239" spans="1:33">
      <c r="A1239" s="8" t="s">
        <v>5945</v>
      </c>
      <c r="B1239" s="8" t="s">
        <v>6074</v>
      </c>
      <c r="C1239" s="9" t="s">
        <v>82</v>
      </c>
      <c r="D1239" s="185">
        <v>2220</v>
      </c>
      <c r="E1239" s="188">
        <v>20220</v>
      </c>
      <c r="F1239" s="9" t="s">
        <v>113</v>
      </c>
      <c r="G1239" s="9" t="s">
        <v>5756</v>
      </c>
      <c r="H1239" s="10">
        <v>18351295</v>
      </c>
      <c r="I1239" s="11">
        <v>10</v>
      </c>
      <c r="J1239" s="24">
        <v>0</v>
      </c>
      <c r="K1239" s="20"/>
      <c r="L1239" s="14">
        <v>0</v>
      </c>
      <c r="N1239" s="21">
        <v>0</v>
      </c>
      <c r="P1239" s="21">
        <v>0</v>
      </c>
      <c r="R1239" s="21">
        <v>0</v>
      </c>
      <c r="T1239" s="21">
        <v>0</v>
      </c>
      <c r="V1239" s="21">
        <v>0</v>
      </c>
      <c r="X1239" s="21">
        <v>0</v>
      </c>
      <c r="Z1239" s="21">
        <v>0</v>
      </c>
      <c r="AB1239" s="22">
        <v>0</v>
      </c>
      <c r="AD1239" s="5" t="str">
        <f t="shared" si="19"/>
        <v>No</v>
      </c>
      <c r="AF1239" s="28"/>
      <c r="AG1239" s="21"/>
    </row>
    <row r="1240" spans="1:33">
      <c r="A1240" s="8" t="s">
        <v>3641</v>
      </c>
      <c r="B1240" s="8" t="s">
        <v>3642</v>
      </c>
      <c r="C1240" s="9" t="s">
        <v>73</v>
      </c>
      <c r="D1240" s="185">
        <v>6100</v>
      </c>
      <c r="E1240" s="188">
        <v>60100</v>
      </c>
      <c r="F1240" s="9" t="s">
        <v>83</v>
      </c>
      <c r="G1240" s="9" t="s">
        <v>5756</v>
      </c>
      <c r="H1240" s="10">
        <v>53049</v>
      </c>
      <c r="I1240" s="11">
        <v>10</v>
      </c>
      <c r="J1240" s="24">
        <v>0</v>
      </c>
      <c r="K1240" s="20"/>
      <c r="L1240" s="14">
        <v>0</v>
      </c>
      <c r="N1240" s="21">
        <v>0</v>
      </c>
      <c r="P1240" s="21">
        <v>0</v>
      </c>
      <c r="R1240" s="21">
        <v>0</v>
      </c>
      <c r="T1240" s="21">
        <v>0</v>
      </c>
      <c r="V1240" s="21">
        <v>0</v>
      </c>
      <c r="X1240" s="21">
        <v>0</v>
      </c>
      <c r="Z1240" s="21">
        <v>0</v>
      </c>
      <c r="AB1240" s="22">
        <v>0</v>
      </c>
      <c r="AD1240" s="5" t="str">
        <f t="shared" si="19"/>
        <v>No</v>
      </c>
      <c r="AF1240" s="28"/>
      <c r="AG1240" s="21"/>
    </row>
    <row r="1241" spans="1:33">
      <c r="A1241" s="8" t="s">
        <v>3762</v>
      </c>
      <c r="B1241" s="8" t="s">
        <v>1932</v>
      </c>
      <c r="C1241" s="9" t="s">
        <v>278</v>
      </c>
      <c r="D1241" s="185" t="s">
        <v>3763</v>
      </c>
      <c r="E1241" s="188" t="s">
        <v>3764</v>
      </c>
      <c r="F1241" s="9" t="s">
        <v>157</v>
      </c>
      <c r="G1241" s="9" t="s">
        <v>147</v>
      </c>
      <c r="H1241" s="10">
        <v>0</v>
      </c>
      <c r="I1241" s="11">
        <v>10</v>
      </c>
      <c r="J1241" s="24">
        <v>0</v>
      </c>
      <c r="K1241" s="20"/>
      <c r="L1241" s="14">
        <v>0</v>
      </c>
      <c r="N1241" s="21">
        <v>0</v>
      </c>
      <c r="P1241" s="21">
        <v>0</v>
      </c>
      <c r="R1241" s="21">
        <v>0</v>
      </c>
      <c r="T1241" s="21">
        <v>0</v>
      </c>
      <c r="V1241" s="21">
        <v>0</v>
      </c>
      <c r="X1241" s="21">
        <v>0</v>
      </c>
      <c r="Z1241" s="21">
        <v>43438</v>
      </c>
      <c r="AB1241" s="22">
        <v>43438</v>
      </c>
      <c r="AD1241" s="5" t="str">
        <f t="shared" si="19"/>
        <v>No</v>
      </c>
      <c r="AF1241" s="28"/>
      <c r="AG1241" s="21"/>
    </row>
    <row r="1242" spans="1:33">
      <c r="A1242" s="8" t="s">
        <v>2971</v>
      </c>
      <c r="B1242" s="8" t="s">
        <v>2972</v>
      </c>
      <c r="C1242" s="9" t="s">
        <v>54</v>
      </c>
      <c r="D1242" s="185">
        <v>8026</v>
      </c>
      <c r="E1242" s="188">
        <v>80026</v>
      </c>
      <c r="F1242" s="9" t="s">
        <v>83</v>
      </c>
      <c r="G1242" s="9" t="s">
        <v>5756</v>
      </c>
      <c r="H1242" s="10">
        <v>98370</v>
      </c>
      <c r="I1242" s="11">
        <v>10</v>
      </c>
      <c r="J1242" s="24">
        <v>0</v>
      </c>
      <c r="K1242" s="20"/>
      <c r="L1242" s="14">
        <v>0</v>
      </c>
      <c r="N1242" s="21">
        <v>0</v>
      </c>
      <c r="P1242" s="21">
        <v>0</v>
      </c>
      <c r="R1242" s="21">
        <v>0</v>
      </c>
      <c r="T1242" s="21">
        <v>0</v>
      </c>
      <c r="V1242" s="21">
        <v>0</v>
      </c>
      <c r="X1242" s="21">
        <v>0</v>
      </c>
      <c r="Z1242" s="21">
        <v>55519</v>
      </c>
      <c r="AB1242" s="22">
        <v>55519</v>
      </c>
      <c r="AD1242" s="5" t="str">
        <f t="shared" si="19"/>
        <v>No</v>
      </c>
      <c r="AF1242" s="28"/>
      <c r="AG1242" s="21"/>
    </row>
    <row r="1243" spans="1:33">
      <c r="A1243" s="8" t="s">
        <v>2855</v>
      </c>
      <c r="B1243" s="8" t="s">
        <v>2856</v>
      </c>
      <c r="C1243" s="9" t="s">
        <v>124</v>
      </c>
      <c r="D1243" s="185" t="s">
        <v>2857</v>
      </c>
      <c r="E1243" s="188" t="s">
        <v>2858</v>
      </c>
      <c r="F1243" s="9" t="s">
        <v>1320</v>
      </c>
      <c r="G1243" s="9" t="s">
        <v>147</v>
      </c>
      <c r="H1243" s="10">
        <v>0</v>
      </c>
      <c r="I1243" s="11">
        <v>10</v>
      </c>
      <c r="J1243" s="24">
        <v>0</v>
      </c>
      <c r="K1243" s="20"/>
      <c r="L1243" s="14">
        <v>0</v>
      </c>
      <c r="N1243" s="21">
        <v>0</v>
      </c>
      <c r="P1243" s="21">
        <v>0</v>
      </c>
      <c r="R1243" s="21">
        <v>0</v>
      </c>
      <c r="T1243" s="21">
        <v>0</v>
      </c>
      <c r="V1243" s="21">
        <v>0</v>
      </c>
      <c r="X1243" s="21">
        <v>0</v>
      </c>
      <c r="Z1243" s="21">
        <v>0</v>
      </c>
      <c r="AB1243" s="22">
        <v>0</v>
      </c>
      <c r="AD1243" s="5" t="str">
        <f t="shared" si="19"/>
        <v>No</v>
      </c>
      <c r="AF1243" s="28"/>
      <c r="AG1243" s="21"/>
    </row>
    <row r="1244" spans="1:33">
      <c r="A1244" s="8" t="s">
        <v>4364</v>
      </c>
      <c r="B1244" s="8" t="s">
        <v>2322</v>
      </c>
      <c r="C1244" s="9" t="s">
        <v>235</v>
      </c>
      <c r="D1244" s="185" t="s">
        <v>4365</v>
      </c>
      <c r="E1244" s="188" t="s">
        <v>4366</v>
      </c>
      <c r="F1244" s="9" t="s">
        <v>83</v>
      </c>
      <c r="G1244" s="9" t="s">
        <v>147</v>
      </c>
      <c r="H1244" s="10">
        <v>0</v>
      </c>
      <c r="I1244" s="11">
        <v>10</v>
      </c>
      <c r="J1244" s="24">
        <v>0</v>
      </c>
      <c r="K1244" s="20"/>
      <c r="L1244" s="14">
        <v>0</v>
      </c>
      <c r="N1244" s="21">
        <v>0</v>
      </c>
      <c r="P1244" s="21">
        <v>0</v>
      </c>
      <c r="R1244" s="21">
        <v>0</v>
      </c>
      <c r="T1244" s="21">
        <v>0</v>
      </c>
      <c r="V1244" s="21">
        <v>0</v>
      </c>
      <c r="X1244" s="21">
        <v>0</v>
      </c>
      <c r="Z1244" s="21">
        <v>242223</v>
      </c>
      <c r="AB1244" s="22">
        <v>242223</v>
      </c>
      <c r="AD1244" s="5" t="str">
        <f t="shared" si="19"/>
        <v>No</v>
      </c>
      <c r="AF1244" s="28"/>
      <c r="AG1244" s="21"/>
    </row>
    <row r="1245" spans="1:33">
      <c r="A1245" s="8" t="s">
        <v>942</v>
      </c>
      <c r="B1245" s="8" t="s">
        <v>4308</v>
      </c>
      <c r="C1245" s="9" t="s">
        <v>235</v>
      </c>
      <c r="D1245" s="185" t="s">
        <v>4309</v>
      </c>
      <c r="E1245" s="188" t="s">
        <v>4310</v>
      </c>
      <c r="F1245" s="9" t="s">
        <v>83</v>
      </c>
      <c r="G1245" s="9" t="s">
        <v>147</v>
      </c>
      <c r="H1245" s="10">
        <v>0</v>
      </c>
      <c r="I1245" s="11">
        <v>10</v>
      </c>
      <c r="J1245" s="24">
        <v>0</v>
      </c>
      <c r="K1245" s="20"/>
      <c r="L1245" s="14">
        <v>0</v>
      </c>
      <c r="N1245" s="21">
        <v>0</v>
      </c>
      <c r="P1245" s="21">
        <v>0</v>
      </c>
      <c r="R1245" s="21">
        <v>0</v>
      </c>
      <c r="T1245" s="21">
        <v>0</v>
      </c>
      <c r="V1245" s="21">
        <v>0</v>
      </c>
      <c r="X1245" s="21">
        <v>0</v>
      </c>
      <c r="Z1245" s="21">
        <v>113842</v>
      </c>
      <c r="AB1245" s="22">
        <v>113842</v>
      </c>
      <c r="AD1245" s="5" t="str">
        <f t="shared" si="19"/>
        <v>No</v>
      </c>
      <c r="AF1245" s="28"/>
      <c r="AG1245" s="21"/>
    </row>
    <row r="1246" spans="1:33">
      <c r="A1246" s="8" t="s">
        <v>1486</v>
      </c>
      <c r="B1246" s="8" t="s">
        <v>6454</v>
      </c>
      <c r="C1246" s="9" t="s">
        <v>178</v>
      </c>
      <c r="D1246" s="185" t="s">
        <v>1487</v>
      </c>
      <c r="E1246" s="188" t="s">
        <v>1488</v>
      </c>
      <c r="F1246" s="9" t="s">
        <v>88</v>
      </c>
      <c r="G1246" s="9" t="s">
        <v>147</v>
      </c>
      <c r="H1246" s="10">
        <v>0</v>
      </c>
      <c r="I1246" s="11">
        <v>10</v>
      </c>
      <c r="J1246" s="24">
        <v>0</v>
      </c>
      <c r="K1246" s="20"/>
      <c r="L1246" s="14">
        <v>0</v>
      </c>
      <c r="N1246" s="21">
        <v>0</v>
      </c>
      <c r="P1246" s="21">
        <v>0</v>
      </c>
      <c r="R1246" s="21">
        <v>0</v>
      </c>
      <c r="T1246" s="21">
        <v>0</v>
      </c>
      <c r="V1246" s="21">
        <v>0</v>
      </c>
      <c r="X1246" s="21">
        <v>0</v>
      </c>
      <c r="Z1246" s="21">
        <v>223472</v>
      </c>
      <c r="AB1246" s="22">
        <v>223472</v>
      </c>
      <c r="AD1246" s="5" t="str">
        <f t="shared" si="19"/>
        <v>No</v>
      </c>
      <c r="AF1246" s="28"/>
      <c r="AG1246" s="21"/>
    </row>
    <row r="1247" spans="1:33">
      <c r="A1247" s="8" t="s">
        <v>44</v>
      </c>
      <c r="B1247" s="8" t="s">
        <v>45</v>
      </c>
      <c r="C1247" s="9" t="s">
        <v>46</v>
      </c>
      <c r="D1247" s="185" t="s">
        <v>47</v>
      </c>
      <c r="E1247" s="188">
        <v>55270</v>
      </c>
      <c r="F1247" s="9" t="s">
        <v>36</v>
      </c>
      <c r="G1247" s="9" t="s">
        <v>5756</v>
      </c>
      <c r="H1247" s="10">
        <v>0</v>
      </c>
      <c r="I1247" s="11">
        <v>10</v>
      </c>
      <c r="J1247" s="24">
        <v>0</v>
      </c>
      <c r="K1247" s="20"/>
      <c r="L1247" s="14">
        <v>0</v>
      </c>
      <c r="N1247" s="21">
        <v>0</v>
      </c>
      <c r="P1247" s="21">
        <v>0</v>
      </c>
      <c r="R1247" s="21">
        <v>0</v>
      </c>
      <c r="T1247" s="21">
        <v>0</v>
      </c>
      <c r="V1247" s="21">
        <v>0</v>
      </c>
      <c r="X1247" s="21">
        <v>0</v>
      </c>
      <c r="Z1247" s="21">
        <v>0</v>
      </c>
      <c r="AB1247" s="22">
        <v>0</v>
      </c>
      <c r="AD1247" s="5" t="str">
        <f t="shared" si="19"/>
        <v>No</v>
      </c>
      <c r="AF1247" s="28"/>
      <c r="AG1247" s="21"/>
    </row>
    <row r="1248" spans="1:33">
      <c r="A1248" s="8" t="s">
        <v>4193</v>
      </c>
      <c r="B1248" s="8" t="s">
        <v>4194</v>
      </c>
      <c r="C1248" s="9" t="s">
        <v>154</v>
      </c>
      <c r="D1248" s="185" t="s">
        <v>4195</v>
      </c>
      <c r="E1248" s="188" t="s">
        <v>4196</v>
      </c>
      <c r="F1248" s="9" t="s">
        <v>83</v>
      </c>
      <c r="G1248" s="9" t="s">
        <v>147</v>
      </c>
      <c r="H1248" s="10">
        <v>0</v>
      </c>
      <c r="I1248" s="11">
        <v>10</v>
      </c>
      <c r="J1248" s="24">
        <v>0</v>
      </c>
      <c r="K1248" s="20"/>
      <c r="L1248" s="14">
        <v>0</v>
      </c>
      <c r="N1248" s="21">
        <v>0</v>
      </c>
      <c r="P1248" s="21">
        <v>0</v>
      </c>
      <c r="R1248" s="21">
        <v>0</v>
      </c>
      <c r="T1248" s="21">
        <v>0</v>
      </c>
      <c r="V1248" s="21">
        <v>0</v>
      </c>
      <c r="X1248" s="21">
        <v>0</v>
      </c>
      <c r="Z1248" s="21">
        <v>60639</v>
      </c>
      <c r="AB1248" s="22">
        <v>60639</v>
      </c>
      <c r="AD1248" s="5" t="str">
        <f t="shared" si="19"/>
        <v>No</v>
      </c>
      <c r="AF1248" s="28"/>
      <c r="AG1248" s="21"/>
    </row>
    <row r="1249" spans="1:33">
      <c r="A1249" s="8" t="s">
        <v>6001</v>
      </c>
      <c r="B1249" s="8" t="s">
        <v>319</v>
      </c>
      <c r="C1249" s="9" t="s">
        <v>213</v>
      </c>
      <c r="D1249" s="185" t="s">
        <v>320</v>
      </c>
      <c r="E1249" s="188" t="s">
        <v>321</v>
      </c>
      <c r="F1249" s="9" t="s">
        <v>1320</v>
      </c>
      <c r="G1249" s="9" t="s">
        <v>147</v>
      </c>
      <c r="H1249" s="10">
        <v>0</v>
      </c>
      <c r="I1249" s="11">
        <v>10</v>
      </c>
      <c r="J1249" s="24">
        <v>0</v>
      </c>
      <c r="K1249" s="20"/>
      <c r="L1249" s="14">
        <v>0</v>
      </c>
      <c r="N1249" s="21">
        <v>0</v>
      </c>
      <c r="P1249" s="21">
        <v>0</v>
      </c>
      <c r="R1249" s="21">
        <v>0</v>
      </c>
      <c r="T1249" s="21">
        <v>0</v>
      </c>
      <c r="V1249" s="21">
        <v>0</v>
      </c>
      <c r="X1249" s="21">
        <v>0</v>
      </c>
      <c r="Z1249" s="21">
        <v>40000</v>
      </c>
      <c r="AB1249" s="22">
        <v>40000</v>
      </c>
      <c r="AD1249" s="5" t="str">
        <f t="shared" si="19"/>
        <v>No</v>
      </c>
      <c r="AF1249" s="28"/>
      <c r="AG1249" s="21"/>
    </row>
    <row r="1250" spans="1:33">
      <c r="A1250" s="8" t="s">
        <v>2885</v>
      </c>
      <c r="B1250" s="8" t="s">
        <v>2886</v>
      </c>
      <c r="C1250" s="9" t="s">
        <v>124</v>
      </c>
      <c r="D1250" s="185" t="s">
        <v>2887</v>
      </c>
      <c r="E1250" s="188" t="s">
        <v>2888</v>
      </c>
      <c r="F1250" s="9" t="s">
        <v>1320</v>
      </c>
      <c r="G1250" s="9" t="s">
        <v>147</v>
      </c>
      <c r="H1250" s="10">
        <v>0</v>
      </c>
      <c r="I1250" s="11">
        <v>10</v>
      </c>
      <c r="J1250" s="24">
        <v>0</v>
      </c>
      <c r="K1250" s="20"/>
      <c r="L1250" s="14">
        <v>0</v>
      </c>
      <c r="N1250" s="21">
        <v>0</v>
      </c>
      <c r="P1250" s="21">
        <v>0</v>
      </c>
      <c r="R1250" s="21">
        <v>0</v>
      </c>
      <c r="T1250" s="21">
        <v>0</v>
      </c>
      <c r="V1250" s="21">
        <v>0</v>
      </c>
      <c r="X1250" s="21">
        <v>0</v>
      </c>
      <c r="Z1250" s="21">
        <v>0</v>
      </c>
      <c r="AB1250" s="22">
        <v>0</v>
      </c>
      <c r="AD1250" s="5" t="str">
        <f t="shared" si="19"/>
        <v>No</v>
      </c>
      <c r="AF1250" s="28"/>
      <c r="AG1250" s="21"/>
    </row>
    <row r="1251" spans="1:33">
      <c r="A1251" s="8" t="s">
        <v>1267</v>
      </c>
      <c r="B1251" s="8" t="s">
        <v>6593</v>
      </c>
      <c r="C1251" s="9" t="s">
        <v>141</v>
      </c>
      <c r="D1251" s="185" t="s">
        <v>1268</v>
      </c>
      <c r="E1251" s="188" t="s">
        <v>1269</v>
      </c>
      <c r="F1251" s="9" t="s">
        <v>83</v>
      </c>
      <c r="G1251" s="9" t="s">
        <v>147</v>
      </c>
      <c r="H1251" s="10">
        <v>0</v>
      </c>
      <c r="I1251" s="11">
        <v>10</v>
      </c>
      <c r="J1251" s="24">
        <v>0</v>
      </c>
      <c r="K1251" s="20"/>
      <c r="L1251" s="14">
        <v>0</v>
      </c>
      <c r="N1251" s="21">
        <v>0</v>
      </c>
      <c r="P1251" s="21">
        <v>0</v>
      </c>
      <c r="R1251" s="21">
        <v>0</v>
      </c>
      <c r="T1251" s="21">
        <v>0</v>
      </c>
      <c r="V1251" s="21">
        <v>0</v>
      </c>
      <c r="X1251" s="21">
        <v>0</v>
      </c>
      <c r="Z1251" s="21">
        <v>193750</v>
      </c>
      <c r="AB1251" s="22">
        <v>193750</v>
      </c>
      <c r="AD1251" s="5" t="str">
        <f t="shared" si="19"/>
        <v>No</v>
      </c>
      <c r="AF1251" s="28"/>
      <c r="AG1251" s="21"/>
    </row>
    <row r="1252" spans="1:33">
      <c r="A1252" s="8" t="s">
        <v>1119</v>
      </c>
      <c r="B1252" s="8" t="s">
        <v>1120</v>
      </c>
      <c r="C1252" s="9" t="s">
        <v>238</v>
      </c>
      <c r="D1252" s="185" t="s">
        <v>1121</v>
      </c>
      <c r="E1252" s="188" t="s">
        <v>1122</v>
      </c>
      <c r="F1252" s="9" t="s">
        <v>88</v>
      </c>
      <c r="G1252" s="9" t="s">
        <v>147</v>
      </c>
      <c r="H1252" s="10">
        <v>0</v>
      </c>
      <c r="I1252" s="11">
        <v>10</v>
      </c>
      <c r="J1252" s="24">
        <v>0</v>
      </c>
      <c r="K1252" s="20"/>
      <c r="L1252" s="14">
        <v>0</v>
      </c>
      <c r="N1252" s="21">
        <v>0</v>
      </c>
      <c r="P1252" s="21">
        <v>0</v>
      </c>
      <c r="R1252" s="21">
        <v>0</v>
      </c>
      <c r="T1252" s="21">
        <v>0</v>
      </c>
      <c r="V1252" s="21">
        <v>0</v>
      </c>
      <c r="X1252" s="21">
        <v>0</v>
      </c>
      <c r="Z1252" s="21">
        <v>172647</v>
      </c>
      <c r="AB1252" s="22">
        <v>172647</v>
      </c>
      <c r="AD1252" s="5" t="str">
        <f t="shared" si="19"/>
        <v>No</v>
      </c>
      <c r="AF1252" s="28"/>
      <c r="AG1252" s="21"/>
    </row>
    <row r="1253" spans="1:33">
      <c r="A1253" s="8" t="s">
        <v>5995</v>
      </c>
      <c r="B1253" s="8" t="s">
        <v>6460</v>
      </c>
      <c r="C1253" s="9" t="s">
        <v>132</v>
      </c>
      <c r="D1253" s="185" t="s">
        <v>5483</v>
      </c>
      <c r="E1253" s="188" t="s">
        <v>5484</v>
      </c>
      <c r="F1253" s="9" t="s">
        <v>157</v>
      </c>
      <c r="G1253" s="9" t="s">
        <v>147</v>
      </c>
      <c r="H1253" s="10">
        <v>0</v>
      </c>
      <c r="I1253" s="11">
        <v>10</v>
      </c>
      <c r="J1253" s="24">
        <v>0</v>
      </c>
      <c r="K1253" s="20"/>
      <c r="L1253" s="14">
        <v>0</v>
      </c>
      <c r="N1253" s="21">
        <v>0</v>
      </c>
      <c r="P1253" s="21">
        <v>0</v>
      </c>
      <c r="R1253" s="21">
        <v>0</v>
      </c>
      <c r="T1253" s="21">
        <v>0</v>
      </c>
      <c r="V1253" s="21">
        <v>0</v>
      </c>
      <c r="X1253" s="21">
        <v>0</v>
      </c>
      <c r="Z1253" s="21">
        <v>87059</v>
      </c>
      <c r="AB1253" s="22">
        <v>87059</v>
      </c>
      <c r="AD1253" s="5" t="str">
        <f t="shared" si="19"/>
        <v>No</v>
      </c>
      <c r="AF1253" s="28"/>
      <c r="AG1253" s="21"/>
    </row>
    <row r="1254" spans="1:33">
      <c r="A1254" s="8" t="s">
        <v>2815</v>
      </c>
      <c r="B1254" s="8" t="s">
        <v>2816</v>
      </c>
      <c r="C1254" s="9" t="s">
        <v>210</v>
      </c>
      <c r="D1254" s="185" t="s">
        <v>2817</v>
      </c>
      <c r="E1254" s="188" t="s">
        <v>2818</v>
      </c>
      <c r="F1254" s="9" t="s">
        <v>157</v>
      </c>
      <c r="G1254" s="9" t="s">
        <v>147</v>
      </c>
      <c r="H1254" s="10">
        <v>0</v>
      </c>
      <c r="I1254" s="11">
        <v>10</v>
      </c>
      <c r="J1254" s="24">
        <v>0</v>
      </c>
      <c r="K1254" s="20"/>
      <c r="L1254" s="14">
        <v>0</v>
      </c>
      <c r="N1254" s="21">
        <v>0</v>
      </c>
      <c r="P1254" s="21">
        <v>0</v>
      </c>
      <c r="R1254" s="21">
        <v>0</v>
      </c>
      <c r="T1254" s="21">
        <v>0</v>
      </c>
      <c r="V1254" s="21">
        <v>0</v>
      </c>
      <c r="X1254" s="21">
        <v>0</v>
      </c>
      <c r="Z1254" s="21">
        <v>5172</v>
      </c>
      <c r="AB1254" s="22">
        <v>5172</v>
      </c>
      <c r="AD1254" s="5" t="str">
        <f t="shared" si="19"/>
        <v>No</v>
      </c>
      <c r="AF1254" s="28"/>
      <c r="AG1254" s="21"/>
    </row>
    <row r="1255" spans="1:33">
      <c r="A1255" s="8" t="s">
        <v>573</v>
      </c>
      <c r="B1255" s="8" t="s">
        <v>319</v>
      </c>
      <c r="C1255" s="9" t="s">
        <v>213</v>
      </c>
      <c r="D1255" s="185">
        <v>6086</v>
      </c>
      <c r="E1255" s="188">
        <v>60086</v>
      </c>
      <c r="F1255" s="9" t="s">
        <v>83</v>
      </c>
      <c r="G1255" s="9" t="s">
        <v>5756</v>
      </c>
      <c r="H1255" s="10">
        <v>122947</v>
      </c>
      <c r="I1255" s="11">
        <v>10</v>
      </c>
      <c r="J1255" s="24">
        <v>0</v>
      </c>
      <c r="K1255" s="20"/>
      <c r="L1255" s="14">
        <v>0</v>
      </c>
      <c r="N1255" s="21">
        <v>0</v>
      </c>
      <c r="P1255" s="21">
        <v>0</v>
      </c>
      <c r="R1255" s="21">
        <v>0</v>
      </c>
      <c r="T1255" s="21">
        <v>0</v>
      </c>
      <c r="V1255" s="21">
        <v>0</v>
      </c>
      <c r="X1255" s="21">
        <v>0</v>
      </c>
      <c r="Z1255" s="21">
        <v>235601</v>
      </c>
      <c r="AB1255" s="22">
        <v>235601</v>
      </c>
      <c r="AD1255" s="5" t="str">
        <f t="shared" si="19"/>
        <v>No</v>
      </c>
      <c r="AF1255" s="28"/>
      <c r="AG1255" s="21"/>
    </row>
    <row r="1256" spans="1:33">
      <c r="A1256" s="8" t="s">
        <v>215</v>
      </c>
      <c r="B1256" s="8" t="s">
        <v>216</v>
      </c>
      <c r="C1256" s="9" t="s">
        <v>217</v>
      </c>
      <c r="D1256" s="185">
        <v>3042</v>
      </c>
      <c r="E1256" s="188">
        <v>30042</v>
      </c>
      <c r="F1256" s="9" t="s">
        <v>83</v>
      </c>
      <c r="G1256" s="9" t="s">
        <v>5756</v>
      </c>
      <c r="H1256" s="10">
        <v>182696</v>
      </c>
      <c r="I1256" s="11">
        <v>10</v>
      </c>
      <c r="J1256" s="24">
        <v>0</v>
      </c>
      <c r="K1256" s="20"/>
      <c r="L1256" s="14">
        <v>0</v>
      </c>
      <c r="N1256" s="21">
        <v>0</v>
      </c>
      <c r="P1256" s="21">
        <v>0</v>
      </c>
      <c r="R1256" s="21">
        <v>0</v>
      </c>
      <c r="T1256" s="21">
        <v>0</v>
      </c>
      <c r="V1256" s="21">
        <v>0</v>
      </c>
      <c r="X1256" s="21">
        <v>0</v>
      </c>
      <c r="Z1256" s="21">
        <v>319994</v>
      </c>
      <c r="AB1256" s="22">
        <v>319994</v>
      </c>
      <c r="AD1256" s="5" t="str">
        <f t="shared" si="19"/>
        <v>No</v>
      </c>
      <c r="AF1256" s="28"/>
      <c r="AG1256" s="21"/>
    </row>
    <row r="1257" spans="1:33">
      <c r="A1257" s="8" t="s">
        <v>4749</v>
      </c>
      <c r="B1257" s="8" t="s">
        <v>4163</v>
      </c>
      <c r="C1257" s="9" t="s">
        <v>91</v>
      </c>
      <c r="D1257" s="185">
        <v>9156</v>
      </c>
      <c r="E1257" s="188">
        <v>90156</v>
      </c>
      <c r="F1257" s="9" t="s">
        <v>83</v>
      </c>
      <c r="G1257" s="9" t="s">
        <v>84</v>
      </c>
      <c r="H1257" s="10">
        <v>59219</v>
      </c>
      <c r="I1257" s="11">
        <v>10</v>
      </c>
      <c r="J1257" s="24">
        <v>493815</v>
      </c>
      <c r="K1257" s="20"/>
      <c r="L1257" s="14">
        <v>0</v>
      </c>
      <c r="N1257" s="21">
        <v>1299676</v>
      </c>
      <c r="P1257" s="21">
        <v>0</v>
      </c>
      <c r="R1257" s="21">
        <v>127912</v>
      </c>
      <c r="T1257" s="21">
        <v>0</v>
      </c>
      <c r="V1257" s="21">
        <v>0</v>
      </c>
      <c r="X1257" s="21">
        <v>0</v>
      </c>
      <c r="Z1257" s="21">
        <v>0</v>
      </c>
      <c r="AB1257" s="22">
        <v>1921403</v>
      </c>
      <c r="AD1257" s="5" t="str">
        <f t="shared" si="19"/>
        <v>No</v>
      </c>
      <c r="AF1257" s="28"/>
      <c r="AG1257" s="21"/>
    </row>
    <row r="1258" spans="1:33">
      <c r="A1258" s="8" t="s">
        <v>1023</v>
      </c>
      <c r="B1258" s="8" t="s">
        <v>246</v>
      </c>
      <c r="C1258" s="9" t="s">
        <v>124</v>
      </c>
      <c r="D1258" s="185">
        <v>6025</v>
      </c>
      <c r="E1258" s="188">
        <v>60025</v>
      </c>
      <c r="F1258" s="9" t="s">
        <v>83</v>
      </c>
      <c r="G1258" s="9" t="s">
        <v>5756</v>
      </c>
      <c r="H1258" s="10">
        <v>82804</v>
      </c>
      <c r="I1258" s="11">
        <v>10</v>
      </c>
      <c r="J1258" s="24">
        <v>0</v>
      </c>
      <c r="K1258" s="20"/>
      <c r="L1258" s="14">
        <v>0</v>
      </c>
      <c r="N1258" s="21">
        <v>0</v>
      </c>
      <c r="P1258" s="21">
        <v>0</v>
      </c>
      <c r="R1258" s="21">
        <v>0</v>
      </c>
      <c r="T1258" s="21">
        <v>0</v>
      </c>
      <c r="V1258" s="21">
        <v>0</v>
      </c>
      <c r="X1258" s="21">
        <v>0</v>
      </c>
      <c r="Z1258" s="21">
        <v>284325</v>
      </c>
      <c r="AB1258" s="22">
        <v>284325</v>
      </c>
      <c r="AD1258" s="5" t="str">
        <f t="shared" si="19"/>
        <v>No</v>
      </c>
      <c r="AF1258" s="28"/>
      <c r="AG1258" s="21"/>
    </row>
    <row r="1259" spans="1:33">
      <c r="A1259" s="8" t="s">
        <v>5507</v>
      </c>
      <c r="B1259" s="8" t="s">
        <v>5508</v>
      </c>
      <c r="C1259" s="9" t="s">
        <v>132</v>
      </c>
      <c r="D1259" s="185" t="s">
        <v>5509</v>
      </c>
      <c r="E1259" s="188" t="s">
        <v>5510</v>
      </c>
      <c r="F1259" s="9" t="s">
        <v>157</v>
      </c>
      <c r="G1259" s="9" t="s">
        <v>147</v>
      </c>
      <c r="H1259" s="10">
        <v>0</v>
      </c>
      <c r="I1259" s="11">
        <v>10</v>
      </c>
      <c r="J1259" s="24">
        <v>0</v>
      </c>
      <c r="K1259" s="20"/>
      <c r="L1259" s="14">
        <v>0</v>
      </c>
      <c r="N1259" s="21">
        <v>0</v>
      </c>
      <c r="P1259" s="21">
        <v>0</v>
      </c>
      <c r="R1259" s="21">
        <v>0</v>
      </c>
      <c r="T1259" s="21">
        <v>0</v>
      </c>
      <c r="V1259" s="21">
        <v>0</v>
      </c>
      <c r="X1259" s="21">
        <v>0</v>
      </c>
      <c r="Z1259" s="21">
        <v>96370</v>
      </c>
      <c r="AB1259" s="22">
        <v>96370</v>
      </c>
      <c r="AD1259" s="5" t="str">
        <f t="shared" si="19"/>
        <v>No</v>
      </c>
      <c r="AF1259" s="28"/>
      <c r="AG1259" s="21"/>
    </row>
    <row r="1260" spans="1:33">
      <c r="A1260" s="8" t="s">
        <v>4576</v>
      </c>
      <c r="B1260" s="8" t="s">
        <v>4577</v>
      </c>
      <c r="C1260" s="9" t="s">
        <v>265</v>
      </c>
      <c r="D1260" s="185">
        <v>7007</v>
      </c>
      <c r="E1260" s="188">
        <v>70007</v>
      </c>
      <c r="F1260" s="9" t="s">
        <v>83</v>
      </c>
      <c r="G1260" s="9" t="s">
        <v>5756</v>
      </c>
      <c r="H1260" s="10">
        <v>280051</v>
      </c>
      <c r="I1260" s="11">
        <v>10</v>
      </c>
      <c r="J1260" s="24">
        <v>0</v>
      </c>
      <c r="K1260" s="20"/>
      <c r="L1260" s="14">
        <v>0</v>
      </c>
      <c r="N1260" s="21">
        <v>0</v>
      </c>
      <c r="P1260" s="21">
        <v>0</v>
      </c>
      <c r="R1260" s="21">
        <v>0</v>
      </c>
      <c r="T1260" s="21">
        <v>0</v>
      </c>
      <c r="V1260" s="21">
        <v>0</v>
      </c>
      <c r="X1260" s="21">
        <v>0</v>
      </c>
      <c r="Z1260" s="21">
        <v>229486</v>
      </c>
      <c r="AB1260" s="22">
        <v>229486</v>
      </c>
      <c r="AD1260" s="5" t="str">
        <f t="shared" si="19"/>
        <v>No</v>
      </c>
      <c r="AF1260" s="28"/>
      <c r="AG1260" s="21"/>
    </row>
    <row r="1261" spans="1:33">
      <c r="A1261" s="8" t="s">
        <v>1277</v>
      </c>
      <c r="B1261" s="8" t="s">
        <v>221</v>
      </c>
      <c r="C1261" s="9" t="s">
        <v>141</v>
      </c>
      <c r="D1261" s="185" t="s">
        <v>1278</v>
      </c>
      <c r="E1261" s="188" t="s">
        <v>1279</v>
      </c>
      <c r="F1261" s="9" t="s">
        <v>157</v>
      </c>
      <c r="G1261" s="9" t="s">
        <v>147</v>
      </c>
      <c r="H1261" s="10">
        <v>0</v>
      </c>
      <c r="I1261" s="11">
        <v>10</v>
      </c>
      <c r="J1261" s="24">
        <v>0</v>
      </c>
      <c r="K1261" s="20"/>
      <c r="L1261" s="14">
        <v>0</v>
      </c>
      <c r="N1261" s="21">
        <v>0</v>
      </c>
      <c r="P1261" s="21">
        <v>0</v>
      </c>
      <c r="R1261" s="21">
        <v>0</v>
      </c>
      <c r="T1261" s="21">
        <v>0</v>
      </c>
      <c r="V1261" s="21">
        <v>0</v>
      </c>
      <c r="X1261" s="21">
        <v>0</v>
      </c>
      <c r="Z1261" s="21">
        <v>241199</v>
      </c>
      <c r="AB1261" s="22">
        <v>241199</v>
      </c>
      <c r="AD1261" s="5" t="str">
        <f t="shared" si="19"/>
        <v>No</v>
      </c>
      <c r="AF1261" s="28"/>
      <c r="AG1261" s="21"/>
    </row>
    <row r="1262" spans="1:33">
      <c r="A1262" s="8" t="s">
        <v>1933</v>
      </c>
      <c r="B1262" s="8" t="s">
        <v>1934</v>
      </c>
      <c r="C1262" s="9" t="s">
        <v>50</v>
      </c>
      <c r="D1262" s="185">
        <v>4213</v>
      </c>
      <c r="E1262" s="188">
        <v>40213</v>
      </c>
      <c r="F1262" s="9" t="s">
        <v>83</v>
      </c>
      <c r="G1262" s="9" t="s">
        <v>5756</v>
      </c>
      <c r="H1262" s="10">
        <v>263907</v>
      </c>
      <c r="I1262" s="11">
        <v>10</v>
      </c>
      <c r="J1262" s="24">
        <v>0</v>
      </c>
      <c r="K1262" s="20"/>
      <c r="L1262" s="14">
        <v>0</v>
      </c>
      <c r="N1262" s="21">
        <v>0</v>
      </c>
      <c r="P1262" s="21">
        <v>0</v>
      </c>
      <c r="R1262" s="21">
        <v>0</v>
      </c>
      <c r="T1262" s="21">
        <v>0</v>
      </c>
      <c r="V1262" s="21">
        <v>0</v>
      </c>
      <c r="X1262" s="21">
        <v>0</v>
      </c>
      <c r="Z1262" s="21">
        <v>0</v>
      </c>
      <c r="AB1262" s="22">
        <v>0</v>
      </c>
      <c r="AD1262" s="5" t="str">
        <f t="shared" si="19"/>
        <v>No</v>
      </c>
      <c r="AF1262" s="28"/>
      <c r="AG1262" s="21"/>
    </row>
    <row r="1263" spans="1:33">
      <c r="A1263" s="8" t="s">
        <v>2287</v>
      </c>
      <c r="B1263" s="8" t="s">
        <v>2288</v>
      </c>
      <c r="C1263" s="9" t="s">
        <v>106</v>
      </c>
      <c r="D1263" s="185" t="s">
        <v>2289</v>
      </c>
      <c r="E1263" s="188" t="s">
        <v>2290</v>
      </c>
      <c r="F1263" s="9" t="s">
        <v>157</v>
      </c>
      <c r="G1263" s="9" t="s">
        <v>147</v>
      </c>
      <c r="H1263" s="10">
        <v>0</v>
      </c>
      <c r="I1263" s="11">
        <v>10</v>
      </c>
      <c r="J1263" s="24">
        <v>0</v>
      </c>
      <c r="K1263" s="20"/>
      <c r="L1263" s="14">
        <v>0</v>
      </c>
      <c r="N1263" s="21">
        <v>0</v>
      </c>
      <c r="P1263" s="21">
        <v>0</v>
      </c>
      <c r="R1263" s="21">
        <v>0</v>
      </c>
      <c r="T1263" s="21">
        <v>0</v>
      </c>
      <c r="V1263" s="21">
        <v>0</v>
      </c>
      <c r="X1263" s="21">
        <v>0</v>
      </c>
      <c r="Z1263" s="21">
        <v>3437</v>
      </c>
      <c r="AB1263" s="22">
        <v>3437</v>
      </c>
      <c r="AD1263" s="5" t="str">
        <f t="shared" si="19"/>
        <v>No</v>
      </c>
      <c r="AF1263" s="28"/>
      <c r="AG1263" s="21"/>
    </row>
    <row r="1264" spans="1:33">
      <c r="A1264" s="8" t="s">
        <v>4944</v>
      </c>
      <c r="B1264" s="8" t="s">
        <v>4945</v>
      </c>
      <c r="C1264" s="9" t="s">
        <v>91</v>
      </c>
      <c r="D1264" s="185" t="s">
        <v>4946</v>
      </c>
      <c r="E1264" s="188" t="s">
        <v>4947</v>
      </c>
      <c r="F1264" s="9" t="s">
        <v>83</v>
      </c>
      <c r="G1264" s="9" t="s">
        <v>147</v>
      </c>
      <c r="H1264" s="10">
        <v>0</v>
      </c>
      <c r="I1264" s="11">
        <v>10</v>
      </c>
      <c r="J1264" s="24">
        <v>0</v>
      </c>
      <c r="K1264" s="20"/>
      <c r="L1264" s="14">
        <v>0</v>
      </c>
      <c r="N1264" s="21">
        <v>0</v>
      </c>
      <c r="P1264" s="21">
        <v>0</v>
      </c>
      <c r="R1264" s="21">
        <v>0</v>
      </c>
      <c r="T1264" s="21">
        <v>0</v>
      </c>
      <c r="V1264" s="21">
        <v>0</v>
      </c>
      <c r="X1264" s="21">
        <v>0</v>
      </c>
      <c r="Z1264" s="21">
        <v>1273273</v>
      </c>
      <c r="AB1264" s="22">
        <v>1273273</v>
      </c>
      <c r="AD1264" s="5" t="str">
        <f t="shared" si="19"/>
        <v>No</v>
      </c>
      <c r="AF1264" s="28"/>
      <c r="AG1264" s="21"/>
    </row>
    <row r="1265" spans="1:33">
      <c r="A1265" s="8" t="s">
        <v>4496</v>
      </c>
      <c r="B1265" s="8" t="s">
        <v>4490</v>
      </c>
      <c r="C1265" s="9" t="s">
        <v>454</v>
      </c>
      <c r="D1265" s="185" t="s">
        <v>4497</v>
      </c>
      <c r="E1265" s="188" t="s">
        <v>4498</v>
      </c>
      <c r="F1265" s="9" t="s">
        <v>83</v>
      </c>
      <c r="G1265" s="9" t="s">
        <v>147</v>
      </c>
      <c r="H1265" s="10">
        <v>0</v>
      </c>
      <c r="I1265" s="11">
        <v>10</v>
      </c>
      <c r="J1265" s="24">
        <v>0</v>
      </c>
      <c r="K1265" s="20"/>
      <c r="L1265" s="14">
        <v>0</v>
      </c>
      <c r="N1265" s="21">
        <v>0</v>
      </c>
      <c r="P1265" s="21">
        <v>0</v>
      </c>
      <c r="R1265" s="21">
        <v>0</v>
      </c>
      <c r="T1265" s="21">
        <v>0</v>
      </c>
      <c r="V1265" s="21">
        <v>0</v>
      </c>
      <c r="X1265" s="21">
        <v>0</v>
      </c>
      <c r="Z1265" s="21">
        <v>422400</v>
      </c>
      <c r="AB1265" s="22">
        <v>422400</v>
      </c>
      <c r="AD1265" s="5" t="str">
        <f t="shared" si="19"/>
        <v>No</v>
      </c>
      <c r="AF1265" s="28"/>
      <c r="AG1265" s="21"/>
    </row>
    <row r="1266" spans="1:33">
      <c r="A1266" s="8" t="s">
        <v>4659</v>
      </c>
      <c r="B1266" s="8" t="s">
        <v>3618</v>
      </c>
      <c r="C1266" s="9" t="s">
        <v>42</v>
      </c>
      <c r="D1266" s="185" t="s">
        <v>4660</v>
      </c>
      <c r="E1266" s="188" t="s">
        <v>4661</v>
      </c>
      <c r="F1266" s="9" t="s">
        <v>88</v>
      </c>
      <c r="G1266" s="9" t="s">
        <v>147</v>
      </c>
      <c r="H1266" s="10">
        <v>0</v>
      </c>
      <c r="I1266" s="11">
        <v>10</v>
      </c>
      <c r="J1266" s="24">
        <v>0</v>
      </c>
      <c r="K1266" s="20"/>
      <c r="L1266" s="14">
        <v>0</v>
      </c>
      <c r="N1266" s="21">
        <v>0</v>
      </c>
      <c r="P1266" s="21">
        <v>0</v>
      </c>
      <c r="R1266" s="21">
        <v>0</v>
      </c>
      <c r="T1266" s="21">
        <v>0</v>
      </c>
      <c r="V1266" s="21">
        <v>0</v>
      </c>
      <c r="X1266" s="21">
        <v>0</v>
      </c>
      <c r="Z1266" s="21">
        <v>53169</v>
      </c>
      <c r="AB1266" s="22">
        <v>53169</v>
      </c>
      <c r="AD1266" s="5" t="str">
        <f t="shared" si="19"/>
        <v>No</v>
      </c>
      <c r="AF1266" s="28"/>
      <c r="AG1266" s="21"/>
    </row>
    <row r="1267" spans="1:33">
      <c r="A1267" s="8" t="s">
        <v>6591</v>
      </c>
      <c r="B1267" s="8" t="s">
        <v>640</v>
      </c>
      <c r="C1267" s="9" t="s">
        <v>235</v>
      </c>
      <c r="D1267" s="185">
        <v>4231</v>
      </c>
      <c r="E1267" s="188">
        <v>40231</v>
      </c>
      <c r="F1267" s="9" t="s">
        <v>83</v>
      </c>
      <c r="G1267" s="9" t="s">
        <v>5756</v>
      </c>
      <c r="H1267" s="10">
        <v>347602</v>
      </c>
      <c r="I1267" s="11">
        <v>10</v>
      </c>
      <c r="J1267" s="24">
        <v>0</v>
      </c>
      <c r="K1267" s="20"/>
      <c r="L1267" s="14">
        <v>0</v>
      </c>
      <c r="N1267" s="21">
        <v>0</v>
      </c>
      <c r="P1267" s="21">
        <v>0</v>
      </c>
      <c r="R1267" s="21">
        <v>0</v>
      </c>
      <c r="T1267" s="21">
        <v>0</v>
      </c>
      <c r="V1267" s="21">
        <v>0</v>
      </c>
      <c r="X1267" s="21">
        <v>0</v>
      </c>
      <c r="Z1267" s="21">
        <v>268628</v>
      </c>
      <c r="AB1267" s="22">
        <v>268628</v>
      </c>
      <c r="AD1267" s="5" t="str">
        <f t="shared" si="19"/>
        <v>No</v>
      </c>
      <c r="AF1267" s="28"/>
      <c r="AG1267" s="21"/>
    </row>
    <row r="1268" spans="1:33">
      <c r="A1268" s="8" t="s">
        <v>3264</v>
      </c>
      <c r="B1268" s="8" t="s">
        <v>3265</v>
      </c>
      <c r="C1268" s="9" t="s">
        <v>555</v>
      </c>
      <c r="D1268" s="185" t="s">
        <v>3266</v>
      </c>
      <c r="E1268" s="188" t="s">
        <v>3267</v>
      </c>
      <c r="F1268" s="9" t="s">
        <v>83</v>
      </c>
      <c r="G1268" s="9" t="s">
        <v>147</v>
      </c>
      <c r="H1268" s="10">
        <v>0</v>
      </c>
      <c r="I1268" s="11">
        <v>10</v>
      </c>
      <c r="J1268" s="24">
        <v>0</v>
      </c>
      <c r="K1268" s="20"/>
      <c r="L1268" s="14">
        <v>0</v>
      </c>
      <c r="N1268" s="21">
        <v>0</v>
      </c>
      <c r="P1268" s="21">
        <v>0</v>
      </c>
      <c r="R1268" s="21">
        <v>0</v>
      </c>
      <c r="T1268" s="21">
        <v>0</v>
      </c>
      <c r="V1268" s="21">
        <v>0</v>
      </c>
      <c r="X1268" s="21">
        <v>0</v>
      </c>
      <c r="Z1268" s="21">
        <v>793104</v>
      </c>
      <c r="AB1268" s="22">
        <v>793104</v>
      </c>
      <c r="AD1268" s="5" t="str">
        <f t="shared" si="19"/>
        <v>No</v>
      </c>
      <c r="AF1268" s="28"/>
      <c r="AG1268" s="21"/>
    </row>
    <row r="1269" spans="1:33">
      <c r="A1269" s="8" t="s">
        <v>6210</v>
      </c>
      <c r="B1269" s="8" t="s">
        <v>6211</v>
      </c>
      <c r="C1269" s="9" t="s">
        <v>171</v>
      </c>
      <c r="D1269" s="185"/>
      <c r="E1269" s="188">
        <v>40256</v>
      </c>
      <c r="F1269" s="9" t="s">
        <v>83</v>
      </c>
      <c r="G1269" s="9" t="s">
        <v>5756</v>
      </c>
      <c r="H1269" s="10">
        <v>5502379</v>
      </c>
      <c r="I1269" s="11">
        <v>10</v>
      </c>
      <c r="J1269" s="24">
        <v>0</v>
      </c>
      <c r="K1269" s="20"/>
      <c r="L1269" s="14">
        <v>0</v>
      </c>
      <c r="N1269" s="21">
        <v>0</v>
      </c>
      <c r="P1269" s="21">
        <v>0</v>
      </c>
      <c r="R1269" s="21">
        <v>0</v>
      </c>
      <c r="T1269" s="21">
        <v>0</v>
      </c>
      <c r="V1269" s="21">
        <v>0</v>
      </c>
      <c r="X1269" s="21">
        <v>0</v>
      </c>
      <c r="Z1269" s="21">
        <v>0</v>
      </c>
      <c r="AB1269" s="22">
        <v>0</v>
      </c>
      <c r="AD1269" s="5" t="str">
        <f t="shared" si="19"/>
        <v>No</v>
      </c>
      <c r="AF1269" s="28"/>
      <c r="AG1269" s="21"/>
    </row>
    <row r="1270" spans="1:33">
      <c r="A1270" s="8" t="s">
        <v>6590</v>
      </c>
      <c r="B1270" s="8" t="s">
        <v>1520</v>
      </c>
      <c r="C1270" s="9" t="s">
        <v>178</v>
      </c>
      <c r="D1270" s="185" t="s">
        <v>1521</v>
      </c>
      <c r="E1270" s="188" t="s">
        <v>1522</v>
      </c>
      <c r="F1270" s="9" t="s">
        <v>88</v>
      </c>
      <c r="G1270" s="9" t="s">
        <v>147</v>
      </c>
      <c r="H1270" s="10">
        <v>0</v>
      </c>
      <c r="I1270" s="11">
        <v>10</v>
      </c>
      <c r="J1270" s="24">
        <v>0</v>
      </c>
      <c r="K1270" s="20"/>
      <c r="L1270" s="14">
        <v>0</v>
      </c>
      <c r="N1270" s="21">
        <v>0</v>
      </c>
      <c r="P1270" s="21">
        <v>0</v>
      </c>
      <c r="R1270" s="21">
        <v>0</v>
      </c>
      <c r="T1270" s="21">
        <v>0</v>
      </c>
      <c r="V1270" s="21">
        <v>0</v>
      </c>
      <c r="X1270" s="21">
        <v>0</v>
      </c>
      <c r="Z1270" s="21">
        <v>315760</v>
      </c>
      <c r="AB1270" s="22">
        <v>315760</v>
      </c>
      <c r="AD1270" s="5" t="str">
        <f t="shared" si="19"/>
        <v>No</v>
      </c>
      <c r="AF1270" s="28"/>
      <c r="AG1270" s="21"/>
    </row>
    <row r="1271" spans="1:33">
      <c r="A1271" s="8" t="s">
        <v>616</v>
      </c>
      <c r="B1271" s="8" t="s">
        <v>617</v>
      </c>
      <c r="C1271" s="9" t="s">
        <v>420</v>
      </c>
      <c r="D1271" s="185" t="s">
        <v>618</v>
      </c>
      <c r="E1271" s="188" t="s">
        <v>619</v>
      </c>
      <c r="F1271" s="9" t="s">
        <v>88</v>
      </c>
      <c r="G1271" s="9" t="s">
        <v>147</v>
      </c>
      <c r="H1271" s="10">
        <v>0</v>
      </c>
      <c r="I1271" s="11">
        <v>10</v>
      </c>
      <c r="J1271" s="24">
        <v>0</v>
      </c>
      <c r="K1271" s="20"/>
      <c r="L1271" s="14">
        <v>0</v>
      </c>
      <c r="N1271" s="21">
        <v>0</v>
      </c>
      <c r="P1271" s="21">
        <v>0</v>
      </c>
      <c r="R1271" s="21">
        <v>0</v>
      </c>
      <c r="T1271" s="21">
        <v>0</v>
      </c>
      <c r="V1271" s="21">
        <v>0</v>
      </c>
      <c r="X1271" s="21">
        <v>0</v>
      </c>
      <c r="Z1271" s="21">
        <v>129300</v>
      </c>
      <c r="AB1271" s="22">
        <v>129300</v>
      </c>
      <c r="AD1271" s="5" t="str">
        <f t="shared" si="19"/>
        <v>No</v>
      </c>
      <c r="AF1271" s="28"/>
      <c r="AG1271" s="21"/>
    </row>
    <row r="1272" spans="1:33">
      <c r="A1272" s="8" t="s">
        <v>4621</v>
      </c>
      <c r="B1272" s="8" t="s">
        <v>4622</v>
      </c>
      <c r="C1272" s="9" t="s">
        <v>42</v>
      </c>
      <c r="D1272" s="185" t="s">
        <v>4623</v>
      </c>
      <c r="E1272" s="188" t="s">
        <v>4624</v>
      </c>
      <c r="F1272" s="9" t="s">
        <v>83</v>
      </c>
      <c r="G1272" s="9" t="s">
        <v>147</v>
      </c>
      <c r="H1272" s="10">
        <v>0</v>
      </c>
      <c r="I1272" s="11">
        <v>10</v>
      </c>
      <c r="J1272" s="24">
        <v>0</v>
      </c>
      <c r="K1272" s="20"/>
      <c r="L1272" s="14">
        <v>0</v>
      </c>
      <c r="N1272" s="21">
        <v>0</v>
      </c>
      <c r="P1272" s="21">
        <v>0</v>
      </c>
      <c r="R1272" s="21">
        <v>0</v>
      </c>
      <c r="T1272" s="21">
        <v>0</v>
      </c>
      <c r="V1272" s="21">
        <v>0</v>
      </c>
      <c r="X1272" s="21">
        <v>0</v>
      </c>
      <c r="Z1272" s="21">
        <v>434012</v>
      </c>
      <c r="AB1272" s="22">
        <v>434012</v>
      </c>
      <c r="AD1272" s="5" t="str">
        <f t="shared" si="19"/>
        <v>No</v>
      </c>
      <c r="AF1272" s="28"/>
      <c r="AG1272" s="21"/>
    </row>
    <row r="1273" spans="1:33">
      <c r="A1273" s="8" t="s">
        <v>6214</v>
      </c>
      <c r="B1273" s="8" t="s">
        <v>6215</v>
      </c>
      <c r="C1273" s="9" t="s">
        <v>91</v>
      </c>
      <c r="D1273" s="185"/>
      <c r="E1273" s="188">
        <v>90286</v>
      </c>
      <c r="F1273" s="9" t="s">
        <v>83</v>
      </c>
      <c r="G1273" s="9" t="s">
        <v>5756</v>
      </c>
      <c r="H1273" s="10">
        <v>12150996</v>
      </c>
      <c r="I1273" s="11">
        <v>10</v>
      </c>
      <c r="J1273" s="24">
        <v>0</v>
      </c>
      <c r="K1273" s="20"/>
      <c r="L1273" s="14">
        <v>0</v>
      </c>
      <c r="N1273" s="21">
        <v>0</v>
      </c>
      <c r="P1273" s="21">
        <v>0</v>
      </c>
      <c r="R1273" s="21">
        <v>0</v>
      </c>
      <c r="T1273" s="21">
        <v>0</v>
      </c>
      <c r="V1273" s="21">
        <v>0</v>
      </c>
      <c r="X1273" s="21">
        <v>0</v>
      </c>
      <c r="Z1273" s="21">
        <v>101864</v>
      </c>
      <c r="AB1273" s="22">
        <v>101864</v>
      </c>
      <c r="AD1273" s="5" t="str">
        <f t="shared" si="19"/>
        <v>No</v>
      </c>
      <c r="AF1273" s="28"/>
      <c r="AG1273" s="21"/>
    </row>
    <row r="1274" spans="1:33">
      <c r="A1274" s="8" t="s">
        <v>6216</v>
      </c>
      <c r="B1274" s="8" t="s">
        <v>6217</v>
      </c>
      <c r="C1274" s="9" t="s">
        <v>91</v>
      </c>
      <c r="D1274" s="185"/>
      <c r="E1274" s="188">
        <v>90294</v>
      </c>
      <c r="F1274" s="9" t="s">
        <v>83</v>
      </c>
      <c r="G1274" s="9" t="s">
        <v>5756</v>
      </c>
      <c r="H1274" s="10">
        <v>12150996</v>
      </c>
      <c r="I1274" s="11">
        <v>10</v>
      </c>
      <c r="J1274" s="24">
        <v>0</v>
      </c>
      <c r="K1274" s="20"/>
      <c r="L1274" s="14">
        <v>0</v>
      </c>
      <c r="N1274" s="21">
        <v>0</v>
      </c>
      <c r="P1274" s="21">
        <v>0</v>
      </c>
      <c r="R1274" s="21">
        <v>0</v>
      </c>
      <c r="T1274" s="21">
        <v>0</v>
      </c>
      <c r="V1274" s="21">
        <v>0</v>
      </c>
      <c r="X1274" s="21">
        <v>0</v>
      </c>
      <c r="Z1274" s="21">
        <v>0</v>
      </c>
      <c r="AB1274" s="22">
        <v>0</v>
      </c>
      <c r="AD1274" s="5" t="str">
        <f t="shared" si="19"/>
        <v>No</v>
      </c>
      <c r="AF1274" s="28"/>
      <c r="AG1274" s="21"/>
    </row>
    <row r="1275" spans="1:33">
      <c r="A1275" s="8" t="s">
        <v>4554</v>
      </c>
      <c r="B1275" s="8" t="s">
        <v>4555</v>
      </c>
      <c r="C1275" s="9" t="s">
        <v>454</v>
      </c>
      <c r="D1275" s="185" t="s">
        <v>4556</v>
      </c>
      <c r="E1275" s="188" t="s">
        <v>4557</v>
      </c>
      <c r="F1275" s="9" t="s">
        <v>157</v>
      </c>
      <c r="G1275" s="9" t="s">
        <v>147</v>
      </c>
      <c r="H1275" s="10">
        <v>0</v>
      </c>
      <c r="I1275" s="11">
        <v>10</v>
      </c>
      <c r="J1275" s="24">
        <v>0</v>
      </c>
      <c r="K1275" s="20"/>
      <c r="L1275" s="14">
        <v>0</v>
      </c>
      <c r="N1275" s="21">
        <v>0</v>
      </c>
      <c r="P1275" s="21">
        <v>0</v>
      </c>
      <c r="R1275" s="21">
        <v>0</v>
      </c>
      <c r="T1275" s="21">
        <v>0</v>
      </c>
      <c r="V1275" s="21">
        <v>0</v>
      </c>
      <c r="X1275" s="21">
        <v>0</v>
      </c>
      <c r="Z1275" s="21">
        <v>212936</v>
      </c>
      <c r="AB1275" s="22">
        <v>212936</v>
      </c>
      <c r="AD1275" s="5" t="str">
        <f t="shared" si="19"/>
        <v>No</v>
      </c>
      <c r="AF1275" s="28"/>
      <c r="AG1275" s="21"/>
    </row>
    <row r="1276" spans="1:33">
      <c r="A1276" s="8" t="s">
        <v>2777</v>
      </c>
      <c r="B1276" s="8" t="s">
        <v>209</v>
      </c>
      <c r="C1276" s="9" t="s">
        <v>210</v>
      </c>
      <c r="D1276" s="185"/>
      <c r="E1276" s="188" t="s">
        <v>2778</v>
      </c>
      <c r="F1276" s="9" t="s">
        <v>157</v>
      </c>
      <c r="G1276" s="9" t="s">
        <v>147</v>
      </c>
      <c r="H1276" s="10">
        <v>0</v>
      </c>
      <c r="I1276" s="11">
        <v>10</v>
      </c>
      <c r="J1276" s="24">
        <v>0</v>
      </c>
      <c r="K1276" s="20"/>
      <c r="L1276" s="14">
        <v>0</v>
      </c>
      <c r="N1276" s="21">
        <v>0</v>
      </c>
      <c r="P1276" s="21">
        <v>0</v>
      </c>
      <c r="R1276" s="21">
        <v>0</v>
      </c>
      <c r="T1276" s="21">
        <v>0</v>
      </c>
      <c r="V1276" s="21">
        <v>0</v>
      </c>
      <c r="X1276" s="21">
        <v>0</v>
      </c>
      <c r="Z1276" s="21">
        <v>20218</v>
      </c>
      <c r="AB1276" s="22">
        <v>20218</v>
      </c>
      <c r="AD1276" s="5" t="str">
        <f t="shared" si="19"/>
        <v>No</v>
      </c>
      <c r="AF1276" s="28"/>
      <c r="AG1276" s="21"/>
    </row>
    <row r="1277" spans="1:33">
      <c r="A1277" s="8" t="s">
        <v>2570</v>
      </c>
      <c r="B1277" s="8" t="s">
        <v>1281</v>
      </c>
      <c r="C1277" s="9" t="s">
        <v>466</v>
      </c>
      <c r="D1277" s="185" t="s">
        <v>2571</v>
      </c>
      <c r="E1277" s="188" t="s">
        <v>2572</v>
      </c>
      <c r="F1277" s="9" t="s">
        <v>83</v>
      </c>
      <c r="G1277" s="9" t="s">
        <v>147</v>
      </c>
      <c r="H1277" s="10">
        <v>0</v>
      </c>
      <c r="I1277" s="11">
        <v>10</v>
      </c>
      <c r="J1277" s="24">
        <v>0</v>
      </c>
      <c r="K1277" s="20"/>
      <c r="L1277" s="14">
        <v>0</v>
      </c>
      <c r="N1277" s="21">
        <v>0</v>
      </c>
      <c r="P1277" s="21">
        <v>0</v>
      </c>
      <c r="R1277" s="21">
        <v>0</v>
      </c>
      <c r="T1277" s="21">
        <v>0</v>
      </c>
      <c r="V1277" s="21">
        <v>0</v>
      </c>
      <c r="X1277" s="21">
        <v>0</v>
      </c>
      <c r="Z1277" s="21">
        <v>184556</v>
      </c>
      <c r="AB1277" s="22">
        <v>184556</v>
      </c>
      <c r="AD1277" s="5" t="str">
        <f t="shared" si="19"/>
        <v>No</v>
      </c>
      <c r="AF1277" s="28"/>
      <c r="AG1277" s="21"/>
    </row>
    <row r="1278" spans="1:33">
      <c r="A1278" s="8" t="s">
        <v>4588</v>
      </c>
      <c r="B1278" s="8" t="s">
        <v>4589</v>
      </c>
      <c r="C1278" s="9" t="s">
        <v>58</v>
      </c>
      <c r="D1278" s="185" t="s">
        <v>4590</v>
      </c>
      <c r="E1278" s="188">
        <v>55276</v>
      </c>
      <c r="F1278" s="9" t="s">
        <v>36</v>
      </c>
      <c r="G1278" s="9" t="s">
        <v>5756</v>
      </c>
      <c r="H1278" s="10">
        <v>0</v>
      </c>
      <c r="I1278" s="11">
        <v>10</v>
      </c>
      <c r="J1278" s="24">
        <v>0</v>
      </c>
      <c r="K1278" s="20"/>
      <c r="L1278" s="14">
        <v>0</v>
      </c>
      <c r="N1278" s="21">
        <v>0</v>
      </c>
      <c r="P1278" s="21">
        <v>0</v>
      </c>
      <c r="R1278" s="21">
        <v>0</v>
      </c>
      <c r="T1278" s="21">
        <v>0</v>
      </c>
      <c r="V1278" s="21">
        <v>0</v>
      </c>
      <c r="X1278" s="21">
        <v>0</v>
      </c>
      <c r="Z1278" s="21">
        <v>22500</v>
      </c>
      <c r="AB1278" s="22">
        <v>22500</v>
      </c>
      <c r="AD1278" s="5" t="str">
        <f t="shared" si="19"/>
        <v>No</v>
      </c>
      <c r="AF1278" s="28"/>
      <c r="AG1278" s="21"/>
    </row>
    <row r="1279" spans="1:33">
      <c r="A1279" s="8" t="s">
        <v>935</v>
      </c>
      <c r="B1279" s="8" t="s">
        <v>936</v>
      </c>
      <c r="C1279" s="9" t="s">
        <v>129</v>
      </c>
      <c r="D1279" s="185" t="s">
        <v>937</v>
      </c>
      <c r="E1279" s="188" t="s">
        <v>938</v>
      </c>
      <c r="F1279" s="9" t="s">
        <v>83</v>
      </c>
      <c r="G1279" s="9" t="s">
        <v>147</v>
      </c>
      <c r="H1279" s="10">
        <v>0</v>
      </c>
      <c r="I1279" s="11">
        <v>10</v>
      </c>
      <c r="J1279" s="24">
        <v>0</v>
      </c>
      <c r="K1279" s="20"/>
      <c r="L1279" s="14">
        <v>0</v>
      </c>
      <c r="N1279" s="21">
        <v>0</v>
      </c>
      <c r="P1279" s="21">
        <v>0</v>
      </c>
      <c r="R1279" s="21">
        <v>0</v>
      </c>
      <c r="T1279" s="21">
        <v>0</v>
      </c>
      <c r="V1279" s="21">
        <v>0</v>
      </c>
      <c r="X1279" s="21">
        <v>0</v>
      </c>
      <c r="Z1279" s="21">
        <v>14692</v>
      </c>
      <c r="AB1279" s="22">
        <v>14692</v>
      </c>
      <c r="AD1279" s="5" t="str">
        <f t="shared" si="19"/>
        <v>No</v>
      </c>
      <c r="AF1279" s="28"/>
      <c r="AG1279" s="21"/>
    </row>
    <row r="1280" spans="1:33">
      <c r="A1280" s="8" t="s">
        <v>4756</v>
      </c>
      <c r="B1280" s="8" t="s">
        <v>4757</v>
      </c>
      <c r="C1280" s="9" t="s">
        <v>82</v>
      </c>
      <c r="D1280" s="185">
        <v>2208</v>
      </c>
      <c r="E1280" s="188">
        <v>20208</v>
      </c>
      <c r="F1280" s="9" t="s">
        <v>83</v>
      </c>
      <c r="G1280" s="9" t="s">
        <v>5756</v>
      </c>
      <c r="H1280" s="10">
        <v>5441567</v>
      </c>
      <c r="I1280" s="11">
        <v>10</v>
      </c>
      <c r="J1280" s="24">
        <v>0</v>
      </c>
      <c r="K1280" s="20"/>
      <c r="L1280" s="14">
        <v>0</v>
      </c>
      <c r="N1280" s="21">
        <v>0</v>
      </c>
      <c r="P1280" s="21">
        <v>0</v>
      </c>
      <c r="R1280" s="21">
        <v>0</v>
      </c>
      <c r="T1280" s="21">
        <v>0</v>
      </c>
      <c r="V1280" s="21">
        <v>0</v>
      </c>
      <c r="X1280" s="21">
        <v>0</v>
      </c>
      <c r="Z1280" s="21">
        <v>276762</v>
      </c>
      <c r="AB1280" s="22">
        <v>276762</v>
      </c>
      <c r="AD1280" s="5" t="str">
        <f t="shared" si="19"/>
        <v>No</v>
      </c>
      <c r="AF1280" s="28"/>
      <c r="AG1280" s="21"/>
    </row>
    <row r="1281" spans="1:33">
      <c r="A1281" s="8" t="s">
        <v>4009</v>
      </c>
      <c r="B1281" s="8" t="s">
        <v>4010</v>
      </c>
      <c r="C1281" s="9" t="s">
        <v>39</v>
      </c>
      <c r="D1281" s="185" t="s">
        <v>4011</v>
      </c>
      <c r="E1281" s="188" t="s">
        <v>4012</v>
      </c>
      <c r="F1281" s="9" t="s">
        <v>83</v>
      </c>
      <c r="G1281" s="9" t="s">
        <v>147</v>
      </c>
      <c r="H1281" s="10">
        <v>0</v>
      </c>
      <c r="I1281" s="11">
        <v>10</v>
      </c>
      <c r="J1281" s="24">
        <v>0</v>
      </c>
      <c r="K1281" s="20"/>
      <c r="L1281" s="14">
        <v>0</v>
      </c>
      <c r="N1281" s="21">
        <v>0</v>
      </c>
      <c r="P1281" s="21">
        <v>0</v>
      </c>
      <c r="R1281" s="21">
        <v>0</v>
      </c>
      <c r="T1281" s="21">
        <v>0</v>
      </c>
      <c r="V1281" s="21">
        <v>0</v>
      </c>
      <c r="X1281" s="21">
        <v>0</v>
      </c>
      <c r="Z1281" s="21">
        <v>0</v>
      </c>
      <c r="AB1281" s="22">
        <v>0</v>
      </c>
      <c r="AD1281" s="5" t="str">
        <f t="shared" si="19"/>
        <v>No</v>
      </c>
      <c r="AF1281" s="28"/>
      <c r="AG1281" s="21"/>
    </row>
    <row r="1282" spans="1:33">
      <c r="A1282" s="8" t="s">
        <v>6604</v>
      </c>
      <c r="B1282" s="8" t="s">
        <v>78</v>
      </c>
      <c r="C1282" s="9" t="s">
        <v>79</v>
      </c>
      <c r="D1282" s="185" t="s">
        <v>4740</v>
      </c>
      <c r="E1282" s="188" t="s">
        <v>4741</v>
      </c>
      <c r="F1282" s="9" t="s">
        <v>83</v>
      </c>
      <c r="G1282" s="9" t="s">
        <v>147</v>
      </c>
      <c r="H1282" s="10">
        <v>0</v>
      </c>
      <c r="I1282" s="11">
        <v>9</v>
      </c>
      <c r="J1282" s="24">
        <v>0</v>
      </c>
      <c r="K1282" s="20"/>
      <c r="L1282" s="14">
        <v>0</v>
      </c>
      <c r="N1282" s="21">
        <v>0</v>
      </c>
      <c r="P1282" s="21">
        <v>0</v>
      </c>
      <c r="R1282" s="21">
        <v>0</v>
      </c>
      <c r="T1282" s="21">
        <v>0</v>
      </c>
      <c r="V1282" s="21">
        <v>0</v>
      </c>
      <c r="X1282" s="21">
        <v>0</v>
      </c>
      <c r="Z1282" s="21">
        <v>23599</v>
      </c>
      <c r="AB1282" s="22">
        <v>23599</v>
      </c>
      <c r="AD1282" s="5" t="str">
        <f t="shared" si="19"/>
        <v>No</v>
      </c>
      <c r="AF1282" s="28"/>
      <c r="AG1282" s="21"/>
    </row>
    <row r="1283" spans="1:33">
      <c r="A1283" s="8" t="s">
        <v>3213</v>
      </c>
      <c r="B1283" s="8" t="s">
        <v>3214</v>
      </c>
      <c r="C1283" s="9" t="s">
        <v>50</v>
      </c>
      <c r="D1283" s="185" t="s">
        <v>3215</v>
      </c>
      <c r="E1283" s="188" t="s">
        <v>3216</v>
      </c>
      <c r="F1283" s="9" t="s">
        <v>83</v>
      </c>
      <c r="G1283" s="9" t="s">
        <v>147</v>
      </c>
      <c r="H1283" s="10">
        <v>0</v>
      </c>
      <c r="I1283" s="11">
        <v>9</v>
      </c>
      <c r="J1283" s="24">
        <v>0</v>
      </c>
      <c r="K1283" s="20"/>
      <c r="L1283" s="14">
        <v>0</v>
      </c>
      <c r="N1283" s="21">
        <v>0</v>
      </c>
      <c r="P1283" s="21">
        <v>0</v>
      </c>
      <c r="R1283" s="21">
        <v>0</v>
      </c>
      <c r="T1283" s="21">
        <v>0</v>
      </c>
      <c r="V1283" s="21">
        <v>0</v>
      </c>
      <c r="X1283" s="21">
        <v>0</v>
      </c>
      <c r="Z1283" s="21">
        <v>0</v>
      </c>
      <c r="AB1283" s="22">
        <v>0</v>
      </c>
      <c r="AD1283" s="5" t="str">
        <f t="shared" ref="AD1283:AD1346" si="20">IF(AC1283&amp;AA1283&amp;Y1283&amp;W1283&amp;U1283&amp;S1283&amp;Q1283&amp;O1283&amp;M1283&amp;K1283&lt;&gt;"","Yes","No")</f>
        <v>No</v>
      </c>
      <c r="AF1283" s="28"/>
      <c r="AG1283" s="21"/>
    </row>
    <row r="1284" spans="1:33">
      <c r="A1284" s="8" t="s">
        <v>4534</v>
      </c>
      <c r="B1284" s="8" t="s">
        <v>4535</v>
      </c>
      <c r="C1284" s="9" t="s">
        <v>454</v>
      </c>
      <c r="D1284" s="185" t="s">
        <v>4536</v>
      </c>
      <c r="E1284" s="188" t="s">
        <v>4537</v>
      </c>
      <c r="F1284" s="9" t="s">
        <v>125</v>
      </c>
      <c r="G1284" s="9" t="s">
        <v>147</v>
      </c>
      <c r="H1284" s="10">
        <v>0</v>
      </c>
      <c r="I1284" s="11">
        <v>9</v>
      </c>
      <c r="J1284" s="24">
        <v>0</v>
      </c>
      <c r="K1284" s="20"/>
      <c r="L1284" s="14">
        <v>0</v>
      </c>
      <c r="N1284" s="21">
        <v>0</v>
      </c>
      <c r="P1284" s="21">
        <v>0</v>
      </c>
      <c r="R1284" s="21">
        <v>0</v>
      </c>
      <c r="T1284" s="21">
        <v>0</v>
      </c>
      <c r="V1284" s="21">
        <v>0</v>
      </c>
      <c r="X1284" s="21">
        <v>0</v>
      </c>
      <c r="Z1284" s="21">
        <v>21070</v>
      </c>
      <c r="AB1284" s="22">
        <v>21070</v>
      </c>
      <c r="AD1284" s="5" t="str">
        <f t="shared" si="20"/>
        <v>No</v>
      </c>
      <c r="AF1284" s="28"/>
      <c r="AG1284" s="21"/>
    </row>
    <row r="1285" spans="1:33">
      <c r="A1285" s="8" t="s">
        <v>4514</v>
      </c>
      <c r="B1285" s="8" t="s">
        <v>4515</v>
      </c>
      <c r="C1285" s="9" t="s">
        <v>454</v>
      </c>
      <c r="D1285" s="185" t="s">
        <v>4516</v>
      </c>
      <c r="E1285" s="188" t="s">
        <v>4517</v>
      </c>
      <c r="F1285" s="9" t="s">
        <v>157</v>
      </c>
      <c r="G1285" s="9" t="s">
        <v>147</v>
      </c>
      <c r="H1285" s="10">
        <v>0</v>
      </c>
      <c r="I1285" s="11">
        <v>9</v>
      </c>
      <c r="J1285" s="24">
        <v>0</v>
      </c>
      <c r="K1285" s="20"/>
      <c r="L1285" s="14">
        <v>0</v>
      </c>
      <c r="N1285" s="21">
        <v>0</v>
      </c>
      <c r="P1285" s="21">
        <v>0</v>
      </c>
      <c r="R1285" s="21">
        <v>0</v>
      </c>
      <c r="T1285" s="21">
        <v>0</v>
      </c>
      <c r="V1285" s="21">
        <v>0</v>
      </c>
      <c r="X1285" s="21">
        <v>0</v>
      </c>
      <c r="Z1285" s="21">
        <v>0</v>
      </c>
      <c r="AB1285" s="22">
        <v>0</v>
      </c>
      <c r="AD1285" s="5" t="str">
        <f t="shared" si="20"/>
        <v>No</v>
      </c>
      <c r="AF1285" s="28"/>
      <c r="AG1285" s="21"/>
    </row>
    <row r="1286" spans="1:33">
      <c r="A1286" s="8" t="s">
        <v>2616</v>
      </c>
      <c r="B1286" s="8" t="s">
        <v>1132</v>
      </c>
      <c r="C1286" s="9" t="s">
        <v>466</v>
      </c>
      <c r="D1286" s="185" t="s">
        <v>2617</v>
      </c>
      <c r="E1286" s="188" t="s">
        <v>2618</v>
      </c>
      <c r="F1286" s="9" t="s">
        <v>157</v>
      </c>
      <c r="G1286" s="9" t="s">
        <v>147</v>
      </c>
      <c r="H1286" s="10">
        <v>0</v>
      </c>
      <c r="I1286" s="11">
        <v>9</v>
      </c>
      <c r="J1286" s="24">
        <v>0</v>
      </c>
      <c r="K1286" s="20"/>
      <c r="L1286" s="14">
        <v>0</v>
      </c>
      <c r="N1286" s="21">
        <v>0</v>
      </c>
      <c r="P1286" s="21">
        <v>0</v>
      </c>
      <c r="R1286" s="21">
        <v>0</v>
      </c>
      <c r="T1286" s="21">
        <v>0</v>
      </c>
      <c r="V1286" s="21">
        <v>0</v>
      </c>
      <c r="X1286" s="21">
        <v>0</v>
      </c>
      <c r="Z1286" s="21">
        <v>94218</v>
      </c>
      <c r="AB1286" s="22">
        <v>94218</v>
      </c>
      <c r="AD1286" s="5" t="str">
        <f t="shared" si="20"/>
        <v>No</v>
      </c>
      <c r="AF1286" s="28"/>
      <c r="AG1286" s="21"/>
    </row>
    <row r="1287" spans="1:33">
      <c r="A1287" s="8" t="s">
        <v>6600</v>
      </c>
      <c r="B1287" s="8" t="s">
        <v>6601</v>
      </c>
      <c r="C1287" s="9" t="s">
        <v>278</v>
      </c>
      <c r="D1287" s="185" t="s">
        <v>6602</v>
      </c>
      <c r="E1287" s="188" t="s">
        <v>6603</v>
      </c>
      <c r="F1287" s="9" t="s">
        <v>157</v>
      </c>
      <c r="G1287" s="9" t="s">
        <v>147</v>
      </c>
      <c r="H1287" s="10">
        <v>0</v>
      </c>
      <c r="I1287" s="11">
        <v>9</v>
      </c>
      <c r="J1287" s="24">
        <v>0</v>
      </c>
      <c r="K1287" s="20"/>
      <c r="L1287" s="14">
        <v>0</v>
      </c>
      <c r="N1287" s="21">
        <v>0</v>
      </c>
      <c r="P1287" s="21">
        <v>0</v>
      </c>
      <c r="R1287" s="21">
        <v>0</v>
      </c>
      <c r="T1287" s="21">
        <v>0</v>
      </c>
      <c r="V1287" s="21">
        <v>0</v>
      </c>
      <c r="X1287" s="21">
        <v>0</v>
      </c>
      <c r="Z1287" s="21">
        <v>13997</v>
      </c>
      <c r="AB1287" s="22">
        <v>13997</v>
      </c>
      <c r="AD1287" s="5" t="str">
        <f t="shared" si="20"/>
        <v>No</v>
      </c>
      <c r="AF1287" s="28"/>
      <c r="AG1287" s="21"/>
    </row>
    <row r="1288" spans="1:33">
      <c r="A1288" s="8" t="s">
        <v>345</v>
      </c>
      <c r="B1288" s="8" t="s">
        <v>346</v>
      </c>
      <c r="C1288" s="9" t="s">
        <v>73</v>
      </c>
      <c r="D1288" s="185" t="s">
        <v>347</v>
      </c>
      <c r="E1288" s="188" t="s">
        <v>348</v>
      </c>
      <c r="F1288" s="9" t="s">
        <v>83</v>
      </c>
      <c r="G1288" s="9" t="s">
        <v>147</v>
      </c>
      <c r="H1288" s="10">
        <v>0</v>
      </c>
      <c r="I1288" s="11">
        <v>9</v>
      </c>
      <c r="J1288" s="24">
        <v>0</v>
      </c>
      <c r="K1288" s="20"/>
      <c r="L1288" s="14">
        <v>0</v>
      </c>
      <c r="N1288" s="21">
        <v>0</v>
      </c>
      <c r="P1288" s="21">
        <v>0</v>
      </c>
      <c r="R1288" s="21">
        <v>0</v>
      </c>
      <c r="T1288" s="21">
        <v>0</v>
      </c>
      <c r="V1288" s="21">
        <v>0</v>
      </c>
      <c r="X1288" s="21">
        <v>0</v>
      </c>
      <c r="Z1288" s="21">
        <v>0</v>
      </c>
      <c r="AB1288" s="22">
        <v>0</v>
      </c>
      <c r="AD1288" s="5" t="str">
        <f t="shared" si="20"/>
        <v>No</v>
      </c>
      <c r="AF1288" s="28"/>
      <c r="AG1288" s="21"/>
    </row>
    <row r="1289" spans="1:33">
      <c r="A1289" s="8" t="s">
        <v>1891</v>
      </c>
      <c r="B1289" s="8" t="s">
        <v>1892</v>
      </c>
      <c r="C1289" s="9" t="s">
        <v>265</v>
      </c>
      <c r="D1289" s="185" t="s">
        <v>1893</v>
      </c>
      <c r="E1289" s="188" t="s">
        <v>1894</v>
      </c>
      <c r="F1289" s="9" t="s">
        <v>88</v>
      </c>
      <c r="G1289" s="9" t="s">
        <v>147</v>
      </c>
      <c r="H1289" s="10">
        <v>0</v>
      </c>
      <c r="I1289" s="11">
        <v>9</v>
      </c>
      <c r="J1289" s="24">
        <v>0</v>
      </c>
      <c r="K1289" s="20"/>
      <c r="L1289" s="14">
        <v>0</v>
      </c>
      <c r="N1289" s="21">
        <v>0</v>
      </c>
      <c r="P1289" s="21">
        <v>0</v>
      </c>
      <c r="R1289" s="21">
        <v>0</v>
      </c>
      <c r="T1289" s="21">
        <v>0</v>
      </c>
      <c r="V1289" s="21">
        <v>0</v>
      </c>
      <c r="X1289" s="21">
        <v>0</v>
      </c>
      <c r="Z1289" s="21">
        <v>462324</v>
      </c>
      <c r="AB1289" s="22">
        <v>462324</v>
      </c>
      <c r="AD1289" s="5" t="str">
        <f t="shared" si="20"/>
        <v>No</v>
      </c>
      <c r="AF1289" s="28"/>
      <c r="AG1289" s="21"/>
    </row>
    <row r="1290" spans="1:33">
      <c r="A1290" s="8" t="s">
        <v>2115</v>
      </c>
      <c r="B1290" s="8" t="s">
        <v>2116</v>
      </c>
      <c r="C1290" s="9" t="s">
        <v>275</v>
      </c>
      <c r="D1290" s="185" t="s">
        <v>2117</v>
      </c>
      <c r="E1290" s="188" t="s">
        <v>2118</v>
      </c>
      <c r="F1290" s="9" t="s">
        <v>83</v>
      </c>
      <c r="G1290" s="9" t="s">
        <v>147</v>
      </c>
      <c r="H1290" s="10">
        <v>0</v>
      </c>
      <c r="I1290" s="11">
        <v>9</v>
      </c>
      <c r="J1290" s="24">
        <v>0</v>
      </c>
      <c r="K1290" s="20"/>
      <c r="L1290" s="14">
        <v>0</v>
      </c>
      <c r="N1290" s="21">
        <v>0</v>
      </c>
      <c r="P1290" s="21">
        <v>0</v>
      </c>
      <c r="R1290" s="21">
        <v>0</v>
      </c>
      <c r="T1290" s="21">
        <v>0</v>
      </c>
      <c r="V1290" s="21">
        <v>0</v>
      </c>
      <c r="X1290" s="21">
        <v>0</v>
      </c>
      <c r="Z1290" s="21">
        <v>48288</v>
      </c>
      <c r="AB1290" s="22">
        <v>48288</v>
      </c>
      <c r="AD1290" s="5" t="str">
        <f t="shared" si="20"/>
        <v>No</v>
      </c>
      <c r="AF1290" s="28"/>
      <c r="AG1290" s="21"/>
    </row>
    <row r="1291" spans="1:33">
      <c r="A1291" s="8" t="s">
        <v>4209</v>
      </c>
      <c r="B1291" s="8" t="s">
        <v>4210</v>
      </c>
      <c r="C1291" s="9" t="s">
        <v>154</v>
      </c>
      <c r="D1291" s="185" t="s">
        <v>4211</v>
      </c>
      <c r="E1291" s="188" t="s">
        <v>4212</v>
      </c>
      <c r="F1291" s="9" t="s">
        <v>83</v>
      </c>
      <c r="G1291" s="9" t="s">
        <v>147</v>
      </c>
      <c r="H1291" s="10">
        <v>0</v>
      </c>
      <c r="I1291" s="11">
        <v>9</v>
      </c>
      <c r="J1291" s="24">
        <v>0</v>
      </c>
      <c r="K1291" s="20"/>
      <c r="L1291" s="14">
        <v>0</v>
      </c>
      <c r="N1291" s="21">
        <v>0</v>
      </c>
      <c r="P1291" s="21">
        <v>0</v>
      </c>
      <c r="R1291" s="21">
        <v>0</v>
      </c>
      <c r="T1291" s="21">
        <v>0</v>
      </c>
      <c r="V1291" s="21">
        <v>0</v>
      </c>
      <c r="X1291" s="21">
        <v>0</v>
      </c>
      <c r="Z1291" s="21">
        <v>166672</v>
      </c>
      <c r="AB1291" s="22">
        <v>166672</v>
      </c>
      <c r="AD1291" s="5" t="str">
        <f t="shared" si="20"/>
        <v>No</v>
      </c>
      <c r="AF1291" s="28"/>
      <c r="AG1291" s="21"/>
    </row>
    <row r="1292" spans="1:33">
      <c r="A1292" s="8" t="s">
        <v>6221</v>
      </c>
      <c r="B1292" s="8" t="s">
        <v>6222</v>
      </c>
      <c r="C1292" s="9" t="s">
        <v>129</v>
      </c>
      <c r="D1292" s="185"/>
      <c r="E1292" s="188">
        <v>40246</v>
      </c>
      <c r="F1292" s="9" t="s">
        <v>157</v>
      </c>
      <c r="G1292" s="9" t="s">
        <v>5756</v>
      </c>
      <c r="H1292" s="10">
        <v>4515419</v>
      </c>
      <c r="I1292" s="11">
        <v>9</v>
      </c>
      <c r="J1292" s="24">
        <v>0</v>
      </c>
      <c r="K1292" s="20"/>
      <c r="L1292" s="14">
        <v>0</v>
      </c>
      <c r="N1292" s="21">
        <v>0</v>
      </c>
      <c r="P1292" s="21">
        <v>0</v>
      </c>
      <c r="R1292" s="21">
        <v>0</v>
      </c>
      <c r="T1292" s="21">
        <v>0</v>
      </c>
      <c r="V1292" s="21">
        <v>0</v>
      </c>
      <c r="X1292" s="21">
        <v>0</v>
      </c>
      <c r="Z1292" s="21">
        <v>0</v>
      </c>
      <c r="AB1292" s="22">
        <v>0</v>
      </c>
      <c r="AD1292" s="5" t="str">
        <f t="shared" si="20"/>
        <v>No</v>
      </c>
      <c r="AF1292" s="28"/>
      <c r="AG1292" s="21"/>
    </row>
    <row r="1293" spans="1:33">
      <c r="A1293" s="8" t="s">
        <v>2477</v>
      </c>
      <c r="B1293" s="8" t="s">
        <v>2478</v>
      </c>
      <c r="C1293" s="9" t="s">
        <v>46</v>
      </c>
      <c r="D1293" s="185" t="s">
        <v>2479</v>
      </c>
      <c r="E1293" s="188" t="s">
        <v>2480</v>
      </c>
      <c r="F1293" s="9" t="s">
        <v>88</v>
      </c>
      <c r="G1293" s="9" t="s">
        <v>147</v>
      </c>
      <c r="H1293" s="10">
        <v>0</v>
      </c>
      <c r="I1293" s="11">
        <v>9</v>
      </c>
      <c r="J1293" s="24">
        <v>0</v>
      </c>
      <c r="K1293" s="20"/>
      <c r="L1293" s="14">
        <v>0</v>
      </c>
      <c r="N1293" s="21">
        <v>0</v>
      </c>
      <c r="P1293" s="21">
        <v>0</v>
      </c>
      <c r="R1293" s="21">
        <v>0</v>
      </c>
      <c r="T1293" s="21">
        <v>0</v>
      </c>
      <c r="V1293" s="21">
        <v>0</v>
      </c>
      <c r="X1293" s="21">
        <v>0</v>
      </c>
      <c r="Z1293" s="21">
        <v>680898</v>
      </c>
      <c r="AB1293" s="22">
        <v>680898</v>
      </c>
      <c r="AD1293" s="5" t="str">
        <f t="shared" si="20"/>
        <v>No</v>
      </c>
      <c r="AF1293" s="28"/>
      <c r="AG1293" s="21"/>
    </row>
    <row r="1294" spans="1:33">
      <c r="A1294" s="8" t="s">
        <v>5647</v>
      </c>
      <c r="B1294" s="8" t="s">
        <v>5648</v>
      </c>
      <c r="C1294" s="9" t="s">
        <v>254</v>
      </c>
      <c r="D1294" s="185" t="s">
        <v>5649</v>
      </c>
      <c r="E1294" s="188" t="s">
        <v>5650</v>
      </c>
      <c r="F1294" s="9" t="s">
        <v>83</v>
      </c>
      <c r="G1294" s="9" t="s">
        <v>147</v>
      </c>
      <c r="H1294" s="10">
        <v>0</v>
      </c>
      <c r="I1294" s="11">
        <v>9</v>
      </c>
      <c r="J1294" s="24">
        <v>0</v>
      </c>
      <c r="K1294" s="20"/>
      <c r="L1294" s="14">
        <v>0</v>
      </c>
      <c r="N1294" s="21">
        <v>0</v>
      </c>
      <c r="P1294" s="21">
        <v>0</v>
      </c>
      <c r="R1294" s="21">
        <v>0</v>
      </c>
      <c r="T1294" s="21">
        <v>0</v>
      </c>
      <c r="V1294" s="21">
        <v>0</v>
      </c>
      <c r="X1294" s="21">
        <v>0</v>
      </c>
      <c r="Z1294" s="21">
        <v>0</v>
      </c>
      <c r="AB1294" s="22">
        <v>0</v>
      </c>
      <c r="AD1294" s="5" t="str">
        <f t="shared" si="20"/>
        <v>No</v>
      </c>
      <c r="AF1294" s="28"/>
      <c r="AG1294" s="21"/>
    </row>
    <row r="1295" spans="1:33">
      <c r="A1295" s="8" t="s">
        <v>4051</v>
      </c>
      <c r="B1295" s="8" t="s">
        <v>111</v>
      </c>
      <c r="C1295" s="9" t="s">
        <v>112</v>
      </c>
      <c r="D1295" s="185" t="s">
        <v>4052</v>
      </c>
      <c r="E1295" s="188" t="s">
        <v>4053</v>
      </c>
      <c r="F1295" s="9" t="s">
        <v>157</v>
      </c>
      <c r="G1295" s="9" t="s">
        <v>147</v>
      </c>
      <c r="H1295" s="10">
        <v>0</v>
      </c>
      <c r="I1295" s="11">
        <v>9</v>
      </c>
      <c r="J1295" s="24">
        <v>0</v>
      </c>
      <c r="K1295" s="20"/>
      <c r="L1295" s="14">
        <v>0</v>
      </c>
      <c r="N1295" s="21">
        <v>0</v>
      </c>
      <c r="P1295" s="21">
        <v>0</v>
      </c>
      <c r="R1295" s="21">
        <v>0</v>
      </c>
      <c r="T1295" s="21">
        <v>0</v>
      </c>
      <c r="V1295" s="21">
        <v>0</v>
      </c>
      <c r="X1295" s="21">
        <v>0</v>
      </c>
      <c r="Z1295" s="21">
        <v>0</v>
      </c>
      <c r="AB1295" s="22">
        <v>0</v>
      </c>
      <c r="AD1295" s="5" t="str">
        <f t="shared" si="20"/>
        <v>No</v>
      </c>
      <c r="AF1295" s="28"/>
      <c r="AG1295" s="21"/>
    </row>
    <row r="1296" spans="1:33">
      <c r="A1296" s="8" t="s">
        <v>3234</v>
      </c>
      <c r="B1296" s="8" t="s">
        <v>3235</v>
      </c>
      <c r="C1296" s="9" t="s">
        <v>150</v>
      </c>
      <c r="D1296" s="185">
        <v>6118</v>
      </c>
      <c r="E1296" s="188">
        <v>60118</v>
      </c>
      <c r="F1296" s="9" t="s">
        <v>83</v>
      </c>
      <c r="G1296" s="9" t="s">
        <v>5756</v>
      </c>
      <c r="H1296" s="10">
        <v>861505</v>
      </c>
      <c r="I1296" s="11">
        <v>9</v>
      </c>
      <c r="J1296" s="24">
        <v>0</v>
      </c>
      <c r="K1296" s="20"/>
      <c r="L1296" s="14">
        <v>0</v>
      </c>
      <c r="N1296" s="21">
        <v>0</v>
      </c>
      <c r="P1296" s="21">
        <v>0</v>
      </c>
      <c r="R1296" s="21">
        <v>0</v>
      </c>
      <c r="T1296" s="21">
        <v>0</v>
      </c>
      <c r="V1296" s="21">
        <v>0</v>
      </c>
      <c r="X1296" s="21">
        <v>0</v>
      </c>
      <c r="Z1296" s="21">
        <v>77187</v>
      </c>
      <c r="AB1296" s="22">
        <v>77187</v>
      </c>
      <c r="AD1296" s="5" t="str">
        <f t="shared" si="20"/>
        <v>No</v>
      </c>
      <c r="AF1296" s="28"/>
      <c r="AG1296" s="21"/>
    </row>
    <row r="1297" spans="1:33">
      <c r="A1297" s="8" t="s">
        <v>4926</v>
      </c>
      <c r="B1297" s="8" t="s">
        <v>4927</v>
      </c>
      <c r="C1297" s="9" t="s">
        <v>91</v>
      </c>
      <c r="D1297" s="185" t="s">
        <v>4928</v>
      </c>
      <c r="E1297" s="188" t="s">
        <v>4929</v>
      </c>
      <c r="F1297" s="9" t="s">
        <v>83</v>
      </c>
      <c r="G1297" s="9" t="s">
        <v>147</v>
      </c>
      <c r="H1297" s="10">
        <v>0</v>
      </c>
      <c r="I1297" s="11">
        <v>9</v>
      </c>
      <c r="J1297" s="24">
        <v>0</v>
      </c>
      <c r="K1297" s="20"/>
      <c r="L1297" s="14">
        <v>0</v>
      </c>
      <c r="N1297" s="21">
        <v>0</v>
      </c>
      <c r="P1297" s="21">
        <v>0</v>
      </c>
      <c r="R1297" s="21">
        <v>0</v>
      </c>
      <c r="T1297" s="21">
        <v>0</v>
      </c>
      <c r="V1297" s="21">
        <v>0</v>
      </c>
      <c r="X1297" s="21">
        <v>0</v>
      </c>
      <c r="Z1297" s="21">
        <v>90374</v>
      </c>
      <c r="AB1297" s="22">
        <v>90374</v>
      </c>
      <c r="AD1297" s="5" t="str">
        <f t="shared" si="20"/>
        <v>No</v>
      </c>
      <c r="AF1297" s="28"/>
      <c r="AG1297" s="21"/>
    </row>
    <row r="1298" spans="1:33">
      <c r="A1298" s="8" t="s">
        <v>5421</v>
      </c>
      <c r="B1298" s="8" t="s">
        <v>131</v>
      </c>
      <c r="C1298" s="9" t="s">
        <v>58</v>
      </c>
      <c r="D1298" s="185" t="s">
        <v>5422</v>
      </c>
      <c r="E1298" s="188" t="s">
        <v>5423</v>
      </c>
      <c r="F1298" s="9" t="s">
        <v>83</v>
      </c>
      <c r="G1298" s="9" t="s">
        <v>147</v>
      </c>
      <c r="H1298" s="10">
        <v>0</v>
      </c>
      <c r="I1298" s="11">
        <v>9</v>
      </c>
      <c r="J1298" s="24">
        <v>0</v>
      </c>
      <c r="K1298" s="20"/>
      <c r="L1298" s="14">
        <v>0</v>
      </c>
      <c r="N1298" s="21">
        <v>0</v>
      </c>
      <c r="P1298" s="21">
        <v>0</v>
      </c>
      <c r="R1298" s="21">
        <v>0</v>
      </c>
      <c r="T1298" s="21">
        <v>0</v>
      </c>
      <c r="V1298" s="21">
        <v>0</v>
      </c>
      <c r="X1298" s="21">
        <v>0</v>
      </c>
      <c r="Z1298" s="21">
        <v>287071</v>
      </c>
      <c r="AB1298" s="22">
        <v>287071</v>
      </c>
      <c r="AD1298" s="5" t="str">
        <f t="shared" si="20"/>
        <v>No</v>
      </c>
      <c r="AF1298" s="28"/>
      <c r="AG1298" s="21"/>
    </row>
    <row r="1299" spans="1:33">
      <c r="A1299" s="8" t="s">
        <v>4847</v>
      </c>
      <c r="B1299" s="8" t="s">
        <v>3301</v>
      </c>
      <c r="C1299" s="9" t="s">
        <v>87</v>
      </c>
      <c r="D1299" s="185" t="s">
        <v>4848</v>
      </c>
      <c r="E1299" s="188" t="s">
        <v>4849</v>
      </c>
      <c r="F1299" s="9" t="s">
        <v>88</v>
      </c>
      <c r="G1299" s="9" t="s">
        <v>147</v>
      </c>
      <c r="H1299" s="10">
        <v>0</v>
      </c>
      <c r="I1299" s="11">
        <v>9</v>
      </c>
      <c r="J1299" s="24">
        <v>0</v>
      </c>
      <c r="K1299" s="20"/>
      <c r="L1299" s="14">
        <v>0</v>
      </c>
      <c r="N1299" s="21">
        <v>0</v>
      </c>
      <c r="P1299" s="21">
        <v>0</v>
      </c>
      <c r="R1299" s="21">
        <v>0</v>
      </c>
      <c r="T1299" s="21">
        <v>0</v>
      </c>
      <c r="V1299" s="21">
        <v>0</v>
      </c>
      <c r="X1299" s="21">
        <v>0</v>
      </c>
      <c r="Z1299" s="21">
        <v>230276</v>
      </c>
      <c r="AB1299" s="22">
        <v>230276</v>
      </c>
      <c r="AD1299" s="5" t="str">
        <f t="shared" si="20"/>
        <v>No</v>
      </c>
      <c r="AF1299" s="28"/>
      <c r="AG1299" s="21"/>
    </row>
    <row r="1300" spans="1:33">
      <c r="A1300" s="8" t="s">
        <v>6212</v>
      </c>
      <c r="B1300" s="8" t="s">
        <v>2481</v>
      </c>
      <c r="C1300" s="9" t="s">
        <v>46</v>
      </c>
      <c r="D1300" s="185"/>
      <c r="E1300" s="188" t="s">
        <v>6213</v>
      </c>
      <c r="F1300" s="9" t="s">
        <v>88</v>
      </c>
      <c r="G1300" s="9" t="s">
        <v>147</v>
      </c>
      <c r="H1300" s="10">
        <v>0</v>
      </c>
      <c r="I1300" s="11">
        <v>9</v>
      </c>
      <c r="J1300" s="24">
        <v>0</v>
      </c>
      <c r="K1300" s="20"/>
      <c r="L1300" s="14">
        <v>0</v>
      </c>
      <c r="N1300" s="21">
        <v>0</v>
      </c>
      <c r="P1300" s="21">
        <v>0</v>
      </c>
      <c r="R1300" s="21">
        <v>0</v>
      </c>
      <c r="T1300" s="21">
        <v>0</v>
      </c>
      <c r="V1300" s="21">
        <v>0</v>
      </c>
      <c r="X1300" s="21">
        <v>0</v>
      </c>
      <c r="Z1300" s="21">
        <v>869926</v>
      </c>
      <c r="AB1300" s="22">
        <v>869926</v>
      </c>
      <c r="AD1300" s="5" t="str">
        <f t="shared" si="20"/>
        <v>No</v>
      </c>
      <c r="AF1300" s="28"/>
      <c r="AG1300" s="21"/>
    </row>
    <row r="1301" spans="1:33">
      <c r="A1301" s="8" t="s">
        <v>4386</v>
      </c>
      <c r="B1301" s="8" t="s">
        <v>136</v>
      </c>
      <c r="C1301" s="9" t="s">
        <v>235</v>
      </c>
      <c r="D1301" s="185" t="s">
        <v>4387</v>
      </c>
      <c r="E1301" s="188" t="s">
        <v>4388</v>
      </c>
      <c r="F1301" s="9" t="s">
        <v>83</v>
      </c>
      <c r="G1301" s="9" t="s">
        <v>147</v>
      </c>
      <c r="H1301" s="10">
        <v>0</v>
      </c>
      <c r="I1301" s="11">
        <v>9</v>
      </c>
      <c r="J1301" s="24">
        <v>0</v>
      </c>
      <c r="K1301" s="20"/>
      <c r="L1301" s="14">
        <v>0</v>
      </c>
      <c r="N1301" s="21">
        <v>0</v>
      </c>
      <c r="P1301" s="21">
        <v>0</v>
      </c>
      <c r="R1301" s="21">
        <v>0</v>
      </c>
      <c r="T1301" s="21">
        <v>0</v>
      </c>
      <c r="V1301" s="21">
        <v>0</v>
      </c>
      <c r="X1301" s="21">
        <v>0</v>
      </c>
      <c r="Z1301" s="21">
        <v>137473</v>
      </c>
      <c r="AB1301" s="22">
        <v>137473</v>
      </c>
      <c r="AD1301" s="5" t="str">
        <f t="shared" si="20"/>
        <v>No</v>
      </c>
      <c r="AF1301" s="28"/>
      <c r="AG1301" s="21"/>
    </row>
    <row r="1302" spans="1:33">
      <c r="A1302" s="8" t="s">
        <v>1958</v>
      </c>
      <c r="B1302" s="8" t="s">
        <v>1959</v>
      </c>
      <c r="C1302" s="9" t="s">
        <v>87</v>
      </c>
      <c r="D1302" s="185" t="s">
        <v>1960</v>
      </c>
      <c r="E1302" s="188">
        <v>207</v>
      </c>
      <c r="F1302" s="9" t="s">
        <v>36</v>
      </c>
      <c r="G1302" s="9" t="s">
        <v>5756</v>
      </c>
      <c r="H1302" s="10">
        <v>0</v>
      </c>
      <c r="I1302" s="11">
        <v>9</v>
      </c>
      <c r="J1302" s="24">
        <v>0</v>
      </c>
      <c r="K1302" s="20"/>
      <c r="L1302" s="14">
        <v>0</v>
      </c>
      <c r="N1302" s="21">
        <v>0</v>
      </c>
      <c r="P1302" s="21">
        <v>0</v>
      </c>
      <c r="R1302" s="21">
        <v>0</v>
      </c>
      <c r="T1302" s="21">
        <v>0</v>
      </c>
      <c r="V1302" s="21">
        <v>0</v>
      </c>
      <c r="X1302" s="21">
        <v>0</v>
      </c>
      <c r="Z1302" s="21">
        <v>293349</v>
      </c>
      <c r="AB1302" s="22">
        <v>293349</v>
      </c>
      <c r="AD1302" s="5" t="str">
        <f t="shared" si="20"/>
        <v>No</v>
      </c>
      <c r="AF1302" s="28"/>
      <c r="AG1302" s="21"/>
    </row>
    <row r="1303" spans="1:33">
      <c r="A1303" s="8" t="s">
        <v>4357</v>
      </c>
      <c r="B1303" s="8" t="s">
        <v>4358</v>
      </c>
      <c r="C1303" s="9" t="s">
        <v>235</v>
      </c>
      <c r="D1303" s="185" t="s">
        <v>4359</v>
      </c>
      <c r="E1303" s="188" t="s">
        <v>4360</v>
      </c>
      <c r="F1303" s="9" t="s">
        <v>83</v>
      </c>
      <c r="G1303" s="9" t="s">
        <v>147</v>
      </c>
      <c r="H1303" s="10">
        <v>0</v>
      </c>
      <c r="I1303" s="11">
        <v>9</v>
      </c>
      <c r="J1303" s="24">
        <v>0</v>
      </c>
      <c r="K1303" s="20"/>
      <c r="L1303" s="14">
        <v>0</v>
      </c>
      <c r="N1303" s="21">
        <v>0</v>
      </c>
      <c r="P1303" s="21">
        <v>0</v>
      </c>
      <c r="R1303" s="21">
        <v>0</v>
      </c>
      <c r="T1303" s="21">
        <v>0</v>
      </c>
      <c r="V1303" s="21">
        <v>0</v>
      </c>
      <c r="X1303" s="21">
        <v>0</v>
      </c>
      <c r="Z1303" s="21">
        <v>149726</v>
      </c>
      <c r="AB1303" s="22">
        <v>149726</v>
      </c>
      <c r="AD1303" s="5" t="str">
        <f t="shared" si="20"/>
        <v>No</v>
      </c>
      <c r="AF1303" s="28"/>
      <c r="AG1303" s="21"/>
    </row>
    <row r="1304" spans="1:33">
      <c r="A1304" s="8" t="s">
        <v>1170</v>
      </c>
      <c r="B1304" s="8" t="s">
        <v>1171</v>
      </c>
      <c r="C1304" s="9" t="s">
        <v>39</v>
      </c>
      <c r="D1304" s="185" t="s">
        <v>1172</v>
      </c>
      <c r="E1304" s="188">
        <v>99286</v>
      </c>
      <c r="F1304" s="9" t="s">
        <v>36</v>
      </c>
      <c r="G1304" s="9" t="s">
        <v>5756</v>
      </c>
      <c r="H1304" s="10">
        <v>0</v>
      </c>
      <c r="I1304" s="11">
        <v>9</v>
      </c>
      <c r="J1304" s="24">
        <v>0</v>
      </c>
      <c r="K1304" s="20"/>
      <c r="L1304" s="14">
        <v>0</v>
      </c>
      <c r="N1304" s="21">
        <v>0</v>
      </c>
      <c r="P1304" s="21">
        <v>0</v>
      </c>
      <c r="R1304" s="21">
        <v>0</v>
      </c>
      <c r="T1304" s="21">
        <v>0</v>
      </c>
      <c r="V1304" s="21">
        <v>0</v>
      </c>
      <c r="X1304" s="21">
        <v>0</v>
      </c>
      <c r="Z1304" s="21">
        <v>0</v>
      </c>
      <c r="AB1304" s="22">
        <v>0</v>
      </c>
      <c r="AD1304" s="5" t="str">
        <f t="shared" si="20"/>
        <v>No</v>
      </c>
      <c r="AF1304" s="28"/>
      <c r="AG1304" s="21"/>
    </row>
    <row r="1305" spans="1:33">
      <c r="A1305" s="8" t="s">
        <v>387</v>
      </c>
      <c r="B1305" s="8" t="s">
        <v>388</v>
      </c>
      <c r="C1305" s="9" t="s">
        <v>73</v>
      </c>
      <c r="D1305" s="185" t="s">
        <v>389</v>
      </c>
      <c r="E1305" s="188" t="s">
        <v>390</v>
      </c>
      <c r="F1305" s="9" t="s">
        <v>83</v>
      </c>
      <c r="G1305" s="9" t="s">
        <v>147</v>
      </c>
      <c r="H1305" s="10">
        <v>0</v>
      </c>
      <c r="I1305" s="11">
        <v>9</v>
      </c>
      <c r="J1305" s="24">
        <v>0</v>
      </c>
      <c r="K1305" s="20"/>
      <c r="L1305" s="14">
        <v>0</v>
      </c>
      <c r="N1305" s="21">
        <v>0</v>
      </c>
      <c r="P1305" s="21">
        <v>0</v>
      </c>
      <c r="R1305" s="21">
        <v>0</v>
      </c>
      <c r="T1305" s="21">
        <v>0</v>
      </c>
      <c r="V1305" s="21">
        <v>0</v>
      </c>
      <c r="X1305" s="21">
        <v>0</v>
      </c>
      <c r="Z1305" s="21">
        <v>0</v>
      </c>
      <c r="AB1305" s="22">
        <v>0</v>
      </c>
      <c r="AD1305" s="5" t="str">
        <f t="shared" si="20"/>
        <v>No</v>
      </c>
      <c r="AF1305" s="28"/>
      <c r="AG1305" s="21"/>
    </row>
    <row r="1306" spans="1:33">
      <c r="A1306" s="8" t="s">
        <v>4252</v>
      </c>
      <c r="B1306" s="8" t="s">
        <v>4253</v>
      </c>
      <c r="C1306" s="9" t="s">
        <v>235</v>
      </c>
      <c r="D1306" s="185" t="s">
        <v>4254</v>
      </c>
      <c r="E1306" s="188" t="s">
        <v>4255</v>
      </c>
      <c r="F1306" s="9" t="s">
        <v>83</v>
      </c>
      <c r="G1306" s="9" t="s">
        <v>147</v>
      </c>
      <c r="H1306" s="10">
        <v>0</v>
      </c>
      <c r="I1306" s="11">
        <v>9</v>
      </c>
      <c r="J1306" s="24">
        <v>0</v>
      </c>
      <c r="K1306" s="20"/>
      <c r="L1306" s="14">
        <v>0</v>
      </c>
      <c r="N1306" s="21">
        <v>0</v>
      </c>
      <c r="P1306" s="21">
        <v>0</v>
      </c>
      <c r="R1306" s="21">
        <v>0</v>
      </c>
      <c r="T1306" s="21">
        <v>0</v>
      </c>
      <c r="V1306" s="21">
        <v>0</v>
      </c>
      <c r="X1306" s="21">
        <v>0</v>
      </c>
      <c r="Z1306" s="21">
        <v>207396</v>
      </c>
      <c r="AB1306" s="22">
        <v>207396</v>
      </c>
      <c r="AD1306" s="5" t="str">
        <f t="shared" si="20"/>
        <v>No</v>
      </c>
      <c r="AF1306" s="28"/>
      <c r="AG1306" s="21"/>
    </row>
    <row r="1307" spans="1:33">
      <c r="A1307" s="8" t="s">
        <v>3343</v>
      </c>
      <c r="B1307" s="8" t="s">
        <v>3344</v>
      </c>
      <c r="C1307" s="9" t="s">
        <v>555</v>
      </c>
      <c r="D1307" s="185" t="s">
        <v>3345</v>
      </c>
      <c r="E1307" s="188" t="s">
        <v>3346</v>
      </c>
      <c r="F1307" s="9" t="s">
        <v>83</v>
      </c>
      <c r="G1307" s="9" t="s">
        <v>147</v>
      </c>
      <c r="H1307" s="10">
        <v>0</v>
      </c>
      <c r="I1307" s="11">
        <v>9</v>
      </c>
      <c r="J1307" s="24">
        <v>0</v>
      </c>
      <c r="K1307" s="20"/>
      <c r="L1307" s="14">
        <v>0</v>
      </c>
      <c r="N1307" s="21">
        <v>0</v>
      </c>
      <c r="P1307" s="21">
        <v>0</v>
      </c>
      <c r="R1307" s="21">
        <v>0</v>
      </c>
      <c r="T1307" s="21">
        <v>0</v>
      </c>
      <c r="V1307" s="21">
        <v>0</v>
      </c>
      <c r="X1307" s="21">
        <v>0</v>
      </c>
      <c r="Z1307" s="21">
        <v>245329</v>
      </c>
      <c r="AB1307" s="22">
        <v>245329</v>
      </c>
      <c r="AD1307" s="5" t="str">
        <f t="shared" si="20"/>
        <v>No</v>
      </c>
      <c r="AF1307" s="28"/>
      <c r="AG1307" s="21"/>
    </row>
    <row r="1308" spans="1:33">
      <c r="A1308" s="8" t="s">
        <v>6597</v>
      </c>
      <c r="B1308" s="8" t="s">
        <v>6598</v>
      </c>
      <c r="C1308" s="9" t="s">
        <v>454</v>
      </c>
      <c r="D1308" s="185"/>
      <c r="E1308" s="188" t="s">
        <v>6599</v>
      </c>
      <c r="F1308" s="9" t="s">
        <v>83</v>
      </c>
      <c r="G1308" s="9" t="s">
        <v>147</v>
      </c>
      <c r="H1308" s="10">
        <v>0</v>
      </c>
      <c r="I1308" s="11">
        <v>9</v>
      </c>
      <c r="J1308" s="24">
        <v>0</v>
      </c>
      <c r="K1308" s="20"/>
      <c r="L1308" s="14">
        <v>0</v>
      </c>
      <c r="N1308" s="21">
        <v>0</v>
      </c>
      <c r="P1308" s="21">
        <v>0</v>
      </c>
      <c r="R1308" s="21">
        <v>0</v>
      </c>
      <c r="T1308" s="21">
        <v>0</v>
      </c>
      <c r="V1308" s="21">
        <v>0</v>
      </c>
      <c r="X1308" s="21">
        <v>0</v>
      </c>
      <c r="Z1308" s="21">
        <v>0</v>
      </c>
      <c r="AB1308" s="22">
        <v>0</v>
      </c>
      <c r="AD1308" s="5" t="str">
        <f t="shared" si="20"/>
        <v>No</v>
      </c>
      <c r="AF1308" s="28"/>
      <c r="AG1308" s="21"/>
    </row>
    <row r="1309" spans="1:33">
      <c r="A1309" s="8" t="s">
        <v>2377</v>
      </c>
      <c r="B1309" s="8" t="s">
        <v>2378</v>
      </c>
      <c r="C1309" s="9" t="s">
        <v>235</v>
      </c>
      <c r="D1309" s="185">
        <v>4010</v>
      </c>
      <c r="E1309" s="188">
        <v>40010</v>
      </c>
      <c r="F1309" s="9" t="s">
        <v>83</v>
      </c>
      <c r="G1309" s="9" t="s">
        <v>5756</v>
      </c>
      <c r="H1309" s="10">
        <v>169495</v>
      </c>
      <c r="I1309" s="11">
        <v>9</v>
      </c>
      <c r="J1309" s="24">
        <v>0</v>
      </c>
      <c r="K1309" s="20"/>
      <c r="L1309" s="14">
        <v>0</v>
      </c>
      <c r="N1309" s="21">
        <v>0</v>
      </c>
      <c r="P1309" s="21">
        <v>0</v>
      </c>
      <c r="R1309" s="21">
        <v>0</v>
      </c>
      <c r="T1309" s="21">
        <v>0</v>
      </c>
      <c r="V1309" s="21">
        <v>0</v>
      </c>
      <c r="X1309" s="21">
        <v>0</v>
      </c>
      <c r="Z1309" s="21">
        <v>255001</v>
      </c>
      <c r="AB1309" s="22">
        <v>255001</v>
      </c>
      <c r="AD1309" s="5" t="str">
        <f t="shared" si="20"/>
        <v>No</v>
      </c>
      <c r="AF1309" s="28"/>
      <c r="AG1309" s="21"/>
    </row>
    <row r="1310" spans="1:33">
      <c r="A1310" s="8" t="s">
        <v>5943</v>
      </c>
      <c r="B1310" s="8" t="s">
        <v>4670</v>
      </c>
      <c r="C1310" s="9" t="s">
        <v>42</v>
      </c>
      <c r="D1310" s="185">
        <v>2216</v>
      </c>
      <c r="E1310" s="188">
        <v>20216</v>
      </c>
      <c r="F1310" s="9" t="s">
        <v>83</v>
      </c>
      <c r="G1310" s="9" t="s">
        <v>5756</v>
      </c>
      <c r="H1310" s="10">
        <v>423566</v>
      </c>
      <c r="I1310" s="11">
        <v>9</v>
      </c>
      <c r="J1310" s="24">
        <v>0</v>
      </c>
      <c r="K1310" s="20"/>
      <c r="L1310" s="14">
        <v>0</v>
      </c>
      <c r="N1310" s="21">
        <v>0</v>
      </c>
      <c r="P1310" s="21">
        <v>0</v>
      </c>
      <c r="R1310" s="21">
        <v>0</v>
      </c>
      <c r="T1310" s="21">
        <v>0</v>
      </c>
      <c r="V1310" s="21">
        <v>0</v>
      </c>
      <c r="X1310" s="21">
        <v>0</v>
      </c>
      <c r="Z1310" s="21">
        <v>316749</v>
      </c>
      <c r="AB1310" s="22">
        <v>316749</v>
      </c>
      <c r="AD1310" s="5" t="str">
        <f t="shared" si="20"/>
        <v>No</v>
      </c>
      <c r="AF1310" s="28"/>
      <c r="AG1310" s="21"/>
    </row>
    <row r="1311" spans="1:33">
      <c r="A1311" s="8" t="s">
        <v>5476</v>
      </c>
      <c r="B1311" s="8" t="s">
        <v>6452</v>
      </c>
      <c r="C1311" s="9" t="s">
        <v>132</v>
      </c>
      <c r="D1311" s="185" t="s">
        <v>5477</v>
      </c>
      <c r="E1311" s="188" t="s">
        <v>5478</v>
      </c>
      <c r="F1311" s="9" t="s">
        <v>157</v>
      </c>
      <c r="G1311" s="9" t="s">
        <v>147</v>
      </c>
      <c r="H1311" s="10">
        <v>0</v>
      </c>
      <c r="I1311" s="11">
        <v>9</v>
      </c>
      <c r="J1311" s="24">
        <v>0</v>
      </c>
      <c r="K1311" s="20"/>
      <c r="L1311" s="14">
        <v>0</v>
      </c>
      <c r="N1311" s="21">
        <v>0</v>
      </c>
      <c r="P1311" s="21">
        <v>0</v>
      </c>
      <c r="R1311" s="21">
        <v>0</v>
      </c>
      <c r="T1311" s="21">
        <v>0</v>
      </c>
      <c r="V1311" s="21">
        <v>0</v>
      </c>
      <c r="X1311" s="21">
        <v>0</v>
      </c>
      <c r="Z1311" s="21">
        <v>124625</v>
      </c>
      <c r="AB1311" s="22">
        <v>124625</v>
      </c>
      <c r="AD1311" s="5" t="str">
        <f t="shared" si="20"/>
        <v>No</v>
      </c>
      <c r="AF1311" s="28"/>
      <c r="AG1311" s="21"/>
    </row>
    <row r="1312" spans="1:33">
      <c r="A1312" s="8" t="s">
        <v>5613</v>
      </c>
      <c r="B1312" s="8" t="s">
        <v>5614</v>
      </c>
      <c r="C1312" s="9" t="s">
        <v>254</v>
      </c>
      <c r="D1312" s="185" t="s">
        <v>5615</v>
      </c>
      <c r="E1312" s="188" t="s">
        <v>5616</v>
      </c>
      <c r="F1312" s="9" t="s">
        <v>157</v>
      </c>
      <c r="G1312" s="9" t="s">
        <v>147</v>
      </c>
      <c r="H1312" s="10">
        <v>0</v>
      </c>
      <c r="I1312" s="11">
        <v>9</v>
      </c>
      <c r="J1312" s="24">
        <v>0</v>
      </c>
      <c r="K1312" s="20"/>
      <c r="L1312" s="14">
        <v>0</v>
      </c>
      <c r="N1312" s="21">
        <v>0</v>
      </c>
      <c r="P1312" s="21">
        <v>0</v>
      </c>
      <c r="R1312" s="21">
        <v>0</v>
      </c>
      <c r="T1312" s="21">
        <v>0</v>
      </c>
      <c r="V1312" s="21">
        <v>0</v>
      </c>
      <c r="X1312" s="21">
        <v>0</v>
      </c>
      <c r="Z1312" s="21">
        <v>0</v>
      </c>
      <c r="AB1312" s="22">
        <v>0</v>
      </c>
      <c r="AD1312" s="5" t="str">
        <f t="shared" si="20"/>
        <v>No</v>
      </c>
      <c r="AF1312" s="28"/>
      <c r="AG1312" s="21"/>
    </row>
    <row r="1313" spans="1:33">
      <c r="A1313" s="8" t="s">
        <v>179</v>
      </c>
      <c r="B1313" s="8" t="s">
        <v>180</v>
      </c>
      <c r="C1313" s="9" t="s">
        <v>91</v>
      </c>
      <c r="D1313" s="185">
        <v>9238</v>
      </c>
      <c r="E1313" s="188">
        <v>90238</v>
      </c>
      <c r="F1313" s="9" t="s">
        <v>83</v>
      </c>
      <c r="G1313" s="9" t="s">
        <v>5756</v>
      </c>
      <c r="H1313" s="10">
        <v>54372</v>
      </c>
      <c r="I1313" s="11">
        <v>9</v>
      </c>
      <c r="J1313" s="24">
        <v>0</v>
      </c>
      <c r="K1313" s="20"/>
      <c r="L1313" s="14">
        <v>0</v>
      </c>
      <c r="N1313" s="21">
        <v>0</v>
      </c>
      <c r="P1313" s="21">
        <v>0</v>
      </c>
      <c r="R1313" s="21">
        <v>0</v>
      </c>
      <c r="T1313" s="21">
        <v>0</v>
      </c>
      <c r="V1313" s="21">
        <v>0</v>
      </c>
      <c r="X1313" s="21">
        <v>0</v>
      </c>
      <c r="Z1313" s="21">
        <v>470839</v>
      </c>
      <c r="AB1313" s="22">
        <v>470839</v>
      </c>
      <c r="AD1313" s="5" t="str">
        <f t="shared" si="20"/>
        <v>No</v>
      </c>
      <c r="AF1313" s="28"/>
      <c r="AG1313" s="21"/>
    </row>
    <row r="1314" spans="1:33">
      <c r="A1314" s="8" t="s">
        <v>2556</v>
      </c>
      <c r="B1314" s="8" t="s">
        <v>1195</v>
      </c>
      <c r="C1314" s="9" t="s">
        <v>466</v>
      </c>
      <c r="D1314" s="185" t="s">
        <v>2557</v>
      </c>
      <c r="E1314" s="188" t="s">
        <v>2558</v>
      </c>
      <c r="F1314" s="9" t="s">
        <v>83</v>
      </c>
      <c r="G1314" s="9" t="s">
        <v>147</v>
      </c>
      <c r="H1314" s="10">
        <v>0</v>
      </c>
      <c r="I1314" s="11">
        <v>9</v>
      </c>
      <c r="J1314" s="24">
        <v>0</v>
      </c>
      <c r="K1314" s="20"/>
      <c r="L1314" s="14">
        <v>0</v>
      </c>
      <c r="N1314" s="21">
        <v>0</v>
      </c>
      <c r="P1314" s="21">
        <v>0</v>
      </c>
      <c r="R1314" s="21">
        <v>0</v>
      </c>
      <c r="T1314" s="21">
        <v>0</v>
      </c>
      <c r="V1314" s="21">
        <v>0</v>
      </c>
      <c r="X1314" s="21">
        <v>0</v>
      </c>
      <c r="Z1314" s="21">
        <v>130494</v>
      </c>
      <c r="AB1314" s="22">
        <v>130494</v>
      </c>
      <c r="AD1314" s="5" t="str">
        <f t="shared" si="20"/>
        <v>No</v>
      </c>
      <c r="AF1314" s="28"/>
      <c r="AG1314" s="21"/>
    </row>
    <row r="1315" spans="1:33">
      <c r="A1315" s="8" t="s">
        <v>6061</v>
      </c>
      <c r="B1315" s="8" t="s">
        <v>6093</v>
      </c>
      <c r="C1315" s="9" t="s">
        <v>129</v>
      </c>
      <c r="D1315" s="185"/>
      <c r="E1315" s="188" t="s">
        <v>6060</v>
      </c>
      <c r="F1315" s="9" t="s">
        <v>83</v>
      </c>
      <c r="G1315" s="9" t="s">
        <v>147</v>
      </c>
      <c r="H1315" s="10">
        <v>0</v>
      </c>
      <c r="I1315" s="11">
        <v>9</v>
      </c>
      <c r="J1315" s="24">
        <v>0</v>
      </c>
      <c r="K1315" s="20"/>
      <c r="L1315" s="14">
        <v>0</v>
      </c>
      <c r="N1315" s="21">
        <v>0</v>
      </c>
      <c r="P1315" s="21">
        <v>0</v>
      </c>
      <c r="R1315" s="21">
        <v>0</v>
      </c>
      <c r="T1315" s="21">
        <v>0</v>
      </c>
      <c r="V1315" s="21">
        <v>0</v>
      </c>
      <c r="X1315" s="21">
        <v>0</v>
      </c>
      <c r="Z1315" s="21">
        <v>13501</v>
      </c>
      <c r="AB1315" s="22">
        <v>13501</v>
      </c>
      <c r="AD1315" s="5" t="str">
        <f t="shared" si="20"/>
        <v>No</v>
      </c>
      <c r="AF1315" s="28"/>
      <c r="AG1315" s="21"/>
    </row>
    <row r="1316" spans="1:33">
      <c r="A1316" s="8" t="s">
        <v>1478</v>
      </c>
      <c r="B1316" s="8" t="s">
        <v>1479</v>
      </c>
      <c r="C1316" s="9" t="s">
        <v>58</v>
      </c>
      <c r="D1316" s="185">
        <v>5152</v>
      </c>
      <c r="E1316" s="188">
        <v>50152</v>
      </c>
      <c r="F1316" s="9" t="s">
        <v>83</v>
      </c>
      <c r="G1316" s="9" t="s">
        <v>5756</v>
      </c>
      <c r="H1316" s="10">
        <v>100868</v>
      </c>
      <c r="I1316" s="11">
        <v>9</v>
      </c>
      <c r="J1316" s="24">
        <v>0</v>
      </c>
      <c r="K1316" s="20"/>
      <c r="L1316" s="14">
        <v>0</v>
      </c>
      <c r="N1316" s="21">
        <v>0</v>
      </c>
      <c r="P1316" s="21">
        <v>0</v>
      </c>
      <c r="R1316" s="21">
        <v>0</v>
      </c>
      <c r="T1316" s="21">
        <v>0</v>
      </c>
      <c r="V1316" s="21">
        <v>0</v>
      </c>
      <c r="X1316" s="21">
        <v>0</v>
      </c>
      <c r="Z1316" s="21">
        <v>201111</v>
      </c>
      <c r="AB1316" s="22">
        <v>201111</v>
      </c>
      <c r="AD1316" s="5" t="str">
        <f t="shared" si="20"/>
        <v>No</v>
      </c>
      <c r="AF1316" s="28"/>
      <c r="AG1316" s="21"/>
    </row>
    <row r="1317" spans="1:33">
      <c r="A1317" s="8" t="s">
        <v>5500</v>
      </c>
      <c r="B1317" s="8" t="s">
        <v>5501</v>
      </c>
      <c r="C1317" s="9" t="s">
        <v>132</v>
      </c>
      <c r="D1317" s="185" t="s">
        <v>5502</v>
      </c>
      <c r="E1317" s="188" t="s">
        <v>5503</v>
      </c>
      <c r="F1317" s="9" t="s">
        <v>157</v>
      </c>
      <c r="G1317" s="9" t="s">
        <v>147</v>
      </c>
      <c r="H1317" s="10">
        <v>0</v>
      </c>
      <c r="I1317" s="11">
        <v>9</v>
      </c>
      <c r="J1317" s="24">
        <v>0</v>
      </c>
      <c r="K1317" s="20"/>
      <c r="L1317" s="14">
        <v>0</v>
      </c>
      <c r="N1317" s="21">
        <v>0</v>
      </c>
      <c r="P1317" s="21">
        <v>0</v>
      </c>
      <c r="R1317" s="21">
        <v>0</v>
      </c>
      <c r="T1317" s="21">
        <v>0</v>
      </c>
      <c r="V1317" s="21">
        <v>0</v>
      </c>
      <c r="X1317" s="21">
        <v>0</v>
      </c>
      <c r="Z1317" s="21">
        <v>89455</v>
      </c>
      <c r="AB1317" s="22">
        <v>89455</v>
      </c>
      <c r="AD1317" s="5" t="str">
        <f t="shared" si="20"/>
        <v>No</v>
      </c>
      <c r="AF1317" s="28"/>
      <c r="AG1317" s="21"/>
    </row>
    <row r="1318" spans="1:33">
      <c r="A1318" s="8" t="s">
        <v>6231</v>
      </c>
      <c r="B1318" s="8" t="s">
        <v>6232</v>
      </c>
      <c r="C1318" s="9" t="s">
        <v>91</v>
      </c>
      <c r="D1318" s="185"/>
      <c r="E1318" s="188">
        <v>90285</v>
      </c>
      <c r="F1318" s="9" t="s">
        <v>83</v>
      </c>
      <c r="G1318" s="9" t="s">
        <v>5756</v>
      </c>
      <c r="H1318" s="10">
        <v>12150996</v>
      </c>
      <c r="I1318" s="11">
        <v>9</v>
      </c>
      <c r="J1318" s="24">
        <v>0</v>
      </c>
      <c r="K1318" s="20"/>
      <c r="L1318" s="14">
        <v>0</v>
      </c>
      <c r="N1318" s="21">
        <v>0</v>
      </c>
      <c r="P1318" s="21">
        <v>0</v>
      </c>
      <c r="R1318" s="21">
        <v>0</v>
      </c>
      <c r="T1318" s="21">
        <v>0</v>
      </c>
      <c r="V1318" s="21">
        <v>0</v>
      </c>
      <c r="X1318" s="21">
        <v>0</v>
      </c>
      <c r="Z1318" s="21">
        <v>0</v>
      </c>
      <c r="AB1318" s="22">
        <v>0</v>
      </c>
      <c r="AD1318" s="5" t="str">
        <f t="shared" si="20"/>
        <v>No</v>
      </c>
      <c r="AF1318" s="28"/>
      <c r="AG1318" s="21"/>
    </row>
    <row r="1319" spans="1:33">
      <c r="A1319" s="8" t="s">
        <v>4336</v>
      </c>
      <c r="B1319" s="8" t="s">
        <v>6463</v>
      </c>
      <c r="C1319" s="9" t="s">
        <v>235</v>
      </c>
      <c r="D1319" s="185" t="s">
        <v>4337</v>
      </c>
      <c r="E1319" s="188" t="s">
        <v>4338</v>
      </c>
      <c r="F1319" s="9" t="s">
        <v>83</v>
      </c>
      <c r="G1319" s="9" t="s">
        <v>147</v>
      </c>
      <c r="H1319" s="10">
        <v>0</v>
      </c>
      <c r="I1319" s="11">
        <v>9</v>
      </c>
      <c r="J1319" s="24">
        <v>0</v>
      </c>
      <c r="K1319" s="20"/>
      <c r="L1319" s="14">
        <v>0</v>
      </c>
      <c r="N1319" s="21">
        <v>0</v>
      </c>
      <c r="P1319" s="21">
        <v>0</v>
      </c>
      <c r="R1319" s="21">
        <v>0</v>
      </c>
      <c r="T1319" s="21">
        <v>0</v>
      </c>
      <c r="V1319" s="21">
        <v>0</v>
      </c>
      <c r="X1319" s="21">
        <v>0</v>
      </c>
      <c r="Z1319" s="21">
        <v>184539</v>
      </c>
      <c r="AB1319" s="22">
        <v>184539</v>
      </c>
      <c r="AD1319" s="5" t="str">
        <f t="shared" si="20"/>
        <v>No</v>
      </c>
      <c r="AF1319" s="28"/>
      <c r="AG1319" s="21"/>
    </row>
    <row r="1320" spans="1:33">
      <c r="A1320" s="8" t="s">
        <v>1033</v>
      </c>
      <c r="B1320" s="8" t="s">
        <v>1034</v>
      </c>
      <c r="C1320" s="9" t="s">
        <v>120</v>
      </c>
      <c r="D1320" s="185">
        <v>6093</v>
      </c>
      <c r="E1320" s="188">
        <v>60093</v>
      </c>
      <c r="F1320" s="9" t="s">
        <v>88</v>
      </c>
      <c r="G1320" s="9" t="s">
        <v>5756</v>
      </c>
      <c r="H1320" s="10">
        <v>78162</v>
      </c>
      <c r="I1320" s="11">
        <v>9</v>
      </c>
      <c r="J1320" s="24">
        <v>0</v>
      </c>
      <c r="K1320" s="20"/>
      <c r="L1320" s="14">
        <v>0</v>
      </c>
      <c r="N1320" s="21">
        <v>0</v>
      </c>
      <c r="P1320" s="21">
        <v>0</v>
      </c>
      <c r="R1320" s="21">
        <v>0</v>
      </c>
      <c r="T1320" s="21">
        <v>0</v>
      </c>
      <c r="V1320" s="21">
        <v>0</v>
      </c>
      <c r="X1320" s="21">
        <v>0</v>
      </c>
      <c r="Z1320" s="21">
        <v>319928</v>
      </c>
      <c r="AB1320" s="22">
        <v>319928</v>
      </c>
      <c r="AD1320" s="5" t="str">
        <f t="shared" si="20"/>
        <v>No</v>
      </c>
      <c r="AF1320" s="28"/>
      <c r="AG1320" s="21"/>
    </row>
    <row r="1321" spans="1:33">
      <c r="A1321" s="8" t="s">
        <v>6219</v>
      </c>
      <c r="B1321" s="8" t="s">
        <v>6220</v>
      </c>
      <c r="C1321" s="9" t="s">
        <v>91</v>
      </c>
      <c r="D1321" s="185"/>
      <c r="E1321" s="188">
        <v>90252</v>
      </c>
      <c r="F1321" s="9" t="s">
        <v>83</v>
      </c>
      <c r="G1321" s="9" t="s">
        <v>5756</v>
      </c>
      <c r="H1321" s="10">
        <v>12150996</v>
      </c>
      <c r="I1321" s="11">
        <v>9</v>
      </c>
      <c r="J1321" s="24">
        <v>0</v>
      </c>
      <c r="K1321" s="20"/>
      <c r="L1321" s="14">
        <v>0</v>
      </c>
      <c r="N1321" s="21">
        <v>0</v>
      </c>
      <c r="P1321" s="21">
        <v>0</v>
      </c>
      <c r="R1321" s="21">
        <v>0</v>
      </c>
      <c r="T1321" s="21">
        <v>0</v>
      </c>
      <c r="V1321" s="21">
        <v>0</v>
      </c>
      <c r="X1321" s="21">
        <v>0</v>
      </c>
      <c r="Z1321" s="21">
        <v>0</v>
      </c>
      <c r="AB1321" s="22">
        <v>0</v>
      </c>
      <c r="AD1321" s="5" t="str">
        <f t="shared" si="20"/>
        <v>No</v>
      </c>
      <c r="AF1321" s="28"/>
      <c r="AG1321" s="21"/>
    </row>
    <row r="1322" spans="1:33">
      <c r="A1322" s="8" t="s">
        <v>2969</v>
      </c>
      <c r="B1322" s="8" t="s">
        <v>2970</v>
      </c>
      <c r="C1322" s="9" t="s">
        <v>120</v>
      </c>
      <c r="D1322" s="185">
        <v>6035</v>
      </c>
      <c r="E1322" s="188">
        <v>60035</v>
      </c>
      <c r="F1322" s="9" t="s">
        <v>83</v>
      </c>
      <c r="G1322" s="9" t="s">
        <v>5756</v>
      </c>
      <c r="H1322" s="10">
        <v>99437</v>
      </c>
      <c r="I1322" s="11">
        <v>9</v>
      </c>
      <c r="J1322" s="24">
        <v>0</v>
      </c>
      <c r="K1322" s="20"/>
      <c r="L1322" s="14">
        <v>0</v>
      </c>
      <c r="N1322" s="21">
        <v>0</v>
      </c>
      <c r="P1322" s="21">
        <v>0</v>
      </c>
      <c r="R1322" s="21">
        <v>0</v>
      </c>
      <c r="T1322" s="21">
        <v>0</v>
      </c>
      <c r="V1322" s="21">
        <v>0</v>
      </c>
      <c r="X1322" s="21">
        <v>0</v>
      </c>
      <c r="Z1322" s="21">
        <v>334834</v>
      </c>
      <c r="AB1322" s="22">
        <v>334834</v>
      </c>
      <c r="AD1322" s="5" t="str">
        <f t="shared" si="20"/>
        <v>No</v>
      </c>
      <c r="AF1322" s="28"/>
      <c r="AG1322" s="21"/>
    </row>
    <row r="1323" spans="1:33">
      <c r="A1323" s="8" t="s">
        <v>5318</v>
      </c>
      <c r="B1323" s="8" t="s">
        <v>5319</v>
      </c>
      <c r="C1323" s="9" t="s">
        <v>58</v>
      </c>
      <c r="D1323" s="185" t="s">
        <v>5320</v>
      </c>
      <c r="E1323" s="188" t="s">
        <v>5321</v>
      </c>
      <c r="F1323" s="9" t="s">
        <v>83</v>
      </c>
      <c r="G1323" s="9" t="s">
        <v>147</v>
      </c>
      <c r="H1323" s="10">
        <v>0</v>
      </c>
      <c r="I1323" s="11">
        <v>9</v>
      </c>
      <c r="J1323" s="24">
        <v>0</v>
      </c>
      <c r="K1323" s="20"/>
      <c r="L1323" s="14">
        <v>0</v>
      </c>
      <c r="N1323" s="21">
        <v>0</v>
      </c>
      <c r="P1323" s="21">
        <v>0</v>
      </c>
      <c r="R1323" s="21">
        <v>0</v>
      </c>
      <c r="T1323" s="21">
        <v>0</v>
      </c>
      <c r="V1323" s="21">
        <v>0</v>
      </c>
      <c r="X1323" s="21">
        <v>0</v>
      </c>
      <c r="Z1323" s="21">
        <v>140924</v>
      </c>
      <c r="AB1323" s="22">
        <v>140924</v>
      </c>
      <c r="AD1323" s="5" t="str">
        <f t="shared" si="20"/>
        <v>No</v>
      </c>
      <c r="AF1323" s="28"/>
      <c r="AG1323" s="21"/>
    </row>
    <row r="1324" spans="1:33">
      <c r="A1324" s="8" t="s">
        <v>859</v>
      </c>
      <c r="B1324" s="8" t="s">
        <v>860</v>
      </c>
      <c r="C1324" s="9" t="s">
        <v>129</v>
      </c>
      <c r="D1324" s="185" t="s">
        <v>861</v>
      </c>
      <c r="E1324" s="188" t="s">
        <v>862</v>
      </c>
      <c r="F1324" s="9" t="s">
        <v>83</v>
      </c>
      <c r="G1324" s="9" t="s">
        <v>147</v>
      </c>
      <c r="H1324" s="10">
        <v>0</v>
      </c>
      <c r="I1324" s="11">
        <v>9</v>
      </c>
      <c r="J1324" s="24">
        <v>0</v>
      </c>
      <c r="K1324" s="20"/>
      <c r="L1324" s="14">
        <v>0</v>
      </c>
      <c r="N1324" s="21">
        <v>0</v>
      </c>
      <c r="P1324" s="21">
        <v>0</v>
      </c>
      <c r="R1324" s="21">
        <v>0</v>
      </c>
      <c r="T1324" s="21">
        <v>0</v>
      </c>
      <c r="V1324" s="21">
        <v>0</v>
      </c>
      <c r="X1324" s="21">
        <v>0</v>
      </c>
      <c r="Z1324" s="21">
        <v>19695</v>
      </c>
      <c r="AB1324" s="22">
        <v>19695</v>
      </c>
      <c r="AD1324" s="5" t="str">
        <f t="shared" si="20"/>
        <v>No</v>
      </c>
      <c r="AF1324" s="28"/>
      <c r="AG1324" s="21"/>
    </row>
    <row r="1325" spans="1:33">
      <c r="A1325" s="8" t="s">
        <v>558</v>
      </c>
      <c r="B1325" s="8" t="s">
        <v>559</v>
      </c>
      <c r="C1325" s="9" t="s">
        <v>120</v>
      </c>
      <c r="D1325" s="185">
        <v>6068</v>
      </c>
      <c r="E1325" s="188">
        <v>60068</v>
      </c>
      <c r="F1325" s="9" t="s">
        <v>83</v>
      </c>
      <c r="G1325" s="9" t="s">
        <v>5756</v>
      </c>
      <c r="H1325" s="10">
        <v>5121892</v>
      </c>
      <c r="I1325" s="11">
        <v>9</v>
      </c>
      <c r="J1325" s="24">
        <v>0</v>
      </c>
      <c r="K1325" s="20"/>
      <c r="L1325" s="14">
        <v>0</v>
      </c>
      <c r="N1325" s="21">
        <v>0</v>
      </c>
      <c r="P1325" s="21">
        <v>0</v>
      </c>
      <c r="R1325" s="21">
        <v>0</v>
      </c>
      <c r="T1325" s="21">
        <v>0</v>
      </c>
      <c r="V1325" s="21">
        <v>0</v>
      </c>
      <c r="X1325" s="21">
        <v>0</v>
      </c>
      <c r="Z1325" s="21">
        <v>190430</v>
      </c>
      <c r="AB1325" s="22">
        <v>190430</v>
      </c>
      <c r="AD1325" s="5" t="str">
        <f t="shared" si="20"/>
        <v>No</v>
      </c>
      <c r="AF1325" s="28"/>
      <c r="AG1325" s="21"/>
    </row>
    <row r="1326" spans="1:33">
      <c r="A1326" s="8" t="s">
        <v>1948</v>
      </c>
      <c r="B1326" s="8" t="s">
        <v>1932</v>
      </c>
      <c r="C1326" s="9" t="s">
        <v>132</v>
      </c>
      <c r="D1326" s="185">
        <v>5177</v>
      </c>
      <c r="E1326" s="188">
        <v>50177</v>
      </c>
      <c r="F1326" s="9" t="s">
        <v>83</v>
      </c>
      <c r="G1326" s="9" t="s">
        <v>5756</v>
      </c>
      <c r="H1326" s="10">
        <v>54933</v>
      </c>
      <c r="I1326" s="11">
        <v>9</v>
      </c>
      <c r="J1326" s="24">
        <v>0</v>
      </c>
      <c r="K1326" s="20"/>
      <c r="L1326" s="14">
        <v>0</v>
      </c>
      <c r="N1326" s="21">
        <v>0</v>
      </c>
      <c r="P1326" s="21">
        <v>0</v>
      </c>
      <c r="R1326" s="21">
        <v>0</v>
      </c>
      <c r="T1326" s="21">
        <v>0</v>
      </c>
      <c r="V1326" s="21">
        <v>0</v>
      </c>
      <c r="X1326" s="21">
        <v>0</v>
      </c>
      <c r="Z1326" s="21">
        <v>288178</v>
      </c>
      <c r="AB1326" s="22">
        <v>288178</v>
      </c>
      <c r="AD1326" s="5" t="str">
        <f t="shared" si="20"/>
        <v>No</v>
      </c>
      <c r="AF1326" s="28"/>
      <c r="AG1326" s="21"/>
    </row>
    <row r="1327" spans="1:33">
      <c r="A1327" s="8" t="s">
        <v>3029</v>
      </c>
      <c r="B1327" s="8" t="s">
        <v>6458</v>
      </c>
      <c r="C1327" s="9" t="s">
        <v>233</v>
      </c>
      <c r="D1327" s="185" t="s">
        <v>3030</v>
      </c>
      <c r="E1327" s="188" t="s">
        <v>3031</v>
      </c>
      <c r="F1327" s="9" t="s">
        <v>88</v>
      </c>
      <c r="G1327" s="9" t="s">
        <v>147</v>
      </c>
      <c r="H1327" s="10">
        <v>0</v>
      </c>
      <c r="I1327" s="11">
        <v>9</v>
      </c>
      <c r="J1327" s="24">
        <v>0</v>
      </c>
      <c r="K1327" s="20"/>
      <c r="L1327" s="14">
        <v>0</v>
      </c>
      <c r="N1327" s="21">
        <v>0</v>
      </c>
      <c r="P1327" s="21">
        <v>0</v>
      </c>
      <c r="R1327" s="21">
        <v>0</v>
      </c>
      <c r="T1327" s="21">
        <v>0</v>
      </c>
      <c r="V1327" s="21">
        <v>0</v>
      </c>
      <c r="X1327" s="21">
        <v>0</v>
      </c>
      <c r="Z1327" s="21">
        <v>285739</v>
      </c>
      <c r="AB1327" s="22">
        <v>285739</v>
      </c>
      <c r="AD1327" s="5" t="str">
        <f t="shared" si="20"/>
        <v>No</v>
      </c>
      <c r="AF1327" s="28"/>
      <c r="AG1327" s="21"/>
    </row>
    <row r="1328" spans="1:33">
      <c r="A1328" s="8" t="s">
        <v>5273</v>
      </c>
      <c r="B1328" s="8" t="s">
        <v>6457</v>
      </c>
      <c r="C1328" s="9" t="s">
        <v>168</v>
      </c>
      <c r="D1328" s="185" t="s">
        <v>5274</v>
      </c>
      <c r="E1328" s="188" t="s">
        <v>5275</v>
      </c>
      <c r="F1328" s="9" t="s">
        <v>83</v>
      </c>
      <c r="G1328" s="9" t="s">
        <v>147</v>
      </c>
      <c r="H1328" s="10">
        <v>0</v>
      </c>
      <c r="I1328" s="11">
        <v>9</v>
      </c>
      <c r="J1328" s="24">
        <v>0</v>
      </c>
      <c r="K1328" s="20"/>
      <c r="L1328" s="14">
        <v>0</v>
      </c>
      <c r="N1328" s="21">
        <v>0</v>
      </c>
      <c r="P1328" s="21">
        <v>0</v>
      </c>
      <c r="R1328" s="21">
        <v>0</v>
      </c>
      <c r="T1328" s="21">
        <v>0</v>
      </c>
      <c r="V1328" s="21">
        <v>0</v>
      </c>
      <c r="X1328" s="21">
        <v>0</v>
      </c>
      <c r="Z1328" s="21">
        <v>85689</v>
      </c>
      <c r="AB1328" s="22">
        <v>85689</v>
      </c>
      <c r="AD1328" s="5" t="str">
        <f t="shared" si="20"/>
        <v>No</v>
      </c>
      <c r="AF1328" s="28"/>
      <c r="AG1328" s="21"/>
    </row>
    <row r="1329" spans="1:33">
      <c r="A1329" s="8" t="s">
        <v>299</v>
      </c>
      <c r="B1329" s="8" t="s">
        <v>300</v>
      </c>
      <c r="C1329" s="9" t="s">
        <v>213</v>
      </c>
      <c r="D1329" s="185" t="s">
        <v>301</v>
      </c>
      <c r="E1329" s="188" t="s">
        <v>302</v>
      </c>
      <c r="F1329" s="9" t="s">
        <v>83</v>
      </c>
      <c r="G1329" s="9" t="s">
        <v>147</v>
      </c>
      <c r="H1329" s="10">
        <v>0</v>
      </c>
      <c r="I1329" s="11">
        <v>9</v>
      </c>
      <c r="J1329" s="24">
        <v>0</v>
      </c>
      <c r="K1329" s="20"/>
      <c r="L1329" s="14">
        <v>0</v>
      </c>
      <c r="N1329" s="21">
        <v>0</v>
      </c>
      <c r="P1329" s="21">
        <v>0</v>
      </c>
      <c r="R1329" s="21">
        <v>0</v>
      </c>
      <c r="T1329" s="21">
        <v>0</v>
      </c>
      <c r="V1329" s="21">
        <v>0</v>
      </c>
      <c r="X1329" s="21">
        <v>0</v>
      </c>
      <c r="Z1329" s="21">
        <v>167600</v>
      </c>
      <c r="AB1329" s="22">
        <v>167600</v>
      </c>
      <c r="AD1329" s="5" t="str">
        <f t="shared" si="20"/>
        <v>No</v>
      </c>
      <c r="AF1329" s="28"/>
      <c r="AG1329" s="21"/>
    </row>
    <row r="1330" spans="1:33">
      <c r="A1330" s="8" t="s">
        <v>3161</v>
      </c>
      <c r="B1330" s="8" t="s">
        <v>3162</v>
      </c>
      <c r="C1330" s="9" t="s">
        <v>50</v>
      </c>
      <c r="D1330" s="185" t="s">
        <v>3163</v>
      </c>
      <c r="E1330" s="188" t="s">
        <v>3164</v>
      </c>
      <c r="F1330" s="9" t="s">
        <v>83</v>
      </c>
      <c r="G1330" s="9" t="s">
        <v>147</v>
      </c>
      <c r="H1330" s="10">
        <v>0</v>
      </c>
      <c r="I1330" s="11">
        <v>9</v>
      </c>
      <c r="J1330" s="24">
        <v>0</v>
      </c>
      <c r="K1330" s="20"/>
      <c r="L1330" s="14">
        <v>0</v>
      </c>
      <c r="N1330" s="21">
        <v>0</v>
      </c>
      <c r="P1330" s="21">
        <v>0</v>
      </c>
      <c r="R1330" s="21">
        <v>0</v>
      </c>
      <c r="T1330" s="21">
        <v>0</v>
      </c>
      <c r="V1330" s="21">
        <v>0</v>
      </c>
      <c r="X1330" s="21">
        <v>0</v>
      </c>
      <c r="Z1330" s="21">
        <v>0</v>
      </c>
      <c r="AB1330" s="22">
        <v>0</v>
      </c>
      <c r="AD1330" s="5" t="str">
        <f t="shared" si="20"/>
        <v>No</v>
      </c>
      <c r="AF1330" s="28"/>
      <c r="AG1330" s="21"/>
    </row>
    <row r="1331" spans="1:33">
      <c r="A1331" s="8" t="s">
        <v>3468</v>
      </c>
      <c r="B1331" s="8" t="s">
        <v>3469</v>
      </c>
      <c r="C1331" s="9" t="s">
        <v>34</v>
      </c>
      <c r="D1331" s="185" t="s">
        <v>3470</v>
      </c>
      <c r="E1331" s="188" t="s">
        <v>3471</v>
      </c>
      <c r="F1331" s="9" t="s">
        <v>83</v>
      </c>
      <c r="G1331" s="9" t="s">
        <v>147</v>
      </c>
      <c r="H1331" s="10">
        <v>0</v>
      </c>
      <c r="I1331" s="11">
        <v>9</v>
      </c>
      <c r="J1331" s="24">
        <v>0</v>
      </c>
      <c r="K1331" s="20"/>
      <c r="L1331" s="14">
        <v>0</v>
      </c>
      <c r="N1331" s="21">
        <v>0</v>
      </c>
      <c r="P1331" s="21">
        <v>0</v>
      </c>
      <c r="R1331" s="21">
        <v>0</v>
      </c>
      <c r="T1331" s="21">
        <v>0</v>
      </c>
      <c r="V1331" s="21">
        <v>0</v>
      </c>
      <c r="X1331" s="21">
        <v>0</v>
      </c>
      <c r="Z1331" s="21">
        <v>74281</v>
      </c>
      <c r="AB1331" s="22">
        <v>74281</v>
      </c>
      <c r="AD1331" s="5" t="str">
        <f t="shared" si="20"/>
        <v>No</v>
      </c>
      <c r="AF1331" s="28"/>
      <c r="AG1331" s="21"/>
    </row>
    <row r="1332" spans="1:33">
      <c r="A1332" s="8" t="s">
        <v>4313</v>
      </c>
      <c r="B1332" s="8" t="s">
        <v>4314</v>
      </c>
      <c r="C1332" s="9" t="s">
        <v>235</v>
      </c>
      <c r="D1332" s="185" t="s">
        <v>4315</v>
      </c>
      <c r="E1332" s="188" t="s">
        <v>4316</v>
      </c>
      <c r="F1332" s="9" t="s">
        <v>83</v>
      </c>
      <c r="G1332" s="9" t="s">
        <v>147</v>
      </c>
      <c r="H1332" s="10">
        <v>0</v>
      </c>
      <c r="I1332" s="11">
        <v>9</v>
      </c>
      <c r="J1332" s="24">
        <v>0</v>
      </c>
      <c r="K1332" s="20"/>
      <c r="L1332" s="14">
        <v>0</v>
      </c>
      <c r="N1332" s="21">
        <v>0</v>
      </c>
      <c r="P1332" s="21">
        <v>0</v>
      </c>
      <c r="R1332" s="21">
        <v>0</v>
      </c>
      <c r="T1332" s="21">
        <v>0</v>
      </c>
      <c r="V1332" s="21">
        <v>0</v>
      </c>
      <c r="X1332" s="21">
        <v>0</v>
      </c>
      <c r="Z1332" s="21">
        <v>130131</v>
      </c>
      <c r="AB1332" s="22">
        <v>130131</v>
      </c>
      <c r="AD1332" s="5" t="str">
        <f t="shared" si="20"/>
        <v>No</v>
      </c>
      <c r="AF1332" s="28"/>
      <c r="AG1332" s="21"/>
    </row>
    <row r="1333" spans="1:33">
      <c r="A1333" s="8" t="s">
        <v>2580</v>
      </c>
      <c r="B1333" s="8" t="s">
        <v>1798</v>
      </c>
      <c r="C1333" s="9" t="s">
        <v>466</v>
      </c>
      <c r="D1333" s="185" t="s">
        <v>2581</v>
      </c>
      <c r="E1333" s="188" t="s">
        <v>2582</v>
      </c>
      <c r="F1333" s="9" t="s">
        <v>83</v>
      </c>
      <c r="G1333" s="9" t="s">
        <v>147</v>
      </c>
      <c r="H1333" s="10">
        <v>0</v>
      </c>
      <c r="I1333" s="11">
        <v>9</v>
      </c>
      <c r="J1333" s="24">
        <v>0</v>
      </c>
      <c r="K1333" s="20"/>
      <c r="L1333" s="14">
        <v>0</v>
      </c>
      <c r="N1333" s="21">
        <v>0</v>
      </c>
      <c r="P1333" s="21">
        <v>0</v>
      </c>
      <c r="R1333" s="21">
        <v>0</v>
      </c>
      <c r="T1333" s="21">
        <v>0</v>
      </c>
      <c r="V1333" s="21">
        <v>0</v>
      </c>
      <c r="X1333" s="21">
        <v>0</v>
      </c>
      <c r="Z1333" s="21">
        <v>89544</v>
      </c>
      <c r="AB1333" s="22">
        <v>89544</v>
      </c>
      <c r="AD1333" s="5" t="str">
        <f t="shared" si="20"/>
        <v>No</v>
      </c>
      <c r="AF1333" s="28"/>
      <c r="AG1333" s="21"/>
    </row>
    <row r="1334" spans="1:33">
      <c r="A1334" s="8" t="s">
        <v>899</v>
      </c>
      <c r="B1334" s="8" t="s">
        <v>900</v>
      </c>
      <c r="C1334" s="9" t="s">
        <v>129</v>
      </c>
      <c r="D1334" s="185" t="s">
        <v>901</v>
      </c>
      <c r="E1334" s="188" t="s">
        <v>902</v>
      </c>
      <c r="F1334" s="9" t="s">
        <v>83</v>
      </c>
      <c r="G1334" s="9" t="s">
        <v>147</v>
      </c>
      <c r="H1334" s="10">
        <v>0</v>
      </c>
      <c r="I1334" s="11">
        <v>9</v>
      </c>
      <c r="J1334" s="24">
        <v>0</v>
      </c>
      <c r="K1334" s="20"/>
      <c r="L1334" s="14">
        <v>0</v>
      </c>
      <c r="N1334" s="21">
        <v>0</v>
      </c>
      <c r="P1334" s="21">
        <v>0</v>
      </c>
      <c r="R1334" s="21">
        <v>0</v>
      </c>
      <c r="T1334" s="21">
        <v>0</v>
      </c>
      <c r="V1334" s="21">
        <v>0</v>
      </c>
      <c r="X1334" s="21">
        <v>0</v>
      </c>
      <c r="Z1334" s="21">
        <v>18001</v>
      </c>
      <c r="AB1334" s="22">
        <v>18001</v>
      </c>
      <c r="AD1334" s="5" t="str">
        <f t="shared" si="20"/>
        <v>No</v>
      </c>
      <c r="AF1334" s="28"/>
      <c r="AG1334" s="21"/>
    </row>
    <row r="1335" spans="1:33">
      <c r="A1335" s="8" t="s">
        <v>6596</v>
      </c>
      <c r="B1335" s="8" t="s">
        <v>2028</v>
      </c>
      <c r="C1335" s="9" t="s">
        <v>69</v>
      </c>
      <c r="D1335" s="185" t="s">
        <v>2029</v>
      </c>
      <c r="E1335" s="188" t="s">
        <v>2030</v>
      </c>
      <c r="F1335" s="9" t="s">
        <v>157</v>
      </c>
      <c r="G1335" s="9" t="s">
        <v>147</v>
      </c>
      <c r="H1335" s="10">
        <v>0</v>
      </c>
      <c r="I1335" s="11">
        <v>9</v>
      </c>
      <c r="J1335" s="24">
        <v>0</v>
      </c>
      <c r="K1335" s="20"/>
      <c r="L1335" s="14">
        <v>0</v>
      </c>
      <c r="N1335" s="21">
        <v>0</v>
      </c>
      <c r="P1335" s="21">
        <v>0</v>
      </c>
      <c r="R1335" s="21">
        <v>0</v>
      </c>
      <c r="T1335" s="21">
        <v>0</v>
      </c>
      <c r="V1335" s="21">
        <v>0</v>
      </c>
      <c r="X1335" s="21">
        <v>0</v>
      </c>
      <c r="Z1335" s="21">
        <v>106301</v>
      </c>
      <c r="AB1335" s="22">
        <v>106301</v>
      </c>
      <c r="AD1335" s="5" t="str">
        <f t="shared" si="20"/>
        <v>No</v>
      </c>
      <c r="AF1335" s="28"/>
      <c r="AG1335" s="21"/>
    </row>
    <row r="1336" spans="1:33">
      <c r="A1336" s="8" t="s">
        <v>6251</v>
      </c>
      <c r="B1336" s="8" t="s">
        <v>6085</v>
      </c>
      <c r="C1336" s="9" t="s">
        <v>129</v>
      </c>
      <c r="D1336" s="185" t="s">
        <v>844</v>
      </c>
      <c r="E1336" s="188" t="s">
        <v>845</v>
      </c>
      <c r="F1336" s="9" t="s">
        <v>83</v>
      </c>
      <c r="G1336" s="9" t="s">
        <v>147</v>
      </c>
      <c r="H1336" s="10">
        <v>0</v>
      </c>
      <c r="I1336" s="11">
        <v>9</v>
      </c>
      <c r="J1336" s="24">
        <v>0</v>
      </c>
      <c r="K1336" s="20"/>
      <c r="L1336" s="14">
        <v>0</v>
      </c>
      <c r="N1336" s="21">
        <v>0</v>
      </c>
      <c r="P1336" s="21">
        <v>0</v>
      </c>
      <c r="R1336" s="21">
        <v>0</v>
      </c>
      <c r="T1336" s="21">
        <v>0</v>
      </c>
      <c r="V1336" s="21">
        <v>0</v>
      </c>
      <c r="X1336" s="21">
        <v>0</v>
      </c>
      <c r="Z1336" s="21">
        <v>18848</v>
      </c>
      <c r="AB1336" s="22">
        <v>18848</v>
      </c>
      <c r="AD1336" s="5" t="str">
        <f t="shared" si="20"/>
        <v>No</v>
      </c>
      <c r="AF1336" s="28"/>
      <c r="AG1336" s="21"/>
    </row>
    <row r="1337" spans="1:33">
      <c r="A1337" s="8" t="s">
        <v>4401</v>
      </c>
      <c r="B1337" s="8" t="s">
        <v>4402</v>
      </c>
      <c r="C1337" s="9" t="s">
        <v>235</v>
      </c>
      <c r="D1337" s="185" t="s">
        <v>4403</v>
      </c>
      <c r="E1337" s="188" t="s">
        <v>4404</v>
      </c>
      <c r="F1337" s="9" t="s">
        <v>83</v>
      </c>
      <c r="G1337" s="9" t="s">
        <v>147</v>
      </c>
      <c r="H1337" s="10">
        <v>0</v>
      </c>
      <c r="I1337" s="11">
        <v>9</v>
      </c>
      <c r="J1337" s="24">
        <v>0</v>
      </c>
      <c r="K1337" s="20"/>
      <c r="L1337" s="14">
        <v>0</v>
      </c>
      <c r="N1337" s="21">
        <v>0</v>
      </c>
      <c r="P1337" s="21">
        <v>0</v>
      </c>
      <c r="R1337" s="21">
        <v>0</v>
      </c>
      <c r="T1337" s="21">
        <v>0</v>
      </c>
      <c r="V1337" s="21">
        <v>0</v>
      </c>
      <c r="X1337" s="21">
        <v>0</v>
      </c>
      <c r="Z1337" s="21">
        <v>140076</v>
      </c>
      <c r="AB1337" s="22">
        <v>140076</v>
      </c>
      <c r="AD1337" s="5" t="str">
        <f t="shared" si="20"/>
        <v>No</v>
      </c>
      <c r="AF1337" s="28"/>
      <c r="AG1337" s="21"/>
    </row>
    <row r="1338" spans="1:33">
      <c r="A1338" s="8" t="s">
        <v>4780</v>
      </c>
      <c r="B1338" s="8" t="s">
        <v>3550</v>
      </c>
      <c r="C1338" s="9" t="s">
        <v>109</v>
      </c>
      <c r="D1338" s="185">
        <v>4020</v>
      </c>
      <c r="E1338" s="188">
        <v>40020</v>
      </c>
      <c r="F1338" s="9" t="s">
        <v>83</v>
      </c>
      <c r="G1338" s="9" t="s">
        <v>5756</v>
      </c>
      <c r="H1338" s="10">
        <v>70543</v>
      </c>
      <c r="I1338" s="11">
        <v>9</v>
      </c>
      <c r="J1338" s="24">
        <v>0</v>
      </c>
      <c r="K1338" s="20"/>
      <c r="L1338" s="14">
        <v>0</v>
      </c>
      <c r="N1338" s="21">
        <v>0</v>
      </c>
      <c r="P1338" s="21">
        <v>0</v>
      </c>
      <c r="R1338" s="21">
        <v>0</v>
      </c>
      <c r="T1338" s="21">
        <v>0</v>
      </c>
      <c r="V1338" s="21">
        <v>0</v>
      </c>
      <c r="X1338" s="21">
        <v>0</v>
      </c>
      <c r="Z1338" s="21">
        <v>34669</v>
      </c>
      <c r="AB1338" s="22">
        <v>34669</v>
      </c>
      <c r="AD1338" s="5" t="str">
        <f t="shared" si="20"/>
        <v>No</v>
      </c>
      <c r="AF1338" s="28"/>
      <c r="AG1338" s="21"/>
    </row>
    <row r="1339" spans="1:33">
      <c r="A1339" s="8" t="s">
        <v>5311</v>
      </c>
      <c r="B1339" s="8" t="s">
        <v>485</v>
      </c>
      <c r="C1339" s="9" t="s">
        <v>58</v>
      </c>
      <c r="D1339" s="185" t="s">
        <v>5312</v>
      </c>
      <c r="E1339" s="188" t="s">
        <v>5313</v>
      </c>
      <c r="F1339" s="9" t="s">
        <v>83</v>
      </c>
      <c r="G1339" s="9" t="s">
        <v>147</v>
      </c>
      <c r="H1339" s="10">
        <v>0</v>
      </c>
      <c r="I1339" s="11">
        <v>9</v>
      </c>
      <c r="J1339" s="24">
        <v>0</v>
      </c>
      <c r="K1339" s="20"/>
      <c r="L1339" s="14">
        <v>0</v>
      </c>
      <c r="N1339" s="21">
        <v>0</v>
      </c>
      <c r="P1339" s="21">
        <v>0</v>
      </c>
      <c r="R1339" s="21">
        <v>0</v>
      </c>
      <c r="T1339" s="21">
        <v>0</v>
      </c>
      <c r="V1339" s="21">
        <v>0</v>
      </c>
      <c r="X1339" s="21">
        <v>0</v>
      </c>
      <c r="Z1339" s="21">
        <v>102725</v>
      </c>
      <c r="AB1339" s="22">
        <v>102725</v>
      </c>
      <c r="AD1339" s="5" t="str">
        <f t="shared" si="20"/>
        <v>No</v>
      </c>
      <c r="AF1339" s="28"/>
      <c r="AG1339" s="21"/>
    </row>
    <row r="1340" spans="1:33">
      <c r="A1340" s="8" t="s">
        <v>3428</v>
      </c>
      <c r="B1340" s="8" t="s">
        <v>1089</v>
      </c>
      <c r="C1340" s="9" t="s">
        <v>34</v>
      </c>
      <c r="D1340" s="185" t="s">
        <v>3429</v>
      </c>
      <c r="E1340" s="188" t="s">
        <v>3430</v>
      </c>
      <c r="F1340" s="9" t="s">
        <v>157</v>
      </c>
      <c r="G1340" s="9" t="s">
        <v>147</v>
      </c>
      <c r="H1340" s="10">
        <v>0</v>
      </c>
      <c r="I1340" s="11">
        <v>9</v>
      </c>
      <c r="J1340" s="24">
        <v>0</v>
      </c>
      <c r="K1340" s="20"/>
      <c r="L1340" s="14">
        <v>0</v>
      </c>
      <c r="N1340" s="21">
        <v>0</v>
      </c>
      <c r="P1340" s="21">
        <v>0</v>
      </c>
      <c r="R1340" s="21">
        <v>0</v>
      </c>
      <c r="T1340" s="21">
        <v>0</v>
      </c>
      <c r="V1340" s="21">
        <v>0</v>
      </c>
      <c r="X1340" s="21">
        <v>0</v>
      </c>
      <c r="Z1340" s="21">
        <v>34889</v>
      </c>
      <c r="AB1340" s="22">
        <v>34889</v>
      </c>
      <c r="AD1340" s="5" t="str">
        <f t="shared" si="20"/>
        <v>No</v>
      </c>
      <c r="AF1340" s="28"/>
      <c r="AG1340" s="21"/>
    </row>
    <row r="1341" spans="1:33">
      <c r="A1341" s="8" t="s">
        <v>3317</v>
      </c>
      <c r="B1341" s="8" t="s">
        <v>3318</v>
      </c>
      <c r="C1341" s="9" t="s">
        <v>555</v>
      </c>
      <c r="D1341" s="185" t="s">
        <v>3319</v>
      </c>
      <c r="E1341" s="188" t="s">
        <v>3320</v>
      </c>
      <c r="F1341" s="9" t="s">
        <v>83</v>
      </c>
      <c r="G1341" s="9" t="s">
        <v>147</v>
      </c>
      <c r="H1341" s="10">
        <v>0</v>
      </c>
      <c r="I1341" s="11">
        <v>9</v>
      </c>
      <c r="J1341" s="24">
        <v>0</v>
      </c>
      <c r="K1341" s="20"/>
      <c r="L1341" s="14">
        <v>0</v>
      </c>
      <c r="N1341" s="21">
        <v>0</v>
      </c>
      <c r="P1341" s="21">
        <v>0</v>
      </c>
      <c r="R1341" s="21">
        <v>0</v>
      </c>
      <c r="T1341" s="21">
        <v>0</v>
      </c>
      <c r="V1341" s="21">
        <v>0</v>
      </c>
      <c r="X1341" s="21">
        <v>0</v>
      </c>
      <c r="Z1341" s="21">
        <v>225400</v>
      </c>
      <c r="AB1341" s="22">
        <v>225400</v>
      </c>
      <c r="AD1341" s="5" t="str">
        <f t="shared" si="20"/>
        <v>No</v>
      </c>
      <c r="AF1341" s="28"/>
      <c r="AG1341" s="21"/>
    </row>
    <row r="1342" spans="1:33">
      <c r="A1342" s="8" t="s">
        <v>3035</v>
      </c>
      <c r="B1342" s="8" t="s">
        <v>3036</v>
      </c>
      <c r="C1342" s="9" t="s">
        <v>233</v>
      </c>
      <c r="D1342" s="185" t="s">
        <v>3037</v>
      </c>
      <c r="E1342" s="188" t="s">
        <v>3038</v>
      </c>
      <c r="F1342" s="9" t="s">
        <v>88</v>
      </c>
      <c r="G1342" s="9" t="s">
        <v>147</v>
      </c>
      <c r="H1342" s="10">
        <v>0</v>
      </c>
      <c r="I1342" s="11">
        <v>9</v>
      </c>
      <c r="J1342" s="24">
        <v>0</v>
      </c>
      <c r="K1342" s="20"/>
      <c r="L1342" s="14">
        <v>0</v>
      </c>
      <c r="N1342" s="21">
        <v>0</v>
      </c>
      <c r="P1342" s="21">
        <v>0</v>
      </c>
      <c r="R1342" s="21">
        <v>0</v>
      </c>
      <c r="T1342" s="21">
        <v>0</v>
      </c>
      <c r="V1342" s="21">
        <v>0</v>
      </c>
      <c r="X1342" s="21">
        <v>0</v>
      </c>
      <c r="Z1342" s="21">
        <v>282955</v>
      </c>
      <c r="AB1342" s="22">
        <v>282955</v>
      </c>
      <c r="AD1342" s="5" t="str">
        <f t="shared" si="20"/>
        <v>No</v>
      </c>
      <c r="AF1342" s="28"/>
      <c r="AG1342" s="21"/>
    </row>
    <row r="1343" spans="1:33">
      <c r="A1343" s="8" t="s">
        <v>6595</v>
      </c>
      <c r="B1343" s="8" t="s">
        <v>3340</v>
      </c>
      <c r="C1343" s="9" t="s">
        <v>91</v>
      </c>
      <c r="D1343" s="185" t="s">
        <v>5067</v>
      </c>
      <c r="E1343" s="188" t="s">
        <v>5068</v>
      </c>
      <c r="F1343" s="9" t="s">
        <v>83</v>
      </c>
      <c r="G1343" s="9" t="s">
        <v>147</v>
      </c>
      <c r="H1343" s="10">
        <v>0</v>
      </c>
      <c r="I1343" s="11">
        <v>9</v>
      </c>
      <c r="J1343" s="24">
        <v>0</v>
      </c>
      <c r="K1343" s="20"/>
      <c r="L1343" s="14">
        <v>0</v>
      </c>
      <c r="N1343" s="21">
        <v>0</v>
      </c>
      <c r="P1343" s="21">
        <v>0</v>
      </c>
      <c r="R1343" s="21">
        <v>0</v>
      </c>
      <c r="T1343" s="21">
        <v>0</v>
      </c>
      <c r="V1343" s="21">
        <v>0</v>
      </c>
      <c r="X1343" s="21">
        <v>0</v>
      </c>
      <c r="Z1343" s="21">
        <v>0</v>
      </c>
      <c r="AB1343" s="22">
        <v>0</v>
      </c>
      <c r="AD1343" s="5" t="str">
        <f t="shared" si="20"/>
        <v>No</v>
      </c>
      <c r="AF1343" s="28"/>
      <c r="AG1343" s="21"/>
    </row>
    <row r="1344" spans="1:33">
      <c r="A1344" s="8" t="s">
        <v>1344</v>
      </c>
      <c r="B1344" s="8" t="s">
        <v>1345</v>
      </c>
      <c r="C1344" s="9" t="s">
        <v>39</v>
      </c>
      <c r="D1344" s="185" t="s">
        <v>1346</v>
      </c>
      <c r="E1344" s="188">
        <v>99340</v>
      </c>
      <c r="F1344" s="9" t="s">
        <v>36</v>
      </c>
      <c r="G1344" s="9" t="s">
        <v>5756</v>
      </c>
      <c r="H1344" s="10">
        <v>0</v>
      </c>
      <c r="I1344" s="11">
        <v>9</v>
      </c>
      <c r="J1344" s="24">
        <v>0</v>
      </c>
      <c r="K1344" s="20"/>
      <c r="L1344" s="14">
        <v>0</v>
      </c>
      <c r="N1344" s="21">
        <v>0</v>
      </c>
      <c r="P1344" s="21">
        <v>0</v>
      </c>
      <c r="R1344" s="21">
        <v>0</v>
      </c>
      <c r="T1344" s="21">
        <v>0</v>
      </c>
      <c r="V1344" s="21">
        <v>0</v>
      </c>
      <c r="X1344" s="21">
        <v>0</v>
      </c>
      <c r="Z1344" s="21">
        <v>0</v>
      </c>
      <c r="AB1344" s="22">
        <v>0</v>
      </c>
      <c r="AD1344" s="5" t="str">
        <f t="shared" si="20"/>
        <v>No</v>
      </c>
      <c r="AF1344" s="28"/>
      <c r="AG1344" s="21"/>
    </row>
    <row r="1345" spans="1:33">
      <c r="A1345" s="8" t="s">
        <v>6207</v>
      </c>
      <c r="B1345" s="8" t="s">
        <v>244</v>
      </c>
      <c r="C1345" s="9" t="s">
        <v>235</v>
      </c>
      <c r="D1345" s="185" t="s">
        <v>6208</v>
      </c>
      <c r="E1345" s="188" t="s">
        <v>6209</v>
      </c>
      <c r="F1345" s="9" t="s">
        <v>157</v>
      </c>
      <c r="G1345" s="9" t="s">
        <v>147</v>
      </c>
      <c r="H1345" s="10">
        <v>280648</v>
      </c>
      <c r="I1345" s="11">
        <v>9</v>
      </c>
      <c r="J1345" s="24">
        <v>0</v>
      </c>
      <c r="K1345" s="20"/>
      <c r="L1345" s="14">
        <v>0</v>
      </c>
      <c r="N1345" s="21">
        <v>0</v>
      </c>
      <c r="P1345" s="21">
        <v>0</v>
      </c>
      <c r="R1345" s="21">
        <v>0</v>
      </c>
      <c r="T1345" s="21">
        <v>0</v>
      </c>
      <c r="V1345" s="21">
        <v>0</v>
      </c>
      <c r="X1345" s="21">
        <v>0</v>
      </c>
      <c r="Z1345" s="21">
        <v>525455</v>
      </c>
      <c r="AB1345" s="22">
        <v>525455</v>
      </c>
      <c r="AD1345" s="5" t="str">
        <f t="shared" si="20"/>
        <v>No</v>
      </c>
      <c r="AF1345" s="28"/>
      <c r="AG1345" s="21"/>
    </row>
    <row r="1346" spans="1:33">
      <c r="A1346" s="8" t="s">
        <v>641</v>
      </c>
      <c r="B1346" s="8" t="s">
        <v>642</v>
      </c>
      <c r="C1346" s="9" t="s">
        <v>106</v>
      </c>
      <c r="D1346" s="185">
        <v>7040</v>
      </c>
      <c r="E1346" s="188">
        <v>70040</v>
      </c>
      <c r="F1346" s="9" t="s">
        <v>83</v>
      </c>
      <c r="G1346" s="9" t="s">
        <v>5756</v>
      </c>
      <c r="H1346" s="10">
        <v>82775</v>
      </c>
      <c r="I1346" s="11">
        <v>9</v>
      </c>
      <c r="J1346" s="24">
        <v>0</v>
      </c>
      <c r="K1346" s="20"/>
      <c r="L1346" s="14">
        <v>0</v>
      </c>
      <c r="N1346" s="21">
        <v>0</v>
      </c>
      <c r="P1346" s="21">
        <v>0</v>
      </c>
      <c r="R1346" s="21">
        <v>0</v>
      </c>
      <c r="T1346" s="21">
        <v>0</v>
      </c>
      <c r="V1346" s="21">
        <v>0</v>
      </c>
      <c r="X1346" s="21">
        <v>0</v>
      </c>
      <c r="Z1346" s="21">
        <v>16705</v>
      </c>
      <c r="AB1346" s="22">
        <v>16705</v>
      </c>
      <c r="AD1346" s="5" t="str">
        <f t="shared" si="20"/>
        <v>No</v>
      </c>
      <c r="AF1346" s="28"/>
      <c r="AG1346" s="21"/>
    </row>
    <row r="1347" spans="1:33">
      <c r="A1347" s="8" t="s">
        <v>1611</v>
      </c>
      <c r="B1347" s="8" t="s">
        <v>1600</v>
      </c>
      <c r="C1347" s="9" t="s">
        <v>178</v>
      </c>
      <c r="D1347" s="185" t="s">
        <v>1612</v>
      </c>
      <c r="E1347" s="188" t="s">
        <v>1613</v>
      </c>
      <c r="F1347" s="9" t="s">
        <v>88</v>
      </c>
      <c r="G1347" s="9" t="s">
        <v>147</v>
      </c>
      <c r="H1347" s="10">
        <v>0</v>
      </c>
      <c r="I1347" s="11">
        <v>9</v>
      </c>
      <c r="J1347" s="24">
        <v>0</v>
      </c>
      <c r="K1347" s="20"/>
      <c r="L1347" s="14">
        <v>0</v>
      </c>
      <c r="N1347" s="21">
        <v>0</v>
      </c>
      <c r="P1347" s="21">
        <v>0</v>
      </c>
      <c r="R1347" s="21">
        <v>0</v>
      </c>
      <c r="T1347" s="21">
        <v>0</v>
      </c>
      <c r="V1347" s="21">
        <v>0</v>
      </c>
      <c r="X1347" s="21">
        <v>0</v>
      </c>
      <c r="Z1347" s="21">
        <v>316429</v>
      </c>
      <c r="AB1347" s="22">
        <v>316429</v>
      </c>
      <c r="AD1347" s="5" t="str">
        <f t="shared" ref="AD1347:AD1410" si="21">IF(AC1347&amp;AA1347&amp;Y1347&amp;W1347&amp;U1347&amp;S1347&amp;Q1347&amp;O1347&amp;M1347&amp;K1347&lt;&gt;"","Yes","No")</f>
        <v>No</v>
      </c>
      <c r="AF1347" s="28"/>
      <c r="AG1347" s="21"/>
    </row>
    <row r="1348" spans="1:33">
      <c r="A1348" s="8" t="s">
        <v>5352</v>
      </c>
      <c r="B1348" s="8" t="s">
        <v>1089</v>
      </c>
      <c r="C1348" s="9" t="s">
        <v>58</v>
      </c>
      <c r="D1348" s="185" t="s">
        <v>5353</v>
      </c>
      <c r="E1348" s="188" t="s">
        <v>5354</v>
      </c>
      <c r="F1348" s="9" t="s">
        <v>83</v>
      </c>
      <c r="G1348" s="9" t="s">
        <v>147</v>
      </c>
      <c r="H1348" s="10">
        <v>0</v>
      </c>
      <c r="I1348" s="11">
        <v>8</v>
      </c>
      <c r="J1348" s="24">
        <v>0</v>
      </c>
      <c r="K1348" s="20"/>
      <c r="L1348" s="14">
        <v>0</v>
      </c>
      <c r="N1348" s="21">
        <v>0</v>
      </c>
      <c r="P1348" s="21">
        <v>0</v>
      </c>
      <c r="R1348" s="21">
        <v>0</v>
      </c>
      <c r="T1348" s="21">
        <v>0</v>
      </c>
      <c r="V1348" s="21">
        <v>0</v>
      </c>
      <c r="X1348" s="21">
        <v>0</v>
      </c>
      <c r="Z1348" s="21">
        <v>174183</v>
      </c>
      <c r="AB1348" s="22">
        <v>174183</v>
      </c>
      <c r="AD1348" s="5" t="str">
        <f t="shared" si="21"/>
        <v>No</v>
      </c>
      <c r="AF1348" s="28"/>
      <c r="AG1348" s="21"/>
    </row>
    <row r="1349" spans="1:33">
      <c r="A1349" s="8" t="s">
        <v>32</v>
      </c>
      <c r="B1349" s="8" t="s">
        <v>33</v>
      </c>
      <c r="C1349" s="9" t="s">
        <v>34</v>
      </c>
      <c r="D1349" s="185" t="s">
        <v>35</v>
      </c>
      <c r="E1349" s="188">
        <v>88182</v>
      </c>
      <c r="F1349" s="9" t="s">
        <v>36</v>
      </c>
      <c r="G1349" s="9" t="s">
        <v>5756</v>
      </c>
      <c r="H1349" s="10">
        <v>0</v>
      </c>
      <c r="I1349" s="11">
        <v>8</v>
      </c>
      <c r="J1349" s="24">
        <v>0</v>
      </c>
      <c r="K1349" s="20"/>
      <c r="L1349" s="14">
        <v>0</v>
      </c>
      <c r="N1349" s="21">
        <v>0</v>
      </c>
      <c r="P1349" s="21">
        <v>0</v>
      </c>
      <c r="R1349" s="21">
        <v>0</v>
      </c>
      <c r="T1349" s="21">
        <v>0</v>
      </c>
      <c r="V1349" s="21">
        <v>0</v>
      </c>
      <c r="X1349" s="21">
        <v>0</v>
      </c>
      <c r="Z1349" s="21">
        <v>35426</v>
      </c>
      <c r="AB1349" s="22">
        <v>35426</v>
      </c>
      <c r="AD1349" s="5" t="str">
        <f t="shared" si="21"/>
        <v>No</v>
      </c>
      <c r="AF1349" s="28"/>
      <c r="AG1349" s="21"/>
    </row>
    <row r="1350" spans="1:33">
      <c r="A1350" s="8" t="s">
        <v>3911</v>
      </c>
      <c r="B1350" s="8" t="s">
        <v>3912</v>
      </c>
      <c r="C1350" s="9" t="s">
        <v>278</v>
      </c>
      <c r="D1350" s="185" t="s">
        <v>3913</v>
      </c>
      <c r="E1350" s="188" t="s">
        <v>3914</v>
      </c>
      <c r="F1350" s="9" t="s">
        <v>157</v>
      </c>
      <c r="G1350" s="9" t="s">
        <v>147</v>
      </c>
      <c r="H1350" s="10">
        <v>0</v>
      </c>
      <c r="I1350" s="11">
        <v>8</v>
      </c>
      <c r="J1350" s="24">
        <v>0</v>
      </c>
      <c r="K1350" s="20"/>
      <c r="L1350" s="14">
        <v>0</v>
      </c>
      <c r="N1350" s="21">
        <v>0</v>
      </c>
      <c r="P1350" s="21">
        <v>0</v>
      </c>
      <c r="R1350" s="21">
        <v>0</v>
      </c>
      <c r="T1350" s="21">
        <v>0</v>
      </c>
      <c r="V1350" s="21">
        <v>0</v>
      </c>
      <c r="X1350" s="21">
        <v>0</v>
      </c>
      <c r="Z1350" s="21">
        <v>20177</v>
      </c>
      <c r="AB1350" s="22">
        <v>20177</v>
      </c>
      <c r="AD1350" s="5" t="str">
        <f t="shared" si="21"/>
        <v>No</v>
      </c>
      <c r="AF1350" s="28"/>
      <c r="AG1350" s="21"/>
    </row>
    <row r="1351" spans="1:33">
      <c r="A1351" s="8" t="s">
        <v>6191</v>
      </c>
      <c r="B1351" s="8" t="s">
        <v>6192</v>
      </c>
      <c r="C1351" s="9" t="s">
        <v>168</v>
      </c>
      <c r="D1351" s="185" t="s">
        <v>5218</v>
      </c>
      <c r="E1351" s="188" t="s">
        <v>5219</v>
      </c>
      <c r="F1351" s="9" t="s">
        <v>157</v>
      </c>
      <c r="G1351" s="9" t="s">
        <v>147</v>
      </c>
      <c r="H1351" s="10">
        <v>0</v>
      </c>
      <c r="I1351" s="11">
        <v>8</v>
      </c>
      <c r="J1351" s="24">
        <v>0</v>
      </c>
      <c r="K1351" s="20"/>
      <c r="L1351" s="14">
        <v>0</v>
      </c>
      <c r="N1351" s="21">
        <v>0</v>
      </c>
      <c r="P1351" s="21">
        <v>0</v>
      </c>
      <c r="R1351" s="21">
        <v>0</v>
      </c>
      <c r="T1351" s="21">
        <v>0</v>
      </c>
      <c r="V1351" s="21">
        <v>0</v>
      </c>
      <c r="X1351" s="21">
        <v>0</v>
      </c>
      <c r="Z1351" s="21">
        <v>93761</v>
      </c>
      <c r="AB1351" s="22">
        <v>93761</v>
      </c>
      <c r="AD1351" s="5" t="str">
        <f t="shared" si="21"/>
        <v>No</v>
      </c>
      <c r="AF1351" s="28"/>
      <c r="AG1351" s="21"/>
    </row>
    <row r="1352" spans="1:33">
      <c r="A1352" s="8" t="s">
        <v>2946</v>
      </c>
      <c r="B1352" s="8" t="s">
        <v>2947</v>
      </c>
      <c r="C1352" s="9" t="s">
        <v>124</v>
      </c>
      <c r="D1352" s="185"/>
      <c r="E1352" s="188" t="s">
        <v>2948</v>
      </c>
      <c r="F1352" s="9" t="s">
        <v>83</v>
      </c>
      <c r="G1352" s="9" t="s">
        <v>147</v>
      </c>
      <c r="H1352" s="10">
        <v>0</v>
      </c>
      <c r="I1352" s="11">
        <v>8</v>
      </c>
      <c r="J1352" s="24">
        <v>0</v>
      </c>
      <c r="K1352" s="20"/>
      <c r="L1352" s="14">
        <v>0</v>
      </c>
      <c r="N1352" s="21">
        <v>0</v>
      </c>
      <c r="P1352" s="21">
        <v>0</v>
      </c>
      <c r="R1352" s="21">
        <v>0</v>
      </c>
      <c r="T1352" s="21">
        <v>0</v>
      </c>
      <c r="V1352" s="21">
        <v>0</v>
      </c>
      <c r="X1352" s="21">
        <v>0</v>
      </c>
      <c r="Z1352" s="21">
        <v>0</v>
      </c>
      <c r="AB1352" s="22">
        <v>0</v>
      </c>
      <c r="AD1352" s="5" t="str">
        <f t="shared" si="21"/>
        <v>No</v>
      </c>
      <c r="AF1352" s="28"/>
      <c r="AG1352" s="21"/>
    </row>
    <row r="1353" spans="1:33">
      <c r="A1353" s="8" t="s">
        <v>192</v>
      </c>
      <c r="B1353" s="8" t="s">
        <v>193</v>
      </c>
      <c r="C1353" s="9" t="s">
        <v>79</v>
      </c>
      <c r="D1353" s="185">
        <v>9215</v>
      </c>
      <c r="E1353" s="188">
        <v>90215</v>
      </c>
      <c r="F1353" s="9" t="s">
        <v>125</v>
      </c>
      <c r="G1353" s="9" t="s">
        <v>5756</v>
      </c>
      <c r="H1353" s="10">
        <v>58079</v>
      </c>
      <c r="I1353" s="11">
        <v>8</v>
      </c>
      <c r="J1353" s="24">
        <v>0</v>
      </c>
      <c r="K1353" s="20"/>
      <c r="L1353" s="14">
        <v>0</v>
      </c>
      <c r="N1353" s="21">
        <v>0</v>
      </c>
      <c r="P1353" s="21">
        <v>0</v>
      </c>
      <c r="R1353" s="21">
        <v>0</v>
      </c>
      <c r="T1353" s="21">
        <v>0</v>
      </c>
      <c r="V1353" s="21">
        <v>0</v>
      </c>
      <c r="X1353" s="21">
        <v>0</v>
      </c>
      <c r="Z1353" s="21">
        <v>84306</v>
      </c>
      <c r="AB1353" s="22">
        <v>84306</v>
      </c>
      <c r="AD1353" s="5" t="str">
        <f t="shared" si="21"/>
        <v>No</v>
      </c>
      <c r="AF1353" s="28"/>
      <c r="AG1353" s="21"/>
    </row>
    <row r="1354" spans="1:33">
      <c r="A1354" s="8" t="s">
        <v>6229</v>
      </c>
      <c r="B1354" s="8" t="s">
        <v>5577</v>
      </c>
      <c r="C1354" s="9" t="s">
        <v>132</v>
      </c>
      <c r="D1354" s="185" t="s">
        <v>5578</v>
      </c>
      <c r="E1354" s="188" t="s">
        <v>5579</v>
      </c>
      <c r="F1354" s="9" t="s">
        <v>1320</v>
      </c>
      <c r="G1354" s="9" t="s">
        <v>147</v>
      </c>
      <c r="H1354" s="10">
        <v>0</v>
      </c>
      <c r="I1354" s="11">
        <v>8</v>
      </c>
      <c r="J1354" s="24">
        <v>0</v>
      </c>
      <c r="K1354" s="20"/>
      <c r="L1354" s="14">
        <v>0</v>
      </c>
      <c r="N1354" s="21">
        <v>0</v>
      </c>
      <c r="P1354" s="21">
        <v>0</v>
      </c>
      <c r="R1354" s="21">
        <v>0</v>
      </c>
      <c r="T1354" s="21">
        <v>0</v>
      </c>
      <c r="V1354" s="21">
        <v>0</v>
      </c>
      <c r="X1354" s="21">
        <v>0</v>
      </c>
      <c r="Z1354" s="21">
        <v>71864</v>
      </c>
      <c r="AB1354" s="22">
        <v>71864</v>
      </c>
      <c r="AD1354" s="5" t="str">
        <f t="shared" si="21"/>
        <v>No</v>
      </c>
      <c r="AF1354" s="28"/>
      <c r="AG1354" s="21"/>
    </row>
    <row r="1355" spans="1:33">
      <c r="A1355" s="8" t="s">
        <v>5986</v>
      </c>
      <c r="B1355" s="8" t="s">
        <v>5554</v>
      </c>
      <c r="C1355" s="9" t="s">
        <v>132</v>
      </c>
      <c r="D1355" s="185" t="s">
        <v>5555</v>
      </c>
      <c r="E1355" s="188" t="s">
        <v>5556</v>
      </c>
      <c r="F1355" s="9" t="s">
        <v>157</v>
      </c>
      <c r="G1355" s="9" t="s">
        <v>147</v>
      </c>
      <c r="H1355" s="10">
        <v>0</v>
      </c>
      <c r="I1355" s="11">
        <v>8</v>
      </c>
      <c r="J1355" s="24">
        <v>0</v>
      </c>
      <c r="K1355" s="20"/>
      <c r="L1355" s="14">
        <v>0</v>
      </c>
      <c r="N1355" s="21">
        <v>0</v>
      </c>
      <c r="P1355" s="21">
        <v>0</v>
      </c>
      <c r="R1355" s="21">
        <v>0</v>
      </c>
      <c r="T1355" s="21">
        <v>0</v>
      </c>
      <c r="V1355" s="21">
        <v>0</v>
      </c>
      <c r="X1355" s="21">
        <v>0</v>
      </c>
      <c r="Z1355" s="21">
        <v>129465</v>
      </c>
      <c r="AB1355" s="22">
        <v>129465</v>
      </c>
      <c r="AD1355" s="5" t="str">
        <f t="shared" si="21"/>
        <v>No</v>
      </c>
      <c r="AF1355" s="28"/>
      <c r="AG1355" s="21"/>
    </row>
    <row r="1356" spans="1:33">
      <c r="A1356" s="8" t="s">
        <v>4274</v>
      </c>
      <c r="B1356" s="8" t="s">
        <v>4275</v>
      </c>
      <c r="C1356" s="9" t="s">
        <v>235</v>
      </c>
      <c r="D1356" s="185" t="s">
        <v>4276</v>
      </c>
      <c r="E1356" s="188" t="s">
        <v>4277</v>
      </c>
      <c r="F1356" s="9" t="s">
        <v>83</v>
      </c>
      <c r="G1356" s="9" t="s">
        <v>147</v>
      </c>
      <c r="H1356" s="10">
        <v>0</v>
      </c>
      <c r="I1356" s="11">
        <v>8</v>
      </c>
      <c r="J1356" s="24">
        <v>0</v>
      </c>
      <c r="K1356" s="20"/>
      <c r="L1356" s="14">
        <v>0</v>
      </c>
      <c r="N1356" s="21">
        <v>0</v>
      </c>
      <c r="P1356" s="21">
        <v>0</v>
      </c>
      <c r="R1356" s="21">
        <v>0</v>
      </c>
      <c r="T1356" s="21">
        <v>0</v>
      </c>
      <c r="V1356" s="21">
        <v>0</v>
      </c>
      <c r="X1356" s="21">
        <v>0</v>
      </c>
      <c r="Z1356" s="21">
        <v>206109</v>
      </c>
      <c r="AB1356" s="22">
        <v>206109</v>
      </c>
      <c r="AD1356" s="5" t="str">
        <f t="shared" si="21"/>
        <v>No</v>
      </c>
      <c r="AF1356" s="28"/>
      <c r="AG1356" s="21"/>
    </row>
    <row r="1357" spans="1:33">
      <c r="A1357" s="8" t="s">
        <v>1543</v>
      </c>
      <c r="B1357" s="8" t="s">
        <v>6461</v>
      </c>
      <c r="C1357" s="9" t="s">
        <v>178</v>
      </c>
      <c r="D1357" s="185" t="s">
        <v>1544</v>
      </c>
      <c r="E1357" s="188" t="s">
        <v>1545</v>
      </c>
      <c r="F1357" s="9" t="s">
        <v>83</v>
      </c>
      <c r="G1357" s="9" t="s">
        <v>147</v>
      </c>
      <c r="H1357" s="10">
        <v>0</v>
      </c>
      <c r="I1357" s="11">
        <v>8</v>
      </c>
      <c r="J1357" s="24">
        <v>0</v>
      </c>
      <c r="K1357" s="20"/>
      <c r="L1357" s="14">
        <v>0</v>
      </c>
      <c r="N1357" s="21">
        <v>0</v>
      </c>
      <c r="P1357" s="21">
        <v>0</v>
      </c>
      <c r="R1357" s="21">
        <v>0</v>
      </c>
      <c r="T1357" s="21">
        <v>0</v>
      </c>
      <c r="V1357" s="21">
        <v>0</v>
      </c>
      <c r="X1357" s="21">
        <v>0</v>
      </c>
      <c r="Z1357" s="21">
        <v>296209</v>
      </c>
      <c r="AB1357" s="22">
        <v>296209</v>
      </c>
      <c r="AD1357" s="5" t="str">
        <f t="shared" si="21"/>
        <v>No</v>
      </c>
      <c r="AF1357" s="28"/>
      <c r="AG1357" s="21"/>
    </row>
    <row r="1358" spans="1:33">
      <c r="A1358" s="8" t="s">
        <v>3152</v>
      </c>
      <c r="B1358" s="8" t="s">
        <v>3153</v>
      </c>
      <c r="C1358" s="9" t="s">
        <v>50</v>
      </c>
      <c r="D1358" s="185" t="s">
        <v>3154</v>
      </c>
      <c r="E1358" s="188" t="s">
        <v>3155</v>
      </c>
      <c r="F1358" s="9" t="s">
        <v>83</v>
      </c>
      <c r="G1358" s="9" t="s">
        <v>147</v>
      </c>
      <c r="H1358" s="10">
        <v>0</v>
      </c>
      <c r="I1358" s="11">
        <v>8</v>
      </c>
      <c r="J1358" s="24">
        <v>0</v>
      </c>
      <c r="K1358" s="20"/>
      <c r="L1358" s="14">
        <v>0</v>
      </c>
      <c r="N1358" s="21">
        <v>0</v>
      </c>
      <c r="P1358" s="21">
        <v>0</v>
      </c>
      <c r="R1358" s="21">
        <v>0</v>
      </c>
      <c r="T1358" s="21">
        <v>0</v>
      </c>
      <c r="V1358" s="21">
        <v>0</v>
      </c>
      <c r="X1358" s="21">
        <v>0</v>
      </c>
      <c r="Z1358" s="21">
        <v>0</v>
      </c>
      <c r="AB1358" s="22">
        <v>0</v>
      </c>
      <c r="AD1358" s="5" t="str">
        <f t="shared" si="21"/>
        <v>No</v>
      </c>
      <c r="AF1358" s="28"/>
      <c r="AG1358" s="21"/>
    </row>
    <row r="1359" spans="1:33">
      <c r="A1359" s="8" t="s">
        <v>6230</v>
      </c>
      <c r="B1359" s="8" t="s">
        <v>2485</v>
      </c>
      <c r="C1359" s="9" t="s">
        <v>46</v>
      </c>
      <c r="D1359" s="185" t="s">
        <v>2486</v>
      </c>
      <c r="E1359" s="188" t="s">
        <v>2487</v>
      </c>
      <c r="F1359" s="9" t="s">
        <v>88</v>
      </c>
      <c r="G1359" s="9" t="s">
        <v>147</v>
      </c>
      <c r="H1359" s="10">
        <v>0</v>
      </c>
      <c r="I1359" s="11">
        <v>8</v>
      </c>
      <c r="J1359" s="24">
        <v>0</v>
      </c>
      <c r="K1359" s="20"/>
      <c r="L1359" s="14">
        <v>0</v>
      </c>
      <c r="N1359" s="21">
        <v>0</v>
      </c>
      <c r="P1359" s="21">
        <v>0</v>
      </c>
      <c r="R1359" s="21">
        <v>0</v>
      </c>
      <c r="T1359" s="21">
        <v>0</v>
      </c>
      <c r="V1359" s="21">
        <v>0</v>
      </c>
      <c r="X1359" s="21">
        <v>0</v>
      </c>
      <c r="Z1359" s="21">
        <v>51820</v>
      </c>
      <c r="AB1359" s="22">
        <v>51820</v>
      </c>
      <c r="AD1359" s="5" t="str">
        <f t="shared" si="21"/>
        <v>No</v>
      </c>
      <c r="AF1359" s="28"/>
      <c r="AG1359" s="21"/>
    </row>
    <row r="1360" spans="1:33">
      <c r="A1360" s="8" t="s">
        <v>284</v>
      </c>
      <c r="B1360" s="8" t="s">
        <v>285</v>
      </c>
      <c r="C1360" s="9" t="s">
        <v>141</v>
      </c>
      <c r="D1360" s="185">
        <v>3058</v>
      </c>
      <c r="E1360" s="188">
        <v>30058</v>
      </c>
      <c r="F1360" s="9" t="s">
        <v>83</v>
      </c>
      <c r="G1360" s="9" t="s">
        <v>84</v>
      </c>
      <c r="H1360" s="10">
        <v>4586770</v>
      </c>
      <c r="I1360" s="11">
        <v>8</v>
      </c>
      <c r="J1360" s="24">
        <v>0</v>
      </c>
      <c r="K1360" s="20"/>
      <c r="L1360" s="14">
        <v>0</v>
      </c>
      <c r="N1360" s="21">
        <v>279303</v>
      </c>
      <c r="P1360" s="21">
        <v>0</v>
      </c>
      <c r="R1360" s="21">
        <v>123648</v>
      </c>
      <c r="T1360" s="21">
        <v>0</v>
      </c>
      <c r="V1360" s="21">
        <v>0</v>
      </c>
      <c r="X1360" s="21">
        <v>35516</v>
      </c>
      <c r="Z1360" s="21">
        <v>0</v>
      </c>
      <c r="AB1360" s="22">
        <v>438467</v>
      </c>
      <c r="AD1360" s="5" t="str">
        <f t="shared" si="21"/>
        <v>No</v>
      </c>
      <c r="AF1360" s="28"/>
      <c r="AG1360" s="21"/>
    </row>
    <row r="1361" spans="1:33">
      <c r="A1361" s="8" t="s">
        <v>4409</v>
      </c>
      <c r="B1361" s="8" t="s">
        <v>4410</v>
      </c>
      <c r="C1361" s="9" t="s">
        <v>235</v>
      </c>
      <c r="D1361" s="185" t="s">
        <v>4411</v>
      </c>
      <c r="E1361" s="188" t="s">
        <v>4412</v>
      </c>
      <c r="F1361" s="9" t="s">
        <v>83</v>
      </c>
      <c r="G1361" s="9" t="s">
        <v>147</v>
      </c>
      <c r="H1361" s="10">
        <v>0</v>
      </c>
      <c r="I1361" s="11">
        <v>8</v>
      </c>
      <c r="J1361" s="24">
        <v>0</v>
      </c>
      <c r="K1361" s="20"/>
      <c r="L1361" s="14">
        <v>0</v>
      </c>
      <c r="N1361" s="21">
        <v>0</v>
      </c>
      <c r="P1361" s="21">
        <v>0</v>
      </c>
      <c r="R1361" s="21">
        <v>0</v>
      </c>
      <c r="T1361" s="21">
        <v>0</v>
      </c>
      <c r="V1361" s="21">
        <v>0</v>
      </c>
      <c r="X1361" s="21">
        <v>0</v>
      </c>
      <c r="Z1361" s="21">
        <v>134443</v>
      </c>
      <c r="AB1361" s="22">
        <v>134443</v>
      </c>
      <c r="AD1361" s="5" t="str">
        <f t="shared" si="21"/>
        <v>No</v>
      </c>
      <c r="AF1361" s="28"/>
      <c r="AG1361" s="21"/>
    </row>
    <row r="1362" spans="1:33">
      <c r="A1362" s="8" t="s">
        <v>3271</v>
      </c>
      <c r="B1362" s="8" t="s">
        <v>2322</v>
      </c>
      <c r="C1362" s="9" t="s">
        <v>555</v>
      </c>
      <c r="D1362" s="185" t="s">
        <v>3272</v>
      </c>
      <c r="E1362" s="188" t="s">
        <v>3273</v>
      </c>
      <c r="F1362" s="9" t="s">
        <v>83</v>
      </c>
      <c r="G1362" s="9" t="s">
        <v>147</v>
      </c>
      <c r="H1362" s="10">
        <v>0</v>
      </c>
      <c r="I1362" s="11">
        <v>8</v>
      </c>
      <c r="J1362" s="24">
        <v>0</v>
      </c>
      <c r="K1362" s="20"/>
      <c r="L1362" s="14">
        <v>0</v>
      </c>
      <c r="N1362" s="21">
        <v>0</v>
      </c>
      <c r="P1362" s="21">
        <v>0</v>
      </c>
      <c r="R1362" s="21">
        <v>0</v>
      </c>
      <c r="T1362" s="21">
        <v>0</v>
      </c>
      <c r="V1362" s="21">
        <v>0</v>
      </c>
      <c r="X1362" s="21">
        <v>0</v>
      </c>
      <c r="Z1362" s="21">
        <v>136847</v>
      </c>
      <c r="AB1362" s="22">
        <v>136847</v>
      </c>
      <c r="AD1362" s="5" t="str">
        <f t="shared" si="21"/>
        <v>No</v>
      </c>
      <c r="AF1362" s="28"/>
      <c r="AG1362" s="21"/>
    </row>
    <row r="1363" spans="1:33">
      <c r="A1363" s="8" t="s">
        <v>4941</v>
      </c>
      <c r="B1363" s="8" t="s">
        <v>1927</v>
      </c>
      <c r="C1363" s="9" t="s">
        <v>91</v>
      </c>
      <c r="D1363" s="185" t="s">
        <v>4942</v>
      </c>
      <c r="E1363" s="188" t="s">
        <v>4943</v>
      </c>
      <c r="F1363" s="9" t="s">
        <v>88</v>
      </c>
      <c r="G1363" s="9" t="s">
        <v>147</v>
      </c>
      <c r="H1363" s="10">
        <v>0</v>
      </c>
      <c r="I1363" s="11">
        <v>8</v>
      </c>
      <c r="J1363" s="24">
        <v>0</v>
      </c>
      <c r="K1363" s="20"/>
      <c r="L1363" s="14">
        <v>0</v>
      </c>
      <c r="N1363" s="21">
        <v>0</v>
      </c>
      <c r="P1363" s="21">
        <v>0</v>
      </c>
      <c r="R1363" s="21">
        <v>0</v>
      </c>
      <c r="T1363" s="21">
        <v>0</v>
      </c>
      <c r="V1363" s="21">
        <v>0</v>
      </c>
      <c r="X1363" s="21">
        <v>0</v>
      </c>
      <c r="Z1363" s="21">
        <v>101618</v>
      </c>
      <c r="AB1363" s="22">
        <v>101618</v>
      </c>
      <c r="AD1363" s="5" t="str">
        <f t="shared" si="21"/>
        <v>No</v>
      </c>
      <c r="AF1363" s="28"/>
      <c r="AG1363" s="21"/>
    </row>
    <row r="1364" spans="1:33">
      <c r="A1364" s="8" t="s">
        <v>6607</v>
      </c>
      <c r="B1364" s="8" t="s">
        <v>2071</v>
      </c>
      <c r="C1364" s="9" t="s">
        <v>42</v>
      </c>
      <c r="D1364" s="185" t="s">
        <v>4640</v>
      </c>
      <c r="E1364" s="188" t="s">
        <v>4641</v>
      </c>
      <c r="F1364" s="9" t="s">
        <v>88</v>
      </c>
      <c r="G1364" s="9" t="s">
        <v>147</v>
      </c>
      <c r="H1364" s="10">
        <v>0</v>
      </c>
      <c r="I1364" s="11">
        <v>8</v>
      </c>
      <c r="J1364" s="24">
        <v>0</v>
      </c>
      <c r="K1364" s="20"/>
      <c r="L1364" s="14">
        <v>0</v>
      </c>
      <c r="N1364" s="21">
        <v>0</v>
      </c>
      <c r="P1364" s="21">
        <v>0</v>
      </c>
      <c r="R1364" s="21">
        <v>0</v>
      </c>
      <c r="T1364" s="21">
        <v>0</v>
      </c>
      <c r="V1364" s="21">
        <v>0</v>
      </c>
      <c r="X1364" s="21">
        <v>0</v>
      </c>
      <c r="Z1364" s="21">
        <v>26540</v>
      </c>
      <c r="AB1364" s="22">
        <v>26540</v>
      </c>
      <c r="AD1364" s="5" t="str">
        <f t="shared" si="21"/>
        <v>No</v>
      </c>
      <c r="AF1364" s="28"/>
      <c r="AG1364" s="21"/>
    </row>
    <row r="1365" spans="1:33">
      <c r="A1365" s="8" t="s">
        <v>5390</v>
      </c>
      <c r="B1365" s="8" t="s">
        <v>5391</v>
      </c>
      <c r="C1365" s="9" t="s">
        <v>58</v>
      </c>
      <c r="D1365" s="185" t="s">
        <v>5392</v>
      </c>
      <c r="E1365" s="188" t="s">
        <v>5393</v>
      </c>
      <c r="F1365" s="9" t="s">
        <v>83</v>
      </c>
      <c r="G1365" s="9" t="s">
        <v>147</v>
      </c>
      <c r="H1365" s="10">
        <v>0</v>
      </c>
      <c r="I1365" s="11">
        <v>8</v>
      </c>
      <c r="J1365" s="24">
        <v>0</v>
      </c>
      <c r="K1365" s="20"/>
      <c r="L1365" s="14">
        <v>0</v>
      </c>
      <c r="N1365" s="21">
        <v>0</v>
      </c>
      <c r="P1365" s="21">
        <v>0</v>
      </c>
      <c r="R1365" s="21">
        <v>0</v>
      </c>
      <c r="T1365" s="21">
        <v>0</v>
      </c>
      <c r="V1365" s="21">
        <v>0</v>
      </c>
      <c r="X1365" s="21">
        <v>0</v>
      </c>
      <c r="Z1365" s="21">
        <v>196108</v>
      </c>
      <c r="AB1365" s="22">
        <v>196108</v>
      </c>
      <c r="AD1365" s="5" t="str">
        <f t="shared" si="21"/>
        <v>No</v>
      </c>
      <c r="AF1365" s="28"/>
      <c r="AG1365" s="21"/>
    </row>
    <row r="1366" spans="1:33">
      <c r="A1366" s="8" t="s">
        <v>2859</v>
      </c>
      <c r="B1366" s="8" t="s">
        <v>2860</v>
      </c>
      <c r="C1366" s="9" t="s">
        <v>124</v>
      </c>
      <c r="D1366" s="185" t="s">
        <v>2861</v>
      </c>
      <c r="E1366" s="188" t="s">
        <v>2862</v>
      </c>
      <c r="F1366" s="9" t="s">
        <v>1320</v>
      </c>
      <c r="G1366" s="9" t="s">
        <v>147</v>
      </c>
      <c r="H1366" s="10">
        <v>0</v>
      </c>
      <c r="I1366" s="11">
        <v>8</v>
      </c>
      <c r="J1366" s="24">
        <v>0</v>
      </c>
      <c r="K1366" s="20"/>
      <c r="L1366" s="14">
        <v>0</v>
      </c>
      <c r="N1366" s="21">
        <v>0</v>
      </c>
      <c r="P1366" s="21">
        <v>0</v>
      </c>
      <c r="R1366" s="21">
        <v>0</v>
      </c>
      <c r="T1366" s="21">
        <v>0</v>
      </c>
      <c r="V1366" s="21">
        <v>0</v>
      </c>
      <c r="X1366" s="21">
        <v>0</v>
      </c>
      <c r="Z1366" s="21">
        <v>0</v>
      </c>
      <c r="AB1366" s="22">
        <v>0</v>
      </c>
      <c r="AD1366" s="5" t="str">
        <f t="shared" si="21"/>
        <v>No</v>
      </c>
      <c r="AF1366" s="28"/>
      <c r="AG1366" s="21"/>
    </row>
    <row r="1367" spans="1:33">
      <c r="A1367" s="8" t="s">
        <v>791</v>
      </c>
      <c r="B1367" s="8" t="s">
        <v>792</v>
      </c>
      <c r="C1367" s="9" t="s">
        <v>129</v>
      </c>
      <c r="D1367" s="185" t="s">
        <v>793</v>
      </c>
      <c r="E1367" s="188" t="s">
        <v>794</v>
      </c>
      <c r="F1367" s="9" t="s">
        <v>83</v>
      </c>
      <c r="G1367" s="9" t="s">
        <v>147</v>
      </c>
      <c r="H1367" s="10">
        <v>0</v>
      </c>
      <c r="I1367" s="11">
        <v>8</v>
      </c>
      <c r="J1367" s="24">
        <v>0</v>
      </c>
      <c r="K1367" s="20"/>
      <c r="L1367" s="14">
        <v>0</v>
      </c>
      <c r="N1367" s="21">
        <v>0</v>
      </c>
      <c r="P1367" s="21">
        <v>0</v>
      </c>
      <c r="R1367" s="21">
        <v>0</v>
      </c>
      <c r="T1367" s="21">
        <v>0</v>
      </c>
      <c r="V1367" s="21">
        <v>0</v>
      </c>
      <c r="X1367" s="21">
        <v>0</v>
      </c>
      <c r="Z1367" s="21">
        <v>0</v>
      </c>
      <c r="AB1367" s="22">
        <v>0</v>
      </c>
      <c r="AD1367" s="5" t="str">
        <f t="shared" si="21"/>
        <v>No</v>
      </c>
      <c r="AF1367" s="28">
        <v>2</v>
      </c>
      <c r="AG1367" s="21"/>
    </row>
    <row r="1368" spans="1:33">
      <c r="A1368" s="8" t="s">
        <v>5228</v>
      </c>
      <c r="B1368" s="8" t="s">
        <v>5229</v>
      </c>
      <c r="C1368" s="9" t="s">
        <v>168</v>
      </c>
      <c r="D1368" s="185" t="s">
        <v>5230</v>
      </c>
      <c r="E1368" s="188" t="s">
        <v>5231</v>
      </c>
      <c r="F1368" s="9" t="s">
        <v>88</v>
      </c>
      <c r="G1368" s="9" t="s">
        <v>147</v>
      </c>
      <c r="H1368" s="10">
        <v>0</v>
      </c>
      <c r="I1368" s="11">
        <v>8</v>
      </c>
      <c r="J1368" s="24">
        <v>0</v>
      </c>
      <c r="K1368" s="20"/>
      <c r="L1368" s="14">
        <v>0</v>
      </c>
      <c r="N1368" s="21">
        <v>0</v>
      </c>
      <c r="P1368" s="21">
        <v>0</v>
      </c>
      <c r="R1368" s="21">
        <v>0</v>
      </c>
      <c r="T1368" s="21">
        <v>0</v>
      </c>
      <c r="V1368" s="21">
        <v>0</v>
      </c>
      <c r="X1368" s="21">
        <v>0</v>
      </c>
      <c r="Z1368" s="21">
        <v>212362</v>
      </c>
      <c r="AB1368" s="22">
        <v>212362</v>
      </c>
      <c r="AD1368" s="5" t="str">
        <f t="shared" si="21"/>
        <v>No</v>
      </c>
      <c r="AF1368" s="28"/>
      <c r="AG1368" s="21"/>
    </row>
    <row r="1369" spans="1:33">
      <c r="A1369" s="8" t="s">
        <v>3693</v>
      </c>
      <c r="B1369" s="8" t="s">
        <v>1045</v>
      </c>
      <c r="C1369" s="9" t="s">
        <v>132</v>
      </c>
      <c r="D1369" s="185">
        <v>5183</v>
      </c>
      <c r="E1369" s="188">
        <v>50183</v>
      </c>
      <c r="F1369" s="9" t="s">
        <v>83</v>
      </c>
      <c r="G1369" s="9" t="s">
        <v>84</v>
      </c>
      <c r="H1369" s="10">
        <v>8608208</v>
      </c>
      <c r="I1369" s="11">
        <v>8</v>
      </c>
      <c r="J1369" s="24">
        <v>254031</v>
      </c>
      <c r="K1369" s="20"/>
      <c r="L1369" s="14">
        <v>0</v>
      </c>
      <c r="N1369" s="21">
        <v>0</v>
      </c>
      <c r="P1369" s="21">
        <v>0</v>
      </c>
      <c r="R1369" s="21">
        <v>0</v>
      </c>
      <c r="T1369" s="21">
        <v>0</v>
      </c>
      <c r="V1369" s="21">
        <v>0</v>
      </c>
      <c r="X1369" s="21">
        <v>0</v>
      </c>
      <c r="Z1369" s="21">
        <v>0</v>
      </c>
      <c r="AB1369" s="22">
        <v>254031</v>
      </c>
      <c r="AD1369" s="5" t="str">
        <f t="shared" si="21"/>
        <v>No</v>
      </c>
      <c r="AF1369" s="28"/>
      <c r="AG1369" s="21"/>
    </row>
    <row r="1370" spans="1:33">
      <c r="A1370" s="8" t="s">
        <v>2132</v>
      </c>
      <c r="B1370" s="8" t="s">
        <v>2133</v>
      </c>
      <c r="C1370" s="9" t="s">
        <v>275</v>
      </c>
      <c r="D1370" s="185" t="s">
        <v>2134</v>
      </c>
      <c r="E1370" s="188" t="s">
        <v>2135</v>
      </c>
      <c r="F1370" s="9" t="s">
        <v>83</v>
      </c>
      <c r="G1370" s="9" t="s">
        <v>147</v>
      </c>
      <c r="H1370" s="10">
        <v>0</v>
      </c>
      <c r="I1370" s="11">
        <v>8</v>
      </c>
      <c r="J1370" s="24">
        <v>0</v>
      </c>
      <c r="K1370" s="20"/>
      <c r="L1370" s="14">
        <v>0</v>
      </c>
      <c r="N1370" s="21">
        <v>0</v>
      </c>
      <c r="P1370" s="21">
        <v>0</v>
      </c>
      <c r="R1370" s="21">
        <v>0</v>
      </c>
      <c r="T1370" s="21">
        <v>0</v>
      </c>
      <c r="V1370" s="21">
        <v>0</v>
      </c>
      <c r="X1370" s="21">
        <v>0</v>
      </c>
      <c r="Z1370" s="21">
        <v>23404</v>
      </c>
      <c r="AB1370" s="22">
        <v>23404</v>
      </c>
      <c r="AD1370" s="5" t="str">
        <f t="shared" si="21"/>
        <v>No</v>
      </c>
      <c r="AF1370" s="28"/>
      <c r="AG1370" s="21"/>
    </row>
    <row r="1371" spans="1:33">
      <c r="A1371" s="8" t="s">
        <v>5257</v>
      </c>
      <c r="B1371" s="8" t="s">
        <v>5258</v>
      </c>
      <c r="C1371" s="9" t="s">
        <v>168</v>
      </c>
      <c r="D1371" s="185" t="s">
        <v>5259</v>
      </c>
      <c r="E1371" s="188" t="s">
        <v>5260</v>
      </c>
      <c r="F1371" s="9" t="s">
        <v>83</v>
      </c>
      <c r="G1371" s="9" t="s">
        <v>147</v>
      </c>
      <c r="H1371" s="10">
        <v>0</v>
      </c>
      <c r="I1371" s="11">
        <v>8</v>
      </c>
      <c r="J1371" s="24">
        <v>0</v>
      </c>
      <c r="K1371" s="20"/>
      <c r="L1371" s="14">
        <v>0</v>
      </c>
      <c r="N1371" s="21">
        <v>0</v>
      </c>
      <c r="P1371" s="21">
        <v>0</v>
      </c>
      <c r="R1371" s="21">
        <v>0</v>
      </c>
      <c r="T1371" s="21">
        <v>0</v>
      </c>
      <c r="V1371" s="21">
        <v>0</v>
      </c>
      <c r="X1371" s="21">
        <v>0</v>
      </c>
      <c r="Z1371" s="21">
        <v>207026</v>
      </c>
      <c r="AB1371" s="22">
        <v>207026</v>
      </c>
      <c r="AD1371" s="5" t="str">
        <f t="shared" si="21"/>
        <v>No</v>
      </c>
      <c r="AF1371" s="28"/>
      <c r="AG1371" s="21"/>
    </row>
    <row r="1372" spans="1:33">
      <c r="A1372" s="8" t="s">
        <v>355</v>
      </c>
      <c r="B1372" s="8" t="s">
        <v>356</v>
      </c>
      <c r="C1372" s="9" t="s">
        <v>73</v>
      </c>
      <c r="D1372" s="185" t="s">
        <v>357</v>
      </c>
      <c r="E1372" s="188" t="s">
        <v>358</v>
      </c>
      <c r="F1372" s="9" t="s">
        <v>157</v>
      </c>
      <c r="G1372" s="9" t="s">
        <v>147</v>
      </c>
      <c r="H1372" s="10">
        <v>0</v>
      </c>
      <c r="I1372" s="11">
        <v>8</v>
      </c>
      <c r="J1372" s="24">
        <v>0</v>
      </c>
      <c r="K1372" s="20"/>
      <c r="L1372" s="14">
        <v>0</v>
      </c>
      <c r="N1372" s="21">
        <v>0</v>
      </c>
      <c r="P1372" s="21">
        <v>0</v>
      </c>
      <c r="R1372" s="21">
        <v>0</v>
      </c>
      <c r="T1372" s="21">
        <v>0</v>
      </c>
      <c r="V1372" s="21">
        <v>0</v>
      </c>
      <c r="X1372" s="21">
        <v>0</v>
      </c>
      <c r="Z1372" s="21">
        <v>0</v>
      </c>
      <c r="AB1372" s="22">
        <v>0</v>
      </c>
      <c r="AD1372" s="5" t="str">
        <f t="shared" si="21"/>
        <v>No</v>
      </c>
      <c r="AF1372" s="28"/>
      <c r="AG1372" s="21"/>
    </row>
    <row r="1373" spans="1:33">
      <c r="A1373" s="8" t="s">
        <v>3488</v>
      </c>
      <c r="B1373" s="8" t="s">
        <v>3489</v>
      </c>
      <c r="C1373" s="9" t="s">
        <v>580</v>
      </c>
      <c r="D1373" s="185" t="s">
        <v>3490</v>
      </c>
      <c r="E1373" s="188" t="s">
        <v>3491</v>
      </c>
      <c r="F1373" s="9" t="s">
        <v>157</v>
      </c>
      <c r="G1373" s="9" t="s">
        <v>147</v>
      </c>
      <c r="H1373" s="10">
        <v>0</v>
      </c>
      <c r="I1373" s="11">
        <v>8</v>
      </c>
      <c r="J1373" s="24">
        <v>0</v>
      </c>
      <c r="K1373" s="20"/>
      <c r="L1373" s="14">
        <v>0</v>
      </c>
      <c r="N1373" s="21">
        <v>0</v>
      </c>
      <c r="P1373" s="21">
        <v>0</v>
      </c>
      <c r="R1373" s="21">
        <v>0</v>
      </c>
      <c r="T1373" s="21">
        <v>0</v>
      </c>
      <c r="V1373" s="21">
        <v>0</v>
      </c>
      <c r="X1373" s="21">
        <v>0</v>
      </c>
      <c r="Z1373" s="21">
        <v>97126</v>
      </c>
      <c r="AB1373" s="22">
        <v>97126</v>
      </c>
      <c r="AD1373" s="5" t="str">
        <f t="shared" si="21"/>
        <v>No</v>
      </c>
      <c r="AF1373" s="28"/>
      <c r="AG1373" s="21"/>
    </row>
    <row r="1374" spans="1:33">
      <c r="A1374" s="8" t="s">
        <v>4901</v>
      </c>
      <c r="B1374" s="8" t="s">
        <v>4902</v>
      </c>
      <c r="C1374" s="9" t="s">
        <v>87</v>
      </c>
      <c r="D1374" s="185" t="s">
        <v>4903</v>
      </c>
      <c r="E1374" s="188" t="s">
        <v>4904</v>
      </c>
      <c r="F1374" s="9" t="s">
        <v>157</v>
      </c>
      <c r="G1374" s="9" t="s">
        <v>147</v>
      </c>
      <c r="H1374" s="10">
        <v>0</v>
      </c>
      <c r="I1374" s="11">
        <v>8</v>
      </c>
      <c r="J1374" s="24">
        <v>0</v>
      </c>
      <c r="K1374" s="20"/>
      <c r="L1374" s="14">
        <v>0</v>
      </c>
      <c r="N1374" s="21">
        <v>0</v>
      </c>
      <c r="P1374" s="21">
        <v>0</v>
      </c>
      <c r="R1374" s="21">
        <v>0</v>
      </c>
      <c r="T1374" s="21">
        <v>0</v>
      </c>
      <c r="V1374" s="21">
        <v>0</v>
      </c>
      <c r="X1374" s="21">
        <v>0</v>
      </c>
      <c r="Z1374" s="21">
        <v>675391</v>
      </c>
      <c r="AB1374" s="22">
        <v>675391</v>
      </c>
      <c r="AD1374" s="5" t="str">
        <f t="shared" si="21"/>
        <v>No</v>
      </c>
      <c r="AF1374" s="28"/>
      <c r="AG1374" s="21"/>
    </row>
    <row r="1375" spans="1:33">
      <c r="A1375" s="8" t="s">
        <v>6608</v>
      </c>
      <c r="B1375" s="8" t="s">
        <v>4048</v>
      </c>
      <c r="C1375" s="9" t="s">
        <v>112</v>
      </c>
      <c r="D1375" s="185"/>
      <c r="E1375" s="188" t="s">
        <v>6609</v>
      </c>
      <c r="F1375" s="9" t="s">
        <v>157</v>
      </c>
      <c r="G1375" s="9" t="s">
        <v>147</v>
      </c>
      <c r="H1375" s="10">
        <v>0</v>
      </c>
      <c r="I1375" s="11">
        <v>8</v>
      </c>
      <c r="J1375" s="24">
        <v>0</v>
      </c>
      <c r="K1375" s="20"/>
      <c r="L1375" s="14">
        <v>0</v>
      </c>
      <c r="N1375" s="21">
        <v>0</v>
      </c>
      <c r="P1375" s="21">
        <v>0</v>
      </c>
      <c r="R1375" s="21">
        <v>0</v>
      </c>
      <c r="T1375" s="21">
        <v>0</v>
      </c>
      <c r="V1375" s="21">
        <v>0</v>
      </c>
      <c r="X1375" s="21">
        <v>0</v>
      </c>
      <c r="Z1375" s="21">
        <v>14596</v>
      </c>
      <c r="AB1375" s="22">
        <v>14596</v>
      </c>
      <c r="AD1375" s="5" t="str">
        <f t="shared" si="21"/>
        <v>No</v>
      </c>
      <c r="AF1375" s="28"/>
      <c r="AG1375" s="21"/>
    </row>
    <row r="1376" spans="1:33">
      <c r="A1376" s="8" t="s">
        <v>4389</v>
      </c>
      <c r="B1376" s="8" t="s">
        <v>4625</v>
      </c>
      <c r="C1376" s="9" t="s">
        <v>42</v>
      </c>
      <c r="D1376" s="185" t="s">
        <v>4626</v>
      </c>
      <c r="E1376" s="188" t="s">
        <v>4627</v>
      </c>
      <c r="F1376" s="9" t="s">
        <v>83</v>
      </c>
      <c r="G1376" s="9" t="s">
        <v>147</v>
      </c>
      <c r="H1376" s="10">
        <v>0</v>
      </c>
      <c r="I1376" s="11">
        <v>8</v>
      </c>
      <c r="J1376" s="24">
        <v>0</v>
      </c>
      <c r="K1376" s="20"/>
      <c r="L1376" s="14">
        <v>0</v>
      </c>
      <c r="N1376" s="21">
        <v>0</v>
      </c>
      <c r="P1376" s="21">
        <v>0</v>
      </c>
      <c r="R1376" s="21">
        <v>0</v>
      </c>
      <c r="T1376" s="21">
        <v>0</v>
      </c>
      <c r="V1376" s="21">
        <v>0</v>
      </c>
      <c r="X1376" s="21">
        <v>0</v>
      </c>
      <c r="Z1376" s="21">
        <v>113078</v>
      </c>
      <c r="AB1376" s="22">
        <v>113078</v>
      </c>
      <c r="AD1376" s="5" t="str">
        <f t="shared" si="21"/>
        <v>No</v>
      </c>
      <c r="AF1376" s="28"/>
      <c r="AG1376" s="21"/>
    </row>
    <row r="1377" spans="1:33">
      <c r="A1377" s="8" t="s">
        <v>2726</v>
      </c>
      <c r="B1377" s="8" t="s">
        <v>2727</v>
      </c>
      <c r="C1377" s="9" t="s">
        <v>65</v>
      </c>
      <c r="D1377" s="185"/>
      <c r="E1377" s="188" t="s">
        <v>2728</v>
      </c>
      <c r="F1377" s="9" t="s">
        <v>157</v>
      </c>
      <c r="G1377" s="9" t="s">
        <v>147</v>
      </c>
      <c r="H1377" s="10">
        <v>0</v>
      </c>
      <c r="I1377" s="11">
        <v>8</v>
      </c>
      <c r="J1377" s="24">
        <v>0</v>
      </c>
      <c r="K1377" s="20"/>
      <c r="L1377" s="14">
        <v>0</v>
      </c>
      <c r="N1377" s="21">
        <v>0</v>
      </c>
      <c r="P1377" s="21">
        <v>0</v>
      </c>
      <c r="R1377" s="21">
        <v>0</v>
      </c>
      <c r="T1377" s="21">
        <v>0</v>
      </c>
      <c r="V1377" s="21">
        <v>0</v>
      </c>
      <c r="X1377" s="21">
        <v>0</v>
      </c>
      <c r="Z1377" s="21">
        <v>12931</v>
      </c>
      <c r="AB1377" s="22">
        <v>12931</v>
      </c>
      <c r="AD1377" s="5" t="str">
        <f t="shared" si="21"/>
        <v>No</v>
      </c>
      <c r="AF1377" s="28"/>
      <c r="AG1377" s="21"/>
    </row>
    <row r="1378" spans="1:33">
      <c r="A1378" s="8" t="s">
        <v>5994</v>
      </c>
      <c r="B1378" s="8" t="s">
        <v>3254</v>
      </c>
      <c r="C1378" s="9" t="s">
        <v>132</v>
      </c>
      <c r="D1378" s="185" t="s">
        <v>5485</v>
      </c>
      <c r="E1378" s="188" t="s">
        <v>5486</v>
      </c>
      <c r="F1378" s="9" t="s">
        <v>157</v>
      </c>
      <c r="G1378" s="9" t="s">
        <v>147</v>
      </c>
      <c r="H1378" s="10">
        <v>0</v>
      </c>
      <c r="I1378" s="11">
        <v>8</v>
      </c>
      <c r="J1378" s="24">
        <v>0</v>
      </c>
      <c r="K1378" s="20"/>
      <c r="L1378" s="14">
        <v>0</v>
      </c>
      <c r="N1378" s="21">
        <v>0</v>
      </c>
      <c r="P1378" s="21">
        <v>0</v>
      </c>
      <c r="R1378" s="21">
        <v>0</v>
      </c>
      <c r="T1378" s="21">
        <v>0</v>
      </c>
      <c r="V1378" s="21">
        <v>0</v>
      </c>
      <c r="X1378" s="21">
        <v>0</v>
      </c>
      <c r="Z1378" s="21">
        <v>48643</v>
      </c>
      <c r="AB1378" s="22">
        <v>48643</v>
      </c>
      <c r="AD1378" s="5" t="str">
        <f t="shared" si="21"/>
        <v>No</v>
      </c>
      <c r="AF1378" s="28"/>
      <c r="AG1378" s="21"/>
    </row>
    <row r="1379" spans="1:33">
      <c r="A1379" s="8" t="s">
        <v>802</v>
      </c>
      <c r="B1379" s="8" t="s">
        <v>6468</v>
      </c>
      <c r="C1379" s="9" t="s">
        <v>129</v>
      </c>
      <c r="D1379" s="185" t="s">
        <v>803</v>
      </c>
      <c r="E1379" s="188" t="s">
        <v>804</v>
      </c>
      <c r="F1379" s="9" t="s">
        <v>83</v>
      </c>
      <c r="G1379" s="9" t="s">
        <v>147</v>
      </c>
      <c r="H1379" s="10">
        <v>0</v>
      </c>
      <c r="I1379" s="11">
        <v>8</v>
      </c>
      <c r="J1379" s="24">
        <v>0</v>
      </c>
      <c r="K1379" s="20"/>
      <c r="L1379" s="14">
        <v>0</v>
      </c>
      <c r="N1379" s="21">
        <v>0</v>
      </c>
      <c r="P1379" s="21">
        <v>0</v>
      </c>
      <c r="R1379" s="21">
        <v>0</v>
      </c>
      <c r="T1379" s="21">
        <v>0</v>
      </c>
      <c r="V1379" s="21">
        <v>0</v>
      </c>
      <c r="X1379" s="21">
        <v>0</v>
      </c>
      <c r="Z1379" s="21">
        <v>13788</v>
      </c>
      <c r="AB1379" s="22">
        <v>13788</v>
      </c>
      <c r="AD1379" s="5" t="str">
        <f t="shared" si="21"/>
        <v>No</v>
      </c>
      <c r="AF1379" s="28"/>
      <c r="AG1379" s="21"/>
    </row>
    <row r="1380" spans="1:33">
      <c r="A1380" s="8" t="s">
        <v>6605</v>
      </c>
      <c r="B1380" s="8" t="s">
        <v>2218</v>
      </c>
      <c r="C1380" s="9" t="s">
        <v>254</v>
      </c>
      <c r="D1380" s="185" t="s">
        <v>5597</v>
      </c>
      <c r="E1380" s="188" t="s">
        <v>5598</v>
      </c>
      <c r="F1380" s="9" t="s">
        <v>83</v>
      </c>
      <c r="G1380" s="9" t="s">
        <v>147</v>
      </c>
      <c r="H1380" s="10">
        <v>0</v>
      </c>
      <c r="I1380" s="11">
        <v>8</v>
      </c>
      <c r="J1380" s="24">
        <v>0</v>
      </c>
      <c r="K1380" s="20"/>
      <c r="L1380" s="14">
        <v>0</v>
      </c>
      <c r="N1380" s="21">
        <v>0</v>
      </c>
      <c r="P1380" s="21">
        <v>0</v>
      </c>
      <c r="R1380" s="21">
        <v>0</v>
      </c>
      <c r="T1380" s="21">
        <v>0</v>
      </c>
      <c r="V1380" s="21">
        <v>0</v>
      </c>
      <c r="X1380" s="21">
        <v>0</v>
      </c>
      <c r="Z1380" s="21">
        <v>0</v>
      </c>
      <c r="AB1380" s="22">
        <v>0</v>
      </c>
      <c r="AD1380" s="5" t="str">
        <f t="shared" si="21"/>
        <v>No</v>
      </c>
      <c r="AF1380" s="28"/>
      <c r="AG1380" s="21"/>
    </row>
    <row r="1381" spans="1:33">
      <c r="A1381" s="8" t="s">
        <v>2566</v>
      </c>
      <c r="B1381" s="8" t="s">
        <v>2567</v>
      </c>
      <c r="C1381" s="9" t="s">
        <v>466</v>
      </c>
      <c r="D1381" s="185" t="s">
        <v>2568</v>
      </c>
      <c r="E1381" s="188" t="s">
        <v>2569</v>
      </c>
      <c r="F1381" s="9" t="s">
        <v>83</v>
      </c>
      <c r="G1381" s="9" t="s">
        <v>147</v>
      </c>
      <c r="H1381" s="10">
        <v>0</v>
      </c>
      <c r="I1381" s="11">
        <v>8</v>
      </c>
      <c r="J1381" s="24">
        <v>0</v>
      </c>
      <c r="K1381" s="20"/>
      <c r="L1381" s="14">
        <v>0</v>
      </c>
      <c r="N1381" s="21">
        <v>0</v>
      </c>
      <c r="P1381" s="21">
        <v>0</v>
      </c>
      <c r="R1381" s="21">
        <v>0</v>
      </c>
      <c r="T1381" s="21">
        <v>0</v>
      </c>
      <c r="V1381" s="21">
        <v>0</v>
      </c>
      <c r="X1381" s="21">
        <v>0</v>
      </c>
      <c r="Z1381" s="21">
        <v>102042</v>
      </c>
      <c r="AB1381" s="22">
        <v>102042</v>
      </c>
      <c r="AD1381" s="5" t="str">
        <f t="shared" si="21"/>
        <v>No</v>
      </c>
      <c r="AF1381" s="28"/>
      <c r="AG1381" s="21"/>
    </row>
    <row r="1382" spans="1:33">
      <c r="A1382" s="8" t="s">
        <v>367</v>
      </c>
      <c r="B1382" s="8" t="s">
        <v>368</v>
      </c>
      <c r="C1382" s="9" t="s">
        <v>73</v>
      </c>
      <c r="D1382" s="185" t="s">
        <v>369</v>
      </c>
      <c r="E1382" s="188" t="s">
        <v>370</v>
      </c>
      <c r="F1382" s="9" t="s">
        <v>83</v>
      </c>
      <c r="G1382" s="9" t="s">
        <v>147</v>
      </c>
      <c r="H1382" s="10">
        <v>0</v>
      </c>
      <c r="I1382" s="11">
        <v>8</v>
      </c>
      <c r="J1382" s="24">
        <v>0</v>
      </c>
      <c r="K1382" s="20"/>
      <c r="L1382" s="14">
        <v>0</v>
      </c>
      <c r="N1382" s="21">
        <v>0</v>
      </c>
      <c r="P1382" s="21">
        <v>0</v>
      </c>
      <c r="R1382" s="21">
        <v>0</v>
      </c>
      <c r="T1382" s="21">
        <v>0</v>
      </c>
      <c r="V1382" s="21">
        <v>0</v>
      </c>
      <c r="X1382" s="21">
        <v>0</v>
      </c>
      <c r="Z1382" s="21">
        <v>0</v>
      </c>
      <c r="AB1382" s="22">
        <v>0</v>
      </c>
      <c r="AD1382" s="5" t="str">
        <f t="shared" si="21"/>
        <v>No</v>
      </c>
      <c r="AF1382" s="28"/>
      <c r="AG1382" s="21"/>
    </row>
    <row r="1383" spans="1:33">
      <c r="A1383" s="8" t="s">
        <v>3144</v>
      </c>
      <c r="B1383" s="8" t="s">
        <v>3145</v>
      </c>
      <c r="C1383" s="9" t="s">
        <v>50</v>
      </c>
      <c r="D1383" s="185" t="s">
        <v>3146</v>
      </c>
      <c r="E1383" s="188" t="s">
        <v>3147</v>
      </c>
      <c r="F1383" s="9" t="s">
        <v>83</v>
      </c>
      <c r="G1383" s="9" t="s">
        <v>147</v>
      </c>
      <c r="H1383" s="10">
        <v>0</v>
      </c>
      <c r="I1383" s="11">
        <v>8</v>
      </c>
      <c r="J1383" s="24">
        <v>0</v>
      </c>
      <c r="K1383" s="20"/>
      <c r="L1383" s="14">
        <v>0</v>
      </c>
      <c r="N1383" s="21">
        <v>0</v>
      </c>
      <c r="P1383" s="21">
        <v>0</v>
      </c>
      <c r="R1383" s="21">
        <v>0</v>
      </c>
      <c r="T1383" s="21">
        <v>0</v>
      </c>
      <c r="V1383" s="21">
        <v>0</v>
      </c>
      <c r="X1383" s="21">
        <v>0</v>
      </c>
      <c r="Z1383" s="21">
        <v>0</v>
      </c>
      <c r="AB1383" s="22">
        <v>0</v>
      </c>
      <c r="AD1383" s="5" t="str">
        <f t="shared" si="21"/>
        <v>No</v>
      </c>
      <c r="AF1383" s="28"/>
      <c r="AG1383" s="21"/>
    </row>
    <row r="1384" spans="1:33">
      <c r="A1384" s="8" t="s">
        <v>1902</v>
      </c>
      <c r="B1384" s="8" t="s">
        <v>1863</v>
      </c>
      <c r="C1384" s="9" t="s">
        <v>265</v>
      </c>
      <c r="D1384" s="185" t="s">
        <v>1903</v>
      </c>
      <c r="E1384" s="188" t="s">
        <v>1904</v>
      </c>
      <c r="F1384" s="9" t="s">
        <v>88</v>
      </c>
      <c r="G1384" s="9" t="s">
        <v>147</v>
      </c>
      <c r="H1384" s="10">
        <v>0</v>
      </c>
      <c r="I1384" s="11">
        <v>8</v>
      </c>
      <c r="J1384" s="24">
        <v>0</v>
      </c>
      <c r="K1384" s="20"/>
      <c r="L1384" s="14">
        <v>0</v>
      </c>
      <c r="N1384" s="21">
        <v>0</v>
      </c>
      <c r="P1384" s="21">
        <v>0</v>
      </c>
      <c r="R1384" s="21">
        <v>0</v>
      </c>
      <c r="T1384" s="21">
        <v>0</v>
      </c>
      <c r="V1384" s="21">
        <v>0</v>
      </c>
      <c r="X1384" s="21">
        <v>0</v>
      </c>
      <c r="Z1384" s="21">
        <v>173804</v>
      </c>
      <c r="AB1384" s="22">
        <v>173804</v>
      </c>
      <c r="AD1384" s="5" t="str">
        <f t="shared" si="21"/>
        <v>No</v>
      </c>
      <c r="AF1384" s="28"/>
      <c r="AG1384" s="21"/>
    </row>
    <row r="1385" spans="1:33">
      <c r="A1385" s="8" t="s">
        <v>953</v>
      </c>
      <c r="B1385" s="8" t="s">
        <v>5511</v>
      </c>
      <c r="C1385" s="9" t="s">
        <v>132</v>
      </c>
      <c r="D1385" s="185" t="s">
        <v>5512</v>
      </c>
      <c r="E1385" s="188" t="s">
        <v>5513</v>
      </c>
      <c r="F1385" s="9" t="s">
        <v>157</v>
      </c>
      <c r="G1385" s="9" t="s">
        <v>147</v>
      </c>
      <c r="H1385" s="10">
        <v>0</v>
      </c>
      <c r="I1385" s="11">
        <v>8</v>
      </c>
      <c r="J1385" s="24">
        <v>0</v>
      </c>
      <c r="K1385" s="20"/>
      <c r="L1385" s="14">
        <v>0</v>
      </c>
      <c r="N1385" s="21">
        <v>0</v>
      </c>
      <c r="P1385" s="21">
        <v>0</v>
      </c>
      <c r="R1385" s="21">
        <v>0</v>
      </c>
      <c r="T1385" s="21">
        <v>0</v>
      </c>
      <c r="V1385" s="21">
        <v>0</v>
      </c>
      <c r="X1385" s="21">
        <v>0</v>
      </c>
      <c r="Z1385" s="21">
        <v>99132</v>
      </c>
      <c r="AB1385" s="22">
        <v>99132</v>
      </c>
      <c r="AD1385" s="5" t="str">
        <f t="shared" si="21"/>
        <v>No</v>
      </c>
      <c r="AF1385" s="28"/>
      <c r="AG1385" s="21"/>
    </row>
    <row r="1386" spans="1:33">
      <c r="A1386" s="8" t="s">
        <v>3278</v>
      </c>
      <c r="B1386" s="8" t="s">
        <v>3279</v>
      </c>
      <c r="C1386" s="9" t="s">
        <v>555</v>
      </c>
      <c r="D1386" s="185" t="s">
        <v>3280</v>
      </c>
      <c r="E1386" s="188" t="s">
        <v>3281</v>
      </c>
      <c r="F1386" s="9" t="s">
        <v>83</v>
      </c>
      <c r="G1386" s="9" t="s">
        <v>147</v>
      </c>
      <c r="H1386" s="10">
        <v>0</v>
      </c>
      <c r="I1386" s="11">
        <v>8</v>
      </c>
      <c r="J1386" s="24">
        <v>0</v>
      </c>
      <c r="K1386" s="20"/>
      <c r="L1386" s="14">
        <v>0</v>
      </c>
      <c r="N1386" s="21">
        <v>0</v>
      </c>
      <c r="P1386" s="21">
        <v>0</v>
      </c>
      <c r="R1386" s="21">
        <v>0</v>
      </c>
      <c r="T1386" s="21">
        <v>0</v>
      </c>
      <c r="V1386" s="21">
        <v>0</v>
      </c>
      <c r="X1386" s="21">
        <v>0</v>
      </c>
      <c r="Z1386" s="21">
        <v>685038</v>
      </c>
      <c r="AB1386" s="22">
        <v>685038</v>
      </c>
      <c r="AD1386" s="5" t="str">
        <f t="shared" si="21"/>
        <v>No</v>
      </c>
      <c r="AF1386" s="28"/>
      <c r="AG1386" s="21"/>
    </row>
    <row r="1387" spans="1:33">
      <c r="A1387" s="8" t="s">
        <v>4043</v>
      </c>
      <c r="B1387" s="8" t="s">
        <v>4044</v>
      </c>
      <c r="C1387" s="9" t="s">
        <v>112</v>
      </c>
      <c r="D1387" s="185" t="s">
        <v>4045</v>
      </c>
      <c r="E1387" s="188" t="s">
        <v>4046</v>
      </c>
      <c r="F1387" s="9" t="s">
        <v>157</v>
      </c>
      <c r="G1387" s="9" t="s">
        <v>147</v>
      </c>
      <c r="H1387" s="10">
        <v>0</v>
      </c>
      <c r="I1387" s="11">
        <v>8</v>
      </c>
      <c r="J1387" s="24">
        <v>0</v>
      </c>
      <c r="K1387" s="20"/>
      <c r="L1387" s="14">
        <v>0</v>
      </c>
      <c r="N1387" s="21">
        <v>0</v>
      </c>
      <c r="P1387" s="21">
        <v>0</v>
      </c>
      <c r="R1387" s="21">
        <v>0</v>
      </c>
      <c r="T1387" s="21">
        <v>0</v>
      </c>
      <c r="V1387" s="21">
        <v>0</v>
      </c>
      <c r="X1387" s="21">
        <v>0</v>
      </c>
      <c r="Z1387" s="21">
        <v>20088</v>
      </c>
      <c r="AB1387" s="22">
        <v>20088</v>
      </c>
      <c r="AD1387" s="5" t="str">
        <f t="shared" si="21"/>
        <v>No</v>
      </c>
      <c r="AF1387" s="28"/>
      <c r="AG1387" s="21"/>
    </row>
    <row r="1388" spans="1:33">
      <c r="A1388" s="8" t="s">
        <v>6223</v>
      </c>
      <c r="B1388" s="8" t="s">
        <v>6224</v>
      </c>
      <c r="C1388" s="9" t="s">
        <v>91</v>
      </c>
      <c r="D1388" s="185"/>
      <c r="E1388" s="188">
        <v>90282</v>
      </c>
      <c r="F1388" s="9" t="s">
        <v>83</v>
      </c>
      <c r="G1388" s="9" t="s">
        <v>5756</v>
      </c>
      <c r="H1388" s="10">
        <v>12150996</v>
      </c>
      <c r="I1388" s="11">
        <v>8</v>
      </c>
      <c r="J1388" s="24">
        <v>0</v>
      </c>
      <c r="K1388" s="20"/>
      <c r="L1388" s="14">
        <v>0</v>
      </c>
      <c r="N1388" s="21">
        <v>0</v>
      </c>
      <c r="P1388" s="21">
        <v>0</v>
      </c>
      <c r="R1388" s="21">
        <v>0</v>
      </c>
      <c r="T1388" s="21">
        <v>0</v>
      </c>
      <c r="V1388" s="21">
        <v>0</v>
      </c>
      <c r="X1388" s="21">
        <v>0</v>
      </c>
      <c r="Z1388" s="21">
        <v>0</v>
      </c>
      <c r="AB1388" s="22">
        <v>0</v>
      </c>
      <c r="AD1388" s="5" t="str">
        <f t="shared" si="21"/>
        <v>No</v>
      </c>
      <c r="AF1388" s="28"/>
      <c r="AG1388" s="21"/>
    </row>
    <row r="1389" spans="1:33">
      <c r="A1389" s="8" t="s">
        <v>5413</v>
      </c>
      <c r="B1389" s="8" t="s">
        <v>5414</v>
      </c>
      <c r="C1389" s="9" t="s">
        <v>58</v>
      </c>
      <c r="D1389" s="185" t="s">
        <v>5415</v>
      </c>
      <c r="E1389" s="188" t="s">
        <v>5416</v>
      </c>
      <c r="F1389" s="9" t="s">
        <v>83</v>
      </c>
      <c r="G1389" s="9" t="s">
        <v>147</v>
      </c>
      <c r="H1389" s="10">
        <v>0</v>
      </c>
      <c r="I1389" s="11">
        <v>8</v>
      </c>
      <c r="J1389" s="24">
        <v>0</v>
      </c>
      <c r="K1389" s="20"/>
      <c r="L1389" s="14">
        <v>0</v>
      </c>
      <c r="N1389" s="21">
        <v>0</v>
      </c>
      <c r="P1389" s="21">
        <v>0</v>
      </c>
      <c r="R1389" s="21">
        <v>0</v>
      </c>
      <c r="T1389" s="21">
        <v>0</v>
      </c>
      <c r="V1389" s="21">
        <v>0</v>
      </c>
      <c r="X1389" s="21">
        <v>0</v>
      </c>
      <c r="Z1389" s="21">
        <v>220237</v>
      </c>
      <c r="AB1389" s="22">
        <v>220237</v>
      </c>
      <c r="AD1389" s="5" t="str">
        <f t="shared" si="21"/>
        <v>No</v>
      </c>
      <c r="AF1389" s="28"/>
      <c r="AG1389" s="21"/>
    </row>
    <row r="1390" spans="1:33">
      <c r="A1390" s="8" t="s">
        <v>1227</v>
      </c>
      <c r="B1390" s="8" t="s">
        <v>1228</v>
      </c>
      <c r="C1390" s="9" t="s">
        <v>154</v>
      </c>
      <c r="D1390" s="185">
        <v>4101</v>
      </c>
      <c r="E1390" s="188">
        <v>40101</v>
      </c>
      <c r="F1390" s="9" t="s">
        <v>88</v>
      </c>
      <c r="G1390" s="9" t="s">
        <v>5756</v>
      </c>
      <c r="H1390" s="10">
        <v>180786</v>
      </c>
      <c r="I1390" s="11">
        <v>8</v>
      </c>
      <c r="J1390" s="24">
        <v>0</v>
      </c>
      <c r="K1390" s="20"/>
      <c r="L1390" s="14">
        <v>0</v>
      </c>
      <c r="N1390" s="21">
        <v>0</v>
      </c>
      <c r="P1390" s="21">
        <v>0</v>
      </c>
      <c r="R1390" s="21">
        <v>0</v>
      </c>
      <c r="T1390" s="21">
        <v>0</v>
      </c>
      <c r="V1390" s="21">
        <v>0</v>
      </c>
      <c r="X1390" s="21">
        <v>0</v>
      </c>
      <c r="Z1390" s="21">
        <v>150621</v>
      </c>
      <c r="AB1390" s="22">
        <v>150621</v>
      </c>
      <c r="AD1390" s="5" t="str">
        <f t="shared" si="21"/>
        <v>No</v>
      </c>
      <c r="AF1390" s="28"/>
      <c r="AG1390" s="21"/>
    </row>
    <row r="1391" spans="1:33">
      <c r="A1391" s="8" t="s">
        <v>4374</v>
      </c>
      <c r="B1391" s="8" t="s">
        <v>4375</v>
      </c>
      <c r="C1391" s="9" t="s">
        <v>235</v>
      </c>
      <c r="D1391" s="185" t="s">
        <v>4376</v>
      </c>
      <c r="E1391" s="188" t="s">
        <v>4377</v>
      </c>
      <c r="F1391" s="9" t="s">
        <v>83</v>
      </c>
      <c r="G1391" s="9" t="s">
        <v>147</v>
      </c>
      <c r="H1391" s="10">
        <v>0</v>
      </c>
      <c r="I1391" s="11">
        <v>8</v>
      </c>
      <c r="J1391" s="24">
        <v>0</v>
      </c>
      <c r="K1391" s="20"/>
      <c r="L1391" s="14">
        <v>0</v>
      </c>
      <c r="N1391" s="21">
        <v>0</v>
      </c>
      <c r="P1391" s="21">
        <v>0</v>
      </c>
      <c r="R1391" s="21">
        <v>0</v>
      </c>
      <c r="T1391" s="21">
        <v>0</v>
      </c>
      <c r="V1391" s="21">
        <v>0</v>
      </c>
      <c r="X1391" s="21">
        <v>0</v>
      </c>
      <c r="Z1391" s="21">
        <v>173079</v>
      </c>
      <c r="AB1391" s="22">
        <v>173079</v>
      </c>
      <c r="AD1391" s="5" t="str">
        <f t="shared" si="21"/>
        <v>No</v>
      </c>
      <c r="AF1391" s="28"/>
      <c r="AG1391" s="21"/>
    </row>
    <row r="1392" spans="1:33">
      <c r="A1392" s="8" t="s">
        <v>691</v>
      </c>
      <c r="B1392" s="8" t="s">
        <v>665</v>
      </c>
      <c r="C1392" s="9" t="s">
        <v>112</v>
      </c>
      <c r="D1392" s="185">
        <v>1123</v>
      </c>
      <c r="E1392" s="188">
        <v>10123</v>
      </c>
      <c r="F1392" s="9" t="s">
        <v>88</v>
      </c>
      <c r="G1392" s="9" t="s">
        <v>5756</v>
      </c>
      <c r="H1392" s="10">
        <v>4181019</v>
      </c>
      <c r="I1392" s="11">
        <v>8</v>
      </c>
      <c r="J1392" s="24">
        <v>0</v>
      </c>
      <c r="K1392" s="20"/>
      <c r="L1392" s="14">
        <v>0</v>
      </c>
      <c r="N1392" s="21">
        <v>0</v>
      </c>
      <c r="P1392" s="21">
        <v>0</v>
      </c>
      <c r="R1392" s="21">
        <v>0</v>
      </c>
      <c r="T1392" s="21">
        <v>0</v>
      </c>
      <c r="V1392" s="21">
        <v>0</v>
      </c>
      <c r="X1392" s="21">
        <v>0</v>
      </c>
      <c r="Z1392" s="21">
        <v>0</v>
      </c>
      <c r="AB1392" s="22">
        <v>0</v>
      </c>
      <c r="AD1392" s="5" t="str">
        <f t="shared" si="21"/>
        <v>No</v>
      </c>
      <c r="AF1392" s="28"/>
      <c r="AG1392" s="21"/>
    </row>
    <row r="1393" spans="1:33">
      <c r="A1393" s="8" t="s">
        <v>5220</v>
      </c>
      <c r="B1393" s="8" t="s">
        <v>5221</v>
      </c>
      <c r="C1393" s="9" t="s">
        <v>168</v>
      </c>
      <c r="D1393" s="185" t="s">
        <v>5222</v>
      </c>
      <c r="E1393" s="188" t="s">
        <v>5223</v>
      </c>
      <c r="F1393" s="9" t="s">
        <v>83</v>
      </c>
      <c r="G1393" s="9" t="s">
        <v>147</v>
      </c>
      <c r="H1393" s="10">
        <v>0</v>
      </c>
      <c r="I1393" s="11">
        <v>8</v>
      </c>
      <c r="J1393" s="24">
        <v>0</v>
      </c>
      <c r="K1393" s="20"/>
      <c r="L1393" s="14">
        <v>0</v>
      </c>
      <c r="N1393" s="21">
        <v>0</v>
      </c>
      <c r="P1393" s="21">
        <v>0</v>
      </c>
      <c r="R1393" s="21">
        <v>0</v>
      </c>
      <c r="T1393" s="21">
        <v>0</v>
      </c>
      <c r="V1393" s="21">
        <v>0</v>
      </c>
      <c r="X1393" s="21">
        <v>0</v>
      </c>
      <c r="Z1393" s="21">
        <v>157796</v>
      </c>
      <c r="AB1393" s="22">
        <v>157796</v>
      </c>
      <c r="AD1393" s="5" t="str">
        <f t="shared" si="21"/>
        <v>No</v>
      </c>
      <c r="AF1393" s="28"/>
      <c r="AG1393" s="21"/>
    </row>
    <row r="1394" spans="1:33">
      <c r="A1394" s="8" t="s">
        <v>2949</v>
      </c>
      <c r="B1394" s="8" t="s">
        <v>2950</v>
      </c>
      <c r="C1394" s="9" t="s">
        <v>124</v>
      </c>
      <c r="D1394" s="185"/>
      <c r="E1394" s="188" t="s">
        <v>2951</v>
      </c>
      <c r="F1394" s="9" t="s">
        <v>1320</v>
      </c>
      <c r="G1394" s="9" t="s">
        <v>147</v>
      </c>
      <c r="H1394" s="10">
        <v>0</v>
      </c>
      <c r="I1394" s="11">
        <v>8</v>
      </c>
      <c r="J1394" s="24">
        <v>0</v>
      </c>
      <c r="K1394" s="20"/>
      <c r="L1394" s="14">
        <v>0</v>
      </c>
      <c r="N1394" s="21">
        <v>0</v>
      </c>
      <c r="P1394" s="21">
        <v>0</v>
      </c>
      <c r="R1394" s="21">
        <v>0</v>
      </c>
      <c r="T1394" s="21">
        <v>0</v>
      </c>
      <c r="V1394" s="21">
        <v>0</v>
      </c>
      <c r="X1394" s="21">
        <v>0</v>
      </c>
      <c r="Z1394" s="21">
        <v>0</v>
      </c>
      <c r="AB1394" s="22">
        <v>0</v>
      </c>
      <c r="AD1394" s="5" t="str">
        <f t="shared" si="21"/>
        <v>No</v>
      </c>
      <c r="AF1394" s="28"/>
      <c r="AG1394" s="21"/>
    </row>
    <row r="1395" spans="1:33">
      <c r="A1395" s="8" t="s">
        <v>3881</v>
      </c>
      <c r="B1395" s="8" t="s">
        <v>3882</v>
      </c>
      <c r="C1395" s="9" t="s">
        <v>278</v>
      </c>
      <c r="D1395" s="185" t="s">
        <v>3883</v>
      </c>
      <c r="E1395" s="188" t="s">
        <v>3884</v>
      </c>
      <c r="F1395" s="9" t="s">
        <v>157</v>
      </c>
      <c r="G1395" s="9" t="s">
        <v>147</v>
      </c>
      <c r="H1395" s="10">
        <v>0</v>
      </c>
      <c r="I1395" s="11">
        <v>8</v>
      </c>
      <c r="J1395" s="24">
        <v>0</v>
      </c>
      <c r="K1395" s="20"/>
      <c r="L1395" s="14">
        <v>0</v>
      </c>
      <c r="N1395" s="21">
        <v>0</v>
      </c>
      <c r="P1395" s="21">
        <v>0</v>
      </c>
      <c r="R1395" s="21">
        <v>0</v>
      </c>
      <c r="T1395" s="21">
        <v>0</v>
      </c>
      <c r="V1395" s="21">
        <v>0</v>
      </c>
      <c r="X1395" s="21">
        <v>0</v>
      </c>
      <c r="Z1395" s="21">
        <v>63466</v>
      </c>
      <c r="AB1395" s="22">
        <v>63466</v>
      </c>
      <c r="AD1395" s="5" t="str">
        <f t="shared" si="21"/>
        <v>No</v>
      </c>
      <c r="AF1395" s="28"/>
      <c r="AG1395" s="21"/>
    </row>
    <row r="1396" spans="1:33">
      <c r="A1396" s="8" t="s">
        <v>634</v>
      </c>
      <c r="B1396" s="8" t="s">
        <v>635</v>
      </c>
      <c r="C1396" s="9" t="s">
        <v>160</v>
      </c>
      <c r="D1396" s="185">
        <v>1015</v>
      </c>
      <c r="E1396" s="188">
        <v>10015</v>
      </c>
      <c r="F1396" s="9" t="s">
        <v>83</v>
      </c>
      <c r="G1396" s="9" t="s">
        <v>5756</v>
      </c>
      <c r="H1396" s="10">
        <v>59397</v>
      </c>
      <c r="I1396" s="11">
        <v>8</v>
      </c>
      <c r="J1396" s="24">
        <v>0</v>
      </c>
      <c r="K1396" s="20"/>
      <c r="L1396" s="14">
        <v>0</v>
      </c>
      <c r="N1396" s="21">
        <v>0</v>
      </c>
      <c r="P1396" s="21">
        <v>0</v>
      </c>
      <c r="R1396" s="21">
        <v>0</v>
      </c>
      <c r="T1396" s="21">
        <v>0</v>
      </c>
      <c r="V1396" s="21">
        <v>0</v>
      </c>
      <c r="X1396" s="21">
        <v>0</v>
      </c>
      <c r="Z1396" s="21">
        <v>97493</v>
      </c>
      <c r="AB1396" s="22">
        <v>97493</v>
      </c>
      <c r="AD1396" s="5" t="str">
        <f t="shared" si="21"/>
        <v>No</v>
      </c>
      <c r="AF1396" s="28"/>
      <c r="AG1396" s="21"/>
    </row>
    <row r="1397" spans="1:33">
      <c r="A1397" s="8" t="s">
        <v>4433</v>
      </c>
      <c r="B1397" s="8" t="s">
        <v>4434</v>
      </c>
      <c r="C1397" s="9" t="s">
        <v>171</v>
      </c>
      <c r="D1397" s="185">
        <v>4120</v>
      </c>
      <c r="E1397" s="188">
        <v>40120</v>
      </c>
      <c r="F1397" s="9" t="s">
        <v>83</v>
      </c>
      <c r="G1397" s="9" t="s">
        <v>84</v>
      </c>
      <c r="H1397" s="10">
        <v>156909</v>
      </c>
      <c r="I1397" s="11">
        <v>8</v>
      </c>
      <c r="J1397" s="24">
        <v>567181</v>
      </c>
      <c r="K1397" s="20"/>
      <c r="L1397" s="14">
        <v>0</v>
      </c>
      <c r="N1397" s="21">
        <v>0</v>
      </c>
      <c r="P1397" s="21">
        <v>0</v>
      </c>
      <c r="R1397" s="21">
        <v>0</v>
      </c>
      <c r="T1397" s="21">
        <v>0</v>
      </c>
      <c r="V1397" s="21">
        <v>0</v>
      </c>
      <c r="X1397" s="21">
        <v>0</v>
      </c>
      <c r="Z1397" s="21">
        <v>0</v>
      </c>
      <c r="AB1397" s="22">
        <v>567181</v>
      </c>
      <c r="AD1397" s="5" t="str">
        <f t="shared" si="21"/>
        <v>No</v>
      </c>
      <c r="AF1397" s="28"/>
      <c r="AG1397" s="21"/>
    </row>
    <row r="1398" spans="1:33">
      <c r="A1398" s="8" t="s">
        <v>307</v>
      </c>
      <c r="B1398" s="8" t="s">
        <v>308</v>
      </c>
      <c r="C1398" s="9" t="s">
        <v>213</v>
      </c>
      <c r="D1398" s="185" t="s">
        <v>309</v>
      </c>
      <c r="E1398" s="188" t="s">
        <v>310</v>
      </c>
      <c r="F1398" s="9" t="s">
        <v>157</v>
      </c>
      <c r="G1398" s="9" t="s">
        <v>147</v>
      </c>
      <c r="H1398" s="10">
        <v>0</v>
      </c>
      <c r="I1398" s="11">
        <v>8</v>
      </c>
      <c r="J1398" s="24">
        <v>0</v>
      </c>
      <c r="K1398" s="20"/>
      <c r="L1398" s="14">
        <v>0</v>
      </c>
      <c r="N1398" s="21">
        <v>0</v>
      </c>
      <c r="P1398" s="21">
        <v>0</v>
      </c>
      <c r="R1398" s="21">
        <v>0</v>
      </c>
      <c r="T1398" s="21">
        <v>0</v>
      </c>
      <c r="V1398" s="21">
        <v>0</v>
      </c>
      <c r="X1398" s="21">
        <v>0</v>
      </c>
      <c r="Z1398" s="21">
        <v>40000</v>
      </c>
      <c r="AB1398" s="22">
        <v>40000</v>
      </c>
      <c r="AD1398" s="5" t="str">
        <f t="shared" si="21"/>
        <v>No</v>
      </c>
      <c r="AF1398" s="28" t="s">
        <v>5841</v>
      </c>
      <c r="AG1398" s="21"/>
    </row>
    <row r="1399" spans="1:33">
      <c r="A1399" s="8" t="s">
        <v>2928</v>
      </c>
      <c r="B1399" s="8" t="s">
        <v>2929</v>
      </c>
      <c r="C1399" s="9" t="s">
        <v>124</v>
      </c>
      <c r="D1399" s="185" t="s">
        <v>2930</v>
      </c>
      <c r="E1399" s="188" t="s">
        <v>2931</v>
      </c>
      <c r="F1399" s="9" t="s">
        <v>1320</v>
      </c>
      <c r="G1399" s="9" t="s">
        <v>147</v>
      </c>
      <c r="H1399" s="10">
        <v>0</v>
      </c>
      <c r="I1399" s="11">
        <v>8</v>
      </c>
      <c r="J1399" s="24">
        <v>0</v>
      </c>
      <c r="K1399" s="20"/>
      <c r="L1399" s="14">
        <v>0</v>
      </c>
      <c r="N1399" s="21">
        <v>0</v>
      </c>
      <c r="P1399" s="21">
        <v>0</v>
      </c>
      <c r="R1399" s="21">
        <v>0</v>
      </c>
      <c r="T1399" s="21">
        <v>0</v>
      </c>
      <c r="V1399" s="21">
        <v>0</v>
      </c>
      <c r="X1399" s="21">
        <v>0</v>
      </c>
      <c r="Z1399" s="21">
        <v>0</v>
      </c>
      <c r="AB1399" s="22">
        <v>0</v>
      </c>
      <c r="AD1399" s="5" t="str">
        <f t="shared" si="21"/>
        <v>No</v>
      </c>
      <c r="AF1399" s="28"/>
      <c r="AG1399" s="21"/>
    </row>
    <row r="1400" spans="1:33">
      <c r="A1400" s="8" t="s">
        <v>6218</v>
      </c>
      <c r="B1400" s="8" t="s">
        <v>6170</v>
      </c>
      <c r="C1400" s="9" t="s">
        <v>91</v>
      </c>
      <c r="D1400" s="185"/>
      <c r="E1400" s="188">
        <v>90277</v>
      </c>
      <c r="F1400" s="9" t="s">
        <v>83</v>
      </c>
      <c r="G1400" s="9" t="s">
        <v>5756</v>
      </c>
      <c r="H1400" s="10">
        <v>12150996</v>
      </c>
      <c r="I1400" s="11">
        <v>8</v>
      </c>
      <c r="J1400" s="24">
        <v>0</v>
      </c>
      <c r="K1400" s="20"/>
      <c r="L1400" s="14">
        <v>0</v>
      </c>
      <c r="N1400" s="21">
        <v>0</v>
      </c>
      <c r="P1400" s="21">
        <v>0</v>
      </c>
      <c r="R1400" s="21">
        <v>0</v>
      </c>
      <c r="T1400" s="21">
        <v>0</v>
      </c>
      <c r="V1400" s="21">
        <v>0</v>
      </c>
      <c r="X1400" s="21">
        <v>0</v>
      </c>
      <c r="Z1400" s="21">
        <v>0</v>
      </c>
      <c r="AB1400" s="22">
        <v>0</v>
      </c>
      <c r="AD1400" s="5" t="str">
        <f t="shared" si="21"/>
        <v>No</v>
      </c>
      <c r="AF1400" s="28"/>
      <c r="AG1400" s="21"/>
    </row>
    <row r="1401" spans="1:33">
      <c r="A1401" s="8" t="s">
        <v>3199</v>
      </c>
      <c r="B1401" s="8" t="s">
        <v>1468</v>
      </c>
      <c r="C1401" s="9" t="s">
        <v>50</v>
      </c>
      <c r="D1401" s="185" t="s">
        <v>3200</v>
      </c>
      <c r="E1401" s="188" t="s">
        <v>3201</v>
      </c>
      <c r="F1401" s="9" t="s">
        <v>157</v>
      </c>
      <c r="G1401" s="9" t="s">
        <v>147</v>
      </c>
      <c r="H1401" s="10">
        <v>0</v>
      </c>
      <c r="I1401" s="11">
        <v>8</v>
      </c>
      <c r="J1401" s="24">
        <v>0</v>
      </c>
      <c r="K1401" s="20"/>
      <c r="L1401" s="14">
        <v>0</v>
      </c>
      <c r="N1401" s="21">
        <v>0</v>
      </c>
      <c r="P1401" s="21">
        <v>0</v>
      </c>
      <c r="R1401" s="21">
        <v>0</v>
      </c>
      <c r="T1401" s="21">
        <v>0</v>
      </c>
      <c r="V1401" s="21">
        <v>0</v>
      </c>
      <c r="X1401" s="21">
        <v>0</v>
      </c>
      <c r="Z1401" s="21">
        <v>0</v>
      </c>
      <c r="AB1401" s="22">
        <v>0</v>
      </c>
      <c r="AD1401" s="5" t="str">
        <f t="shared" si="21"/>
        <v>No</v>
      </c>
      <c r="AF1401" s="28"/>
      <c r="AG1401" s="21"/>
    </row>
    <row r="1402" spans="1:33">
      <c r="A1402" s="8" t="s">
        <v>6233</v>
      </c>
      <c r="B1402" s="8" t="s">
        <v>4133</v>
      </c>
      <c r="C1402" s="9" t="s">
        <v>91</v>
      </c>
      <c r="D1402" s="185"/>
      <c r="E1402" s="188">
        <v>90293</v>
      </c>
      <c r="F1402" s="9" t="s">
        <v>83</v>
      </c>
      <c r="G1402" s="9" t="s">
        <v>5756</v>
      </c>
      <c r="H1402" s="10">
        <v>12150996</v>
      </c>
      <c r="I1402" s="11">
        <v>8</v>
      </c>
      <c r="J1402" s="24">
        <v>0</v>
      </c>
      <c r="K1402" s="20"/>
      <c r="L1402" s="14">
        <v>0</v>
      </c>
      <c r="N1402" s="21">
        <v>0</v>
      </c>
      <c r="P1402" s="21">
        <v>0</v>
      </c>
      <c r="R1402" s="21">
        <v>0</v>
      </c>
      <c r="T1402" s="21">
        <v>0</v>
      </c>
      <c r="V1402" s="21">
        <v>0</v>
      </c>
      <c r="X1402" s="21">
        <v>0</v>
      </c>
      <c r="Z1402" s="21">
        <v>0</v>
      </c>
      <c r="AB1402" s="22">
        <v>0</v>
      </c>
      <c r="AD1402" s="5" t="str">
        <f t="shared" si="21"/>
        <v>No</v>
      </c>
      <c r="AF1402" s="28"/>
      <c r="AG1402" s="21"/>
    </row>
    <row r="1403" spans="1:33">
      <c r="A1403" s="8" t="s">
        <v>172</v>
      </c>
      <c r="B1403" s="8" t="s">
        <v>173</v>
      </c>
      <c r="C1403" s="9" t="s">
        <v>120</v>
      </c>
      <c r="D1403" s="185">
        <v>6081</v>
      </c>
      <c r="E1403" s="188">
        <v>60081</v>
      </c>
      <c r="F1403" s="9" t="s">
        <v>83</v>
      </c>
      <c r="G1403" s="9" t="s">
        <v>5756</v>
      </c>
      <c r="H1403" s="10">
        <v>98884</v>
      </c>
      <c r="I1403" s="11">
        <v>8</v>
      </c>
      <c r="J1403" s="24">
        <v>0</v>
      </c>
      <c r="K1403" s="20"/>
      <c r="L1403" s="14">
        <v>0</v>
      </c>
      <c r="N1403" s="21">
        <v>0</v>
      </c>
      <c r="P1403" s="21">
        <v>0</v>
      </c>
      <c r="R1403" s="21">
        <v>0</v>
      </c>
      <c r="T1403" s="21">
        <v>0</v>
      </c>
      <c r="V1403" s="21">
        <v>0</v>
      </c>
      <c r="X1403" s="21">
        <v>0</v>
      </c>
      <c r="Z1403" s="21">
        <v>274635</v>
      </c>
      <c r="AB1403" s="22">
        <v>274635</v>
      </c>
      <c r="AD1403" s="5" t="str">
        <f t="shared" si="21"/>
        <v>No</v>
      </c>
      <c r="AF1403" s="28"/>
      <c r="AG1403" s="21"/>
    </row>
    <row r="1404" spans="1:33">
      <c r="A1404" s="8" t="s">
        <v>1096</v>
      </c>
      <c r="B1404" s="8" t="s">
        <v>1097</v>
      </c>
      <c r="C1404" s="9" t="s">
        <v>466</v>
      </c>
      <c r="D1404" s="185">
        <v>5142</v>
      </c>
      <c r="E1404" s="188">
        <v>50142</v>
      </c>
      <c r="F1404" s="9" t="s">
        <v>88</v>
      </c>
      <c r="G1404" s="9" t="s">
        <v>5756</v>
      </c>
      <c r="H1404" s="10">
        <v>70889</v>
      </c>
      <c r="I1404" s="11">
        <v>8</v>
      </c>
      <c r="J1404" s="24">
        <v>0</v>
      </c>
      <c r="K1404" s="20"/>
      <c r="L1404" s="14">
        <v>0</v>
      </c>
      <c r="N1404" s="21">
        <v>0</v>
      </c>
      <c r="P1404" s="21">
        <v>0</v>
      </c>
      <c r="R1404" s="21">
        <v>0</v>
      </c>
      <c r="T1404" s="21">
        <v>0</v>
      </c>
      <c r="V1404" s="21">
        <v>0</v>
      </c>
      <c r="X1404" s="21">
        <v>0</v>
      </c>
      <c r="Z1404" s="21">
        <v>57534</v>
      </c>
      <c r="AB1404" s="22">
        <v>57534</v>
      </c>
      <c r="AD1404" s="5" t="str">
        <f t="shared" si="21"/>
        <v>No</v>
      </c>
      <c r="AF1404" s="28"/>
      <c r="AG1404" s="21"/>
    </row>
    <row r="1405" spans="1:33">
      <c r="A1405" s="8" t="s">
        <v>421</v>
      </c>
      <c r="B1405" s="8" t="s">
        <v>422</v>
      </c>
      <c r="C1405" s="9" t="s">
        <v>103</v>
      </c>
      <c r="D1405" s="185">
        <v>4182</v>
      </c>
      <c r="E1405" s="188">
        <v>40182</v>
      </c>
      <c r="F1405" s="9" t="s">
        <v>83</v>
      </c>
      <c r="G1405" s="9" t="s">
        <v>5756</v>
      </c>
      <c r="H1405" s="10">
        <v>2148346</v>
      </c>
      <c r="I1405" s="11">
        <v>8</v>
      </c>
      <c r="J1405" s="24">
        <v>0</v>
      </c>
      <c r="K1405" s="20"/>
      <c r="L1405" s="14">
        <v>0</v>
      </c>
      <c r="N1405" s="21">
        <v>0</v>
      </c>
      <c r="P1405" s="21">
        <v>0</v>
      </c>
      <c r="R1405" s="21">
        <v>0</v>
      </c>
      <c r="T1405" s="21">
        <v>0</v>
      </c>
      <c r="V1405" s="21">
        <v>0</v>
      </c>
      <c r="X1405" s="21">
        <v>0</v>
      </c>
      <c r="Z1405" s="21">
        <v>0</v>
      </c>
      <c r="AB1405" s="22">
        <v>0</v>
      </c>
      <c r="AD1405" s="5" t="str">
        <f t="shared" si="21"/>
        <v>No</v>
      </c>
      <c r="AF1405" s="28"/>
      <c r="AG1405" s="21"/>
    </row>
    <row r="1406" spans="1:33">
      <c r="A1406" s="8" t="s">
        <v>1631</v>
      </c>
      <c r="B1406" s="8" t="s">
        <v>1632</v>
      </c>
      <c r="C1406" s="9" t="s">
        <v>178</v>
      </c>
      <c r="D1406" s="185" t="s">
        <v>1633</v>
      </c>
      <c r="E1406" s="188" t="s">
        <v>1634</v>
      </c>
      <c r="F1406" s="9" t="s">
        <v>83</v>
      </c>
      <c r="G1406" s="9" t="s">
        <v>147</v>
      </c>
      <c r="H1406" s="10">
        <v>0</v>
      </c>
      <c r="I1406" s="11">
        <v>8</v>
      </c>
      <c r="J1406" s="24">
        <v>0</v>
      </c>
      <c r="K1406" s="20"/>
      <c r="L1406" s="14">
        <v>0</v>
      </c>
      <c r="N1406" s="21">
        <v>0</v>
      </c>
      <c r="P1406" s="21">
        <v>0</v>
      </c>
      <c r="R1406" s="21">
        <v>0</v>
      </c>
      <c r="T1406" s="21">
        <v>0</v>
      </c>
      <c r="V1406" s="21">
        <v>0</v>
      </c>
      <c r="X1406" s="21">
        <v>0</v>
      </c>
      <c r="Z1406" s="21">
        <v>208532</v>
      </c>
      <c r="AB1406" s="22">
        <v>208532</v>
      </c>
      <c r="AD1406" s="5" t="str">
        <f t="shared" si="21"/>
        <v>No</v>
      </c>
      <c r="AF1406" s="28"/>
      <c r="AG1406" s="21"/>
    </row>
    <row r="1407" spans="1:33">
      <c r="A1407" s="8" t="s">
        <v>3321</v>
      </c>
      <c r="B1407" s="8" t="s">
        <v>1920</v>
      </c>
      <c r="C1407" s="9" t="s">
        <v>555</v>
      </c>
      <c r="D1407" s="185" t="s">
        <v>3322</v>
      </c>
      <c r="E1407" s="188" t="s">
        <v>3323</v>
      </c>
      <c r="F1407" s="9" t="s">
        <v>83</v>
      </c>
      <c r="G1407" s="9" t="s">
        <v>147</v>
      </c>
      <c r="H1407" s="10">
        <v>0</v>
      </c>
      <c r="I1407" s="11">
        <v>8</v>
      </c>
      <c r="J1407" s="24">
        <v>0</v>
      </c>
      <c r="K1407" s="20"/>
      <c r="L1407" s="14">
        <v>0</v>
      </c>
      <c r="N1407" s="21">
        <v>0</v>
      </c>
      <c r="P1407" s="21">
        <v>0</v>
      </c>
      <c r="R1407" s="21">
        <v>0</v>
      </c>
      <c r="T1407" s="21">
        <v>0</v>
      </c>
      <c r="V1407" s="21">
        <v>0</v>
      </c>
      <c r="X1407" s="21">
        <v>0</v>
      </c>
      <c r="Z1407" s="21">
        <v>340284</v>
      </c>
      <c r="AB1407" s="22">
        <v>340284</v>
      </c>
      <c r="AD1407" s="5" t="str">
        <f t="shared" si="21"/>
        <v>No</v>
      </c>
      <c r="AF1407" s="28"/>
      <c r="AG1407" s="21"/>
    </row>
    <row r="1408" spans="1:33">
      <c r="A1408" s="8" t="s">
        <v>5947</v>
      </c>
      <c r="B1408" s="8" t="s">
        <v>97</v>
      </c>
      <c r="C1408" s="9" t="s">
        <v>42</v>
      </c>
      <c r="D1408" s="185"/>
      <c r="E1408" s="188">
        <v>22930</v>
      </c>
      <c r="F1408" s="9" t="s">
        <v>157</v>
      </c>
      <c r="G1408" s="9" t="s">
        <v>84</v>
      </c>
      <c r="H1408" s="10">
        <v>18351295</v>
      </c>
      <c r="I1408" s="11">
        <v>8</v>
      </c>
      <c r="J1408" s="24">
        <v>0</v>
      </c>
      <c r="K1408" s="20"/>
      <c r="L1408" s="14">
        <v>0</v>
      </c>
      <c r="N1408" s="21">
        <v>0</v>
      </c>
      <c r="P1408" s="21">
        <v>0</v>
      </c>
      <c r="R1408" s="21">
        <v>0</v>
      </c>
      <c r="T1408" s="21">
        <v>0</v>
      </c>
      <c r="V1408" s="21">
        <v>0</v>
      </c>
      <c r="X1408" s="21">
        <v>0</v>
      </c>
      <c r="Z1408" s="21">
        <v>0</v>
      </c>
      <c r="AB1408" s="22">
        <v>0</v>
      </c>
      <c r="AD1408" s="5" t="str">
        <f t="shared" si="21"/>
        <v>No</v>
      </c>
      <c r="AF1408" s="28"/>
      <c r="AG1408" s="21"/>
    </row>
    <row r="1409" spans="1:33">
      <c r="A1409" s="8" t="s">
        <v>6610</v>
      </c>
      <c r="B1409" s="8" t="s">
        <v>5116</v>
      </c>
      <c r="C1409" s="9" t="s">
        <v>120</v>
      </c>
      <c r="D1409" s="185" t="s">
        <v>5117</v>
      </c>
      <c r="E1409" s="188">
        <v>60260</v>
      </c>
      <c r="F1409" s="9" t="s">
        <v>157</v>
      </c>
      <c r="G1409" s="9" t="s">
        <v>5756</v>
      </c>
      <c r="H1409" s="10">
        <v>5121892</v>
      </c>
      <c r="I1409" s="11">
        <v>8</v>
      </c>
      <c r="J1409" s="24">
        <v>0</v>
      </c>
      <c r="K1409" s="20"/>
      <c r="L1409" s="14">
        <v>0</v>
      </c>
      <c r="N1409" s="21">
        <v>0</v>
      </c>
      <c r="P1409" s="21">
        <v>0</v>
      </c>
      <c r="R1409" s="21">
        <v>0</v>
      </c>
      <c r="T1409" s="21">
        <v>0</v>
      </c>
      <c r="V1409" s="21">
        <v>0</v>
      </c>
      <c r="X1409" s="21">
        <v>0</v>
      </c>
      <c r="Z1409" s="21">
        <v>463853</v>
      </c>
      <c r="AB1409" s="22">
        <v>463853</v>
      </c>
      <c r="AD1409" s="5" t="str">
        <f t="shared" si="21"/>
        <v>No</v>
      </c>
      <c r="AF1409" s="28"/>
      <c r="AG1409" s="21"/>
    </row>
    <row r="1410" spans="1:33">
      <c r="A1410" s="8" t="s">
        <v>2904</v>
      </c>
      <c r="B1410" s="8" t="s">
        <v>755</v>
      </c>
      <c r="C1410" s="9" t="s">
        <v>124</v>
      </c>
      <c r="D1410" s="185" t="s">
        <v>2905</v>
      </c>
      <c r="E1410" s="188" t="s">
        <v>2906</v>
      </c>
      <c r="F1410" s="9" t="s">
        <v>83</v>
      </c>
      <c r="G1410" s="9" t="s">
        <v>147</v>
      </c>
      <c r="H1410" s="10">
        <v>0</v>
      </c>
      <c r="I1410" s="11">
        <v>8</v>
      </c>
      <c r="J1410" s="24">
        <v>0</v>
      </c>
      <c r="K1410" s="20"/>
      <c r="L1410" s="14">
        <v>0</v>
      </c>
      <c r="N1410" s="21">
        <v>0</v>
      </c>
      <c r="P1410" s="21">
        <v>0</v>
      </c>
      <c r="R1410" s="21">
        <v>0</v>
      </c>
      <c r="T1410" s="21">
        <v>0</v>
      </c>
      <c r="V1410" s="21">
        <v>0</v>
      </c>
      <c r="X1410" s="21">
        <v>0</v>
      </c>
      <c r="Z1410" s="21">
        <v>0</v>
      </c>
      <c r="AB1410" s="22">
        <v>0</v>
      </c>
      <c r="AD1410" s="5" t="str">
        <f t="shared" si="21"/>
        <v>No</v>
      </c>
      <c r="AF1410" s="28"/>
      <c r="AG1410" s="21"/>
    </row>
    <row r="1411" spans="1:33">
      <c r="A1411" s="8" t="s">
        <v>964</v>
      </c>
      <c r="B1411" s="8" t="s">
        <v>4297</v>
      </c>
      <c r="C1411" s="9" t="s">
        <v>235</v>
      </c>
      <c r="D1411" s="185" t="s">
        <v>4298</v>
      </c>
      <c r="E1411" s="188" t="s">
        <v>4299</v>
      </c>
      <c r="F1411" s="9" t="s">
        <v>83</v>
      </c>
      <c r="G1411" s="9" t="s">
        <v>147</v>
      </c>
      <c r="H1411" s="10">
        <v>0</v>
      </c>
      <c r="I1411" s="11">
        <v>8</v>
      </c>
      <c r="J1411" s="24">
        <v>0</v>
      </c>
      <c r="K1411" s="20"/>
      <c r="L1411" s="14">
        <v>0</v>
      </c>
      <c r="N1411" s="21">
        <v>0</v>
      </c>
      <c r="P1411" s="21">
        <v>0</v>
      </c>
      <c r="R1411" s="21">
        <v>0</v>
      </c>
      <c r="T1411" s="21">
        <v>0</v>
      </c>
      <c r="V1411" s="21">
        <v>0</v>
      </c>
      <c r="X1411" s="21">
        <v>0</v>
      </c>
      <c r="Z1411" s="21">
        <v>177915</v>
      </c>
      <c r="AB1411" s="22">
        <v>177915</v>
      </c>
      <c r="AD1411" s="5" t="str">
        <f t="shared" ref="AD1411:AD1474" si="22">IF(AC1411&amp;AA1411&amp;Y1411&amp;W1411&amp;U1411&amp;S1411&amp;Q1411&amp;O1411&amp;M1411&amp;K1411&lt;&gt;"","Yes","No")</f>
        <v>No</v>
      </c>
      <c r="AF1411" s="28"/>
      <c r="AG1411" s="21"/>
    </row>
    <row r="1412" spans="1:33">
      <c r="A1412" s="8" t="s">
        <v>75</v>
      </c>
      <c r="B1412" s="8" t="s">
        <v>76</v>
      </c>
      <c r="C1412" s="9" t="s">
        <v>46</v>
      </c>
      <c r="D1412" s="185" t="s">
        <v>77</v>
      </c>
      <c r="E1412" s="188">
        <v>55234</v>
      </c>
      <c r="F1412" s="9" t="s">
        <v>36</v>
      </c>
      <c r="G1412" s="9" t="s">
        <v>5756</v>
      </c>
      <c r="H1412" s="10">
        <v>0</v>
      </c>
      <c r="I1412" s="11">
        <v>8</v>
      </c>
      <c r="J1412" s="24">
        <v>0</v>
      </c>
      <c r="K1412" s="20"/>
      <c r="L1412" s="14">
        <v>0</v>
      </c>
      <c r="N1412" s="21">
        <v>0</v>
      </c>
      <c r="P1412" s="21">
        <v>0</v>
      </c>
      <c r="R1412" s="21">
        <v>0</v>
      </c>
      <c r="T1412" s="21">
        <v>0</v>
      </c>
      <c r="V1412" s="21">
        <v>0</v>
      </c>
      <c r="X1412" s="21">
        <v>0</v>
      </c>
      <c r="Z1412" s="21">
        <v>0</v>
      </c>
      <c r="AB1412" s="22">
        <v>0</v>
      </c>
      <c r="AD1412" s="5" t="str">
        <f t="shared" si="22"/>
        <v>No</v>
      </c>
      <c r="AF1412" s="28"/>
      <c r="AG1412" s="21"/>
    </row>
    <row r="1413" spans="1:33">
      <c r="A1413" s="8" t="s">
        <v>5206</v>
      </c>
      <c r="B1413" s="8" t="s">
        <v>5207</v>
      </c>
      <c r="C1413" s="9" t="s">
        <v>168</v>
      </c>
      <c r="D1413" s="185" t="s">
        <v>5208</v>
      </c>
      <c r="E1413" s="188" t="s">
        <v>5209</v>
      </c>
      <c r="F1413" s="9" t="s">
        <v>83</v>
      </c>
      <c r="G1413" s="9" t="s">
        <v>147</v>
      </c>
      <c r="H1413" s="10">
        <v>0</v>
      </c>
      <c r="I1413" s="11">
        <v>8</v>
      </c>
      <c r="J1413" s="24">
        <v>0</v>
      </c>
      <c r="K1413" s="20"/>
      <c r="L1413" s="14">
        <v>0</v>
      </c>
      <c r="N1413" s="21">
        <v>0</v>
      </c>
      <c r="P1413" s="21">
        <v>0</v>
      </c>
      <c r="R1413" s="21">
        <v>0</v>
      </c>
      <c r="T1413" s="21">
        <v>0</v>
      </c>
      <c r="V1413" s="21">
        <v>0</v>
      </c>
      <c r="X1413" s="21">
        <v>0</v>
      </c>
      <c r="Z1413" s="21">
        <v>80000</v>
      </c>
      <c r="AB1413" s="22">
        <v>80000</v>
      </c>
      <c r="AD1413" s="5" t="str">
        <f t="shared" si="22"/>
        <v>No</v>
      </c>
      <c r="AF1413" s="28"/>
      <c r="AG1413" s="21"/>
    </row>
    <row r="1414" spans="1:33">
      <c r="A1414" s="8" t="s">
        <v>2935</v>
      </c>
      <c r="B1414" s="8" t="s">
        <v>2936</v>
      </c>
      <c r="C1414" s="9" t="s">
        <v>124</v>
      </c>
      <c r="D1414" s="185" t="s">
        <v>2937</v>
      </c>
      <c r="E1414" s="188" t="s">
        <v>2938</v>
      </c>
      <c r="F1414" s="9" t="s">
        <v>1320</v>
      </c>
      <c r="G1414" s="9" t="s">
        <v>147</v>
      </c>
      <c r="H1414" s="10">
        <v>0</v>
      </c>
      <c r="I1414" s="11">
        <v>8</v>
      </c>
      <c r="J1414" s="24">
        <v>0</v>
      </c>
      <c r="K1414" s="20"/>
      <c r="L1414" s="14">
        <v>0</v>
      </c>
      <c r="N1414" s="21">
        <v>0</v>
      </c>
      <c r="P1414" s="21">
        <v>0</v>
      </c>
      <c r="R1414" s="21">
        <v>0</v>
      </c>
      <c r="T1414" s="21">
        <v>0</v>
      </c>
      <c r="V1414" s="21">
        <v>0</v>
      </c>
      <c r="X1414" s="21">
        <v>0</v>
      </c>
      <c r="Z1414" s="21">
        <v>0</v>
      </c>
      <c r="AB1414" s="22">
        <v>0</v>
      </c>
      <c r="AD1414" s="5" t="str">
        <f t="shared" si="22"/>
        <v>No</v>
      </c>
      <c r="AF1414" s="28"/>
      <c r="AG1414" s="21"/>
    </row>
    <row r="1415" spans="1:33">
      <c r="A1415" s="8" t="s">
        <v>1989</v>
      </c>
      <c r="B1415" s="8" t="s">
        <v>1990</v>
      </c>
      <c r="C1415" s="9" t="s">
        <v>168</v>
      </c>
      <c r="D1415" s="185" t="s">
        <v>1991</v>
      </c>
      <c r="E1415" s="188">
        <v>119</v>
      </c>
      <c r="F1415" s="9" t="s">
        <v>36</v>
      </c>
      <c r="G1415" s="9" t="s">
        <v>5756</v>
      </c>
      <c r="H1415" s="10">
        <v>0</v>
      </c>
      <c r="I1415" s="11">
        <v>8</v>
      </c>
      <c r="J1415" s="24">
        <v>0</v>
      </c>
      <c r="K1415" s="20"/>
      <c r="L1415" s="14">
        <v>0</v>
      </c>
      <c r="N1415" s="21">
        <v>0</v>
      </c>
      <c r="P1415" s="21">
        <v>0</v>
      </c>
      <c r="R1415" s="21">
        <v>0</v>
      </c>
      <c r="T1415" s="21">
        <v>0</v>
      </c>
      <c r="V1415" s="21">
        <v>0</v>
      </c>
      <c r="X1415" s="21">
        <v>0</v>
      </c>
      <c r="Z1415" s="21">
        <v>598870</v>
      </c>
      <c r="AB1415" s="22">
        <v>598870</v>
      </c>
      <c r="AD1415" s="5" t="str">
        <f t="shared" si="22"/>
        <v>No</v>
      </c>
      <c r="AF1415" s="28"/>
      <c r="AG1415" s="21"/>
    </row>
    <row r="1416" spans="1:33">
      <c r="A1416" s="8" t="s">
        <v>2053</v>
      </c>
      <c r="B1416" s="8" t="s">
        <v>2054</v>
      </c>
      <c r="C1416" s="9" t="s">
        <v>69</v>
      </c>
      <c r="D1416" s="185" t="s">
        <v>2055</v>
      </c>
      <c r="E1416" s="188" t="s">
        <v>2056</v>
      </c>
      <c r="F1416" s="9" t="s">
        <v>157</v>
      </c>
      <c r="G1416" s="9" t="s">
        <v>147</v>
      </c>
      <c r="H1416" s="10">
        <v>0</v>
      </c>
      <c r="I1416" s="11">
        <v>8</v>
      </c>
      <c r="J1416" s="24">
        <v>0</v>
      </c>
      <c r="K1416" s="20"/>
      <c r="L1416" s="14">
        <v>0</v>
      </c>
      <c r="N1416" s="21">
        <v>0</v>
      </c>
      <c r="P1416" s="21">
        <v>0</v>
      </c>
      <c r="R1416" s="21">
        <v>0</v>
      </c>
      <c r="T1416" s="21">
        <v>0</v>
      </c>
      <c r="V1416" s="21">
        <v>0</v>
      </c>
      <c r="X1416" s="21">
        <v>0</v>
      </c>
      <c r="Z1416" s="21">
        <v>164295</v>
      </c>
      <c r="AB1416" s="22">
        <v>164295</v>
      </c>
      <c r="AD1416" s="5" t="str">
        <f t="shared" si="22"/>
        <v>No</v>
      </c>
      <c r="AF1416" s="28"/>
      <c r="AG1416" s="21"/>
    </row>
    <row r="1417" spans="1:33">
      <c r="A1417" s="8" t="s">
        <v>4930</v>
      </c>
      <c r="B1417" s="8" t="s">
        <v>3329</v>
      </c>
      <c r="C1417" s="9" t="s">
        <v>91</v>
      </c>
      <c r="D1417" s="185" t="s">
        <v>4931</v>
      </c>
      <c r="E1417" s="188" t="s">
        <v>4932</v>
      </c>
      <c r="F1417" s="9" t="s">
        <v>83</v>
      </c>
      <c r="G1417" s="9" t="s">
        <v>147</v>
      </c>
      <c r="H1417" s="10">
        <v>0</v>
      </c>
      <c r="I1417" s="11">
        <v>8</v>
      </c>
      <c r="J1417" s="24">
        <v>0</v>
      </c>
      <c r="K1417" s="20"/>
      <c r="L1417" s="14">
        <v>0</v>
      </c>
      <c r="N1417" s="21">
        <v>0</v>
      </c>
      <c r="P1417" s="21">
        <v>0</v>
      </c>
      <c r="R1417" s="21">
        <v>0</v>
      </c>
      <c r="T1417" s="21">
        <v>0</v>
      </c>
      <c r="V1417" s="21">
        <v>0</v>
      </c>
      <c r="X1417" s="21">
        <v>0</v>
      </c>
      <c r="Z1417" s="21">
        <v>100530</v>
      </c>
      <c r="AB1417" s="22">
        <v>100530</v>
      </c>
      <c r="AD1417" s="5" t="str">
        <f t="shared" si="22"/>
        <v>No</v>
      </c>
      <c r="AF1417" s="28"/>
      <c r="AG1417" s="21"/>
    </row>
    <row r="1418" spans="1:33">
      <c r="A1418" s="8" t="s">
        <v>3094</v>
      </c>
      <c r="B1418" s="8" t="s">
        <v>6462</v>
      </c>
      <c r="C1418" s="9" t="s">
        <v>171</v>
      </c>
      <c r="D1418" s="185" t="s">
        <v>3095</v>
      </c>
      <c r="E1418" s="188" t="s">
        <v>3096</v>
      </c>
      <c r="F1418" s="9" t="s">
        <v>83</v>
      </c>
      <c r="G1418" s="9" t="s">
        <v>147</v>
      </c>
      <c r="H1418" s="10">
        <v>0</v>
      </c>
      <c r="I1418" s="11">
        <v>8</v>
      </c>
      <c r="J1418" s="24">
        <v>0</v>
      </c>
      <c r="K1418" s="20"/>
      <c r="L1418" s="14">
        <v>0</v>
      </c>
      <c r="N1418" s="21">
        <v>0</v>
      </c>
      <c r="P1418" s="21">
        <v>0</v>
      </c>
      <c r="R1418" s="21">
        <v>0</v>
      </c>
      <c r="T1418" s="21">
        <v>0</v>
      </c>
      <c r="V1418" s="21">
        <v>0</v>
      </c>
      <c r="X1418" s="21">
        <v>0</v>
      </c>
      <c r="Z1418" s="21">
        <v>695728</v>
      </c>
      <c r="AB1418" s="22">
        <v>695728</v>
      </c>
      <c r="AD1418" s="5" t="str">
        <f t="shared" si="22"/>
        <v>No</v>
      </c>
      <c r="AF1418" s="28"/>
      <c r="AG1418" s="21"/>
    </row>
    <row r="1419" spans="1:33">
      <c r="A1419" s="8" t="s">
        <v>5473</v>
      </c>
      <c r="B1419" s="8" t="s">
        <v>2071</v>
      </c>
      <c r="C1419" s="9" t="s">
        <v>132</v>
      </c>
      <c r="D1419" s="185" t="s">
        <v>5474</v>
      </c>
      <c r="E1419" s="188" t="s">
        <v>5475</v>
      </c>
      <c r="F1419" s="9" t="s">
        <v>1320</v>
      </c>
      <c r="G1419" s="9" t="s">
        <v>147</v>
      </c>
      <c r="H1419" s="10">
        <v>0</v>
      </c>
      <c r="I1419" s="11">
        <v>8</v>
      </c>
      <c r="J1419" s="24">
        <v>0</v>
      </c>
      <c r="K1419" s="20"/>
      <c r="L1419" s="14">
        <v>0</v>
      </c>
      <c r="N1419" s="21">
        <v>0</v>
      </c>
      <c r="P1419" s="21">
        <v>0</v>
      </c>
      <c r="R1419" s="21">
        <v>0</v>
      </c>
      <c r="T1419" s="21">
        <v>0</v>
      </c>
      <c r="V1419" s="21">
        <v>0</v>
      </c>
      <c r="X1419" s="21">
        <v>0</v>
      </c>
      <c r="Z1419" s="21">
        <v>118293</v>
      </c>
      <c r="AB1419" s="22">
        <v>118293</v>
      </c>
      <c r="AD1419" s="5" t="str">
        <f t="shared" si="22"/>
        <v>No</v>
      </c>
      <c r="AF1419" s="28"/>
      <c r="AG1419" s="21"/>
    </row>
    <row r="1420" spans="1:33">
      <c r="A1420" s="8" t="s">
        <v>1231</v>
      </c>
      <c r="B1420" s="8" t="s">
        <v>485</v>
      </c>
      <c r="C1420" s="9" t="s">
        <v>42</v>
      </c>
      <c r="D1420" s="185">
        <v>2183</v>
      </c>
      <c r="E1420" s="188">
        <v>20183</v>
      </c>
      <c r="F1420" s="9" t="s">
        <v>83</v>
      </c>
      <c r="G1420" s="9" t="s">
        <v>5756</v>
      </c>
      <c r="H1420" s="10">
        <v>423566</v>
      </c>
      <c r="I1420" s="11">
        <v>8</v>
      </c>
      <c r="J1420" s="24">
        <v>0</v>
      </c>
      <c r="K1420" s="20"/>
      <c r="L1420" s="14">
        <v>0</v>
      </c>
      <c r="N1420" s="21">
        <v>0</v>
      </c>
      <c r="P1420" s="21">
        <v>0</v>
      </c>
      <c r="R1420" s="21">
        <v>0</v>
      </c>
      <c r="T1420" s="21">
        <v>0</v>
      </c>
      <c r="V1420" s="21">
        <v>0</v>
      </c>
      <c r="X1420" s="21">
        <v>0</v>
      </c>
      <c r="Z1420" s="21">
        <v>139144</v>
      </c>
      <c r="AB1420" s="22">
        <v>139144</v>
      </c>
      <c r="AD1420" s="5" t="str">
        <f t="shared" si="22"/>
        <v>No</v>
      </c>
      <c r="AF1420" s="28"/>
      <c r="AG1420" s="21"/>
    </row>
    <row r="1421" spans="1:33">
      <c r="A1421" s="8" t="s">
        <v>4112</v>
      </c>
      <c r="B1421" s="8" t="s">
        <v>3726</v>
      </c>
      <c r="C1421" s="9" t="s">
        <v>58</v>
      </c>
      <c r="D1421" s="185">
        <v>5109</v>
      </c>
      <c r="E1421" s="188">
        <v>50109</v>
      </c>
      <c r="F1421" s="9" t="s">
        <v>83</v>
      </c>
      <c r="G1421" s="9" t="s">
        <v>5756</v>
      </c>
      <c r="H1421" s="10">
        <v>63835</v>
      </c>
      <c r="I1421" s="11">
        <v>8</v>
      </c>
      <c r="J1421" s="24">
        <v>0</v>
      </c>
      <c r="K1421" s="20"/>
      <c r="L1421" s="14">
        <v>0</v>
      </c>
      <c r="N1421" s="21">
        <v>0</v>
      </c>
      <c r="P1421" s="21">
        <v>0</v>
      </c>
      <c r="R1421" s="21">
        <v>0</v>
      </c>
      <c r="T1421" s="21">
        <v>0</v>
      </c>
      <c r="V1421" s="21">
        <v>0</v>
      </c>
      <c r="X1421" s="21">
        <v>0</v>
      </c>
      <c r="Z1421" s="21">
        <v>421535</v>
      </c>
      <c r="AB1421" s="22">
        <v>421535</v>
      </c>
      <c r="AD1421" s="5" t="str">
        <f t="shared" si="22"/>
        <v>No</v>
      </c>
      <c r="AF1421" s="28"/>
      <c r="AG1421" s="21"/>
    </row>
    <row r="1422" spans="1:33">
      <c r="A1422" s="8" t="s">
        <v>5253</v>
      </c>
      <c r="B1422" s="8" t="s">
        <v>5254</v>
      </c>
      <c r="C1422" s="9" t="s">
        <v>168</v>
      </c>
      <c r="D1422" s="185" t="s">
        <v>5255</v>
      </c>
      <c r="E1422" s="188" t="s">
        <v>5256</v>
      </c>
      <c r="F1422" s="9" t="s">
        <v>83</v>
      </c>
      <c r="G1422" s="9" t="s">
        <v>147</v>
      </c>
      <c r="H1422" s="10">
        <v>0</v>
      </c>
      <c r="I1422" s="11">
        <v>8</v>
      </c>
      <c r="J1422" s="24">
        <v>0</v>
      </c>
      <c r="K1422" s="20"/>
      <c r="L1422" s="14">
        <v>0</v>
      </c>
      <c r="N1422" s="21">
        <v>0</v>
      </c>
      <c r="P1422" s="21">
        <v>0</v>
      </c>
      <c r="R1422" s="21">
        <v>0</v>
      </c>
      <c r="T1422" s="21">
        <v>0</v>
      </c>
      <c r="V1422" s="21">
        <v>0</v>
      </c>
      <c r="X1422" s="21">
        <v>0</v>
      </c>
      <c r="Z1422" s="21">
        <v>25012</v>
      </c>
      <c r="AB1422" s="22">
        <v>25012</v>
      </c>
      <c r="AD1422" s="5" t="str">
        <f t="shared" si="22"/>
        <v>No</v>
      </c>
      <c r="AF1422" s="28"/>
      <c r="AG1422" s="21"/>
    </row>
    <row r="1423" spans="1:33">
      <c r="A1423" s="8" t="s">
        <v>2713</v>
      </c>
      <c r="B1423" s="8" t="s">
        <v>2714</v>
      </c>
      <c r="C1423" s="9" t="s">
        <v>46</v>
      </c>
      <c r="D1423" s="185" t="s">
        <v>2715</v>
      </c>
      <c r="E1423" s="188">
        <v>55252</v>
      </c>
      <c r="F1423" s="9" t="s">
        <v>36</v>
      </c>
      <c r="G1423" s="9" t="s">
        <v>5756</v>
      </c>
      <c r="H1423" s="10">
        <v>0</v>
      </c>
      <c r="I1423" s="11">
        <v>8</v>
      </c>
      <c r="J1423" s="24">
        <v>0</v>
      </c>
      <c r="K1423" s="20"/>
      <c r="L1423" s="14">
        <v>0</v>
      </c>
      <c r="N1423" s="21">
        <v>0</v>
      </c>
      <c r="P1423" s="21">
        <v>0</v>
      </c>
      <c r="R1423" s="21">
        <v>0</v>
      </c>
      <c r="T1423" s="21">
        <v>0</v>
      </c>
      <c r="V1423" s="21">
        <v>0</v>
      </c>
      <c r="X1423" s="21">
        <v>0</v>
      </c>
      <c r="Z1423" s="21">
        <v>0</v>
      </c>
      <c r="AB1423" s="22">
        <v>0</v>
      </c>
      <c r="AD1423" s="5" t="str">
        <f t="shared" si="22"/>
        <v>No</v>
      </c>
      <c r="AF1423" s="28"/>
      <c r="AG1423" s="21"/>
    </row>
    <row r="1424" spans="1:33">
      <c r="A1424" s="8" t="s">
        <v>926</v>
      </c>
      <c r="B1424" s="8" t="s">
        <v>6082</v>
      </c>
      <c r="C1424" s="9" t="s">
        <v>129</v>
      </c>
      <c r="D1424" s="185" t="s">
        <v>927</v>
      </c>
      <c r="E1424" s="188" t="s">
        <v>928</v>
      </c>
      <c r="F1424" s="9" t="s">
        <v>83</v>
      </c>
      <c r="G1424" s="9" t="s">
        <v>147</v>
      </c>
      <c r="H1424" s="10">
        <v>0</v>
      </c>
      <c r="I1424" s="11">
        <v>8</v>
      </c>
      <c r="J1424" s="24">
        <v>0</v>
      </c>
      <c r="K1424" s="20"/>
      <c r="L1424" s="14">
        <v>0</v>
      </c>
      <c r="N1424" s="21">
        <v>0</v>
      </c>
      <c r="P1424" s="21">
        <v>0</v>
      </c>
      <c r="R1424" s="21">
        <v>0</v>
      </c>
      <c r="T1424" s="21">
        <v>0</v>
      </c>
      <c r="V1424" s="21">
        <v>0</v>
      </c>
      <c r="X1424" s="21">
        <v>0</v>
      </c>
      <c r="Z1424" s="21">
        <v>13798</v>
      </c>
      <c r="AB1424" s="22">
        <v>13798</v>
      </c>
      <c r="AD1424" s="5" t="str">
        <f t="shared" si="22"/>
        <v>No</v>
      </c>
      <c r="AF1424" s="28"/>
      <c r="AG1424" s="21"/>
    </row>
    <row r="1425" spans="1:33">
      <c r="A1425" s="8" t="s">
        <v>507</v>
      </c>
      <c r="B1425" s="8" t="s">
        <v>508</v>
      </c>
      <c r="C1425" s="9" t="s">
        <v>58</v>
      </c>
      <c r="D1425" s="185">
        <v>5133</v>
      </c>
      <c r="E1425" s="188">
        <v>50133</v>
      </c>
      <c r="F1425" s="9" t="s">
        <v>83</v>
      </c>
      <c r="G1425" s="9" t="s">
        <v>5756</v>
      </c>
      <c r="H1425" s="10">
        <v>102852</v>
      </c>
      <c r="I1425" s="11">
        <v>8</v>
      </c>
      <c r="J1425" s="24">
        <v>0</v>
      </c>
      <c r="K1425" s="20"/>
      <c r="L1425" s="14">
        <v>0</v>
      </c>
      <c r="N1425" s="21">
        <v>0</v>
      </c>
      <c r="P1425" s="21">
        <v>0</v>
      </c>
      <c r="R1425" s="21">
        <v>0</v>
      </c>
      <c r="T1425" s="21">
        <v>0</v>
      </c>
      <c r="V1425" s="21">
        <v>0</v>
      </c>
      <c r="X1425" s="21">
        <v>0</v>
      </c>
      <c r="Z1425" s="21">
        <v>104934</v>
      </c>
      <c r="AB1425" s="22">
        <v>104934</v>
      </c>
      <c r="AD1425" s="5" t="str">
        <f t="shared" si="22"/>
        <v>No</v>
      </c>
      <c r="AF1425" s="28"/>
      <c r="AG1425" s="21"/>
    </row>
    <row r="1426" spans="1:33">
      <c r="A1426" s="8" t="s">
        <v>4423</v>
      </c>
      <c r="B1426" s="8" t="s">
        <v>416</v>
      </c>
      <c r="C1426" s="9" t="s">
        <v>87</v>
      </c>
      <c r="D1426" s="185">
        <v>23</v>
      </c>
      <c r="E1426" s="188">
        <v>23</v>
      </c>
      <c r="F1426" s="9" t="s">
        <v>83</v>
      </c>
      <c r="G1426" s="9" t="s">
        <v>84</v>
      </c>
      <c r="H1426" s="10">
        <v>3059393</v>
      </c>
      <c r="I1426" s="11">
        <v>8</v>
      </c>
      <c r="J1426" s="24">
        <v>0</v>
      </c>
      <c r="K1426" s="20"/>
      <c r="L1426" s="14">
        <v>0</v>
      </c>
      <c r="N1426" s="21">
        <v>0</v>
      </c>
      <c r="P1426" s="21">
        <v>0</v>
      </c>
      <c r="R1426" s="21">
        <v>0</v>
      </c>
      <c r="T1426" s="21">
        <v>0</v>
      </c>
      <c r="V1426" s="21">
        <v>0</v>
      </c>
      <c r="X1426" s="21">
        <v>0</v>
      </c>
      <c r="Z1426" s="21">
        <v>0</v>
      </c>
      <c r="AB1426" s="22">
        <v>0</v>
      </c>
      <c r="AD1426" s="5" t="str">
        <f t="shared" si="22"/>
        <v>No</v>
      </c>
      <c r="AF1426" s="28"/>
      <c r="AG1426" s="21"/>
    </row>
    <row r="1427" spans="1:33">
      <c r="A1427" s="8" t="s">
        <v>2524</v>
      </c>
      <c r="B1427" s="8" t="s">
        <v>2525</v>
      </c>
      <c r="C1427" s="9" t="s">
        <v>466</v>
      </c>
      <c r="D1427" s="185" t="s">
        <v>2526</v>
      </c>
      <c r="E1427" s="188" t="s">
        <v>2527</v>
      </c>
      <c r="F1427" s="9" t="s">
        <v>157</v>
      </c>
      <c r="G1427" s="9" t="s">
        <v>147</v>
      </c>
      <c r="H1427" s="10">
        <v>0</v>
      </c>
      <c r="I1427" s="11">
        <v>8</v>
      </c>
      <c r="J1427" s="24">
        <v>0</v>
      </c>
      <c r="K1427" s="20"/>
      <c r="L1427" s="14">
        <v>0</v>
      </c>
      <c r="N1427" s="21">
        <v>0</v>
      </c>
      <c r="P1427" s="21">
        <v>0</v>
      </c>
      <c r="R1427" s="21">
        <v>0</v>
      </c>
      <c r="T1427" s="21">
        <v>0</v>
      </c>
      <c r="V1427" s="21">
        <v>0</v>
      </c>
      <c r="X1427" s="21">
        <v>0</v>
      </c>
      <c r="Z1427" s="21">
        <v>86082</v>
      </c>
      <c r="AB1427" s="22">
        <v>86082</v>
      </c>
      <c r="AD1427" s="5" t="str">
        <f t="shared" si="22"/>
        <v>No</v>
      </c>
      <c r="AF1427" s="28"/>
      <c r="AG1427" s="21"/>
    </row>
    <row r="1428" spans="1:33">
      <c r="A1428" s="8" t="s">
        <v>2924</v>
      </c>
      <c r="B1428" s="8" t="s">
        <v>2925</v>
      </c>
      <c r="C1428" s="9" t="s">
        <v>124</v>
      </c>
      <c r="D1428" s="185" t="s">
        <v>2926</v>
      </c>
      <c r="E1428" s="188" t="s">
        <v>2927</v>
      </c>
      <c r="F1428" s="9" t="s">
        <v>1320</v>
      </c>
      <c r="G1428" s="9" t="s">
        <v>147</v>
      </c>
      <c r="H1428" s="10">
        <v>0</v>
      </c>
      <c r="I1428" s="11">
        <v>8</v>
      </c>
      <c r="J1428" s="24">
        <v>0</v>
      </c>
      <c r="K1428" s="20"/>
      <c r="L1428" s="14">
        <v>0</v>
      </c>
      <c r="N1428" s="21">
        <v>0</v>
      </c>
      <c r="P1428" s="21">
        <v>0</v>
      </c>
      <c r="R1428" s="21">
        <v>0</v>
      </c>
      <c r="T1428" s="21">
        <v>0</v>
      </c>
      <c r="V1428" s="21">
        <v>0</v>
      </c>
      <c r="X1428" s="21">
        <v>0</v>
      </c>
      <c r="Z1428" s="21">
        <v>0</v>
      </c>
      <c r="AB1428" s="22">
        <v>0</v>
      </c>
      <c r="AD1428" s="5" t="str">
        <f t="shared" si="22"/>
        <v>No</v>
      </c>
      <c r="AF1428" s="28"/>
      <c r="AG1428" s="21"/>
    </row>
    <row r="1429" spans="1:33">
      <c r="A1429" s="8" t="s">
        <v>5497</v>
      </c>
      <c r="B1429" s="8" t="s">
        <v>4190</v>
      </c>
      <c r="C1429" s="9" t="s">
        <v>132</v>
      </c>
      <c r="D1429" s="185" t="s">
        <v>5498</v>
      </c>
      <c r="E1429" s="188" t="s">
        <v>5499</v>
      </c>
      <c r="F1429" s="9" t="s">
        <v>157</v>
      </c>
      <c r="G1429" s="9" t="s">
        <v>147</v>
      </c>
      <c r="H1429" s="10">
        <v>0</v>
      </c>
      <c r="I1429" s="11">
        <v>8</v>
      </c>
      <c r="J1429" s="24">
        <v>0</v>
      </c>
      <c r="K1429" s="20"/>
      <c r="L1429" s="14">
        <v>0</v>
      </c>
      <c r="N1429" s="21">
        <v>0</v>
      </c>
      <c r="P1429" s="21">
        <v>0</v>
      </c>
      <c r="R1429" s="21">
        <v>0</v>
      </c>
      <c r="T1429" s="21">
        <v>0</v>
      </c>
      <c r="V1429" s="21">
        <v>0</v>
      </c>
      <c r="X1429" s="21">
        <v>0</v>
      </c>
      <c r="Z1429" s="21">
        <v>117684</v>
      </c>
      <c r="AB1429" s="22">
        <v>117684</v>
      </c>
      <c r="AD1429" s="5" t="str">
        <f t="shared" si="22"/>
        <v>No</v>
      </c>
      <c r="AF1429" s="28"/>
      <c r="AG1429" s="21"/>
    </row>
    <row r="1430" spans="1:33">
      <c r="A1430" s="8" t="s">
        <v>4039</v>
      </c>
      <c r="B1430" s="8" t="s">
        <v>3973</v>
      </c>
      <c r="C1430" s="9" t="s">
        <v>112</v>
      </c>
      <c r="D1430" s="185" t="s">
        <v>4040</v>
      </c>
      <c r="E1430" s="188" t="s">
        <v>4041</v>
      </c>
      <c r="F1430" s="9" t="s">
        <v>157</v>
      </c>
      <c r="G1430" s="9" t="s">
        <v>147</v>
      </c>
      <c r="H1430" s="10">
        <v>0</v>
      </c>
      <c r="I1430" s="11">
        <v>8</v>
      </c>
      <c r="J1430" s="24">
        <v>0</v>
      </c>
      <c r="K1430" s="20"/>
      <c r="L1430" s="14">
        <v>0</v>
      </c>
      <c r="N1430" s="21">
        <v>0</v>
      </c>
      <c r="P1430" s="21">
        <v>0</v>
      </c>
      <c r="R1430" s="21">
        <v>0</v>
      </c>
      <c r="T1430" s="21">
        <v>0</v>
      </c>
      <c r="V1430" s="21">
        <v>0</v>
      </c>
      <c r="X1430" s="21">
        <v>0</v>
      </c>
      <c r="Z1430" s="21">
        <v>57366</v>
      </c>
      <c r="AB1430" s="22">
        <v>57366</v>
      </c>
      <c r="AD1430" s="5" t="str">
        <f t="shared" si="22"/>
        <v>No</v>
      </c>
      <c r="AF1430" s="28"/>
      <c r="AG1430" s="21"/>
    </row>
    <row r="1431" spans="1:33">
      <c r="A1431" s="8" t="s">
        <v>5077</v>
      </c>
      <c r="B1431" s="8" t="s">
        <v>5078</v>
      </c>
      <c r="C1431" s="9" t="s">
        <v>91</v>
      </c>
      <c r="D1431" s="185" t="s">
        <v>5079</v>
      </c>
      <c r="E1431" s="188" t="s">
        <v>5080</v>
      </c>
      <c r="F1431" s="9" t="s">
        <v>83</v>
      </c>
      <c r="G1431" s="9" t="s">
        <v>147</v>
      </c>
      <c r="H1431" s="10">
        <v>0</v>
      </c>
      <c r="I1431" s="11">
        <v>8</v>
      </c>
      <c r="J1431" s="24">
        <v>0</v>
      </c>
      <c r="K1431" s="20"/>
      <c r="L1431" s="14">
        <v>0</v>
      </c>
      <c r="N1431" s="21">
        <v>0</v>
      </c>
      <c r="P1431" s="21">
        <v>0</v>
      </c>
      <c r="R1431" s="21">
        <v>0</v>
      </c>
      <c r="T1431" s="21">
        <v>0</v>
      </c>
      <c r="V1431" s="21">
        <v>0</v>
      </c>
      <c r="X1431" s="21">
        <v>0</v>
      </c>
      <c r="Z1431" s="21">
        <v>72616</v>
      </c>
      <c r="AB1431" s="22">
        <v>72616</v>
      </c>
      <c r="AD1431" s="5" t="str">
        <f t="shared" si="22"/>
        <v>No</v>
      </c>
      <c r="AF1431" s="28"/>
      <c r="AG1431" s="21"/>
    </row>
    <row r="1432" spans="1:33">
      <c r="A1432" s="8" t="s">
        <v>6606</v>
      </c>
      <c r="B1432" s="8" t="s">
        <v>6070</v>
      </c>
      <c r="C1432" s="9" t="s">
        <v>141</v>
      </c>
      <c r="D1432" s="185"/>
      <c r="E1432" s="188">
        <v>30198</v>
      </c>
      <c r="F1432" s="9" t="s">
        <v>83</v>
      </c>
      <c r="G1432" s="9" t="s">
        <v>5756</v>
      </c>
      <c r="H1432" s="10">
        <v>1439666</v>
      </c>
      <c r="I1432" s="11">
        <v>8</v>
      </c>
      <c r="J1432" s="24">
        <v>0</v>
      </c>
      <c r="K1432" s="20"/>
      <c r="L1432" s="14">
        <v>0</v>
      </c>
      <c r="N1432" s="21">
        <v>0</v>
      </c>
      <c r="P1432" s="21">
        <v>0</v>
      </c>
      <c r="R1432" s="21">
        <v>0</v>
      </c>
      <c r="T1432" s="21">
        <v>0</v>
      </c>
      <c r="V1432" s="21">
        <v>0</v>
      </c>
      <c r="X1432" s="21">
        <v>0</v>
      </c>
      <c r="Z1432" s="21">
        <v>238893</v>
      </c>
      <c r="AB1432" s="22">
        <v>238893</v>
      </c>
      <c r="AD1432" s="5" t="str">
        <f t="shared" si="22"/>
        <v>No</v>
      </c>
      <c r="AF1432" s="28"/>
      <c r="AG1432" s="21"/>
    </row>
    <row r="1433" spans="1:33">
      <c r="A1433" s="8" t="s">
        <v>3758</v>
      </c>
      <c r="B1433" s="8" t="s">
        <v>3759</v>
      </c>
      <c r="C1433" s="9" t="s">
        <v>278</v>
      </c>
      <c r="D1433" s="185" t="s">
        <v>3760</v>
      </c>
      <c r="E1433" s="188" t="s">
        <v>3761</v>
      </c>
      <c r="F1433" s="9" t="s">
        <v>83</v>
      </c>
      <c r="G1433" s="9" t="s">
        <v>147</v>
      </c>
      <c r="H1433" s="10">
        <v>0</v>
      </c>
      <c r="I1433" s="11">
        <v>8</v>
      </c>
      <c r="J1433" s="24">
        <v>0</v>
      </c>
      <c r="K1433" s="20"/>
      <c r="L1433" s="14">
        <v>0</v>
      </c>
      <c r="N1433" s="21">
        <v>0</v>
      </c>
      <c r="P1433" s="21">
        <v>0</v>
      </c>
      <c r="R1433" s="21">
        <v>0</v>
      </c>
      <c r="T1433" s="21">
        <v>0</v>
      </c>
      <c r="V1433" s="21">
        <v>0</v>
      </c>
      <c r="X1433" s="21">
        <v>0</v>
      </c>
      <c r="Z1433" s="21">
        <v>45747</v>
      </c>
      <c r="AB1433" s="22">
        <v>45747</v>
      </c>
      <c r="AD1433" s="5" t="str">
        <f t="shared" si="22"/>
        <v>No</v>
      </c>
      <c r="AF1433" s="28"/>
      <c r="AG1433" s="21"/>
    </row>
    <row r="1434" spans="1:33">
      <c r="A1434" s="8" t="s">
        <v>705</v>
      </c>
      <c r="B1434" s="8" t="s">
        <v>706</v>
      </c>
      <c r="C1434" s="9" t="s">
        <v>132</v>
      </c>
      <c r="D1434" s="185">
        <v>5098</v>
      </c>
      <c r="E1434" s="188">
        <v>50098</v>
      </c>
      <c r="F1434" s="9" t="s">
        <v>83</v>
      </c>
      <c r="G1434" s="9" t="s">
        <v>5756</v>
      </c>
      <c r="H1434" s="10">
        <v>66025</v>
      </c>
      <c r="I1434" s="11">
        <v>8</v>
      </c>
      <c r="J1434" s="24">
        <v>0</v>
      </c>
      <c r="K1434" s="20"/>
      <c r="L1434" s="14">
        <v>0</v>
      </c>
      <c r="N1434" s="21">
        <v>0</v>
      </c>
      <c r="P1434" s="21">
        <v>0</v>
      </c>
      <c r="R1434" s="21">
        <v>0</v>
      </c>
      <c r="T1434" s="21">
        <v>0</v>
      </c>
      <c r="V1434" s="21">
        <v>0</v>
      </c>
      <c r="X1434" s="21">
        <v>0</v>
      </c>
      <c r="Z1434" s="21">
        <v>199595</v>
      </c>
      <c r="AB1434" s="22">
        <v>199595</v>
      </c>
      <c r="AD1434" s="5" t="str">
        <f t="shared" si="22"/>
        <v>No</v>
      </c>
      <c r="AF1434" s="28"/>
      <c r="AG1434" s="21"/>
    </row>
    <row r="1435" spans="1:33">
      <c r="A1435" s="8" t="s">
        <v>5464</v>
      </c>
      <c r="B1435" s="8" t="s">
        <v>6464</v>
      </c>
      <c r="C1435" s="9" t="s">
        <v>132</v>
      </c>
      <c r="D1435" s="185" t="s">
        <v>5465</v>
      </c>
      <c r="E1435" s="188" t="s">
        <v>5466</v>
      </c>
      <c r="F1435" s="9" t="s">
        <v>157</v>
      </c>
      <c r="G1435" s="9" t="s">
        <v>147</v>
      </c>
      <c r="H1435" s="10">
        <v>0</v>
      </c>
      <c r="I1435" s="11">
        <v>8</v>
      </c>
      <c r="J1435" s="24">
        <v>0</v>
      </c>
      <c r="K1435" s="20"/>
      <c r="L1435" s="14">
        <v>0</v>
      </c>
      <c r="N1435" s="21">
        <v>0</v>
      </c>
      <c r="P1435" s="21">
        <v>0</v>
      </c>
      <c r="R1435" s="21">
        <v>0</v>
      </c>
      <c r="T1435" s="21">
        <v>0</v>
      </c>
      <c r="V1435" s="21">
        <v>0</v>
      </c>
      <c r="X1435" s="21">
        <v>0</v>
      </c>
      <c r="Z1435" s="21">
        <v>89361</v>
      </c>
      <c r="AB1435" s="22">
        <v>89361</v>
      </c>
      <c r="AD1435" s="5" t="str">
        <f t="shared" si="22"/>
        <v>No</v>
      </c>
      <c r="AF1435" s="28"/>
      <c r="AG1435" s="21"/>
    </row>
    <row r="1436" spans="1:33">
      <c r="A1436" s="8" t="s">
        <v>5692</v>
      </c>
      <c r="B1436" s="8" t="s">
        <v>2963</v>
      </c>
      <c r="C1436" s="9" t="s">
        <v>42</v>
      </c>
      <c r="D1436" s="185">
        <v>2006</v>
      </c>
      <c r="E1436" s="188">
        <v>20006</v>
      </c>
      <c r="F1436" s="9" t="s">
        <v>83</v>
      </c>
      <c r="G1436" s="9" t="s">
        <v>84</v>
      </c>
      <c r="H1436" s="10">
        <v>18351295</v>
      </c>
      <c r="I1436" s="11">
        <v>8</v>
      </c>
      <c r="J1436" s="24">
        <v>0</v>
      </c>
      <c r="K1436" s="20"/>
      <c r="L1436" s="14">
        <v>0</v>
      </c>
      <c r="N1436" s="21">
        <v>0</v>
      </c>
      <c r="P1436" s="21">
        <v>0</v>
      </c>
      <c r="R1436" s="21">
        <v>846777</v>
      </c>
      <c r="T1436" s="21">
        <v>0</v>
      </c>
      <c r="V1436" s="21">
        <v>0</v>
      </c>
      <c r="X1436" s="21">
        <v>0</v>
      </c>
      <c r="Z1436" s="21">
        <v>0</v>
      </c>
      <c r="AB1436" s="22">
        <v>846777</v>
      </c>
      <c r="AD1436" s="5" t="str">
        <f t="shared" si="22"/>
        <v>No</v>
      </c>
      <c r="AF1436" s="28"/>
      <c r="AG1436" s="21"/>
    </row>
    <row r="1437" spans="1:33">
      <c r="A1437" s="8" t="s">
        <v>3403</v>
      </c>
      <c r="B1437" s="8" t="s">
        <v>3404</v>
      </c>
      <c r="C1437" s="9" t="s">
        <v>141</v>
      </c>
      <c r="D1437" s="185">
        <v>3113</v>
      </c>
      <c r="E1437" s="188">
        <v>30989</v>
      </c>
      <c r="F1437" s="9" t="s">
        <v>125</v>
      </c>
      <c r="G1437" s="9" t="s">
        <v>5756</v>
      </c>
      <c r="H1437" s="10">
        <v>56611</v>
      </c>
      <c r="I1437" s="11">
        <v>8</v>
      </c>
      <c r="J1437" s="24">
        <v>0</v>
      </c>
      <c r="K1437" s="20"/>
      <c r="L1437" s="14">
        <v>0</v>
      </c>
      <c r="N1437" s="21">
        <v>0</v>
      </c>
      <c r="P1437" s="21">
        <v>0</v>
      </c>
      <c r="R1437" s="21">
        <v>0</v>
      </c>
      <c r="T1437" s="21">
        <v>0</v>
      </c>
      <c r="V1437" s="21">
        <v>0</v>
      </c>
      <c r="X1437" s="21">
        <v>0</v>
      </c>
      <c r="Z1437" s="21">
        <v>298212</v>
      </c>
      <c r="AB1437" s="22">
        <v>298212</v>
      </c>
      <c r="AD1437" s="5" t="str">
        <f t="shared" si="22"/>
        <v>No</v>
      </c>
      <c r="AF1437" s="28"/>
      <c r="AG1437" s="21"/>
    </row>
    <row r="1438" spans="1:33">
      <c r="A1438" s="8" t="s">
        <v>3347</v>
      </c>
      <c r="B1438" s="8" t="s">
        <v>3348</v>
      </c>
      <c r="C1438" s="9" t="s">
        <v>555</v>
      </c>
      <c r="D1438" s="185" t="s">
        <v>3349</v>
      </c>
      <c r="E1438" s="188" t="s">
        <v>3350</v>
      </c>
      <c r="F1438" s="9" t="s">
        <v>83</v>
      </c>
      <c r="G1438" s="9" t="s">
        <v>147</v>
      </c>
      <c r="H1438" s="10">
        <v>0</v>
      </c>
      <c r="I1438" s="11">
        <v>8</v>
      </c>
      <c r="J1438" s="24">
        <v>0</v>
      </c>
      <c r="K1438" s="20"/>
      <c r="L1438" s="14">
        <v>0</v>
      </c>
      <c r="N1438" s="21">
        <v>0</v>
      </c>
      <c r="P1438" s="21">
        <v>0</v>
      </c>
      <c r="R1438" s="21">
        <v>0</v>
      </c>
      <c r="T1438" s="21">
        <v>0</v>
      </c>
      <c r="V1438" s="21">
        <v>0</v>
      </c>
      <c r="X1438" s="21">
        <v>0</v>
      </c>
      <c r="Z1438" s="21">
        <v>172728</v>
      </c>
      <c r="AB1438" s="22">
        <v>172728</v>
      </c>
      <c r="AD1438" s="5" t="str">
        <f t="shared" si="22"/>
        <v>No</v>
      </c>
      <c r="AF1438" s="28"/>
      <c r="AG1438" s="21"/>
    </row>
    <row r="1439" spans="1:33">
      <c r="A1439" s="8" t="s">
        <v>5514</v>
      </c>
      <c r="B1439" s="8" t="s">
        <v>477</v>
      </c>
      <c r="C1439" s="9" t="s">
        <v>132</v>
      </c>
      <c r="D1439" s="185" t="s">
        <v>5515</v>
      </c>
      <c r="E1439" s="188" t="s">
        <v>5516</v>
      </c>
      <c r="F1439" s="9" t="s">
        <v>83</v>
      </c>
      <c r="G1439" s="9" t="s">
        <v>147</v>
      </c>
      <c r="H1439" s="10">
        <v>0</v>
      </c>
      <c r="I1439" s="11">
        <v>8</v>
      </c>
      <c r="J1439" s="24">
        <v>0</v>
      </c>
      <c r="K1439" s="20"/>
      <c r="L1439" s="14">
        <v>0</v>
      </c>
      <c r="N1439" s="21">
        <v>0</v>
      </c>
      <c r="P1439" s="21">
        <v>0</v>
      </c>
      <c r="R1439" s="21">
        <v>0</v>
      </c>
      <c r="T1439" s="21">
        <v>0</v>
      </c>
      <c r="V1439" s="21">
        <v>0</v>
      </c>
      <c r="X1439" s="21">
        <v>0</v>
      </c>
      <c r="Z1439" s="21">
        <v>7332</v>
      </c>
      <c r="AB1439" s="22">
        <v>7332</v>
      </c>
      <c r="AD1439" s="5" t="str">
        <f t="shared" si="22"/>
        <v>No</v>
      </c>
      <c r="AF1439" s="28"/>
      <c r="AG1439" s="21"/>
    </row>
    <row r="1440" spans="1:33">
      <c r="A1440" s="8" t="s">
        <v>1956</v>
      </c>
      <c r="B1440" s="8" t="s">
        <v>1957</v>
      </c>
      <c r="C1440" s="9" t="s">
        <v>103</v>
      </c>
      <c r="D1440" s="185">
        <v>4183</v>
      </c>
      <c r="E1440" s="188">
        <v>40183</v>
      </c>
      <c r="F1440" s="9" t="s">
        <v>83</v>
      </c>
      <c r="G1440" s="9" t="s">
        <v>5756</v>
      </c>
      <c r="H1440" s="10">
        <v>306196</v>
      </c>
      <c r="I1440" s="11">
        <v>8</v>
      </c>
      <c r="J1440" s="24">
        <v>0</v>
      </c>
      <c r="K1440" s="20"/>
      <c r="L1440" s="14">
        <v>0</v>
      </c>
      <c r="N1440" s="21">
        <v>0</v>
      </c>
      <c r="P1440" s="21">
        <v>0</v>
      </c>
      <c r="R1440" s="21">
        <v>0</v>
      </c>
      <c r="T1440" s="21">
        <v>0</v>
      </c>
      <c r="V1440" s="21">
        <v>0</v>
      </c>
      <c r="X1440" s="21">
        <v>0</v>
      </c>
      <c r="Z1440" s="21">
        <v>0</v>
      </c>
      <c r="AB1440" s="22">
        <v>0</v>
      </c>
      <c r="AD1440" s="5" t="str">
        <f t="shared" si="22"/>
        <v>No</v>
      </c>
      <c r="AF1440" s="28"/>
      <c r="AG1440" s="21"/>
    </row>
    <row r="1441" spans="1:33">
      <c r="A1441" s="8" t="s">
        <v>4389</v>
      </c>
      <c r="B1441" s="8" t="s">
        <v>4390</v>
      </c>
      <c r="C1441" s="9" t="s">
        <v>235</v>
      </c>
      <c r="D1441" s="185" t="s">
        <v>4391</v>
      </c>
      <c r="E1441" s="188" t="s">
        <v>4392</v>
      </c>
      <c r="F1441" s="9" t="s">
        <v>83</v>
      </c>
      <c r="G1441" s="9" t="s">
        <v>147</v>
      </c>
      <c r="H1441" s="10">
        <v>0</v>
      </c>
      <c r="I1441" s="11">
        <v>8</v>
      </c>
      <c r="J1441" s="24">
        <v>0</v>
      </c>
      <c r="K1441" s="20"/>
      <c r="L1441" s="14">
        <v>0</v>
      </c>
      <c r="N1441" s="21">
        <v>0</v>
      </c>
      <c r="P1441" s="21">
        <v>0</v>
      </c>
      <c r="R1441" s="21">
        <v>0</v>
      </c>
      <c r="T1441" s="21">
        <v>0</v>
      </c>
      <c r="V1441" s="21">
        <v>0</v>
      </c>
      <c r="X1441" s="21">
        <v>0</v>
      </c>
      <c r="Z1441" s="21">
        <v>135551</v>
      </c>
      <c r="AB1441" s="22">
        <v>135551</v>
      </c>
      <c r="AD1441" s="5" t="str">
        <f t="shared" si="22"/>
        <v>No</v>
      </c>
      <c r="AF1441" s="28"/>
      <c r="AG1441" s="21"/>
    </row>
    <row r="1442" spans="1:33">
      <c r="A1442" s="8" t="s">
        <v>6281</v>
      </c>
      <c r="B1442" s="8" t="s">
        <v>6282</v>
      </c>
      <c r="C1442" s="9" t="s">
        <v>454</v>
      </c>
      <c r="D1442" s="185"/>
      <c r="E1442" s="188" t="s">
        <v>6283</v>
      </c>
      <c r="F1442" s="9" t="s">
        <v>83</v>
      </c>
      <c r="G1442" s="9" t="s">
        <v>147</v>
      </c>
      <c r="H1442" s="10">
        <v>0</v>
      </c>
      <c r="I1442" s="11">
        <v>7</v>
      </c>
      <c r="J1442" s="24">
        <v>0</v>
      </c>
      <c r="K1442" s="20"/>
      <c r="L1442" s="14">
        <v>0</v>
      </c>
      <c r="N1442" s="21">
        <v>0</v>
      </c>
      <c r="P1442" s="21">
        <v>0</v>
      </c>
      <c r="R1442" s="21">
        <v>0</v>
      </c>
      <c r="T1442" s="21">
        <v>0</v>
      </c>
      <c r="V1442" s="21">
        <v>0</v>
      </c>
      <c r="X1442" s="21">
        <v>0</v>
      </c>
      <c r="Z1442" s="21">
        <v>0</v>
      </c>
      <c r="AB1442" s="22">
        <v>0</v>
      </c>
      <c r="AD1442" s="5" t="str">
        <f t="shared" si="22"/>
        <v>No</v>
      </c>
      <c r="AF1442" s="28"/>
      <c r="AG1442" s="21"/>
    </row>
    <row r="1443" spans="1:33">
      <c r="A1443" s="8" t="s">
        <v>5835</v>
      </c>
      <c r="B1443" s="8" t="s">
        <v>3512</v>
      </c>
      <c r="C1443" s="9" t="s">
        <v>580</v>
      </c>
      <c r="D1443" s="185" t="s">
        <v>3513</v>
      </c>
      <c r="E1443" s="188" t="s">
        <v>3514</v>
      </c>
      <c r="F1443" s="9" t="s">
        <v>157</v>
      </c>
      <c r="G1443" s="9" t="s">
        <v>147</v>
      </c>
      <c r="H1443" s="10">
        <v>0</v>
      </c>
      <c r="I1443" s="11">
        <v>7</v>
      </c>
      <c r="J1443" s="24">
        <v>0</v>
      </c>
      <c r="K1443" s="20"/>
      <c r="L1443" s="14">
        <v>0</v>
      </c>
      <c r="N1443" s="21">
        <v>0</v>
      </c>
      <c r="P1443" s="21">
        <v>0</v>
      </c>
      <c r="R1443" s="21">
        <v>0</v>
      </c>
      <c r="T1443" s="21">
        <v>0</v>
      </c>
      <c r="V1443" s="21">
        <v>0</v>
      </c>
      <c r="X1443" s="21">
        <v>0</v>
      </c>
      <c r="Z1443" s="21">
        <v>0</v>
      </c>
      <c r="AB1443" s="22">
        <v>0</v>
      </c>
      <c r="AD1443" s="5" t="str">
        <f t="shared" si="22"/>
        <v>No</v>
      </c>
      <c r="AF1443" s="28"/>
      <c r="AG1443" s="21"/>
    </row>
    <row r="1444" spans="1:33">
      <c r="A1444" s="8" t="s">
        <v>413</v>
      </c>
      <c r="B1444" s="8" t="s">
        <v>414</v>
      </c>
      <c r="C1444" s="9" t="s">
        <v>91</v>
      </c>
      <c r="D1444" s="185">
        <v>9024</v>
      </c>
      <c r="E1444" s="188">
        <v>90024</v>
      </c>
      <c r="F1444" s="9" t="s">
        <v>83</v>
      </c>
      <c r="G1444" s="9" t="s">
        <v>84</v>
      </c>
      <c r="H1444" s="10">
        <v>12150996</v>
      </c>
      <c r="I1444" s="11">
        <v>7</v>
      </c>
      <c r="J1444" s="24">
        <v>0</v>
      </c>
      <c r="K1444" s="20"/>
      <c r="L1444" s="14">
        <v>0</v>
      </c>
      <c r="N1444" s="21">
        <v>0</v>
      </c>
      <c r="P1444" s="21">
        <v>0</v>
      </c>
      <c r="R1444" s="21">
        <v>0</v>
      </c>
      <c r="T1444" s="21">
        <v>0</v>
      </c>
      <c r="V1444" s="21">
        <v>0</v>
      </c>
      <c r="X1444" s="21">
        <v>0</v>
      </c>
      <c r="Z1444" s="21">
        <v>0</v>
      </c>
      <c r="AB1444" s="22">
        <v>0</v>
      </c>
      <c r="AD1444" s="5" t="str">
        <f t="shared" si="22"/>
        <v>No</v>
      </c>
      <c r="AF1444" s="28"/>
      <c r="AG1444" s="21"/>
    </row>
    <row r="1445" spans="1:33">
      <c r="A1445" s="8" t="s">
        <v>4631</v>
      </c>
      <c r="B1445" s="8" t="s">
        <v>2093</v>
      </c>
      <c r="C1445" s="9" t="s">
        <v>42</v>
      </c>
      <c r="D1445" s="185" t="s">
        <v>4632</v>
      </c>
      <c r="E1445" s="188" t="s">
        <v>4633</v>
      </c>
      <c r="F1445" s="9" t="s">
        <v>88</v>
      </c>
      <c r="G1445" s="9" t="s">
        <v>147</v>
      </c>
      <c r="H1445" s="10">
        <v>0</v>
      </c>
      <c r="I1445" s="11">
        <v>7</v>
      </c>
      <c r="J1445" s="24">
        <v>0</v>
      </c>
      <c r="K1445" s="20"/>
      <c r="L1445" s="14">
        <v>0</v>
      </c>
      <c r="N1445" s="21">
        <v>0</v>
      </c>
      <c r="P1445" s="21">
        <v>0</v>
      </c>
      <c r="R1445" s="21">
        <v>0</v>
      </c>
      <c r="T1445" s="21">
        <v>0</v>
      </c>
      <c r="V1445" s="21">
        <v>0</v>
      </c>
      <c r="X1445" s="21">
        <v>0</v>
      </c>
      <c r="Z1445" s="21">
        <v>30103</v>
      </c>
      <c r="AB1445" s="22">
        <v>30103</v>
      </c>
      <c r="AD1445" s="5" t="str">
        <f t="shared" si="22"/>
        <v>No</v>
      </c>
      <c r="AF1445" s="28"/>
      <c r="AG1445" s="21"/>
    </row>
    <row r="1446" spans="1:33">
      <c r="A1446" s="8" t="s">
        <v>5951</v>
      </c>
      <c r="B1446" s="8" t="s">
        <v>4653</v>
      </c>
      <c r="C1446" s="9" t="s">
        <v>42</v>
      </c>
      <c r="D1446" s="185" t="s">
        <v>4654</v>
      </c>
      <c r="E1446" s="188" t="s">
        <v>4655</v>
      </c>
      <c r="F1446" s="9" t="s">
        <v>83</v>
      </c>
      <c r="G1446" s="9" t="s">
        <v>147</v>
      </c>
      <c r="H1446" s="10">
        <v>0</v>
      </c>
      <c r="I1446" s="11">
        <v>7</v>
      </c>
      <c r="J1446" s="24">
        <v>0</v>
      </c>
      <c r="K1446" s="20"/>
      <c r="L1446" s="14">
        <v>0</v>
      </c>
      <c r="N1446" s="21">
        <v>0</v>
      </c>
      <c r="P1446" s="21">
        <v>0</v>
      </c>
      <c r="R1446" s="21">
        <v>0</v>
      </c>
      <c r="T1446" s="21">
        <v>0</v>
      </c>
      <c r="V1446" s="21">
        <v>0</v>
      </c>
      <c r="X1446" s="21">
        <v>0</v>
      </c>
      <c r="Z1446" s="21">
        <v>168050</v>
      </c>
      <c r="AB1446" s="22">
        <v>168050</v>
      </c>
      <c r="AD1446" s="5" t="str">
        <f t="shared" si="22"/>
        <v>No</v>
      </c>
      <c r="AF1446" s="28"/>
      <c r="AG1446" s="21"/>
    </row>
    <row r="1447" spans="1:33">
      <c r="A1447" s="8" t="s">
        <v>5966</v>
      </c>
      <c r="B1447" s="8" t="s">
        <v>6095</v>
      </c>
      <c r="C1447" s="9" t="s">
        <v>171</v>
      </c>
      <c r="D1447" s="185"/>
      <c r="E1447" s="188">
        <v>40239</v>
      </c>
      <c r="F1447" s="9" t="s">
        <v>83</v>
      </c>
      <c r="G1447" s="9" t="s">
        <v>5756</v>
      </c>
      <c r="H1447" s="10">
        <v>5502379</v>
      </c>
      <c r="I1447" s="11">
        <v>7</v>
      </c>
      <c r="J1447" s="24">
        <v>0</v>
      </c>
      <c r="K1447" s="20"/>
      <c r="L1447" s="14">
        <v>0</v>
      </c>
      <c r="N1447" s="21">
        <v>0</v>
      </c>
      <c r="P1447" s="21">
        <v>0</v>
      </c>
      <c r="R1447" s="21">
        <v>0</v>
      </c>
      <c r="T1447" s="21">
        <v>0</v>
      </c>
      <c r="V1447" s="21">
        <v>0</v>
      </c>
      <c r="X1447" s="21">
        <v>0</v>
      </c>
      <c r="Z1447" s="21">
        <v>0</v>
      </c>
      <c r="AB1447" s="22">
        <v>0</v>
      </c>
      <c r="AD1447" s="5" t="str">
        <f t="shared" si="22"/>
        <v>No</v>
      </c>
      <c r="AF1447" s="28"/>
      <c r="AG1447" s="21"/>
    </row>
    <row r="1448" spans="1:33">
      <c r="A1448" s="8" t="s">
        <v>4047</v>
      </c>
      <c r="B1448" s="8" t="s">
        <v>5203</v>
      </c>
      <c r="C1448" s="9" t="s">
        <v>112</v>
      </c>
      <c r="D1448" s="185" t="s">
        <v>4049</v>
      </c>
      <c r="E1448" s="188" t="s">
        <v>4050</v>
      </c>
      <c r="F1448" s="9" t="s">
        <v>157</v>
      </c>
      <c r="G1448" s="9" t="s">
        <v>147</v>
      </c>
      <c r="H1448" s="10">
        <v>0</v>
      </c>
      <c r="I1448" s="11">
        <v>7</v>
      </c>
      <c r="J1448" s="24">
        <v>0</v>
      </c>
      <c r="K1448" s="20"/>
      <c r="L1448" s="14">
        <v>0</v>
      </c>
      <c r="N1448" s="21">
        <v>0</v>
      </c>
      <c r="P1448" s="21">
        <v>0</v>
      </c>
      <c r="R1448" s="21">
        <v>0</v>
      </c>
      <c r="T1448" s="21">
        <v>0</v>
      </c>
      <c r="V1448" s="21">
        <v>0</v>
      </c>
      <c r="X1448" s="21">
        <v>0</v>
      </c>
      <c r="Z1448" s="21">
        <v>0</v>
      </c>
      <c r="AB1448" s="22">
        <v>0</v>
      </c>
      <c r="AD1448" s="5" t="str">
        <f t="shared" si="22"/>
        <v>No</v>
      </c>
      <c r="AF1448" s="28"/>
      <c r="AG1448" s="21"/>
    </row>
    <row r="1449" spans="1:33">
      <c r="A1449" s="8" t="s">
        <v>6243</v>
      </c>
      <c r="B1449" s="8" t="s">
        <v>6244</v>
      </c>
      <c r="C1449" s="9" t="s">
        <v>171</v>
      </c>
      <c r="D1449" s="185"/>
      <c r="E1449" s="188">
        <v>40254</v>
      </c>
      <c r="F1449" s="9" t="s">
        <v>83</v>
      </c>
      <c r="G1449" s="9" t="s">
        <v>5756</v>
      </c>
      <c r="H1449" s="10">
        <v>5502379</v>
      </c>
      <c r="I1449" s="11">
        <v>7</v>
      </c>
      <c r="J1449" s="24">
        <v>0</v>
      </c>
      <c r="K1449" s="20"/>
      <c r="L1449" s="14">
        <v>0</v>
      </c>
      <c r="N1449" s="21">
        <v>0</v>
      </c>
      <c r="P1449" s="21">
        <v>0</v>
      </c>
      <c r="R1449" s="21">
        <v>0</v>
      </c>
      <c r="T1449" s="21">
        <v>0</v>
      </c>
      <c r="V1449" s="21">
        <v>0</v>
      </c>
      <c r="X1449" s="21">
        <v>0</v>
      </c>
      <c r="Z1449" s="21">
        <v>0</v>
      </c>
      <c r="AB1449" s="22">
        <v>0</v>
      </c>
      <c r="AD1449" s="5" t="str">
        <f t="shared" si="22"/>
        <v>No</v>
      </c>
      <c r="AF1449" s="28"/>
      <c r="AG1449" s="21"/>
    </row>
    <row r="1450" spans="1:33">
      <c r="A1450" s="8" t="s">
        <v>4791</v>
      </c>
      <c r="B1450" s="8" t="s">
        <v>2864</v>
      </c>
      <c r="C1450" s="9" t="s">
        <v>124</v>
      </c>
      <c r="D1450" s="185">
        <v>6023</v>
      </c>
      <c r="E1450" s="188">
        <v>60023</v>
      </c>
      <c r="F1450" s="9" t="s">
        <v>83</v>
      </c>
      <c r="G1450" s="9" t="s">
        <v>5756</v>
      </c>
      <c r="H1450" s="10">
        <v>143440</v>
      </c>
      <c r="I1450" s="11">
        <v>7</v>
      </c>
      <c r="J1450" s="24">
        <v>0</v>
      </c>
      <c r="K1450" s="20"/>
      <c r="L1450" s="14">
        <v>0</v>
      </c>
      <c r="N1450" s="21">
        <v>0</v>
      </c>
      <c r="P1450" s="21">
        <v>0</v>
      </c>
      <c r="R1450" s="21">
        <v>0</v>
      </c>
      <c r="T1450" s="21">
        <v>0</v>
      </c>
      <c r="V1450" s="21">
        <v>0</v>
      </c>
      <c r="X1450" s="21">
        <v>0</v>
      </c>
      <c r="Z1450" s="21">
        <v>100434</v>
      </c>
      <c r="AB1450" s="22">
        <v>100434</v>
      </c>
      <c r="AD1450" s="5" t="str">
        <f t="shared" si="22"/>
        <v>No</v>
      </c>
      <c r="AF1450" s="28"/>
      <c r="AG1450" s="21"/>
    </row>
    <row r="1451" spans="1:33">
      <c r="A1451" s="8" t="s">
        <v>1599</v>
      </c>
      <c r="B1451" s="8" t="s">
        <v>1600</v>
      </c>
      <c r="C1451" s="9" t="s">
        <v>178</v>
      </c>
      <c r="D1451" s="185" t="s">
        <v>1601</v>
      </c>
      <c r="E1451" s="188" t="s">
        <v>1602</v>
      </c>
      <c r="F1451" s="9" t="s">
        <v>83</v>
      </c>
      <c r="G1451" s="9" t="s">
        <v>147</v>
      </c>
      <c r="H1451" s="10">
        <v>0</v>
      </c>
      <c r="I1451" s="11">
        <v>7</v>
      </c>
      <c r="J1451" s="24">
        <v>0</v>
      </c>
      <c r="K1451" s="20"/>
      <c r="L1451" s="14">
        <v>0</v>
      </c>
      <c r="N1451" s="21">
        <v>0</v>
      </c>
      <c r="P1451" s="21">
        <v>0</v>
      </c>
      <c r="R1451" s="21">
        <v>0</v>
      </c>
      <c r="T1451" s="21">
        <v>0</v>
      </c>
      <c r="V1451" s="21">
        <v>0</v>
      </c>
      <c r="X1451" s="21">
        <v>0</v>
      </c>
      <c r="Z1451" s="21">
        <v>240061</v>
      </c>
      <c r="AB1451" s="22">
        <v>240061</v>
      </c>
      <c r="AD1451" s="5" t="str">
        <f t="shared" si="22"/>
        <v>No</v>
      </c>
      <c r="AF1451" s="28"/>
      <c r="AG1451" s="21"/>
    </row>
    <row r="1452" spans="1:33">
      <c r="A1452" s="8" t="s">
        <v>533</v>
      </c>
      <c r="B1452" s="8" t="s">
        <v>534</v>
      </c>
      <c r="C1452" s="9" t="s">
        <v>274</v>
      </c>
      <c r="D1452" s="185">
        <v>4186</v>
      </c>
      <c r="E1452" s="188">
        <v>40186</v>
      </c>
      <c r="F1452" s="9" t="s">
        <v>83</v>
      </c>
      <c r="G1452" s="9" t="s">
        <v>5756</v>
      </c>
      <c r="H1452" s="10">
        <v>133228</v>
      </c>
      <c r="I1452" s="11">
        <v>7</v>
      </c>
      <c r="J1452" s="24">
        <v>0</v>
      </c>
      <c r="K1452" s="20"/>
      <c r="L1452" s="14">
        <v>0</v>
      </c>
      <c r="N1452" s="21">
        <v>0</v>
      </c>
      <c r="P1452" s="21">
        <v>0</v>
      </c>
      <c r="R1452" s="21">
        <v>0</v>
      </c>
      <c r="T1452" s="21">
        <v>0</v>
      </c>
      <c r="V1452" s="21">
        <v>0</v>
      </c>
      <c r="X1452" s="21">
        <v>0</v>
      </c>
      <c r="Z1452" s="21">
        <v>469784</v>
      </c>
      <c r="AB1452" s="22">
        <v>469784</v>
      </c>
      <c r="AD1452" s="5" t="str">
        <f t="shared" si="22"/>
        <v>No</v>
      </c>
      <c r="AF1452" s="28"/>
      <c r="AG1452" s="21"/>
    </row>
    <row r="1453" spans="1:33">
      <c r="A1453" s="8" t="s">
        <v>1825</v>
      </c>
      <c r="B1453" s="8" t="s">
        <v>1045</v>
      </c>
      <c r="C1453" s="9" t="s">
        <v>132</v>
      </c>
      <c r="D1453" s="185">
        <v>5179</v>
      </c>
      <c r="E1453" s="188">
        <v>50179</v>
      </c>
      <c r="F1453" s="9" t="s">
        <v>157</v>
      </c>
      <c r="G1453" s="9" t="s">
        <v>84</v>
      </c>
      <c r="H1453" s="10">
        <v>8608208</v>
      </c>
      <c r="I1453" s="11">
        <v>7</v>
      </c>
      <c r="J1453" s="24">
        <v>88824</v>
      </c>
      <c r="K1453" s="20"/>
      <c r="L1453" s="14">
        <v>0</v>
      </c>
      <c r="N1453" s="21">
        <v>0</v>
      </c>
      <c r="P1453" s="21">
        <v>0</v>
      </c>
      <c r="R1453" s="21">
        <v>0</v>
      </c>
      <c r="T1453" s="21">
        <v>0</v>
      </c>
      <c r="V1453" s="21">
        <v>0</v>
      </c>
      <c r="X1453" s="21">
        <v>0</v>
      </c>
      <c r="Z1453" s="21">
        <v>0</v>
      </c>
      <c r="AB1453" s="22">
        <v>88824</v>
      </c>
      <c r="AD1453" s="5" t="str">
        <f t="shared" si="22"/>
        <v>No</v>
      </c>
      <c r="AF1453" s="28"/>
      <c r="AG1453" s="21"/>
    </row>
    <row r="1454" spans="1:33">
      <c r="A1454" s="8" t="s">
        <v>1090</v>
      </c>
      <c r="B1454" s="8" t="s">
        <v>755</v>
      </c>
      <c r="C1454" s="9" t="s">
        <v>274</v>
      </c>
      <c r="D1454" s="185">
        <v>4162</v>
      </c>
      <c r="E1454" s="188">
        <v>40162</v>
      </c>
      <c r="F1454" s="9" t="s">
        <v>83</v>
      </c>
      <c r="G1454" s="9" t="s">
        <v>5756</v>
      </c>
      <c r="H1454" s="10">
        <v>969587</v>
      </c>
      <c r="I1454" s="11">
        <v>7</v>
      </c>
      <c r="J1454" s="24">
        <v>0</v>
      </c>
      <c r="K1454" s="20"/>
      <c r="L1454" s="14">
        <v>0</v>
      </c>
      <c r="N1454" s="21">
        <v>0</v>
      </c>
      <c r="P1454" s="21">
        <v>0</v>
      </c>
      <c r="R1454" s="21">
        <v>0</v>
      </c>
      <c r="T1454" s="21">
        <v>0</v>
      </c>
      <c r="V1454" s="21">
        <v>0</v>
      </c>
      <c r="X1454" s="21">
        <v>0</v>
      </c>
      <c r="Z1454" s="21">
        <v>290810</v>
      </c>
      <c r="AB1454" s="22">
        <v>290810</v>
      </c>
      <c r="AD1454" s="5" t="str">
        <f t="shared" si="22"/>
        <v>No</v>
      </c>
      <c r="AF1454" s="28"/>
      <c r="AG1454" s="21"/>
    </row>
    <row r="1455" spans="1:33">
      <c r="A1455" s="8" t="s">
        <v>563</v>
      </c>
      <c r="B1455" s="8" t="s">
        <v>495</v>
      </c>
      <c r="C1455" s="9" t="s">
        <v>274</v>
      </c>
      <c r="D1455" s="185">
        <v>4055</v>
      </c>
      <c r="E1455" s="188">
        <v>40055</v>
      </c>
      <c r="F1455" s="9" t="s">
        <v>83</v>
      </c>
      <c r="G1455" s="9" t="s">
        <v>5756</v>
      </c>
      <c r="H1455" s="10">
        <v>69501</v>
      </c>
      <c r="I1455" s="11">
        <v>7</v>
      </c>
      <c r="J1455" s="24">
        <v>0</v>
      </c>
      <c r="K1455" s="20"/>
      <c r="L1455" s="14">
        <v>0</v>
      </c>
      <c r="N1455" s="21">
        <v>0</v>
      </c>
      <c r="P1455" s="21">
        <v>0</v>
      </c>
      <c r="R1455" s="21">
        <v>0</v>
      </c>
      <c r="T1455" s="21">
        <v>0</v>
      </c>
      <c r="V1455" s="21">
        <v>0</v>
      </c>
      <c r="X1455" s="21">
        <v>0</v>
      </c>
      <c r="Z1455" s="21">
        <v>222138</v>
      </c>
      <c r="AB1455" s="22">
        <v>222138</v>
      </c>
      <c r="AD1455" s="5" t="str">
        <f t="shared" si="22"/>
        <v>No</v>
      </c>
      <c r="AF1455" s="28"/>
      <c r="AG1455" s="21"/>
    </row>
    <row r="1456" spans="1:33">
      <c r="A1456" s="8" t="s">
        <v>808</v>
      </c>
      <c r="B1456" s="8" t="s">
        <v>240</v>
      </c>
      <c r="C1456" s="9" t="s">
        <v>129</v>
      </c>
      <c r="D1456" s="185" t="s">
        <v>809</v>
      </c>
      <c r="E1456" s="188" t="s">
        <v>810</v>
      </c>
      <c r="F1456" s="9" t="s">
        <v>83</v>
      </c>
      <c r="G1456" s="9" t="s">
        <v>147</v>
      </c>
      <c r="H1456" s="10">
        <v>0</v>
      </c>
      <c r="I1456" s="11">
        <v>7</v>
      </c>
      <c r="J1456" s="24">
        <v>0</v>
      </c>
      <c r="K1456" s="20"/>
      <c r="L1456" s="14">
        <v>0</v>
      </c>
      <c r="N1456" s="21">
        <v>0</v>
      </c>
      <c r="P1456" s="21">
        <v>0</v>
      </c>
      <c r="R1456" s="21">
        <v>0</v>
      </c>
      <c r="T1456" s="21">
        <v>0</v>
      </c>
      <c r="V1456" s="21">
        <v>0</v>
      </c>
      <c r="X1456" s="21">
        <v>0</v>
      </c>
      <c r="Z1456" s="21">
        <v>17143</v>
      </c>
      <c r="AB1456" s="22">
        <v>17143</v>
      </c>
      <c r="AD1456" s="5" t="str">
        <f t="shared" si="22"/>
        <v>No</v>
      </c>
      <c r="AF1456" s="28"/>
      <c r="AG1456" s="21"/>
    </row>
    <row r="1457" spans="1:33">
      <c r="A1457" s="8" t="s">
        <v>4992</v>
      </c>
      <c r="B1457" s="8" t="s">
        <v>4993</v>
      </c>
      <c r="C1457" s="9" t="s">
        <v>91</v>
      </c>
      <c r="D1457" s="185" t="s">
        <v>4994</v>
      </c>
      <c r="E1457" s="188" t="s">
        <v>4995</v>
      </c>
      <c r="F1457" s="9" t="s">
        <v>83</v>
      </c>
      <c r="G1457" s="9" t="s">
        <v>147</v>
      </c>
      <c r="H1457" s="10">
        <v>0</v>
      </c>
      <c r="I1457" s="11">
        <v>7</v>
      </c>
      <c r="J1457" s="24">
        <v>0</v>
      </c>
      <c r="K1457" s="20"/>
      <c r="L1457" s="14">
        <v>0</v>
      </c>
      <c r="N1457" s="21">
        <v>0</v>
      </c>
      <c r="P1457" s="21">
        <v>0</v>
      </c>
      <c r="R1457" s="21">
        <v>0</v>
      </c>
      <c r="T1457" s="21">
        <v>0</v>
      </c>
      <c r="V1457" s="21">
        <v>0</v>
      </c>
      <c r="X1457" s="21">
        <v>0</v>
      </c>
      <c r="Z1457" s="21">
        <v>256208</v>
      </c>
      <c r="AB1457" s="22">
        <v>256208</v>
      </c>
      <c r="AD1457" s="5" t="str">
        <f t="shared" si="22"/>
        <v>No</v>
      </c>
      <c r="AF1457" s="28"/>
      <c r="AG1457" s="21"/>
    </row>
    <row r="1458" spans="1:33">
      <c r="A1458" s="8" t="s">
        <v>2706</v>
      </c>
      <c r="B1458" s="8" t="s">
        <v>182</v>
      </c>
      <c r="C1458" s="9" t="s">
        <v>154</v>
      </c>
      <c r="D1458" s="185" t="s">
        <v>2707</v>
      </c>
      <c r="E1458" s="188">
        <v>44907</v>
      </c>
      <c r="F1458" s="9" t="s">
        <v>36</v>
      </c>
      <c r="G1458" s="9" t="s">
        <v>5756</v>
      </c>
      <c r="H1458" s="10">
        <v>0</v>
      </c>
      <c r="I1458" s="11">
        <v>7</v>
      </c>
      <c r="J1458" s="24">
        <v>0</v>
      </c>
      <c r="K1458" s="20"/>
      <c r="L1458" s="14">
        <v>0</v>
      </c>
      <c r="N1458" s="21">
        <v>0</v>
      </c>
      <c r="P1458" s="21">
        <v>0</v>
      </c>
      <c r="R1458" s="21">
        <v>0</v>
      </c>
      <c r="T1458" s="21">
        <v>0</v>
      </c>
      <c r="V1458" s="21">
        <v>0</v>
      </c>
      <c r="X1458" s="21">
        <v>0</v>
      </c>
      <c r="Z1458" s="21">
        <v>0</v>
      </c>
      <c r="AB1458" s="22">
        <v>0</v>
      </c>
      <c r="AD1458" s="5" t="str">
        <f t="shared" si="22"/>
        <v>No</v>
      </c>
      <c r="AF1458" s="28"/>
      <c r="AG1458" s="21"/>
    </row>
    <row r="1459" spans="1:33">
      <c r="A1459" s="8" t="s">
        <v>837</v>
      </c>
      <c r="B1459" s="8" t="s">
        <v>838</v>
      </c>
      <c r="C1459" s="9" t="s">
        <v>129</v>
      </c>
      <c r="D1459" s="185" t="s">
        <v>839</v>
      </c>
      <c r="E1459" s="188" t="s">
        <v>840</v>
      </c>
      <c r="F1459" s="9" t="s">
        <v>83</v>
      </c>
      <c r="G1459" s="9" t="s">
        <v>147</v>
      </c>
      <c r="H1459" s="10">
        <v>0</v>
      </c>
      <c r="I1459" s="11">
        <v>7</v>
      </c>
      <c r="J1459" s="24">
        <v>0</v>
      </c>
      <c r="K1459" s="20"/>
      <c r="L1459" s="14">
        <v>0</v>
      </c>
      <c r="N1459" s="21">
        <v>0</v>
      </c>
      <c r="P1459" s="21">
        <v>0</v>
      </c>
      <c r="R1459" s="21">
        <v>0</v>
      </c>
      <c r="T1459" s="21">
        <v>0</v>
      </c>
      <c r="V1459" s="21">
        <v>0</v>
      </c>
      <c r="X1459" s="21">
        <v>0</v>
      </c>
      <c r="Z1459" s="21">
        <v>9001</v>
      </c>
      <c r="AB1459" s="22">
        <v>9001</v>
      </c>
      <c r="AD1459" s="5" t="str">
        <f t="shared" si="22"/>
        <v>No</v>
      </c>
      <c r="AF1459" s="28"/>
      <c r="AG1459" s="21"/>
    </row>
    <row r="1460" spans="1:33">
      <c r="A1460" s="8" t="s">
        <v>750</v>
      </c>
      <c r="B1460" s="8" t="s">
        <v>6091</v>
      </c>
      <c r="C1460" s="9" t="s">
        <v>129</v>
      </c>
      <c r="D1460" s="185" t="s">
        <v>752</v>
      </c>
      <c r="E1460" s="188" t="s">
        <v>753</v>
      </c>
      <c r="F1460" s="9" t="s">
        <v>83</v>
      </c>
      <c r="G1460" s="9" t="s">
        <v>147</v>
      </c>
      <c r="H1460" s="10">
        <v>0</v>
      </c>
      <c r="I1460" s="11">
        <v>7</v>
      </c>
      <c r="J1460" s="24">
        <v>0</v>
      </c>
      <c r="K1460" s="20"/>
      <c r="L1460" s="14">
        <v>0</v>
      </c>
      <c r="N1460" s="21">
        <v>0</v>
      </c>
      <c r="P1460" s="21">
        <v>0</v>
      </c>
      <c r="R1460" s="21">
        <v>0</v>
      </c>
      <c r="T1460" s="21">
        <v>0</v>
      </c>
      <c r="V1460" s="21">
        <v>0</v>
      </c>
      <c r="X1460" s="21">
        <v>0</v>
      </c>
      <c r="Z1460" s="21">
        <v>9297</v>
      </c>
      <c r="AB1460" s="22">
        <v>9297</v>
      </c>
      <c r="AD1460" s="5" t="str">
        <f t="shared" si="22"/>
        <v>No</v>
      </c>
      <c r="AF1460" s="28"/>
      <c r="AG1460" s="21"/>
    </row>
    <row r="1461" spans="1:33">
      <c r="A1461" s="8" t="s">
        <v>2932</v>
      </c>
      <c r="B1461" s="8" t="s">
        <v>2846</v>
      </c>
      <c r="C1461" s="9" t="s">
        <v>124</v>
      </c>
      <c r="D1461" s="185" t="s">
        <v>2933</v>
      </c>
      <c r="E1461" s="188" t="s">
        <v>2934</v>
      </c>
      <c r="F1461" s="9" t="s">
        <v>83</v>
      </c>
      <c r="G1461" s="9" t="s">
        <v>147</v>
      </c>
      <c r="H1461" s="10">
        <v>0</v>
      </c>
      <c r="I1461" s="11">
        <v>7</v>
      </c>
      <c r="J1461" s="24">
        <v>0</v>
      </c>
      <c r="K1461" s="20"/>
      <c r="L1461" s="14">
        <v>0</v>
      </c>
      <c r="N1461" s="21">
        <v>0</v>
      </c>
      <c r="P1461" s="21">
        <v>0</v>
      </c>
      <c r="R1461" s="21">
        <v>0</v>
      </c>
      <c r="T1461" s="21">
        <v>0</v>
      </c>
      <c r="V1461" s="21">
        <v>0</v>
      </c>
      <c r="X1461" s="21">
        <v>0</v>
      </c>
      <c r="Z1461" s="21">
        <v>0</v>
      </c>
      <c r="AB1461" s="22">
        <v>0</v>
      </c>
      <c r="AD1461" s="5" t="str">
        <f t="shared" si="22"/>
        <v>No</v>
      </c>
      <c r="AF1461" s="28"/>
      <c r="AG1461" s="21"/>
    </row>
    <row r="1462" spans="1:33">
      <c r="A1462" s="8" t="s">
        <v>4742</v>
      </c>
      <c r="B1462" s="8" t="s">
        <v>4730</v>
      </c>
      <c r="C1462" s="9" t="s">
        <v>79</v>
      </c>
      <c r="D1462" s="185" t="s">
        <v>4743</v>
      </c>
      <c r="E1462" s="188" t="s">
        <v>4744</v>
      </c>
      <c r="F1462" s="9" t="s">
        <v>157</v>
      </c>
      <c r="G1462" s="9" t="s">
        <v>147</v>
      </c>
      <c r="H1462" s="10">
        <v>0</v>
      </c>
      <c r="I1462" s="11">
        <v>7</v>
      </c>
      <c r="J1462" s="24">
        <v>0</v>
      </c>
      <c r="K1462" s="20"/>
      <c r="L1462" s="14">
        <v>0</v>
      </c>
      <c r="N1462" s="21">
        <v>0</v>
      </c>
      <c r="P1462" s="21">
        <v>0</v>
      </c>
      <c r="R1462" s="21">
        <v>0</v>
      </c>
      <c r="T1462" s="21">
        <v>0</v>
      </c>
      <c r="V1462" s="21">
        <v>0</v>
      </c>
      <c r="X1462" s="21">
        <v>0</v>
      </c>
      <c r="Z1462" s="21">
        <v>51929</v>
      </c>
      <c r="AB1462" s="22">
        <v>51929</v>
      </c>
      <c r="AD1462" s="5" t="str">
        <f t="shared" si="22"/>
        <v>No</v>
      </c>
      <c r="AF1462" s="28"/>
      <c r="AG1462" s="21"/>
    </row>
    <row r="1463" spans="1:33">
      <c r="A1463" s="8" t="s">
        <v>5363</v>
      </c>
      <c r="B1463" s="8" t="s">
        <v>5364</v>
      </c>
      <c r="C1463" s="9" t="s">
        <v>58</v>
      </c>
      <c r="D1463" s="185" t="s">
        <v>5365</v>
      </c>
      <c r="E1463" s="188" t="s">
        <v>5366</v>
      </c>
      <c r="F1463" s="9" t="s">
        <v>83</v>
      </c>
      <c r="G1463" s="9" t="s">
        <v>147</v>
      </c>
      <c r="H1463" s="10">
        <v>0</v>
      </c>
      <c r="I1463" s="11">
        <v>7</v>
      </c>
      <c r="J1463" s="24">
        <v>0</v>
      </c>
      <c r="K1463" s="20"/>
      <c r="L1463" s="14">
        <v>0</v>
      </c>
      <c r="N1463" s="21">
        <v>0</v>
      </c>
      <c r="P1463" s="21">
        <v>0</v>
      </c>
      <c r="R1463" s="21">
        <v>0</v>
      </c>
      <c r="T1463" s="21">
        <v>0</v>
      </c>
      <c r="V1463" s="21">
        <v>0</v>
      </c>
      <c r="X1463" s="21">
        <v>0</v>
      </c>
      <c r="Z1463" s="21">
        <v>269803</v>
      </c>
      <c r="AB1463" s="22">
        <v>269803</v>
      </c>
      <c r="AD1463" s="5" t="str">
        <f t="shared" si="22"/>
        <v>No</v>
      </c>
      <c r="AF1463" s="28"/>
      <c r="AG1463" s="21"/>
    </row>
    <row r="1464" spans="1:33">
      <c r="A1464" s="8" t="s">
        <v>3435</v>
      </c>
      <c r="B1464" s="8" t="s">
        <v>3436</v>
      </c>
      <c r="C1464" s="9" t="s">
        <v>34</v>
      </c>
      <c r="D1464" s="185" t="s">
        <v>3437</v>
      </c>
      <c r="E1464" s="188" t="s">
        <v>3438</v>
      </c>
      <c r="F1464" s="9" t="s">
        <v>157</v>
      </c>
      <c r="G1464" s="9" t="s">
        <v>147</v>
      </c>
      <c r="H1464" s="10">
        <v>0</v>
      </c>
      <c r="I1464" s="11">
        <v>7</v>
      </c>
      <c r="J1464" s="24">
        <v>0</v>
      </c>
      <c r="K1464" s="20"/>
      <c r="L1464" s="14">
        <v>0</v>
      </c>
      <c r="N1464" s="21">
        <v>0</v>
      </c>
      <c r="P1464" s="21">
        <v>0</v>
      </c>
      <c r="R1464" s="21">
        <v>0</v>
      </c>
      <c r="T1464" s="21">
        <v>0</v>
      </c>
      <c r="V1464" s="21">
        <v>0</v>
      </c>
      <c r="X1464" s="21">
        <v>0</v>
      </c>
      <c r="Z1464" s="21">
        <v>45393</v>
      </c>
      <c r="AB1464" s="22">
        <v>45393</v>
      </c>
      <c r="AD1464" s="5" t="str">
        <f t="shared" si="22"/>
        <v>No</v>
      </c>
      <c r="AF1464" s="28"/>
      <c r="AG1464" s="21"/>
    </row>
    <row r="1465" spans="1:33">
      <c r="A1465" s="8" t="s">
        <v>152</v>
      </c>
      <c r="B1465" s="8" t="s">
        <v>153</v>
      </c>
      <c r="C1465" s="9" t="s">
        <v>154</v>
      </c>
      <c r="D1465" s="185">
        <v>4156</v>
      </c>
      <c r="E1465" s="188">
        <v>40156</v>
      </c>
      <c r="F1465" s="9" t="s">
        <v>125</v>
      </c>
      <c r="G1465" s="9" t="s">
        <v>5756</v>
      </c>
      <c r="H1465" s="10">
        <v>386787</v>
      </c>
      <c r="I1465" s="11">
        <v>7</v>
      </c>
      <c r="J1465" s="24">
        <v>0</v>
      </c>
      <c r="K1465" s="20"/>
      <c r="L1465" s="14">
        <v>0</v>
      </c>
      <c r="N1465" s="21">
        <v>0</v>
      </c>
      <c r="P1465" s="21">
        <v>0</v>
      </c>
      <c r="R1465" s="21">
        <v>0</v>
      </c>
      <c r="T1465" s="21">
        <v>0</v>
      </c>
      <c r="V1465" s="21">
        <v>0</v>
      </c>
      <c r="X1465" s="21">
        <v>0</v>
      </c>
      <c r="Z1465" s="21">
        <v>108442</v>
      </c>
      <c r="AB1465" s="22">
        <v>108442</v>
      </c>
      <c r="AD1465" s="5" t="str">
        <f t="shared" si="22"/>
        <v>No</v>
      </c>
      <c r="AF1465" s="28"/>
      <c r="AG1465" s="21"/>
    </row>
    <row r="1466" spans="1:33">
      <c r="A1466" s="8" t="s">
        <v>1245</v>
      </c>
      <c r="B1466" s="8" t="s">
        <v>1246</v>
      </c>
      <c r="C1466" s="9" t="s">
        <v>278</v>
      </c>
      <c r="D1466" s="185">
        <v>7056</v>
      </c>
      <c r="E1466" s="188">
        <v>70056</v>
      </c>
      <c r="F1466" s="9" t="s">
        <v>83</v>
      </c>
      <c r="G1466" s="9" t="s">
        <v>5756</v>
      </c>
      <c r="H1466" s="10">
        <v>472870</v>
      </c>
      <c r="I1466" s="11">
        <v>7</v>
      </c>
      <c r="J1466" s="24">
        <v>0</v>
      </c>
      <c r="K1466" s="20"/>
      <c r="L1466" s="14">
        <v>0</v>
      </c>
      <c r="N1466" s="21">
        <v>0</v>
      </c>
      <c r="P1466" s="21">
        <v>0</v>
      </c>
      <c r="R1466" s="21">
        <v>0</v>
      </c>
      <c r="T1466" s="21">
        <v>0</v>
      </c>
      <c r="V1466" s="21">
        <v>0</v>
      </c>
      <c r="X1466" s="21">
        <v>0</v>
      </c>
      <c r="Z1466" s="21">
        <v>26983</v>
      </c>
      <c r="AB1466" s="22">
        <v>26983</v>
      </c>
      <c r="AD1466" s="5" t="str">
        <f t="shared" si="22"/>
        <v>No</v>
      </c>
      <c r="AF1466" s="28"/>
      <c r="AG1466" s="21"/>
    </row>
    <row r="1467" spans="1:33">
      <c r="A1467" s="8" t="s">
        <v>903</v>
      </c>
      <c r="B1467" s="8" t="s">
        <v>904</v>
      </c>
      <c r="C1467" s="9" t="s">
        <v>129</v>
      </c>
      <c r="D1467" s="185" t="s">
        <v>905</v>
      </c>
      <c r="E1467" s="188" t="s">
        <v>906</v>
      </c>
      <c r="F1467" s="9" t="s">
        <v>83</v>
      </c>
      <c r="G1467" s="9" t="s">
        <v>147</v>
      </c>
      <c r="H1467" s="10">
        <v>0</v>
      </c>
      <c r="I1467" s="11">
        <v>7</v>
      </c>
      <c r="J1467" s="24">
        <v>0</v>
      </c>
      <c r="K1467" s="20"/>
      <c r="L1467" s="14">
        <v>0</v>
      </c>
      <c r="N1467" s="21">
        <v>0</v>
      </c>
      <c r="P1467" s="21">
        <v>0</v>
      </c>
      <c r="R1467" s="21">
        <v>0</v>
      </c>
      <c r="T1467" s="21">
        <v>0</v>
      </c>
      <c r="V1467" s="21">
        <v>0</v>
      </c>
      <c r="X1467" s="21">
        <v>0</v>
      </c>
      <c r="Z1467" s="21">
        <v>4500</v>
      </c>
      <c r="AB1467" s="22">
        <v>4500</v>
      </c>
      <c r="AD1467" s="5" t="str">
        <f t="shared" si="22"/>
        <v>No</v>
      </c>
      <c r="AF1467" s="28"/>
      <c r="AG1467" s="21"/>
    </row>
    <row r="1468" spans="1:33">
      <c r="A1468" s="8" t="s">
        <v>158</v>
      </c>
      <c r="B1468" s="8" t="s">
        <v>159</v>
      </c>
      <c r="C1468" s="9" t="s">
        <v>160</v>
      </c>
      <c r="D1468" s="185">
        <v>1112</v>
      </c>
      <c r="E1468" s="188">
        <v>10112</v>
      </c>
      <c r="F1468" s="9" t="s">
        <v>83</v>
      </c>
      <c r="G1468" s="9" t="s">
        <v>5756</v>
      </c>
      <c r="H1468" s="10">
        <v>203914</v>
      </c>
      <c r="I1468" s="11">
        <v>7</v>
      </c>
      <c r="J1468" s="24">
        <v>0</v>
      </c>
      <c r="K1468" s="20"/>
      <c r="L1468" s="14">
        <v>0</v>
      </c>
      <c r="N1468" s="21">
        <v>0</v>
      </c>
      <c r="P1468" s="21">
        <v>0</v>
      </c>
      <c r="R1468" s="21">
        <v>0</v>
      </c>
      <c r="T1468" s="21">
        <v>0</v>
      </c>
      <c r="V1468" s="21">
        <v>0</v>
      </c>
      <c r="X1468" s="21">
        <v>0</v>
      </c>
      <c r="Z1468" s="21">
        <v>31240</v>
      </c>
      <c r="AB1468" s="22">
        <v>31240</v>
      </c>
      <c r="AD1468" s="5" t="str">
        <f t="shared" si="22"/>
        <v>No</v>
      </c>
      <c r="AF1468" s="28"/>
      <c r="AG1468" s="21"/>
    </row>
    <row r="1469" spans="1:33">
      <c r="A1469" s="8" t="s">
        <v>446</v>
      </c>
      <c r="B1469" s="8" t="s">
        <v>447</v>
      </c>
      <c r="C1469" s="9" t="s">
        <v>91</v>
      </c>
      <c r="D1469" s="185">
        <v>9220</v>
      </c>
      <c r="E1469" s="188">
        <v>90220</v>
      </c>
      <c r="F1469" s="9" t="s">
        <v>83</v>
      </c>
      <c r="G1469" s="9" t="s">
        <v>5756</v>
      </c>
      <c r="H1469" s="10">
        <v>1723634</v>
      </c>
      <c r="I1469" s="11">
        <v>7</v>
      </c>
      <c r="J1469" s="24">
        <v>0</v>
      </c>
      <c r="K1469" s="20"/>
      <c r="L1469" s="14">
        <v>0</v>
      </c>
      <c r="N1469" s="21">
        <v>0</v>
      </c>
      <c r="P1469" s="21">
        <v>0</v>
      </c>
      <c r="R1469" s="21">
        <v>0</v>
      </c>
      <c r="T1469" s="21">
        <v>0</v>
      </c>
      <c r="V1469" s="21">
        <v>0</v>
      </c>
      <c r="X1469" s="21">
        <v>0</v>
      </c>
      <c r="Z1469" s="21">
        <v>0</v>
      </c>
      <c r="AB1469" s="22">
        <v>0</v>
      </c>
      <c r="AD1469" s="5" t="str">
        <f t="shared" si="22"/>
        <v>No</v>
      </c>
      <c r="AF1469" s="28"/>
      <c r="AG1469" s="21"/>
    </row>
    <row r="1470" spans="1:33">
      <c r="A1470" s="8" t="s">
        <v>2336</v>
      </c>
      <c r="B1470" s="8" t="s">
        <v>2337</v>
      </c>
      <c r="C1470" s="9" t="s">
        <v>106</v>
      </c>
      <c r="D1470" s="185" t="s">
        <v>2338</v>
      </c>
      <c r="E1470" s="188" t="s">
        <v>2339</v>
      </c>
      <c r="F1470" s="9" t="s">
        <v>157</v>
      </c>
      <c r="G1470" s="9" t="s">
        <v>147</v>
      </c>
      <c r="H1470" s="10">
        <v>0</v>
      </c>
      <c r="I1470" s="11">
        <v>7</v>
      </c>
      <c r="J1470" s="24">
        <v>0</v>
      </c>
      <c r="K1470" s="20"/>
      <c r="L1470" s="14">
        <v>0</v>
      </c>
      <c r="N1470" s="21">
        <v>0</v>
      </c>
      <c r="P1470" s="21">
        <v>0</v>
      </c>
      <c r="R1470" s="21">
        <v>0</v>
      </c>
      <c r="T1470" s="21">
        <v>0</v>
      </c>
      <c r="V1470" s="21">
        <v>0</v>
      </c>
      <c r="X1470" s="21">
        <v>0</v>
      </c>
      <c r="Z1470" s="21">
        <v>2496</v>
      </c>
      <c r="AB1470" s="22">
        <v>2496</v>
      </c>
      <c r="AD1470" s="5" t="str">
        <f t="shared" si="22"/>
        <v>No</v>
      </c>
      <c r="AF1470" s="28"/>
      <c r="AG1470" s="21"/>
    </row>
    <row r="1471" spans="1:33">
      <c r="A1471" s="8" t="s">
        <v>4231</v>
      </c>
      <c r="B1471" s="8" t="s">
        <v>1500</v>
      </c>
      <c r="C1471" s="9" t="s">
        <v>235</v>
      </c>
      <c r="D1471" s="185" t="s">
        <v>4232</v>
      </c>
      <c r="E1471" s="188" t="s">
        <v>4233</v>
      </c>
      <c r="F1471" s="9" t="s">
        <v>83</v>
      </c>
      <c r="G1471" s="9" t="s">
        <v>147</v>
      </c>
      <c r="H1471" s="10">
        <v>0</v>
      </c>
      <c r="I1471" s="11">
        <v>7</v>
      </c>
      <c r="J1471" s="24">
        <v>0</v>
      </c>
      <c r="K1471" s="20"/>
      <c r="L1471" s="14">
        <v>0</v>
      </c>
      <c r="N1471" s="21">
        <v>0</v>
      </c>
      <c r="P1471" s="21">
        <v>0</v>
      </c>
      <c r="R1471" s="21">
        <v>0</v>
      </c>
      <c r="T1471" s="21">
        <v>0</v>
      </c>
      <c r="V1471" s="21">
        <v>0</v>
      </c>
      <c r="X1471" s="21">
        <v>0</v>
      </c>
      <c r="Z1471" s="21">
        <v>122772</v>
      </c>
      <c r="AB1471" s="22">
        <v>122772</v>
      </c>
      <c r="AD1471" s="5" t="str">
        <f t="shared" si="22"/>
        <v>No</v>
      </c>
      <c r="AF1471" s="28"/>
      <c r="AG1471" s="21"/>
    </row>
    <row r="1472" spans="1:33">
      <c r="A1472" s="8" t="s">
        <v>2921</v>
      </c>
      <c r="B1472" s="8" t="s">
        <v>1876</v>
      </c>
      <c r="C1472" s="9" t="s">
        <v>124</v>
      </c>
      <c r="D1472" s="185" t="s">
        <v>2922</v>
      </c>
      <c r="E1472" s="188" t="s">
        <v>2923</v>
      </c>
      <c r="F1472" s="9" t="s">
        <v>1320</v>
      </c>
      <c r="G1472" s="9" t="s">
        <v>147</v>
      </c>
      <c r="H1472" s="10">
        <v>0</v>
      </c>
      <c r="I1472" s="11">
        <v>7</v>
      </c>
      <c r="J1472" s="24">
        <v>0</v>
      </c>
      <c r="K1472" s="20"/>
      <c r="L1472" s="14">
        <v>0</v>
      </c>
      <c r="N1472" s="21">
        <v>0</v>
      </c>
      <c r="P1472" s="21">
        <v>0</v>
      </c>
      <c r="R1472" s="21">
        <v>0</v>
      </c>
      <c r="T1472" s="21">
        <v>0</v>
      </c>
      <c r="V1472" s="21">
        <v>0</v>
      </c>
      <c r="X1472" s="21">
        <v>0</v>
      </c>
      <c r="Z1472" s="21">
        <v>0</v>
      </c>
      <c r="AB1472" s="22">
        <v>0</v>
      </c>
      <c r="AD1472" s="5" t="str">
        <f t="shared" si="22"/>
        <v>No</v>
      </c>
      <c r="AF1472" s="28"/>
      <c r="AG1472" s="21"/>
    </row>
    <row r="1473" spans="1:33">
      <c r="A1473" s="8" t="s">
        <v>3175</v>
      </c>
      <c r="B1473" s="8" t="s">
        <v>3176</v>
      </c>
      <c r="C1473" s="9" t="s">
        <v>50</v>
      </c>
      <c r="D1473" s="185" t="s">
        <v>3177</v>
      </c>
      <c r="E1473" s="188" t="s">
        <v>3178</v>
      </c>
      <c r="F1473" s="9" t="s">
        <v>157</v>
      </c>
      <c r="G1473" s="9" t="s">
        <v>147</v>
      </c>
      <c r="H1473" s="10">
        <v>0</v>
      </c>
      <c r="I1473" s="11">
        <v>7</v>
      </c>
      <c r="J1473" s="24">
        <v>0</v>
      </c>
      <c r="K1473" s="20"/>
      <c r="L1473" s="14">
        <v>0</v>
      </c>
      <c r="N1473" s="21">
        <v>0</v>
      </c>
      <c r="P1473" s="21">
        <v>0</v>
      </c>
      <c r="R1473" s="21">
        <v>0</v>
      </c>
      <c r="T1473" s="21">
        <v>0</v>
      </c>
      <c r="V1473" s="21">
        <v>0</v>
      </c>
      <c r="X1473" s="21">
        <v>0</v>
      </c>
      <c r="Z1473" s="21">
        <v>0</v>
      </c>
      <c r="AB1473" s="22">
        <v>0</v>
      </c>
      <c r="AD1473" s="5" t="str">
        <f t="shared" si="22"/>
        <v>No</v>
      </c>
      <c r="AF1473" s="28"/>
      <c r="AG1473" s="21"/>
    </row>
    <row r="1474" spans="1:33">
      <c r="A1474" s="8" t="s">
        <v>3206</v>
      </c>
      <c r="B1474" s="8" t="s">
        <v>3207</v>
      </c>
      <c r="C1474" s="9" t="s">
        <v>50</v>
      </c>
      <c r="D1474" s="185" t="s">
        <v>3208</v>
      </c>
      <c r="E1474" s="188" t="s">
        <v>3209</v>
      </c>
      <c r="F1474" s="9" t="s">
        <v>83</v>
      </c>
      <c r="G1474" s="9" t="s">
        <v>147</v>
      </c>
      <c r="H1474" s="10">
        <v>0</v>
      </c>
      <c r="I1474" s="11">
        <v>7</v>
      </c>
      <c r="J1474" s="24">
        <v>0</v>
      </c>
      <c r="K1474" s="20"/>
      <c r="L1474" s="14">
        <v>0</v>
      </c>
      <c r="N1474" s="21">
        <v>0</v>
      </c>
      <c r="P1474" s="21">
        <v>0</v>
      </c>
      <c r="R1474" s="21">
        <v>0</v>
      </c>
      <c r="T1474" s="21">
        <v>0</v>
      </c>
      <c r="V1474" s="21">
        <v>0</v>
      </c>
      <c r="X1474" s="21">
        <v>0</v>
      </c>
      <c r="Z1474" s="21">
        <v>0</v>
      </c>
      <c r="AB1474" s="22">
        <v>0</v>
      </c>
      <c r="AD1474" s="5" t="str">
        <f t="shared" si="22"/>
        <v>No</v>
      </c>
      <c r="AF1474" s="28"/>
      <c r="AG1474" s="21"/>
    </row>
    <row r="1475" spans="1:33">
      <c r="A1475" s="8" t="s">
        <v>4648</v>
      </c>
      <c r="B1475" s="8" t="s">
        <v>4634</v>
      </c>
      <c r="C1475" s="9" t="s">
        <v>42</v>
      </c>
      <c r="D1475" s="185" t="s">
        <v>4649</v>
      </c>
      <c r="E1475" s="188" t="s">
        <v>4650</v>
      </c>
      <c r="F1475" s="9" t="s">
        <v>83</v>
      </c>
      <c r="G1475" s="9" t="s">
        <v>147</v>
      </c>
      <c r="H1475" s="10">
        <v>0</v>
      </c>
      <c r="I1475" s="11">
        <v>7</v>
      </c>
      <c r="J1475" s="24">
        <v>0</v>
      </c>
      <c r="K1475" s="20"/>
      <c r="L1475" s="14">
        <v>0</v>
      </c>
      <c r="N1475" s="21">
        <v>0</v>
      </c>
      <c r="P1475" s="21">
        <v>0</v>
      </c>
      <c r="R1475" s="21">
        <v>0</v>
      </c>
      <c r="T1475" s="21">
        <v>0</v>
      </c>
      <c r="V1475" s="21">
        <v>0</v>
      </c>
      <c r="X1475" s="21">
        <v>0</v>
      </c>
      <c r="Z1475" s="21">
        <v>289917</v>
      </c>
      <c r="AB1475" s="22">
        <v>289917</v>
      </c>
      <c r="AD1475" s="5" t="str">
        <f t="shared" ref="AD1475:AD1538" si="23">IF(AC1475&amp;AA1475&amp;Y1475&amp;W1475&amp;U1475&amp;S1475&amp;Q1475&amp;O1475&amp;M1475&amp;K1475&lt;&gt;"","Yes","No")</f>
        <v>No</v>
      </c>
      <c r="AF1475" s="28"/>
      <c r="AG1475" s="21"/>
    </row>
    <row r="1476" spans="1:33">
      <c r="A1476" s="8" t="s">
        <v>2907</v>
      </c>
      <c r="B1476" s="8" t="s">
        <v>2864</v>
      </c>
      <c r="C1476" s="9" t="s">
        <v>124</v>
      </c>
      <c r="D1476" s="185" t="s">
        <v>2908</v>
      </c>
      <c r="E1476" s="188" t="s">
        <v>2909</v>
      </c>
      <c r="F1476" s="9" t="s">
        <v>83</v>
      </c>
      <c r="G1476" s="9" t="s">
        <v>147</v>
      </c>
      <c r="H1476" s="10">
        <v>0</v>
      </c>
      <c r="I1476" s="11">
        <v>7</v>
      </c>
      <c r="J1476" s="24">
        <v>0</v>
      </c>
      <c r="K1476" s="20"/>
      <c r="L1476" s="14">
        <v>0</v>
      </c>
      <c r="N1476" s="21">
        <v>0</v>
      </c>
      <c r="P1476" s="21">
        <v>0</v>
      </c>
      <c r="R1476" s="21">
        <v>0</v>
      </c>
      <c r="T1476" s="21">
        <v>0</v>
      </c>
      <c r="V1476" s="21">
        <v>0</v>
      </c>
      <c r="X1476" s="21">
        <v>0</v>
      </c>
      <c r="Z1476" s="21">
        <v>0</v>
      </c>
      <c r="AB1476" s="22">
        <v>0</v>
      </c>
      <c r="AD1476" s="5" t="str">
        <f t="shared" si="23"/>
        <v>No</v>
      </c>
      <c r="AF1476" s="28"/>
      <c r="AG1476" s="21"/>
    </row>
    <row r="1477" spans="1:33">
      <c r="A1477" s="8" t="s">
        <v>2849</v>
      </c>
      <c r="B1477" s="8" t="s">
        <v>1115</v>
      </c>
      <c r="C1477" s="9" t="s">
        <v>124</v>
      </c>
      <c r="D1477" s="185" t="s">
        <v>2850</v>
      </c>
      <c r="E1477" s="188" t="s">
        <v>2851</v>
      </c>
      <c r="F1477" s="9" t="s">
        <v>1320</v>
      </c>
      <c r="G1477" s="9" t="s">
        <v>147</v>
      </c>
      <c r="H1477" s="10">
        <v>0</v>
      </c>
      <c r="I1477" s="11">
        <v>7</v>
      </c>
      <c r="J1477" s="24">
        <v>0</v>
      </c>
      <c r="K1477" s="20"/>
      <c r="L1477" s="14">
        <v>0</v>
      </c>
      <c r="N1477" s="21">
        <v>0</v>
      </c>
      <c r="P1477" s="21">
        <v>0</v>
      </c>
      <c r="R1477" s="21">
        <v>0</v>
      </c>
      <c r="T1477" s="21">
        <v>0</v>
      </c>
      <c r="V1477" s="21">
        <v>0</v>
      </c>
      <c r="X1477" s="21">
        <v>0</v>
      </c>
      <c r="Z1477" s="21">
        <v>0</v>
      </c>
      <c r="AB1477" s="22">
        <v>0</v>
      </c>
      <c r="AD1477" s="5" t="str">
        <f t="shared" si="23"/>
        <v>No</v>
      </c>
      <c r="AF1477" s="28"/>
      <c r="AG1477" s="21"/>
    </row>
    <row r="1478" spans="1:33">
      <c r="A1478" s="8" t="s">
        <v>5981</v>
      </c>
      <c r="B1478" s="8" t="s">
        <v>6102</v>
      </c>
      <c r="C1478" s="9" t="s">
        <v>46</v>
      </c>
      <c r="D1478" s="185">
        <v>5220</v>
      </c>
      <c r="E1478" s="188">
        <v>50517</v>
      </c>
      <c r="F1478" s="9" t="s">
        <v>83</v>
      </c>
      <c r="G1478" s="9" t="s">
        <v>84</v>
      </c>
      <c r="H1478" s="10">
        <v>2650890</v>
      </c>
      <c r="I1478" s="11">
        <v>7</v>
      </c>
      <c r="J1478" s="24">
        <v>0</v>
      </c>
      <c r="K1478" s="20"/>
      <c r="L1478" s="14">
        <v>0</v>
      </c>
      <c r="N1478" s="21">
        <v>3010984</v>
      </c>
      <c r="P1478" s="21">
        <v>0</v>
      </c>
      <c r="R1478" s="21">
        <v>0</v>
      </c>
      <c r="T1478" s="21">
        <v>0</v>
      </c>
      <c r="V1478" s="21">
        <v>0</v>
      </c>
      <c r="X1478" s="21">
        <v>0</v>
      </c>
      <c r="Z1478" s="21">
        <v>0</v>
      </c>
      <c r="AB1478" s="22">
        <v>3010984</v>
      </c>
      <c r="AD1478" s="5" t="str">
        <f t="shared" si="23"/>
        <v>No</v>
      </c>
      <c r="AF1478" s="28"/>
      <c r="AG1478" s="21"/>
    </row>
    <row r="1479" spans="1:33">
      <c r="A1479" s="8" t="s">
        <v>101</v>
      </c>
      <c r="B1479" s="8" t="s">
        <v>102</v>
      </c>
      <c r="C1479" s="9" t="s">
        <v>103</v>
      </c>
      <c r="D1479" s="185">
        <v>4160</v>
      </c>
      <c r="E1479" s="188">
        <v>40160</v>
      </c>
      <c r="F1479" s="9" t="s">
        <v>83</v>
      </c>
      <c r="G1479" s="9" t="s">
        <v>5756</v>
      </c>
      <c r="H1479" s="10">
        <v>139171</v>
      </c>
      <c r="I1479" s="11">
        <v>7</v>
      </c>
      <c r="J1479" s="24">
        <v>0</v>
      </c>
      <c r="K1479" s="20"/>
      <c r="L1479" s="14">
        <v>0</v>
      </c>
      <c r="N1479" s="21">
        <v>0</v>
      </c>
      <c r="P1479" s="21">
        <v>0</v>
      </c>
      <c r="R1479" s="21">
        <v>0</v>
      </c>
      <c r="T1479" s="21">
        <v>0</v>
      </c>
      <c r="V1479" s="21">
        <v>0</v>
      </c>
      <c r="X1479" s="21">
        <v>0</v>
      </c>
      <c r="Z1479" s="21">
        <v>0</v>
      </c>
      <c r="AB1479" s="22">
        <v>0</v>
      </c>
      <c r="AD1479" s="5" t="str">
        <f t="shared" si="23"/>
        <v>No</v>
      </c>
      <c r="AF1479" s="28"/>
      <c r="AG1479" s="21"/>
    </row>
    <row r="1480" spans="1:33">
      <c r="A1480" s="8" t="s">
        <v>2701</v>
      </c>
      <c r="B1480" s="8" t="s">
        <v>2702</v>
      </c>
      <c r="C1480" s="9" t="s">
        <v>150</v>
      </c>
      <c r="D1480" s="185" t="s">
        <v>2703</v>
      </c>
      <c r="E1480" s="188">
        <v>66176</v>
      </c>
      <c r="F1480" s="9" t="s">
        <v>36</v>
      </c>
      <c r="G1480" s="9" t="s">
        <v>5756</v>
      </c>
      <c r="H1480" s="10">
        <v>0</v>
      </c>
      <c r="I1480" s="11">
        <v>7</v>
      </c>
      <c r="J1480" s="24">
        <v>0</v>
      </c>
      <c r="K1480" s="20"/>
      <c r="L1480" s="14">
        <v>0</v>
      </c>
      <c r="N1480" s="21">
        <v>0</v>
      </c>
      <c r="P1480" s="21">
        <v>0</v>
      </c>
      <c r="R1480" s="21">
        <v>0</v>
      </c>
      <c r="T1480" s="21">
        <v>0</v>
      </c>
      <c r="V1480" s="21">
        <v>0</v>
      </c>
      <c r="X1480" s="21">
        <v>0</v>
      </c>
      <c r="Z1480" s="21">
        <v>0</v>
      </c>
      <c r="AB1480" s="22">
        <v>0</v>
      </c>
      <c r="AD1480" s="5" t="str">
        <f t="shared" si="23"/>
        <v>No</v>
      </c>
      <c r="AF1480" s="28"/>
      <c r="AG1480" s="21"/>
    </row>
    <row r="1481" spans="1:33">
      <c r="A1481" s="8" t="s">
        <v>999</v>
      </c>
      <c r="B1481" s="8" t="s">
        <v>1000</v>
      </c>
      <c r="C1481" s="9" t="s">
        <v>129</v>
      </c>
      <c r="D1481" s="185" t="s">
        <v>1001</v>
      </c>
      <c r="E1481" s="188" t="s">
        <v>1002</v>
      </c>
      <c r="F1481" s="9" t="s">
        <v>83</v>
      </c>
      <c r="G1481" s="9" t="s">
        <v>147</v>
      </c>
      <c r="H1481" s="10">
        <v>0</v>
      </c>
      <c r="I1481" s="11">
        <v>7</v>
      </c>
      <c r="J1481" s="24">
        <v>0</v>
      </c>
      <c r="K1481" s="20"/>
      <c r="L1481" s="14">
        <v>0</v>
      </c>
      <c r="N1481" s="21">
        <v>0</v>
      </c>
      <c r="P1481" s="21">
        <v>0</v>
      </c>
      <c r="R1481" s="21">
        <v>0</v>
      </c>
      <c r="T1481" s="21">
        <v>0</v>
      </c>
      <c r="V1481" s="21">
        <v>0</v>
      </c>
      <c r="X1481" s="21">
        <v>0</v>
      </c>
      <c r="Z1481" s="21">
        <v>19695</v>
      </c>
      <c r="AB1481" s="22">
        <v>19695</v>
      </c>
      <c r="AD1481" s="5" t="str">
        <f t="shared" si="23"/>
        <v>No</v>
      </c>
      <c r="AF1481" s="28"/>
      <c r="AG1481" s="21"/>
    </row>
    <row r="1482" spans="1:33">
      <c r="A1482" s="8" t="s">
        <v>1105</v>
      </c>
      <c r="B1482" s="8" t="s">
        <v>4224</v>
      </c>
      <c r="C1482" s="9" t="s">
        <v>235</v>
      </c>
      <c r="D1482" s="185" t="s">
        <v>4225</v>
      </c>
      <c r="E1482" s="188" t="s">
        <v>4226</v>
      </c>
      <c r="F1482" s="9" t="s">
        <v>83</v>
      </c>
      <c r="G1482" s="9" t="s">
        <v>147</v>
      </c>
      <c r="H1482" s="10">
        <v>0</v>
      </c>
      <c r="I1482" s="11">
        <v>7</v>
      </c>
      <c r="J1482" s="24">
        <v>0</v>
      </c>
      <c r="K1482" s="20"/>
      <c r="L1482" s="14">
        <v>0</v>
      </c>
      <c r="N1482" s="21">
        <v>0</v>
      </c>
      <c r="P1482" s="21">
        <v>0</v>
      </c>
      <c r="R1482" s="21">
        <v>0</v>
      </c>
      <c r="T1482" s="21">
        <v>0</v>
      </c>
      <c r="V1482" s="21">
        <v>0</v>
      </c>
      <c r="X1482" s="21">
        <v>0</v>
      </c>
      <c r="Z1482" s="21">
        <v>134791</v>
      </c>
      <c r="AB1482" s="22">
        <v>134791</v>
      </c>
      <c r="AD1482" s="5" t="str">
        <f t="shared" si="23"/>
        <v>No</v>
      </c>
      <c r="AF1482" s="28"/>
      <c r="AG1482" s="21"/>
    </row>
    <row r="1483" spans="1:33">
      <c r="A1483" s="8" t="s">
        <v>3992</v>
      </c>
      <c r="B1483" s="8" t="s">
        <v>1555</v>
      </c>
      <c r="C1483" s="9" t="s">
        <v>39</v>
      </c>
      <c r="D1483" s="185" t="s">
        <v>3993</v>
      </c>
      <c r="E1483" s="188" t="s">
        <v>3994</v>
      </c>
      <c r="F1483" s="9" t="s">
        <v>83</v>
      </c>
      <c r="G1483" s="9" t="s">
        <v>147</v>
      </c>
      <c r="H1483" s="10">
        <v>0</v>
      </c>
      <c r="I1483" s="11">
        <v>7</v>
      </c>
      <c r="J1483" s="24">
        <v>0</v>
      </c>
      <c r="K1483" s="20"/>
      <c r="L1483" s="14">
        <v>0</v>
      </c>
      <c r="N1483" s="21">
        <v>0</v>
      </c>
      <c r="P1483" s="21">
        <v>0</v>
      </c>
      <c r="R1483" s="21">
        <v>0</v>
      </c>
      <c r="T1483" s="21">
        <v>0</v>
      </c>
      <c r="V1483" s="21">
        <v>0</v>
      </c>
      <c r="X1483" s="21">
        <v>0</v>
      </c>
      <c r="Z1483" s="21">
        <v>0</v>
      </c>
      <c r="AB1483" s="22">
        <v>0</v>
      </c>
      <c r="AD1483" s="5" t="str">
        <f t="shared" si="23"/>
        <v>No</v>
      </c>
      <c r="AF1483" s="28"/>
      <c r="AG1483" s="21"/>
    </row>
    <row r="1484" spans="1:33">
      <c r="A1484" s="8" t="s">
        <v>6236</v>
      </c>
      <c r="B1484" s="8" t="s">
        <v>561</v>
      </c>
      <c r="C1484" s="9" t="s">
        <v>235</v>
      </c>
      <c r="D1484" s="185"/>
      <c r="E1484" s="188">
        <v>40252</v>
      </c>
      <c r="F1484" s="9" t="s">
        <v>83</v>
      </c>
      <c r="G1484" s="9" t="s">
        <v>5756</v>
      </c>
      <c r="H1484" s="10">
        <v>119911</v>
      </c>
      <c r="I1484" s="11">
        <v>7</v>
      </c>
      <c r="J1484" s="24">
        <v>0</v>
      </c>
      <c r="K1484" s="20"/>
      <c r="L1484" s="14">
        <v>0</v>
      </c>
      <c r="N1484" s="21">
        <v>0</v>
      </c>
      <c r="P1484" s="21">
        <v>0</v>
      </c>
      <c r="R1484" s="21">
        <v>0</v>
      </c>
      <c r="T1484" s="21">
        <v>0</v>
      </c>
      <c r="V1484" s="21">
        <v>0</v>
      </c>
      <c r="X1484" s="21">
        <v>0</v>
      </c>
      <c r="Z1484" s="21">
        <v>0</v>
      </c>
      <c r="AB1484" s="22">
        <v>0</v>
      </c>
      <c r="AD1484" s="5" t="str">
        <f t="shared" si="23"/>
        <v>No</v>
      </c>
      <c r="AF1484" s="28"/>
      <c r="AG1484" s="21"/>
    </row>
    <row r="1485" spans="1:33">
      <c r="A1485" s="8" t="s">
        <v>6239</v>
      </c>
      <c r="B1485" s="8" t="s">
        <v>6096</v>
      </c>
      <c r="C1485" s="9" t="s">
        <v>5851</v>
      </c>
      <c r="D1485" s="185"/>
      <c r="E1485" s="188" t="s">
        <v>6240</v>
      </c>
      <c r="F1485" s="9" t="s">
        <v>138</v>
      </c>
      <c r="G1485" s="9" t="s">
        <v>147</v>
      </c>
      <c r="H1485" s="10">
        <v>0</v>
      </c>
      <c r="I1485" s="11">
        <v>7</v>
      </c>
      <c r="J1485" s="24">
        <v>0</v>
      </c>
      <c r="K1485" s="20"/>
      <c r="L1485" s="14">
        <v>0</v>
      </c>
      <c r="N1485" s="21">
        <v>0</v>
      </c>
      <c r="P1485" s="21">
        <v>0</v>
      </c>
      <c r="R1485" s="21">
        <v>0</v>
      </c>
      <c r="T1485" s="21">
        <v>0</v>
      </c>
      <c r="V1485" s="21">
        <v>0</v>
      </c>
      <c r="X1485" s="21">
        <v>0</v>
      </c>
      <c r="Z1485" s="21">
        <v>0</v>
      </c>
      <c r="AB1485" s="22">
        <v>0</v>
      </c>
      <c r="AD1485" s="5" t="str">
        <f t="shared" si="23"/>
        <v>No</v>
      </c>
      <c r="AF1485" s="28"/>
      <c r="AG1485" s="21"/>
    </row>
    <row r="1486" spans="1:33">
      <c r="A1486" s="8" t="s">
        <v>204</v>
      </c>
      <c r="B1486" s="8" t="s">
        <v>205</v>
      </c>
      <c r="C1486" s="9" t="s">
        <v>141</v>
      </c>
      <c r="D1486" s="185">
        <v>3099</v>
      </c>
      <c r="E1486" s="188">
        <v>30099</v>
      </c>
      <c r="F1486" s="9" t="s">
        <v>83</v>
      </c>
      <c r="G1486" s="9" t="s">
        <v>5756</v>
      </c>
      <c r="H1486" s="10">
        <v>69449</v>
      </c>
      <c r="I1486" s="11">
        <v>7</v>
      </c>
      <c r="J1486" s="24">
        <v>0</v>
      </c>
      <c r="K1486" s="20"/>
      <c r="L1486" s="14">
        <v>0</v>
      </c>
      <c r="N1486" s="21">
        <v>0</v>
      </c>
      <c r="P1486" s="21">
        <v>0</v>
      </c>
      <c r="R1486" s="21">
        <v>0</v>
      </c>
      <c r="T1486" s="21">
        <v>0</v>
      </c>
      <c r="V1486" s="21">
        <v>0</v>
      </c>
      <c r="X1486" s="21">
        <v>0</v>
      </c>
      <c r="Z1486" s="21">
        <v>279157</v>
      </c>
      <c r="AB1486" s="22">
        <v>279157</v>
      </c>
      <c r="AD1486" s="5" t="str">
        <f t="shared" si="23"/>
        <v>No</v>
      </c>
      <c r="AF1486" s="28"/>
      <c r="AG1486" s="21"/>
    </row>
    <row r="1487" spans="1:33">
      <c r="A1487" s="8" t="s">
        <v>4518</v>
      </c>
      <c r="B1487" s="8" t="s">
        <v>4519</v>
      </c>
      <c r="C1487" s="9" t="s">
        <v>454</v>
      </c>
      <c r="D1487" s="185" t="s">
        <v>4520</v>
      </c>
      <c r="E1487" s="188" t="s">
        <v>4521</v>
      </c>
      <c r="F1487" s="9" t="s">
        <v>83</v>
      </c>
      <c r="G1487" s="9" t="s">
        <v>147</v>
      </c>
      <c r="H1487" s="10">
        <v>0</v>
      </c>
      <c r="I1487" s="11">
        <v>7</v>
      </c>
      <c r="J1487" s="24">
        <v>0</v>
      </c>
      <c r="K1487" s="20"/>
      <c r="L1487" s="14">
        <v>0</v>
      </c>
      <c r="N1487" s="21">
        <v>0</v>
      </c>
      <c r="P1487" s="21">
        <v>0</v>
      </c>
      <c r="R1487" s="21">
        <v>0</v>
      </c>
      <c r="T1487" s="21">
        <v>0</v>
      </c>
      <c r="V1487" s="21">
        <v>0</v>
      </c>
      <c r="X1487" s="21">
        <v>0</v>
      </c>
      <c r="Z1487" s="21">
        <v>145158</v>
      </c>
      <c r="AB1487" s="22">
        <v>145158</v>
      </c>
      <c r="AD1487" s="5" t="str">
        <f t="shared" si="23"/>
        <v>No</v>
      </c>
      <c r="AF1487" s="28"/>
      <c r="AG1487" s="21"/>
    </row>
    <row r="1488" spans="1:33">
      <c r="A1488" s="8" t="s">
        <v>2867</v>
      </c>
      <c r="B1488" s="8" t="s">
        <v>812</v>
      </c>
      <c r="C1488" s="9" t="s">
        <v>124</v>
      </c>
      <c r="D1488" s="185" t="s">
        <v>2868</v>
      </c>
      <c r="E1488" s="188" t="s">
        <v>2869</v>
      </c>
      <c r="F1488" s="9" t="s">
        <v>83</v>
      </c>
      <c r="G1488" s="9" t="s">
        <v>147</v>
      </c>
      <c r="H1488" s="10">
        <v>0</v>
      </c>
      <c r="I1488" s="11">
        <v>7</v>
      </c>
      <c r="J1488" s="24">
        <v>0</v>
      </c>
      <c r="K1488" s="20"/>
      <c r="L1488" s="14">
        <v>0</v>
      </c>
      <c r="N1488" s="21">
        <v>0</v>
      </c>
      <c r="P1488" s="21">
        <v>0</v>
      </c>
      <c r="R1488" s="21">
        <v>0</v>
      </c>
      <c r="T1488" s="21">
        <v>0</v>
      </c>
      <c r="V1488" s="21">
        <v>0</v>
      </c>
      <c r="X1488" s="21">
        <v>0</v>
      </c>
      <c r="Z1488" s="21">
        <v>0</v>
      </c>
      <c r="AB1488" s="22">
        <v>0</v>
      </c>
      <c r="AD1488" s="5" t="str">
        <f t="shared" si="23"/>
        <v>No</v>
      </c>
      <c r="AF1488" s="28"/>
      <c r="AG1488" s="21"/>
    </row>
    <row r="1489" spans="1:33">
      <c r="A1489" s="8" t="s">
        <v>4317</v>
      </c>
      <c r="B1489" s="8" t="s">
        <v>878</v>
      </c>
      <c r="C1489" s="9" t="s">
        <v>235</v>
      </c>
      <c r="D1489" s="185" t="s">
        <v>4318</v>
      </c>
      <c r="E1489" s="188" t="s">
        <v>4319</v>
      </c>
      <c r="F1489" s="9" t="s">
        <v>83</v>
      </c>
      <c r="G1489" s="9" t="s">
        <v>147</v>
      </c>
      <c r="H1489" s="10">
        <v>0</v>
      </c>
      <c r="I1489" s="11">
        <v>7</v>
      </c>
      <c r="J1489" s="24">
        <v>0</v>
      </c>
      <c r="K1489" s="20"/>
      <c r="L1489" s="14">
        <v>0</v>
      </c>
      <c r="N1489" s="21">
        <v>0</v>
      </c>
      <c r="P1489" s="21">
        <v>0</v>
      </c>
      <c r="R1489" s="21">
        <v>0</v>
      </c>
      <c r="T1489" s="21">
        <v>0</v>
      </c>
      <c r="V1489" s="21">
        <v>0</v>
      </c>
      <c r="X1489" s="21">
        <v>0</v>
      </c>
      <c r="Z1489" s="21">
        <v>116465</v>
      </c>
      <c r="AB1489" s="22">
        <v>116465</v>
      </c>
      <c r="AD1489" s="5" t="str">
        <f t="shared" si="23"/>
        <v>No</v>
      </c>
      <c r="AF1489" s="28"/>
      <c r="AG1489" s="21"/>
    </row>
    <row r="1490" spans="1:33">
      <c r="A1490" s="8" t="s">
        <v>1251</v>
      </c>
      <c r="B1490" s="8" t="s">
        <v>1252</v>
      </c>
      <c r="C1490" s="9" t="s">
        <v>42</v>
      </c>
      <c r="D1490" s="185">
        <v>2148</v>
      </c>
      <c r="E1490" s="188">
        <v>20148</v>
      </c>
      <c r="F1490" s="9" t="s">
        <v>183</v>
      </c>
      <c r="G1490" s="9" t="s">
        <v>5756</v>
      </c>
      <c r="H1490" s="10">
        <v>423566</v>
      </c>
      <c r="I1490" s="11">
        <v>7</v>
      </c>
      <c r="J1490" s="24">
        <v>0</v>
      </c>
      <c r="K1490" s="20"/>
      <c r="L1490" s="14">
        <v>0</v>
      </c>
      <c r="N1490" s="21">
        <v>0</v>
      </c>
      <c r="P1490" s="21">
        <v>0</v>
      </c>
      <c r="R1490" s="21">
        <v>0</v>
      </c>
      <c r="T1490" s="21">
        <v>0</v>
      </c>
      <c r="V1490" s="21">
        <v>0</v>
      </c>
      <c r="X1490" s="21">
        <v>0</v>
      </c>
      <c r="Z1490" s="21">
        <v>0</v>
      </c>
      <c r="AB1490" s="22">
        <v>0</v>
      </c>
      <c r="AD1490" s="5" t="str">
        <f t="shared" si="23"/>
        <v>No</v>
      </c>
      <c r="AF1490" s="28"/>
      <c r="AG1490" s="21"/>
    </row>
    <row r="1491" spans="1:33">
      <c r="A1491" s="8" t="s">
        <v>4693</v>
      </c>
      <c r="B1491" s="8" t="s">
        <v>1697</v>
      </c>
      <c r="C1491" s="9" t="s">
        <v>42</v>
      </c>
      <c r="D1491" s="185" t="s">
        <v>4694</v>
      </c>
      <c r="E1491" s="188" t="s">
        <v>4695</v>
      </c>
      <c r="F1491" s="9" t="s">
        <v>83</v>
      </c>
      <c r="G1491" s="9" t="s">
        <v>147</v>
      </c>
      <c r="H1491" s="10">
        <v>0</v>
      </c>
      <c r="I1491" s="11">
        <v>7</v>
      </c>
      <c r="J1491" s="24">
        <v>0</v>
      </c>
      <c r="K1491" s="20"/>
      <c r="L1491" s="14">
        <v>0</v>
      </c>
      <c r="N1491" s="21">
        <v>0</v>
      </c>
      <c r="P1491" s="21">
        <v>0</v>
      </c>
      <c r="R1491" s="21">
        <v>0</v>
      </c>
      <c r="T1491" s="21">
        <v>0</v>
      </c>
      <c r="V1491" s="21">
        <v>0</v>
      </c>
      <c r="X1491" s="21">
        <v>0</v>
      </c>
      <c r="Z1491" s="21">
        <v>173045</v>
      </c>
      <c r="AB1491" s="22">
        <v>173045</v>
      </c>
      <c r="AD1491" s="5" t="str">
        <f t="shared" si="23"/>
        <v>No</v>
      </c>
      <c r="AF1491" s="28"/>
      <c r="AG1491" s="21"/>
    </row>
    <row r="1492" spans="1:33">
      <c r="A1492" s="8" t="s">
        <v>2583</v>
      </c>
      <c r="B1492" s="8" t="s">
        <v>716</v>
      </c>
      <c r="C1492" s="9" t="s">
        <v>466</v>
      </c>
      <c r="D1492" s="185" t="s">
        <v>2584</v>
      </c>
      <c r="E1492" s="188" t="s">
        <v>2585</v>
      </c>
      <c r="F1492" s="9" t="s">
        <v>157</v>
      </c>
      <c r="G1492" s="9" t="s">
        <v>147</v>
      </c>
      <c r="H1492" s="10">
        <v>0</v>
      </c>
      <c r="I1492" s="11">
        <v>7</v>
      </c>
      <c r="J1492" s="24">
        <v>0</v>
      </c>
      <c r="K1492" s="20"/>
      <c r="L1492" s="14">
        <v>0</v>
      </c>
      <c r="N1492" s="21">
        <v>0</v>
      </c>
      <c r="P1492" s="21">
        <v>0</v>
      </c>
      <c r="R1492" s="21">
        <v>0</v>
      </c>
      <c r="T1492" s="21">
        <v>0</v>
      </c>
      <c r="V1492" s="21">
        <v>0</v>
      </c>
      <c r="X1492" s="21">
        <v>0</v>
      </c>
      <c r="Z1492" s="21">
        <v>75000</v>
      </c>
      <c r="AB1492" s="22">
        <v>75000</v>
      </c>
      <c r="AD1492" s="5" t="str">
        <f t="shared" si="23"/>
        <v>No</v>
      </c>
      <c r="AF1492" s="28"/>
      <c r="AG1492" s="21"/>
    </row>
    <row r="1493" spans="1:33">
      <c r="A1493" s="8" t="s">
        <v>2994</v>
      </c>
      <c r="B1493" s="8" t="s">
        <v>2995</v>
      </c>
      <c r="C1493" s="9" t="s">
        <v>91</v>
      </c>
      <c r="D1493" s="185">
        <v>9217</v>
      </c>
      <c r="E1493" s="188">
        <v>90217</v>
      </c>
      <c r="F1493" s="9" t="s">
        <v>83</v>
      </c>
      <c r="G1493" s="9" t="s">
        <v>5756</v>
      </c>
      <c r="H1493" s="10">
        <v>83578</v>
      </c>
      <c r="I1493" s="11">
        <v>7</v>
      </c>
      <c r="J1493" s="24">
        <v>0</v>
      </c>
      <c r="K1493" s="20"/>
      <c r="L1493" s="14">
        <v>0</v>
      </c>
      <c r="N1493" s="21">
        <v>0</v>
      </c>
      <c r="P1493" s="21">
        <v>0</v>
      </c>
      <c r="R1493" s="21">
        <v>0</v>
      </c>
      <c r="T1493" s="21">
        <v>0</v>
      </c>
      <c r="V1493" s="21">
        <v>0</v>
      </c>
      <c r="X1493" s="21">
        <v>0</v>
      </c>
      <c r="Z1493" s="21">
        <v>3302</v>
      </c>
      <c r="AB1493" s="22">
        <v>3302</v>
      </c>
      <c r="AD1493" s="5" t="str">
        <f t="shared" si="23"/>
        <v>No</v>
      </c>
      <c r="AF1493" s="28"/>
      <c r="AG1493" s="21"/>
    </row>
    <row r="1494" spans="1:33">
      <c r="A1494" s="8" t="s">
        <v>1225</v>
      </c>
      <c r="B1494" s="8" t="s">
        <v>1226</v>
      </c>
      <c r="C1494" s="9" t="s">
        <v>420</v>
      </c>
      <c r="D1494" s="185">
        <v>53</v>
      </c>
      <c r="E1494" s="188">
        <v>53</v>
      </c>
      <c r="F1494" s="9" t="s">
        <v>36</v>
      </c>
      <c r="G1494" s="9" t="s">
        <v>5756</v>
      </c>
      <c r="H1494" s="10">
        <v>98378</v>
      </c>
      <c r="I1494" s="11">
        <v>7</v>
      </c>
      <c r="J1494" s="24">
        <v>0</v>
      </c>
      <c r="K1494" s="20"/>
      <c r="L1494" s="14">
        <v>0</v>
      </c>
      <c r="N1494" s="21">
        <v>0</v>
      </c>
      <c r="P1494" s="21">
        <v>0</v>
      </c>
      <c r="R1494" s="21">
        <v>0</v>
      </c>
      <c r="T1494" s="21">
        <v>0</v>
      </c>
      <c r="V1494" s="21">
        <v>0</v>
      </c>
      <c r="X1494" s="21">
        <v>0</v>
      </c>
      <c r="Z1494" s="21">
        <v>0</v>
      </c>
      <c r="AB1494" s="22">
        <v>0</v>
      </c>
      <c r="AD1494" s="5" t="str">
        <f t="shared" si="23"/>
        <v>No</v>
      </c>
      <c r="AF1494" s="28"/>
      <c r="AG1494" s="21"/>
    </row>
    <row r="1495" spans="1:33">
      <c r="A1495" s="8" t="s">
        <v>2482</v>
      </c>
      <c r="B1495" s="8" t="s">
        <v>6466</v>
      </c>
      <c r="C1495" s="9" t="s">
        <v>46</v>
      </c>
      <c r="D1495" s="185" t="s">
        <v>2483</v>
      </c>
      <c r="E1495" s="188" t="s">
        <v>2484</v>
      </c>
      <c r="F1495" s="9" t="s">
        <v>88</v>
      </c>
      <c r="G1495" s="9" t="s">
        <v>147</v>
      </c>
      <c r="H1495" s="10">
        <v>0</v>
      </c>
      <c r="I1495" s="11">
        <v>7</v>
      </c>
      <c r="J1495" s="24">
        <v>0</v>
      </c>
      <c r="K1495" s="20"/>
      <c r="L1495" s="14">
        <v>0</v>
      </c>
      <c r="N1495" s="21">
        <v>0</v>
      </c>
      <c r="P1495" s="21">
        <v>0</v>
      </c>
      <c r="R1495" s="21">
        <v>0</v>
      </c>
      <c r="T1495" s="21">
        <v>0</v>
      </c>
      <c r="V1495" s="21">
        <v>0</v>
      </c>
      <c r="X1495" s="21">
        <v>0</v>
      </c>
      <c r="Z1495" s="21">
        <v>553190</v>
      </c>
      <c r="AB1495" s="22">
        <v>553190</v>
      </c>
      <c r="AD1495" s="5" t="str">
        <f t="shared" si="23"/>
        <v>No</v>
      </c>
      <c r="AF1495" s="28"/>
      <c r="AG1495" s="21"/>
    </row>
    <row r="1496" spans="1:33">
      <c r="A1496" s="8" t="s">
        <v>3732</v>
      </c>
      <c r="B1496" s="8" t="s">
        <v>3733</v>
      </c>
      <c r="C1496" s="9" t="s">
        <v>278</v>
      </c>
      <c r="D1496" s="185" t="s">
        <v>3734</v>
      </c>
      <c r="E1496" s="188" t="s">
        <v>3735</v>
      </c>
      <c r="F1496" s="9" t="s">
        <v>83</v>
      </c>
      <c r="G1496" s="9" t="s">
        <v>147</v>
      </c>
      <c r="H1496" s="10">
        <v>0</v>
      </c>
      <c r="I1496" s="11">
        <v>7</v>
      </c>
      <c r="J1496" s="24">
        <v>0</v>
      </c>
      <c r="K1496" s="20"/>
      <c r="L1496" s="14">
        <v>0</v>
      </c>
      <c r="N1496" s="21">
        <v>0</v>
      </c>
      <c r="P1496" s="21">
        <v>0</v>
      </c>
      <c r="R1496" s="21">
        <v>0</v>
      </c>
      <c r="T1496" s="21">
        <v>0</v>
      </c>
      <c r="V1496" s="21">
        <v>0</v>
      </c>
      <c r="X1496" s="21">
        <v>0</v>
      </c>
      <c r="Z1496" s="21">
        <v>66977</v>
      </c>
      <c r="AB1496" s="22">
        <v>66977</v>
      </c>
      <c r="AD1496" s="5" t="str">
        <f t="shared" si="23"/>
        <v>No</v>
      </c>
      <c r="AF1496" s="28"/>
      <c r="AG1496" s="21"/>
    </row>
    <row r="1497" spans="1:33">
      <c r="A1497" s="8" t="s">
        <v>1928</v>
      </c>
      <c r="B1497" s="8" t="s">
        <v>1929</v>
      </c>
      <c r="C1497" s="9" t="s">
        <v>34</v>
      </c>
      <c r="D1497" s="185" t="s">
        <v>1930</v>
      </c>
      <c r="E1497" s="188">
        <v>88158</v>
      </c>
      <c r="F1497" s="9" t="s">
        <v>36</v>
      </c>
      <c r="G1497" s="9" t="s">
        <v>5756</v>
      </c>
      <c r="H1497" s="10">
        <v>0</v>
      </c>
      <c r="I1497" s="11">
        <v>7</v>
      </c>
      <c r="J1497" s="24">
        <v>0</v>
      </c>
      <c r="K1497" s="20"/>
      <c r="L1497" s="14">
        <v>0</v>
      </c>
      <c r="N1497" s="21">
        <v>0</v>
      </c>
      <c r="P1497" s="21">
        <v>0</v>
      </c>
      <c r="R1497" s="21">
        <v>0</v>
      </c>
      <c r="T1497" s="21">
        <v>0</v>
      </c>
      <c r="V1497" s="21">
        <v>0</v>
      </c>
      <c r="X1497" s="21">
        <v>0</v>
      </c>
      <c r="Z1497" s="21">
        <v>25221</v>
      </c>
      <c r="AB1497" s="22">
        <v>25221</v>
      </c>
      <c r="AD1497" s="5" t="str">
        <f t="shared" si="23"/>
        <v>No</v>
      </c>
      <c r="AF1497" s="28"/>
      <c r="AG1497" s="21"/>
    </row>
    <row r="1498" spans="1:33">
      <c r="A1498" s="8" t="s">
        <v>6616</v>
      </c>
      <c r="B1498" s="8" t="s">
        <v>2623</v>
      </c>
      <c r="C1498" s="9" t="s">
        <v>50</v>
      </c>
      <c r="D1498" s="185" t="s">
        <v>3169</v>
      </c>
      <c r="E1498" s="188" t="s">
        <v>3170</v>
      </c>
      <c r="F1498" s="9" t="s">
        <v>157</v>
      </c>
      <c r="G1498" s="9" t="s">
        <v>147</v>
      </c>
      <c r="H1498" s="10">
        <v>0</v>
      </c>
      <c r="I1498" s="11">
        <v>7</v>
      </c>
      <c r="J1498" s="24">
        <v>0</v>
      </c>
      <c r="K1498" s="20"/>
      <c r="L1498" s="14">
        <v>0</v>
      </c>
      <c r="N1498" s="21">
        <v>0</v>
      </c>
      <c r="P1498" s="21">
        <v>0</v>
      </c>
      <c r="R1498" s="21">
        <v>0</v>
      </c>
      <c r="T1498" s="21">
        <v>0</v>
      </c>
      <c r="V1498" s="21">
        <v>0</v>
      </c>
      <c r="X1498" s="21">
        <v>0</v>
      </c>
      <c r="Z1498" s="21">
        <v>0</v>
      </c>
      <c r="AB1498" s="22">
        <v>0</v>
      </c>
      <c r="AD1498" s="5" t="str">
        <f t="shared" si="23"/>
        <v>No</v>
      </c>
      <c r="AF1498" s="28"/>
      <c r="AG1498" s="21"/>
    </row>
    <row r="1499" spans="1:33">
      <c r="A1499" s="8" t="s">
        <v>1284</v>
      </c>
      <c r="B1499" s="8" t="s">
        <v>1274</v>
      </c>
      <c r="C1499" s="9" t="s">
        <v>141</v>
      </c>
      <c r="D1499" s="185" t="s">
        <v>1285</v>
      </c>
      <c r="E1499" s="188" t="s">
        <v>1286</v>
      </c>
      <c r="F1499" s="9" t="s">
        <v>157</v>
      </c>
      <c r="G1499" s="9" t="s">
        <v>147</v>
      </c>
      <c r="H1499" s="10">
        <v>0</v>
      </c>
      <c r="I1499" s="11">
        <v>7</v>
      </c>
      <c r="J1499" s="24">
        <v>0</v>
      </c>
      <c r="K1499" s="20"/>
      <c r="L1499" s="14">
        <v>0</v>
      </c>
      <c r="N1499" s="21">
        <v>0</v>
      </c>
      <c r="P1499" s="21">
        <v>0</v>
      </c>
      <c r="R1499" s="21">
        <v>0</v>
      </c>
      <c r="T1499" s="21">
        <v>0</v>
      </c>
      <c r="V1499" s="21">
        <v>0</v>
      </c>
      <c r="X1499" s="21">
        <v>0</v>
      </c>
      <c r="Z1499" s="21">
        <v>230162</v>
      </c>
      <c r="AB1499" s="22">
        <v>230162</v>
      </c>
      <c r="AD1499" s="5" t="str">
        <f t="shared" si="23"/>
        <v>No</v>
      </c>
      <c r="AF1499" s="28"/>
      <c r="AG1499" s="21"/>
    </row>
    <row r="1500" spans="1:33">
      <c r="A1500" s="8" t="s">
        <v>5953</v>
      </c>
      <c r="B1500" s="8" t="s">
        <v>6119</v>
      </c>
      <c r="C1500" s="9" t="s">
        <v>42</v>
      </c>
      <c r="D1500" s="185" t="s">
        <v>4664</v>
      </c>
      <c r="E1500" s="188" t="s">
        <v>4665</v>
      </c>
      <c r="F1500" s="9" t="s">
        <v>83</v>
      </c>
      <c r="G1500" s="9" t="s">
        <v>147</v>
      </c>
      <c r="H1500" s="10">
        <v>0</v>
      </c>
      <c r="I1500" s="11">
        <v>7</v>
      </c>
      <c r="J1500" s="24">
        <v>0</v>
      </c>
      <c r="K1500" s="20"/>
      <c r="L1500" s="14">
        <v>0</v>
      </c>
      <c r="N1500" s="21">
        <v>0</v>
      </c>
      <c r="P1500" s="21">
        <v>0</v>
      </c>
      <c r="R1500" s="21">
        <v>0</v>
      </c>
      <c r="T1500" s="21">
        <v>0</v>
      </c>
      <c r="V1500" s="21">
        <v>0</v>
      </c>
      <c r="X1500" s="21">
        <v>0</v>
      </c>
      <c r="Z1500" s="21">
        <v>205331</v>
      </c>
      <c r="AB1500" s="22">
        <v>205331</v>
      </c>
      <c r="AD1500" s="5" t="str">
        <f t="shared" si="23"/>
        <v>No</v>
      </c>
      <c r="AF1500" s="28"/>
      <c r="AG1500" s="21"/>
    </row>
    <row r="1501" spans="1:33">
      <c r="A1501" s="8" t="s">
        <v>6241</v>
      </c>
      <c r="B1501" s="8" t="s">
        <v>6242</v>
      </c>
      <c r="C1501" s="9" t="s">
        <v>91</v>
      </c>
      <c r="D1501" s="185"/>
      <c r="E1501" s="188">
        <v>90260</v>
      </c>
      <c r="F1501" s="9" t="s">
        <v>83</v>
      </c>
      <c r="G1501" s="9" t="s">
        <v>5756</v>
      </c>
      <c r="H1501" s="10">
        <v>12150996</v>
      </c>
      <c r="I1501" s="11">
        <v>7</v>
      </c>
      <c r="J1501" s="24">
        <v>0</v>
      </c>
      <c r="K1501" s="20"/>
      <c r="L1501" s="14">
        <v>0</v>
      </c>
      <c r="N1501" s="21">
        <v>0</v>
      </c>
      <c r="P1501" s="21">
        <v>0</v>
      </c>
      <c r="R1501" s="21">
        <v>0</v>
      </c>
      <c r="T1501" s="21">
        <v>0</v>
      </c>
      <c r="V1501" s="21">
        <v>0</v>
      </c>
      <c r="X1501" s="21">
        <v>0</v>
      </c>
      <c r="Z1501" s="21">
        <v>0</v>
      </c>
      <c r="AB1501" s="22">
        <v>0</v>
      </c>
      <c r="AD1501" s="5" t="str">
        <f t="shared" si="23"/>
        <v>No</v>
      </c>
      <c r="AF1501" s="28"/>
      <c r="AG1501" s="21"/>
    </row>
    <row r="1502" spans="1:33">
      <c r="A1502" s="8" t="s">
        <v>6611</v>
      </c>
      <c r="B1502" s="8" t="s">
        <v>6612</v>
      </c>
      <c r="C1502" s="9" t="s">
        <v>178</v>
      </c>
      <c r="D1502" s="185"/>
      <c r="E1502" s="188">
        <v>50523</v>
      </c>
      <c r="F1502" s="9" t="s">
        <v>36</v>
      </c>
      <c r="G1502" s="9" t="s">
        <v>5756</v>
      </c>
      <c r="H1502" s="10">
        <v>0</v>
      </c>
      <c r="I1502" s="11">
        <v>7</v>
      </c>
      <c r="J1502" s="24">
        <v>0</v>
      </c>
      <c r="K1502" s="20"/>
      <c r="L1502" s="14">
        <v>0</v>
      </c>
      <c r="N1502" s="21">
        <v>0</v>
      </c>
      <c r="P1502" s="21">
        <v>0</v>
      </c>
      <c r="R1502" s="21">
        <v>0</v>
      </c>
      <c r="T1502" s="21">
        <v>0</v>
      </c>
      <c r="V1502" s="21">
        <v>0</v>
      </c>
      <c r="X1502" s="21">
        <v>0</v>
      </c>
      <c r="Z1502" s="21">
        <v>0</v>
      </c>
      <c r="AB1502" s="22">
        <v>0</v>
      </c>
      <c r="AD1502" s="5" t="str">
        <f t="shared" si="23"/>
        <v>No</v>
      </c>
      <c r="AF1502" s="28"/>
      <c r="AG1502" s="21"/>
    </row>
    <row r="1503" spans="1:33">
      <c r="A1503" s="8" t="s">
        <v>2573</v>
      </c>
      <c r="B1503" s="8" t="s">
        <v>1389</v>
      </c>
      <c r="C1503" s="9" t="s">
        <v>466</v>
      </c>
      <c r="D1503" s="185" t="s">
        <v>2574</v>
      </c>
      <c r="E1503" s="188" t="s">
        <v>2575</v>
      </c>
      <c r="F1503" s="9" t="s">
        <v>83</v>
      </c>
      <c r="G1503" s="9" t="s">
        <v>147</v>
      </c>
      <c r="H1503" s="10">
        <v>0</v>
      </c>
      <c r="I1503" s="11">
        <v>7</v>
      </c>
      <c r="J1503" s="24">
        <v>0</v>
      </c>
      <c r="K1503" s="20"/>
      <c r="L1503" s="14">
        <v>0</v>
      </c>
      <c r="N1503" s="21">
        <v>0</v>
      </c>
      <c r="P1503" s="21">
        <v>0</v>
      </c>
      <c r="R1503" s="21">
        <v>0</v>
      </c>
      <c r="T1503" s="21">
        <v>0</v>
      </c>
      <c r="V1503" s="21">
        <v>0</v>
      </c>
      <c r="X1503" s="21">
        <v>0</v>
      </c>
      <c r="Z1503" s="21">
        <v>124730</v>
      </c>
      <c r="AB1503" s="22">
        <v>124730</v>
      </c>
      <c r="AD1503" s="5" t="str">
        <f t="shared" si="23"/>
        <v>No</v>
      </c>
      <c r="AF1503" s="28"/>
      <c r="AG1503" s="21"/>
    </row>
    <row r="1504" spans="1:33">
      <c r="A1504" s="8" t="s">
        <v>208</v>
      </c>
      <c r="B1504" s="8" t="s">
        <v>209</v>
      </c>
      <c r="C1504" s="9" t="s">
        <v>210</v>
      </c>
      <c r="D1504" s="185">
        <v>4060</v>
      </c>
      <c r="E1504" s="188">
        <v>40060</v>
      </c>
      <c r="F1504" s="9" t="s">
        <v>83</v>
      </c>
      <c r="G1504" s="9" t="s">
        <v>5756</v>
      </c>
      <c r="H1504" s="10">
        <v>80358</v>
      </c>
      <c r="I1504" s="11">
        <v>7</v>
      </c>
      <c r="J1504" s="24">
        <v>0</v>
      </c>
      <c r="K1504" s="20"/>
      <c r="L1504" s="14">
        <v>0</v>
      </c>
      <c r="N1504" s="21">
        <v>0</v>
      </c>
      <c r="P1504" s="21">
        <v>0</v>
      </c>
      <c r="R1504" s="21">
        <v>0</v>
      </c>
      <c r="T1504" s="21">
        <v>0</v>
      </c>
      <c r="V1504" s="21">
        <v>0</v>
      </c>
      <c r="X1504" s="21">
        <v>0</v>
      </c>
      <c r="Z1504" s="21">
        <v>0</v>
      </c>
      <c r="AB1504" s="22">
        <v>0</v>
      </c>
      <c r="AD1504" s="5" t="str">
        <f t="shared" si="23"/>
        <v>No</v>
      </c>
      <c r="AF1504" s="28"/>
      <c r="AG1504" s="21"/>
    </row>
    <row r="1505" spans="1:33">
      <c r="A1505" s="8" t="s">
        <v>4259</v>
      </c>
      <c r="B1505" s="8" t="s">
        <v>1876</v>
      </c>
      <c r="C1505" s="9" t="s">
        <v>235</v>
      </c>
      <c r="D1505" s="185" t="s">
        <v>4260</v>
      </c>
      <c r="E1505" s="188" t="s">
        <v>4261</v>
      </c>
      <c r="F1505" s="9" t="s">
        <v>83</v>
      </c>
      <c r="G1505" s="9" t="s">
        <v>147</v>
      </c>
      <c r="H1505" s="10">
        <v>0</v>
      </c>
      <c r="I1505" s="11">
        <v>7</v>
      </c>
      <c r="J1505" s="24">
        <v>0</v>
      </c>
      <c r="K1505" s="20"/>
      <c r="L1505" s="14">
        <v>0</v>
      </c>
      <c r="N1505" s="21">
        <v>0</v>
      </c>
      <c r="P1505" s="21">
        <v>0</v>
      </c>
      <c r="R1505" s="21">
        <v>0</v>
      </c>
      <c r="T1505" s="21">
        <v>0</v>
      </c>
      <c r="V1505" s="21">
        <v>0</v>
      </c>
      <c r="X1505" s="21">
        <v>0</v>
      </c>
      <c r="Z1505" s="21">
        <v>205536</v>
      </c>
      <c r="AB1505" s="22">
        <v>205536</v>
      </c>
      <c r="AD1505" s="5" t="str">
        <f t="shared" si="23"/>
        <v>No</v>
      </c>
      <c r="AF1505" s="28"/>
      <c r="AG1505" s="21"/>
    </row>
    <row r="1506" spans="1:33">
      <c r="A1506" s="8" t="s">
        <v>6617</v>
      </c>
      <c r="B1506" s="8" t="s">
        <v>2412</v>
      </c>
      <c r="C1506" s="9" t="s">
        <v>46</v>
      </c>
      <c r="D1506" s="185"/>
      <c r="E1506" s="188" t="s">
        <v>6618</v>
      </c>
      <c r="F1506" s="9" t="s">
        <v>88</v>
      </c>
      <c r="G1506" s="9" t="s">
        <v>147</v>
      </c>
      <c r="H1506" s="10">
        <v>0</v>
      </c>
      <c r="I1506" s="11">
        <v>7</v>
      </c>
      <c r="J1506" s="24">
        <v>0</v>
      </c>
      <c r="K1506" s="20"/>
      <c r="L1506" s="14">
        <v>0</v>
      </c>
      <c r="N1506" s="21">
        <v>0</v>
      </c>
      <c r="P1506" s="21">
        <v>0</v>
      </c>
      <c r="R1506" s="21">
        <v>0</v>
      </c>
      <c r="T1506" s="21">
        <v>0</v>
      </c>
      <c r="V1506" s="21">
        <v>0</v>
      </c>
      <c r="X1506" s="21">
        <v>0</v>
      </c>
      <c r="Z1506" s="21">
        <v>167660</v>
      </c>
      <c r="AB1506" s="22">
        <v>167660</v>
      </c>
      <c r="AD1506" s="5" t="str">
        <f t="shared" si="23"/>
        <v>No</v>
      </c>
      <c r="AF1506" s="28"/>
      <c r="AG1506" s="21"/>
    </row>
    <row r="1507" spans="1:33">
      <c r="A1507" s="8" t="s">
        <v>2265</v>
      </c>
      <c r="B1507" s="8" t="s">
        <v>2266</v>
      </c>
      <c r="C1507" s="9" t="s">
        <v>275</v>
      </c>
      <c r="D1507" s="185" t="s">
        <v>2267</v>
      </c>
      <c r="E1507" s="188" t="s">
        <v>2268</v>
      </c>
      <c r="F1507" s="9" t="s">
        <v>157</v>
      </c>
      <c r="G1507" s="9" t="s">
        <v>147</v>
      </c>
      <c r="H1507" s="10">
        <v>0</v>
      </c>
      <c r="I1507" s="11">
        <v>7</v>
      </c>
      <c r="J1507" s="24">
        <v>0</v>
      </c>
      <c r="K1507" s="20"/>
      <c r="L1507" s="14">
        <v>0</v>
      </c>
      <c r="N1507" s="21">
        <v>0</v>
      </c>
      <c r="P1507" s="21">
        <v>0</v>
      </c>
      <c r="R1507" s="21">
        <v>0</v>
      </c>
      <c r="T1507" s="21">
        <v>0</v>
      </c>
      <c r="V1507" s="21">
        <v>0</v>
      </c>
      <c r="X1507" s="21">
        <v>0</v>
      </c>
      <c r="Z1507" s="21">
        <v>41164</v>
      </c>
      <c r="AB1507" s="22">
        <v>41164</v>
      </c>
      <c r="AD1507" s="5" t="str">
        <f t="shared" si="23"/>
        <v>No</v>
      </c>
      <c r="AF1507" s="28"/>
      <c r="AG1507" s="21"/>
    </row>
    <row r="1508" spans="1:33">
      <c r="A1508" s="8" t="s">
        <v>2462</v>
      </c>
      <c r="B1508" s="8" t="s">
        <v>2463</v>
      </c>
      <c r="C1508" s="9" t="s">
        <v>46</v>
      </c>
      <c r="D1508" s="185" t="s">
        <v>2464</v>
      </c>
      <c r="E1508" s="188" t="s">
        <v>2465</v>
      </c>
      <c r="F1508" s="9" t="s">
        <v>88</v>
      </c>
      <c r="G1508" s="9" t="s">
        <v>147</v>
      </c>
      <c r="H1508" s="10">
        <v>0</v>
      </c>
      <c r="I1508" s="11">
        <v>7</v>
      </c>
      <c r="J1508" s="24">
        <v>0</v>
      </c>
      <c r="K1508" s="20"/>
      <c r="L1508" s="14">
        <v>0</v>
      </c>
      <c r="N1508" s="21">
        <v>0</v>
      </c>
      <c r="P1508" s="21">
        <v>0</v>
      </c>
      <c r="R1508" s="21">
        <v>0</v>
      </c>
      <c r="T1508" s="21">
        <v>0</v>
      </c>
      <c r="V1508" s="21">
        <v>0</v>
      </c>
      <c r="X1508" s="21">
        <v>0</v>
      </c>
      <c r="Z1508" s="21">
        <v>328342</v>
      </c>
      <c r="AB1508" s="22">
        <v>328342</v>
      </c>
      <c r="AD1508" s="5" t="str">
        <f t="shared" si="23"/>
        <v>No</v>
      </c>
      <c r="AF1508" s="28"/>
      <c r="AG1508" s="21"/>
    </row>
    <row r="1509" spans="1:33">
      <c r="A1509" s="8" t="s">
        <v>1324</v>
      </c>
      <c r="B1509" s="8" t="s">
        <v>6465</v>
      </c>
      <c r="C1509" s="9" t="s">
        <v>141</v>
      </c>
      <c r="D1509" s="185" t="s">
        <v>1325</v>
      </c>
      <c r="E1509" s="188" t="s">
        <v>1326</v>
      </c>
      <c r="F1509" s="9" t="s">
        <v>83</v>
      </c>
      <c r="G1509" s="9" t="s">
        <v>147</v>
      </c>
      <c r="H1509" s="10">
        <v>0</v>
      </c>
      <c r="I1509" s="11">
        <v>7</v>
      </c>
      <c r="J1509" s="24">
        <v>0</v>
      </c>
      <c r="K1509" s="20"/>
      <c r="L1509" s="14">
        <v>0</v>
      </c>
      <c r="N1509" s="21">
        <v>0</v>
      </c>
      <c r="P1509" s="21">
        <v>0</v>
      </c>
      <c r="R1509" s="21">
        <v>0</v>
      </c>
      <c r="T1509" s="21">
        <v>0</v>
      </c>
      <c r="V1509" s="21">
        <v>0</v>
      </c>
      <c r="X1509" s="21">
        <v>0</v>
      </c>
      <c r="Z1509" s="21">
        <v>77488</v>
      </c>
      <c r="AB1509" s="22">
        <v>77488</v>
      </c>
      <c r="AD1509" s="5" t="str">
        <f t="shared" si="23"/>
        <v>No</v>
      </c>
      <c r="AF1509" s="28"/>
      <c r="AG1509" s="21"/>
    </row>
    <row r="1510" spans="1:33">
      <c r="A1510" s="8" t="s">
        <v>3077</v>
      </c>
      <c r="B1510" s="8" t="s">
        <v>867</v>
      </c>
      <c r="C1510" s="9" t="s">
        <v>171</v>
      </c>
      <c r="D1510" s="185" t="s">
        <v>3078</v>
      </c>
      <c r="E1510" s="188" t="s">
        <v>3079</v>
      </c>
      <c r="F1510" s="9" t="s">
        <v>83</v>
      </c>
      <c r="G1510" s="9" t="s">
        <v>147</v>
      </c>
      <c r="H1510" s="10">
        <v>0</v>
      </c>
      <c r="I1510" s="11">
        <v>7</v>
      </c>
      <c r="J1510" s="24">
        <v>0</v>
      </c>
      <c r="K1510" s="20"/>
      <c r="L1510" s="14">
        <v>0</v>
      </c>
      <c r="N1510" s="21">
        <v>0</v>
      </c>
      <c r="P1510" s="21">
        <v>0</v>
      </c>
      <c r="R1510" s="21">
        <v>0</v>
      </c>
      <c r="T1510" s="21">
        <v>0</v>
      </c>
      <c r="V1510" s="21">
        <v>0</v>
      </c>
      <c r="X1510" s="21">
        <v>0</v>
      </c>
      <c r="Z1510" s="21">
        <v>261711</v>
      </c>
      <c r="AB1510" s="22">
        <v>261711</v>
      </c>
      <c r="AD1510" s="5" t="str">
        <f t="shared" si="23"/>
        <v>No</v>
      </c>
      <c r="AF1510" s="28"/>
      <c r="AG1510" s="21"/>
    </row>
    <row r="1511" spans="1:33">
      <c r="A1511" s="8" t="s">
        <v>4862</v>
      </c>
      <c r="B1511" s="8" t="s">
        <v>4863</v>
      </c>
      <c r="C1511" s="9" t="s">
        <v>87</v>
      </c>
      <c r="D1511" s="185" t="s">
        <v>4864</v>
      </c>
      <c r="E1511" s="188" t="s">
        <v>4865</v>
      </c>
      <c r="F1511" s="9" t="s">
        <v>157</v>
      </c>
      <c r="G1511" s="9" t="s">
        <v>147</v>
      </c>
      <c r="H1511" s="10">
        <v>0</v>
      </c>
      <c r="I1511" s="11">
        <v>7</v>
      </c>
      <c r="J1511" s="24">
        <v>0</v>
      </c>
      <c r="K1511" s="20"/>
      <c r="L1511" s="14">
        <v>0</v>
      </c>
      <c r="N1511" s="21">
        <v>0</v>
      </c>
      <c r="P1511" s="21">
        <v>0</v>
      </c>
      <c r="R1511" s="21">
        <v>0</v>
      </c>
      <c r="T1511" s="21">
        <v>0</v>
      </c>
      <c r="V1511" s="21">
        <v>0</v>
      </c>
      <c r="X1511" s="21">
        <v>0</v>
      </c>
      <c r="Z1511" s="21">
        <v>362630</v>
      </c>
      <c r="AB1511" s="22">
        <v>362630</v>
      </c>
      <c r="AD1511" s="5" t="str">
        <f t="shared" si="23"/>
        <v>No</v>
      </c>
      <c r="AF1511" s="28"/>
      <c r="AG1511" s="21"/>
    </row>
    <row r="1512" spans="1:33">
      <c r="A1512" s="8" t="s">
        <v>6203</v>
      </c>
      <c r="B1512" s="8" t="s">
        <v>4235</v>
      </c>
      <c r="C1512" s="9" t="s">
        <v>132</v>
      </c>
      <c r="D1512" s="185" t="s">
        <v>5580</v>
      </c>
      <c r="E1512" s="188" t="s">
        <v>5581</v>
      </c>
      <c r="F1512" s="9" t="s">
        <v>157</v>
      </c>
      <c r="G1512" s="9" t="s">
        <v>147</v>
      </c>
      <c r="H1512" s="10">
        <v>0</v>
      </c>
      <c r="I1512" s="11">
        <v>7</v>
      </c>
      <c r="J1512" s="24">
        <v>0</v>
      </c>
      <c r="K1512" s="20"/>
      <c r="L1512" s="14">
        <v>0</v>
      </c>
      <c r="N1512" s="21">
        <v>0</v>
      </c>
      <c r="P1512" s="21">
        <v>0</v>
      </c>
      <c r="R1512" s="21">
        <v>0</v>
      </c>
      <c r="T1512" s="21">
        <v>0</v>
      </c>
      <c r="V1512" s="21">
        <v>0</v>
      </c>
      <c r="X1512" s="21">
        <v>0</v>
      </c>
      <c r="Z1512" s="21">
        <v>52525</v>
      </c>
      <c r="AB1512" s="22">
        <v>52525</v>
      </c>
      <c r="AD1512" s="5" t="str">
        <f t="shared" si="23"/>
        <v>No</v>
      </c>
      <c r="AF1512" s="28"/>
      <c r="AG1512" s="21"/>
    </row>
    <row r="1513" spans="1:33">
      <c r="A1513" s="8" t="s">
        <v>4278</v>
      </c>
      <c r="B1513" s="8" t="s">
        <v>4279</v>
      </c>
      <c r="C1513" s="9" t="s">
        <v>235</v>
      </c>
      <c r="D1513" s="185" t="s">
        <v>4280</v>
      </c>
      <c r="E1513" s="188" t="s">
        <v>4281</v>
      </c>
      <c r="F1513" s="9" t="s">
        <v>83</v>
      </c>
      <c r="G1513" s="9" t="s">
        <v>147</v>
      </c>
      <c r="H1513" s="10">
        <v>0</v>
      </c>
      <c r="I1513" s="11">
        <v>7</v>
      </c>
      <c r="J1513" s="24">
        <v>0</v>
      </c>
      <c r="K1513" s="20"/>
      <c r="L1513" s="14">
        <v>0</v>
      </c>
      <c r="N1513" s="21">
        <v>0</v>
      </c>
      <c r="P1513" s="21">
        <v>0</v>
      </c>
      <c r="R1513" s="21">
        <v>0</v>
      </c>
      <c r="T1513" s="21">
        <v>0</v>
      </c>
      <c r="V1513" s="21">
        <v>0</v>
      </c>
      <c r="X1513" s="21">
        <v>0</v>
      </c>
      <c r="Z1513" s="21">
        <v>142924</v>
      </c>
      <c r="AB1513" s="22">
        <v>142924</v>
      </c>
      <c r="AD1513" s="5" t="str">
        <f t="shared" si="23"/>
        <v>No</v>
      </c>
      <c r="AF1513" s="28"/>
      <c r="AG1513" s="21"/>
    </row>
    <row r="1514" spans="1:33">
      <c r="A1514" s="8" t="s">
        <v>830</v>
      </c>
      <c r="B1514" s="8" t="s">
        <v>763</v>
      </c>
      <c r="C1514" s="9" t="s">
        <v>129</v>
      </c>
      <c r="D1514" s="185" t="s">
        <v>831</v>
      </c>
      <c r="E1514" s="188" t="s">
        <v>832</v>
      </c>
      <c r="F1514" s="9" t="s">
        <v>83</v>
      </c>
      <c r="G1514" s="9" t="s">
        <v>147</v>
      </c>
      <c r="H1514" s="10">
        <v>0</v>
      </c>
      <c r="I1514" s="11">
        <v>7</v>
      </c>
      <c r="J1514" s="24">
        <v>0</v>
      </c>
      <c r="K1514" s="20"/>
      <c r="L1514" s="14">
        <v>0</v>
      </c>
      <c r="N1514" s="21">
        <v>0</v>
      </c>
      <c r="P1514" s="21">
        <v>0</v>
      </c>
      <c r="R1514" s="21">
        <v>0</v>
      </c>
      <c r="T1514" s="21">
        <v>0</v>
      </c>
      <c r="V1514" s="21">
        <v>0</v>
      </c>
      <c r="X1514" s="21">
        <v>0</v>
      </c>
      <c r="Z1514" s="21">
        <v>5205</v>
      </c>
      <c r="AB1514" s="22">
        <v>5205</v>
      </c>
      <c r="AD1514" s="5" t="str">
        <f t="shared" si="23"/>
        <v>No</v>
      </c>
      <c r="AF1514" s="28"/>
      <c r="AG1514" s="21"/>
    </row>
    <row r="1515" spans="1:33">
      <c r="A1515" s="8" t="s">
        <v>266</v>
      </c>
      <c r="B1515" s="8" t="s">
        <v>267</v>
      </c>
      <c r="C1515" s="9" t="s">
        <v>150</v>
      </c>
      <c r="D1515" s="185" t="s">
        <v>268</v>
      </c>
      <c r="E1515" s="188">
        <v>60004</v>
      </c>
      <c r="F1515" s="9" t="s">
        <v>36</v>
      </c>
      <c r="G1515" s="9" t="s">
        <v>5756</v>
      </c>
      <c r="H1515" s="10">
        <v>0</v>
      </c>
      <c r="I1515" s="11">
        <v>7</v>
      </c>
      <c r="J1515" s="24">
        <v>0</v>
      </c>
      <c r="K1515" s="20"/>
      <c r="L1515" s="14">
        <v>0</v>
      </c>
      <c r="N1515" s="21">
        <v>0</v>
      </c>
      <c r="P1515" s="21">
        <v>0</v>
      </c>
      <c r="R1515" s="21">
        <v>0</v>
      </c>
      <c r="T1515" s="21">
        <v>0</v>
      </c>
      <c r="V1515" s="21">
        <v>0</v>
      </c>
      <c r="X1515" s="21">
        <v>0</v>
      </c>
      <c r="Z1515" s="21">
        <v>0</v>
      </c>
      <c r="AB1515" s="22">
        <v>0</v>
      </c>
      <c r="AD1515" s="5" t="str">
        <f t="shared" si="23"/>
        <v>No</v>
      </c>
      <c r="AF1515" s="28"/>
      <c r="AG1515" s="21"/>
    </row>
    <row r="1516" spans="1:33">
      <c r="A1516" s="8" t="s">
        <v>289</v>
      </c>
      <c r="B1516" s="8" t="s">
        <v>290</v>
      </c>
      <c r="C1516" s="9" t="s">
        <v>103</v>
      </c>
      <c r="D1516" s="185">
        <v>4165</v>
      </c>
      <c r="E1516" s="188">
        <v>40165</v>
      </c>
      <c r="F1516" s="9" t="s">
        <v>83</v>
      </c>
      <c r="G1516" s="9" t="s">
        <v>5756</v>
      </c>
      <c r="H1516" s="10">
        <v>2148346</v>
      </c>
      <c r="I1516" s="11">
        <v>7</v>
      </c>
      <c r="J1516" s="24">
        <v>0</v>
      </c>
      <c r="K1516" s="20"/>
      <c r="L1516" s="14">
        <v>0</v>
      </c>
      <c r="N1516" s="21">
        <v>0</v>
      </c>
      <c r="P1516" s="21">
        <v>0</v>
      </c>
      <c r="R1516" s="21">
        <v>0</v>
      </c>
      <c r="T1516" s="21">
        <v>0</v>
      </c>
      <c r="V1516" s="21">
        <v>0</v>
      </c>
      <c r="X1516" s="21">
        <v>0</v>
      </c>
      <c r="Z1516" s="21">
        <v>0</v>
      </c>
      <c r="AB1516" s="22">
        <v>0</v>
      </c>
      <c r="AD1516" s="5" t="str">
        <f t="shared" si="23"/>
        <v>No</v>
      </c>
      <c r="AF1516" s="28"/>
      <c r="AG1516" s="21"/>
    </row>
    <row r="1517" spans="1:33">
      <c r="A1517" s="8" t="s">
        <v>6015</v>
      </c>
      <c r="B1517" s="8" t="s">
        <v>6109</v>
      </c>
      <c r="C1517" s="9" t="s">
        <v>120</v>
      </c>
      <c r="D1517" s="185"/>
      <c r="E1517" s="188" t="s">
        <v>6016</v>
      </c>
      <c r="F1517" s="9" t="s">
        <v>83</v>
      </c>
      <c r="G1517" s="9" t="s">
        <v>147</v>
      </c>
      <c r="H1517" s="10">
        <v>0</v>
      </c>
      <c r="I1517" s="11">
        <v>7</v>
      </c>
      <c r="J1517" s="24">
        <v>0</v>
      </c>
      <c r="K1517" s="20"/>
      <c r="L1517" s="14">
        <v>0</v>
      </c>
      <c r="N1517" s="21">
        <v>0</v>
      </c>
      <c r="P1517" s="21">
        <v>0</v>
      </c>
      <c r="R1517" s="21">
        <v>0</v>
      </c>
      <c r="T1517" s="21">
        <v>0</v>
      </c>
      <c r="V1517" s="21">
        <v>0</v>
      </c>
      <c r="X1517" s="21">
        <v>0</v>
      </c>
      <c r="Z1517" s="21">
        <v>36000</v>
      </c>
      <c r="AB1517" s="22">
        <v>36000</v>
      </c>
      <c r="AD1517" s="5" t="str">
        <f t="shared" si="23"/>
        <v>No</v>
      </c>
      <c r="AF1517" s="28"/>
      <c r="AG1517" s="21"/>
    </row>
    <row r="1518" spans="1:33">
      <c r="A1518" s="8" t="s">
        <v>6391</v>
      </c>
      <c r="B1518" s="8" t="s">
        <v>635</v>
      </c>
      <c r="C1518" s="9" t="s">
        <v>87</v>
      </c>
      <c r="D1518" s="185"/>
      <c r="E1518" s="188">
        <v>407</v>
      </c>
      <c r="F1518" s="9" t="s">
        <v>36</v>
      </c>
      <c r="G1518" s="9" t="s">
        <v>5756</v>
      </c>
      <c r="H1518" s="10">
        <v>3059393</v>
      </c>
      <c r="I1518" s="11">
        <v>7</v>
      </c>
      <c r="J1518" s="24">
        <v>0</v>
      </c>
      <c r="K1518" s="20"/>
      <c r="L1518" s="14">
        <v>0</v>
      </c>
      <c r="N1518" s="21">
        <v>0</v>
      </c>
      <c r="P1518" s="21">
        <v>0</v>
      </c>
      <c r="R1518" s="21">
        <v>0</v>
      </c>
      <c r="T1518" s="21">
        <v>0</v>
      </c>
      <c r="V1518" s="21">
        <v>0</v>
      </c>
      <c r="X1518" s="21">
        <v>0</v>
      </c>
      <c r="Z1518" s="21">
        <v>0</v>
      </c>
      <c r="AB1518" s="22">
        <v>0</v>
      </c>
      <c r="AD1518" s="5" t="str">
        <f t="shared" si="23"/>
        <v>No</v>
      </c>
      <c r="AF1518" s="28"/>
      <c r="AG1518" s="21"/>
    </row>
    <row r="1519" spans="1:33">
      <c r="A1519" s="8" t="s">
        <v>5664</v>
      </c>
      <c r="B1519" s="8" t="s">
        <v>6619</v>
      </c>
      <c r="C1519" s="9" t="s">
        <v>254</v>
      </c>
      <c r="D1519" s="185" t="s">
        <v>5665</v>
      </c>
      <c r="E1519" s="188" t="s">
        <v>5666</v>
      </c>
      <c r="F1519" s="9" t="s">
        <v>83</v>
      </c>
      <c r="G1519" s="9" t="s">
        <v>147</v>
      </c>
      <c r="H1519" s="10">
        <v>0</v>
      </c>
      <c r="I1519" s="11">
        <v>7</v>
      </c>
      <c r="J1519" s="24">
        <v>0</v>
      </c>
      <c r="K1519" s="20"/>
      <c r="L1519" s="14">
        <v>0</v>
      </c>
      <c r="N1519" s="21">
        <v>0</v>
      </c>
      <c r="P1519" s="21">
        <v>0</v>
      </c>
      <c r="R1519" s="21">
        <v>0</v>
      </c>
      <c r="T1519" s="21">
        <v>0</v>
      </c>
      <c r="V1519" s="21">
        <v>0</v>
      </c>
      <c r="X1519" s="21">
        <v>0</v>
      </c>
      <c r="Z1519" s="21">
        <v>0</v>
      </c>
      <c r="AB1519" s="22">
        <v>0</v>
      </c>
      <c r="AD1519" s="5" t="str">
        <f t="shared" si="23"/>
        <v>No</v>
      </c>
      <c r="AF1519" s="28"/>
      <c r="AG1519" s="21"/>
    </row>
    <row r="1520" spans="1:33">
      <c r="A1520" s="8" t="s">
        <v>5968</v>
      </c>
      <c r="B1520" s="8" t="s">
        <v>6094</v>
      </c>
      <c r="C1520" s="9" t="s">
        <v>171</v>
      </c>
      <c r="D1520" s="185"/>
      <c r="E1520" s="188">
        <v>40241</v>
      </c>
      <c r="F1520" s="9" t="s">
        <v>83</v>
      </c>
      <c r="G1520" s="9" t="s">
        <v>5756</v>
      </c>
      <c r="H1520" s="10">
        <v>5502379</v>
      </c>
      <c r="I1520" s="11">
        <v>7</v>
      </c>
      <c r="J1520" s="24">
        <v>0</v>
      </c>
      <c r="K1520" s="20"/>
      <c r="L1520" s="14">
        <v>0</v>
      </c>
      <c r="N1520" s="21">
        <v>0</v>
      </c>
      <c r="P1520" s="21">
        <v>0</v>
      </c>
      <c r="R1520" s="21">
        <v>0</v>
      </c>
      <c r="T1520" s="21">
        <v>0</v>
      </c>
      <c r="V1520" s="21">
        <v>0</v>
      </c>
      <c r="X1520" s="21">
        <v>0</v>
      </c>
      <c r="Z1520" s="21">
        <v>0</v>
      </c>
      <c r="AB1520" s="22">
        <v>0</v>
      </c>
      <c r="AD1520" s="5" t="str">
        <f t="shared" si="23"/>
        <v>No</v>
      </c>
      <c r="AF1520" s="28"/>
      <c r="AG1520" s="21"/>
    </row>
    <row r="1521" spans="1:33">
      <c r="A1521" s="8" t="s">
        <v>2863</v>
      </c>
      <c r="B1521" s="8" t="s">
        <v>2864</v>
      </c>
      <c r="C1521" s="9" t="s">
        <v>124</v>
      </c>
      <c r="D1521" s="185" t="s">
        <v>2865</v>
      </c>
      <c r="E1521" s="188" t="s">
        <v>2866</v>
      </c>
      <c r="F1521" s="9" t="s">
        <v>1320</v>
      </c>
      <c r="G1521" s="9" t="s">
        <v>147</v>
      </c>
      <c r="H1521" s="10">
        <v>0</v>
      </c>
      <c r="I1521" s="11">
        <v>7</v>
      </c>
      <c r="J1521" s="24">
        <v>0</v>
      </c>
      <c r="K1521" s="20"/>
      <c r="L1521" s="14">
        <v>0</v>
      </c>
      <c r="N1521" s="21">
        <v>0</v>
      </c>
      <c r="P1521" s="21">
        <v>0</v>
      </c>
      <c r="R1521" s="21">
        <v>0</v>
      </c>
      <c r="T1521" s="21">
        <v>0</v>
      </c>
      <c r="V1521" s="21">
        <v>0</v>
      </c>
      <c r="X1521" s="21">
        <v>0</v>
      </c>
      <c r="Z1521" s="21">
        <v>0</v>
      </c>
      <c r="AB1521" s="22">
        <v>0</v>
      </c>
      <c r="AD1521" s="5" t="str">
        <f t="shared" si="23"/>
        <v>No</v>
      </c>
      <c r="AF1521" s="28"/>
      <c r="AG1521" s="21"/>
    </row>
    <row r="1522" spans="1:33">
      <c r="A1522" s="8" t="s">
        <v>6614</v>
      </c>
      <c r="B1522" s="8" t="s">
        <v>6526</v>
      </c>
      <c r="C1522" s="9" t="s">
        <v>420</v>
      </c>
      <c r="D1522" s="185"/>
      <c r="E1522" s="188">
        <v>416</v>
      </c>
      <c r="F1522" s="9" t="s">
        <v>214</v>
      </c>
      <c r="G1522" s="9" t="s">
        <v>5756</v>
      </c>
      <c r="H1522" s="10">
        <v>349684</v>
      </c>
      <c r="I1522" s="11">
        <v>7</v>
      </c>
      <c r="J1522" s="24">
        <v>0</v>
      </c>
      <c r="K1522" s="20"/>
      <c r="L1522" s="14">
        <v>0</v>
      </c>
      <c r="N1522" s="21">
        <v>0</v>
      </c>
      <c r="P1522" s="21">
        <v>0</v>
      </c>
      <c r="R1522" s="21">
        <v>0</v>
      </c>
      <c r="T1522" s="21">
        <v>0</v>
      </c>
      <c r="V1522" s="21">
        <v>0</v>
      </c>
      <c r="X1522" s="21">
        <v>0</v>
      </c>
      <c r="Z1522" s="21">
        <v>630310</v>
      </c>
      <c r="AB1522" s="22">
        <v>630310</v>
      </c>
      <c r="AD1522" s="5" t="str">
        <f t="shared" si="23"/>
        <v>No</v>
      </c>
      <c r="AF1522" s="28"/>
      <c r="AG1522" s="21"/>
    </row>
    <row r="1523" spans="1:33">
      <c r="A1523" s="8" t="s">
        <v>2610</v>
      </c>
      <c r="B1523" s="8" t="s">
        <v>2587</v>
      </c>
      <c r="C1523" s="9" t="s">
        <v>466</v>
      </c>
      <c r="D1523" s="185" t="s">
        <v>2611</v>
      </c>
      <c r="E1523" s="188" t="s">
        <v>2612</v>
      </c>
      <c r="F1523" s="9" t="s">
        <v>83</v>
      </c>
      <c r="G1523" s="9" t="s">
        <v>147</v>
      </c>
      <c r="H1523" s="10">
        <v>0</v>
      </c>
      <c r="I1523" s="11">
        <v>7</v>
      </c>
      <c r="J1523" s="24">
        <v>0</v>
      </c>
      <c r="K1523" s="20"/>
      <c r="L1523" s="14">
        <v>0</v>
      </c>
      <c r="N1523" s="21">
        <v>0</v>
      </c>
      <c r="P1523" s="21">
        <v>0</v>
      </c>
      <c r="R1523" s="21">
        <v>0</v>
      </c>
      <c r="T1523" s="21">
        <v>0</v>
      </c>
      <c r="V1523" s="21">
        <v>0</v>
      </c>
      <c r="X1523" s="21">
        <v>0</v>
      </c>
      <c r="Z1523" s="21">
        <v>163720</v>
      </c>
      <c r="AB1523" s="22">
        <v>163720</v>
      </c>
      <c r="AD1523" s="5" t="str">
        <f t="shared" si="23"/>
        <v>No</v>
      </c>
      <c r="AF1523" s="28"/>
      <c r="AG1523" s="21"/>
    </row>
    <row r="1524" spans="1:33">
      <c r="A1524" s="8" t="s">
        <v>3877</v>
      </c>
      <c r="B1524" s="8" t="s">
        <v>3878</v>
      </c>
      <c r="C1524" s="9" t="s">
        <v>278</v>
      </c>
      <c r="D1524" s="185" t="s">
        <v>3879</v>
      </c>
      <c r="E1524" s="188" t="s">
        <v>3880</v>
      </c>
      <c r="F1524" s="9" t="s">
        <v>83</v>
      </c>
      <c r="G1524" s="9" t="s">
        <v>147</v>
      </c>
      <c r="H1524" s="10">
        <v>0</v>
      </c>
      <c r="I1524" s="11">
        <v>7</v>
      </c>
      <c r="J1524" s="24">
        <v>0</v>
      </c>
      <c r="K1524" s="20"/>
      <c r="L1524" s="14">
        <v>0</v>
      </c>
      <c r="N1524" s="21">
        <v>0</v>
      </c>
      <c r="P1524" s="21">
        <v>0</v>
      </c>
      <c r="R1524" s="21">
        <v>0</v>
      </c>
      <c r="T1524" s="21">
        <v>0</v>
      </c>
      <c r="V1524" s="21">
        <v>0</v>
      </c>
      <c r="X1524" s="21">
        <v>0</v>
      </c>
      <c r="Z1524" s="21">
        <v>100169</v>
      </c>
      <c r="AB1524" s="22">
        <v>100169</v>
      </c>
      <c r="AD1524" s="5" t="str">
        <f t="shared" si="23"/>
        <v>No</v>
      </c>
      <c r="AF1524" s="28"/>
      <c r="AG1524" s="21"/>
    </row>
    <row r="1525" spans="1:33">
      <c r="A1525" s="8" t="s">
        <v>1332</v>
      </c>
      <c r="B1525" s="8" t="s">
        <v>1333</v>
      </c>
      <c r="C1525" s="9" t="s">
        <v>103</v>
      </c>
      <c r="D1525" s="185">
        <v>4198</v>
      </c>
      <c r="E1525" s="188">
        <v>40198</v>
      </c>
      <c r="F1525" s="9" t="s">
        <v>83</v>
      </c>
      <c r="G1525" s="9" t="s">
        <v>5756</v>
      </c>
      <c r="H1525" s="10">
        <v>2148346</v>
      </c>
      <c r="I1525" s="11">
        <v>7</v>
      </c>
      <c r="J1525" s="24">
        <v>0</v>
      </c>
      <c r="K1525" s="20"/>
      <c r="L1525" s="14">
        <v>0</v>
      </c>
      <c r="N1525" s="21">
        <v>0</v>
      </c>
      <c r="P1525" s="21">
        <v>0</v>
      </c>
      <c r="R1525" s="21">
        <v>0</v>
      </c>
      <c r="T1525" s="21">
        <v>0</v>
      </c>
      <c r="V1525" s="21">
        <v>0</v>
      </c>
      <c r="X1525" s="21">
        <v>0</v>
      </c>
      <c r="Z1525" s="21">
        <v>0</v>
      </c>
      <c r="AB1525" s="22">
        <v>0</v>
      </c>
      <c r="AD1525" s="5" t="str">
        <f t="shared" si="23"/>
        <v>No</v>
      </c>
      <c r="AF1525" s="28"/>
      <c r="AG1525" s="21"/>
    </row>
    <row r="1526" spans="1:33">
      <c r="A1526" s="8" t="s">
        <v>5291</v>
      </c>
      <c r="B1526" s="8" t="s">
        <v>5292</v>
      </c>
      <c r="C1526" s="9" t="s">
        <v>39</v>
      </c>
      <c r="D1526" s="185">
        <v>9239</v>
      </c>
      <c r="E1526" s="188">
        <v>90239</v>
      </c>
      <c r="F1526" s="9" t="s">
        <v>83</v>
      </c>
      <c r="G1526" s="9" t="s">
        <v>5756</v>
      </c>
      <c r="H1526" s="10">
        <v>52745</v>
      </c>
      <c r="I1526" s="11">
        <v>7</v>
      </c>
      <c r="J1526" s="24">
        <v>0</v>
      </c>
      <c r="K1526" s="20"/>
      <c r="L1526" s="14">
        <v>0</v>
      </c>
      <c r="N1526" s="21">
        <v>0</v>
      </c>
      <c r="P1526" s="21">
        <v>0</v>
      </c>
      <c r="R1526" s="21">
        <v>0</v>
      </c>
      <c r="T1526" s="21">
        <v>0</v>
      </c>
      <c r="V1526" s="21">
        <v>0</v>
      </c>
      <c r="X1526" s="21">
        <v>0</v>
      </c>
      <c r="Z1526" s="21">
        <v>0</v>
      </c>
      <c r="AB1526" s="22">
        <v>0</v>
      </c>
      <c r="AD1526" s="5" t="str">
        <f t="shared" si="23"/>
        <v>No</v>
      </c>
      <c r="AF1526" s="28"/>
      <c r="AG1526" s="21"/>
    </row>
    <row r="1527" spans="1:33">
      <c r="A1527" s="8" t="s">
        <v>3818</v>
      </c>
      <c r="B1527" s="8" t="s">
        <v>3819</v>
      </c>
      <c r="C1527" s="9" t="s">
        <v>278</v>
      </c>
      <c r="D1527" s="185" t="s">
        <v>3820</v>
      </c>
      <c r="E1527" s="188" t="s">
        <v>3821</v>
      </c>
      <c r="F1527" s="9" t="s">
        <v>157</v>
      </c>
      <c r="G1527" s="9" t="s">
        <v>147</v>
      </c>
      <c r="H1527" s="10">
        <v>0</v>
      </c>
      <c r="I1527" s="11">
        <v>7</v>
      </c>
      <c r="J1527" s="24">
        <v>0</v>
      </c>
      <c r="K1527" s="20"/>
      <c r="L1527" s="14">
        <v>0</v>
      </c>
      <c r="N1527" s="21">
        <v>0</v>
      </c>
      <c r="P1527" s="21">
        <v>0</v>
      </c>
      <c r="R1527" s="21">
        <v>0</v>
      </c>
      <c r="T1527" s="21">
        <v>0</v>
      </c>
      <c r="V1527" s="21">
        <v>0</v>
      </c>
      <c r="X1527" s="21">
        <v>0</v>
      </c>
      <c r="Z1527" s="21">
        <v>15942</v>
      </c>
      <c r="AB1527" s="22">
        <v>15942</v>
      </c>
      <c r="AD1527" s="5" t="str">
        <f t="shared" si="23"/>
        <v>No</v>
      </c>
      <c r="AF1527" s="28"/>
      <c r="AG1527" s="21"/>
    </row>
    <row r="1528" spans="1:33">
      <c r="A1528" s="8" t="s">
        <v>3292</v>
      </c>
      <c r="B1528" s="8" t="s">
        <v>3293</v>
      </c>
      <c r="C1528" s="9" t="s">
        <v>555</v>
      </c>
      <c r="D1528" s="185" t="s">
        <v>3294</v>
      </c>
      <c r="E1528" s="188" t="s">
        <v>3295</v>
      </c>
      <c r="F1528" s="9" t="s">
        <v>83</v>
      </c>
      <c r="G1528" s="9" t="s">
        <v>147</v>
      </c>
      <c r="H1528" s="10">
        <v>0</v>
      </c>
      <c r="I1528" s="11">
        <v>7</v>
      </c>
      <c r="J1528" s="24">
        <v>0</v>
      </c>
      <c r="K1528" s="20"/>
      <c r="L1528" s="14">
        <v>0</v>
      </c>
      <c r="N1528" s="21">
        <v>0</v>
      </c>
      <c r="P1528" s="21">
        <v>0</v>
      </c>
      <c r="R1528" s="21">
        <v>0</v>
      </c>
      <c r="T1528" s="21">
        <v>0</v>
      </c>
      <c r="V1528" s="21">
        <v>0</v>
      </c>
      <c r="X1528" s="21">
        <v>0</v>
      </c>
      <c r="Z1528" s="21">
        <v>233057</v>
      </c>
      <c r="AB1528" s="22">
        <v>233057</v>
      </c>
      <c r="AD1528" s="5" t="str">
        <f t="shared" si="23"/>
        <v>No</v>
      </c>
      <c r="AF1528" s="28"/>
      <c r="AG1528" s="21"/>
    </row>
    <row r="1529" spans="1:33">
      <c r="A1529" s="8" t="s">
        <v>4020</v>
      </c>
      <c r="B1529" s="8" t="s">
        <v>4021</v>
      </c>
      <c r="C1529" s="9" t="s">
        <v>39</v>
      </c>
      <c r="D1529" s="185" t="s">
        <v>4022</v>
      </c>
      <c r="E1529" s="188" t="s">
        <v>4023</v>
      </c>
      <c r="F1529" s="9" t="s">
        <v>83</v>
      </c>
      <c r="G1529" s="9" t="s">
        <v>147</v>
      </c>
      <c r="H1529" s="10">
        <v>0</v>
      </c>
      <c r="I1529" s="11">
        <v>7</v>
      </c>
      <c r="J1529" s="24">
        <v>0</v>
      </c>
      <c r="K1529" s="20"/>
      <c r="L1529" s="14">
        <v>0</v>
      </c>
      <c r="N1529" s="21">
        <v>0</v>
      </c>
      <c r="P1529" s="21">
        <v>0</v>
      </c>
      <c r="R1529" s="21">
        <v>0</v>
      </c>
      <c r="T1529" s="21">
        <v>0</v>
      </c>
      <c r="V1529" s="21">
        <v>0</v>
      </c>
      <c r="X1529" s="21">
        <v>0</v>
      </c>
      <c r="Z1529" s="21">
        <v>0</v>
      </c>
      <c r="AB1529" s="22">
        <v>0</v>
      </c>
      <c r="AD1529" s="5" t="str">
        <f t="shared" si="23"/>
        <v>No</v>
      </c>
      <c r="AF1529" s="28"/>
      <c r="AG1529" s="21"/>
    </row>
    <row r="1530" spans="1:33">
      <c r="A1530" s="8" t="s">
        <v>1966</v>
      </c>
      <c r="B1530" s="8" t="s">
        <v>1967</v>
      </c>
      <c r="C1530" s="9" t="s">
        <v>265</v>
      </c>
      <c r="D1530" s="185">
        <v>7030</v>
      </c>
      <c r="E1530" s="188">
        <v>70030</v>
      </c>
      <c r="F1530" s="9" t="s">
        <v>83</v>
      </c>
      <c r="G1530" s="9" t="s">
        <v>84</v>
      </c>
      <c r="H1530" s="10">
        <v>106621</v>
      </c>
      <c r="I1530" s="11">
        <v>7</v>
      </c>
      <c r="J1530" s="24">
        <v>277832</v>
      </c>
      <c r="K1530" s="20"/>
      <c r="L1530" s="14">
        <v>0</v>
      </c>
      <c r="N1530" s="21">
        <v>0</v>
      </c>
      <c r="P1530" s="21">
        <v>0</v>
      </c>
      <c r="R1530" s="21">
        <v>0</v>
      </c>
      <c r="T1530" s="21">
        <v>0</v>
      </c>
      <c r="V1530" s="21">
        <v>0</v>
      </c>
      <c r="X1530" s="21">
        <v>0</v>
      </c>
      <c r="Z1530" s="21">
        <v>0</v>
      </c>
      <c r="AB1530" s="22">
        <v>277832</v>
      </c>
      <c r="AD1530" s="5" t="str">
        <f t="shared" si="23"/>
        <v>No</v>
      </c>
      <c r="AF1530" s="28"/>
      <c r="AG1530" s="21"/>
    </row>
    <row r="1531" spans="1:33">
      <c r="A1531" s="8" t="s">
        <v>5946</v>
      </c>
      <c r="B1531" s="8" t="s">
        <v>6107</v>
      </c>
      <c r="C1531" s="9" t="s">
        <v>82</v>
      </c>
      <c r="D1531" s="185">
        <v>2222</v>
      </c>
      <c r="E1531" s="188">
        <v>20222</v>
      </c>
      <c r="F1531" s="9" t="s">
        <v>113</v>
      </c>
      <c r="G1531" s="9" t="s">
        <v>5756</v>
      </c>
      <c r="H1531" s="10">
        <v>18351295</v>
      </c>
      <c r="I1531" s="11">
        <v>7</v>
      </c>
      <c r="J1531" s="24">
        <v>0</v>
      </c>
      <c r="K1531" s="20"/>
      <c r="L1531" s="14">
        <v>0</v>
      </c>
      <c r="N1531" s="21">
        <v>0</v>
      </c>
      <c r="P1531" s="21">
        <v>0</v>
      </c>
      <c r="R1531" s="21">
        <v>0</v>
      </c>
      <c r="T1531" s="21">
        <v>0</v>
      </c>
      <c r="V1531" s="21">
        <v>0</v>
      </c>
      <c r="X1531" s="21">
        <v>0</v>
      </c>
      <c r="Z1531" s="21">
        <v>0</v>
      </c>
      <c r="AB1531" s="22">
        <v>0</v>
      </c>
      <c r="AD1531" s="5" t="str">
        <f t="shared" si="23"/>
        <v>No</v>
      </c>
      <c r="AF1531" s="28"/>
      <c r="AG1531" s="21"/>
    </row>
    <row r="1532" spans="1:33">
      <c r="A1532" s="8" t="s">
        <v>6613</v>
      </c>
      <c r="B1532" s="8" t="s">
        <v>5340</v>
      </c>
      <c r="C1532" s="9" t="s">
        <v>58</v>
      </c>
      <c r="D1532" s="185" t="s">
        <v>5341</v>
      </c>
      <c r="E1532" s="188" t="s">
        <v>5342</v>
      </c>
      <c r="F1532" s="9" t="s">
        <v>88</v>
      </c>
      <c r="G1532" s="9" t="s">
        <v>147</v>
      </c>
      <c r="H1532" s="10">
        <v>0</v>
      </c>
      <c r="I1532" s="11">
        <v>7</v>
      </c>
      <c r="J1532" s="24">
        <v>0</v>
      </c>
      <c r="K1532" s="20"/>
      <c r="L1532" s="14">
        <v>0</v>
      </c>
      <c r="N1532" s="21">
        <v>0</v>
      </c>
      <c r="P1532" s="21">
        <v>0</v>
      </c>
      <c r="R1532" s="21">
        <v>0</v>
      </c>
      <c r="T1532" s="21">
        <v>0</v>
      </c>
      <c r="V1532" s="21">
        <v>0</v>
      </c>
      <c r="X1532" s="21">
        <v>0</v>
      </c>
      <c r="Z1532" s="21">
        <v>124689</v>
      </c>
      <c r="AB1532" s="22">
        <v>124689</v>
      </c>
      <c r="AD1532" s="5" t="str">
        <f t="shared" si="23"/>
        <v>No</v>
      </c>
      <c r="AF1532" s="28"/>
      <c r="AG1532" s="21"/>
    </row>
    <row r="1533" spans="1:33">
      <c r="A1533" s="8" t="s">
        <v>3171</v>
      </c>
      <c r="B1533" s="8" t="s">
        <v>3172</v>
      </c>
      <c r="C1533" s="9" t="s">
        <v>50</v>
      </c>
      <c r="D1533" s="185" t="s">
        <v>3173</v>
      </c>
      <c r="E1533" s="188" t="s">
        <v>3174</v>
      </c>
      <c r="F1533" s="9" t="s">
        <v>83</v>
      </c>
      <c r="G1533" s="9" t="s">
        <v>147</v>
      </c>
      <c r="H1533" s="10">
        <v>0</v>
      </c>
      <c r="I1533" s="11">
        <v>7</v>
      </c>
      <c r="J1533" s="24">
        <v>0</v>
      </c>
      <c r="K1533" s="20"/>
      <c r="L1533" s="14">
        <v>0</v>
      </c>
      <c r="N1533" s="21">
        <v>0</v>
      </c>
      <c r="P1533" s="21">
        <v>0</v>
      </c>
      <c r="R1533" s="21">
        <v>0</v>
      </c>
      <c r="T1533" s="21">
        <v>0</v>
      </c>
      <c r="V1533" s="21">
        <v>0</v>
      </c>
      <c r="X1533" s="21">
        <v>0</v>
      </c>
      <c r="Z1533" s="21">
        <v>0</v>
      </c>
      <c r="AB1533" s="22">
        <v>0</v>
      </c>
      <c r="AD1533" s="5" t="str">
        <f t="shared" si="23"/>
        <v>No</v>
      </c>
      <c r="AF1533" s="28"/>
      <c r="AG1533" s="21"/>
    </row>
    <row r="1534" spans="1:33">
      <c r="A1534" s="8" t="s">
        <v>5681</v>
      </c>
      <c r="B1534" s="8" t="s">
        <v>5603</v>
      </c>
      <c r="C1534" s="9" t="s">
        <v>254</v>
      </c>
      <c r="D1534" s="185" t="s">
        <v>5682</v>
      </c>
      <c r="E1534" s="188" t="s">
        <v>5683</v>
      </c>
      <c r="F1534" s="9" t="s">
        <v>83</v>
      </c>
      <c r="G1534" s="9" t="s">
        <v>147</v>
      </c>
      <c r="H1534" s="10">
        <v>0</v>
      </c>
      <c r="I1534" s="11">
        <v>7</v>
      </c>
      <c r="J1534" s="24">
        <v>0</v>
      </c>
      <c r="K1534" s="20"/>
      <c r="L1534" s="14">
        <v>0</v>
      </c>
      <c r="N1534" s="21">
        <v>0</v>
      </c>
      <c r="P1534" s="21">
        <v>0</v>
      </c>
      <c r="R1534" s="21">
        <v>0</v>
      </c>
      <c r="T1534" s="21">
        <v>0</v>
      </c>
      <c r="V1534" s="21">
        <v>0</v>
      </c>
      <c r="X1534" s="21">
        <v>0</v>
      </c>
      <c r="Z1534" s="21">
        <v>0</v>
      </c>
      <c r="AB1534" s="22">
        <v>0</v>
      </c>
      <c r="AD1534" s="5" t="str">
        <f t="shared" si="23"/>
        <v>No</v>
      </c>
      <c r="AF1534" s="28"/>
      <c r="AG1534" s="21"/>
    </row>
    <row r="1535" spans="1:33">
      <c r="A1535" s="8" t="s">
        <v>4505</v>
      </c>
      <c r="B1535" s="8" t="s">
        <v>6615</v>
      </c>
      <c r="C1535" s="9" t="s">
        <v>454</v>
      </c>
      <c r="D1535" s="185" t="s">
        <v>4506</v>
      </c>
      <c r="E1535" s="188" t="s">
        <v>4507</v>
      </c>
      <c r="F1535" s="9" t="s">
        <v>83</v>
      </c>
      <c r="G1535" s="9" t="s">
        <v>147</v>
      </c>
      <c r="H1535" s="10">
        <v>0</v>
      </c>
      <c r="I1535" s="11">
        <v>7</v>
      </c>
      <c r="J1535" s="24">
        <v>0</v>
      </c>
      <c r="K1535" s="20"/>
      <c r="L1535" s="14">
        <v>0</v>
      </c>
      <c r="N1535" s="21">
        <v>0</v>
      </c>
      <c r="P1535" s="21">
        <v>0</v>
      </c>
      <c r="R1535" s="21">
        <v>0</v>
      </c>
      <c r="T1535" s="21">
        <v>0</v>
      </c>
      <c r="V1535" s="21">
        <v>0</v>
      </c>
      <c r="X1535" s="21">
        <v>0</v>
      </c>
      <c r="Z1535" s="21">
        <v>77207</v>
      </c>
      <c r="AB1535" s="22">
        <v>77207</v>
      </c>
      <c r="AD1535" s="5" t="str">
        <f t="shared" si="23"/>
        <v>No</v>
      </c>
      <c r="AF1535" s="28"/>
      <c r="AG1535" s="21"/>
    </row>
    <row r="1536" spans="1:33">
      <c r="A1536" s="8" t="s">
        <v>3253</v>
      </c>
      <c r="B1536" s="8" t="s">
        <v>3254</v>
      </c>
      <c r="C1536" s="9" t="s">
        <v>555</v>
      </c>
      <c r="D1536" s="185" t="s">
        <v>3255</v>
      </c>
      <c r="E1536" s="188" t="s">
        <v>3256</v>
      </c>
      <c r="F1536" s="9" t="s">
        <v>83</v>
      </c>
      <c r="G1536" s="9" t="s">
        <v>147</v>
      </c>
      <c r="H1536" s="10">
        <v>0</v>
      </c>
      <c r="I1536" s="11">
        <v>7</v>
      </c>
      <c r="J1536" s="24">
        <v>0</v>
      </c>
      <c r="K1536" s="20"/>
      <c r="L1536" s="14">
        <v>0</v>
      </c>
      <c r="N1536" s="21">
        <v>0</v>
      </c>
      <c r="P1536" s="21">
        <v>0</v>
      </c>
      <c r="R1536" s="21">
        <v>0</v>
      </c>
      <c r="T1536" s="21">
        <v>0</v>
      </c>
      <c r="V1536" s="21">
        <v>0</v>
      </c>
      <c r="X1536" s="21">
        <v>0</v>
      </c>
      <c r="Z1536" s="21">
        <v>522111</v>
      </c>
      <c r="AB1536" s="22">
        <v>522111</v>
      </c>
      <c r="AD1536" s="5" t="str">
        <f t="shared" si="23"/>
        <v>No</v>
      </c>
      <c r="AF1536" s="28"/>
      <c r="AG1536" s="21"/>
    </row>
    <row r="1537" spans="1:33">
      <c r="A1537" s="8" t="s">
        <v>3572</v>
      </c>
      <c r="B1537" s="8" t="s">
        <v>3573</v>
      </c>
      <c r="C1537" s="9" t="s">
        <v>109</v>
      </c>
      <c r="D1537" s="185" t="s">
        <v>3574</v>
      </c>
      <c r="E1537" s="188" t="s">
        <v>3575</v>
      </c>
      <c r="F1537" s="9" t="s">
        <v>83</v>
      </c>
      <c r="G1537" s="9" t="s">
        <v>147</v>
      </c>
      <c r="H1537" s="10">
        <v>0</v>
      </c>
      <c r="I1537" s="11">
        <v>7</v>
      </c>
      <c r="J1537" s="24">
        <v>0</v>
      </c>
      <c r="K1537" s="20"/>
      <c r="L1537" s="14">
        <v>0</v>
      </c>
      <c r="N1537" s="21">
        <v>0</v>
      </c>
      <c r="P1537" s="21">
        <v>0</v>
      </c>
      <c r="R1537" s="21">
        <v>0</v>
      </c>
      <c r="T1537" s="21">
        <v>0</v>
      </c>
      <c r="V1537" s="21">
        <v>0</v>
      </c>
      <c r="X1537" s="21">
        <v>0</v>
      </c>
      <c r="Z1537" s="21">
        <v>0</v>
      </c>
      <c r="AB1537" s="22">
        <v>0</v>
      </c>
      <c r="AD1537" s="5" t="str">
        <f t="shared" si="23"/>
        <v>No</v>
      </c>
      <c r="AF1537" s="28"/>
      <c r="AG1537" s="21"/>
    </row>
    <row r="1538" spans="1:33">
      <c r="A1538" s="8" t="s">
        <v>4767</v>
      </c>
      <c r="B1538" s="8" t="s">
        <v>97</v>
      </c>
      <c r="C1538" s="9" t="s">
        <v>42</v>
      </c>
      <c r="D1538" s="185">
        <v>2189</v>
      </c>
      <c r="E1538" s="188">
        <v>20189</v>
      </c>
      <c r="F1538" s="9" t="s">
        <v>113</v>
      </c>
      <c r="G1538" s="9" t="s">
        <v>84</v>
      </c>
      <c r="H1538" s="10">
        <v>18351295</v>
      </c>
      <c r="I1538" s="11">
        <v>7</v>
      </c>
      <c r="J1538" s="24">
        <v>0</v>
      </c>
      <c r="K1538" s="20"/>
      <c r="L1538" s="14">
        <v>0</v>
      </c>
      <c r="N1538" s="21">
        <v>0</v>
      </c>
      <c r="P1538" s="21">
        <v>0</v>
      </c>
      <c r="R1538" s="21">
        <v>0</v>
      </c>
      <c r="T1538" s="21">
        <v>0</v>
      </c>
      <c r="V1538" s="21">
        <v>0</v>
      </c>
      <c r="X1538" s="21">
        <v>0</v>
      </c>
      <c r="Z1538" s="21">
        <v>0</v>
      </c>
      <c r="AB1538" s="22">
        <v>0</v>
      </c>
      <c r="AD1538" s="5" t="str">
        <f t="shared" si="23"/>
        <v>No</v>
      </c>
      <c r="AF1538" s="28"/>
      <c r="AG1538" s="21"/>
    </row>
    <row r="1539" spans="1:33">
      <c r="A1539" s="8" t="s">
        <v>4840</v>
      </c>
      <c r="B1539" s="8" t="s">
        <v>173</v>
      </c>
      <c r="C1539" s="9" t="s">
        <v>87</v>
      </c>
      <c r="D1539" s="185" t="s">
        <v>4841</v>
      </c>
      <c r="E1539" s="188" t="s">
        <v>4842</v>
      </c>
      <c r="F1539" s="9" t="s">
        <v>157</v>
      </c>
      <c r="G1539" s="9" t="s">
        <v>147</v>
      </c>
      <c r="H1539" s="10">
        <v>0</v>
      </c>
      <c r="I1539" s="11">
        <v>7</v>
      </c>
      <c r="J1539" s="24">
        <v>0</v>
      </c>
      <c r="K1539" s="20"/>
      <c r="L1539" s="14">
        <v>0</v>
      </c>
      <c r="N1539" s="21">
        <v>0</v>
      </c>
      <c r="P1539" s="21">
        <v>0</v>
      </c>
      <c r="R1539" s="21">
        <v>0</v>
      </c>
      <c r="T1539" s="21">
        <v>0</v>
      </c>
      <c r="V1539" s="21">
        <v>0</v>
      </c>
      <c r="X1539" s="21">
        <v>0</v>
      </c>
      <c r="Z1539" s="21">
        <v>259952</v>
      </c>
      <c r="AB1539" s="22">
        <v>259952</v>
      </c>
      <c r="AD1539" s="5" t="str">
        <f t="shared" ref="AD1539:AD1602" si="24">IF(AC1539&amp;AA1539&amp;Y1539&amp;W1539&amp;U1539&amp;S1539&amp;Q1539&amp;O1539&amp;M1539&amp;K1539&lt;&gt;"","Yes","No")</f>
        <v>No</v>
      </c>
      <c r="AF1539" s="28"/>
      <c r="AG1539" s="21"/>
    </row>
    <row r="1540" spans="1:33">
      <c r="A1540" s="8" t="s">
        <v>363</v>
      </c>
      <c r="B1540" s="8" t="s">
        <v>364</v>
      </c>
      <c r="C1540" s="9" t="s">
        <v>73</v>
      </c>
      <c r="D1540" s="185" t="s">
        <v>365</v>
      </c>
      <c r="E1540" s="188" t="s">
        <v>366</v>
      </c>
      <c r="F1540" s="9" t="s">
        <v>157</v>
      </c>
      <c r="G1540" s="9" t="s">
        <v>147</v>
      </c>
      <c r="H1540" s="10">
        <v>0</v>
      </c>
      <c r="I1540" s="11">
        <v>7</v>
      </c>
      <c r="J1540" s="24">
        <v>0</v>
      </c>
      <c r="K1540" s="20"/>
      <c r="L1540" s="14">
        <v>0</v>
      </c>
      <c r="N1540" s="21">
        <v>0</v>
      </c>
      <c r="P1540" s="21">
        <v>0</v>
      </c>
      <c r="R1540" s="21">
        <v>0</v>
      </c>
      <c r="T1540" s="21">
        <v>0</v>
      </c>
      <c r="V1540" s="21">
        <v>0</v>
      </c>
      <c r="X1540" s="21">
        <v>0</v>
      </c>
      <c r="Z1540" s="21">
        <v>0</v>
      </c>
      <c r="AB1540" s="22">
        <v>0</v>
      </c>
      <c r="AD1540" s="5" t="str">
        <f t="shared" si="24"/>
        <v>No</v>
      </c>
      <c r="AF1540" s="28"/>
      <c r="AG1540" s="21"/>
    </row>
    <row r="1541" spans="1:33">
      <c r="A1541" s="8" t="s">
        <v>6237</v>
      </c>
      <c r="B1541" s="8" t="s">
        <v>6238</v>
      </c>
      <c r="C1541" s="9" t="s">
        <v>171</v>
      </c>
      <c r="D1541" s="185"/>
      <c r="E1541" s="188">
        <v>40251</v>
      </c>
      <c r="F1541" s="9" t="s">
        <v>83</v>
      </c>
      <c r="G1541" s="9" t="s">
        <v>5756</v>
      </c>
      <c r="H1541" s="10">
        <v>5502379</v>
      </c>
      <c r="I1541" s="11">
        <v>7</v>
      </c>
      <c r="J1541" s="24">
        <v>0</v>
      </c>
      <c r="K1541" s="20"/>
      <c r="L1541" s="14">
        <v>0</v>
      </c>
      <c r="N1541" s="21">
        <v>0</v>
      </c>
      <c r="P1541" s="21">
        <v>0</v>
      </c>
      <c r="R1541" s="21">
        <v>0</v>
      </c>
      <c r="T1541" s="21">
        <v>0</v>
      </c>
      <c r="V1541" s="21">
        <v>0</v>
      </c>
      <c r="X1541" s="21">
        <v>0</v>
      </c>
      <c r="Z1541" s="21">
        <v>0</v>
      </c>
      <c r="AB1541" s="22">
        <v>0</v>
      </c>
      <c r="AD1541" s="5" t="str">
        <f t="shared" si="24"/>
        <v>No</v>
      </c>
      <c r="AF1541" s="28"/>
      <c r="AG1541" s="21"/>
    </row>
    <row r="1542" spans="1:33">
      <c r="A1542" s="8" t="s">
        <v>1441</v>
      </c>
      <c r="B1542" s="8" t="s">
        <v>1442</v>
      </c>
      <c r="C1542" s="9" t="s">
        <v>150</v>
      </c>
      <c r="D1542" s="185" t="s">
        <v>1443</v>
      </c>
      <c r="E1542" s="188" t="s">
        <v>1444</v>
      </c>
      <c r="F1542" s="9" t="s">
        <v>83</v>
      </c>
      <c r="G1542" s="9" t="s">
        <v>147</v>
      </c>
      <c r="H1542" s="10">
        <v>0</v>
      </c>
      <c r="I1542" s="11">
        <v>6</v>
      </c>
      <c r="J1542" s="24">
        <v>0</v>
      </c>
      <c r="K1542" s="20"/>
      <c r="L1542" s="14">
        <v>0</v>
      </c>
      <c r="N1542" s="21">
        <v>0</v>
      </c>
      <c r="P1542" s="21">
        <v>0</v>
      </c>
      <c r="R1542" s="21">
        <v>0</v>
      </c>
      <c r="T1542" s="21">
        <v>0</v>
      </c>
      <c r="V1542" s="21">
        <v>0</v>
      </c>
      <c r="X1542" s="21">
        <v>0</v>
      </c>
      <c r="Z1542" s="21">
        <v>21824</v>
      </c>
      <c r="AB1542" s="22">
        <v>21824</v>
      </c>
      <c r="AD1542" s="5" t="str">
        <f t="shared" si="24"/>
        <v>No</v>
      </c>
      <c r="AF1542" s="28"/>
      <c r="AG1542" s="21"/>
    </row>
    <row r="1543" spans="1:33">
      <c r="A1543" s="8" t="s">
        <v>4489</v>
      </c>
      <c r="B1543" s="8" t="s">
        <v>4490</v>
      </c>
      <c r="C1543" s="9" t="s">
        <v>454</v>
      </c>
      <c r="D1543" s="185" t="s">
        <v>4491</v>
      </c>
      <c r="E1543" s="188" t="s">
        <v>4492</v>
      </c>
      <c r="F1543" s="9" t="s">
        <v>88</v>
      </c>
      <c r="G1543" s="9" t="s">
        <v>147</v>
      </c>
      <c r="H1543" s="10">
        <v>0</v>
      </c>
      <c r="I1543" s="11">
        <v>6</v>
      </c>
      <c r="J1543" s="24">
        <v>0</v>
      </c>
      <c r="K1543" s="20"/>
      <c r="L1543" s="14">
        <v>0</v>
      </c>
      <c r="N1543" s="21">
        <v>0</v>
      </c>
      <c r="P1543" s="21">
        <v>0</v>
      </c>
      <c r="R1543" s="21">
        <v>0</v>
      </c>
      <c r="T1543" s="21">
        <v>0</v>
      </c>
      <c r="V1543" s="21">
        <v>0</v>
      </c>
      <c r="X1543" s="21">
        <v>0</v>
      </c>
      <c r="Z1543" s="21">
        <v>167924</v>
      </c>
      <c r="AB1543" s="22">
        <v>167924</v>
      </c>
      <c r="AD1543" s="5" t="str">
        <f t="shared" si="24"/>
        <v>No</v>
      </c>
      <c r="AF1543" s="28"/>
      <c r="AG1543" s="21"/>
    </row>
    <row r="1544" spans="1:33">
      <c r="A1544" s="8" t="s">
        <v>4933</v>
      </c>
      <c r="B1544" s="8" t="s">
        <v>4934</v>
      </c>
      <c r="C1544" s="9" t="s">
        <v>91</v>
      </c>
      <c r="D1544" s="185" t="s">
        <v>4935</v>
      </c>
      <c r="E1544" s="188" t="s">
        <v>4936</v>
      </c>
      <c r="F1544" s="9" t="s">
        <v>83</v>
      </c>
      <c r="G1544" s="9" t="s">
        <v>147</v>
      </c>
      <c r="H1544" s="10">
        <v>0</v>
      </c>
      <c r="I1544" s="11">
        <v>6</v>
      </c>
      <c r="J1544" s="24">
        <v>0</v>
      </c>
      <c r="K1544" s="20"/>
      <c r="L1544" s="14">
        <v>0</v>
      </c>
      <c r="N1544" s="21">
        <v>0</v>
      </c>
      <c r="P1544" s="21">
        <v>0</v>
      </c>
      <c r="R1544" s="21">
        <v>0</v>
      </c>
      <c r="T1544" s="21">
        <v>0</v>
      </c>
      <c r="V1544" s="21">
        <v>0</v>
      </c>
      <c r="X1544" s="21">
        <v>0</v>
      </c>
      <c r="Z1544" s="21">
        <v>844092</v>
      </c>
      <c r="AB1544" s="22">
        <v>844092</v>
      </c>
      <c r="AD1544" s="5" t="str">
        <f t="shared" si="24"/>
        <v>No</v>
      </c>
      <c r="AF1544" s="28"/>
      <c r="AG1544" s="21"/>
    </row>
    <row r="1545" spans="1:33">
      <c r="A1545" s="8" t="s">
        <v>3674</v>
      </c>
      <c r="B1545" s="8" t="s">
        <v>3675</v>
      </c>
      <c r="C1545" s="9" t="s">
        <v>288</v>
      </c>
      <c r="D1545" s="185">
        <v>3077</v>
      </c>
      <c r="E1545" s="188">
        <v>30077</v>
      </c>
      <c r="F1545" s="9" t="s">
        <v>83</v>
      </c>
      <c r="G1545" s="9" t="s">
        <v>84</v>
      </c>
      <c r="H1545" s="10">
        <v>107682</v>
      </c>
      <c r="I1545" s="11">
        <v>6</v>
      </c>
      <c r="J1545" s="24">
        <v>1258497</v>
      </c>
      <c r="K1545" s="20"/>
      <c r="L1545" s="14">
        <v>0</v>
      </c>
      <c r="N1545" s="21">
        <v>0</v>
      </c>
      <c r="P1545" s="21">
        <v>0</v>
      </c>
      <c r="R1545" s="21">
        <v>0</v>
      </c>
      <c r="T1545" s="21">
        <v>0</v>
      </c>
      <c r="V1545" s="21">
        <v>0</v>
      </c>
      <c r="X1545" s="21">
        <v>0</v>
      </c>
      <c r="Z1545" s="21">
        <v>0</v>
      </c>
      <c r="AB1545" s="22">
        <v>1258497</v>
      </c>
      <c r="AD1545" s="5" t="str">
        <f t="shared" si="24"/>
        <v>No</v>
      </c>
      <c r="AF1545" s="28"/>
      <c r="AG1545" s="21"/>
    </row>
    <row r="1546" spans="1:33">
      <c r="A1546" s="8" t="s">
        <v>863</v>
      </c>
      <c r="B1546" s="8" t="s">
        <v>281</v>
      </c>
      <c r="C1546" s="9" t="s">
        <v>129</v>
      </c>
      <c r="D1546" s="185" t="s">
        <v>864</v>
      </c>
      <c r="E1546" s="188" t="s">
        <v>865</v>
      </c>
      <c r="F1546" s="9" t="s">
        <v>83</v>
      </c>
      <c r="G1546" s="9" t="s">
        <v>147</v>
      </c>
      <c r="H1546" s="10">
        <v>0</v>
      </c>
      <c r="I1546" s="11">
        <v>6</v>
      </c>
      <c r="J1546" s="24">
        <v>0</v>
      </c>
      <c r="K1546" s="20"/>
      <c r="L1546" s="14">
        <v>0</v>
      </c>
      <c r="N1546" s="21">
        <v>0</v>
      </c>
      <c r="P1546" s="21">
        <v>0</v>
      </c>
      <c r="R1546" s="21">
        <v>0</v>
      </c>
      <c r="T1546" s="21">
        <v>0</v>
      </c>
      <c r="V1546" s="21">
        <v>0</v>
      </c>
      <c r="X1546" s="21">
        <v>0</v>
      </c>
      <c r="Z1546" s="21">
        <v>8636</v>
      </c>
      <c r="AB1546" s="22">
        <v>8636</v>
      </c>
      <c r="AD1546" s="5" t="str">
        <f t="shared" si="24"/>
        <v>No</v>
      </c>
      <c r="AF1546" s="28"/>
      <c r="AG1546" s="21"/>
    </row>
    <row r="1547" spans="1:33">
      <c r="A1547" s="8" t="s">
        <v>3222</v>
      </c>
      <c r="B1547" s="8" t="s">
        <v>3223</v>
      </c>
      <c r="C1547" s="9" t="s">
        <v>73</v>
      </c>
      <c r="D1547" s="185" t="s">
        <v>3224</v>
      </c>
      <c r="E1547" s="188">
        <v>60620</v>
      </c>
      <c r="F1547" s="9" t="s">
        <v>36</v>
      </c>
      <c r="G1547" s="9" t="s">
        <v>5756</v>
      </c>
      <c r="H1547" s="10">
        <v>0</v>
      </c>
      <c r="I1547" s="11">
        <v>6</v>
      </c>
      <c r="J1547" s="24">
        <v>0</v>
      </c>
      <c r="K1547" s="20"/>
      <c r="L1547" s="14">
        <v>0</v>
      </c>
      <c r="N1547" s="21">
        <v>0</v>
      </c>
      <c r="P1547" s="21">
        <v>0</v>
      </c>
      <c r="R1547" s="21">
        <v>0</v>
      </c>
      <c r="T1547" s="21">
        <v>0</v>
      </c>
      <c r="V1547" s="21">
        <v>0</v>
      </c>
      <c r="X1547" s="21">
        <v>0</v>
      </c>
      <c r="Z1547" s="21">
        <v>0</v>
      </c>
      <c r="AB1547" s="22">
        <v>0</v>
      </c>
      <c r="AD1547" s="5" t="str">
        <f t="shared" si="24"/>
        <v>No</v>
      </c>
      <c r="AF1547" s="28"/>
      <c r="AG1547" s="21"/>
    </row>
    <row r="1548" spans="1:33">
      <c r="A1548" s="8" t="s">
        <v>2143</v>
      </c>
      <c r="B1548" s="8" t="s">
        <v>2144</v>
      </c>
      <c r="C1548" s="9" t="s">
        <v>275</v>
      </c>
      <c r="D1548" s="185" t="s">
        <v>2145</v>
      </c>
      <c r="E1548" s="188" t="s">
        <v>2146</v>
      </c>
      <c r="F1548" s="9" t="s">
        <v>83</v>
      </c>
      <c r="G1548" s="9" t="s">
        <v>147</v>
      </c>
      <c r="H1548" s="10">
        <v>0</v>
      </c>
      <c r="I1548" s="11">
        <v>6</v>
      </c>
      <c r="J1548" s="24">
        <v>0</v>
      </c>
      <c r="K1548" s="20"/>
      <c r="L1548" s="14">
        <v>0</v>
      </c>
      <c r="N1548" s="21">
        <v>0</v>
      </c>
      <c r="P1548" s="21">
        <v>0</v>
      </c>
      <c r="R1548" s="21">
        <v>0</v>
      </c>
      <c r="T1548" s="21">
        <v>0</v>
      </c>
      <c r="V1548" s="21">
        <v>0</v>
      </c>
      <c r="X1548" s="21">
        <v>0</v>
      </c>
      <c r="Z1548" s="21">
        <v>41046</v>
      </c>
      <c r="AB1548" s="22">
        <v>41046</v>
      </c>
      <c r="AD1548" s="5" t="str">
        <f t="shared" si="24"/>
        <v>No</v>
      </c>
      <c r="AF1548" s="28"/>
      <c r="AG1548" s="21"/>
    </row>
    <row r="1549" spans="1:33">
      <c r="A1549" s="8" t="s">
        <v>6250</v>
      </c>
      <c r="B1549" s="8" t="s">
        <v>1035</v>
      </c>
      <c r="C1549" s="9" t="s">
        <v>42</v>
      </c>
      <c r="D1549" s="185">
        <v>2179</v>
      </c>
      <c r="E1549" s="188">
        <v>20179</v>
      </c>
      <c r="F1549" s="9" t="s">
        <v>183</v>
      </c>
      <c r="G1549" s="9" t="s">
        <v>5756</v>
      </c>
      <c r="H1549" s="10">
        <v>423566</v>
      </c>
      <c r="I1549" s="11">
        <v>6</v>
      </c>
      <c r="J1549" s="24">
        <v>0</v>
      </c>
      <c r="K1549" s="20"/>
      <c r="L1549" s="14">
        <v>0</v>
      </c>
      <c r="N1549" s="21">
        <v>0</v>
      </c>
      <c r="P1549" s="21">
        <v>0</v>
      </c>
      <c r="R1549" s="21">
        <v>0</v>
      </c>
      <c r="T1549" s="21">
        <v>0</v>
      </c>
      <c r="V1549" s="21">
        <v>0</v>
      </c>
      <c r="X1549" s="21">
        <v>0</v>
      </c>
      <c r="Z1549" s="21">
        <v>0</v>
      </c>
      <c r="AB1549" s="22">
        <v>0</v>
      </c>
      <c r="AD1549" s="5" t="str">
        <f t="shared" si="24"/>
        <v>No</v>
      </c>
      <c r="AF1549" s="28"/>
      <c r="AG1549" s="21"/>
    </row>
    <row r="1550" spans="1:33">
      <c r="A1550" s="8" t="s">
        <v>1539</v>
      </c>
      <c r="B1550" s="8" t="s">
        <v>1540</v>
      </c>
      <c r="C1550" s="9" t="s">
        <v>178</v>
      </c>
      <c r="D1550" s="185" t="s">
        <v>1541</v>
      </c>
      <c r="E1550" s="188" t="s">
        <v>1542</v>
      </c>
      <c r="F1550" s="9" t="s">
        <v>83</v>
      </c>
      <c r="G1550" s="9" t="s">
        <v>147</v>
      </c>
      <c r="H1550" s="10">
        <v>0</v>
      </c>
      <c r="I1550" s="11">
        <v>6</v>
      </c>
      <c r="J1550" s="24">
        <v>0</v>
      </c>
      <c r="K1550" s="20"/>
      <c r="L1550" s="14">
        <v>0</v>
      </c>
      <c r="N1550" s="21">
        <v>0</v>
      </c>
      <c r="P1550" s="21">
        <v>0</v>
      </c>
      <c r="R1550" s="21">
        <v>0</v>
      </c>
      <c r="T1550" s="21">
        <v>0</v>
      </c>
      <c r="V1550" s="21">
        <v>0</v>
      </c>
      <c r="X1550" s="21">
        <v>0</v>
      </c>
      <c r="Z1550" s="21">
        <v>180666</v>
      </c>
      <c r="AB1550" s="22">
        <v>180666</v>
      </c>
      <c r="AD1550" s="5" t="str">
        <f t="shared" si="24"/>
        <v>No</v>
      </c>
      <c r="AF1550" s="28"/>
      <c r="AG1550" s="21"/>
    </row>
    <row r="1551" spans="1:33">
      <c r="A1551" s="8" t="s">
        <v>919</v>
      </c>
      <c r="B1551" s="8" t="s">
        <v>834</v>
      </c>
      <c r="C1551" s="9" t="s">
        <v>129</v>
      </c>
      <c r="D1551" s="185" t="s">
        <v>920</v>
      </c>
      <c r="E1551" s="188" t="s">
        <v>921</v>
      </c>
      <c r="F1551" s="9" t="s">
        <v>83</v>
      </c>
      <c r="G1551" s="9" t="s">
        <v>147</v>
      </c>
      <c r="H1551" s="10">
        <v>0</v>
      </c>
      <c r="I1551" s="11">
        <v>6</v>
      </c>
      <c r="J1551" s="24">
        <v>0</v>
      </c>
      <c r="K1551" s="20"/>
      <c r="L1551" s="14">
        <v>0</v>
      </c>
      <c r="N1551" s="21">
        <v>0</v>
      </c>
      <c r="P1551" s="21">
        <v>0</v>
      </c>
      <c r="R1551" s="21">
        <v>0</v>
      </c>
      <c r="T1551" s="21">
        <v>0</v>
      </c>
      <c r="V1551" s="21">
        <v>0</v>
      </c>
      <c r="X1551" s="21">
        <v>0</v>
      </c>
      <c r="Z1551" s="21">
        <v>9606</v>
      </c>
      <c r="AB1551" s="22">
        <v>9606</v>
      </c>
      <c r="AD1551" s="5" t="str">
        <f t="shared" si="24"/>
        <v>No</v>
      </c>
      <c r="AF1551" s="28"/>
      <c r="AG1551" s="21"/>
    </row>
    <row r="1552" spans="1:33">
      <c r="A1552" s="8" t="s">
        <v>4915</v>
      </c>
      <c r="B1552" s="8" t="s">
        <v>4916</v>
      </c>
      <c r="C1552" s="9" t="s">
        <v>91</v>
      </c>
      <c r="D1552" s="185" t="s">
        <v>4917</v>
      </c>
      <c r="E1552" s="188" t="s">
        <v>4918</v>
      </c>
      <c r="F1552" s="9" t="s">
        <v>83</v>
      </c>
      <c r="G1552" s="9" t="s">
        <v>147</v>
      </c>
      <c r="H1552" s="10">
        <v>0</v>
      </c>
      <c r="I1552" s="11">
        <v>6</v>
      </c>
      <c r="J1552" s="24">
        <v>0</v>
      </c>
      <c r="K1552" s="20"/>
      <c r="L1552" s="14">
        <v>0</v>
      </c>
      <c r="N1552" s="21">
        <v>0</v>
      </c>
      <c r="P1552" s="21">
        <v>0</v>
      </c>
      <c r="R1552" s="21">
        <v>0</v>
      </c>
      <c r="T1552" s="21">
        <v>0</v>
      </c>
      <c r="V1552" s="21">
        <v>0</v>
      </c>
      <c r="X1552" s="21">
        <v>0</v>
      </c>
      <c r="Z1552" s="21">
        <v>637460</v>
      </c>
      <c r="AB1552" s="22">
        <v>637460</v>
      </c>
      <c r="AD1552" s="5" t="str">
        <f t="shared" si="24"/>
        <v>No</v>
      </c>
      <c r="AF1552" s="28"/>
      <c r="AG1552" s="21"/>
    </row>
    <row r="1553" spans="1:33">
      <c r="A1553" s="8" t="s">
        <v>6629</v>
      </c>
      <c r="B1553" s="8" t="s">
        <v>1202</v>
      </c>
      <c r="C1553" s="9" t="s">
        <v>254</v>
      </c>
      <c r="D1553" s="185" t="s">
        <v>1203</v>
      </c>
      <c r="E1553" s="188">
        <v>80018</v>
      </c>
      <c r="F1553" s="9" t="s">
        <v>36</v>
      </c>
      <c r="G1553" s="9" t="s">
        <v>5756</v>
      </c>
      <c r="H1553" s="10">
        <v>0</v>
      </c>
      <c r="I1553" s="11">
        <v>6</v>
      </c>
      <c r="J1553" s="24">
        <v>0</v>
      </c>
      <c r="K1553" s="20"/>
      <c r="L1553" s="14">
        <v>0</v>
      </c>
      <c r="N1553" s="21">
        <v>0</v>
      </c>
      <c r="P1553" s="21">
        <v>0</v>
      </c>
      <c r="R1553" s="21">
        <v>0</v>
      </c>
      <c r="T1553" s="21">
        <v>0</v>
      </c>
      <c r="V1553" s="21">
        <v>0</v>
      </c>
      <c r="X1553" s="21">
        <v>0</v>
      </c>
      <c r="Z1553" s="21">
        <v>0</v>
      </c>
      <c r="AB1553" s="22">
        <v>0</v>
      </c>
      <c r="AD1553" s="5" t="str">
        <f t="shared" si="24"/>
        <v>No</v>
      </c>
      <c r="AF1553" s="28"/>
      <c r="AG1553" s="21"/>
    </row>
    <row r="1554" spans="1:33">
      <c r="A1554" s="8" t="s">
        <v>5952</v>
      </c>
      <c r="B1554" s="8" t="s">
        <v>6120</v>
      </c>
      <c r="C1554" s="9" t="s">
        <v>42</v>
      </c>
      <c r="D1554" s="185" t="s">
        <v>4662</v>
      </c>
      <c r="E1554" s="188" t="s">
        <v>4663</v>
      </c>
      <c r="F1554" s="9" t="s">
        <v>83</v>
      </c>
      <c r="G1554" s="9" t="s">
        <v>147</v>
      </c>
      <c r="H1554" s="10">
        <v>0</v>
      </c>
      <c r="I1554" s="11">
        <v>6</v>
      </c>
      <c r="J1554" s="24">
        <v>0</v>
      </c>
      <c r="K1554" s="20"/>
      <c r="L1554" s="14">
        <v>0</v>
      </c>
      <c r="N1554" s="21">
        <v>0</v>
      </c>
      <c r="P1554" s="21">
        <v>0</v>
      </c>
      <c r="R1554" s="21">
        <v>0</v>
      </c>
      <c r="T1554" s="21">
        <v>0</v>
      </c>
      <c r="V1554" s="21">
        <v>0</v>
      </c>
      <c r="X1554" s="21">
        <v>0</v>
      </c>
      <c r="Z1554" s="21">
        <v>483185</v>
      </c>
      <c r="AB1554" s="22">
        <v>483185</v>
      </c>
      <c r="AD1554" s="5" t="str">
        <f t="shared" si="24"/>
        <v>No</v>
      </c>
      <c r="AF1554" s="28"/>
      <c r="AG1554" s="21"/>
    </row>
    <row r="1555" spans="1:33">
      <c r="A1555" s="8" t="s">
        <v>6630</v>
      </c>
      <c r="B1555" s="8" t="s">
        <v>6631</v>
      </c>
      <c r="C1555" s="9" t="s">
        <v>91</v>
      </c>
      <c r="D1555" s="185"/>
      <c r="E1555" s="188">
        <v>90301</v>
      </c>
      <c r="F1555" s="9" t="s">
        <v>83</v>
      </c>
      <c r="G1555" s="9" t="s">
        <v>5756</v>
      </c>
      <c r="H1555" s="10">
        <v>12150996</v>
      </c>
      <c r="I1555" s="11">
        <v>6</v>
      </c>
      <c r="J1555" s="24">
        <v>0</v>
      </c>
      <c r="K1555" s="20"/>
      <c r="L1555" s="14">
        <v>0</v>
      </c>
      <c r="N1555" s="21">
        <v>0</v>
      </c>
      <c r="P1555" s="21">
        <v>0</v>
      </c>
      <c r="R1555" s="21">
        <v>0</v>
      </c>
      <c r="T1555" s="21">
        <v>0</v>
      </c>
      <c r="V1555" s="21">
        <v>0</v>
      </c>
      <c r="X1555" s="21">
        <v>0</v>
      </c>
      <c r="Z1555" s="21">
        <v>0</v>
      </c>
      <c r="AB1555" s="22">
        <v>0</v>
      </c>
      <c r="AD1555" s="5" t="str">
        <f t="shared" si="24"/>
        <v>No</v>
      </c>
      <c r="AF1555" s="28"/>
      <c r="AG1555" s="21"/>
    </row>
    <row r="1556" spans="1:33">
      <c r="A1556" s="8" t="s">
        <v>1589</v>
      </c>
      <c r="B1556" s="8" t="s">
        <v>1590</v>
      </c>
      <c r="C1556" s="9" t="s">
        <v>178</v>
      </c>
      <c r="D1556" s="185" t="s">
        <v>1591</v>
      </c>
      <c r="E1556" s="188" t="s">
        <v>1592</v>
      </c>
      <c r="F1556" s="9" t="s">
        <v>88</v>
      </c>
      <c r="G1556" s="9" t="s">
        <v>147</v>
      </c>
      <c r="H1556" s="10">
        <v>0</v>
      </c>
      <c r="I1556" s="11">
        <v>6</v>
      </c>
      <c r="J1556" s="24">
        <v>0</v>
      </c>
      <c r="K1556" s="20"/>
      <c r="L1556" s="14">
        <v>0</v>
      </c>
      <c r="N1556" s="21">
        <v>0</v>
      </c>
      <c r="P1556" s="21">
        <v>0</v>
      </c>
      <c r="R1556" s="21">
        <v>0</v>
      </c>
      <c r="T1556" s="21">
        <v>0</v>
      </c>
      <c r="V1556" s="21">
        <v>0</v>
      </c>
      <c r="X1556" s="21">
        <v>0</v>
      </c>
      <c r="Z1556" s="21">
        <v>210120</v>
      </c>
      <c r="AB1556" s="22">
        <v>210120</v>
      </c>
      <c r="AD1556" s="5" t="str">
        <f t="shared" si="24"/>
        <v>No</v>
      </c>
      <c r="AF1556" s="28"/>
      <c r="AG1556" s="21"/>
    </row>
    <row r="1557" spans="1:33">
      <c r="A1557" s="8" t="s">
        <v>5606</v>
      </c>
      <c r="B1557" s="8" t="s">
        <v>3311</v>
      </c>
      <c r="C1557" s="9" t="s">
        <v>254</v>
      </c>
      <c r="D1557" s="185" t="s">
        <v>5607</v>
      </c>
      <c r="E1557" s="188" t="s">
        <v>5608</v>
      </c>
      <c r="F1557" s="9" t="s">
        <v>83</v>
      </c>
      <c r="G1557" s="9" t="s">
        <v>147</v>
      </c>
      <c r="H1557" s="10">
        <v>0</v>
      </c>
      <c r="I1557" s="11">
        <v>6</v>
      </c>
      <c r="J1557" s="24">
        <v>0</v>
      </c>
      <c r="K1557" s="20"/>
      <c r="L1557" s="14">
        <v>0</v>
      </c>
      <c r="N1557" s="21">
        <v>0</v>
      </c>
      <c r="P1557" s="21">
        <v>0</v>
      </c>
      <c r="R1557" s="21">
        <v>0</v>
      </c>
      <c r="T1557" s="21">
        <v>0</v>
      </c>
      <c r="V1557" s="21">
        <v>0</v>
      </c>
      <c r="X1557" s="21">
        <v>0</v>
      </c>
      <c r="Z1557" s="21">
        <v>0</v>
      </c>
      <c r="AB1557" s="22">
        <v>0</v>
      </c>
      <c r="AD1557" s="5" t="str">
        <f t="shared" si="24"/>
        <v>No</v>
      </c>
      <c r="AF1557" s="28"/>
      <c r="AG1557" s="21"/>
    </row>
    <row r="1558" spans="1:33">
      <c r="A1558" s="8" t="s">
        <v>1338</v>
      </c>
      <c r="B1558" s="8" t="s">
        <v>1339</v>
      </c>
      <c r="C1558" s="9" t="s">
        <v>103</v>
      </c>
      <c r="D1558" s="185">
        <v>4199</v>
      </c>
      <c r="E1558" s="188">
        <v>40199</v>
      </c>
      <c r="F1558" s="9" t="s">
        <v>83</v>
      </c>
      <c r="G1558" s="9" t="s">
        <v>5756</v>
      </c>
      <c r="H1558" s="10">
        <v>2148346</v>
      </c>
      <c r="I1558" s="11">
        <v>6</v>
      </c>
      <c r="J1558" s="24">
        <v>0</v>
      </c>
      <c r="K1558" s="20"/>
      <c r="L1558" s="14">
        <v>0</v>
      </c>
      <c r="N1558" s="21">
        <v>0</v>
      </c>
      <c r="P1558" s="21">
        <v>0</v>
      </c>
      <c r="R1558" s="21">
        <v>0</v>
      </c>
      <c r="T1558" s="21">
        <v>0</v>
      </c>
      <c r="V1558" s="21">
        <v>0</v>
      </c>
      <c r="X1558" s="21">
        <v>0</v>
      </c>
      <c r="Z1558" s="21">
        <v>0</v>
      </c>
      <c r="AB1558" s="22">
        <v>0</v>
      </c>
      <c r="AD1558" s="5" t="str">
        <f t="shared" si="24"/>
        <v>No</v>
      </c>
      <c r="AF1558" s="28"/>
      <c r="AG1558" s="21"/>
    </row>
    <row r="1559" spans="1:33">
      <c r="A1559" s="8" t="s">
        <v>324</v>
      </c>
      <c r="B1559" s="8" t="s">
        <v>325</v>
      </c>
      <c r="C1559" s="9" t="s">
        <v>103</v>
      </c>
      <c r="D1559" s="185">
        <v>4122</v>
      </c>
      <c r="E1559" s="188">
        <v>40122</v>
      </c>
      <c r="F1559" s="9" t="s">
        <v>83</v>
      </c>
      <c r="G1559" s="9" t="s">
        <v>5756</v>
      </c>
      <c r="H1559" s="10">
        <v>2148346</v>
      </c>
      <c r="I1559" s="11">
        <v>6</v>
      </c>
      <c r="J1559" s="24">
        <v>0</v>
      </c>
      <c r="K1559" s="20"/>
      <c r="L1559" s="14">
        <v>0</v>
      </c>
      <c r="N1559" s="21">
        <v>0</v>
      </c>
      <c r="P1559" s="21">
        <v>0</v>
      </c>
      <c r="R1559" s="21">
        <v>0</v>
      </c>
      <c r="T1559" s="21">
        <v>0</v>
      </c>
      <c r="V1559" s="21">
        <v>0</v>
      </c>
      <c r="X1559" s="21">
        <v>0</v>
      </c>
      <c r="Z1559" s="21">
        <v>0</v>
      </c>
      <c r="AB1559" s="22">
        <v>0</v>
      </c>
      <c r="AD1559" s="5" t="str">
        <f t="shared" si="24"/>
        <v>No</v>
      </c>
      <c r="AF1559" s="28"/>
      <c r="AG1559" s="21"/>
    </row>
    <row r="1560" spans="1:33">
      <c r="A1560" s="8" t="s">
        <v>6234</v>
      </c>
      <c r="B1560" s="8" t="s">
        <v>6235</v>
      </c>
      <c r="C1560" s="9" t="s">
        <v>91</v>
      </c>
      <c r="D1560" s="185"/>
      <c r="E1560" s="188">
        <v>90251</v>
      </c>
      <c r="F1560" s="9" t="s">
        <v>83</v>
      </c>
      <c r="G1560" s="9" t="s">
        <v>5756</v>
      </c>
      <c r="H1560" s="10">
        <v>12150996</v>
      </c>
      <c r="I1560" s="11">
        <v>6</v>
      </c>
      <c r="J1560" s="24">
        <v>0</v>
      </c>
      <c r="K1560" s="20"/>
      <c r="L1560" s="14">
        <v>0</v>
      </c>
      <c r="N1560" s="21">
        <v>0</v>
      </c>
      <c r="P1560" s="21">
        <v>0</v>
      </c>
      <c r="R1560" s="21">
        <v>0</v>
      </c>
      <c r="T1560" s="21">
        <v>0</v>
      </c>
      <c r="V1560" s="21">
        <v>0</v>
      </c>
      <c r="X1560" s="21">
        <v>0</v>
      </c>
      <c r="Z1560" s="21">
        <v>0</v>
      </c>
      <c r="AB1560" s="22">
        <v>0</v>
      </c>
      <c r="AD1560" s="5" t="str">
        <f t="shared" si="24"/>
        <v>No</v>
      </c>
      <c r="AF1560" s="28"/>
      <c r="AG1560" s="21"/>
    </row>
    <row r="1561" spans="1:33">
      <c r="A1561" s="8" t="s">
        <v>2889</v>
      </c>
      <c r="B1561" s="8" t="s">
        <v>2890</v>
      </c>
      <c r="C1561" s="9" t="s">
        <v>124</v>
      </c>
      <c r="D1561" s="185" t="s">
        <v>2891</v>
      </c>
      <c r="E1561" s="188" t="s">
        <v>2892</v>
      </c>
      <c r="F1561" s="9" t="s">
        <v>1320</v>
      </c>
      <c r="G1561" s="9" t="s">
        <v>147</v>
      </c>
      <c r="H1561" s="10">
        <v>0</v>
      </c>
      <c r="I1561" s="11">
        <v>6</v>
      </c>
      <c r="J1561" s="24">
        <v>0</v>
      </c>
      <c r="K1561" s="20"/>
      <c r="L1561" s="14">
        <v>0</v>
      </c>
      <c r="N1561" s="21">
        <v>0</v>
      </c>
      <c r="P1561" s="21">
        <v>0</v>
      </c>
      <c r="R1561" s="21">
        <v>0</v>
      </c>
      <c r="T1561" s="21">
        <v>0</v>
      </c>
      <c r="V1561" s="21">
        <v>0</v>
      </c>
      <c r="X1561" s="21">
        <v>0</v>
      </c>
      <c r="Z1561" s="21">
        <v>0</v>
      </c>
      <c r="AB1561" s="22">
        <v>0</v>
      </c>
      <c r="AD1561" s="5" t="str">
        <f t="shared" si="24"/>
        <v>No</v>
      </c>
      <c r="AF1561" s="28"/>
      <c r="AG1561" s="21"/>
    </row>
    <row r="1562" spans="1:33">
      <c r="A1562" s="8" t="s">
        <v>5282</v>
      </c>
      <c r="B1562" s="8" t="s">
        <v>296</v>
      </c>
      <c r="C1562" s="9" t="s">
        <v>213</v>
      </c>
      <c r="D1562" s="185">
        <v>6034</v>
      </c>
      <c r="E1562" s="188">
        <v>60034</v>
      </c>
      <c r="F1562" s="9" t="s">
        <v>83</v>
      </c>
      <c r="G1562" s="9" t="s">
        <v>5756</v>
      </c>
      <c r="H1562" s="10">
        <v>53495</v>
      </c>
      <c r="I1562" s="11">
        <v>6</v>
      </c>
      <c r="J1562" s="24">
        <v>0</v>
      </c>
      <c r="K1562" s="20"/>
      <c r="L1562" s="14">
        <v>0</v>
      </c>
      <c r="N1562" s="21">
        <v>0</v>
      </c>
      <c r="P1562" s="21">
        <v>0</v>
      </c>
      <c r="R1562" s="21">
        <v>0</v>
      </c>
      <c r="T1562" s="21">
        <v>0</v>
      </c>
      <c r="V1562" s="21">
        <v>0</v>
      </c>
      <c r="X1562" s="21">
        <v>0</v>
      </c>
      <c r="Z1562" s="21">
        <v>107573</v>
      </c>
      <c r="AB1562" s="22">
        <v>107573</v>
      </c>
      <c r="AD1562" s="5" t="str">
        <f t="shared" si="24"/>
        <v>No</v>
      </c>
      <c r="AF1562" s="28"/>
      <c r="AG1562" s="21"/>
    </row>
    <row r="1563" spans="1:33">
      <c r="A1563" s="8" t="s">
        <v>3649</v>
      </c>
      <c r="B1563" s="8" t="s">
        <v>3650</v>
      </c>
      <c r="C1563" s="9" t="s">
        <v>54</v>
      </c>
      <c r="D1563" s="185" t="s">
        <v>3651</v>
      </c>
      <c r="E1563" s="188" t="s">
        <v>3652</v>
      </c>
      <c r="F1563" s="9" t="s">
        <v>83</v>
      </c>
      <c r="G1563" s="9" t="s">
        <v>147</v>
      </c>
      <c r="H1563" s="10">
        <v>0</v>
      </c>
      <c r="I1563" s="11">
        <v>6</v>
      </c>
      <c r="J1563" s="24">
        <v>0</v>
      </c>
      <c r="K1563" s="20"/>
      <c r="L1563" s="14">
        <v>0</v>
      </c>
      <c r="N1563" s="21">
        <v>0</v>
      </c>
      <c r="P1563" s="21">
        <v>0</v>
      </c>
      <c r="R1563" s="21">
        <v>0</v>
      </c>
      <c r="T1563" s="21">
        <v>0</v>
      </c>
      <c r="V1563" s="21">
        <v>0</v>
      </c>
      <c r="X1563" s="21">
        <v>0</v>
      </c>
      <c r="Z1563" s="21">
        <v>0</v>
      </c>
      <c r="AB1563" s="22">
        <v>0</v>
      </c>
      <c r="AD1563" s="5" t="str">
        <f t="shared" si="24"/>
        <v>No</v>
      </c>
      <c r="AF1563" s="28"/>
      <c r="AG1563" s="21"/>
    </row>
    <row r="1564" spans="1:33">
      <c r="A1564" s="8" t="s">
        <v>6049</v>
      </c>
      <c r="B1564" s="8" t="s">
        <v>6118</v>
      </c>
      <c r="C1564" s="9" t="s">
        <v>79</v>
      </c>
      <c r="D1564" s="185"/>
      <c r="E1564" s="188" t="s">
        <v>6050</v>
      </c>
      <c r="F1564" s="9" t="s">
        <v>157</v>
      </c>
      <c r="G1564" s="9" t="s">
        <v>147</v>
      </c>
      <c r="H1564" s="10">
        <v>0</v>
      </c>
      <c r="I1564" s="11">
        <v>6</v>
      </c>
      <c r="J1564" s="24">
        <v>0</v>
      </c>
      <c r="K1564" s="20"/>
      <c r="L1564" s="14">
        <v>0</v>
      </c>
      <c r="N1564" s="21">
        <v>0</v>
      </c>
      <c r="P1564" s="21">
        <v>0</v>
      </c>
      <c r="R1564" s="21">
        <v>0</v>
      </c>
      <c r="T1564" s="21">
        <v>0</v>
      </c>
      <c r="V1564" s="21">
        <v>0</v>
      </c>
      <c r="X1564" s="21">
        <v>0</v>
      </c>
      <c r="Z1564" s="21">
        <v>45110</v>
      </c>
      <c r="AB1564" s="22">
        <v>45110</v>
      </c>
      <c r="AD1564" s="5" t="str">
        <f t="shared" si="24"/>
        <v>No</v>
      </c>
      <c r="AF1564" s="28"/>
      <c r="AG1564" s="21"/>
    </row>
    <row r="1565" spans="1:33">
      <c r="A1565" s="8" t="s">
        <v>5402</v>
      </c>
      <c r="B1565" s="8" t="s">
        <v>5403</v>
      </c>
      <c r="C1565" s="9" t="s">
        <v>58</v>
      </c>
      <c r="D1565" s="185" t="s">
        <v>5404</v>
      </c>
      <c r="E1565" s="188" t="s">
        <v>5405</v>
      </c>
      <c r="F1565" s="9" t="s">
        <v>83</v>
      </c>
      <c r="G1565" s="9" t="s">
        <v>147</v>
      </c>
      <c r="H1565" s="10">
        <v>0</v>
      </c>
      <c r="I1565" s="11">
        <v>6</v>
      </c>
      <c r="J1565" s="24">
        <v>0</v>
      </c>
      <c r="K1565" s="20"/>
      <c r="L1565" s="14">
        <v>0</v>
      </c>
      <c r="N1565" s="21">
        <v>0</v>
      </c>
      <c r="P1565" s="21">
        <v>0</v>
      </c>
      <c r="R1565" s="21">
        <v>0</v>
      </c>
      <c r="T1565" s="21">
        <v>0</v>
      </c>
      <c r="V1565" s="21">
        <v>0</v>
      </c>
      <c r="X1565" s="21">
        <v>0</v>
      </c>
      <c r="Z1565" s="21">
        <v>81380</v>
      </c>
      <c r="AB1565" s="22">
        <v>81380</v>
      </c>
      <c r="AD1565" s="5" t="str">
        <f t="shared" si="24"/>
        <v>No</v>
      </c>
      <c r="AF1565" s="28"/>
      <c r="AG1565" s="21"/>
    </row>
    <row r="1566" spans="1:33">
      <c r="A1566" s="8" t="s">
        <v>3238</v>
      </c>
      <c r="B1566" s="8" t="s">
        <v>3239</v>
      </c>
      <c r="C1566" s="9" t="s">
        <v>124</v>
      </c>
      <c r="D1566" s="185">
        <v>6127</v>
      </c>
      <c r="E1566" s="188">
        <v>60127</v>
      </c>
      <c r="F1566" s="9" t="s">
        <v>83</v>
      </c>
      <c r="G1566" s="9" t="s">
        <v>84</v>
      </c>
      <c r="H1566" s="10">
        <v>899703</v>
      </c>
      <c r="I1566" s="11">
        <v>6</v>
      </c>
      <c r="J1566" s="24">
        <v>0</v>
      </c>
      <c r="K1566" s="20"/>
      <c r="L1566" s="14">
        <v>0</v>
      </c>
      <c r="N1566" s="21">
        <v>0</v>
      </c>
      <c r="P1566" s="21">
        <v>0</v>
      </c>
      <c r="R1566" s="21">
        <v>0</v>
      </c>
      <c r="T1566" s="21">
        <v>0</v>
      </c>
      <c r="V1566" s="21">
        <v>0</v>
      </c>
      <c r="X1566" s="21">
        <v>0</v>
      </c>
      <c r="Z1566" s="21">
        <v>0</v>
      </c>
      <c r="AB1566" s="22">
        <v>0</v>
      </c>
      <c r="AD1566" s="5" t="str">
        <f t="shared" si="24"/>
        <v>No</v>
      </c>
      <c r="AF1566" s="28"/>
      <c r="AG1566" s="21"/>
    </row>
    <row r="1567" spans="1:33">
      <c r="A1567" s="8" t="s">
        <v>6628</v>
      </c>
      <c r="B1567" s="8" t="s">
        <v>6401</v>
      </c>
      <c r="C1567" s="9" t="s">
        <v>454</v>
      </c>
      <c r="D1567" s="185" t="s">
        <v>4559</v>
      </c>
      <c r="E1567" s="188" t="s">
        <v>4560</v>
      </c>
      <c r="F1567" s="9" t="s">
        <v>157</v>
      </c>
      <c r="G1567" s="9" t="s">
        <v>147</v>
      </c>
      <c r="H1567" s="10">
        <v>0</v>
      </c>
      <c r="I1567" s="11">
        <v>6</v>
      </c>
      <c r="J1567" s="24">
        <v>0</v>
      </c>
      <c r="K1567" s="20"/>
      <c r="L1567" s="14">
        <v>0</v>
      </c>
      <c r="N1567" s="21">
        <v>0</v>
      </c>
      <c r="P1567" s="21">
        <v>0</v>
      </c>
      <c r="R1567" s="21">
        <v>0</v>
      </c>
      <c r="T1567" s="21">
        <v>0</v>
      </c>
      <c r="V1567" s="21">
        <v>0</v>
      </c>
      <c r="X1567" s="21">
        <v>0</v>
      </c>
      <c r="Z1567" s="21">
        <v>51491</v>
      </c>
      <c r="AB1567" s="22">
        <v>51491</v>
      </c>
      <c r="AD1567" s="5" t="str">
        <f t="shared" si="24"/>
        <v>No</v>
      </c>
      <c r="AF1567" s="28"/>
      <c r="AG1567" s="21"/>
    </row>
    <row r="1568" spans="1:33">
      <c r="A1568" s="8" t="s">
        <v>6252</v>
      </c>
      <c r="B1568" s="8" t="s">
        <v>6253</v>
      </c>
      <c r="C1568" s="9" t="s">
        <v>91</v>
      </c>
      <c r="D1568" s="185"/>
      <c r="E1568" s="188">
        <v>90262</v>
      </c>
      <c r="F1568" s="9" t="s">
        <v>83</v>
      </c>
      <c r="G1568" s="9" t="s">
        <v>5756</v>
      </c>
      <c r="H1568" s="10">
        <v>12150996</v>
      </c>
      <c r="I1568" s="11">
        <v>6</v>
      </c>
      <c r="J1568" s="24">
        <v>0</v>
      </c>
      <c r="K1568" s="20"/>
      <c r="L1568" s="14">
        <v>0</v>
      </c>
      <c r="N1568" s="21">
        <v>0</v>
      </c>
      <c r="P1568" s="21">
        <v>0</v>
      </c>
      <c r="R1568" s="21">
        <v>0</v>
      </c>
      <c r="T1568" s="21">
        <v>0</v>
      </c>
      <c r="V1568" s="21">
        <v>0</v>
      </c>
      <c r="X1568" s="21">
        <v>0</v>
      </c>
      <c r="Z1568" s="21">
        <v>0</v>
      </c>
      <c r="AB1568" s="22">
        <v>0</v>
      </c>
      <c r="AD1568" s="5" t="str">
        <f t="shared" si="24"/>
        <v>No</v>
      </c>
      <c r="AF1568" s="28"/>
      <c r="AG1568" s="21"/>
    </row>
    <row r="1569" spans="1:33">
      <c r="A1569" s="8" t="s">
        <v>5022</v>
      </c>
      <c r="B1569" s="8" t="s">
        <v>5023</v>
      </c>
      <c r="C1569" s="9" t="s">
        <v>91</v>
      </c>
      <c r="D1569" s="185" t="s">
        <v>5024</v>
      </c>
      <c r="E1569" s="188" t="s">
        <v>5025</v>
      </c>
      <c r="F1569" s="9" t="s">
        <v>83</v>
      </c>
      <c r="G1569" s="9" t="s">
        <v>147</v>
      </c>
      <c r="H1569" s="10">
        <v>0</v>
      </c>
      <c r="I1569" s="11">
        <v>6</v>
      </c>
      <c r="J1569" s="24">
        <v>0</v>
      </c>
      <c r="K1569" s="20"/>
      <c r="L1569" s="14">
        <v>0</v>
      </c>
      <c r="N1569" s="21">
        <v>0</v>
      </c>
      <c r="P1569" s="21">
        <v>0</v>
      </c>
      <c r="R1569" s="21">
        <v>0</v>
      </c>
      <c r="T1569" s="21">
        <v>0</v>
      </c>
      <c r="V1569" s="21">
        <v>0</v>
      </c>
      <c r="X1569" s="21">
        <v>0</v>
      </c>
      <c r="Z1569" s="21">
        <v>0</v>
      </c>
      <c r="AB1569" s="22">
        <v>0</v>
      </c>
      <c r="AD1569" s="5" t="str">
        <f t="shared" si="24"/>
        <v>No</v>
      </c>
      <c r="AF1569" s="28"/>
      <c r="AG1569" s="21"/>
    </row>
    <row r="1570" spans="1:33">
      <c r="A1570" s="8" t="s">
        <v>913</v>
      </c>
      <c r="B1570" s="8" t="s">
        <v>914</v>
      </c>
      <c r="C1570" s="9" t="s">
        <v>129</v>
      </c>
      <c r="D1570" s="185" t="s">
        <v>915</v>
      </c>
      <c r="E1570" s="188" t="s">
        <v>916</v>
      </c>
      <c r="F1570" s="9" t="s">
        <v>83</v>
      </c>
      <c r="G1570" s="9" t="s">
        <v>147</v>
      </c>
      <c r="H1570" s="10">
        <v>0</v>
      </c>
      <c r="I1570" s="11">
        <v>6</v>
      </c>
      <c r="J1570" s="24">
        <v>0</v>
      </c>
      <c r="K1570" s="20"/>
      <c r="L1570" s="14">
        <v>0</v>
      </c>
      <c r="N1570" s="21">
        <v>0</v>
      </c>
      <c r="P1570" s="21">
        <v>0</v>
      </c>
      <c r="R1570" s="21">
        <v>0</v>
      </c>
      <c r="T1570" s="21">
        <v>0</v>
      </c>
      <c r="V1570" s="21">
        <v>0</v>
      </c>
      <c r="X1570" s="21">
        <v>0</v>
      </c>
      <c r="Z1570" s="21">
        <v>4924</v>
      </c>
      <c r="AB1570" s="22">
        <v>4924</v>
      </c>
      <c r="AD1570" s="5" t="str">
        <f t="shared" si="24"/>
        <v>No</v>
      </c>
      <c r="AF1570" s="28"/>
      <c r="AG1570" s="21"/>
    </row>
    <row r="1571" spans="1:33">
      <c r="A1571" s="8" t="s">
        <v>6264</v>
      </c>
      <c r="B1571" s="8" t="s">
        <v>5561</v>
      </c>
      <c r="C1571" s="9" t="s">
        <v>132</v>
      </c>
      <c r="D1571" s="185" t="s">
        <v>5562</v>
      </c>
      <c r="E1571" s="188" t="s">
        <v>5563</v>
      </c>
      <c r="F1571" s="9" t="s">
        <v>157</v>
      </c>
      <c r="G1571" s="9" t="s">
        <v>147</v>
      </c>
      <c r="H1571" s="10">
        <v>0</v>
      </c>
      <c r="I1571" s="11">
        <v>6</v>
      </c>
      <c r="J1571" s="24">
        <v>0</v>
      </c>
      <c r="K1571" s="20"/>
      <c r="L1571" s="14">
        <v>0</v>
      </c>
      <c r="N1571" s="21">
        <v>0</v>
      </c>
      <c r="P1571" s="21">
        <v>0</v>
      </c>
      <c r="R1571" s="21">
        <v>0</v>
      </c>
      <c r="T1571" s="21">
        <v>0</v>
      </c>
      <c r="V1571" s="21">
        <v>0</v>
      </c>
      <c r="X1571" s="21">
        <v>0</v>
      </c>
      <c r="Z1571" s="21">
        <v>40608</v>
      </c>
      <c r="AB1571" s="22">
        <v>40608</v>
      </c>
      <c r="AD1571" s="5" t="str">
        <f t="shared" si="24"/>
        <v>No</v>
      </c>
      <c r="AF1571" s="28"/>
      <c r="AG1571" s="21"/>
    </row>
    <row r="1572" spans="1:33">
      <c r="A1572" s="8" t="s">
        <v>5269</v>
      </c>
      <c r="B1572" s="8" t="s">
        <v>5270</v>
      </c>
      <c r="C1572" s="9" t="s">
        <v>168</v>
      </c>
      <c r="D1572" s="185" t="s">
        <v>5271</v>
      </c>
      <c r="E1572" s="188" t="s">
        <v>5272</v>
      </c>
      <c r="F1572" s="9" t="s">
        <v>83</v>
      </c>
      <c r="G1572" s="9" t="s">
        <v>147</v>
      </c>
      <c r="H1572" s="10">
        <v>0</v>
      </c>
      <c r="I1572" s="11">
        <v>6</v>
      </c>
      <c r="J1572" s="24">
        <v>0</v>
      </c>
      <c r="K1572" s="20"/>
      <c r="L1572" s="14">
        <v>0</v>
      </c>
      <c r="N1572" s="21">
        <v>0</v>
      </c>
      <c r="P1572" s="21">
        <v>0</v>
      </c>
      <c r="R1572" s="21">
        <v>0</v>
      </c>
      <c r="T1572" s="21">
        <v>0</v>
      </c>
      <c r="V1572" s="21">
        <v>0</v>
      </c>
      <c r="X1572" s="21">
        <v>0</v>
      </c>
      <c r="Z1572" s="21">
        <v>126437</v>
      </c>
      <c r="AB1572" s="22">
        <v>126437</v>
      </c>
      <c r="AD1572" s="5" t="str">
        <f t="shared" si="24"/>
        <v>No</v>
      </c>
      <c r="AF1572" s="28"/>
      <c r="AG1572" s="21"/>
    </row>
    <row r="1573" spans="1:33">
      <c r="A1573" s="8" t="s">
        <v>6625</v>
      </c>
      <c r="B1573" s="8" t="s">
        <v>6626</v>
      </c>
      <c r="C1573" s="9" t="s">
        <v>42</v>
      </c>
      <c r="D1573" s="185"/>
      <c r="E1573" s="188" t="s">
        <v>6627</v>
      </c>
      <c r="F1573" s="9" t="s">
        <v>83</v>
      </c>
      <c r="G1573" s="9" t="s">
        <v>147</v>
      </c>
      <c r="H1573" s="10">
        <v>0</v>
      </c>
      <c r="I1573" s="11">
        <v>6</v>
      </c>
      <c r="J1573" s="24">
        <v>0</v>
      </c>
      <c r="K1573" s="20"/>
      <c r="L1573" s="14">
        <v>0</v>
      </c>
      <c r="N1573" s="21">
        <v>0</v>
      </c>
      <c r="P1573" s="21">
        <v>0</v>
      </c>
      <c r="R1573" s="21">
        <v>0</v>
      </c>
      <c r="T1573" s="21">
        <v>0</v>
      </c>
      <c r="V1573" s="21">
        <v>0</v>
      </c>
      <c r="X1573" s="21">
        <v>0</v>
      </c>
      <c r="Z1573" s="21">
        <v>118657</v>
      </c>
      <c r="AB1573" s="22">
        <v>118657</v>
      </c>
      <c r="AD1573" s="5" t="str">
        <f t="shared" si="24"/>
        <v>No</v>
      </c>
      <c r="AF1573" s="28"/>
      <c r="AG1573" s="21"/>
    </row>
    <row r="1574" spans="1:33">
      <c r="A1574" s="8" t="s">
        <v>2939</v>
      </c>
      <c r="B1574" s="8" t="s">
        <v>2940</v>
      </c>
      <c r="C1574" s="9" t="s">
        <v>124</v>
      </c>
      <c r="D1574" s="185" t="s">
        <v>2941</v>
      </c>
      <c r="E1574" s="188" t="s">
        <v>2942</v>
      </c>
      <c r="F1574" s="9" t="s">
        <v>1320</v>
      </c>
      <c r="G1574" s="9" t="s">
        <v>147</v>
      </c>
      <c r="H1574" s="10">
        <v>0</v>
      </c>
      <c r="I1574" s="11">
        <v>6</v>
      </c>
      <c r="J1574" s="24">
        <v>0</v>
      </c>
      <c r="K1574" s="20"/>
      <c r="L1574" s="14">
        <v>0</v>
      </c>
      <c r="N1574" s="21">
        <v>0</v>
      </c>
      <c r="P1574" s="21">
        <v>0</v>
      </c>
      <c r="R1574" s="21">
        <v>0</v>
      </c>
      <c r="T1574" s="21">
        <v>0</v>
      </c>
      <c r="V1574" s="21">
        <v>0</v>
      </c>
      <c r="X1574" s="21">
        <v>0</v>
      </c>
      <c r="Z1574" s="21">
        <v>0</v>
      </c>
      <c r="AB1574" s="22">
        <v>0</v>
      </c>
      <c r="AD1574" s="5" t="str">
        <f t="shared" si="24"/>
        <v>No</v>
      </c>
      <c r="AF1574" s="28"/>
      <c r="AG1574" s="21"/>
    </row>
    <row r="1575" spans="1:33">
      <c r="A1575" s="8" t="s">
        <v>5355</v>
      </c>
      <c r="B1575" s="8" t="s">
        <v>5356</v>
      </c>
      <c r="C1575" s="9" t="s">
        <v>58</v>
      </c>
      <c r="D1575" s="185" t="s">
        <v>5357</v>
      </c>
      <c r="E1575" s="188" t="s">
        <v>5358</v>
      </c>
      <c r="F1575" s="9" t="s">
        <v>83</v>
      </c>
      <c r="G1575" s="9" t="s">
        <v>147</v>
      </c>
      <c r="H1575" s="10">
        <v>0</v>
      </c>
      <c r="I1575" s="11">
        <v>6</v>
      </c>
      <c r="J1575" s="24">
        <v>0</v>
      </c>
      <c r="K1575" s="20"/>
      <c r="L1575" s="14">
        <v>0</v>
      </c>
      <c r="N1575" s="21">
        <v>0</v>
      </c>
      <c r="P1575" s="21">
        <v>0</v>
      </c>
      <c r="R1575" s="21">
        <v>0</v>
      </c>
      <c r="T1575" s="21">
        <v>0</v>
      </c>
      <c r="V1575" s="21">
        <v>0</v>
      </c>
      <c r="X1575" s="21">
        <v>0</v>
      </c>
      <c r="Z1575" s="21">
        <v>104471</v>
      </c>
      <c r="AB1575" s="22">
        <v>104471</v>
      </c>
      <c r="AD1575" s="5" t="str">
        <f t="shared" si="24"/>
        <v>No</v>
      </c>
      <c r="AF1575" s="28"/>
      <c r="AG1575" s="21"/>
    </row>
    <row r="1576" spans="1:33">
      <c r="A1576" s="8" t="s">
        <v>3699</v>
      </c>
      <c r="B1576" s="8" t="s">
        <v>3700</v>
      </c>
      <c r="C1576" s="9" t="s">
        <v>254</v>
      </c>
      <c r="D1576" s="185" t="s">
        <v>3701</v>
      </c>
      <c r="E1576" s="188">
        <v>88188</v>
      </c>
      <c r="F1576" s="9" t="s">
        <v>36</v>
      </c>
      <c r="G1576" s="9" t="s">
        <v>5756</v>
      </c>
      <c r="H1576" s="10">
        <v>0</v>
      </c>
      <c r="I1576" s="11">
        <v>6</v>
      </c>
      <c r="J1576" s="24">
        <v>0</v>
      </c>
      <c r="K1576" s="20"/>
      <c r="L1576" s="14">
        <v>0</v>
      </c>
      <c r="N1576" s="21">
        <v>0</v>
      </c>
      <c r="P1576" s="21">
        <v>0</v>
      </c>
      <c r="R1576" s="21">
        <v>0</v>
      </c>
      <c r="T1576" s="21">
        <v>0</v>
      </c>
      <c r="V1576" s="21">
        <v>0</v>
      </c>
      <c r="X1576" s="21">
        <v>0</v>
      </c>
      <c r="Z1576" s="21">
        <v>0</v>
      </c>
      <c r="AB1576" s="22">
        <v>0</v>
      </c>
      <c r="AD1576" s="5" t="str">
        <f t="shared" si="24"/>
        <v>No</v>
      </c>
      <c r="AF1576" s="28"/>
      <c r="AG1576" s="21"/>
    </row>
    <row r="1577" spans="1:33">
      <c r="A1577" s="8" t="s">
        <v>1995</v>
      </c>
      <c r="B1577" s="8" t="s">
        <v>1996</v>
      </c>
      <c r="C1577" s="9" t="s">
        <v>213</v>
      </c>
      <c r="D1577" s="185">
        <v>6105</v>
      </c>
      <c r="E1577" s="188">
        <v>60105</v>
      </c>
      <c r="F1577" s="9" t="s">
        <v>83</v>
      </c>
      <c r="G1577" s="9" t="s">
        <v>5756</v>
      </c>
      <c r="H1577" s="10">
        <v>55121</v>
      </c>
      <c r="I1577" s="11">
        <v>6</v>
      </c>
      <c r="J1577" s="24">
        <v>0</v>
      </c>
      <c r="K1577" s="20"/>
      <c r="L1577" s="14">
        <v>0</v>
      </c>
      <c r="N1577" s="21">
        <v>0</v>
      </c>
      <c r="P1577" s="21">
        <v>0</v>
      </c>
      <c r="R1577" s="21">
        <v>0</v>
      </c>
      <c r="T1577" s="21">
        <v>0</v>
      </c>
      <c r="V1577" s="21">
        <v>0</v>
      </c>
      <c r="X1577" s="21">
        <v>0</v>
      </c>
      <c r="Z1577" s="21">
        <v>175729</v>
      </c>
      <c r="AB1577" s="22">
        <v>175729</v>
      </c>
      <c r="AD1577" s="5" t="str">
        <f t="shared" si="24"/>
        <v>No</v>
      </c>
      <c r="AF1577" s="28"/>
      <c r="AG1577" s="21"/>
    </row>
    <row r="1578" spans="1:33">
      <c r="A1578" s="8" t="s">
        <v>5384</v>
      </c>
      <c r="B1578" s="8" t="s">
        <v>5385</v>
      </c>
      <c r="C1578" s="9" t="s">
        <v>58</v>
      </c>
      <c r="D1578" s="185" t="s">
        <v>5386</v>
      </c>
      <c r="E1578" s="188" t="s">
        <v>5387</v>
      </c>
      <c r="F1578" s="9" t="s">
        <v>83</v>
      </c>
      <c r="G1578" s="9" t="s">
        <v>147</v>
      </c>
      <c r="H1578" s="10">
        <v>0</v>
      </c>
      <c r="I1578" s="11">
        <v>6</v>
      </c>
      <c r="J1578" s="24">
        <v>0</v>
      </c>
      <c r="K1578" s="20"/>
      <c r="L1578" s="14">
        <v>0</v>
      </c>
      <c r="N1578" s="21">
        <v>0</v>
      </c>
      <c r="P1578" s="21">
        <v>0</v>
      </c>
      <c r="R1578" s="21">
        <v>0</v>
      </c>
      <c r="T1578" s="21">
        <v>0</v>
      </c>
      <c r="V1578" s="21">
        <v>0</v>
      </c>
      <c r="X1578" s="21">
        <v>0</v>
      </c>
      <c r="Z1578" s="21">
        <v>82782</v>
      </c>
      <c r="AB1578" s="22">
        <v>82782</v>
      </c>
      <c r="AD1578" s="5" t="str">
        <f t="shared" si="24"/>
        <v>No</v>
      </c>
      <c r="AF1578" s="28"/>
      <c r="AG1578" s="21"/>
    </row>
    <row r="1579" spans="1:33">
      <c r="A1579" s="8" t="s">
        <v>3217</v>
      </c>
      <c r="B1579" s="8" t="s">
        <v>3218</v>
      </c>
      <c r="C1579" s="9" t="s">
        <v>50</v>
      </c>
      <c r="D1579" s="185" t="s">
        <v>3219</v>
      </c>
      <c r="E1579" s="188" t="s">
        <v>3220</v>
      </c>
      <c r="F1579" s="9" t="s">
        <v>157</v>
      </c>
      <c r="G1579" s="9" t="s">
        <v>147</v>
      </c>
      <c r="H1579" s="10">
        <v>0</v>
      </c>
      <c r="I1579" s="11">
        <v>6</v>
      </c>
      <c r="J1579" s="24">
        <v>0</v>
      </c>
      <c r="K1579" s="20"/>
      <c r="L1579" s="14">
        <v>0</v>
      </c>
      <c r="N1579" s="21">
        <v>0</v>
      </c>
      <c r="P1579" s="21">
        <v>0</v>
      </c>
      <c r="R1579" s="21">
        <v>0</v>
      </c>
      <c r="T1579" s="21">
        <v>0</v>
      </c>
      <c r="V1579" s="21">
        <v>0</v>
      </c>
      <c r="X1579" s="21">
        <v>0</v>
      </c>
      <c r="Z1579" s="21">
        <v>0</v>
      </c>
      <c r="AB1579" s="22">
        <v>0</v>
      </c>
      <c r="AD1579" s="5" t="str">
        <f t="shared" si="24"/>
        <v>No</v>
      </c>
      <c r="AF1579" s="28"/>
      <c r="AG1579" s="21"/>
    </row>
    <row r="1580" spans="1:33">
      <c r="A1580" s="8" t="s">
        <v>4538</v>
      </c>
      <c r="B1580" s="8" t="s">
        <v>4539</v>
      </c>
      <c r="C1580" s="9" t="s">
        <v>454</v>
      </c>
      <c r="D1580" s="185" t="s">
        <v>4540</v>
      </c>
      <c r="E1580" s="188" t="s">
        <v>4541</v>
      </c>
      <c r="F1580" s="9" t="s">
        <v>157</v>
      </c>
      <c r="G1580" s="9" t="s">
        <v>147</v>
      </c>
      <c r="H1580" s="10">
        <v>0</v>
      </c>
      <c r="I1580" s="11">
        <v>6</v>
      </c>
      <c r="J1580" s="24">
        <v>0</v>
      </c>
      <c r="K1580" s="20"/>
      <c r="L1580" s="14">
        <v>0</v>
      </c>
      <c r="N1580" s="21">
        <v>0</v>
      </c>
      <c r="P1580" s="21">
        <v>0</v>
      </c>
      <c r="R1580" s="21">
        <v>0</v>
      </c>
      <c r="T1580" s="21">
        <v>0</v>
      </c>
      <c r="V1580" s="21">
        <v>0</v>
      </c>
      <c r="X1580" s="21">
        <v>0</v>
      </c>
      <c r="Z1580" s="21">
        <v>96759</v>
      </c>
      <c r="AB1580" s="22">
        <v>96759</v>
      </c>
      <c r="AD1580" s="5" t="str">
        <f t="shared" si="24"/>
        <v>No</v>
      </c>
      <c r="AF1580" s="28"/>
      <c r="AG1580" s="21"/>
    </row>
    <row r="1581" spans="1:33">
      <c r="A1581" s="8" t="s">
        <v>3744</v>
      </c>
      <c r="B1581" s="8" t="s">
        <v>3745</v>
      </c>
      <c r="C1581" s="9" t="s">
        <v>278</v>
      </c>
      <c r="D1581" s="185" t="s">
        <v>3746</v>
      </c>
      <c r="E1581" s="188" t="s">
        <v>3747</v>
      </c>
      <c r="F1581" s="9" t="s">
        <v>138</v>
      </c>
      <c r="G1581" s="9" t="s">
        <v>147</v>
      </c>
      <c r="H1581" s="10">
        <v>0</v>
      </c>
      <c r="I1581" s="11">
        <v>6</v>
      </c>
      <c r="J1581" s="24">
        <v>0</v>
      </c>
      <c r="K1581" s="20"/>
      <c r="L1581" s="14">
        <v>0</v>
      </c>
      <c r="N1581" s="21">
        <v>0</v>
      </c>
      <c r="P1581" s="21">
        <v>0</v>
      </c>
      <c r="R1581" s="21">
        <v>0</v>
      </c>
      <c r="T1581" s="21">
        <v>0</v>
      </c>
      <c r="V1581" s="21">
        <v>0</v>
      </c>
      <c r="X1581" s="21">
        <v>0</v>
      </c>
      <c r="Z1581" s="21">
        <v>19546</v>
      </c>
      <c r="AB1581" s="22">
        <v>19546</v>
      </c>
      <c r="AD1581" s="5" t="str">
        <f t="shared" si="24"/>
        <v>No</v>
      </c>
      <c r="AF1581" s="28"/>
      <c r="AG1581" s="21"/>
    </row>
    <row r="1582" spans="1:33">
      <c r="A1582" s="8" t="s">
        <v>4156</v>
      </c>
      <c r="B1582" s="8" t="s">
        <v>4157</v>
      </c>
      <c r="C1582" s="9" t="s">
        <v>150</v>
      </c>
      <c r="D1582" s="185" t="s">
        <v>4158</v>
      </c>
      <c r="E1582" s="188">
        <v>66146</v>
      </c>
      <c r="F1582" s="9" t="s">
        <v>36</v>
      </c>
      <c r="G1582" s="9" t="s">
        <v>5756</v>
      </c>
      <c r="H1582" s="10">
        <v>0</v>
      </c>
      <c r="I1582" s="11">
        <v>6</v>
      </c>
      <c r="J1582" s="24">
        <v>0</v>
      </c>
      <c r="K1582" s="20"/>
      <c r="L1582" s="14">
        <v>0</v>
      </c>
      <c r="N1582" s="21">
        <v>0</v>
      </c>
      <c r="P1582" s="21">
        <v>0</v>
      </c>
      <c r="R1582" s="21">
        <v>0</v>
      </c>
      <c r="T1582" s="21">
        <v>0</v>
      </c>
      <c r="V1582" s="21">
        <v>0</v>
      </c>
      <c r="X1582" s="21">
        <v>0</v>
      </c>
      <c r="Z1582" s="21">
        <v>0</v>
      </c>
      <c r="AB1582" s="22">
        <v>0</v>
      </c>
      <c r="AD1582" s="5" t="str">
        <f t="shared" si="24"/>
        <v>No</v>
      </c>
      <c r="AF1582" s="28"/>
      <c r="AG1582" s="21"/>
    </row>
    <row r="1583" spans="1:33">
      <c r="A1583" s="8" t="s">
        <v>6623</v>
      </c>
      <c r="B1583" s="8" t="s">
        <v>1232</v>
      </c>
      <c r="C1583" s="9" t="s">
        <v>150</v>
      </c>
      <c r="D1583" s="185" t="s">
        <v>1233</v>
      </c>
      <c r="E1583" s="188">
        <v>66194</v>
      </c>
      <c r="F1583" s="9" t="s">
        <v>36</v>
      </c>
      <c r="G1583" s="9" t="s">
        <v>5756</v>
      </c>
      <c r="H1583" s="10">
        <v>0</v>
      </c>
      <c r="I1583" s="11">
        <v>6</v>
      </c>
      <c r="J1583" s="24">
        <v>0</v>
      </c>
      <c r="K1583" s="20"/>
      <c r="L1583" s="14">
        <v>0</v>
      </c>
      <c r="N1583" s="21">
        <v>0</v>
      </c>
      <c r="P1583" s="21">
        <v>0</v>
      </c>
      <c r="R1583" s="21">
        <v>0</v>
      </c>
      <c r="T1583" s="21">
        <v>0</v>
      </c>
      <c r="V1583" s="21">
        <v>0</v>
      </c>
      <c r="X1583" s="21">
        <v>0</v>
      </c>
      <c r="Z1583" s="21">
        <v>0</v>
      </c>
      <c r="AB1583" s="22">
        <v>0</v>
      </c>
      <c r="AD1583" s="5" t="str">
        <f t="shared" si="24"/>
        <v>No</v>
      </c>
      <c r="AF1583" s="28"/>
      <c r="AG1583" s="21"/>
    </row>
    <row r="1584" spans="1:33">
      <c r="A1584" s="8" t="s">
        <v>4238</v>
      </c>
      <c r="B1584" s="8" t="s">
        <v>4239</v>
      </c>
      <c r="C1584" s="9" t="s">
        <v>235</v>
      </c>
      <c r="D1584" s="185" t="s">
        <v>4240</v>
      </c>
      <c r="E1584" s="188" t="s">
        <v>4241</v>
      </c>
      <c r="F1584" s="9" t="s">
        <v>83</v>
      </c>
      <c r="G1584" s="9" t="s">
        <v>147</v>
      </c>
      <c r="H1584" s="10">
        <v>0</v>
      </c>
      <c r="I1584" s="11">
        <v>6</v>
      </c>
      <c r="J1584" s="24">
        <v>0</v>
      </c>
      <c r="K1584" s="20"/>
      <c r="L1584" s="14">
        <v>0</v>
      </c>
      <c r="N1584" s="21">
        <v>0</v>
      </c>
      <c r="P1584" s="21">
        <v>0</v>
      </c>
      <c r="R1584" s="21">
        <v>0</v>
      </c>
      <c r="T1584" s="21">
        <v>0</v>
      </c>
      <c r="V1584" s="21">
        <v>0</v>
      </c>
      <c r="X1584" s="21">
        <v>0</v>
      </c>
      <c r="Z1584" s="21">
        <v>120426</v>
      </c>
      <c r="AB1584" s="22">
        <v>120426</v>
      </c>
      <c r="AD1584" s="5" t="str">
        <f t="shared" si="24"/>
        <v>No</v>
      </c>
      <c r="AF1584" s="28"/>
      <c r="AG1584" s="21"/>
    </row>
    <row r="1585" spans="1:33">
      <c r="A1585" s="8" t="s">
        <v>378</v>
      </c>
      <c r="B1585" s="8" t="s">
        <v>6469</v>
      </c>
      <c r="C1585" s="9" t="s">
        <v>73</v>
      </c>
      <c r="D1585" s="185" t="s">
        <v>379</v>
      </c>
      <c r="E1585" s="188" t="s">
        <v>380</v>
      </c>
      <c r="F1585" s="9" t="s">
        <v>157</v>
      </c>
      <c r="G1585" s="9" t="s">
        <v>147</v>
      </c>
      <c r="H1585" s="10">
        <v>0</v>
      </c>
      <c r="I1585" s="11">
        <v>6</v>
      </c>
      <c r="J1585" s="24">
        <v>0</v>
      </c>
      <c r="K1585" s="20"/>
      <c r="L1585" s="14">
        <v>0</v>
      </c>
      <c r="N1585" s="21">
        <v>0</v>
      </c>
      <c r="P1585" s="21">
        <v>0</v>
      </c>
      <c r="R1585" s="21">
        <v>0</v>
      </c>
      <c r="T1585" s="21">
        <v>0</v>
      </c>
      <c r="V1585" s="21">
        <v>0</v>
      </c>
      <c r="X1585" s="21">
        <v>0</v>
      </c>
      <c r="Z1585" s="21">
        <v>0</v>
      </c>
      <c r="AB1585" s="22">
        <v>0</v>
      </c>
      <c r="AD1585" s="5" t="str">
        <f t="shared" si="24"/>
        <v>No</v>
      </c>
      <c r="AF1585" s="28"/>
      <c r="AG1585" s="21"/>
    </row>
    <row r="1586" spans="1:33">
      <c r="A1586" s="8" t="s">
        <v>3332</v>
      </c>
      <c r="B1586" s="8" t="s">
        <v>2493</v>
      </c>
      <c r="C1586" s="9" t="s">
        <v>555</v>
      </c>
      <c r="D1586" s="185" t="s">
        <v>3333</v>
      </c>
      <c r="E1586" s="188" t="s">
        <v>3334</v>
      </c>
      <c r="F1586" s="9" t="s">
        <v>83</v>
      </c>
      <c r="G1586" s="9" t="s">
        <v>147</v>
      </c>
      <c r="H1586" s="10">
        <v>0</v>
      </c>
      <c r="I1586" s="11">
        <v>6</v>
      </c>
      <c r="J1586" s="24">
        <v>0</v>
      </c>
      <c r="K1586" s="20"/>
      <c r="L1586" s="14">
        <v>0</v>
      </c>
      <c r="N1586" s="21">
        <v>0</v>
      </c>
      <c r="P1586" s="21">
        <v>0</v>
      </c>
      <c r="R1586" s="21">
        <v>0</v>
      </c>
      <c r="T1586" s="21">
        <v>0</v>
      </c>
      <c r="V1586" s="21">
        <v>0</v>
      </c>
      <c r="X1586" s="21">
        <v>0</v>
      </c>
      <c r="Z1586" s="21">
        <v>294836</v>
      </c>
      <c r="AB1586" s="22">
        <v>294836</v>
      </c>
      <c r="AD1586" s="5" t="str">
        <f t="shared" si="24"/>
        <v>No</v>
      </c>
      <c r="AF1586" s="28"/>
      <c r="AG1586" s="21"/>
    </row>
    <row r="1587" spans="1:33">
      <c r="A1587" s="8" t="s">
        <v>474</v>
      </c>
      <c r="B1587" s="8" t="s">
        <v>475</v>
      </c>
      <c r="C1587" s="9" t="s">
        <v>42</v>
      </c>
      <c r="D1587" s="185">
        <v>2120</v>
      </c>
      <c r="E1587" s="188">
        <v>20120</v>
      </c>
      <c r="F1587" s="9" t="s">
        <v>83</v>
      </c>
      <c r="G1587" s="9" t="s">
        <v>5756</v>
      </c>
      <c r="H1587" s="10">
        <v>65443</v>
      </c>
      <c r="I1587" s="11">
        <v>6</v>
      </c>
      <c r="J1587" s="24">
        <v>0</v>
      </c>
      <c r="K1587" s="20"/>
      <c r="L1587" s="14">
        <v>0</v>
      </c>
      <c r="N1587" s="21">
        <v>0</v>
      </c>
      <c r="P1587" s="21">
        <v>0</v>
      </c>
      <c r="R1587" s="21">
        <v>0</v>
      </c>
      <c r="T1587" s="21">
        <v>0</v>
      </c>
      <c r="V1587" s="21">
        <v>0</v>
      </c>
      <c r="X1587" s="21">
        <v>0</v>
      </c>
      <c r="Z1587" s="21">
        <v>755538</v>
      </c>
      <c r="AB1587" s="22">
        <v>755538</v>
      </c>
      <c r="AD1587" s="5" t="str">
        <f t="shared" si="24"/>
        <v>No</v>
      </c>
      <c r="AF1587" s="28"/>
      <c r="AG1587" s="21"/>
    </row>
    <row r="1588" spans="1:33">
      <c r="A1588" s="8" t="s">
        <v>4057</v>
      </c>
      <c r="B1588" s="8" t="s">
        <v>3973</v>
      </c>
      <c r="C1588" s="9" t="s">
        <v>112</v>
      </c>
      <c r="D1588" s="185" t="s">
        <v>4058</v>
      </c>
      <c r="E1588" s="188" t="s">
        <v>4059</v>
      </c>
      <c r="F1588" s="9" t="s">
        <v>157</v>
      </c>
      <c r="G1588" s="9" t="s">
        <v>147</v>
      </c>
      <c r="H1588" s="10">
        <v>0</v>
      </c>
      <c r="I1588" s="11">
        <v>6</v>
      </c>
      <c r="J1588" s="24">
        <v>0</v>
      </c>
      <c r="K1588" s="20"/>
      <c r="L1588" s="14">
        <v>0</v>
      </c>
      <c r="N1588" s="21">
        <v>0</v>
      </c>
      <c r="P1588" s="21">
        <v>0</v>
      </c>
      <c r="R1588" s="21">
        <v>0</v>
      </c>
      <c r="T1588" s="21">
        <v>0</v>
      </c>
      <c r="V1588" s="21">
        <v>0</v>
      </c>
      <c r="X1588" s="21">
        <v>0</v>
      </c>
      <c r="Z1588" s="21">
        <v>15075</v>
      </c>
      <c r="AB1588" s="22">
        <v>15075</v>
      </c>
      <c r="AD1588" s="5" t="str">
        <f t="shared" si="24"/>
        <v>No</v>
      </c>
      <c r="AF1588" s="28"/>
      <c r="AG1588" s="21"/>
    </row>
    <row r="1589" spans="1:33">
      <c r="A1589" s="8" t="s">
        <v>5657</v>
      </c>
      <c r="B1589" s="8" t="s">
        <v>5658</v>
      </c>
      <c r="C1589" s="9" t="s">
        <v>254</v>
      </c>
      <c r="D1589" s="185" t="s">
        <v>5659</v>
      </c>
      <c r="E1589" s="188" t="s">
        <v>5660</v>
      </c>
      <c r="F1589" s="9" t="s">
        <v>83</v>
      </c>
      <c r="G1589" s="9" t="s">
        <v>147</v>
      </c>
      <c r="H1589" s="10">
        <v>0</v>
      </c>
      <c r="I1589" s="11">
        <v>6</v>
      </c>
      <c r="J1589" s="24">
        <v>0</v>
      </c>
      <c r="K1589" s="20"/>
      <c r="L1589" s="14">
        <v>0</v>
      </c>
      <c r="N1589" s="21">
        <v>0</v>
      </c>
      <c r="P1589" s="21">
        <v>0</v>
      </c>
      <c r="R1589" s="21">
        <v>0</v>
      </c>
      <c r="T1589" s="21">
        <v>0</v>
      </c>
      <c r="V1589" s="21">
        <v>0</v>
      </c>
      <c r="X1589" s="21">
        <v>0</v>
      </c>
      <c r="Z1589" s="21">
        <v>0</v>
      </c>
      <c r="AB1589" s="22">
        <v>0</v>
      </c>
      <c r="AD1589" s="5" t="str">
        <f t="shared" si="24"/>
        <v>No</v>
      </c>
      <c r="AF1589" s="28"/>
      <c r="AG1589" s="21"/>
    </row>
    <row r="1590" spans="1:33">
      <c r="A1590" s="8" t="s">
        <v>1238</v>
      </c>
      <c r="B1590" s="8" t="s">
        <v>519</v>
      </c>
      <c r="C1590" s="9" t="s">
        <v>69</v>
      </c>
      <c r="D1590" s="185" t="s">
        <v>1239</v>
      </c>
      <c r="E1590" s="188">
        <v>80266</v>
      </c>
      <c r="F1590" s="9" t="s">
        <v>36</v>
      </c>
      <c r="G1590" s="9" t="s">
        <v>5756</v>
      </c>
      <c r="H1590" s="10">
        <v>0</v>
      </c>
      <c r="I1590" s="11">
        <v>6</v>
      </c>
      <c r="J1590" s="24">
        <v>0</v>
      </c>
      <c r="K1590" s="20"/>
      <c r="L1590" s="14">
        <v>0</v>
      </c>
      <c r="N1590" s="21">
        <v>0</v>
      </c>
      <c r="P1590" s="21">
        <v>0</v>
      </c>
      <c r="R1590" s="21">
        <v>0</v>
      </c>
      <c r="T1590" s="21">
        <v>0</v>
      </c>
      <c r="V1590" s="21">
        <v>0</v>
      </c>
      <c r="X1590" s="21">
        <v>0</v>
      </c>
      <c r="Z1590" s="21">
        <v>16760</v>
      </c>
      <c r="AB1590" s="22">
        <v>16760</v>
      </c>
      <c r="AD1590" s="5" t="str">
        <f t="shared" si="24"/>
        <v>No</v>
      </c>
      <c r="AF1590" s="28"/>
      <c r="AG1590" s="21"/>
    </row>
    <row r="1591" spans="1:33">
      <c r="A1591" s="8" t="s">
        <v>2193</v>
      </c>
      <c r="B1591" s="8" t="s">
        <v>2194</v>
      </c>
      <c r="C1591" s="9" t="s">
        <v>275</v>
      </c>
      <c r="D1591" s="185" t="s">
        <v>2195</v>
      </c>
      <c r="E1591" s="188" t="s">
        <v>2196</v>
      </c>
      <c r="F1591" s="9" t="s">
        <v>83</v>
      </c>
      <c r="G1591" s="9" t="s">
        <v>147</v>
      </c>
      <c r="H1591" s="10">
        <v>0</v>
      </c>
      <c r="I1591" s="11">
        <v>6</v>
      </c>
      <c r="J1591" s="24">
        <v>0</v>
      </c>
      <c r="K1591" s="20"/>
      <c r="L1591" s="14">
        <v>0</v>
      </c>
      <c r="N1591" s="21">
        <v>0</v>
      </c>
      <c r="P1591" s="21">
        <v>0</v>
      </c>
      <c r="R1591" s="21">
        <v>0</v>
      </c>
      <c r="T1591" s="21">
        <v>0</v>
      </c>
      <c r="V1591" s="21">
        <v>0</v>
      </c>
      <c r="X1591" s="21">
        <v>0</v>
      </c>
      <c r="Z1591" s="21">
        <v>37723</v>
      </c>
      <c r="AB1591" s="22">
        <v>37723</v>
      </c>
      <c r="AD1591" s="5" t="str">
        <f t="shared" si="24"/>
        <v>No</v>
      </c>
      <c r="AF1591" s="28"/>
      <c r="AG1591" s="21"/>
    </row>
    <row r="1592" spans="1:33">
      <c r="A1592" s="8" t="s">
        <v>1161</v>
      </c>
      <c r="B1592" s="8" t="s">
        <v>1162</v>
      </c>
      <c r="C1592" s="9" t="s">
        <v>42</v>
      </c>
      <c r="D1592" s="185">
        <v>2175</v>
      </c>
      <c r="E1592" s="188">
        <v>20175</v>
      </c>
      <c r="F1592" s="9" t="s">
        <v>113</v>
      </c>
      <c r="G1592" s="9" t="s">
        <v>84</v>
      </c>
      <c r="H1592" s="10">
        <v>18351295</v>
      </c>
      <c r="I1592" s="11">
        <v>6</v>
      </c>
      <c r="J1592" s="24">
        <v>0</v>
      </c>
      <c r="K1592" s="20"/>
      <c r="L1592" s="14">
        <v>0</v>
      </c>
      <c r="N1592" s="21">
        <v>0</v>
      </c>
      <c r="P1592" s="21">
        <v>0</v>
      </c>
      <c r="R1592" s="21">
        <v>0</v>
      </c>
      <c r="T1592" s="21">
        <v>0</v>
      </c>
      <c r="V1592" s="21">
        <v>0</v>
      </c>
      <c r="X1592" s="21">
        <v>0</v>
      </c>
      <c r="Z1592" s="21">
        <v>0</v>
      </c>
      <c r="AB1592" s="22">
        <v>0</v>
      </c>
      <c r="AD1592" s="5" t="str">
        <f t="shared" si="24"/>
        <v>No</v>
      </c>
      <c r="AF1592" s="28"/>
      <c r="AG1592" s="21"/>
    </row>
    <row r="1593" spans="1:33">
      <c r="A1593" s="8" t="s">
        <v>5000</v>
      </c>
      <c r="B1593" s="8" t="s">
        <v>5001</v>
      </c>
      <c r="C1593" s="9" t="s">
        <v>91</v>
      </c>
      <c r="D1593" s="185" t="s">
        <v>5002</v>
      </c>
      <c r="E1593" s="188" t="s">
        <v>5003</v>
      </c>
      <c r="F1593" s="9" t="s">
        <v>83</v>
      </c>
      <c r="G1593" s="9" t="s">
        <v>147</v>
      </c>
      <c r="H1593" s="10">
        <v>0</v>
      </c>
      <c r="I1593" s="11">
        <v>6</v>
      </c>
      <c r="J1593" s="24">
        <v>0</v>
      </c>
      <c r="K1593" s="20"/>
      <c r="L1593" s="14">
        <v>0</v>
      </c>
      <c r="N1593" s="21">
        <v>0</v>
      </c>
      <c r="P1593" s="21">
        <v>0</v>
      </c>
      <c r="R1593" s="21">
        <v>0</v>
      </c>
      <c r="T1593" s="21">
        <v>0</v>
      </c>
      <c r="V1593" s="21">
        <v>0</v>
      </c>
      <c r="X1593" s="21">
        <v>0</v>
      </c>
      <c r="Z1593" s="21">
        <v>392215</v>
      </c>
      <c r="AB1593" s="22">
        <v>392215</v>
      </c>
      <c r="AD1593" s="5" t="str">
        <f t="shared" si="24"/>
        <v>No</v>
      </c>
      <c r="AF1593" s="28"/>
      <c r="AG1593" s="21"/>
    </row>
    <row r="1594" spans="1:33">
      <c r="A1594" s="8" t="s">
        <v>4175</v>
      </c>
      <c r="B1594" s="8" t="s">
        <v>4176</v>
      </c>
      <c r="C1594" s="9" t="s">
        <v>150</v>
      </c>
      <c r="D1594" s="185" t="s">
        <v>4177</v>
      </c>
      <c r="E1594" s="188">
        <v>66164</v>
      </c>
      <c r="F1594" s="9" t="s">
        <v>36</v>
      </c>
      <c r="G1594" s="9" t="s">
        <v>5756</v>
      </c>
      <c r="H1594" s="10">
        <v>0</v>
      </c>
      <c r="I1594" s="11">
        <v>6</v>
      </c>
      <c r="J1594" s="24">
        <v>0</v>
      </c>
      <c r="K1594" s="20"/>
      <c r="L1594" s="14">
        <v>0</v>
      </c>
      <c r="N1594" s="21">
        <v>0</v>
      </c>
      <c r="P1594" s="21">
        <v>0</v>
      </c>
      <c r="R1594" s="21">
        <v>0</v>
      </c>
      <c r="T1594" s="21">
        <v>0</v>
      </c>
      <c r="V1594" s="21">
        <v>0</v>
      </c>
      <c r="X1594" s="21">
        <v>0</v>
      </c>
      <c r="Z1594" s="21">
        <v>0</v>
      </c>
      <c r="AB1594" s="22">
        <v>0</v>
      </c>
      <c r="AD1594" s="5" t="str">
        <f t="shared" si="24"/>
        <v>No</v>
      </c>
      <c r="AF1594" s="28" t="s">
        <v>5838</v>
      </c>
      <c r="AG1594" s="21"/>
    </row>
    <row r="1595" spans="1:33">
      <c r="A1595" s="8" t="s">
        <v>4418</v>
      </c>
      <c r="B1595" s="8" t="s">
        <v>3845</v>
      </c>
      <c r="C1595" s="9" t="s">
        <v>235</v>
      </c>
      <c r="D1595" s="185"/>
      <c r="E1595" s="188" t="s">
        <v>4419</v>
      </c>
      <c r="F1595" s="9" t="s">
        <v>83</v>
      </c>
      <c r="G1595" s="9" t="s">
        <v>147</v>
      </c>
      <c r="H1595" s="10">
        <v>0</v>
      </c>
      <c r="I1595" s="11">
        <v>6</v>
      </c>
      <c r="J1595" s="24">
        <v>0</v>
      </c>
      <c r="K1595" s="20"/>
      <c r="L1595" s="14">
        <v>0</v>
      </c>
      <c r="N1595" s="21">
        <v>0</v>
      </c>
      <c r="P1595" s="21">
        <v>0</v>
      </c>
      <c r="R1595" s="21">
        <v>0</v>
      </c>
      <c r="T1595" s="21">
        <v>0</v>
      </c>
      <c r="V1595" s="21">
        <v>0</v>
      </c>
      <c r="X1595" s="21">
        <v>0</v>
      </c>
      <c r="Z1595" s="21">
        <v>225823</v>
      </c>
      <c r="AB1595" s="22">
        <v>225823</v>
      </c>
      <c r="AD1595" s="5" t="str">
        <f t="shared" si="24"/>
        <v>No</v>
      </c>
      <c r="AF1595" s="28"/>
      <c r="AG1595" s="21"/>
    </row>
    <row r="1596" spans="1:33">
      <c r="A1596" s="8" t="s">
        <v>5060</v>
      </c>
      <c r="B1596" s="8" t="s">
        <v>5061</v>
      </c>
      <c r="C1596" s="9" t="s">
        <v>91</v>
      </c>
      <c r="D1596" s="185" t="s">
        <v>5062</v>
      </c>
      <c r="E1596" s="188" t="s">
        <v>5063</v>
      </c>
      <c r="F1596" s="9" t="s">
        <v>83</v>
      </c>
      <c r="G1596" s="9" t="s">
        <v>147</v>
      </c>
      <c r="H1596" s="10">
        <v>0</v>
      </c>
      <c r="I1596" s="11">
        <v>6</v>
      </c>
      <c r="J1596" s="24">
        <v>0</v>
      </c>
      <c r="K1596" s="20"/>
      <c r="L1596" s="14">
        <v>0</v>
      </c>
      <c r="N1596" s="21">
        <v>0</v>
      </c>
      <c r="P1596" s="21">
        <v>0</v>
      </c>
      <c r="R1596" s="21">
        <v>0</v>
      </c>
      <c r="T1596" s="21">
        <v>0</v>
      </c>
      <c r="V1596" s="21">
        <v>0</v>
      </c>
      <c r="X1596" s="21">
        <v>0</v>
      </c>
      <c r="Z1596" s="21">
        <v>509731</v>
      </c>
      <c r="AB1596" s="22">
        <v>509731</v>
      </c>
      <c r="AD1596" s="5" t="str">
        <f t="shared" si="24"/>
        <v>No</v>
      </c>
      <c r="AF1596" s="28"/>
      <c r="AG1596" s="21"/>
    </row>
    <row r="1597" spans="1:33">
      <c r="A1597" s="8" t="s">
        <v>6620</v>
      </c>
      <c r="B1597" s="8" t="s">
        <v>1660</v>
      </c>
      <c r="C1597" s="9" t="s">
        <v>275</v>
      </c>
      <c r="D1597" s="185" t="s">
        <v>2221</v>
      </c>
      <c r="E1597" s="188" t="s">
        <v>2222</v>
      </c>
      <c r="F1597" s="9" t="s">
        <v>1320</v>
      </c>
      <c r="G1597" s="9" t="s">
        <v>147</v>
      </c>
      <c r="H1597" s="10">
        <v>0</v>
      </c>
      <c r="I1597" s="11">
        <v>6</v>
      </c>
      <c r="J1597" s="24">
        <v>0</v>
      </c>
      <c r="K1597" s="20"/>
      <c r="L1597" s="14">
        <v>0</v>
      </c>
      <c r="N1597" s="21">
        <v>0</v>
      </c>
      <c r="P1597" s="21">
        <v>0</v>
      </c>
      <c r="R1597" s="21">
        <v>0</v>
      </c>
      <c r="T1597" s="21">
        <v>0</v>
      </c>
      <c r="V1597" s="21">
        <v>0</v>
      </c>
      <c r="X1597" s="21">
        <v>0</v>
      </c>
      <c r="Z1597" s="21">
        <v>32044</v>
      </c>
      <c r="AB1597" s="22">
        <v>32044</v>
      </c>
      <c r="AD1597" s="5" t="str">
        <f t="shared" si="24"/>
        <v>No</v>
      </c>
      <c r="AF1597" s="28"/>
      <c r="AG1597" s="21"/>
    </row>
    <row r="1598" spans="1:33">
      <c r="A1598" s="8" t="s">
        <v>3722</v>
      </c>
      <c r="B1598" s="8" t="s">
        <v>6470</v>
      </c>
      <c r="C1598" s="9" t="s">
        <v>278</v>
      </c>
      <c r="D1598" s="185" t="s">
        <v>3723</v>
      </c>
      <c r="E1598" s="188" t="s">
        <v>3724</v>
      </c>
      <c r="F1598" s="9" t="s">
        <v>157</v>
      </c>
      <c r="G1598" s="9" t="s">
        <v>147</v>
      </c>
      <c r="H1598" s="10">
        <v>0</v>
      </c>
      <c r="I1598" s="11">
        <v>6</v>
      </c>
      <c r="J1598" s="24">
        <v>0</v>
      </c>
      <c r="K1598" s="20"/>
      <c r="L1598" s="14">
        <v>0</v>
      </c>
      <c r="N1598" s="21">
        <v>0</v>
      </c>
      <c r="P1598" s="21">
        <v>0</v>
      </c>
      <c r="R1598" s="21">
        <v>0</v>
      </c>
      <c r="T1598" s="21">
        <v>0</v>
      </c>
      <c r="V1598" s="21">
        <v>0</v>
      </c>
      <c r="X1598" s="21">
        <v>0</v>
      </c>
      <c r="Z1598" s="21">
        <v>43192</v>
      </c>
      <c r="AB1598" s="22">
        <v>43192</v>
      </c>
      <c r="AD1598" s="5" t="str">
        <f t="shared" si="24"/>
        <v>No</v>
      </c>
      <c r="AF1598" s="28"/>
      <c r="AG1598" s="21"/>
    </row>
    <row r="1599" spans="1:33">
      <c r="A1599" s="8" t="s">
        <v>1716</v>
      </c>
      <c r="B1599" s="8" t="s">
        <v>1717</v>
      </c>
      <c r="C1599" s="9" t="s">
        <v>648</v>
      </c>
      <c r="D1599" s="185" t="s">
        <v>1718</v>
      </c>
      <c r="E1599" s="188" t="s">
        <v>1719</v>
      </c>
      <c r="F1599" s="9" t="s">
        <v>157</v>
      </c>
      <c r="G1599" s="9" t="s">
        <v>147</v>
      </c>
      <c r="H1599" s="10">
        <v>0</v>
      </c>
      <c r="I1599" s="11">
        <v>6</v>
      </c>
      <c r="J1599" s="24">
        <v>0</v>
      </c>
      <c r="K1599" s="20"/>
      <c r="L1599" s="14">
        <v>0</v>
      </c>
      <c r="N1599" s="21">
        <v>0</v>
      </c>
      <c r="P1599" s="21">
        <v>0</v>
      </c>
      <c r="R1599" s="21">
        <v>0</v>
      </c>
      <c r="T1599" s="21">
        <v>0</v>
      </c>
      <c r="V1599" s="21">
        <v>0</v>
      </c>
      <c r="X1599" s="21">
        <v>0</v>
      </c>
      <c r="Z1599" s="21">
        <v>84631</v>
      </c>
      <c r="AB1599" s="22">
        <v>84631</v>
      </c>
      <c r="AD1599" s="5" t="str">
        <f t="shared" si="24"/>
        <v>No</v>
      </c>
      <c r="AF1599" s="28"/>
      <c r="AG1599" s="21"/>
    </row>
    <row r="1600" spans="1:33">
      <c r="A1600" s="8" t="s">
        <v>3778</v>
      </c>
      <c r="B1600" s="8" t="s">
        <v>3779</v>
      </c>
      <c r="C1600" s="9" t="s">
        <v>278</v>
      </c>
      <c r="D1600" s="185" t="s">
        <v>3780</v>
      </c>
      <c r="E1600" s="188" t="s">
        <v>3781</v>
      </c>
      <c r="F1600" s="9" t="s">
        <v>83</v>
      </c>
      <c r="G1600" s="9" t="s">
        <v>147</v>
      </c>
      <c r="H1600" s="10">
        <v>0</v>
      </c>
      <c r="I1600" s="11">
        <v>6</v>
      </c>
      <c r="J1600" s="24">
        <v>0</v>
      </c>
      <c r="K1600" s="20"/>
      <c r="L1600" s="14">
        <v>0</v>
      </c>
      <c r="N1600" s="21">
        <v>0</v>
      </c>
      <c r="P1600" s="21">
        <v>0</v>
      </c>
      <c r="R1600" s="21">
        <v>0</v>
      </c>
      <c r="T1600" s="21">
        <v>0</v>
      </c>
      <c r="V1600" s="21">
        <v>0</v>
      </c>
      <c r="X1600" s="21">
        <v>0</v>
      </c>
      <c r="Z1600" s="21">
        <v>23310</v>
      </c>
      <c r="AB1600" s="22">
        <v>23310</v>
      </c>
      <c r="AD1600" s="5" t="str">
        <f t="shared" si="24"/>
        <v>No</v>
      </c>
      <c r="AF1600" s="28"/>
      <c r="AG1600" s="21"/>
    </row>
    <row r="1601" spans="1:33">
      <c r="A1601" s="8" t="s">
        <v>4473</v>
      </c>
      <c r="B1601" s="8" t="s">
        <v>4474</v>
      </c>
      <c r="C1601" s="9" t="s">
        <v>454</v>
      </c>
      <c r="D1601" s="185" t="s">
        <v>4475</v>
      </c>
      <c r="E1601" s="188" t="s">
        <v>4476</v>
      </c>
      <c r="F1601" s="9" t="s">
        <v>83</v>
      </c>
      <c r="G1601" s="9" t="s">
        <v>147</v>
      </c>
      <c r="H1601" s="10">
        <v>0</v>
      </c>
      <c r="I1601" s="11">
        <v>6</v>
      </c>
      <c r="J1601" s="24">
        <v>0</v>
      </c>
      <c r="K1601" s="20"/>
      <c r="L1601" s="14">
        <v>0</v>
      </c>
      <c r="N1601" s="21">
        <v>0</v>
      </c>
      <c r="P1601" s="21">
        <v>0</v>
      </c>
      <c r="R1601" s="21">
        <v>0</v>
      </c>
      <c r="T1601" s="21">
        <v>0</v>
      </c>
      <c r="V1601" s="21">
        <v>0</v>
      </c>
      <c r="X1601" s="21">
        <v>0</v>
      </c>
      <c r="Z1601" s="21">
        <v>0</v>
      </c>
      <c r="AB1601" s="22">
        <v>0</v>
      </c>
      <c r="AD1601" s="5" t="str">
        <f t="shared" si="24"/>
        <v>No</v>
      </c>
      <c r="AF1601" s="28"/>
      <c r="AG1601" s="21"/>
    </row>
    <row r="1602" spans="1:33">
      <c r="A1602" s="8" t="s">
        <v>3752</v>
      </c>
      <c r="B1602" s="8" t="s">
        <v>6467</v>
      </c>
      <c r="C1602" s="9" t="s">
        <v>278</v>
      </c>
      <c r="D1602" s="185" t="s">
        <v>3753</v>
      </c>
      <c r="E1602" s="188" t="s">
        <v>3754</v>
      </c>
      <c r="F1602" s="9" t="s">
        <v>83</v>
      </c>
      <c r="G1602" s="9" t="s">
        <v>147</v>
      </c>
      <c r="H1602" s="10">
        <v>0</v>
      </c>
      <c r="I1602" s="11">
        <v>6</v>
      </c>
      <c r="J1602" s="24">
        <v>0</v>
      </c>
      <c r="K1602" s="20"/>
      <c r="L1602" s="14">
        <v>0</v>
      </c>
      <c r="N1602" s="21">
        <v>0</v>
      </c>
      <c r="P1602" s="21">
        <v>0</v>
      </c>
      <c r="R1602" s="21">
        <v>0</v>
      </c>
      <c r="T1602" s="21">
        <v>0</v>
      </c>
      <c r="V1602" s="21">
        <v>0</v>
      </c>
      <c r="X1602" s="21">
        <v>0</v>
      </c>
      <c r="Z1602" s="21">
        <v>21996</v>
      </c>
      <c r="AB1602" s="22">
        <v>21996</v>
      </c>
      <c r="AD1602" s="5" t="str">
        <f t="shared" si="24"/>
        <v>No</v>
      </c>
      <c r="AF1602" s="28"/>
      <c r="AG1602" s="21"/>
    </row>
    <row r="1603" spans="1:33">
      <c r="A1603" s="8" t="s">
        <v>3310</v>
      </c>
      <c r="B1603" s="8" t="s">
        <v>3311</v>
      </c>
      <c r="C1603" s="9" t="s">
        <v>555</v>
      </c>
      <c r="D1603" s="185" t="s">
        <v>3312</v>
      </c>
      <c r="E1603" s="188" t="s">
        <v>3313</v>
      </c>
      <c r="F1603" s="9" t="s">
        <v>83</v>
      </c>
      <c r="G1603" s="9" t="s">
        <v>147</v>
      </c>
      <c r="H1603" s="10">
        <v>0</v>
      </c>
      <c r="I1603" s="11">
        <v>6</v>
      </c>
      <c r="J1603" s="24">
        <v>0</v>
      </c>
      <c r="K1603" s="20"/>
      <c r="L1603" s="14">
        <v>0</v>
      </c>
      <c r="N1603" s="21">
        <v>0</v>
      </c>
      <c r="P1603" s="21">
        <v>0</v>
      </c>
      <c r="R1603" s="21">
        <v>0</v>
      </c>
      <c r="T1603" s="21">
        <v>0</v>
      </c>
      <c r="V1603" s="21">
        <v>0</v>
      </c>
      <c r="X1603" s="21">
        <v>0</v>
      </c>
      <c r="Z1603" s="21">
        <v>229744</v>
      </c>
      <c r="AB1603" s="22">
        <v>229744</v>
      </c>
      <c r="AD1603" s="5" t="str">
        <f t="shared" ref="AD1603:AD1666" si="25">IF(AC1603&amp;AA1603&amp;Y1603&amp;W1603&amp;U1603&amp;S1603&amp;Q1603&amp;O1603&amp;M1603&amp;K1603&lt;&gt;"","Yes","No")</f>
        <v>No</v>
      </c>
      <c r="AF1603" s="28"/>
      <c r="AG1603" s="21"/>
    </row>
    <row r="1604" spans="1:33">
      <c r="A1604" s="8" t="s">
        <v>4129</v>
      </c>
      <c r="B1604" s="8" t="s">
        <v>4130</v>
      </c>
      <c r="C1604" s="9" t="s">
        <v>168</v>
      </c>
      <c r="D1604" s="185" t="s">
        <v>4131</v>
      </c>
      <c r="E1604" s="188">
        <v>10</v>
      </c>
      <c r="F1604" s="9" t="s">
        <v>36</v>
      </c>
      <c r="G1604" s="9" t="s">
        <v>5756</v>
      </c>
      <c r="H1604" s="10">
        <v>0</v>
      </c>
      <c r="I1604" s="11">
        <v>6</v>
      </c>
      <c r="J1604" s="24">
        <v>0</v>
      </c>
      <c r="K1604" s="20"/>
      <c r="L1604" s="14">
        <v>0</v>
      </c>
      <c r="N1604" s="21">
        <v>0</v>
      </c>
      <c r="P1604" s="21">
        <v>0</v>
      </c>
      <c r="R1604" s="21">
        <v>0</v>
      </c>
      <c r="T1604" s="21">
        <v>0</v>
      </c>
      <c r="V1604" s="21">
        <v>0</v>
      </c>
      <c r="X1604" s="21">
        <v>0</v>
      </c>
      <c r="Z1604" s="21">
        <v>118207</v>
      </c>
      <c r="AB1604" s="22">
        <v>118207</v>
      </c>
      <c r="AD1604" s="5" t="str">
        <f t="shared" si="25"/>
        <v>No</v>
      </c>
      <c r="AF1604" s="28"/>
      <c r="AG1604" s="21"/>
    </row>
    <row r="1605" spans="1:33">
      <c r="A1605" s="8" t="s">
        <v>3982</v>
      </c>
      <c r="B1605" s="8" t="s">
        <v>1337</v>
      </c>
      <c r="C1605" s="9" t="s">
        <v>42</v>
      </c>
      <c r="D1605" s="185">
        <v>2009</v>
      </c>
      <c r="E1605" s="188">
        <v>20009</v>
      </c>
      <c r="F1605" s="9" t="s">
        <v>83</v>
      </c>
      <c r="G1605" s="9" t="s">
        <v>5756</v>
      </c>
      <c r="H1605" s="10">
        <v>423566</v>
      </c>
      <c r="I1605" s="11">
        <v>6</v>
      </c>
      <c r="J1605" s="24">
        <v>0</v>
      </c>
      <c r="K1605" s="20"/>
      <c r="L1605" s="14">
        <v>0</v>
      </c>
      <c r="N1605" s="21">
        <v>0</v>
      </c>
      <c r="P1605" s="21">
        <v>0</v>
      </c>
      <c r="R1605" s="21">
        <v>0</v>
      </c>
      <c r="T1605" s="21">
        <v>0</v>
      </c>
      <c r="V1605" s="21">
        <v>0</v>
      </c>
      <c r="X1605" s="21">
        <v>0</v>
      </c>
      <c r="Z1605" s="21">
        <v>197982</v>
      </c>
      <c r="AB1605" s="22">
        <v>197982</v>
      </c>
      <c r="AD1605" s="5" t="str">
        <f t="shared" si="25"/>
        <v>No</v>
      </c>
      <c r="AF1605" s="28"/>
      <c r="AG1605" s="21"/>
    </row>
    <row r="1606" spans="1:33">
      <c r="A1606" s="8" t="s">
        <v>1683</v>
      </c>
      <c r="B1606" s="8" t="s">
        <v>1572</v>
      </c>
      <c r="C1606" s="9" t="s">
        <v>178</v>
      </c>
      <c r="D1606" s="185" t="s">
        <v>1684</v>
      </c>
      <c r="E1606" s="188" t="s">
        <v>1685</v>
      </c>
      <c r="F1606" s="9" t="s">
        <v>83</v>
      </c>
      <c r="G1606" s="9" t="s">
        <v>147</v>
      </c>
      <c r="H1606" s="10">
        <v>0</v>
      </c>
      <c r="I1606" s="11">
        <v>6</v>
      </c>
      <c r="J1606" s="24">
        <v>0</v>
      </c>
      <c r="K1606" s="20"/>
      <c r="L1606" s="14">
        <v>0</v>
      </c>
      <c r="N1606" s="21">
        <v>0</v>
      </c>
      <c r="P1606" s="21">
        <v>0</v>
      </c>
      <c r="R1606" s="21">
        <v>0</v>
      </c>
      <c r="T1606" s="21">
        <v>0</v>
      </c>
      <c r="V1606" s="21">
        <v>0</v>
      </c>
      <c r="X1606" s="21">
        <v>0</v>
      </c>
      <c r="Z1606" s="21">
        <v>145057</v>
      </c>
      <c r="AB1606" s="22">
        <v>145057</v>
      </c>
      <c r="AD1606" s="5" t="str">
        <f t="shared" si="25"/>
        <v>No</v>
      </c>
      <c r="AF1606" s="28"/>
      <c r="AG1606" s="21"/>
    </row>
    <row r="1607" spans="1:33">
      <c r="A1607" s="8" t="s">
        <v>942</v>
      </c>
      <c r="B1607" s="8" t="s">
        <v>6080</v>
      </c>
      <c r="C1607" s="9" t="s">
        <v>129</v>
      </c>
      <c r="D1607" s="185" t="s">
        <v>944</v>
      </c>
      <c r="E1607" s="188" t="s">
        <v>945</v>
      </c>
      <c r="F1607" s="9" t="s">
        <v>83</v>
      </c>
      <c r="G1607" s="9" t="s">
        <v>147</v>
      </c>
      <c r="H1607" s="10">
        <v>0</v>
      </c>
      <c r="I1607" s="11">
        <v>6</v>
      </c>
      <c r="J1607" s="24">
        <v>0</v>
      </c>
      <c r="K1607" s="20"/>
      <c r="L1607" s="14">
        <v>0</v>
      </c>
      <c r="N1607" s="21">
        <v>0</v>
      </c>
      <c r="P1607" s="21">
        <v>0</v>
      </c>
      <c r="R1607" s="21">
        <v>0</v>
      </c>
      <c r="T1607" s="21">
        <v>0</v>
      </c>
      <c r="V1607" s="21">
        <v>0</v>
      </c>
      <c r="X1607" s="21">
        <v>0</v>
      </c>
      <c r="Z1607" s="21">
        <v>14902</v>
      </c>
      <c r="AB1607" s="22">
        <v>14902</v>
      </c>
      <c r="AD1607" s="5" t="str">
        <f t="shared" si="25"/>
        <v>No</v>
      </c>
      <c r="AF1607" s="28"/>
      <c r="AG1607" s="21"/>
    </row>
    <row r="1608" spans="1:33">
      <c r="A1608" s="8" t="s">
        <v>330</v>
      </c>
      <c r="B1608" s="8" t="s">
        <v>331</v>
      </c>
      <c r="C1608" s="9" t="s">
        <v>160</v>
      </c>
      <c r="D1608" s="185" t="s">
        <v>332</v>
      </c>
      <c r="E1608" s="188">
        <v>11140</v>
      </c>
      <c r="F1608" s="9" t="s">
        <v>36</v>
      </c>
      <c r="G1608" s="9" t="s">
        <v>5756</v>
      </c>
      <c r="H1608" s="10">
        <v>0</v>
      </c>
      <c r="I1608" s="11">
        <v>6</v>
      </c>
      <c r="J1608" s="24">
        <v>0</v>
      </c>
      <c r="K1608" s="20"/>
      <c r="L1608" s="14">
        <v>0</v>
      </c>
      <c r="N1608" s="21">
        <v>0</v>
      </c>
      <c r="P1608" s="21">
        <v>0</v>
      </c>
      <c r="R1608" s="21">
        <v>0</v>
      </c>
      <c r="T1608" s="21">
        <v>0</v>
      </c>
      <c r="V1608" s="21">
        <v>0</v>
      </c>
      <c r="X1608" s="21">
        <v>0</v>
      </c>
      <c r="Z1608" s="21">
        <v>0</v>
      </c>
      <c r="AB1608" s="22">
        <v>0</v>
      </c>
      <c r="AD1608" s="5" t="str">
        <f t="shared" si="25"/>
        <v>No</v>
      </c>
      <c r="AF1608" s="28"/>
      <c r="AG1608" s="21"/>
    </row>
    <row r="1609" spans="1:33">
      <c r="A1609" s="8" t="s">
        <v>2873</v>
      </c>
      <c r="B1609" s="8" t="s">
        <v>2874</v>
      </c>
      <c r="C1609" s="9" t="s">
        <v>124</v>
      </c>
      <c r="D1609" s="185" t="s">
        <v>2875</v>
      </c>
      <c r="E1609" s="188" t="s">
        <v>2876</v>
      </c>
      <c r="F1609" s="9" t="s">
        <v>83</v>
      </c>
      <c r="G1609" s="9" t="s">
        <v>147</v>
      </c>
      <c r="H1609" s="10">
        <v>0</v>
      </c>
      <c r="I1609" s="11">
        <v>6</v>
      </c>
      <c r="J1609" s="24">
        <v>0</v>
      </c>
      <c r="K1609" s="20"/>
      <c r="L1609" s="14">
        <v>0</v>
      </c>
      <c r="N1609" s="21">
        <v>0</v>
      </c>
      <c r="P1609" s="21">
        <v>0</v>
      </c>
      <c r="R1609" s="21">
        <v>0</v>
      </c>
      <c r="T1609" s="21">
        <v>0</v>
      </c>
      <c r="V1609" s="21">
        <v>0</v>
      </c>
      <c r="X1609" s="21">
        <v>0</v>
      </c>
      <c r="Z1609" s="21">
        <v>0</v>
      </c>
      <c r="AB1609" s="22">
        <v>0</v>
      </c>
      <c r="AD1609" s="5" t="str">
        <f t="shared" si="25"/>
        <v>No</v>
      </c>
      <c r="AF1609" s="28"/>
      <c r="AG1609" s="21"/>
    </row>
    <row r="1610" spans="1:33">
      <c r="A1610" s="8" t="s">
        <v>6624</v>
      </c>
      <c r="B1610" s="8" t="s">
        <v>5147</v>
      </c>
      <c r="C1610" s="9" t="s">
        <v>120</v>
      </c>
      <c r="D1610" s="185" t="s">
        <v>5148</v>
      </c>
      <c r="E1610" s="188" t="s">
        <v>5149</v>
      </c>
      <c r="F1610" s="9" t="s">
        <v>83</v>
      </c>
      <c r="G1610" s="9" t="s">
        <v>147</v>
      </c>
      <c r="H1610" s="10">
        <v>0</v>
      </c>
      <c r="I1610" s="11">
        <v>6</v>
      </c>
      <c r="J1610" s="24">
        <v>0</v>
      </c>
      <c r="K1610" s="20"/>
      <c r="L1610" s="14">
        <v>0</v>
      </c>
      <c r="N1610" s="21">
        <v>0</v>
      </c>
      <c r="P1610" s="21">
        <v>0</v>
      </c>
      <c r="R1610" s="21">
        <v>0</v>
      </c>
      <c r="T1610" s="21">
        <v>0</v>
      </c>
      <c r="V1610" s="21">
        <v>0</v>
      </c>
      <c r="X1610" s="21">
        <v>0</v>
      </c>
      <c r="Z1610" s="21">
        <v>519239</v>
      </c>
      <c r="AB1610" s="22">
        <v>519239</v>
      </c>
      <c r="AD1610" s="5" t="str">
        <f t="shared" si="25"/>
        <v>No</v>
      </c>
      <c r="AF1610" s="28"/>
      <c r="AG1610" s="21"/>
    </row>
    <row r="1611" spans="1:33">
      <c r="A1611" s="8" t="s">
        <v>3191</v>
      </c>
      <c r="B1611" s="8" t="s">
        <v>3192</v>
      </c>
      <c r="C1611" s="9" t="s">
        <v>50</v>
      </c>
      <c r="D1611" s="185" t="s">
        <v>3193</v>
      </c>
      <c r="E1611" s="188" t="s">
        <v>3194</v>
      </c>
      <c r="F1611" s="9" t="s">
        <v>83</v>
      </c>
      <c r="G1611" s="9" t="s">
        <v>147</v>
      </c>
      <c r="H1611" s="10">
        <v>0</v>
      </c>
      <c r="I1611" s="11">
        <v>6</v>
      </c>
      <c r="J1611" s="24">
        <v>0</v>
      </c>
      <c r="K1611" s="20"/>
      <c r="L1611" s="14">
        <v>0</v>
      </c>
      <c r="N1611" s="21">
        <v>0</v>
      </c>
      <c r="P1611" s="21">
        <v>0</v>
      </c>
      <c r="R1611" s="21">
        <v>0</v>
      </c>
      <c r="T1611" s="21">
        <v>0</v>
      </c>
      <c r="V1611" s="21">
        <v>0</v>
      </c>
      <c r="X1611" s="21">
        <v>0</v>
      </c>
      <c r="Z1611" s="21">
        <v>0</v>
      </c>
      <c r="AB1611" s="22">
        <v>0</v>
      </c>
      <c r="AD1611" s="5" t="str">
        <f t="shared" si="25"/>
        <v>No</v>
      </c>
      <c r="AF1611" s="28"/>
      <c r="AG1611" s="21"/>
    </row>
    <row r="1612" spans="1:33">
      <c r="A1612" s="8" t="s">
        <v>3667</v>
      </c>
      <c r="B1612" s="8" t="s">
        <v>3668</v>
      </c>
      <c r="C1612" s="9" t="s">
        <v>73</v>
      </c>
      <c r="D1612" s="185" t="s">
        <v>3669</v>
      </c>
      <c r="E1612" s="188">
        <v>66152</v>
      </c>
      <c r="F1612" s="9" t="s">
        <v>36</v>
      </c>
      <c r="G1612" s="9" t="s">
        <v>5756</v>
      </c>
      <c r="H1612" s="10">
        <v>0</v>
      </c>
      <c r="I1612" s="11">
        <v>6</v>
      </c>
      <c r="J1612" s="24">
        <v>0</v>
      </c>
      <c r="K1612" s="20"/>
      <c r="L1612" s="14">
        <v>0</v>
      </c>
      <c r="N1612" s="21">
        <v>0</v>
      </c>
      <c r="P1612" s="21">
        <v>0</v>
      </c>
      <c r="R1612" s="21">
        <v>0</v>
      </c>
      <c r="T1612" s="21">
        <v>0</v>
      </c>
      <c r="V1612" s="21">
        <v>0</v>
      </c>
      <c r="X1612" s="21">
        <v>0</v>
      </c>
      <c r="Z1612" s="21">
        <v>0</v>
      </c>
      <c r="AB1612" s="22">
        <v>0</v>
      </c>
      <c r="AD1612" s="5" t="str">
        <f t="shared" si="25"/>
        <v>No</v>
      </c>
      <c r="AF1612" s="28"/>
      <c r="AG1612" s="21"/>
    </row>
    <row r="1613" spans="1:33">
      <c r="A1613" s="8" t="s">
        <v>6621</v>
      </c>
      <c r="B1613" s="8" t="s">
        <v>2136</v>
      </c>
      <c r="C1613" s="9" t="s">
        <v>275</v>
      </c>
      <c r="D1613" s="185" t="s">
        <v>2137</v>
      </c>
      <c r="E1613" s="188" t="s">
        <v>2138</v>
      </c>
      <c r="F1613" s="9" t="s">
        <v>157</v>
      </c>
      <c r="G1613" s="9" t="s">
        <v>147</v>
      </c>
      <c r="H1613" s="10">
        <v>0</v>
      </c>
      <c r="I1613" s="11">
        <v>6</v>
      </c>
      <c r="J1613" s="24">
        <v>0</v>
      </c>
      <c r="K1613" s="20"/>
      <c r="L1613" s="14">
        <v>0</v>
      </c>
      <c r="N1613" s="21">
        <v>0</v>
      </c>
      <c r="P1613" s="21">
        <v>0</v>
      </c>
      <c r="R1613" s="21">
        <v>0</v>
      </c>
      <c r="T1613" s="21">
        <v>0</v>
      </c>
      <c r="V1613" s="21">
        <v>0</v>
      </c>
      <c r="X1613" s="21">
        <v>0</v>
      </c>
      <c r="Z1613" s="21">
        <v>45050</v>
      </c>
      <c r="AB1613" s="22">
        <v>45050</v>
      </c>
      <c r="AD1613" s="5" t="str">
        <f t="shared" si="25"/>
        <v>No</v>
      </c>
      <c r="AF1613" s="28"/>
      <c r="AG1613" s="21"/>
    </row>
    <row r="1614" spans="1:33">
      <c r="A1614" s="8" t="s">
        <v>4342</v>
      </c>
      <c r="B1614" s="8" t="s">
        <v>4343</v>
      </c>
      <c r="C1614" s="9" t="s">
        <v>235</v>
      </c>
      <c r="D1614" s="185" t="s">
        <v>4344</v>
      </c>
      <c r="E1614" s="188" t="s">
        <v>4345</v>
      </c>
      <c r="F1614" s="9" t="s">
        <v>83</v>
      </c>
      <c r="G1614" s="9" t="s">
        <v>147</v>
      </c>
      <c r="H1614" s="10">
        <v>0</v>
      </c>
      <c r="I1614" s="11">
        <v>6</v>
      </c>
      <c r="J1614" s="24">
        <v>0</v>
      </c>
      <c r="K1614" s="20"/>
      <c r="L1614" s="14">
        <v>0</v>
      </c>
      <c r="N1614" s="21">
        <v>0</v>
      </c>
      <c r="P1614" s="21">
        <v>0</v>
      </c>
      <c r="R1614" s="21">
        <v>0</v>
      </c>
      <c r="T1614" s="21">
        <v>0</v>
      </c>
      <c r="V1614" s="21">
        <v>0</v>
      </c>
      <c r="X1614" s="21">
        <v>0</v>
      </c>
      <c r="Z1614" s="21">
        <v>157285</v>
      </c>
      <c r="AB1614" s="22">
        <v>157285</v>
      </c>
      <c r="AD1614" s="5" t="str">
        <f t="shared" si="25"/>
        <v>No</v>
      </c>
      <c r="AF1614" s="28"/>
      <c r="AG1614" s="21"/>
    </row>
    <row r="1615" spans="1:33">
      <c r="A1615" s="8" t="s">
        <v>352</v>
      </c>
      <c r="B1615" s="8" t="s">
        <v>6459</v>
      </c>
      <c r="C1615" s="9" t="s">
        <v>73</v>
      </c>
      <c r="D1615" s="185" t="s">
        <v>353</v>
      </c>
      <c r="E1615" s="188" t="s">
        <v>354</v>
      </c>
      <c r="F1615" s="9" t="s">
        <v>83</v>
      </c>
      <c r="G1615" s="9" t="s">
        <v>147</v>
      </c>
      <c r="H1615" s="10">
        <v>0</v>
      </c>
      <c r="I1615" s="11">
        <v>6</v>
      </c>
      <c r="J1615" s="24">
        <v>0</v>
      </c>
      <c r="K1615" s="20"/>
      <c r="L1615" s="14">
        <v>0</v>
      </c>
      <c r="N1615" s="21">
        <v>0</v>
      </c>
      <c r="P1615" s="21">
        <v>0</v>
      </c>
      <c r="R1615" s="21">
        <v>0</v>
      </c>
      <c r="T1615" s="21">
        <v>0</v>
      </c>
      <c r="V1615" s="21">
        <v>0</v>
      </c>
      <c r="X1615" s="21">
        <v>0</v>
      </c>
      <c r="Z1615" s="21">
        <v>0</v>
      </c>
      <c r="AB1615" s="22">
        <v>0</v>
      </c>
      <c r="AD1615" s="5" t="str">
        <f t="shared" si="25"/>
        <v>No</v>
      </c>
      <c r="AF1615" s="28"/>
      <c r="AG1615" s="21"/>
    </row>
    <row r="1616" spans="1:33">
      <c r="A1616" s="8" t="s">
        <v>5957</v>
      </c>
      <c r="B1616" s="8" t="s">
        <v>1951</v>
      </c>
      <c r="C1616" s="9" t="s">
        <v>42</v>
      </c>
      <c r="D1616" s="185" t="s">
        <v>4611</v>
      </c>
      <c r="E1616" s="188" t="s">
        <v>4612</v>
      </c>
      <c r="F1616" s="9" t="s">
        <v>83</v>
      </c>
      <c r="G1616" s="9" t="s">
        <v>147</v>
      </c>
      <c r="H1616" s="10">
        <v>0</v>
      </c>
      <c r="I1616" s="11">
        <v>6</v>
      </c>
      <c r="J1616" s="24">
        <v>0</v>
      </c>
      <c r="K1616" s="20"/>
      <c r="L1616" s="14">
        <v>0</v>
      </c>
      <c r="N1616" s="21">
        <v>0</v>
      </c>
      <c r="P1616" s="21">
        <v>0</v>
      </c>
      <c r="R1616" s="21">
        <v>0</v>
      </c>
      <c r="T1616" s="21">
        <v>0</v>
      </c>
      <c r="V1616" s="21">
        <v>0</v>
      </c>
      <c r="X1616" s="21">
        <v>0</v>
      </c>
      <c r="Z1616" s="21">
        <v>360870</v>
      </c>
      <c r="AB1616" s="22">
        <v>360870</v>
      </c>
      <c r="AD1616" s="5" t="str">
        <f t="shared" si="25"/>
        <v>No</v>
      </c>
      <c r="AF1616" s="28"/>
      <c r="AG1616" s="21"/>
    </row>
    <row r="1617" spans="1:33">
      <c r="A1617" s="8" t="s">
        <v>276</v>
      </c>
      <c r="B1617" s="8" t="s">
        <v>277</v>
      </c>
      <c r="C1617" s="9" t="s">
        <v>278</v>
      </c>
      <c r="D1617" s="185" t="s">
        <v>279</v>
      </c>
      <c r="E1617" s="188">
        <v>77075</v>
      </c>
      <c r="F1617" s="9" t="s">
        <v>36</v>
      </c>
      <c r="G1617" s="9" t="s">
        <v>5756</v>
      </c>
      <c r="H1617" s="10">
        <v>0</v>
      </c>
      <c r="I1617" s="11">
        <v>6</v>
      </c>
      <c r="J1617" s="24">
        <v>0</v>
      </c>
      <c r="K1617" s="20"/>
      <c r="L1617" s="14">
        <v>0</v>
      </c>
      <c r="N1617" s="21">
        <v>0</v>
      </c>
      <c r="P1617" s="21">
        <v>0</v>
      </c>
      <c r="R1617" s="21">
        <v>0</v>
      </c>
      <c r="T1617" s="21">
        <v>0</v>
      </c>
      <c r="V1617" s="21">
        <v>0</v>
      </c>
      <c r="X1617" s="21">
        <v>0</v>
      </c>
      <c r="Z1617" s="21">
        <v>16260</v>
      </c>
      <c r="AB1617" s="22">
        <v>16260</v>
      </c>
      <c r="AD1617" s="5" t="str">
        <f t="shared" si="25"/>
        <v>No</v>
      </c>
      <c r="AF1617" s="28"/>
      <c r="AG1617" s="21"/>
    </row>
    <row r="1618" spans="1:33">
      <c r="A1618" s="8" t="s">
        <v>4775</v>
      </c>
      <c r="B1618" s="8" t="s">
        <v>1205</v>
      </c>
      <c r="C1618" s="9" t="s">
        <v>39</v>
      </c>
      <c r="D1618" s="185" t="s">
        <v>4776</v>
      </c>
      <c r="E1618" s="188">
        <v>99376</v>
      </c>
      <c r="F1618" s="9" t="s">
        <v>36</v>
      </c>
      <c r="G1618" s="9" t="s">
        <v>5756</v>
      </c>
      <c r="H1618" s="10">
        <v>0</v>
      </c>
      <c r="I1618" s="11">
        <v>6</v>
      </c>
      <c r="J1618" s="24">
        <v>0</v>
      </c>
      <c r="K1618" s="20"/>
      <c r="L1618" s="14">
        <v>0</v>
      </c>
      <c r="N1618" s="21">
        <v>0</v>
      </c>
      <c r="P1618" s="21">
        <v>0</v>
      </c>
      <c r="R1618" s="21">
        <v>0</v>
      </c>
      <c r="T1618" s="21">
        <v>0</v>
      </c>
      <c r="V1618" s="21">
        <v>0</v>
      </c>
      <c r="X1618" s="21">
        <v>0</v>
      </c>
      <c r="Z1618" s="21">
        <v>0</v>
      </c>
      <c r="AB1618" s="22">
        <v>0</v>
      </c>
      <c r="AD1618" s="5" t="str">
        <f t="shared" si="25"/>
        <v>No</v>
      </c>
      <c r="AF1618" s="28"/>
      <c r="AG1618" s="21"/>
    </row>
    <row r="1619" spans="1:33">
      <c r="A1619" s="8" t="s">
        <v>6248</v>
      </c>
      <c r="B1619" s="8" t="s">
        <v>6249</v>
      </c>
      <c r="C1619" s="9" t="s">
        <v>91</v>
      </c>
      <c r="D1619" s="185"/>
      <c r="E1619" s="188">
        <v>90250</v>
      </c>
      <c r="F1619" s="9" t="s">
        <v>83</v>
      </c>
      <c r="G1619" s="9" t="s">
        <v>5756</v>
      </c>
      <c r="H1619" s="10">
        <v>12150996</v>
      </c>
      <c r="I1619" s="11">
        <v>6</v>
      </c>
      <c r="J1619" s="24">
        <v>0</v>
      </c>
      <c r="K1619" s="20"/>
      <c r="L1619" s="14">
        <v>0</v>
      </c>
      <c r="N1619" s="21">
        <v>0</v>
      </c>
      <c r="P1619" s="21">
        <v>0</v>
      </c>
      <c r="R1619" s="21">
        <v>0</v>
      </c>
      <c r="T1619" s="21">
        <v>0</v>
      </c>
      <c r="V1619" s="21">
        <v>0</v>
      </c>
      <c r="X1619" s="21">
        <v>0</v>
      </c>
      <c r="Z1619" s="21">
        <v>0</v>
      </c>
      <c r="AB1619" s="22">
        <v>0</v>
      </c>
      <c r="AD1619" s="5" t="str">
        <f t="shared" si="25"/>
        <v>No</v>
      </c>
      <c r="AF1619" s="28"/>
      <c r="AG1619" s="21"/>
    </row>
    <row r="1620" spans="1:33">
      <c r="A1620" s="8" t="s">
        <v>3125</v>
      </c>
      <c r="B1620" s="8" t="s">
        <v>3126</v>
      </c>
      <c r="C1620" s="9" t="s">
        <v>233</v>
      </c>
      <c r="D1620" s="185">
        <v>3066</v>
      </c>
      <c r="E1620" s="188">
        <v>30066</v>
      </c>
      <c r="F1620" s="9" t="s">
        <v>543</v>
      </c>
      <c r="G1620" s="9" t="s">
        <v>5756</v>
      </c>
      <c r="H1620" s="10">
        <v>70889</v>
      </c>
      <c r="I1620" s="11">
        <v>6</v>
      </c>
      <c r="J1620" s="24">
        <v>0</v>
      </c>
      <c r="K1620" s="20"/>
      <c r="L1620" s="14">
        <v>0</v>
      </c>
      <c r="N1620" s="21">
        <v>0</v>
      </c>
      <c r="P1620" s="21">
        <v>0</v>
      </c>
      <c r="R1620" s="21">
        <v>0</v>
      </c>
      <c r="T1620" s="21">
        <v>0</v>
      </c>
      <c r="V1620" s="21">
        <v>0</v>
      </c>
      <c r="X1620" s="21">
        <v>0</v>
      </c>
      <c r="Z1620" s="21">
        <v>13292</v>
      </c>
      <c r="AB1620" s="22">
        <v>13292</v>
      </c>
      <c r="AD1620" s="5" t="str">
        <f t="shared" si="25"/>
        <v>No</v>
      </c>
      <c r="AF1620" s="28"/>
      <c r="AG1620" s="21"/>
    </row>
    <row r="1621" spans="1:33">
      <c r="A1621" s="8" t="s">
        <v>1620</v>
      </c>
      <c r="B1621" s="8" t="s">
        <v>1195</v>
      </c>
      <c r="C1621" s="9" t="s">
        <v>178</v>
      </c>
      <c r="D1621" s="185" t="s">
        <v>1621</v>
      </c>
      <c r="E1621" s="188" t="s">
        <v>1622</v>
      </c>
      <c r="F1621" s="9" t="s">
        <v>83</v>
      </c>
      <c r="G1621" s="9" t="s">
        <v>147</v>
      </c>
      <c r="H1621" s="10">
        <v>0</v>
      </c>
      <c r="I1621" s="11">
        <v>6</v>
      </c>
      <c r="J1621" s="24">
        <v>0</v>
      </c>
      <c r="K1621" s="20"/>
      <c r="L1621" s="14">
        <v>0</v>
      </c>
      <c r="N1621" s="21">
        <v>0</v>
      </c>
      <c r="P1621" s="21">
        <v>0</v>
      </c>
      <c r="R1621" s="21">
        <v>0</v>
      </c>
      <c r="T1621" s="21">
        <v>0</v>
      </c>
      <c r="V1621" s="21">
        <v>0</v>
      </c>
      <c r="X1621" s="21">
        <v>0</v>
      </c>
      <c r="Z1621" s="21">
        <v>115716</v>
      </c>
      <c r="AB1621" s="22">
        <v>115716</v>
      </c>
      <c r="AD1621" s="5" t="str">
        <f t="shared" si="25"/>
        <v>No</v>
      </c>
      <c r="AF1621" s="28"/>
      <c r="AG1621" s="21"/>
    </row>
    <row r="1622" spans="1:33">
      <c r="A1622" s="8" t="s">
        <v>6047</v>
      </c>
      <c r="B1622" s="8" t="s">
        <v>6117</v>
      </c>
      <c r="C1622" s="9" t="s">
        <v>79</v>
      </c>
      <c r="D1622" s="185"/>
      <c r="E1622" s="188" t="s">
        <v>6048</v>
      </c>
      <c r="F1622" s="9" t="s">
        <v>83</v>
      </c>
      <c r="G1622" s="9" t="s">
        <v>147</v>
      </c>
      <c r="H1622" s="10">
        <v>0</v>
      </c>
      <c r="I1622" s="11">
        <v>6</v>
      </c>
      <c r="J1622" s="24">
        <v>0</v>
      </c>
      <c r="K1622" s="20"/>
      <c r="L1622" s="14">
        <v>0</v>
      </c>
      <c r="N1622" s="21">
        <v>0</v>
      </c>
      <c r="P1622" s="21">
        <v>0</v>
      </c>
      <c r="R1622" s="21">
        <v>0</v>
      </c>
      <c r="T1622" s="21">
        <v>0</v>
      </c>
      <c r="V1622" s="21">
        <v>0</v>
      </c>
      <c r="X1622" s="21">
        <v>0</v>
      </c>
      <c r="Z1622" s="21">
        <v>12157</v>
      </c>
      <c r="AB1622" s="22">
        <v>12157</v>
      </c>
      <c r="AD1622" s="5" t="str">
        <f t="shared" si="25"/>
        <v>No</v>
      </c>
      <c r="AF1622" s="28"/>
      <c r="AG1622" s="21"/>
    </row>
    <row r="1623" spans="1:33">
      <c r="A1623" s="8" t="s">
        <v>1449</v>
      </c>
      <c r="B1623" s="8" t="s">
        <v>1450</v>
      </c>
      <c r="C1623" s="9" t="s">
        <v>150</v>
      </c>
      <c r="D1623" s="185" t="s">
        <v>1451</v>
      </c>
      <c r="E1623" s="188" t="s">
        <v>1452</v>
      </c>
      <c r="F1623" s="9" t="s">
        <v>157</v>
      </c>
      <c r="G1623" s="9" t="s">
        <v>147</v>
      </c>
      <c r="H1623" s="10">
        <v>0</v>
      </c>
      <c r="I1623" s="11">
        <v>6</v>
      </c>
      <c r="J1623" s="24">
        <v>0</v>
      </c>
      <c r="K1623" s="20"/>
      <c r="L1623" s="14">
        <v>0</v>
      </c>
      <c r="N1623" s="21">
        <v>0</v>
      </c>
      <c r="P1623" s="21">
        <v>0</v>
      </c>
      <c r="R1623" s="21">
        <v>0</v>
      </c>
      <c r="T1623" s="21">
        <v>0</v>
      </c>
      <c r="V1623" s="21">
        <v>0</v>
      </c>
      <c r="X1623" s="21">
        <v>0</v>
      </c>
      <c r="Z1623" s="21">
        <v>30823</v>
      </c>
      <c r="AB1623" s="22">
        <v>30823</v>
      </c>
      <c r="AD1623" s="5" t="str">
        <f t="shared" si="25"/>
        <v>No</v>
      </c>
      <c r="AF1623" s="28"/>
      <c r="AG1623" s="21"/>
    </row>
    <row r="1624" spans="1:33">
      <c r="A1624" s="8" t="s">
        <v>4937</v>
      </c>
      <c r="B1624" s="8" t="s">
        <v>4938</v>
      </c>
      <c r="C1624" s="9" t="s">
        <v>91</v>
      </c>
      <c r="D1624" s="185" t="s">
        <v>4939</v>
      </c>
      <c r="E1624" s="188" t="s">
        <v>4940</v>
      </c>
      <c r="F1624" s="9" t="s">
        <v>83</v>
      </c>
      <c r="G1624" s="9" t="s">
        <v>147</v>
      </c>
      <c r="H1624" s="10">
        <v>0</v>
      </c>
      <c r="I1624" s="11">
        <v>6</v>
      </c>
      <c r="J1624" s="24">
        <v>0</v>
      </c>
      <c r="K1624" s="20"/>
      <c r="L1624" s="14">
        <v>0</v>
      </c>
      <c r="N1624" s="21">
        <v>0</v>
      </c>
      <c r="P1624" s="21">
        <v>0</v>
      </c>
      <c r="R1624" s="21">
        <v>0</v>
      </c>
      <c r="T1624" s="21">
        <v>0</v>
      </c>
      <c r="V1624" s="21">
        <v>0</v>
      </c>
      <c r="X1624" s="21">
        <v>0</v>
      </c>
      <c r="Z1624" s="21">
        <v>124780</v>
      </c>
      <c r="AB1624" s="22">
        <v>124780</v>
      </c>
      <c r="AD1624" s="5" t="str">
        <f t="shared" si="25"/>
        <v>No</v>
      </c>
      <c r="AF1624" s="28"/>
      <c r="AG1624" s="21"/>
    </row>
    <row r="1625" spans="1:33">
      <c r="A1625" s="8" t="s">
        <v>5993</v>
      </c>
      <c r="B1625" s="8" t="s">
        <v>5487</v>
      </c>
      <c r="C1625" s="9" t="s">
        <v>132</v>
      </c>
      <c r="D1625" s="185" t="s">
        <v>5488</v>
      </c>
      <c r="E1625" s="188" t="s">
        <v>5489</v>
      </c>
      <c r="F1625" s="9" t="s">
        <v>157</v>
      </c>
      <c r="G1625" s="9" t="s">
        <v>147</v>
      </c>
      <c r="H1625" s="10">
        <v>0</v>
      </c>
      <c r="I1625" s="11">
        <v>6</v>
      </c>
      <c r="J1625" s="24">
        <v>0</v>
      </c>
      <c r="K1625" s="20"/>
      <c r="L1625" s="14">
        <v>0</v>
      </c>
      <c r="N1625" s="21">
        <v>0</v>
      </c>
      <c r="P1625" s="21">
        <v>0</v>
      </c>
      <c r="R1625" s="21">
        <v>0</v>
      </c>
      <c r="T1625" s="21">
        <v>0</v>
      </c>
      <c r="V1625" s="21">
        <v>0</v>
      </c>
      <c r="X1625" s="21">
        <v>0</v>
      </c>
      <c r="Z1625" s="21">
        <v>111493</v>
      </c>
      <c r="AB1625" s="22">
        <v>111493</v>
      </c>
      <c r="AD1625" s="5" t="str">
        <f t="shared" si="25"/>
        <v>No</v>
      </c>
      <c r="AF1625" s="28"/>
      <c r="AG1625" s="21"/>
    </row>
    <row r="1626" spans="1:33">
      <c r="A1626" s="8" t="s">
        <v>2852</v>
      </c>
      <c r="B1626" s="8" t="s">
        <v>323</v>
      </c>
      <c r="C1626" s="9" t="s">
        <v>124</v>
      </c>
      <c r="D1626" s="185" t="s">
        <v>2853</v>
      </c>
      <c r="E1626" s="188" t="s">
        <v>2854</v>
      </c>
      <c r="F1626" s="9" t="s">
        <v>1320</v>
      </c>
      <c r="G1626" s="9" t="s">
        <v>147</v>
      </c>
      <c r="H1626" s="10">
        <v>0</v>
      </c>
      <c r="I1626" s="11">
        <v>6</v>
      </c>
      <c r="J1626" s="24">
        <v>0</v>
      </c>
      <c r="K1626" s="20"/>
      <c r="L1626" s="14">
        <v>0</v>
      </c>
      <c r="N1626" s="21">
        <v>0</v>
      </c>
      <c r="P1626" s="21">
        <v>0</v>
      </c>
      <c r="R1626" s="21">
        <v>0</v>
      </c>
      <c r="T1626" s="21">
        <v>0</v>
      </c>
      <c r="V1626" s="21">
        <v>0</v>
      </c>
      <c r="X1626" s="21">
        <v>0</v>
      </c>
      <c r="Z1626" s="21">
        <v>0</v>
      </c>
      <c r="AB1626" s="22">
        <v>0</v>
      </c>
      <c r="AD1626" s="5" t="str">
        <f t="shared" si="25"/>
        <v>No</v>
      </c>
      <c r="AF1626" s="28"/>
      <c r="AG1626" s="21"/>
    </row>
    <row r="1627" spans="1:33">
      <c r="A1627" s="8" t="s">
        <v>6622</v>
      </c>
      <c r="B1627" s="8" t="s">
        <v>4361</v>
      </c>
      <c r="C1627" s="9" t="s">
        <v>235</v>
      </c>
      <c r="D1627" s="185" t="s">
        <v>4362</v>
      </c>
      <c r="E1627" s="188" t="s">
        <v>4363</v>
      </c>
      <c r="F1627" s="9" t="s">
        <v>83</v>
      </c>
      <c r="G1627" s="9" t="s">
        <v>147</v>
      </c>
      <c r="H1627" s="10">
        <v>0</v>
      </c>
      <c r="I1627" s="11">
        <v>6</v>
      </c>
      <c r="J1627" s="24">
        <v>0</v>
      </c>
      <c r="K1627" s="20"/>
      <c r="L1627" s="14">
        <v>0</v>
      </c>
      <c r="N1627" s="21">
        <v>0</v>
      </c>
      <c r="P1627" s="21">
        <v>0</v>
      </c>
      <c r="R1627" s="21">
        <v>0</v>
      </c>
      <c r="T1627" s="21">
        <v>0</v>
      </c>
      <c r="V1627" s="21">
        <v>0</v>
      </c>
      <c r="X1627" s="21">
        <v>0</v>
      </c>
      <c r="Z1627" s="21">
        <v>113322</v>
      </c>
      <c r="AB1627" s="22">
        <v>113322</v>
      </c>
      <c r="AD1627" s="5" t="str">
        <f t="shared" si="25"/>
        <v>No</v>
      </c>
      <c r="AF1627" s="28"/>
      <c r="AG1627" s="21"/>
    </row>
    <row r="1628" spans="1:33">
      <c r="A1628" s="8" t="s">
        <v>4705</v>
      </c>
      <c r="B1628" s="8" t="s">
        <v>4684</v>
      </c>
      <c r="C1628" s="9" t="s">
        <v>42</v>
      </c>
      <c r="D1628" s="185" t="s">
        <v>4706</v>
      </c>
      <c r="E1628" s="188" t="s">
        <v>4707</v>
      </c>
      <c r="F1628" s="9" t="s">
        <v>83</v>
      </c>
      <c r="G1628" s="9" t="s">
        <v>147</v>
      </c>
      <c r="H1628" s="10">
        <v>0</v>
      </c>
      <c r="I1628" s="11">
        <v>6</v>
      </c>
      <c r="J1628" s="24">
        <v>0</v>
      </c>
      <c r="K1628" s="20"/>
      <c r="L1628" s="14">
        <v>0</v>
      </c>
      <c r="N1628" s="21">
        <v>0</v>
      </c>
      <c r="P1628" s="21">
        <v>0</v>
      </c>
      <c r="R1628" s="21">
        <v>0</v>
      </c>
      <c r="T1628" s="21">
        <v>0</v>
      </c>
      <c r="V1628" s="21">
        <v>0</v>
      </c>
      <c r="X1628" s="21">
        <v>0</v>
      </c>
      <c r="Z1628" s="21">
        <v>150288</v>
      </c>
      <c r="AB1628" s="22">
        <v>150288</v>
      </c>
      <c r="AD1628" s="5" t="str">
        <f t="shared" si="25"/>
        <v>No</v>
      </c>
      <c r="AF1628" s="28"/>
      <c r="AG1628" s="21"/>
    </row>
    <row r="1629" spans="1:33">
      <c r="A1629" s="8" t="s">
        <v>1554</v>
      </c>
      <c r="B1629" s="8" t="s">
        <v>1555</v>
      </c>
      <c r="C1629" s="9" t="s">
        <v>178</v>
      </c>
      <c r="D1629" s="185" t="s">
        <v>1556</v>
      </c>
      <c r="E1629" s="188" t="s">
        <v>1557</v>
      </c>
      <c r="F1629" s="9" t="s">
        <v>88</v>
      </c>
      <c r="G1629" s="9" t="s">
        <v>147</v>
      </c>
      <c r="H1629" s="10">
        <v>0</v>
      </c>
      <c r="I1629" s="11">
        <v>6</v>
      </c>
      <c r="J1629" s="24">
        <v>0</v>
      </c>
      <c r="K1629" s="20"/>
      <c r="L1629" s="14">
        <v>0</v>
      </c>
      <c r="N1629" s="21">
        <v>0</v>
      </c>
      <c r="P1629" s="21">
        <v>0</v>
      </c>
      <c r="R1629" s="21">
        <v>0</v>
      </c>
      <c r="T1629" s="21">
        <v>0</v>
      </c>
      <c r="V1629" s="21">
        <v>0</v>
      </c>
      <c r="X1629" s="21">
        <v>0</v>
      </c>
      <c r="Z1629" s="21">
        <v>299508</v>
      </c>
      <c r="AB1629" s="22">
        <v>299508</v>
      </c>
      <c r="AD1629" s="5" t="str">
        <f t="shared" si="25"/>
        <v>No</v>
      </c>
      <c r="AF1629" s="28"/>
      <c r="AG1629" s="21"/>
    </row>
    <row r="1630" spans="1:33">
      <c r="A1630" s="8" t="s">
        <v>2313</v>
      </c>
      <c r="B1630" s="8" t="s">
        <v>2314</v>
      </c>
      <c r="C1630" s="9" t="s">
        <v>106</v>
      </c>
      <c r="D1630" s="185" t="s">
        <v>2315</v>
      </c>
      <c r="E1630" s="188" t="s">
        <v>2316</v>
      </c>
      <c r="F1630" s="9" t="s">
        <v>157</v>
      </c>
      <c r="G1630" s="9" t="s">
        <v>147</v>
      </c>
      <c r="H1630" s="10">
        <v>0</v>
      </c>
      <c r="I1630" s="11">
        <v>6</v>
      </c>
      <c r="J1630" s="24">
        <v>0</v>
      </c>
      <c r="K1630" s="20"/>
      <c r="L1630" s="14">
        <v>0</v>
      </c>
      <c r="N1630" s="21">
        <v>0</v>
      </c>
      <c r="P1630" s="21">
        <v>0</v>
      </c>
      <c r="R1630" s="21">
        <v>0</v>
      </c>
      <c r="T1630" s="21">
        <v>0</v>
      </c>
      <c r="V1630" s="21">
        <v>0</v>
      </c>
      <c r="X1630" s="21">
        <v>0</v>
      </c>
      <c r="Z1630" s="21">
        <v>3095</v>
      </c>
      <c r="AB1630" s="22">
        <v>3095</v>
      </c>
      <c r="AD1630" s="5" t="str">
        <f t="shared" si="25"/>
        <v>No</v>
      </c>
      <c r="AF1630" s="28"/>
      <c r="AG1630" s="21"/>
    </row>
    <row r="1631" spans="1:33">
      <c r="A1631" s="8" t="s">
        <v>6632</v>
      </c>
      <c r="B1631" s="8" t="s">
        <v>2009</v>
      </c>
      <c r="C1631" s="9" t="s">
        <v>69</v>
      </c>
      <c r="D1631" s="185" t="s">
        <v>2010</v>
      </c>
      <c r="E1631" s="188" t="s">
        <v>2011</v>
      </c>
      <c r="F1631" s="9" t="s">
        <v>157</v>
      </c>
      <c r="G1631" s="9" t="s">
        <v>147</v>
      </c>
      <c r="H1631" s="10">
        <v>0</v>
      </c>
      <c r="I1631" s="11">
        <v>6</v>
      </c>
      <c r="J1631" s="24">
        <v>0</v>
      </c>
      <c r="K1631" s="20"/>
      <c r="L1631" s="14">
        <v>0</v>
      </c>
      <c r="N1631" s="21">
        <v>0</v>
      </c>
      <c r="P1631" s="21">
        <v>0</v>
      </c>
      <c r="R1631" s="21">
        <v>0</v>
      </c>
      <c r="T1631" s="21">
        <v>0</v>
      </c>
      <c r="V1631" s="21">
        <v>0</v>
      </c>
      <c r="X1631" s="21">
        <v>0</v>
      </c>
      <c r="Z1631" s="21">
        <v>136068</v>
      </c>
      <c r="AB1631" s="22">
        <v>136068</v>
      </c>
      <c r="AD1631" s="5" t="str">
        <f t="shared" si="25"/>
        <v>No</v>
      </c>
      <c r="AF1631" s="28"/>
      <c r="AG1631" s="21"/>
    </row>
    <row r="1632" spans="1:33">
      <c r="A1632" s="8" t="s">
        <v>6254</v>
      </c>
      <c r="B1632" s="8" t="s">
        <v>6255</v>
      </c>
      <c r="C1632" s="9" t="s">
        <v>91</v>
      </c>
      <c r="D1632" s="185"/>
      <c r="E1632" s="188">
        <v>90253</v>
      </c>
      <c r="F1632" s="9" t="s">
        <v>83</v>
      </c>
      <c r="G1632" s="9" t="s">
        <v>5756</v>
      </c>
      <c r="H1632" s="10">
        <v>12150996</v>
      </c>
      <c r="I1632" s="11">
        <v>6</v>
      </c>
      <c r="J1632" s="24">
        <v>0</v>
      </c>
      <c r="K1632" s="20"/>
      <c r="L1632" s="14">
        <v>0</v>
      </c>
      <c r="N1632" s="21">
        <v>0</v>
      </c>
      <c r="P1632" s="21">
        <v>0</v>
      </c>
      <c r="R1632" s="21">
        <v>0</v>
      </c>
      <c r="T1632" s="21">
        <v>0</v>
      </c>
      <c r="V1632" s="21">
        <v>0</v>
      </c>
      <c r="X1632" s="21">
        <v>0</v>
      </c>
      <c r="Z1632" s="21">
        <v>0</v>
      </c>
      <c r="AB1632" s="22">
        <v>0</v>
      </c>
      <c r="AD1632" s="5" t="str">
        <f t="shared" si="25"/>
        <v>No</v>
      </c>
      <c r="AF1632" s="28"/>
      <c r="AG1632" s="21"/>
    </row>
    <row r="1633" spans="1:33">
      <c r="A1633" s="8" t="s">
        <v>5057</v>
      </c>
      <c r="B1633" s="8" t="s">
        <v>1030</v>
      </c>
      <c r="C1633" s="9" t="s">
        <v>91</v>
      </c>
      <c r="D1633" s="185" t="s">
        <v>5058</v>
      </c>
      <c r="E1633" s="188" t="s">
        <v>5059</v>
      </c>
      <c r="F1633" s="9" t="s">
        <v>83</v>
      </c>
      <c r="G1633" s="9" t="s">
        <v>147</v>
      </c>
      <c r="H1633" s="10">
        <v>0</v>
      </c>
      <c r="I1633" s="11">
        <v>6</v>
      </c>
      <c r="J1633" s="24">
        <v>0</v>
      </c>
      <c r="K1633" s="20"/>
      <c r="L1633" s="14">
        <v>0</v>
      </c>
      <c r="N1633" s="21">
        <v>0</v>
      </c>
      <c r="P1633" s="21">
        <v>0</v>
      </c>
      <c r="R1633" s="21">
        <v>0</v>
      </c>
      <c r="T1633" s="21">
        <v>0</v>
      </c>
      <c r="V1633" s="21">
        <v>0</v>
      </c>
      <c r="X1633" s="21">
        <v>0</v>
      </c>
      <c r="Z1633" s="21">
        <v>324551</v>
      </c>
      <c r="AB1633" s="22">
        <v>324551</v>
      </c>
      <c r="AD1633" s="5" t="str">
        <f t="shared" si="25"/>
        <v>No</v>
      </c>
      <c r="AF1633" s="28"/>
      <c r="AG1633" s="21"/>
    </row>
    <row r="1634" spans="1:33">
      <c r="A1634" s="8" t="s">
        <v>6271</v>
      </c>
      <c r="B1634" s="8" t="s">
        <v>134</v>
      </c>
      <c r="C1634" s="9" t="s">
        <v>466</v>
      </c>
      <c r="D1634" s="185">
        <v>3098</v>
      </c>
      <c r="E1634" s="188" t="s">
        <v>6272</v>
      </c>
      <c r="F1634" s="9" t="s">
        <v>83</v>
      </c>
      <c r="G1634" s="9" t="s">
        <v>147</v>
      </c>
      <c r="H1634" s="10">
        <v>0</v>
      </c>
      <c r="I1634" s="11">
        <v>6</v>
      </c>
      <c r="J1634" s="24">
        <v>0</v>
      </c>
      <c r="K1634" s="20"/>
      <c r="L1634" s="14">
        <v>0</v>
      </c>
      <c r="N1634" s="21">
        <v>0</v>
      </c>
      <c r="P1634" s="21">
        <v>0</v>
      </c>
      <c r="R1634" s="21">
        <v>0</v>
      </c>
      <c r="T1634" s="21">
        <v>0</v>
      </c>
      <c r="V1634" s="21">
        <v>0</v>
      </c>
      <c r="X1634" s="21">
        <v>0</v>
      </c>
      <c r="Z1634" s="21">
        <v>61825</v>
      </c>
      <c r="AB1634" s="22">
        <v>61825</v>
      </c>
      <c r="AD1634" s="5" t="str">
        <f t="shared" si="25"/>
        <v>No</v>
      </c>
      <c r="AF1634" s="28"/>
      <c r="AG1634" s="21"/>
    </row>
    <row r="1635" spans="1:33">
      <c r="A1635" s="8" t="s">
        <v>6256</v>
      </c>
      <c r="B1635" s="8" t="s">
        <v>6257</v>
      </c>
      <c r="C1635" s="9" t="s">
        <v>91</v>
      </c>
      <c r="D1635" s="185"/>
      <c r="E1635" s="188">
        <v>90289</v>
      </c>
      <c r="F1635" s="9" t="s">
        <v>83</v>
      </c>
      <c r="G1635" s="9" t="s">
        <v>5756</v>
      </c>
      <c r="H1635" s="10">
        <v>12150996</v>
      </c>
      <c r="I1635" s="11">
        <v>5</v>
      </c>
      <c r="J1635" s="24">
        <v>0</v>
      </c>
      <c r="K1635" s="20"/>
      <c r="L1635" s="14">
        <v>0</v>
      </c>
      <c r="N1635" s="21">
        <v>0</v>
      </c>
      <c r="P1635" s="21">
        <v>0</v>
      </c>
      <c r="R1635" s="21">
        <v>0</v>
      </c>
      <c r="T1635" s="21">
        <v>0</v>
      </c>
      <c r="V1635" s="21">
        <v>0</v>
      </c>
      <c r="X1635" s="21">
        <v>0</v>
      </c>
      <c r="Z1635" s="21">
        <v>0</v>
      </c>
      <c r="AB1635" s="22">
        <v>0</v>
      </c>
      <c r="AD1635" s="5" t="str">
        <f t="shared" si="25"/>
        <v>No</v>
      </c>
      <c r="AF1635" s="28"/>
      <c r="AG1635" s="21"/>
    </row>
    <row r="1636" spans="1:33">
      <c r="A1636" s="8" t="s">
        <v>243</v>
      </c>
      <c r="B1636" s="8" t="s">
        <v>244</v>
      </c>
      <c r="C1636" s="9" t="s">
        <v>235</v>
      </c>
      <c r="D1636" s="185">
        <v>4229</v>
      </c>
      <c r="E1636" s="188">
        <v>40229</v>
      </c>
      <c r="F1636" s="9" t="s">
        <v>83</v>
      </c>
      <c r="G1636" s="9" t="s">
        <v>5756</v>
      </c>
      <c r="H1636" s="10">
        <v>280648</v>
      </c>
      <c r="I1636" s="11">
        <v>5</v>
      </c>
      <c r="J1636" s="24">
        <v>0</v>
      </c>
      <c r="K1636" s="20"/>
      <c r="L1636" s="14">
        <v>0</v>
      </c>
      <c r="N1636" s="21">
        <v>0</v>
      </c>
      <c r="P1636" s="21">
        <v>0</v>
      </c>
      <c r="R1636" s="21">
        <v>0</v>
      </c>
      <c r="T1636" s="21">
        <v>0</v>
      </c>
      <c r="V1636" s="21">
        <v>0</v>
      </c>
      <c r="X1636" s="21">
        <v>0</v>
      </c>
      <c r="Z1636" s="21">
        <v>183433</v>
      </c>
      <c r="AB1636" s="22">
        <v>183433</v>
      </c>
      <c r="AD1636" s="5" t="str">
        <f t="shared" si="25"/>
        <v>No</v>
      </c>
      <c r="AF1636" s="28"/>
      <c r="AG1636" s="21"/>
    </row>
    <row r="1637" spans="1:33">
      <c r="A1637" s="8" t="s">
        <v>6270</v>
      </c>
      <c r="B1637" s="8" t="s">
        <v>4163</v>
      </c>
      <c r="C1637" s="9" t="s">
        <v>91</v>
      </c>
      <c r="D1637" s="185"/>
      <c r="E1637" s="188">
        <v>90297</v>
      </c>
      <c r="F1637" s="9" t="s">
        <v>125</v>
      </c>
      <c r="G1637" s="9" t="s">
        <v>5756</v>
      </c>
      <c r="H1637" s="10">
        <v>59219</v>
      </c>
      <c r="I1637" s="11">
        <v>5</v>
      </c>
      <c r="J1637" s="24">
        <v>0</v>
      </c>
      <c r="K1637" s="20"/>
      <c r="L1637" s="14">
        <v>0</v>
      </c>
      <c r="N1637" s="21">
        <v>0</v>
      </c>
      <c r="P1637" s="21">
        <v>0</v>
      </c>
      <c r="R1637" s="21">
        <v>0</v>
      </c>
      <c r="T1637" s="21">
        <v>0</v>
      </c>
      <c r="V1637" s="21">
        <v>0</v>
      </c>
      <c r="X1637" s="21">
        <v>0</v>
      </c>
      <c r="Z1637" s="21">
        <v>1226</v>
      </c>
      <c r="AB1637" s="22">
        <v>1226</v>
      </c>
      <c r="AD1637" s="5" t="str">
        <f t="shared" si="25"/>
        <v>No</v>
      </c>
      <c r="AF1637" s="28"/>
      <c r="AG1637" s="21"/>
    </row>
    <row r="1638" spans="1:33">
      <c r="A1638" s="8" t="s">
        <v>3748</v>
      </c>
      <c r="B1638" s="8" t="s">
        <v>3749</v>
      </c>
      <c r="C1638" s="9" t="s">
        <v>278</v>
      </c>
      <c r="D1638" s="185" t="s">
        <v>3750</v>
      </c>
      <c r="E1638" s="188" t="s">
        <v>3751</v>
      </c>
      <c r="F1638" s="9" t="s">
        <v>157</v>
      </c>
      <c r="G1638" s="9" t="s">
        <v>147</v>
      </c>
      <c r="H1638" s="10">
        <v>0</v>
      </c>
      <c r="I1638" s="11">
        <v>5</v>
      </c>
      <c r="J1638" s="24">
        <v>0</v>
      </c>
      <c r="K1638" s="20"/>
      <c r="L1638" s="14">
        <v>0</v>
      </c>
      <c r="N1638" s="21">
        <v>0</v>
      </c>
      <c r="P1638" s="21">
        <v>0</v>
      </c>
      <c r="R1638" s="21">
        <v>0</v>
      </c>
      <c r="T1638" s="21">
        <v>0</v>
      </c>
      <c r="V1638" s="21">
        <v>0</v>
      </c>
      <c r="X1638" s="21">
        <v>0</v>
      </c>
      <c r="Z1638" s="21">
        <v>30428</v>
      </c>
      <c r="AB1638" s="22">
        <v>30428</v>
      </c>
      <c r="AD1638" s="5" t="str">
        <f t="shared" si="25"/>
        <v>No</v>
      </c>
      <c r="AF1638" s="28"/>
      <c r="AG1638" s="21"/>
    </row>
    <row r="1639" spans="1:33">
      <c r="A1639" s="8" t="s">
        <v>1088</v>
      </c>
      <c r="B1639" s="8" t="s">
        <v>1089</v>
      </c>
      <c r="C1639" s="9" t="s">
        <v>42</v>
      </c>
      <c r="D1639" s="185">
        <v>2215</v>
      </c>
      <c r="E1639" s="188">
        <v>20215</v>
      </c>
      <c r="F1639" s="9" t="s">
        <v>83</v>
      </c>
      <c r="G1639" s="9" t="s">
        <v>5756</v>
      </c>
      <c r="H1639" s="10">
        <v>57840</v>
      </c>
      <c r="I1639" s="11">
        <v>5</v>
      </c>
      <c r="J1639" s="24">
        <v>0</v>
      </c>
      <c r="K1639" s="20"/>
      <c r="L1639" s="14">
        <v>0</v>
      </c>
      <c r="N1639" s="21">
        <v>0</v>
      </c>
      <c r="P1639" s="21">
        <v>0</v>
      </c>
      <c r="R1639" s="21">
        <v>0</v>
      </c>
      <c r="T1639" s="21">
        <v>0</v>
      </c>
      <c r="V1639" s="21">
        <v>0</v>
      </c>
      <c r="X1639" s="21">
        <v>0</v>
      </c>
      <c r="Z1639" s="21">
        <v>285526</v>
      </c>
      <c r="AB1639" s="22">
        <v>285526</v>
      </c>
      <c r="AD1639" s="5" t="str">
        <f t="shared" si="25"/>
        <v>No</v>
      </c>
      <c r="AF1639" s="28"/>
      <c r="AG1639" s="21"/>
    </row>
    <row r="1640" spans="1:33">
      <c r="A1640" s="8" t="s">
        <v>3719</v>
      </c>
      <c r="B1640" s="8" t="s">
        <v>6451</v>
      </c>
      <c r="C1640" s="9" t="s">
        <v>39</v>
      </c>
      <c r="D1640" s="185" t="s">
        <v>3990</v>
      </c>
      <c r="E1640" s="188" t="s">
        <v>3991</v>
      </c>
      <c r="F1640" s="9" t="s">
        <v>83</v>
      </c>
      <c r="G1640" s="9" t="s">
        <v>147</v>
      </c>
      <c r="H1640" s="10">
        <v>0</v>
      </c>
      <c r="I1640" s="11">
        <v>5</v>
      </c>
      <c r="J1640" s="24">
        <v>0</v>
      </c>
      <c r="K1640" s="20"/>
      <c r="L1640" s="14">
        <v>0</v>
      </c>
      <c r="N1640" s="21">
        <v>0</v>
      </c>
      <c r="P1640" s="21">
        <v>0</v>
      </c>
      <c r="R1640" s="21">
        <v>0</v>
      </c>
      <c r="T1640" s="21">
        <v>0</v>
      </c>
      <c r="V1640" s="21">
        <v>0</v>
      </c>
      <c r="X1640" s="21">
        <v>0</v>
      </c>
      <c r="Z1640" s="21">
        <v>0</v>
      </c>
      <c r="AB1640" s="22">
        <v>0</v>
      </c>
      <c r="AD1640" s="5" t="str">
        <f t="shared" si="25"/>
        <v>No</v>
      </c>
      <c r="AF1640" s="28"/>
      <c r="AG1640" s="21"/>
    </row>
    <row r="1641" spans="1:33">
      <c r="A1641" s="8" t="s">
        <v>5015</v>
      </c>
      <c r="B1641" s="8" t="s">
        <v>635</v>
      </c>
      <c r="C1641" s="9" t="s">
        <v>91</v>
      </c>
      <c r="D1641" s="185" t="s">
        <v>5016</v>
      </c>
      <c r="E1641" s="188" t="s">
        <v>5017</v>
      </c>
      <c r="F1641" s="9" t="s">
        <v>83</v>
      </c>
      <c r="G1641" s="9" t="s">
        <v>147</v>
      </c>
      <c r="H1641" s="10">
        <v>0</v>
      </c>
      <c r="I1641" s="11">
        <v>5</v>
      </c>
      <c r="J1641" s="24">
        <v>0</v>
      </c>
      <c r="K1641" s="20"/>
      <c r="L1641" s="14">
        <v>0</v>
      </c>
      <c r="N1641" s="21">
        <v>0</v>
      </c>
      <c r="P1641" s="21">
        <v>0</v>
      </c>
      <c r="R1641" s="21">
        <v>0</v>
      </c>
      <c r="T1641" s="21">
        <v>0</v>
      </c>
      <c r="V1641" s="21">
        <v>0</v>
      </c>
      <c r="X1641" s="21">
        <v>0</v>
      </c>
      <c r="Z1641" s="21">
        <v>56191</v>
      </c>
      <c r="AB1641" s="22">
        <v>56191</v>
      </c>
      <c r="AD1641" s="5" t="str">
        <f t="shared" si="25"/>
        <v>No</v>
      </c>
      <c r="AF1641" s="28"/>
      <c r="AG1641" s="21"/>
    </row>
    <row r="1642" spans="1:33">
      <c r="A1642" s="8" t="s">
        <v>3664</v>
      </c>
      <c r="B1642" s="8" t="s">
        <v>2747</v>
      </c>
      <c r="C1642" s="9" t="s">
        <v>65</v>
      </c>
      <c r="D1642" s="185" t="s">
        <v>3665</v>
      </c>
      <c r="E1642" s="188">
        <v>239</v>
      </c>
      <c r="F1642" s="9" t="s">
        <v>36</v>
      </c>
      <c r="G1642" s="9" t="s">
        <v>5756</v>
      </c>
      <c r="H1642" s="10">
        <v>0</v>
      </c>
      <c r="I1642" s="11">
        <v>5</v>
      </c>
      <c r="J1642" s="24">
        <v>0</v>
      </c>
      <c r="K1642" s="20"/>
      <c r="L1642" s="14">
        <v>0</v>
      </c>
      <c r="N1642" s="21">
        <v>0</v>
      </c>
      <c r="P1642" s="21">
        <v>0</v>
      </c>
      <c r="R1642" s="21">
        <v>0</v>
      </c>
      <c r="T1642" s="21">
        <v>0</v>
      </c>
      <c r="V1642" s="21">
        <v>0</v>
      </c>
      <c r="X1642" s="21">
        <v>0</v>
      </c>
      <c r="Z1642" s="21">
        <v>0</v>
      </c>
      <c r="AB1642" s="22">
        <v>0</v>
      </c>
      <c r="AD1642" s="5" t="str">
        <f t="shared" si="25"/>
        <v>No</v>
      </c>
      <c r="AF1642" s="28"/>
      <c r="AG1642" s="21"/>
    </row>
    <row r="1643" spans="1:33">
      <c r="A1643" s="8" t="s">
        <v>6268</v>
      </c>
      <c r="B1643" s="8" t="s">
        <v>6269</v>
      </c>
      <c r="C1643" s="9" t="s">
        <v>171</v>
      </c>
      <c r="D1643" s="185"/>
      <c r="E1643" s="188">
        <v>40262</v>
      </c>
      <c r="F1643" s="9" t="s">
        <v>83</v>
      </c>
      <c r="G1643" s="9" t="s">
        <v>5756</v>
      </c>
      <c r="H1643" s="10">
        <v>5502379</v>
      </c>
      <c r="I1643" s="11">
        <v>5</v>
      </c>
      <c r="J1643" s="24">
        <v>0</v>
      </c>
      <c r="K1643" s="20"/>
      <c r="L1643" s="14">
        <v>0</v>
      </c>
      <c r="N1643" s="21">
        <v>0</v>
      </c>
      <c r="P1643" s="21">
        <v>0</v>
      </c>
      <c r="R1643" s="21">
        <v>0</v>
      </c>
      <c r="T1643" s="21">
        <v>0</v>
      </c>
      <c r="V1643" s="21">
        <v>0</v>
      </c>
      <c r="X1643" s="21">
        <v>0</v>
      </c>
      <c r="Z1643" s="21">
        <v>0</v>
      </c>
      <c r="AB1643" s="22">
        <v>0</v>
      </c>
      <c r="AD1643" s="5" t="str">
        <f t="shared" si="25"/>
        <v>No</v>
      </c>
      <c r="AF1643" s="28"/>
      <c r="AG1643" s="21"/>
    </row>
    <row r="1644" spans="1:33">
      <c r="A1644" s="8" t="s">
        <v>892</v>
      </c>
      <c r="B1644" s="8" t="s">
        <v>893</v>
      </c>
      <c r="C1644" s="9" t="s">
        <v>129</v>
      </c>
      <c r="D1644" s="185" t="s">
        <v>894</v>
      </c>
      <c r="E1644" s="188" t="s">
        <v>895</v>
      </c>
      <c r="F1644" s="9" t="s">
        <v>83</v>
      </c>
      <c r="G1644" s="9" t="s">
        <v>147</v>
      </c>
      <c r="H1644" s="10">
        <v>0</v>
      </c>
      <c r="I1644" s="11">
        <v>5</v>
      </c>
      <c r="J1644" s="24">
        <v>0</v>
      </c>
      <c r="K1644" s="20"/>
      <c r="L1644" s="14">
        <v>0</v>
      </c>
      <c r="N1644" s="21">
        <v>0</v>
      </c>
      <c r="P1644" s="21">
        <v>0</v>
      </c>
      <c r="R1644" s="21">
        <v>0</v>
      </c>
      <c r="T1644" s="21">
        <v>0</v>
      </c>
      <c r="V1644" s="21">
        <v>0</v>
      </c>
      <c r="X1644" s="21">
        <v>0</v>
      </c>
      <c r="Z1644" s="21">
        <v>13195</v>
      </c>
      <c r="AB1644" s="22">
        <v>13195</v>
      </c>
      <c r="AD1644" s="5" t="str">
        <f t="shared" si="25"/>
        <v>No</v>
      </c>
      <c r="AF1644" s="28"/>
      <c r="AG1644" s="21"/>
    </row>
    <row r="1645" spans="1:33">
      <c r="A1645" s="8" t="s">
        <v>1143</v>
      </c>
      <c r="B1645" s="8" t="s">
        <v>1144</v>
      </c>
      <c r="C1645" s="9" t="s">
        <v>466</v>
      </c>
      <c r="D1645" s="185">
        <v>5019</v>
      </c>
      <c r="E1645" s="188">
        <v>50019</v>
      </c>
      <c r="F1645" s="9" t="s">
        <v>83</v>
      </c>
      <c r="G1645" s="9" t="s">
        <v>5756</v>
      </c>
      <c r="H1645" s="10">
        <v>97503</v>
      </c>
      <c r="I1645" s="11">
        <v>5</v>
      </c>
      <c r="J1645" s="24">
        <v>0</v>
      </c>
      <c r="K1645" s="20"/>
      <c r="L1645" s="14">
        <v>0</v>
      </c>
      <c r="N1645" s="21">
        <v>0</v>
      </c>
      <c r="P1645" s="21">
        <v>0</v>
      </c>
      <c r="R1645" s="21">
        <v>0</v>
      </c>
      <c r="T1645" s="21">
        <v>0</v>
      </c>
      <c r="V1645" s="21">
        <v>0</v>
      </c>
      <c r="X1645" s="21">
        <v>0</v>
      </c>
      <c r="Z1645" s="21">
        <v>97758</v>
      </c>
      <c r="AB1645" s="22">
        <v>97758</v>
      </c>
      <c r="AD1645" s="5" t="str">
        <f t="shared" si="25"/>
        <v>No</v>
      </c>
      <c r="AF1645" s="28"/>
      <c r="AG1645" s="21"/>
    </row>
    <row r="1646" spans="1:33">
      <c r="A1646" s="8" t="s">
        <v>3537</v>
      </c>
      <c r="B1646" s="8" t="s">
        <v>1759</v>
      </c>
      <c r="C1646" s="9" t="s">
        <v>109</v>
      </c>
      <c r="D1646" s="185">
        <v>5107</v>
      </c>
      <c r="E1646" s="188">
        <v>50107</v>
      </c>
      <c r="F1646" s="9" t="s">
        <v>83</v>
      </c>
      <c r="G1646" s="9" t="s">
        <v>5756</v>
      </c>
      <c r="H1646" s="10">
        <v>229351</v>
      </c>
      <c r="I1646" s="11">
        <v>5</v>
      </c>
      <c r="J1646" s="24">
        <v>0</v>
      </c>
      <c r="K1646" s="20"/>
      <c r="L1646" s="14">
        <v>0</v>
      </c>
      <c r="N1646" s="21">
        <v>0</v>
      </c>
      <c r="P1646" s="21">
        <v>0</v>
      </c>
      <c r="R1646" s="21">
        <v>0</v>
      </c>
      <c r="T1646" s="21">
        <v>0</v>
      </c>
      <c r="V1646" s="21">
        <v>0</v>
      </c>
      <c r="X1646" s="21">
        <v>0</v>
      </c>
      <c r="Z1646" s="21">
        <v>88750</v>
      </c>
      <c r="AB1646" s="22">
        <v>88750</v>
      </c>
      <c r="AD1646" s="5" t="str">
        <f t="shared" si="25"/>
        <v>No</v>
      </c>
      <c r="AF1646" s="28"/>
      <c r="AG1646" s="21"/>
    </row>
    <row r="1647" spans="1:33">
      <c r="A1647" s="8" t="s">
        <v>1499</v>
      </c>
      <c r="B1647" s="8" t="s">
        <v>1500</v>
      </c>
      <c r="C1647" s="9" t="s">
        <v>178</v>
      </c>
      <c r="D1647" s="185" t="s">
        <v>1501</v>
      </c>
      <c r="E1647" s="188" t="s">
        <v>1502</v>
      </c>
      <c r="F1647" s="9" t="s">
        <v>83</v>
      </c>
      <c r="G1647" s="9" t="s">
        <v>147</v>
      </c>
      <c r="H1647" s="10">
        <v>0</v>
      </c>
      <c r="I1647" s="11">
        <v>5</v>
      </c>
      <c r="J1647" s="24">
        <v>0</v>
      </c>
      <c r="K1647" s="20"/>
      <c r="L1647" s="14">
        <v>0</v>
      </c>
      <c r="N1647" s="21">
        <v>0</v>
      </c>
      <c r="P1647" s="21">
        <v>0</v>
      </c>
      <c r="R1647" s="21">
        <v>0</v>
      </c>
      <c r="T1647" s="21">
        <v>0</v>
      </c>
      <c r="V1647" s="21">
        <v>0</v>
      </c>
      <c r="X1647" s="21">
        <v>0</v>
      </c>
      <c r="Z1647" s="21">
        <v>152897</v>
      </c>
      <c r="AB1647" s="22">
        <v>152897</v>
      </c>
      <c r="AD1647" s="5" t="str">
        <f t="shared" si="25"/>
        <v>No</v>
      </c>
      <c r="AF1647" s="28"/>
      <c r="AG1647" s="21"/>
    </row>
    <row r="1648" spans="1:33">
      <c r="A1648" s="8" t="s">
        <v>71</v>
      </c>
      <c r="B1648" s="8" t="s">
        <v>72</v>
      </c>
      <c r="C1648" s="9" t="s">
        <v>73</v>
      </c>
      <c r="D1648" s="185" t="s">
        <v>74</v>
      </c>
      <c r="E1648" s="188">
        <v>66188</v>
      </c>
      <c r="F1648" s="9" t="s">
        <v>36</v>
      </c>
      <c r="G1648" s="9" t="s">
        <v>5756</v>
      </c>
      <c r="H1648" s="10">
        <v>0</v>
      </c>
      <c r="I1648" s="11">
        <v>5</v>
      </c>
      <c r="J1648" s="24">
        <v>0</v>
      </c>
      <c r="K1648" s="20"/>
      <c r="L1648" s="14">
        <v>0</v>
      </c>
      <c r="N1648" s="21">
        <v>0</v>
      </c>
      <c r="P1648" s="21">
        <v>0</v>
      </c>
      <c r="R1648" s="21">
        <v>0</v>
      </c>
      <c r="T1648" s="21">
        <v>0</v>
      </c>
      <c r="V1648" s="21">
        <v>0</v>
      </c>
      <c r="X1648" s="21">
        <v>0</v>
      </c>
      <c r="Z1648" s="21">
        <v>0</v>
      </c>
      <c r="AB1648" s="22">
        <v>0</v>
      </c>
      <c r="AD1648" s="5" t="str">
        <f t="shared" si="25"/>
        <v>No</v>
      </c>
      <c r="AF1648" s="28"/>
      <c r="AG1648" s="21"/>
    </row>
    <row r="1649" spans="1:33">
      <c r="A1649" s="8" t="s">
        <v>833</v>
      </c>
      <c r="B1649" s="8" t="s">
        <v>6086</v>
      </c>
      <c r="C1649" s="9" t="s">
        <v>129</v>
      </c>
      <c r="D1649" s="185" t="s">
        <v>835</v>
      </c>
      <c r="E1649" s="188" t="s">
        <v>836</v>
      </c>
      <c r="F1649" s="9" t="s">
        <v>83</v>
      </c>
      <c r="G1649" s="9" t="s">
        <v>147</v>
      </c>
      <c r="H1649" s="10">
        <v>0</v>
      </c>
      <c r="I1649" s="11">
        <v>5</v>
      </c>
      <c r="J1649" s="24">
        <v>0</v>
      </c>
      <c r="K1649" s="20"/>
      <c r="L1649" s="14">
        <v>0</v>
      </c>
      <c r="N1649" s="21">
        <v>0</v>
      </c>
      <c r="P1649" s="21">
        <v>0</v>
      </c>
      <c r="R1649" s="21">
        <v>0</v>
      </c>
      <c r="T1649" s="21">
        <v>0</v>
      </c>
      <c r="V1649" s="21">
        <v>0</v>
      </c>
      <c r="X1649" s="21">
        <v>0</v>
      </c>
      <c r="Z1649" s="21">
        <v>4682</v>
      </c>
      <c r="AB1649" s="22">
        <v>4682</v>
      </c>
      <c r="AD1649" s="5" t="str">
        <f t="shared" si="25"/>
        <v>No</v>
      </c>
      <c r="AF1649" s="28"/>
      <c r="AG1649" s="21"/>
    </row>
    <row r="1650" spans="1:33">
      <c r="A1650" s="8" t="s">
        <v>6031</v>
      </c>
      <c r="B1650" s="8" t="s">
        <v>6104</v>
      </c>
      <c r="C1650" s="9" t="s">
        <v>580</v>
      </c>
      <c r="D1650" s="185" t="s">
        <v>6032</v>
      </c>
      <c r="E1650" s="188" t="s">
        <v>6033</v>
      </c>
      <c r="F1650" s="9" t="s">
        <v>157</v>
      </c>
      <c r="G1650" s="9" t="s">
        <v>147</v>
      </c>
      <c r="H1650" s="10">
        <v>0</v>
      </c>
      <c r="I1650" s="11">
        <v>5</v>
      </c>
      <c r="J1650" s="24">
        <v>0</v>
      </c>
      <c r="K1650" s="20"/>
      <c r="L1650" s="14">
        <v>0</v>
      </c>
      <c r="N1650" s="21">
        <v>0</v>
      </c>
      <c r="P1650" s="21">
        <v>0</v>
      </c>
      <c r="R1650" s="21">
        <v>0</v>
      </c>
      <c r="T1650" s="21">
        <v>0</v>
      </c>
      <c r="V1650" s="21">
        <v>0</v>
      </c>
      <c r="X1650" s="21">
        <v>0</v>
      </c>
      <c r="Z1650" s="21">
        <v>61541</v>
      </c>
      <c r="AB1650" s="22">
        <v>61541</v>
      </c>
      <c r="AD1650" s="5" t="str">
        <f t="shared" si="25"/>
        <v>No</v>
      </c>
      <c r="AF1650" s="28"/>
      <c r="AG1650" s="21"/>
    </row>
    <row r="1651" spans="1:33">
      <c r="A1651" s="8" t="s">
        <v>4830</v>
      </c>
      <c r="B1651" s="8" t="s">
        <v>167</v>
      </c>
      <c r="C1651" s="9" t="s">
        <v>168</v>
      </c>
      <c r="D1651" s="185" t="s">
        <v>4831</v>
      </c>
      <c r="E1651" s="188" t="s">
        <v>4832</v>
      </c>
      <c r="F1651" s="9" t="s">
        <v>157</v>
      </c>
      <c r="G1651" s="9" t="s">
        <v>147</v>
      </c>
      <c r="H1651" s="10">
        <v>0</v>
      </c>
      <c r="I1651" s="11">
        <v>5</v>
      </c>
      <c r="J1651" s="24">
        <v>0</v>
      </c>
      <c r="K1651" s="20"/>
      <c r="L1651" s="14">
        <v>0</v>
      </c>
      <c r="N1651" s="21">
        <v>0</v>
      </c>
      <c r="P1651" s="21">
        <v>0</v>
      </c>
      <c r="R1651" s="21">
        <v>0</v>
      </c>
      <c r="T1651" s="21">
        <v>0</v>
      </c>
      <c r="V1651" s="21">
        <v>0</v>
      </c>
      <c r="X1651" s="21">
        <v>0</v>
      </c>
      <c r="Z1651" s="21">
        <v>611811</v>
      </c>
      <c r="AB1651" s="22">
        <v>611811</v>
      </c>
      <c r="AD1651" s="5" t="str">
        <f t="shared" si="25"/>
        <v>No</v>
      </c>
      <c r="AF1651" s="28"/>
      <c r="AG1651" s="21"/>
    </row>
    <row r="1652" spans="1:33">
      <c r="A1652" s="8" t="s">
        <v>2020</v>
      </c>
      <c r="B1652" s="8" t="s">
        <v>2021</v>
      </c>
      <c r="C1652" s="9" t="s">
        <v>69</v>
      </c>
      <c r="D1652" s="185" t="s">
        <v>2022</v>
      </c>
      <c r="E1652" s="188" t="s">
        <v>2023</v>
      </c>
      <c r="F1652" s="9" t="s">
        <v>157</v>
      </c>
      <c r="G1652" s="9" t="s">
        <v>147</v>
      </c>
      <c r="H1652" s="10">
        <v>0</v>
      </c>
      <c r="I1652" s="11">
        <v>5</v>
      </c>
      <c r="J1652" s="24">
        <v>0</v>
      </c>
      <c r="K1652" s="20"/>
      <c r="L1652" s="14">
        <v>0</v>
      </c>
      <c r="N1652" s="21">
        <v>0</v>
      </c>
      <c r="P1652" s="21">
        <v>0</v>
      </c>
      <c r="R1652" s="21">
        <v>0</v>
      </c>
      <c r="T1652" s="21">
        <v>0</v>
      </c>
      <c r="V1652" s="21">
        <v>0</v>
      </c>
      <c r="X1652" s="21">
        <v>0</v>
      </c>
      <c r="Z1652" s="21">
        <v>59687</v>
      </c>
      <c r="AB1652" s="22">
        <v>59687</v>
      </c>
      <c r="AD1652" s="5" t="str">
        <f t="shared" si="25"/>
        <v>No</v>
      </c>
      <c r="AF1652" s="28"/>
      <c r="AG1652" s="21"/>
    </row>
    <row r="1653" spans="1:33">
      <c r="A1653" s="8" t="s">
        <v>3681</v>
      </c>
      <c r="B1653" s="8" t="s">
        <v>3682</v>
      </c>
      <c r="C1653" s="9" t="s">
        <v>58</v>
      </c>
      <c r="D1653" s="185">
        <v>5217</v>
      </c>
      <c r="E1653" s="188">
        <v>55308</v>
      </c>
      <c r="F1653" s="9" t="s">
        <v>83</v>
      </c>
      <c r="G1653" s="9" t="s">
        <v>5756</v>
      </c>
      <c r="H1653" s="10">
        <v>401661</v>
      </c>
      <c r="I1653" s="11">
        <v>5</v>
      </c>
      <c r="J1653" s="24">
        <v>0</v>
      </c>
      <c r="K1653" s="20"/>
      <c r="L1653" s="14">
        <v>0</v>
      </c>
      <c r="N1653" s="21">
        <v>0</v>
      </c>
      <c r="P1653" s="21">
        <v>0</v>
      </c>
      <c r="R1653" s="21">
        <v>0</v>
      </c>
      <c r="T1653" s="21">
        <v>0</v>
      </c>
      <c r="V1653" s="21">
        <v>0</v>
      </c>
      <c r="X1653" s="21">
        <v>0</v>
      </c>
      <c r="Z1653" s="21">
        <v>130500</v>
      </c>
      <c r="AB1653" s="22">
        <v>130500</v>
      </c>
      <c r="AD1653" s="5" t="str">
        <f t="shared" si="25"/>
        <v>No</v>
      </c>
      <c r="AF1653" s="28"/>
      <c r="AG1653" s="21"/>
    </row>
    <row r="1654" spans="1:33">
      <c r="A1654" s="8" t="s">
        <v>2743</v>
      </c>
      <c r="B1654" s="8" t="s">
        <v>2731</v>
      </c>
      <c r="C1654" s="9" t="s">
        <v>65</v>
      </c>
      <c r="D1654" s="185" t="s">
        <v>2744</v>
      </c>
      <c r="E1654" s="188" t="s">
        <v>2745</v>
      </c>
      <c r="F1654" s="9" t="s">
        <v>157</v>
      </c>
      <c r="G1654" s="9" t="s">
        <v>147</v>
      </c>
      <c r="H1654" s="10">
        <v>0</v>
      </c>
      <c r="I1654" s="11">
        <v>5</v>
      </c>
      <c r="J1654" s="24">
        <v>0</v>
      </c>
      <c r="K1654" s="20"/>
      <c r="L1654" s="14">
        <v>0</v>
      </c>
      <c r="N1654" s="21">
        <v>0</v>
      </c>
      <c r="P1654" s="21">
        <v>0</v>
      </c>
      <c r="R1654" s="21">
        <v>0</v>
      </c>
      <c r="T1654" s="21">
        <v>0</v>
      </c>
      <c r="V1654" s="21">
        <v>0</v>
      </c>
      <c r="X1654" s="21">
        <v>0</v>
      </c>
      <c r="Z1654" s="21">
        <v>42443</v>
      </c>
      <c r="AB1654" s="22">
        <v>42443</v>
      </c>
      <c r="AD1654" s="5" t="str">
        <f t="shared" si="25"/>
        <v>No</v>
      </c>
      <c r="AF1654" s="28"/>
      <c r="AG1654" s="21"/>
    </row>
    <row r="1655" spans="1:33">
      <c r="A1655" s="8" t="s">
        <v>5300</v>
      </c>
      <c r="B1655" s="8" t="s">
        <v>5301</v>
      </c>
      <c r="C1655" s="9" t="s">
        <v>58</v>
      </c>
      <c r="D1655" s="185" t="s">
        <v>5302</v>
      </c>
      <c r="E1655" s="188" t="s">
        <v>5303</v>
      </c>
      <c r="F1655" s="9" t="s">
        <v>83</v>
      </c>
      <c r="G1655" s="9" t="s">
        <v>147</v>
      </c>
      <c r="H1655" s="10">
        <v>0</v>
      </c>
      <c r="I1655" s="11">
        <v>5</v>
      </c>
      <c r="J1655" s="24">
        <v>0</v>
      </c>
      <c r="K1655" s="20"/>
      <c r="L1655" s="14">
        <v>0</v>
      </c>
      <c r="N1655" s="21">
        <v>0</v>
      </c>
      <c r="P1655" s="21">
        <v>0</v>
      </c>
      <c r="R1655" s="21">
        <v>0</v>
      </c>
      <c r="T1655" s="21">
        <v>0</v>
      </c>
      <c r="V1655" s="21">
        <v>0</v>
      </c>
      <c r="X1655" s="21">
        <v>0</v>
      </c>
      <c r="Z1655" s="21">
        <v>49599</v>
      </c>
      <c r="AB1655" s="22">
        <v>49599</v>
      </c>
      <c r="AD1655" s="5" t="str">
        <f t="shared" si="25"/>
        <v>No</v>
      </c>
      <c r="AF1655" s="28"/>
      <c r="AG1655" s="21"/>
    </row>
    <row r="1656" spans="1:33">
      <c r="A1656" s="8" t="s">
        <v>5332</v>
      </c>
      <c r="B1656" s="8" t="s">
        <v>5333</v>
      </c>
      <c r="C1656" s="9" t="s">
        <v>58</v>
      </c>
      <c r="D1656" s="185" t="s">
        <v>5334</v>
      </c>
      <c r="E1656" s="188" t="s">
        <v>5335</v>
      </c>
      <c r="F1656" s="9" t="s">
        <v>83</v>
      </c>
      <c r="G1656" s="9" t="s">
        <v>147</v>
      </c>
      <c r="H1656" s="10">
        <v>0</v>
      </c>
      <c r="I1656" s="11">
        <v>5</v>
      </c>
      <c r="J1656" s="24">
        <v>0</v>
      </c>
      <c r="K1656" s="20"/>
      <c r="L1656" s="14">
        <v>0</v>
      </c>
      <c r="N1656" s="21">
        <v>0</v>
      </c>
      <c r="P1656" s="21">
        <v>0</v>
      </c>
      <c r="R1656" s="21">
        <v>0</v>
      </c>
      <c r="T1656" s="21">
        <v>0</v>
      </c>
      <c r="V1656" s="21">
        <v>0</v>
      </c>
      <c r="X1656" s="21">
        <v>0</v>
      </c>
      <c r="Z1656" s="21">
        <v>66940</v>
      </c>
      <c r="AB1656" s="22">
        <v>66940</v>
      </c>
      <c r="AD1656" s="5" t="str">
        <f t="shared" si="25"/>
        <v>No</v>
      </c>
      <c r="AF1656" s="28"/>
      <c r="AG1656" s="21"/>
    </row>
    <row r="1657" spans="1:33">
      <c r="A1657" s="8" t="s">
        <v>6276</v>
      </c>
      <c r="B1657" s="8" t="s">
        <v>4773</v>
      </c>
      <c r="C1657" s="9" t="s">
        <v>254</v>
      </c>
      <c r="D1657" s="185" t="s">
        <v>4774</v>
      </c>
      <c r="E1657" s="188">
        <v>88152</v>
      </c>
      <c r="F1657" s="9" t="s">
        <v>36</v>
      </c>
      <c r="G1657" s="9" t="s">
        <v>5756</v>
      </c>
      <c r="H1657" s="10">
        <v>0</v>
      </c>
      <c r="I1657" s="11">
        <v>5</v>
      </c>
      <c r="J1657" s="24">
        <v>0</v>
      </c>
      <c r="K1657" s="20"/>
      <c r="L1657" s="14">
        <v>0</v>
      </c>
      <c r="N1657" s="21">
        <v>0</v>
      </c>
      <c r="P1657" s="21">
        <v>0</v>
      </c>
      <c r="R1657" s="21">
        <v>0</v>
      </c>
      <c r="T1657" s="21">
        <v>0</v>
      </c>
      <c r="V1657" s="21">
        <v>0</v>
      </c>
      <c r="X1657" s="21">
        <v>0</v>
      </c>
      <c r="Z1657" s="21">
        <v>0</v>
      </c>
      <c r="AB1657" s="22">
        <v>0</v>
      </c>
      <c r="AD1657" s="5" t="str">
        <f t="shared" si="25"/>
        <v>No</v>
      </c>
      <c r="AF1657" s="28"/>
      <c r="AG1657" s="21"/>
    </row>
    <row r="1658" spans="1:33">
      <c r="A1658" s="8" t="s">
        <v>6652</v>
      </c>
      <c r="B1658" s="8" t="s">
        <v>6653</v>
      </c>
      <c r="C1658" s="9" t="s">
        <v>454</v>
      </c>
      <c r="D1658" s="185"/>
      <c r="E1658" s="188" t="s">
        <v>6654</v>
      </c>
      <c r="F1658" s="9" t="s">
        <v>157</v>
      </c>
      <c r="G1658" s="9" t="s">
        <v>147</v>
      </c>
      <c r="H1658" s="10">
        <v>0</v>
      </c>
      <c r="I1658" s="11">
        <v>5</v>
      </c>
      <c r="J1658" s="24">
        <v>0</v>
      </c>
      <c r="K1658" s="20"/>
      <c r="L1658" s="14">
        <v>0</v>
      </c>
      <c r="N1658" s="21">
        <v>0</v>
      </c>
      <c r="P1658" s="21">
        <v>0</v>
      </c>
      <c r="R1658" s="21">
        <v>0</v>
      </c>
      <c r="T1658" s="21">
        <v>0</v>
      </c>
      <c r="V1658" s="21">
        <v>0</v>
      </c>
      <c r="X1658" s="21">
        <v>0</v>
      </c>
      <c r="Z1658" s="21">
        <v>0</v>
      </c>
      <c r="AB1658" s="22">
        <v>0</v>
      </c>
      <c r="AD1658" s="5" t="str">
        <f t="shared" si="25"/>
        <v>No</v>
      </c>
      <c r="AF1658" s="28"/>
      <c r="AG1658" s="21"/>
    </row>
    <row r="1659" spans="1:33">
      <c r="A1659" s="8" t="s">
        <v>2057</v>
      </c>
      <c r="B1659" s="8" t="s">
        <v>2058</v>
      </c>
      <c r="C1659" s="9" t="s">
        <v>69</v>
      </c>
      <c r="D1659" s="185" t="s">
        <v>2059</v>
      </c>
      <c r="E1659" s="188" t="s">
        <v>2060</v>
      </c>
      <c r="F1659" s="9" t="s">
        <v>157</v>
      </c>
      <c r="G1659" s="9" t="s">
        <v>147</v>
      </c>
      <c r="H1659" s="10">
        <v>0</v>
      </c>
      <c r="I1659" s="11">
        <v>5</v>
      </c>
      <c r="J1659" s="24">
        <v>0</v>
      </c>
      <c r="K1659" s="20"/>
      <c r="L1659" s="14">
        <v>0</v>
      </c>
      <c r="N1659" s="21">
        <v>0</v>
      </c>
      <c r="P1659" s="21">
        <v>0</v>
      </c>
      <c r="R1659" s="21">
        <v>0</v>
      </c>
      <c r="T1659" s="21">
        <v>0</v>
      </c>
      <c r="V1659" s="21">
        <v>0</v>
      </c>
      <c r="X1659" s="21">
        <v>0</v>
      </c>
      <c r="Z1659" s="21">
        <v>46607</v>
      </c>
      <c r="AB1659" s="22">
        <v>46607</v>
      </c>
      <c r="AD1659" s="5" t="str">
        <f t="shared" si="25"/>
        <v>No</v>
      </c>
      <c r="AF1659" s="28"/>
      <c r="AG1659" s="21"/>
    </row>
    <row r="1660" spans="1:33">
      <c r="A1660" s="8" t="s">
        <v>4567</v>
      </c>
      <c r="B1660" s="8" t="s">
        <v>2370</v>
      </c>
      <c r="C1660" s="9" t="s">
        <v>454</v>
      </c>
      <c r="D1660" s="185" t="s">
        <v>4568</v>
      </c>
      <c r="E1660" s="188" t="s">
        <v>4569</v>
      </c>
      <c r="F1660" s="9" t="s">
        <v>157</v>
      </c>
      <c r="G1660" s="9" t="s">
        <v>147</v>
      </c>
      <c r="H1660" s="10">
        <v>0</v>
      </c>
      <c r="I1660" s="11">
        <v>5</v>
      </c>
      <c r="J1660" s="24">
        <v>0</v>
      </c>
      <c r="K1660" s="20"/>
      <c r="L1660" s="14">
        <v>0</v>
      </c>
      <c r="N1660" s="21">
        <v>0</v>
      </c>
      <c r="P1660" s="21">
        <v>0</v>
      </c>
      <c r="R1660" s="21">
        <v>0</v>
      </c>
      <c r="T1660" s="21">
        <v>0</v>
      </c>
      <c r="V1660" s="21">
        <v>0</v>
      </c>
      <c r="X1660" s="21">
        <v>0</v>
      </c>
      <c r="Z1660" s="21">
        <v>101250</v>
      </c>
      <c r="AB1660" s="22">
        <v>101250</v>
      </c>
      <c r="AD1660" s="5" t="str">
        <f t="shared" si="25"/>
        <v>No</v>
      </c>
      <c r="AF1660" s="28"/>
      <c r="AG1660" s="21"/>
    </row>
    <row r="1661" spans="1:33">
      <c r="A1661" s="8" t="s">
        <v>1921</v>
      </c>
      <c r="B1661" s="8" t="s">
        <v>1922</v>
      </c>
      <c r="C1661" s="9" t="s">
        <v>454</v>
      </c>
      <c r="D1661" s="185">
        <v>8025</v>
      </c>
      <c r="E1661" s="188">
        <v>80025</v>
      </c>
      <c r="F1661" s="9" t="s">
        <v>83</v>
      </c>
      <c r="G1661" s="9" t="s">
        <v>84</v>
      </c>
      <c r="H1661" s="10">
        <v>264465</v>
      </c>
      <c r="I1661" s="11">
        <v>5</v>
      </c>
      <c r="J1661" s="24">
        <v>0</v>
      </c>
      <c r="K1661" s="20"/>
      <c r="L1661" s="14">
        <v>0</v>
      </c>
      <c r="N1661" s="21">
        <v>0</v>
      </c>
      <c r="P1661" s="21">
        <v>0</v>
      </c>
      <c r="R1661" s="21">
        <v>0</v>
      </c>
      <c r="T1661" s="21">
        <v>0</v>
      </c>
      <c r="V1661" s="21">
        <v>0</v>
      </c>
      <c r="X1661" s="21">
        <v>0</v>
      </c>
      <c r="Z1661" s="21">
        <v>0</v>
      </c>
      <c r="AB1661" s="22">
        <v>0</v>
      </c>
      <c r="AD1661" s="5" t="str">
        <f t="shared" si="25"/>
        <v>No</v>
      </c>
      <c r="AF1661" s="28"/>
      <c r="AG1661" s="21"/>
    </row>
    <row r="1662" spans="1:33">
      <c r="A1662" s="8" t="s">
        <v>4003</v>
      </c>
      <c r="B1662" s="8" t="s">
        <v>2416</v>
      </c>
      <c r="C1662" s="9" t="s">
        <v>39</v>
      </c>
      <c r="D1662" s="185" t="s">
        <v>4004</v>
      </c>
      <c r="E1662" s="188" t="s">
        <v>4005</v>
      </c>
      <c r="F1662" s="9" t="s">
        <v>83</v>
      </c>
      <c r="G1662" s="9" t="s">
        <v>147</v>
      </c>
      <c r="H1662" s="10">
        <v>0</v>
      </c>
      <c r="I1662" s="11">
        <v>5</v>
      </c>
      <c r="J1662" s="24">
        <v>0</v>
      </c>
      <c r="K1662" s="20"/>
      <c r="L1662" s="14">
        <v>0</v>
      </c>
      <c r="N1662" s="21">
        <v>0</v>
      </c>
      <c r="P1662" s="21">
        <v>0</v>
      </c>
      <c r="R1662" s="21">
        <v>0</v>
      </c>
      <c r="T1662" s="21">
        <v>0</v>
      </c>
      <c r="V1662" s="21">
        <v>0</v>
      </c>
      <c r="X1662" s="21">
        <v>0</v>
      </c>
      <c r="Z1662" s="21">
        <v>0</v>
      </c>
      <c r="AB1662" s="22">
        <v>0</v>
      </c>
      <c r="AD1662" s="5" t="str">
        <f t="shared" si="25"/>
        <v>No</v>
      </c>
      <c r="AF1662" s="28"/>
      <c r="AG1662" s="21"/>
    </row>
    <row r="1663" spans="1:33">
      <c r="A1663" s="8" t="s">
        <v>873</v>
      </c>
      <c r="B1663" s="8" t="s">
        <v>874</v>
      </c>
      <c r="C1663" s="9" t="s">
        <v>129</v>
      </c>
      <c r="D1663" s="185" t="s">
        <v>875</v>
      </c>
      <c r="E1663" s="188" t="s">
        <v>876</v>
      </c>
      <c r="F1663" s="9" t="s">
        <v>83</v>
      </c>
      <c r="G1663" s="9" t="s">
        <v>147</v>
      </c>
      <c r="H1663" s="10">
        <v>0</v>
      </c>
      <c r="I1663" s="11">
        <v>5</v>
      </c>
      <c r="J1663" s="24">
        <v>0</v>
      </c>
      <c r="K1663" s="20"/>
      <c r="L1663" s="14">
        <v>0</v>
      </c>
      <c r="N1663" s="21">
        <v>0</v>
      </c>
      <c r="P1663" s="21">
        <v>0</v>
      </c>
      <c r="R1663" s="21">
        <v>0</v>
      </c>
      <c r="T1663" s="21">
        <v>0</v>
      </c>
      <c r="V1663" s="21">
        <v>0</v>
      </c>
      <c r="X1663" s="21">
        <v>0</v>
      </c>
      <c r="Z1663" s="21">
        <v>4500</v>
      </c>
      <c r="AB1663" s="22">
        <v>4500</v>
      </c>
      <c r="AD1663" s="5" t="str">
        <f t="shared" si="25"/>
        <v>No</v>
      </c>
      <c r="AF1663" s="28"/>
      <c r="AG1663" s="21"/>
    </row>
    <row r="1664" spans="1:33">
      <c r="A1664" s="8" t="s">
        <v>5470</v>
      </c>
      <c r="B1664" s="8" t="s">
        <v>1281</v>
      </c>
      <c r="C1664" s="9" t="s">
        <v>132</v>
      </c>
      <c r="D1664" s="185" t="s">
        <v>5471</v>
      </c>
      <c r="E1664" s="188" t="s">
        <v>5472</v>
      </c>
      <c r="F1664" s="9" t="s">
        <v>83</v>
      </c>
      <c r="G1664" s="9" t="s">
        <v>147</v>
      </c>
      <c r="H1664" s="10">
        <v>0</v>
      </c>
      <c r="I1664" s="11">
        <v>5</v>
      </c>
      <c r="J1664" s="24">
        <v>0</v>
      </c>
      <c r="K1664" s="20"/>
      <c r="L1664" s="14">
        <v>0</v>
      </c>
      <c r="N1664" s="21">
        <v>0</v>
      </c>
      <c r="P1664" s="21">
        <v>0</v>
      </c>
      <c r="R1664" s="21">
        <v>0</v>
      </c>
      <c r="T1664" s="21">
        <v>0</v>
      </c>
      <c r="V1664" s="21">
        <v>0</v>
      </c>
      <c r="X1664" s="21">
        <v>0</v>
      </c>
      <c r="Z1664" s="21">
        <v>282144</v>
      </c>
      <c r="AB1664" s="22">
        <v>282144</v>
      </c>
      <c r="AD1664" s="5" t="str">
        <f t="shared" si="25"/>
        <v>No</v>
      </c>
      <c r="AF1664" s="28"/>
      <c r="AG1664" s="21"/>
    </row>
    <row r="1665" spans="1:33">
      <c r="A1665" s="8" t="s">
        <v>5984</v>
      </c>
      <c r="B1665" s="8" t="s">
        <v>6099</v>
      </c>
      <c r="C1665" s="9" t="s">
        <v>555</v>
      </c>
      <c r="D1665" s="185"/>
      <c r="E1665" s="188" t="s">
        <v>5985</v>
      </c>
      <c r="F1665" s="9" t="s">
        <v>83</v>
      </c>
      <c r="G1665" s="9" t="s">
        <v>147</v>
      </c>
      <c r="H1665" s="10">
        <v>0</v>
      </c>
      <c r="I1665" s="11">
        <v>5</v>
      </c>
      <c r="J1665" s="24">
        <v>0</v>
      </c>
      <c r="K1665" s="20"/>
      <c r="L1665" s="14">
        <v>0</v>
      </c>
      <c r="N1665" s="21">
        <v>0</v>
      </c>
      <c r="P1665" s="21">
        <v>0</v>
      </c>
      <c r="R1665" s="21">
        <v>0</v>
      </c>
      <c r="T1665" s="21">
        <v>0</v>
      </c>
      <c r="V1665" s="21">
        <v>0</v>
      </c>
      <c r="X1665" s="21">
        <v>0</v>
      </c>
      <c r="Z1665" s="21">
        <v>118272</v>
      </c>
      <c r="AB1665" s="22">
        <v>118272</v>
      </c>
      <c r="AD1665" s="5" t="str">
        <f t="shared" si="25"/>
        <v>No</v>
      </c>
      <c r="AF1665" s="28"/>
      <c r="AG1665" s="21"/>
    </row>
    <row r="1666" spans="1:33">
      <c r="A1666" s="8" t="s">
        <v>1157</v>
      </c>
      <c r="B1666" s="8" t="s">
        <v>1158</v>
      </c>
      <c r="C1666" s="9" t="s">
        <v>150</v>
      </c>
      <c r="D1666" s="185" t="s">
        <v>1159</v>
      </c>
      <c r="E1666" s="188">
        <v>66158</v>
      </c>
      <c r="F1666" s="9" t="s">
        <v>36</v>
      </c>
      <c r="G1666" s="9" t="s">
        <v>5756</v>
      </c>
      <c r="H1666" s="10">
        <v>0</v>
      </c>
      <c r="I1666" s="11">
        <v>5</v>
      </c>
      <c r="J1666" s="24">
        <v>0</v>
      </c>
      <c r="K1666" s="20"/>
      <c r="L1666" s="14">
        <v>0</v>
      </c>
      <c r="N1666" s="21">
        <v>0</v>
      </c>
      <c r="P1666" s="21">
        <v>0</v>
      </c>
      <c r="R1666" s="21">
        <v>0</v>
      </c>
      <c r="T1666" s="21">
        <v>0</v>
      </c>
      <c r="V1666" s="21">
        <v>0</v>
      </c>
      <c r="X1666" s="21">
        <v>0</v>
      </c>
      <c r="Z1666" s="21">
        <v>0</v>
      </c>
      <c r="AB1666" s="22">
        <v>0</v>
      </c>
      <c r="AD1666" s="5" t="str">
        <f t="shared" si="25"/>
        <v>No</v>
      </c>
      <c r="AF1666" s="28"/>
      <c r="AG1666" s="21"/>
    </row>
    <row r="1667" spans="1:33">
      <c r="A1667" s="8" t="s">
        <v>6635</v>
      </c>
      <c r="B1667" s="8" t="s">
        <v>6636</v>
      </c>
      <c r="C1667" s="9" t="s">
        <v>124</v>
      </c>
      <c r="D1667" s="185"/>
      <c r="E1667" s="188" t="s">
        <v>6637</v>
      </c>
      <c r="F1667" s="9" t="s">
        <v>1320</v>
      </c>
      <c r="G1667" s="9" t="s">
        <v>147</v>
      </c>
      <c r="H1667" s="10">
        <v>0</v>
      </c>
      <c r="I1667" s="11">
        <v>5</v>
      </c>
      <c r="J1667" s="24">
        <v>0</v>
      </c>
      <c r="K1667" s="20"/>
      <c r="L1667" s="14">
        <v>0</v>
      </c>
      <c r="N1667" s="21">
        <v>0</v>
      </c>
      <c r="P1667" s="21">
        <v>0</v>
      </c>
      <c r="R1667" s="21">
        <v>0</v>
      </c>
      <c r="T1667" s="21">
        <v>0</v>
      </c>
      <c r="V1667" s="21">
        <v>0</v>
      </c>
      <c r="X1667" s="21">
        <v>0</v>
      </c>
      <c r="Z1667" s="21">
        <v>0</v>
      </c>
      <c r="AB1667" s="22">
        <v>0</v>
      </c>
      <c r="AD1667" s="5" t="str">
        <f t="shared" ref="AD1667:AD1730" si="26">IF(AC1667&amp;AA1667&amp;Y1667&amp;W1667&amp;U1667&amp;S1667&amp;Q1667&amp;O1667&amp;M1667&amp;K1667&lt;&gt;"","Yes","No")</f>
        <v>No</v>
      </c>
      <c r="AF1667" s="28"/>
      <c r="AG1667" s="21"/>
    </row>
    <row r="1668" spans="1:33">
      <c r="A1668" s="8" t="s">
        <v>2269</v>
      </c>
      <c r="B1668" s="8" t="s">
        <v>2270</v>
      </c>
      <c r="C1668" s="9" t="s">
        <v>275</v>
      </c>
      <c r="D1668" s="185" t="s">
        <v>2271</v>
      </c>
      <c r="E1668" s="188" t="s">
        <v>2272</v>
      </c>
      <c r="F1668" s="9" t="s">
        <v>157</v>
      </c>
      <c r="G1668" s="9" t="s">
        <v>147</v>
      </c>
      <c r="H1668" s="10">
        <v>0</v>
      </c>
      <c r="I1668" s="11">
        <v>5</v>
      </c>
      <c r="J1668" s="24">
        <v>0</v>
      </c>
      <c r="K1668" s="20"/>
      <c r="L1668" s="14">
        <v>0</v>
      </c>
      <c r="N1668" s="21">
        <v>0</v>
      </c>
      <c r="P1668" s="21">
        <v>0</v>
      </c>
      <c r="R1668" s="21">
        <v>0</v>
      </c>
      <c r="T1668" s="21">
        <v>0</v>
      </c>
      <c r="V1668" s="21">
        <v>0</v>
      </c>
      <c r="X1668" s="21">
        <v>0</v>
      </c>
      <c r="Z1668" s="21">
        <v>21661</v>
      </c>
      <c r="AB1668" s="22">
        <v>21661</v>
      </c>
      <c r="AD1668" s="5" t="str">
        <f t="shared" si="26"/>
        <v>No</v>
      </c>
      <c r="AF1668" s="28"/>
      <c r="AG1668" s="21"/>
    </row>
    <row r="1669" spans="1:33">
      <c r="A1669" s="8" t="s">
        <v>1165</v>
      </c>
      <c r="B1669" s="8" t="s">
        <v>1166</v>
      </c>
      <c r="C1669" s="9" t="s">
        <v>65</v>
      </c>
      <c r="D1669" s="185" t="s">
        <v>1167</v>
      </c>
      <c r="E1669" s="188">
        <v>85</v>
      </c>
      <c r="F1669" s="9" t="s">
        <v>36</v>
      </c>
      <c r="G1669" s="9" t="s">
        <v>5756</v>
      </c>
      <c r="H1669" s="10">
        <v>0</v>
      </c>
      <c r="I1669" s="11">
        <v>5</v>
      </c>
      <c r="J1669" s="24">
        <v>0</v>
      </c>
      <c r="K1669" s="20"/>
      <c r="L1669" s="14">
        <v>0</v>
      </c>
      <c r="N1669" s="21">
        <v>0</v>
      </c>
      <c r="P1669" s="21">
        <v>0</v>
      </c>
      <c r="R1669" s="21">
        <v>0</v>
      </c>
      <c r="T1669" s="21">
        <v>0</v>
      </c>
      <c r="V1669" s="21">
        <v>0</v>
      </c>
      <c r="X1669" s="21">
        <v>0</v>
      </c>
      <c r="Z1669" s="21">
        <v>20636</v>
      </c>
      <c r="AB1669" s="22">
        <v>20636</v>
      </c>
      <c r="AD1669" s="5" t="str">
        <f t="shared" si="26"/>
        <v>No</v>
      </c>
      <c r="AF1669" s="28"/>
      <c r="AG1669" s="21"/>
    </row>
    <row r="1670" spans="1:33">
      <c r="A1670" s="8" t="s">
        <v>6297</v>
      </c>
      <c r="B1670" s="8" t="s">
        <v>6298</v>
      </c>
      <c r="C1670" s="9" t="s">
        <v>171</v>
      </c>
      <c r="D1670" s="185"/>
      <c r="E1670" s="188">
        <v>40249</v>
      </c>
      <c r="F1670" s="9" t="s">
        <v>83</v>
      </c>
      <c r="G1670" s="9" t="s">
        <v>5756</v>
      </c>
      <c r="H1670" s="10">
        <v>5502379</v>
      </c>
      <c r="I1670" s="11">
        <v>5</v>
      </c>
      <c r="J1670" s="24">
        <v>0</v>
      </c>
      <c r="K1670" s="20"/>
      <c r="L1670" s="14">
        <v>0</v>
      </c>
      <c r="N1670" s="21">
        <v>0</v>
      </c>
      <c r="P1670" s="21">
        <v>0</v>
      </c>
      <c r="R1670" s="21">
        <v>0</v>
      </c>
      <c r="T1670" s="21">
        <v>0</v>
      </c>
      <c r="V1670" s="21">
        <v>0</v>
      </c>
      <c r="X1670" s="21">
        <v>0</v>
      </c>
      <c r="Z1670" s="21">
        <v>0</v>
      </c>
      <c r="AB1670" s="22">
        <v>0</v>
      </c>
      <c r="AD1670" s="5" t="str">
        <f t="shared" si="26"/>
        <v>No</v>
      </c>
      <c r="AF1670" s="28"/>
      <c r="AG1670" s="21"/>
    </row>
    <row r="1671" spans="1:33">
      <c r="A1671" s="8" t="s">
        <v>6642</v>
      </c>
      <c r="B1671" s="8" t="s">
        <v>1076</v>
      </c>
      <c r="C1671" s="9" t="s">
        <v>163</v>
      </c>
      <c r="D1671" s="185"/>
      <c r="E1671" s="188">
        <v>11159</v>
      </c>
      <c r="F1671" s="9" t="s">
        <v>113</v>
      </c>
      <c r="G1671" s="9" t="s">
        <v>5756</v>
      </c>
      <c r="H1671" s="10">
        <v>4181019</v>
      </c>
      <c r="I1671" s="11">
        <v>5</v>
      </c>
      <c r="J1671" s="24">
        <v>0</v>
      </c>
      <c r="K1671" s="20"/>
      <c r="L1671" s="14">
        <v>0</v>
      </c>
      <c r="N1671" s="21">
        <v>0</v>
      </c>
      <c r="P1671" s="21">
        <v>0</v>
      </c>
      <c r="R1671" s="21">
        <v>0</v>
      </c>
      <c r="T1671" s="21">
        <v>0</v>
      </c>
      <c r="V1671" s="21">
        <v>0</v>
      </c>
      <c r="X1671" s="21">
        <v>0</v>
      </c>
      <c r="Z1671" s="21">
        <v>0</v>
      </c>
      <c r="AB1671" s="22">
        <v>0</v>
      </c>
      <c r="AD1671" s="5" t="str">
        <f t="shared" si="26"/>
        <v>No</v>
      </c>
      <c r="AF1671" s="28"/>
      <c r="AG1671" s="21"/>
    </row>
    <row r="1672" spans="1:33">
      <c r="A1672" s="8" t="s">
        <v>5493</v>
      </c>
      <c r="B1672" s="8" t="s">
        <v>5494</v>
      </c>
      <c r="C1672" s="9" t="s">
        <v>132</v>
      </c>
      <c r="D1672" s="185" t="s">
        <v>5495</v>
      </c>
      <c r="E1672" s="188" t="s">
        <v>5496</v>
      </c>
      <c r="F1672" s="9" t="s">
        <v>83</v>
      </c>
      <c r="G1672" s="9" t="s">
        <v>147</v>
      </c>
      <c r="H1672" s="10">
        <v>0</v>
      </c>
      <c r="I1672" s="11">
        <v>5</v>
      </c>
      <c r="J1672" s="24">
        <v>0</v>
      </c>
      <c r="K1672" s="20"/>
      <c r="L1672" s="14">
        <v>0</v>
      </c>
      <c r="N1672" s="21">
        <v>0</v>
      </c>
      <c r="P1672" s="21">
        <v>0</v>
      </c>
      <c r="R1672" s="21">
        <v>0</v>
      </c>
      <c r="T1672" s="21">
        <v>0</v>
      </c>
      <c r="V1672" s="21">
        <v>0</v>
      </c>
      <c r="X1672" s="21">
        <v>0</v>
      </c>
      <c r="Z1672" s="21">
        <v>165267</v>
      </c>
      <c r="AB1672" s="22">
        <v>165267</v>
      </c>
      <c r="AD1672" s="5" t="str">
        <f t="shared" si="26"/>
        <v>No</v>
      </c>
      <c r="AF1672" s="28"/>
      <c r="AG1672" s="21"/>
    </row>
    <row r="1673" spans="1:33">
      <c r="A1673" s="8" t="s">
        <v>3725</v>
      </c>
      <c r="B1673" s="8" t="s">
        <v>3726</v>
      </c>
      <c r="C1673" s="9" t="s">
        <v>278</v>
      </c>
      <c r="D1673" s="185" t="s">
        <v>3727</v>
      </c>
      <c r="E1673" s="188" t="s">
        <v>3728</v>
      </c>
      <c r="F1673" s="9" t="s">
        <v>157</v>
      </c>
      <c r="G1673" s="9" t="s">
        <v>147</v>
      </c>
      <c r="H1673" s="10">
        <v>0</v>
      </c>
      <c r="I1673" s="11">
        <v>5</v>
      </c>
      <c r="J1673" s="24">
        <v>0</v>
      </c>
      <c r="K1673" s="20"/>
      <c r="L1673" s="14">
        <v>0</v>
      </c>
      <c r="N1673" s="21">
        <v>0</v>
      </c>
      <c r="P1673" s="21">
        <v>0</v>
      </c>
      <c r="R1673" s="21">
        <v>0</v>
      </c>
      <c r="T1673" s="21">
        <v>0</v>
      </c>
      <c r="V1673" s="21">
        <v>0</v>
      </c>
      <c r="X1673" s="21">
        <v>0</v>
      </c>
      <c r="Z1673" s="21">
        <v>35029</v>
      </c>
      <c r="AB1673" s="22">
        <v>35029</v>
      </c>
      <c r="AD1673" s="5" t="str">
        <f t="shared" si="26"/>
        <v>No</v>
      </c>
      <c r="AF1673" s="28"/>
      <c r="AG1673" s="21"/>
    </row>
    <row r="1674" spans="1:33">
      <c r="A1674" s="8" t="s">
        <v>6639</v>
      </c>
      <c r="B1674" s="8" t="s">
        <v>577</v>
      </c>
      <c r="C1674" s="9" t="s">
        <v>73</v>
      </c>
      <c r="D1674" s="185"/>
      <c r="E1674" s="188" t="s">
        <v>6640</v>
      </c>
      <c r="F1674" s="9" t="s">
        <v>83</v>
      </c>
      <c r="G1674" s="9" t="s">
        <v>147</v>
      </c>
      <c r="H1674" s="10">
        <v>0</v>
      </c>
      <c r="I1674" s="11">
        <v>5</v>
      </c>
      <c r="J1674" s="24">
        <v>0</v>
      </c>
      <c r="K1674" s="20"/>
      <c r="L1674" s="14">
        <v>0</v>
      </c>
      <c r="N1674" s="21">
        <v>0</v>
      </c>
      <c r="P1674" s="21">
        <v>0</v>
      </c>
      <c r="R1674" s="21">
        <v>0</v>
      </c>
      <c r="T1674" s="21">
        <v>0</v>
      </c>
      <c r="V1674" s="21">
        <v>0</v>
      </c>
      <c r="X1674" s="21">
        <v>0</v>
      </c>
      <c r="Z1674" s="21">
        <v>440000</v>
      </c>
      <c r="AB1674" s="22">
        <v>440000</v>
      </c>
      <c r="AD1674" s="5" t="str">
        <f t="shared" si="26"/>
        <v>No</v>
      </c>
      <c r="AF1674" s="28"/>
      <c r="AG1674" s="21"/>
    </row>
    <row r="1675" spans="1:33">
      <c r="A1675" s="8" t="s">
        <v>6643</v>
      </c>
      <c r="B1675" s="8" t="s">
        <v>3833</v>
      </c>
      <c r="C1675" s="9" t="s">
        <v>278</v>
      </c>
      <c r="D1675" s="185"/>
      <c r="E1675" s="188" t="s">
        <v>6644</v>
      </c>
      <c r="F1675" s="9" t="s">
        <v>157</v>
      </c>
      <c r="G1675" s="9" t="s">
        <v>147</v>
      </c>
      <c r="H1675" s="10">
        <v>0</v>
      </c>
      <c r="I1675" s="11">
        <v>5</v>
      </c>
      <c r="J1675" s="24">
        <v>0</v>
      </c>
      <c r="K1675" s="20"/>
      <c r="L1675" s="14">
        <v>0</v>
      </c>
      <c r="N1675" s="21">
        <v>0</v>
      </c>
      <c r="P1675" s="21">
        <v>0</v>
      </c>
      <c r="R1675" s="21">
        <v>0</v>
      </c>
      <c r="T1675" s="21">
        <v>0</v>
      </c>
      <c r="V1675" s="21">
        <v>0</v>
      </c>
      <c r="X1675" s="21">
        <v>0</v>
      </c>
      <c r="Z1675" s="21">
        <v>20412</v>
      </c>
      <c r="AB1675" s="22">
        <v>20412</v>
      </c>
      <c r="AD1675" s="5" t="str">
        <f t="shared" si="26"/>
        <v>No</v>
      </c>
      <c r="AF1675" s="28"/>
      <c r="AG1675" s="21"/>
    </row>
    <row r="1676" spans="1:33">
      <c r="A1676" s="8" t="s">
        <v>5651</v>
      </c>
      <c r="B1676" s="8" t="s">
        <v>1384</v>
      </c>
      <c r="C1676" s="9" t="s">
        <v>254</v>
      </c>
      <c r="D1676" s="185" t="s">
        <v>5652</v>
      </c>
      <c r="E1676" s="188" t="s">
        <v>5653</v>
      </c>
      <c r="F1676" s="9" t="s">
        <v>83</v>
      </c>
      <c r="G1676" s="9" t="s">
        <v>147</v>
      </c>
      <c r="H1676" s="10">
        <v>0</v>
      </c>
      <c r="I1676" s="11">
        <v>5</v>
      </c>
      <c r="J1676" s="24">
        <v>0</v>
      </c>
      <c r="K1676" s="20"/>
      <c r="L1676" s="14">
        <v>0</v>
      </c>
      <c r="N1676" s="21">
        <v>0</v>
      </c>
      <c r="P1676" s="21">
        <v>0</v>
      </c>
      <c r="R1676" s="21">
        <v>0</v>
      </c>
      <c r="T1676" s="21">
        <v>0</v>
      </c>
      <c r="V1676" s="21">
        <v>0</v>
      </c>
      <c r="X1676" s="21">
        <v>0</v>
      </c>
      <c r="Z1676" s="21">
        <v>0</v>
      </c>
      <c r="AB1676" s="22">
        <v>0</v>
      </c>
      <c r="AD1676" s="5" t="str">
        <f t="shared" si="26"/>
        <v>No</v>
      </c>
      <c r="AF1676" s="28"/>
      <c r="AG1676" s="21"/>
    </row>
    <row r="1677" spans="1:33">
      <c r="A1677" s="8" t="s">
        <v>5625</v>
      </c>
      <c r="B1677" s="8" t="s">
        <v>5626</v>
      </c>
      <c r="C1677" s="9" t="s">
        <v>254</v>
      </c>
      <c r="D1677" s="185" t="s">
        <v>5627</v>
      </c>
      <c r="E1677" s="188" t="s">
        <v>5628</v>
      </c>
      <c r="F1677" s="9" t="s">
        <v>157</v>
      </c>
      <c r="G1677" s="9" t="s">
        <v>147</v>
      </c>
      <c r="H1677" s="10">
        <v>0</v>
      </c>
      <c r="I1677" s="11">
        <v>5</v>
      </c>
      <c r="J1677" s="24">
        <v>0</v>
      </c>
      <c r="K1677" s="20"/>
      <c r="L1677" s="14">
        <v>0</v>
      </c>
      <c r="N1677" s="21">
        <v>0</v>
      </c>
      <c r="P1677" s="21">
        <v>0</v>
      </c>
      <c r="R1677" s="21">
        <v>0</v>
      </c>
      <c r="T1677" s="21">
        <v>0</v>
      </c>
      <c r="V1677" s="21">
        <v>0</v>
      </c>
      <c r="X1677" s="21">
        <v>0</v>
      </c>
      <c r="Z1677" s="21">
        <v>0</v>
      </c>
      <c r="AB1677" s="22">
        <v>0</v>
      </c>
      <c r="AD1677" s="5" t="str">
        <f t="shared" si="26"/>
        <v>No</v>
      </c>
      <c r="AF1677" s="28"/>
      <c r="AG1677" s="21"/>
    </row>
    <row r="1678" spans="1:33">
      <c r="A1678" s="8" t="s">
        <v>4006</v>
      </c>
      <c r="B1678" s="8" t="s">
        <v>4007</v>
      </c>
      <c r="C1678" s="9" t="s">
        <v>39</v>
      </c>
      <c r="D1678" s="185"/>
      <c r="E1678" s="188" t="s">
        <v>4008</v>
      </c>
      <c r="F1678" s="9" t="s">
        <v>157</v>
      </c>
      <c r="G1678" s="9" t="s">
        <v>147</v>
      </c>
      <c r="H1678" s="10">
        <v>0</v>
      </c>
      <c r="I1678" s="11">
        <v>5</v>
      </c>
      <c r="J1678" s="24">
        <v>0</v>
      </c>
      <c r="K1678" s="20"/>
      <c r="L1678" s="14">
        <v>0</v>
      </c>
      <c r="N1678" s="21">
        <v>0</v>
      </c>
      <c r="P1678" s="21">
        <v>0</v>
      </c>
      <c r="R1678" s="21">
        <v>0</v>
      </c>
      <c r="T1678" s="21">
        <v>0</v>
      </c>
      <c r="V1678" s="21">
        <v>0</v>
      </c>
      <c r="X1678" s="21">
        <v>0</v>
      </c>
      <c r="Z1678" s="21">
        <v>0</v>
      </c>
      <c r="AB1678" s="22">
        <v>0</v>
      </c>
      <c r="AD1678" s="5" t="str">
        <f t="shared" si="26"/>
        <v>No</v>
      </c>
      <c r="AF1678" s="28"/>
      <c r="AG1678" s="21"/>
    </row>
    <row r="1679" spans="1:33">
      <c r="A1679" s="8" t="s">
        <v>1064</v>
      </c>
      <c r="B1679" s="8" t="s">
        <v>201</v>
      </c>
      <c r="C1679" s="9" t="s">
        <v>106</v>
      </c>
      <c r="D1679" s="185">
        <v>7050</v>
      </c>
      <c r="E1679" s="188">
        <v>70050</v>
      </c>
      <c r="F1679" s="9" t="s">
        <v>214</v>
      </c>
      <c r="G1679" s="9" t="s">
        <v>5756</v>
      </c>
      <c r="H1679" s="10">
        <v>52900</v>
      </c>
      <c r="I1679" s="11">
        <v>5</v>
      </c>
      <c r="J1679" s="24">
        <v>0</v>
      </c>
      <c r="K1679" s="20"/>
      <c r="L1679" s="14">
        <v>0</v>
      </c>
      <c r="N1679" s="21">
        <v>0</v>
      </c>
      <c r="P1679" s="21">
        <v>0</v>
      </c>
      <c r="R1679" s="21">
        <v>0</v>
      </c>
      <c r="T1679" s="21">
        <v>0</v>
      </c>
      <c r="V1679" s="21">
        <v>0</v>
      </c>
      <c r="X1679" s="21">
        <v>0</v>
      </c>
      <c r="Z1679" s="21">
        <v>7376</v>
      </c>
      <c r="AB1679" s="22">
        <v>7376</v>
      </c>
      <c r="AD1679" s="5" t="str">
        <f t="shared" si="26"/>
        <v>No</v>
      </c>
      <c r="AF1679" s="28"/>
      <c r="AG1679" s="21"/>
    </row>
    <row r="1680" spans="1:33">
      <c r="A1680" s="8" t="s">
        <v>5446</v>
      </c>
      <c r="B1680" s="8" t="s">
        <v>3973</v>
      </c>
      <c r="C1680" s="9" t="s">
        <v>58</v>
      </c>
      <c r="D1680" s="185" t="s">
        <v>5447</v>
      </c>
      <c r="E1680" s="188" t="s">
        <v>5448</v>
      </c>
      <c r="F1680" s="9" t="s">
        <v>83</v>
      </c>
      <c r="G1680" s="9" t="s">
        <v>147</v>
      </c>
      <c r="H1680" s="10">
        <v>0</v>
      </c>
      <c r="I1680" s="11">
        <v>5</v>
      </c>
      <c r="J1680" s="24">
        <v>0</v>
      </c>
      <c r="K1680" s="20"/>
      <c r="L1680" s="14">
        <v>0</v>
      </c>
      <c r="N1680" s="21">
        <v>0</v>
      </c>
      <c r="P1680" s="21">
        <v>0</v>
      </c>
      <c r="R1680" s="21">
        <v>0</v>
      </c>
      <c r="T1680" s="21">
        <v>0</v>
      </c>
      <c r="V1680" s="21">
        <v>0</v>
      </c>
      <c r="X1680" s="21">
        <v>0</v>
      </c>
      <c r="Z1680" s="21">
        <v>51549</v>
      </c>
      <c r="AB1680" s="22">
        <v>51549</v>
      </c>
      <c r="AD1680" s="5" t="str">
        <f t="shared" si="26"/>
        <v>No</v>
      </c>
      <c r="AF1680" s="28"/>
      <c r="AG1680" s="21"/>
    </row>
    <row r="1681" spans="1:33">
      <c r="A1681" s="8" t="s">
        <v>4300</v>
      </c>
      <c r="B1681" s="8" t="s">
        <v>4301</v>
      </c>
      <c r="C1681" s="9" t="s">
        <v>235</v>
      </c>
      <c r="D1681" s="185" t="s">
        <v>4302</v>
      </c>
      <c r="E1681" s="188" t="s">
        <v>4303</v>
      </c>
      <c r="F1681" s="9" t="s">
        <v>83</v>
      </c>
      <c r="G1681" s="9" t="s">
        <v>147</v>
      </c>
      <c r="H1681" s="10">
        <v>0</v>
      </c>
      <c r="I1681" s="11">
        <v>5</v>
      </c>
      <c r="J1681" s="24">
        <v>0</v>
      </c>
      <c r="K1681" s="20"/>
      <c r="L1681" s="14">
        <v>0</v>
      </c>
      <c r="N1681" s="21">
        <v>0</v>
      </c>
      <c r="P1681" s="21">
        <v>0</v>
      </c>
      <c r="R1681" s="21">
        <v>0</v>
      </c>
      <c r="T1681" s="21">
        <v>0</v>
      </c>
      <c r="V1681" s="21">
        <v>0</v>
      </c>
      <c r="X1681" s="21">
        <v>0</v>
      </c>
      <c r="Z1681" s="21">
        <v>120713</v>
      </c>
      <c r="AB1681" s="22">
        <v>120713</v>
      </c>
      <c r="AD1681" s="5" t="str">
        <f t="shared" si="26"/>
        <v>No</v>
      </c>
      <c r="AF1681" s="28"/>
      <c r="AG1681" s="21"/>
    </row>
    <row r="1682" spans="1:33">
      <c r="A1682" s="8" t="s">
        <v>6648</v>
      </c>
      <c r="B1682" s="8" t="s">
        <v>6649</v>
      </c>
      <c r="C1682" s="9" t="s">
        <v>210</v>
      </c>
      <c r="D1682" s="185"/>
      <c r="E1682" s="188" t="s">
        <v>6650</v>
      </c>
      <c r="F1682" s="9" t="s">
        <v>157</v>
      </c>
      <c r="G1682" s="9" t="s">
        <v>147</v>
      </c>
      <c r="H1682" s="10">
        <v>0</v>
      </c>
      <c r="I1682" s="11">
        <v>5</v>
      </c>
      <c r="J1682" s="24">
        <v>0</v>
      </c>
      <c r="K1682" s="20"/>
      <c r="L1682" s="14">
        <v>0</v>
      </c>
      <c r="N1682" s="21">
        <v>0</v>
      </c>
      <c r="P1682" s="21">
        <v>0</v>
      </c>
      <c r="R1682" s="21">
        <v>0</v>
      </c>
      <c r="T1682" s="21">
        <v>0</v>
      </c>
      <c r="V1682" s="21">
        <v>0</v>
      </c>
      <c r="X1682" s="21">
        <v>0</v>
      </c>
      <c r="Z1682" s="21">
        <v>31409</v>
      </c>
      <c r="AB1682" s="22">
        <v>31409</v>
      </c>
      <c r="AD1682" s="5" t="str">
        <f t="shared" si="26"/>
        <v>No</v>
      </c>
      <c r="AF1682" s="28"/>
      <c r="AG1682" s="21"/>
    </row>
    <row r="1683" spans="1:33">
      <c r="A1683" s="8" t="s">
        <v>3495</v>
      </c>
      <c r="B1683" s="8" t="s">
        <v>6477</v>
      </c>
      <c r="C1683" s="9" t="s">
        <v>580</v>
      </c>
      <c r="D1683" s="185" t="s">
        <v>3496</v>
      </c>
      <c r="E1683" s="188" t="s">
        <v>3497</v>
      </c>
      <c r="F1683" s="9" t="s">
        <v>157</v>
      </c>
      <c r="G1683" s="9" t="s">
        <v>147</v>
      </c>
      <c r="H1683" s="10">
        <v>0</v>
      </c>
      <c r="I1683" s="11">
        <v>5</v>
      </c>
      <c r="J1683" s="24">
        <v>0</v>
      </c>
      <c r="K1683" s="20"/>
      <c r="L1683" s="14">
        <v>0</v>
      </c>
      <c r="N1683" s="21">
        <v>0</v>
      </c>
      <c r="P1683" s="21">
        <v>0</v>
      </c>
      <c r="R1683" s="21">
        <v>0</v>
      </c>
      <c r="T1683" s="21">
        <v>0</v>
      </c>
      <c r="V1683" s="21">
        <v>0</v>
      </c>
      <c r="X1683" s="21">
        <v>0</v>
      </c>
      <c r="Z1683" s="21">
        <v>0</v>
      </c>
      <c r="AB1683" s="22">
        <v>0</v>
      </c>
      <c r="AD1683" s="5" t="str">
        <f t="shared" si="26"/>
        <v>No</v>
      </c>
      <c r="AF1683" s="28"/>
      <c r="AG1683" s="21"/>
    </row>
    <row r="1684" spans="1:33">
      <c r="A1684" s="8" t="s">
        <v>4836</v>
      </c>
      <c r="B1684" s="8" t="s">
        <v>4837</v>
      </c>
      <c r="C1684" s="9" t="s">
        <v>87</v>
      </c>
      <c r="D1684" s="185" t="s">
        <v>4838</v>
      </c>
      <c r="E1684" s="188" t="s">
        <v>4839</v>
      </c>
      <c r="F1684" s="9" t="s">
        <v>88</v>
      </c>
      <c r="G1684" s="9" t="s">
        <v>147</v>
      </c>
      <c r="H1684" s="10">
        <v>0</v>
      </c>
      <c r="I1684" s="11">
        <v>5</v>
      </c>
      <c r="J1684" s="24">
        <v>0</v>
      </c>
      <c r="K1684" s="20"/>
      <c r="L1684" s="14">
        <v>0</v>
      </c>
      <c r="N1684" s="21">
        <v>0</v>
      </c>
      <c r="P1684" s="21">
        <v>0</v>
      </c>
      <c r="R1684" s="21">
        <v>0</v>
      </c>
      <c r="T1684" s="21">
        <v>0</v>
      </c>
      <c r="V1684" s="21">
        <v>0</v>
      </c>
      <c r="X1684" s="21">
        <v>0</v>
      </c>
      <c r="Z1684" s="21">
        <v>193129</v>
      </c>
      <c r="AB1684" s="22">
        <v>193129</v>
      </c>
      <c r="AD1684" s="5" t="str">
        <f t="shared" si="26"/>
        <v>No</v>
      </c>
      <c r="AF1684" s="28"/>
      <c r="AG1684" s="21"/>
    </row>
    <row r="1685" spans="1:33">
      <c r="A1685" s="8" t="s">
        <v>3832</v>
      </c>
      <c r="B1685" s="8" t="s">
        <v>3833</v>
      </c>
      <c r="C1685" s="9" t="s">
        <v>278</v>
      </c>
      <c r="D1685" s="185" t="s">
        <v>3834</v>
      </c>
      <c r="E1685" s="188" t="s">
        <v>3835</v>
      </c>
      <c r="F1685" s="9" t="s">
        <v>157</v>
      </c>
      <c r="G1685" s="9" t="s">
        <v>147</v>
      </c>
      <c r="H1685" s="10">
        <v>0</v>
      </c>
      <c r="I1685" s="11">
        <v>5</v>
      </c>
      <c r="J1685" s="24">
        <v>0</v>
      </c>
      <c r="K1685" s="20"/>
      <c r="L1685" s="14">
        <v>0</v>
      </c>
      <c r="N1685" s="21">
        <v>0</v>
      </c>
      <c r="P1685" s="21">
        <v>0</v>
      </c>
      <c r="R1685" s="21">
        <v>0</v>
      </c>
      <c r="T1685" s="21">
        <v>0</v>
      </c>
      <c r="V1685" s="21">
        <v>0</v>
      </c>
      <c r="X1685" s="21">
        <v>0</v>
      </c>
      <c r="Z1685" s="21">
        <v>23482</v>
      </c>
      <c r="AB1685" s="22">
        <v>23482</v>
      </c>
      <c r="AD1685" s="5" t="str">
        <f t="shared" si="26"/>
        <v>No</v>
      </c>
      <c r="AF1685" s="28"/>
      <c r="AG1685" s="21"/>
    </row>
    <row r="1686" spans="1:33">
      <c r="A1686" s="8" t="s">
        <v>2492</v>
      </c>
      <c r="B1686" s="8" t="s">
        <v>2493</v>
      </c>
      <c r="C1686" s="9" t="s">
        <v>46</v>
      </c>
      <c r="D1686" s="185" t="s">
        <v>2494</v>
      </c>
      <c r="E1686" s="188" t="s">
        <v>2495</v>
      </c>
      <c r="F1686" s="9" t="s">
        <v>88</v>
      </c>
      <c r="G1686" s="9" t="s">
        <v>147</v>
      </c>
      <c r="H1686" s="10">
        <v>0</v>
      </c>
      <c r="I1686" s="11">
        <v>5</v>
      </c>
      <c r="J1686" s="24">
        <v>0</v>
      </c>
      <c r="K1686" s="20"/>
      <c r="L1686" s="14">
        <v>0</v>
      </c>
      <c r="N1686" s="21">
        <v>0</v>
      </c>
      <c r="P1686" s="21">
        <v>0</v>
      </c>
      <c r="R1686" s="21">
        <v>0</v>
      </c>
      <c r="T1686" s="21">
        <v>0</v>
      </c>
      <c r="V1686" s="21">
        <v>0</v>
      </c>
      <c r="X1686" s="21">
        <v>0</v>
      </c>
      <c r="Z1686" s="21">
        <v>258052</v>
      </c>
      <c r="AB1686" s="22">
        <v>258052</v>
      </c>
      <c r="AD1686" s="5" t="str">
        <f t="shared" si="26"/>
        <v>No</v>
      </c>
      <c r="AF1686" s="28"/>
      <c r="AG1686" s="21"/>
    </row>
    <row r="1687" spans="1:33">
      <c r="A1687" s="8" t="s">
        <v>1976</v>
      </c>
      <c r="B1687" s="8" t="s">
        <v>1376</v>
      </c>
      <c r="C1687" s="9" t="s">
        <v>154</v>
      </c>
      <c r="D1687" s="185">
        <v>4081</v>
      </c>
      <c r="E1687" s="188">
        <v>40081</v>
      </c>
      <c r="F1687" s="9" t="s">
        <v>83</v>
      </c>
      <c r="G1687" s="9" t="s">
        <v>5756</v>
      </c>
      <c r="H1687" s="10">
        <v>75702</v>
      </c>
      <c r="I1687" s="11">
        <v>5</v>
      </c>
      <c r="J1687" s="24">
        <v>0</v>
      </c>
      <c r="K1687" s="20"/>
      <c r="L1687" s="14">
        <v>0</v>
      </c>
      <c r="N1687" s="21">
        <v>0</v>
      </c>
      <c r="P1687" s="21">
        <v>0</v>
      </c>
      <c r="R1687" s="21">
        <v>0</v>
      </c>
      <c r="T1687" s="21">
        <v>0</v>
      </c>
      <c r="V1687" s="21">
        <v>0</v>
      </c>
      <c r="X1687" s="21">
        <v>0</v>
      </c>
      <c r="Z1687" s="21">
        <v>174309</v>
      </c>
      <c r="AB1687" s="22">
        <v>174309</v>
      </c>
      <c r="AD1687" s="5" t="str">
        <f t="shared" si="26"/>
        <v>No</v>
      </c>
      <c r="AF1687" s="28"/>
      <c r="AG1687" s="21"/>
    </row>
    <row r="1688" spans="1:33">
      <c r="A1688" s="8" t="s">
        <v>6260</v>
      </c>
      <c r="B1688" s="8" t="s">
        <v>6261</v>
      </c>
      <c r="C1688" s="9" t="s">
        <v>580</v>
      </c>
      <c r="D1688" s="185" t="s">
        <v>6262</v>
      </c>
      <c r="E1688" s="188" t="s">
        <v>6263</v>
      </c>
      <c r="F1688" s="9" t="s">
        <v>157</v>
      </c>
      <c r="G1688" s="9" t="s">
        <v>147</v>
      </c>
      <c r="H1688" s="10">
        <v>0</v>
      </c>
      <c r="I1688" s="11">
        <v>5</v>
      </c>
      <c r="J1688" s="24">
        <v>0</v>
      </c>
      <c r="K1688" s="20"/>
      <c r="L1688" s="14">
        <v>0</v>
      </c>
      <c r="N1688" s="21">
        <v>0</v>
      </c>
      <c r="P1688" s="21">
        <v>0</v>
      </c>
      <c r="R1688" s="21">
        <v>0</v>
      </c>
      <c r="T1688" s="21">
        <v>0</v>
      </c>
      <c r="V1688" s="21">
        <v>0</v>
      </c>
      <c r="X1688" s="21">
        <v>0</v>
      </c>
      <c r="Z1688" s="21">
        <v>47057</v>
      </c>
      <c r="AB1688" s="22">
        <v>47057</v>
      </c>
      <c r="AD1688" s="5" t="str">
        <f t="shared" si="26"/>
        <v>No</v>
      </c>
      <c r="AF1688" s="28"/>
      <c r="AG1688" s="21"/>
    </row>
    <row r="1689" spans="1:33">
      <c r="A1689" s="8" t="s">
        <v>5053</v>
      </c>
      <c r="B1689" s="8" t="s">
        <v>5054</v>
      </c>
      <c r="C1689" s="9" t="s">
        <v>91</v>
      </c>
      <c r="D1689" s="185" t="s">
        <v>5055</v>
      </c>
      <c r="E1689" s="188" t="s">
        <v>5056</v>
      </c>
      <c r="F1689" s="9" t="s">
        <v>83</v>
      </c>
      <c r="G1689" s="9" t="s">
        <v>147</v>
      </c>
      <c r="H1689" s="10">
        <v>0</v>
      </c>
      <c r="I1689" s="11">
        <v>5</v>
      </c>
      <c r="J1689" s="24">
        <v>0</v>
      </c>
      <c r="K1689" s="20"/>
      <c r="L1689" s="14">
        <v>0</v>
      </c>
      <c r="N1689" s="21">
        <v>0</v>
      </c>
      <c r="P1689" s="21">
        <v>0</v>
      </c>
      <c r="R1689" s="21">
        <v>0</v>
      </c>
      <c r="T1689" s="21">
        <v>0</v>
      </c>
      <c r="V1689" s="21">
        <v>0</v>
      </c>
      <c r="X1689" s="21">
        <v>0</v>
      </c>
      <c r="Z1689" s="21">
        <v>1074667</v>
      </c>
      <c r="AB1689" s="22">
        <v>1074667</v>
      </c>
      <c r="AD1689" s="5" t="str">
        <f t="shared" si="26"/>
        <v>No</v>
      </c>
      <c r="AF1689" s="28"/>
      <c r="AG1689" s="21"/>
    </row>
    <row r="1690" spans="1:33">
      <c r="A1690" s="8" t="s">
        <v>1211</v>
      </c>
      <c r="B1690" s="8" t="s">
        <v>1212</v>
      </c>
      <c r="C1690" s="9" t="s">
        <v>87</v>
      </c>
      <c r="D1690" s="185" t="s">
        <v>1213</v>
      </c>
      <c r="E1690" s="188">
        <v>111</v>
      </c>
      <c r="F1690" s="9" t="s">
        <v>36</v>
      </c>
      <c r="G1690" s="9" t="s">
        <v>5756</v>
      </c>
      <c r="H1690" s="10">
        <v>0</v>
      </c>
      <c r="I1690" s="11">
        <v>5</v>
      </c>
      <c r="J1690" s="24">
        <v>0</v>
      </c>
      <c r="K1690" s="20"/>
      <c r="L1690" s="14">
        <v>0</v>
      </c>
      <c r="N1690" s="21">
        <v>0</v>
      </c>
      <c r="P1690" s="21">
        <v>0</v>
      </c>
      <c r="R1690" s="21">
        <v>0</v>
      </c>
      <c r="T1690" s="21">
        <v>0</v>
      </c>
      <c r="V1690" s="21">
        <v>0</v>
      </c>
      <c r="X1690" s="21">
        <v>0</v>
      </c>
      <c r="Z1690" s="21">
        <v>0</v>
      </c>
      <c r="AB1690" s="22">
        <v>0</v>
      </c>
      <c r="AD1690" s="5" t="str">
        <f t="shared" si="26"/>
        <v>No</v>
      </c>
      <c r="AF1690" s="28"/>
      <c r="AG1690" s="21"/>
    </row>
    <row r="1691" spans="1:33">
      <c r="A1691" s="8" t="s">
        <v>3158</v>
      </c>
      <c r="B1691" s="8" t="s">
        <v>547</v>
      </c>
      <c r="C1691" s="9" t="s">
        <v>50</v>
      </c>
      <c r="D1691" s="185" t="s">
        <v>3159</v>
      </c>
      <c r="E1691" s="188" t="s">
        <v>3160</v>
      </c>
      <c r="F1691" s="9" t="s">
        <v>83</v>
      </c>
      <c r="G1691" s="9" t="s">
        <v>147</v>
      </c>
      <c r="H1691" s="10">
        <v>0</v>
      </c>
      <c r="I1691" s="11">
        <v>5</v>
      </c>
      <c r="J1691" s="24">
        <v>0</v>
      </c>
      <c r="K1691" s="20"/>
      <c r="L1691" s="14">
        <v>0</v>
      </c>
      <c r="N1691" s="21">
        <v>0</v>
      </c>
      <c r="P1691" s="21">
        <v>0</v>
      </c>
      <c r="R1691" s="21">
        <v>0</v>
      </c>
      <c r="T1691" s="21">
        <v>0</v>
      </c>
      <c r="V1691" s="21">
        <v>0</v>
      </c>
      <c r="X1691" s="21">
        <v>0</v>
      </c>
      <c r="Z1691" s="21">
        <v>0</v>
      </c>
      <c r="AB1691" s="22">
        <v>0</v>
      </c>
      <c r="AD1691" s="5" t="str">
        <f t="shared" si="26"/>
        <v>No</v>
      </c>
      <c r="AF1691" s="28"/>
      <c r="AG1691" s="21"/>
    </row>
    <row r="1692" spans="1:33">
      <c r="A1692" s="8" t="s">
        <v>6638</v>
      </c>
      <c r="B1692" s="8" t="s">
        <v>3472</v>
      </c>
      <c r="C1692" s="9" t="s">
        <v>34</v>
      </c>
      <c r="D1692" s="185" t="s">
        <v>3473</v>
      </c>
      <c r="E1692" s="188" t="s">
        <v>3474</v>
      </c>
      <c r="F1692" s="9" t="s">
        <v>157</v>
      </c>
      <c r="G1692" s="9" t="s">
        <v>147</v>
      </c>
      <c r="H1692" s="10">
        <v>0</v>
      </c>
      <c r="I1692" s="11">
        <v>5</v>
      </c>
      <c r="J1692" s="24">
        <v>0</v>
      </c>
      <c r="K1692" s="20"/>
      <c r="L1692" s="14">
        <v>0</v>
      </c>
      <c r="N1692" s="21">
        <v>0</v>
      </c>
      <c r="P1692" s="21">
        <v>0</v>
      </c>
      <c r="R1692" s="21">
        <v>0</v>
      </c>
      <c r="T1692" s="21">
        <v>0</v>
      </c>
      <c r="V1692" s="21">
        <v>0</v>
      </c>
      <c r="X1692" s="21">
        <v>0</v>
      </c>
      <c r="Z1692" s="21">
        <v>45065</v>
      </c>
      <c r="AB1692" s="22">
        <v>45065</v>
      </c>
      <c r="AD1692" s="5" t="str">
        <f t="shared" si="26"/>
        <v>No</v>
      </c>
      <c r="AF1692" s="28"/>
      <c r="AG1692" s="21"/>
    </row>
    <row r="1693" spans="1:33">
      <c r="A1693" s="8" t="s">
        <v>4430</v>
      </c>
      <c r="B1693" s="8" t="s">
        <v>4430</v>
      </c>
      <c r="C1693" s="9" t="s">
        <v>103</v>
      </c>
      <c r="D1693" s="185" t="s">
        <v>4431</v>
      </c>
      <c r="E1693" s="188" t="s">
        <v>4432</v>
      </c>
      <c r="F1693" s="9" t="s">
        <v>83</v>
      </c>
      <c r="G1693" s="9" t="s">
        <v>147</v>
      </c>
      <c r="H1693" s="10">
        <v>0</v>
      </c>
      <c r="I1693" s="11">
        <v>5</v>
      </c>
      <c r="J1693" s="24">
        <v>0</v>
      </c>
      <c r="K1693" s="20"/>
      <c r="L1693" s="14">
        <v>0</v>
      </c>
      <c r="N1693" s="21">
        <v>0</v>
      </c>
      <c r="P1693" s="21">
        <v>0</v>
      </c>
      <c r="R1693" s="21">
        <v>0</v>
      </c>
      <c r="T1693" s="21">
        <v>0</v>
      </c>
      <c r="V1693" s="21">
        <v>0</v>
      </c>
      <c r="X1693" s="21">
        <v>0</v>
      </c>
      <c r="Z1693" s="21">
        <v>0</v>
      </c>
      <c r="AB1693" s="22">
        <v>0</v>
      </c>
      <c r="AD1693" s="5" t="str">
        <f t="shared" si="26"/>
        <v>No</v>
      </c>
      <c r="AF1693" s="28"/>
      <c r="AG1693" s="21"/>
    </row>
    <row r="1694" spans="1:33">
      <c r="A1694" s="8" t="s">
        <v>720</v>
      </c>
      <c r="B1694" s="8" t="s">
        <v>721</v>
      </c>
      <c r="C1694" s="9" t="s">
        <v>132</v>
      </c>
      <c r="D1694" s="185">
        <v>5162</v>
      </c>
      <c r="E1694" s="188">
        <v>50162</v>
      </c>
      <c r="F1694" s="9" t="s">
        <v>83</v>
      </c>
      <c r="G1694" s="9" t="s">
        <v>5756</v>
      </c>
      <c r="H1694" s="10">
        <v>66025</v>
      </c>
      <c r="I1694" s="11">
        <v>5</v>
      </c>
      <c r="J1694" s="24">
        <v>0</v>
      </c>
      <c r="K1694" s="20"/>
      <c r="L1694" s="14">
        <v>0</v>
      </c>
      <c r="N1694" s="21">
        <v>0</v>
      </c>
      <c r="P1694" s="21">
        <v>0</v>
      </c>
      <c r="R1694" s="21">
        <v>0</v>
      </c>
      <c r="T1694" s="21">
        <v>0</v>
      </c>
      <c r="V1694" s="21">
        <v>0</v>
      </c>
      <c r="X1694" s="21">
        <v>0</v>
      </c>
      <c r="Z1694" s="21">
        <v>67255</v>
      </c>
      <c r="AB1694" s="22">
        <v>67255</v>
      </c>
      <c r="AD1694" s="5" t="str">
        <f t="shared" si="26"/>
        <v>No</v>
      </c>
      <c r="AF1694" s="28"/>
      <c r="AG1694" s="21"/>
    </row>
    <row r="1695" spans="1:33">
      <c r="A1695" s="8" t="s">
        <v>783</v>
      </c>
      <c r="B1695" s="8" t="s">
        <v>784</v>
      </c>
      <c r="C1695" s="9" t="s">
        <v>129</v>
      </c>
      <c r="D1695" s="185" t="s">
        <v>785</v>
      </c>
      <c r="E1695" s="188" t="s">
        <v>786</v>
      </c>
      <c r="F1695" s="9" t="s">
        <v>83</v>
      </c>
      <c r="G1695" s="9" t="s">
        <v>147</v>
      </c>
      <c r="H1695" s="10">
        <v>0</v>
      </c>
      <c r="I1695" s="11">
        <v>5</v>
      </c>
      <c r="J1695" s="24">
        <v>0</v>
      </c>
      <c r="K1695" s="20"/>
      <c r="L1695" s="14">
        <v>0</v>
      </c>
      <c r="N1695" s="21">
        <v>0</v>
      </c>
      <c r="P1695" s="21">
        <v>0</v>
      </c>
      <c r="R1695" s="21">
        <v>0</v>
      </c>
      <c r="T1695" s="21">
        <v>0</v>
      </c>
      <c r="V1695" s="21">
        <v>0</v>
      </c>
      <c r="X1695" s="21">
        <v>0</v>
      </c>
      <c r="Z1695" s="21">
        <v>9336</v>
      </c>
      <c r="AB1695" s="22">
        <v>9336</v>
      </c>
      <c r="AD1695" s="5" t="str">
        <f t="shared" si="26"/>
        <v>No</v>
      </c>
      <c r="AF1695" s="28"/>
      <c r="AG1695" s="21"/>
    </row>
    <row r="1696" spans="1:33">
      <c r="A1696" s="8" t="s">
        <v>613</v>
      </c>
      <c r="B1696" s="8" t="s">
        <v>483</v>
      </c>
      <c r="C1696" s="9" t="s">
        <v>420</v>
      </c>
      <c r="D1696" s="185" t="s">
        <v>614</v>
      </c>
      <c r="E1696" s="188" t="s">
        <v>615</v>
      </c>
      <c r="F1696" s="9" t="s">
        <v>157</v>
      </c>
      <c r="G1696" s="9" t="s">
        <v>147</v>
      </c>
      <c r="H1696" s="10">
        <v>0</v>
      </c>
      <c r="I1696" s="11">
        <v>5</v>
      </c>
      <c r="J1696" s="24">
        <v>0</v>
      </c>
      <c r="K1696" s="20"/>
      <c r="L1696" s="14">
        <v>0</v>
      </c>
      <c r="N1696" s="21">
        <v>0</v>
      </c>
      <c r="P1696" s="21">
        <v>0</v>
      </c>
      <c r="R1696" s="21">
        <v>0</v>
      </c>
      <c r="T1696" s="21">
        <v>0</v>
      </c>
      <c r="V1696" s="21">
        <v>0</v>
      </c>
      <c r="X1696" s="21">
        <v>0</v>
      </c>
      <c r="Z1696" s="21">
        <v>0</v>
      </c>
      <c r="AB1696" s="22">
        <v>0</v>
      </c>
      <c r="AD1696" s="5" t="str">
        <f t="shared" si="26"/>
        <v>No</v>
      </c>
      <c r="AF1696" s="28"/>
      <c r="AG1696" s="21"/>
    </row>
    <row r="1697" spans="1:33">
      <c r="A1697" s="8" t="s">
        <v>6633</v>
      </c>
      <c r="B1697" s="8" t="s">
        <v>4079</v>
      </c>
      <c r="C1697" s="9" t="s">
        <v>178</v>
      </c>
      <c r="D1697" s="185">
        <v>5038</v>
      </c>
      <c r="E1697" s="188">
        <v>50038</v>
      </c>
      <c r="F1697" s="9" t="s">
        <v>83</v>
      </c>
      <c r="G1697" s="9" t="s">
        <v>5756</v>
      </c>
      <c r="H1697" s="10">
        <v>278165</v>
      </c>
      <c r="I1697" s="11">
        <v>5</v>
      </c>
      <c r="J1697" s="24">
        <v>0</v>
      </c>
      <c r="K1697" s="20"/>
      <c r="L1697" s="14">
        <v>0</v>
      </c>
      <c r="N1697" s="21">
        <v>0</v>
      </c>
      <c r="P1697" s="21">
        <v>0</v>
      </c>
      <c r="R1697" s="21">
        <v>0</v>
      </c>
      <c r="T1697" s="21">
        <v>0</v>
      </c>
      <c r="V1697" s="21">
        <v>0</v>
      </c>
      <c r="X1697" s="21">
        <v>0</v>
      </c>
      <c r="Z1697" s="21">
        <v>164641</v>
      </c>
      <c r="AB1697" s="22">
        <v>164641</v>
      </c>
      <c r="AD1697" s="5" t="str">
        <f t="shared" si="26"/>
        <v>No</v>
      </c>
      <c r="AF1697" s="28"/>
      <c r="AG1697" s="21"/>
    </row>
    <row r="1698" spans="1:33">
      <c r="A1698" s="8" t="s">
        <v>896</v>
      </c>
      <c r="B1698" s="8" t="s">
        <v>6480</v>
      </c>
      <c r="C1698" s="9" t="s">
        <v>129</v>
      </c>
      <c r="D1698" s="185" t="s">
        <v>897</v>
      </c>
      <c r="E1698" s="188" t="s">
        <v>898</v>
      </c>
      <c r="F1698" s="9" t="s">
        <v>83</v>
      </c>
      <c r="G1698" s="9" t="s">
        <v>147</v>
      </c>
      <c r="H1698" s="10">
        <v>0</v>
      </c>
      <c r="I1698" s="11">
        <v>5</v>
      </c>
      <c r="J1698" s="24">
        <v>0</v>
      </c>
      <c r="K1698" s="20"/>
      <c r="L1698" s="14">
        <v>0</v>
      </c>
      <c r="N1698" s="21">
        <v>0</v>
      </c>
      <c r="P1698" s="21">
        <v>0</v>
      </c>
      <c r="R1698" s="21">
        <v>0</v>
      </c>
      <c r="T1698" s="21">
        <v>0</v>
      </c>
      <c r="V1698" s="21">
        <v>0</v>
      </c>
      <c r="X1698" s="21">
        <v>0</v>
      </c>
      <c r="Z1698" s="21">
        <v>0</v>
      </c>
      <c r="AB1698" s="22">
        <v>0</v>
      </c>
      <c r="AD1698" s="5" t="str">
        <f t="shared" si="26"/>
        <v>No</v>
      </c>
      <c r="AF1698" s="28"/>
      <c r="AG1698" s="21"/>
    </row>
    <row r="1699" spans="1:33">
      <c r="A1699" s="8" t="s">
        <v>6392</v>
      </c>
      <c r="B1699" s="8" t="s">
        <v>6393</v>
      </c>
      <c r="C1699" s="9" t="s">
        <v>58</v>
      </c>
      <c r="D1699" s="185"/>
      <c r="E1699" s="188" t="s">
        <v>6394</v>
      </c>
      <c r="F1699" s="9" t="s">
        <v>83</v>
      </c>
      <c r="G1699" s="9" t="s">
        <v>147</v>
      </c>
      <c r="H1699" s="10">
        <v>0</v>
      </c>
      <c r="I1699" s="11">
        <v>5</v>
      </c>
      <c r="J1699" s="24">
        <v>0</v>
      </c>
      <c r="K1699" s="20"/>
      <c r="L1699" s="14">
        <v>0</v>
      </c>
      <c r="N1699" s="21">
        <v>0</v>
      </c>
      <c r="P1699" s="21">
        <v>0</v>
      </c>
      <c r="R1699" s="21">
        <v>0</v>
      </c>
      <c r="T1699" s="21">
        <v>0</v>
      </c>
      <c r="V1699" s="21">
        <v>0</v>
      </c>
      <c r="X1699" s="21">
        <v>0</v>
      </c>
      <c r="Z1699" s="21">
        <v>33687</v>
      </c>
      <c r="AB1699" s="22">
        <v>33687</v>
      </c>
      <c r="AD1699" s="5" t="str">
        <f t="shared" si="26"/>
        <v>No</v>
      </c>
      <c r="AF1699" s="28"/>
      <c r="AG1699" s="21"/>
    </row>
    <row r="1700" spans="1:33">
      <c r="A1700" s="8" t="s">
        <v>60</v>
      </c>
      <c r="B1700" s="8" t="s">
        <v>61</v>
      </c>
      <c r="C1700" s="9" t="s">
        <v>46</v>
      </c>
      <c r="D1700" s="185" t="s">
        <v>62</v>
      </c>
      <c r="E1700" s="188">
        <v>55246</v>
      </c>
      <c r="F1700" s="9" t="s">
        <v>36</v>
      </c>
      <c r="G1700" s="9" t="s">
        <v>5756</v>
      </c>
      <c r="H1700" s="10">
        <v>0</v>
      </c>
      <c r="I1700" s="11">
        <v>5</v>
      </c>
      <c r="J1700" s="24">
        <v>0</v>
      </c>
      <c r="K1700" s="20"/>
      <c r="L1700" s="14">
        <v>0</v>
      </c>
      <c r="N1700" s="21">
        <v>0</v>
      </c>
      <c r="P1700" s="21">
        <v>0</v>
      </c>
      <c r="R1700" s="21">
        <v>0</v>
      </c>
      <c r="T1700" s="21">
        <v>0</v>
      </c>
      <c r="V1700" s="21">
        <v>0</v>
      </c>
      <c r="X1700" s="21">
        <v>0</v>
      </c>
      <c r="Z1700" s="21">
        <v>0</v>
      </c>
      <c r="AB1700" s="22">
        <v>0</v>
      </c>
      <c r="AD1700" s="5" t="str">
        <f t="shared" si="26"/>
        <v>No</v>
      </c>
      <c r="AF1700" s="28"/>
      <c r="AG1700" s="21"/>
    </row>
    <row r="1701" spans="1:33">
      <c r="A1701" s="8" t="s">
        <v>6351</v>
      </c>
      <c r="B1701" s="8" t="s">
        <v>6352</v>
      </c>
      <c r="C1701" s="9" t="s">
        <v>178</v>
      </c>
      <c r="D1701" s="185"/>
      <c r="E1701" s="188" t="s">
        <v>6353</v>
      </c>
      <c r="F1701" s="9" t="s">
        <v>157</v>
      </c>
      <c r="G1701" s="9" t="s">
        <v>147</v>
      </c>
      <c r="H1701" s="10">
        <v>0</v>
      </c>
      <c r="I1701" s="11">
        <v>5</v>
      </c>
      <c r="J1701" s="24">
        <v>0</v>
      </c>
      <c r="K1701" s="20"/>
      <c r="L1701" s="14">
        <v>0</v>
      </c>
      <c r="N1701" s="21">
        <v>0</v>
      </c>
      <c r="P1701" s="21">
        <v>0</v>
      </c>
      <c r="R1701" s="21">
        <v>0</v>
      </c>
      <c r="T1701" s="21">
        <v>0</v>
      </c>
      <c r="V1701" s="21">
        <v>0</v>
      </c>
      <c r="X1701" s="21">
        <v>0</v>
      </c>
      <c r="Z1701" s="21">
        <v>116423</v>
      </c>
      <c r="AB1701" s="22">
        <v>116423</v>
      </c>
      <c r="AD1701" s="5" t="str">
        <f t="shared" si="26"/>
        <v>No</v>
      </c>
      <c r="AF1701" s="28"/>
      <c r="AG1701" s="21"/>
    </row>
    <row r="1702" spans="1:33">
      <c r="A1702" s="8" t="s">
        <v>2024</v>
      </c>
      <c r="B1702" s="8" t="s">
        <v>2025</v>
      </c>
      <c r="C1702" s="9" t="s">
        <v>69</v>
      </c>
      <c r="D1702" s="185" t="s">
        <v>2026</v>
      </c>
      <c r="E1702" s="188" t="s">
        <v>2027</v>
      </c>
      <c r="F1702" s="9" t="s">
        <v>157</v>
      </c>
      <c r="G1702" s="9" t="s">
        <v>147</v>
      </c>
      <c r="H1702" s="10">
        <v>0</v>
      </c>
      <c r="I1702" s="11">
        <v>5</v>
      </c>
      <c r="J1702" s="24">
        <v>0</v>
      </c>
      <c r="K1702" s="20"/>
      <c r="L1702" s="14">
        <v>0</v>
      </c>
      <c r="N1702" s="21">
        <v>0</v>
      </c>
      <c r="P1702" s="21">
        <v>0</v>
      </c>
      <c r="R1702" s="21">
        <v>0</v>
      </c>
      <c r="T1702" s="21">
        <v>0</v>
      </c>
      <c r="V1702" s="21">
        <v>0</v>
      </c>
      <c r="X1702" s="21">
        <v>0</v>
      </c>
      <c r="Z1702" s="21">
        <v>79917</v>
      </c>
      <c r="AB1702" s="22">
        <v>79917</v>
      </c>
      <c r="AD1702" s="5" t="str">
        <f t="shared" si="26"/>
        <v>No</v>
      </c>
      <c r="AF1702" s="28"/>
      <c r="AG1702" s="21"/>
    </row>
    <row r="1703" spans="1:33">
      <c r="A1703" s="8" t="s">
        <v>2081</v>
      </c>
      <c r="B1703" s="8" t="s">
        <v>2082</v>
      </c>
      <c r="C1703" s="9" t="s">
        <v>275</v>
      </c>
      <c r="D1703" s="185" t="s">
        <v>2083</v>
      </c>
      <c r="E1703" s="188" t="s">
        <v>2084</v>
      </c>
      <c r="F1703" s="9" t="s">
        <v>83</v>
      </c>
      <c r="G1703" s="9" t="s">
        <v>147</v>
      </c>
      <c r="H1703" s="10">
        <v>0</v>
      </c>
      <c r="I1703" s="11">
        <v>5</v>
      </c>
      <c r="J1703" s="24">
        <v>0</v>
      </c>
      <c r="K1703" s="20"/>
      <c r="L1703" s="14">
        <v>0</v>
      </c>
      <c r="N1703" s="21">
        <v>0</v>
      </c>
      <c r="P1703" s="21">
        <v>0</v>
      </c>
      <c r="R1703" s="21">
        <v>0</v>
      </c>
      <c r="T1703" s="21">
        <v>0</v>
      </c>
      <c r="V1703" s="21">
        <v>0</v>
      </c>
      <c r="X1703" s="21">
        <v>0</v>
      </c>
      <c r="Z1703" s="21">
        <v>23982</v>
      </c>
      <c r="AB1703" s="22">
        <v>23982</v>
      </c>
      <c r="AD1703" s="5" t="str">
        <f t="shared" si="26"/>
        <v>No</v>
      </c>
      <c r="AF1703" s="28"/>
      <c r="AG1703" s="21"/>
    </row>
    <row r="1704" spans="1:33">
      <c r="A1704" s="8" t="s">
        <v>1643</v>
      </c>
      <c r="B1704" s="8" t="s">
        <v>1644</v>
      </c>
      <c r="C1704" s="9" t="s">
        <v>178</v>
      </c>
      <c r="D1704" s="185" t="s">
        <v>1645</v>
      </c>
      <c r="E1704" s="188" t="s">
        <v>1646</v>
      </c>
      <c r="F1704" s="9" t="s">
        <v>83</v>
      </c>
      <c r="G1704" s="9" t="s">
        <v>147</v>
      </c>
      <c r="H1704" s="10">
        <v>0</v>
      </c>
      <c r="I1704" s="11">
        <v>5</v>
      </c>
      <c r="J1704" s="24">
        <v>0</v>
      </c>
      <c r="K1704" s="20"/>
      <c r="L1704" s="14">
        <v>0</v>
      </c>
      <c r="N1704" s="21">
        <v>0</v>
      </c>
      <c r="P1704" s="21">
        <v>0</v>
      </c>
      <c r="R1704" s="21">
        <v>0</v>
      </c>
      <c r="T1704" s="21">
        <v>0</v>
      </c>
      <c r="V1704" s="21">
        <v>0</v>
      </c>
      <c r="X1704" s="21">
        <v>0</v>
      </c>
      <c r="Z1704" s="21">
        <v>271040</v>
      </c>
      <c r="AB1704" s="22">
        <v>271040</v>
      </c>
      <c r="AD1704" s="5" t="str">
        <f t="shared" si="26"/>
        <v>No</v>
      </c>
      <c r="AF1704" s="28"/>
      <c r="AG1704" s="21"/>
    </row>
    <row r="1705" spans="1:33">
      <c r="A1705" s="8" t="s">
        <v>4745</v>
      </c>
      <c r="B1705" s="8" t="s">
        <v>6473</v>
      </c>
      <c r="C1705" s="9" t="s">
        <v>79</v>
      </c>
      <c r="D1705" s="185" t="s">
        <v>4746</v>
      </c>
      <c r="E1705" s="188" t="s">
        <v>4747</v>
      </c>
      <c r="F1705" s="9" t="s">
        <v>83</v>
      </c>
      <c r="G1705" s="9" t="s">
        <v>147</v>
      </c>
      <c r="H1705" s="10">
        <v>0</v>
      </c>
      <c r="I1705" s="11">
        <v>5</v>
      </c>
      <c r="J1705" s="24">
        <v>0</v>
      </c>
      <c r="K1705" s="20"/>
      <c r="L1705" s="14">
        <v>0</v>
      </c>
      <c r="N1705" s="21">
        <v>0</v>
      </c>
      <c r="P1705" s="21">
        <v>0</v>
      </c>
      <c r="R1705" s="21">
        <v>0</v>
      </c>
      <c r="T1705" s="21">
        <v>0</v>
      </c>
      <c r="V1705" s="21">
        <v>0</v>
      </c>
      <c r="X1705" s="21">
        <v>0</v>
      </c>
      <c r="Z1705" s="21">
        <v>72351</v>
      </c>
      <c r="AB1705" s="22">
        <v>72351</v>
      </c>
      <c r="AD1705" s="5" t="str">
        <f t="shared" si="26"/>
        <v>No</v>
      </c>
      <c r="AF1705" s="28"/>
      <c r="AG1705" s="21"/>
    </row>
    <row r="1706" spans="1:33">
      <c r="A1706" s="8" t="s">
        <v>3524</v>
      </c>
      <c r="B1706" s="8" t="s">
        <v>3525</v>
      </c>
      <c r="C1706" s="9" t="s">
        <v>580</v>
      </c>
      <c r="D1706" s="185" t="s">
        <v>3526</v>
      </c>
      <c r="E1706" s="188" t="s">
        <v>3527</v>
      </c>
      <c r="F1706" s="9" t="s">
        <v>157</v>
      </c>
      <c r="G1706" s="9" t="s">
        <v>147</v>
      </c>
      <c r="H1706" s="10">
        <v>0</v>
      </c>
      <c r="I1706" s="11">
        <v>5</v>
      </c>
      <c r="J1706" s="24">
        <v>0</v>
      </c>
      <c r="K1706" s="20"/>
      <c r="L1706" s="14">
        <v>0</v>
      </c>
      <c r="N1706" s="21">
        <v>0</v>
      </c>
      <c r="P1706" s="21">
        <v>0</v>
      </c>
      <c r="R1706" s="21">
        <v>0</v>
      </c>
      <c r="T1706" s="21">
        <v>0</v>
      </c>
      <c r="V1706" s="21">
        <v>0</v>
      </c>
      <c r="X1706" s="21">
        <v>0</v>
      </c>
      <c r="Z1706" s="21">
        <v>45488</v>
      </c>
      <c r="AB1706" s="22">
        <v>45488</v>
      </c>
      <c r="AD1706" s="5" t="str">
        <f t="shared" si="26"/>
        <v>No</v>
      </c>
      <c r="AF1706" s="28"/>
      <c r="AG1706" s="21"/>
    </row>
    <row r="1707" spans="1:33">
      <c r="A1707" s="8" t="s">
        <v>5081</v>
      </c>
      <c r="B1707" s="8" t="s">
        <v>4106</v>
      </c>
      <c r="C1707" s="9" t="s">
        <v>91</v>
      </c>
      <c r="D1707" s="185" t="s">
        <v>5082</v>
      </c>
      <c r="E1707" s="188" t="s">
        <v>5083</v>
      </c>
      <c r="F1707" s="9" t="s">
        <v>83</v>
      </c>
      <c r="G1707" s="9" t="s">
        <v>147</v>
      </c>
      <c r="H1707" s="10">
        <v>0</v>
      </c>
      <c r="I1707" s="11">
        <v>5</v>
      </c>
      <c r="J1707" s="24">
        <v>0</v>
      </c>
      <c r="K1707" s="20"/>
      <c r="L1707" s="14">
        <v>0</v>
      </c>
      <c r="N1707" s="21">
        <v>0</v>
      </c>
      <c r="P1707" s="21">
        <v>0</v>
      </c>
      <c r="R1707" s="21">
        <v>0</v>
      </c>
      <c r="T1707" s="21">
        <v>0</v>
      </c>
      <c r="V1707" s="21">
        <v>0</v>
      </c>
      <c r="X1707" s="21">
        <v>0</v>
      </c>
      <c r="Z1707" s="21">
        <v>520113</v>
      </c>
      <c r="AB1707" s="22">
        <v>520113</v>
      </c>
      <c r="AD1707" s="5" t="str">
        <f t="shared" si="26"/>
        <v>No</v>
      </c>
      <c r="AF1707" s="28"/>
      <c r="AG1707" s="21"/>
    </row>
    <row r="1708" spans="1:33">
      <c r="A1708" s="8" t="s">
        <v>5632</v>
      </c>
      <c r="B1708" s="8" t="s">
        <v>5633</v>
      </c>
      <c r="C1708" s="9" t="s">
        <v>254</v>
      </c>
      <c r="D1708" s="185" t="s">
        <v>5634</v>
      </c>
      <c r="E1708" s="188" t="s">
        <v>5635</v>
      </c>
      <c r="F1708" s="9" t="s">
        <v>157</v>
      </c>
      <c r="G1708" s="9" t="s">
        <v>147</v>
      </c>
      <c r="H1708" s="10">
        <v>0</v>
      </c>
      <c r="I1708" s="11">
        <v>5</v>
      </c>
      <c r="J1708" s="24">
        <v>0</v>
      </c>
      <c r="K1708" s="20"/>
      <c r="L1708" s="14">
        <v>0</v>
      </c>
      <c r="N1708" s="21">
        <v>0</v>
      </c>
      <c r="P1708" s="21">
        <v>0</v>
      </c>
      <c r="R1708" s="21">
        <v>0</v>
      </c>
      <c r="T1708" s="21">
        <v>0</v>
      </c>
      <c r="V1708" s="21">
        <v>0</v>
      </c>
      <c r="X1708" s="21">
        <v>0</v>
      </c>
      <c r="Z1708" s="21">
        <v>0</v>
      </c>
      <c r="AB1708" s="22">
        <v>0</v>
      </c>
      <c r="AD1708" s="5" t="str">
        <f t="shared" si="26"/>
        <v>No</v>
      </c>
      <c r="AF1708" s="28"/>
      <c r="AG1708" s="21"/>
    </row>
    <row r="1709" spans="1:33">
      <c r="A1709" s="8" t="s">
        <v>638</v>
      </c>
      <c r="B1709" s="8" t="s">
        <v>639</v>
      </c>
      <c r="C1709" s="9" t="s">
        <v>124</v>
      </c>
      <c r="D1709" s="185">
        <v>6058</v>
      </c>
      <c r="E1709" s="188">
        <v>60058</v>
      </c>
      <c r="F1709" s="9" t="s">
        <v>83</v>
      </c>
      <c r="G1709" s="9" t="s">
        <v>5756</v>
      </c>
      <c r="H1709" s="10">
        <v>899703</v>
      </c>
      <c r="I1709" s="11">
        <v>5</v>
      </c>
      <c r="J1709" s="24">
        <v>0</v>
      </c>
      <c r="K1709" s="20"/>
      <c r="L1709" s="14">
        <v>0</v>
      </c>
      <c r="N1709" s="21">
        <v>0</v>
      </c>
      <c r="P1709" s="21">
        <v>0</v>
      </c>
      <c r="R1709" s="21">
        <v>0</v>
      </c>
      <c r="T1709" s="21">
        <v>0</v>
      </c>
      <c r="V1709" s="21">
        <v>0</v>
      </c>
      <c r="X1709" s="21">
        <v>0</v>
      </c>
      <c r="Z1709" s="21">
        <v>78411</v>
      </c>
      <c r="AB1709" s="22">
        <v>78411</v>
      </c>
      <c r="AD1709" s="5" t="str">
        <f t="shared" si="26"/>
        <v>No</v>
      </c>
      <c r="AF1709" s="28"/>
      <c r="AG1709" s="21"/>
    </row>
    <row r="1710" spans="1:33">
      <c r="A1710" s="8" t="s">
        <v>5438</v>
      </c>
      <c r="B1710" s="8" t="s">
        <v>5439</v>
      </c>
      <c r="C1710" s="9" t="s">
        <v>58</v>
      </c>
      <c r="D1710" s="185" t="s">
        <v>5440</v>
      </c>
      <c r="E1710" s="188" t="s">
        <v>5441</v>
      </c>
      <c r="F1710" s="9" t="s">
        <v>83</v>
      </c>
      <c r="G1710" s="9" t="s">
        <v>147</v>
      </c>
      <c r="H1710" s="10">
        <v>0</v>
      </c>
      <c r="I1710" s="11">
        <v>5</v>
      </c>
      <c r="J1710" s="24">
        <v>0</v>
      </c>
      <c r="K1710" s="20"/>
      <c r="L1710" s="14">
        <v>0</v>
      </c>
      <c r="N1710" s="21">
        <v>0</v>
      </c>
      <c r="P1710" s="21">
        <v>0</v>
      </c>
      <c r="R1710" s="21">
        <v>0</v>
      </c>
      <c r="T1710" s="21">
        <v>0</v>
      </c>
      <c r="V1710" s="21">
        <v>0</v>
      </c>
      <c r="X1710" s="21">
        <v>0</v>
      </c>
      <c r="Z1710" s="21">
        <v>110513</v>
      </c>
      <c r="AB1710" s="22">
        <v>110513</v>
      </c>
      <c r="AD1710" s="5" t="str">
        <f t="shared" si="26"/>
        <v>No</v>
      </c>
      <c r="AF1710" s="28"/>
      <c r="AG1710" s="21"/>
    </row>
    <row r="1711" spans="1:33">
      <c r="A1711" s="8" t="s">
        <v>5467</v>
      </c>
      <c r="B1711" s="8" t="s">
        <v>1953</v>
      </c>
      <c r="C1711" s="9" t="s">
        <v>132</v>
      </c>
      <c r="D1711" s="185" t="s">
        <v>5468</v>
      </c>
      <c r="E1711" s="188" t="s">
        <v>5469</v>
      </c>
      <c r="F1711" s="9" t="s">
        <v>125</v>
      </c>
      <c r="G1711" s="9" t="s">
        <v>147</v>
      </c>
      <c r="H1711" s="10">
        <v>0</v>
      </c>
      <c r="I1711" s="11">
        <v>5</v>
      </c>
      <c r="J1711" s="24">
        <v>0</v>
      </c>
      <c r="K1711" s="20"/>
      <c r="L1711" s="14">
        <v>0</v>
      </c>
      <c r="N1711" s="21">
        <v>0</v>
      </c>
      <c r="P1711" s="21">
        <v>0</v>
      </c>
      <c r="R1711" s="21">
        <v>0</v>
      </c>
      <c r="T1711" s="21">
        <v>0</v>
      </c>
      <c r="V1711" s="21">
        <v>0</v>
      </c>
      <c r="X1711" s="21">
        <v>0</v>
      </c>
      <c r="Z1711" s="21">
        <v>32610</v>
      </c>
      <c r="AB1711" s="22">
        <v>32610</v>
      </c>
      <c r="AD1711" s="5" t="str">
        <f t="shared" si="26"/>
        <v>No</v>
      </c>
      <c r="AF1711" s="28"/>
      <c r="AG1711" s="21"/>
    </row>
    <row r="1712" spans="1:33">
      <c r="A1712" s="8" t="s">
        <v>6267</v>
      </c>
      <c r="B1712" s="8" t="s">
        <v>1376</v>
      </c>
      <c r="C1712" s="9" t="s">
        <v>132</v>
      </c>
      <c r="D1712" s="185" t="s">
        <v>5567</v>
      </c>
      <c r="E1712" s="188" t="s">
        <v>5568</v>
      </c>
      <c r="F1712" s="9" t="s">
        <v>125</v>
      </c>
      <c r="G1712" s="9" t="s">
        <v>147</v>
      </c>
      <c r="H1712" s="10">
        <v>0</v>
      </c>
      <c r="I1712" s="11">
        <v>5</v>
      </c>
      <c r="J1712" s="24">
        <v>0</v>
      </c>
      <c r="K1712" s="20"/>
      <c r="L1712" s="14">
        <v>0</v>
      </c>
      <c r="N1712" s="21">
        <v>0</v>
      </c>
      <c r="P1712" s="21">
        <v>0</v>
      </c>
      <c r="R1712" s="21">
        <v>0</v>
      </c>
      <c r="T1712" s="21">
        <v>0</v>
      </c>
      <c r="V1712" s="21">
        <v>0</v>
      </c>
      <c r="X1712" s="21">
        <v>0</v>
      </c>
      <c r="Z1712" s="21">
        <v>62458</v>
      </c>
      <c r="AB1712" s="22">
        <v>62458</v>
      </c>
      <c r="AD1712" s="5" t="str">
        <f t="shared" si="26"/>
        <v>No</v>
      </c>
      <c r="AF1712" s="28"/>
      <c r="AG1712" s="21"/>
    </row>
    <row r="1713" spans="1:33">
      <c r="A1713" s="8" t="s">
        <v>932</v>
      </c>
      <c r="B1713" s="8" t="s">
        <v>6472</v>
      </c>
      <c r="C1713" s="9" t="s">
        <v>129</v>
      </c>
      <c r="D1713" s="185" t="s">
        <v>933</v>
      </c>
      <c r="E1713" s="188" t="s">
        <v>934</v>
      </c>
      <c r="F1713" s="9" t="s">
        <v>83</v>
      </c>
      <c r="G1713" s="9" t="s">
        <v>147</v>
      </c>
      <c r="H1713" s="10">
        <v>0</v>
      </c>
      <c r="I1713" s="11">
        <v>5</v>
      </c>
      <c r="J1713" s="24">
        <v>0</v>
      </c>
      <c r="K1713" s="20"/>
      <c r="L1713" s="14">
        <v>0</v>
      </c>
      <c r="N1713" s="21">
        <v>0</v>
      </c>
      <c r="P1713" s="21">
        <v>0</v>
      </c>
      <c r="R1713" s="21">
        <v>0</v>
      </c>
      <c r="T1713" s="21">
        <v>0</v>
      </c>
      <c r="V1713" s="21">
        <v>0</v>
      </c>
      <c r="X1713" s="21">
        <v>0</v>
      </c>
      <c r="Z1713" s="21">
        <v>157</v>
      </c>
      <c r="AB1713" s="22">
        <v>157</v>
      </c>
      <c r="AD1713" s="5" t="str">
        <f t="shared" si="26"/>
        <v>No</v>
      </c>
      <c r="AF1713" s="28"/>
      <c r="AG1713" s="21"/>
    </row>
    <row r="1714" spans="1:33">
      <c r="A1714" s="8" t="s">
        <v>4013</v>
      </c>
      <c r="B1714" s="8" t="s">
        <v>4014</v>
      </c>
      <c r="C1714" s="9" t="s">
        <v>39</v>
      </c>
      <c r="D1714" s="185" t="s">
        <v>4015</v>
      </c>
      <c r="E1714" s="188" t="s">
        <v>4016</v>
      </c>
      <c r="F1714" s="9" t="s">
        <v>157</v>
      </c>
      <c r="G1714" s="9" t="s">
        <v>147</v>
      </c>
      <c r="H1714" s="10">
        <v>0</v>
      </c>
      <c r="I1714" s="11">
        <v>5</v>
      </c>
      <c r="J1714" s="24">
        <v>0</v>
      </c>
      <c r="K1714" s="20"/>
      <c r="L1714" s="14">
        <v>0</v>
      </c>
      <c r="N1714" s="21">
        <v>0</v>
      </c>
      <c r="P1714" s="21">
        <v>0</v>
      </c>
      <c r="R1714" s="21">
        <v>0</v>
      </c>
      <c r="T1714" s="21">
        <v>0</v>
      </c>
      <c r="V1714" s="21">
        <v>0</v>
      </c>
      <c r="X1714" s="21">
        <v>0</v>
      </c>
      <c r="Z1714" s="21">
        <v>0</v>
      </c>
      <c r="AB1714" s="22">
        <v>0</v>
      </c>
      <c r="AD1714" s="5" t="str">
        <f t="shared" si="26"/>
        <v>No</v>
      </c>
      <c r="AF1714" s="28"/>
      <c r="AG1714" s="21"/>
    </row>
    <row r="1715" spans="1:33">
      <c r="A1715" s="8" t="s">
        <v>4737</v>
      </c>
      <c r="B1715" s="8" t="s">
        <v>4730</v>
      </c>
      <c r="C1715" s="9" t="s">
        <v>79</v>
      </c>
      <c r="D1715" s="185" t="s">
        <v>4738</v>
      </c>
      <c r="E1715" s="188" t="s">
        <v>4739</v>
      </c>
      <c r="F1715" s="9" t="s">
        <v>157</v>
      </c>
      <c r="G1715" s="9" t="s">
        <v>147</v>
      </c>
      <c r="H1715" s="10">
        <v>0</v>
      </c>
      <c r="I1715" s="11">
        <v>5</v>
      </c>
      <c r="J1715" s="24">
        <v>0</v>
      </c>
      <c r="K1715" s="20"/>
      <c r="L1715" s="14">
        <v>0</v>
      </c>
      <c r="N1715" s="21">
        <v>0</v>
      </c>
      <c r="P1715" s="21">
        <v>0</v>
      </c>
      <c r="R1715" s="21">
        <v>0</v>
      </c>
      <c r="T1715" s="21">
        <v>0</v>
      </c>
      <c r="V1715" s="21">
        <v>0</v>
      </c>
      <c r="X1715" s="21">
        <v>0</v>
      </c>
      <c r="Z1715" s="21">
        <v>19132</v>
      </c>
      <c r="AB1715" s="22">
        <v>19132</v>
      </c>
      <c r="AD1715" s="5" t="str">
        <f t="shared" si="26"/>
        <v>No</v>
      </c>
      <c r="AF1715" s="28"/>
      <c r="AG1715" s="21"/>
    </row>
    <row r="1716" spans="1:33">
      <c r="A1716" s="8" t="s">
        <v>5348</v>
      </c>
      <c r="B1716" s="8" t="s">
        <v>5349</v>
      </c>
      <c r="C1716" s="9" t="s">
        <v>58</v>
      </c>
      <c r="D1716" s="185" t="s">
        <v>5350</v>
      </c>
      <c r="E1716" s="188" t="s">
        <v>5351</v>
      </c>
      <c r="F1716" s="9" t="s">
        <v>83</v>
      </c>
      <c r="G1716" s="9" t="s">
        <v>147</v>
      </c>
      <c r="H1716" s="10">
        <v>0</v>
      </c>
      <c r="I1716" s="11">
        <v>5</v>
      </c>
      <c r="J1716" s="24">
        <v>0</v>
      </c>
      <c r="K1716" s="20"/>
      <c r="L1716" s="14">
        <v>0</v>
      </c>
      <c r="N1716" s="21">
        <v>0</v>
      </c>
      <c r="P1716" s="21">
        <v>0</v>
      </c>
      <c r="R1716" s="21">
        <v>0</v>
      </c>
      <c r="T1716" s="21">
        <v>0</v>
      </c>
      <c r="V1716" s="21">
        <v>0</v>
      </c>
      <c r="X1716" s="21">
        <v>0</v>
      </c>
      <c r="Z1716" s="21">
        <v>70761</v>
      </c>
      <c r="AB1716" s="22">
        <v>70761</v>
      </c>
      <c r="AD1716" s="5" t="str">
        <f t="shared" si="26"/>
        <v>No</v>
      </c>
      <c r="AF1716" s="28"/>
      <c r="AG1716" s="21"/>
    </row>
    <row r="1717" spans="1:33">
      <c r="A1717" s="8" t="s">
        <v>3179</v>
      </c>
      <c r="B1717" s="8" t="s">
        <v>3180</v>
      </c>
      <c r="C1717" s="9" t="s">
        <v>50</v>
      </c>
      <c r="D1717" s="185" t="s">
        <v>3181</v>
      </c>
      <c r="E1717" s="188" t="s">
        <v>3182</v>
      </c>
      <c r="F1717" s="9" t="s">
        <v>83</v>
      </c>
      <c r="G1717" s="9" t="s">
        <v>147</v>
      </c>
      <c r="H1717" s="10">
        <v>0</v>
      </c>
      <c r="I1717" s="11">
        <v>5</v>
      </c>
      <c r="J1717" s="24">
        <v>0</v>
      </c>
      <c r="K1717" s="20"/>
      <c r="L1717" s="14">
        <v>0</v>
      </c>
      <c r="N1717" s="21">
        <v>0</v>
      </c>
      <c r="P1717" s="21">
        <v>0</v>
      </c>
      <c r="R1717" s="21">
        <v>0</v>
      </c>
      <c r="T1717" s="21">
        <v>0</v>
      </c>
      <c r="V1717" s="21">
        <v>0</v>
      </c>
      <c r="X1717" s="21">
        <v>0</v>
      </c>
      <c r="Z1717" s="21">
        <v>0</v>
      </c>
      <c r="AB1717" s="22">
        <v>0</v>
      </c>
      <c r="AD1717" s="5" t="str">
        <f t="shared" si="26"/>
        <v>No</v>
      </c>
      <c r="AF1717" s="28"/>
      <c r="AG1717" s="21"/>
    </row>
    <row r="1718" spans="1:33">
      <c r="A1718" s="8" t="s">
        <v>6651</v>
      </c>
      <c r="B1718" s="8" t="s">
        <v>2003</v>
      </c>
      <c r="C1718" s="9" t="s">
        <v>69</v>
      </c>
      <c r="D1718" s="185" t="s">
        <v>2068</v>
      </c>
      <c r="E1718" s="188" t="s">
        <v>2069</v>
      </c>
      <c r="F1718" s="9" t="s">
        <v>83</v>
      </c>
      <c r="G1718" s="9" t="s">
        <v>147</v>
      </c>
      <c r="H1718" s="10">
        <v>0</v>
      </c>
      <c r="I1718" s="11">
        <v>5</v>
      </c>
      <c r="J1718" s="24">
        <v>0</v>
      </c>
      <c r="K1718" s="20"/>
      <c r="L1718" s="14">
        <v>0</v>
      </c>
      <c r="N1718" s="21">
        <v>0</v>
      </c>
      <c r="P1718" s="21">
        <v>0</v>
      </c>
      <c r="R1718" s="21">
        <v>0</v>
      </c>
      <c r="T1718" s="21">
        <v>0</v>
      </c>
      <c r="V1718" s="21">
        <v>0</v>
      </c>
      <c r="X1718" s="21">
        <v>0</v>
      </c>
      <c r="Z1718" s="21">
        <v>57333</v>
      </c>
      <c r="AB1718" s="22">
        <v>57333</v>
      </c>
      <c r="AD1718" s="5" t="str">
        <f t="shared" si="26"/>
        <v>No</v>
      </c>
      <c r="AF1718" s="28"/>
      <c r="AG1718" s="21"/>
    </row>
    <row r="1719" spans="1:33">
      <c r="A1719" s="8" t="s">
        <v>116</v>
      </c>
      <c r="B1719" s="8" t="s">
        <v>117</v>
      </c>
      <c r="C1719" s="9" t="s">
        <v>42</v>
      </c>
      <c r="D1719" s="185">
        <v>2214</v>
      </c>
      <c r="E1719" s="188">
        <v>20214</v>
      </c>
      <c r="F1719" s="9" t="s">
        <v>83</v>
      </c>
      <c r="G1719" s="9" t="s">
        <v>5756</v>
      </c>
      <c r="H1719" s="10">
        <v>423566</v>
      </c>
      <c r="I1719" s="11">
        <v>5</v>
      </c>
      <c r="J1719" s="24">
        <v>0</v>
      </c>
      <c r="K1719" s="20"/>
      <c r="L1719" s="14">
        <v>0</v>
      </c>
      <c r="N1719" s="21">
        <v>0</v>
      </c>
      <c r="P1719" s="21">
        <v>0</v>
      </c>
      <c r="R1719" s="21">
        <v>0</v>
      </c>
      <c r="T1719" s="21">
        <v>0</v>
      </c>
      <c r="V1719" s="21">
        <v>0</v>
      </c>
      <c r="X1719" s="21">
        <v>0</v>
      </c>
      <c r="Z1719" s="21">
        <v>152100</v>
      </c>
      <c r="AB1719" s="22">
        <v>152100</v>
      </c>
      <c r="AD1719" s="5" t="str">
        <f t="shared" si="26"/>
        <v>No</v>
      </c>
      <c r="AF1719" s="28"/>
      <c r="AG1719" s="21"/>
    </row>
    <row r="1720" spans="1:33">
      <c r="A1720" s="8" t="s">
        <v>3228</v>
      </c>
      <c r="B1720" s="8" t="s">
        <v>3229</v>
      </c>
      <c r="C1720" s="9" t="s">
        <v>69</v>
      </c>
      <c r="D1720" s="185" t="s">
        <v>3230</v>
      </c>
      <c r="E1720" s="188">
        <v>88128</v>
      </c>
      <c r="F1720" s="9" t="s">
        <v>36</v>
      </c>
      <c r="G1720" s="9" t="s">
        <v>5756</v>
      </c>
      <c r="H1720" s="10">
        <v>0</v>
      </c>
      <c r="I1720" s="11">
        <v>5</v>
      </c>
      <c r="J1720" s="24">
        <v>0</v>
      </c>
      <c r="K1720" s="20"/>
      <c r="L1720" s="14">
        <v>0</v>
      </c>
      <c r="N1720" s="21">
        <v>0</v>
      </c>
      <c r="P1720" s="21">
        <v>0</v>
      </c>
      <c r="R1720" s="21">
        <v>0</v>
      </c>
      <c r="T1720" s="21">
        <v>0</v>
      </c>
      <c r="V1720" s="21">
        <v>0</v>
      </c>
      <c r="X1720" s="21">
        <v>0</v>
      </c>
      <c r="Z1720" s="21">
        <v>124528</v>
      </c>
      <c r="AB1720" s="22">
        <v>124528</v>
      </c>
      <c r="AD1720" s="5" t="str">
        <f t="shared" si="26"/>
        <v>No</v>
      </c>
      <c r="AF1720" s="28"/>
      <c r="AG1720" s="21"/>
    </row>
    <row r="1721" spans="1:33">
      <c r="A1721" s="8" t="s">
        <v>6634</v>
      </c>
      <c r="B1721" s="8" t="s">
        <v>3987</v>
      </c>
      <c r="C1721" s="9" t="s">
        <v>39</v>
      </c>
      <c r="D1721" s="185" t="s">
        <v>3988</v>
      </c>
      <c r="E1721" s="188" t="s">
        <v>3989</v>
      </c>
      <c r="F1721" s="9" t="s">
        <v>83</v>
      </c>
      <c r="G1721" s="9" t="s">
        <v>147</v>
      </c>
      <c r="H1721" s="10">
        <v>0</v>
      </c>
      <c r="I1721" s="11">
        <v>5</v>
      </c>
      <c r="J1721" s="24">
        <v>0</v>
      </c>
      <c r="K1721" s="20"/>
      <c r="L1721" s="14">
        <v>0</v>
      </c>
      <c r="N1721" s="21">
        <v>0</v>
      </c>
      <c r="P1721" s="21">
        <v>0</v>
      </c>
      <c r="R1721" s="21">
        <v>0</v>
      </c>
      <c r="T1721" s="21">
        <v>0</v>
      </c>
      <c r="V1721" s="21">
        <v>0</v>
      </c>
      <c r="X1721" s="21">
        <v>0</v>
      </c>
      <c r="Z1721" s="21">
        <v>0</v>
      </c>
      <c r="AB1721" s="22">
        <v>0</v>
      </c>
      <c r="AD1721" s="5" t="str">
        <f t="shared" si="26"/>
        <v>No</v>
      </c>
      <c r="AF1721" s="28"/>
      <c r="AG1721" s="21"/>
    </row>
    <row r="1722" spans="1:33">
      <c r="A1722" s="8" t="s">
        <v>1109</v>
      </c>
      <c r="B1722" s="8" t="s">
        <v>1110</v>
      </c>
      <c r="C1722" s="9" t="s">
        <v>103</v>
      </c>
      <c r="D1722" s="185">
        <v>4151</v>
      </c>
      <c r="E1722" s="188">
        <v>40151</v>
      </c>
      <c r="F1722" s="9" t="s">
        <v>83</v>
      </c>
      <c r="G1722" s="9" t="s">
        <v>5756</v>
      </c>
      <c r="H1722" s="10">
        <v>139171</v>
      </c>
      <c r="I1722" s="11">
        <v>5</v>
      </c>
      <c r="J1722" s="24">
        <v>0</v>
      </c>
      <c r="K1722" s="20"/>
      <c r="L1722" s="14">
        <v>0</v>
      </c>
      <c r="N1722" s="21">
        <v>0</v>
      </c>
      <c r="P1722" s="21">
        <v>0</v>
      </c>
      <c r="R1722" s="21">
        <v>0</v>
      </c>
      <c r="T1722" s="21">
        <v>0</v>
      </c>
      <c r="V1722" s="21">
        <v>0</v>
      </c>
      <c r="X1722" s="21">
        <v>0</v>
      </c>
      <c r="Z1722" s="21">
        <v>0</v>
      </c>
      <c r="AB1722" s="22">
        <v>0</v>
      </c>
      <c r="AD1722" s="5" t="str">
        <f t="shared" si="26"/>
        <v>No</v>
      </c>
      <c r="AF1722" s="28"/>
      <c r="AG1722" s="21"/>
    </row>
    <row r="1723" spans="1:33">
      <c r="A1723" s="8" t="s">
        <v>2450</v>
      </c>
      <c r="B1723" s="8" t="s">
        <v>2451</v>
      </c>
      <c r="C1723" s="9" t="s">
        <v>46</v>
      </c>
      <c r="D1723" s="185" t="s">
        <v>2452</v>
      </c>
      <c r="E1723" s="188" t="s">
        <v>2453</v>
      </c>
      <c r="F1723" s="9" t="s">
        <v>88</v>
      </c>
      <c r="G1723" s="9" t="s">
        <v>147</v>
      </c>
      <c r="H1723" s="10">
        <v>0</v>
      </c>
      <c r="I1723" s="11">
        <v>5</v>
      </c>
      <c r="J1723" s="24">
        <v>0</v>
      </c>
      <c r="K1723" s="20"/>
      <c r="L1723" s="14">
        <v>0</v>
      </c>
      <c r="N1723" s="21">
        <v>0</v>
      </c>
      <c r="P1723" s="21">
        <v>0</v>
      </c>
      <c r="R1723" s="21">
        <v>0</v>
      </c>
      <c r="T1723" s="21">
        <v>0</v>
      </c>
      <c r="V1723" s="21">
        <v>0</v>
      </c>
      <c r="X1723" s="21">
        <v>0</v>
      </c>
      <c r="Z1723" s="21">
        <v>321173</v>
      </c>
      <c r="AB1723" s="22">
        <v>321173</v>
      </c>
      <c r="AD1723" s="5" t="str">
        <f t="shared" si="26"/>
        <v>No</v>
      </c>
      <c r="AF1723" s="28"/>
      <c r="AG1723" s="21"/>
    </row>
    <row r="1724" spans="1:33">
      <c r="A1724" s="8" t="s">
        <v>1809</v>
      </c>
      <c r="B1724" s="8" t="s">
        <v>253</v>
      </c>
      <c r="C1724" s="9" t="s">
        <v>254</v>
      </c>
      <c r="D1724" s="185">
        <v>8107</v>
      </c>
      <c r="E1724" s="188">
        <v>80107</v>
      </c>
      <c r="F1724" s="9" t="s">
        <v>214</v>
      </c>
      <c r="G1724" s="9" t="s">
        <v>84</v>
      </c>
      <c r="H1724" s="10">
        <v>82157</v>
      </c>
      <c r="I1724" s="11">
        <v>5</v>
      </c>
      <c r="J1724" s="24">
        <v>0</v>
      </c>
      <c r="K1724" s="20"/>
      <c r="L1724" s="14">
        <v>0</v>
      </c>
      <c r="N1724" s="21">
        <v>0</v>
      </c>
      <c r="P1724" s="21">
        <v>0</v>
      </c>
      <c r="R1724" s="21">
        <v>0</v>
      </c>
      <c r="T1724" s="21">
        <v>0</v>
      </c>
      <c r="V1724" s="21">
        <v>0</v>
      </c>
      <c r="X1724" s="21">
        <v>0</v>
      </c>
      <c r="Z1724" s="21">
        <v>0</v>
      </c>
      <c r="AB1724" s="22">
        <v>0</v>
      </c>
      <c r="AD1724" s="5" t="str">
        <f t="shared" si="26"/>
        <v>No</v>
      </c>
      <c r="AF1724" s="28"/>
      <c r="AG1724" s="21"/>
    </row>
    <row r="1725" spans="1:33">
      <c r="A1725" s="8" t="s">
        <v>2845</v>
      </c>
      <c r="B1725" s="8" t="s">
        <v>2846</v>
      </c>
      <c r="C1725" s="9" t="s">
        <v>124</v>
      </c>
      <c r="D1725" s="185" t="s">
        <v>2847</v>
      </c>
      <c r="E1725" s="188" t="s">
        <v>2848</v>
      </c>
      <c r="F1725" s="9" t="s">
        <v>1320</v>
      </c>
      <c r="G1725" s="9" t="s">
        <v>147</v>
      </c>
      <c r="H1725" s="10">
        <v>0</v>
      </c>
      <c r="I1725" s="11">
        <v>5</v>
      </c>
      <c r="J1725" s="24">
        <v>0</v>
      </c>
      <c r="K1725" s="20"/>
      <c r="L1725" s="14">
        <v>0</v>
      </c>
      <c r="N1725" s="21">
        <v>0</v>
      </c>
      <c r="P1725" s="21">
        <v>0</v>
      </c>
      <c r="R1725" s="21">
        <v>0</v>
      </c>
      <c r="T1725" s="21">
        <v>0</v>
      </c>
      <c r="V1725" s="21">
        <v>0</v>
      </c>
      <c r="X1725" s="21">
        <v>0</v>
      </c>
      <c r="Z1725" s="21">
        <v>0</v>
      </c>
      <c r="AB1725" s="22">
        <v>0</v>
      </c>
      <c r="AD1725" s="5" t="str">
        <f t="shared" si="26"/>
        <v>No</v>
      </c>
      <c r="AF1725" s="28"/>
      <c r="AG1725" s="21"/>
    </row>
    <row r="1726" spans="1:33">
      <c r="A1726" s="8" t="s">
        <v>3885</v>
      </c>
      <c r="B1726" s="8" t="s">
        <v>3207</v>
      </c>
      <c r="C1726" s="9" t="s">
        <v>278</v>
      </c>
      <c r="D1726" s="185" t="s">
        <v>3886</v>
      </c>
      <c r="E1726" s="188" t="s">
        <v>3887</v>
      </c>
      <c r="F1726" s="9" t="s">
        <v>83</v>
      </c>
      <c r="G1726" s="9" t="s">
        <v>147</v>
      </c>
      <c r="H1726" s="10">
        <v>0</v>
      </c>
      <c r="I1726" s="11">
        <v>5</v>
      </c>
      <c r="J1726" s="24">
        <v>0</v>
      </c>
      <c r="K1726" s="20"/>
      <c r="L1726" s="14">
        <v>0</v>
      </c>
      <c r="N1726" s="21">
        <v>0</v>
      </c>
      <c r="P1726" s="21">
        <v>0</v>
      </c>
      <c r="R1726" s="21">
        <v>0</v>
      </c>
      <c r="T1726" s="21">
        <v>0</v>
      </c>
      <c r="V1726" s="21">
        <v>0</v>
      </c>
      <c r="X1726" s="21">
        <v>0</v>
      </c>
      <c r="Z1726" s="21">
        <v>13770</v>
      </c>
      <c r="AB1726" s="22">
        <v>13770</v>
      </c>
      <c r="AD1726" s="5" t="str">
        <f t="shared" si="26"/>
        <v>No</v>
      </c>
      <c r="AF1726" s="28"/>
      <c r="AG1726" s="21"/>
    </row>
    <row r="1727" spans="1:33">
      <c r="A1727" s="8" t="s">
        <v>6258</v>
      </c>
      <c r="B1727" s="8" t="s">
        <v>6259</v>
      </c>
      <c r="C1727" s="9" t="s">
        <v>420</v>
      </c>
      <c r="D1727" s="185" t="s">
        <v>607</v>
      </c>
      <c r="E1727" s="188" t="s">
        <v>608</v>
      </c>
      <c r="F1727" s="9" t="s">
        <v>157</v>
      </c>
      <c r="G1727" s="9" t="s">
        <v>147</v>
      </c>
      <c r="H1727" s="10">
        <v>0</v>
      </c>
      <c r="I1727" s="11">
        <v>5</v>
      </c>
      <c r="J1727" s="24">
        <v>0</v>
      </c>
      <c r="K1727" s="20"/>
      <c r="L1727" s="14">
        <v>0</v>
      </c>
      <c r="N1727" s="21">
        <v>0</v>
      </c>
      <c r="P1727" s="21">
        <v>0</v>
      </c>
      <c r="R1727" s="21">
        <v>0</v>
      </c>
      <c r="T1727" s="21">
        <v>0</v>
      </c>
      <c r="V1727" s="21">
        <v>0</v>
      </c>
      <c r="X1727" s="21">
        <v>0</v>
      </c>
      <c r="Z1727" s="21">
        <v>0</v>
      </c>
      <c r="AB1727" s="22">
        <v>0</v>
      </c>
      <c r="AD1727" s="5" t="str">
        <f t="shared" si="26"/>
        <v>No</v>
      </c>
      <c r="AF1727" s="28"/>
      <c r="AG1727" s="21"/>
    </row>
    <row r="1728" spans="1:33">
      <c r="A1728" s="8" t="s">
        <v>4760</v>
      </c>
      <c r="B1728" s="8" t="s">
        <v>1080</v>
      </c>
      <c r="C1728" s="9" t="s">
        <v>42</v>
      </c>
      <c r="D1728" s="185">
        <v>2191</v>
      </c>
      <c r="E1728" s="188">
        <v>20191</v>
      </c>
      <c r="F1728" s="9" t="s">
        <v>83</v>
      </c>
      <c r="G1728" s="9" t="s">
        <v>5756</v>
      </c>
      <c r="H1728" s="10">
        <v>57442</v>
      </c>
      <c r="I1728" s="11">
        <v>5</v>
      </c>
      <c r="J1728" s="24">
        <v>0</v>
      </c>
      <c r="K1728" s="20"/>
      <c r="L1728" s="14">
        <v>0</v>
      </c>
      <c r="N1728" s="21">
        <v>0</v>
      </c>
      <c r="P1728" s="21">
        <v>0</v>
      </c>
      <c r="R1728" s="21">
        <v>0</v>
      </c>
      <c r="T1728" s="21">
        <v>0</v>
      </c>
      <c r="V1728" s="21">
        <v>0</v>
      </c>
      <c r="X1728" s="21">
        <v>0</v>
      </c>
      <c r="Z1728" s="21">
        <v>255854</v>
      </c>
      <c r="AB1728" s="22">
        <v>255854</v>
      </c>
      <c r="AD1728" s="5" t="str">
        <f t="shared" si="26"/>
        <v>No</v>
      </c>
      <c r="AF1728" s="28"/>
      <c r="AG1728" s="21"/>
    </row>
    <row r="1729" spans="1:33">
      <c r="A1729" s="8" t="s">
        <v>3148</v>
      </c>
      <c r="B1729" s="8" t="s">
        <v>3149</v>
      </c>
      <c r="C1729" s="9" t="s">
        <v>50</v>
      </c>
      <c r="D1729" s="185" t="s">
        <v>3150</v>
      </c>
      <c r="E1729" s="188" t="s">
        <v>3151</v>
      </c>
      <c r="F1729" s="9" t="s">
        <v>157</v>
      </c>
      <c r="G1729" s="9" t="s">
        <v>147</v>
      </c>
      <c r="H1729" s="10">
        <v>0</v>
      </c>
      <c r="I1729" s="11">
        <v>5</v>
      </c>
      <c r="J1729" s="24">
        <v>0</v>
      </c>
      <c r="K1729" s="20"/>
      <c r="L1729" s="14">
        <v>0</v>
      </c>
      <c r="N1729" s="21">
        <v>0</v>
      </c>
      <c r="P1729" s="21">
        <v>0</v>
      </c>
      <c r="R1729" s="21">
        <v>0</v>
      </c>
      <c r="T1729" s="21">
        <v>0</v>
      </c>
      <c r="V1729" s="21">
        <v>0</v>
      </c>
      <c r="X1729" s="21">
        <v>0</v>
      </c>
      <c r="Z1729" s="21">
        <v>0</v>
      </c>
      <c r="AB1729" s="22">
        <v>0</v>
      </c>
      <c r="AD1729" s="5" t="str">
        <f t="shared" si="26"/>
        <v>No</v>
      </c>
      <c r="AF1729" s="28"/>
      <c r="AG1729" s="21"/>
    </row>
    <row r="1730" spans="1:33">
      <c r="A1730" s="8" t="s">
        <v>6645</v>
      </c>
      <c r="B1730" s="8" t="s">
        <v>6646</v>
      </c>
      <c r="C1730" s="9" t="s">
        <v>454</v>
      </c>
      <c r="D1730" s="185"/>
      <c r="E1730" s="188" t="s">
        <v>6647</v>
      </c>
      <c r="F1730" s="9" t="s">
        <v>83</v>
      </c>
      <c r="G1730" s="9" t="s">
        <v>147</v>
      </c>
      <c r="H1730" s="10">
        <v>0</v>
      </c>
      <c r="I1730" s="11">
        <v>5</v>
      </c>
      <c r="J1730" s="24">
        <v>0</v>
      </c>
      <c r="K1730" s="20"/>
      <c r="L1730" s="14">
        <v>0</v>
      </c>
      <c r="N1730" s="21">
        <v>0</v>
      </c>
      <c r="P1730" s="21">
        <v>0</v>
      </c>
      <c r="R1730" s="21">
        <v>0</v>
      </c>
      <c r="T1730" s="21">
        <v>0</v>
      </c>
      <c r="V1730" s="21">
        <v>0</v>
      </c>
      <c r="X1730" s="21">
        <v>0</v>
      </c>
      <c r="Z1730" s="21">
        <v>40893</v>
      </c>
      <c r="AB1730" s="22">
        <v>40893</v>
      </c>
      <c r="AD1730" s="5" t="str">
        <f t="shared" si="26"/>
        <v>No</v>
      </c>
      <c r="AF1730" s="28"/>
      <c r="AG1730" s="21"/>
    </row>
    <row r="1731" spans="1:33">
      <c r="A1731" s="8" t="s">
        <v>3768</v>
      </c>
      <c r="B1731" s="8" t="s">
        <v>561</v>
      </c>
      <c r="C1731" s="9" t="s">
        <v>278</v>
      </c>
      <c r="D1731" s="185" t="s">
        <v>3769</v>
      </c>
      <c r="E1731" s="188" t="s">
        <v>3770</v>
      </c>
      <c r="F1731" s="9" t="s">
        <v>83</v>
      </c>
      <c r="G1731" s="9" t="s">
        <v>147</v>
      </c>
      <c r="H1731" s="10">
        <v>0</v>
      </c>
      <c r="I1731" s="11">
        <v>5</v>
      </c>
      <c r="J1731" s="24">
        <v>0</v>
      </c>
      <c r="K1731" s="20"/>
      <c r="L1731" s="14">
        <v>0</v>
      </c>
      <c r="N1731" s="21">
        <v>0</v>
      </c>
      <c r="P1731" s="21">
        <v>0</v>
      </c>
      <c r="R1731" s="21">
        <v>0</v>
      </c>
      <c r="T1731" s="21">
        <v>0</v>
      </c>
      <c r="V1731" s="21">
        <v>0</v>
      </c>
      <c r="X1731" s="21">
        <v>0</v>
      </c>
      <c r="Z1731" s="21">
        <v>38423</v>
      </c>
      <c r="AB1731" s="22">
        <v>38423</v>
      </c>
      <c r="AD1731" s="5" t="str">
        <f t="shared" ref="AD1731:AD1794" si="27">IF(AC1731&amp;AA1731&amp;Y1731&amp;W1731&amp;U1731&amp;S1731&amp;Q1731&amp;O1731&amp;M1731&amp;K1731&lt;&gt;"","Yes","No")</f>
        <v>No</v>
      </c>
      <c r="AF1731" s="28"/>
      <c r="AG1731" s="21"/>
    </row>
    <row r="1732" spans="1:33">
      <c r="A1732" s="8" t="s">
        <v>6277</v>
      </c>
      <c r="B1732" s="8" t="s">
        <v>6278</v>
      </c>
      <c r="C1732" s="9" t="s">
        <v>91</v>
      </c>
      <c r="D1732" s="185"/>
      <c r="E1732" s="188">
        <v>90300</v>
      </c>
      <c r="F1732" s="9" t="s">
        <v>83</v>
      </c>
      <c r="G1732" s="9" t="s">
        <v>5756</v>
      </c>
      <c r="H1732" s="10">
        <v>12150996</v>
      </c>
      <c r="I1732" s="11">
        <v>5</v>
      </c>
      <c r="J1732" s="24">
        <v>0</v>
      </c>
      <c r="K1732" s="20"/>
      <c r="L1732" s="14">
        <v>0</v>
      </c>
      <c r="N1732" s="21">
        <v>0</v>
      </c>
      <c r="P1732" s="21">
        <v>0</v>
      </c>
      <c r="R1732" s="21">
        <v>0</v>
      </c>
      <c r="T1732" s="21">
        <v>0</v>
      </c>
      <c r="V1732" s="21">
        <v>0</v>
      </c>
      <c r="X1732" s="21">
        <v>0</v>
      </c>
      <c r="Z1732" s="21">
        <v>0</v>
      </c>
      <c r="AB1732" s="22">
        <v>0</v>
      </c>
      <c r="AD1732" s="5" t="str">
        <f t="shared" si="27"/>
        <v>No</v>
      </c>
      <c r="AF1732" s="28"/>
      <c r="AG1732" s="21"/>
    </row>
    <row r="1733" spans="1:33">
      <c r="A1733" s="8" t="s">
        <v>4748</v>
      </c>
      <c r="B1733" s="8" t="s">
        <v>412</v>
      </c>
      <c r="C1733" s="9" t="s">
        <v>178</v>
      </c>
      <c r="D1733" s="185">
        <v>5213</v>
      </c>
      <c r="E1733" s="188">
        <v>50213</v>
      </c>
      <c r="F1733" s="9" t="s">
        <v>157</v>
      </c>
      <c r="G1733" s="9" t="s">
        <v>84</v>
      </c>
      <c r="H1733" s="10">
        <v>3734090</v>
      </c>
      <c r="I1733" s="11">
        <v>5</v>
      </c>
      <c r="J1733" s="24">
        <v>0</v>
      </c>
      <c r="K1733" s="20"/>
      <c r="L1733" s="14">
        <v>0</v>
      </c>
      <c r="N1733" s="21">
        <v>0</v>
      </c>
      <c r="P1733" s="21">
        <v>0</v>
      </c>
      <c r="R1733" s="21">
        <v>0</v>
      </c>
      <c r="T1733" s="21">
        <v>0</v>
      </c>
      <c r="V1733" s="21">
        <v>0</v>
      </c>
      <c r="X1733" s="21">
        <v>0</v>
      </c>
      <c r="Z1733" s="21">
        <v>0</v>
      </c>
      <c r="AB1733" s="22">
        <v>0</v>
      </c>
      <c r="AD1733" s="5" t="str">
        <f t="shared" si="27"/>
        <v>No</v>
      </c>
      <c r="AF1733" s="28"/>
      <c r="AG1733" s="21"/>
    </row>
    <row r="1734" spans="1:33">
      <c r="A1734" s="8" t="s">
        <v>3995</v>
      </c>
      <c r="B1734" s="8" t="s">
        <v>3996</v>
      </c>
      <c r="C1734" s="9" t="s">
        <v>39</v>
      </c>
      <c r="D1734" s="185" t="s">
        <v>3997</v>
      </c>
      <c r="E1734" s="188" t="s">
        <v>3998</v>
      </c>
      <c r="F1734" s="9" t="s">
        <v>83</v>
      </c>
      <c r="G1734" s="9" t="s">
        <v>147</v>
      </c>
      <c r="H1734" s="10">
        <v>0</v>
      </c>
      <c r="I1734" s="11">
        <v>5</v>
      </c>
      <c r="J1734" s="24">
        <v>0</v>
      </c>
      <c r="K1734" s="20"/>
      <c r="L1734" s="14">
        <v>0</v>
      </c>
      <c r="N1734" s="21">
        <v>0</v>
      </c>
      <c r="P1734" s="21">
        <v>0</v>
      </c>
      <c r="R1734" s="21">
        <v>0</v>
      </c>
      <c r="T1734" s="21">
        <v>0</v>
      </c>
      <c r="V1734" s="21">
        <v>0</v>
      </c>
      <c r="X1734" s="21">
        <v>0</v>
      </c>
      <c r="Z1734" s="21">
        <v>0</v>
      </c>
      <c r="AB1734" s="22">
        <v>0</v>
      </c>
      <c r="AD1734" s="5" t="str">
        <f t="shared" si="27"/>
        <v>No</v>
      </c>
      <c r="AF1734" s="28"/>
      <c r="AG1734" s="21"/>
    </row>
    <row r="1735" spans="1:33">
      <c r="A1735" s="8" t="s">
        <v>870</v>
      </c>
      <c r="B1735" s="8" t="s">
        <v>6474</v>
      </c>
      <c r="C1735" s="9" t="s">
        <v>129</v>
      </c>
      <c r="D1735" s="185" t="s">
        <v>871</v>
      </c>
      <c r="E1735" s="188" t="s">
        <v>872</v>
      </c>
      <c r="F1735" s="9" t="s">
        <v>83</v>
      </c>
      <c r="G1735" s="9" t="s">
        <v>147</v>
      </c>
      <c r="H1735" s="10">
        <v>0</v>
      </c>
      <c r="I1735" s="11">
        <v>5</v>
      </c>
      <c r="J1735" s="24">
        <v>0</v>
      </c>
      <c r="K1735" s="20"/>
      <c r="L1735" s="14">
        <v>0</v>
      </c>
      <c r="N1735" s="21">
        <v>0</v>
      </c>
      <c r="P1735" s="21">
        <v>0</v>
      </c>
      <c r="R1735" s="21">
        <v>0</v>
      </c>
      <c r="T1735" s="21">
        <v>0</v>
      </c>
      <c r="V1735" s="21">
        <v>0</v>
      </c>
      <c r="X1735" s="21">
        <v>0</v>
      </c>
      <c r="Z1735" s="21">
        <v>13501</v>
      </c>
      <c r="AB1735" s="22">
        <v>13501</v>
      </c>
      <c r="AD1735" s="5" t="str">
        <f t="shared" si="27"/>
        <v>No</v>
      </c>
      <c r="AF1735" s="28"/>
      <c r="AG1735" s="21"/>
    </row>
    <row r="1736" spans="1:33">
      <c r="A1736" s="8" t="s">
        <v>5431</v>
      </c>
      <c r="B1736" s="8" t="s">
        <v>5432</v>
      </c>
      <c r="C1736" s="9" t="s">
        <v>58</v>
      </c>
      <c r="D1736" s="185" t="s">
        <v>5433</v>
      </c>
      <c r="E1736" s="188" t="s">
        <v>5434</v>
      </c>
      <c r="F1736" s="9" t="s">
        <v>83</v>
      </c>
      <c r="G1736" s="9" t="s">
        <v>147</v>
      </c>
      <c r="H1736" s="10">
        <v>0</v>
      </c>
      <c r="I1736" s="11">
        <v>5</v>
      </c>
      <c r="J1736" s="24">
        <v>0</v>
      </c>
      <c r="K1736" s="20"/>
      <c r="L1736" s="14">
        <v>0</v>
      </c>
      <c r="N1736" s="21">
        <v>0</v>
      </c>
      <c r="P1736" s="21">
        <v>0</v>
      </c>
      <c r="R1736" s="21">
        <v>0</v>
      </c>
      <c r="T1736" s="21">
        <v>0</v>
      </c>
      <c r="V1736" s="21">
        <v>0</v>
      </c>
      <c r="X1736" s="21">
        <v>0</v>
      </c>
      <c r="Z1736" s="21">
        <v>70263</v>
      </c>
      <c r="AB1736" s="22">
        <v>70263</v>
      </c>
      <c r="AD1736" s="5" t="str">
        <f t="shared" si="27"/>
        <v>No</v>
      </c>
      <c r="AF1736" s="28"/>
      <c r="AG1736" s="21"/>
    </row>
    <row r="1737" spans="1:33">
      <c r="A1737" s="8" t="s">
        <v>6002</v>
      </c>
      <c r="B1737" s="8" t="s">
        <v>1382</v>
      </c>
      <c r="C1737" s="9" t="s">
        <v>124</v>
      </c>
      <c r="D1737" s="185"/>
      <c r="E1737" s="188" t="s">
        <v>6003</v>
      </c>
      <c r="F1737" s="9" t="s">
        <v>1320</v>
      </c>
      <c r="G1737" s="9" t="s">
        <v>147</v>
      </c>
      <c r="H1737" s="10">
        <v>0</v>
      </c>
      <c r="I1737" s="11">
        <v>5</v>
      </c>
      <c r="J1737" s="24">
        <v>0</v>
      </c>
      <c r="K1737" s="20"/>
      <c r="L1737" s="14">
        <v>0</v>
      </c>
      <c r="N1737" s="21">
        <v>0</v>
      </c>
      <c r="P1737" s="21">
        <v>0</v>
      </c>
      <c r="R1737" s="21">
        <v>0</v>
      </c>
      <c r="T1737" s="21">
        <v>0</v>
      </c>
      <c r="V1737" s="21">
        <v>0</v>
      </c>
      <c r="X1737" s="21">
        <v>0</v>
      </c>
      <c r="Z1737" s="21">
        <v>0</v>
      </c>
      <c r="AB1737" s="22">
        <v>0</v>
      </c>
      <c r="AD1737" s="5" t="str">
        <f t="shared" si="27"/>
        <v>No</v>
      </c>
      <c r="AF1737" s="28"/>
      <c r="AG1737" s="21"/>
    </row>
    <row r="1738" spans="1:33">
      <c r="A1738" s="8" t="s">
        <v>1564</v>
      </c>
      <c r="B1738" s="8" t="s">
        <v>1565</v>
      </c>
      <c r="C1738" s="9" t="s">
        <v>178</v>
      </c>
      <c r="D1738" s="185" t="s">
        <v>1566</v>
      </c>
      <c r="E1738" s="188" t="s">
        <v>1567</v>
      </c>
      <c r="F1738" s="9" t="s">
        <v>83</v>
      </c>
      <c r="G1738" s="9" t="s">
        <v>147</v>
      </c>
      <c r="H1738" s="10">
        <v>0</v>
      </c>
      <c r="I1738" s="11">
        <v>5</v>
      </c>
      <c r="J1738" s="24">
        <v>0</v>
      </c>
      <c r="K1738" s="20"/>
      <c r="L1738" s="14">
        <v>0</v>
      </c>
      <c r="N1738" s="21">
        <v>0</v>
      </c>
      <c r="P1738" s="21">
        <v>0</v>
      </c>
      <c r="R1738" s="21">
        <v>0</v>
      </c>
      <c r="T1738" s="21">
        <v>0</v>
      </c>
      <c r="V1738" s="21">
        <v>0</v>
      </c>
      <c r="X1738" s="21">
        <v>0</v>
      </c>
      <c r="Z1738" s="21">
        <v>193186</v>
      </c>
      <c r="AB1738" s="22">
        <v>193186</v>
      </c>
      <c r="AD1738" s="5" t="str">
        <f t="shared" si="27"/>
        <v>No</v>
      </c>
      <c r="AF1738" s="28"/>
      <c r="AG1738" s="21"/>
    </row>
    <row r="1739" spans="1:33">
      <c r="A1739" s="8" t="s">
        <v>5834</v>
      </c>
      <c r="B1739" s="8" t="s">
        <v>1555</v>
      </c>
      <c r="C1739" s="9" t="s">
        <v>580</v>
      </c>
      <c r="D1739" s="185" t="s">
        <v>3502</v>
      </c>
      <c r="E1739" s="188" t="s">
        <v>3503</v>
      </c>
      <c r="F1739" s="9" t="s">
        <v>157</v>
      </c>
      <c r="G1739" s="9" t="s">
        <v>147</v>
      </c>
      <c r="H1739" s="10">
        <v>0</v>
      </c>
      <c r="I1739" s="11">
        <v>5</v>
      </c>
      <c r="J1739" s="24">
        <v>0</v>
      </c>
      <c r="K1739" s="20"/>
      <c r="L1739" s="14">
        <v>0</v>
      </c>
      <c r="N1739" s="21">
        <v>0</v>
      </c>
      <c r="P1739" s="21">
        <v>0</v>
      </c>
      <c r="R1739" s="21">
        <v>0</v>
      </c>
      <c r="T1739" s="21">
        <v>0</v>
      </c>
      <c r="V1739" s="21">
        <v>0</v>
      </c>
      <c r="X1739" s="21">
        <v>0</v>
      </c>
      <c r="Z1739" s="21">
        <v>0</v>
      </c>
      <c r="AB1739" s="22">
        <v>0</v>
      </c>
      <c r="AD1739" s="5" t="str">
        <f t="shared" si="27"/>
        <v>No</v>
      </c>
      <c r="AF1739" s="28"/>
      <c r="AG1739" s="21"/>
    </row>
    <row r="1740" spans="1:33">
      <c r="A1740" s="8" t="s">
        <v>2708</v>
      </c>
      <c r="B1740" s="8" t="s">
        <v>2709</v>
      </c>
      <c r="C1740" s="9" t="s">
        <v>103</v>
      </c>
      <c r="D1740" s="185">
        <v>4121</v>
      </c>
      <c r="E1740" s="188">
        <v>40121</v>
      </c>
      <c r="F1740" s="9" t="s">
        <v>83</v>
      </c>
      <c r="G1740" s="9" t="s">
        <v>5756</v>
      </c>
      <c r="H1740" s="10">
        <v>109572</v>
      </c>
      <c r="I1740" s="11">
        <v>5</v>
      </c>
      <c r="J1740" s="24">
        <v>0</v>
      </c>
      <c r="K1740" s="20"/>
      <c r="L1740" s="14">
        <v>0</v>
      </c>
      <c r="N1740" s="21">
        <v>0</v>
      </c>
      <c r="P1740" s="21">
        <v>0</v>
      </c>
      <c r="R1740" s="21">
        <v>0</v>
      </c>
      <c r="T1740" s="21">
        <v>0</v>
      </c>
      <c r="V1740" s="21">
        <v>0</v>
      </c>
      <c r="X1740" s="21">
        <v>0</v>
      </c>
      <c r="Z1740" s="21">
        <v>0</v>
      </c>
      <c r="AB1740" s="22">
        <v>0</v>
      </c>
      <c r="AD1740" s="5" t="str">
        <f t="shared" si="27"/>
        <v>No</v>
      </c>
      <c r="AF1740" s="28"/>
      <c r="AG1740" s="21"/>
    </row>
    <row r="1741" spans="1:33">
      <c r="A1741" s="8" t="s">
        <v>713</v>
      </c>
      <c r="B1741" s="8" t="s">
        <v>714</v>
      </c>
      <c r="C1741" s="9" t="s">
        <v>420</v>
      </c>
      <c r="D1741" s="185">
        <v>55</v>
      </c>
      <c r="E1741" s="188">
        <v>55</v>
      </c>
      <c r="F1741" s="9" t="s">
        <v>83</v>
      </c>
      <c r="G1741" s="9" t="s">
        <v>5756</v>
      </c>
      <c r="H1741" s="10">
        <v>98378</v>
      </c>
      <c r="I1741" s="11">
        <v>5</v>
      </c>
      <c r="J1741" s="24">
        <v>0</v>
      </c>
      <c r="K1741" s="20"/>
      <c r="L1741" s="14">
        <v>0</v>
      </c>
      <c r="N1741" s="21">
        <v>0</v>
      </c>
      <c r="P1741" s="21">
        <v>0</v>
      </c>
      <c r="R1741" s="21">
        <v>0</v>
      </c>
      <c r="T1741" s="21">
        <v>0</v>
      </c>
      <c r="V1741" s="21">
        <v>0</v>
      </c>
      <c r="X1741" s="21">
        <v>0</v>
      </c>
      <c r="Z1741" s="21">
        <v>0</v>
      </c>
      <c r="AB1741" s="22">
        <v>0</v>
      </c>
      <c r="AD1741" s="5" t="str">
        <f t="shared" si="27"/>
        <v>No</v>
      </c>
      <c r="AF1741" s="28"/>
      <c r="AG1741" s="21"/>
    </row>
    <row r="1742" spans="1:33">
      <c r="A1742" s="8" t="s">
        <v>3492</v>
      </c>
      <c r="B1742" s="8" t="s">
        <v>1063</v>
      </c>
      <c r="C1742" s="9" t="s">
        <v>580</v>
      </c>
      <c r="D1742" s="185" t="s">
        <v>3493</v>
      </c>
      <c r="E1742" s="188" t="s">
        <v>3494</v>
      </c>
      <c r="F1742" s="9" t="s">
        <v>157</v>
      </c>
      <c r="G1742" s="9" t="s">
        <v>147</v>
      </c>
      <c r="H1742" s="10">
        <v>0</v>
      </c>
      <c r="I1742" s="11">
        <v>5</v>
      </c>
      <c r="J1742" s="24">
        <v>0</v>
      </c>
      <c r="K1742" s="20"/>
      <c r="L1742" s="14">
        <v>0</v>
      </c>
      <c r="N1742" s="21">
        <v>0</v>
      </c>
      <c r="P1742" s="21">
        <v>0</v>
      </c>
      <c r="R1742" s="21">
        <v>0</v>
      </c>
      <c r="T1742" s="21">
        <v>0</v>
      </c>
      <c r="V1742" s="21">
        <v>0</v>
      </c>
      <c r="X1742" s="21">
        <v>0</v>
      </c>
      <c r="Z1742" s="21">
        <v>0</v>
      </c>
      <c r="AB1742" s="22">
        <v>0</v>
      </c>
      <c r="AD1742" s="5" t="str">
        <f t="shared" si="27"/>
        <v>No</v>
      </c>
      <c r="AF1742" s="28"/>
      <c r="AG1742" s="21"/>
    </row>
    <row r="1743" spans="1:33">
      <c r="A1743" s="8" t="s">
        <v>2078</v>
      </c>
      <c r="B1743" s="8" t="s">
        <v>1932</v>
      </c>
      <c r="C1743" s="9" t="s">
        <v>275</v>
      </c>
      <c r="D1743" s="185" t="s">
        <v>2079</v>
      </c>
      <c r="E1743" s="188" t="s">
        <v>2080</v>
      </c>
      <c r="F1743" s="9" t="s">
        <v>83</v>
      </c>
      <c r="G1743" s="9" t="s">
        <v>147</v>
      </c>
      <c r="H1743" s="10">
        <v>0</v>
      </c>
      <c r="I1743" s="11">
        <v>5</v>
      </c>
      <c r="J1743" s="24">
        <v>0</v>
      </c>
      <c r="K1743" s="20"/>
      <c r="L1743" s="14">
        <v>0</v>
      </c>
      <c r="N1743" s="21">
        <v>0</v>
      </c>
      <c r="P1743" s="21">
        <v>0</v>
      </c>
      <c r="R1743" s="21">
        <v>0</v>
      </c>
      <c r="T1743" s="21">
        <v>0</v>
      </c>
      <c r="V1743" s="21">
        <v>0</v>
      </c>
      <c r="X1743" s="21">
        <v>0</v>
      </c>
      <c r="Z1743" s="21">
        <v>46674</v>
      </c>
      <c r="AB1743" s="22">
        <v>46674</v>
      </c>
      <c r="AD1743" s="5" t="str">
        <f t="shared" si="27"/>
        <v>No</v>
      </c>
      <c r="AF1743" s="28"/>
      <c r="AG1743" s="21"/>
    </row>
    <row r="1744" spans="1:33">
      <c r="A1744" s="8" t="s">
        <v>5934</v>
      </c>
      <c r="B1744" s="8" t="s">
        <v>6078</v>
      </c>
      <c r="C1744" s="9" t="s">
        <v>238</v>
      </c>
      <c r="D1744" s="185" t="s">
        <v>5935</v>
      </c>
      <c r="E1744" s="188">
        <v>11152</v>
      </c>
      <c r="F1744" s="9" t="s">
        <v>36</v>
      </c>
      <c r="G1744" s="9" t="s">
        <v>5756</v>
      </c>
      <c r="H1744" s="10">
        <v>0</v>
      </c>
      <c r="I1744" s="11">
        <v>5</v>
      </c>
      <c r="J1744" s="24">
        <v>0</v>
      </c>
      <c r="K1744" s="20"/>
      <c r="L1744" s="14">
        <v>0</v>
      </c>
      <c r="N1744" s="21">
        <v>0</v>
      </c>
      <c r="P1744" s="21">
        <v>0</v>
      </c>
      <c r="R1744" s="21">
        <v>0</v>
      </c>
      <c r="T1744" s="21">
        <v>0</v>
      </c>
      <c r="V1744" s="21">
        <v>0</v>
      </c>
      <c r="X1744" s="21">
        <v>0</v>
      </c>
      <c r="Z1744" s="21">
        <v>0</v>
      </c>
      <c r="AB1744" s="22">
        <v>0</v>
      </c>
      <c r="AD1744" s="5" t="str">
        <f t="shared" si="27"/>
        <v>No</v>
      </c>
      <c r="AF1744" s="28"/>
      <c r="AG1744" s="21"/>
    </row>
    <row r="1745" spans="1:33">
      <c r="A1745" s="8" t="s">
        <v>6641</v>
      </c>
      <c r="B1745" s="8" t="s">
        <v>4486</v>
      </c>
      <c r="C1745" s="9" t="s">
        <v>454</v>
      </c>
      <c r="D1745" s="185" t="s">
        <v>4487</v>
      </c>
      <c r="E1745" s="188" t="s">
        <v>4488</v>
      </c>
      <c r="F1745" s="9" t="s">
        <v>157</v>
      </c>
      <c r="G1745" s="9" t="s">
        <v>147</v>
      </c>
      <c r="H1745" s="10">
        <v>0</v>
      </c>
      <c r="I1745" s="11">
        <v>5</v>
      </c>
      <c r="J1745" s="24">
        <v>0</v>
      </c>
      <c r="K1745" s="20"/>
      <c r="L1745" s="14">
        <v>0</v>
      </c>
      <c r="N1745" s="21">
        <v>0</v>
      </c>
      <c r="P1745" s="21">
        <v>0</v>
      </c>
      <c r="R1745" s="21">
        <v>0</v>
      </c>
      <c r="T1745" s="21">
        <v>0</v>
      </c>
      <c r="V1745" s="21">
        <v>0</v>
      </c>
      <c r="X1745" s="21">
        <v>0</v>
      </c>
      <c r="Z1745" s="21">
        <v>9145</v>
      </c>
      <c r="AB1745" s="22">
        <v>9145</v>
      </c>
      <c r="AD1745" s="5" t="str">
        <f t="shared" si="27"/>
        <v>No</v>
      </c>
      <c r="AF1745" s="28"/>
      <c r="AG1745" s="21"/>
    </row>
    <row r="1746" spans="1:33">
      <c r="A1746" s="8" t="s">
        <v>2189</v>
      </c>
      <c r="B1746" s="8" t="s">
        <v>2190</v>
      </c>
      <c r="C1746" s="9" t="s">
        <v>275</v>
      </c>
      <c r="D1746" s="185" t="s">
        <v>2191</v>
      </c>
      <c r="E1746" s="188" t="s">
        <v>2192</v>
      </c>
      <c r="F1746" s="9" t="s">
        <v>157</v>
      </c>
      <c r="G1746" s="9" t="s">
        <v>147</v>
      </c>
      <c r="H1746" s="10">
        <v>0</v>
      </c>
      <c r="I1746" s="11">
        <v>5</v>
      </c>
      <c r="J1746" s="24">
        <v>0</v>
      </c>
      <c r="K1746" s="20"/>
      <c r="L1746" s="14">
        <v>0</v>
      </c>
      <c r="N1746" s="21">
        <v>0</v>
      </c>
      <c r="P1746" s="21">
        <v>0</v>
      </c>
      <c r="R1746" s="21">
        <v>0</v>
      </c>
      <c r="T1746" s="21">
        <v>0</v>
      </c>
      <c r="V1746" s="21">
        <v>0</v>
      </c>
      <c r="X1746" s="21">
        <v>0</v>
      </c>
      <c r="Z1746" s="21">
        <v>13981</v>
      </c>
      <c r="AB1746" s="22">
        <v>13981</v>
      </c>
      <c r="AD1746" s="5" t="str">
        <f t="shared" si="27"/>
        <v>No</v>
      </c>
      <c r="AF1746" s="28"/>
      <c r="AG1746" s="21"/>
    </row>
    <row r="1747" spans="1:33">
      <c r="A1747" s="8" t="s">
        <v>2155</v>
      </c>
      <c r="B1747" s="8" t="s">
        <v>2156</v>
      </c>
      <c r="C1747" s="9" t="s">
        <v>275</v>
      </c>
      <c r="D1747" s="185" t="s">
        <v>2157</v>
      </c>
      <c r="E1747" s="188" t="s">
        <v>2158</v>
      </c>
      <c r="F1747" s="9" t="s">
        <v>83</v>
      </c>
      <c r="G1747" s="9" t="s">
        <v>147</v>
      </c>
      <c r="H1747" s="10">
        <v>0</v>
      </c>
      <c r="I1747" s="11">
        <v>5</v>
      </c>
      <c r="J1747" s="24">
        <v>0</v>
      </c>
      <c r="K1747" s="20"/>
      <c r="L1747" s="14">
        <v>0</v>
      </c>
      <c r="N1747" s="21">
        <v>0</v>
      </c>
      <c r="P1747" s="21">
        <v>0</v>
      </c>
      <c r="R1747" s="21">
        <v>0</v>
      </c>
      <c r="T1747" s="21">
        <v>0</v>
      </c>
      <c r="V1747" s="21">
        <v>0</v>
      </c>
      <c r="X1747" s="21">
        <v>0</v>
      </c>
      <c r="Z1747" s="21">
        <v>35194</v>
      </c>
      <c r="AB1747" s="22">
        <v>35194</v>
      </c>
      <c r="AD1747" s="5" t="str">
        <f t="shared" si="27"/>
        <v>No</v>
      </c>
      <c r="AF1747" s="28"/>
      <c r="AG1747" s="21"/>
    </row>
    <row r="1748" spans="1:33">
      <c r="A1748" s="8" t="s">
        <v>3683</v>
      </c>
      <c r="B1748" s="8" t="s">
        <v>2766</v>
      </c>
      <c r="C1748" s="9" t="s">
        <v>39</v>
      </c>
      <c r="D1748" s="185">
        <v>9140</v>
      </c>
      <c r="E1748" s="188">
        <v>90140</v>
      </c>
      <c r="F1748" s="9" t="s">
        <v>83</v>
      </c>
      <c r="G1748" s="9" t="s">
        <v>84</v>
      </c>
      <c r="H1748" s="10">
        <v>3629114</v>
      </c>
      <c r="I1748" s="11">
        <v>5</v>
      </c>
      <c r="J1748" s="24">
        <v>0</v>
      </c>
      <c r="K1748" s="20"/>
      <c r="L1748" s="14">
        <v>0</v>
      </c>
      <c r="N1748" s="21">
        <v>0</v>
      </c>
      <c r="P1748" s="21">
        <v>0</v>
      </c>
      <c r="R1748" s="21">
        <v>0</v>
      </c>
      <c r="T1748" s="21">
        <v>0</v>
      </c>
      <c r="V1748" s="21">
        <v>0</v>
      </c>
      <c r="X1748" s="21">
        <v>0</v>
      </c>
      <c r="Z1748" s="21">
        <v>0</v>
      </c>
      <c r="AB1748" s="22">
        <v>0</v>
      </c>
      <c r="AD1748" s="5" t="str">
        <f t="shared" si="27"/>
        <v>No</v>
      </c>
      <c r="AF1748" s="28"/>
      <c r="AG1748" s="21"/>
    </row>
    <row r="1749" spans="1:33">
      <c r="A1749" s="8" t="s">
        <v>6011</v>
      </c>
      <c r="B1749" s="8" t="s">
        <v>6111</v>
      </c>
      <c r="C1749" s="9" t="s">
        <v>120</v>
      </c>
      <c r="D1749" s="185"/>
      <c r="E1749" s="188" t="s">
        <v>6012</v>
      </c>
      <c r="F1749" s="9" t="s">
        <v>98</v>
      </c>
      <c r="G1749" s="9" t="s">
        <v>147</v>
      </c>
      <c r="H1749" s="10">
        <v>0</v>
      </c>
      <c r="I1749" s="11">
        <v>5</v>
      </c>
      <c r="J1749" s="24">
        <v>0</v>
      </c>
      <c r="K1749" s="20"/>
      <c r="L1749" s="14">
        <v>0</v>
      </c>
      <c r="N1749" s="21">
        <v>0</v>
      </c>
      <c r="P1749" s="21">
        <v>0</v>
      </c>
      <c r="R1749" s="21">
        <v>0</v>
      </c>
      <c r="T1749" s="21">
        <v>0</v>
      </c>
      <c r="V1749" s="21">
        <v>0</v>
      </c>
      <c r="X1749" s="21">
        <v>0</v>
      </c>
      <c r="Z1749" s="21">
        <v>69338</v>
      </c>
      <c r="AB1749" s="22">
        <v>69338</v>
      </c>
      <c r="AD1749" s="5" t="str">
        <f t="shared" si="27"/>
        <v>No</v>
      </c>
      <c r="AF1749" s="28"/>
      <c r="AG1749" s="21"/>
    </row>
    <row r="1750" spans="1:33">
      <c r="A1750" s="8" t="s">
        <v>6279</v>
      </c>
      <c r="B1750" s="8" t="s">
        <v>6280</v>
      </c>
      <c r="C1750" s="9" t="s">
        <v>91</v>
      </c>
      <c r="D1750" s="185"/>
      <c r="E1750" s="188">
        <v>90281</v>
      </c>
      <c r="F1750" s="9" t="s">
        <v>83</v>
      </c>
      <c r="G1750" s="9" t="s">
        <v>5756</v>
      </c>
      <c r="H1750" s="10">
        <v>12150996</v>
      </c>
      <c r="I1750" s="11">
        <v>4</v>
      </c>
      <c r="J1750" s="24">
        <v>0</v>
      </c>
      <c r="K1750" s="20"/>
      <c r="L1750" s="14">
        <v>0</v>
      </c>
      <c r="N1750" s="21">
        <v>0</v>
      </c>
      <c r="P1750" s="21">
        <v>0</v>
      </c>
      <c r="R1750" s="21">
        <v>0</v>
      </c>
      <c r="T1750" s="21">
        <v>0</v>
      </c>
      <c r="V1750" s="21">
        <v>0</v>
      </c>
      <c r="X1750" s="21">
        <v>0</v>
      </c>
      <c r="Z1750" s="21">
        <v>0</v>
      </c>
      <c r="AB1750" s="22">
        <v>0</v>
      </c>
      <c r="AD1750" s="5" t="str">
        <f t="shared" si="27"/>
        <v>No</v>
      </c>
      <c r="AF1750" s="28"/>
      <c r="AG1750" s="21"/>
    </row>
    <row r="1751" spans="1:33">
      <c r="A1751" s="8" t="s">
        <v>531</v>
      </c>
      <c r="B1751" s="8" t="s">
        <v>532</v>
      </c>
      <c r="C1751" s="9" t="s">
        <v>120</v>
      </c>
      <c r="D1751" s="185">
        <v>6129</v>
      </c>
      <c r="E1751" s="188">
        <v>60129</v>
      </c>
      <c r="F1751" s="9" t="s">
        <v>83</v>
      </c>
      <c r="G1751" s="9" t="s">
        <v>5756</v>
      </c>
      <c r="H1751" s="10">
        <v>239938</v>
      </c>
      <c r="I1751" s="11">
        <v>4</v>
      </c>
      <c r="J1751" s="24">
        <v>0</v>
      </c>
      <c r="K1751" s="20"/>
      <c r="L1751" s="14">
        <v>0</v>
      </c>
      <c r="N1751" s="21">
        <v>0</v>
      </c>
      <c r="P1751" s="21">
        <v>0</v>
      </c>
      <c r="R1751" s="21">
        <v>0</v>
      </c>
      <c r="T1751" s="21">
        <v>0</v>
      </c>
      <c r="V1751" s="21">
        <v>0</v>
      </c>
      <c r="X1751" s="21">
        <v>0</v>
      </c>
      <c r="Z1751" s="21">
        <v>90141</v>
      </c>
      <c r="AB1751" s="22">
        <v>90141</v>
      </c>
      <c r="AD1751" s="5" t="str">
        <f t="shared" si="27"/>
        <v>No</v>
      </c>
      <c r="AF1751" s="28"/>
      <c r="AG1751" s="21"/>
    </row>
    <row r="1752" spans="1:33">
      <c r="A1752" s="8" t="s">
        <v>5322</v>
      </c>
      <c r="B1752" s="8" t="s">
        <v>5323</v>
      </c>
      <c r="C1752" s="9" t="s">
        <v>58</v>
      </c>
      <c r="D1752" s="185" t="s">
        <v>5324</v>
      </c>
      <c r="E1752" s="188" t="s">
        <v>5325</v>
      </c>
      <c r="F1752" s="9" t="s">
        <v>83</v>
      </c>
      <c r="G1752" s="9" t="s">
        <v>147</v>
      </c>
      <c r="H1752" s="10">
        <v>0</v>
      </c>
      <c r="I1752" s="11">
        <v>4</v>
      </c>
      <c r="J1752" s="24">
        <v>0</v>
      </c>
      <c r="K1752" s="20"/>
      <c r="L1752" s="14">
        <v>0</v>
      </c>
      <c r="N1752" s="21">
        <v>0</v>
      </c>
      <c r="P1752" s="21">
        <v>0</v>
      </c>
      <c r="R1752" s="21">
        <v>0</v>
      </c>
      <c r="T1752" s="21">
        <v>0</v>
      </c>
      <c r="V1752" s="21">
        <v>0</v>
      </c>
      <c r="X1752" s="21">
        <v>0</v>
      </c>
      <c r="Z1752" s="21">
        <v>88937</v>
      </c>
      <c r="AB1752" s="22">
        <v>88937</v>
      </c>
      <c r="AD1752" s="5" t="str">
        <f t="shared" si="27"/>
        <v>No</v>
      </c>
      <c r="AF1752" s="28"/>
      <c r="AG1752" s="21"/>
    </row>
    <row r="1753" spans="1:33">
      <c r="A1753" s="8" t="s">
        <v>4034</v>
      </c>
      <c r="B1753" s="8" t="s">
        <v>173</v>
      </c>
      <c r="C1753" s="9" t="s">
        <v>87</v>
      </c>
      <c r="D1753" s="185" t="s">
        <v>4035</v>
      </c>
      <c r="E1753" s="188">
        <v>127</v>
      </c>
      <c r="F1753" s="9" t="s">
        <v>36</v>
      </c>
      <c r="G1753" s="9" t="s">
        <v>5756</v>
      </c>
      <c r="H1753" s="10">
        <v>0</v>
      </c>
      <c r="I1753" s="11">
        <v>4</v>
      </c>
      <c r="J1753" s="24">
        <v>0</v>
      </c>
      <c r="K1753" s="20"/>
      <c r="L1753" s="14">
        <v>0</v>
      </c>
      <c r="N1753" s="21">
        <v>0</v>
      </c>
      <c r="P1753" s="21">
        <v>0</v>
      </c>
      <c r="R1753" s="21">
        <v>0</v>
      </c>
      <c r="T1753" s="21">
        <v>0</v>
      </c>
      <c r="V1753" s="21">
        <v>0</v>
      </c>
      <c r="X1753" s="21">
        <v>0</v>
      </c>
      <c r="Z1753" s="21">
        <v>218967</v>
      </c>
      <c r="AB1753" s="22">
        <v>218967</v>
      </c>
      <c r="AD1753" s="5" t="str">
        <f t="shared" si="27"/>
        <v>No</v>
      </c>
      <c r="AF1753" s="28"/>
      <c r="AG1753" s="21"/>
    </row>
    <row r="1754" spans="1:33">
      <c r="A1754" s="8" t="s">
        <v>2173</v>
      </c>
      <c r="B1754" s="8" t="s">
        <v>2174</v>
      </c>
      <c r="C1754" s="9" t="s">
        <v>275</v>
      </c>
      <c r="D1754" s="185" t="s">
        <v>2175</v>
      </c>
      <c r="E1754" s="188" t="s">
        <v>2176</v>
      </c>
      <c r="F1754" s="9" t="s">
        <v>83</v>
      </c>
      <c r="G1754" s="9" t="s">
        <v>147</v>
      </c>
      <c r="H1754" s="10">
        <v>0</v>
      </c>
      <c r="I1754" s="11">
        <v>4</v>
      </c>
      <c r="J1754" s="24">
        <v>0</v>
      </c>
      <c r="K1754" s="20"/>
      <c r="L1754" s="14">
        <v>0</v>
      </c>
      <c r="N1754" s="21">
        <v>0</v>
      </c>
      <c r="P1754" s="21">
        <v>0</v>
      </c>
      <c r="R1754" s="21">
        <v>0</v>
      </c>
      <c r="T1754" s="21">
        <v>0</v>
      </c>
      <c r="V1754" s="21">
        <v>0</v>
      </c>
      <c r="X1754" s="21">
        <v>0</v>
      </c>
      <c r="Z1754" s="21">
        <v>7411</v>
      </c>
      <c r="AB1754" s="22">
        <v>7411</v>
      </c>
      <c r="AD1754" s="5" t="str">
        <f t="shared" si="27"/>
        <v>No</v>
      </c>
      <c r="AF1754" s="28"/>
      <c r="AG1754" s="21"/>
    </row>
    <row r="1755" spans="1:33">
      <c r="A1755" s="8" t="s">
        <v>5424</v>
      </c>
      <c r="B1755" s="8" t="s">
        <v>3859</v>
      </c>
      <c r="C1755" s="9" t="s">
        <v>46</v>
      </c>
      <c r="D1755" s="185" t="s">
        <v>5425</v>
      </c>
      <c r="E1755" s="188" t="s">
        <v>5426</v>
      </c>
      <c r="F1755" s="9" t="s">
        <v>83</v>
      </c>
      <c r="G1755" s="9" t="s">
        <v>147</v>
      </c>
      <c r="H1755" s="10">
        <v>0</v>
      </c>
      <c r="I1755" s="11">
        <v>4</v>
      </c>
      <c r="J1755" s="24">
        <v>0</v>
      </c>
      <c r="K1755" s="20"/>
      <c r="L1755" s="14">
        <v>0</v>
      </c>
      <c r="N1755" s="21">
        <v>0</v>
      </c>
      <c r="P1755" s="21">
        <v>0</v>
      </c>
      <c r="R1755" s="21">
        <v>0</v>
      </c>
      <c r="T1755" s="21">
        <v>0</v>
      </c>
      <c r="V1755" s="21">
        <v>0</v>
      </c>
      <c r="X1755" s="21">
        <v>0</v>
      </c>
      <c r="Z1755" s="21">
        <v>70368</v>
      </c>
      <c r="AB1755" s="22">
        <v>70368</v>
      </c>
      <c r="AD1755" s="5" t="str">
        <f t="shared" si="27"/>
        <v>No</v>
      </c>
      <c r="AF1755" s="28"/>
      <c r="AG1755" s="21"/>
    </row>
    <row r="1756" spans="1:33">
      <c r="A1756" s="8" t="s">
        <v>5246</v>
      </c>
      <c r="B1756" s="8" t="s">
        <v>1990</v>
      </c>
      <c r="C1756" s="9" t="s">
        <v>168</v>
      </c>
      <c r="D1756" s="185" t="s">
        <v>5247</v>
      </c>
      <c r="E1756" s="188" t="s">
        <v>5248</v>
      </c>
      <c r="F1756" s="9" t="s">
        <v>83</v>
      </c>
      <c r="G1756" s="9" t="s">
        <v>147</v>
      </c>
      <c r="H1756" s="10">
        <v>0</v>
      </c>
      <c r="I1756" s="11">
        <v>4</v>
      </c>
      <c r="J1756" s="24">
        <v>0</v>
      </c>
      <c r="K1756" s="20"/>
      <c r="L1756" s="14">
        <v>0</v>
      </c>
      <c r="N1756" s="21">
        <v>0</v>
      </c>
      <c r="P1756" s="21">
        <v>0</v>
      </c>
      <c r="R1756" s="21">
        <v>0</v>
      </c>
      <c r="T1756" s="21">
        <v>0</v>
      </c>
      <c r="V1756" s="21">
        <v>0</v>
      </c>
      <c r="X1756" s="21">
        <v>0</v>
      </c>
      <c r="Z1756" s="21">
        <v>0</v>
      </c>
      <c r="AB1756" s="22">
        <v>0</v>
      </c>
      <c r="AD1756" s="5" t="str">
        <f t="shared" si="27"/>
        <v>No</v>
      </c>
      <c r="AF1756" s="28"/>
      <c r="AG1756" s="21"/>
    </row>
    <row r="1757" spans="1:33">
      <c r="A1757" s="8" t="s">
        <v>2325</v>
      </c>
      <c r="B1757" s="8" t="s">
        <v>2326</v>
      </c>
      <c r="C1757" s="9" t="s">
        <v>106</v>
      </c>
      <c r="D1757" s="185" t="s">
        <v>2327</v>
      </c>
      <c r="E1757" s="188" t="s">
        <v>2328</v>
      </c>
      <c r="F1757" s="9" t="s">
        <v>83</v>
      </c>
      <c r="G1757" s="9" t="s">
        <v>147</v>
      </c>
      <c r="H1757" s="10">
        <v>0</v>
      </c>
      <c r="I1757" s="11">
        <v>4</v>
      </c>
      <c r="J1757" s="24">
        <v>0</v>
      </c>
      <c r="K1757" s="20"/>
      <c r="L1757" s="14">
        <v>0</v>
      </c>
      <c r="N1757" s="21">
        <v>0</v>
      </c>
      <c r="P1757" s="21">
        <v>0</v>
      </c>
      <c r="R1757" s="21">
        <v>0</v>
      </c>
      <c r="T1757" s="21">
        <v>0</v>
      </c>
      <c r="V1757" s="21">
        <v>0</v>
      </c>
      <c r="X1757" s="21">
        <v>0</v>
      </c>
      <c r="Z1757" s="21">
        <v>2312</v>
      </c>
      <c r="AB1757" s="22">
        <v>2312</v>
      </c>
      <c r="AD1757" s="5" t="str">
        <f t="shared" si="27"/>
        <v>No</v>
      </c>
      <c r="AF1757" s="28"/>
      <c r="AG1757" s="21"/>
    </row>
    <row r="1758" spans="1:33">
      <c r="A1758" s="8" t="s">
        <v>2085</v>
      </c>
      <c r="B1758" s="8" t="s">
        <v>2086</v>
      </c>
      <c r="C1758" s="9" t="s">
        <v>275</v>
      </c>
      <c r="D1758" s="185" t="s">
        <v>2087</v>
      </c>
      <c r="E1758" s="188" t="s">
        <v>2088</v>
      </c>
      <c r="F1758" s="9" t="s">
        <v>157</v>
      </c>
      <c r="G1758" s="9" t="s">
        <v>147</v>
      </c>
      <c r="H1758" s="10">
        <v>0</v>
      </c>
      <c r="I1758" s="11">
        <v>4</v>
      </c>
      <c r="J1758" s="24">
        <v>0</v>
      </c>
      <c r="K1758" s="20"/>
      <c r="L1758" s="14">
        <v>0</v>
      </c>
      <c r="N1758" s="21">
        <v>0</v>
      </c>
      <c r="P1758" s="21">
        <v>0</v>
      </c>
      <c r="R1758" s="21">
        <v>0</v>
      </c>
      <c r="T1758" s="21">
        <v>0</v>
      </c>
      <c r="V1758" s="21">
        <v>0</v>
      </c>
      <c r="X1758" s="21">
        <v>0</v>
      </c>
      <c r="Z1758" s="21">
        <v>17675</v>
      </c>
      <c r="AB1758" s="22">
        <v>17675</v>
      </c>
      <c r="AD1758" s="5" t="str">
        <f t="shared" si="27"/>
        <v>No</v>
      </c>
      <c r="AF1758" s="28"/>
      <c r="AG1758" s="21"/>
    </row>
    <row r="1759" spans="1:33">
      <c r="A1759" s="8" t="s">
        <v>5046</v>
      </c>
      <c r="B1759" s="8" t="s">
        <v>5047</v>
      </c>
      <c r="C1759" s="9" t="s">
        <v>91</v>
      </c>
      <c r="D1759" s="185" t="s">
        <v>5048</v>
      </c>
      <c r="E1759" s="188" t="s">
        <v>5049</v>
      </c>
      <c r="F1759" s="9" t="s">
        <v>83</v>
      </c>
      <c r="G1759" s="9" t="s">
        <v>147</v>
      </c>
      <c r="H1759" s="10">
        <v>0</v>
      </c>
      <c r="I1759" s="11">
        <v>4</v>
      </c>
      <c r="J1759" s="24">
        <v>0</v>
      </c>
      <c r="K1759" s="20"/>
      <c r="L1759" s="14">
        <v>0</v>
      </c>
      <c r="N1759" s="21">
        <v>0</v>
      </c>
      <c r="P1759" s="21">
        <v>0</v>
      </c>
      <c r="R1759" s="21">
        <v>0</v>
      </c>
      <c r="T1759" s="21">
        <v>0</v>
      </c>
      <c r="V1759" s="21">
        <v>0</v>
      </c>
      <c r="X1759" s="21">
        <v>0</v>
      </c>
      <c r="Z1759" s="21">
        <v>95285</v>
      </c>
      <c r="AB1759" s="22">
        <v>95285</v>
      </c>
      <c r="AD1759" s="5" t="str">
        <f t="shared" si="27"/>
        <v>No</v>
      </c>
      <c r="AF1759" s="28"/>
      <c r="AG1759" s="21"/>
    </row>
    <row r="1760" spans="1:33">
      <c r="A1760" s="8" t="s">
        <v>6302</v>
      </c>
      <c r="B1760" s="8" t="s">
        <v>6170</v>
      </c>
      <c r="C1760" s="9" t="s">
        <v>91</v>
      </c>
      <c r="D1760" s="185"/>
      <c r="E1760" s="188">
        <v>90276</v>
      </c>
      <c r="F1760" s="9" t="s">
        <v>83</v>
      </c>
      <c r="G1760" s="9" t="s">
        <v>5756</v>
      </c>
      <c r="H1760" s="10">
        <v>12150996</v>
      </c>
      <c r="I1760" s="11">
        <v>4</v>
      </c>
      <c r="J1760" s="24">
        <v>0</v>
      </c>
      <c r="K1760" s="20"/>
      <c r="L1760" s="14">
        <v>0</v>
      </c>
      <c r="N1760" s="21">
        <v>0</v>
      </c>
      <c r="P1760" s="21">
        <v>0</v>
      </c>
      <c r="R1760" s="21">
        <v>0</v>
      </c>
      <c r="T1760" s="21">
        <v>0</v>
      </c>
      <c r="V1760" s="21">
        <v>0</v>
      </c>
      <c r="X1760" s="21">
        <v>0</v>
      </c>
      <c r="Z1760" s="21">
        <v>0</v>
      </c>
      <c r="AB1760" s="22">
        <v>0</v>
      </c>
      <c r="AD1760" s="5" t="str">
        <f t="shared" si="27"/>
        <v>No</v>
      </c>
      <c r="AF1760" s="28"/>
      <c r="AG1760" s="21"/>
    </row>
    <row r="1761" spans="1:33">
      <c r="A1761" s="8" t="s">
        <v>6289</v>
      </c>
      <c r="B1761" s="8" t="s">
        <v>6290</v>
      </c>
      <c r="C1761" s="9" t="s">
        <v>91</v>
      </c>
      <c r="D1761" s="185"/>
      <c r="E1761" s="188">
        <v>90284</v>
      </c>
      <c r="F1761" s="9" t="s">
        <v>83</v>
      </c>
      <c r="G1761" s="9" t="s">
        <v>5756</v>
      </c>
      <c r="H1761" s="10">
        <v>12150996</v>
      </c>
      <c r="I1761" s="11">
        <v>4</v>
      </c>
      <c r="J1761" s="24">
        <v>0</v>
      </c>
      <c r="K1761" s="20"/>
      <c r="L1761" s="14">
        <v>0</v>
      </c>
      <c r="N1761" s="21">
        <v>0</v>
      </c>
      <c r="P1761" s="21">
        <v>0</v>
      </c>
      <c r="R1761" s="21">
        <v>0</v>
      </c>
      <c r="T1761" s="21">
        <v>0</v>
      </c>
      <c r="V1761" s="21">
        <v>0</v>
      </c>
      <c r="X1761" s="21">
        <v>0</v>
      </c>
      <c r="Z1761" s="21">
        <v>0</v>
      </c>
      <c r="AB1761" s="22">
        <v>0</v>
      </c>
      <c r="AD1761" s="5" t="str">
        <f t="shared" si="27"/>
        <v>No</v>
      </c>
      <c r="AF1761" s="28"/>
      <c r="AG1761" s="21"/>
    </row>
    <row r="1762" spans="1:33">
      <c r="A1762" s="8" t="s">
        <v>6265</v>
      </c>
      <c r="B1762" s="8" t="s">
        <v>6266</v>
      </c>
      <c r="C1762" s="9" t="s">
        <v>91</v>
      </c>
      <c r="D1762" s="185"/>
      <c r="E1762" s="188">
        <v>90292</v>
      </c>
      <c r="F1762" s="9" t="s">
        <v>83</v>
      </c>
      <c r="G1762" s="9" t="s">
        <v>5756</v>
      </c>
      <c r="H1762" s="10">
        <v>12150996</v>
      </c>
      <c r="I1762" s="11">
        <v>4</v>
      </c>
      <c r="J1762" s="24">
        <v>0</v>
      </c>
      <c r="K1762" s="20"/>
      <c r="L1762" s="14">
        <v>0</v>
      </c>
      <c r="N1762" s="21">
        <v>0</v>
      </c>
      <c r="P1762" s="21">
        <v>0</v>
      </c>
      <c r="R1762" s="21">
        <v>0</v>
      </c>
      <c r="T1762" s="21">
        <v>0</v>
      </c>
      <c r="V1762" s="21">
        <v>0</v>
      </c>
      <c r="X1762" s="21">
        <v>0</v>
      </c>
      <c r="Z1762" s="21">
        <v>0</v>
      </c>
      <c r="AB1762" s="22">
        <v>0</v>
      </c>
      <c r="AD1762" s="5" t="str">
        <f t="shared" si="27"/>
        <v>No</v>
      </c>
      <c r="AF1762" s="28"/>
      <c r="AG1762" s="21"/>
    </row>
    <row r="1763" spans="1:33">
      <c r="A1763" s="8" t="s">
        <v>3765</v>
      </c>
      <c r="B1763" s="8" t="s">
        <v>3361</v>
      </c>
      <c r="C1763" s="9" t="s">
        <v>278</v>
      </c>
      <c r="D1763" s="185" t="s">
        <v>3766</v>
      </c>
      <c r="E1763" s="188" t="s">
        <v>3767</v>
      </c>
      <c r="F1763" s="9" t="s">
        <v>157</v>
      </c>
      <c r="G1763" s="9" t="s">
        <v>147</v>
      </c>
      <c r="H1763" s="10">
        <v>0</v>
      </c>
      <c r="I1763" s="11">
        <v>4</v>
      </c>
      <c r="J1763" s="24">
        <v>0</v>
      </c>
      <c r="K1763" s="20"/>
      <c r="L1763" s="14">
        <v>0</v>
      </c>
      <c r="N1763" s="21">
        <v>0</v>
      </c>
      <c r="P1763" s="21">
        <v>0</v>
      </c>
      <c r="R1763" s="21">
        <v>0</v>
      </c>
      <c r="T1763" s="21">
        <v>0</v>
      </c>
      <c r="V1763" s="21">
        <v>0</v>
      </c>
      <c r="X1763" s="21">
        <v>0</v>
      </c>
      <c r="Z1763" s="21">
        <v>19781</v>
      </c>
      <c r="AB1763" s="22">
        <v>19781</v>
      </c>
      <c r="AD1763" s="5" t="str">
        <f t="shared" si="27"/>
        <v>No</v>
      </c>
      <c r="AF1763" s="28"/>
      <c r="AG1763" s="21"/>
    </row>
    <row r="1764" spans="1:33">
      <c r="A1764" s="8" t="s">
        <v>6664</v>
      </c>
      <c r="B1764" s="8" t="s">
        <v>5304</v>
      </c>
      <c r="C1764" s="9" t="s">
        <v>58</v>
      </c>
      <c r="D1764" s="185" t="s">
        <v>5305</v>
      </c>
      <c r="E1764" s="188" t="s">
        <v>5306</v>
      </c>
      <c r="F1764" s="9" t="s">
        <v>88</v>
      </c>
      <c r="G1764" s="9" t="s">
        <v>147</v>
      </c>
      <c r="H1764" s="10">
        <v>0</v>
      </c>
      <c r="I1764" s="11">
        <v>4</v>
      </c>
      <c r="J1764" s="24">
        <v>0</v>
      </c>
      <c r="K1764" s="20"/>
      <c r="L1764" s="14">
        <v>0</v>
      </c>
      <c r="N1764" s="21">
        <v>0</v>
      </c>
      <c r="P1764" s="21">
        <v>0</v>
      </c>
      <c r="R1764" s="21">
        <v>0</v>
      </c>
      <c r="T1764" s="21">
        <v>0</v>
      </c>
      <c r="V1764" s="21">
        <v>0</v>
      </c>
      <c r="X1764" s="21">
        <v>0</v>
      </c>
      <c r="Z1764" s="21">
        <v>64015</v>
      </c>
      <c r="AB1764" s="22">
        <v>64015</v>
      </c>
      <c r="AD1764" s="5" t="str">
        <f t="shared" si="27"/>
        <v>No</v>
      </c>
      <c r="AF1764" s="28"/>
      <c r="AG1764" s="21"/>
    </row>
    <row r="1765" spans="1:33">
      <c r="A1765" s="8" t="s">
        <v>6286</v>
      </c>
      <c r="B1765" s="8" t="s">
        <v>1984</v>
      </c>
      <c r="C1765" s="9" t="s">
        <v>171</v>
      </c>
      <c r="D1765" s="185"/>
      <c r="E1765" s="188">
        <v>40257</v>
      </c>
      <c r="F1765" s="9" t="s">
        <v>83</v>
      </c>
      <c r="G1765" s="9" t="s">
        <v>5756</v>
      </c>
      <c r="H1765" s="10">
        <v>5502379</v>
      </c>
      <c r="I1765" s="11">
        <v>4</v>
      </c>
      <c r="J1765" s="24">
        <v>0</v>
      </c>
      <c r="K1765" s="20"/>
      <c r="L1765" s="14">
        <v>0</v>
      </c>
      <c r="N1765" s="21">
        <v>0</v>
      </c>
      <c r="P1765" s="21">
        <v>0</v>
      </c>
      <c r="R1765" s="21">
        <v>0</v>
      </c>
      <c r="T1765" s="21">
        <v>0</v>
      </c>
      <c r="V1765" s="21">
        <v>0</v>
      </c>
      <c r="X1765" s="21">
        <v>0</v>
      </c>
      <c r="Z1765" s="21">
        <v>0</v>
      </c>
      <c r="AB1765" s="22">
        <v>0</v>
      </c>
      <c r="AD1765" s="5" t="str">
        <f t="shared" si="27"/>
        <v>No</v>
      </c>
      <c r="AF1765" s="28"/>
      <c r="AG1765" s="21"/>
    </row>
    <row r="1766" spans="1:33">
      <c r="A1766" s="8" t="s">
        <v>5004</v>
      </c>
      <c r="B1766" s="8" t="s">
        <v>5005</v>
      </c>
      <c r="C1766" s="9" t="s">
        <v>91</v>
      </c>
      <c r="D1766" s="185" t="s">
        <v>5006</v>
      </c>
      <c r="E1766" s="188" t="s">
        <v>5007</v>
      </c>
      <c r="F1766" s="9" t="s">
        <v>83</v>
      </c>
      <c r="G1766" s="9" t="s">
        <v>147</v>
      </c>
      <c r="H1766" s="10">
        <v>0</v>
      </c>
      <c r="I1766" s="11">
        <v>4</v>
      </c>
      <c r="J1766" s="24">
        <v>0</v>
      </c>
      <c r="K1766" s="20"/>
      <c r="L1766" s="14">
        <v>0</v>
      </c>
      <c r="N1766" s="21">
        <v>0</v>
      </c>
      <c r="P1766" s="21">
        <v>0</v>
      </c>
      <c r="R1766" s="21">
        <v>0</v>
      </c>
      <c r="T1766" s="21">
        <v>0</v>
      </c>
      <c r="V1766" s="21">
        <v>0</v>
      </c>
      <c r="X1766" s="21">
        <v>0</v>
      </c>
      <c r="Z1766" s="21">
        <v>5240</v>
      </c>
      <c r="AB1766" s="22">
        <v>5240</v>
      </c>
      <c r="AD1766" s="5" t="str">
        <f t="shared" si="27"/>
        <v>No</v>
      </c>
      <c r="AF1766" s="28"/>
      <c r="AG1766" s="21"/>
    </row>
    <row r="1767" spans="1:33">
      <c r="A1767" s="8" t="s">
        <v>4699</v>
      </c>
      <c r="B1767" s="8" t="s">
        <v>4634</v>
      </c>
      <c r="C1767" s="9" t="s">
        <v>42</v>
      </c>
      <c r="D1767" s="185" t="s">
        <v>4700</v>
      </c>
      <c r="E1767" s="188" t="s">
        <v>4701</v>
      </c>
      <c r="F1767" s="9" t="s">
        <v>83</v>
      </c>
      <c r="G1767" s="9" t="s">
        <v>147</v>
      </c>
      <c r="H1767" s="10">
        <v>0</v>
      </c>
      <c r="I1767" s="11">
        <v>4</v>
      </c>
      <c r="J1767" s="24">
        <v>0</v>
      </c>
      <c r="K1767" s="20"/>
      <c r="L1767" s="14">
        <v>0</v>
      </c>
      <c r="N1767" s="21">
        <v>0</v>
      </c>
      <c r="P1767" s="21">
        <v>0</v>
      </c>
      <c r="R1767" s="21">
        <v>0</v>
      </c>
      <c r="T1767" s="21">
        <v>0</v>
      </c>
      <c r="V1767" s="21">
        <v>0</v>
      </c>
      <c r="X1767" s="21">
        <v>0</v>
      </c>
      <c r="Z1767" s="21">
        <v>238353</v>
      </c>
      <c r="AB1767" s="22">
        <v>238353</v>
      </c>
      <c r="AD1767" s="5" t="str">
        <f t="shared" si="27"/>
        <v>No</v>
      </c>
      <c r="AF1767" s="28"/>
      <c r="AG1767" s="21"/>
    </row>
    <row r="1768" spans="1:33">
      <c r="A1768" s="8" t="s">
        <v>1343</v>
      </c>
      <c r="B1768" s="8" t="s">
        <v>485</v>
      </c>
      <c r="C1768" s="9" t="s">
        <v>42</v>
      </c>
      <c r="D1768" s="185">
        <v>2187</v>
      </c>
      <c r="E1768" s="188">
        <v>20187</v>
      </c>
      <c r="F1768" s="9" t="s">
        <v>83</v>
      </c>
      <c r="G1768" s="9" t="s">
        <v>5756</v>
      </c>
      <c r="H1768" s="10">
        <v>423566</v>
      </c>
      <c r="I1768" s="11">
        <v>4</v>
      </c>
      <c r="J1768" s="24">
        <v>0</v>
      </c>
      <c r="K1768" s="20"/>
      <c r="L1768" s="14">
        <v>0</v>
      </c>
      <c r="N1768" s="21">
        <v>0</v>
      </c>
      <c r="P1768" s="21">
        <v>0</v>
      </c>
      <c r="R1768" s="21">
        <v>0</v>
      </c>
      <c r="T1768" s="21">
        <v>0</v>
      </c>
      <c r="V1768" s="21">
        <v>0</v>
      </c>
      <c r="X1768" s="21">
        <v>0</v>
      </c>
      <c r="Z1768" s="21">
        <v>168778</v>
      </c>
      <c r="AB1768" s="22">
        <v>168778</v>
      </c>
      <c r="AD1768" s="5" t="str">
        <f t="shared" si="27"/>
        <v>No</v>
      </c>
      <c r="AF1768" s="28"/>
      <c r="AG1768" s="21"/>
    </row>
    <row r="1769" spans="1:33">
      <c r="A1769" s="8" t="s">
        <v>818</v>
      </c>
      <c r="B1769" s="8" t="s">
        <v>519</v>
      </c>
      <c r="C1769" s="9" t="s">
        <v>129</v>
      </c>
      <c r="D1769" s="185" t="s">
        <v>819</v>
      </c>
      <c r="E1769" s="188" t="s">
        <v>820</v>
      </c>
      <c r="F1769" s="9" t="s">
        <v>83</v>
      </c>
      <c r="G1769" s="9" t="s">
        <v>147</v>
      </c>
      <c r="H1769" s="10">
        <v>0</v>
      </c>
      <c r="I1769" s="11">
        <v>4</v>
      </c>
      <c r="J1769" s="24">
        <v>0</v>
      </c>
      <c r="K1769" s="20"/>
      <c r="L1769" s="14">
        <v>0</v>
      </c>
      <c r="N1769" s="21">
        <v>0</v>
      </c>
      <c r="P1769" s="21">
        <v>0</v>
      </c>
      <c r="R1769" s="21">
        <v>0</v>
      </c>
      <c r="T1769" s="21">
        <v>0</v>
      </c>
      <c r="V1769" s="21">
        <v>0</v>
      </c>
      <c r="X1769" s="21">
        <v>0</v>
      </c>
      <c r="Z1769" s="21">
        <v>4500</v>
      </c>
      <c r="AB1769" s="22">
        <v>4500</v>
      </c>
      <c r="AD1769" s="5" t="str">
        <f t="shared" si="27"/>
        <v>No</v>
      </c>
      <c r="AF1769" s="28"/>
      <c r="AG1769" s="21"/>
    </row>
    <row r="1770" spans="1:33">
      <c r="A1770" s="8" t="s">
        <v>6667</v>
      </c>
      <c r="B1770" s="8" t="s">
        <v>6668</v>
      </c>
      <c r="C1770" s="9" t="s">
        <v>580</v>
      </c>
      <c r="D1770" s="185" t="s">
        <v>6669</v>
      </c>
      <c r="E1770" s="188" t="s">
        <v>6670</v>
      </c>
      <c r="F1770" s="9" t="s">
        <v>157</v>
      </c>
      <c r="G1770" s="9" t="s">
        <v>147</v>
      </c>
      <c r="H1770" s="10">
        <v>0</v>
      </c>
      <c r="I1770" s="11">
        <v>4</v>
      </c>
      <c r="J1770" s="24">
        <v>0</v>
      </c>
      <c r="K1770" s="20"/>
      <c r="L1770" s="14">
        <v>0</v>
      </c>
      <c r="N1770" s="21">
        <v>0</v>
      </c>
      <c r="P1770" s="21">
        <v>0</v>
      </c>
      <c r="R1770" s="21">
        <v>0</v>
      </c>
      <c r="T1770" s="21">
        <v>0</v>
      </c>
      <c r="V1770" s="21">
        <v>0</v>
      </c>
      <c r="X1770" s="21">
        <v>0</v>
      </c>
      <c r="Z1770" s="21">
        <v>31286</v>
      </c>
      <c r="AB1770" s="22">
        <v>31286</v>
      </c>
      <c r="AD1770" s="5" t="str">
        <f t="shared" si="27"/>
        <v>No</v>
      </c>
      <c r="AF1770" s="28"/>
      <c r="AG1770" s="21"/>
    </row>
    <row r="1771" spans="1:33">
      <c r="A1771" s="8" t="s">
        <v>6662</v>
      </c>
      <c r="B1771" s="8" t="s">
        <v>5347</v>
      </c>
      <c r="C1771" s="9" t="s">
        <v>58</v>
      </c>
      <c r="D1771" s="185"/>
      <c r="E1771" s="188" t="s">
        <v>6663</v>
      </c>
      <c r="F1771" s="9" t="s">
        <v>83</v>
      </c>
      <c r="G1771" s="9" t="s">
        <v>147</v>
      </c>
      <c r="H1771" s="10">
        <v>0</v>
      </c>
      <c r="I1771" s="11">
        <v>4</v>
      </c>
      <c r="J1771" s="24">
        <v>0</v>
      </c>
      <c r="K1771" s="20"/>
      <c r="L1771" s="14">
        <v>0</v>
      </c>
      <c r="N1771" s="21">
        <v>0</v>
      </c>
      <c r="P1771" s="21">
        <v>0</v>
      </c>
      <c r="R1771" s="21">
        <v>0</v>
      </c>
      <c r="T1771" s="21">
        <v>0</v>
      </c>
      <c r="V1771" s="21">
        <v>0</v>
      </c>
      <c r="X1771" s="21">
        <v>0</v>
      </c>
      <c r="Z1771" s="21">
        <v>40354</v>
      </c>
      <c r="AB1771" s="22">
        <v>40354</v>
      </c>
      <c r="AD1771" s="5" t="str">
        <f t="shared" si="27"/>
        <v>No</v>
      </c>
      <c r="AF1771" s="28"/>
      <c r="AG1771" s="21"/>
    </row>
    <row r="1772" spans="1:33">
      <c r="A1772" s="8" t="s">
        <v>5192</v>
      </c>
      <c r="B1772" s="8" t="s">
        <v>6476</v>
      </c>
      <c r="C1772" s="9" t="s">
        <v>168</v>
      </c>
      <c r="D1772" s="185" t="s">
        <v>5193</v>
      </c>
      <c r="E1772" s="188" t="s">
        <v>5194</v>
      </c>
      <c r="F1772" s="9" t="s">
        <v>88</v>
      </c>
      <c r="G1772" s="9" t="s">
        <v>147</v>
      </c>
      <c r="H1772" s="10">
        <v>0</v>
      </c>
      <c r="I1772" s="11">
        <v>4</v>
      </c>
      <c r="J1772" s="24">
        <v>0</v>
      </c>
      <c r="K1772" s="20"/>
      <c r="L1772" s="14">
        <v>0</v>
      </c>
      <c r="N1772" s="21">
        <v>0</v>
      </c>
      <c r="P1772" s="21">
        <v>0</v>
      </c>
      <c r="R1772" s="21">
        <v>0</v>
      </c>
      <c r="T1772" s="21">
        <v>0</v>
      </c>
      <c r="V1772" s="21">
        <v>0</v>
      </c>
      <c r="X1772" s="21">
        <v>0</v>
      </c>
      <c r="Z1772" s="21">
        <v>146784</v>
      </c>
      <c r="AB1772" s="22">
        <v>146784</v>
      </c>
      <c r="AD1772" s="5" t="str">
        <f t="shared" si="27"/>
        <v>No</v>
      </c>
      <c r="AF1772" s="28"/>
      <c r="AG1772" s="21"/>
    </row>
    <row r="1773" spans="1:33">
      <c r="A1773" s="8" t="s">
        <v>3694</v>
      </c>
      <c r="B1773" s="8" t="s">
        <v>3695</v>
      </c>
      <c r="C1773" s="9" t="s">
        <v>275</v>
      </c>
      <c r="D1773" s="185"/>
      <c r="E1773" s="188">
        <v>77077</v>
      </c>
      <c r="F1773" s="9" t="s">
        <v>36</v>
      </c>
      <c r="G1773" s="9" t="s">
        <v>5756</v>
      </c>
      <c r="H1773" s="10">
        <v>0</v>
      </c>
      <c r="I1773" s="11">
        <v>4</v>
      </c>
      <c r="J1773" s="24">
        <v>0</v>
      </c>
      <c r="K1773" s="20"/>
      <c r="L1773" s="14">
        <v>0</v>
      </c>
      <c r="N1773" s="21">
        <v>0</v>
      </c>
      <c r="P1773" s="21">
        <v>0</v>
      </c>
      <c r="R1773" s="21">
        <v>0</v>
      </c>
      <c r="T1773" s="21">
        <v>0</v>
      </c>
      <c r="V1773" s="21">
        <v>0</v>
      </c>
      <c r="X1773" s="21">
        <v>0</v>
      </c>
      <c r="Z1773" s="21">
        <v>0</v>
      </c>
      <c r="AB1773" s="22">
        <v>0</v>
      </c>
      <c r="AD1773" s="5" t="str">
        <f t="shared" si="27"/>
        <v>No</v>
      </c>
      <c r="AF1773" s="28"/>
      <c r="AG1773" s="21"/>
    </row>
    <row r="1774" spans="1:33">
      <c r="A1774" s="8" t="s">
        <v>6273</v>
      </c>
      <c r="B1774" s="8" t="s">
        <v>6274</v>
      </c>
      <c r="C1774" s="9" t="s">
        <v>178</v>
      </c>
      <c r="D1774" s="185"/>
      <c r="E1774" s="188" t="s">
        <v>6275</v>
      </c>
      <c r="F1774" s="9" t="s">
        <v>157</v>
      </c>
      <c r="G1774" s="9" t="s">
        <v>147</v>
      </c>
      <c r="H1774" s="10">
        <v>0</v>
      </c>
      <c r="I1774" s="11">
        <v>4</v>
      </c>
      <c r="J1774" s="24">
        <v>0</v>
      </c>
      <c r="K1774" s="20"/>
      <c r="L1774" s="14">
        <v>0</v>
      </c>
      <c r="N1774" s="21">
        <v>0</v>
      </c>
      <c r="P1774" s="21">
        <v>0</v>
      </c>
      <c r="R1774" s="21">
        <v>0</v>
      </c>
      <c r="T1774" s="21">
        <v>0</v>
      </c>
      <c r="V1774" s="21">
        <v>0</v>
      </c>
      <c r="X1774" s="21">
        <v>0</v>
      </c>
      <c r="Z1774" s="21">
        <v>113108</v>
      </c>
      <c r="AB1774" s="22">
        <v>113108</v>
      </c>
      <c r="AD1774" s="5" t="str">
        <f t="shared" si="27"/>
        <v>No</v>
      </c>
      <c r="AF1774" s="28"/>
      <c r="AG1774" s="21"/>
    </row>
    <row r="1775" spans="1:33">
      <c r="A1775" s="8" t="s">
        <v>93</v>
      </c>
      <c r="B1775" s="8" t="s">
        <v>94</v>
      </c>
      <c r="C1775" s="9" t="s">
        <v>39</v>
      </c>
      <c r="D1775" s="185" t="s">
        <v>95</v>
      </c>
      <c r="E1775" s="188">
        <v>99382</v>
      </c>
      <c r="F1775" s="9" t="s">
        <v>36</v>
      </c>
      <c r="G1775" s="9" t="s">
        <v>5756</v>
      </c>
      <c r="H1775" s="10">
        <v>0</v>
      </c>
      <c r="I1775" s="11">
        <v>4</v>
      </c>
      <c r="J1775" s="24">
        <v>0</v>
      </c>
      <c r="K1775" s="20"/>
      <c r="L1775" s="14">
        <v>0</v>
      </c>
      <c r="N1775" s="21">
        <v>0</v>
      </c>
      <c r="P1775" s="21">
        <v>0</v>
      </c>
      <c r="R1775" s="21">
        <v>0</v>
      </c>
      <c r="T1775" s="21">
        <v>0</v>
      </c>
      <c r="V1775" s="21">
        <v>0</v>
      </c>
      <c r="X1775" s="21">
        <v>0</v>
      </c>
      <c r="Z1775" s="21">
        <v>0</v>
      </c>
      <c r="AB1775" s="22">
        <v>0</v>
      </c>
      <c r="AD1775" s="5" t="str">
        <f t="shared" si="27"/>
        <v>No</v>
      </c>
      <c r="AF1775" s="28"/>
      <c r="AG1775" s="21"/>
    </row>
    <row r="1776" spans="1:33">
      <c r="A1776" s="8" t="s">
        <v>5925</v>
      </c>
      <c r="B1776" s="8" t="s">
        <v>1092</v>
      </c>
      <c r="C1776" s="9" t="s">
        <v>87</v>
      </c>
      <c r="D1776" s="185"/>
      <c r="E1776" s="188" t="s">
        <v>5926</v>
      </c>
      <c r="F1776" s="9" t="s">
        <v>113</v>
      </c>
      <c r="G1776" s="9" t="s">
        <v>147</v>
      </c>
      <c r="H1776" s="10">
        <v>0</v>
      </c>
      <c r="I1776" s="11">
        <v>4</v>
      </c>
      <c r="J1776" s="24">
        <v>0</v>
      </c>
      <c r="K1776" s="20"/>
      <c r="L1776" s="14">
        <v>0</v>
      </c>
      <c r="N1776" s="21">
        <v>0</v>
      </c>
      <c r="P1776" s="21">
        <v>0</v>
      </c>
      <c r="R1776" s="21">
        <v>0</v>
      </c>
      <c r="T1776" s="21">
        <v>0</v>
      </c>
      <c r="V1776" s="21">
        <v>0</v>
      </c>
      <c r="X1776" s="21">
        <v>0</v>
      </c>
      <c r="Z1776" s="21">
        <v>168479</v>
      </c>
      <c r="AB1776" s="22">
        <v>168479</v>
      </c>
      <c r="AD1776" s="5" t="str">
        <f t="shared" si="27"/>
        <v>No</v>
      </c>
      <c r="AF1776" s="28"/>
      <c r="AG1776" s="21"/>
    </row>
    <row r="1777" spans="1:33">
      <c r="A1777" s="8" t="s">
        <v>5989</v>
      </c>
      <c r="B1777" s="8" t="s">
        <v>2662</v>
      </c>
      <c r="C1777" s="9" t="s">
        <v>132</v>
      </c>
      <c r="D1777" s="185" t="s">
        <v>5519</v>
      </c>
      <c r="E1777" s="188" t="s">
        <v>5520</v>
      </c>
      <c r="F1777" s="9" t="s">
        <v>83</v>
      </c>
      <c r="G1777" s="9" t="s">
        <v>147</v>
      </c>
      <c r="H1777" s="10">
        <v>0</v>
      </c>
      <c r="I1777" s="11">
        <v>4</v>
      </c>
      <c r="J1777" s="24">
        <v>0</v>
      </c>
      <c r="K1777" s="20"/>
      <c r="L1777" s="14">
        <v>0</v>
      </c>
      <c r="N1777" s="21">
        <v>0</v>
      </c>
      <c r="P1777" s="21">
        <v>0</v>
      </c>
      <c r="R1777" s="21">
        <v>0</v>
      </c>
      <c r="T1777" s="21">
        <v>0</v>
      </c>
      <c r="V1777" s="21">
        <v>0</v>
      </c>
      <c r="X1777" s="21">
        <v>0</v>
      </c>
      <c r="Z1777" s="21">
        <v>92941</v>
      </c>
      <c r="AB1777" s="22">
        <v>92941</v>
      </c>
      <c r="AD1777" s="5" t="str">
        <f t="shared" si="27"/>
        <v>No</v>
      </c>
      <c r="AF1777" s="28"/>
      <c r="AG1777" s="21"/>
    </row>
    <row r="1778" spans="1:33">
      <c r="A1778" s="8" t="s">
        <v>6661</v>
      </c>
      <c r="B1778" s="8" t="s">
        <v>1617</v>
      </c>
      <c r="C1778" s="9" t="s">
        <v>178</v>
      </c>
      <c r="D1778" s="185" t="s">
        <v>1618</v>
      </c>
      <c r="E1778" s="188" t="s">
        <v>1619</v>
      </c>
      <c r="F1778" s="9" t="s">
        <v>83</v>
      </c>
      <c r="G1778" s="9" t="s">
        <v>147</v>
      </c>
      <c r="H1778" s="10">
        <v>0</v>
      </c>
      <c r="I1778" s="11">
        <v>4</v>
      </c>
      <c r="J1778" s="24">
        <v>0</v>
      </c>
      <c r="K1778" s="20"/>
      <c r="L1778" s="14">
        <v>0</v>
      </c>
      <c r="N1778" s="21">
        <v>0</v>
      </c>
      <c r="P1778" s="21">
        <v>0</v>
      </c>
      <c r="R1778" s="21">
        <v>0</v>
      </c>
      <c r="T1778" s="21">
        <v>0</v>
      </c>
      <c r="V1778" s="21">
        <v>0</v>
      </c>
      <c r="X1778" s="21">
        <v>0</v>
      </c>
      <c r="Z1778" s="21">
        <v>104976</v>
      </c>
      <c r="AB1778" s="22">
        <v>104976</v>
      </c>
      <c r="AD1778" s="5" t="str">
        <f t="shared" si="27"/>
        <v>No</v>
      </c>
      <c r="AF1778" s="28"/>
      <c r="AG1778" s="21"/>
    </row>
    <row r="1779" spans="1:33">
      <c r="A1779" s="8" t="s">
        <v>218</v>
      </c>
      <c r="B1779" s="8" t="s">
        <v>219</v>
      </c>
      <c r="C1779" s="9" t="s">
        <v>103</v>
      </c>
      <c r="D1779" s="185">
        <v>4145</v>
      </c>
      <c r="E1779" s="188">
        <v>40145</v>
      </c>
      <c r="F1779" s="9" t="s">
        <v>83</v>
      </c>
      <c r="G1779" s="9" t="s">
        <v>5756</v>
      </c>
      <c r="H1779" s="10">
        <v>2148346</v>
      </c>
      <c r="I1779" s="11">
        <v>4</v>
      </c>
      <c r="J1779" s="24">
        <v>0</v>
      </c>
      <c r="K1779" s="20"/>
      <c r="L1779" s="14">
        <v>0</v>
      </c>
      <c r="N1779" s="21">
        <v>0</v>
      </c>
      <c r="P1779" s="21">
        <v>0</v>
      </c>
      <c r="R1779" s="21">
        <v>0</v>
      </c>
      <c r="T1779" s="21">
        <v>0</v>
      </c>
      <c r="V1779" s="21">
        <v>0</v>
      </c>
      <c r="X1779" s="21">
        <v>0</v>
      </c>
      <c r="Z1779" s="21">
        <v>0</v>
      </c>
      <c r="AB1779" s="22">
        <v>0</v>
      </c>
      <c r="AD1779" s="5" t="str">
        <f t="shared" si="27"/>
        <v>No</v>
      </c>
      <c r="AF1779" s="28"/>
      <c r="AG1779" s="21"/>
    </row>
    <row r="1780" spans="1:33">
      <c r="A1780" s="8" t="s">
        <v>4397</v>
      </c>
      <c r="B1780" s="8" t="s">
        <v>4398</v>
      </c>
      <c r="C1780" s="9" t="s">
        <v>235</v>
      </c>
      <c r="D1780" s="185" t="s">
        <v>4399</v>
      </c>
      <c r="E1780" s="188" t="s">
        <v>4400</v>
      </c>
      <c r="F1780" s="9" t="s">
        <v>83</v>
      </c>
      <c r="G1780" s="9" t="s">
        <v>147</v>
      </c>
      <c r="H1780" s="10">
        <v>0</v>
      </c>
      <c r="I1780" s="11">
        <v>4</v>
      </c>
      <c r="J1780" s="24">
        <v>0</v>
      </c>
      <c r="K1780" s="20"/>
      <c r="L1780" s="14">
        <v>0</v>
      </c>
      <c r="N1780" s="21">
        <v>0</v>
      </c>
      <c r="P1780" s="21">
        <v>0</v>
      </c>
      <c r="R1780" s="21">
        <v>0</v>
      </c>
      <c r="T1780" s="21">
        <v>0</v>
      </c>
      <c r="V1780" s="21">
        <v>0</v>
      </c>
      <c r="X1780" s="21">
        <v>0</v>
      </c>
      <c r="Z1780" s="21">
        <v>151907</v>
      </c>
      <c r="AB1780" s="22">
        <v>151907</v>
      </c>
      <c r="AD1780" s="5" t="str">
        <f t="shared" si="27"/>
        <v>No</v>
      </c>
      <c r="AF1780" s="28"/>
      <c r="AG1780" s="21"/>
    </row>
    <row r="1781" spans="1:33">
      <c r="A1781" s="8" t="s">
        <v>4105</v>
      </c>
      <c r="B1781" s="8" t="s">
        <v>4106</v>
      </c>
      <c r="C1781" s="9" t="s">
        <v>91</v>
      </c>
      <c r="D1781" s="185" t="s">
        <v>4107</v>
      </c>
      <c r="E1781" s="188">
        <v>99256</v>
      </c>
      <c r="F1781" s="9" t="s">
        <v>36</v>
      </c>
      <c r="G1781" s="9" t="s">
        <v>5756</v>
      </c>
      <c r="H1781" s="10">
        <v>0</v>
      </c>
      <c r="I1781" s="11">
        <v>4</v>
      </c>
      <c r="J1781" s="24">
        <v>0</v>
      </c>
      <c r="K1781" s="20"/>
      <c r="L1781" s="14">
        <v>0</v>
      </c>
      <c r="N1781" s="21">
        <v>0</v>
      </c>
      <c r="P1781" s="21">
        <v>0</v>
      </c>
      <c r="R1781" s="21">
        <v>0</v>
      </c>
      <c r="T1781" s="21">
        <v>0</v>
      </c>
      <c r="V1781" s="21">
        <v>0</v>
      </c>
      <c r="X1781" s="21">
        <v>0</v>
      </c>
      <c r="Z1781" s="21">
        <v>0</v>
      </c>
      <c r="AB1781" s="22">
        <v>0</v>
      </c>
      <c r="AD1781" s="5" t="str">
        <f t="shared" si="27"/>
        <v>No</v>
      </c>
      <c r="AF1781" s="28"/>
      <c r="AG1781" s="21"/>
    </row>
    <row r="1782" spans="1:33">
      <c r="A1782" s="8" t="s">
        <v>4948</v>
      </c>
      <c r="B1782" s="8" t="s">
        <v>4949</v>
      </c>
      <c r="C1782" s="9" t="s">
        <v>91</v>
      </c>
      <c r="D1782" s="185" t="s">
        <v>4950</v>
      </c>
      <c r="E1782" s="188" t="s">
        <v>4951</v>
      </c>
      <c r="F1782" s="9" t="s">
        <v>88</v>
      </c>
      <c r="G1782" s="9" t="s">
        <v>147</v>
      </c>
      <c r="H1782" s="10">
        <v>0</v>
      </c>
      <c r="I1782" s="11">
        <v>4</v>
      </c>
      <c r="J1782" s="24">
        <v>0</v>
      </c>
      <c r="K1782" s="20"/>
      <c r="L1782" s="14">
        <v>0</v>
      </c>
      <c r="N1782" s="21">
        <v>0</v>
      </c>
      <c r="P1782" s="21">
        <v>0</v>
      </c>
      <c r="R1782" s="21">
        <v>0</v>
      </c>
      <c r="T1782" s="21">
        <v>0</v>
      </c>
      <c r="V1782" s="21">
        <v>0</v>
      </c>
      <c r="X1782" s="21">
        <v>0</v>
      </c>
      <c r="Z1782" s="21">
        <v>0</v>
      </c>
      <c r="AB1782" s="22">
        <v>0</v>
      </c>
      <c r="AD1782" s="5" t="str">
        <f t="shared" si="27"/>
        <v>No</v>
      </c>
      <c r="AF1782" s="28"/>
      <c r="AG1782" s="21"/>
    </row>
    <row r="1783" spans="1:33">
      <c r="A1783" s="8" t="s">
        <v>3755</v>
      </c>
      <c r="B1783" s="8" t="s">
        <v>6478</v>
      </c>
      <c r="C1783" s="9" t="s">
        <v>278</v>
      </c>
      <c r="D1783" s="185" t="s">
        <v>3756</v>
      </c>
      <c r="E1783" s="188" t="s">
        <v>3757</v>
      </c>
      <c r="F1783" s="9" t="s">
        <v>83</v>
      </c>
      <c r="G1783" s="9" t="s">
        <v>147</v>
      </c>
      <c r="H1783" s="10">
        <v>0</v>
      </c>
      <c r="I1783" s="11">
        <v>4</v>
      </c>
      <c r="J1783" s="24">
        <v>0</v>
      </c>
      <c r="K1783" s="20"/>
      <c r="L1783" s="14">
        <v>0</v>
      </c>
      <c r="N1783" s="21">
        <v>0</v>
      </c>
      <c r="P1783" s="21">
        <v>0</v>
      </c>
      <c r="R1783" s="21">
        <v>0</v>
      </c>
      <c r="T1783" s="21">
        <v>0</v>
      </c>
      <c r="V1783" s="21">
        <v>0</v>
      </c>
      <c r="X1783" s="21">
        <v>0</v>
      </c>
      <c r="Z1783" s="21">
        <v>14985</v>
      </c>
      <c r="AB1783" s="22">
        <v>14985</v>
      </c>
      <c r="AD1783" s="5" t="str">
        <f t="shared" si="27"/>
        <v>No</v>
      </c>
      <c r="AF1783" s="28"/>
      <c r="AG1783" s="21"/>
    </row>
    <row r="1784" spans="1:33">
      <c r="A1784" s="8" t="s">
        <v>1623</v>
      </c>
      <c r="B1784" s="8" t="s">
        <v>1624</v>
      </c>
      <c r="C1784" s="9" t="s">
        <v>178</v>
      </c>
      <c r="D1784" s="185" t="s">
        <v>1625</v>
      </c>
      <c r="E1784" s="188" t="s">
        <v>1626</v>
      </c>
      <c r="F1784" s="9" t="s">
        <v>83</v>
      </c>
      <c r="G1784" s="9" t="s">
        <v>147</v>
      </c>
      <c r="H1784" s="10">
        <v>0</v>
      </c>
      <c r="I1784" s="11">
        <v>4</v>
      </c>
      <c r="J1784" s="24">
        <v>0</v>
      </c>
      <c r="K1784" s="20"/>
      <c r="L1784" s="14">
        <v>0</v>
      </c>
      <c r="N1784" s="21">
        <v>0</v>
      </c>
      <c r="P1784" s="21">
        <v>0</v>
      </c>
      <c r="R1784" s="21">
        <v>0</v>
      </c>
      <c r="T1784" s="21">
        <v>0</v>
      </c>
      <c r="V1784" s="21">
        <v>0</v>
      </c>
      <c r="X1784" s="21">
        <v>0</v>
      </c>
      <c r="Z1784" s="21">
        <v>92615</v>
      </c>
      <c r="AB1784" s="22">
        <v>92615</v>
      </c>
      <c r="AD1784" s="5" t="str">
        <f t="shared" si="27"/>
        <v>No</v>
      </c>
      <c r="AF1784" s="28"/>
      <c r="AG1784" s="21"/>
    </row>
    <row r="1785" spans="1:33">
      <c r="A1785" s="8" t="s">
        <v>3888</v>
      </c>
      <c r="B1785" s="8" t="s">
        <v>3882</v>
      </c>
      <c r="C1785" s="9" t="s">
        <v>278</v>
      </c>
      <c r="D1785" s="185" t="s">
        <v>3889</v>
      </c>
      <c r="E1785" s="188" t="s">
        <v>3890</v>
      </c>
      <c r="F1785" s="9" t="s">
        <v>83</v>
      </c>
      <c r="G1785" s="9" t="s">
        <v>147</v>
      </c>
      <c r="H1785" s="10">
        <v>0</v>
      </c>
      <c r="I1785" s="11">
        <v>4</v>
      </c>
      <c r="J1785" s="24">
        <v>0</v>
      </c>
      <c r="K1785" s="20"/>
      <c r="L1785" s="14">
        <v>0</v>
      </c>
      <c r="N1785" s="21">
        <v>0</v>
      </c>
      <c r="P1785" s="21">
        <v>0</v>
      </c>
      <c r="R1785" s="21">
        <v>0</v>
      </c>
      <c r="T1785" s="21">
        <v>0</v>
      </c>
      <c r="V1785" s="21">
        <v>0</v>
      </c>
      <c r="X1785" s="21">
        <v>0</v>
      </c>
      <c r="Z1785" s="21">
        <v>25381</v>
      </c>
      <c r="AB1785" s="22">
        <v>25381</v>
      </c>
      <c r="AD1785" s="5" t="str">
        <f t="shared" si="27"/>
        <v>No</v>
      </c>
      <c r="AF1785" s="28"/>
      <c r="AG1785" s="21"/>
    </row>
    <row r="1786" spans="1:33">
      <c r="A1786" s="8" t="s">
        <v>2151</v>
      </c>
      <c r="B1786" s="8" t="s">
        <v>2152</v>
      </c>
      <c r="C1786" s="9" t="s">
        <v>275</v>
      </c>
      <c r="D1786" s="185" t="s">
        <v>2153</v>
      </c>
      <c r="E1786" s="188" t="s">
        <v>2154</v>
      </c>
      <c r="F1786" s="9" t="s">
        <v>157</v>
      </c>
      <c r="G1786" s="9" t="s">
        <v>147</v>
      </c>
      <c r="H1786" s="10">
        <v>0</v>
      </c>
      <c r="I1786" s="11">
        <v>4</v>
      </c>
      <c r="J1786" s="24">
        <v>0</v>
      </c>
      <c r="K1786" s="20"/>
      <c r="L1786" s="14">
        <v>0</v>
      </c>
      <c r="N1786" s="21">
        <v>0</v>
      </c>
      <c r="P1786" s="21">
        <v>0</v>
      </c>
      <c r="R1786" s="21">
        <v>0</v>
      </c>
      <c r="T1786" s="21">
        <v>0</v>
      </c>
      <c r="V1786" s="21">
        <v>0</v>
      </c>
      <c r="X1786" s="21">
        <v>0</v>
      </c>
      <c r="Z1786" s="21">
        <v>18246</v>
      </c>
      <c r="AB1786" s="22">
        <v>18246</v>
      </c>
      <c r="AD1786" s="5" t="str">
        <f t="shared" si="27"/>
        <v>No</v>
      </c>
      <c r="AF1786" s="28"/>
      <c r="AG1786" s="21"/>
    </row>
    <row r="1787" spans="1:33">
      <c r="A1787" s="8" t="s">
        <v>5460</v>
      </c>
      <c r="B1787" s="8" t="s">
        <v>5461</v>
      </c>
      <c r="C1787" s="9" t="s">
        <v>132</v>
      </c>
      <c r="D1787" s="185" t="s">
        <v>5462</v>
      </c>
      <c r="E1787" s="188" t="s">
        <v>5463</v>
      </c>
      <c r="F1787" s="9" t="s">
        <v>83</v>
      </c>
      <c r="G1787" s="9" t="s">
        <v>147</v>
      </c>
      <c r="H1787" s="10">
        <v>0</v>
      </c>
      <c r="I1787" s="11">
        <v>4</v>
      </c>
      <c r="J1787" s="24">
        <v>0</v>
      </c>
      <c r="K1787" s="20"/>
      <c r="L1787" s="14">
        <v>0</v>
      </c>
      <c r="N1787" s="21">
        <v>0</v>
      </c>
      <c r="P1787" s="21">
        <v>0</v>
      </c>
      <c r="R1787" s="21">
        <v>0</v>
      </c>
      <c r="T1787" s="21">
        <v>0</v>
      </c>
      <c r="V1787" s="21">
        <v>0</v>
      </c>
      <c r="X1787" s="21">
        <v>0</v>
      </c>
      <c r="Z1787" s="21">
        <v>65859</v>
      </c>
      <c r="AB1787" s="22">
        <v>65859</v>
      </c>
      <c r="AD1787" s="5" t="str">
        <f t="shared" si="27"/>
        <v>No</v>
      </c>
      <c r="AF1787" s="28"/>
      <c r="AG1787" s="21"/>
    </row>
    <row r="1788" spans="1:33">
      <c r="A1788" s="8" t="s">
        <v>6019</v>
      </c>
      <c r="B1788" s="8" t="s">
        <v>428</v>
      </c>
      <c r="C1788" s="9" t="s">
        <v>275</v>
      </c>
      <c r="D1788" s="185"/>
      <c r="E1788" s="188" t="s">
        <v>6020</v>
      </c>
      <c r="F1788" s="9" t="s">
        <v>83</v>
      </c>
      <c r="G1788" s="9" t="s">
        <v>147</v>
      </c>
      <c r="H1788" s="10">
        <v>0</v>
      </c>
      <c r="I1788" s="11">
        <v>4</v>
      </c>
      <c r="J1788" s="24">
        <v>0</v>
      </c>
      <c r="K1788" s="20"/>
      <c r="L1788" s="14">
        <v>0</v>
      </c>
      <c r="N1788" s="21">
        <v>0</v>
      </c>
      <c r="P1788" s="21">
        <v>0</v>
      </c>
      <c r="R1788" s="21">
        <v>0</v>
      </c>
      <c r="T1788" s="21">
        <v>0</v>
      </c>
      <c r="V1788" s="21">
        <v>0</v>
      </c>
      <c r="X1788" s="21">
        <v>0</v>
      </c>
      <c r="Z1788" s="21">
        <v>26360</v>
      </c>
      <c r="AB1788" s="22">
        <v>26360</v>
      </c>
      <c r="AD1788" s="5" t="str">
        <f t="shared" si="27"/>
        <v>No</v>
      </c>
      <c r="AF1788" s="28"/>
      <c r="AG1788" s="21"/>
    </row>
    <row r="1789" spans="1:33">
      <c r="A1789" s="8" t="s">
        <v>827</v>
      </c>
      <c r="B1789" s="8" t="s">
        <v>6087</v>
      </c>
      <c r="C1789" s="9" t="s">
        <v>129</v>
      </c>
      <c r="D1789" s="185" t="s">
        <v>828</v>
      </c>
      <c r="E1789" s="188" t="s">
        <v>829</v>
      </c>
      <c r="F1789" s="9" t="s">
        <v>83</v>
      </c>
      <c r="G1789" s="9" t="s">
        <v>147</v>
      </c>
      <c r="H1789" s="10">
        <v>0</v>
      </c>
      <c r="I1789" s="11">
        <v>4</v>
      </c>
      <c r="J1789" s="24">
        <v>0</v>
      </c>
      <c r="K1789" s="20"/>
      <c r="L1789" s="14">
        <v>0</v>
      </c>
      <c r="N1789" s="21">
        <v>0</v>
      </c>
      <c r="P1789" s="21">
        <v>0</v>
      </c>
      <c r="R1789" s="21">
        <v>0</v>
      </c>
      <c r="T1789" s="21">
        <v>0</v>
      </c>
      <c r="V1789" s="21">
        <v>0</v>
      </c>
      <c r="X1789" s="21">
        <v>0</v>
      </c>
      <c r="Z1789" s="21">
        <v>297</v>
      </c>
      <c r="AB1789" s="22">
        <v>297</v>
      </c>
      <c r="AD1789" s="5" t="str">
        <f t="shared" si="27"/>
        <v>No</v>
      </c>
      <c r="AF1789" s="28"/>
      <c r="AG1789" s="21"/>
    </row>
    <row r="1790" spans="1:33">
      <c r="A1790" s="8" t="s">
        <v>742</v>
      </c>
      <c r="B1790" s="8" t="s">
        <v>743</v>
      </c>
      <c r="C1790" s="9" t="s">
        <v>129</v>
      </c>
      <c r="D1790" s="185" t="s">
        <v>744</v>
      </c>
      <c r="E1790" s="188" t="s">
        <v>745</v>
      </c>
      <c r="F1790" s="9" t="s">
        <v>83</v>
      </c>
      <c r="G1790" s="9" t="s">
        <v>147</v>
      </c>
      <c r="H1790" s="10">
        <v>0</v>
      </c>
      <c r="I1790" s="11">
        <v>4</v>
      </c>
      <c r="J1790" s="24">
        <v>0</v>
      </c>
      <c r="K1790" s="20"/>
      <c r="L1790" s="14">
        <v>0</v>
      </c>
      <c r="N1790" s="21">
        <v>0</v>
      </c>
      <c r="P1790" s="21">
        <v>0</v>
      </c>
      <c r="R1790" s="21">
        <v>0</v>
      </c>
      <c r="T1790" s="21">
        <v>0</v>
      </c>
      <c r="V1790" s="21">
        <v>0</v>
      </c>
      <c r="X1790" s="21">
        <v>0</v>
      </c>
      <c r="Z1790" s="21">
        <v>4500</v>
      </c>
      <c r="AB1790" s="22">
        <v>4500</v>
      </c>
      <c r="AD1790" s="5" t="str">
        <f t="shared" si="27"/>
        <v>No</v>
      </c>
      <c r="AF1790" s="28"/>
      <c r="AG1790" s="21"/>
    </row>
    <row r="1791" spans="1:33">
      <c r="A1791" s="8" t="s">
        <v>2738</v>
      </c>
      <c r="B1791" s="8" t="s">
        <v>2739</v>
      </c>
      <c r="C1791" s="9" t="s">
        <v>65</v>
      </c>
      <c r="D1791" s="185" t="s">
        <v>2740</v>
      </c>
      <c r="E1791" s="188" t="s">
        <v>2741</v>
      </c>
      <c r="F1791" s="9" t="s">
        <v>157</v>
      </c>
      <c r="G1791" s="9" t="s">
        <v>147</v>
      </c>
      <c r="H1791" s="10">
        <v>0</v>
      </c>
      <c r="I1791" s="11">
        <v>4</v>
      </c>
      <c r="J1791" s="24">
        <v>0</v>
      </c>
      <c r="K1791" s="20"/>
      <c r="L1791" s="14">
        <v>0</v>
      </c>
      <c r="N1791" s="21">
        <v>0</v>
      </c>
      <c r="P1791" s="21">
        <v>0</v>
      </c>
      <c r="R1791" s="21">
        <v>0</v>
      </c>
      <c r="T1791" s="21">
        <v>0</v>
      </c>
      <c r="V1791" s="21">
        <v>0</v>
      </c>
      <c r="X1791" s="21">
        <v>0</v>
      </c>
      <c r="Z1791" s="21">
        <v>19866</v>
      </c>
      <c r="AB1791" s="22">
        <v>19866</v>
      </c>
      <c r="AD1791" s="5" t="str">
        <f t="shared" si="27"/>
        <v>No</v>
      </c>
      <c r="AF1791" s="28"/>
      <c r="AG1791" s="21"/>
    </row>
    <row r="1792" spans="1:33">
      <c r="A1792" s="8" t="s">
        <v>6284</v>
      </c>
      <c r="B1792" s="8" t="s">
        <v>6285</v>
      </c>
      <c r="C1792" s="9" t="s">
        <v>91</v>
      </c>
      <c r="D1792" s="185"/>
      <c r="E1792" s="188">
        <v>90254</v>
      </c>
      <c r="F1792" s="9" t="s">
        <v>83</v>
      </c>
      <c r="G1792" s="9" t="s">
        <v>5756</v>
      </c>
      <c r="H1792" s="10">
        <v>12150996</v>
      </c>
      <c r="I1792" s="11">
        <v>4</v>
      </c>
      <c r="J1792" s="24">
        <v>0</v>
      </c>
      <c r="K1792" s="20"/>
      <c r="L1792" s="14">
        <v>0</v>
      </c>
      <c r="N1792" s="21">
        <v>0</v>
      </c>
      <c r="P1792" s="21">
        <v>0</v>
      </c>
      <c r="R1792" s="21">
        <v>0</v>
      </c>
      <c r="T1792" s="21">
        <v>0</v>
      </c>
      <c r="V1792" s="21">
        <v>0</v>
      </c>
      <c r="X1792" s="21">
        <v>0</v>
      </c>
      <c r="Z1792" s="21">
        <v>0</v>
      </c>
      <c r="AB1792" s="22">
        <v>0</v>
      </c>
      <c r="AD1792" s="5" t="str">
        <f t="shared" si="27"/>
        <v>No</v>
      </c>
      <c r="AF1792" s="28"/>
      <c r="AG1792" s="21"/>
    </row>
    <row r="1793" spans="1:33">
      <c r="A1793" s="8" t="s">
        <v>6671</v>
      </c>
      <c r="B1793" s="8" t="s">
        <v>6084</v>
      </c>
      <c r="C1793" s="9" t="s">
        <v>129</v>
      </c>
      <c r="D1793" s="185" t="s">
        <v>857</v>
      </c>
      <c r="E1793" s="188" t="s">
        <v>858</v>
      </c>
      <c r="F1793" s="9" t="s">
        <v>83</v>
      </c>
      <c r="G1793" s="9" t="s">
        <v>147</v>
      </c>
      <c r="H1793" s="10">
        <v>0</v>
      </c>
      <c r="I1793" s="11">
        <v>4</v>
      </c>
      <c r="J1793" s="24">
        <v>0</v>
      </c>
      <c r="K1793" s="20"/>
      <c r="L1793" s="14">
        <v>0</v>
      </c>
      <c r="N1793" s="21">
        <v>0</v>
      </c>
      <c r="P1793" s="21">
        <v>0</v>
      </c>
      <c r="R1793" s="21">
        <v>0</v>
      </c>
      <c r="T1793" s="21">
        <v>0</v>
      </c>
      <c r="V1793" s="21">
        <v>0</v>
      </c>
      <c r="X1793" s="21">
        <v>0</v>
      </c>
      <c r="Z1793" s="21">
        <v>4500</v>
      </c>
      <c r="AB1793" s="22">
        <v>4500</v>
      </c>
      <c r="AD1793" s="5" t="str">
        <f t="shared" si="27"/>
        <v>No</v>
      </c>
      <c r="AF1793" s="28"/>
      <c r="AG1793" s="21"/>
    </row>
    <row r="1794" spans="1:33">
      <c r="A1794" s="8" t="s">
        <v>3508</v>
      </c>
      <c r="B1794" s="8" t="s">
        <v>3509</v>
      </c>
      <c r="C1794" s="9" t="s">
        <v>580</v>
      </c>
      <c r="D1794" s="185" t="s">
        <v>3510</v>
      </c>
      <c r="E1794" s="188" t="s">
        <v>3511</v>
      </c>
      <c r="F1794" s="9" t="s">
        <v>157</v>
      </c>
      <c r="G1794" s="9" t="s">
        <v>147</v>
      </c>
      <c r="H1794" s="10">
        <v>0</v>
      </c>
      <c r="I1794" s="11">
        <v>4</v>
      </c>
      <c r="J1794" s="24">
        <v>0</v>
      </c>
      <c r="K1794" s="20"/>
      <c r="L1794" s="14">
        <v>0</v>
      </c>
      <c r="N1794" s="21">
        <v>0</v>
      </c>
      <c r="P1794" s="21">
        <v>0</v>
      </c>
      <c r="R1794" s="21">
        <v>0</v>
      </c>
      <c r="T1794" s="21">
        <v>0</v>
      </c>
      <c r="V1794" s="21">
        <v>0</v>
      </c>
      <c r="X1794" s="21">
        <v>0</v>
      </c>
      <c r="Z1794" s="21">
        <v>0</v>
      </c>
      <c r="AB1794" s="22">
        <v>0</v>
      </c>
      <c r="AD1794" s="5" t="str">
        <f t="shared" si="27"/>
        <v>No</v>
      </c>
      <c r="AF1794" s="28"/>
      <c r="AG1794" s="21"/>
    </row>
    <row r="1795" spans="1:33">
      <c r="A1795" s="8" t="s">
        <v>6659</v>
      </c>
      <c r="B1795" s="8" t="s">
        <v>3293</v>
      </c>
      <c r="C1795" s="9" t="s">
        <v>91</v>
      </c>
      <c r="D1795" s="185" t="s">
        <v>5098</v>
      </c>
      <c r="E1795" s="188" t="s">
        <v>5099</v>
      </c>
      <c r="F1795" s="9" t="s">
        <v>83</v>
      </c>
      <c r="G1795" s="9" t="s">
        <v>147</v>
      </c>
      <c r="H1795" s="10">
        <v>0</v>
      </c>
      <c r="I1795" s="11">
        <v>4</v>
      </c>
      <c r="J1795" s="24">
        <v>0</v>
      </c>
      <c r="K1795" s="20"/>
      <c r="L1795" s="14">
        <v>0</v>
      </c>
      <c r="N1795" s="21">
        <v>0</v>
      </c>
      <c r="P1795" s="21">
        <v>0</v>
      </c>
      <c r="R1795" s="21">
        <v>0</v>
      </c>
      <c r="T1795" s="21">
        <v>0</v>
      </c>
      <c r="V1795" s="21">
        <v>0</v>
      </c>
      <c r="X1795" s="21">
        <v>0</v>
      </c>
      <c r="Z1795" s="21">
        <v>0</v>
      </c>
      <c r="AB1795" s="22">
        <v>0</v>
      </c>
      <c r="AD1795" s="5" t="str">
        <f t="shared" ref="AD1795:AD1858" si="28">IF(AC1795&amp;AA1795&amp;Y1795&amp;W1795&amp;U1795&amp;S1795&amp;Q1795&amp;O1795&amp;M1795&amp;K1795&lt;&gt;"","Yes","No")</f>
        <v>No</v>
      </c>
      <c r="AF1795" s="28"/>
      <c r="AG1795" s="21"/>
    </row>
    <row r="1796" spans="1:33">
      <c r="A1796" s="8" t="s">
        <v>4656</v>
      </c>
      <c r="B1796" s="8" t="s">
        <v>4634</v>
      </c>
      <c r="C1796" s="9" t="s">
        <v>42</v>
      </c>
      <c r="D1796" s="185" t="s">
        <v>4657</v>
      </c>
      <c r="E1796" s="188" t="s">
        <v>4658</v>
      </c>
      <c r="F1796" s="9" t="s">
        <v>83</v>
      </c>
      <c r="G1796" s="9" t="s">
        <v>147</v>
      </c>
      <c r="H1796" s="10">
        <v>0</v>
      </c>
      <c r="I1796" s="11">
        <v>4</v>
      </c>
      <c r="J1796" s="24">
        <v>0</v>
      </c>
      <c r="K1796" s="20"/>
      <c r="L1796" s="14">
        <v>0</v>
      </c>
      <c r="N1796" s="21">
        <v>0</v>
      </c>
      <c r="P1796" s="21">
        <v>0</v>
      </c>
      <c r="R1796" s="21">
        <v>0</v>
      </c>
      <c r="T1796" s="21">
        <v>0</v>
      </c>
      <c r="V1796" s="21">
        <v>0</v>
      </c>
      <c r="X1796" s="21">
        <v>0</v>
      </c>
      <c r="Z1796" s="21">
        <v>190389</v>
      </c>
      <c r="AB1796" s="22">
        <v>190389</v>
      </c>
      <c r="AD1796" s="5" t="str">
        <f t="shared" si="28"/>
        <v>No</v>
      </c>
      <c r="AF1796" s="28"/>
      <c r="AG1796" s="21"/>
    </row>
    <row r="1797" spans="1:33">
      <c r="A1797" s="8" t="s">
        <v>6245</v>
      </c>
      <c r="B1797" s="8" t="s">
        <v>1028</v>
      </c>
      <c r="C1797" s="9" t="s">
        <v>91</v>
      </c>
      <c r="D1797" s="185"/>
      <c r="E1797" s="188">
        <v>90298</v>
      </c>
      <c r="F1797" s="9" t="s">
        <v>83</v>
      </c>
      <c r="G1797" s="9" t="s">
        <v>5756</v>
      </c>
      <c r="H1797" s="10">
        <v>214811</v>
      </c>
      <c r="I1797" s="11">
        <v>4</v>
      </c>
      <c r="J1797" s="24">
        <v>0</v>
      </c>
      <c r="K1797" s="20"/>
      <c r="L1797" s="14">
        <v>0</v>
      </c>
      <c r="N1797" s="21">
        <v>0</v>
      </c>
      <c r="P1797" s="21">
        <v>0</v>
      </c>
      <c r="R1797" s="21">
        <v>0</v>
      </c>
      <c r="T1797" s="21">
        <v>0</v>
      </c>
      <c r="V1797" s="21">
        <v>0</v>
      </c>
      <c r="X1797" s="21">
        <v>0</v>
      </c>
      <c r="Z1797" s="21">
        <v>458540</v>
      </c>
      <c r="AB1797" s="22">
        <v>458540</v>
      </c>
      <c r="AD1797" s="5" t="str">
        <f t="shared" si="28"/>
        <v>No</v>
      </c>
      <c r="AF1797" s="28"/>
      <c r="AG1797" s="21"/>
    </row>
    <row r="1798" spans="1:33">
      <c r="A1798" s="8" t="s">
        <v>5902</v>
      </c>
      <c r="B1798" s="8" t="s">
        <v>5903</v>
      </c>
      <c r="C1798" s="9" t="s">
        <v>42</v>
      </c>
      <c r="D1798" s="185" t="s">
        <v>4673</v>
      </c>
      <c r="E1798" s="188" t="s">
        <v>4674</v>
      </c>
      <c r="F1798" s="9" t="s">
        <v>83</v>
      </c>
      <c r="G1798" s="9" t="s">
        <v>147</v>
      </c>
      <c r="H1798" s="10">
        <v>0</v>
      </c>
      <c r="I1798" s="11">
        <v>4</v>
      </c>
      <c r="J1798" s="24">
        <v>0</v>
      </c>
      <c r="K1798" s="20"/>
      <c r="L1798" s="14">
        <v>0</v>
      </c>
      <c r="N1798" s="21">
        <v>0</v>
      </c>
      <c r="P1798" s="21">
        <v>0</v>
      </c>
      <c r="R1798" s="21">
        <v>0</v>
      </c>
      <c r="T1798" s="21">
        <v>0</v>
      </c>
      <c r="V1798" s="21">
        <v>0</v>
      </c>
      <c r="X1798" s="21">
        <v>0</v>
      </c>
      <c r="Z1798" s="21">
        <v>208692</v>
      </c>
      <c r="AB1798" s="22">
        <v>208692</v>
      </c>
      <c r="AD1798" s="5" t="str">
        <f t="shared" si="28"/>
        <v>No</v>
      </c>
      <c r="AF1798" s="28"/>
      <c r="AG1798" s="21"/>
    </row>
    <row r="1799" spans="1:33">
      <c r="A1799" s="8" t="s">
        <v>4074</v>
      </c>
      <c r="B1799" s="8" t="s">
        <v>4075</v>
      </c>
      <c r="C1799" s="9" t="s">
        <v>420</v>
      </c>
      <c r="D1799" s="185" t="s">
        <v>4076</v>
      </c>
      <c r="E1799" s="188">
        <v>135</v>
      </c>
      <c r="F1799" s="9" t="s">
        <v>36</v>
      </c>
      <c r="G1799" s="9" t="s">
        <v>5756</v>
      </c>
      <c r="H1799" s="10">
        <v>0</v>
      </c>
      <c r="I1799" s="11">
        <v>4</v>
      </c>
      <c r="J1799" s="24">
        <v>0</v>
      </c>
      <c r="K1799" s="20"/>
      <c r="L1799" s="14">
        <v>0</v>
      </c>
      <c r="N1799" s="21">
        <v>0</v>
      </c>
      <c r="P1799" s="21">
        <v>0</v>
      </c>
      <c r="R1799" s="21">
        <v>0</v>
      </c>
      <c r="T1799" s="21">
        <v>0</v>
      </c>
      <c r="V1799" s="21">
        <v>0</v>
      </c>
      <c r="X1799" s="21">
        <v>0</v>
      </c>
      <c r="Z1799" s="21">
        <v>82489</v>
      </c>
      <c r="AB1799" s="22">
        <v>82489</v>
      </c>
      <c r="AD1799" s="5" t="str">
        <f t="shared" si="28"/>
        <v>No</v>
      </c>
      <c r="AF1799" s="28"/>
      <c r="AG1799" s="21"/>
    </row>
    <row r="1800" spans="1:33">
      <c r="A1800" s="8" t="s">
        <v>4137</v>
      </c>
      <c r="B1800" s="8" t="s">
        <v>4138</v>
      </c>
      <c r="C1800" s="9" t="s">
        <v>87</v>
      </c>
      <c r="D1800" s="185" t="s">
        <v>4139</v>
      </c>
      <c r="E1800" s="188">
        <v>4</v>
      </c>
      <c r="F1800" s="9" t="s">
        <v>36</v>
      </c>
      <c r="G1800" s="9" t="s">
        <v>5756</v>
      </c>
      <c r="H1800" s="10">
        <v>0</v>
      </c>
      <c r="I1800" s="11">
        <v>4</v>
      </c>
      <c r="J1800" s="24">
        <v>0</v>
      </c>
      <c r="K1800" s="20"/>
      <c r="L1800" s="14">
        <v>0</v>
      </c>
      <c r="N1800" s="21">
        <v>0</v>
      </c>
      <c r="P1800" s="21">
        <v>0</v>
      </c>
      <c r="R1800" s="21">
        <v>0</v>
      </c>
      <c r="T1800" s="21">
        <v>0</v>
      </c>
      <c r="V1800" s="21">
        <v>0</v>
      </c>
      <c r="X1800" s="21">
        <v>0</v>
      </c>
      <c r="Z1800" s="21">
        <v>0</v>
      </c>
      <c r="AB1800" s="22">
        <v>0</v>
      </c>
      <c r="AD1800" s="5" t="str">
        <f t="shared" si="28"/>
        <v>No</v>
      </c>
      <c r="AF1800" s="28"/>
      <c r="AG1800" s="21"/>
    </row>
    <row r="1801" spans="1:33">
      <c r="A1801" s="8" t="s">
        <v>5011</v>
      </c>
      <c r="B1801" s="8" t="s">
        <v>5012</v>
      </c>
      <c r="C1801" s="9" t="s">
        <v>91</v>
      </c>
      <c r="D1801" s="185" t="s">
        <v>5013</v>
      </c>
      <c r="E1801" s="188" t="s">
        <v>5014</v>
      </c>
      <c r="F1801" s="9" t="s">
        <v>83</v>
      </c>
      <c r="G1801" s="9" t="s">
        <v>147</v>
      </c>
      <c r="H1801" s="10">
        <v>0</v>
      </c>
      <c r="I1801" s="11">
        <v>4</v>
      </c>
      <c r="J1801" s="24">
        <v>0</v>
      </c>
      <c r="K1801" s="20"/>
      <c r="L1801" s="14">
        <v>0</v>
      </c>
      <c r="N1801" s="21">
        <v>0</v>
      </c>
      <c r="P1801" s="21">
        <v>0</v>
      </c>
      <c r="R1801" s="21">
        <v>0</v>
      </c>
      <c r="T1801" s="21">
        <v>0</v>
      </c>
      <c r="V1801" s="21">
        <v>0</v>
      </c>
      <c r="X1801" s="21">
        <v>0</v>
      </c>
      <c r="Z1801" s="21">
        <v>0</v>
      </c>
      <c r="AB1801" s="22">
        <v>0</v>
      </c>
      <c r="AD1801" s="5" t="str">
        <f t="shared" si="28"/>
        <v>No</v>
      </c>
      <c r="AF1801" s="28"/>
      <c r="AG1801" s="21"/>
    </row>
    <row r="1802" spans="1:33">
      <c r="A1802" s="8" t="s">
        <v>4912</v>
      </c>
      <c r="B1802" s="8" t="s">
        <v>3465</v>
      </c>
      <c r="C1802" s="9" t="s">
        <v>87</v>
      </c>
      <c r="D1802" s="185"/>
      <c r="E1802" s="188" t="s">
        <v>4913</v>
      </c>
      <c r="F1802" s="9" t="s">
        <v>157</v>
      </c>
      <c r="G1802" s="9" t="s">
        <v>147</v>
      </c>
      <c r="H1802" s="10">
        <v>0</v>
      </c>
      <c r="I1802" s="11">
        <v>4</v>
      </c>
      <c r="J1802" s="24">
        <v>0</v>
      </c>
      <c r="K1802" s="20"/>
      <c r="L1802" s="14">
        <v>0</v>
      </c>
      <c r="N1802" s="21">
        <v>0</v>
      </c>
      <c r="P1802" s="21">
        <v>0</v>
      </c>
      <c r="R1802" s="21">
        <v>0</v>
      </c>
      <c r="T1802" s="21">
        <v>0</v>
      </c>
      <c r="V1802" s="21">
        <v>0</v>
      </c>
      <c r="X1802" s="21">
        <v>0</v>
      </c>
      <c r="Z1802" s="21">
        <v>242714</v>
      </c>
      <c r="AB1802" s="22">
        <v>242714</v>
      </c>
      <c r="AD1802" s="5" t="str">
        <f t="shared" si="28"/>
        <v>No</v>
      </c>
      <c r="AF1802" s="28"/>
      <c r="AG1802" s="21"/>
    </row>
    <row r="1803" spans="1:33">
      <c r="A1803" s="8" t="s">
        <v>6163</v>
      </c>
      <c r="B1803" s="8" t="s">
        <v>6164</v>
      </c>
      <c r="C1803" s="9" t="s">
        <v>91</v>
      </c>
      <c r="D1803" s="185"/>
      <c r="E1803" s="188">
        <v>90249</v>
      </c>
      <c r="F1803" s="9" t="s">
        <v>83</v>
      </c>
      <c r="G1803" s="9" t="s">
        <v>5756</v>
      </c>
      <c r="H1803" s="10">
        <v>12150996</v>
      </c>
      <c r="I1803" s="11">
        <v>4</v>
      </c>
      <c r="J1803" s="24">
        <v>0</v>
      </c>
      <c r="K1803" s="20"/>
      <c r="L1803" s="14">
        <v>0</v>
      </c>
      <c r="N1803" s="21">
        <v>0</v>
      </c>
      <c r="P1803" s="21">
        <v>0</v>
      </c>
      <c r="R1803" s="21">
        <v>0</v>
      </c>
      <c r="T1803" s="21">
        <v>0</v>
      </c>
      <c r="V1803" s="21">
        <v>0</v>
      </c>
      <c r="X1803" s="21">
        <v>0</v>
      </c>
      <c r="Z1803" s="21">
        <v>0</v>
      </c>
      <c r="AB1803" s="22">
        <v>0</v>
      </c>
      <c r="AD1803" s="5" t="str">
        <f t="shared" si="28"/>
        <v>No</v>
      </c>
      <c r="AF1803" s="28"/>
      <c r="AG1803" s="21"/>
    </row>
    <row r="1804" spans="1:33">
      <c r="A1804" s="8" t="s">
        <v>3822</v>
      </c>
      <c r="B1804" s="8" t="s">
        <v>3293</v>
      </c>
      <c r="C1804" s="9" t="s">
        <v>278</v>
      </c>
      <c r="D1804" s="185" t="s">
        <v>3823</v>
      </c>
      <c r="E1804" s="188" t="s">
        <v>3824</v>
      </c>
      <c r="F1804" s="9" t="s">
        <v>157</v>
      </c>
      <c r="G1804" s="9" t="s">
        <v>147</v>
      </c>
      <c r="H1804" s="10">
        <v>0</v>
      </c>
      <c r="I1804" s="11">
        <v>4</v>
      </c>
      <c r="J1804" s="24">
        <v>0</v>
      </c>
      <c r="K1804" s="20"/>
      <c r="L1804" s="14">
        <v>0</v>
      </c>
      <c r="N1804" s="21">
        <v>0</v>
      </c>
      <c r="P1804" s="21">
        <v>0</v>
      </c>
      <c r="R1804" s="21">
        <v>0</v>
      </c>
      <c r="T1804" s="21">
        <v>0</v>
      </c>
      <c r="V1804" s="21">
        <v>0</v>
      </c>
      <c r="X1804" s="21">
        <v>0</v>
      </c>
      <c r="Z1804" s="21">
        <v>14926</v>
      </c>
      <c r="AB1804" s="22">
        <v>14926</v>
      </c>
      <c r="AD1804" s="5" t="str">
        <f t="shared" si="28"/>
        <v>No</v>
      </c>
      <c r="AF1804" s="28"/>
      <c r="AG1804" s="21"/>
    </row>
    <row r="1805" spans="1:33">
      <c r="A1805" s="8" t="s">
        <v>6291</v>
      </c>
      <c r="B1805" s="8" t="s">
        <v>6292</v>
      </c>
      <c r="C1805" s="9" t="s">
        <v>580</v>
      </c>
      <c r="D1805" s="185"/>
      <c r="E1805" s="188" t="s">
        <v>6293</v>
      </c>
      <c r="F1805" s="9" t="s">
        <v>157</v>
      </c>
      <c r="G1805" s="9" t="s">
        <v>147</v>
      </c>
      <c r="H1805" s="10">
        <v>0</v>
      </c>
      <c r="I1805" s="11">
        <v>4</v>
      </c>
      <c r="J1805" s="24">
        <v>0</v>
      </c>
      <c r="K1805" s="20"/>
      <c r="L1805" s="14">
        <v>0</v>
      </c>
      <c r="N1805" s="21">
        <v>0</v>
      </c>
      <c r="P1805" s="21">
        <v>0</v>
      </c>
      <c r="R1805" s="21">
        <v>0</v>
      </c>
      <c r="T1805" s="21">
        <v>0</v>
      </c>
      <c r="V1805" s="21">
        <v>0</v>
      </c>
      <c r="X1805" s="21">
        <v>0</v>
      </c>
      <c r="Z1805" s="21">
        <v>42007</v>
      </c>
      <c r="AB1805" s="22">
        <v>42007</v>
      </c>
      <c r="AD1805" s="5" t="str">
        <f t="shared" si="28"/>
        <v>No</v>
      </c>
      <c r="AF1805" s="28"/>
      <c r="AG1805" s="21"/>
    </row>
    <row r="1806" spans="1:33">
      <c r="A1806" s="8" t="s">
        <v>6665</v>
      </c>
      <c r="B1806" s="8" t="s">
        <v>841</v>
      </c>
      <c r="C1806" s="9" t="s">
        <v>129</v>
      </c>
      <c r="D1806" s="185" t="s">
        <v>842</v>
      </c>
      <c r="E1806" s="188" t="s">
        <v>843</v>
      </c>
      <c r="F1806" s="9" t="s">
        <v>83</v>
      </c>
      <c r="G1806" s="9" t="s">
        <v>147</v>
      </c>
      <c r="H1806" s="10">
        <v>0</v>
      </c>
      <c r="I1806" s="11">
        <v>4</v>
      </c>
      <c r="J1806" s="24">
        <v>0</v>
      </c>
      <c r="K1806" s="20"/>
      <c r="L1806" s="14">
        <v>0</v>
      </c>
      <c r="N1806" s="21">
        <v>0</v>
      </c>
      <c r="P1806" s="21">
        <v>0</v>
      </c>
      <c r="R1806" s="21">
        <v>0</v>
      </c>
      <c r="T1806" s="21">
        <v>0</v>
      </c>
      <c r="V1806" s="21">
        <v>0</v>
      </c>
      <c r="X1806" s="21">
        <v>0</v>
      </c>
      <c r="Z1806" s="21">
        <v>9001</v>
      </c>
      <c r="AB1806" s="22">
        <v>9001</v>
      </c>
      <c r="AD1806" s="5" t="str">
        <f t="shared" si="28"/>
        <v>No</v>
      </c>
      <c r="AF1806" s="28"/>
      <c r="AG1806" s="21"/>
    </row>
    <row r="1807" spans="1:33">
      <c r="A1807" s="8" t="s">
        <v>4483</v>
      </c>
      <c r="B1807" s="8" t="s">
        <v>2348</v>
      </c>
      <c r="C1807" s="9" t="s">
        <v>454</v>
      </c>
      <c r="D1807" s="185" t="s">
        <v>4484</v>
      </c>
      <c r="E1807" s="188" t="s">
        <v>4485</v>
      </c>
      <c r="F1807" s="9" t="s">
        <v>83</v>
      </c>
      <c r="G1807" s="9" t="s">
        <v>147</v>
      </c>
      <c r="H1807" s="10">
        <v>0</v>
      </c>
      <c r="I1807" s="11">
        <v>4</v>
      </c>
      <c r="J1807" s="24">
        <v>0</v>
      </c>
      <c r="K1807" s="20"/>
      <c r="L1807" s="14">
        <v>0</v>
      </c>
      <c r="N1807" s="21">
        <v>0</v>
      </c>
      <c r="P1807" s="21">
        <v>0</v>
      </c>
      <c r="R1807" s="21">
        <v>0</v>
      </c>
      <c r="T1807" s="21">
        <v>0</v>
      </c>
      <c r="V1807" s="21">
        <v>0</v>
      </c>
      <c r="X1807" s="21">
        <v>0</v>
      </c>
      <c r="Z1807" s="21">
        <v>33074</v>
      </c>
      <c r="AB1807" s="22">
        <v>33074</v>
      </c>
      <c r="AD1807" s="5" t="str">
        <f t="shared" si="28"/>
        <v>No</v>
      </c>
      <c r="AF1807" s="28"/>
      <c r="AG1807" s="21"/>
    </row>
    <row r="1808" spans="1:33">
      <c r="A1808" s="8" t="s">
        <v>1445</v>
      </c>
      <c r="B1808" s="8" t="s">
        <v>1446</v>
      </c>
      <c r="C1808" s="9" t="s">
        <v>150</v>
      </c>
      <c r="D1808" s="185" t="s">
        <v>1447</v>
      </c>
      <c r="E1808" s="188" t="s">
        <v>1448</v>
      </c>
      <c r="F1808" s="9" t="s">
        <v>83</v>
      </c>
      <c r="G1808" s="9" t="s">
        <v>147</v>
      </c>
      <c r="H1808" s="10">
        <v>0</v>
      </c>
      <c r="I1808" s="11">
        <v>4</v>
      </c>
      <c r="J1808" s="24">
        <v>0</v>
      </c>
      <c r="K1808" s="20"/>
      <c r="L1808" s="14">
        <v>0</v>
      </c>
      <c r="N1808" s="21">
        <v>0</v>
      </c>
      <c r="P1808" s="21">
        <v>0</v>
      </c>
      <c r="R1808" s="21">
        <v>0</v>
      </c>
      <c r="T1808" s="21">
        <v>0</v>
      </c>
      <c r="V1808" s="21">
        <v>0</v>
      </c>
      <c r="X1808" s="21">
        <v>0</v>
      </c>
      <c r="Z1808" s="21">
        <v>16256</v>
      </c>
      <c r="AB1808" s="22">
        <v>16256</v>
      </c>
      <c r="AD1808" s="5" t="str">
        <f t="shared" si="28"/>
        <v>No</v>
      </c>
      <c r="AF1808" s="28"/>
      <c r="AG1808" s="21"/>
    </row>
    <row r="1809" spans="1:33">
      <c r="A1809" s="8" t="s">
        <v>2061</v>
      </c>
      <c r="B1809" s="8" t="s">
        <v>2062</v>
      </c>
      <c r="C1809" s="9" t="s">
        <v>69</v>
      </c>
      <c r="D1809" s="185" t="s">
        <v>2063</v>
      </c>
      <c r="E1809" s="188" t="s">
        <v>2064</v>
      </c>
      <c r="F1809" s="9" t="s">
        <v>83</v>
      </c>
      <c r="G1809" s="9" t="s">
        <v>147</v>
      </c>
      <c r="H1809" s="10">
        <v>0</v>
      </c>
      <c r="I1809" s="11">
        <v>4</v>
      </c>
      <c r="J1809" s="24">
        <v>0</v>
      </c>
      <c r="K1809" s="20"/>
      <c r="L1809" s="14">
        <v>0</v>
      </c>
      <c r="N1809" s="21">
        <v>0</v>
      </c>
      <c r="P1809" s="21">
        <v>0</v>
      </c>
      <c r="R1809" s="21">
        <v>0</v>
      </c>
      <c r="T1809" s="21">
        <v>0</v>
      </c>
      <c r="V1809" s="21">
        <v>0</v>
      </c>
      <c r="X1809" s="21">
        <v>0</v>
      </c>
      <c r="Z1809" s="21">
        <v>33381</v>
      </c>
      <c r="AB1809" s="22">
        <v>33381</v>
      </c>
      <c r="AD1809" s="5" t="str">
        <f t="shared" si="28"/>
        <v>No</v>
      </c>
      <c r="AF1809" s="28"/>
      <c r="AG1809" s="21"/>
    </row>
    <row r="1810" spans="1:33">
      <c r="A1810" s="8" t="s">
        <v>2159</v>
      </c>
      <c r="B1810" s="8" t="s">
        <v>2160</v>
      </c>
      <c r="C1810" s="9" t="s">
        <v>275</v>
      </c>
      <c r="D1810" s="185" t="s">
        <v>2161</v>
      </c>
      <c r="E1810" s="188" t="s">
        <v>2162</v>
      </c>
      <c r="F1810" s="9" t="s">
        <v>83</v>
      </c>
      <c r="G1810" s="9" t="s">
        <v>147</v>
      </c>
      <c r="H1810" s="10">
        <v>0</v>
      </c>
      <c r="I1810" s="11">
        <v>4</v>
      </c>
      <c r="J1810" s="24">
        <v>0</v>
      </c>
      <c r="K1810" s="20"/>
      <c r="L1810" s="14">
        <v>0</v>
      </c>
      <c r="N1810" s="21">
        <v>0</v>
      </c>
      <c r="P1810" s="21">
        <v>0</v>
      </c>
      <c r="R1810" s="21">
        <v>0</v>
      </c>
      <c r="T1810" s="21">
        <v>0</v>
      </c>
      <c r="V1810" s="21">
        <v>0</v>
      </c>
      <c r="X1810" s="21">
        <v>0</v>
      </c>
      <c r="Z1810" s="21">
        <v>18817</v>
      </c>
      <c r="AB1810" s="22">
        <v>18817</v>
      </c>
      <c r="AD1810" s="5" t="str">
        <f t="shared" si="28"/>
        <v>No</v>
      </c>
      <c r="AF1810" s="28"/>
      <c r="AG1810" s="21"/>
    </row>
    <row r="1811" spans="1:33">
      <c r="A1811" s="8" t="s">
        <v>795</v>
      </c>
      <c r="B1811" s="8" t="s">
        <v>759</v>
      </c>
      <c r="C1811" s="9" t="s">
        <v>129</v>
      </c>
      <c r="D1811" s="185" t="s">
        <v>796</v>
      </c>
      <c r="E1811" s="188" t="s">
        <v>797</v>
      </c>
      <c r="F1811" s="9" t="s">
        <v>83</v>
      </c>
      <c r="G1811" s="9" t="s">
        <v>147</v>
      </c>
      <c r="H1811" s="10">
        <v>0</v>
      </c>
      <c r="I1811" s="11">
        <v>4</v>
      </c>
      <c r="J1811" s="24">
        <v>0</v>
      </c>
      <c r="K1811" s="20"/>
      <c r="L1811" s="14">
        <v>0</v>
      </c>
      <c r="N1811" s="21">
        <v>0</v>
      </c>
      <c r="P1811" s="21">
        <v>0</v>
      </c>
      <c r="R1811" s="21">
        <v>0</v>
      </c>
      <c r="T1811" s="21">
        <v>0</v>
      </c>
      <c r="V1811" s="21">
        <v>0</v>
      </c>
      <c r="X1811" s="21">
        <v>0</v>
      </c>
      <c r="Z1811" s="21">
        <v>4136</v>
      </c>
      <c r="AB1811" s="22">
        <v>4136</v>
      </c>
      <c r="AD1811" s="5" t="str">
        <f t="shared" si="28"/>
        <v>No</v>
      </c>
      <c r="AF1811" s="28"/>
      <c r="AG1811" s="21"/>
    </row>
    <row r="1812" spans="1:33">
      <c r="A1812" s="8" t="s">
        <v>1062</v>
      </c>
      <c r="B1812" s="8" t="s">
        <v>1063</v>
      </c>
      <c r="C1812" s="9" t="s">
        <v>238</v>
      </c>
      <c r="D1812" s="185">
        <v>1132</v>
      </c>
      <c r="E1812" s="188">
        <v>10132</v>
      </c>
      <c r="F1812" s="9" t="s">
        <v>113</v>
      </c>
      <c r="G1812" s="9" t="s">
        <v>5756</v>
      </c>
      <c r="H1812" s="10">
        <v>924859</v>
      </c>
      <c r="I1812" s="11">
        <v>4</v>
      </c>
      <c r="J1812" s="24">
        <v>0</v>
      </c>
      <c r="K1812" s="20"/>
      <c r="L1812" s="14">
        <v>0</v>
      </c>
      <c r="N1812" s="21">
        <v>0</v>
      </c>
      <c r="P1812" s="21">
        <v>0</v>
      </c>
      <c r="R1812" s="21">
        <v>0</v>
      </c>
      <c r="T1812" s="21">
        <v>0</v>
      </c>
      <c r="V1812" s="21">
        <v>0</v>
      </c>
      <c r="X1812" s="21">
        <v>0</v>
      </c>
      <c r="Z1812" s="21">
        <v>382442</v>
      </c>
      <c r="AB1812" s="22">
        <v>382442</v>
      </c>
      <c r="AD1812" s="5" t="str">
        <f t="shared" si="28"/>
        <v>No</v>
      </c>
      <c r="AF1812" s="28"/>
      <c r="AG1812" s="21"/>
    </row>
    <row r="1813" spans="1:33">
      <c r="A1813" s="8" t="s">
        <v>562</v>
      </c>
      <c r="B1813" s="8" t="s">
        <v>167</v>
      </c>
      <c r="C1813" s="9" t="s">
        <v>160</v>
      </c>
      <c r="D1813" s="185">
        <v>1088</v>
      </c>
      <c r="E1813" s="188">
        <v>10088</v>
      </c>
      <c r="F1813" s="9" t="s">
        <v>88</v>
      </c>
      <c r="G1813" s="9" t="s">
        <v>84</v>
      </c>
      <c r="H1813" s="10">
        <v>203914</v>
      </c>
      <c r="I1813" s="11">
        <v>4</v>
      </c>
      <c r="J1813" s="24">
        <v>68444</v>
      </c>
      <c r="K1813" s="20"/>
      <c r="L1813" s="14">
        <v>0</v>
      </c>
      <c r="N1813" s="21">
        <v>0</v>
      </c>
      <c r="P1813" s="21">
        <v>0</v>
      </c>
      <c r="R1813" s="21">
        <v>0</v>
      </c>
      <c r="T1813" s="21">
        <v>0</v>
      </c>
      <c r="V1813" s="21">
        <v>0</v>
      </c>
      <c r="X1813" s="21">
        <v>0</v>
      </c>
      <c r="Z1813" s="21">
        <v>0</v>
      </c>
      <c r="AB1813" s="22">
        <v>68444</v>
      </c>
      <c r="AD1813" s="5" t="str">
        <f t="shared" si="28"/>
        <v>No</v>
      </c>
      <c r="AF1813" s="28"/>
      <c r="AG1813" s="21"/>
    </row>
    <row r="1814" spans="1:33">
      <c r="A1814" s="8" t="s">
        <v>6055</v>
      </c>
      <c r="B1814" s="8" t="s">
        <v>1087</v>
      </c>
      <c r="C1814" s="9" t="s">
        <v>106</v>
      </c>
      <c r="D1814" s="185"/>
      <c r="E1814" s="188">
        <v>70271</v>
      </c>
      <c r="F1814" s="9" t="s">
        <v>83</v>
      </c>
      <c r="G1814" s="9" t="s">
        <v>84</v>
      </c>
      <c r="H1814" s="10">
        <v>1519417</v>
      </c>
      <c r="I1814" s="11">
        <v>4</v>
      </c>
      <c r="J1814" s="24">
        <v>0</v>
      </c>
      <c r="K1814" s="20"/>
      <c r="L1814" s="14">
        <v>0</v>
      </c>
      <c r="N1814" s="21">
        <v>0</v>
      </c>
      <c r="P1814" s="21">
        <v>0</v>
      </c>
      <c r="R1814" s="21">
        <v>0</v>
      </c>
      <c r="T1814" s="21">
        <v>0</v>
      </c>
      <c r="V1814" s="21">
        <v>0</v>
      </c>
      <c r="X1814" s="21">
        <v>0</v>
      </c>
      <c r="Z1814" s="21">
        <v>0</v>
      </c>
      <c r="AB1814" s="22">
        <v>0</v>
      </c>
      <c r="AD1814" s="5" t="str">
        <f t="shared" si="28"/>
        <v>No</v>
      </c>
      <c r="AF1814" s="28"/>
      <c r="AG1814" s="21"/>
    </row>
    <row r="1815" spans="1:33">
      <c r="A1815" s="8" t="s">
        <v>964</v>
      </c>
      <c r="B1815" s="8" t="s">
        <v>965</v>
      </c>
      <c r="C1815" s="9" t="s">
        <v>129</v>
      </c>
      <c r="D1815" s="185" t="s">
        <v>966</v>
      </c>
      <c r="E1815" s="188" t="s">
        <v>967</v>
      </c>
      <c r="F1815" s="9" t="s">
        <v>83</v>
      </c>
      <c r="G1815" s="9" t="s">
        <v>147</v>
      </c>
      <c r="H1815" s="10">
        <v>0</v>
      </c>
      <c r="I1815" s="11">
        <v>4</v>
      </c>
      <c r="J1815" s="24">
        <v>0</v>
      </c>
      <c r="K1815" s="20"/>
      <c r="L1815" s="14">
        <v>0</v>
      </c>
      <c r="N1815" s="21">
        <v>0</v>
      </c>
      <c r="P1815" s="21">
        <v>0</v>
      </c>
      <c r="R1815" s="21">
        <v>0</v>
      </c>
      <c r="T1815" s="21">
        <v>0</v>
      </c>
      <c r="V1815" s="21">
        <v>0</v>
      </c>
      <c r="X1815" s="21">
        <v>0</v>
      </c>
      <c r="Z1815" s="21">
        <v>4500</v>
      </c>
      <c r="AB1815" s="22">
        <v>4500</v>
      </c>
      <c r="AD1815" s="5" t="str">
        <f t="shared" si="28"/>
        <v>No</v>
      </c>
      <c r="AF1815" s="28"/>
      <c r="AG1815" s="21"/>
    </row>
    <row r="1816" spans="1:33">
      <c r="A1816" s="8" t="s">
        <v>494</v>
      </c>
      <c r="B1816" s="8" t="s">
        <v>495</v>
      </c>
      <c r="C1816" s="9" t="s">
        <v>141</v>
      </c>
      <c r="D1816" s="185">
        <v>3053</v>
      </c>
      <c r="E1816" s="188">
        <v>30053</v>
      </c>
      <c r="F1816" s="9" t="s">
        <v>83</v>
      </c>
      <c r="G1816" s="9" t="s">
        <v>5756</v>
      </c>
      <c r="H1816" s="10">
        <v>69501</v>
      </c>
      <c r="I1816" s="11">
        <v>4</v>
      </c>
      <c r="J1816" s="24">
        <v>0</v>
      </c>
      <c r="K1816" s="20"/>
      <c r="L1816" s="14">
        <v>0</v>
      </c>
      <c r="N1816" s="21">
        <v>0</v>
      </c>
      <c r="P1816" s="21">
        <v>0</v>
      </c>
      <c r="R1816" s="21">
        <v>0</v>
      </c>
      <c r="T1816" s="21">
        <v>0</v>
      </c>
      <c r="V1816" s="21">
        <v>0</v>
      </c>
      <c r="X1816" s="21">
        <v>0</v>
      </c>
      <c r="Z1816" s="21">
        <v>115682</v>
      </c>
      <c r="AB1816" s="22">
        <v>115682</v>
      </c>
      <c r="AD1816" s="5" t="str">
        <f t="shared" si="28"/>
        <v>No</v>
      </c>
      <c r="AF1816" s="28"/>
      <c r="AG1816" s="21"/>
    </row>
    <row r="1817" spans="1:33">
      <c r="A1817" s="8" t="s">
        <v>2730</v>
      </c>
      <c r="B1817" s="8" t="s">
        <v>2731</v>
      </c>
      <c r="C1817" s="9" t="s">
        <v>65</v>
      </c>
      <c r="D1817" s="185" t="s">
        <v>2732</v>
      </c>
      <c r="E1817" s="188" t="s">
        <v>2733</v>
      </c>
      <c r="F1817" s="9" t="s">
        <v>157</v>
      </c>
      <c r="G1817" s="9" t="s">
        <v>147</v>
      </c>
      <c r="H1817" s="10">
        <v>0</v>
      </c>
      <c r="I1817" s="11">
        <v>4</v>
      </c>
      <c r="J1817" s="24">
        <v>0</v>
      </c>
      <c r="K1817" s="20"/>
      <c r="L1817" s="14">
        <v>0</v>
      </c>
      <c r="N1817" s="21">
        <v>0</v>
      </c>
      <c r="P1817" s="21">
        <v>0</v>
      </c>
      <c r="R1817" s="21">
        <v>0</v>
      </c>
      <c r="T1817" s="21">
        <v>0</v>
      </c>
      <c r="V1817" s="21">
        <v>0</v>
      </c>
      <c r="X1817" s="21">
        <v>0</v>
      </c>
      <c r="Z1817" s="21">
        <v>111712</v>
      </c>
      <c r="AB1817" s="22">
        <v>111712</v>
      </c>
      <c r="AD1817" s="5" t="str">
        <f t="shared" si="28"/>
        <v>No</v>
      </c>
      <c r="AF1817" s="28"/>
      <c r="AG1817" s="21"/>
    </row>
    <row r="1818" spans="1:33">
      <c r="A1818" s="8" t="s">
        <v>1017</v>
      </c>
      <c r="B1818" s="8" t="s">
        <v>1018</v>
      </c>
      <c r="C1818" s="9" t="s">
        <v>275</v>
      </c>
      <c r="D1818" s="185" t="s">
        <v>1019</v>
      </c>
      <c r="E1818" s="188">
        <v>70004</v>
      </c>
      <c r="F1818" s="9" t="s">
        <v>36</v>
      </c>
      <c r="G1818" s="9" t="s">
        <v>5756</v>
      </c>
      <c r="H1818" s="10">
        <v>0</v>
      </c>
      <c r="I1818" s="11">
        <v>4</v>
      </c>
      <c r="J1818" s="24">
        <v>0</v>
      </c>
      <c r="K1818" s="20"/>
      <c r="L1818" s="14">
        <v>0</v>
      </c>
      <c r="N1818" s="21">
        <v>0</v>
      </c>
      <c r="P1818" s="21">
        <v>0</v>
      </c>
      <c r="R1818" s="21">
        <v>0</v>
      </c>
      <c r="T1818" s="21">
        <v>0</v>
      </c>
      <c r="V1818" s="21">
        <v>0</v>
      </c>
      <c r="X1818" s="21">
        <v>0</v>
      </c>
      <c r="Z1818" s="21">
        <v>0</v>
      </c>
      <c r="AB1818" s="22">
        <v>0</v>
      </c>
      <c r="AD1818" s="5" t="str">
        <f t="shared" si="28"/>
        <v>No</v>
      </c>
      <c r="AF1818" s="28"/>
      <c r="AG1818" s="21"/>
    </row>
    <row r="1819" spans="1:33">
      <c r="A1819" s="8" t="s">
        <v>1961</v>
      </c>
      <c r="B1819" s="8" t="s">
        <v>1962</v>
      </c>
      <c r="C1819" s="9" t="s">
        <v>34</v>
      </c>
      <c r="D1819" s="185" t="s">
        <v>1963</v>
      </c>
      <c r="E1819" s="188">
        <v>88176</v>
      </c>
      <c r="F1819" s="9" t="s">
        <v>36</v>
      </c>
      <c r="G1819" s="9" t="s">
        <v>5756</v>
      </c>
      <c r="H1819" s="10">
        <v>0</v>
      </c>
      <c r="I1819" s="11">
        <v>4</v>
      </c>
      <c r="J1819" s="24">
        <v>0</v>
      </c>
      <c r="K1819" s="20"/>
      <c r="L1819" s="14">
        <v>0</v>
      </c>
      <c r="N1819" s="21">
        <v>0</v>
      </c>
      <c r="P1819" s="21">
        <v>0</v>
      </c>
      <c r="R1819" s="21">
        <v>0</v>
      </c>
      <c r="T1819" s="21">
        <v>0</v>
      </c>
      <c r="V1819" s="21">
        <v>0</v>
      </c>
      <c r="X1819" s="21">
        <v>0</v>
      </c>
      <c r="Z1819" s="21">
        <v>0</v>
      </c>
      <c r="AB1819" s="22">
        <v>0</v>
      </c>
      <c r="AD1819" s="5" t="str">
        <f t="shared" si="28"/>
        <v>No</v>
      </c>
      <c r="AF1819" s="28"/>
      <c r="AG1819" s="21"/>
    </row>
    <row r="1820" spans="1:33">
      <c r="A1820" s="8" t="s">
        <v>5836</v>
      </c>
      <c r="B1820" s="8" t="s">
        <v>3396</v>
      </c>
      <c r="C1820" s="9" t="s">
        <v>580</v>
      </c>
      <c r="D1820" s="185" t="s">
        <v>3515</v>
      </c>
      <c r="E1820" s="188" t="s">
        <v>3516</v>
      </c>
      <c r="F1820" s="9" t="s">
        <v>157</v>
      </c>
      <c r="G1820" s="9" t="s">
        <v>147</v>
      </c>
      <c r="H1820" s="10">
        <v>0</v>
      </c>
      <c r="I1820" s="11">
        <v>4</v>
      </c>
      <c r="J1820" s="24">
        <v>0</v>
      </c>
      <c r="K1820" s="20"/>
      <c r="L1820" s="14">
        <v>0</v>
      </c>
      <c r="N1820" s="21">
        <v>0</v>
      </c>
      <c r="P1820" s="21">
        <v>0</v>
      </c>
      <c r="R1820" s="21">
        <v>0</v>
      </c>
      <c r="T1820" s="21">
        <v>0</v>
      </c>
      <c r="V1820" s="21">
        <v>0</v>
      </c>
      <c r="X1820" s="21">
        <v>0</v>
      </c>
      <c r="Z1820" s="21">
        <v>0</v>
      </c>
      <c r="AB1820" s="22">
        <v>0</v>
      </c>
      <c r="AD1820" s="5" t="str">
        <f t="shared" si="28"/>
        <v>No</v>
      </c>
      <c r="AF1820" s="28"/>
      <c r="AG1820" s="21"/>
    </row>
    <row r="1821" spans="1:33">
      <c r="A1821" s="8" t="s">
        <v>3210</v>
      </c>
      <c r="B1821" s="8" t="s">
        <v>834</v>
      </c>
      <c r="C1821" s="9" t="s">
        <v>50</v>
      </c>
      <c r="D1821" s="185" t="s">
        <v>3211</v>
      </c>
      <c r="E1821" s="188" t="s">
        <v>3212</v>
      </c>
      <c r="F1821" s="9" t="s">
        <v>83</v>
      </c>
      <c r="G1821" s="9" t="s">
        <v>147</v>
      </c>
      <c r="H1821" s="10">
        <v>0</v>
      </c>
      <c r="I1821" s="11">
        <v>4</v>
      </c>
      <c r="J1821" s="24">
        <v>0</v>
      </c>
      <c r="K1821" s="20"/>
      <c r="L1821" s="14">
        <v>0</v>
      </c>
      <c r="N1821" s="21">
        <v>0</v>
      </c>
      <c r="P1821" s="21">
        <v>0</v>
      </c>
      <c r="R1821" s="21">
        <v>0</v>
      </c>
      <c r="T1821" s="21">
        <v>0</v>
      </c>
      <c r="V1821" s="21">
        <v>0</v>
      </c>
      <c r="X1821" s="21">
        <v>0</v>
      </c>
      <c r="Z1821" s="21">
        <v>0</v>
      </c>
      <c r="AB1821" s="22">
        <v>0</v>
      </c>
      <c r="AD1821" s="5" t="str">
        <f t="shared" si="28"/>
        <v>No</v>
      </c>
      <c r="AF1821" s="28"/>
      <c r="AG1821" s="21"/>
    </row>
    <row r="1822" spans="1:33">
      <c r="A1822" s="8" t="s">
        <v>4530</v>
      </c>
      <c r="B1822" s="8" t="s">
        <v>4531</v>
      </c>
      <c r="C1822" s="9" t="s">
        <v>454</v>
      </c>
      <c r="D1822" s="185" t="s">
        <v>4532</v>
      </c>
      <c r="E1822" s="188" t="s">
        <v>4533</v>
      </c>
      <c r="F1822" s="9" t="s">
        <v>83</v>
      </c>
      <c r="G1822" s="9" t="s">
        <v>147</v>
      </c>
      <c r="H1822" s="10">
        <v>0</v>
      </c>
      <c r="I1822" s="11">
        <v>4</v>
      </c>
      <c r="J1822" s="24">
        <v>0</v>
      </c>
      <c r="K1822" s="20"/>
      <c r="L1822" s="14">
        <v>0</v>
      </c>
      <c r="N1822" s="21">
        <v>0</v>
      </c>
      <c r="P1822" s="21">
        <v>0</v>
      </c>
      <c r="R1822" s="21">
        <v>0</v>
      </c>
      <c r="T1822" s="21">
        <v>0</v>
      </c>
      <c r="V1822" s="21">
        <v>0</v>
      </c>
      <c r="X1822" s="21">
        <v>0</v>
      </c>
      <c r="Z1822" s="21">
        <v>0</v>
      </c>
      <c r="AB1822" s="22">
        <v>0</v>
      </c>
      <c r="AD1822" s="5" t="str">
        <f t="shared" si="28"/>
        <v>No</v>
      </c>
      <c r="AF1822" s="28"/>
      <c r="AG1822" s="21"/>
    </row>
    <row r="1823" spans="1:33">
      <c r="A1823" s="8" t="s">
        <v>5406</v>
      </c>
      <c r="B1823" s="8" t="s">
        <v>5287</v>
      </c>
      <c r="C1823" s="9" t="s">
        <v>58</v>
      </c>
      <c r="D1823" s="185" t="s">
        <v>5407</v>
      </c>
      <c r="E1823" s="188" t="s">
        <v>5408</v>
      </c>
      <c r="F1823" s="9" t="s">
        <v>83</v>
      </c>
      <c r="G1823" s="9" t="s">
        <v>147</v>
      </c>
      <c r="H1823" s="10">
        <v>0</v>
      </c>
      <c r="I1823" s="11">
        <v>4</v>
      </c>
      <c r="J1823" s="24">
        <v>0</v>
      </c>
      <c r="K1823" s="20"/>
      <c r="L1823" s="14">
        <v>0</v>
      </c>
      <c r="N1823" s="21">
        <v>0</v>
      </c>
      <c r="P1823" s="21">
        <v>0</v>
      </c>
      <c r="R1823" s="21">
        <v>0</v>
      </c>
      <c r="T1823" s="21">
        <v>0</v>
      </c>
      <c r="V1823" s="21">
        <v>0</v>
      </c>
      <c r="X1823" s="21">
        <v>0</v>
      </c>
      <c r="Z1823" s="21">
        <v>46170</v>
      </c>
      <c r="AB1823" s="22">
        <v>46170</v>
      </c>
      <c r="AD1823" s="5" t="str">
        <f t="shared" si="28"/>
        <v>No</v>
      </c>
      <c r="AF1823" s="28"/>
      <c r="AG1823" s="21"/>
    </row>
    <row r="1824" spans="1:33">
      <c r="A1824" s="8" t="s">
        <v>5965</v>
      </c>
      <c r="B1824" s="8" t="s">
        <v>6069</v>
      </c>
      <c r="C1824" s="9" t="s">
        <v>171</v>
      </c>
      <c r="D1824" s="185"/>
      <c r="E1824" s="188">
        <v>40238</v>
      </c>
      <c r="F1824" s="9" t="s">
        <v>83</v>
      </c>
      <c r="G1824" s="9" t="s">
        <v>5756</v>
      </c>
      <c r="H1824" s="10">
        <v>5502379</v>
      </c>
      <c r="I1824" s="11">
        <v>4</v>
      </c>
      <c r="J1824" s="24">
        <v>0</v>
      </c>
      <c r="K1824" s="20"/>
      <c r="L1824" s="14">
        <v>0</v>
      </c>
      <c r="N1824" s="21">
        <v>0</v>
      </c>
      <c r="P1824" s="21">
        <v>0</v>
      </c>
      <c r="R1824" s="21">
        <v>0</v>
      </c>
      <c r="T1824" s="21">
        <v>0</v>
      </c>
      <c r="V1824" s="21">
        <v>0</v>
      </c>
      <c r="X1824" s="21">
        <v>0</v>
      </c>
      <c r="Z1824" s="21">
        <v>0</v>
      </c>
      <c r="AB1824" s="22">
        <v>0</v>
      </c>
      <c r="AD1824" s="5" t="str">
        <f t="shared" si="28"/>
        <v>No</v>
      </c>
      <c r="AF1824" s="28"/>
      <c r="AG1824" s="21"/>
    </row>
    <row r="1825" spans="1:33">
      <c r="A1825" s="8" t="s">
        <v>2637</v>
      </c>
      <c r="B1825" s="8" t="s">
        <v>6294</v>
      </c>
      <c r="C1825" s="9" t="s">
        <v>288</v>
      </c>
      <c r="D1825" s="185" t="s">
        <v>2638</v>
      </c>
      <c r="E1825" s="188" t="s">
        <v>2639</v>
      </c>
      <c r="F1825" s="9" t="s">
        <v>88</v>
      </c>
      <c r="G1825" s="9" t="s">
        <v>147</v>
      </c>
      <c r="H1825" s="10">
        <v>0</v>
      </c>
      <c r="I1825" s="11">
        <v>4</v>
      </c>
      <c r="J1825" s="24">
        <v>0</v>
      </c>
      <c r="K1825" s="20"/>
      <c r="L1825" s="14">
        <v>0</v>
      </c>
      <c r="N1825" s="21">
        <v>0</v>
      </c>
      <c r="P1825" s="21">
        <v>0</v>
      </c>
      <c r="R1825" s="21">
        <v>0</v>
      </c>
      <c r="T1825" s="21">
        <v>0</v>
      </c>
      <c r="V1825" s="21">
        <v>0</v>
      </c>
      <c r="X1825" s="21">
        <v>0</v>
      </c>
      <c r="Z1825" s="21">
        <v>882933</v>
      </c>
      <c r="AB1825" s="22">
        <v>882933</v>
      </c>
      <c r="AD1825" s="5" t="str">
        <f t="shared" si="28"/>
        <v>No</v>
      </c>
      <c r="AF1825" s="28"/>
      <c r="AG1825" s="21"/>
    </row>
    <row r="1826" spans="1:33">
      <c r="A1826" s="8" t="s">
        <v>776</v>
      </c>
      <c r="B1826" s="8" t="s">
        <v>6481</v>
      </c>
      <c r="C1826" s="9" t="s">
        <v>129</v>
      </c>
      <c r="D1826" s="185" t="s">
        <v>777</v>
      </c>
      <c r="E1826" s="188" t="s">
        <v>778</v>
      </c>
      <c r="F1826" s="9" t="s">
        <v>83</v>
      </c>
      <c r="G1826" s="9" t="s">
        <v>147</v>
      </c>
      <c r="H1826" s="10">
        <v>0</v>
      </c>
      <c r="I1826" s="11">
        <v>4</v>
      </c>
      <c r="J1826" s="24">
        <v>0</v>
      </c>
      <c r="K1826" s="20"/>
      <c r="L1826" s="14">
        <v>0</v>
      </c>
      <c r="N1826" s="21">
        <v>0</v>
      </c>
      <c r="P1826" s="21">
        <v>0</v>
      </c>
      <c r="R1826" s="21">
        <v>0</v>
      </c>
      <c r="T1826" s="21">
        <v>0</v>
      </c>
      <c r="V1826" s="21">
        <v>0</v>
      </c>
      <c r="X1826" s="21">
        <v>0</v>
      </c>
      <c r="Z1826" s="21">
        <v>4500</v>
      </c>
      <c r="AB1826" s="22">
        <v>4500</v>
      </c>
      <c r="AD1826" s="5" t="str">
        <f t="shared" si="28"/>
        <v>No</v>
      </c>
      <c r="AF1826" s="28"/>
      <c r="AG1826" s="21"/>
    </row>
    <row r="1827" spans="1:33">
      <c r="A1827" s="8" t="s">
        <v>5621</v>
      </c>
      <c r="B1827" s="8" t="s">
        <v>5622</v>
      </c>
      <c r="C1827" s="9" t="s">
        <v>254</v>
      </c>
      <c r="D1827" s="185" t="s">
        <v>5623</v>
      </c>
      <c r="E1827" s="188" t="s">
        <v>5624</v>
      </c>
      <c r="F1827" s="9" t="s">
        <v>157</v>
      </c>
      <c r="G1827" s="9" t="s">
        <v>147</v>
      </c>
      <c r="H1827" s="10">
        <v>0</v>
      </c>
      <c r="I1827" s="11">
        <v>4</v>
      </c>
      <c r="J1827" s="24">
        <v>0</v>
      </c>
      <c r="K1827" s="20"/>
      <c r="L1827" s="14">
        <v>0</v>
      </c>
      <c r="N1827" s="21">
        <v>0</v>
      </c>
      <c r="P1827" s="21">
        <v>0</v>
      </c>
      <c r="R1827" s="21">
        <v>0</v>
      </c>
      <c r="T1827" s="21">
        <v>0</v>
      </c>
      <c r="V1827" s="21">
        <v>0</v>
      </c>
      <c r="X1827" s="21">
        <v>0</v>
      </c>
      <c r="Z1827" s="21">
        <v>0</v>
      </c>
      <c r="AB1827" s="22">
        <v>0</v>
      </c>
      <c r="AD1827" s="5" t="str">
        <f t="shared" si="28"/>
        <v>No</v>
      </c>
      <c r="AF1827" s="28"/>
      <c r="AG1827" s="21"/>
    </row>
    <row r="1828" spans="1:33">
      <c r="A1828" s="8" t="s">
        <v>2181</v>
      </c>
      <c r="B1828" s="8" t="s">
        <v>2182</v>
      </c>
      <c r="C1828" s="9" t="s">
        <v>275</v>
      </c>
      <c r="D1828" s="185" t="s">
        <v>2183</v>
      </c>
      <c r="E1828" s="188" t="s">
        <v>2184</v>
      </c>
      <c r="F1828" s="9" t="s">
        <v>157</v>
      </c>
      <c r="G1828" s="9" t="s">
        <v>147</v>
      </c>
      <c r="H1828" s="10">
        <v>0</v>
      </c>
      <c r="I1828" s="11">
        <v>4</v>
      </c>
      <c r="J1828" s="24">
        <v>0</v>
      </c>
      <c r="K1828" s="20"/>
      <c r="L1828" s="14">
        <v>0</v>
      </c>
      <c r="N1828" s="21">
        <v>0</v>
      </c>
      <c r="P1828" s="21">
        <v>0</v>
      </c>
      <c r="R1828" s="21">
        <v>0</v>
      </c>
      <c r="T1828" s="21">
        <v>0</v>
      </c>
      <c r="V1828" s="21">
        <v>0</v>
      </c>
      <c r="X1828" s="21">
        <v>0</v>
      </c>
      <c r="Z1828" s="21">
        <v>6660</v>
      </c>
      <c r="AB1828" s="22">
        <v>6660</v>
      </c>
      <c r="AD1828" s="5" t="str">
        <f t="shared" si="28"/>
        <v>No</v>
      </c>
      <c r="AF1828" s="28"/>
      <c r="AG1828" s="21"/>
    </row>
    <row r="1829" spans="1:33">
      <c r="A1829" s="8" t="s">
        <v>888</v>
      </c>
      <c r="B1829" s="8" t="s">
        <v>889</v>
      </c>
      <c r="C1829" s="9" t="s">
        <v>129</v>
      </c>
      <c r="D1829" s="185" t="s">
        <v>890</v>
      </c>
      <c r="E1829" s="188" t="s">
        <v>891</v>
      </c>
      <c r="F1829" s="9" t="s">
        <v>83</v>
      </c>
      <c r="G1829" s="9" t="s">
        <v>147</v>
      </c>
      <c r="H1829" s="10">
        <v>0</v>
      </c>
      <c r="I1829" s="11">
        <v>4</v>
      </c>
      <c r="J1829" s="24">
        <v>0</v>
      </c>
      <c r="K1829" s="20"/>
      <c r="L1829" s="14">
        <v>0</v>
      </c>
      <c r="N1829" s="21">
        <v>0</v>
      </c>
      <c r="P1829" s="21">
        <v>0</v>
      </c>
      <c r="R1829" s="21">
        <v>0</v>
      </c>
      <c r="T1829" s="21">
        <v>0</v>
      </c>
      <c r="V1829" s="21">
        <v>0</v>
      </c>
      <c r="X1829" s="21">
        <v>0</v>
      </c>
      <c r="Z1829" s="21">
        <v>4500</v>
      </c>
      <c r="AB1829" s="22">
        <v>4500</v>
      </c>
      <c r="AD1829" s="5" t="str">
        <f t="shared" si="28"/>
        <v>No</v>
      </c>
      <c r="AF1829" s="28"/>
      <c r="AG1829" s="21"/>
    </row>
    <row r="1830" spans="1:33">
      <c r="A1830" s="8" t="s">
        <v>3858</v>
      </c>
      <c r="B1830" s="8" t="s">
        <v>3859</v>
      </c>
      <c r="C1830" s="9" t="s">
        <v>278</v>
      </c>
      <c r="D1830" s="185" t="s">
        <v>3860</v>
      </c>
      <c r="E1830" s="188" t="s">
        <v>3861</v>
      </c>
      <c r="F1830" s="9" t="s">
        <v>83</v>
      </c>
      <c r="G1830" s="9" t="s">
        <v>147</v>
      </c>
      <c r="H1830" s="10">
        <v>0</v>
      </c>
      <c r="I1830" s="11">
        <v>4</v>
      </c>
      <c r="J1830" s="24">
        <v>0</v>
      </c>
      <c r="K1830" s="20"/>
      <c r="L1830" s="14">
        <v>0</v>
      </c>
      <c r="N1830" s="21">
        <v>0</v>
      </c>
      <c r="P1830" s="21">
        <v>0</v>
      </c>
      <c r="R1830" s="21">
        <v>0</v>
      </c>
      <c r="T1830" s="21">
        <v>0</v>
      </c>
      <c r="V1830" s="21">
        <v>0</v>
      </c>
      <c r="X1830" s="21">
        <v>0</v>
      </c>
      <c r="Z1830" s="21">
        <v>15373</v>
      </c>
      <c r="AB1830" s="22">
        <v>15373</v>
      </c>
      <c r="AD1830" s="5" t="str">
        <f t="shared" si="28"/>
        <v>No</v>
      </c>
      <c r="AF1830" s="28"/>
      <c r="AG1830" s="21"/>
    </row>
    <row r="1831" spans="1:33">
      <c r="A1831" s="8" t="s">
        <v>2119</v>
      </c>
      <c r="B1831" s="8" t="s">
        <v>2120</v>
      </c>
      <c r="C1831" s="9" t="s">
        <v>275</v>
      </c>
      <c r="D1831" s="185" t="s">
        <v>2121</v>
      </c>
      <c r="E1831" s="188" t="s">
        <v>2122</v>
      </c>
      <c r="F1831" s="9" t="s">
        <v>83</v>
      </c>
      <c r="G1831" s="9" t="s">
        <v>147</v>
      </c>
      <c r="H1831" s="10">
        <v>0</v>
      </c>
      <c r="I1831" s="11">
        <v>4</v>
      </c>
      <c r="J1831" s="24">
        <v>0</v>
      </c>
      <c r="K1831" s="20"/>
      <c r="L1831" s="14">
        <v>0</v>
      </c>
      <c r="N1831" s="21">
        <v>0</v>
      </c>
      <c r="P1831" s="21">
        <v>0</v>
      </c>
      <c r="R1831" s="21">
        <v>0</v>
      </c>
      <c r="T1831" s="21">
        <v>0</v>
      </c>
      <c r="V1831" s="21">
        <v>0</v>
      </c>
      <c r="X1831" s="21">
        <v>0</v>
      </c>
      <c r="Z1831" s="21">
        <v>24001</v>
      </c>
      <c r="AB1831" s="22">
        <v>24001</v>
      </c>
      <c r="AD1831" s="5" t="str">
        <f t="shared" si="28"/>
        <v>No</v>
      </c>
      <c r="AF1831" s="28"/>
      <c r="AG1831" s="21"/>
    </row>
    <row r="1832" spans="1:33">
      <c r="A1832" s="8" t="s">
        <v>482</v>
      </c>
      <c r="B1832" s="8" t="s">
        <v>483</v>
      </c>
      <c r="C1832" s="9" t="s">
        <v>420</v>
      </c>
      <c r="D1832" s="185">
        <v>48</v>
      </c>
      <c r="E1832" s="188">
        <v>48</v>
      </c>
      <c r="F1832" s="9" t="s">
        <v>83</v>
      </c>
      <c r="G1832" s="9" t="s">
        <v>5756</v>
      </c>
      <c r="H1832" s="10">
        <v>51924</v>
      </c>
      <c r="I1832" s="11">
        <v>4</v>
      </c>
      <c r="J1832" s="24">
        <v>0</v>
      </c>
      <c r="K1832" s="20"/>
      <c r="L1832" s="14">
        <v>0</v>
      </c>
      <c r="N1832" s="21">
        <v>0</v>
      </c>
      <c r="P1832" s="21">
        <v>0</v>
      </c>
      <c r="R1832" s="21">
        <v>0</v>
      </c>
      <c r="T1832" s="21">
        <v>0</v>
      </c>
      <c r="V1832" s="21">
        <v>0</v>
      </c>
      <c r="X1832" s="21">
        <v>0</v>
      </c>
      <c r="Z1832" s="21">
        <v>32250</v>
      </c>
      <c r="AB1832" s="22">
        <v>32250</v>
      </c>
      <c r="AD1832" s="5" t="str">
        <f t="shared" si="28"/>
        <v>No</v>
      </c>
      <c r="AF1832" s="28"/>
      <c r="AG1832" s="21"/>
    </row>
    <row r="1833" spans="1:33">
      <c r="A1833" s="8" t="s">
        <v>6028</v>
      </c>
      <c r="B1833" s="8" t="s">
        <v>3518</v>
      </c>
      <c r="C1833" s="9" t="s">
        <v>580</v>
      </c>
      <c r="D1833" s="185" t="s">
        <v>6029</v>
      </c>
      <c r="E1833" s="188" t="s">
        <v>6030</v>
      </c>
      <c r="F1833" s="9" t="s">
        <v>157</v>
      </c>
      <c r="G1833" s="9" t="s">
        <v>147</v>
      </c>
      <c r="H1833" s="10">
        <v>0</v>
      </c>
      <c r="I1833" s="11">
        <v>4</v>
      </c>
      <c r="J1833" s="24">
        <v>0</v>
      </c>
      <c r="K1833" s="20"/>
      <c r="L1833" s="14">
        <v>0</v>
      </c>
      <c r="N1833" s="21">
        <v>0</v>
      </c>
      <c r="P1833" s="21">
        <v>0</v>
      </c>
      <c r="R1833" s="21">
        <v>0</v>
      </c>
      <c r="T1833" s="21">
        <v>0</v>
      </c>
      <c r="V1833" s="21">
        <v>0</v>
      </c>
      <c r="X1833" s="21">
        <v>0</v>
      </c>
      <c r="Z1833" s="21">
        <v>46481</v>
      </c>
      <c r="AB1833" s="22">
        <v>46481</v>
      </c>
      <c r="AD1833" s="5" t="str">
        <f t="shared" si="28"/>
        <v>No</v>
      </c>
      <c r="AF1833" s="28"/>
      <c r="AG1833" s="21"/>
    </row>
    <row r="1834" spans="1:33">
      <c r="A1834" s="8" t="s">
        <v>371</v>
      </c>
      <c r="B1834" s="8" t="s">
        <v>372</v>
      </c>
      <c r="C1834" s="9" t="s">
        <v>73</v>
      </c>
      <c r="D1834" s="185" t="s">
        <v>373</v>
      </c>
      <c r="E1834" s="188" t="s">
        <v>374</v>
      </c>
      <c r="F1834" s="9" t="s">
        <v>83</v>
      </c>
      <c r="G1834" s="9" t="s">
        <v>147</v>
      </c>
      <c r="H1834" s="10">
        <v>0</v>
      </c>
      <c r="I1834" s="11">
        <v>4</v>
      </c>
      <c r="J1834" s="24">
        <v>0</v>
      </c>
      <c r="K1834" s="20"/>
      <c r="L1834" s="14">
        <v>0</v>
      </c>
      <c r="N1834" s="21">
        <v>0</v>
      </c>
      <c r="P1834" s="21">
        <v>0</v>
      </c>
      <c r="R1834" s="21">
        <v>0</v>
      </c>
      <c r="T1834" s="21">
        <v>0</v>
      </c>
      <c r="V1834" s="21">
        <v>0</v>
      </c>
      <c r="X1834" s="21">
        <v>0</v>
      </c>
      <c r="Z1834" s="21">
        <v>0</v>
      </c>
      <c r="AB1834" s="22">
        <v>0</v>
      </c>
      <c r="AD1834" s="5" t="str">
        <f t="shared" si="28"/>
        <v>No</v>
      </c>
      <c r="AF1834" s="28"/>
      <c r="AG1834" s="21"/>
    </row>
    <row r="1835" spans="1:33">
      <c r="A1835" s="8" t="s">
        <v>6246</v>
      </c>
      <c r="B1835" s="8" t="s">
        <v>6247</v>
      </c>
      <c r="C1835" s="9" t="s">
        <v>91</v>
      </c>
      <c r="D1835" s="185"/>
      <c r="E1835" s="188">
        <v>90246</v>
      </c>
      <c r="F1835" s="9" t="s">
        <v>83</v>
      </c>
      <c r="G1835" s="9" t="s">
        <v>5756</v>
      </c>
      <c r="H1835" s="10">
        <v>12150996</v>
      </c>
      <c r="I1835" s="11">
        <v>4</v>
      </c>
      <c r="J1835" s="24">
        <v>0</v>
      </c>
      <c r="K1835" s="20"/>
      <c r="L1835" s="14">
        <v>0</v>
      </c>
      <c r="N1835" s="21">
        <v>0</v>
      </c>
      <c r="P1835" s="21">
        <v>0</v>
      </c>
      <c r="R1835" s="21">
        <v>0</v>
      </c>
      <c r="T1835" s="21">
        <v>0</v>
      </c>
      <c r="V1835" s="21">
        <v>0</v>
      </c>
      <c r="X1835" s="21">
        <v>0</v>
      </c>
      <c r="Z1835" s="21">
        <v>0</v>
      </c>
      <c r="AB1835" s="22">
        <v>0</v>
      </c>
      <c r="AD1835" s="5" t="str">
        <f t="shared" si="28"/>
        <v>No</v>
      </c>
      <c r="AF1835" s="28"/>
      <c r="AG1835" s="21"/>
    </row>
    <row r="1836" spans="1:33">
      <c r="A1836" s="8" t="s">
        <v>6037</v>
      </c>
      <c r="B1836" s="8" t="s">
        <v>6105</v>
      </c>
      <c r="C1836" s="9" t="s">
        <v>580</v>
      </c>
      <c r="D1836" s="185"/>
      <c r="E1836" s="188" t="s">
        <v>6038</v>
      </c>
      <c r="F1836" s="9" t="s">
        <v>157</v>
      </c>
      <c r="G1836" s="9" t="s">
        <v>147</v>
      </c>
      <c r="H1836" s="10">
        <v>0</v>
      </c>
      <c r="I1836" s="11">
        <v>4</v>
      </c>
      <c r="J1836" s="24">
        <v>0</v>
      </c>
      <c r="K1836" s="20"/>
      <c r="L1836" s="14">
        <v>0</v>
      </c>
      <c r="N1836" s="21">
        <v>0</v>
      </c>
      <c r="P1836" s="21">
        <v>0</v>
      </c>
      <c r="R1836" s="21">
        <v>0</v>
      </c>
      <c r="T1836" s="21">
        <v>0</v>
      </c>
      <c r="V1836" s="21">
        <v>0</v>
      </c>
      <c r="X1836" s="21">
        <v>0</v>
      </c>
      <c r="Z1836" s="21">
        <v>64481</v>
      </c>
      <c r="AB1836" s="22">
        <v>64481</v>
      </c>
      <c r="AD1836" s="5" t="str">
        <f t="shared" si="28"/>
        <v>No</v>
      </c>
      <c r="AF1836" s="28"/>
      <c r="AG1836" s="21"/>
    </row>
    <row r="1837" spans="1:33">
      <c r="A1837" s="8" t="s">
        <v>6295</v>
      </c>
      <c r="B1837" s="8" t="s">
        <v>6296</v>
      </c>
      <c r="C1837" s="9" t="s">
        <v>91</v>
      </c>
      <c r="D1837" s="185"/>
      <c r="E1837" s="188">
        <v>90255</v>
      </c>
      <c r="F1837" s="9" t="s">
        <v>83</v>
      </c>
      <c r="G1837" s="9" t="s">
        <v>5756</v>
      </c>
      <c r="H1837" s="10">
        <v>12150996</v>
      </c>
      <c r="I1837" s="11">
        <v>4</v>
      </c>
      <c r="J1837" s="24">
        <v>0</v>
      </c>
      <c r="K1837" s="20"/>
      <c r="L1837" s="14">
        <v>0</v>
      </c>
      <c r="N1837" s="21">
        <v>0</v>
      </c>
      <c r="P1837" s="21">
        <v>0</v>
      </c>
      <c r="R1837" s="21">
        <v>0</v>
      </c>
      <c r="T1837" s="21">
        <v>0</v>
      </c>
      <c r="V1837" s="21">
        <v>0</v>
      </c>
      <c r="X1837" s="21">
        <v>0</v>
      </c>
      <c r="Z1837" s="21">
        <v>0</v>
      </c>
      <c r="AB1837" s="22">
        <v>0</v>
      </c>
      <c r="AD1837" s="5" t="str">
        <f t="shared" si="28"/>
        <v>No</v>
      </c>
      <c r="AF1837" s="28"/>
      <c r="AG1837" s="21"/>
    </row>
    <row r="1838" spans="1:33">
      <c r="A1838" s="8" t="s">
        <v>142</v>
      </c>
      <c r="B1838" s="8" t="s">
        <v>143</v>
      </c>
      <c r="C1838" s="9" t="s">
        <v>144</v>
      </c>
      <c r="D1838" s="185" t="s">
        <v>145</v>
      </c>
      <c r="E1838" s="188" t="s">
        <v>146</v>
      </c>
      <c r="F1838" s="9" t="s">
        <v>138</v>
      </c>
      <c r="G1838" s="9" t="s">
        <v>147</v>
      </c>
      <c r="H1838" s="10">
        <v>0</v>
      </c>
      <c r="I1838" s="11">
        <v>4</v>
      </c>
      <c r="J1838" s="24">
        <v>0</v>
      </c>
      <c r="K1838" s="20"/>
      <c r="L1838" s="14">
        <v>0</v>
      </c>
      <c r="N1838" s="21">
        <v>0</v>
      </c>
      <c r="P1838" s="21">
        <v>0</v>
      </c>
      <c r="R1838" s="21">
        <v>0</v>
      </c>
      <c r="T1838" s="21">
        <v>0</v>
      </c>
      <c r="V1838" s="21">
        <v>0</v>
      </c>
      <c r="X1838" s="21">
        <v>0</v>
      </c>
      <c r="Z1838" s="21">
        <v>0</v>
      </c>
      <c r="AB1838" s="22">
        <v>0</v>
      </c>
      <c r="AD1838" s="5" t="str">
        <f t="shared" si="28"/>
        <v>No</v>
      </c>
      <c r="AF1838" s="28"/>
      <c r="AG1838" s="21"/>
    </row>
    <row r="1839" spans="1:33">
      <c r="A1839" s="8" t="s">
        <v>6303</v>
      </c>
      <c r="B1839" s="8" t="s">
        <v>6304</v>
      </c>
      <c r="C1839" s="9" t="s">
        <v>91</v>
      </c>
      <c r="D1839" s="185"/>
      <c r="E1839" s="188">
        <v>90283</v>
      </c>
      <c r="F1839" s="9" t="s">
        <v>83</v>
      </c>
      <c r="G1839" s="9" t="s">
        <v>5756</v>
      </c>
      <c r="H1839" s="10">
        <v>12150996</v>
      </c>
      <c r="I1839" s="11">
        <v>4</v>
      </c>
      <c r="J1839" s="24">
        <v>0</v>
      </c>
      <c r="K1839" s="20"/>
      <c r="L1839" s="14">
        <v>0</v>
      </c>
      <c r="N1839" s="21">
        <v>0</v>
      </c>
      <c r="P1839" s="21">
        <v>0</v>
      </c>
      <c r="R1839" s="21">
        <v>0</v>
      </c>
      <c r="T1839" s="21">
        <v>0</v>
      </c>
      <c r="V1839" s="21">
        <v>0</v>
      </c>
      <c r="X1839" s="21">
        <v>0</v>
      </c>
      <c r="Z1839" s="21">
        <v>0</v>
      </c>
      <c r="AB1839" s="22">
        <v>0</v>
      </c>
      <c r="AD1839" s="5" t="str">
        <f t="shared" si="28"/>
        <v>No</v>
      </c>
      <c r="AF1839" s="28"/>
      <c r="AG1839" s="21"/>
    </row>
    <row r="1840" spans="1:33">
      <c r="A1840" s="8" t="s">
        <v>3903</v>
      </c>
      <c r="B1840" s="8" t="s">
        <v>3904</v>
      </c>
      <c r="C1840" s="9" t="s">
        <v>278</v>
      </c>
      <c r="D1840" s="185" t="s">
        <v>3905</v>
      </c>
      <c r="E1840" s="188" t="s">
        <v>3906</v>
      </c>
      <c r="F1840" s="9" t="s">
        <v>83</v>
      </c>
      <c r="G1840" s="9" t="s">
        <v>147</v>
      </c>
      <c r="H1840" s="10">
        <v>0</v>
      </c>
      <c r="I1840" s="11">
        <v>4</v>
      </c>
      <c r="J1840" s="24">
        <v>0</v>
      </c>
      <c r="K1840" s="20"/>
      <c r="L1840" s="14">
        <v>0</v>
      </c>
      <c r="N1840" s="21">
        <v>0</v>
      </c>
      <c r="P1840" s="21">
        <v>0</v>
      </c>
      <c r="R1840" s="21">
        <v>0</v>
      </c>
      <c r="T1840" s="21">
        <v>0</v>
      </c>
      <c r="V1840" s="21">
        <v>0</v>
      </c>
      <c r="X1840" s="21">
        <v>0</v>
      </c>
      <c r="Z1840" s="21">
        <v>7855</v>
      </c>
      <c r="AB1840" s="22">
        <v>7855</v>
      </c>
      <c r="AD1840" s="5" t="str">
        <f t="shared" si="28"/>
        <v>No</v>
      </c>
      <c r="AF1840" s="28"/>
      <c r="AG1840" s="21"/>
    </row>
    <row r="1841" spans="1:33">
      <c r="A1841" s="8" t="s">
        <v>787</v>
      </c>
      <c r="B1841" s="8" t="s">
        <v>788</v>
      </c>
      <c r="C1841" s="9" t="s">
        <v>129</v>
      </c>
      <c r="D1841" s="185" t="s">
        <v>789</v>
      </c>
      <c r="E1841" s="188" t="s">
        <v>790</v>
      </c>
      <c r="F1841" s="9" t="s">
        <v>83</v>
      </c>
      <c r="G1841" s="9" t="s">
        <v>147</v>
      </c>
      <c r="H1841" s="10">
        <v>0</v>
      </c>
      <c r="I1841" s="11">
        <v>4</v>
      </c>
      <c r="J1841" s="24">
        <v>0</v>
      </c>
      <c r="K1841" s="20"/>
      <c r="L1841" s="14">
        <v>0</v>
      </c>
      <c r="N1841" s="21">
        <v>0</v>
      </c>
      <c r="P1841" s="21">
        <v>0</v>
      </c>
      <c r="R1841" s="21">
        <v>0</v>
      </c>
      <c r="T1841" s="21">
        <v>0</v>
      </c>
      <c r="V1841" s="21">
        <v>0</v>
      </c>
      <c r="X1841" s="21">
        <v>0</v>
      </c>
      <c r="Z1841" s="21">
        <v>4500</v>
      </c>
      <c r="AB1841" s="22">
        <v>4500</v>
      </c>
      <c r="AD1841" s="5" t="str">
        <f t="shared" si="28"/>
        <v>No</v>
      </c>
      <c r="AF1841" s="28"/>
      <c r="AG1841" s="21"/>
    </row>
    <row r="1842" spans="1:33">
      <c r="A1842" s="8" t="s">
        <v>6666</v>
      </c>
      <c r="B1842" s="8" t="s">
        <v>708</v>
      </c>
      <c r="C1842" s="9" t="s">
        <v>555</v>
      </c>
      <c r="D1842" s="185"/>
      <c r="E1842" s="188">
        <v>50521</v>
      </c>
      <c r="F1842" s="9" t="s">
        <v>113</v>
      </c>
      <c r="G1842" s="9" t="s">
        <v>84</v>
      </c>
      <c r="H1842" s="10">
        <v>8608208</v>
      </c>
      <c r="I1842" s="11">
        <v>4</v>
      </c>
      <c r="J1842" s="24">
        <v>0</v>
      </c>
      <c r="K1842" s="20"/>
      <c r="L1842" s="14">
        <v>0</v>
      </c>
      <c r="N1842" s="21">
        <v>0</v>
      </c>
      <c r="P1842" s="21">
        <v>0</v>
      </c>
      <c r="R1842" s="21">
        <v>0</v>
      </c>
      <c r="T1842" s="21">
        <v>0</v>
      </c>
      <c r="V1842" s="21">
        <v>0</v>
      </c>
      <c r="X1842" s="21">
        <v>0</v>
      </c>
      <c r="Z1842" s="21">
        <v>0</v>
      </c>
      <c r="AB1842" s="22">
        <v>0</v>
      </c>
      <c r="AD1842" s="5" t="str">
        <f t="shared" si="28"/>
        <v>No</v>
      </c>
      <c r="AF1842" s="28"/>
      <c r="AG1842" s="21"/>
    </row>
    <row r="1843" spans="1:33">
      <c r="A1843" s="8" t="s">
        <v>2239</v>
      </c>
      <c r="B1843" s="8" t="s">
        <v>2240</v>
      </c>
      <c r="C1843" s="9" t="s">
        <v>275</v>
      </c>
      <c r="D1843" s="185" t="s">
        <v>2241</v>
      </c>
      <c r="E1843" s="188" t="s">
        <v>2242</v>
      </c>
      <c r="F1843" s="9" t="s">
        <v>83</v>
      </c>
      <c r="G1843" s="9" t="s">
        <v>147</v>
      </c>
      <c r="H1843" s="10">
        <v>0</v>
      </c>
      <c r="I1843" s="11">
        <v>4</v>
      </c>
      <c r="J1843" s="24">
        <v>0</v>
      </c>
      <c r="K1843" s="20"/>
      <c r="L1843" s="14">
        <v>0</v>
      </c>
      <c r="N1843" s="21">
        <v>0</v>
      </c>
      <c r="P1843" s="21">
        <v>0</v>
      </c>
      <c r="R1843" s="21">
        <v>0</v>
      </c>
      <c r="T1843" s="21">
        <v>0</v>
      </c>
      <c r="V1843" s="21">
        <v>0</v>
      </c>
      <c r="X1843" s="21">
        <v>0</v>
      </c>
      <c r="Z1843" s="21">
        <v>31804</v>
      </c>
      <c r="AB1843" s="22">
        <v>31804</v>
      </c>
      <c r="AD1843" s="5" t="str">
        <f t="shared" si="28"/>
        <v>No</v>
      </c>
      <c r="AF1843" s="28"/>
      <c r="AG1843" s="21"/>
    </row>
    <row r="1844" spans="1:33">
      <c r="A1844" s="8" t="s">
        <v>6330</v>
      </c>
      <c r="B1844" s="8" t="s">
        <v>6331</v>
      </c>
      <c r="C1844" s="9" t="s">
        <v>178</v>
      </c>
      <c r="D1844" s="185"/>
      <c r="E1844" s="188" t="s">
        <v>6332</v>
      </c>
      <c r="F1844" s="9" t="s">
        <v>157</v>
      </c>
      <c r="G1844" s="9" t="s">
        <v>147</v>
      </c>
      <c r="H1844" s="10">
        <v>0</v>
      </c>
      <c r="I1844" s="11">
        <v>4</v>
      </c>
      <c r="J1844" s="24">
        <v>0</v>
      </c>
      <c r="K1844" s="20"/>
      <c r="L1844" s="14">
        <v>0</v>
      </c>
      <c r="N1844" s="21">
        <v>0</v>
      </c>
      <c r="P1844" s="21">
        <v>0</v>
      </c>
      <c r="R1844" s="21">
        <v>0</v>
      </c>
      <c r="T1844" s="21">
        <v>0</v>
      </c>
      <c r="V1844" s="21">
        <v>0</v>
      </c>
      <c r="X1844" s="21">
        <v>0</v>
      </c>
      <c r="Z1844" s="21">
        <v>58020</v>
      </c>
      <c r="AB1844" s="22">
        <v>58020</v>
      </c>
      <c r="AD1844" s="5" t="str">
        <f t="shared" si="28"/>
        <v>No</v>
      </c>
      <c r="AF1844" s="28"/>
      <c r="AG1844" s="21"/>
    </row>
    <row r="1845" spans="1:33">
      <c r="A1845" s="8" t="s">
        <v>4905</v>
      </c>
      <c r="B1845" s="8" t="s">
        <v>1986</v>
      </c>
      <c r="C1845" s="9" t="s">
        <v>87</v>
      </c>
      <c r="D1845" s="185" t="s">
        <v>4906</v>
      </c>
      <c r="E1845" s="188" t="s">
        <v>4907</v>
      </c>
      <c r="F1845" s="9" t="s">
        <v>125</v>
      </c>
      <c r="G1845" s="9" t="s">
        <v>147</v>
      </c>
      <c r="H1845" s="10">
        <v>0</v>
      </c>
      <c r="I1845" s="11">
        <v>4</v>
      </c>
      <c r="J1845" s="24">
        <v>0</v>
      </c>
      <c r="K1845" s="20"/>
      <c r="L1845" s="14">
        <v>0</v>
      </c>
      <c r="N1845" s="21">
        <v>0</v>
      </c>
      <c r="P1845" s="21">
        <v>0</v>
      </c>
      <c r="R1845" s="21">
        <v>0</v>
      </c>
      <c r="T1845" s="21">
        <v>0</v>
      </c>
      <c r="V1845" s="21">
        <v>0</v>
      </c>
      <c r="X1845" s="21">
        <v>0</v>
      </c>
      <c r="Z1845" s="21">
        <v>394010</v>
      </c>
      <c r="AB1845" s="22">
        <v>394010</v>
      </c>
      <c r="AD1845" s="5" t="str">
        <f t="shared" si="28"/>
        <v>No</v>
      </c>
      <c r="AF1845" s="28"/>
      <c r="AG1845" s="21"/>
    </row>
    <row r="1846" spans="1:33">
      <c r="A1846" s="8" t="s">
        <v>2893</v>
      </c>
      <c r="B1846" s="8" t="s">
        <v>1466</v>
      </c>
      <c r="C1846" s="9" t="s">
        <v>124</v>
      </c>
      <c r="D1846" s="185" t="s">
        <v>2894</v>
      </c>
      <c r="E1846" s="188" t="s">
        <v>2895</v>
      </c>
      <c r="F1846" s="9" t="s">
        <v>1320</v>
      </c>
      <c r="G1846" s="9" t="s">
        <v>147</v>
      </c>
      <c r="H1846" s="10">
        <v>0</v>
      </c>
      <c r="I1846" s="11">
        <v>4</v>
      </c>
      <c r="J1846" s="24">
        <v>0</v>
      </c>
      <c r="K1846" s="20"/>
      <c r="L1846" s="14">
        <v>0</v>
      </c>
      <c r="N1846" s="21">
        <v>0</v>
      </c>
      <c r="P1846" s="21">
        <v>0</v>
      </c>
      <c r="R1846" s="21">
        <v>0</v>
      </c>
      <c r="T1846" s="21">
        <v>0</v>
      </c>
      <c r="V1846" s="21">
        <v>0</v>
      </c>
      <c r="X1846" s="21">
        <v>0</v>
      </c>
      <c r="Z1846" s="21">
        <v>0</v>
      </c>
      <c r="AB1846" s="22">
        <v>0</v>
      </c>
      <c r="AD1846" s="5" t="str">
        <f t="shared" si="28"/>
        <v>No</v>
      </c>
      <c r="AF1846" s="28"/>
      <c r="AG1846" s="21"/>
    </row>
    <row r="1847" spans="1:33">
      <c r="A1847" s="8" t="s">
        <v>6655</v>
      </c>
      <c r="B1847" s="8" t="s">
        <v>6656</v>
      </c>
      <c r="C1847" s="9" t="s">
        <v>46</v>
      </c>
      <c r="D1847" s="185" t="s">
        <v>6657</v>
      </c>
      <c r="E1847" s="188" t="s">
        <v>6658</v>
      </c>
      <c r="F1847" s="9" t="s">
        <v>157</v>
      </c>
      <c r="G1847" s="9" t="s">
        <v>147</v>
      </c>
      <c r="H1847" s="10">
        <v>0</v>
      </c>
      <c r="I1847" s="11">
        <v>4</v>
      </c>
      <c r="J1847" s="24">
        <v>0</v>
      </c>
      <c r="K1847" s="20"/>
      <c r="L1847" s="14">
        <v>0</v>
      </c>
      <c r="N1847" s="21">
        <v>0</v>
      </c>
      <c r="P1847" s="21">
        <v>0</v>
      </c>
      <c r="R1847" s="21">
        <v>0</v>
      </c>
      <c r="T1847" s="21">
        <v>0</v>
      </c>
      <c r="V1847" s="21">
        <v>0</v>
      </c>
      <c r="X1847" s="21">
        <v>0</v>
      </c>
      <c r="Z1847" s="21">
        <v>244492</v>
      </c>
      <c r="AB1847" s="22">
        <v>244492</v>
      </c>
      <c r="AD1847" s="5" t="str">
        <f t="shared" si="28"/>
        <v>No</v>
      </c>
      <c r="AF1847" s="28"/>
      <c r="AG1847" s="21"/>
    </row>
    <row r="1848" spans="1:33">
      <c r="A1848" s="8" t="s">
        <v>3225</v>
      </c>
      <c r="B1848" s="8" t="s">
        <v>3226</v>
      </c>
      <c r="C1848" s="9" t="s">
        <v>254</v>
      </c>
      <c r="D1848" s="185" t="s">
        <v>3227</v>
      </c>
      <c r="E1848" s="188">
        <v>88164</v>
      </c>
      <c r="F1848" s="9" t="s">
        <v>36</v>
      </c>
      <c r="G1848" s="9" t="s">
        <v>5756</v>
      </c>
      <c r="H1848" s="10">
        <v>0</v>
      </c>
      <c r="I1848" s="11">
        <v>4</v>
      </c>
      <c r="J1848" s="24">
        <v>0</v>
      </c>
      <c r="K1848" s="20"/>
      <c r="L1848" s="14">
        <v>0</v>
      </c>
      <c r="N1848" s="21">
        <v>0</v>
      </c>
      <c r="P1848" s="21">
        <v>0</v>
      </c>
      <c r="R1848" s="21">
        <v>0</v>
      </c>
      <c r="T1848" s="21">
        <v>0</v>
      </c>
      <c r="V1848" s="21">
        <v>0</v>
      </c>
      <c r="X1848" s="21">
        <v>0</v>
      </c>
      <c r="Z1848" s="21">
        <v>38000</v>
      </c>
      <c r="AB1848" s="22">
        <v>38000</v>
      </c>
      <c r="AD1848" s="5" t="str">
        <f t="shared" si="28"/>
        <v>No</v>
      </c>
      <c r="AF1848" s="28"/>
      <c r="AG1848" s="21"/>
    </row>
    <row r="1849" spans="1:33">
      <c r="A1849" s="8" t="s">
        <v>3202</v>
      </c>
      <c r="B1849" s="8" t="s">
        <v>3203</v>
      </c>
      <c r="C1849" s="9" t="s">
        <v>50</v>
      </c>
      <c r="D1849" s="185" t="s">
        <v>3204</v>
      </c>
      <c r="E1849" s="188" t="s">
        <v>3205</v>
      </c>
      <c r="F1849" s="9" t="s">
        <v>83</v>
      </c>
      <c r="G1849" s="9" t="s">
        <v>147</v>
      </c>
      <c r="H1849" s="10">
        <v>0</v>
      </c>
      <c r="I1849" s="11">
        <v>4</v>
      </c>
      <c r="J1849" s="24">
        <v>0</v>
      </c>
      <c r="K1849" s="20"/>
      <c r="L1849" s="14">
        <v>0</v>
      </c>
      <c r="N1849" s="21">
        <v>0</v>
      </c>
      <c r="P1849" s="21">
        <v>0</v>
      </c>
      <c r="R1849" s="21">
        <v>0</v>
      </c>
      <c r="T1849" s="21">
        <v>0</v>
      </c>
      <c r="V1849" s="21">
        <v>0</v>
      </c>
      <c r="X1849" s="21">
        <v>0</v>
      </c>
      <c r="Z1849" s="21">
        <v>0</v>
      </c>
      <c r="AB1849" s="22">
        <v>0</v>
      </c>
      <c r="AD1849" s="5" t="str">
        <f t="shared" si="28"/>
        <v>No</v>
      </c>
      <c r="AF1849" s="28"/>
      <c r="AG1849" s="21"/>
    </row>
    <row r="1850" spans="1:33">
      <c r="A1850" s="8" t="s">
        <v>5654</v>
      </c>
      <c r="B1850" s="8" t="s">
        <v>5633</v>
      </c>
      <c r="C1850" s="9" t="s">
        <v>254</v>
      </c>
      <c r="D1850" s="185" t="s">
        <v>5655</v>
      </c>
      <c r="E1850" s="188" t="s">
        <v>5656</v>
      </c>
      <c r="F1850" s="9" t="s">
        <v>83</v>
      </c>
      <c r="G1850" s="9" t="s">
        <v>147</v>
      </c>
      <c r="H1850" s="10">
        <v>0</v>
      </c>
      <c r="I1850" s="11">
        <v>4</v>
      </c>
      <c r="J1850" s="24">
        <v>0</v>
      </c>
      <c r="K1850" s="20"/>
      <c r="L1850" s="14">
        <v>0</v>
      </c>
      <c r="N1850" s="21">
        <v>0</v>
      </c>
      <c r="P1850" s="21">
        <v>0</v>
      </c>
      <c r="R1850" s="21">
        <v>0</v>
      </c>
      <c r="T1850" s="21">
        <v>0</v>
      </c>
      <c r="V1850" s="21">
        <v>0</v>
      </c>
      <c r="X1850" s="21">
        <v>0</v>
      </c>
      <c r="Z1850" s="21">
        <v>0</v>
      </c>
      <c r="AB1850" s="22">
        <v>0</v>
      </c>
      <c r="AD1850" s="5" t="str">
        <f t="shared" si="28"/>
        <v>No</v>
      </c>
      <c r="AF1850" s="28"/>
      <c r="AG1850" s="21"/>
    </row>
    <row r="1851" spans="1:33">
      <c r="A1851" s="8" t="s">
        <v>5566</v>
      </c>
      <c r="B1851" s="8" t="s">
        <v>4645</v>
      </c>
      <c r="C1851" s="9" t="s">
        <v>42</v>
      </c>
      <c r="D1851" s="185" t="s">
        <v>4646</v>
      </c>
      <c r="E1851" s="188" t="s">
        <v>4647</v>
      </c>
      <c r="F1851" s="9" t="s">
        <v>83</v>
      </c>
      <c r="G1851" s="9" t="s">
        <v>147</v>
      </c>
      <c r="H1851" s="10">
        <v>0</v>
      </c>
      <c r="I1851" s="11">
        <v>4</v>
      </c>
      <c r="J1851" s="24">
        <v>0</v>
      </c>
      <c r="K1851" s="20"/>
      <c r="L1851" s="14">
        <v>0</v>
      </c>
      <c r="N1851" s="21">
        <v>0</v>
      </c>
      <c r="P1851" s="21">
        <v>0</v>
      </c>
      <c r="R1851" s="21">
        <v>0</v>
      </c>
      <c r="T1851" s="21">
        <v>0</v>
      </c>
      <c r="V1851" s="21">
        <v>0</v>
      </c>
      <c r="X1851" s="21">
        <v>0</v>
      </c>
      <c r="Z1851" s="21">
        <v>184766</v>
      </c>
      <c r="AB1851" s="22">
        <v>184766</v>
      </c>
      <c r="AD1851" s="5" t="str">
        <f t="shared" si="28"/>
        <v>No</v>
      </c>
      <c r="AF1851" s="28"/>
      <c r="AG1851" s="21"/>
    </row>
    <row r="1852" spans="1:33">
      <c r="A1852" s="8" t="s">
        <v>5398</v>
      </c>
      <c r="B1852" s="8" t="s">
        <v>5399</v>
      </c>
      <c r="C1852" s="9" t="s">
        <v>58</v>
      </c>
      <c r="D1852" s="185" t="s">
        <v>5400</v>
      </c>
      <c r="E1852" s="188" t="s">
        <v>5401</v>
      </c>
      <c r="F1852" s="9" t="s">
        <v>83</v>
      </c>
      <c r="G1852" s="9" t="s">
        <v>147</v>
      </c>
      <c r="H1852" s="10">
        <v>0</v>
      </c>
      <c r="I1852" s="11">
        <v>4</v>
      </c>
      <c r="J1852" s="24">
        <v>0</v>
      </c>
      <c r="K1852" s="20"/>
      <c r="L1852" s="14">
        <v>0</v>
      </c>
      <c r="N1852" s="21">
        <v>0</v>
      </c>
      <c r="P1852" s="21">
        <v>0</v>
      </c>
      <c r="R1852" s="21">
        <v>0</v>
      </c>
      <c r="T1852" s="21">
        <v>0</v>
      </c>
      <c r="V1852" s="21">
        <v>0</v>
      </c>
      <c r="X1852" s="21">
        <v>0</v>
      </c>
      <c r="Z1852" s="21">
        <v>69687</v>
      </c>
      <c r="AB1852" s="22">
        <v>69687</v>
      </c>
      <c r="AD1852" s="5" t="str">
        <f t="shared" si="28"/>
        <v>No</v>
      </c>
      <c r="AF1852" s="28"/>
      <c r="AG1852" s="21"/>
    </row>
    <row r="1853" spans="1:33">
      <c r="A1853" s="8" t="s">
        <v>2913</v>
      </c>
      <c r="B1853" s="8" t="s">
        <v>2914</v>
      </c>
      <c r="C1853" s="9" t="s">
        <v>124</v>
      </c>
      <c r="D1853" s="185" t="s">
        <v>2915</v>
      </c>
      <c r="E1853" s="188" t="s">
        <v>2916</v>
      </c>
      <c r="F1853" s="9" t="s">
        <v>1320</v>
      </c>
      <c r="G1853" s="9" t="s">
        <v>147</v>
      </c>
      <c r="H1853" s="10">
        <v>0</v>
      </c>
      <c r="I1853" s="11">
        <v>4</v>
      </c>
      <c r="J1853" s="24">
        <v>0</v>
      </c>
      <c r="K1853" s="20"/>
      <c r="L1853" s="14">
        <v>0</v>
      </c>
      <c r="N1853" s="21">
        <v>0</v>
      </c>
      <c r="P1853" s="21">
        <v>0</v>
      </c>
      <c r="R1853" s="21">
        <v>0</v>
      </c>
      <c r="T1853" s="21">
        <v>0</v>
      </c>
      <c r="V1853" s="21">
        <v>0</v>
      </c>
      <c r="X1853" s="21">
        <v>0</v>
      </c>
      <c r="Z1853" s="21">
        <v>0</v>
      </c>
      <c r="AB1853" s="22">
        <v>0</v>
      </c>
      <c r="AD1853" s="5" t="str">
        <f t="shared" si="28"/>
        <v>No</v>
      </c>
      <c r="AF1853" s="28"/>
      <c r="AG1853" s="21"/>
    </row>
    <row r="1854" spans="1:33">
      <c r="A1854" s="8" t="s">
        <v>6287</v>
      </c>
      <c r="B1854" s="8" t="s">
        <v>6288</v>
      </c>
      <c r="C1854" s="9" t="s">
        <v>91</v>
      </c>
      <c r="D1854" s="185"/>
      <c r="E1854" s="188">
        <v>90261</v>
      </c>
      <c r="F1854" s="9" t="s">
        <v>83</v>
      </c>
      <c r="G1854" s="9" t="s">
        <v>5756</v>
      </c>
      <c r="H1854" s="10">
        <v>12150996</v>
      </c>
      <c r="I1854" s="11">
        <v>4</v>
      </c>
      <c r="J1854" s="24">
        <v>0</v>
      </c>
      <c r="K1854" s="20"/>
      <c r="L1854" s="14">
        <v>0</v>
      </c>
      <c r="N1854" s="21">
        <v>0</v>
      </c>
      <c r="P1854" s="21">
        <v>0</v>
      </c>
      <c r="R1854" s="21">
        <v>0</v>
      </c>
      <c r="T1854" s="21">
        <v>0</v>
      </c>
      <c r="V1854" s="21">
        <v>0</v>
      </c>
      <c r="X1854" s="21">
        <v>0</v>
      </c>
      <c r="Z1854" s="21">
        <v>0</v>
      </c>
      <c r="AB1854" s="22">
        <v>0</v>
      </c>
      <c r="AD1854" s="5" t="str">
        <f t="shared" si="28"/>
        <v>No</v>
      </c>
      <c r="AF1854" s="28"/>
      <c r="AG1854" s="21"/>
    </row>
    <row r="1855" spans="1:33">
      <c r="A1855" s="8" t="s">
        <v>5442</v>
      </c>
      <c r="B1855" s="8" t="s">
        <v>5443</v>
      </c>
      <c r="C1855" s="9" t="s">
        <v>58</v>
      </c>
      <c r="D1855" s="185" t="s">
        <v>5444</v>
      </c>
      <c r="E1855" s="188" t="s">
        <v>5445</v>
      </c>
      <c r="F1855" s="9" t="s">
        <v>83</v>
      </c>
      <c r="G1855" s="9" t="s">
        <v>147</v>
      </c>
      <c r="H1855" s="10">
        <v>0</v>
      </c>
      <c r="I1855" s="11">
        <v>4</v>
      </c>
      <c r="J1855" s="24">
        <v>0</v>
      </c>
      <c r="K1855" s="20"/>
      <c r="L1855" s="14">
        <v>0</v>
      </c>
      <c r="N1855" s="21">
        <v>0</v>
      </c>
      <c r="P1855" s="21">
        <v>0</v>
      </c>
      <c r="R1855" s="21">
        <v>0</v>
      </c>
      <c r="T1855" s="21">
        <v>0</v>
      </c>
      <c r="V1855" s="21">
        <v>0</v>
      </c>
      <c r="X1855" s="21">
        <v>0</v>
      </c>
      <c r="Z1855" s="21">
        <v>79982</v>
      </c>
      <c r="AB1855" s="22">
        <v>79982</v>
      </c>
      <c r="AD1855" s="5" t="str">
        <f t="shared" si="28"/>
        <v>No</v>
      </c>
      <c r="AF1855" s="28"/>
      <c r="AG1855" s="21"/>
    </row>
    <row r="1856" spans="1:33">
      <c r="A1856" s="8" t="s">
        <v>2075</v>
      </c>
      <c r="B1856" s="8" t="s">
        <v>2076</v>
      </c>
      <c r="C1856" s="9" t="s">
        <v>132</v>
      </c>
      <c r="D1856" s="185">
        <v>5042</v>
      </c>
      <c r="E1856" s="188">
        <v>50042</v>
      </c>
      <c r="F1856" s="9" t="s">
        <v>83</v>
      </c>
      <c r="G1856" s="9" t="s">
        <v>84</v>
      </c>
      <c r="H1856" s="10">
        <v>8608208</v>
      </c>
      <c r="I1856" s="11">
        <v>4</v>
      </c>
      <c r="J1856" s="24">
        <v>325254</v>
      </c>
      <c r="K1856" s="20"/>
      <c r="L1856" s="14">
        <v>0</v>
      </c>
      <c r="N1856" s="21">
        <v>0</v>
      </c>
      <c r="P1856" s="21">
        <v>0</v>
      </c>
      <c r="R1856" s="21">
        <v>0</v>
      </c>
      <c r="T1856" s="21">
        <v>0</v>
      </c>
      <c r="V1856" s="21">
        <v>0</v>
      </c>
      <c r="X1856" s="21">
        <v>0</v>
      </c>
      <c r="Z1856" s="21">
        <v>0</v>
      </c>
      <c r="AB1856" s="22">
        <v>325254</v>
      </c>
      <c r="AD1856" s="5" t="str">
        <f t="shared" si="28"/>
        <v>No</v>
      </c>
      <c r="AF1856" s="28"/>
      <c r="AG1856" s="21"/>
    </row>
    <row r="1857" spans="1:33">
      <c r="A1857" s="8" t="s">
        <v>5266</v>
      </c>
      <c r="B1857" s="8" t="s">
        <v>287</v>
      </c>
      <c r="C1857" s="9" t="s">
        <v>168</v>
      </c>
      <c r="D1857" s="185" t="s">
        <v>5267</v>
      </c>
      <c r="E1857" s="188" t="s">
        <v>5268</v>
      </c>
      <c r="F1857" s="9" t="s">
        <v>83</v>
      </c>
      <c r="G1857" s="9" t="s">
        <v>147</v>
      </c>
      <c r="H1857" s="10">
        <v>0</v>
      </c>
      <c r="I1857" s="11">
        <v>4</v>
      </c>
      <c r="J1857" s="24">
        <v>0</v>
      </c>
      <c r="K1857" s="20"/>
      <c r="L1857" s="14">
        <v>0</v>
      </c>
      <c r="N1857" s="21">
        <v>0</v>
      </c>
      <c r="P1857" s="21">
        <v>0</v>
      </c>
      <c r="R1857" s="21">
        <v>0</v>
      </c>
      <c r="T1857" s="21">
        <v>0</v>
      </c>
      <c r="V1857" s="21">
        <v>0</v>
      </c>
      <c r="X1857" s="21">
        <v>0</v>
      </c>
      <c r="Z1857" s="21">
        <v>76484</v>
      </c>
      <c r="AB1857" s="22">
        <v>76484</v>
      </c>
      <c r="AD1857" s="5" t="str">
        <f t="shared" si="28"/>
        <v>No</v>
      </c>
      <c r="AF1857" s="28"/>
      <c r="AG1857" s="21"/>
    </row>
    <row r="1858" spans="1:33">
      <c r="A1858" s="8" t="s">
        <v>6299</v>
      </c>
      <c r="B1858" s="8" t="s">
        <v>6300</v>
      </c>
      <c r="C1858" s="9" t="s">
        <v>42</v>
      </c>
      <c r="D1858" s="185"/>
      <c r="E1858" s="188" t="s">
        <v>6301</v>
      </c>
      <c r="F1858" s="9" t="s">
        <v>83</v>
      </c>
      <c r="G1858" s="9" t="s">
        <v>147</v>
      </c>
      <c r="H1858" s="10">
        <v>0</v>
      </c>
      <c r="I1858" s="11">
        <v>4</v>
      </c>
      <c r="J1858" s="24">
        <v>0</v>
      </c>
      <c r="K1858" s="20"/>
      <c r="L1858" s="14">
        <v>0</v>
      </c>
      <c r="N1858" s="21">
        <v>0</v>
      </c>
      <c r="P1858" s="21">
        <v>0</v>
      </c>
      <c r="R1858" s="21">
        <v>0</v>
      </c>
      <c r="T1858" s="21">
        <v>0</v>
      </c>
      <c r="V1858" s="21">
        <v>0</v>
      </c>
      <c r="X1858" s="21">
        <v>0</v>
      </c>
      <c r="Z1858" s="21">
        <v>135000</v>
      </c>
      <c r="AB1858" s="22">
        <v>135000</v>
      </c>
      <c r="AD1858" s="5" t="str">
        <f t="shared" si="28"/>
        <v>No</v>
      </c>
      <c r="AF1858" s="28"/>
      <c r="AG1858" s="21"/>
    </row>
    <row r="1859" spans="1:33">
      <c r="A1859" s="8" t="s">
        <v>2344</v>
      </c>
      <c r="B1859" s="8" t="s">
        <v>1876</v>
      </c>
      <c r="C1859" s="9" t="s">
        <v>106</v>
      </c>
      <c r="D1859" s="185" t="s">
        <v>2345</v>
      </c>
      <c r="E1859" s="188" t="s">
        <v>2346</v>
      </c>
      <c r="F1859" s="9" t="s">
        <v>83</v>
      </c>
      <c r="G1859" s="9" t="s">
        <v>147</v>
      </c>
      <c r="H1859" s="10">
        <v>0</v>
      </c>
      <c r="I1859" s="11">
        <v>4</v>
      </c>
      <c r="J1859" s="24">
        <v>0</v>
      </c>
      <c r="K1859" s="20"/>
      <c r="L1859" s="14">
        <v>0</v>
      </c>
      <c r="N1859" s="21">
        <v>0</v>
      </c>
      <c r="P1859" s="21">
        <v>0</v>
      </c>
      <c r="R1859" s="21">
        <v>0</v>
      </c>
      <c r="T1859" s="21">
        <v>0</v>
      </c>
      <c r="V1859" s="21">
        <v>0</v>
      </c>
      <c r="X1859" s="21">
        <v>0</v>
      </c>
      <c r="Z1859" s="21">
        <v>2343</v>
      </c>
      <c r="AB1859" s="22">
        <v>2343</v>
      </c>
      <c r="AD1859" s="5" t="str">
        <f t="shared" ref="AD1859:AD1922" si="29">IF(AC1859&amp;AA1859&amp;Y1859&amp;W1859&amp;U1859&amp;S1859&amp;Q1859&amp;O1859&amp;M1859&amp;K1859&lt;&gt;"","Yes","No")</f>
        <v>No</v>
      </c>
      <c r="AF1859" s="28"/>
      <c r="AG1859" s="21"/>
    </row>
    <row r="1860" spans="1:33">
      <c r="A1860" s="8" t="s">
        <v>3282</v>
      </c>
      <c r="B1860" s="8" t="s">
        <v>3283</v>
      </c>
      <c r="C1860" s="9" t="s">
        <v>555</v>
      </c>
      <c r="D1860" s="185" t="s">
        <v>3284</v>
      </c>
      <c r="E1860" s="188" t="s">
        <v>3285</v>
      </c>
      <c r="F1860" s="9" t="s">
        <v>83</v>
      </c>
      <c r="G1860" s="9" t="s">
        <v>147</v>
      </c>
      <c r="H1860" s="10">
        <v>0</v>
      </c>
      <c r="I1860" s="11">
        <v>4</v>
      </c>
      <c r="J1860" s="24">
        <v>0</v>
      </c>
      <c r="K1860" s="20"/>
      <c r="L1860" s="14">
        <v>0</v>
      </c>
      <c r="N1860" s="21">
        <v>0</v>
      </c>
      <c r="P1860" s="21">
        <v>0</v>
      </c>
      <c r="R1860" s="21">
        <v>0</v>
      </c>
      <c r="T1860" s="21">
        <v>0</v>
      </c>
      <c r="V1860" s="21">
        <v>0</v>
      </c>
      <c r="X1860" s="21">
        <v>0</v>
      </c>
      <c r="Z1860" s="21">
        <v>334311</v>
      </c>
      <c r="AB1860" s="22">
        <v>334311</v>
      </c>
      <c r="AD1860" s="5" t="str">
        <f t="shared" si="29"/>
        <v>No</v>
      </c>
      <c r="AF1860" s="28"/>
      <c r="AG1860" s="21"/>
    </row>
    <row r="1861" spans="1:33">
      <c r="A1861" s="8" t="s">
        <v>2261</v>
      </c>
      <c r="B1861" s="8" t="s">
        <v>2262</v>
      </c>
      <c r="C1861" s="9" t="s">
        <v>275</v>
      </c>
      <c r="D1861" s="185" t="s">
        <v>2263</v>
      </c>
      <c r="E1861" s="188" t="s">
        <v>2264</v>
      </c>
      <c r="F1861" s="9" t="s">
        <v>83</v>
      </c>
      <c r="G1861" s="9" t="s">
        <v>147</v>
      </c>
      <c r="H1861" s="10">
        <v>0</v>
      </c>
      <c r="I1861" s="11">
        <v>4</v>
      </c>
      <c r="J1861" s="24">
        <v>0</v>
      </c>
      <c r="K1861" s="20"/>
      <c r="L1861" s="14">
        <v>0</v>
      </c>
      <c r="N1861" s="21">
        <v>0</v>
      </c>
      <c r="P1861" s="21">
        <v>0</v>
      </c>
      <c r="R1861" s="21">
        <v>0</v>
      </c>
      <c r="T1861" s="21">
        <v>0</v>
      </c>
      <c r="V1861" s="21">
        <v>0</v>
      </c>
      <c r="X1861" s="21">
        <v>0</v>
      </c>
      <c r="Z1861" s="21">
        <v>24336</v>
      </c>
      <c r="AB1861" s="22">
        <v>24336</v>
      </c>
      <c r="AD1861" s="5" t="str">
        <f t="shared" si="29"/>
        <v>No</v>
      </c>
      <c r="AF1861" s="28"/>
      <c r="AG1861" s="21"/>
    </row>
    <row r="1862" spans="1:33">
      <c r="A1862" s="8" t="s">
        <v>6660</v>
      </c>
      <c r="B1862" s="8" t="s">
        <v>2218</v>
      </c>
      <c r="C1862" s="9" t="s">
        <v>275</v>
      </c>
      <c r="D1862" s="185" t="s">
        <v>2219</v>
      </c>
      <c r="E1862" s="188" t="s">
        <v>2220</v>
      </c>
      <c r="F1862" s="9" t="s">
        <v>83</v>
      </c>
      <c r="G1862" s="9" t="s">
        <v>147</v>
      </c>
      <c r="H1862" s="10">
        <v>0</v>
      </c>
      <c r="I1862" s="11">
        <v>4</v>
      </c>
      <c r="J1862" s="24">
        <v>0</v>
      </c>
      <c r="K1862" s="20"/>
      <c r="L1862" s="14">
        <v>0</v>
      </c>
      <c r="N1862" s="21">
        <v>0</v>
      </c>
      <c r="P1862" s="21">
        <v>0</v>
      </c>
      <c r="R1862" s="21">
        <v>0</v>
      </c>
      <c r="T1862" s="21">
        <v>0</v>
      </c>
      <c r="V1862" s="21">
        <v>0</v>
      </c>
      <c r="X1862" s="21">
        <v>0</v>
      </c>
      <c r="Z1862" s="21">
        <v>35105</v>
      </c>
      <c r="AB1862" s="22">
        <v>35105</v>
      </c>
      <c r="AD1862" s="5" t="str">
        <f t="shared" si="29"/>
        <v>No</v>
      </c>
      <c r="AF1862" s="28"/>
      <c r="AG1862" s="21"/>
    </row>
    <row r="1863" spans="1:33">
      <c r="A1863" s="8" t="s">
        <v>3417</v>
      </c>
      <c r="B1863" s="8" t="s">
        <v>893</v>
      </c>
      <c r="C1863" s="9" t="s">
        <v>34</v>
      </c>
      <c r="D1863" s="185" t="s">
        <v>3418</v>
      </c>
      <c r="E1863" s="188" t="s">
        <v>3419</v>
      </c>
      <c r="F1863" s="9" t="s">
        <v>157</v>
      </c>
      <c r="G1863" s="9" t="s">
        <v>147</v>
      </c>
      <c r="H1863" s="10">
        <v>0</v>
      </c>
      <c r="I1863" s="11">
        <v>3</v>
      </c>
      <c r="J1863" s="24">
        <v>0</v>
      </c>
      <c r="K1863" s="20"/>
      <c r="L1863" s="14">
        <v>0</v>
      </c>
      <c r="N1863" s="21">
        <v>0</v>
      </c>
      <c r="P1863" s="21">
        <v>0</v>
      </c>
      <c r="R1863" s="21">
        <v>0</v>
      </c>
      <c r="T1863" s="21">
        <v>0</v>
      </c>
      <c r="V1863" s="21">
        <v>0</v>
      </c>
      <c r="X1863" s="21">
        <v>0</v>
      </c>
      <c r="Z1863" s="21">
        <v>17620</v>
      </c>
      <c r="AB1863" s="22">
        <v>17620</v>
      </c>
      <c r="AD1863" s="5" t="str">
        <f t="shared" si="29"/>
        <v>No</v>
      </c>
      <c r="AF1863" s="28"/>
      <c r="AG1863" s="21"/>
    </row>
    <row r="1864" spans="1:33">
      <c r="A1864" s="8" t="s">
        <v>4717</v>
      </c>
      <c r="B1864" s="8" t="s">
        <v>6488</v>
      </c>
      <c r="C1864" s="9" t="s">
        <v>79</v>
      </c>
      <c r="D1864" s="185" t="s">
        <v>4718</v>
      </c>
      <c r="E1864" s="188" t="s">
        <v>4719</v>
      </c>
      <c r="F1864" s="9" t="s">
        <v>83</v>
      </c>
      <c r="G1864" s="9" t="s">
        <v>147</v>
      </c>
      <c r="H1864" s="10">
        <v>0</v>
      </c>
      <c r="I1864" s="11">
        <v>3</v>
      </c>
      <c r="J1864" s="24">
        <v>0</v>
      </c>
      <c r="K1864" s="20"/>
      <c r="L1864" s="14">
        <v>0</v>
      </c>
      <c r="N1864" s="21">
        <v>0</v>
      </c>
      <c r="P1864" s="21">
        <v>0</v>
      </c>
      <c r="R1864" s="21">
        <v>0</v>
      </c>
      <c r="T1864" s="21">
        <v>0</v>
      </c>
      <c r="V1864" s="21">
        <v>0</v>
      </c>
      <c r="X1864" s="21">
        <v>0</v>
      </c>
      <c r="Z1864" s="21">
        <v>31200</v>
      </c>
      <c r="AB1864" s="22">
        <v>31200</v>
      </c>
      <c r="AD1864" s="5" t="str">
        <f t="shared" si="29"/>
        <v>No</v>
      </c>
      <c r="AF1864" s="28"/>
      <c r="AG1864" s="21"/>
    </row>
    <row r="1865" spans="1:33">
      <c r="A1865" s="8" t="s">
        <v>6695</v>
      </c>
      <c r="B1865" s="8" t="s">
        <v>6696</v>
      </c>
      <c r="C1865" s="9" t="s">
        <v>454</v>
      </c>
      <c r="D1865" s="185" t="s">
        <v>6697</v>
      </c>
      <c r="E1865" s="188" t="s">
        <v>6698</v>
      </c>
      <c r="F1865" s="9" t="s">
        <v>83</v>
      </c>
      <c r="G1865" s="9" t="s">
        <v>147</v>
      </c>
      <c r="H1865" s="10">
        <v>0</v>
      </c>
      <c r="I1865" s="11">
        <v>3</v>
      </c>
      <c r="J1865" s="24">
        <v>0</v>
      </c>
      <c r="K1865" s="20"/>
      <c r="L1865" s="14">
        <v>0</v>
      </c>
      <c r="N1865" s="21">
        <v>0</v>
      </c>
      <c r="P1865" s="21">
        <v>0</v>
      </c>
      <c r="R1865" s="21">
        <v>0</v>
      </c>
      <c r="T1865" s="21">
        <v>0</v>
      </c>
      <c r="V1865" s="21">
        <v>0</v>
      </c>
      <c r="X1865" s="21">
        <v>0</v>
      </c>
      <c r="Z1865" s="21">
        <v>0</v>
      </c>
      <c r="AB1865" s="22">
        <v>0</v>
      </c>
      <c r="AD1865" s="5" t="str">
        <f t="shared" si="29"/>
        <v>No</v>
      </c>
      <c r="AF1865" s="28"/>
      <c r="AG1865" s="21"/>
    </row>
    <row r="1866" spans="1:33">
      <c r="A1866" s="8" t="s">
        <v>4669</v>
      </c>
      <c r="B1866" s="8" t="s">
        <v>4670</v>
      </c>
      <c r="C1866" s="9" t="s">
        <v>42</v>
      </c>
      <c r="D1866" s="185" t="s">
        <v>4671</v>
      </c>
      <c r="E1866" s="188" t="s">
        <v>4672</v>
      </c>
      <c r="F1866" s="9" t="s">
        <v>83</v>
      </c>
      <c r="G1866" s="9" t="s">
        <v>147</v>
      </c>
      <c r="H1866" s="10">
        <v>0</v>
      </c>
      <c r="I1866" s="11">
        <v>3</v>
      </c>
      <c r="J1866" s="24">
        <v>0</v>
      </c>
      <c r="K1866" s="20"/>
      <c r="L1866" s="14">
        <v>0</v>
      </c>
      <c r="N1866" s="21">
        <v>0</v>
      </c>
      <c r="P1866" s="21">
        <v>0</v>
      </c>
      <c r="R1866" s="21">
        <v>0</v>
      </c>
      <c r="T1866" s="21">
        <v>0</v>
      </c>
      <c r="V1866" s="21">
        <v>0</v>
      </c>
      <c r="X1866" s="21">
        <v>0</v>
      </c>
      <c r="Z1866" s="21">
        <v>45198</v>
      </c>
      <c r="AB1866" s="22">
        <v>45198</v>
      </c>
      <c r="AD1866" s="5" t="str">
        <f t="shared" si="29"/>
        <v>No</v>
      </c>
      <c r="AF1866" s="28"/>
      <c r="AG1866" s="21"/>
    </row>
    <row r="1867" spans="1:33">
      <c r="A1867" s="8" t="s">
        <v>6675</v>
      </c>
      <c r="B1867" s="8" t="s">
        <v>2247</v>
      </c>
      <c r="C1867" s="9" t="s">
        <v>275</v>
      </c>
      <c r="D1867" s="185" t="s">
        <v>2248</v>
      </c>
      <c r="E1867" s="188" t="s">
        <v>2249</v>
      </c>
      <c r="F1867" s="9" t="s">
        <v>83</v>
      </c>
      <c r="G1867" s="9" t="s">
        <v>147</v>
      </c>
      <c r="H1867" s="10">
        <v>0</v>
      </c>
      <c r="I1867" s="11">
        <v>3</v>
      </c>
      <c r="J1867" s="24">
        <v>0</v>
      </c>
      <c r="K1867" s="20"/>
      <c r="L1867" s="14">
        <v>0</v>
      </c>
      <c r="N1867" s="21">
        <v>0</v>
      </c>
      <c r="P1867" s="21">
        <v>0</v>
      </c>
      <c r="R1867" s="21">
        <v>0</v>
      </c>
      <c r="T1867" s="21">
        <v>0</v>
      </c>
      <c r="V1867" s="21">
        <v>0</v>
      </c>
      <c r="X1867" s="21">
        <v>0</v>
      </c>
      <c r="Z1867" s="21">
        <v>11738</v>
      </c>
      <c r="AB1867" s="22">
        <v>11738</v>
      </c>
      <c r="AD1867" s="5" t="str">
        <f t="shared" si="29"/>
        <v>No</v>
      </c>
      <c r="AF1867" s="28"/>
      <c r="AG1867" s="21"/>
    </row>
    <row r="1868" spans="1:33">
      <c r="A1868" s="8" t="s">
        <v>949</v>
      </c>
      <c r="B1868" s="8" t="s">
        <v>950</v>
      </c>
      <c r="C1868" s="9" t="s">
        <v>129</v>
      </c>
      <c r="D1868" s="185" t="s">
        <v>951</v>
      </c>
      <c r="E1868" s="188" t="s">
        <v>952</v>
      </c>
      <c r="F1868" s="9" t="s">
        <v>83</v>
      </c>
      <c r="G1868" s="9" t="s">
        <v>147</v>
      </c>
      <c r="H1868" s="10">
        <v>0</v>
      </c>
      <c r="I1868" s="11">
        <v>3</v>
      </c>
      <c r="J1868" s="24">
        <v>0</v>
      </c>
      <c r="K1868" s="20"/>
      <c r="L1868" s="14">
        <v>0</v>
      </c>
      <c r="N1868" s="21">
        <v>0</v>
      </c>
      <c r="P1868" s="21">
        <v>0</v>
      </c>
      <c r="R1868" s="21">
        <v>0</v>
      </c>
      <c r="T1868" s="21">
        <v>0</v>
      </c>
      <c r="V1868" s="21">
        <v>0</v>
      </c>
      <c r="X1868" s="21">
        <v>0</v>
      </c>
      <c r="Z1868" s="21">
        <v>4602</v>
      </c>
      <c r="AB1868" s="22">
        <v>4602</v>
      </c>
      <c r="AD1868" s="5" t="str">
        <f t="shared" si="29"/>
        <v>No</v>
      </c>
      <c r="AF1868" s="28"/>
      <c r="AG1868" s="21"/>
    </row>
    <row r="1869" spans="1:33">
      <c r="A1869" s="8" t="s">
        <v>5929</v>
      </c>
      <c r="B1869" s="8" t="s">
        <v>561</v>
      </c>
      <c r="C1869" s="9" t="s">
        <v>163</v>
      </c>
      <c r="D1869" s="185">
        <v>1158</v>
      </c>
      <c r="E1869" s="188">
        <v>10180</v>
      </c>
      <c r="F1869" s="9" t="s">
        <v>83</v>
      </c>
      <c r="G1869" s="9" t="s">
        <v>5756</v>
      </c>
      <c r="H1869" s="10">
        <v>4181019</v>
      </c>
      <c r="I1869" s="11">
        <v>3</v>
      </c>
      <c r="J1869" s="24">
        <v>0</v>
      </c>
      <c r="K1869" s="20"/>
      <c r="L1869" s="14">
        <v>0</v>
      </c>
      <c r="N1869" s="21">
        <v>0</v>
      </c>
      <c r="P1869" s="21">
        <v>0</v>
      </c>
      <c r="R1869" s="21">
        <v>0</v>
      </c>
      <c r="T1869" s="21">
        <v>0</v>
      </c>
      <c r="V1869" s="21">
        <v>0</v>
      </c>
      <c r="X1869" s="21">
        <v>0</v>
      </c>
      <c r="Z1869" s="21">
        <v>53445</v>
      </c>
      <c r="AB1869" s="22">
        <v>53445</v>
      </c>
      <c r="AD1869" s="5" t="str">
        <f t="shared" si="29"/>
        <v>No</v>
      </c>
      <c r="AF1869" s="28"/>
      <c r="AG1869" s="21"/>
    </row>
    <row r="1870" spans="1:33">
      <c r="A1870" s="8" t="s">
        <v>6316</v>
      </c>
      <c r="B1870" s="8" t="s">
        <v>6317</v>
      </c>
      <c r="C1870" s="9" t="s">
        <v>42</v>
      </c>
      <c r="D1870" s="185" t="s">
        <v>6318</v>
      </c>
      <c r="E1870" s="188" t="s">
        <v>6319</v>
      </c>
      <c r="F1870" s="9" t="s">
        <v>83</v>
      </c>
      <c r="G1870" s="9" t="s">
        <v>147</v>
      </c>
      <c r="H1870" s="10">
        <v>0</v>
      </c>
      <c r="I1870" s="11">
        <v>3</v>
      </c>
      <c r="J1870" s="24">
        <v>0</v>
      </c>
      <c r="K1870" s="20"/>
      <c r="L1870" s="14">
        <v>0</v>
      </c>
      <c r="N1870" s="21">
        <v>0</v>
      </c>
      <c r="P1870" s="21">
        <v>0</v>
      </c>
      <c r="R1870" s="21">
        <v>0</v>
      </c>
      <c r="T1870" s="21">
        <v>0</v>
      </c>
      <c r="V1870" s="21">
        <v>0</v>
      </c>
      <c r="X1870" s="21">
        <v>0</v>
      </c>
      <c r="Z1870" s="21">
        <v>6968</v>
      </c>
      <c r="AB1870" s="22">
        <v>6968</v>
      </c>
      <c r="AD1870" s="5" t="str">
        <f t="shared" si="29"/>
        <v>No</v>
      </c>
      <c r="AF1870" s="28"/>
      <c r="AG1870" s="21"/>
    </row>
    <row r="1871" spans="1:33">
      <c r="A1871" s="8" t="s">
        <v>3855</v>
      </c>
      <c r="B1871" s="8" t="s">
        <v>6482</v>
      </c>
      <c r="C1871" s="9" t="s">
        <v>278</v>
      </c>
      <c r="D1871" s="185" t="s">
        <v>3856</v>
      </c>
      <c r="E1871" s="188" t="s">
        <v>3857</v>
      </c>
      <c r="F1871" s="9" t="s">
        <v>157</v>
      </c>
      <c r="G1871" s="9" t="s">
        <v>147</v>
      </c>
      <c r="H1871" s="10">
        <v>0</v>
      </c>
      <c r="I1871" s="11">
        <v>3</v>
      </c>
      <c r="J1871" s="24">
        <v>0</v>
      </c>
      <c r="K1871" s="20"/>
      <c r="L1871" s="14">
        <v>0</v>
      </c>
      <c r="N1871" s="21">
        <v>0</v>
      </c>
      <c r="P1871" s="21">
        <v>0</v>
      </c>
      <c r="R1871" s="21">
        <v>0</v>
      </c>
      <c r="T1871" s="21">
        <v>0</v>
      </c>
      <c r="V1871" s="21">
        <v>0</v>
      </c>
      <c r="X1871" s="21">
        <v>0</v>
      </c>
      <c r="Z1871" s="21">
        <v>16631</v>
      </c>
      <c r="AB1871" s="22">
        <v>16631</v>
      </c>
      <c r="AD1871" s="5" t="str">
        <f t="shared" si="29"/>
        <v>No</v>
      </c>
      <c r="AF1871" s="28"/>
      <c r="AG1871" s="21"/>
    </row>
    <row r="1872" spans="1:33">
      <c r="A1872" s="8" t="s">
        <v>978</v>
      </c>
      <c r="B1872" s="8" t="s">
        <v>6079</v>
      </c>
      <c r="C1872" s="9" t="s">
        <v>129</v>
      </c>
      <c r="D1872" s="185" t="s">
        <v>979</v>
      </c>
      <c r="E1872" s="188" t="s">
        <v>980</v>
      </c>
      <c r="F1872" s="9" t="s">
        <v>83</v>
      </c>
      <c r="G1872" s="9" t="s">
        <v>147</v>
      </c>
      <c r="H1872" s="10">
        <v>0</v>
      </c>
      <c r="I1872" s="11">
        <v>3</v>
      </c>
      <c r="J1872" s="24">
        <v>0</v>
      </c>
      <c r="K1872" s="20"/>
      <c r="L1872" s="14">
        <v>0</v>
      </c>
      <c r="N1872" s="21">
        <v>0</v>
      </c>
      <c r="P1872" s="21">
        <v>0</v>
      </c>
      <c r="R1872" s="21">
        <v>0</v>
      </c>
      <c r="T1872" s="21">
        <v>0</v>
      </c>
      <c r="V1872" s="21">
        <v>0</v>
      </c>
      <c r="X1872" s="21">
        <v>0</v>
      </c>
      <c r="Z1872" s="21">
        <v>0</v>
      </c>
      <c r="AB1872" s="22">
        <v>0</v>
      </c>
      <c r="AD1872" s="5" t="str">
        <f t="shared" si="29"/>
        <v>No</v>
      </c>
      <c r="AF1872" s="28"/>
      <c r="AG1872" s="21"/>
    </row>
    <row r="1873" spans="1:33">
      <c r="A1873" s="8" t="s">
        <v>2385</v>
      </c>
      <c r="B1873" s="8" t="s">
        <v>2386</v>
      </c>
      <c r="C1873" s="9" t="s">
        <v>46</v>
      </c>
      <c r="D1873" s="185" t="s">
        <v>2387</v>
      </c>
      <c r="E1873" s="188" t="s">
        <v>2388</v>
      </c>
      <c r="F1873" s="9" t="s">
        <v>88</v>
      </c>
      <c r="G1873" s="9" t="s">
        <v>147</v>
      </c>
      <c r="H1873" s="10">
        <v>0</v>
      </c>
      <c r="I1873" s="11">
        <v>3</v>
      </c>
      <c r="J1873" s="24">
        <v>0</v>
      </c>
      <c r="K1873" s="20"/>
      <c r="L1873" s="14">
        <v>0</v>
      </c>
      <c r="N1873" s="21">
        <v>0</v>
      </c>
      <c r="P1873" s="21">
        <v>0</v>
      </c>
      <c r="R1873" s="21">
        <v>0</v>
      </c>
      <c r="T1873" s="21">
        <v>0</v>
      </c>
      <c r="V1873" s="21">
        <v>0</v>
      </c>
      <c r="X1873" s="21">
        <v>0</v>
      </c>
      <c r="Z1873" s="21">
        <v>82375</v>
      </c>
      <c r="AB1873" s="22">
        <v>82375</v>
      </c>
      <c r="AD1873" s="5" t="str">
        <f t="shared" si="29"/>
        <v>No</v>
      </c>
      <c r="AF1873" s="28"/>
      <c r="AG1873" s="21"/>
    </row>
    <row r="1874" spans="1:33">
      <c r="A1874" s="8" t="s">
        <v>375</v>
      </c>
      <c r="B1874" s="8" t="s">
        <v>6479</v>
      </c>
      <c r="C1874" s="9" t="s">
        <v>73</v>
      </c>
      <c r="D1874" s="185" t="s">
        <v>376</v>
      </c>
      <c r="E1874" s="188" t="s">
        <v>377</v>
      </c>
      <c r="F1874" s="9" t="s">
        <v>83</v>
      </c>
      <c r="G1874" s="9" t="s">
        <v>147</v>
      </c>
      <c r="H1874" s="10">
        <v>0</v>
      </c>
      <c r="I1874" s="11">
        <v>3</v>
      </c>
      <c r="J1874" s="24">
        <v>0</v>
      </c>
      <c r="K1874" s="20"/>
      <c r="L1874" s="14">
        <v>0</v>
      </c>
      <c r="N1874" s="21">
        <v>0</v>
      </c>
      <c r="P1874" s="21">
        <v>0</v>
      </c>
      <c r="R1874" s="21">
        <v>0</v>
      </c>
      <c r="T1874" s="21">
        <v>0</v>
      </c>
      <c r="V1874" s="21">
        <v>0</v>
      </c>
      <c r="X1874" s="21">
        <v>0</v>
      </c>
      <c r="Z1874" s="21">
        <v>0</v>
      </c>
      <c r="AB1874" s="22">
        <v>0</v>
      </c>
      <c r="AD1874" s="5" t="str">
        <f t="shared" si="29"/>
        <v>No</v>
      </c>
      <c r="AF1874" s="28"/>
      <c r="AG1874" s="21"/>
    </row>
    <row r="1875" spans="1:33">
      <c r="A1875" s="8" t="s">
        <v>3825</v>
      </c>
      <c r="B1875" s="8" t="s">
        <v>6486</v>
      </c>
      <c r="C1875" s="9" t="s">
        <v>278</v>
      </c>
      <c r="D1875" s="185" t="s">
        <v>3826</v>
      </c>
      <c r="E1875" s="188" t="s">
        <v>3827</v>
      </c>
      <c r="F1875" s="9" t="s">
        <v>157</v>
      </c>
      <c r="G1875" s="9" t="s">
        <v>147</v>
      </c>
      <c r="H1875" s="10">
        <v>0</v>
      </c>
      <c r="I1875" s="11">
        <v>3</v>
      </c>
      <c r="J1875" s="24">
        <v>0</v>
      </c>
      <c r="K1875" s="20"/>
      <c r="L1875" s="14">
        <v>0</v>
      </c>
      <c r="N1875" s="21">
        <v>0</v>
      </c>
      <c r="P1875" s="21">
        <v>0</v>
      </c>
      <c r="R1875" s="21">
        <v>0</v>
      </c>
      <c r="T1875" s="21">
        <v>0</v>
      </c>
      <c r="V1875" s="21">
        <v>0</v>
      </c>
      <c r="X1875" s="21">
        <v>0</v>
      </c>
      <c r="Z1875" s="21">
        <v>7541</v>
      </c>
      <c r="AB1875" s="22">
        <v>7541</v>
      </c>
      <c r="AD1875" s="5" t="str">
        <f t="shared" si="29"/>
        <v>No</v>
      </c>
      <c r="AF1875" s="28"/>
      <c r="AG1875" s="21"/>
    </row>
    <row r="1876" spans="1:33">
      <c r="A1876" s="8" t="s">
        <v>6678</v>
      </c>
      <c r="B1876" s="8" t="s">
        <v>6679</v>
      </c>
      <c r="C1876" s="9" t="s">
        <v>39</v>
      </c>
      <c r="D1876" s="185"/>
      <c r="E1876" s="188" t="s">
        <v>6680</v>
      </c>
      <c r="F1876" s="9" t="s">
        <v>36</v>
      </c>
      <c r="G1876" s="9" t="s">
        <v>147</v>
      </c>
      <c r="H1876" s="10">
        <v>0</v>
      </c>
      <c r="I1876" s="11">
        <v>3</v>
      </c>
      <c r="J1876" s="24">
        <v>0</v>
      </c>
      <c r="K1876" s="20"/>
      <c r="L1876" s="14">
        <v>0</v>
      </c>
      <c r="N1876" s="21">
        <v>0</v>
      </c>
      <c r="P1876" s="21">
        <v>0</v>
      </c>
      <c r="R1876" s="21">
        <v>0</v>
      </c>
      <c r="T1876" s="21">
        <v>0</v>
      </c>
      <c r="V1876" s="21">
        <v>0</v>
      </c>
      <c r="X1876" s="21">
        <v>0</v>
      </c>
      <c r="Z1876" s="21">
        <v>0</v>
      </c>
      <c r="AB1876" s="22">
        <v>0</v>
      </c>
      <c r="AD1876" s="5" t="str">
        <f t="shared" si="29"/>
        <v>No</v>
      </c>
      <c r="AF1876" s="28"/>
      <c r="AG1876" s="21"/>
    </row>
    <row r="1877" spans="1:33">
      <c r="A1877" s="8" t="s">
        <v>6017</v>
      </c>
      <c r="B1877" s="8" t="s">
        <v>6487</v>
      </c>
      <c r="C1877" s="9" t="s">
        <v>120</v>
      </c>
      <c r="D1877" s="185"/>
      <c r="E1877" s="188" t="s">
        <v>6018</v>
      </c>
      <c r="F1877" s="9" t="s">
        <v>83</v>
      </c>
      <c r="G1877" s="9" t="s">
        <v>147</v>
      </c>
      <c r="H1877" s="10">
        <v>0</v>
      </c>
      <c r="I1877" s="11">
        <v>3</v>
      </c>
      <c r="J1877" s="24">
        <v>0</v>
      </c>
      <c r="K1877" s="20"/>
      <c r="L1877" s="14">
        <v>0</v>
      </c>
      <c r="N1877" s="21">
        <v>0</v>
      </c>
      <c r="P1877" s="21">
        <v>0</v>
      </c>
      <c r="R1877" s="21">
        <v>0</v>
      </c>
      <c r="T1877" s="21">
        <v>0</v>
      </c>
      <c r="V1877" s="21">
        <v>0</v>
      </c>
      <c r="X1877" s="21">
        <v>0</v>
      </c>
      <c r="Z1877" s="21">
        <v>32000</v>
      </c>
      <c r="AB1877" s="22">
        <v>32000</v>
      </c>
      <c r="AD1877" s="5" t="str">
        <f t="shared" si="29"/>
        <v>No</v>
      </c>
      <c r="AF1877" s="28"/>
      <c r="AG1877" s="21"/>
    </row>
    <row r="1878" spans="1:33">
      <c r="A1878" s="8" t="s">
        <v>6692</v>
      </c>
      <c r="B1878" s="8" t="s">
        <v>6693</v>
      </c>
      <c r="C1878" s="9" t="s">
        <v>160</v>
      </c>
      <c r="D1878" s="185" t="s">
        <v>6694</v>
      </c>
      <c r="E1878" s="188">
        <v>11146</v>
      </c>
      <c r="F1878" s="9" t="s">
        <v>36</v>
      </c>
      <c r="G1878" s="9" t="s">
        <v>5756</v>
      </c>
      <c r="H1878" s="10">
        <v>0</v>
      </c>
      <c r="I1878" s="11">
        <v>3</v>
      </c>
      <c r="J1878" s="24">
        <v>0</v>
      </c>
      <c r="K1878" s="20"/>
      <c r="L1878" s="14">
        <v>0</v>
      </c>
      <c r="N1878" s="21">
        <v>0</v>
      </c>
      <c r="P1878" s="21">
        <v>0</v>
      </c>
      <c r="R1878" s="21">
        <v>0</v>
      </c>
      <c r="T1878" s="21">
        <v>0</v>
      </c>
      <c r="V1878" s="21">
        <v>0</v>
      </c>
      <c r="X1878" s="21">
        <v>0</v>
      </c>
      <c r="Z1878" s="21">
        <v>0</v>
      </c>
      <c r="AB1878" s="22">
        <v>0</v>
      </c>
      <c r="AD1878" s="5" t="str">
        <f t="shared" si="29"/>
        <v>No</v>
      </c>
      <c r="AF1878" s="28"/>
      <c r="AG1878" s="21"/>
    </row>
    <row r="1879" spans="1:33">
      <c r="A1879" s="8" t="s">
        <v>3795</v>
      </c>
      <c r="B1879" s="8" t="s">
        <v>3796</v>
      </c>
      <c r="C1879" s="9" t="s">
        <v>278</v>
      </c>
      <c r="D1879" s="185" t="s">
        <v>3797</v>
      </c>
      <c r="E1879" s="188" t="s">
        <v>3798</v>
      </c>
      <c r="F1879" s="9" t="s">
        <v>83</v>
      </c>
      <c r="G1879" s="9" t="s">
        <v>147</v>
      </c>
      <c r="H1879" s="10">
        <v>0</v>
      </c>
      <c r="I1879" s="11">
        <v>3</v>
      </c>
      <c r="J1879" s="24">
        <v>0</v>
      </c>
      <c r="K1879" s="20"/>
      <c r="L1879" s="14">
        <v>0</v>
      </c>
      <c r="N1879" s="21">
        <v>0</v>
      </c>
      <c r="P1879" s="21">
        <v>0</v>
      </c>
      <c r="R1879" s="21">
        <v>0</v>
      </c>
      <c r="T1879" s="21">
        <v>0</v>
      </c>
      <c r="V1879" s="21">
        <v>0</v>
      </c>
      <c r="X1879" s="21">
        <v>0</v>
      </c>
      <c r="Z1879" s="21">
        <v>9757</v>
      </c>
      <c r="AB1879" s="22">
        <v>9757</v>
      </c>
      <c r="AD1879" s="5" t="str">
        <f t="shared" si="29"/>
        <v>No</v>
      </c>
      <c r="AF1879" s="28"/>
      <c r="AG1879" s="21"/>
    </row>
    <row r="1880" spans="1:33">
      <c r="A1880" s="8" t="s">
        <v>6682</v>
      </c>
      <c r="B1880" s="8" t="s">
        <v>2250</v>
      </c>
      <c r="C1880" s="9" t="s">
        <v>275</v>
      </c>
      <c r="D1880" s="185" t="s">
        <v>2251</v>
      </c>
      <c r="E1880" s="188" t="s">
        <v>2252</v>
      </c>
      <c r="F1880" s="9" t="s">
        <v>83</v>
      </c>
      <c r="G1880" s="9" t="s">
        <v>147</v>
      </c>
      <c r="H1880" s="10">
        <v>0</v>
      </c>
      <c r="I1880" s="11">
        <v>3</v>
      </c>
      <c r="J1880" s="24">
        <v>0</v>
      </c>
      <c r="K1880" s="20"/>
      <c r="L1880" s="14">
        <v>0</v>
      </c>
      <c r="N1880" s="21">
        <v>0</v>
      </c>
      <c r="P1880" s="21">
        <v>0</v>
      </c>
      <c r="R1880" s="21">
        <v>0</v>
      </c>
      <c r="T1880" s="21">
        <v>0</v>
      </c>
      <c r="V1880" s="21">
        <v>0</v>
      </c>
      <c r="X1880" s="21">
        <v>0</v>
      </c>
      <c r="Z1880" s="21">
        <v>11637</v>
      </c>
      <c r="AB1880" s="22">
        <v>11637</v>
      </c>
      <c r="AD1880" s="5" t="str">
        <f t="shared" si="29"/>
        <v>No</v>
      </c>
      <c r="AF1880" s="28"/>
      <c r="AG1880" s="21"/>
    </row>
    <row r="1881" spans="1:33">
      <c r="A1881" s="8" t="s">
        <v>3736</v>
      </c>
      <c r="B1881" s="8" t="s">
        <v>3737</v>
      </c>
      <c r="C1881" s="9" t="s">
        <v>278</v>
      </c>
      <c r="D1881" s="185" t="s">
        <v>3738</v>
      </c>
      <c r="E1881" s="188" t="s">
        <v>3739</v>
      </c>
      <c r="F1881" s="9" t="s">
        <v>157</v>
      </c>
      <c r="G1881" s="9" t="s">
        <v>147</v>
      </c>
      <c r="H1881" s="10">
        <v>0</v>
      </c>
      <c r="I1881" s="11">
        <v>3</v>
      </c>
      <c r="J1881" s="24">
        <v>0</v>
      </c>
      <c r="K1881" s="20"/>
      <c r="L1881" s="14">
        <v>0</v>
      </c>
      <c r="N1881" s="21">
        <v>0</v>
      </c>
      <c r="P1881" s="21">
        <v>0</v>
      </c>
      <c r="R1881" s="21">
        <v>0</v>
      </c>
      <c r="T1881" s="21">
        <v>0</v>
      </c>
      <c r="V1881" s="21">
        <v>0</v>
      </c>
      <c r="X1881" s="21">
        <v>0</v>
      </c>
      <c r="Z1881" s="21">
        <v>12018</v>
      </c>
      <c r="AB1881" s="22">
        <v>12018</v>
      </c>
      <c r="AD1881" s="5" t="str">
        <f t="shared" si="29"/>
        <v>No</v>
      </c>
      <c r="AF1881" s="28"/>
      <c r="AG1881" s="21"/>
    </row>
    <row r="1882" spans="1:33">
      <c r="A1882" s="8" t="s">
        <v>52</v>
      </c>
      <c r="B1882" s="8" t="s">
        <v>53</v>
      </c>
      <c r="C1882" s="9" t="s">
        <v>54</v>
      </c>
      <c r="D1882" s="185" t="s">
        <v>55</v>
      </c>
      <c r="E1882" s="188">
        <v>88200</v>
      </c>
      <c r="F1882" s="9" t="s">
        <v>36</v>
      </c>
      <c r="G1882" s="9" t="s">
        <v>5756</v>
      </c>
      <c r="H1882" s="10">
        <v>0</v>
      </c>
      <c r="I1882" s="11">
        <v>3</v>
      </c>
      <c r="J1882" s="24">
        <v>0</v>
      </c>
      <c r="K1882" s="20"/>
      <c r="L1882" s="14">
        <v>0</v>
      </c>
      <c r="N1882" s="21">
        <v>0</v>
      </c>
      <c r="P1882" s="21">
        <v>0</v>
      </c>
      <c r="R1882" s="21">
        <v>0</v>
      </c>
      <c r="T1882" s="21">
        <v>0</v>
      </c>
      <c r="V1882" s="21">
        <v>0</v>
      </c>
      <c r="X1882" s="21">
        <v>0</v>
      </c>
      <c r="Z1882" s="21">
        <v>0</v>
      </c>
      <c r="AB1882" s="22">
        <v>0</v>
      </c>
      <c r="AD1882" s="5" t="str">
        <f t="shared" si="29"/>
        <v>No</v>
      </c>
      <c r="AF1882" s="28"/>
      <c r="AG1882" s="21"/>
    </row>
    <row r="1883" spans="1:33">
      <c r="A1883" s="8" t="s">
        <v>4751</v>
      </c>
      <c r="B1883" s="8" t="s">
        <v>2729</v>
      </c>
      <c r="C1883" s="9" t="s">
        <v>65</v>
      </c>
      <c r="D1883" s="185" t="s">
        <v>4752</v>
      </c>
      <c r="E1883" s="188">
        <v>14</v>
      </c>
      <c r="F1883" s="9" t="s">
        <v>36</v>
      </c>
      <c r="G1883" s="9" t="s">
        <v>5756</v>
      </c>
      <c r="H1883" s="10">
        <v>0</v>
      </c>
      <c r="I1883" s="11">
        <v>3</v>
      </c>
      <c r="J1883" s="24">
        <v>0</v>
      </c>
      <c r="K1883" s="20"/>
      <c r="L1883" s="14">
        <v>0</v>
      </c>
      <c r="N1883" s="21">
        <v>0</v>
      </c>
      <c r="P1883" s="21">
        <v>0</v>
      </c>
      <c r="R1883" s="21">
        <v>0</v>
      </c>
      <c r="T1883" s="21">
        <v>0</v>
      </c>
      <c r="V1883" s="21">
        <v>0</v>
      </c>
      <c r="X1883" s="21">
        <v>0</v>
      </c>
      <c r="Z1883" s="21">
        <v>87694</v>
      </c>
      <c r="AB1883" s="22">
        <v>87694</v>
      </c>
      <c r="AD1883" s="5" t="str">
        <f t="shared" si="29"/>
        <v>No</v>
      </c>
      <c r="AF1883" s="28"/>
      <c r="AG1883" s="21"/>
    </row>
    <row r="1884" spans="1:33">
      <c r="A1884" s="8" t="s">
        <v>5034</v>
      </c>
      <c r="B1884" s="8" t="s">
        <v>5035</v>
      </c>
      <c r="C1884" s="9" t="s">
        <v>91</v>
      </c>
      <c r="D1884" s="185" t="s">
        <v>5036</v>
      </c>
      <c r="E1884" s="188" t="s">
        <v>5037</v>
      </c>
      <c r="F1884" s="9" t="s">
        <v>83</v>
      </c>
      <c r="G1884" s="9" t="s">
        <v>147</v>
      </c>
      <c r="H1884" s="10">
        <v>0</v>
      </c>
      <c r="I1884" s="11">
        <v>3</v>
      </c>
      <c r="J1884" s="24">
        <v>0</v>
      </c>
      <c r="K1884" s="20"/>
      <c r="L1884" s="14">
        <v>0</v>
      </c>
      <c r="N1884" s="21">
        <v>0</v>
      </c>
      <c r="P1884" s="21">
        <v>0</v>
      </c>
      <c r="R1884" s="21">
        <v>0</v>
      </c>
      <c r="T1884" s="21">
        <v>0</v>
      </c>
      <c r="V1884" s="21">
        <v>0</v>
      </c>
      <c r="X1884" s="21">
        <v>0</v>
      </c>
      <c r="Z1884" s="21">
        <v>347689</v>
      </c>
      <c r="AB1884" s="22">
        <v>347689</v>
      </c>
      <c r="AD1884" s="5" t="str">
        <f t="shared" si="29"/>
        <v>No</v>
      </c>
      <c r="AF1884" s="28"/>
      <c r="AG1884" s="21"/>
    </row>
    <row r="1885" spans="1:33">
      <c r="A1885" s="8" t="s">
        <v>2197</v>
      </c>
      <c r="B1885" s="8" t="s">
        <v>2198</v>
      </c>
      <c r="C1885" s="9" t="s">
        <v>275</v>
      </c>
      <c r="D1885" s="185" t="s">
        <v>2199</v>
      </c>
      <c r="E1885" s="188" t="s">
        <v>2200</v>
      </c>
      <c r="F1885" s="9" t="s">
        <v>157</v>
      </c>
      <c r="G1885" s="9" t="s">
        <v>147</v>
      </c>
      <c r="H1885" s="10">
        <v>0</v>
      </c>
      <c r="I1885" s="11">
        <v>3</v>
      </c>
      <c r="J1885" s="24">
        <v>0</v>
      </c>
      <c r="K1885" s="20"/>
      <c r="L1885" s="14">
        <v>0</v>
      </c>
      <c r="N1885" s="21">
        <v>0</v>
      </c>
      <c r="P1885" s="21">
        <v>0</v>
      </c>
      <c r="R1885" s="21">
        <v>0</v>
      </c>
      <c r="T1885" s="21">
        <v>0</v>
      </c>
      <c r="V1885" s="21">
        <v>0</v>
      </c>
      <c r="X1885" s="21">
        <v>0</v>
      </c>
      <c r="Z1885" s="21">
        <v>10797</v>
      </c>
      <c r="AB1885" s="22">
        <v>10797</v>
      </c>
      <c r="AD1885" s="5" t="str">
        <f t="shared" si="29"/>
        <v>No</v>
      </c>
      <c r="AF1885" s="28"/>
      <c r="AG1885" s="21"/>
    </row>
    <row r="1886" spans="1:33">
      <c r="A1886" s="8" t="s">
        <v>2163</v>
      </c>
      <c r="B1886" s="8" t="s">
        <v>2164</v>
      </c>
      <c r="C1886" s="9" t="s">
        <v>275</v>
      </c>
      <c r="D1886" s="185" t="s">
        <v>2165</v>
      </c>
      <c r="E1886" s="188" t="s">
        <v>2166</v>
      </c>
      <c r="F1886" s="9" t="s">
        <v>83</v>
      </c>
      <c r="G1886" s="9" t="s">
        <v>147</v>
      </c>
      <c r="H1886" s="10">
        <v>0</v>
      </c>
      <c r="I1886" s="11">
        <v>3</v>
      </c>
      <c r="J1886" s="24">
        <v>0</v>
      </c>
      <c r="K1886" s="20"/>
      <c r="L1886" s="14">
        <v>0</v>
      </c>
      <c r="N1886" s="21">
        <v>0</v>
      </c>
      <c r="P1886" s="21">
        <v>0</v>
      </c>
      <c r="R1886" s="21">
        <v>0</v>
      </c>
      <c r="T1886" s="21">
        <v>0</v>
      </c>
      <c r="V1886" s="21">
        <v>0</v>
      </c>
      <c r="X1886" s="21">
        <v>0</v>
      </c>
      <c r="Z1886" s="21">
        <v>11015</v>
      </c>
      <c r="AB1886" s="22">
        <v>11015</v>
      </c>
      <c r="AD1886" s="5" t="str">
        <f t="shared" si="29"/>
        <v>No</v>
      </c>
      <c r="AF1886" s="28"/>
      <c r="AG1886" s="21"/>
    </row>
    <row r="1887" spans="1:33">
      <c r="A1887" s="8" t="s">
        <v>3873</v>
      </c>
      <c r="B1887" s="8" t="s">
        <v>3874</v>
      </c>
      <c r="C1887" s="9" t="s">
        <v>278</v>
      </c>
      <c r="D1887" s="185" t="s">
        <v>3875</v>
      </c>
      <c r="E1887" s="188" t="s">
        <v>3876</v>
      </c>
      <c r="F1887" s="9" t="s">
        <v>83</v>
      </c>
      <c r="G1887" s="9" t="s">
        <v>147</v>
      </c>
      <c r="H1887" s="10">
        <v>0</v>
      </c>
      <c r="I1887" s="11">
        <v>3</v>
      </c>
      <c r="J1887" s="24">
        <v>0</v>
      </c>
      <c r="K1887" s="20"/>
      <c r="L1887" s="14">
        <v>0</v>
      </c>
      <c r="N1887" s="21">
        <v>0</v>
      </c>
      <c r="P1887" s="21">
        <v>0</v>
      </c>
      <c r="R1887" s="21">
        <v>0</v>
      </c>
      <c r="T1887" s="21">
        <v>0</v>
      </c>
      <c r="V1887" s="21">
        <v>0</v>
      </c>
      <c r="X1887" s="21">
        <v>0</v>
      </c>
      <c r="Z1887" s="21">
        <v>7777</v>
      </c>
      <c r="AB1887" s="22">
        <v>7777</v>
      </c>
      <c r="AD1887" s="5" t="str">
        <f t="shared" si="29"/>
        <v>No</v>
      </c>
      <c r="AF1887" s="28"/>
      <c r="AG1887" s="21"/>
    </row>
    <row r="1888" spans="1:33">
      <c r="A1888" s="8" t="s">
        <v>960</v>
      </c>
      <c r="B1888" s="8" t="s">
        <v>961</v>
      </c>
      <c r="C1888" s="9" t="s">
        <v>129</v>
      </c>
      <c r="D1888" s="185" t="s">
        <v>962</v>
      </c>
      <c r="E1888" s="188" t="s">
        <v>963</v>
      </c>
      <c r="F1888" s="9" t="s">
        <v>83</v>
      </c>
      <c r="G1888" s="9" t="s">
        <v>147</v>
      </c>
      <c r="H1888" s="10">
        <v>0</v>
      </c>
      <c r="I1888" s="11">
        <v>3</v>
      </c>
      <c r="J1888" s="24">
        <v>0</v>
      </c>
      <c r="K1888" s="20"/>
      <c r="L1888" s="14">
        <v>0</v>
      </c>
      <c r="N1888" s="21">
        <v>0</v>
      </c>
      <c r="P1888" s="21">
        <v>0</v>
      </c>
      <c r="R1888" s="21">
        <v>0</v>
      </c>
      <c r="T1888" s="21">
        <v>0</v>
      </c>
      <c r="V1888" s="21">
        <v>0</v>
      </c>
      <c r="X1888" s="21">
        <v>0</v>
      </c>
      <c r="Z1888" s="21">
        <v>0</v>
      </c>
      <c r="AB1888" s="22">
        <v>0</v>
      </c>
      <c r="AD1888" s="5" t="str">
        <f t="shared" si="29"/>
        <v>No</v>
      </c>
      <c r="AF1888" s="28"/>
      <c r="AG1888" s="21"/>
    </row>
    <row r="1889" spans="1:33">
      <c r="A1889" s="8" t="s">
        <v>929</v>
      </c>
      <c r="B1889" s="8" t="s">
        <v>436</v>
      </c>
      <c r="C1889" s="9" t="s">
        <v>129</v>
      </c>
      <c r="D1889" s="185" t="s">
        <v>930</v>
      </c>
      <c r="E1889" s="188" t="s">
        <v>931</v>
      </c>
      <c r="F1889" s="9" t="s">
        <v>83</v>
      </c>
      <c r="G1889" s="9" t="s">
        <v>147</v>
      </c>
      <c r="H1889" s="10">
        <v>0</v>
      </c>
      <c r="I1889" s="11">
        <v>3</v>
      </c>
      <c r="J1889" s="24">
        <v>0</v>
      </c>
      <c r="K1889" s="20"/>
      <c r="L1889" s="14">
        <v>0</v>
      </c>
      <c r="N1889" s="21">
        <v>0</v>
      </c>
      <c r="P1889" s="21">
        <v>0</v>
      </c>
      <c r="R1889" s="21">
        <v>0</v>
      </c>
      <c r="T1889" s="21">
        <v>0</v>
      </c>
      <c r="V1889" s="21">
        <v>0</v>
      </c>
      <c r="X1889" s="21">
        <v>0</v>
      </c>
      <c r="Z1889" s="21">
        <v>4790</v>
      </c>
      <c r="AB1889" s="22">
        <v>4790</v>
      </c>
      <c r="AD1889" s="5" t="str">
        <f t="shared" si="29"/>
        <v>No</v>
      </c>
      <c r="AF1889" s="28"/>
      <c r="AG1889" s="21"/>
    </row>
    <row r="1890" spans="1:33">
      <c r="A1890" s="8" t="s">
        <v>988</v>
      </c>
      <c r="B1890" s="8" t="s">
        <v>989</v>
      </c>
      <c r="C1890" s="9" t="s">
        <v>129</v>
      </c>
      <c r="D1890" s="185" t="s">
        <v>990</v>
      </c>
      <c r="E1890" s="188" t="s">
        <v>991</v>
      </c>
      <c r="F1890" s="9" t="s">
        <v>83</v>
      </c>
      <c r="G1890" s="9" t="s">
        <v>147</v>
      </c>
      <c r="H1890" s="10">
        <v>0</v>
      </c>
      <c r="I1890" s="11">
        <v>3</v>
      </c>
      <c r="J1890" s="24">
        <v>0</v>
      </c>
      <c r="K1890" s="20"/>
      <c r="L1890" s="14">
        <v>0</v>
      </c>
      <c r="N1890" s="21">
        <v>0</v>
      </c>
      <c r="P1890" s="21">
        <v>0</v>
      </c>
      <c r="R1890" s="21">
        <v>0</v>
      </c>
      <c r="T1890" s="21">
        <v>0</v>
      </c>
      <c r="V1890" s="21">
        <v>0</v>
      </c>
      <c r="X1890" s="21">
        <v>0</v>
      </c>
      <c r="Z1890" s="21">
        <v>0</v>
      </c>
      <c r="AB1890" s="22">
        <v>0</v>
      </c>
      <c r="AD1890" s="5" t="str">
        <f t="shared" si="29"/>
        <v>No</v>
      </c>
      <c r="AF1890" s="28"/>
      <c r="AG1890" s="21"/>
    </row>
    <row r="1891" spans="1:33">
      <c r="A1891" s="8" t="s">
        <v>4733</v>
      </c>
      <c r="B1891" s="8" t="s">
        <v>4734</v>
      </c>
      <c r="C1891" s="9" t="s">
        <v>79</v>
      </c>
      <c r="D1891" s="185" t="s">
        <v>4735</v>
      </c>
      <c r="E1891" s="188" t="s">
        <v>4736</v>
      </c>
      <c r="F1891" s="9" t="s">
        <v>83</v>
      </c>
      <c r="G1891" s="9" t="s">
        <v>147</v>
      </c>
      <c r="H1891" s="10">
        <v>0</v>
      </c>
      <c r="I1891" s="11">
        <v>3</v>
      </c>
      <c r="J1891" s="24">
        <v>0</v>
      </c>
      <c r="K1891" s="20"/>
      <c r="L1891" s="14">
        <v>0</v>
      </c>
      <c r="N1891" s="21">
        <v>0</v>
      </c>
      <c r="P1891" s="21">
        <v>0</v>
      </c>
      <c r="R1891" s="21">
        <v>0</v>
      </c>
      <c r="T1891" s="21">
        <v>0</v>
      </c>
      <c r="V1891" s="21">
        <v>0</v>
      </c>
      <c r="X1891" s="21">
        <v>0</v>
      </c>
      <c r="Z1891" s="21">
        <v>20000</v>
      </c>
      <c r="AB1891" s="22">
        <v>20000</v>
      </c>
      <c r="AD1891" s="5" t="str">
        <f t="shared" si="29"/>
        <v>No</v>
      </c>
      <c r="AF1891" s="28"/>
      <c r="AG1891" s="21"/>
    </row>
    <row r="1892" spans="1:33">
      <c r="A1892" s="8" t="s">
        <v>5343</v>
      </c>
      <c r="B1892" s="8" t="s">
        <v>5344</v>
      </c>
      <c r="C1892" s="9" t="s">
        <v>58</v>
      </c>
      <c r="D1892" s="185" t="s">
        <v>5345</v>
      </c>
      <c r="E1892" s="188" t="s">
        <v>5346</v>
      </c>
      <c r="F1892" s="9" t="s">
        <v>83</v>
      </c>
      <c r="G1892" s="9" t="s">
        <v>147</v>
      </c>
      <c r="H1892" s="10">
        <v>0</v>
      </c>
      <c r="I1892" s="11">
        <v>3</v>
      </c>
      <c r="J1892" s="24">
        <v>0</v>
      </c>
      <c r="K1892" s="20"/>
      <c r="L1892" s="14">
        <v>0</v>
      </c>
      <c r="N1892" s="21">
        <v>0</v>
      </c>
      <c r="P1892" s="21">
        <v>0</v>
      </c>
      <c r="R1892" s="21">
        <v>0</v>
      </c>
      <c r="T1892" s="21">
        <v>0</v>
      </c>
      <c r="V1892" s="21">
        <v>0</v>
      </c>
      <c r="X1892" s="21">
        <v>0</v>
      </c>
      <c r="Z1892" s="21">
        <v>55518</v>
      </c>
      <c r="AB1892" s="22">
        <v>55518</v>
      </c>
      <c r="AD1892" s="5" t="str">
        <f t="shared" si="29"/>
        <v>No</v>
      </c>
      <c r="AF1892" s="28"/>
      <c r="AG1892" s="21"/>
    </row>
    <row r="1893" spans="1:33">
      <c r="A1893" s="8" t="s">
        <v>5678</v>
      </c>
      <c r="B1893" s="8" t="s">
        <v>6691</v>
      </c>
      <c r="C1893" s="9" t="s">
        <v>254</v>
      </c>
      <c r="D1893" s="185" t="s">
        <v>5679</v>
      </c>
      <c r="E1893" s="188" t="s">
        <v>5680</v>
      </c>
      <c r="F1893" s="9" t="s">
        <v>83</v>
      </c>
      <c r="G1893" s="9" t="s">
        <v>147</v>
      </c>
      <c r="H1893" s="10">
        <v>0</v>
      </c>
      <c r="I1893" s="11">
        <v>3</v>
      </c>
      <c r="J1893" s="24">
        <v>0</v>
      </c>
      <c r="K1893" s="20"/>
      <c r="L1893" s="14">
        <v>0</v>
      </c>
      <c r="N1893" s="21">
        <v>0</v>
      </c>
      <c r="P1893" s="21">
        <v>0</v>
      </c>
      <c r="R1893" s="21">
        <v>0</v>
      </c>
      <c r="T1893" s="21">
        <v>0</v>
      </c>
      <c r="V1893" s="21">
        <v>0</v>
      </c>
      <c r="X1893" s="21">
        <v>0</v>
      </c>
      <c r="Z1893" s="21">
        <v>0</v>
      </c>
      <c r="AB1893" s="22">
        <v>0</v>
      </c>
      <c r="AD1893" s="5" t="str">
        <f t="shared" si="29"/>
        <v>No</v>
      </c>
      <c r="AF1893" s="28"/>
      <c r="AG1893" s="21"/>
    </row>
    <row r="1894" spans="1:33">
      <c r="A1894" s="8" t="s">
        <v>6307</v>
      </c>
      <c r="B1894" s="8" t="s">
        <v>6170</v>
      </c>
      <c r="C1894" s="9" t="s">
        <v>91</v>
      </c>
      <c r="D1894" s="185"/>
      <c r="E1894" s="188">
        <v>90279</v>
      </c>
      <c r="F1894" s="9" t="s">
        <v>83</v>
      </c>
      <c r="G1894" s="9" t="s">
        <v>5756</v>
      </c>
      <c r="H1894" s="10">
        <v>12150996</v>
      </c>
      <c r="I1894" s="11">
        <v>3</v>
      </c>
      <c r="J1894" s="24">
        <v>0</v>
      </c>
      <c r="K1894" s="20"/>
      <c r="L1894" s="14">
        <v>0</v>
      </c>
      <c r="N1894" s="21">
        <v>0</v>
      </c>
      <c r="P1894" s="21">
        <v>0</v>
      </c>
      <c r="R1894" s="21">
        <v>0</v>
      </c>
      <c r="T1894" s="21">
        <v>0</v>
      </c>
      <c r="V1894" s="21">
        <v>0</v>
      </c>
      <c r="X1894" s="21">
        <v>0</v>
      </c>
      <c r="Z1894" s="21">
        <v>0</v>
      </c>
      <c r="AB1894" s="22">
        <v>0</v>
      </c>
      <c r="AD1894" s="5" t="str">
        <f t="shared" si="29"/>
        <v>No</v>
      </c>
      <c r="AF1894" s="28"/>
      <c r="AG1894" s="21"/>
    </row>
    <row r="1895" spans="1:33">
      <c r="A1895" s="8" t="s">
        <v>5374</v>
      </c>
      <c r="B1895" s="8" t="s">
        <v>5375</v>
      </c>
      <c r="C1895" s="9" t="s">
        <v>58</v>
      </c>
      <c r="D1895" s="185" t="s">
        <v>5376</v>
      </c>
      <c r="E1895" s="188" t="s">
        <v>5377</v>
      </c>
      <c r="F1895" s="9" t="s">
        <v>83</v>
      </c>
      <c r="G1895" s="9" t="s">
        <v>147</v>
      </c>
      <c r="H1895" s="10">
        <v>0</v>
      </c>
      <c r="I1895" s="11">
        <v>3</v>
      </c>
      <c r="J1895" s="24">
        <v>0</v>
      </c>
      <c r="K1895" s="20"/>
      <c r="L1895" s="14">
        <v>0</v>
      </c>
      <c r="N1895" s="21">
        <v>0</v>
      </c>
      <c r="P1895" s="21">
        <v>0</v>
      </c>
      <c r="R1895" s="21">
        <v>0</v>
      </c>
      <c r="T1895" s="21">
        <v>0</v>
      </c>
      <c r="V1895" s="21">
        <v>0</v>
      </c>
      <c r="X1895" s="21">
        <v>0</v>
      </c>
      <c r="Z1895" s="21">
        <v>48658</v>
      </c>
      <c r="AB1895" s="22">
        <v>48658</v>
      </c>
      <c r="AD1895" s="5" t="str">
        <f t="shared" si="29"/>
        <v>No</v>
      </c>
      <c r="AF1895" s="28"/>
      <c r="AG1895" s="21"/>
    </row>
    <row r="1896" spans="1:33">
      <c r="A1896" s="8" t="s">
        <v>6687</v>
      </c>
      <c r="B1896" s="8" t="s">
        <v>6688</v>
      </c>
      <c r="C1896" s="9" t="s">
        <v>454</v>
      </c>
      <c r="D1896" s="185" t="s">
        <v>6689</v>
      </c>
      <c r="E1896" s="188" t="s">
        <v>6690</v>
      </c>
      <c r="F1896" s="9" t="s">
        <v>83</v>
      </c>
      <c r="G1896" s="9" t="s">
        <v>147</v>
      </c>
      <c r="H1896" s="10">
        <v>0</v>
      </c>
      <c r="I1896" s="11">
        <v>3</v>
      </c>
      <c r="J1896" s="24">
        <v>0</v>
      </c>
      <c r="K1896" s="20"/>
      <c r="L1896" s="14">
        <v>0</v>
      </c>
      <c r="N1896" s="21">
        <v>0</v>
      </c>
      <c r="P1896" s="21">
        <v>0</v>
      </c>
      <c r="R1896" s="21">
        <v>0</v>
      </c>
      <c r="T1896" s="21">
        <v>0</v>
      </c>
      <c r="V1896" s="21">
        <v>0</v>
      </c>
      <c r="X1896" s="21">
        <v>0</v>
      </c>
      <c r="Z1896" s="21">
        <v>0</v>
      </c>
      <c r="AB1896" s="22">
        <v>0</v>
      </c>
      <c r="AD1896" s="5" t="str">
        <f t="shared" si="29"/>
        <v>No</v>
      </c>
      <c r="AF1896" s="28"/>
      <c r="AG1896" s="21"/>
    </row>
    <row r="1897" spans="1:33">
      <c r="A1897" s="8" t="s">
        <v>1942</v>
      </c>
      <c r="B1897" s="8" t="s">
        <v>1943</v>
      </c>
      <c r="C1897" s="9" t="s">
        <v>124</v>
      </c>
      <c r="D1897" s="185">
        <v>6112</v>
      </c>
      <c r="E1897" s="188">
        <v>60112</v>
      </c>
      <c r="F1897" s="9" t="s">
        <v>88</v>
      </c>
      <c r="G1897" s="9" t="s">
        <v>5756</v>
      </c>
      <c r="H1897" s="10">
        <v>899703</v>
      </c>
      <c r="I1897" s="11">
        <v>3</v>
      </c>
      <c r="J1897" s="24">
        <v>0</v>
      </c>
      <c r="K1897" s="20"/>
      <c r="L1897" s="14">
        <v>0</v>
      </c>
      <c r="N1897" s="21">
        <v>0</v>
      </c>
      <c r="P1897" s="21">
        <v>0</v>
      </c>
      <c r="R1897" s="21">
        <v>0</v>
      </c>
      <c r="T1897" s="21">
        <v>0</v>
      </c>
      <c r="V1897" s="21">
        <v>0</v>
      </c>
      <c r="X1897" s="21">
        <v>0</v>
      </c>
      <c r="Z1897" s="21">
        <v>0</v>
      </c>
      <c r="AB1897" s="22">
        <v>0</v>
      </c>
      <c r="AD1897" s="5" t="str">
        <f t="shared" si="29"/>
        <v>No</v>
      </c>
      <c r="AF1897" s="28"/>
      <c r="AG1897" s="21"/>
    </row>
    <row r="1898" spans="1:33">
      <c r="A1898" s="8" t="s">
        <v>3782</v>
      </c>
      <c r="B1898" s="8" t="s">
        <v>3783</v>
      </c>
      <c r="C1898" s="9" t="s">
        <v>278</v>
      </c>
      <c r="D1898" s="185" t="s">
        <v>3784</v>
      </c>
      <c r="E1898" s="188" t="s">
        <v>3785</v>
      </c>
      <c r="F1898" s="9" t="s">
        <v>157</v>
      </c>
      <c r="G1898" s="9" t="s">
        <v>147</v>
      </c>
      <c r="H1898" s="10">
        <v>0</v>
      </c>
      <c r="I1898" s="11">
        <v>3</v>
      </c>
      <c r="J1898" s="24">
        <v>0</v>
      </c>
      <c r="K1898" s="20"/>
      <c r="L1898" s="14">
        <v>0</v>
      </c>
      <c r="N1898" s="21">
        <v>0</v>
      </c>
      <c r="P1898" s="21">
        <v>0</v>
      </c>
      <c r="R1898" s="21">
        <v>0</v>
      </c>
      <c r="T1898" s="21">
        <v>0</v>
      </c>
      <c r="V1898" s="21">
        <v>0</v>
      </c>
      <c r="X1898" s="21">
        <v>0</v>
      </c>
      <c r="Z1898" s="21">
        <v>27350</v>
      </c>
      <c r="AB1898" s="22">
        <v>27350</v>
      </c>
      <c r="AD1898" s="5" t="str">
        <f t="shared" si="29"/>
        <v>No</v>
      </c>
      <c r="AF1898" s="28"/>
      <c r="AG1898" s="21"/>
    </row>
    <row r="1899" spans="1:33">
      <c r="A1899" s="8" t="s">
        <v>5314</v>
      </c>
      <c r="B1899" s="8" t="s">
        <v>5315</v>
      </c>
      <c r="C1899" s="9" t="s">
        <v>58</v>
      </c>
      <c r="D1899" s="185" t="s">
        <v>5316</v>
      </c>
      <c r="E1899" s="188" t="s">
        <v>5317</v>
      </c>
      <c r="F1899" s="9" t="s">
        <v>83</v>
      </c>
      <c r="G1899" s="9" t="s">
        <v>147</v>
      </c>
      <c r="H1899" s="10">
        <v>0</v>
      </c>
      <c r="I1899" s="11">
        <v>3</v>
      </c>
      <c r="J1899" s="24">
        <v>0</v>
      </c>
      <c r="K1899" s="20"/>
      <c r="L1899" s="14">
        <v>0</v>
      </c>
      <c r="N1899" s="21">
        <v>0</v>
      </c>
      <c r="P1899" s="21">
        <v>0</v>
      </c>
      <c r="R1899" s="21">
        <v>0</v>
      </c>
      <c r="T1899" s="21">
        <v>0</v>
      </c>
      <c r="V1899" s="21">
        <v>0</v>
      </c>
      <c r="X1899" s="21">
        <v>0</v>
      </c>
      <c r="Z1899" s="21">
        <v>60911</v>
      </c>
      <c r="AB1899" s="22">
        <v>60911</v>
      </c>
      <c r="AD1899" s="5" t="str">
        <f t="shared" si="29"/>
        <v>No</v>
      </c>
      <c r="AF1899" s="28"/>
      <c r="AG1899" s="21"/>
    </row>
    <row r="1900" spans="1:33">
      <c r="A1900" s="8" t="s">
        <v>773</v>
      </c>
      <c r="B1900" s="8" t="s">
        <v>6497</v>
      </c>
      <c r="C1900" s="9" t="s">
        <v>129</v>
      </c>
      <c r="D1900" s="185" t="s">
        <v>774</v>
      </c>
      <c r="E1900" s="188" t="s">
        <v>775</v>
      </c>
      <c r="F1900" s="9" t="s">
        <v>83</v>
      </c>
      <c r="G1900" s="9" t="s">
        <v>147</v>
      </c>
      <c r="H1900" s="10">
        <v>0</v>
      </c>
      <c r="I1900" s="11">
        <v>3</v>
      </c>
      <c r="J1900" s="24">
        <v>0</v>
      </c>
      <c r="K1900" s="20"/>
      <c r="L1900" s="14">
        <v>0</v>
      </c>
      <c r="N1900" s="21">
        <v>0</v>
      </c>
      <c r="P1900" s="21">
        <v>0</v>
      </c>
      <c r="R1900" s="21">
        <v>0</v>
      </c>
      <c r="T1900" s="21">
        <v>0</v>
      </c>
      <c r="V1900" s="21">
        <v>0</v>
      </c>
      <c r="X1900" s="21">
        <v>0</v>
      </c>
      <c r="Z1900" s="21">
        <v>9001</v>
      </c>
      <c r="AB1900" s="22">
        <v>9001</v>
      </c>
      <c r="AD1900" s="5" t="str">
        <f t="shared" si="29"/>
        <v>No</v>
      </c>
      <c r="AF1900" s="28"/>
      <c r="AG1900" s="21"/>
    </row>
    <row r="1901" spans="1:33">
      <c r="A1901" s="8" t="s">
        <v>3952</v>
      </c>
      <c r="B1901" s="8" t="s">
        <v>3953</v>
      </c>
      <c r="C1901" s="9" t="s">
        <v>278</v>
      </c>
      <c r="D1901" s="185" t="s">
        <v>3954</v>
      </c>
      <c r="E1901" s="188" t="s">
        <v>3955</v>
      </c>
      <c r="F1901" s="9" t="s">
        <v>83</v>
      </c>
      <c r="G1901" s="9" t="s">
        <v>147</v>
      </c>
      <c r="H1901" s="10">
        <v>0</v>
      </c>
      <c r="I1901" s="11">
        <v>3</v>
      </c>
      <c r="J1901" s="24">
        <v>0</v>
      </c>
      <c r="K1901" s="20"/>
      <c r="L1901" s="14">
        <v>0</v>
      </c>
      <c r="N1901" s="21">
        <v>0</v>
      </c>
      <c r="P1901" s="21">
        <v>0</v>
      </c>
      <c r="R1901" s="21">
        <v>0</v>
      </c>
      <c r="T1901" s="21">
        <v>0</v>
      </c>
      <c r="V1901" s="21">
        <v>0</v>
      </c>
      <c r="X1901" s="21">
        <v>0</v>
      </c>
      <c r="Z1901" s="21">
        <v>12800</v>
      </c>
      <c r="AB1901" s="22">
        <v>12800</v>
      </c>
      <c r="AD1901" s="5" t="str">
        <f t="shared" si="29"/>
        <v>No</v>
      </c>
      <c r="AF1901" s="28"/>
      <c r="AG1901" s="21"/>
    </row>
    <row r="1902" spans="1:33">
      <c r="A1902" s="8" t="s">
        <v>2185</v>
      </c>
      <c r="B1902" s="8" t="s">
        <v>2186</v>
      </c>
      <c r="C1902" s="9" t="s">
        <v>275</v>
      </c>
      <c r="D1902" s="185" t="s">
        <v>2187</v>
      </c>
      <c r="E1902" s="188" t="s">
        <v>2188</v>
      </c>
      <c r="F1902" s="9" t="s">
        <v>157</v>
      </c>
      <c r="G1902" s="9" t="s">
        <v>147</v>
      </c>
      <c r="H1902" s="10">
        <v>0</v>
      </c>
      <c r="I1902" s="11">
        <v>3</v>
      </c>
      <c r="J1902" s="24">
        <v>0</v>
      </c>
      <c r="K1902" s="20"/>
      <c r="L1902" s="14">
        <v>0</v>
      </c>
      <c r="N1902" s="21">
        <v>0</v>
      </c>
      <c r="P1902" s="21">
        <v>0</v>
      </c>
      <c r="R1902" s="21">
        <v>0</v>
      </c>
      <c r="T1902" s="21">
        <v>0</v>
      </c>
      <c r="V1902" s="21">
        <v>0</v>
      </c>
      <c r="X1902" s="21">
        <v>0</v>
      </c>
      <c r="Z1902" s="21">
        <v>17733</v>
      </c>
      <c r="AB1902" s="22">
        <v>17733</v>
      </c>
      <c r="AD1902" s="5" t="str">
        <f t="shared" si="29"/>
        <v>No</v>
      </c>
      <c r="AF1902" s="28"/>
      <c r="AG1902" s="21"/>
    </row>
    <row r="1903" spans="1:33">
      <c r="A1903" s="8" t="s">
        <v>884</v>
      </c>
      <c r="B1903" s="8" t="s">
        <v>885</v>
      </c>
      <c r="C1903" s="9" t="s">
        <v>129</v>
      </c>
      <c r="D1903" s="185" t="s">
        <v>886</v>
      </c>
      <c r="E1903" s="188" t="s">
        <v>887</v>
      </c>
      <c r="F1903" s="9" t="s">
        <v>83</v>
      </c>
      <c r="G1903" s="9" t="s">
        <v>147</v>
      </c>
      <c r="H1903" s="10">
        <v>0</v>
      </c>
      <c r="I1903" s="11">
        <v>3</v>
      </c>
      <c r="J1903" s="24">
        <v>0</v>
      </c>
      <c r="K1903" s="20"/>
      <c r="L1903" s="14">
        <v>0</v>
      </c>
      <c r="N1903" s="21">
        <v>0</v>
      </c>
      <c r="P1903" s="21">
        <v>0</v>
      </c>
      <c r="R1903" s="21">
        <v>0</v>
      </c>
      <c r="T1903" s="21">
        <v>0</v>
      </c>
      <c r="V1903" s="21">
        <v>0</v>
      </c>
      <c r="X1903" s="21">
        <v>0</v>
      </c>
      <c r="Z1903" s="21">
        <v>4136</v>
      </c>
      <c r="AB1903" s="22">
        <v>4136</v>
      </c>
      <c r="AD1903" s="5" t="str">
        <f t="shared" si="29"/>
        <v>No</v>
      </c>
      <c r="AF1903" s="28"/>
      <c r="AG1903" s="21"/>
    </row>
    <row r="1904" spans="1:33">
      <c r="A1904" s="8" t="s">
        <v>1021</v>
      </c>
      <c r="B1904" s="8" t="s">
        <v>1022</v>
      </c>
      <c r="C1904" s="9" t="s">
        <v>129</v>
      </c>
      <c r="D1904" s="185">
        <v>4193</v>
      </c>
      <c r="E1904" s="188">
        <v>40193</v>
      </c>
      <c r="F1904" s="9" t="s">
        <v>83</v>
      </c>
      <c r="G1904" s="9" t="s">
        <v>5756</v>
      </c>
      <c r="H1904" s="10">
        <v>51456</v>
      </c>
      <c r="I1904" s="11">
        <v>3</v>
      </c>
      <c r="J1904" s="24">
        <v>0</v>
      </c>
      <c r="K1904" s="20"/>
      <c r="L1904" s="14">
        <v>0</v>
      </c>
      <c r="N1904" s="21">
        <v>0</v>
      </c>
      <c r="P1904" s="21">
        <v>0</v>
      </c>
      <c r="R1904" s="21">
        <v>0</v>
      </c>
      <c r="T1904" s="21">
        <v>0</v>
      </c>
      <c r="V1904" s="21">
        <v>0</v>
      </c>
      <c r="X1904" s="21">
        <v>0</v>
      </c>
      <c r="Z1904" s="21">
        <v>36490</v>
      </c>
      <c r="AB1904" s="22">
        <v>36490</v>
      </c>
      <c r="AD1904" s="5" t="str">
        <f t="shared" si="29"/>
        <v>No</v>
      </c>
      <c r="AF1904" s="28"/>
      <c r="AG1904" s="21"/>
    </row>
    <row r="1905" spans="1:33">
      <c r="A1905" s="8" t="s">
        <v>2423</v>
      </c>
      <c r="B1905" s="8" t="s">
        <v>2424</v>
      </c>
      <c r="C1905" s="9" t="s">
        <v>46</v>
      </c>
      <c r="D1905" s="185" t="s">
        <v>2425</v>
      </c>
      <c r="E1905" s="188" t="s">
        <v>2426</v>
      </c>
      <c r="F1905" s="9" t="s">
        <v>88</v>
      </c>
      <c r="G1905" s="9" t="s">
        <v>147</v>
      </c>
      <c r="H1905" s="10">
        <v>0</v>
      </c>
      <c r="I1905" s="11">
        <v>3</v>
      </c>
      <c r="J1905" s="24">
        <v>0</v>
      </c>
      <c r="K1905" s="20"/>
      <c r="L1905" s="14">
        <v>0</v>
      </c>
      <c r="N1905" s="21">
        <v>0</v>
      </c>
      <c r="P1905" s="21">
        <v>0</v>
      </c>
      <c r="R1905" s="21">
        <v>0</v>
      </c>
      <c r="T1905" s="21">
        <v>0</v>
      </c>
      <c r="V1905" s="21">
        <v>0</v>
      </c>
      <c r="X1905" s="21">
        <v>0</v>
      </c>
      <c r="Z1905" s="21">
        <v>184969</v>
      </c>
      <c r="AB1905" s="22">
        <v>184969</v>
      </c>
      <c r="AD1905" s="5" t="str">
        <f t="shared" si="29"/>
        <v>No</v>
      </c>
      <c r="AF1905" s="28"/>
      <c r="AG1905" s="21"/>
    </row>
    <row r="1906" spans="1:33">
      <c r="A1906" s="8" t="s">
        <v>4996</v>
      </c>
      <c r="B1906" s="8" t="s">
        <v>4997</v>
      </c>
      <c r="C1906" s="9" t="s">
        <v>91</v>
      </c>
      <c r="D1906" s="185" t="s">
        <v>4998</v>
      </c>
      <c r="E1906" s="188" t="s">
        <v>4999</v>
      </c>
      <c r="F1906" s="9" t="s">
        <v>83</v>
      </c>
      <c r="G1906" s="9" t="s">
        <v>147</v>
      </c>
      <c r="H1906" s="10">
        <v>0</v>
      </c>
      <c r="I1906" s="11">
        <v>3</v>
      </c>
      <c r="J1906" s="24">
        <v>0</v>
      </c>
      <c r="K1906" s="20"/>
      <c r="L1906" s="14">
        <v>0</v>
      </c>
      <c r="N1906" s="21">
        <v>0</v>
      </c>
      <c r="P1906" s="21">
        <v>0</v>
      </c>
      <c r="R1906" s="21">
        <v>0</v>
      </c>
      <c r="T1906" s="21">
        <v>0</v>
      </c>
      <c r="V1906" s="21">
        <v>0</v>
      </c>
      <c r="X1906" s="21">
        <v>0</v>
      </c>
      <c r="Z1906" s="21">
        <v>149394</v>
      </c>
      <c r="AB1906" s="22">
        <v>149394</v>
      </c>
      <c r="AD1906" s="5" t="str">
        <f t="shared" si="29"/>
        <v>No</v>
      </c>
      <c r="AF1906" s="28"/>
      <c r="AG1906" s="21"/>
    </row>
    <row r="1907" spans="1:33">
      <c r="A1907" s="8" t="s">
        <v>972</v>
      </c>
      <c r="B1907" s="8" t="s">
        <v>2890</v>
      </c>
      <c r="C1907" s="9" t="s">
        <v>129</v>
      </c>
      <c r="D1907" s="185" t="s">
        <v>973</v>
      </c>
      <c r="E1907" s="188" t="s">
        <v>974</v>
      </c>
      <c r="F1907" s="9" t="s">
        <v>83</v>
      </c>
      <c r="G1907" s="9" t="s">
        <v>147</v>
      </c>
      <c r="H1907" s="10">
        <v>0</v>
      </c>
      <c r="I1907" s="11">
        <v>3</v>
      </c>
      <c r="J1907" s="24">
        <v>0</v>
      </c>
      <c r="K1907" s="20"/>
      <c r="L1907" s="14">
        <v>0</v>
      </c>
      <c r="N1907" s="21">
        <v>0</v>
      </c>
      <c r="P1907" s="21">
        <v>0</v>
      </c>
      <c r="R1907" s="21">
        <v>0</v>
      </c>
      <c r="T1907" s="21">
        <v>0</v>
      </c>
      <c r="V1907" s="21">
        <v>0</v>
      </c>
      <c r="X1907" s="21">
        <v>0</v>
      </c>
      <c r="Z1907" s="21">
        <v>9001</v>
      </c>
      <c r="AB1907" s="22">
        <v>9001</v>
      </c>
      <c r="AD1907" s="5" t="str">
        <f t="shared" si="29"/>
        <v>No</v>
      </c>
      <c r="AF1907" s="28"/>
      <c r="AG1907" s="21"/>
    </row>
    <row r="1908" spans="1:33">
      <c r="A1908" s="8" t="s">
        <v>5962</v>
      </c>
      <c r="B1908" s="8" t="s">
        <v>292</v>
      </c>
      <c r="C1908" s="9" t="s">
        <v>288</v>
      </c>
      <c r="D1908" s="185"/>
      <c r="E1908" s="188">
        <v>30990</v>
      </c>
      <c r="F1908" s="9" t="s">
        <v>157</v>
      </c>
      <c r="G1908" s="9" t="s">
        <v>5756</v>
      </c>
      <c r="H1908" s="10">
        <v>1733853</v>
      </c>
      <c r="I1908" s="11">
        <v>3</v>
      </c>
      <c r="J1908" s="24">
        <v>0</v>
      </c>
      <c r="K1908" s="20"/>
      <c r="L1908" s="14">
        <v>0</v>
      </c>
      <c r="N1908" s="21">
        <v>0</v>
      </c>
      <c r="P1908" s="21">
        <v>0</v>
      </c>
      <c r="R1908" s="21">
        <v>0</v>
      </c>
      <c r="T1908" s="21">
        <v>0</v>
      </c>
      <c r="V1908" s="21">
        <v>0</v>
      </c>
      <c r="X1908" s="21">
        <v>0</v>
      </c>
      <c r="Z1908" s="21">
        <v>671780</v>
      </c>
      <c r="AB1908" s="22">
        <v>671780</v>
      </c>
      <c r="AD1908" s="5" t="str">
        <f t="shared" si="29"/>
        <v>No</v>
      </c>
      <c r="AF1908" s="28"/>
      <c r="AG1908" s="21"/>
    </row>
    <row r="1909" spans="1:33">
      <c r="A1909" s="8" t="s">
        <v>6013</v>
      </c>
      <c r="B1909" s="8" t="s">
        <v>6110</v>
      </c>
      <c r="C1909" s="9" t="s">
        <v>120</v>
      </c>
      <c r="D1909" s="185"/>
      <c r="E1909" s="188" t="s">
        <v>6014</v>
      </c>
      <c r="F1909" s="9" t="s">
        <v>83</v>
      </c>
      <c r="G1909" s="9" t="s">
        <v>147</v>
      </c>
      <c r="H1909" s="10">
        <v>0</v>
      </c>
      <c r="I1909" s="11">
        <v>3</v>
      </c>
      <c r="J1909" s="24">
        <v>0</v>
      </c>
      <c r="K1909" s="20"/>
      <c r="L1909" s="14">
        <v>0</v>
      </c>
      <c r="N1909" s="21">
        <v>0</v>
      </c>
      <c r="P1909" s="21">
        <v>0</v>
      </c>
      <c r="R1909" s="21">
        <v>0</v>
      </c>
      <c r="T1909" s="21">
        <v>0</v>
      </c>
      <c r="V1909" s="21">
        <v>0</v>
      </c>
      <c r="X1909" s="21">
        <v>0</v>
      </c>
      <c r="Z1909" s="21">
        <v>39788</v>
      </c>
      <c r="AB1909" s="22">
        <v>39788</v>
      </c>
      <c r="AD1909" s="5" t="str">
        <f t="shared" si="29"/>
        <v>No</v>
      </c>
      <c r="AF1909" s="28"/>
      <c r="AG1909" s="21"/>
    </row>
    <row r="1910" spans="1:33">
      <c r="A1910" s="8" t="s">
        <v>2347</v>
      </c>
      <c r="B1910" s="8" t="s">
        <v>2348</v>
      </c>
      <c r="C1910" s="9" t="s">
        <v>106</v>
      </c>
      <c r="D1910" s="185" t="s">
        <v>2349</v>
      </c>
      <c r="E1910" s="188" t="s">
        <v>2350</v>
      </c>
      <c r="F1910" s="9" t="s">
        <v>83</v>
      </c>
      <c r="G1910" s="9" t="s">
        <v>147</v>
      </c>
      <c r="H1910" s="10">
        <v>0</v>
      </c>
      <c r="I1910" s="11">
        <v>3</v>
      </c>
      <c r="J1910" s="24">
        <v>0</v>
      </c>
      <c r="K1910" s="20"/>
      <c r="L1910" s="14">
        <v>0</v>
      </c>
      <c r="N1910" s="21">
        <v>0</v>
      </c>
      <c r="P1910" s="21">
        <v>0</v>
      </c>
      <c r="R1910" s="21">
        <v>0</v>
      </c>
      <c r="T1910" s="21">
        <v>0</v>
      </c>
      <c r="V1910" s="21">
        <v>0</v>
      </c>
      <c r="X1910" s="21">
        <v>0</v>
      </c>
      <c r="Z1910" s="21">
        <v>2130</v>
      </c>
      <c r="AB1910" s="22">
        <v>2130</v>
      </c>
      <c r="AD1910" s="5" t="str">
        <f t="shared" si="29"/>
        <v>No</v>
      </c>
      <c r="AF1910" s="28"/>
      <c r="AG1910" s="21"/>
    </row>
    <row r="1911" spans="1:33">
      <c r="A1911" s="8" t="s">
        <v>2877</v>
      </c>
      <c r="B1911" s="8" t="s">
        <v>2878</v>
      </c>
      <c r="C1911" s="9" t="s">
        <v>124</v>
      </c>
      <c r="D1911" s="185" t="s">
        <v>2879</v>
      </c>
      <c r="E1911" s="188" t="s">
        <v>2880</v>
      </c>
      <c r="F1911" s="9" t="s">
        <v>83</v>
      </c>
      <c r="G1911" s="9" t="s">
        <v>147</v>
      </c>
      <c r="H1911" s="10">
        <v>0</v>
      </c>
      <c r="I1911" s="11">
        <v>3</v>
      </c>
      <c r="J1911" s="24">
        <v>0</v>
      </c>
      <c r="K1911" s="20"/>
      <c r="L1911" s="14">
        <v>0</v>
      </c>
      <c r="N1911" s="21">
        <v>0</v>
      </c>
      <c r="P1911" s="21">
        <v>0</v>
      </c>
      <c r="R1911" s="21">
        <v>0</v>
      </c>
      <c r="T1911" s="21">
        <v>0</v>
      </c>
      <c r="V1911" s="21">
        <v>0</v>
      </c>
      <c r="X1911" s="21">
        <v>0</v>
      </c>
      <c r="Z1911" s="21">
        <v>0</v>
      </c>
      <c r="AB1911" s="22">
        <v>0</v>
      </c>
      <c r="AD1911" s="5" t="str">
        <f t="shared" si="29"/>
        <v>No</v>
      </c>
      <c r="AF1911" s="28"/>
      <c r="AG1911" s="21"/>
    </row>
    <row r="1912" spans="1:33">
      <c r="A1912" s="8" t="s">
        <v>5326</v>
      </c>
      <c r="B1912" s="8" t="s">
        <v>5327</v>
      </c>
      <c r="C1912" s="9" t="s">
        <v>58</v>
      </c>
      <c r="D1912" s="185" t="s">
        <v>5328</v>
      </c>
      <c r="E1912" s="188" t="s">
        <v>5329</v>
      </c>
      <c r="F1912" s="9" t="s">
        <v>83</v>
      </c>
      <c r="G1912" s="9" t="s">
        <v>147</v>
      </c>
      <c r="H1912" s="10">
        <v>0</v>
      </c>
      <c r="I1912" s="11">
        <v>3</v>
      </c>
      <c r="J1912" s="24">
        <v>0</v>
      </c>
      <c r="K1912" s="20"/>
      <c r="L1912" s="14">
        <v>0</v>
      </c>
      <c r="N1912" s="21">
        <v>0</v>
      </c>
      <c r="P1912" s="21">
        <v>0</v>
      </c>
      <c r="R1912" s="21">
        <v>0</v>
      </c>
      <c r="T1912" s="21">
        <v>0</v>
      </c>
      <c r="V1912" s="21">
        <v>0</v>
      </c>
      <c r="X1912" s="21">
        <v>0</v>
      </c>
      <c r="Z1912" s="21">
        <v>47344</v>
      </c>
      <c r="AB1912" s="22">
        <v>47344</v>
      </c>
      <c r="AD1912" s="5" t="str">
        <f t="shared" si="29"/>
        <v>No</v>
      </c>
      <c r="AF1912" s="28"/>
      <c r="AG1912" s="21"/>
    </row>
    <row r="1913" spans="1:33">
      <c r="A1913" s="8" t="s">
        <v>3413</v>
      </c>
      <c r="B1913" s="8" t="s">
        <v>3414</v>
      </c>
      <c r="C1913" s="9" t="s">
        <v>34</v>
      </c>
      <c r="D1913" s="185" t="s">
        <v>3415</v>
      </c>
      <c r="E1913" s="188" t="s">
        <v>3416</v>
      </c>
      <c r="F1913" s="9" t="s">
        <v>157</v>
      </c>
      <c r="G1913" s="9" t="s">
        <v>147</v>
      </c>
      <c r="H1913" s="10">
        <v>0</v>
      </c>
      <c r="I1913" s="11">
        <v>3</v>
      </c>
      <c r="J1913" s="24">
        <v>0</v>
      </c>
      <c r="K1913" s="20"/>
      <c r="L1913" s="14">
        <v>0</v>
      </c>
      <c r="N1913" s="21">
        <v>0</v>
      </c>
      <c r="P1913" s="21">
        <v>0</v>
      </c>
      <c r="R1913" s="21">
        <v>0</v>
      </c>
      <c r="T1913" s="21">
        <v>0</v>
      </c>
      <c r="V1913" s="21">
        <v>0</v>
      </c>
      <c r="X1913" s="21">
        <v>0</v>
      </c>
      <c r="Z1913" s="21">
        <v>13280</v>
      </c>
      <c r="AB1913" s="22">
        <v>13280</v>
      </c>
      <c r="AD1913" s="5" t="str">
        <f t="shared" si="29"/>
        <v>No</v>
      </c>
      <c r="AF1913" s="28"/>
      <c r="AG1913" s="21"/>
    </row>
    <row r="1914" spans="1:33">
      <c r="A1914" s="8" t="s">
        <v>4964</v>
      </c>
      <c r="B1914" s="8" t="s">
        <v>4965</v>
      </c>
      <c r="C1914" s="9" t="s">
        <v>91</v>
      </c>
      <c r="D1914" s="185" t="s">
        <v>4966</v>
      </c>
      <c r="E1914" s="188" t="s">
        <v>4967</v>
      </c>
      <c r="F1914" s="9" t="s">
        <v>83</v>
      </c>
      <c r="G1914" s="9" t="s">
        <v>147</v>
      </c>
      <c r="H1914" s="10">
        <v>0</v>
      </c>
      <c r="I1914" s="11">
        <v>3</v>
      </c>
      <c r="J1914" s="24">
        <v>0</v>
      </c>
      <c r="K1914" s="20"/>
      <c r="L1914" s="14">
        <v>0</v>
      </c>
      <c r="N1914" s="21">
        <v>0</v>
      </c>
      <c r="P1914" s="21">
        <v>0</v>
      </c>
      <c r="R1914" s="21">
        <v>0</v>
      </c>
      <c r="T1914" s="21">
        <v>0</v>
      </c>
      <c r="V1914" s="21">
        <v>0</v>
      </c>
      <c r="X1914" s="21">
        <v>0</v>
      </c>
      <c r="Z1914" s="21">
        <v>82726</v>
      </c>
      <c r="AB1914" s="22">
        <v>82726</v>
      </c>
      <c r="AD1914" s="5" t="str">
        <f t="shared" si="29"/>
        <v>No</v>
      </c>
      <c r="AF1914" s="28"/>
      <c r="AG1914" s="21"/>
    </row>
    <row r="1915" spans="1:33">
      <c r="A1915" s="8" t="s">
        <v>2283</v>
      </c>
      <c r="B1915" s="8" t="s">
        <v>2284</v>
      </c>
      <c r="C1915" s="9" t="s">
        <v>106</v>
      </c>
      <c r="D1915" s="185" t="s">
        <v>2285</v>
      </c>
      <c r="E1915" s="188" t="s">
        <v>2286</v>
      </c>
      <c r="F1915" s="9" t="s">
        <v>83</v>
      </c>
      <c r="G1915" s="9" t="s">
        <v>147</v>
      </c>
      <c r="H1915" s="10">
        <v>0</v>
      </c>
      <c r="I1915" s="11">
        <v>3</v>
      </c>
      <c r="J1915" s="24">
        <v>0</v>
      </c>
      <c r="K1915" s="20"/>
      <c r="L1915" s="14">
        <v>0</v>
      </c>
      <c r="N1915" s="21">
        <v>0</v>
      </c>
      <c r="P1915" s="21">
        <v>0</v>
      </c>
      <c r="R1915" s="21">
        <v>0</v>
      </c>
      <c r="T1915" s="21">
        <v>0</v>
      </c>
      <c r="V1915" s="21">
        <v>0</v>
      </c>
      <c r="X1915" s="21">
        <v>0</v>
      </c>
      <c r="Z1915" s="21">
        <v>1698</v>
      </c>
      <c r="AB1915" s="22">
        <v>1698</v>
      </c>
      <c r="AD1915" s="5" t="str">
        <f t="shared" si="29"/>
        <v>No</v>
      </c>
      <c r="AF1915" s="28"/>
      <c r="AG1915" s="21"/>
    </row>
    <row r="1916" spans="1:33">
      <c r="A1916" s="8" t="s">
        <v>1055</v>
      </c>
      <c r="B1916" s="8" t="s">
        <v>128</v>
      </c>
      <c r="C1916" s="9" t="s">
        <v>129</v>
      </c>
      <c r="D1916" s="185">
        <v>4230</v>
      </c>
      <c r="E1916" s="188">
        <v>40230</v>
      </c>
      <c r="F1916" s="9" t="s">
        <v>83</v>
      </c>
      <c r="G1916" s="9" t="s">
        <v>84</v>
      </c>
      <c r="H1916" s="10">
        <v>4515419</v>
      </c>
      <c r="I1916" s="11">
        <v>3</v>
      </c>
      <c r="J1916" s="24">
        <v>0</v>
      </c>
      <c r="K1916" s="20"/>
      <c r="L1916" s="14">
        <v>0</v>
      </c>
      <c r="N1916" s="21">
        <v>0</v>
      </c>
      <c r="P1916" s="21">
        <v>0</v>
      </c>
      <c r="R1916" s="21">
        <v>0</v>
      </c>
      <c r="T1916" s="21">
        <v>0</v>
      </c>
      <c r="V1916" s="21">
        <v>0</v>
      </c>
      <c r="X1916" s="21">
        <v>0</v>
      </c>
      <c r="Z1916" s="21">
        <v>0</v>
      </c>
      <c r="AB1916" s="22">
        <v>0</v>
      </c>
      <c r="AD1916" s="5" t="str">
        <f t="shared" si="29"/>
        <v>No</v>
      </c>
      <c r="AF1916" s="28"/>
      <c r="AG1916" s="21"/>
    </row>
    <row r="1917" spans="1:33">
      <c r="A1917" s="8" t="s">
        <v>2204</v>
      </c>
      <c r="B1917" s="8" t="s">
        <v>2205</v>
      </c>
      <c r="C1917" s="9" t="s">
        <v>275</v>
      </c>
      <c r="D1917" s="185" t="s">
        <v>2206</v>
      </c>
      <c r="E1917" s="188" t="s">
        <v>2207</v>
      </c>
      <c r="F1917" s="9" t="s">
        <v>157</v>
      </c>
      <c r="G1917" s="9" t="s">
        <v>147</v>
      </c>
      <c r="H1917" s="10">
        <v>0</v>
      </c>
      <c r="I1917" s="11">
        <v>3</v>
      </c>
      <c r="J1917" s="24">
        <v>0</v>
      </c>
      <c r="K1917" s="20"/>
      <c r="L1917" s="14">
        <v>0</v>
      </c>
      <c r="N1917" s="21">
        <v>0</v>
      </c>
      <c r="P1917" s="21">
        <v>0</v>
      </c>
      <c r="R1917" s="21">
        <v>0</v>
      </c>
      <c r="T1917" s="21">
        <v>0</v>
      </c>
      <c r="V1917" s="21">
        <v>0</v>
      </c>
      <c r="X1917" s="21">
        <v>0</v>
      </c>
      <c r="Z1917" s="21">
        <v>10874</v>
      </c>
      <c r="AB1917" s="22">
        <v>10874</v>
      </c>
      <c r="AD1917" s="5" t="str">
        <f t="shared" si="29"/>
        <v>No</v>
      </c>
      <c r="AF1917" s="28"/>
      <c r="AG1917" s="21"/>
    </row>
    <row r="1918" spans="1:33">
      <c r="A1918" s="8" t="s">
        <v>6310</v>
      </c>
      <c r="B1918" s="8" t="s">
        <v>6311</v>
      </c>
      <c r="C1918" s="9" t="s">
        <v>171</v>
      </c>
      <c r="D1918" s="185"/>
      <c r="E1918" s="188">
        <v>40255</v>
      </c>
      <c r="F1918" s="9" t="s">
        <v>83</v>
      </c>
      <c r="G1918" s="9" t="s">
        <v>5756</v>
      </c>
      <c r="H1918" s="10">
        <v>5502379</v>
      </c>
      <c r="I1918" s="11">
        <v>3</v>
      </c>
      <c r="J1918" s="24">
        <v>0</v>
      </c>
      <c r="K1918" s="20"/>
      <c r="L1918" s="14">
        <v>0</v>
      </c>
      <c r="N1918" s="21">
        <v>0</v>
      </c>
      <c r="P1918" s="21">
        <v>0</v>
      </c>
      <c r="R1918" s="21">
        <v>0</v>
      </c>
      <c r="T1918" s="21">
        <v>0</v>
      </c>
      <c r="V1918" s="21">
        <v>0</v>
      </c>
      <c r="X1918" s="21">
        <v>0</v>
      </c>
      <c r="Z1918" s="21">
        <v>0</v>
      </c>
      <c r="AB1918" s="22">
        <v>0</v>
      </c>
      <c r="AD1918" s="5" t="str">
        <f t="shared" si="29"/>
        <v>No</v>
      </c>
      <c r="AF1918" s="28"/>
      <c r="AG1918" s="21"/>
    </row>
    <row r="1919" spans="1:33">
      <c r="A1919" s="8" t="s">
        <v>2170</v>
      </c>
      <c r="B1919" s="8" t="s">
        <v>418</v>
      </c>
      <c r="C1919" s="9" t="s">
        <v>275</v>
      </c>
      <c r="D1919" s="185" t="s">
        <v>2171</v>
      </c>
      <c r="E1919" s="188" t="s">
        <v>2172</v>
      </c>
      <c r="F1919" s="9" t="s">
        <v>157</v>
      </c>
      <c r="G1919" s="9" t="s">
        <v>147</v>
      </c>
      <c r="H1919" s="10">
        <v>0</v>
      </c>
      <c r="I1919" s="11">
        <v>3</v>
      </c>
      <c r="J1919" s="24">
        <v>0</v>
      </c>
      <c r="K1919" s="20"/>
      <c r="L1919" s="14">
        <v>0</v>
      </c>
      <c r="N1919" s="21">
        <v>0</v>
      </c>
      <c r="P1919" s="21">
        <v>0</v>
      </c>
      <c r="R1919" s="21">
        <v>0</v>
      </c>
      <c r="T1919" s="21">
        <v>0</v>
      </c>
      <c r="V1919" s="21">
        <v>0</v>
      </c>
      <c r="X1919" s="21">
        <v>0</v>
      </c>
      <c r="Z1919" s="21">
        <v>16618</v>
      </c>
      <c r="AB1919" s="22">
        <v>16618</v>
      </c>
      <c r="AD1919" s="5" t="str">
        <f t="shared" si="29"/>
        <v>No</v>
      </c>
      <c r="AF1919" s="28"/>
      <c r="AG1919" s="21"/>
    </row>
    <row r="1920" spans="1:33">
      <c r="A1920" s="8" t="s">
        <v>2411</v>
      </c>
      <c r="B1920" s="8" t="s">
        <v>2412</v>
      </c>
      <c r="C1920" s="9" t="s">
        <v>46</v>
      </c>
      <c r="D1920" s="185" t="s">
        <v>2413</v>
      </c>
      <c r="E1920" s="188" t="s">
        <v>2414</v>
      </c>
      <c r="F1920" s="9" t="s">
        <v>88</v>
      </c>
      <c r="G1920" s="9" t="s">
        <v>147</v>
      </c>
      <c r="H1920" s="10">
        <v>0</v>
      </c>
      <c r="I1920" s="11">
        <v>3</v>
      </c>
      <c r="J1920" s="24">
        <v>0</v>
      </c>
      <c r="K1920" s="20"/>
      <c r="L1920" s="14">
        <v>0</v>
      </c>
      <c r="N1920" s="21">
        <v>0</v>
      </c>
      <c r="P1920" s="21">
        <v>0</v>
      </c>
      <c r="R1920" s="21">
        <v>0</v>
      </c>
      <c r="T1920" s="21">
        <v>0</v>
      </c>
      <c r="V1920" s="21">
        <v>0</v>
      </c>
      <c r="X1920" s="21">
        <v>0</v>
      </c>
      <c r="Z1920" s="21">
        <v>100918</v>
      </c>
      <c r="AB1920" s="22">
        <v>100918</v>
      </c>
      <c r="AD1920" s="5" t="str">
        <f t="shared" si="29"/>
        <v>No</v>
      </c>
      <c r="AF1920" s="28"/>
      <c r="AG1920" s="21"/>
    </row>
    <row r="1921" spans="1:33">
      <c r="A1921" s="8" t="s">
        <v>5930</v>
      </c>
      <c r="B1921" s="8" t="s">
        <v>3563</v>
      </c>
      <c r="C1921" s="9" t="s">
        <v>163</v>
      </c>
      <c r="D1921" s="185">
        <v>1159</v>
      </c>
      <c r="E1921" s="188">
        <v>10181</v>
      </c>
      <c r="F1921" s="9" t="s">
        <v>83</v>
      </c>
      <c r="G1921" s="9" t="s">
        <v>5756</v>
      </c>
      <c r="H1921" s="10">
        <v>4181019</v>
      </c>
      <c r="I1921" s="11">
        <v>3</v>
      </c>
      <c r="J1921" s="24">
        <v>0</v>
      </c>
      <c r="K1921" s="20"/>
      <c r="L1921" s="14">
        <v>0</v>
      </c>
      <c r="N1921" s="21">
        <v>0</v>
      </c>
      <c r="P1921" s="21">
        <v>0</v>
      </c>
      <c r="R1921" s="21">
        <v>0</v>
      </c>
      <c r="T1921" s="21">
        <v>0</v>
      </c>
      <c r="V1921" s="21">
        <v>0</v>
      </c>
      <c r="X1921" s="21">
        <v>0</v>
      </c>
      <c r="Z1921" s="21">
        <v>54080</v>
      </c>
      <c r="AB1921" s="22">
        <v>54080</v>
      </c>
      <c r="AD1921" s="5" t="str">
        <f t="shared" si="29"/>
        <v>No</v>
      </c>
      <c r="AF1921" s="28"/>
      <c r="AG1921" s="21"/>
    </row>
    <row r="1922" spans="1:33">
      <c r="A1922" s="8" t="s">
        <v>1496</v>
      </c>
      <c r="B1922" s="8" t="s">
        <v>6489</v>
      </c>
      <c r="C1922" s="9" t="s">
        <v>178</v>
      </c>
      <c r="D1922" s="185" t="s">
        <v>1497</v>
      </c>
      <c r="E1922" s="188" t="s">
        <v>1498</v>
      </c>
      <c r="F1922" s="9" t="s">
        <v>83</v>
      </c>
      <c r="G1922" s="9" t="s">
        <v>147</v>
      </c>
      <c r="H1922" s="10">
        <v>0</v>
      </c>
      <c r="I1922" s="11">
        <v>3</v>
      </c>
      <c r="J1922" s="24">
        <v>0</v>
      </c>
      <c r="K1922" s="20"/>
      <c r="L1922" s="14">
        <v>0</v>
      </c>
      <c r="N1922" s="21">
        <v>0</v>
      </c>
      <c r="P1922" s="21">
        <v>0</v>
      </c>
      <c r="R1922" s="21">
        <v>0</v>
      </c>
      <c r="T1922" s="21">
        <v>0</v>
      </c>
      <c r="V1922" s="21">
        <v>0</v>
      </c>
      <c r="X1922" s="21">
        <v>0</v>
      </c>
      <c r="Z1922" s="21">
        <v>121759</v>
      </c>
      <c r="AB1922" s="22">
        <v>121759</v>
      </c>
      <c r="AD1922" s="5" t="str">
        <f t="shared" si="29"/>
        <v>No</v>
      </c>
      <c r="AF1922" s="28"/>
      <c r="AG1922" s="21"/>
    </row>
    <row r="1923" spans="1:33">
      <c r="A1923" s="8" t="s">
        <v>981</v>
      </c>
      <c r="B1923" s="8" t="s">
        <v>136</v>
      </c>
      <c r="C1923" s="9" t="s">
        <v>129</v>
      </c>
      <c r="D1923" s="185" t="s">
        <v>982</v>
      </c>
      <c r="E1923" s="188" t="s">
        <v>983</v>
      </c>
      <c r="F1923" s="9" t="s">
        <v>83</v>
      </c>
      <c r="G1923" s="9" t="s">
        <v>147</v>
      </c>
      <c r="H1923" s="10">
        <v>0</v>
      </c>
      <c r="I1923" s="11">
        <v>3</v>
      </c>
      <c r="J1923" s="24">
        <v>0</v>
      </c>
      <c r="K1923" s="20"/>
      <c r="L1923" s="14">
        <v>0</v>
      </c>
      <c r="N1923" s="21">
        <v>0</v>
      </c>
      <c r="P1923" s="21">
        <v>0</v>
      </c>
      <c r="R1923" s="21">
        <v>0</v>
      </c>
      <c r="T1923" s="21">
        <v>0</v>
      </c>
      <c r="V1923" s="21">
        <v>0</v>
      </c>
      <c r="X1923" s="21">
        <v>0</v>
      </c>
      <c r="Z1923" s="21">
        <v>8636</v>
      </c>
      <c r="AB1923" s="22">
        <v>8636</v>
      </c>
      <c r="AD1923" s="5" t="str">
        <f t="shared" ref="AD1923:AD1986" si="30">IF(AC1923&amp;AA1923&amp;Y1923&amp;W1923&amp;U1923&amp;S1923&amp;Q1923&amp;O1923&amp;M1923&amp;K1923&lt;&gt;"","Yes","No")</f>
        <v>No</v>
      </c>
      <c r="AF1923" s="28"/>
      <c r="AG1923" s="21"/>
    </row>
    <row r="1924" spans="1:33">
      <c r="A1924" s="8" t="s">
        <v>6320</v>
      </c>
      <c r="B1924" s="8" t="s">
        <v>6321</v>
      </c>
      <c r="C1924" s="9" t="s">
        <v>580</v>
      </c>
      <c r="D1924" s="185" t="s">
        <v>6322</v>
      </c>
      <c r="E1924" s="188" t="s">
        <v>6323</v>
      </c>
      <c r="F1924" s="9" t="s">
        <v>157</v>
      </c>
      <c r="G1924" s="9" t="s">
        <v>147</v>
      </c>
      <c r="H1924" s="10">
        <v>0</v>
      </c>
      <c r="I1924" s="11">
        <v>3</v>
      </c>
      <c r="J1924" s="24">
        <v>0</v>
      </c>
      <c r="K1924" s="20"/>
      <c r="L1924" s="14">
        <v>0</v>
      </c>
      <c r="N1924" s="21">
        <v>0</v>
      </c>
      <c r="P1924" s="21">
        <v>0</v>
      </c>
      <c r="R1924" s="21">
        <v>0</v>
      </c>
      <c r="T1924" s="21">
        <v>0</v>
      </c>
      <c r="V1924" s="21">
        <v>0</v>
      </c>
      <c r="X1924" s="21">
        <v>0</v>
      </c>
      <c r="Z1924" s="21">
        <v>15121</v>
      </c>
      <c r="AB1924" s="22">
        <v>15121</v>
      </c>
      <c r="AD1924" s="5" t="str">
        <f t="shared" si="30"/>
        <v>No</v>
      </c>
      <c r="AF1924" s="28"/>
      <c r="AG1924" s="21"/>
    </row>
    <row r="1925" spans="1:33">
      <c r="A1925" s="8" t="s">
        <v>6308</v>
      </c>
      <c r="B1925" s="8" t="s">
        <v>6309</v>
      </c>
      <c r="C1925" s="9" t="s">
        <v>163</v>
      </c>
      <c r="D1925" s="185"/>
      <c r="E1925" s="188">
        <v>10189</v>
      </c>
      <c r="F1925" s="9" t="s">
        <v>157</v>
      </c>
      <c r="G1925" s="9" t="s">
        <v>5756</v>
      </c>
      <c r="H1925" s="10">
        <v>59124</v>
      </c>
      <c r="I1925" s="11">
        <v>3</v>
      </c>
      <c r="J1925" s="24">
        <v>0</v>
      </c>
      <c r="K1925" s="20"/>
      <c r="L1925" s="14">
        <v>0</v>
      </c>
      <c r="N1925" s="21">
        <v>0</v>
      </c>
      <c r="P1925" s="21">
        <v>0</v>
      </c>
      <c r="R1925" s="21">
        <v>0</v>
      </c>
      <c r="T1925" s="21">
        <v>0</v>
      </c>
      <c r="V1925" s="21">
        <v>0</v>
      </c>
      <c r="X1925" s="21">
        <v>0</v>
      </c>
      <c r="Z1925" s="21">
        <v>50000</v>
      </c>
      <c r="AB1925" s="22">
        <v>50000</v>
      </c>
      <c r="AD1925" s="5" t="str">
        <f t="shared" si="30"/>
        <v>No</v>
      </c>
      <c r="AF1925" s="28"/>
      <c r="AG1925" s="21"/>
    </row>
    <row r="1926" spans="1:33">
      <c r="A1926" s="8" t="s">
        <v>4908</v>
      </c>
      <c r="B1926" s="8" t="s">
        <v>4909</v>
      </c>
      <c r="C1926" s="9" t="s">
        <v>87</v>
      </c>
      <c r="D1926" s="185" t="s">
        <v>4910</v>
      </c>
      <c r="E1926" s="188" t="s">
        <v>4911</v>
      </c>
      <c r="F1926" s="9" t="s">
        <v>83</v>
      </c>
      <c r="G1926" s="9" t="s">
        <v>147</v>
      </c>
      <c r="H1926" s="10">
        <v>0</v>
      </c>
      <c r="I1926" s="11">
        <v>3</v>
      </c>
      <c r="J1926" s="24">
        <v>0</v>
      </c>
      <c r="K1926" s="20"/>
      <c r="L1926" s="14">
        <v>0</v>
      </c>
      <c r="N1926" s="21">
        <v>0</v>
      </c>
      <c r="P1926" s="21">
        <v>0</v>
      </c>
      <c r="R1926" s="21">
        <v>0</v>
      </c>
      <c r="T1926" s="21">
        <v>0</v>
      </c>
      <c r="V1926" s="21">
        <v>0</v>
      </c>
      <c r="X1926" s="21">
        <v>0</v>
      </c>
      <c r="Z1926" s="21">
        <v>152894</v>
      </c>
      <c r="AB1926" s="22">
        <v>152894</v>
      </c>
      <c r="AD1926" s="5" t="str">
        <f t="shared" si="30"/>
        <v>No</v>
      </c>
      <c r="AF1926" s="28"/>
      <c r="AG1926" s="21"/>
    </row>
    <row r="1927" spans="1:33">
      <c r="A1927" s="8" t="s">
        <v>6684</v>
      </c>
      <c r="B1927" s="8" t="s">
        <v>6685</v>
      </c>
      <c r="C1927" s="9" t="s">
        <v>39</v>
      </c>
      <c r="D1927" s="185"/>
      <c r="E1927" s="188" t="s">
        <v>6686</v>
      </c>
      <c r="F1927" s="9" t="s">
        <v>83</v>
      </c>
      <c r="G1927" s="9" t="s">
        <v>147</v>
      </c>
      <c r="H1927" s="10">
        <v>0</v>
      </c>
      <c r="I1927" s="11">
        <v>3</v>
      </c>
      <c r="J1927" s="24">
        <v>0</v>
      </c>
      <c r="K1927" s="20"/>
      <c r="L1927" s="14">
        <v>0</v>
      </c>
      <c r="N1927" s="21">
        <v>0</v>
      </c>
      <c r="P1927" s="21">
        <v>0</v>
      </c>
      <c r="R1927" s="21">
        <v>0</v>
      </c>
      <c r="T1927" s="21">
        <v>0</v>
      </c>
      <c r="V1927" s="21">
        <v>0</v>
      </c>
      <c r="X1927" s="21">
        <v>0</v>
      </c>
      <c r="Z1927" s="21">
        <v>0</v>
      </c>
      <c r="AB1927" s="22">
        <v>0</v>
      </c>
      <c r="AD1927" s="5" t="str">
        <f t="shared" si="30"/>
        <v>No</v>
      </c>
      <c r="AF1927" s="28"/>
      <c r="AG1927" s="21"/>
    </row>
    <row r="1928" spans="1:33">
      <c r="A1928" s="8" t="s">
        <v>1815</v>
      </c>
      <c r="B1928" s="8" t="s">
        <v>1816</v>
      </c>
      <c r="C1928" s="9" t="s">
        <v>65</v>
      </c>
      <c r="D1928" s="185" t="s">
        <v>1817</v>
      </c>
      <c r="E1928" s="188">
        <v>30</v>
      </c>
      <c r="F1928" s="9" t="s">
        <v>36</v>
      </c>
      <c r="G1928" s="9" t="s">
        <v>5756</v>
      </c>
      <c r="H1928" s="10">
        <v>0</v>
      </c>
      <c r="I1928" s="11">
        <v>3</v>
      </c>
      <c r="J1928" s="24">
        <v>0</v>
      </c>
      <c r="K1928" s="20"/>
      <c r="L1928" s="14">
        <v>0</v>
      </c>
      <c r="N1928" s="21">
        <v>0</v>
      </c>
      <c r="P1928" s="21">
        <v>0</v>
      </c>
      <c r="R1928" s="21">
        <v>0</v>
      </c>
      <c r="T1928" s="21">
        <v>0</v>
      </c>
      <c r="V1928" s="21">
        <v>0</v>
      </c>
      <c r="X1928" s="21">
        <v>0</v>
      </c>
      <c r="Z1928" s="21">
        <v>0</v>
      </c>
      <c r="AB1928" s="22">
        <v>0</v>
      </c>
      <c r="AD1928" s="5" t="str">
        <f t="shared" si="30"/>
        <v>No</v>
      </c>
      <c r="AF1928" s="28"/>
      <c r="AG1928" s="21"/>
    </row>
    <row r="1929" spans="1:33">
      <c r="A1929" s="8" t="s">
        <v>6683</v>
      </c>
      <c r="B1929" s="8" t="s">
        <v>2474</v>
      </c>
      <c r="C1929" s="9" t="s">
        <v>46</v>
      </c>
      <c r="D1929" s="185" t="s">
        <v>2475</v>
      </c>
      <c r="E1929" s="188" t="s">
        <v>2476</v>
      </c>
      <c r="F1929" s="9" t="s">
        <v>88</v>
      </c>
      <c r="G1929" s="9" t="s">
        <v>147</v>
      </c>
      <c r="H1929" s="10">
        <v>0</v>
      </c>
      <c r="I1929" s="11">
        <v>3</v>
      </c>
      <c r="J1929" s="24">
        <v>0</v>
      </c>
      <c r="K1929" s="20"/>
      <c r="L1929" s="14">
        <v>0</v>
      </c>
      <c r="N1929" s="21">
        <v>0</v>
      </c>
      <c r="P1929" s="21">
        <v>0</v>
      </c>
      <c r="R1929" s="21">
        <v>0</v>
      </c>
      <c r="T1929" s="21">
        <v>0</v>
      </c>
      <c r="V1929" s="21">
        <v>0</v>
      </c>
      <c r="X1929" s="21">
        <v>0</v>
      </c>
      <c r="Z1929" s="21">
        <v>126457</v>
      </c>
      <c r="AB1929" s="22">
        <v>126457</v>
      </c>
      <c r="AD1929" s="5" t="str">
        <f t="shared" si="30"/>
        <v>No</v>
      </c>
      <c r="AF1929" s="28"/>
      <c r="AG1929" s="21"/>
    </row>
    <row r="1930" spans="1:33">
      <c r="A1930" s="8" t="s">
        <v>1715</v>
      </c>
      <c r="B1930" s="8" t="s">
        <v>718</v>
      </c>
      <c r="C1930" s="9" t="s">
        <v>278</v>
      </c>
      <c r="D1930" s="185">
        <v>7054</v>
      </c>
      <c r="E1930" s="188" t="s">
        <v>6681</v>
      </c>
      <c r="F1930" s="9" t="s">
        <v>83</v>
      </c>
      <c r="G1930" s="9" t="s">
        <v>147</v>
      </c>
      <c r="H1930" s="10">
        <v>472870</v>
      </c>
      <c r="I1930" s="11">
        <v>3</v>
      </c>
      <c r="J1930" s="24">
        <v>0</v>
      </c>
      <c r="K1930" s="20"/>
      <c r="L1930" s="14">
        <v>0</v>
      </c>
      <c r="N1930" s="21">
        <v>0</v>
      </c>
      <c r="P1930" s="21">
        <v>0</v>
      </c>
      <c r="R1930" s="21">
        <v>0</v>
      </c>
      <c r="T1930" s="21">
        <v>0</v>
      </c>
      <c r="V1930" s="21">
        <v>0</v>
      </c>
      <c r="X1930" s="21">
        <v>0</v>
      </c>
      <c r="Z1930" s="21">
        <v>35438</v>
      </c>
      <c r="AB1930" s="22">
        <v>35438</v>
      </c>
      <c r="AD1930" s="5" t="str">
        <f t="shared" si="30"/>
        <v>No</v>
      </c>
      <c r="AF1930" s="28"/>
      <c r="AG1930" s="21"/>
    </row>
    <row r="1931" spans="1:33">
      <c r="A1931" s="8" t="s">
        <v>6354</v>
      </c>
      <c r="B1931" s="8" t="s">
        <v>6355</v>
      </c>
      <c r="C1931" s="9" t="s">
        <v>278</v>
      </c>
      <c r="D1931" s="185"/>
      <c r="E1931" s="188" t="s">
        <v>6356</v>
      </c>
      <c r="F1931" s="9" t="s">
        <v>157</v>
      </c>
      <c r="G1931" s="9" t="s">
        <v>147</v>
      </c>
      <c r="H1931" s="10">
        <v>0</v>
      </c>
      <c r="I1931" s="11">
        <v>3</v>
      </c>
      <c r="J1931" s="24">
        <v>0</v>
      </c>
      <c r="K1931" s="20"/>
      <c r="L1931" s="14">
        <v>0</v>
      </c>
      <c r="N1931" s="21">
        <v>0</v>
      </c>
      <c r="P1931" s="21">
        <v>0</v>
      </c>
      <c r="R1931" s="21">
        <v>0</v>
      </c>
      <c r="T1931" s="21">
        <v>0</v>
      </c>
      <c r="V1931" s="21">
        <v>0</v>
      </c>
      <c r="X1931" s="21">
        <v>0</v>
      </c>
      <c r="Z1931" s="21">
        <v>17075</v>
      </c>
      <c r="AB1931" s="22">
        <v>17075</v>
      </c>
      <c r="AD1931" s="5" t="str">
        <f t="shared" si="30"/>
        <v>No</v>
      </c>
      <c r="AF1931" s="28"/>
      <c r="AG1931" s="21"/>
    </row>
    <row r="1932" spans="1:33">
      <c r="A1932" s="8" t="s">
        <v>3789</v>
      </c>
      <c r="B1932" s="8" t="s">
        <v>1047</v>
      </c>
      <c r="C1932" s="9" t="s">
        <v>278</v>
      </c>
      <c r="D1932" s="185" t="s">
        <v>3790</v>
      </c>
      <c r="E1932" s="188" t="s">
        <v>3791</v>
      </c>
      <c r="F1932" s="9" t="s">
        <v>83</v>
      </c>
      <c r="G1932" s="9" t="s">
        <v>147</v>
      </c>
      <c r="H1932" s="10">
        <v>0</v>
      </c>
      <c r="I1932" s="11">
        <v>3</v>
      </c>
      <c r="J1932" s="24">
        <v>0</v>
      </c>
      <c r="K1932" s="20"/>
      <c r="L1932" s="14">
        <v>0</v>
      </c>
      <c r="N1932" s="21">
        <v>0</v>
      </c>
      <c r="P1932" s="21">
        <v>0</v>
      </c>
      <c r="R1932" s="21">
        <v>0</v>
      </c>
      <c r="T1932" s="21">
        <v>0</v>
      </c>
      <c r="V1932" s="21">
        <v>0</v>
      </c>
      <c r="X1932" s="21">
        <v>0</v>
      </c>
      <c r="Z1932" s="21">
        <v>23612</v>
      </c>
      <c r="AB1932" s="22">
        <v>23612</v>
      </c>
      <c r="AD1932" s="5" t="str">
        <f t="shared" si="30"/>
        <v>No</v>
      </c>
      <c r="AF1932" s="28"/>
      <c r="AG1932" s="21"/>
    </row>
    <row r="1933" spans="1:33">
      <c r="A1933" s="8" t="s">
        <v>4919</v>
      </c>
      <c r="B1933" s="8" t="s">
        <v>4920</v>
      </c>
      <c r="C1933" s="9" t="s">
        <v>91</v>
      </c>
      <c r="D1933" s="185" t="s">
        <v>4921</v>
      </c>
      <c r="E1933" s="188" t="s">
        <v>4922</v>
      </c>
      <c r="F1933" s="9" t="s">
        <v>83</v>
      </c>
      <c r="G1933" s="9" t="s">
        <v>147</v>
      </c>
      <c r="H1933" s="10">
        <v>0</v>
      </c>
      <c r="I1933" s="11">
        <v>3</v>
      </c>
      <c r="J1933" s="24">
        <v>0</v>
      </c>
      <c r="K1933" s="20"/>
      <c r="L1933" s="14">
        <v>0</v>
      </c>
      <c r="N1933" s="21">
        <v>0</v>
      </c>
      <c r="P1933" s="21">
        <v>0</v>
      </c>
      <c r="R1933" s="21">
        <v>0</v>
      </c>
      <c r="T1933" s="21">
        <v>0</v>
      </c>
      <c r="V1933" s="21">
        <v>0</v>
      </c>
      <c r="X1933" s="21">
        <v>0</v>
      </c>
      <c r="Z1933" s="21">
        <v>75000</v>
      </c>
      <c r="AB1933" s="22">
        <v>75000</v>
      </c>
      <c r="AD1933" s="5" t="str">
        <f t="shared" si="30"/>
        <v>No</v>
      </c>
      <c r="AF1933" s="28"/>
      <c r="AG1933" s="21"/>
    </row>
    <row r="1934" spans="1:33">
      <c r="A1934" s="8" t="s">
        <v>4078</v>
      </c>
      <c r="B1934" s="8" t="s">
        <v>2689</v>
      </c>
      <c r="C1934" s="9" t="s">
        <v>235</v>
      </c>
      <c r="D1934" s="185">
        <v>4233</v>
      </c>
      <c r="E1934" s="188">
        <v>40233</v>
      </c>
      <c r="F1934" s="9" t="s">
        <v>83</v>
      </c>
      <c r="G1934" s="9" t="s">
        <v>5756</v>
      </c>
      <c r="H1934" s="10">
        <v>214881</v>
      </c>
      <c r="I1934" s="11">
        <v>3</v>
      </c>
      <c r="J1934" s="24">
        <v>0</v>
      </c>
      <c r="K1934" s="20"/>
      <c r="L1934" s="14">
        <v>0</v>
      </c>
      <c r="N1934" s="21">
        <v>0</v>
      </c>
      <c r="P1934" s="21">
        <v>0</v>
      </c>
      <c r="R1934" s="21">
        <v>0</v>
      </c>
      <c r="T1934" s="21">
        <v>0</v>
      </c>
      <c r="V1934" s="21">
        <v>0</v>
      </c>
      <c r="X1934" s="21">
        <v>0</v>
      </c>
      <c r="Z1934" s="21">
        <v>414046</v>
      </c>
      <c r="AB1934" s="22">
        <v>414046</v>
      </c>
      <c r="AD1934" s="5" t="str">
        <f t="shared" si="30"/>
        <v>No</v>
      </c>
      <c r="AF1934" s="28"/>
      <c r="AG1934" s="21"/>
    </row>
    <row r="1935" spans="1:33">
      <c r="A1935" s="8" t="s">
        <v>1915</v>
      </c>
      <c r="B1935" s="8" t="s">
        <v>1000</v>
      </c>
      <c r="C1935" s="9" t="s">
        <v>120</v>
      </c>
      <c r="D1935" s="185">
        <v>6133</v>
      </c>
      <c r="E1935" s="188">
        <v>60133</v>
      </c>
      <c r="F1935" s="9" t="s">
        <v>157</v>
      </c>
      <c r="G1935" s="9" t="s">
        <v>84</v>
      </c>
      <c r="H1935" s="10">
        <v>5121892</v>
      </c>
      <c r="I1935" s="11">
        <v>3</v>
      </c>
      <c r="J1935" s="24">
        <v>0</v>
      </c>
      <c r="K1935" s="20"/>
      <c r="L1935" s="14">
        <v>0</v>
      </c>
      <c r="N1935" s="21">
        <v>0</v>
      </c>
      <c r="P1935" s="21">
        <v>0</v>
      </c>
      <c r="R1935" s="21">
        <v>0</v>
      </c>
      <c r="T1935" s="21">
        <v>0</v>
      </c>
      <c r="V1935" s="21">
        <v>0</v>
      </c>
      <c r="X1935" s="21">
        <v>0</v>
      </c>
      <c r="Z1935" s="21">
        <v>0</v>
      </c>
      <c r="AB1935" s="22">
        <v>0</v>
      </c>
      <c r="AD1935" s="5" t="str">
        <f t="shared" si="30"/>
        <v>No</v>
      </c>
      <c r="AF1935" s="28"/>
      <c r="AG1935" s="21"/>
    </row>
    <row r="1936" spans="1:33">
      <c r="A1936" s="8" t="s">
        <v>3431</v>
      </c>
      <c r="B1936" s="8" t="s">
        <v>3432</v>
      </c>
      <c r="C1936" s="9" t="s">
        <v>34</v>
      </c>
      <c r="D1936" s="185" t="s">
        <v>3433</v>
      </c>
      <c r="E1936" s="188" t="s">
        <v>3434</v>
      </c>
      <c r="F1936" s="9" t="s">
        <v>157</v>
      </c>
      <c r="G1936" s="9" t="s">
        <v>147</v>
      </c>
      <c r="H1936" s="10">
        <v>0</v>
      </c>
      <c r="I1936" s="11">
        <v>3</v>
      </c>
      <c r="J1936" s="24">
        <v>0</v>
      </c>
      <c r="K1936" s="20"/>
      <c r="L1936" s="14">
        <v>0</v>
      </c>
      <c r="N1936" s="21">
        <v>0</v>
      </c>
      <c r="P1936" s="21">
        <v>0</v>
      </c>
      <c r="R1936" s="21">
        <v>0</v>
      </c>
      <c r="T1936" s="21">
        <v>0</v>
      </c>
      <c r="V1936" s="21">
        <v>0</v>
      </c>
      <c r="X1936" s="21">
        <v>0</v>
      </c>
      <c r="Z1936" s="21">
        <v>12287</v>
      </c>
      <c r="AB1936" s="22">
        <v>12287</v>
      </c>
      <c r="AD1936" s="5" t="str">
        <f t="shared" si="30"/>
        <v>No</v>
      </c>
      <c r="AF1936" s="28"/>
      <c r="AG1936" s="21"/>
    </row>
    <row r="1937" spans="1:33">
      <c r="A1937" s="8" t="s">
        <v>5030</v>
      </c>
      <c r="B1937" s="8" t="s">
        <v>5031</v>
      </c>
      <c r="C1937" s="9" t="s">
        <v>91</v>
      </c>
      <c r="D1937" s="185" t="s">
        <v>5032</v>
      </c>
      <c r="E1937" s="188" t="s">
        <v>5033</v>
      </c>
      <c r="F1937" s="9" t="s">
        <v>83</v>
      </c>
      <c r="G1937" s="9" t="s">
        <v>147</v>
      </c>
      <c r="H1937" s="10">
        <v>0</v>
      </c>
      <c r="I1937" s="11">
        <v>3</v>
      </c>
      <c r="J1937" s="24">
        <v>0</v>
      </c>
      <c r="K1937" s="20"/>
      <c r="L1937" s="14">
        <v>0</v>
      </c>
      <c r="N1937" s="21">
        <v>0</v>
      </c>
      <c r="P1937" s="21">
        <v>0</v>
      </c>
      <c r="R1937" s="21">
        <v>0</v>
      </c>
      <c r="T1937" s="21">
        <v>0</v>
      </c>
      <c r="V1937" s="21">
        <v>0</v>
      </c>
      <c r="X1937" s="21">
        <v>0</v>
      </c>
      <c r="Z1937" s="21">
        <v>305974</v>
      </c>
      <c r="AB1937" s="22">
        <v>305974</v>
      </c>
      <c r="AD1937" s="5" t="str">
        <f t="shared" si="30"/>
        <v>No</v>
      </c>
      <c r="AF1937" s="28"/>
      <c r="AG1937" s="21"/>
    </row>
    <row r="1938" spans="1:33">
      <c r="A1938" s="8" t="s">
        <v>3999</v>
      </c>
      <c r="B1938" s="8" t="s">
        <v>4000</v>
      </c>
      <c r="C1938" s="9" t="s">
        <v>39</v>
      </c>
      <c r="D1938" s="185" t="s">
        <v>4001</v>
      </c>
      <c r="E1938" s="188" t="s">
        <v>4002</v>
      </c>
      <c r="F1938" s="9" t="s">
        <v>83</v>
      </c>
      <c r="G1938" s="9" t="s">
        <v>147</v>
      </c>
      <c r="H1938" s="10">
        <v>0</v>
      </c>
      <c r="I1938" s="11">
        <v>3</v>
      </c>
      <c r="J1938" s="24">
        <v>0</v>
      </c>
      <c r="K1938" s="20"/>
      <c r="L1938" s="14">
        <v>0</v>
      </c>
      <c r="N1938" s="21">
        <v>0</v>
      </c>
      <c r="P1938" s="21">
        <v>0</v>
      </c>
      <c r="R1938" s="21">
        <v>0</v>
      </c>
      <c r="T1938" s="21">
        <v>0</v>
      </c>
      <c r="V1938" s="21">
        <v>0</v>
      </c>
      <c r="X1938" s="21">
        <v>0</v>
      </c>
      <c r="Z1938" s="21">
        <v>0</v>
      </c>
      <c r="AB1938" s="22">
        <v>0</v>
      </c>
      <c r="AD1938" s="5" t="str">
        <f t="shared" si="30"/>
        <v>No</v>
      </c>
      <c r="AF1938" s="28"/>
      <c r="AG1938" s="21"/>
    </row>
    <row r="1939" spans="1:33">
      <c r="A1939" s="8" t="s">
        <v>877</v>
      </c>
      <c r="B1939" s="8" t="s">
        <v>878</v>
      </c>
      <c r="C1939" s="9" t="s">
        <v>129</v>
      </c>
      <c r="D1939" s="185" t="s">
        <v>879</v>
      </c>
      <c r="E1939" s="188" t="s">
        <v>880</v>
      </c>
      <c r="F1939" s="9" t="s">
        <v>83</v>
      </c>
      <c r="G1939" s="9" t="s">
        <v>147</v>
      </c>
      <c r="H1939" s="10">
        <v>0</v>
      </c>
      <c r="I1939" s="11">
        <v>3</v>
      </c>
      <c r="J1939" s="24">
        <v>0</v>
      </c>
      <c r="K1939" s="20"/>
      <c r="L1939" s="14">
        <v>0</v>
      </c>
      <c r="N1939" s="21">
        <v>0</v>
      </c>
      <c r="P1939" s="21">
        <v>0</v>
      </c>
      <c r="R1939" s="21">
        <v>0</v>
      </c>
      <c r="T1939" s="21">
        <v>0</v>
      </c>
      <c r="V1939" s="21">
        <v>0</v>
      </c>
      <c r="X1939" s="21">
        <v>0</v>
      </c>
      <c r="Z1939" s="21">
        <v>4136</v>
      </c>
      <c r="AB1939" s="22">
        <v>4136</v>
      </c>
      <c r="AD1939" s="5" t="str">
        <f t="shared" si="30"/>
        <v>No</v>
      </c>
      <c r="AF1939" s="28"/>
      <c r="AG1939" s="21"/>
    </row>
    <row r="1940" spans="1:33">
      <c r="A1940" s="8" t="s">
        <v>6313</v>
      </c>
      <c r="B1940" s="8" t="s">
        <v>6314</v>
      </c>
      <c r="C1940" s="9" t="s">
        <v>555</v>
      </c>
      <c r="D1940" s="185"/>
      <c r="E1940" s="188" t="s">
        <v>6315</v>
      </c>
      <c r="F1940" s="9" t="s">
        <v>83</v>
      </c>
      <c r="G1940" s="9" t="s">
        <v>147</v>
      </c>
      <c r="H1940" s="10">
        <v>0</v>
      </c>
      <c r="I1940" s="11">
        <v>3</v>
      </c>
      <c r="J1940" s="24">
        <v>0</v>
      </c>
      <c r="K1940" s="20"/>
      <c r="L1940" s="14">
        <v>0</v>
      </c>
      <c r="N1940" s="21">
        <v>0</v>
      </c>
      <c r="P1940" s="21">
        <v>0</v>
      </c>
      <c r="R1940" s="21">
        <v>0</v>
      </c>
      <c r="T1940" s="21">
        <v>0</v>
      </c>
      <c r="V1940" s="21">
        <v>0</v>
      </c>
      <c r="X1940" s="21">
        <v>0</v>
      </c>
      <c r="Z1940" s="21">
        <v>126911</v>
      </c>
      <c r="AB1940" s="22">
        <v>126911</v>
      </c>
      <c r="AD1940" s="5" t="str">
        <f t="shared" si="30"/>
        <v>No</v>
      </c>
      <c r="AF1940" s="28"/>
      <c r="AG1940" s="21"/>
    </row>
    <row r="1941" spans="1:33">
      <c r="A1941" s="8" t="s">
        <v>3869</v>
      </c>
      <c r="B1941" s="8" t="s">
        <v>3870</v>
      </c>
      <c r="C1941" s="9" t="s">
        <v>278</v>
      </c>
      <c r="D1941" s="185" t="s">
        <v>3871</v>
      </c>
      <c r="E1941" s="188" t="s">
        <v>3872</v>
      </c>
      <c r="F1941" s="9" t="s">
        <v>157</v>
      </c>
      <c r="G1941" s="9" t="s">
        <v>147</v>
      </c>
      <c r="H1941" s="10">
        <v>0</v>
      </c>
      <c r="I1941" s="11">
        <v>3</v>
      </c>
      <c r="J1941" s="24">
        <v>0</v>
      </c>
      <c r="K1941" s="20"/>
      <c r="L1941" s="14">
        <v>0</v>
      </c>
      <c r="N1941" s="21">
        <v>0</v>
      </c>
      <c r="P1941" s="21">
        <v>0</v>
      </c>
      <c r="R1941" s="21">
        <v>0</v>
      </c>
      <c r="T1941" s="21">
        <v>0</v>
      </c>
      <c r="V1941" s="21">
        <v>0</v>
      </c>
      <c r="X1941" s="21">
        <v>0</v>
      </c>
      <c r="Z1941" s="21">
        <v>12111</v>
      </c>
      <c r="AB1941" s="22">
        <v>12111</v>
      </c>
      <c r="AD1941" s="5" t="str">
        <f t="shared" si="30"/>
        <v>No</v>
      </c>
      <c r="AF1941" s="28"/>
      <c r="AG1941" s="21"/>
    </row>
    <row r="1942" spans="1:33">
      <c r="A1942" s="8" t="s">
        <v>5916</v>
      </c>
      <c r="B1942" s="8" t="s">
        <v>6071</v>
      </c>
      <c r="C1942" s="9" t="s">
        <v>420</v>
      </c>
      <c r="D1942" s="185"/>
      <c r="E1942" s="188" t="s">
        <v>5917</v>
      </c>
      <c r="F1942" s="9" t="s">
        <v>83</v>
      </c>
      <c r="G1942" s="9" t="s">
        <v>147</v>
      </c>
      <c r="H1942" s="10">
        <v>0</v>
      </c>
      <c r="I1942" s="11">
        <v>3</v>
      </c>
      <c r="J1942" s="24">
        <v>0</v>
      </c>
      <c r="K1942" s="20"/>
      <c r="L1942" s="14">
        <v>0</v>
      </c>
      <c r="N1942" s="21">
        <v>0</v>
      </c>
      <c r="P1942" s="21">
        <v>0</v>
      </c>
      <c r="R1942" s="21">
        <v>0</v>
      </c>
      <c r="T1942" s="21">
        <v>0</v>
      </c>
      <c r="V1942" s="21">
        <v>0</v>
      </c>
      <c r="X1942" s="21">
        <v>0</v>
      </c>
      <c r="Z1942" s="21">
        <v>0</v>
      </c>
      <c r="AB1942" s="22">
        <v>0</v>
      </c>
      <c r="AD1942" s="5" t="str">
        <f t="shared" si="30"/>
        <v>No</v>
      </c>
      <c r="AF1942" s="28"/>
      <c r="AG1942" s="21"/>
    </row>
    <row r="1943" spans="1:33">
      <c r="A1943" s="8" t="s">
        <v>907</v>
      </c>
      <c r="B1943" s="8" t="s">
        <v>6083</v>
      </c>
      <c r="C1943" s="9" t="s">
        <v>129</v>
      </c>
      <c r="D1943" s="185" t="s">
        <v>908</v>
      </c>
      <c r="E1943" s="188" t="s">
        <v>909</v>
      </c>
      <c r="F1943" s="9" t="s">
        <v>83</v>
      </c>
      <c r="G1943" s="9" t="s">
        <v>147</v>
      </c>
      <c r="H1943" s="10">
        <v>0</v>
      </c>
      <c r="I1943" s="11">
        <v>3</v>
      </c>
      <c r="J1943" s="24">
        <v>0</v>
      </c>
      <c r="K1943" s="20"/>
      <c r="L1943" s="14">
        <v>0</v>
      </c>
      <c r="N1943" s="21">
        <v>0</v>
      </c>
      <c r="P1943" s="21">
        <v>0</v>
      </c>
      <c r="R1943" s="21">
        <v>0</v>
      </c>
      <c r="T1943" s="21">
        <v>0</v>
      </c>
      <c r="V1943" s="21">
        <v>0</v>
      </c>
      <c r="X1943" s="21">
        <v>0</v>
      </c>
      <c r="Z1943" s="21">
        <v>4500</v>
      </c>
      <c r="AB1943" s="22">
        <v>4500</v>
      </c>
      <c r="AD1943" s="5" t="str">
        <f t="shared" si="30"/>
        <v>No</v>
      </c>
      <c r="AF1943" s="28"/>
      <c r="AG1943" s="21"/>
    </row>
    <row r="1944" spans="1:33">
      <c r="A1944" s="8" t="s">
        <v>5933</v>
      </c>
      <c r="B1944" s="8" t="s">
        <v>6098</v>
      </c>
      <c r="C1944" s="9" t="s">
        <v>163</v>
      </c>
      <c r="D1944" s="185"/>
      <c r="E1944" s="188">
        <v>10184</v>
      </c>
      <c r="F1944" s="9" t="s">
        <v>36</v>
      </c>
      <c r="G1944" s="9" t="s">
        <v>5756</v>
      </c>
      <c r="H1944" s="10">
        <v>246695</v>
      </c>
      <c r="I1944" s="11">
        <v>3</v>
      </c>
      <c r="J1944" s="24">
        <v>0</v>
      </c>
      <c r="K1944" s="20"/>
      <c r="L1944" s="14">
        <v>0</v>
      </c>
      <c r="N1944" s="21">
        <v>0</v>
      </c>
      <c r="P1944" s="21">
        <v>0</v>
      </c>
      <c r="R1944" s="21">
        <v>0</v>
      </c>
      <c r="T1944" s="21">
        <v>0</v>
      </c>
      <c r="V1944" s="21">
        <v>0</v>
      </c>
      <c r="X1944" s="21">
        <v>0</v>
      </c>
      <c r="Z1944" s="21">
        <v>3135</v>
      </c>
      <c r="AB1944" s="22">
        <v>3135</v>
      </c>
      <c r="AD1944" s="5" t="str">
        <f t="shared" si="30"/>
        <v>No</v>
      </c>
      <c r="AF1944" s="28"/>
      <c r="AG1944" s="21"/>
    </row>
    <row r="1945" spans="1:33">
      <c r="A1945" s="8" t="s">
        <v>581</v>
      </c>
      <c r="B1945" s="8" t="s">
        <v>582</v>
      </c>
      <c r="C1945" s="9" t="s">
        <v>73</v>
      </c>
      <c r="D1945" s="185" t="s">
        <v>583</v>
      </c>
      <c r="E1945" s="188">
        <v>66242</v>
      </c>
      <c r="F1945" s="9" t="s">
        <v>36</v>
      </c>
      <c r="G1945" s="9" t="s">
        <v>5756</v>
      </c>
      <c r="H1945" s="10">
        <v>0</v>
      </c>
      <c r="I1945" s="11">
        <v>3</v>
      </c>
      <c r="J1945" s="24">
        <v>0</v>
      </c>
      <c r="K1945" s="20"/>
      <c r="L1945" s="14">
        <v>0</v>
      </c>
      <c r="N1945" s="21">
        <v>0</v>
      </c>
      <c r="P1945" s="21">
        <v>0</v>
      </c>
      <c r="R1945" s="21">
        <v>0</v>
      </c>
      <c r="T1945" s="21">
        <v>0</v>
      </c>
      <c r="V1945" s="21">
        <v>0</v>
      </c>
      <c r="X1945" s="21">
        <v>0</v>
      </c>
      <c r="Z1945" s="21">
        <v>0</v>
      </c>
      <c r="AB1945" s="22">
        <v>0</v>
      </c>
      <c r="AD1945" s="5" t="str">
        <f t="shared" si="30"/>
        <v>No</v>
      </c>
      <c r="AF1945" s="28"/>
      <c r="AG1945" s="21"/>
    </row>
    <row r="1946" spans="1:33">
      <c r="A1946" s="8" t="s">
        <v>3840</v>
      </c>
      <c r="B1946" s="8" t="s">
        <v>3841</v>
      </c>
      <c r="C1946" s="9" t="s">
        <v>278</v>
      </c>
      <c r="D1946" s="185" t="s">
        <v>3842</v>
      </c>
      <c r="E1946" s="188" t="s">
        <v>3843</v>
      </c>
      <c r="F1946" s="9" t="s">
        <v>157</v>
      </c>
      <c r="G1946" s="9" t="s">
        <v>147</v>
      </c>
      <c r="H1946" s="10">
        <v>0</v>
      </c>
      <c r="I1946" s="11">
        <v>3</v>
      </c>
      <c r="J1946" s="24">
        <v>0</v>
      </c>
      <c r="K1946" s="20"/>
      <c r="L1946" s="14">
        <v>0</v>
      </c>
      <c r="N1946" s="21">
        <v>0</v>
      </c>
      <c r="P1946" s="21">
        <v>0</v>
      </c>
      <c r="R1946" s="21">
        <v>0</v>
      </c>
      <c r="T1946" s="21">
        <v>0</v>
      </c>
      <c r="V1946" s="21">
        <v>0</v>
      </c>
      <c r="X1946" s="21">
        <v>0</v>
      </c>
      <c r="Z1946" s="21">
        <v>6500</v>
      </c>
      <c r="AB1946" s="22">
        <v>6500</v>
      </c>
      <c r="AD1946" s="5" t="str">
        <f t="shared" si="30"/>
        <v>No</v>
      </c>
      <c r="AF1946" s="28"/>
      <c r="AG1946" s="21"/>
    </row>
    <row r="1947" spans="1:33">
      <c r="A1947" s="8" t="s">
        <v>6699</v>
      </c>
      <c r="B1947" s="8" t="s">
        <v>2035</v>
      </c>
      <c r="C1947" s="9" t="s">
        <v>69</v>
      </c>
      <c r="D1947" s="185" t="s">
        <v>2036</v>
      </c>
      <c r="E1947" s="188" t="s">
        <v>2037</v>
      </c>
      <c r="F1947" s="9" t="s">
        <v>157</v>
      </c>
      <c r="G1947" s="9" t="s">
        <v>147</v>
      </c>
      <c r="H1947" s="10">
        <v>0</v>
      </c>
      <c r="I1947" s="11">
        <v>3</v>
      </c>
      <c r="J1947" s="24">
        <v>0</v>
      </c>
      <c r="K1947" s="20"/>
      <c r="L1947" s="14">
        <v>0</v>
      </c>
      <c r="N1947" s="21">
        <v>0</v>
      </c>
      <c r="P1947" s="21">
        <v>0</v>
      </c>
      <c r="R1947" s="21">
        <v>0</v>
      </c>
      <c r="T1947" s="21">
        <v>0</v>
      </c>
      <c r="V1947" s="21">
        <v>0</v>
      </c>
      <c r="X1947" s="21">
        <v>0</v>
      </c>
      <c r="Z1947" s="21">
        <v>41814</v>
      </c>
      <c r="AB1947" s="22">
        <v>41814</v>
      </c>
      <c r="AD1947" s="5" t="str">
        <f t="shared" si="30"/>
        <v>No</v>
      </c>
      <c r="AF1947" s="28"/>
      <c r="AG1947" s="21"/>
    </row>
    <row r="1948" spans="1:33">
      <c r="A1948" s="8" t="s">
        <v>1923</v>
      </c>
      <c r="B1948" s="8" t="s">
        <v>1831</v>
      </c>
      <c r="C1948" s="9" t="s">
        <v>87</v>
      </c>
      <c r="D1948" s="185" t="s">
        <v>1924</v>
      </c>
      <c r="E1948" s="188">
        <v>95</v>
      </c>
      <c r="F1948" s="9" t="s">
        <v>36</v>
      </c>
      <c r="G1948" s="9" t="s">
        <v>5756</v>
      </c>
      <c r="H1948" s="10">
        <v>0</v>
      </c>
      <c r="I1948" s="11">
        <v>3</v>
      </c>
      <c r="J1948" s="24">
        <v>0</v>
      </c>
      <c r="K1948" s="20"/>
      <c r="L1948" s="14">
        <v>0</v>
      </c>
      <c r="N1948" s="21">
        <v>0</v>
      </c>
      <c r="P1948" s="21">
        <v>0</v>
      </c>
      <c r="R1948" s="21">
        <v>0</v>
      </c>
      <c r="T1948" s="21">
        <v>0</v>
      </c>
      <c r="V1948" s="21">
        <v>0</v>
      </c>
      <c r="X1948" s="21">
        <v>0</v>
      </c>
      <c r="Z1948" s="21">
        <v>138349</v>
      </c>
      <c r="AB1948" s="22">
        <v>138349</v>
      </c>
      <c r="AD1948" s="5" t="str">
        <f t="shared" si="30"/>
        <v>No</v>
      </c>
      <c r="AF1948" s="28"/>
      <c r="AG1948" s="21"/>
    </row>
    <row r="1949" spans="1:33">
      <c r="A1949" s="8" t="s">
        <v>850</v>
      </c>
      <c r="B1949" s="8" t="s">
        <v>6123</v>
      </c>
      <c r="C1949" s="9" t="s">
        <v>129</v>
      </c>
      <c r="D1949" s="185" t="s">
        <v>851</v>
      </c>
      <c r="E1949" s="188" t="s">
        <v>852</v>
      </c>
      <c r="F1949" s="9" t="s">
        <v>83</v>
      </c>
      <c r="G1949" s="9" t="s">
        <v>147</v>
      </c>
      <c r="H1949" s="10">
        <v>0</v>
      </c>
      <c r="I1949" s="11">
        <v>3</v>
      </c>
      <c r="J1949" s="24">
        <v>0</v>
      </c>
      <c r="K1949" s="20"/>
      <c r="L1949" s="14">
        <v>0</v>
      </c>
      <c r="N1949" s="21">
        <v>0</v>
      </c>
      <c r="P1949" s="21">
        <v>0</v>
      </c>
      <c r="R1949" s="21">
        <v>0</v>
      </c>
      <c r="T1949" s="21">
        <v>0</v>
      </c>
      <c r="V1949" s="21">
        <v>0</v>
      </c>
      <c r="X1949" s="21">
        <v>0</v>
      </c>
      <c r="Z1949" s="21">
        <v>4500</v>
      </c>
      <c r="AB1949" s="22">
        <v>4500</v>
      </c>
      <c r="AD1949" s="5" t="str">
        <f t="shared" si="30"/>
        <v>No</v>
      </c>
      <c r="AF1949" s="28"/>
      <c r="AG1949" s="21"/>
    </row>
    <row r="1950" spans="1:33">
      <c r="A1950" s="8" t="s">
        <v>1176</v>
      </c>
      <c r="B1950" s="8" t="s">
        <v>1177</v>
      </c>
      <c r="C1950" s="9" t="s">
        <v>91</v>
      </c>
      <c r="D1950" s="185" t="s">
        <v>1178</v>
      </c>
      <c r="E1950" s="188">
        <v>99262</v>
      </c>
      <c r="F1950" s="9" t="s">
        <v>36</v>
      </c>
      <c r="G1950" s="9" t="s">
        <v>5756</v>
      </c>
      <c r="H1950" s="10">
        <v>0</v>
      </c>
      <c r="I1950" s="11">
        <v>3</v>
      </c>
      <c r="J1950" s="24">
        <v>0</v>
      </c>
      <c r="K1950" s="20"/>
      <c r="L1950" s="14">
        <v>0</v>
      </c>
      <c r="N1950" s="21">
        <v>0</v>
      </c>
      <c r="P1950" s="21">
        <v>0</v>
      </c>
      <c r="R1950" s="21">
        <v>0</v>
      </c>
      <c r="T1950" s="21">
        <v>0</v>
      </c>
      <c r="V1950" s="21">
        <v>0</v>
      </c>
      <c r="X1950" s="21">
        <v>0</v>
      </c>
      <c r="Z1950" s="21">
        <v>0</v>
      </c>
      <c r="AB1950" s="22">
        <v>0</v>
      </c>
      <c r="AD1950" s="5" t="str">
        <f t="shared" si="30"/>
        <v>No</v>
      </c>
      <c r="AF1950" s="28"/>
      <c r="AG1950" s="21"/>
    </row>
    <row r="1951" spans="1:33">
      <c r="A1951" s="8" t="s">
        <v>1295</v>
      </c>
      <c r="B1951" s="8" t="s">
        <v>1296</v>
      </c>
      <c r="C1951" s="9" t="s">
        <v>141</v>
      </c>
      <c r="D1951" s="185" t="s">
        <v>1297</v>
      </c>
      <c r="E1951" s="188" t="s">
        <v>1298</v>
      </c>
      <c r="F1951" s="9" t="s">
        <v>88</v>
      </c>
      <c r="G1951" s="9" t="s">
        <v>147</v>
      </c>
      <c r="H1951" s="10">
        <v>0</v>
      </c>
      <c r="I1951" s="11">
        <v>3</v>
      </c>
      <c r="J1951" s="24">
        <v>0</v>
      </c>
      <c r="K1951" s="20"/>
      <c r="L1951" s="14">
        <v>0</v>
      </c>
      <c r="N1951" s="21">
        <v>0</v>
      </c>
      <c r="P1951" s="21">
        <v>0</v>
      </c>
      <c r="R1951" s="21">
        <v>0</v>
      </c>
      <c r="T1951" s="21">
        <v>0</v>
      </c>
      <c r="V1951" s="21">
        <v>0</v>
      </c>
      <c r="X1951" s="21">
        <v>0</v>
      </c>
      <c r="Z1951" s="21">
        <v>19541</v>
      </c>
      <c r="AB1951" s="22">
        <v>19541</v>
      </c>
      <c r="AD1951" s="5" t="str">
        <f t="shared" si="30"/>
        <v>No</v>
      </c>
      <c r="AF1951" s="28"/>
      <c r="AG1951" s="21"/>
    </row>
    <row r="1952" spans="1:33">
      <c r="A1952" s="8" t="s">
        <v>5088</v>
      </c>
      <c r="B1952" s="8" t="s">
        <v>5089</v>
      </c>
      <c r="C1952" s="9" t="s">
        <v>91</v>
      </c>
      <c r="D1952" s="185" t="s">
        <v>5090</v>
      </c>
      <c r="E1952" s="188" t="s">
        <v>5091</v>
      </c>
      <c r="F1952" s="9" t="s">
        <v>83</v>
      </c>
      <c r="G1952" s="9" t="s">
        <v>147</v>
      </c>
      <c r="H1952" s="10">
        <v>0</v>
      </c>
      <c r="I1952" s="11">
        <v>3</v>
      </c>
      <c r="J1952" s="24">
        <v>0</v>
      </c>
      <c r="K1952" s="20"/>
      <c r="L1952" s="14">
        <v>0</v>
      </c>
      <c r="N1952" s="21">
        <v>0</v>
      </c>
      <c r="P1952" s="21">
        <v>0</v>
      </c>
      <c r="R1952" s="21">
        <v>0</v>
      </c>
      <c r="T1952" s="21">
        <v>0</v>
      </c>
      <c r="V1952" s="21">
        <v>0</v>
      </c>
      <c r="X1952" s="21">
        <v>0</v>
      </c>
      <c r="Z1952" s="21">
        <v>0</v>
      </c>
      <c r="AB1952" s="22">
        <v>0</v>
      </c>
      <c r="AD1952" s="5" t="str">
        <f t="shared" si="30"/>
        <v>No</v>
      </c>
      <c r="AF1952" s="28"/>
      <c r="AG1952" s="21"/>
    </row>
    <row r="1953" spans="1:33">
      <c r="A1953" s="8" t="s">
        <v>4382</v>
      </c>
      <c r="B1953" s="8" t="s">
        <v>4383</v>
      </c>
      <c r="C1953" s="9" t="s">
        <v>235</v>
      </c>
      <c r="D1953" s="185" t="s">
        <v>4384</v>
      </c>
      <c r="E1953" s="188" t="s">
        <v>4385</v>
      </c>
      <c r="F1953" s="9" t="s">
        <v>157</v>
      </c>
      <c r="G1953" s="9" t="s">
        <v>147</v>
      </c>
      <c r="H1953" s="10">
        <v>0</v>
      </c>
      <c r="I1953" s="11">
        <v>3</v>
      </c>
      <c r="J1953" s="24">
        <v>0</v>
      </c>
      <c r="K1953" s="20"/>
      <c r="L1953" s="14">
        <v>0</v>
      </c>
      <c r="N1953" s="21">
        <v>0</v>
      </c>
      <c r="P1953" s="21">
        <v>0</v>
      </c>
      <c r="R1953" s="21">
        <v>0</v>
      </c>
      <c r="T1953" s="21">
        <v>0</v>
      </c>
      <c r="V1953" s="21">
        <v>0</v>
      </c>
      <c r="X1953" s="21">
        <v>0</v>
      </c>
      <c r="Z1953" s="21">
        <v>74211</v>
      </c>
      <c r="AB1953" s="22">
        <v>74211</v>
      </c>
      <c r="AD1953" s="5" t="str">
        <f t="shared" si="30"/>
        <v>No</v>
      </c>
      <c r="AF1953" s="28"/>
      <c r="AG1953" s="21"/>
    </row>
    <row r="1954" spans="1:33">
      <c r="A1954" s="8" t="s">
        <v>5018</v>
      </c>
      <c r="B1954" s="8" t="s">
        <v>5019</v>
      </c>
      <c r="C1954" s="9" t="s">
        <v>91</v>
      </c>
      <c r="D1954" s="185" t="s">
        <v>5020</v>
      </c>
      <c r="E1954" s="188" t="s">
        <v>5021</v>
      </c>
      <c r="F1954" s="9" t="s">
        <v>88</v>
      </c>
      <c r="G1954" s="9" t="s">
        <v>147</v>
      </c>
      <c r="H1954" s="10">
        <v>0</v>
      </c>
      <c r="I1954" s="11">
        <v>3</v>
      </c>
      <c r="J1954" s="24">
        <v>0</v>
      </c>
      <c r="K1954" s="20"/>
      <c r="L1954" s="14">
        <v>0</v>
      </c>
      <c r="N1954" s="21">
        <v>0</v>
      </c>
      <c r="P1954" s="21">
        <v>0</v>
      </c>
      <c r="R1954" s="21">
        <v>0</v>
      </c>
      <c r="T1954" s="21">
        <v>0</v>
      </c>
      <c r="V1954" s="21">
        <v>0</v>
      </c>
      <c r="X1954" s="21">
        <v>0</v>
      </c>
      <c r="Z1954" s="21">
        <v>589317</v>
      </c>
      <c r="AB1954" s="22">
        <v>589317</v>
      </c>
      <c r="AD1954" s="5" t="str">
        <f t="shared" si="30"/>
        <v>No</v>
      </c>
      <c r="AF1954" s="28"/>
      <c r="AG1954" s="21"/>
    </row>
    <row r="1955" spans="1:33">
      <c r="A1955" s="8" t="s">
        <v>4582</v>
      </c>
      <c r="B1955" s="8" t="s">
        <v>2956</v>
      </c>
      <c r="C1955" s="9" t="s">
        <v>79</v>
      </c>
      <c r="D1955" s="185" t="s">
        <v>4583</v>
      </c>
      <c r="E1955" s="188">
        <v>90011</v>
      </c>
      <c r="F1955" s="9" t="s">
        <v>36</v>
      </c>
      <c r="G1955" s="9" t="s">
        <v>5756</v>
      </c>
      <c r="H1955" s="10">
        <v>0</v>
      </c>
      <c r="I1955" s="11">
        <v>3</v>
      </c>
      <c r="J1955" s="24">
        <v>0</v>
      </c>
      <c r="K1955" s="20"/>
      <c r="L1955" s="14">
        <v>0</v>
      </c>
      <c r="N1955" s="21">
        <v>0</v>
      </c>
      <c r="P1955" s="21">
        <v>0</v>
      </c>
      <c r="R1955" s="21">
        <v>0</v>
      </c>
      <c r="T1955" s="21">
        <v>0</v>
      </c>
      <c r="V1955" s="21">
        <v>0</v>
      </c>
      <c r="X1955" s="21">
        <v>0</v>
      </c>
      <c r="Z1955" s="21">
        <v>0</v>
      </c>
      <c r="AB1955" s="22">
        <v>0</v>
      </c>
      <c r="AD1955" s="5" t="str">
        <f t="shared" si="30"/>
        <v>No</v>
      </c>
      <c r="AF1955" s="28"/>
      <c r="AG1955" s="21"/>
    </row>
    <row r="1956" spans="1:33">
      <c r="A1956" s="8" t="s">
        <v>2147</v>
      </c>
      <c r="B1956" s="8" t="s">
        <v>2148</v>
      </c>
      <c r="C1956" s="9" t="s">
        <v>275</v>
      </c>
      <c r="D1956" s="185" t="s">
        <v>2149</v>
      </c>
      <c r="E1956" s="188" t="s">
        <v>2150</v>
      </c>
      <c r="F1956" s="9" t="s">
        <v>83</v>
      </c>
      <c r="G1956" s="9" t="s">
        <v>147</v>
      </c>
      <c r="H1956" s="10">
        <v>0</v>
      </c>
      <c r="I1956" s="11">
        <v>3</v>
      </c>
      <c r="J1956" s="24">
        <v>0</v>
      </c>
      <c r="K1956" s="20"/>
      <c r="L1956" s="14">
        <v>0</v>
      </c>
      <c r="N1956" s="21">
        <v>0</v>
      </c>
      <c r="P1956" s="21">
        <v>0</v>
      </c>
      <c r="R1956" s="21">
        <v>0</v>
      </c>
      <c r="T1956" s="21">
        <v>0</v>
      </c>
      <c r="V1956" s="21">
        <v>0</v>
      </c>
      <c r="X1956" s="21">
        <v>0</v>
      </c>
      <c r="Z1956" s="21">
        <v>4897</v>
      </c>
      <c r="AB1956" s="22">
        <v>4897</v>
      </c>
      <c r="AD1956" s="5" t="str">
        <f t="shared" si="30"/>
        <v>No</v>
      </c>
      <c r="AF1956" s="28"/>
      <c r="AG1956" s="21"/>
    </row>
    <row r="1957" spans="1:33">
      <c r="A1957" s="8" t="s">
        <v>341</v>
      </c>
      <c r="B1957" s="8" t="s">
        <v>342</v>
      </c>
      <c r="C1957" s="9" t="s">
        <v>73</v>
      </c>
      <c r="D1957" s="185" t="s">
        <v>343</v>
      </c>
      <c r="E1957" s="188" t="s">
        <v>344</v>
      </c>
      <c r="F1957" s="9" t="s">
        <v>83</v>
      </c>
      <c r="G1957" s="9" t="s">
        <v>147</v>
      </c>
      <c r="H1957" s="10">
        <v>0</v>
      </c>
      <c r="I1957" s="11">
        <v>3</v>
      </c>
      <c r="J1957" s="24">
        <v>0</v>
      </c>
      <c r="K1957" s="20"/>
      <c r="L1957" s="14">
        <v>0</v>
      </c>
      <c r="N1957" s="21">
        <v>0</v>
      </c>
      <c r="P1957" s="21">
        <v>0</v>
      </c>
      <c r="R1957" s="21">
        <v>0</v>
      </c>
      <c r="T1957" s="21">
        <v>0</v>
      </c>
      <c r="V1957" s="21">
        <v>0</v>
      </c>
      <c r="X1957" s="21">
        <v>0</v>
      </c>
      <c r="Z1957" s="21">
        <v>0</v>
      </c>
      <c r="AB1957" s="22">
        <v>0</v>
      </c>
      <c r="AD1957" s="5" t="str">
        <f t="shared" si="30"/>
        <v>No</v>
      </c>
      <c r="AF1957" s="28"/>
      <c r="AG1957" s="21"/>
    </row>
    <row r="1958" spans="1:33">
      <c r="A1958" s="8" t="s">
        <v>4606</v>
      </c>
      <c r="B1958" s="8" t="s">
        <v>6483</v>
      </c>
      <c r="C1958" s="9" t="s">
        <v>42</v>
      </c>
      <c r="D1958" s="185" t="s">
        <v>4607</v>
      </c>
      <c r="E1958" s="188" t="s">
        <v>4608</v>
      </c>
      <c r="F1958" s="9" t="s">
        <v>83</v>
      </c>
      <c r="G1958" s="9" t="s">
        <v>147</v>
      </c>
      <c r="H1958" s="10">
        <v>0</v>
      </c>
      <c r="I1958" s="11">
        <v>3</v>
      </c>
      <c r="J1958" s="24">
        <v>0</v>
      </c>
      <c r="K1958" s="20"/>
      <c r="L1958" s="14">
        <v>0</v>
      </c>
      <c r="N1958" s="21">
        <v>0</v>
      </c>
      <c r="P1958" s="21">
        <v>0</v>
      </c>
      <c r="R1958" s="21">
        <v>0</v>
      </c>
      <c r="T1958" s="21">
        <v>0</v>
      </c>
      <c r="V1958" s="21">
        <v>0</v>
      </c>
      <c r="X1958" s="21">
        <v>0</v>
      </c>
      <c r="Z1958" s="21">
        <v>35631</v>
      </c>
      <c r="AB1958" s="22">
        <v>35631</v>
      </c>
      <c r="AD1958" s="5" t="str">
        <f t="shared" si="30"/>
        <v>No</v>
      </c>
      <c r="AF1958" s="28"/>
      <c r="AG1958" s="21"/>
    </row>
    <row r="1959" spans="1:33">
      <c r="A1959" s="8" t="s">
        <v>625</v>
      </c>
      <c r="B1959" s="8" t="s">
        <v>626</v>
      </c>
      <c r="C1959" s="9" t="s">
        <v>580</v>
      </c>
      <c r="D1959" s="185" t="s">
        <v>3486</v>
      </c>
      <c r="E1959" s="188" t="s">
        <v>5922</v>
      </c>
      <c r="F1959" s="9" t="s">
        <v>88</v>
      </c>
      <c r="G1959" s="9" t="s">
        <v>147</v>
      </c>
      <c r="H1959" s="10">
        <v>0</v>
      </c>
      <c r="I1959" s="11">
        <v>3</v>
      </c>
      <c r="J1959" s="24">
        <v>0</v>
      </c>
      <c r="K1959" s="20"/>
      <c r="L1959" s="14">
        <v>0</v>
      </c>
      <c r="N1959" s="21">
        <v>0</v>
      </c>
      <c r="P1959" s="21">
        <v>0</v>
      </c>
      <c r="R1959" s="21">
        <v>0</v>
      </c>
      <c r="T1959" s="21">
        <v>0</v>
      </c>
      <c r="V1959" s="21">
        <v>0</v>
      </c>
      <c r="X1959" s="21">
        <v>0</v>
      </c>
      <c r="Z1959" s="21">
        <v>0</v>
      </c>
      <c r="AB1959" s="22">
        <v>0</v>
      </c>
      <c r="AD1959" s="5" t="str">
        <f t="shared" si="30"/>
        <v>No</v>
      </c>
      <c r="AF1959" s="28"/>
      <c r="AG1959" s="21"/>
    </row>
    <row r="1960" spans="1:33">
      <c r="A1960" s="8" t="s">
        <v>4785</v>
      </c>
      <c r="B1960" s="8" t="s">
        <v>4786</v>
      </c>
      <c r="C1960" s="9" t="s">
        <v>58</v>
      </c>
      <c r="D1960" s="185" t="s">
        <v>4787</v>
      </c>
      <c r="E1960" s="188">
        <v>55300</v>
      </c>
      <c r="F1960" s="9" t="s">
        <v>36</v>
      </c>
      <c r="G1960" s="9" t="s">
        <v>5756</v>
      </c>
      <c r="H1960" s="10">
        <v>0</v>
      </c>
      <c r="I1960" s="11">
        <v>3</v>
      </c>
      <c r="J1960" s="24">
        <v>0</v>
      </c>
      <c r="K1960" s="20"/>
      <c r="L1960" s="14">
        <v>0</v>
      </c>
      <c r="N1960" s="21">
        <v>0</v>
      </c>
      <c r="P1960" s="21">
        <v>0</v>
      </c>
      <c r="R1960" s="21">
        <v>0</v>
      </c>
      <c r="T1960" s="21">
        <v>0</v>
      </c>
      <c r="V1960" s="21">
        <v>0</v>
      </c>
      <c r="X1960" s="21">
        <v>0</v>
      </c>
      <c r="Z1960" s="21">
        <v>0</v>
      </c>
      <c r="AB1960" s="22">
        <v>0</v>
      </c>
      <c r="AD1960" s="5" t="str">
        <f t="shared" si="30"/>
        <v>No</v>
      </c>
      <c r="AF1960" s="28"/>
      <c r="AG1960" s="21"/>
    </row>
    <row r="1961" spans="1:33">
      <c r="A1961" s="8" t="s">
        <v>2089</v>
      </c>
      <c r="B1961" s="8" t="s">
        <v>521</v>
      </c>
      <c r="C1961" s="9" t="s">
        <v>275</v>
      </c>
      <c r="D1961" s="185" t="s">
        <v>2090</v>
      </c>
      <c r="E1961" s="188" t="s">
        <v>2091</v>
      </c>
      <c r="F1961" s="9" t="s">
        <v>83</v>
      </c>
      <c r="G1961" s="9" t="s">
        <v>147</v>
      </c>
      <c r="H1961" s="10">
        <v>0</v>
      </c>
      <c r="I1961" s="11">
        <v>3</v>
      </c>
      <c r="J1961" s="24">
        <v>0</v>
      </c>
      <c r="K1961" s="20"/>
      <c r="L1961" s="14">
        <v>0</v>
      </c>
      <c r="N1961" s="21">
        <v>0</v>
      </c>
      <c r="P1961" s="21">
        <v>0</v>
      </c>
      <c r="R1961" s="21">
        <v>0</v>
      </c>
      <c r="T1961" s="21">
        <v>0</v>
      </c>
      <c r="V1961" s="21">
        <v>0</v>
      </c>
      <c r="X1961" s="21">
        <v>0</v>
      </c>
      <c r="Z1961" s="21">
        <v>17586</v>
      </c>
      <c r="AB1961" s="22">
        <v>17586</v>
      </c>
      <c r="AD1961" s="5" t="str">
        <f t="shared" si="30"/>
        <v>No</v>
      </c>
      <c r="AF1961" s="28"/>
      <c r="AG1961" s="21"/>
    </row>
    <row r="1962" spans="1:33">
      <c r="A1962" s="8" t="s">
        <v>1003</v>
      </c>
      <c r="B1962" s="8" t="s">
        <v>6485</v>
      </c>
      <c r="C1962" s="9" t="s">
        <v>129</v>
      </c>
      <c r="D1962" s="185" t="s">
        <v>1004</v>
      </c>
      <c r="E1962" s="188" t="s">
        <v>1005</v>
      </c>
      <c r="F1962" s="9" t="s">
        <v>83</v>
      </c>
      <c r="G1962" s="9" t="s">
        <v>147</v>
      </c>
      <c r="H1962" s="10">
        <v>0</v>
      </c>
      <c r="I1962" s="11">
        <v>3</v>
      </c>
      <c r="J1962" s="24">
        <v>0</v>
      </c>
      <c r="K1962" s="20"/>
      <c r="L1962" s="14">
        <v>0</v>
      </c>
      <c r="N1962" s="21">
        <v>0</v>
      </c>
      <c r="P1962" s="21">
        <v>0</v>
      </c>
      <c r="R1962" s="21">
        <v>0</v>
      </c>
      <c r="T1962" s="21">
        <v>0</v>
      </c>
      <c r="V1962" s="21">
        <v>0</v>
      </c>
      <c r="X1962" s="21">
        <v>0</v>
      </c>
      <c r="Z1962" s="21">
        <v>0</v>
      </c>
      <c r="AB1962" s="22">
        <v>0</v>
      </c>
      <c r="AD1962" s="5" t="str">
        <f t="shared" si="30"/>
        <v>No</v>
      </c>
      <c r="AF1962" s="28"/>
      <c r="AG1962" s="21"/>
    </row>
    <row r="1963" spans="1:33">
      <c r="A1963" s="8" t="s">
        <v>587</v>
      </c>
      <c r="B1963" s="8" t="s">
        <v>588</v>
      </c>
      <c r="C1963" s="9" t="s">
        <v>91</v>
      </c>
      <c r="D1963" s="185">
        <v>9167</v>
      </c>
      <c r="E1963" s="188">
        <v>90167</v>
      </c>
      <c r="F1963" s="9" t="s">
        <v>83</v>
      </c>
      <c r="G1963" s="9" t="s">
        <v>5756</v>
      </c>
      <c r="H1963" s="10">
        <v>72794</v>
      </c>
      <c r="I1963" s="11">
        <v>3</v>
      </c>
      <c r="J1963" s="24">
        <v>0</v>
      </c>
      <c r="K1963" s="20"/>
      <c r="L1963" s="14">
        <v>0</v>
      </c>
      <c r="N1963" s="21">
        <v>0</v>
      </c>
      <c r="P1963" s="21">
        <v>0</v>
      </c>
      <c r="R1963" s="21">
        <v>0</v>
      </c>
      <c r="T1963" s="21">
        <v>0</v>
      </c>
      <c r="V1963" s="21">
        <v>0</v>
      </c>
      <c r="X1963" s="21">
        <v>0</v>
      </c>
      <c r="Z1963" s="21">
        <v>0</v>
      </c>
      <c r="AB1963" s="22">
        <v>0</v>
      </c>
      <c r="AD1963" s="5" t="str">
        <f t="shared" si="30"/>
        <v>No</v>
      </c>
      <c r="AF1963" s="28"/>
      <c r="AG1963" s="21"/>
    </row>
    <row r="1964" spans="1:33">
      <c r="A1964" s="8" t="s">
        <v>6672</v>
      </c>
      <c r="B1964" s="8" t="s">
        <v>2742</v>
      </c>
      <c r="C1964" s="9" t="s">
        <v>65</v>
      </c>
      <c r="D1964" s="185" t="s">
        <v>6673</v>
      </c>
      <c r="E1964" s="188" t="s">
        <v>6674</v>
      </c>
      <c r="F1964" s="9" t="s">
        <v>157</v>
      </c>
      <c r="G1964" s="9" t="s">
        <v>147</v>
      </c>
      <c r="H1964" s="10">
        <v>0</v>
      </c>
      <c r="I1964" s="11">
        <v>3</v>
      </c>
      <c r="J1964" s="24">
        <v>0</v>
      </c>
      <c r="K1964" s="20"/>
      <c r="L1964" s="14">
        <v>0</v>
      </c>
      <c r="N1964" s="21">
        <v>0</v>
      </c>
      <c r="P1964" s="21">
        <v>0</v>
      </c>
      <c r="R1964" s="21">
        <v>0</v>
      </c>
      <c r="T1964" s="21">
        <v>0</v>
      </c>
      <c r="V1964" s="21">
        <v>0</v>
      </c>
      <c r="X1964" s="21">
        <v>0</v>
      </c>
      <c r="Z1964" s="21">
        <v>7016</v>
      </c>
      <c r="AB1964" s="22">
        <v>7016</v>
      </c>
      <c r="AD1964" s="5" t="str">
        <f t="shared" si="30"/>
        <v>No</v>
      </c>
      <c r="AF1964" s="28"/>
      <c r="AG1964" s="21"/>
    </row>
    <row r="1965" spans="1:33">
      <c r="A1965" s="8" t="s">
        <v>67</v>
      </c>
      <c r="B1965" s="8" t="s">
        <v>68</v>
      </c>
      <c r="C1965" s="9" t="s">
        <v>69</v>
      </c>
      <c r="D1965" s="185" t="s">
        <v>70</v>
      </c>
      <c r="E1965" s="188">
        <v>88146</v>
      </c>
      <c r="F1965" s="9" t="s">
        <v>36</v>
      </c>
      <c r="G1965" s="9" t="s">
        <v>5756</v>
      </c>
      <c r="H1965" s="10">
        <v>0</v>
      </c>
      <c r="I1965" s="11">
        <v>3</v>
      </c>
      <c r="J1965" s="24">
        <v>0</v>
      </c>
      <c r="K1965" s="20"/>
      <c r="L1965" s="14">
        <v>0</v>
      </c>
      <c r="N1965" s="21">
        <v>0</v>
      </c>
      <c r="P1965" s="21">
        <v>0</v>
      </c>
      <c r="R1965" s="21">
        <v>0</v>
      </c>
      <c r="T1965" s="21">
        <v>0</v>
      </c>
      <c r="V1965" s="21">
        <v>0</v>
      </c>
      <c r="X1965" s="21">
        <v>0</v>
      </c>
      <c r="Z1965" s="21">
        <v>0</v>
      </c>
      <c r="AB1965" s="22">
        <v>0</v>
      </c>
      <c r="AD1965" s="5" t="str">
        <f t="shared" si="30"/>
        <v>No</v>
      </c>
      <c r="AF1965" s="28"/>
      <c r="AG1965" s="21"/>
    </row>
    <row r="1966" spans="1:33">
      <c r="A1966" s="8" t="s">
        <v>3684</v>
      </c>
      <c r="B1966" s="8" t="s">
        <v>3685</v>
      </c>
      <c r="C1966" s="9" t="s">
        <v>34</v>
      </c>
      <c r="D1966" s="185" t="s">
        <v>3686</v>
      </c>
      <c r="E1966" s="188">
        <v>88194</v>
      </c>
      <c r="F1966" s="9" t="s">
        <v>36</v>
      </c>
      <c r="G1966" s="9" t="s">
        <v>5756</v>
      </c>
      <c r="H1966" s="10">
        <v>0</v>
      </c>
      <c r="I1966" s="11">
        <v>3</v>
      </c>
      <c r="J1966" s="24">
        <v>0</v>
      </c>
      <c r="K1966" s="20"/>
      <c r="L1966" s="14">
        <v>0</v>
      </c>
      <c r="N1966" s="21">
        <v>0</v>
      </c>
      <c r="P1966" s="21">
        <v>0</v>
      </c>
      <c r="R1966" s="21">
        <v>0</v>
      </c>
      <c r="T1966" s="21">
        <v>0</v>
      </c>
      <c r="V1966" s="21">
        <v>0</v>
      </c>
      <c r="X1966" s="21">
        <v>0</v>
      </c>
      <c r="Z1966" s="21">
        <v>0</v>
      </c>
      <c r="AB1966" s="22">
        <v>0</v>
      </c>
      <c r="AD1966" s="5" t="str">
        <f t="shared" si="30"/>
        <v>No</v>
      </c>
      <c r="AF1966" s="28"/>
      <c r="AG1966" s="21"/>
    </row>
    <row r="1967" spans="1:33">
      <c r="A1967" s="8" t="s">
        <v>1307</v>
      </c>
      <c r="B1967" s="8" t="s">
        <v>1308</v>
      </c>
      <c r="C1967" s="9" t="s">
        <v>141</v>
      </c>
      <c r="D1967" s="185" t="s">
        <v>1309</v>
      </c>
      <c r="E1967" s="188" t="s">
        <v>1310</v>
      </c>
      <c r="F1967" s="9" t="s">
        <v>83</v>
      </c>
      <c r="G1967" s="9" t="s">
        <v>147</v>
      </c>
      <c r="H1967" s="10">
        <v>0</v>
      </c>
      <c r="I1967" s="11">
        <v>3</v>
      </c>
      <c r="J1967" s="24">
        <v>0</v>
      </c>
      <c r="K1967" s="20"/>
      <c r="L1967" s="14">
        <v>0</v>
      </c>
      <c r="N1967" s="21">
        <v>0</v>
      </c>
      <c r="P1967" s="21">
        <v>0</v>
      </c>
      <c r="R1967" s="21">
        <v>0</v>
      </c>
      <c r="T1967" s="21">
        <v>0</v>
      </c>
      <c r="V1967" s="21">
        <v>0</v>
      </c>
      <c r="X1967" s="21">
        <v>0</v>
      </c>
      <c r="Z1967" s="21">
        <v>67809</v>
      </c>
      <c r="AB1967" s="22">
        <v>67809</v>
      </c>
      <c r="AD1967" s="5" t="str">
        <f t="shared" si="30"/>
        <v>No</v>
      </c>
      <c r="AF1967" s="28"/>
      <c r="AG1967" s="21"/>
    </row>
    <row r="1968" spans="1:33">
      <c r="A1968" s="8" t="s">
        <v>3364</v>
      </c>
      <c r="B1968" s="8" t="s">
        <v>535</v>
      </c>
      <c r="C1968" s="9" t="s">
        <v>555</v>
      </c>
      <c r="D1968" s="185"/>
      <c r="E1968" s="188" t="s">
        <v>3365</v>
      </c>
      <c r="F1968" s="9" t="s">
        <v>83</v>
      </c>
      <c r="G1968" s="9" t="s">
        <v>147</v>
      </c>
      <c r="H1968" s="10">
        <v>0</v>
      </c>
      <c r="I1968" s="11">
        <v>3</v>
      </c>
      <c r="J1968" s="24">
        <v>0</v>
      </c>
      <c r="K1968" s="20"/>
      <c r="L1968" s="14">
        <v>0</v>
      </c>
      <c r="N1968" s="21">
        <v>0</v>
      </c>
      <c r="P1968" s="21">
        <v>0</v>
      </c>
      <c r="R1968" s="21">
        <v>0</v>
      </c>
      <c r="T1968" s="21">
        <v>0</v>
      </c>
      <c r="V1968" s="21">
        <v>0</v>
      </c>
      <c r="X1968" s="21">
        <v>0</v>
      </c>
      <c r="Z1968" s="21">
        <v>332877</v>
      </c>
      <c r="AB1968" s="22">
        <v>332877</v>
      </c>
      <c r="AD1968" s="5" t="str">
        <f t="shared" si="30"/>
        <v>No</v>
      </c>
      <c r="AF1968" s="28"/>
      <c r="AG1968" s="21"/>
    </row>
    <row r="1969" spans="1:33">
      <c r="A1969" s="8" t="s">
        <v>4696</v>
      </c>
      <c r="B1969" s="8" t="s">
        <v>570</v>
      </c>
      <c r="C1969" s="9" t="s">
        <v>42</v>
      </c>
      <c r="D1969" s="185" t="s">
        <v>4697</v>
      </c>
      <c r="E1969" s="188" t="s">
        <v>4698</v>
      </c>
      <c r="F1969" s="9" t="s">
        <v>83</v>
      </c>
      <c r="G1969" s="9" t="s">
        <v>147</v>
      </c>
      <c r="H1969" s="10">
        <v>0</v>
      </c>
      <c r="I1969" s="11">
        <v>3</v>
      </c>
      <c r="J1969" s="24">
        <v>0</v>
      </c>
      <c r="K1969" s="20"/>
      <c r="L1969" s="14">
        <v>0</v>
      </c>
      <c r="N1969" s="21">
        <v>0</v>
      </c>
      <c r="P1969" s="21">
        <v>0</v>
      </c>
      <c r="R1969" s="21">
        <v>0</v>
      </c>
      <c r="T1969" s="21">
        <v>0</v>
      </c>
      <c r="V1969" s="21">
        <v>0</v>
      </c>
      <c r="X1969" s="21">
        <v>0</v>
      </c>
      <c r="Z1969" s="21">
        <v>89602</v>
      </c>
      <c r="AB1969" s="22">
        <v>89602</v>
      </c>
      <c r="AD1969" s="5" t="str">
        <f t="shared" si="30"/>
        <v>No</v>
      </c>
      <c r="AF1969" s="28"/>
      <c r="AG1969" s="21"/>
    </row>
    <row r="1970" spans="1:33">
      <c r="A1970" s="8" t="s">
        <v>956</v>
      </c>
      <c r="B1970" s="8" t="s">
        <v>957</v>
      </c>
      <c r="C1970" s="9" t="s">
        <v>129</v>
      </c>
      <c r="D1970" s="185" t="s">
        <v>958</v>
      </c>
      <c r="E1970" s="188" t="s">
        <v>959</v>
      </c>
      <c r="F1970" s="9" t="s">
        <v>83</v>
      </c>
      <c r="G1970" s="9" t="s">
        <v>147</v>
      </c>
      <c r="H1970" s="10">
        <v>0</v>
      </c>
      <c r="I1970" s="11">
        <v>3</v>
      </c>
      <c r="J1970" s="24">
        <v>0</v>
      </c>
      <c r="K1970" s="20"/>
      <c r="L1970" s="14">
        <v>0</v>
      </c>
      <c r="N1970" s="21">
        <v>0</v>
      </c>
      <c r="P1970" s="21">
        <v>0</v>
      </c>
      <c r="R1970" s="21">
        <v>0</v>
      </c>
      <c r="T1970" s="21">
        <v>0</v>
      </c>
      <c r="V1970" s="21">
        <v>0</v>
      </c>
      <c r="X1970" s="21">
        <v>0</v>
      </c>
      <c r="Z1970" s="21">
        <v>4790</v>
      </c>
      <c r="AB1970" s="22">
        <v>4790</v>
      </c>
      <c r="AD1970" s="5" t="str">
        <f t="shared" si="30"/>
        <v>No</v>
      </c>
      <c r="AF1970" s="28"/>
      <c r="AG1970" s="21"/>
    </row>
    <row r="1971" spans="1:33">
      <c r="A1971" s="8" t="s">
        <v>815</v>
      </c>
      <c r="B1971" s="8" t="s">
        <v>6500</v>
      </c>
      <c r="C1971" s="9" t="s">
        <v>129</v>
      </c>
      <c r="D1971" s="185" t="s">
        <v>816</v>
      </c>
      <c r="E1971" s="188" t="s">
        <v>817</v>
      </c>
      <c r="F1971" s="9" t="s">
        <v>83</v>
      </c>
      <c r="G1971" s="9" t="s">
        <v>147</v>
      </c>
      <c r="H1971" s="10">
        <v>0</v>
      </c>
      <c r="I1971" s="11">
        <v>3</v>
      </c>
      <c r="J1971" s="24">
        <v>0</v>
      </c>
      <c r="K1971" s="20"/>
      <c r="L1971" s="14">
        <v>0</v>
      </c>
      <c r="N1971" s="21">
        <v>0</v>
      </c>
      <c r="P1971" s="21">
        <v>0</v>
      </c>
      <c r="R1971" s="21">
        <v>0</v>
      </c>
      <c r="T1971" s="21">
        <v>0</v>
      </c>
      <c r="V1971" s="21">
        <v>0</v>
      </c>
      <c r="X1971" s="21">
        <v>0</v>
      </c>
      <c r="Z1971" s="21">
        <v>4500</v>
      </c>
      <c r="AB1971" s="22">
        <v>4500</v>
      </c>
      <c r="AD1971" s="5" t="str">
        <f t="shared" si="30"/>
        <v>No</v>
      </c>
      <c r="AF1971" s="28"/>
      <c r="AG1971" s="21"/>
    </row>
    <row r="1972" spans="1:33">
      <c r="A1972" s="8" t="s">
        <v>2407</v>
      </c>
      <c r="B1972" s="8" t="s">
        <v>2408</v>
      </c>
      <c r="C1972" s="9" t="s">
        <v>46</v>
      </c>
      <c r="D1972" s="185" t="s">
        <v>2409</v>
      </c>
      <c r="E1972" s="188" t="s">
        <v>2410</v>
      </c>
      <c r="F1972" s="9" t="s">
        <v>88</v>
      </c>
      <c r="G1972" s="9" t="s">
        <v>147</v>
      </c>
      <c r="H1972" s="10">
        <v>0</v>
      </c>
      <c r="I1972" s="11">
        <v>3</v>
      </c>
      <c r="J1972" s="24">
        <v>0</v>
      </c>
      <c r="K1972" s="20"/>
      <c r="L1972" s="14">
        <v>0</v>
      </c>
      <c r="N1972" s="21">
        <v>0</v>
      </c>
      <c r="P1972" s="21">
        <v>0</v>
      </c>
      <c r="R1972" s="21">
        <v>0</v>
      </c>
      <c r="T1972" s="21">
        <v>0</v>
      </c>
      <c r="V1972" s="21">
        <v>0</v>
      </c>
      <c r="X1972" s="21">
        <v>0</v>
      </c>
      <c r="Z1972" s="21">
        <v>237594</v>
      </c>
      <c r="AB1972" s="22">
        <v>237594</v>
      </c>
      <c r="AD1972" s="5" t="str">
        <f t="shared" si="30"/>
        <v>No</v>
      </c>
      <c r="AF1972" s="28"/>
      <c r="AG1972" s="21"/>
    </row>
    <row r="1973" spans="1:33">
      <c r="A1973" s="8" t="s">
        <v>4069</v>
      </c>
      <c r="B1973" s="8" t="s">
        <v>4070</v>
      </c>
      <c r="C1973" s="9" t="s">
        <v>87</v>
      </c>
      <c r="D1973" s="185" t="s">
        <v>4071</v>
      </c>
      <c r="E1973" s="188">
        <v>15</v>
      </c>
      <c r="F1973" s="9" t="s">
        <v>36</v>
      </c>
      <c r="G1973" s="9" t="s">
        <v>5756</v>
      </c>
      <c r="H1973" s="10">
        <v>0</v>
      </c>
      <c r="I1973" s="11">
        <v>3</v>
      </c>
      <c r="J1973" s="24">
        <v>0</v>
      </c>
      <c r="K1973" s="20"/>
      <c r="L1973" s="14">
        <v>0</v>
      </c>
      <c r="N1973" s="21">
        <v>0</v>
      </c>
      <c r="P1973" s="21">
        <v>0</v>
      </c>
      <c r="R1973" s="21">
        <v>0</v>
      </c>
      <c r="T1973" s="21">
        <v>0</v>
      </c>
      <c r="V1973" s="21">
        <v>0</v>
      </c>
      <c r="X1973" s="21">
        <v>0</v>
      </c>
      <c r="Z1973" s="21">
        <v>162477</v>
      </c>
      <c r="AB1973" s="22">
        <v>162477</v>
      </c>
      <c r="AD1973" s="5" t="str">
        <f t="shared" si="30"/>
        <v>No</v>
      </c>
      <c r="AF1973" s="28"/>
      <c r="AG1973" s="21"/>
    </row>
    <row r="1974" spans="1:33">
      <c r="A1974" s="8" t="s">
        <v>6676</v>
      </c>
      <c r="B1974" s="8" t="s">
        <v>6114</v>
      </c>
      <c r="C1974" s="9" t="s">
        <v>254</v>
      </c>
      <c r="D1974" s="185"/>
      <c r="E1974" s="188" t="s">
        <v>6024</v>
      </c>
      <c r="F1974" s="9" t="s">
        <v>83</v>
      </c>
      <c r="G1974" s="9" t="s">
        <v>147</v>
      </c>
      <c r="H1974" s="10">
        <v>0</v>
      </c>
      <c r="I1974" s="11">
        <v>3</v>
      </c>
      <c r="J1974" s="24">
        <v>0</v>
      </c>
      <c r="K1974" s="20"/>
      <c r="L1974" s="14">
        <v>0</v>
      </c>
      <c r="N1974" s="21">
        <v>0</v>
      </c>
      <c r="P1974" s="21">
        <v>0</v>
      </c>
      <c r="R1974" s="21">
        <v>0</v>
      </c>
      <c r="T1974" s="21">
        <v>0</v>
      </c>
      <c r="V1974" s="21">
        <v>0</v>
      </c>
      <c r="X1974" s="21">
        <v>0</v>
      </c>
      <c r="Z1974" s="21">
        <v>0</v>
      </c>
      <c r="AB1974" s="22">
        <v>0</v>
      </c>
      <c r="AD1974" s="5" t="str">
        <f t="shared" si="30"/>
        <v>No</v>
      </c>
      <c r="AF1974" s="28"/>
      <c r="AG1974" s="21"/>
    </row>
    <row r="1975" spans="1:33">
      <c r="A1975" s="8" t="s">
        <v>4234</v>
      </c>
      <c r="B1975" s="8" t="s">
        <v>4235</v>
      </c>
      <c r="C1975" s="9" t="s">
        <v>235</v>
      </c>
      <c r="D1975" s="185" t="s">
        <v>4236</v>
      </c>
      <c r="E1975" s="188" t="s">
        <v>4237</v>
      </c>
      <c r="F1975" s="9" t="s">
        <v>83</v>
      </c>
      <c r="G1975" s="9" t="s">
        <v>147</v>
      </c>
      <c r="H1975" s="10">
        <v>0</v>
      </c>
      <c r="I1975" s="11">
        <v>3</v>
      </c>
      <c r="J1975" s="24">
        <v>0</v>
      </c>
      <c r="K1975" s="20"/>
      <c r="L1975" s="14">
        <v>0</v>
      </c>
      <c r="N1975" s="21">
        <v>0</v>
      </c>
      <c r="P1975" s="21">
        <v>0</v>
      </c>
      <c r="R1975" s="21">
        <v>0</v>
      </c>
      <c r="T1975" s="21">
        <v>0</v>
      </c>
      <c r="V1975" s="21">
        <v>0</v>
      </c>
      <c r="X1975" s="21">
        <v>0</v>
      </c>
      <c r="Z1975" s="21">
        <v>78917</v>
      </c>
      <c r="AB1975" s="22">
        <v>78917</v>
      </c>
      <c r="AD1975" s="5" t="str">
        <f t="shared" si="30"/>
        <v>No</v>
      </c>
      <c r="AF1975" s="28"/>
      <c r="AG1975" s="21"/>
    </row>
    <row r="1976" spans="1:33">
      <c r="A1976" s="8" t="s">
        <v>758</v>
      </c>
      <c r="B1976" s="8" t="s">
        <v>6090</v>
      </c>
      <c r="C1976" s="9" t="s">
        <v>129</v>
      </c>
      <c r="D1976" s="185" t="s">
        <v>760</v>
      </c>
      <c r="E1976" s="188" t="s">
        <v>761</v>
      </c>
      <c r="F1976" s="9" t="s">
        <v>83</v>
      </c>
      <c r="G1976" s="9" t="s">
        <v>147</v>
      </c>
      <c r="H1976" s="10">
        <v>0</v>
      </c>
      <c r="I1976" s="11">
        <v>3</v>
      </c>
      <c r="J1976" s="24">
        <v>0</v>
      </c>
      <c r="K1976" s="20"/>
      <c r="L1976" s="14">
        <v>0</v>
      </c>
      <c r="N1976" s="21">
        <v>0</v>
      </c>
      <c r="P1976" s="21">
        <v>0</v>
      </c>
      <c r="R1976" s="21">
        <v>0</v>
      </c>
      <c r="T1976" s="21">
        <v>0</v>
      </c>
      <c r="V1976" s="21">
        <v>0</v>
      </c>
      <c r="X1976" s="21">
        <v>0</v>
      </c>
      <c r="Z1976" s="21">
        <v>0</v>
      </c>
      <c r="AB1976" s="22">
        <v>0</v>
      </c>
      <c r="AD1976" s="5" t="str">
        <f t="shared" si="30"/>
        <v>No</v>
      </c>
      <c r="AF1976" s="28"/>
      <c r="AG1976" s="21"/>
    </row>
    <row r="1977" spans="1:33">
      <c r="A1977" s="8" t="s">
        <v>2470</v>
      </c>
      <c r="B1977" s="8" t="s">
        <v>2471</v>
      </c>
      <c r="C1977" s="9" t="s">
        <v>46</v>
      </c>
      <c r="D1977" s="185" t="s">
        <v>2472</v>
      </c>
      <c r="E1977" s="188" t="s">
        <v>2473</v>
      </c>
      <c r="F1977" s="9" t="s">
        <v>88</v>
      </c>
      <c r="G1977" s="9" t="s">
        <v>147</v>
      </c>
      <c r="H1977" s="10">
        <v>0</v>
      </c>
      <c r="I1977" s="11">
        <v>3</v>
      </c>
      <c r="J1977" s="24">
        <v>0</v>
      </c>
      <c r="K1977" s="20"/>
      <c r="L1977" s="14">
        <v>0</v>
      </c>
      <c r="N1977" s="21">
        <v>0</v>
      </c>
      <c r="P1977" s="21">
        <v>0</v>
      </c>
      <c r="R1977" s="21">
        <v>0</v>
      </c>
      <c r="T1977" s="21">
        <v>0</v>
      </c>
      <c r="V1977" s="21">
        <v>0</v>
      </c>
      <c r="X1977" s="21">
        <v>0</v>
      </c>
      <c r="Z1977" s="21">
        <v>213759</v>
      </c>
      <c r="AB1977" s="22">
        <v>213759</v>
      </c>
      <c r="AD1977" s="5" t="str">
        <f t="shared" si="30"/>
        <v>No</v>
      </c>
      <c r="AF1977" s="28"/>
      <c r="AG1977" s="21"/>
    </row>
    <row r="1978" spans="1:33">
      <c r="A1978" s="8" t="s">
        <v>164</v>
      </c>
      <c r="B1978" s="8" t="s">
        <v>165</v>
      </c>
      <c r="C1978" s="9" t="s">
        <v>91</v>
      </c>
      <c r="D1978" s="185">
        <v>9194</v>
      </c>
      <c r="E1978" s="188">
        <v>90194</v>
      </c>
      <c r="F1978" s="9" t="s">
        <v>83</v>
      </c>
      <c r="G1978" s="9" t="s">
        <v>5756</v>
      </c>
      <c r="H1978" s="10">
        <v>65088</v>
      </c>
      <c r="I1978" s="11">
        <v>3</v>
      </c>
      <c r="J1978" s="24">
        <v>0</v>
      </c>
      <c r="K1978" s="20"/>
      <c r="L1978" s="14">
        <v>0</v>
      </c>
      <c r="N1978" s="21">
        <v>0</v>
      </c>
      <c r="P1978" s="21">
        <v>0</v>
      </c>
      <c r="R1978" s="21">
        <v>0</v>
      </c>
      <c r="T1978" s="21">
        <v>0</v>
      </c>
      <c r="V1978" s="21">
        <v>0</v>
      </c>
      <c r="X1978" s="21">
        <v>0</v>
      </c>
      <c r="Z1978" s="21">
        <v>56372</v>
      </c>
      <c r="AB1978" s="22">
        <v>56372</v>
      </c>
      <c r="AD1978" s="5" t="str">
        <f t="shared" si="30"/>
        <v>No</v>
      </c>
      <c r="AF1978" s="28"/>
      <c r="AG1978" s="21"/>
    </row>
    <row r="1979" spans="1:33">
      <c r="A1979" s="8" t="s">
        <v>6004</v>
      </c>
      <c r="B1979" s="8" t="s">
        <v>384</v>
      </c>
      <c r="C1979" s="9" t="s">
        <v>73</v>
      </c>
      <c r="D1979" s="185" t="s">
        <v>385</v>
      </c>
      <c r="E1979" s="188" t="s">
        <v>386</v>
      </c>
      <c r="F1979" s="9" t="s">
        <v>83</v>
      </c>
      <c r="G1979" s="9" t="s">
        <v>147</v>
      </c>
      <c r="H1979" s="10">
        <v>0</v>
      </c>
      <c r="I1979" s="11">
        <v>3</v>
      </c>
      <c r="J1979" s="24">
        <v>0</v>
      </c>
      <c r="K1979" s="20"/>
      <c r="L1979" s="14">
        <v>0</v>
      </c>
      <c r="N1979" s="21">
        <v>0</v>
      </c>
      <c r="P1979" s="21">
        <v>0</v>
      </c>
      <c r="R1979" s="21">
        <v>0</v>
      </c>
      <c r="T1979" s="21">
        <v>0</v>
      </c>
      <c r="V1979" s="21">
        <v>0</v>
      </c>
      <c r="X1979" s="21">
        <v>0</v>
      </c>
      <c r="Z1979" s="21">
        <v>0</v>
      </c>
      <c r="AB1979" s="22">
        <v>0</v>
      </c>
      <c r="AD1979" s="5" t="str">
        <f t="shared" si="30"/>
        <v>No</v>
      </c>
      <c r="AF1979" s="28"/>
      <c r="AG1979" s="21"/>
    </row>
    <row r="1980" spans="1:33">
      <c r="A1980" s="8" t="s">
        <v>6677</v>
      </c>
      <c r="B1980" s="8" t="s">
        <v>2065</v>
      </c>
      <c r="C1980" s="9" t="s">
        <v>69</v>
      </c>
      <c r="D1980" s="185" t="s">
        <v>2066</v>
      </c>
      <c r="E1980" s="188" t="s">
        <v>2067</v>
      </c>
      <c r="F1980" s="9" t="s">
        <v>157</v>
      </c>
      <c r="G1980" s="9" t="s">
        <v>147</v>
      </c>
      <c r="H1980" s="10">
        <v>0</v>
      </c>
      <c r="I1980" s="11">
        <v>3</v>
      </c>
      <c r="J1980" s="24">
        <v>0</v>
      </c>
      <c r="K1980" s="20"/>
      <c r="L1980" s="14">
        <v>0</v>
      </c>
      <c r="N1980" s="21">
        <v>0</v>
      </c>
      <c r="P1980" s="21">
        <v>0</v>
      </c>
      <c r="R1980" s="21">
        <v>0</v>
      </c>
      <c r="T1980" s="21">
        <v>0</v>
      </c>
      <c r="V1980" s="21">
        <v>0</v>
      </c>
      <c r="X1980" s="21">
        <v>0</v>
      </c>
      <c r="Z1980" s="21">
        <v>73494</v>
      </c>
      <c r="AB1980" s="22">
        <v>73494</v>
      </c>
      <c r="AD1980" s="5" t="str">
        <f t="shared" si="30"/>
        <v>No</v>
      </c>
      <c r="AF1980" s="28"/>
      <c r="AG1980" s="21"/>
    </row>
    <row r="1981" spans="1:33">
      <c r="A1981" s="8" t="s">
        <v>3457</v>
      </c>
      <c r="B1981" s="8" t="s">
        <v>893</v>
      </c>
      <c r="C1981" s="9" t="s">
        <v>34</v>
      </c>
      <c r="D1981" s="185" t="s">
        <v>3458</v>
      </c>
      <c r="E1981" s="188" t="s">
        <v>3459</v>
      </c>
      <c r="F1981" s="9" t="s">
        <v>83</v>
      </c>
      <c r="G1981" s="9" t="s">
        <v>147</v>
      </c>
      <c r="H1981" s="10">
        <v>0</v>
      </c>
      <c r="I1981" s="11">
        <v>3</v>
      </c>
      <c r="J1981" s="24">
        <v>0</v>
      </c>
      <c r="K1981" s="20"/>
      <c r="L1981" s="14">
        <v>0</v>
      </c>
      <c r="N1981" s="21">
        <v>0</v>
      </c>
      <c r="P1981" s="21">
        <v>0</v>
      </c>
      <c r="R1981" s="21">
        <v>0</v>
      </c>
      <c r="T1981" s="21">
        <v>0</v>
      </c>
      <c r="V1981" s="21">
        <v>0</v>
      </c>
      <c r="X1981" s="21">
        <v>0</v>
      </c>
      <c r="Z1981" s="21">
        <v>10267</v>
      </c>
      <c r="AB1981" s="22">
        <v>10267</v>
      </c>
      <c r="AD1981" s="5" t="str">
        <f t="shared" si="30"/>
        <v>No</v>
      </c>
      <c r="AF1981" s="28"/>
      <c r="AG1981" s="21"/>
    </row>
    <row r="1982" spans="1:33">
      <c r="A1982" s="8" t="s">
        <v>3371</v>
      </c>
      <c r="B1982" s="8" t="s">
        <v>3372</v>
      </c>
      <c r="C1982" s="9" t="s">
        <v>254</v>
      </c>
      <c r="D1982" s="185" t="s">
        <v>3373</v>
      </c>
      <c r="E1982" s="188">
        <v>88116</v>
      </c>
      <c r="F1982" s="9" t="s">
        <v>36</v>
      </c>
      <c r="G1982" s="9" t="s">
        <v>5756</v>
      </c>
      <c r="H1982" s="10">
        <v>0</v>
      </c>
      <c r="I1982" s="11">
        <v>3</v>
      </c>
      <c r="J1982" s="24">
        <v>0</v>
      </c>
      <c r="K1982" s="20"/>
      <c r="L1982" s="14">
        <v>0</v>
      </c>
      <c r="N1982" s="21">
        <v>0</v>
      </c>
      <c r="P1982" s="21">
        <v>0</v>
      </c>
      <c r="R1982" s="21">
        <v>0</v>
      </c>
      <c r="T1982" s="21">
        <v>0</v>
      </c>
      <c r="V1982" s="21">
        <v>0</v>
      </c>
      <c r="X1982" s="21">
        <v>0</v>
      </c>
      <c r="Z1982" s="21">
        <v>0</v>
      </c>
      <c r="AB1982" s="22">
        <v>0</v>
      </c>
      <c r="AD1982" s="5" t="str">
        <f t="shared" si="30"/>
        <v>No</v>
      </c>
      <c r="AF1982" s="28"/>
      <c r="AG1982" s="21"/>
    </row>
    <row r="1983" spans="1:33">
      <c r="A1983" s="8" t="s">
        <v>798</v>
      </c>
      <c r="B1983" s="8" t="s">
        <v>799</v>
      </c>
      <c r="C1983" s="9" t="s">
        <v>129</v>
      </c>
      <c r="D1983" s="185" t="s">
        <v>800</v>
      </c>
      <c r="E1983" s="188" t="s">
        <v>801</v>
      </c>
      <c r="F1983" s="9" t="s">
        <v>83</v>
      </c>
      <c r="G1983" s="9" t="s">
        <v>147</v>
      </c>
      <c r="H1983" s="10">
        <v>0</v>
      </c>
      <c r="I1983" s="11">
        <v>3</v>
      </c>
      <c r="J1983" s="24">
        <v>0</v>
      </c>
      <c r="K1983" s="20"/>
      <c r="L1983" s="14">
        <v>0</v>
      </c>
      <c r="N1983" s="21">
        <v>0</v>
      </c>
      <c r="P1983" s="21">
        <v>0</v>
      </c>
      <c r="R1983" s="21">
        <v>0</v>
      </c>
      <c r="T1983" s="21">
        <v>0</v>
      </c>
      <c r="V1983" s="21">
        <v>0</v>
      </c>
      <c r="X1983" s="21">
        <v>0</v>
      </c>
      <c r="Z1983" s="21">
        <v>0</v>
      </c>
      <c r="AB1983" s="22">
        <v>0</v>
      </c>
      <c r="AD1983" s="5" t="str">
        <f t="shared" si="30"/>
        <v>No</v>
      </c>
      <c r="AF1983" s="28"/>
      <c r="AG1983" s="21"/>
    </row>
    <row r="1984" spans="1:33">
      <c r="A1984" s="8" t="s">
        <v>337</v>
      </c>
      <c r="B1984" s="8" t="s">
        <v>338</v>
      </c>
      <c r="C1984" s="9" t="s">
        <v>73</v>
      </c>
      <c r="D1984" s="185" t="s">
        <v>339</v>
      </c>
      <c r="E1984" s="188" t="s">
        <v>340</v>
      </c>
      <c r="F1984" s="9" t="s">
        <v>83</v>
      </c>
      <c r="G1984" s="9" t="s">
        <v>147</v>
      </c>
      <c r="H1984" s="10">
        <v>0</v>
      </c>
      <c r="I1984" s="11">
        <v>3</v>
      </c>
      <c r="J1984" s="24">
        <v>0</v>
      </c>
      <c r="K1984" s="20"/>
      <c r="L1984" s="14">
        <v>0</v>
      </c>
      <c r="N1984" s="21">
        <v>0</v>
      </c>
      <c r="P1984" s="21">
        <v>0</v>
      </c>
      <c r="R1984" s="21">
        <v>0</v>
      </c>
      <c r="T1984" s="21">
        <v>0</v>
      </c>
      <c r="V1984" s="21">
        <v>0</v>
      </c>
      <c r="X1984" s="21">
        <v>0</v>
      </c>
      <c r="Z1984" s="21">
        <v>0</v>
      </c>
      <c r="AB1984" s="22">
        <v>0</v>
      </c>
      <c r="AD1984" s="5" t="str">
        <f t="shared" si="30"/>
        <v>No</v>
      </c>
      <c r="AF1984" s="28"/>
      <c r="AG1984" s="21"/>
    </row>
    <row r="1985" spans="1:33">
      <c r="A1985" s="8" t="s">
        <v>2127</v>
      </c>
      <c r="B1985" s="8" t="s">
        <v>191</v>
      </c>
      <c r="C1985" s="9" t="s">
        <v>275</v>
      </c>
      <c r="D1985" s="185" t="s">
        <v>2128</v>
      </c>
      <c r="E1985" s="188" t="s">
        <v>2129</v>
      </c>
      <c r="F1985" s="9" t="s">
        <v>83</v>
      </c>
      <c r="G1985" s="9" t="s">
        <v>147</v>
      </c>
      <c r="H1985" s="10">
        <v>0</v>
      </c>
      <c r="I1985" s="11">
        <v>3</v>
      </c>
      <c r="J1985" s="24">
        <v>0</v>
      </c>
      <c r="K1985" s="20"/>
      <c r="L1985" s="14">
        <v>0</v>
      </c>
      <c r="N1985" s="21">
        <v>0</v>
      </c>
      <c r="P1985" s="21">
        <v>0</v>
      </c>
      <c r="R1985" s="21">
        <v>0</v>
      </c>
      <c r="T1985" s="21">
        <v>0</v>
      </c>
      <c r="V1985" s="21">
        <v>0</v>
      </c>
      <c r="X1985" s="21">
        <v>0</v>
      </c>
      <c r="Z1985" s="21">
        <v>11491</v>
      </c>
      <c r="AB1985" s="22">
        <v>11491</v>
      </c>
      <c r="AD1985" s="5" t="str">
        <f t="shared" si="30"/>
        <v>No</v>
      </c>
      <c r="AF1985" s="28"/>
      <c r="AG1985" s="21"/>
    </row>
    <row r="1986" spans="1:33">
      <c r="A1986" s="8" t="s">
        <v>824</v>
      </c>
      <c r="B1986" s="8" t="s">
        <v>6484</v>
      </c>
      <c r="C1986" s="9" t="s">
        <v>129</v>
      </c>
      <c r="D1986" s="185" t="s">
        <v>825</v>
      </c>
      <c r="E1986" s="188" t="s">
        <v>826</v>
      </c>
      <c r="F1986" s="9" t="s">
        <v>83</v>
      </c>
      <c r="G1986" s="9" t="s">
        <v>147</v>
      </c>
      <c r="H1986" s="10">
        <v>0</v>
      </c>
      <c r="I1986" s="11">
        <v>3</v>
      </c>
      <c r="J1986" s="24">
        <v>0</v>
      </c>
      <c r="K1986" s="20"/>
      <c r="L1986" s="14">
        <v>0</v>
      </c>
      <c r="N1986" s="21">
        <v>0</v>
      </c>
      <c r="P1986" s="21">
        <v>0</v>
      </c>
      <c r="R1986" s="21">
        <v>0</v>
      </c>
      <c r="T1986" s="21">
        <v>0</v>
      </c>
      <c r="V1986" s="21">
        <v>0</v>
      </c>
      <c r="X1986" s="21">
        <v>0</v>
      </c>
      <c r="Z1986" s="21">
        <v>4500</v>
      </c>
      <c r="AB1986" s="22">
        <v>4500</v>
      </c>
      <c r="AD1986" s="5" t="str">
        <f t="shared" si="30"/>
        <v>No</v>
      </c>
      <c r="AF1986" s="28"/>
      <c r="AG1986" s="21"/>
    </row>
    <row r="1987" spans="1:33">
      <c r="A1987" s="8" t="s">
        <v>6387</v>
      </c>
      <c r="B1987" s="8" t="s">
        <v>6388</v>
      </c>
      <c r="C1987" s="9" t="s">
        <v>580</v>
      </c>
      <c r="D1987" s="185" t="s">
        <v>6389</v>
      </c>
      <c r="E1987" s="188" t="s">
        <v>6390</v>
      </c>
      <c r="F1987" s="9" t="s">
        <v>157</v>
      </c>
      <c r="G1987" s="9" t="s">
        <v>147</v>
      </c>
      <c r="H1987" s="10">
        <v>0</v>
      </c>
      <c r="I1987" s="11">
        <v>3</v>
      </c>
      <c r="J1987" s="24">
        <v>0</v>
      </c>
      <c r="K1987" s="20"/>
      <c r="L1987" s="14">
        <v>0</v>
      </c>
      <c r="N1987" s="21">
        <v>0</v>
      </c>
      <c r="P1987" s="21">
        <v>0</v>
      </c>
      <c r="R1987" s="21">
        <v>0</v>
      </c>
      <c r="T1987" s="21">
        <v>0</v>
      </c>
      <c r="V1987" s="21">
        <v>0</v>
      </c>
      <c r="X1987" s="21">
        <v>0</v>
      </c>
      <c r="Z1987" s="21">
        <v>5455</v>
      </c>
      <c r="AB1987" s="22">
        <v>5455</v>
      </c>
      <c r="AD1987" s="5" t="str">
        <f t="shared" ref="AD1987:AD2050" si="31">IF(AC1987&amp;AA1987&amp;Y1987&amp;W1987&amp;U1987&amp;S1987&amp;Q1987&amp;O1987&amp;M1987&amp;K1987&lt;&gt;"","Yes","No")</f>
        <v>No</v>
      </c>
      <c r="AF1987" s="28"/>
      <c r="AG1987" s="21"/>
    </row>
    <row r="1988" spans="1:33">
      <c r="A1988" s="8" t="s">
        <v>3836</v>
      </c>
      <c r="B1988" s="8" t="s">
        <v>3837</v>
      </c>
      <c r="C1988" s="9" t="s">
        <v>278</v>
      </c>
      <c r="D1988" s="185" t="s">
        <v>3838</v>
      </c>
      <c r="E1988" s="188" t="s">
        <v>3839</v>
      </c>
      <c r="F1988" s="9" t="s">
        <v>157</v>
      </c>
      <c r="G1988" s="9" t="s">
        <v>147</v>
      </c>
      <c r="H1988" s="10">
        <v>0</v>
      </c>
      <c r="I1988" s="11">
        <v>3</v>
      </c>
      <c r="J1988" s="24">
        <v>0</v>
      </c>
      <c r="K1988" s="20"/>
      <c r="L1988" s="14">
        <v>0</v>
      </c>
      <c r="N1988" s="21">
        <v>0</v>
      </c>
      <c r="P1988" s="21">
        <v>0</v>
      </c>
      <c r="R1988" s="21">
        <v>0</v>
      </c>
      <c r="T1988" s="21">
        <v>0</v>
      </c>
      <c r="V1988" s="21">
        <v>0</v>
      </c>
      <c r="X1988" s="21">
        <v>0</v>
      </c>
      <c r="Z1988" s="21">
        <v>13000</v>
      </c>
      <c r="AB1988" s="22">
        <v>13000</v>
      </c>
      <c r="AD1988" s="5" t="str">
        <f t="shared" si="31"/>
        <v>No</v>
      </c>
      <c r="AF1988" s="28"/>
      <c r="AG1988" s="21"/>
    </row>
    <row r="1989" spans="1:33">
      <c r="A1989" s="8" t="s">
        <v>6034</v>
      </c>
      <c r="B1989" s="8" t="s">
        <v>6103</v>
      </c>
      <c r="C1989" s="9" t="s">
        <v>580</v>
      </c>
      <c r="D1989" s="185" t="s">
        <v>6035</v>
      </c>
      <c r="E1989" s="188" t="s">
        <v>6036</v>
      </c>
      <c r="F1989" s="9" t="s">
        <v>157</v>
      </c>
      <c r="G1989" s="9" t="s">
        <v>147</v>
      </c>
      <c r="H1989" s="10">
        <v>0</v>
      </c>
      <c r="I1989" s="11">
        <v>3</v>
      </c>
      <c r="J1989" s="24">
        <v>0</v>
      </c>
      <c r="K1989" s="20"/>
      <c r="L1989" s="14">
        <v>0</v>
      </c>
      <c r="N1989" s="21">
        <v>0</v>
      </c>
      <c r="P1989" s="21">
        <v>0</v>
      </c>
      <c r="R1989" s="21">
        <v>0</v>
      </c>
      <c r="T1989" s="21">
        <v>0</v>
      </c>
      <c r="V1989" s="21">
        <v>0</v>
      </c>
      <c r="X1989" s="21">
        <v>0</v>
      </c>
      <c r="Z1989" s="21">
        <v>19065</v>
      </c>
      <c r="AB1989" s="22">
        <v>19065</v>
      </c>
      <c r="AD1989" s="5" t="str">
        <f t="shared" si="31"/>
        <v>No</v>
      </c>
      <c r="AF1989" s="28"/>
      <c r="AG1989" s="21"/>
    </row>
    <row r="1990" spans="1:33">
      <c r="A1990" s="8" t="s">
        <v>2633</v>
      </c>
      <c r="B1990" s="8" t="s">
        <v>2634</v>
      </c>
      <c r="C1990" s="9" t="s">
        <v>288</v>
      </c>
      <c r="D1990" s="185" t="s">
        <v>2635</v>
      </c>
      <c r="E1990" s="188" t="s">
        <v>2636</v>
      </c>
      <c r="F1990" s="9" t="s">
        <v>83</v>
      </c>
      <c r="G1990" s="9" t="s">
        <v>147</v>
      </c>
      <c r="H1990" s="10">
        <v>0</v>
      </c>
      <c r="I1990" s="11">
        <v>3</v>
      </c>
      <c r="J1990" s="24">
        <v>0</v>
      </c>
      <c r="K1990" s="20"/>
      <c r="L1990" s="14">
        <v>0</v>
      </c>
      <c r="N1990" s="21">
        <v>0</v>
      </c>
      <c r="P1990" s="21">
        <v>0</v>
      </c>
      <c r="R1990" s="21">
        <v>0</v>
      </c>
      <c r="T1990" s="21">
        <v>0</v>
      </c>
      <c r="V1990" s="21">
        <v>0</v>
      </c>
      <c r="X1990" s="21">
        <v>0</v>
      </c>
      <c r="Z1990" s="21">
        <v>256054</v>
      </c>
      <c r="AB1990" s="22">
        <v>256054</v>
      </c>
      <c r="AD1990" s="5" t="str">
        <f t="shared" si="31"/>
        <v>No</v>
      </c>
      <c r="AF1990" s="28"/>
      <c r="AG1990" s="21"/>
    </row>
    <row r="1991" spans="1:33">
      <c r="A1991" s="8" t="s">
        <v>2038</v>
      </c>
      <c r="B1991" s="8" t="s">
        <v>2039</v>
      </c>
      <c r="C1991" s="9" t="s">
        <v>69</v>
      </c>
      <c r="D1991" s="185" t="s">
        <v>2040</v>
      </c>
      <c r="E1991" s="188" t="s">
        <v>2041</v>
      </c>
      <c r="F1991" s="9" t="s">
        <v>157</v>
      </c>
      <c r="G1991" s="9" t="s">
        <v>147</v>
      </c>
      <c r="H1991" s="10">
        <v>0</v>
      </c>
      <c r="I1991" s="11">
        <v>3</v>
      </c>
      <c r="J1991" s="24">
        <v>0</v>
      </c>
      <c r="K1991" s="20"/>
      <c r="L1991" s="14">
        <v>0</v>
      </c>
      <c r="N1991" s="21">
        <v>0</v>
      </c>
      <c r="P1991" s="21">
        <v>0</v>
      </c>
      <c r="R1991" s="21">
        <v>0</v>
      </c>
      <c r="T1991" s="21">
        <v>0</v>
      </c>
      <c r="V1991" s="21">
        <v>0</v>
      </c>
      <c r="X1991" s="21">
        <v>0</v>
      </c>
      <c r="Z1991" s="21">
        <v>47577</v>
      </c>
      <c r="AB1991" s="22">
        <v>47577</v>
      </c>
      <c r="AD1991" s="5" t="str">
        <f t="shared" si="31"/>
        <v>No</v>
      </c>
      <c r="AF1991" s="28"/>
      <c r="AG1991" s="21"/>
    </row>
    <row r="1992" spans="1:33">
      <c r="A1992" s="8" t="s">
        <v>3678</v>
      </c>
      <c r="B1992" s="8" t="s">
        <v>3679</v>
      </c>
      <c r="C1992" s="9" t="s">
        <v>87</v>
      </c>
      <c r="D1992" s="185" t="s">
        <v>3680</v>
      </c>
      <c r="E1992" s="188">
        <v>103</v>
      </c>
      <c r="F1992" s="9" t="s">
        <v>36</v>
      </c>
      <c r="G1992" s="9" t="s">
        <v>5756</v>
      </c>
      <c r="H1992" s="10">
        <v>0</v>
      </c>
      <c r="I1992" s="11">
        <v>3</v>
      </c>
      <c r="J1992" s="24">
        <v>0</v>
      </c>
      <c r="K1992" s="20"/>
      <c r="L1992" s="14">
        <v>0</v>
      </c>
      <c r="N1992" s="21">
        <v>0</v>
      </c>
      <c r="P1992" s="21">
        <v>0</v>
      </c>
      <c r="R1992" s="21">
        <v>0</v>
      </c>
      <c r="T1992" s="21">
        <v>0</v>
      </c>
      <c r="V1992" s="21">
        <v>0</v>
      </c>
      <c r="X1992" s="21">
        <v>0</v>
      </c>
      <c r="Z1992" s="21">
        <v>0</v>
      </c>
      <c r="AB1992" s="22">
        <v>0</v>
      </c>
      <c r="AD1992" s="5" t="str">
        <f t="shared" si="31"/>
        <v>No</v>
      </c>
      <c r="AF1992" s="28"/>
      <c r="AG1992" s="21"/>
    </row>
    <row r="1993" spans="1:33">
      <c r="A1993" s="8" t="s">
        <v>3719</v>
      </c>
      <c r="B1993" s="8" t="s">
        <v>6451</v>
      </c>
      <c r="C1993" s="9" t="s">
        <v>278</v>
      </c>
      <c r="D1993" s="185" t="s">
        <v>3720</v>
      </c>
      <c r="E1993" s="188" t="s">
        <v>3721</v>
      </c>
      <c r="F1993" s="9" t="s">
        <v>83</v>
      </c>
      <c r="G1993" s="9" t="s">
        <v>147</v>
      </c>
      <c r="H1993" s="10">
        <v>0</v>
      </c>
      <c r="I1993" s="11">
        <v>2</v>
      </c>
      <c r="J1993" s="24">
        <v>0</v>
      </c>
      <c r="K1993" s="20"/>
      <c r="L1993" s="14">
        <v>0</v>
      </c>
      <c r="N1993" s="21">
        <v>0</v>
      </c>
      <c r="P1993" s="21">
        <v>0</v>
      </c>
      <c r="R1993" s="21">
        <v>0</v>
      </c>
      <c r="T1993" s="21">
        <v>0</v>
      </c>
      <c r="V1993" s="21">
        <v>0</v>
      </c>
      <c r="X1993" s="21">
        <v>0</v>
      </c>
      <c r="Z1993" s="21">
        <v>16497</v>
      </c>
      <c r="AB1993" s="22">
        <v>16497</v>
      </c>
      <c r="AD1993" s="5" t="str">
        <f t="shared" si="31"/>
        <v>No</v>
      </c>
      <c r="AF1993" s="28"/>
      <c r="AG1993" s="21"/>
    </row>
    <row r="1994" spans="1:33">
      <c r="A1994" s="8" t="s">
        <v>6340</v>
      </c>
      <c r="B1994" s="8" t="s">
        <v>6170</v>
      </c>
      <c r="C1994" s="9" t="s">
        <v>91</v>
      </c>
      <c r="D1994" s="185"/>
      <c r="E1994" s="188">
        <v>90273</v>
      </c>
      <c r="F1994" s="9" t="s">
        <v>83</v>
      </c>
      <c r="G1994" s="9" t="s">
        <v>5756</v>
      </c>
      <c r="H1994" s="10">
        <v>12150996</v>
      </c>
      <c r="I1994" s="11">
        <v>2</v>
      </c>
      <c r="J1994" s="24">
        <v>0</v>
      </c>
      <c r="K1994" s="20"/>
      <c r="L1994" s="14">
        <v>0</v>
      </c>
      <c r="N1994" s="21">
        <v>0</v>
      </c>
      <c r="P1994" s="21">
        <v>0</v>
      </c>
      <c r="R1994" s="21">
        <v>0</v>
      </c>
      <c r="T1994" s="21">
        <v>0</v>
      </c>
      <c r="V1994" s="21">
        <v>0</v>
      </c>
      <c r="X1994" s="21">
        <v>0</v>
      </c>
      <c r="Z1994" s="21">
        <v>0</v>
      </c>
      <c r="AB1994" s="22">
        <v>0</v>
      </c>
      <c r="AD1994" s="5" t="str">
        <f t="shared" si="31"/>
        <v>No</v>
      </c>
      <c r="AF1994" s="28"/>
      <c r="AG1994" s="21"/>
    </row>
    <row r="1995" spans="1:33">
      <c r="A1995" s="8" t="s">
        <v>5670</v>
      </c>
      <c r="B1995" s="8" t="s">
        <v>5671</v>
      </c>
      <c r="C1995" s="9" t="s">
        <v>254</v>
      </c>
      <c r="D1995" s="185" t="s">
        <v>5672</v>
      </c>
      <c r="E1995" s="188" t="s">
        <v>5673</v>
      </c>
      <c r="F1995" s="9" t="s">
        <v>157</v>
      </c>
      <c r="G1995" s="9" t="s">
        <v>147</v>
      </c>
      <c r="H1995" s="10">
        <v>0</v>
      </c>
      <c r="I1995" s="11">
        <v>2</v>
      </c>
      <c r="J1995" s="24">
        <v>0</v>
      </c>
      <c r="K1995" s="20"/>
      <c r="L1995" s="14">
        <v>0</v>
      </c>
      <c r="N1995" s="21">
        <v>0</v>
      </c>
      <c r="P1995" s="21">
        <v>0</v>
      </c>
      <c r="R1995" s="21">
        <v>0</v>
      </c>
      <c r="T1995" s="21">
        <v>0</v>
      </c>
      <c r="V1995" s="21">
        <v>0</v>
      </c>
      <c r="X1995" s="21">
        <v>0</v>
      </c>
      <c r="Z1995" s="21">
        <v>0</v>
      </c>
      <c r="AB1995" s="22">
        <v>0</v>
      </c>
      <c r="AD1995" s="5" t="str">
        <f t="shared" si="31"/>
        <v>No</v>
      </c>
      <c r="AF1995" s="28"/>
      <c r="AG1995" s="21"/>
    </row>
    <row r="1996" spans="1:33">
      <c r="A1996" s="8" t="s">
        <v>2280</v>
      </c>
      <c r="B1996" s="8" t="s">
        <v>1160</v>
      </c>
      <c r="C1996" s="9" t="s">
        <v>106</v>
      </c>
      <c r="D1996" s="185" t="s">
        <v>2281</v>
      </c>
      <c r="E1996" s="188" t="s">
        <v>2282</v>
      </c>
      <c r="F1996" s="9" t="s">
        <v>83</v>
      </c>
      <c r="G1996" s="9" t="s">
        <v>147</v>
      </c>
      <c r="H1996" s="10">
        <v>0</v>
      </c>
      <c r="I1996" s="11">
        <v>2</v>
      </c>
      <c r="J1996" s="24">
        <v>0</v>
      </c>
      <c r="K1996" s="20"/>
      <c r="L1996" s="14">
        <v>0</v>
      </c>
      <c r="N1996" s="21">
        <v>0</v>
      </c>
      <c r="P1996" s="21">
        <v>0</v>
      </c>
      <c r="R1996" s="21">
        <v>0</v>
      </c>
      <c r="T1996" s="21">
        <v>0</v>
      </c>
      <c r="V1996" s="21">
        <v>0</v>
      </c>
      <c r="X1996" s="21">
        <v>0</v>
      </c>
      <c r="Z1996" s="21">
        <v>1057</v>
      </c>
      <c r="AB1996" s="22">
        <v>1057</v>
      </c>
      <c r="AD1996" s="5" t="str">
        <f t="shared" si="31"/>
        <v>No</v>
      </c>
      <c r="AF1996" s="28"/>
      <c r="AG1996" s="21"/>
    </row>
    <row r="1997" spans="1:33">
      <c r="A1997" s="8" t="s">
        <v>2775</v>
      </c>
      <c r="B1997" s="8" t="s">
        <v>965</v>
      </c>
      <c r="C1997" s="9" t="s">
        <v>58</v>
      </c>
      <c r="D1997" s="185" t="s">
        <v>5382</v>
      </c>
      <c r="E1997" s="188" t="s">
        <v>5383</v>
      </c>
      <c r="F1997" s="9" t="s">
        <v>83</v>
      </c>
      <c r="G1997" s="9" t="s">
        <v>147</v>
      </c>
      <c r="H1997" s="10">
        <v>0</v>
      </c>
      <c r="I1997" s="11">
        <v>2</v>
      </c>
      <c r="J1997" s="24">
        <v>0</v>
      </c>
      <c r="K1997" s="20"/>
      <c r="L1997" s="14">
        <v>0</v>
      </c>
      <c r="N1997" s="21">
        <v>0</v>
      </c>
      <c r="P1997" s="21">
        <v>0</v>
      </c>
      <c r="R1997" s="21">
        <v>0</v>
      </c>
      <c r="T1997" s="21">
        <v>0</v>
      </c>
      <c r="V1997" s="21">
        <v>0</v>
      </c>
      <c r="X1997" s="21">
        <v>0</v>
      </c>
      <c r="Z1997" s="21">
        <v>30216</v>
      </c>
      <c r="AB1997" s="22">
        <v>30216</v>
      </c>
      <c r="AD1997" s="5" t="str">
        <f t="shared" si="31"/>
        <v>No</v>
      </c>
      <c r="AF1997" s="28"/>
      <c r="AG1997" s="21"/>
    </row>
    <row r="1998" spans="1:33">
      <c r="A1998" s="8" t="s">
        <v>5938</v>
      </c>
      <c r="B1998" s="8" t="s">
        <v>4458</v>
      </c>
      <c r="C1998" s="9" t="s">
        <v>160</v>
      </c>
      <c r="D1998" s="185" t="s">
        <v>4459</v>
      </c>
      <c r="E1998" s="188" t="s">
        <v>4460</v>
      </c>
      <c r="F1998" s="9" t="s">
        <v>83</v>
      </c>
      <c r="G1998" s="9" t="s">
        <v>147</v>
      </c>
      <c r="H1998" s="10">
        <v>0</v>
      </c>
      <c r="I1998" s="11">
        <v>2</v>
      </c>
      <c r="J1998" s="24">
        <v>0</v>
      </c>
      <c r="K1998" s="20"/>
      <c r="L1998" s="14">
        <v>0</v>
      </c>
      <c r="N1998" s="21">
        <v>0</v>
      </c>
      <c r="P1998" s="21">
        <v>0</v>
      </c>
      <c r="R1998" s="21">
        <v>0</v>
      </c>
      <c r="T1998" s="21">
        <v>0</v>
      </c>
      <c r="V1998" s="21">
        <v>0</v>
      </c>
      <c r="X1998" s="21">
        <v>0</v>
      </c>
      <c r="Z1998" s="21">
        <v>17394</v>
      </c>
      <c r="AB1998" s="22">
        <v>17394</v>
      </c>
      <c r="AD1998" s="5" t="str">
        <f t="shared" si="31"/>
        <v>No</v>
      </c>
      <c r="AF1998" s="28"/>
      <c r="AG1998" s="21"/>
    </row>
    <row r="1999" spans="1:33">
      <c r="A1999" s="8" t="s">
        <v>6702</v>
      </c>
      <c r="B1999" s="8" t="s">
        <v>6703</v>
      </c>
      <c r="C1999" s="9" t="s">
        <v>65</v>
      </c>
      <c r="D1999" s="185"/>
      <c r="E1999" s="188">
        <v>414</v>
      </c>
      <c r="F1999" s="9" t="s">
        <v>36</v>
      </c>
      <c r="G1999" s="9" t="s">
        <v>5756</v>
      </c>
      <c r="H1999" s="10">
        <v>0</v>
      </c>
      <c r="I1999" s="11">
        <v>2</v>
      </c>
      <c r="J1999" s="24">
        <v>0</v>
      </c>
      <c r="K1999" s="20"/>
      <c r="L1999" s="14">
        <v>0</v>
      </c>
      <c r="N1999" s="21">
        <v>0</v>
      </c>
      <c r="P1999" s="21">
        <v>0</v>
      </c>
      <c r="R1999" s="21">
        <v>0</v>
      </c>
      <c r="T1999" s="21">
        <v>0</v>
      </c>
      <c r="V1999" s="21">
        <v>0</v>
      </c>
      <c r="X1999" s="21">
        <v>0</v>
      </c>
      <c r="Z1999" s="21">
        <v>0</v>
      </c>
      <c r="AB1999" s="22">
        <v>0</v>
      </c>
      <c r="AD1999" s="5" t="str">
        <f t="shared" si="31"/>
        <v>No</v>
      </c>
      <c r="AF1999" s="28"/>
      <c r="AG1999" s="21"/>
    </row>
    <row r="2000" spans="1:33">
      <c r="A2000" s="8" t="s">
        <v>779</v>
      </c>
      <c r="B2000" s="8" t="s">
        <v>780</v>
      </c>
      <c r="C2000" s="9" t="s">
        <v>129</v>
      </c>
      <c r="D2000" s="185" t="s">
        <v>781</v>
      </c>
      <c r="E2000" s="188" t="s">
        <v>782</v>
      </c>
      <c r="F2000" s="9" t="s">
        <v>83</v>
      </c>
      <c r="G2000" s="9" t="s">
        <v>147</v>
      </c>
      <c r="H2000" s="10">
        <v>0</v>
      </c>
      <c r="I2000" s="11">
        <v>2</v>
      </c>
      <c r="J2000" s="24">
        <v>0</v>
      </c>
      <c r="K2000" s="20"/>
      <c r="L2000" s="14">
        <v>0</v>
      </c>
      <c r="N2000" s="21">
        <v>0</v>
      </c>
      <c r="P2000" s="21">
        <v>0</v>
      </c>
      <c r="R2000" s="21">
        <v>0</v>
      </c>
      <c r="T2000" s="21">
        <v>0</v>
      </c>
      <c r="V2000" s="21">
        <v>0</v>
      </c>
      <c r="X2000" s="21">
        <v>0</v>
      </c>
      <c r="Z2000" s="21">
        <v>9001</v>
      </c>
      <c r="AB2000" s="22">
        <v>9001</v>
      </c>
      <c r="AD2000" s="5" t="str">
        <f t="shared" si="31"/>
        <v>No</v>
      </c>
      <c r="AF2000" s="28"/>
      <c r="AG2000" s="21"/>
    </row>
    <row r="2001" spans="1:33">
      <c r="A2001" s="8" t="s">
        <v>6343</v>
      </c>
      <c r="B2001" s="8" t="s">
        <v>6344</v>
      </c>
      <c r="C2001" s="9" t="s">
        <v>91</v>
      </c>
      <c r="D2001" s="185"/>
      <c r="E2001" s="188">
        <v>90264</v>
      </c>
      <c r="F2001" s="9" t="s">
        <v>83</v>
      </c>
      <c r="G2001" s="9" t="s">
        <v>5756</v>
      </c>
      <c r="H2001" s="10">
        <v>12150996</v>
      </c>
      <c r="I2001" s="11">
        <v>2</v>
      </c>
      <c r="J2001" s="24">
        <v>0</v>
      </c>
      <c r="K2001" s="20"/>
      <c r="L2001" s="14">
        <v>0</v>
      </c>
      <c r="N2001" s="21">
        <v>0</v>
      </c>
      <c r="P2001" s="21">
        <v>0</v>
      </c>
      <c r="R2001" s="21">
        <v>0</v>
      </c>
      <c r="T2001" s="21">
        <v>0</v>
      </c>
      <c r="V2001" s="21">
        <v>0</v>
      </c>
      <c r="X2001" s="21">
        <v>0</v>
      </c>
      <c r="Z2001" s="21">
        <v>0</v>
      </c>
      <c r="AB2001" s="22">
        <v>0</v>
      </c>
      <c r="AD2001" s="5" t="str">
        <f t="shared" si="31"/>
        <v>No</v>
      </c>
      <c r="AF2001" s="28"/>
      <c r="AG2001" s="21"/>
    </row>
    <row r="2002" spans="1:33">
      <c r="A2002" s="8" t="s">
        <v>3945</v>
      </c>
      <c r="B2002" s="8" t="s">
        <v>677</v>
      </c>
      <c r="C2002" s="9" t="s">
        <v>278</v>
      </c>
      <c r="D2002" s="185" t="s">
        <v>3946</v>
      </c>
      <c r="E2002" s="188" t="s">
        <v>3947</v>
      </c>
      <c r="F2002" s="9" t="s">
        <v>83</v>
      </c>
      <c r="G2002" s="9" t="s">
        <v>147</v>
      </c>
      <c r="H2002" s="10">
        <v>0</v>
      </c>
      <c r="I2002" s="11">
        <v>2</v>
      </c>
      <c r="J2002" s="24">
        <v>0</v>
      </c>
      <c r="K2002" s="20"/>
      <c r="L2002" s="14">
        <v>0</v>
      </c>
      <c r="N2002" s="21">
        <v>0</v>
      </c>
      <c r="P2002" s="21">
        <v>0</v>
      </c>
      <c r="R2002" s="21">
        <v>0</v>
      </c>
      <c r="T2002" s="21">
        <v>0</v>
      </c>
      <c r="V2002" s="21">
        <v>0</v>
      </c>
      <c r="X2002" s="21">
        <v>0</v>
      </c>
      <c r="Z2002" s="21">
        <v>12124</v>
      </c>
      <c r="AB2002" s="22">
        <v>12124</v>
      </c>
      <c r="AD2002" s="5" t="str">
        <f t="shared" si="31"/>
        <v>No</v>
      </c>
      <c r="AF2002" s="28"/>
      <c r="AG2002" s="21"/>
    </row>
    <row r="2003" spans="1:33">
      <c r="A2003" s="8" t="s">
        <v>2294</v>
      </c>
      <c r="B2003" s="8" t="s">
        <v>2295</v>
      </c>
      <c r="C2003" s="9" t="s">
        <v>106</v>
      </c>
      <c r="D2003" s="185" t="s">
        <v>2296</v>
      </c>
      <c r="E2003" s="188" t="s">
        <v>2297</v>
      </c>
      <c r="F2003" s="9" t="s">
        <v>157</v>
      </c>
      <c r="G2003" s="9" t="s">
        <v>147</v>
      </c>
      <c r="H2003" s="10">
        <v>0</v>
      </c>
      <c r="I2003" s="11">
        <v>2</v>
      </c>
      <c r="J2003" s="24">
        <v>0</v>
      </c>
      <c r="K2003" s="20"/>
      <c r="L2003" s="14">
        <v>0</v>
      </c>
      <c r="N2003" s="21">
        <v>0</v>
      </c>
      <c r="P2003" s="21">
        <v>0</v>
      </c>
      <c r="R2003" s="21">
        <v>0</v>
      </c>
      <c r="T2003" s="21">
        <v>0</v>
      </c>
      <c r="V2003" s="21">
        <v>0</v>
      </c>
      <c r="X2003" s="21">
        <v>0</v>
      </c>
      <c r="Z2003" s="21">
        <v>898</v>
      </c>
      <c r="AB2003" s="22">
        <v>898</v>
      </c>
      <c r="AD2003" s="5" t="str">
        <f t="shared" si="31"/>
        <v>No</v>
      </c>
      <c r="AF2003" s="28"/>
      <c r="AG2003" s="21"/>
    </row>
    <row r="2004" spans="1:33">
      <c r="A2004" s="8" t="s">
        <v>2415</v>
      </c>
      <c r="B2004" s="8" t="s">
        <v>2416</v>
      </c>
      <c r="C2004" s="9" t="s">
        <v>46</v>
      </c>
      <c r="D2004" s="185" t="s">
        <v>2417</v>
      </c>
      <c r="E2004" s="188" t="s">
        <v>2418</v>
      </c>
      <c r="F2004" s="9" t="s">
        <v>88</v>
      </c>
      <c r="G2004" s="9" t="s">
        <v>147</v>
      </c>
      <c r="H2004" s="10">
        <v>0</v>
      </c>
      <c r="I2004" s="11">
        <v>2</v>
      </c>
      <c r="J2004" s="24">
        <v>0</v>
      </c>
      <c r="K2004" s="20"/>
      <c r="L2004" s="14">
        <v>0</v>
      </c>
      <c r="N2004" s="21">
        <v>0</v>
      </c>
      <c r="P2004" s="21">
        <v>0</v>
      </c>
      <c r="R2004" s="21">
        <v>0</v>
      </c>
      <c r="T2004" s="21">
        <v>0</v>
      </c>
      <c r="V2004" s="21">
        <v>0</v>
      </c>
      <c r="X2004" s="21">
        <v>0</v>
      </c>
      <c r="Z2004" s="21">
        <v>37200</v>
      </c>
      <c r="AB2004" s="22">
        <v>37200</v>
      </c>
      <c r="AD2004" s="5" t="str">
        <f t="shared" si="31"/>
        <v>No</v>
      </c>
      <c r="AF2004" s="28"/>
      <c r="AG2004" s="21"/>
    </row>
    <row r="2005" spans="1:33">
      <c r="A2005" s="8" t="s">
        <v>37</v>
      </c>
      <c r="B2005" s="8" t="s">
        <v>38</v>
      </c>
      <c r="C2005" s="9" t="s">
        <v>39</v>
      </c>
      <c r="D2005" s="185" t="s">
        <v>40</v>
      </c>
      <c r="E2005" s="188">
        <v>99298</v>
      </c>
      <c r="F2005" s="9" t="s">
        <v>36</v>
      </c>
      <c r="G2005" s="9" t="s">
        <v>5756</v>
      </c>
      <c r="H2005" s="10">
        <v>0</v>
      </c>
      <c r="I2005" s="11">
        <v>2</v>
      </c>
      <c r="J2005" s="24">
        <v>0</v>
      </c>
      <c r="K2005" s="20"/>
      <c r="L2005" s="14">
        <v>0</v>
      </c>
      <c r="N2005" s="21">
        <v>0</v>
      </c>
      <c r="P2005" s="21">
        <v>0</v>
      </c>
      <c r="R2005" s="21">
        <v>0</v>
      </c>
      <c r="T2005" s="21">
        <v>0</v>
      </c>
      <c r="V2005" s="21">
        <v>0</v>
      </c>
      <c r="X2005" s="21">
        <v>0</v>
      </c>
      <c r="Z2005" s="21">
        <v>0</v>
      </c>
      <c r="AB2005" s="22">
        <v>0</v>
      </c>
      <c r="AD2005" s="5" t="str">
        <f t="shared" si="31"/>
        <v>No</v>
      </c>
      <c r="AF2005" s="28"/>
      <c r="AG2005" s="21"/>
    </row>
    <row r="2006" spans="1:33">
      <c r="A2006" s="8" t="s">
        <v>5451</v>
      </c>
      <c r="B2006" s="8" t="s">
        <v>5452</v>
      </c>
      <c r="C2006" s="9" t="s">
        <v>58</v>
      </c>
      <c r="D2006" s="185" t="s">
        <v>5453</v>
      </c>
      <c r="E2006" s="188" t="s">
        <v>5454</v>
      </c>
      <c r="F2006" s="9" t="s">
        <v>83</v>
      </c>
      <c r="G2006" s="9" t="s">
        <v>147</v>
      </c>
      <c r="H2006" s="10">
        <v>0</v>
      </c>
      <c r="I2006" s="11">
        <v>2</v>
      </c>
      <c r="J2006" s="24">
        <v>0</v>
      </c>
      <c r="K2006" s="20"/>
      <c r="L2006" s="14">
        <v>0</v>
      </c>
      <c r="N2006" s="21">
        <v>0</v>
      </c>
      <c r="P2006" s="21">
        <v>0</v>
      </c>
      <c r="R2006" s="21">
        <v>0</v>
      </c>
      <c r="T2006" s="21">
        <v>0</v>
      </c>
      <c r="V2006" s="21">
        <v>0</v>
      </c>
      <c r="X2006" s="21">
        <v>0</v>
      </c>
      <c r="Z2006" s="21">
        <v>38506</v>
      </c>
      <c r="AB2006" s="22">
        <v>38506</v>
      </c>
      <c r="AD2006" s="5" t="str">
        <f t="shared" si="31"/>
        <v>No</v>
      </c>
      <c r="AF2006" s="28"/>
      <c r="AG2006" s="21"/>
    </row>
    <row r="2007" spans="1:33">
      <c r="A2007" s="8" t="s">
        <v>5589</v>
      </c>
      <c r="B2007" s="8" t="s">
        <v>5590</v>
      </c>
      <c r="C2007" s="9" t="s">
        <v>254</v>
      </c>
      <c r="D2007" s="185" t="s">
        <v>5591</v>
      </c>
      <c r="E2007" s="188" t="s">
        <v>5592</v>
      </c>
      <c r="F2007" s="9" t="s">
        <v>157</v>
      </c>
      <c r="G2007" s="9" t="s">
        <v>147</v>
      </c>
      <c r="H2007" s="10">
        <v>0</v>
      </c>
      <c r="I2007" s="11">
        <v>2</v>
      </c>
      <c r="J2007" s="24">
        <v>0</v>
      </c>
      <c r="K2007" s="20"/>
      <c r="L2007" s="14">
        <v>0</v>
      </c>
      <c r="N2007" s="21">
        <v>0</v>
      </c>
      <c r="P2007" s="21">
        <v>0</v>
      </c>
      <c r="R2007" s="21">
        <v>0</v>
      </c>
      <c r="T2007" s="21">
        <v>0</v>
      </c>
      <c r="V2007" s="21">
        <v>0</v>
      </c>
      <c r="X2007" s="21">
        <v>0</v>
      </c>
      <c r="Z2007" s="21">
        <v>0</v>
      </c>
      <c r="AB2007" s="22">
        <v>0</v>
      </c>
      <c r="AD2007" s="5" t="str">
        <f t="shared" si="31"/>
        <v>No</v>
      </c>
      <c r="AF2007" s="28"/>
      <c r="AG2007" s="21"/>
    </row>
    <row r="2008" spans="1:33">
      <c r="A2008" s="8" t="s">
        <v>269</v>
      </c>
      <c r="B2008" s="8" t="s">
        <v>270</v>
      </c>
      <c r="C2008" s="9" t="s">
        <v>58</v>
      </c>
      <c r="D2008" s="185" t="s">
        <v>271</v>
      </c>
      <c r="E2008" s="188">
        <v>55240</v>
      </c>
      <c r="F2008" s="9" t="s">
        <v>36</v>
      </c>
      <c r="G2008" s="9" t="s">
        <v>5756</v>
      </c>
      <c r="H2008" s="10">
        <v>0</v>
      </c>
      <c r="I2008" s="11">
        <v>2</v>
      </c>
      <c r="J2008" s="24">
        <v>0</v>
      </c>
      <c r="K2008" s="20"/>
      <c r="L2008" s="14">
        <v>0</v>
      </c>
      <c r="N2008" s="21">
        <v>0</v>
      </c>
      <c r="P2008" s="21">
        <v>0</v>
      </c>
      <c r="R2008" s="21">
        <v>0</v>
      </c>
      <c r="T2008" s="21">
        <v>0</v>
      </c>
      <c r="V2008" s="21">
        <v>0</v>
      </c>
      <c r="X2008" s="21">
        <v>0</v>
      </c>
      <c r="Z2008" s="21">
        <v>0</v>
      </c>
      <c r="AB2008" s="22">
        <v>0</v>
      </c>
      <c r="AD2008" s="5" t="str">
        <f t="shared" si="31"/>
        <v>No</v>
      </c>
      <c r="AF2008" s="28"/>
      <c r="AG2008" s="21"/>
    </row>
    <row r="2009" spans="1:33">
      <c r="A2009" s="8" t="s">
        <v>1351</v>
      </c>
      <c r="B2009" s="8" t="s">
        <v>1352</v>
      </c>
      <c r="C2009" s="9" t="s">
        <v>91</v>
      </c>
      <c r="D2009" s="185" t="s">
        <v>1353</v>
      </c>
      <c r="E2009" s="188">
        <v>99364</v>
      </c>
      <c r="F2009" s="9" t="s">
        <v>36</v>
      </c>
      <c r="G2009" s="9" t="s">
        <v>5756</v>
      </c>
      <c r="H2009" s="10">
        <v>0</v>
      </c>
      <c r="I2009" s="11">
        <v>2</v>
      </c>
      <c r="J2009" s="24">
        <v>0</v>
      </c>
      <c r="K2009" s="20"/>
      <c r="L2009" s="14">
        <v>0</v>
      </c>
      <c r="N2009" s="21">
        <v>0</v>
      </c>
      <c r="P2009" s="21">
        <v>0</v>
      </c>
      <c r="R2009" s="21">
        <v>0</v>
      </c>
      <c r="T2009" s="21">
        <v>0</v>
      </c>
      <c r="V2009" s="21">
        <v>0</v>
      </c>
      <c r="X2009" s="21">
        <v>0</v>
      </c>
      <c r="Z2009" s="21">
        <v>0</v>
      </c>
      <c r="AB2009" s="22">
        <v>0</v>
      </c>
      <c r="AD2009" s="5" t="str">
        <f t="shared" si="31"/>
        <v>No</v>
      </c>
      <c r="AF2009" s="28"/>
      <c r="AG2009" s="21"/>
    </row>
    <row r="2010" spans="1:33">
      <c r="A2010" s="8" t="s">
        <v>6333</v>
      </c>
      <c r="B2010" s="8" t="s">
        <v>6334</v>
      </c>
      <c r="C2010" s="9" t="s">
        <v>91</v>
      </c>
      <c r="D2010" s="185">
        <v>9227</v>
      </c>
      <c r="E2010" s="188">
        <v>90227</v>
      </c>
      <c r="F2010" s="9" t="s">
        <v>83</v>
      </c>
      <c r="G2010" s="9" t="s">
        <v>5756</v>
      </c>
      <c r="H2010" s="10">
        <v>214811</v>
      </c>
      <c r="I2010" s="11">
        <v>2</v>
      </c>
      <c r="J2010" s="24">
        <v>0</v>
      </c>
      <c r="K2010" s="20"/>
      <c r="L2010" s="14">
        <v>0</v>
      </c>
      <c r="N2010" s="21">
        <v>0</v>
      </c>
      <c r="P2010" s="21">
        <v>0</v>
      </c>
      <c r="R2010" s="21">
        <v>0</v>
      </c>
      <c r="T2010" s="21">
        <v>0</v>
      </c>
      <c r="V2010" s="21">
        <v>0</v>
      </c>
      <c r="X2010" s="21">
        <v>0</v>
      </c>
      <c r="Z2010" s="21">
        <v>413083</v>
      </c>
      <c r="AB2010" s="22">
        <v>413083</v>
      </c>
      <c r="AD2010" s="5" t="str">
        <f t="shared" si="31"/>
        <v>No</v>
      </c>
      <c r="AF2010" s="28"/>
      <c r="AG2010" s="21"/>
    </row>
    <row r="2011" spans="1:33">
      <c r="A2011" s="8" t="s">
        <v>682</v>
      </c>
      <c r="B2011" s="8" t="s">
        <v>683</v>
      </c>
      <c r="C2011" s="9" t="s">
        <v>168</v>
      </c>
      <c r="D2011" s="185">
        <v>63</v>
      </c>
      <c r="E2011" s="188">
        <v>63</v>
      </c>
      <c r="F2011" s="9" t="s">
        <v>83</v>
      </c>
      <c r="G2011" s="9" t="s">
        <v>5756</v>
      </c>
      <c r="H2011" s="10">
        <v>55805</v>
      </c>
      <c r="I2011" s="11">
        <v>2</v>
      </c>
      <c r="J2011" s="24">
        <v>0</v>
      </c>
      <c r="K2011" s="20"/>
      <c r="L2011" s="14">
        <v>0</v>
      </c>
      <c r="N2011" s="21">
        <v>0</v>
      </c>
      <c r="P2011" s="21">
        <v>0</v>
      </c>
      <c r="R2011" s="21">
        <v>0</v>
      </c>
      <c r="T2011" s="21">
        <v>0</v>
      </c>
      <c r="V2011" s="21">
        <v>0</v>
      </c>
      <c r="X2011" s="21">
        <v>0</v>
      </c>
      <c r="Z2011" s="21">
        <v>63470</v>
      </c>
      <c r="AB2011" s="22">
        <v>63470</v>
      </c>
      <c r="AD2011" s="5" t="str">
        <f t="shared" si="31"/>
        <v>No</v>
      </c>
      <c r="AF2011" s="28"/>
      <c r="AG2011" s="21"/>
    </row>
    <row r="2012" spans="1:33">
      <c r="A2012" s="8" t="s">
        <v>6704</v>
      </c>
      <c r="B2012" s="8" t="s">
        <v>6496</v>
      </c>
      <c r="C2012" s="9" t="s">
        <v>69</v>
      </c>
      <c r="D2012" s="185" t="s">
        <v>2048</v>
      </c>
      <c r="E2012" s="188" t="s">
        <v>2049</v>
      </c>
      <c r="F2012" s="9" t="s">
        <v>157</v>
      </c>
      <c r="G2012" s="9" t="s">
        <v>147</v>
      </c>
      <c r="H2012" s="10">
        <v>0</v>
      </c>
      <c r="I2012" s="11">
        <v>2</v>
      </c>
      <c r="J2012" s="24">
        <v>0</v>
      </c>
      <c r="K2012" s="20"/>
      <c r="L2012" s="14">
        <v>0</v>
      </c>
      <c r="N2012" s="21">
        <v>0</v>
      </c>
      <c r="P2012" s="21">
        <v>0</v>
      </c>
      <c r="R2012" s="21">
        <v>0</v>
      </c>
      <c r="T2012" s="21">
        <v>0</v>
      </c>
      <c r="V2012" s="21">
        <v>0</v>
      </c>
      <c r="X2012" s="21">
        <v>0</v>
      </c>
      <c r="Z2012" s="21">
        <v>56340</v>
      </c>
      <c r="AB2012" s="22">
        <v>56340</v>
      </c>
      <c r="AD2012" s="5" t="str">
        <f t="shared" si="31"/>
        <v>No</v>
      </c>
      <c r="AF2012" s="28"/>
      <c r="AG2012" s="21"/>
    </row>
    <row r="2013" spans="1:33">
      <c r="A2013" s="8" t="s">
        <v>6709</v>
      </c>
      <c r="B2013" s="8" t="s">
        <v>3971</v>
      </c>
      <c r="C2013" s="9" t="s">
        <v>278</v>
      </c>
      <c r="D2013" s="185"/>
      <c r="E2013" s="188" t="s">
        <v>3972</v>
      </c>
      <c r="F2013" s="9" t="s">
        <v>83</v>
      </c>
      <c r="G2013" s="9" t="s">
        <v>147</v>
      </c>
      <c r="H2013" s="10">
        <v>0</v>
      </c>
      <c r="I2013" s="11">
        <v>2</v>
      </c>
      <c r="J2013" s="24">
        <v>0</v>
      </c>
      <c r="K2013" s="20"/>
      <c r="L2013" s="14">
        <v>0</v>
      </c>
      <c r="N2013" s="21">
        <v>0</v>
      </c>
      <c r="P2013" s="21">
        <v>0</v>
      </c>
      <c r="R2013" s="21">
        <v>0</v>
      </c>
      <c r="T2013" s="21">
        <v>0</v>
      </c>
      <c r="V2013" s="21">
        <v>0</v>
      </c>
      <c r="X2013" s="21">
        <v>0</v>
      </c>
      <c r="Z2013" s="21">
        <v>7614</v>
      </c>
      <c r="AB2013" s="22">
        <v>7614</v>
      </c>
      <c r="AD2013" s="5" t="str">
        <f t="shared" si="31"/>
        <v>No</v>
      </c>
      <c r="AF2013" s="28"/>
      <c r="AG2013" s="21"/>
    </row>
    <row r="2014" spans="1:33">
      <c r="A2014" s="8" t="s">
        <v>4956</v>
      </c>
      <c r="B2014" s="8" t="s">
        <v>4957</v>
      </c>
      <c r="C2014" s="9" t="s">
        <v>91</v>
      </c>
      <c r="D2014" s="185" t="s">
        <v>4958</v>
      </c>
      <c r="E2014" s="188" t="s">
        <v>4959</v>
      </c>
      <c r="F2014" s="9" t="s">
        <v>83</v>
      </c>
      <c r="G2014" s="9" t="s">
        <v>147</v>
      </c>
      <c r="H2014" s="10">
        <v>0</v>
      </c>
      <c r="I2014" s="11">
        <v>2</v>
      </c>
      <c r="J2014" s="24">
        <v>0</v>
      </c>
      <c r="K2014" s="20"/>
      <c r="L2014" s="14">
        <v>0</v>
      </c>
      <c r="N2014" s="21">
        <v>0</v>
      </c>
      <c r="P2014" s="21">
        <v>0</v>
      </c>
      <c r="R2014" s="21">
        <v>0</v>
      </c>
      <c r="T2014" s="21">
        <v>0</v>
      </c>
      <c r="V2014" s="21">
        <v>0</v>
      </c>
      <c r="X2014" s="21">
        <v>0</v>
      </c>
      <c r="Z2014" s="21">
        <v>22208</v>
      </c>
      <c r="AB2014" s="22">
        <v>22208</v>
      </c>
      <c r="AD2014" s="5" t="str">
        <f t="shared" si="31"/>
        <v>No</v>
      </c>
      <c r="AF2014" s="28"/>
      <c r="AG2014" s="21"/>
    </row>
    <row r="2015" spans="1:33">
      <c r="A2015" s="8" t="s">
        <v>3792</v>
      </c>
      <c r="B2015" s="8" t="s">
        <v>6498</v>
      </c>
      <c r="C2015" s="9" t="s">
        <v>278</v>
      </c>
      <c r="D2015" s="185" t="s">
        <v>3793</v>
      </c>
      <c r="E2015" s="188" t="s">
        <v>3794</v>
      </c>
      <c r="F2015" s="9" t="s">
        <v>83</v>
      </c>
      <c r="G2015" s="9" t="s">
        <v>147</v>
      </c>
      <c r="H2015" s="10">
        <v>0</v>
      </c>
      <c r="I2015" s="11">
        <v>2</v>
      </c>
      <c r="J2015" s="24">
        <v>0</v>
      </c>
      <c r="K2015" s="20"/>
      <c r="L2015" s="14">
        <v>0</v>
      </c>
      <c r="N2015" s="21">
        <v>0</v>
      </c>
      <c r="P2015" s="21">
        <v>0</v>
      </c>
      <c r="R2015" s="21">
        <v>0</v>
      </c>
      <c r="T2015" s="21">
        <v>0</v>
      </c>
      <c r="V2015" s="21">
        <v>0</v>
      </c>
      <c r="X2015" s="21">
        <v>0</v>
      </c>
      <c r="Z2015" s="21">
        <v>13736</v>
      </c>
      <c r="AB2015" s="22">
        <v>13736</v>
      </c>
      <c r="AD2015" s="5" t="str">
        <f t="shared" si="31"/>
        <v>No</v>
      </c>
      <c r="AF2015" s="28"/>
      <c r="AG2015" s="21"/>
    </row>
    <row r="2016" spans="1:33">
      <c r="A2016" s="8" t="s">
        <v>4546</v>
      </c>
      <c r="B2016" s="8" t="s">
        <v>4547</v>
      </c>
      <c r="C2016" s="9" t="s">
        <v>454</v>
      </c>
      <c r="D2016" s="185" t="s">
        <v>4548</v>
      </c>
      <c r="E2016" s="188" t="s">
        <v>4549</v>
      </c>
      <c r="F2016" s="9" t="s">
        <v>83</v>
      </c>
      <c r="G2016" s="9" t="s">
        <v>147</v>
      </c>
      <c r="H2016" s="10">
        <v>0</v>
      </c>
      <c r="I2016" s="11">
        <v>2</v>
      </c>
      <c r="J2016" s="24">
        <v>0</v>
      </c>
      <c r="K2016" s="20"/>
      <c r="L2016" s="14">
        <v>0</v>
      </c>
      <c r="N2016" s="21">
        <v>0</v>
      </c>
      <c r="P2016" s="21">
        <v>0</v>
      </c>
      <c r="R2016" s="21">
        <v>0</v>
      </c>
      <c r="T2016" s="21">
        <v>0</v>
      </c>
      <c r="V2016" s="21">
        <v>0</v>
      </c>
      <c r="X2016" s="21">
        <v>0</v>
      </c>
      <c r="Z2016" s="21">
        <v>0</v>
      </c>
      <c r="AB2016" s="22">
        <v>0</v>
      </c>
      <c r="AD2016" s="5" t="str">
        <f t="shared" si="31"/>
        <v>No</v>
      </c>
      <c r="AF2016" s="28"/>
      <c r="AG2016" s="21"/>
    </row>
    <row r="2017" spans="1:33">
      <c r="A2017" s="8" t="s">
        <v>5940</v>
      </c>
      <c r="B2017" s="8" t="s">
        <v>4448</v>
      </c>
      <c r="C2017" s="9" t="s">
        <v>160</v>
      </c>
      <c r="D2017" s="185" t="s">
        <v>4449</v>
      </c>
      <c r="E2017" s="188" t="s">
        <v>4450</v>
      </c>
      <c r="F2017" s="9" t="s">
        <v>157</v>
      </c>
      <c r="G2017" s="9" t="s">
        <v>147</v>
      </c>
      <c r="H2017" s="10">
        <v>0</v>
      </c>
      <c r="I2017" s="11">
        <v>2</v>
      </c>
      <c r="J2017" s="24">
        <v>0</v>
      </c>
      <c r="K2017" s="20"/>
      <c r="L2017" s="14">
        <v>0</v>
      </c>
      <c r="N2017" s="21">
        <v>0</v>
      </c>
      <c r="P2017" s="21">
        <v>0</v>
      </c>
      <c r="R2017" s="21">
        <v>0</v>
      </c>
      <c r="T2017" s="21">
        <v>0</v>
      </c>
      <c r="V2017" s="21">
        <v>0</v>
      </c>
      <c r="X2017" s="21">
        <v>0</v>
      </c>
      <c r="Z2017" s="21">
        <v>0</v>
      </c>
      <c r="AB2017" s="22">
        <v>0</v>
      </c>
      <c r="AD2017" s="5" t="str">
        <f t="shared" si="31"/>
        <v>No</v>
      </c>
      <c r="AF2017" s="28"/>
      <c r="AG2017" s="21"/>
    </row>
    <row r="2018" spans="1:33">
      <c r="A2018" s="8" t="s">
        <v>1236</v>
      </c>
      <c r="B2018" s="8" t="s">
        <v>68</v>
      </c>
      <c r="C2018" s="9" t="s">
        <v>69</v>
      </c>
      <c r="D2018" s="185" t="s">
        <v>1237</v>
      </c>
      <c r="E2018" s="188">
        <v>80212</v>
      </c>
      <c r="F2018" s="9" t="s">
        <v>36</v>
      </c>
      <c r="G2018" s="9" t="s">
        <v>5756</v>
      </c>
      <c r="H2018" s="10">
        <v>0</v>
      </c>
      <c r="I2018" s="11">
        <v>2</v>
      </c>
      <c r="J2018" s="24">
        <v>0</v>
      </c>
      <c r="K2018" s="20"/>
      <c r="L2018" s="14">
        <v>0</v>
      </c>
      <c r="N2018" s="21">
        <v>0</v>
      </c>
      <c r="P2018" s="21">
        <v>0</v>
      </c>
      <c r="R2018" s="21">
        <v>0</v>
      </c>
      <c r="T2018" s="21">
        <v>0</v>
      </c>
      <c r="V2018" s="21">
        <v>0</v>
      </c>
      <c r="X2018" s="21">
        <v>0</v>
      </c>
      <c r="Z2018" s="21">
        <v>0</v>
      </c>
      <c r="AB2018" s="22">
        <v>0</v>
      </c>
      <c r="AD2018" s="5" t="str">
        <f t="shared" si="31"/>
        <v>No</v>
      </c>
      <c r="AF2018" s="28"/>
      <c r="AG2018" s="21"/>
    </row>
    <row r="2019" spans="1:33">
      <c r="A2019" s="8" t="s">
        <v>3963</v>
      </c>
      <c r="B2019" s="8" t="s">
        <v>3964</v>
      </c>
      <c r="C2019" s="9" t="s">
        <v>278</v>
      </c>
      <c r="D2019" s="185" t="s">
        <v>3965</v>
      </c>
      <c r="E2019" s="188" t="s">
        <v>3966</v>
      </c>
      <c r="F2019" s="9" t="s">
        <v>83</v>
      </c>
      <c r="G2019" s="9" t="s">
        <v>147</v>
      </c>
      <c r="H2019" s="10">
        <v>0</v>
      </c>
      <c r="I2019" s="11">
        <v>2</v>
      </c>
      <c r="J2019" s="24">
        <v>0</v>
      </c>
      <c r="K2019" s="20"/>
      <c r="L2019" s="14">
        <v>0</v>
      </c>
      <c r="N2019" s="21">
        <v>0</v>
      </c>
      <c r="P2019" s="21">
        <v>0</v>
      </c>
      <c r="R2019" s="21">
        <v>0</v>
      </c>
      <c r="T2019" s="21">
        <v>0</v>
      </c>
      <c r="V2019" s="21">
        <v>0</v>
      </c>
      <c r="X2019" s="21">
        <v>0</v>
      </c>
      <c r="Z2019" s="21">
        <v>13514</v>
      </c>
      <c r="AB2019" s="22">
        <v>13514</v>
      </c>
      <c r="AD2019" s="5" t="str">
        <f t="shared" si="31"/>
        <v>No</v>
      </c>
      <c r="AF2019" s="28"/>
      <c r="AG2019" s="21"/>
    </row>
    <row r="2020" spans="1:33">
      <c r="A2020" s="8" t="s">
        <v>5435</v>
      </c>
      <c r="B2020" s="8" t="s">
        <v>4575</v>
      </c>
      <c r="C2020" s="9" t="s">
        <v>58</v>
      </c>
      <c r="D2020" s="185" t="s">
        <v>5436</v>
      </c>
      <c r="E2020" s="188" t="s">
        <v>5437</v>
      </c>
      <c r="F2020" s="9" t="s">
        <v>83</v>
      </c>
      <c r="G2020" s="9" t="s">
        <v>147</v>
      </c>
      <c r="H2020" s="10">
        <v>0</v>
      </c>
      <c r="I2020" s="11">
        <v>2</v>
      </c>
      <c r="J2020" s="24">
        <v>0</v>
      </c>
      <c r="K2020" s="20"/>
      <c r="L2020" s="14">
        <v>0</v>
      </c>
      <c r="N2020" s="21">
        <v>0</v>
      </c>
      <c r="P2020" s="21">
        <v>0</v>
      </c>
      <c r="R2020" s="21">
        <v>0</v>
      </c>
      <c r="T2020" s="21">
        <v>0</v>
      </c>
      <c r="V2020" s="21">
        <v>0</v>
      </c>
      <c r="X2020" s="21">
        <v>0</v>
      </c>
      <c r="Z2020" s="21">
        <v>24090</v>
      </c>
      <c r="AB2020" s="22">
        <v>24090</v>
      </c>
      <c r="AD2020" s="5" t="str">
        <f t="shared" si="31"/>
        <v>No</v>
      </c>
      <c r="AF2020" s="28"/>
      <c r="AG2020" s="21"/>
    </row>
    <row r="2021" spans="1:33">
      <c r="A2021" s="8" t="s">
        <v>3935</v>
      </c>
      <c r="B2021" s="8" t="s">
        <v>191</v>
      </c>
      <c r="C2021" s="9" t="s">
        <v>278</v>
      </c>
      <c r="D2021" s="185" t="s">
        <v>3936</v>
      </c>
      <c r="E2021" s="188" t="s">
        <v>3937</v>
      </c>
      <c r="F2021" s="9" t="s">
        <v>83</v>
      </c>
      <c r="G2021" s="9" t="s">
        <v>147</v>
      </c>
      <c r="H2021" s="10">
        <v>0</v>
      </c>
      <c r="I2021" s="11">
        <v>2</v>
      </c>
      <c r="J2021" s="24">
        <v>0</v>
      </c>
      <c r="K2021" s="20"/>
      <c r="L2021" s="14">
        <v>0</v>
      </c>
      <c r="N2021" s="21">
        <v>0</v>
      </c>
      <c r="P2021" s="21">
        <v>0</v>
      </c>
      <c r="R2021" s="21">
        <v>0</v>
      </c>
      <c r="T2021" s="21">
        <v>0</v>
      </c>
      <c r="V2021" s="21">
        <v>0</v>
      </c>
      <c r="X2021" s="21">
        <v>0</v>
      </c>
      <c r="Z2021" s="21">
        <v>10670</v>
      </c>
      <c r="AB2021" s="22">
        <v>10670</v>
      </c>
      <c r="AD2021" s="5" t="str">
        <f t="shared" si="31"/>
        <v>No</v>
      </c>
      <c r="AF2021" s="28"/>
      <c r="AG2021" s="21"/>
    </row>
    <row r="2022" spans="1:33">
      <c r="A2022" s="8" t="s">
        <v>6711</v>
      </c>
      <c r="B2022" s="8" t="s">
        <v>2236</v>
      </c>
      <c r="C2022" s="9" t="s">
        <v>275</v>
      </c>
      <c r="D2022" s="185" t="s">
        <v>2237</v>
      </c>
      <c r="E2022" s="188" t="s">
        <v>2238</v>
      </c>
      <c r="F2022" s="9" t="s">
        <v>83</v>
      </c>
      <c r="G2022" s="9" t="s">
        <v>147</v>
      </c>
      <c r="H2022" s="10">
        <v>0</v>
      </c>
      <c r="I2022" s="11">
        <v>2</v>
      </c>
      <c r="J2022" s="24">
        <v>0</v>
      </c>
      <c r="K2022" s="20"/>
      <c r="L2022" s="14">
        <v>0</v>
      </c>
      <c r="N2022" s="21">
        <v>0</v>
      </c>
      <c r="P2022" s="21">
        <v>0</v>
      </c>
      <c r="R2022" s="21">
        <v>0</v>
      </c>
      <c r="T2022" s="21">
        <v>0</v>
      </c>
      <c r="V2022" s="21">
        <v>0</v>
      </c>
      <c r="X2022" s="21">
        <v>0</v>
      </c>
      <c r="Z2022" s="21">
        <v>12036</v>
      </c>
      <c r="AB2022" s="22">
        <v>12036</v>
      </c>
      <c r="AD2022" s="5" t="str">
        <f t="shared" si="31"/>
        <v>No</v>
      </c>
      <c r="AF2022" s="28"/>
      <c r="AG2022" s="21"/>
    </row>
    <row r="2023" spans="1:33">
      <c r="A2023" s="8" t="s">
        <v>4153</v>
      </c>
      <c r="B2023" s="8" t="s">
        <v>4154</v>
      </c>
      <c r="C2023" s="9" t="s">
        <v>39</v>
      </c>
      <c r="D2023" s="185" t="s">
        <v>4155</v>
      </c>
      <c r="E2023" s="188">
        <v>99328</v>
      </c>
      <c r="F2023" s="9" t="s">
        <v>36</v>
      </c>
      <c r="G2023" s="9" t="s">
        <v>5756</v>
      </c>
      <c r="H2023" s="10">
        <v>0</v>
      </c>
      <c r="I2023" s="11">
        <v>2</v>
      </c>
      <c r="J2023" s="24">
        <v>0</v>
      </c>
      <c r="K2023" s="20"/>
      <c r="L2023" s="14">
        <v>0</v>
      </c>
      <c r="N2023" s="21">
        <v>0</v>
      </c>
      <c r="P2023" s="21">
        <v>0</v>
      </c>
      <c r="R2023" s="21">
        <v>0</v>
      </c>
      <c r="T2023" s="21">
        <v>0</v>
      </c>
      <c r="V2023" s="21">
        <v>0</v>
      </c>
      <c r="X2023" s="21">
        <v>0</v>
      </c>
      <c r="Z2023" s="21">
        <v>0</v>
      </c>
      <c r="AB2023" s="22">
        <v>0</v>
      </c>
      <c r="AD2023" s="5" t="str">
        <f t="shared" si="31"/>
        <v>No</v>
      </c>
      <c r="AF2023" s="28"/>
      <c r="AG2023" s="21"/>
    </row>
    <row r="2024" spans="1:33">
      <c r="A2024" s="8" t="s">
        <v>6025</v>
      </c>
      <c r="B2024" s="8" t="s">
        <v>6113</v>
      </c>
      <c r="C2024" s="9" t="s">
        <v>254</v>
      </c>
      <c r="D2024" s="185"/>
      <c r="E2024" s="188" t="s">
        <v>6026</v>
      </c>
      <c r="F2024" s="9" t="s">
        <v>83</v>
      </c>
      <c r="G2024" s="9" t="s">
        <v>147</v>
      </c>
      <c r="H2024" s="10">
        <v>0</v>
      </c>
      <c r="I2024" s="11">
        <v>2</v>
      </c>
      <c r="J2024" s="24">
        <v>0</v>
      </c>
      <c r="K2024" s="20"/>
      <c r="L2024" s="14">
        <v>0</v>
      </c>
      <c r="N2024" s="21">
        <v>0</v>
      </c>
      <c r="P2024" s="21">
        <v>0</v>
      </c>
      <c r="R2024" s="21">
        <v>0</v>
      </c>
      <c r="T2024" s="21">
        <v>0</v>
      </c>
      <c r="V2024" s="21">
        <v>0</v>
      </c>
      <c r="X2024" s="21">
        <v>0</v>
      </c>
      <c r="Z2024" s="21">
        <v>0</v>
      </c>
      <c r="AB2024" s="22">
        <v>0</v>
      </c>
      <c r="AD2024" s="5" t="str">
        <f t="shared" si="31"/>
        <v>No</v>
      </c>
      <c r="AF2024" s="28"/>
      <c r="AG2024" s="21"/>
    </row>
    <row r="2025" spans="1:33">
      <c r="A2025" s="8" t="s">
        <v>671</v>
      </c>
      <c r="B2025" s="8" t="s">
        <v>672</v>
      </c>
      <c r="C2025" s="9" t="s">
        <v>46</v>
      </c>
      <c r="D2025" s="185" t="s">
        <v>673</v>
      </c>
      <c r="E2025" s="188">
        <v>55258</v>
      </c>
      <c r="F2025" s="9" t="s">
        <v>36</v>
      </c>
      <c r="G2025" s="9" t="s">
        <v>5756</v>
      </c>
      <c r="H2025" s="10">
        <v>0</v>
      </c>
      <c r="I2025" s="11">
        <v>2</v>
      </c>
      <c r="J2025" s="24">
        <v>0</v>
      </c>
      <c r="K2025" s="20"/>
      <c r="L2025" s="14">
        <v>0</v>
      </c>
      <c r="N2025" s="21">
        <v>0</v>
      </c>
      <c r="P2025" s="21">
        <v>0</v>
      </c>
      <c r="R2025" s="21">
        <v>0</v>
      </c>
      <c r="T2025" s="21">
        <v>0</v>
      </c>
      <c r="V2025" s="21">
        <v>0</v>
      </c>
      <c r="X2025" s="21">
        <v>0</v>
      </c>
      <c r="Z2025" s="21">
        <v>0</v>
      </c>
      <c r="AB2025" s="22">
        <v>0</v>
      </c>
      <c r="AD2025" s="5" t="str">
        <f t="shared" si="31"/>
        <v>No</v>
      </c>
      <c r="AF2025" s="28"/>
      <c r="AG2025" s="21"/>
    </row>
    <row r="2026" spans="1:33">
      <c r="A2026" s="8" t="s">
        <v>3844</v>
      </c>
      <c r="B2026" s="8" t="s">
        <v>3845</v>
      </c>
      <c r="C2026" s="9" t="s">
        <v>278</v>
      </c>
      <c r="D2026" s="185" t="s">
        <v>3846</v>
      </c>
      <c r="E2026" s="188" t="s">
        <v>3847</v>
      </c>
      <c r="F2026" s="9" t="s">
        <v>83</v>
      </c>
      <c r="G2026" s="9" t="s">
        <v>147</v>
      </c>
      <c r="H2026" s="10">
        <v>0</v>
      </c>
      <c r="I2026" s="11">
        <v>2</v>
      </c>
      <c r="J2026" s="24">
        <v>0</v>
      </c>
      <c r="K2026" s="20"/>
      <c r="L2026" s="14">
        <v>0</v>
      </c>
      <c r="N2026" s="21">
        <v>0</v>
      </c>
      <c r="P2026" s="21">
        <v>0</v>
      </c>
      <c r="R2026" s="21">
        <v>0</v>
      </c>
      <c r="T2026" s="21">
        <v>0</v>
      </c>
      <c r="V2026" s="21">
        <v>0</v>
      </c>
      <c r="X2026" s="21">
        <v>0</v>
      </c>
      <c r="Z2026" s="21">
        <v>895</v>
      </c>
      <c r="AB2026" s="22">
        <v>895</v>
      </c>
      <c r="AD2026" s="5" t="str">
        <f t="shared" si="31"/>
        <v>No</v>
      </c>
      <c r="AF2026" s="28"/>
      <c r="AG2026" s="21"/>
    </row>
    <row r="2027" spans="1:33">
      <c r="A2027" s="8" t="s">
        <v>2103</v>
      </c>
      <c r="B2027" s="8" t="s">
        <v>2104</v>
      </c>
      <c r="C2027" s="9" t="s">
        <v>275</v>
      </c>
      <c r="D2027" s="185" t="s">
        <v>2105</v>
      </c>
      <c r="E2027" s="188" t="s">
        <v>2106</v>
      </c>
      <c r="F2027" s="9" t="s">
        <v>157</v>
      </c>
      <c r="G2027" s="9" t="s">
        <v>147</v>
      </c>
      <c r="H2027" s="10">
        <v>0</v>
      </c>
      <c r="I2027" s="11">
        <v>2</v>
      </c>
      <c r="J2027" s="24">
        <v>0</v>
      </c>
      <c r="K2027" s="20"/>
      <c r="L2027" s="14">
        <v>0</v>
      </c>
      <c r="N2027" s="21">
        <v>0</v>
      </c>
      <c r="P2027" s="21">
        <v>0</v>
      </c>
      <c r="R2027" s="21">
        <v>0</v>
      </c>
      <c r="T2027" s="21">
        <v>0</v>
      </c>
      <c r="V2027" s="21">
        <v>0</v>
      </c>
      <c r="X2027" s="21">
        <v>0</v>
      </c>
      <c r="Z2027" s="21">
        <v>9968</v>
      </c>
      <c r="AB2027" s="22">
        <v>9968</v>
      </c>
      <c r="AD2027" s="5" t="str">
        <f t="shared" si="31"/>
        <v>No</v>
      </c>
      <c r="AF2027" s="28"/>
      <c r="AG2027" s="21"/>
    </row>
    <row r="2028" spans="1:33">
      <c r="A2028" s="8" t="s">
        <v>6347</v>
      </c>
      <c r="B2028" s="8" t="s">
        <v>6348</v>
      </c>
      <c r="C2028" s="9" t="s">
        <v>163</v>
      </c>
      <c r="D2028" s="185"/>
      <c r="E2028" s="188">
        <v>10192</v>
      </c>
      <c r="F2028" s="9" t="s">
        <v>1320</v>
      </c>
      <c r="G2028" s="9" t="s">
        <v>5756</v>
      </c>
      <c r="H2028" s="10">
        <v>59124</v>
      </c>
      <c r="I2028" s="11">
        <v>2</v>
      </c>
      <c r="J2028" s="24">
        <v>0</v>
      </c>
      <c r="K2028" s="20"/>
      <c r="L2028" s="14">
        <v>0</v>
      </c>
      <c r="N2028" s="21">
        <v>0</v>
      </c>
      <c r="P2028" s="21">
        <v>0</v>
      </c>
      <c r="R2028" s="21">
        <v>0</v>
      </c>
      <c r="T2028" s="21">
        <v>0</v>
      </c>
      <c r="V2028" s="21">
        <v>0</v>
      </c>
      <c r="X2028" s="21">
        <v>0</v>
      </c>
      <c r="Z2028" s="21">
        <v>52742</v>
      </c>
      <c r="AB2028" s="22">
        <v>52742</v>
      </c>
      <c r="AD2028" s="5" t="str">
        <f t="shared" si="31"/>
        <v>No</v>
      </c>
      <c r="AF2028" s="28"/>
      <c r="AG2028" s="21"/>
    </row>
    <row r="2029" spans="1:33">
      <c r="A2029" s="8" t="s">
        <v>2031</v>
      </c>
      <c r="B2029" s="8" t="s">
        <v>2032</v>
      </c>
      <c r="C2029" s="9" t="s">
        <v>69</v>
      </c>
      <c r="D2029" s="185" t="s">
        <v>2033</v>
      </c>
      <c r="E2029" s="188" t="s">
        <v>2034</v>
      </c>
      <c r="F2029" s="9" t="s">
        <v>157</v>
      </c>
      <c r="G2029" s="9" t="s">
        <v>147</v>
      </c>
      <c r="H2029" s="10">
        <v>0</v>
      </c>
      <c r="I2029" s="11">
        <v>2</v>
      </c>
      <c r="J2029" s="24">
        <v>0</v>
      </c>
      <c r="K2029" s="20"/>
      <c r="L2029" s="14">
        <v>0</v>
      </c>
      <c r="N2029" s="21">
        <v>0</v>
      </c>
      <c r="P2029" s="21">
        <v>0</v>
      </c>
      <c r="R2029" s="21">
        <v>0</v>
      </c>
      <c r="T2029" s="21">
        <v>0</v>
      </c>
      <c r="V2029" s="21">
        <v>0</v>
      </c>
      <c r="X2029" s="21">
        <v>0</v>
      </c>
      <c r="Z2029" s="21">
        <v>16594</v>
      </c>
      <c r="AB2029" s="22">
        <v>16594</v>
      </c>
      <c r="AD2029" s="5" t="str">
        <f t="shared" si="31"/>
        <v>No</v>
      </c>
      <c r="AF2029" s="28"/>
      <c r="AG2029" s="21"/>
    </row>
    <row r="2030" spans="1:33">
      <c r="A2030" s="8" t="s">
        <v>3814</v>
      </c>
      <c r="B2030" s="8" t="s">
        <v>3815</v>
      </c>
      <c r="C2030" s="9" t="s">
        <v>278</v>
      </c>
      <c r="D2030" s="185" t="s">
        <v>3816</v>
      </c>
      <c r="E2030" s="188" t="s">
        <v>3817</v>
      </c>
      <c r="F2030" s="9" t="s">
        <v>83</v>
      </c>
      <c r="G2030" s="9" t="s">
        <v>147</v>
      </c>
      <c r="H2030" s="10">
        <v>0</v>
      </c>
      <c r="I2030" s="11">
        <v>2</v>
      </c>
      <c r="J2030" s="24">
        <v>0</v>
      </c>
      <c r="K2030" s="20"/>
      <c r="L2030" s="14">
        <v>0</v>
      </c>
      <c r="N2030" s="21">
        <v>0</v>
      </c>
      <c r="P2030" s="21">
        <v>0</v>
      </c>
      <c r="R2030" s="21">
        <v>0</v>
      </c>
      <c r="T2030" s="21">
        <v>0</v>
      </c>
      <c r="V2030" s="21">
        <v>0</v>
      </c>
      <c r="X2030" s="21">
        <v>0</v>
      </c>
      <c r="Z2030" s="21">
        <v>10891</v>
      </c>
      <c r="AB2030" s="22">
        <v>10891</v>
      </c>
      <c r="AD2030" s="5" t="str">
        <f t="shared" si="31"/>
        <v>No</v>
      </c>
      <c r="AF2030" s="28"/>
      <c r="AG2030" s="21"/>
    </row>
    <row r="2031" spans="1:33">
      <c r="A2031" s="8" t="s">
        <v>1790</v>
      </c>
      <c r="B2031" s="8" t="s">
        <v>1791</v>
      </c>
      <c r="C2031" s="9" t="s">
        <v>42</v>
      </c>
      <c r="D2031" s="185">
        <v>2089</v>
      </c>
      <c r="E2031" s="188">
        <v>20089</v>
      </c>
      <c r="F2031" s="9" t="s">
        <v>83</v>
      </c>
      <c r="G2031" s="9" t="s">
        <v>5756</v>
      </c>
      <c r="H2031" s="10">
        <v>18351295</v>
      </c>
      <c r="I2031" s="11">
        <v>2</v>
      </c>
      <c r="J2031" s="24">
        <v>0</v>
      </c>
      <c r="K2031" s="20"/>
      <c r="L2031" s="14">
        <v>0</v>
      </c>
      <c r="N2031" s="21">
        <v>0</v>
      </c>
      <c r="P2031" s="21">
        <v>0</v>
      </c>
      <c r="R2031" s="21">
        <v>0</v>
      </c>
      <c r="T2031" s="21">
        <v>0</v>
      </c>
      <c r="V2031" s="21">
        <v>0</v>
      </c>
      <c r="X2031" s="21">
        <v>0</v>
      </c>
      <c r="Z2031" s="21">
        <v>38363</v>
      </c>
      <c r="AB2031" s="22">
        <v>38363</v>
      </c>
      <c r="AD2031" s="5" t="str">
        <f t="shared" si="31"/>
        <v>No</v>
      </c>
      <c r="AF2031" s="28"/>
      <c r="AG2031" s="21"/>
    </row>
    <row r="2032" spans="1:33">
      <c r="A2032" s="8" t="s">
        <v>1253</v>
      </c>
      <c r="B2032" s="8" t="s">
        <v>1254</v>
      </c>
      <c r="C2032" s="9" t="s">
        <v>65</v>
      </c>
      <c r="D2032" s="185" t="s">
        <v>1255</v>
      </c>
      <c r="E2032" s="188">
        <v>279</v>
      </c>
      <c r="F2032" s="9" t="s">
        <v>36</v>
      </c>
      <c r="G2032" s="9" t="s">
        <v>5756</v>
      </c>
      <c r="H2032" s="10">
        <v>0</v>
      </c>
      <c r="I2032" s="11">
        <v>2</v>
      </c>
      <c r="J2032" s="24">
        <v>0</v>
      </c>
      <c r="K2032" s="20"/>
      <c r="L2032" s="14">
        <v>0</v>
      </c>
      <c r="N2032" s="21">
        <v>0</v>
      </c>
      <c r="P2032" s="21">
        <v>0</v>
      </c>
      <c r="R2032" s="21">
        <v>0</v>
      </c>
      <c r="T2032" s="21">
        <v>0</v>
      </c>
      <c r="V2032" s="21">
        <v>0</v>
      </c>
      <c r="X2032" s="21">
        <v>0</v>
      </c>
      <c r="Z2032" s="21">
        <v>0</v>
      </c>
      <c r="AB2032" s="22">
        <v>0</v>
      </c>
      <c r="AD2032" s="5" t="str">
        <f t="shared" si="31"/>
        <v>No</v>
      </c>
      <c r="AF2032" s="28"/>
      <c r="AG2032" s="21"/>
    </row>
    <row r="2033" spans="1:33">
      <c r="A2033" s="8" t="s">
        <v>41</v>
      </c>
      <c r="B2033" s="8" t="s">
        <v>6181</v>
      </c>
      <c r="C2033" s="9" t="s">
        <v>42</v>
      </c>
      <c r="D2033" s="185" t="s">
        <v>43</v>
      </c>
      <c r="E2033" s="188">
        <v>22929</v>
      </c>
      <c r="F2033" s="9" t="s">
        <v>36</v>
      </c>
      <c r="G2033" s="9" t="s">
        <v>5756</v>
      </c>
      <c r="H2033" s="10">
        <v>0</v>
      </c>
      <c r="I2033" s="11">
        <v>2</v>
      </c>
      <c r="J2033" s="24">
        <v>0</v>
      </c>
      <c r="K2033" s="20"/>
      <c r="L2033" s="14">
        <v>0</v>
      </c>
      <c r="N2033" s="21">
        <v>0</v>
      </c>
      <c r="P2033" s="21">
        <v>0</v>
      </c>
      <c r="R2033" s="21">
        <v>0</v>
      </c>
      <c r="T2033" s="21">
        <v>0</v>
      </c>
      <c r="V2033" s="21">
        <v>0</v>
      </c>
      <c r="X2033" s="21">
        <v>0</v>
      </c>
      <c r="Z2033" s="21">
        <v>289585</v>
      </c>
      <c r="AB2033" s="22">
        <v>289585</v>
      </c>
      <c r="AD2033" s="5" t="str">
        <f t="shared" si="31"/>
        <v>No</v>
      </c>
      <c r="AF2033" s="28"/>
      <c r="AG2033" s="21"/>
    </row>
    <row r="2034" spans="1:33">
      <c r="A2034" s="8" t="s">
        <v>4570</v>
      </c>
      <c r="B2034" s="8" t="s">
        <v>4571</v>
      </c>
      <c r="C2034" s="9" t="s">
        <v>254</v>
      </c>
      <c r="D2034" s="185" t="s">
        <v>4572</v>
      </c>
      <c r="E2034" s="188">
        <v>88170</v>
      </c>
      <c r="F2034" s="9" t="s">
        <v>36</v>
      </c>
      <c r="G2034" s="9" t="s">
        <v>5756</v>
      </c>
      <c r="H2034" s="10">
        <v>0</v>
      </c>
      <c r="I2034" s="11">
        <v>2</v>
      </c>
      <c r="J2034" s="24">
        <v>0</v>
      </c>
      <c r="K2034" s="20"/>
      <c r="L2034" s="14">
        <v>0</v>
      </c>
      <c r="N2034" s="21">
        <v>0</v>
      </c>
      <c r="P2034" s="21">
        <v>0</v>
      </c>
      <c r="R2034" s="21">
        <v>0</v>
      </c>
      <c r="T2034" s="21">
        <v>0</v>
      </c>
      <c r="V2034" s="21">
        <v>0</v>
      </c>
      <c r="X2034" s="21">
        <v>0</v>
      </c>
      <c r="Z2034" s="21">
        <v>0</v>
      </c>
      <c r="AB2034" s="22">
        <v>0</v>
      </c>
      <c r="AD2034" s="5" t="str">
        <f t="shared" si="31"/>
        <v>No</v>
      </c>
      <c r="AF2034" s="28"/>
      <c r="AG2034" s="21"/>
    </row>
    <row r="2035" spans="1:33">
      <c r="A2035" s="8" t="s">
        <v>1291</v>
      </c>
      <c r="B2035" s="8" t="s">
        <v>1292</v>
      </c>
      <c r="C2035" s="9" t="s">
        <v>141</v>
      </c>
      <c r="D2035" s="185" t="s">
        <v>1293</v>
      </c>
      <c r="E2035" s="188" t="s">
        <v>1294</v>
      </c>
      <c r="F2035" s="9" t="s">
        <v>157</v>
      </c>
      <c r="G2035" s="9" t="s">
        <v>147</v>
      </c>
      <c r="H2035" s="10">
        <v>0</v>
      </c>
      <c r="I2035" s="11">
        <v>2</v>
      </c>
      <c r="J2035" s="24">
        <v>0</v>
      </c>
      <c r="K2035" s="20"/>
      <c r="L2035" s="14">
        <v>0</v>
      </c>
      <c r="N2035" s="21">
        <v>0</v>
      </c>
      <c r="P2035" s="21">
        <v>0</v>
      </c>
      <c r="R2035" s="21">
        <v>0</v>
      </c>
      <c r="T2035" s="21">
        <v>0</v>
      </c>
      <c r="V2035" s="21">
        <v>0</v>
      </c>
      <c r="X2035" s="21">
        <v>0</v>
      </c>
      <c r="Z2035" s="21">
        <v>35143</v>
      </c>
      <c r="AB2035" s="22">
        <v>35143</v>
      </c>
      <c r="AD2035" s="5" t="str">
        <f t="shared" si="31"/>
        <v>No</v>
      </c>
      <c r="AF2035" s="28"/>
      <c r="AG2035" s="21"/>
    </row>
    <row r="2036" spans="1:33">
      <c r="A2036" s="8" t="s">
        <v>2996</v>
      </c>
      <c r="B2036" s="8" t="s">
        <v>838</v>
      </c>
      <c r="C2036" s="9" t="s">
        <v>109</v>
      </c>
      <c r="D2036" s="185">
        <v>4218</v>
      </c>
      <c r="E2036" s="188">
        <v>40218</v>
      </c>
      <c r="F2036" s="9" t="s">
        <v>83</v>
      </c>
      <c r="G2036" s="9" t="s">
        <v>5756</v>
      </c>
      <c r="H2036" s="10">
        <v>972546</v>
      </c>
      <c r="I2036" s="11">
        <v>2</v>
      </c>
      <c r="J2036" s="24">
        <v>0</v>
      </c>
      <c r="K2036" s="20"/>
      <c r="L2036" s="14">
        <v>0</v>
      </c>
      <c r="N2036" s="21">
        <v>0</v>
      </c>
      <c r="P2036" s="21">
        <v>0</v>
      </c>
      <c r="R2036" s="21">
        <v>0</v>
      </c>
      <c r="T2036" s="21">
        <v>0</v>
      </c>
      <c r="V2036" s="21">
        <v>0</v>
      </c>
      <c r="X2036" s="21">
        <v>0</v>
      </c>
      <c r="Z2036" s="21">
        <v>0</v>
      </c>
      <c r="AB2036" s="22">
        <v>0</v>
      </c>
      <c r="AD2036" s="5" t="str">
        <f t="shared" si="31"/>
        <v>No</v>
      </c>
      <c r="AF2036" s="28"/>
      <c r="AG2036" s="21"/>
    </row>
    <row r="2037" spans="1:33">
      <c r="A2037" s="8" t="s">
        <v>5084</v>
      </c>
      <c r="B2037" s="8" t="s">
        <v>5085</v>
      </c>
      <c r="C2037" s="9" t="s">
        <v>91</v>
      </c>
      <c r="D2037" s="185" t="s">
        <v>5086</v>
      </c>
      <c r="E2037" s="188" t="s">
        <v>5087</v>
      </c>
      <c r="F2037" s="9" t="s">
        <v>83</v>
      </c>
      <c r="G2037" s="9" t="s">
        <v>147</v>
      </c>
      <c r="H2037" s="10">
        <v>0</v>
      </c>
      <c r="I2037" s="11">
        <v>2</v>
      </c>
      <c r="J2037" s="24">
        <v>0</v>
      </c>
      <c r="K2037" s="20"/>
      <c r="L2037" s="14">
        <v>0</v>
      </c>
      <c r="N2037" s="21">
        <v>0</v>
      </c>
      <c r="P2037" s="21">
        <v>0</v>
      </c>
      <c r="R2037" s="21">
        <v>0</v>
      </c>
      <c r="T2037" s="21">
        <v>0</v>
      </c>
      <c r="V2037" s="21">
        <v>0</v>
      </c>
      <c r="X2037" s="21">
        <v>0</v>
      </c>
      <c r="Z2037" s="21">
        <v>0</v>
      </c>
      <c r="AB2037" s="22">
        <v>0</v>
      </c>
      <c r="AD2037" s="5" t="str">
        <f t="shared" si="31"/>
        <v>No</v>
      </c>
      <c r="AF2037" s="28"/>
      <c r="AG2037" s="21"/>
    </row>
    <row r="2038" spans="1:33">
      <c r="A2038" s="8" t="s">
        <v>2454</v>
      </c>
      <c r="B2038" s="8" t="s">
        <v>2455</v>
      </c>
      <c r="C2038" s="9" t="s">
        <v>46</v>
      </c>
      <c r="D2038" s="185" t="s">
        <v>2456</v>
      </c>
      <c r="E2038" s="188" t="s">
        <v>2457</v>
      </c>
      <c r="F2038" s="9" t="s">
        <v>88</v>
      </c>
      <c r="G2038" s="9" t="s">
        <v>147</v>
      </c>
      <c r="H2038" s="10">
        <v>0</v>
      </c>
      <c r="I2038" s="11">
        <v>2</v>
      </c>
      <c r="J2038" s="24">
        <v>0</v>
      </c>
      <c r="K2038" s="20"/>
      <c r="L2038" s="14">
        <v>0</v>
      </c>
      <c r="N2038" s="21">
        <v>0</v>
      </c>
      <c r="P2038" s="21">
        <v>0</v>
      </c>
      <c r="R2038" s="21">
        <v>0</v>
      </c>
      <c r="T2038" s="21">
        <v>0</v>
      </c>
      <c r="V2038" s="21">
        <v>0</v>
      </c>
      <c r="X2038" s="21">
        <v>0</v>
      </c>
      <c r="Z2038" s="21">
        <v>24437</v>
      </c>
      <c r="AB2038" s="22">
        <v>24437</v>
      </c>
      <c r="AD2038" s="5" t="str">
        <f t="shared" si="31"/>
        <v>No</v>
      </c>
      <c r="AF2038" s="28"/>
      <c r="AG2038" s="21"/>
    </row>
    <row r="2039" spans="1:33">
      <c r="A2039" s="8" t="s">
        <v>4108</v>
      </c>
      <c r="B2039" s="8" t="s">
        <v>4109</v>
      </c>
      <c r="C2039" s="9" t="s">
        <v>178</v>
      </c>
      <c r="D2039" s="185" t="s">
        <v>4110</v>
      </c>
      <c r="E2039" s="188">
        <v>50007</v>
      </c>
      <c r="F2039" s="9" t="s">
        <v>36</v>
      </c>
      <c r="G2039" s="9" t="s">
        <v>5756</v>
      </c>
      <c r="H2039" s="10">
        <v>0</v>
      </c>
      <c r="I2039" s="11">
        <v>2</v>
      </c>
      <c r="J2039" s="24">
        <v>0</v>
      </c>
      <c r="K2039" s="20"/>
      <c r="L2039" s="14">
        <v>0</v>
      </c>
      <c r="N2039" s="21">
        <v>0</v>
      </c>
      <c r="P2039" s="21">
        <v>0</v>
      </c>
      <c r="R2039" s="21">
        <v>0</v>
      </c>
      <c r="T2039" s="21">
        <v>0</v>
      </c>
      <c r="V2039" s="21">
        <v>0</v>
      </c>
      <c r="X2039" s="21">
        <v>0</v>
      </c>
      <c r="Z2039" s="21">
        <v>0</v>
      </c>
      <c r="AB2039" s="22">
        <v>0</v>
      </c>
      <c r="AD2039" s="5" t="str">
        <f t="shared" si="31"/>
        <v>No</v>
      </c>
      <c r="AF2039" s="28"/>
      <c r="AG2039" s="21"/>
    </row>
    <row r="2040" spans="1:33">
      <c r="A2040" s="8" t="s">
        <v>3310</v>
      </c>
      <c r="B2040" s="8" t="s">
        <v>460</v>
      </c>
      <c r="C2040" s="9" t="s">
        <v>42</v>
      </c>
      <c r="D2040" s="185" t="s">
        <v>4685</v>
      </c>
      <c r="E2040" s="188" t="s">
        <v>4686</v>
      </c>
      <c r="F2040" s="9" t="s">
        <v>83</v>
      </c>
      <c r="G2040" s="9" t="s">
        <v>147</v>
      </c>
      <c r="H2040" s="10">
        <v>0</v>
      </c>
      <c r="I2040" s="11">
        <v>2</v>
      </c>
      <c r="J2040" s="24">
        <v>0</v>
      </c>
      <c r="K2040" s="20"/>
      <c r="L2040" s="14">
        <v>0</v>
      </c>
      <c r="N2040" s="21">
        <v>0</v>
      </c>
      <c r="P2040" s="21">
        <v>0</v>
      </c>
      <c r="R2040" s="21">
        <v>0</v>
      </c>
      <c r="T2040" s="21">
        <v>0</v>
      </c>
      <c r="V2040" s="21">
        <v>0</v>
      </c>
      <c r="X2040" s="21">
        <v>0</v>
      </c>
      <c r="Z2040" s="21">
        <v>61491</v>
      </c>
      <c r="AB2040" s="22">
        <v>61491</v>
      </c>
      <c r="AD2040" s="5" t="str">
        <f t="shared" si="31"/>
        <v>No</v>
      </c>
      <c r="AF2040" s="28"/>
      <c r="AG2040" s="21"/>
    </row>
    <row r="2041" spans="1:33">
      <c r="A2041" s="8" t="s">
        <v>5920</v>
      </c>
      <c r="B2041" s="8" t="s">
        <v>6495</v>
      </c>
      <c r="C2041" s="9" t="s">
        <v>420</v>
      </c>
      <c r="D2041" s="185"/>
      <c r="E2041" s="188" t="s">
        <v>5921</v>
      </c>
      <c r="F2041" s="9" t="s">
        <v>83</v>
      </c>
      <c r="G2041" s="9" t="s">
        <v>147</v>
      </c>
      <c r="H2041" s="10">
        <v>0</v>
      </c>
      <c r="I2041" s="11">
        <v>2</v>
      </c>
      <c r="J2041" s="24">
        <v>0</v>
      </c>
      <c r="K2041" s="20"/>
      <c r="L2041" s="14">
        <v>0</v>
      </c>
      <c r="N2041" s="21">
        <v>0</v>
      </c>
      <c r="P2041" s="21">
        <v>0</v>
      </c>
      <c r="R2041" s="21">
        <v>0</v>
      </c>
      <c r="T2041" s="21">
        <v>0</v>
      </c>
      <c r="V2041" s="21">
        <v>0</v>
      </c>
      <c r="X2041" s="21">
        <v>0</v>
      </c>
      <c r="Z2041" s="21">
        <v>0</v>
      </c>
      <c r="AB2041" s="22">
        <v>0</v>
      </c>
      <c r="AD2041" s="5" t="str">
        <f t="shared" si="31"/>
        <v>No</v>
      </c>
      <c r="AF2041" s="28"/>
      <c r="AG2041" s="21"/>
    </row>
    <row r="2042" spans="1:33">
      <c r="A2042" s="8" t="s">
        <v>6405</v>
      </c>
      <c r="B2042" s="8" t="s">
        <v>6406</v>
      </c>
      <c r="C2042" s="9" t="s">
        <v>278</v>
      </c>
      <c r="D2042" s="185"/>
      <c r="E2042" s="188">
        <v>70273</v>
      </c>
      <c r="F2042" s="9" t="s">
        <v>36</v>
      </c>
      <c r="G2042" s="9" t="s">
        <v>5756</v>
      </c>
      <c r="H2042" s="10">
        <v>0</v>
      </c>
      <c r="I2042" s="11">
        <v>2</v>
      </c>
      <c r="J2042" s="24">
        <v>0</v>
      </c>
      <c r="K2042" s="20"/>
      <c r="L2042" s="14">
        <v>0</v>
      </c>
      <c r="N2042" s="21">
        <v>0</v>
      </c>
      <c r="P2042" s="21">
        <v>0</v>
      </c>
      <c r="R2042" s="21">
        <v>0</v>
      </c>
      <c r="T2042" s="21">
        <v>0</v>
      </c>
      <c r="V2042" s="21">
        <v>0</v>
      </c>
      <c r="X2042" s="21">
        <v>0</v>
      </c>
      <c r="Z2042" s="21">
        <v>0</v>
      </c>
      <c r="AB2042" s="22">
        <v>0</v>
      </c>
      <c r="AD2042" s="5" t="str">
        <f t="shared" si="31"/>
        <v>No</v>
      </c>
      <c r="AF2042" s="28"/>
      <c r="AG2042" s="21"/>
    </row>
    <row r="2043" spans="1:33">
      <c r="A2043" s="8" t="s">
        <v>2317</v>
      </c>
      <c r="B2043" s="8" t="s">
        <v>2318</v>
      </c>
      <c r="C2043" s="9" t="s">
        <v>106</v>
      </c>
      <c r="D2043" s="185" t="s">
        <v>2319</v>
      </c>
      <c r="E2043" s="188" t="s">
        <v>2320</v>
      </c>
      <c r="F2043" s="9" t="s">
        <v>83</v>
      </c>
      <c r="G2043" s="9" t="s">
        <v>147</v>
      </c>
      <c r="H2043" s="10">
        <v>0</v>
      </c>
      <c r="I2043" s="11">
        <v>2</v>
      </c>
      <c r="J2043" s="24">
        <v>0</v>
      </c>
      <c r="K2043" s="20"/>
      <c r="L2043" s="14">
        <v>0</v>
      </c>
      <c r="N2043" s="21">
        <v>0</v>
      </c>
      <c r="P2043" s="21">
        <v>0</v>
      </c>
      <c r="R2043" s="21">
        <v>0</v>
      </c>
      <c r="T2043" s="21">
        <v>0</v>
      </c>
      <c r="V2043" s="21">
        <v>0</v>
      </c>
      <c r="X2043" s="21">
        <v>0</v>
      </c>
      <c r="Z2043" s="21">
        <v>1113</v>
      </c>
      <c r="AB2043" s="22">
        <v>1113</v>
      </c>
      <c r="AD2043" s="5" t="str">
        <f t="shared" si="31"/>
        <v>No</v>
      </c>
      <c r="AF2043" s="28"/>
      <c r="AG2043" s="21"/>
    </row>
    <row r="2044" spans="1:33">
      <c r="A2044" s="8" t="s">
        <v>6324</v>
      </c>
      <c r="B2044" s="8" t="s">
        <v>6325</v>
      </c>
      <c r="C2044" s="9" t="s">
        <v>103</v>
      </c>
      <c r="D2044" s="185">
        <v>4163</v>
      </c>
      <c r="E2044" s="188">
        <v>40163</v>
      </c>
      <c r="F2044" s="9" t="s">
        <v>83</v>
      </c>
      <c r="G2044" s="9" t="s">
        <v>5756</v>
      </c>
      <c r="H2044" s="10">
        <v>2148346</v>
      </c>
      <c r="I2044" s="11">
        <v>2</v>
      </c>
      <c r="J2044" s="24">
        <v>0</v>
      </c>
      <c r="K2044" s="20"/>
      <c r="L2044" s="14">
        <v>0</v>
      </c>
      <c r="N2044" s="21">
        <v>0</v>
      </c>
      <c r="P2044" s="21">
        <v>0</v>
      </c>
      <c r="R2044" s="21">
        <v>0</v>
      </c>
      <c r="T2044" s="21">
        <v>0</v>
      </c>
      <c r="V2044" s="21">
        <v>0</v>
      </c>
      <c r="X2044" s="21">
        <v>0</v>
      </c>
      <c r="Z2044" s="21">
        <v>0</v>
      </c>
      <c r="AB2044" s="22">
        <v>0</v>
      </c>
      <c r="AD2044" s="5" t="str">
        <f t="shared" si="31"/>
        <v>No</v>
      </c>
      <c r="AF2044" s="28"/>
      <c r="AG2044" s="21"/>
    </row>
    <row r="2045" spans="1:33">
      <c r="A2045" s="8" t="s">
        <v>56</v>
      </c>
      <c r="B2045" s="8" t="s">
        <v>57</v>
      </c>
      <c r="C2045" s="9" t="s">
        <v>58</v>
      </c>
      <c r="D2045" s="185" t="s">
        <v>59</v>
      </c>
      <c r="E2045" s="188">
        <v>55282</v>
      </c>
      <c r="F2045" s="9" t="s">
        <v>36</v>
      </c>
      <c r="G2045" s="9" t="s">
        <v>5756</v>
      </c>
      <c r="H2045" s="10">
        <v>0</v>
      </c>
      <c r="I2045" s="11">
        <v>2</v>
      </c>
      <c r="J2045" s="24">
        <v>0</v>
      </c>
      <c r="K2045" s="20"/>
      <c r="L2045" s="14">
        <v>0</v>
      </c>
      <c r="N2045" s="21">
        <v>0</v>
      </c>
      <c r="P2045" s="21">
        <v>0</v>
      </c>
      <c r="R2045" s="21">
        <v>0</v>
      </c>
      <c r="T2045" s="21">
        <v>0</v>
      </c>
      <c r="V2045" s="21">
        <v>0</v>
      </c>
      <c r="X2045" s="21">
        <v>0</v>
      </c>
      <c r="Z2045" s="21">
        <v>4232</v>
      </c>
      <c r="AB2045" s="22">
        <v>4232</v>
      </c>
      <c r="AD2045" s="5" t="str">
        <f t="shared" si="31"/>
        <v>No</v>
      </c>
      <c r="AF2045" s="28"/>
      <c r="AG2045" s="21"/>
    </row>
    <row r="2046" spans="1:33">
      <c r="A2046" s="8" t="s">
        <v>2092</v>
      </c>
      <c r="B2046" s="8" t="s">
        <v>2093</v>
      </c>
      <c r="C2046" s="9" t="s">
        <v>275</v>
      </c>
      <c r="D2046" s="185" t="s">
        <v>2094</v>
      </c>
      <c r="E2046" s="188" t="s">
        <v>2095</v>
      </c>
      <c r="F2046" s="9" t="s">
        <v>157</v>
      </c>
      <c r="G2046" s="9" t="s">
        <v>147</v>
      </c>
      <c r="H2046" s="10">
        <v>0</v>
      </c>
      <c r="I2046" s="11">
        <v>2</v>
      </c>
      <c r="J2046" s="24">
        <v>0</v>
      </c>
      <c r="K2046" s="20"/>
      <c r="L2046" s="14">
        <v>0</v>
      </c>
      <c r="N2046" s="21">
        <v>0</v>
      </c>
      <c r="P2046" s="21">
        <v>0</v>
      </c>
      <c r="R2046" s="21">
        <v>0</v>
      </c>
      <c r="T2046" s="21">
        <v>0</v>
      </c>
      <c r="V2046" s="21">
        <v>0</v>
      </c>
      <c r="X2046" s="21">
        <v>0</v>
      </c>
      <c r="Z2046" s="21">
        <v>7800</v>
      </c>
      <c r="AB2046" s="22">
        <v>7800</v>
      </c>
      <c r="AD2046" s="5" t="str">
        <f t="shared" si="31"/>
        <v>No</v>
      </c>
      <c r="AF2046" s="28"/>
      <c r="AG2046" s="21"/>
    </row>
    <row r="2047" spans="1:33">
      <c r="A2047" s="8" t="s">
        <v>6312</v>
      </c>
      <c r="B2047" s="8" t="s">
        <v>1111</v>
      </c>
      <c r="C2047" s="9" t="s">
        <v>163</v>
      </c>
      <c r="D2047" s="185"/>
      <c r="E2047" s="188">
        <v>10196</v>
      </c>
      <c r="F2047" s="9" t="s">
        <v>1320</v>
      </c>
      <c r="G2047" s="9" t="s">
        <v>5756</v>
      </c>
      <c r="H2047" s="10">
        <v>59124</v>
      </c>
      <c r="I2047" s="11">
        <v>2</v>
      </c>
      <c r="J2047" s="24">
        <v>0</v>
      </c>
      <c r="K2047" s="20"/>
      <c r="L2047" s="14">
        <v>0</v>
      </c>
      <c r="N2047" s="21">
        <v>0</v>
      </c>
      <c r="P2047" s="21">
        <v>0</v>
      </c>
      <c r="R2047" s="21">
        <v>0</v>
      </c>
      <c r="T2047" s="21">
        <v>0</v>
      </c>
      <c r="V2047" s="21">
        <v>0</v>
      </c>
      <c r="X2047" s="21">
        <v>0</v>
      </c>
      <c r="Z2047" s="21">
        <v>19926</v>
      </c>
      <c r="AB2047" s="22">
        <v>19926</v>
      </c>
      <c r="AD2047" s="5" t="str">
        <f t="shared" si="31"/>
        <v>No</v>
      </c>
      <c r="AF2047" s="28"/>
      <c r="AG2047" s="21"/>
    </row>
    <row r="2048" spans="1:33">
      <c r="A2048" s="8" t="s">
        <v>3715</v>
      </c>
      <c r="B2048" s="8" t="s">
        <v>3716</v>
      </c>
      <c r="C2048" s="9" t="s">
        <v>278</v>
      </c>
      <c r="D2048" s="185" t="s">
        <v>3717</v>
      </c>
      <c r="E2048" s="188" t="s">
        <v>3718</v>
      </c>
      <c r="F2048" s="9" t="s">
        <v>157</v>
      </c>
      <c r="G2048" s="9" t="s">
        <v>147</v>
      </c>
      <c r="H2048" s="10">
        <v>0</v>
      </c>
      <c r="I2048" s="11">
        <v>2</v>
      </c>
      <c r="J2048" s="24">
        <v>0</v>
      </c>
      <c r="K2048" s="20"/>
      <c r="L2048" s="14">
        <v>0</v>
      </c>
      <c r="N2048" s="21">
        <v>0</v>
      </c>
      <c r="P2048" s="21">
        <v>0</v>
      </c>
      <c r="R2048" s="21">
        <v>0</v>
      </c>
      <c r="T2048" s="21">
        <v>0</v>
      </c>
      <c r="V2048" s="21">
        <v>0</v>
      </c>
      <c r="X2048" s="21">
        <v>0</v>
      </c>
      <c r="Z2048" s="21">
        <v>9740</v>
      </c>
      <c r="AB2048" s="22">
        <v>9740</v>
      </c>
      <c r="AD2048" s="5" t="str">
        <f t="shared" si="31"/>
        <v>No</v>
      </c>
      <c r="AF2048" s="28"/>
      <c r="AG2048" s="21"/>
    </row>
    <row r="2049" spans="1:33">
      <c r="A2049" s="8" t="s">
        <v>1303</v>
      </c>
      <c r="B2049" s="8" t="s">
        <v>1304</v>
      </c>
      <c r="C2049" s="9" t="s">
        <v>141</v>
      </c>
      <c r="D2049" s="185" t="s">
        <v>1305</v>
      </c>
      <c r="E2049" s="188" t="s">
        <v>1306</v>
      </c>
      <c r="F2049" s="9" t="s">
        <v>83</v>
      </c>
      <c r="G2049" s="9" t="s">
        <v>147</v>
      </c>
      <c r="H2049" s="10">
        <v>0</v>
      </c>
      <c r="I2049" s="11">
        <v>2</v>
      </c>
      <c r="J2049" s="24">
        <v>0</v>
      </c>
      <c r="K2049" s="20"/>
      <c r="L2049" s="14">
        <v>0</v>
      </c>
      <c r="N2049" s="21">
        <v>0</v>
      </c>
      <c r="P2049" s="21">
        <v>0</v>
      </c>
      <c r="R2049" s="21">
        <v>0</v>
      </c>
      <c r="T2049" s="21">
        <v>0</v>
      </c>
      <c r="V2049" s="21">
        <v>0</v>
      </c>
      <c r="X2049" s="21">
        <v>0</v>
      </c>
      <c r="Z2049" s="21">
        <v>23172</v>
      </c>
      <c r="AB2049" s="22">
        <v>23172</v>
      </c>
      <c r="AD2049" s="5" t="str">
        <f t="shared" si="31"/>
        <v>No</v>
      </c>
      <c r="AF2049" s="28"/>
      <c r="AG2049" s="21"/>
    </row>
    <row r="2050" spans="1:33">
      <c r="A2050" s="8" t="s">
        <v>2050</v>
      </c>
      <c r="B2050" s="8" t="s">
        <v>2025</v>
      </c>
      <c r="C2050" s="9" t="s">
        <v>69</v>
      </c>
      <c r="D2050" s="185" t="s">
        <v>2051</v>
      </c>
      <c r="E2050" s="188" t="s">
        <v>2052</v>
      </c>
      <c r="F2050" s="9" t="s">
        <v>157</v>
      </c>
      <c r="G2050" s="9" t="s">
        <v>147</v>
      </c>
      <c r="H2050" s="10">
        <v>0</v>
      </c>
      <c r="I2050" s="11">
        <v>2</v>
      </c>
      <c r="J2050" s="24">
        <v>0</v>
      </c>
      <c r="K2050" s="20"/>
      <c r="L2050" s="14">
        <v>0</v>
      </c>
      <c r="N2050" s="21">
        <v>0</v>
      </c>
      <c r="P2050" s="21">
        <v>0</v>
      </c>
      <c r="R2050" s="21">
        <v>0</v>
      </c>
      <c r="T2050" s="21">
        <v>0</v>
      </c>
      <c r="V2050" s="21">
        <v>0</v>
      </c>
      <c r="X2050" s="21">
        <v>0</v>
      </c>
      <c r="Z2050" s="21">
        <v>41144</v>
      </c>
      <c r="AB2050" s="22">
        <v>41144</v>
      </c>
      <c r="AD2050" s="5" t="str">
        <f t="shared" si="31"/>
        <v>No</v>
      </c>
      <c r="AF2050" s="28"/>
      <c r="AG2050" s="21"/>
    </row>
    <row r="2051" spans="1:33">
      <c r="A2051" s="8" t="s">
        <v>5073</v>
      </c>
      <c r="B2051" s="8" t="s">
        <v>5074</v>
      </c>
      <c r="C2051" s="9" t="s">
        <v>91</v>
      </c>
      <c r="D2051" s="185" t="s">
        <v>5075</v>
      </c>
      <c r="E2051" s="188" t="s">
        <v>5076</v>
      </c>
      <c r="F2051" s="9" t="s">
        <v>83</v>
      </c>
      <c r="G2051" s="9" t="s">
        <v>147</v>
      </c>
      <c r="H2051" s="10">
        <v>0</v>
      </c>
      <c r="I2051" s="11">
        <v>2</v>
      </c>
      <c r="J2051" s="24">
        <v>0</v>
      </c>
      <c r="K2051" s="20"/>
      <c r="L2051" s="14">
        <v>0</v>
      </c>
      <c r="N2051" s="21">
        <v>0</v>
      </c>
      <c r="P2051" s="21">
        <v>0</v>
      </c>
      <c r="R2051" s="21">
        <v>0</v>
      </c>
      <c r="T2051" s="21">
        <v>0</v>
      </c>
      <c r="V2051" s="21">
        <v>0</v>
      </c>
      <c r="X2051" s="21">
        <v>0</v>
      </c>
      <c r="Z2051" s="21">
        <v>0</v>
      </c>
      <c r="AB2051" s="22">
        <v>0</v>
      </c>
      <c r="AD2051" s="5" t="str">
        <f t="shared" ref="AD2051:AD2114" si="32">IF(AC2051&amp;AA2051&amp;Y2051&amp;W2051&amp;U2051&amp;S2051&amp;Q2051&amp;O2051&amp;M2051&amp;K2051&lt;&gt;"","Yes","No")</f>
        <v>No</v>
      </c>
      <c r="AF2051" s="28"/>
      <c r="AG2051" s="21"/>
    </row>
    <row r="2052" spans="1:33">
      <c r="A2052" s="8" t="s">
        <v>6336</v>
      </c>
      <c r="B2052" s="8" t="s">
        <v>6337</v>
      </c>
      <c r="C2052" s="9" t="s">
        <v>91</v>
      </c>
      <c r="D2052" s="185"/>
      <c r="E2052" s="188">
        <v>90290</v>
      </c>
      <c r="F2052" s="9" t="s">
        <v>83</v>
      </c>
      <c r="G2052" s="9" t="s">
        <v>5756</v>
      </c>
      <c r="H2052" s="10">
        <v>12150996</v>
      </c>
      <c r="I2052" s="11">
        <v>2</v>
      </c>
      <c r="J2052" s="24">
        <v>0</v>
      </c>
      <c r="K2052" s="20"/>
      <c r="L2052" s="14">
        <v>0</v>
      </c>
      <c r="N2052" s="21">
        <v>0</v>
      </c>
      <c r="P2052" s="21">
        <v>0</v>
      </c>
      <c r="R2052" s="21">
        <v>0</v>
      </c>
      <c r="T2052" s="21">
        <v>0</v>
      </c>
      <c r="V2052" s="21">
        <v>0</v>
      </c>
      <c r="X2052" s="21">
        <v>0</v>
      </c>
      <c r="Z2052" s="21">
        <v>0</v>
      </c>
      <c r="AB2052" s="22">
        <v>0</v>
      </c>
      <c r="AD2052" s="5" t="str">
        <f t="shared" si="32"/>
        <v>No</v>
      </c>
      <c r="AF2052" s="28"/>
      <c r="AG2052" s="21"/>
    </row>
    <row r="2053" spans="1:33">
      <c r="A2053" s="8" t="s">
        <v>3771</v>
      </c>
      <c r="B2053" s="8" t="s">
        <v>957</v>
      </c>
      <c r="C2053" s="9" t="s">
        <v>278</v>
      </c>
      <c r="D2053" s="185" t="s">
        <v>3772</v>
      </c>
      <c r="E2053" s="188" t="s">
        <v>3773</v>
      </c>
      <c r="F2053" s="9" t="s">
        <v>83</v>
      </c>
      <c r="G2053" s="9" t="s">
        <v>147</v>
      </c>
      <c r="H2053" s="10">
        <v>0</v>
      </c>
      <c r="I2053" s="11">
        <v>2</v>
      </c>
      <c r="J2053" s="24">
        <v>0</v>
      </c>
      <c r="K2053" s="20"/>
      <c r="L2053" s="14">
        <v>0</v>
      </c>
      <c r="N2053" s="21">
        <v>0</v>
      </c>
      <c r="P2053" s="21">
        <v>0</v>
      </c>
      <c r="R2053" s="21">
        <v>0</v>
      </c>
      <c r="T2053" s="21">
        <v>0</v>
      </c>
      <c r="V2053" s="21">
        <v>0</v>
      </c>
      <c r="X2053" s="21">
        <v>0</v>
      </c>
      <c r="Z2053" s="21">
        <v>9999</v>
      </c>
      <c r="AB2053" s="22">
        <v>9999</v>
      </c>
      <c r="AD2053" s="5" t="str">
        <f t="shared" si="32"/>
        <v>No</v>
      </c>
      <c r="AF2053" s="28"/>
      <c r="AG2053" s="21"/>
    </row>
    <row r="2054" spans="1:33">
      <c r="A2054" s="8" t="s">
        <v>4454</v>
      </c>
      <c r="B2054" s="8" t="s">
        <v>4455</v>
      </c>
      <c r="C2054" s="9" t="s">
        <v>160</v>
      </c>
      <c r="D2054" s="185" t="s">
        <v>4456</v>
      </c>
      <c r="E2054" s="188" t="s">
        <v>4457</v>
      </c>
      <c r="F2054" s="9" t="s">
        <v>83</v>
      </c>
      <c r="G2054" s="9" t="s">
        <v>147</v>
      </c>
      <c r="H2054" s="10">
        <v>0</v>
      </c>
      <c r="I2054" s="11">
        <v>2</v>
      </c>
      <c r="J2054" s="24">
        <v>0</v>
      </c>
      <c r="K2054" s="20"/>
      <c r="L2054" s="14">
        <v>0</v>
      </c>
      <c r="N2054" s="21">
        <v>0</v>
      </c>
      <c r="P2054" s="21">
        <v>0</v>
      </c>
      <c r="R2054" s="21">
        <v>0</v>
      </c>
      <c r="T2054" s="21">
        <v>0</v>
      </c>
      <c r="V2054" s="21">
        <v>0</v>
      </c>
      <c r="X2054" s="21">
        <v>0</v>
      </c>
      <c r="Z2054" s="21">
        <v>0</v>
      </c>
      <c r="AB2054" s="22">
        <v>0</v>
      </c>
      <c r="AD2054" s="5" t="str">
        <f t="shared" si="32"/>
        <v>No</v>
      </c>
      <c r="AF2054" s="28"/>
      <c r="AG2054" s="21"/>
    </row>
    <row r="2055" spans="1:33">
      <c r="A2055" s="8" t="s">
        <v>6335</v>
      </c>
      <c r="B2055" s="8" t="s">
        <v>4711</v>
      </c>
      <c r="C2055" s="9" t="s">
        <v>79</v>
      </c>
      <c r="D2055" s="185" t="s">
        <v>4712</v>
      </c>
      <c r="E2055" s="188" t="s">
        <v>4713</v>
      </c>
      <c r="F2055" s="9" t="s">
        <v>83</v>
      </c>
      <c r="G2055" s="9" t="s">
        <v>147</v>
      </c>
      <c r="H2055" s="10">
        <v>0</v>
      </c>
      <c r="I2055" s="11">
        <v>2</v>
      </c>
      <c r="J2055" s="24">
        <v>0</v>
      </c>
      <c r="K2055" s="20"/>
      <c r="L2055" s="14">
        <v>0</v>
      </c>
      <c r="N2055" s="21">
        <v>0</v>
      </c>
      <c r="P2055" s="21">
        <v>0</v>
      </c>
      <c r="R2055" s="21">
        <v>0</v>
      </c>
      <c r="T2055" s="21">
        <v>0</v>
      </c>
      <c r="V2055" s="21">
        <v>0</v>
      </c>
      <c r="X2055" s="21">
        <v>0</v>
      </c>
      <c r="Z2055" s="21">
        <v>37731</v>
      </c>
      <c r="AB2055" s="22">
        <v>37731</v>
      </c>
      <c r="AD2055" s="5" t="str">
        <f t="shared" si="32"/>
        <v>No</v>
      </c>
      <c r="AF2055" s="28"/>
      <c r="AG2055" s="21"/>
    </row>
    <row r="2056" spans="1:33">
      <c r="A2056" s="8" t="s">
        <v>866</v>
      </c>
      <c r="B2056" s="8" t="s">
        <v>867</v>
      </c>
      <c r="C2056" s="9" t="s">
        <v>129</v>
      </c>
      <c r="D2056" s="185" t="s">
        <v>868</v>
      </c>
      <c r="E2056" s="188" t="s">
        <v>869</v>
      </c>
      <c r="F2056" s="9" t="s">
        <v>83</v>
      </c>
      <c r="G2056" s="9" t="s">
        <v>147</v>
      </c>
      <c r="H2056" s="10">
        <v>0</v>
      </c>
      <c r="I2056" s="11">
        <v>2</v>
      </c>
      <c r="J2056" s="24">
        <v>0</v>
      </c>
      <c r="K2056" s="20"/>
      <c r="L2056" s="14">
        <v>0</v>
      </c>
      <c r="N2056" s="21">
        <v>0</v>
      </c>
      <c r="P2056" s="21">
        <v>0</v>
      </c>
      <c r="R2056" s="21">
        <v>0</v>
      </c>
      <c r="T2056" s="21">
        <v>0</v>
      </c>
      <c r="V2056" s="21">
        <v>0</v>
      </c>
      <c r="X2056" s="21">
        <v>0</v>
      </c>
      <c r="Z2056" s="21">
        <v>0</v>
      </c>
      <c r="AB2056" s="22">
        <v>0</v>
      </c>
      <c r="AD2056" s="5" t="str">
        <f t="shared" si="32"/>
        <v>No</v>
      </c>
      <c r="AF2056" s="28"/>
      <c r="AG2056" s="21"/>
    </row>
    <row r="2057" spans="1:33">
      <c r="A2057" s="8" t="s">
        <v>953</v>
      </c>
      <c r="B2057" s="8" t="s">
        <v>6492</v>
      </c>
      <c r="C2057" s="9" t="s">
        <v>129</v>
      </c>
      <c r="D2057" s="185" t="s">
        <v>954</v>
      </c>
      <c r="E2057" s="188" t="s">
        <v>955</v>
      </c>
      <c r="F2057" s="9" t="s">
        <v>83</v>
      </c>
      <c r="G2057" s="9" t="s">
        <v>147</v>
      </c>
      <c r="H2057" s="10">
        <v>0</v>
      </c>
      <c r="I2057" s="11">
        <v>2</v>
      </c>
      <c r="J2057" s="24">
        <v>0</v>
      </c>
      <c r="K2057" s="20"/>
      <c r="L2057" s="14">
        <v>0</v>
      </c>
      <c r="N2057" s="21">
        <v>0</v>
      </c>
      <c r="P2057" s="21">
        <v>0</v>
      </c>
      <c r="R2057" s="21">
        <v>0</v>
      </c>
      <c r="T2057" s="21">
        <v>0</v>
      </c>
      <c r="V2057" s="21">
        <v>0</v>
      </c>
      <c r="X2057" s="21">
        <v>0</v>
      </c>
      <c r="Z2057" s="21">
        <v>0</v>
      </c>
      <c r="AB2057" s="22">
        <v>0</v>
      </c>
      <c r="AD2057" s="5" t="str">
        <f t="shared" si="32"/>
        <v>No</v>
      </c>
      <c r="AF2057" s="28"/>
      <c r="AG2057" s="21"/>
    </row>
    <row r="2058" spans="1:33">
      <c r="A2058" s="8" t="s">
        <v>811</v>
      </c>
      <c r="B2058" s="8" t="s">
        <v>812</v>
      </c>
      <c r="C2058" s="9" t="s">
        <v>129</v>
      </c>
      <c r="D2058" s="185" t="s">
        <v>813</v>
      </c>
      <c r="E2058" s="188" t="s">
        <v>814</v>
      </c>
      <c r="F2058" s="9" t="s">
        <v>83</v>
      </c>
      <c r="G2058" s="9" t="s">
        <v>147</v>
      </c>
      <c r="H2058" s="10">
        <v>0</v>
      </c>
      <c r="I2058" s="11">
        <v>2</v>
      </c>
      <c r="J2058" s="24">
        <v>0</v>
      </c>
      <c r="K2058" s="20"/>
      <c r="L2058" s="14">
        <v>0</v>
      </c>
      <c r="N2058" s="21">
        <v>0</v>
      </c>
      <c r="P2058" s="21">
        <v>0</v>
      </c>
      <c r="R2058" s="21">
        <v>0</v>
      </c>
      <c r="T2058" s="21">
        <v>0</v>
      </c>
      <c r="V2058" s="21">
        <v>0</v>
      </c>
      <c r="X2058" s="21">
        <v>0</v>
      </c>
      <c r="Z2058" s="21">
        <v>0</v>
      </c>
      <c r="AB2058" s="22">
        <v>0</v>
      </c>
      <c r="AD2058" s="5" t="str">
        <f t="shared" si="32"/>
        <v>No</v>
      </c>
      <c r="AF2058" s="28"/>
      <c r="AG2058" s="21"/>
    </row>
    <row r="2059" spans="1:33">
      <c r="A2059" s="8" t="s">
        <v>6022</v>
      </c>
      <c r="B2059" s="8" t="s">
        <v>6115</v>
      </c>
      <c r="C2059" s="9" t="s">
        <v>254</v>
      </c>
      <c r="D2059" s="185"/>
      <c r="E2059" s="188" t="s">
        <v>6023</v>
      </c>
      <c r="F2059" s="9" t="s">
        <v>83</v>
      </c>
      <c r="G2059" s="9" t="s">
        <v>147</v>
      </c>
      <c r="H2059" s="10">
        <v>0</v>
      </c>
      <c r="I2059" s="11">
        <v>2</v>
      </c>
      <c r="J2059" s="24">
        <v>0</v>
      </c>
      <c r="K2059" s="20"/>
      <c r="L2059" s="14">
        <v>0</v>
      </c>
      <c r="N2059" s="21">
        <v>0</v>
      </c>
      <c r="P2059" s="21">
        <v>0</v>
      </c>
      <c r="R2059" s="21">
        <v>0</v>
      </c>
      <c r="T2059" s="21">
        <v>0</v>
      </c>
      <c r="V2059" s="21">
        <v>0</v>
      </c>
      <c r="X2059" s="21">
        <v>0</v>
      </c>
      <c r="Z2059" s="21">
        <v>0</v>
      </c>
      <c r="AB2059" s="22">
        <v>0</v>
      </c>
      <c r="AD2059" s="5" t="str">
        <f t="shared" si="32"/>
        <v>No</v>
      </c>
      <c r="AF2059" s="28"/>
      <c r="AG2059" s="21"/>
    </row>
    <row r="2060" spans="1:33">
      <c r="A2060" s="8" t="s">
        <v>3852</v>
      </c>
      <c r="B2060" s="8" t="s">
        <v>3837</v>
      </c>
      <c r="C2060" s="9" t="s">
        <v>278</v>
      </c>
      <c r="D2060" s="185" t="s">
        <v>3853</v>
      </c>
      <c r="E2060" s="188" t="s">
        <v>3854</v>
      </c>
      <c r="F2060" s="9" t="s">
        <v>157</v>
      </c>
      <c r="G2060" s="9" t="s">
        <v>147</v>
      </c>
      <c r="H2060" s="10">
        <v>0</v>
      </c>
      <c r="I2060" s="11">
        <v>2</v>
      </c>
      <c r="J2060" s="24">
        <v>0</v>
      </c>
      <c r="K2060" s="20"/>
      <c r="L2060" s="14">
        <v>0</v>
      </c>
      <c r="N2060" s="21">
        <v>0</v>
      </c>
      <c r="P2060" s="21">
        <v>0</v>
      </c>
      <c r="R2060" s="21">
        <v>0</v>
      </c>
      <c r="T2060" s="21">
        <v>0</v>
      </c>
      <c r="V2060" s="21">
        <v>0</v>
      </c>
      <c r="X2060" s="21">
        <v>0</v>
      </c>
      <c r="Z2060" s="21">
        <v>5955</v>
      </c>
      <c r="AB2060" s="22">
        <v>5955</v>
      </c>
      <c r="AD2060" s="5" t="str">
        <f t="shared" si="32"/>
        <v>No</v>
      </c>
      <c r="AF2060" s="28"/>
      <c r="AG2060" s="21"/>
    </row>
    <row r="2061" spans="1:33">
      <c r="A2061" s="8" t="s">
        <v>2329</v>
      </c>
      <c r="B2061" s="8" t="s">
        <v>2330</v>
      </c>
      <c r="C2061" s="9" t="s">
        <v>106</v>
      </c>
      <c r="D2061" s="185" t="s">
        <v>2331</v>
      </c>
      <c r="E2061" s="188" t="s">
        <v>2332</v>
      </c>
      <c r="F2061" s="9" t="s">
        <v>83</v>
      </c>
      <c r="G2061" s="9" t="s">
        <v>147</v>
      </c>
      <c r="H2061" s="10">
        <v>0</v>
      </c>
      <c r="I2061" s="11">
        <v>2</v>
      </c>
      <c r="J2061" s="24">
        <v>0</v>
      </c>
      <c r="K2061" s="20"/>
      <c r="L2061" s="14">
        <v>0</v>
      </c>
      <c r="N2061" s="21">
        <v>0</v>
      </c>
      <c r="P2061" s="21">
        <v>0</v>
      </c>
      <c r="R2061" s="21">
        <v>0</v>
      </c>
      <c r="T2061" s="21">
        <v>0</v>
      </c>
      <c r="V2061" s="21">
        <v>0</v>
      </c>
      <c r="X2061" s="21">
        <v>0</v>
      </c>
      <c r="Z2061" s="21">
        <v>2238</v>
      </c>
      <c r="AB2061" s="22">
        <v>2238</v>
      </c>
      <c r="AD2061" s="5" t="str">
        <f t="shared" si="32"/>
        <v>No</v>
      </c>
      <c r="AF2061" s="28"/>
      <c r="AG2061" s="21"/>
    </row>
    <row r="2062" spans="1:33">
      <c r="A2062" s="8" t="s">
        <v>754</v>
      </c>
      <c r="B2062" s="8" t="s">
        <v>755</v>
      </c>
      <c r="C2062" s="9" t="s">
        <v>129</v>
      </c>
      <c r="D2062" s="185" t="s">
        <v>756</v>
      </c>
      <c r="E2062" s="188" t="s">
        <v>757</v>
      </c>
      <c r="F2062" s="9" t="s">
        <v>83</v>
      </c>
      <c r="G2062" s="9" t="s">
        <v>147</v>
      </c>
      <c r="H2062" s="10">
        <v>0</v>
      </c>
      <c r="I2062" s="11">
        <v>2</v>
      </c>
      <c r="J2062" s="24">
        <v>0</v>
      </c>
      <c r="K2062" s="20"/>
      <c r="L2062" s="14">
        <v>0</v>
      </c>
      <c r="N2062" s="21">
        <v>0</v>
      </c>
      <c r="P2062" s="21">
        <v>0</v>
      </c>
      <c r="R2062" s="21">
        <v>0</v>
      </c>
      <c r="T2062" s="21">
        <v>0</v>
      </c>
      <c r="V2062" s="21">
        <v>0</v>
      </c>
      <c r="X2062" s="21">
        <v>0</v>
      </c>
      <c r="Z2062" s="21">
        <v>0</v>
      </c>
      <c r="AB2062" s="22">
        <v>0</v>
      </c>
      <c r="AD2062" s="5" t="str">
        <f t="shared" si="32"/>
        <v>No</v>
      </c>
      <c r="AF2062" s="28"/>
      <c r="AG2062" s="21"/>
    </row>
    <row r="2063" spans="1:33">
      <c r="A2063" s="8" t="s">
        <v>5336</v>
      </c>
      <c r="B2063" s="8" t="s">
        <v>5337</v>
      </c>
      <c r="C2063" s="9" t="s">
        <v>58</v>
      </c>
      <c r="D2063" s="185" t="s">
        <v>5338</v>
      </c>
      <c r="E2063" s="188" t="s">
        <v>5339</v>
      </c>
      <c r="F2063" s="9" t="s">
        <v>83</v>
      </c>
      <c r="G2063" s="9" t="s">
        <v>147</v>
      </c>
      <c r="H2063" s="10">
        <v>0</v>
      </c>
      <c r="I2063" s="11">
        <v>2</v>
      </c>
      <c r="J2063" s="24">
        <v>0</v>
      </c>
      <c r="K2063" s="20"/>
      <c r="L2063" s="14">
        <v>0</v>
      </c>
      <c r="N2063" s="21">
        <v>0</v>
      </c>
      <c r="P2063" s="21">
        <v>0</v>
      </c>
      <c r="R2063" s="21">
        <v>0</v>
      </c>
      <c r="T2063" s="21">
        <v>0</v>
      </c>
      <c r="V2063" s="21">
        <v>0</v>
      </c>
      <c r="X2063" s="21">
        <v>0</v>
      </c>
      <c r="Z2063" s="21">
        <v>20979</v>
      </c>
      <c r="AB2063" s="22">
        <v>20979</v>
      </c>
      <c r="AD2063" s="5" t="str">
        <f t="shared" si="32"/>
        <v>No</v>
      </c>
      <c r="AF2063" s="28"/>
      <c r="AG2063" s="21"/>
    </row>
    <row r="2064" spans="1:33">
      <c r="A2064" s="8" t="s">
        <v>381</v>
      </c>
      <c r="B2064" s="8" t="s">
        <v>6471</v>
      </c>
      <c r="C2064" s="9" t="s">
        <v>73</v>
      </c>
      <c r="D2064" s="185" t="s">
        <v>382</v>
      </c>
      <c r="E2064" s="188" t="s">
        <v>383</v>
      </c>
      <c r="F2064" s="9" t="s">
        <v>83</v>
      </c>
      <c r="G2064" s="9" t="s">
        <v>147</v>
      </c>
      <c r="H2064" s="10">
        <v>0</v>
      </c>
      <c r="I2064" s="11">
        <v>2</v>
      </c>
      <c r="J2064" s="24">
        <v>0</v>
      </c>
      <c r="K2064" s="20"/>
      <c r="L2064" s="14">
        <v>0</v>
      </c>
      <c r="N2064" s="21">
        <v>0</v>
      </c>
      <c r="P2064" s="21">
        <v>0</v>
      </c>
      <c r="R2064" s="21">
        <v>0</v>
      </c>
      <c r="T2064" s="21">
        <v>0</v>
      </c>
      <c r="V2064" s="21">
        <v>0</v>
      </c>
      <c r="X2064" s="21">
        <v>0</v>
      </c>
      <c r="Z2064" s="21">
        <v>0</v>
      </c>
      <c r="AB2064" s="22">
        <v>0</v>
      </c>
      <c r="AD2064" s="5" t="str">
        <f t="shared" si="32"/>
        <v>No</v>
      </c>
      <c r="AF2064" s="28"/>
      <c r="AG2064" s="21"/>
    </row>
    <row r="2065" spans="1:33">
      <c r="A2065" s="8" t="s">
        <v>5684</v>
      </c>
      <c r="B2065" s="8" t="s">
        <v>5685</v>
      </c>
      <c r="C2065" s="9" t="s">
        <v>254</v>
      </c>
      <c r="D2065" s="185" t="s">
        <v>5686</v>
      </c>
      <c r="E2065" s="188" t="s">
        <v>5687</v>
      </c>
      <c r="F2065" s="9" t="s">
        <v>83</v>
      </c>
      <c r="G2065" s="9" t="s">
        <v>147</v>
      </c>
      <c r="H2065" s="10">
        <v>0</v>
      </c>
      <c r="I2065" s="11">
        <v>2</v>
      </c>
      <c r="J2065" s="24">
        <v>0</v>
      </c>
      <c r="K2065" s="20"/>
      <c r="L2065" s="14">
        <v>0</v>
      </c>
      <c r="N2065" s="21">
        <v>0</v>
      </c>
      <c r="P2065" s="21">
        <v>0</v>
      </c>
      <c r="R2065" s="21">
        <v>0</v>
      </c>
      <c r="T2065" s="21">
        <v>0</v>
      </c>
      <c r="V2065" s="21">
        <v>0</v>
      </c>
      <c r="X2065" s="21">
        <v>0</v>
      </c>
      <c r="Z2065" s="21">
        <v>0</v>
      </c>
      <c r="AB2065" s="22">
        <v>0</v>
      </c>
      <c r="AD2065" s="5" t="str">
        <f t="shared" si="32"/>
        <v>No</v>
      </c>
      <c r="AF2065" s="28"/>
      <c r="AG2065" s="21"/>
    </row>
    <row r="2066" spans="1:33">
      <c r="A2066" s="8" t="s">
        <v>4952</v>
      </c>
      <c r="B2066" s="8" t="s">
        <v>4953</v>
      </c>
      <c r="C2066" s="9" t="s">
        <v>91</v>
      </c>
      <c r="D2066" s="185" t="s">
        <v>4954</v>
      </c>
      <c r="E2066" s="188" t="s">
        <v>4955</v>
      </c>
      <c r="F2066" s="9" t="s">
        <v>83</v>
      </c>
      <c r="G2066" s="9" t="s">
        <v>147</v>
      </c>
      <c r="H2066" s="10">
        <v>0</v>
      </c>
      <c r="I2066" s="11">
        <v>2</v>
      </c>
      <c r="J2066" s="24">
        <v>0</v>
      </c>
      <c r="K2066" s="20"/>
      <c r="L2066" s="14">
        <v>0</v>
      </c>
      <c r="N2066" s="21">
        <v>0</v>
      </c>
      <c r="P2066" s="21">
        <v>0</v>
      </c>
      <c r="R2066" s="21">
        <v>0</v>
      </c>
      <c r="T2066" s="21">
        <v>0</v>
      </c>
      <c r="V2066" s="21">
        <v>0</v>
      </c>
      <c r="X2066" s="21">
        <v>0</v>
      </c>
      <c r="Z2066" s="21">
        <v>62063</v>
      </c>
      <c r="AB2066" s="22">
        <v>62063</v>
      </c>
      <c r="AD2066" s="5" t="str">
        <f t="shared" si="32"/>
        <v>No</v>
      </c>
      <c r="AF2066" s="28"/>
      <c r="AG2066" s="21"/>
    </row>
    <row r="2067" spans="1:33">
      <c r="A2067" s="8" t="s">
        <v>5367</v>
      </c>
      <c r="B2067" s="8" t="s">
        <v>5368</v>
      </c>
      <c r="C2067" s="9" t="s">
        <v>58</v>
      </c>
      <c r="D2067" s="185" t="s">
        <v>5369</v>
      </c>
      <c r="E2067" s="188" t="s">
        <v>5370</v>
      </c>
      <c r="F2067" s="9" t="s">
        <v>83</v>
      </c>
      <c r="G2067" s="9" t="s">
        <v>147</v>
      </c>
      <c r="H2067" s="10">
        <v>0</v>
      </c>
      <c r="I2067" s="11">
        <v>2</v>
      </c>
      <c r="J2067" s="24">
        <v>0</v>
      </c>
      <c r="K2067" s="20"/>
      <c r="L2067" s="14">
        <v>0</v>
      </c>
      <c r="N2067" s="21">
        <v>0</v>
      </c>
      <c r="P2067" s="21">
        <v>0</v>
      </c>
      <c r="R2067" s="21">
        <v>0</v>
      </c>
      <c r="T2067" s="21">
        <v>0</v>
      </c>
      <c r="V2067" s="21">
        <v>0</v>
      </c>
      <c r="X2067" s="21">
        <v>0</v>
      </c>
      <c r="Z2067" s="21">
        <v>40164</v>
      </c>
      <c r="AB2067" s="22">
        <v>40164</v>
      </c>
      <c r="AD2067" s="5" t="str">
        <f t="shared" si="32"/>
        <v>No</v>
      </c>
      <c r="AF2067" s="28"/>
      <c r="AG2067" s="21"/>
    </row>
    <row r="2068" spans="1:33">
      <c r="A2068" s="8" t="s">
        <v>5394</v>
      </c>
      <c r="B2068" s="8" t="s">
        <v>5395</v>
      </c>
      <c r="C2068" s="9" t="s">
        <v>58</v>
      </c>
      <c r="D2068" s="185" t="s">
        <v>5396</v>
      </c>
      <c r="E2068" s="188" t="s">
        <v>5397</v>
      </c>
      <c r="F2068" s="9" t="s">
        <v>88</v>
      </c>
      <c r="G2068" s="9" t="s">
        <v>147</v>
      </c>
      <c r="H2068" s="10">
        <v>0</v>
      </c>
      <c r="I2068" s="11">
        <v>2</v>
      </c>
      <c r="J2068" s="24">
        <v>0</v>
      </c>
      <c r="K2068" s="20"/>
      <c r="L2068" s="14">
        <v>0</v>
      </c>
      <c r="N2068" s="21">
        <v>0</v>
      </c>
      <c r="P2068" s="21">
        <v>0</v>
      </c>
      <c r="R2068" s="21">
        <v>0</v>
      </c>
      <c r="T2068" s="21">
        <v>0</v>
      </c>
      <c r="V2068" s="21">
        <v>0</v>
      </c>
      <c r="X2068" s="21">
        <v>0</v>
      </c>
      <c r="Z2068" s="21">
        <v>20267</v>
      </c>
      <c r="AB2068" s="22">
        <v>20267</v>
      </c>
      <c r="AD2068" s="5" t="str">
        <f t="shared" si="32"/>
        <v>No</v>
      </c>
      <c r="AF2068" s="28"/>
      <c r="AG2068" s="21"/>
    </row>
    <row r="2069" spans="1:33">
      <c r="A2069" s="8" t="s">
        <v>5307</v>
      </c>
      <c r="B2069" s="8" t="s">
        <v>5308</v>
      </c>
      <c r="C2069" s="9" t="s">
        <v>58</v>
      </c>
      <c r="D2069" s="185" t="s">
        <v>5309</v>
      </c>
      <c r="E2069" s="188" t="s">
        <v>5310</v>
      </c>
      <c r="F2069" s="9" t="s">
        <v>83</v>
      </c>
      <c r="G2069" s="9" t="s">
        <v>147</v>
      </c>
      <c r="H2069" s="10">
        <v>0</v>
      </c>
      <c r="I2069" s="11">
        <v>2</v>
      </c>
      <c r="J2069" s="24">
        <v>0</v>
      </c>
      <c r="K2069" s="20"/>
      <c r="L2069" s="14">
        <v>0</v>
      </c>
      <c r="N2069" s="21">
        <v>0</v>
      </c>
      <c r="P2069" s="21">
        <v>0</v>
      </c>
      <c r="R2069" s="21">
        <v>0</v>
      </c>
      <c r="T2069" s="21">
        <v>0</v>
      </c>
      <c r="V2069" s="21">
        <v>0</v>
      </c>
      <c r="X2069" s="21">
        <v>0</v>
      </c>
      <c r="Z2069" s="21">
        <v>30416</v>
      </c>
      <c r="AB2069" s="22">
        <v>30416</v>
      </c>
      <c r="AD2069" s="5" t="str">
        <f t="shared" si="32"/>
        <v>No</v>
      </c>
      <c r="AF2069" s="28"/>
      <c r="AG2069" s="21"/>
    </row>
    <row r="2070" spans="1:33">
      <c r="A2070" s="8" t="s">
        <v>3959</v>
      </c>
      <c r="B2070" s="8" t="s">
        <v>3960</v>
      </c>
      <c r="C2070" s="9" t="s">
        <v>278</v>
      </c>
      <c r="D2070" s="185" t="s">
        <v>3961</v>
      </c>
      <c r="E2070" s="188" t="s">
        <v>3962</v>
      </c>
      <c r="F2070" s="9" t="s">
        <v>157</v>
      </c>
      <c r="G2070" s="9" t="s">
        <v>147</v>
      </c>
      <c r="H2070" s="10">
        <v>0</v>
      </c>
      <c r="I2070" s="11">
        <v>2</v>
      </c>
      <c r="J2070" s="24">
        <v>0</v>
      </c>
      <c r="K2070" s="20"/>
      <c r="L2070" s="14">
        <v>0</v>
      </c>
      <c r="N2070" s="21">
        <v>0</v>
      </c>
      <c r="P2070" s="21">
        <v>0</v>
      </c>
      <c r="R2070" s="21">
        <v>0</v>
      </c>
      <c r="T2070" s="21">
        <v>0</v>
      </c>
      <c r="V2070" s="21">
        <v>0</v>
      </c>
      <c r="X2070" s="21">
        <v>0</v>
      </c>
      <c r="Z2070" s="21">
        <v>18364</v>
      </c>
      <c r="AB2070" s="22">
        <v>18364</v>
      </c>
      <c r="AD2070" s="5" t="str">
        <f t="shared" si="32"/>
        <v>No</v>
      </c>
      <c r="AF2070" s="28"/>
      <c r="AG2070" s="21"/>
    </row>
    <row r="2071" spans="1:33">
      <c r="A2071" s="8" t="s">
        <v>596</v>
      </c>
      <c r="B2071" s="8" t="s">
        <v>597</v>
      </c>
      <c r="C2071" s="9" t="s">
        <v>420</v>
      </c>
      <c r="D2071" s="185" t="s">
        <v>598</v>
      </c>
      <c r="E2071" s="188" t="s">
        <v>599</v>
      </c>
      <c r="F2071" s="9" t="s">
        <v>83</v>
      </c>
      <c r="G2071" s="9" t="s">
        <v>147</v>
      </c>
      <c r="H2071" s="10">
        <v>0</v>
      </c>
      <c r="I2071" s="11">
        <v>2</v>
      </c>
      <c r="J2071" s="24">
        <v>0</v>
      </c>
      <c r="K2071" s="20"/>
      <c r="L2071" s="14">
        <v>0</v>
      </c>
      <c r="N2071" s="21">
        <v>0</v>
      </c>
      <c r="P2071" s="21">
        <v>0</v>
      </c>
      <c r="R2071" s="21">
        <v>0</v>
      </c>
      <c r="T2071" s="21">
        <v>0</v>
      </c>
      <c r="V2071" s="21">
        <v>0</v>
      </c>
      <c r="X2071" s="21">
        <v>0</v>
      </c>
      <c r="Z2071" s="21">
        <v>0</v>
      </c>
      <c r="AB2071" s="22">
        <v>0</v>
      </c>
      <c r="AD2071" s="5" t="str">
        <f t="shared" si="32"/>
        <v>No</v>
      </c>
      <c r="AF2071" s="28"/>
      <c r="AG2071" s="21"/>
    </row>
    <row r="2072" spans="1:33">
      <c r="A2072" s="8" t="s">
        <v>1812</v>
      </c>
      <c r="B2072" s="8" t="s">
        <v>1813</v>
      </c>
      <c r="C2072" s="9" t="s">
        <v>87</v>
      </c>
      <c r="D2072" s="185" t="s">
        <v>1814</v>
      </c>
      <c r="E2072" s="188">
        <v>183</v>
      </c>
      <c r="F2072" s="9" t="s">
        <v>36</v>
      </c>
      <c r="G2072" s="9" t="s">
        <v>5756</v>
      </c>
      <c r="H2072" s="10">
        <v>0</v>
      </c>
      <c r="I2072" s="11">
        <v>2</v>
      </c>
      <c r="J2072" s="24">
        <v>0</v>
      </c>
      <c r="K2072" s="20"/>
      <c r="L2072" s="14">
        <v>0</v>
      </c>
      <c r="N2072" s="21">
        <v>0</v>
      </c>
      <c r="P2072" s="21">
        <v>0</v>
      </c>
      <c r="R2072" s="21">
        <v>0</v>
      </c>
      <c r="T2072" s="21">
        <v>0</v>
      </c>
      <c r="V2072" s="21">
        <v>0</v>
      </c>
      <c r="X2072" s="21">
        <v>0</v>
      </c>
      <c r="Z2072" s="21">
        <v>56860</v>
      </c>
      <c r="AB2072" s="22">
        <v>56860</v>
      </c>
      <c r="AD2072" s="5" t="str">
        <f t="shared" si="32"/>
        <v>No</v>
      </c>
      <c r="AF2072" s="28"/>
      <c r="AG2072" s="21"/>
    </row>
    <row r="2073" spans="1:33">
      <c r="A2073" s="8" t="s">
        <v>6349</v>
      </c>
      <c r="B2073" s="8" t="s">
        <v>1795</v>
      </c>
      <c r="C2073" s="9" t="s">
        <v>171</v>
      </c>
      <c r="D2073" s="185"/>
      <c r="E2073" s="188">
        <v>40258</v>
      </c>
      <c r="F2073" s="9" t="s">
        <v>157</v>
      </c>
      <c r="G2073" s="9" t="s">
        <v>84</v>
      </c>
      <c r="H2073" s="10">
        <v>2441770</v>
      </c>
      <c r="I2073" s="11">
        <v>2</v>
      </c>
      <c r="J2073" s="24">
        <v>0</v>
      </c>
      <c r="K2073" s="20"/>
      <c r="L2073" s="14">
        <v>0</v>
      </c>
      <c r="N2073" s="21">
        <v>0</v>
      </c>
      <c r="P2073" s="21">
        <v>0</v>
      </c>
      <c r="R2073" s="21">
        <v>0</v>
      </c>
      <c r="T2073" s="21">
        <v>0</v>
      </c>
      <c r="V2073" s="21">
        <v>0</v>
      </c>
      <c r="X2073" s="21">
        <v>0</v>
      </c>
      <c r="Z2073" s="21">
        <v>0</v>
      </c>
      <c r="AB2073" s="22">
        <v>0</v>
      </c>
      <c r="AD2073" s="5" t="str">
        <f t="shared" si="32"/>
        <v>No</v>
      </c>
      <c r="AF2073" s="28"/>
      <c r="AG2073" s="21"/>
    </row>
    <row r="2074" spans="1:33">
      <c r="A2074" s="8" t="s">
        <v>3931</v>
      </c>
      <c r="B2074" s="8" t="s">
        <v>3932</v>
      </c>
      <c r="C2074" s="9" t="s">
        <v>278</v>
      </c>
      <c r="D2074" s="185" t="s">
        <v>3933</v>
      </c>
      <c r="E2074" s="188" t="s">
        <v>3934</v>
      </c>
      <c r="F2074" s="9" t="s">
        <v>83</v>
      </c>
      <c r="G2074" s="9" t="s">
        <v>147</v>
      </c>
      <c r="H2074" s="10">
        <v>0</v>
      </c>
      <c r="I2074" s="11">
        <v>2</v>
      </c>
      <c r="J2074" s="24">
        <v>0</v>
      </c>
      <c r="K2074" s="20"/>
      <c r="L2074" s="14">
        <v>0</v>
      </c>
      <c r="N2074" s="21">
        <v>0</v>
      </c>
      <c r="P2074" s="21">
        <v>0</v>
      </c>
      <c r="R2074" s="21">
        <v>0</v>
      </c>
      <c r="T2074" s="21">
        <v>0</v>
      </c>
      <c r="V2074" s="21">
        <v>0</v>
      </c>
      <c r="X2074" s="21">
        <v>0</v>
      </c>
      <c r="Z2074" s="21">
        <v>18752</v>
      </c>
      <c r="AB2074" s="22">
        <v>18752</v>
      </c>
      <c r="AD2074" s="5" t="str">
        <f t="shared" si="32"/>
        <v>No</v>
      </c>
      <c r="AF2074" s="28"/>
      <c r="AG2074" s="21"/>
    </row>
    <row r="2075" spans="1:33">
      <c r="A2075" s="8" t="s">
        <v>2232</v>
      </c>
      <c r="B2075" s="8" t="s">
        <v>2233</v>
      </c>
      <c r="C2075" s="9" t="s">
        <v>275</v>
      </c>
      <c r="D2075" s="185" t="s">
        <v>2234</v>
      </c>
      <c r="E2075" s="188" t="s">
        <v>2235</v>
      </c>
      <c r="F2075" s="9" t="s">
        <v>83</v>
      </c>
      <c r="G2075" s="9" t="s">
        <v>147</v>
      </c>
      <c r="H2075" s="10">
        <v>0</v>
      </c>
      <c r="I2075" s="11">
        <v>2</v>
      </c>
      <c r="J2075" s="24">
        <v>0</v>
      </c>
      <c r="K2075" s="20"/>
      <c r="L2075" s="14">
        <v>0</v>
      </c>
      <c r="N2075" s="21">
        <v>0</v>
      </c>
      <c r="P2075" s="21">
        <v>0</v>
      </c>
      <c r="R2075" s="21">
        <v>0</v>
      </c>
      <c r="T2075" s="21">
        <v>0</v>
      </c>
      <c r="V2075" s="21">
        <v>0</v>
      </c>
      <c r="X2075" s="21">
        <v>0</v>
      </c>
      <c r="Z2075" s="21">
        <v>11979</v>
      </c>
      <c r="AB2075" s="22">
        <v>11979</v>
      </c>
      <c r="AD2075" s="5" t="str">
        <f t="shared" si="32"/>
        <v>No</v>
      </c>
      <c r="AF2075" s="28"/>
      <c r="AG2075" s="21"/>
    </row>
    <row r="2076" spans="1:33">
      <c r="A2076" s="8" t="s">
        <v>1558</v>
      </c>
      <c r="B2076" s="8" t="s">
        <v>6499</v>
      </c>
      <c r="C2076" s="9" t="s">
        <v>178</v>
      </c>
      <c r="D2076" s="185" t="s">
        <v>1559</v>
      </c>
      <c r="E2076" s="188" t="s">
        <v>1560</v>
      </c>
      <c r="F2076" s="9" t="s">
        <v>83</v>
      </c>
      <c r="G2076" s="9" t="s">
        <v>147</v>
      </c>
      <c r="H2076" s="10">
        <v>0</v>
      </c>
      <c r="I2076" s="11">
        <v>2</v>
      </c>
      <c r="J2076" s="24">
        <v>0</v>
      </c>
      <c r="K2076" s="20"/>
      <c r="L2076" s="14">
        <v>0</v>
      </c>
      <c r="N2076" s="21">
        <v>0</v>
      </c>
      <c r="P2076" s="21">
        <v>0</v>
      </c>
      <c r="R2076" s="21">
        <v>0</v>
      </c>
      <c r="T2076" s="21">
        <v>0</v>
      </c>
      <c r="V2076" s="21">
        <v>0</v>
      </c>
      <c r="X2076" s="21">
        <v>0</v>
      </c>
      <c r="Z2076" s="21">
        <v>80388</v>
      </c>
      <c r="AB2076" s="22">
        <v>80388</v>
      </c>
      <c r="AD2076" s="5" t="str">
        <f t="shared" si="32"/>
        <v>No</v>
      </c>
      <c r="AF2076" s="28"/>
      <c r="AG2076" s="21"/>
    </row>
    <row r="2077" spans="1:33">
      <c r="A2077" s="8" t="s">
        <v>6706</v>
      </c>
      <c r="B2077" s="8" t="s">
        <v>6707</v>
      </c>
      <c r="C2077" s="9" t="s">
        <v>39</v>
      </c>
      <c r="D2077" s="185" t="s">
        <v>6708</v>
      </c>
      <c r="E2077" s="188">
        <v>99334</v>
      </c>
      <c r="F2077" s="9" t="s">
        <v>36</v>
      </c>
      <c r="G2077" s="9" t="s">
        <v>5756</v>
      </c>
      <c r="H2077" s="10">
        <v>0</v>
      </c>
      <c r="I2077" s="11">
        <v>2</v>
      </c>
      <c r="J2077" s="24">
        <v>0</v>
      </c>
      <c r="K2077" s="20"/>
      <c r="L2077" s="14">
        <v>0</v>
      </c>
      <c r="N2077" s="21">
        <v>0</v>
      </c>
      <c r="P2077" s="21">
        <v>0</v>
      </c>
      <c r="R2077" s="21">
        <v>0</v>
      </c>
      <c r="T2077" s="21">
        <v>0</v>
      </c>
      <c r="V2077" s="21">
        <v>0</v>
      </c>
      <c r="X2077" s="21">
        <v>0</v>
      </c>
      <c r="Z2077" s="21">
        <v>0</v>
      </c>
      <c r="AB2077" s="22">
        <v>0</v>
      </c>
      <c r="AD2077" s="5" t="str">
        <f t="shared" si="32"/>
        <v>No</v>
      </c>
      <c r="AF2077" s="28"/>
      <c r="AG2077" s="21"/>
    </row>
    <row r="2078" spans="1:33">
      <c r="A2078" s="8" t="s">
        <v>196</v>
      </c>
      <c r="B2078" s="8" t="s">
        <v>197</v>
      </c>
      <c r="C2078" s="9" t="s">
        <v>103</v>
      </c>
      <c r="D2078" s="185">
        <v>4123</v>
      </c>
      <c r="E2078" s="188">
        <v>40123</v>
      </c>
      <c r="F2078" s="9" t="s">
        <v>83</v>
      </c>
      <c r="G2078" s="9" t="s">
        <v>5756</v>
      </c>
      <c r="H2078" s="10">
        <v>2148346</v>
      </c>
      <c r="I2078" s="11">
        <v>2</v>
      </c>
      <c r="J2078" s="24">
        <v>0</v>
      </c>
      <c r="K2078" s="20"/>
      <c r="L2078" s="14">
        <v>0</v>
      </c>
      <c r="N2078" s="21">
        <v>0</v>
      </c>
      <c r="P2078" s="21">
        <v>0</v>
      </c>
      <c r="R2078" s="21">
        <v>0</v>
      </c>
      <c r="T2078" s="21">
        <v>0</v>
      </c>
      <c r="V2078" s="21">
        <v>0</v>
      </c>
      <c r="X2078" s="21">
        <v>0</v>
      </c>
      <c r="Z2078" s="21">
        <v>0</v>
      </c>
      <c r="AB2078" s="22">
        <v>0</v>
      </c>
      <c r="AD2078" s="5" t="str">
        <f t="shared" si="32"/>
        <v>No</v>
      </c>
      <c r="AF2078" s="28"/>
      <c r="AG2078" s="21"/>
    </row>
    <row r="2079" spans="1:33">
      <c r="A2079" s="8" t="s">
        <v>4978</v>
      </c>
      <c r="B2079" s="8" t="s">
        <v>4979</v>
      </c>
      <c r="C2079" s="9" t="s">
        <v>91</v>
      </c>
      <c r="D2079" s="185" t="s">
        <v>4980</v>
      </c>
      <c r="E2079" s="188" t="s">
        <v>4981</v>
      </c>
      <c r="F2079" s="9" t="s">
        <v>83</v>
      </c>
      <c r="G2079" s="9" t="s">
        <v>147</v>
      </c>
      <c r="H2079" s="10">
        <v>0</v>
      </c>
      <c r="I2079" s="11">
        <v>2</v>
      </c>
      <c r="J2079" s="24">
        <v>0</v>
      </c>
      <c r="K2079" s="20"/>
      <c r="L2079" s="14">
        <v>0</v>
      </c>
      <c r="N2079" s="21">
        <v>0</v>
      </c>
      <c r="P2079" s="21">
        <v>0</v>
      </c>
      <c r="R2079" s="21">
        <v>0</v>
      </c>
      <c r="T2079" s="21">
        <v>0</v>
      </c>
      <c r="V2079" s="21">
        <v>0</v>
      </c>
      <c r="X2079" s="21">
        <v>0</v>
      </c>
      <c r="Z2079" s="21">
        <v>334387</v>
      </c>
      <c r="AB2079" s="22">
        <v>334387</v>
      </c>
      <c r="AD2079" s="5" t="str">
        <f t="shared" si="32"/>
        <v>No</v>
      </c>
      <c r="AF2079" s="28"/>
      <c r="AG2079" s="21"/>
    </row>
    <row r="2080" spans="1:33">
      <c r="A2080" s="8" t="s">
        <v>4843</v>
      </c>
      <c r="B2080" s="8" t="s">
        <v>4844</v>
      </c>
      <c r="C2080" s="9" t="s">
        <v>87</v>
      </c>
      <c r="D2080" s="185" t="s">
        <v>4845</v>
      </c>
      <c r="E2080" s="188" t="s">
        <v>4846</v>
      </c>
      <c r="F2080" s="9" t="s">
        <v>157</v>
      </c>
      <c r="G2080" s="9" t="s">
        <v>147</v>
      </c>
      <c r="H2080" s="10">
        <v>0</v>
      </c>
      <c r="I2080" s="11">
        <v>2</v>
      </c>
      <c r="J2080" s="24">
        <v>0</v>
      </c>
      <c r="K2080" s="20"/>
      <c r="L2080" s="14">
        <v>0</v>
      </c>
      <c r="N2080" s="21">
        <v>0</v>
      </c>
      <c r="P2080" s="21">
        <v>0</v>
      </c>
      <c r="R2080" s="21">
        <v>0</v>
      </c>
      <c r="T2080" s="21">
        <v>0</v>
      </c>
      <c r="V2080" s="21">
        <v>0</v>
      </c>
      <c r="X2080" s="21">
        <v>0</v>
      </c>
      <c r="Z2080" s="21">
        <v>295753</v>
      </c>
      <c r="AB2080" s="22">
        <v>295753</v>
      </c>
      <c r="AD2080" s="5" t="str">
        <f t="shared" si="32"/>
        <v>No</v>
      </c>
      <c r="AF2080" s="28"/>
      <c r="AG2080" s="21"/>
    </row>
    <row r="2081" spans="1:33">
      <c r="A2081" s="8" t="s">
        <v>6009</v>
      </c>
      <c r="B2081" s="8" t="s">
        <v>6112</v>
      </c>
      <c r="C2081" s="9" t="s">
        <v>120</v>
      </c>
      <c r="D2081" s="185"/>
      <c r="E2081" s="188" t="s">
        <v>6010</v>
      </c>
      <c r="F2081" s="9" t="s">
        <v>88</v>
      </c>
      <c r="G2081" s="9" t="s">
        <v>147</v>
      </c>
      <c r="H2081" s="10">
        <v>0</v>
      </c>
      <c r="I2081" s="11">
        <v>2</v>
      </c>
      <c r="J2081" s="24">
        <v>0</v>
      </c>
      <c r="K2081" s="20"/>
      <c r="L2081" s="14">
        <v>0</v>
      </c>
      <c r="N2081" s="21">
        <v>0</v>
      </c>
      <c r="P2081" s="21">
        <v>0</v>
      </c>
      <c r="R2081" s="21">
        <v>0</v>
      </c>
      <c r="T2081" s="21">
        <v>0</v>
      </c>
      <c r="V2081" s="21">
        <v>0</v>
      </c>
      <c r="X2081" s="21">
        <v>0</v>
      </c>
      <c r="Z2081" s="21">
        <v>46788</v>
      </c>
      <c r="AB2081" s="22">
        <v>46788</v>
      </c>
      <c r="AD2081" s="5" t="str">
        <f t="shared" si="32"/>
        <v>No</v>
      </c>
      <c r="AF2081" s="28"/>
      <c r="AG2081" s="21"/>
    </row>
    <row r="2082" spans="1:33">
      <c r="A2082" s="8" t="s">
        <v>2100</v>
      </c>
      <c r="B2082" s="8" t="s">
        <v>957</v>
      </c>
      <c r="C2082" s="9" t="s">
        <v>275</v>
      </c>
      <c r="D2082" s="185" t="s">
        <v>2101</v>
      </c>
      <c r="E2082" s="188" t="s">
        <v>2102</v>
      </c>
      <c r="F2082" s="9" t="s">
        <v>83</v>
      </c>
      <c r="G2082" s="9" t="s">
        <v>147</v>
      </c>
      <c r="H2082" s="10">
        <v>0</v>
      </c>
      <c r="I2082" s="11">
        <v>2</v>
      </c>
      <c r="J2082" s="24">
        <v>0</v>
      </c>
      <c r="K2082" s="20"/>
      <c r="L2082" s="14">
        <v>0</v>
      </c>
      <c r="N2082" s="21">
        <v>0</v>
      </c>
      <c r="P2082" s="21">
        <v>0</v>
      </c>
      <c r="R2082" s="21">
        <v>0</v>
      </c>
      <c r="T2082" s="21">
        <v>0</v>
      </c>
      <c r="V2082" s="21">
        <v>0</v>
      </c>
      <c r="X2082" s="21">
        <v>0</v>
      </c>
      <c r="Z2082" s="21">
        <v>6878</v>
      </c>
      <c r="AB2082" s="22">
        <v>6878</v>
      </c>
      <c r="AD2082" s="5" t="str">
        <f t="shared" si="32"/>
        <v>No</v>
      </c>
      <c r="AF2082" s="28"/>
      <c r="AG2082" s="21"/>
    </row>
    <row r="2083" spans="1:33">
      <c r="A2083" s="8" t="s">
        <v>2340</v>
      </c>
      <c r="B2083" s="8" t="s">
        <v>2341</v>
      </c>
      <c r="C2083" s="9" t="s">
        <v>106</v>
      </c>
      <c r="D2083" s="185" t="s">
        <v>2342</v>
      </c>
      <c r="E2083" s="188" t="s">
        <v>2343</v>
      </c>
      <c r="F2083" s="9" t="s">
        <v>83</v>
      </c>
      <c r="G2083" s="9" t="s">
        <v>147</v>
      </c>
      <c r="H2083" s="10">
        <v>0</v>
      </c>
      <c r="I2083" s="11">
        <v>2</v>
      </c>
      <c r="J2083" s="24">
        <v>0</v>
      </c>
      <c r="K2083" s="20"/>
      <c r="L2083" s="14">
        <v>0</v>
      </c>
      <c r="N2083" s="21">
        <v>0</v>
      </c>
      <c r="P2083" s="21">
        <v>0</v>
      </c>
      <c r="R2083" s="21">
        <v>0</v>
      </c>
      <c r="T2083" s="21">
        <v>0</v>
      </c>
      <c r="V2083" s="21">
        <v>0</v>
      </c>
      <c r="X2083" s="21">
        <v>0</v>
      </c>
      <c r="Z2083" s="21">
        <v>1565</v>
      </c>
      <c r="AB2083" s="22">
        <v>1565</v>
      </c>
      <c r="AD2083" s="5" t="str">
        <f t="shared" si="32"/>
        <v>No</v>
      </c>
      <c r="AF2083" s="28"/>
      <c r="AG2083" s="21"/>
    </row>
    <row r="2084" spans="1:33">
      <c r="A2084" s="8" t="s">
        <v>2507</v>
      </c>
      <c r="B2084" s="8" t="s">
        <v>2508</v>
      </c>
      <c r="C2084" s="9" t="s">
        <v>79</v>
      </c>
      <c r="D2084" s="185" t="s">
        <v>2509</v>
      </c>
      <c r="E2084" s="188">
        <v>99394</v>
      </c>
      <c r="F2084" s="9" t="s">
        <v>36</v>
      </c>
      <c r="G2084" s="9" t="s">
        <v>5756</v>
      </c>
      <c r="H2084" s="10">
        <v>0</v>
      </c>
      <c r="I2084" s="11">
        <v>2</v>
      </c>
      <c r="J2084" s="24">
        <v>0</v>
      </c>
      <c r="K2084" s="20"/>
      <c r="L2084" s="14">
        <v>0</v>
      </c>
      <c r="N2084" s="21">
        <v>0</v>
      </c>
      <c r="P2084" s="21">
        <v>0</v>
      </c>
      <c r="R2084" s="21">
        <v>0</v>
      </c>
      <c r="T2084" s="21">
        <v>0</v>
      </c>
      <c r="V2084" s="21">
        <v>0</v>
      </c>
      <c r="X2084" s="21">
        <v>0</v>
      </c>
      <c r="Z2084" s="21">
        <v>0</v>
      </c>
      <c r="AB2084" s="22">
        <v>0</v>
      </c>
      <c r="AD2084" s="5" t="str">
        <f t="shared" si="32"/>
        <v>No</v>
      </c>
      <c r="AF2084" s="28"/>
      <c r="AG2084" s="21"/>
    </row>
    <row r="2085" spans="1:33">
      <c r="A2085" s="8" t="s">
        <v>3810</v>
      </c>
      <c r="B2085" s="8" t="s">
        <v>3811</v>
      </c>
      <c r="C2085" s="9" t="s">
        <v>278</v>
      </c>
      <c r="D2085" s="185" t="s">
        <v>3812</v>
      </c>
      <c r="E2085" s="188" t="s">
        <v>3813</v>
      </c>
      <c r="F2085" s="9" t="s">
        <v>83</v>
      </c>
      <c r="G2085" s="9" t="s">
        <v>147</v>
      </c>
      <c r="H2085" s="10">
        <v>0</v>
      </c>
      <c r="I2085" s="11">
        <v>2</v>
      </c>
      <c r="J2085" s="24">
        <v>0</v>
      </c>
      <c r="K2085" s="20"/>
      <c r="L2085" s="14">
        <v>0</v>
      </c>
      <c r="N2085" s="21">
        <v>0</v>
      </c>
      <c r="P2085" s="21">
        <v>0</v>
      </c>
      <c r="R2085" s="21">
        <v>0</v>
      </c>
      <c r="T2085" s="21">
        <v>0</v>
      </c>
      <c r="V2085" s="21">
        <v>0</v>
      </c>
      <c r="X2085" s="21">
        <v>0</v>
      </c>
      <c r="Z2085" s="21">
        <v>4881</v>
      </c>
      <c r="AB2085" s="22">
        <v>4881</v>
      </c>
      <c r="AD2085" s="5" t="str">
        <f t="shared" si="32"/>
        <v>No</v>
      </c>
      <c r="AF2085" s="28"/>
      <c r="AG2085" s="21"/>
    </row>
    <row r="2086" spans="1:33">
      <c r="A2086" s="8" t="s">
        <v>6328</v>
      </c>
      <c r="B2086" s="8" t="s">
        <v>6329</v>
      </c>
      <c r="C2086" s="9" t="s">
        <v>171</v>
      </c>
      <c r="D2086" s="185"/>
      <c r="E2086" s="188">
        <v>40250</v>
      </c>
      <c r="F2086" s="9" t="s">
        <v>83</v>
      </c>
      <c r="G2086" s="9" t="s">
        <v>5756</v>
      </c>
      <c r="H2086" s="10">
        <v>5502379</v>
      </c>
      <c r="I2086" s="11">
        <v>2</v>
      </c>
      <c r="J2086" s="24">
        <v>0</v>
      </c>
      <c r="K2086" s="20"/>
      <c r="L2086" s="14">
        <v>0</v>
      </c>
      <c r="N2086" s="21">
        <v>0</v>
      </c>
      <c r="P2086" s="21">
        <v>0</v>
      </c>
      <c r="R2086" s="21">
        <v>0</v>
      </c>
      <c r="T2086" s="21">
        <v>0</v>
      </c>
      <c r="V2086" s="21">
        <v>0</v>
      </c>
      <c r="X2086" s="21">
        <v>0</v>
      </c>
      <c r="Z2086" s="21">
        <v>0</v>
      </c>
      <c r="AB2086" s="22">
        <v>0</v>
      </c>
      <c r="AD2086" s="5" t="str">
        <f t="shared" si="32"/>
        <v>No</v>
      </c>
      <c r="AF2086" s="28"/>
      <c r="AG2086" s="21"/>
    </row>
    <row r="2087" spans="1:33">
      <c r="A2087" s="8" t="s">
        <v>766</v>
      </c>
      <c r="B2087" s="8" t="s">
        <v>767</v>
      </c>
      <c r="C2087" s="9" t="s">
        <v>129</v>
      </c>
      <c r="D2087" s="185" t="s">
        <v>768</v>
      </c>
      <c r="E2087" s="188" t="s">
        <v>769</v>
      </c>
      <c r="F2087" s="9" t="s">
        <v>83</v>
      </c>
      <c r="G2087" s="9" t="s">
        <v>147</v>
      </c>
      <c r="H2087" s="10">
        <v>0</v>
      </c>
      <c r="I2087" s="11">
        <v>2</v>
      </c>
      <c r="J2087" s="24">
        <v>0</v>
      </c>
      <c r="K2087" s="20"/>
      <c r="L2087" s="14">
        <v>0</v>
      </c>
      <c r="N2087" s="21">
        <v>0</v>
      </c>
      <c r="P2087" s="21">
        <v>0</v>
      </c>
      <c r="R2087" s="21">
        <v>0</v>
      </c>
      <c r="T2087" s="21">
        <v>0</v>
      </c>
      <c r="V2087" s="21">
        <v>0</v>
      </c>
      <c r="X2087" s="21">
        <v>0</v>
      </c>
      <c r="Z2087" s="21">
        <v>0</v>
      </c>
      <c r="AB2087" s="22">
        <v>0</v>
      </c>
      <c r="AD2087" s="5" t="str">
        <f t="shared" si="32"/>
        <v>No</v>
      </c>
      <c r="AF2087" s="28"/>
      <c r="AG2087" s="21"/>
    </row>
    <row r="2088" spans="1:33">
      <c r="A2088" s="8" t="s">
        <v>2758</v>
      </c>
      <c r="B2088" s="8" t="s">
        <v>1198</v>
      </c>
      <c r="C2088" s="9" t="s">
        <v>65</v>
      </c>
      <c r="D2088" s="185" t="s">
        <v>2759</v>
      </c>
      <c r="E2088" s="188" t="s">
        <v>2760</v>
      </c>
      <c r="F2088" s="9" t="s">
        <v>83</v>
      </c>
      <c r="G2088" s="9" t="s">
        <v>147</v>
      </c>
      <c r="H2088" s="10">
        <v>0</v>
      </c>
      <c r="I2088" s="11">
        <v>2</v>
      </c>
      <c r="J2088" s="24">
        <v>0</v>
      </c>
      <c r="K2088" s="20"/>
      <c r="L2088" s="14">
        <v>0</v>
      </c>
      <c r="N2088" s="21">
        <v>0</v>
      </c>
      <c r="P2088" s="21">
        <v>0</v>
      </c>
      <c r="R2088" s="21">
        <v>0</v>
      </c>
      <c r="T2088" s="21">
        <v>0</v>
      </c>
      <c r="V2088" s="21">
        <v>0</v>
      </c>
      <c r="X2088" s="21">
        <v>0</v>
      </c>
      <c r="Z2088" s="21">
        <v>6633</v>
      </c>
      <c r="AB2088" s="22">
        <v>6633</v>
      </c>
      <c r="AD2088" s="5" t="str">
        <f t="shared" si="32"/>
        <v>No</v>
      </c>
      <c r="AF2088" s="28"/>
      <c r="AG2088" s="21"/>
    </row>
    <row r="2089" spans="1:33">
      <c r="A2089" s="8" t="s">
        <v>6345</v>
      </c>
      <c r="B2089" s="8" t="s">
        <v>6346</v>
      </c>
      <c r="C2089" s="9" t="s">
        <v>91</v>
      </c>
      <c r="D2089" s="185"/>
      <c r="E2089" s="188">
        <v>90280</v>
      </c>
      <c r="F2089" s="9" t="s">
        <v>83</v>
      </c>
      <c r="G2089" s="9" t="s">
        <v>5756</v>
      </c>
      <c r="H2089" s="10">
        <v>12150996</v>
      </c>
      <c r="I2089" s="11">
        <v>2</v>
      </c>
      <c r="J2089" s="24">
        <v>0</v>
      </c>
      <c r="K2089" s="20"/>
      <c r="L2089" s="14">
        <v>0</v>
      </c>
      <c r="N2089" s="21">
        <v>0</v>
      </c>
      <c r="P2089" s="21">
        <v>0</v>
      </c>
      <c r="R2089" s="21">
        <v>0</v>
      </c>
      <c r="T2089" s="21">
        <v>0</v>
      </c>
      <c r="V2089" s="21">
        <v>0</v>
      </c>
      <c r="X2089" s="21">
        <v>0</v>
      </c>
      <c r="Z2089" s="21">
        <v>0</v>
      </c>
      <c r="AB2089" s="22">
        <v>0</v>
      </c>
      <c r="AD2089" s="5" t="str">
        <f t="shared" si="32"/>
        <v>No</v>
      </c>
      <c r="AF2089" s="28"/>
      <c r="AG2089" s="21"/>
    </row>
    <row r="2090" spans="1:33">
      <c r="A2090" s="8" t="s">
        <v>1397</v>
      </c>
      <c r="B2090" s="8" t="s">
        <v>1398</v>
      </c>
      <c r="C2090" s="9" t="s">
        <v>150</v>
      </c>
      <c r="D2090" s="185" t="s">
        <v>1399</v>
      </c>
      <c r="E2090" s="188" t="s">
        <v>1400</v>
      </c>
      <c r="F2090" s="9" t="s">
        <v>83</v>
      </c>
      <c r="G2090" s="9" t="s">
        <v>147</v>
      </c>
      <c r="H2090" s="10">
        <v>0</v>
      </c>
      <c r="I2090" s="11">
        <v>2</v>
      </c>
      <c r="J2090" s="24">
        <v>0</v>
      </c>
      <c r="K2090" s="20"/>
      <c r="L2090" s="14">
        <v>0</v>
      </c>
      <c r="N2090" s="21">
        <v>0</v>
      </c>
      <c r="P2090" s="21">
        <v>0</v>
      </c>
      <c r="R2090" s="21">
        <v>0</v>
      </c>
      <c r="T2090" s="21">
        <v>0</v>
      </c>
      <c r="V2090" s="21">
        <v>0</v>
      </c>
      <c r="X2090" s="21">
        <v>0</v>
      </c>
      <c r="Z2090" s="21">
        <v>1859</v>
      </c>
      <c r="AB2090" s="22">
        <v>1859</v>
      </c>
      <c r="AD2090" s="5" t="str">
        <f t="shared" si="32"/>
        <v>No</v>
      </c>
      <c r="AF2090" s="28"/>
      <c r="AG2090" s="21"/>
    </row>
    <row r="2091" spans="1:33">
      <c r="A2091" s="8" t="s">
        <v>6305</v>
      </c>
      <c r="B2091" s="8" t="s">
        <v>6306</v>
      </c>
      <c r="C2091" s="9" t="s">
        <v>91</v>
      </c>
      <c r="D2091" s="185"/>
      <c r="E2091" s="188">
        <v>90288</v>
      </c>
      <c r="F2091" s="9" t="s">
        <v>83</v>
      </c>
      <c r="G2091" s="9" t="s">
        <v>5756</v>
      </c>
      <c r="H2091" s="10">
        <v>12150996</v>
      </c>
      <c r="I2091" s="11">
        <v>2</v>
      </c>
      <c r="J2091" s="24">
        <v>0</v>
      </c>
      <c r="K2091" s="20"/>
      <c r="L2091" s="14">
        <v>0</v>
      </c>
      <c r="N2091" s="21">
        <v>0</v>
      </c>
      <c r="P2091" s="21">
        <v>0</v>
      </c>
      <c r="R2091" s="21">
        <v>0</v>
      </c>
      <c r="T2091" s="21">
        <v>0</v>
      </c>
      <c r="V2091" s="21">
        <v>0</v>
      </c>
      <c r="X2091" s="21">
        <v>0</v>
      </c>
      <c r="Z2091" s="21">
        <v>0</v>
      </c>
      <c r="AB2091" s="22">
        <v>0</v>
      </c>
      <c r="AD2091" s="5" t="str">
        <f t="shared" si="32"/>
        <v>No</v>
      </c>
      <c r="AF2091" s="28"/>
      <c r="AG2091" s="21"/>
    </row>
    <row r="2092" spans="1:33">
      <c r="A2092" s="8" t="s">
        <v>6338</v>
      </c>
      <c r="B2092" s="8" t="s">
        <v>6339</v>
      </c>
      <c r="C2092" s="9" t="s">
        <v>171</v>
      </c>
      <c r="D2092" s="185"/>
      <c r="E2092" s="188">
        <v>40253</v>
      </c>
      <c r="F2092" s="9" t="s">
        <v>83</v>
      </c>
      <c r="G2092" s="9" t="s">
        <v>5756</v>
      </c>
      <c r="H2092" s="10">
        <v>5502379</v>
      </c>
      <c r="I2092" s="11">
        <v>2</v>
      </c>
      <c r="J2092" s="24">
        <v>0</v>
      </c>
      <c r="K2092" s="20"/>
      <c r="L2092" s="14">
        <v>0</v>
      </c>
      <c r="N2092" s="21">
        <v>0</v>
      </c>
      <c r="P2092" s="21">
        <v>0</v>
      </c>
      <c r="R2092" s="21">
        <v>0</v>
      </c>
      <c r="T2092" s="21">
        <v>0</v>
      </c>
      <c r="V2092" s="21">
        <v>0</v>
      </c>
      <c r="X2092" s="21">
        <v>0</v>
      </c>
      <c r="Z2092" s="21">
        <v>0</v>
      </c>
      <c r="AB2092" s="22">
        <v>0</v>
      </c>
      <c r="AD2092" s="5" t="str">
        <f t="shared" si="32"/>
        <v>No</v>
      </c>
      <c r="AF2092" s="28"/>
      <c r="AG2092" s="21"/>
    </row>
    <row r="2093" spans="1:33">
      <c r="A2093" s="8" t="s">
        <v>2360</v>
      </c>
      <c r="B2093" s="8" t="s">
        <v>1035</v>
      </c>
      <c r="C2093" s="9" t="s">
        <v>42</v>
      </c>
      <c r="D2093" s="185">
        <v>2143</v>
      </c>
      <c r="E2093" s="188">
        <v>20143</v>
      </c>
      <c r="F2093" s="9" t="s">
        <v>83</v>
      </c>
      <c r="G2093" s="9" t="s">
        <v>5756</v>
      </c>
      <c r="H2093" s="10">
        <v>423566</v>
      </c>
      <c r="I2093" s="11">
        <v>2</v>
      </c>
      <c r="J2093" s="24">
        <v>0</v>
      </c>
      <c r="K2093" s="20"/>
      <c r="L2093" s="14">
        <v>0</v>
      </c>
      <c r="N2093" s="21">
        <v>0</v>
      </c>
      <c r="P2093" s="21">
        <v>0</v>
      </c>
      <c r="R2093" s="21">
        <v>0</v>
      </c>
      <c r="T2093" s="21">
        <v>0</v>
      </c>
      <c r="V2093" s="21">
        <v>0</v>
      </c>
      <c r="X2093" s="21">
        <v>0</v>
      </c>
      <c r="Z2093" s="21">
        <v>11853</v>
      </c>
      <c r="AB2093" s="22">
        <v>11853</v>
      </c>
      <c r="AD2093" s="5" t="str">
        <f t="shared" si="32"/>
        <v>No</v>
      </c>
      <c r="AF2093" s="28"/>
      <c r="AG2093" s="21"/>
    </row>
    <row r="2094" spans="1:33">
      <c r="A2094" s="8" t="s">
        <v>6326</v>
      </c>
      <c r="B2094" s="8" t="s">
        <v>6327</v>
      </c>
      <c r="C2094" s="9" t="s">
        <v>171</v>
      </c>
      <c r="D2094" s="185"/>
      <c r="E2094" s="188">
        <v>40261</v>
      </c>
      <c r="F2094" s="9" t="s">
        <v>83</v>
      </c>
      <c r="G2094" s="9" t="s">
        <v>5756</v>
      </c>
      <c r="H2094" s="10">
        <v>5502379</v>
      </c>
      <c r="I2094" s="11">
        <v>2</v>
      </c>
      <c r="J2094" s="24">
        <v>0</v>
      </c>
      <c r="K2094" s="20"/>
      <c r="L2094" s="14">
        <v>0</v>
      </c>
      <c r="N2094" s="21">
        <v>0</v>
      </c>
      <c r="P2094" s="21">
        <v>0</v>
      </c>
      <c r="R2094" s="21">
        <v>0</v>
      </c>
      <c r="T2094" s="21">
        <v>0</v>
      </c>
      <c r="V2094" s="21">
        <v>0</v>
      </c>
      <c r="X2094" s="21">
        <v>0</v>
      </c>
      <c r="Z2094" s="21">
        <v>0</v>
      </c>
      <c r="AB2094" s="22">
        <v>0</v>
      </c>
      <c r="AD2094" s="5" t="str">
        <f t="shared" si="32"/>
        <v>No</v>
      </c>
      <c r="AF2094" s="28"/>
      <c r="AG2094" s="21"/>
    </row>
    <row r="2095" spans="1:33">
      <c r="A2095" s="8" t="s">
        <v>5928</v>
      </c>
      <c r="B2095" s="8" t="s">
        <v>6075</v>
      </c>
      <c r="C2095" s="9" t="s">
        <v>163</v>
      </c>
      <c r="D2095" s="185">
        <v>1157</v>
      </c>
      <c r="E2095" s="188">
        <v>10179</v>
      </c>
      <c r="F2095" s="9" t="s">
        <v>83</v>
      </c>
      <c r="G2095" s="9" t="s">
        <v>5756</v>
      </c>
      <c r="H2095" s="10">
        <v>4181019</v>
      </c>
      <c r="I2095" s="11">
        <v>2</v>
      </c>
      <c r="J2095" s="24">
        <v>0</v>
      </c>
      <c r="K2095" s="20"/>
      <c r="L2095" s="14">
        <v>0</v>
      </c>
      <c r="N2095" s="21">
        <v>0</v>
      </c>
      <c r="P2095" s="21">
        <v>0</v>
      </c>
      <c r="R2095" s="21">
        <v>0</v>
      </c>
      <c r="T2095" s="21">
        <v>0</v>
      </c>
      <c r="V2095" s="21">
        <v>0</v>
      </c>
      <c r="X2095" s="21">
        <v>0</v>
      </c>
      <c r="Z2095" s="21">
        <v>54080</v>
      </c>
      <c r="AB2095" s="22">
        <v>54080</v>
      </c>
      <c r="AD2095" s="5" t="str">
        <f t="shared" si="32"/>
        <v>No</v>
      </c>
      <c r="AF2095" s="28"/>
      <c r="AG2095" s="21"/>
    </row>
    <row r="2096" spans="1:33">
      <c r="A2096" s="8" t="s">
        <v>5593</v>
      </c>
      <c r="B2096" s="8" t="s">
        <v>5594</v>
      </c>
      <c r="C2096" s="9" t="s">
        <v>254</v>
      </c>
      <c r="D2096" s="185" t="s">
        <v>5595</v>
      </c>
      <c r="E2096" s="188" t="s">
        <v>5596</v>
      </c>
      <c r="F2096" s="9" t="s">
        <v>83</v>
      </c>
      <c r="G2096" s="9" t="s">
        <v>147</v>
      </c>
      <c r="H2096" s="10">
        <v>0</v>
      </c>
      <c r="I2096" s="11">
        <v>2</v>
      </c>
      <c r="J2096" s="24">
        <v>0</v>
      </c>
      <c r="K2096" s="20"/>
      <c r="L2096" s="14">
        <v>0</v>
      </c>
      <c r="N2096" s="21">
        <v>0</v>
      </c>
      <c r="P2096" s="21">
        <v>0</v>
      </c>
      <c r="R2096" s="21">
        <v>0</v>
      </c>
      <c r="T2096" s="21">
        <v>0</v>
      </c>
      <c r="V2096" s="21">
        <v>0</v>
      </c>
      <c r="X2096" s="21">
        <v>0</v>
      </c>
      <c r="Z2096" s="21">
        <v>0</v>
      </c>
      <c r="AB2096" s="22">
        <v>0</v>
      </c>
      <c r="AD2096" s="5" t="str">
        <f t="shared" si="32"/>
        <v>No</v>
      </c>
      <c r="AF2096" s="28"/>
      <c r="AG2096" s="21"/>
    </row>
    <row r="2097" spans="1:33">
      <c r="A2097" s="8" t="s">
        <v>6701</v>
      </c>
      <c r="B2097" s="8" t="s">
        <v>2991</v>
      </c>
      <c r="C2097" s="9" t="s">
        <v>168</v>
      </c>
      <c r="D2097" s="185" t="s">
        <v>5244</v>
      </c>
      <c r="E2097" s="188" t="s">
        <v>5245</v>
      </c>
      <c r="F2097" s="9" t="s">
        <v>88</v>
      </c>
      <c r="G2097" s="9" t="s">
        <v>147</v>
      </c>
      <c r="H2097" s="10">
        <v>0</v>
      </c>
      <c r="I2097" s="11">
        <v>2</v>
      </c>
      <c r="J2097" s="24">
        <v>0</v>
      </c>
      <c r="K2097" s="20"/>
      <c r="L2097" s="14">
        <v>0</v>
      </c>
      <c r="N2097" s="21">
        <v>0</v>
      </c>
      <c r="P2097" s="21">
        <v>0</v>
      </c>
      <c r="R2097" s="21">
        <v>0</v>
      </c>
      <c r="T2097" s="21">
        <v>0</v>
      </c>
      <c r="V2097" s="21">
        <v>0</v>
      </c>
      <c r="X2097" s="21">
        <v>0</v>
      </c>
      <c r="Z2097" s="21">
        <v>110587</v>
      </c>
      <c r="AB2097" s="22">
        <v>110587</v>
      </c>
      <c r="AD2097" s="5" t="str">
        <f t="shared" si="32"/>
        <v>No</v>
      </c>
      <c r="AF2097" s="28"/>
      <c r="AG2097" s="21"/>
    </row>
    <row r="2098" spans="1:33">
      <c r="A2098" s="8" t="s">
        <v>6700</v>
      </c>
      <c r="B2098" s="8" t="s">
        <v>975</v>
      </c>
      <c r="C2098" s="9" t="s">
        <v>129</v>
      </c>
      <c r="D2098" s="185" t="s">
        <v>976</v>
      </c>
      <c r="E2098" s="188" t="s">
        <v>977</v>
      </c>
      <c r="F2098" s="9" t="s">
        <v>83</v>
      </c>
      <c r="G2098" s="9" t="s">
        <v>147</v>
      </c>
      <c r="H2098" s="10">
        <v>0</v>
      </c>
      <c r="I2098" s="11">
        <v>2</v>
      </c>
      <c r="J2098" s="24">
        <v>0</v>
      </c>
      <c r="K2098" s="20"/>
      <c r="L2098" s="14">
        <v>0</v>
      </c>
      <c r="N2098" s="21">
        <v>0</v>
      </c>
      <c r="P2098" s="21">
        <v>0</v>
      </c>
      <c r="R2098" s="21">
        <v>0</v>
      </c>
      <c r="T2098" s="21">
        <v>0</v>
      </c>
      <c r="V2098" s="21">
        <v>0</v>
      </c>
      <c r="X2098" s="21">
        <v>0</v>
      </c>
      <c r="Z2098" s="21">
        <v>0</v>
      </c>
      <c r="AB2098" s="22">
        <v>0</v>
      </c>
      <c r="AD2098" s="5" t="str">
        <f t="shared" si="32"/>
        <v>No</v>
      </c>
      <c r="AF2098" s="28"/>
      <c r="AG2098" s="21"/>
    </row>
    <row r="2099" spans="1:33">
      <c r="A2099" s="8" t="s">
        <v>2321</v>
      </c>
      <c r="B2099" s="8" t="s">
        <v>2322</v>
      </c>
      <c r="C2099" s="9" t="s">
        <v>106</v>
      </c>
      <c r="D2099" s="185" t="s">
        <v>2323</v>
      </c>
      <c r="E2099" s="188" t="s">
        <v>2324</v>
      </c>
      <c r="F2099" s="9" t="s">
        <v>83</v>
      </c>
      <c r="G2099" s="9" t="s">
        <v>147</v>
      </c>
      <c r="H2099" s="10">
        <v>0</v>
      </c>
      <c r="I2099" s="11">
        <v>2</v>
      </c>
      <c r="J2099" s="24">
        <v>0</v>
      </c>
      <c r="K2099" s="20"/>
      <c r="L2099" s="14">
        <v>0</v>
      </c>
      <c r="N2099" s="21">
        <v>0</v>
      </c>
      <c r="P2099" s="21">
        <v>0</v>
      </c>
      <c r="R2099" s="21">
        <v>0</v>
      </c>
      <c r="T2099" s="21">
        <v>0</v>
      </c>
      <c r="V2099" s="21">
        <v>0</v>
      </c>
      <c r="X2099" s="21">
        <v>0</v>
      </c>
      <c r="Z2099" s="21">
        <v>1959</v>
      </c>
      <c r="AB2099" s="22">
        <v>1959</v>
      </c>
      <c r="AD2099" s="5" t="str">
        <f t="shared" si="32"/>
        <v>No</v>
      </c>
      <c r="AF2099" s="28"/>
      <c r="AG2099" s="21"/>
    </row>
    <row r="2100" spans="1:33">
      <c r="A2100" s="8" t="s">
        <v>649</v>
      </c>
      <c r="B2100" s="8" t="s">
        <v>650</v>
      </c>
      <c r="C2100" s="9" t="s">
        <v>91</v>
      </c>
      <c r="D2100" s="185" t="s">
        <v>651</v>
      </c>
      <c r="E2100" s="188">
        <v>99358</v>
      </c>
      <c r="F2100" s="9" t="s">
        <v>36</v>
      </c>
      <c r="G2100" s="9" t="s">
        <v>5756</v>
      </c>
      <c r="H2100" s="10">
        <v>0</v>
      </c>
      <c r="I2100" s="11">
        <v>2</v>
      </c>
      <c r="J2100" s="24">
        <v>0</v>
      </c>
      <c r="K2100" s="20"/>
      <c r="L2100" s="14">
        <v>0</v>
      </c>
      <c r="N2100" s="21">
        <v>0</v>
      </c>
      <c r="P2100" s="21">
        <v>0</v>
      </c>
      <c r="R2100" s="21">
        <v>0</v>
      </c>
      <c r="T2100" s="21">
        <v>0</v>
      </c>
      <c r="V2100" s="21">
        <v>0</v>
      </c>
      <c r="X2100" s="21">
        <v>0</v>
      </c>
      <c r="Z2100" s="21">
        <v>0</v>
      </c>
      <c r="AB2100" s="22">
        <v>0</v>
      </c>
      <c r="AD2100" s="5" t="str">
        <f t="shared" si="32"/>
        <v>No</v>
      </c>
      <c r="AF2100" s="28"/>
      <c r="AG2100" s="21"/>
    </row>
    <row r="2101" spans="1:33">
      <c r="A2101" s="8" t="s">
        <v>5100</v>
      </c>
      <c r="B2101" s="8" t="s">
        <v>2978</v>
      </c>
      <c r="C2101" s="9" t="s">
        <v>87</v>
      </c>
      <c r="D2101" s="185">
        <v>28</v>
      </c>
      <c r="E2101" s="188">
        <v>28</v>
      </c>
      <c r="F2101" s="9" t="s">
        <v>83</v>
      </c>
      <c r="G2101" s="9" t="s">
        <v>84</v>
      </c>
      <c r="H2101" s="10">
        <v>3059393</v>
      </c>
      <c r="I2101" s="11">
        <v>2</v>
      </c>
      <c r="J2101" s="24">
        <v>0</v>
      </c>
      <c r="K2101" s="20"/>
      <c r="L2101" s="14">
        <v>0</v>
      </c>
      <c r="N2101" s="21">
        <v>0</v>
      </c>
      <c r="P2101" s="21">
        <v>0</v>
      </c>
      <c r="R2101" s="21">
        <v>571964</v>
      </c>
      <c r="T2101" s="21">
        <v>0</v>
      </c>
      <c r="V2101" s="21">
        <v>0</v>
      </c>
      <c r="X2101" s="21">
        <v>0</v>
      </c>
      <c r="Z2101" s="21">
        <v>0</v>
      </c>
      <c r="AB2101" s="22">
        <v>571964</v>
      </c>
      <c r="AD2101" s="5" t="str">
        <f t="shared" si="32"/>
        <v>No</v>
      </c>
      <c r="AF2101" s="28"/>
      <c r="AG2101" s="21"/>
    </row>
    <row r="2102" spans="1:33">
      <c r="A2102" s="8" t="s">
        <v>2045</v>
      </c>
      <c r="B2102" s="8" t="s">
        <v>6475</v>
      </c>
      <c r="C2102" s="9" t="s">
        <v>69</v>
      </c>
      <c r="D2102" s="185" t="s">
        <v>2046</v>
      </c>
      <c r="E2102" s="188" t="s">
        <v>2047</v>
      </c>
      <c r="F2102" s="9" t="s">
        <v>83</v>
      </c>
      <c r="G2102" s="9" t="s">
        <v>147</v>
      </c>
      <c r="H2102" s="10">
        <v>0</v>
      </c>
      <c r="I2102" s="11">
        <v>2</v>
      </c>
      <c r="J2102" s="24">
        <v>0</v>
      </c>
      <c r="K2102" s="20"/>
      <c r="L2102" s="14">
        <v>0</v>
      </c>
      <c r="N2102" s="21">
        <v>0</v>
      </c>
      <c r="P2102" s="21">
        <v>0</v>
      </c>
      <c r="R2102" s="21">
        <v>0</v>
      </c>
      <c r="T2102" s="21">
        <v>0</v>
      </c>
      <c r="V2102" s="21">
        <v>0</v>
      </c>
      <c r="X2102" s="21">
        <v>0</v>
      </c>
      <c r="Z2102" s="21">
        <v>41885</v>
      </c>
      <c r="AB2102" s="22">
        <v>41885</v>
      </c>
      <c r="AD2102" s="5" t="str">
        <f t="shared" si="32"/>
        <v>No</v>
      </c>
      <c r="AF2102" s="28"/>
      <c r="AG2102" s="21"/>
    </row>
    <row r="2103" spans="1:33">
      <c r="A2103" s="8" t="s">
        <v>3799</v>
      </c>
      <c r="B2103" s="8" t="s">
        <v>1372</v>
      </c>
      <c r="C2103" s="9" t="s">
        <v>278</v>
      </c>
      <c r="D2103" s="185" t="s">
        <v>3800</v>
      </c>
      <c r="E2103" s="188" t="s">
        <v>3801</v>
      </c>
      <c r="F2103" s="9" t="s">
        <v>157</v>
      </c>
      <c r="G2103" s="9" t="s">
        <v>147</v>
      </c>
      <c r="H2103" s="10">
        <v>0</v>
      </c>
      <c r="I2103" s="11">
        <v>2</v>
      </c>
      <c r="J2103" s="24">
        <v>0</v>
      </c>
      <c r="K2103" s="20"/>
      <c r="L2103" s="14">
        <v>0</v>
      </c>
      <c r="N2103" s="21">
        <v>0</v>
      </c>
      <c r="P2103" s="21">
        <v>0</v>
      </c>
      <c r="R2103" s="21">
        <v>0</v>
      </c>
      <c r="T2103" s="21">
        <v>0</v>
      </c>
      <c r="V2103" s="21">
        <v>0</v>
      </c>
      <c r="X2103" s="21">
        <v>0</v>
      </c>
      <c r="Z2103" s="21">
        <v>9919</v>
      </c>
      <c r="AB2103" s="22">
        <v>9919</v>
      </c>
      <c r="AD2103" s="5" t="str">
        <f t="shared" si="32"/>
        <v>No</v>
      </c>
      <c r="AF2103" s="28"/>
      <c r="AG2103" s="21"/>
    </row>
    <row r="2104" spans="1:33">
      <c r="A2104" s="8" t="s">
        <v>5296</v>
      </c>
      <c r="B2104" s="8" t="s">
        <v>5297</v>
      </c>
      <c r="C2104" s="9" t="s">
        <v>58</v>
      </c>
      <c r="D2104" s="185" t="s">
        <v>5298</v>
      </c>
      <c r="E2104" s="188" t="s">
        <v>5299</v>
      </c>
      <c r="F2104" s="9" t="s">
        <v>83</v>
      </c>
      <c r="G2104" s="9" t="s">
        <v>147</v>
      </c>
      <c r="H2104" s="10">
        <v>0</v>
      </c>
      <c r="I2104" s="11">
        <v>2</v>
      </c>
      <c r="J2104" s="24">
        <v>0</v>
      </c>
      <c r="K2104" s="20"/>
      <c r="L2104" s="14">
        <v>0</v>
      </c>
      <c r="N2104" s="21">
        <v>0</v>
      </c>
      <c r="P2104" s="21">
        <v>0</v>
      </c>
      <c r="R2104" s="21">
        <v>0</v>
      </c>
      <c r="T2104" s="21">
        <v>0</v>
      </c>
      <c r="V2104" s="21">
        <v>0</v>
      </c>
      <c r="X2104" s="21">
        <v>0</v>
      </c>
      <c r="Z2104" s="21">
        <v>26187</v>
      </c>
      <c r="AB2104" s="22">
        <v>26187</v>
      </c>
      <c r="AD2104" s="5" t="str">
        <f t="shared" si="32"/>
        <v>No</v>
      </c>
      <c r="AF2104" s="28"/>
      <c r="AG2104" s="21"/>
    </row>
    <row r="2105" spans="1:33">
      <c r="A2105" s="8" t="s">
        <v>505</v>
      </c>
      <c r="B2105" s="8" t="s">
        <v>506</v>
      </c>
      <c r="C2105" s="9" t="s">
        <v>58</v>
      </c>
      <c r="D2105" s="185">
        <v>5210</v>
      </c>
      <c r="E2105" s="188">
        <v>50210</v>
      </c>
      <c r="F2105" s="9" t="s">
        <v>83</v>
      </c>
      <c r="G2105" s="9" t="s">
        <v>5756</v>
      </c>
      <c r="H2105" s="10">
        <v>68444</v>
      </c>
      <c r="I2105" s="11">
        <v>2</v>
      </c>
      <c r="J2105" s="24">
        <v>0</v>
      </c>
      <c r="K2105" s="20"/>
      <c r="L2105" s="14">
        <v>0</v>
      </c>
      <c r="N2105" s="21">
        <v>0</v>
      </c>
      <c r="P2105" s="21">
        <v>0</v>
      </c>
      <c r="R2105" s="21">
        <v>0</v>
      </c>
      <c r="T2105" s="21">
        <v>0</v>
      </c>
      <c r="V2105" s="21">
        <v>0</v>
      </c>
      <c r="X2105" s="21">
        <v>0</v>
      </c>
      <c r="Z2105" s="21">
        <v>57325</v>
      </c>
      <c r="AB2105" s="22">
        <v>57325</v>
      </c>
      <c r="AD2105" s="5" t="str">
        <f t="shared" si="32"/>
        <v>No</v>
      </c>
      <c r="AF2105" s="28"/>
      <c r="AG2105" s="21"/>
    </row>
    <row r="2106" spans="1:33">
      <c r="A2106" s="8" t="s">
        <v>2253</v>
      </c>
      <c r="B2106" s="8" t="s">
        <v>2254</v>
      </c>
      <c r="C2106" s="9" t="s">
        <v>275</v>
      </c>
      <c r="D2106" s="185" t="s">
        <v>2255</v>
      </c>
      <c r="E2106" s="188" t="s">
        <v>2256</v>
      </c>
      <c r="F2106" s="9" t="s">
        <v>83</v>
      </c>
      <c r="G2106" s="9" t="s">
        <v>147</v>
      </c>
      <c r="H2106" s="10">
        <v>0</v>
      </c>
      <c r="I2106" s="11">
        <v>2</v>
      </c>
      <c r="J2106" s="24">
        <v>0</v>
      </c>
      <c r="K2106" s="20"/>
      <c r="L2106" s="14">
        <v>0</v>
      </c>
      <c r="N2106" s="21">
        <v>0</v>
      </c>
      <c r="P2106" s="21">
        <v>0</v>
      </c>
      <c r="R2106" s="21">
        <v>0</v>
      </c>
      <c r="T2106" s="21">
        <v>0</v>
      </c>
      <c r="V2106" s="21">
        <v>0</v>
      </c>
      <c r="X2106" s="21">
        <v>0</v>
      </c>
      <c r="Z2106" s="21">
        <v>25109</v>
      </c>
      <c r="AB2106" s="22">
        <v>25109</v>
      </c>
      <c r="AD2106" s="5" t="str">
        <f t="shared" si="32"/>
        <v>No</v>
      </c>
      <c r="AF2106" s="28"/>
      <c r="AG2106" s="21"/>
    </row>
    <row r="2107" spans="1:33">
      <c r="A2107" s="8" t="s">
        <v>3594</v>
      </c>
      <c r="B2107" s="8" t="s">
        <v>3595</v>
      </c>
      <c r="C2107" s="9" t="s">
        <v>109</v>
      </c>
      <c r="D2107" s="185" t="s">
        <v>3596</v>
      </c>
      <c r="E2107" s="188" t="s">
        <v>3597</v>
      </c>
      <c r="F2107" s="9" t="s">
        <v>157</v>
      </c>
      <c r="G2107" s="9" t="s">
        <v>147</v>
      </c>
      <c r="H2107" s="10">
        <v>0</v>
      </c>
      <c r="I2107" s="11">
        <v>2</v>
      </c>
      <c r="J2107" s="24">
        <v>0</v>
      </c>
      <c r="K2107" s="20"/>
      <c r="L2107" s="14">
        <v>0</v>
      </c>
      <c r="N2107" s="21">
        <v>0</v>
      </c>
      <c r="P2107" s="21">
        <v>0</v>
      </c>
      <c r="R2107" s="21">
        <v>0</v>
      </c>
      <c r="T2107" s="21">
        <v>0</v>
      </c>
      <c r="V2107" s="21">
        <v>0</v>
      </c>
      <c r="X2107" s="21">
        <v>0</v>
      </c>
      <c r="Z2107" s="21">
        <v>0</v>
      </c>
      <c r="AB2107" s="22">
        <v>0</v>
      </c>
      <c r="AD2107" s="5" t="str">
        <f t="shared" si="32"/>
        <v>No</v>
      </c>
      <c r="AF2107" s="28"/>
      <c r="AG2107" s="21"/>
    </row>
    <row r="2108" spans="1:33">
      <c r="A2108" s="8" t="s">
        <v>387</v>
      </c>
      <c r="B2108" s="8" t="s">
        <v>1217</v>
      </c>
      <c r="C2108" s="9" t="s">
        <v>58</v>
      </c>
      <c r="D2108" s="185" t="s">
        <v>5330</v>
      </c>
      <c r="E2108" s="188" t="s">
        <v>5331</v>
      </c>
      <c r="F2108" s="9" t="s">
        <v>83</v>
      </c>
      <c r="G2108" s="9" t="s">
        <v>147</v>
      </c>
      <c r="H2108" s="10">
        <v>0</v>
      </c>
      <c r="I2108" s="11">
        <v>2</v>
      </c>
      <c r="J2108" s="24">
        <v>0</v>
      </c>
      <c r="K2108" s="20"/>
      <c r="L2108" s="14">
        <v>0</v>
      </c>
      <c r="N2108" s="21">
        <v>0</v>
      </c>
      <c r="P2108" s="21">
        <v>0</v>
      </c>
      <c r="R2108" s="21">
        <v>0</v>
      </c>
      <c r="T2108" s="21">
        <v>0</v>
      </c>
      <c r="V2108" s="21">
        <v>0</v>
      </c>
      <c r="X2108" s="21">
        <v>0</v>
      </c>
      <c r="Z2108" s="21">
        <v>10014</v>
      </c>
      <c r="AB2108" s="22">
        <v>10014</v>
      </c>
      <c r="AD2108" s="5" t="str">
        <f t="shared" si="32"/>
        <v>No</v>
      </c>
      <c r="AF2108" s="28"/>
      <c r="AG2108" s="21"/>
    </row>
    <row r="2109" spans="1:33">
      <c r="A2109" s="8" t="s">
        <v>3711</v>
      </c>
      <c r="B2109" s="8" t="s">
        <v>3712</v>
      </c>
      <c r="C2109" s="9" t="s">
        <v>278</v>
      </c>
      <c r="D2109" s="185" t="s">
        <v>3713</v>
      </c>
      <c r="E2109" s="188" t="s">
        <v>3714</v>
      </c>
      <c r="F2109" s="9" t="s">
        <v>157</v>
      </c>
      <c r="G2109" s="9" t="s">
        <v>147</v>
      </c>
      <c r="H2109" s="10">
        <v>0</v>
      </c>
      <c r="I2109" s="11">
        <v>2</v>
      </c>
      <c r="J2109" s="24">
        <v>0</v>
      </c>
      <c r="K2109" s="20"/>
      <c r="L2109" s="14">
        <v>0</v>
      </c>
      <c r="N2109" s="21">
        <v>0</v>
      </c>
      <c r="P2109" s="21">
        <v>0</v>
      </c>
      <c r="R2109" s="21">
        <v>0</v>
      </c>
      <c r="T2109" s="21">
        <v>0</v>
      </c>
      <c r="V2109" s="21">
        <v>0</v>
      </c>
      <c r="X2109" s="21">
        <v>0</v>
      </c>
      <c r="Z2109" s="21">
        <v>4693</v>
      </c>
      <c r="AB2109" s="22">
        <v>4693</v>
      </c>
      <c r="AD2109" s="5" t="str">
        <f t="shared" si="32"/>
        <v>No</v>
      </c>
      <c r="AF2109" s="28"/>
      <c r="AG2109" s="21"/>
    </row>
    <row r="2110" spans="1:33">
      <c r="A2110" s="8" t="s">
        <v>4960</v>
      </c>
      <c r="B2110" s="8" t="s">
        <v>4961</v>
      </c>
      <c r="C2110" s="9" t="s">
        <v>91</v>
      </c>
      <c r="D2110" s="185" t="s">
        <v>4962</v>
      </c>
      <c r="E2110" s="188" t="s">
        <v>4963</v>
      </c>
      <c r="F2110" s="9" t="s">
        <v>83</v>
      </c>
      <c r="G2110" s="9" t="s">
        <v>147</v>
      </c>
      <c r="H2110" s="10">
        <v>0</v>
      </c>
      <c r="I2110" s="11">
        <v>2</v>
      </c>
      <c r="J2110" s="24">
        <v>0</v>
      </c>
      <c r="K2110" s="20"/>
      <c r="L2110" s="14">
        <v>0</v>
      </c>
      <c r="N2110" s="21">
        <v>0</v>
      </c>
      <c r="P2110" s="21">
        <v>0</v>
      </c>
      <c r="R2110" s="21">
        <v>0</v>
      </c>
      <c r="T2110" s="21">
        <v>0</v>
      </c>
      <c r="V2110" s="21">
        <v>0</v>
      </c>
      <c r="X2110" s="21">
        <v>0</v>
      </c>
      <c r="Z2110" s="21">
        <v>0</v>
      </c>
      <c r="AB2110" s="22">
        <v>0</v>
      </c>
      <c r="AD2110" s="5" t="str">
        <f t="shared" si="32"/>
        <v>No</v>
      </c>
      <c r="AF2110" s="28"/>
      <c r="AG2110" s="21"/>
    </row>
    <row r="2111" spans="1:33">
      <c r="A2111" s="8" t="s">
        <v>5359</v>
      </c>
      <c r="B2111" s="8" t="s">
        <v>5360</v>
      </c>
      <c r="C2111" s="9" t="s">
        <v>58</v>
      </c>
      <c r="D2111" s="185" t="s">
        <v>5361</v>
      </c>
      <c r="E2111" s="188" t="s">
        <v>5362</v>
      </c>
      <c r="F2111" s="9" t="s">
        <v>83</v>
      </c>
      <c r="G2111" s="9" t="s">
        <v>147</v>
      </c>
      <c r="H2111" s="10">
        <v>0</v>
      </c>
      <c r="I2111" s="11">
        <v>2</v>
      </c>
      <c r="J2111" s="24">
        <v>0</v>
      </c>
      <c r="K2111" s="20"/>
      <c r="L2111" s="14">
        <v>0</v>
      </c>
      <c r="N2111" s="21">
        <v>0</v>
      </c>
      <c r="P2111" s="21">
        <v>0</v>
      </c>
      <c r="R2111" s="21">
        <v>0</v>
      </c>
      <c r="T2111" s="21">
        <v>0</v>
      </c>
      <c r="V2111" s="21">
        <v>0</v>
      </c>
      <c r="X2111" s="21">
        <v>0</v>
      </c>
      <c r="Z2111" s="21">
        <v>17120</v>
      </c>
      <c r="AB2111" s="22">
        <v>17120</v>
      </c>
      <c r="AD2111" s="5" t="str">
        <f t="shared" si="32"/>
        <v>No</v>
      </c>
      <c r="AF2111" s="28"/>
      <c r="AG2111" s="21"/>
    </row>
    <row r="2112" spans="1:33">
      <c r="A2112" s="8" t="s">
        <v>3439</v>
      </c>
      <c r="B2112" s="8" t="s">
        <v>893</v>
      </c>
      <c r="C2112" s="9" t="s">
        <v>34</v>
      </c>
      <c r="D2112" s="185" t="s">
        <v>3440</v>
      </c>
      <c r="E2112" s="188" t="s">
        <v>3441</v>
      </c>
      <c r="F2112" s="9" t="s">
        <v>157</v>
      </c>
      <c r="G2112" s="9" t="s">
        <v>147</v>
      </c>
      <c r="H2112" s="10">
        <v>0</v>
      </c>
      <c r="I2112" s="11">
        <v>2</v>
      </c>
      <c r="J2112" s="24">
        <v>0</v>
      </c>
      <c r="K2112" s="20"/>
      <c r="L2112" s="14">
        <v>0</v>
      </c>
      <c r="N2112" s="21">
        <v>0</v>
      </c>
      <c r="P2112" s="21">
        <v>0</v>
      </c>
      <c r="R2112" s="21">
        <v>0</v>
      </c>
      <c r="T2112" s="21">
        <v>0</v>
      </c>
      <c r="V2112" s="21">
        <v>0</v>
      </c>
      <c r="X2112" s="21">
        <v>0</v>
      </c>
      <c r="Z2112" s="21">
        <v>17568</v>
      </c>
      <c r="AB2112" s="22">
        <v>17568</v>
      </c>
      <c r="AD2112" s="5" t="str">
        <f t="shared" si="32"/>
        <v>No</v>
      </c>
      <c r="AF2112" s="28"/>
      <c r="AG2112" s="21"/>
    </row>
    <row r="2113" spans="1:33">
      <c r="A2113" s="8" t="s">
        <v>3740</v>
      </c>
      <c r="B2113" s="8" t="s">
        <v>3741</v>
      </c>
      <c r="C2113" s="9" t="s">
        <v>278</v>
      </c>
      <c r="D2113" s="185" t="s">
        <v>3742</v>
      </c>
      <c r="E2113" s="188" t="s">
        <v>3743</v>
      </c>
      <c r="F2113" s="9" t="s">
        <v>83</v>
      </c>
      <c r="G2113" s="9" t="s">
        <v>147</v>
      </c>
      <c r="H2113" s="10">
        <v>0</v>
      </c>
      <c r="I2113" s="11">
        <v>2</v>
      </c>
      <c r="J2113" s="24">
        <v>0</v>
      </c>
      <c r="K2113" s="20"/>
      <c r="L2113" s="14">
        <v>0</v>
      </c>
      <c r="N2113" s="21">
        <v>0</v>
      </c>
      <c r="P2113" s="21">
        <v>0</v>
      </c>
      <c r="R2113" s="21">
        <v>0</v>
      </c>
      <c r="T2113" s="21">
        <v>0</v>
      </c>
      <c r="V2113" s="21">
        <v>0</v>
      </c>
      <c r="X2113" s="21">
        <v>0</v>
      </c>
      <c r="Z2113" s="21">
        <v>10278</v>
      </c>
      <c r="AB2113" s="22">
        <v>10278</v>
      </c>
      <c r="AD2113" s="5" t="str">
        <f t="shared" si="32"/>
        <v>No</v>
      </c>
      <c r="AF2113" s="28"/>
      <c r="AG2113" s="21"/>
    </row>
    <row r="2114" spans="1:33">
      <c r="A2114" s="8" t="s">
        <v>2201</v>
      </c>
      <c r="B2114" s="8" t="s">
        <v>2201</v>
      </c>
      <c r="C2114" s="9" t="s">
        <v>275</v>
      </c>
      <c r="D2114" s="185" t="s">
        <v>2202</v>
      </c>
      <c r="E2114" s="188" t="s">
        <v>2203</v>
      </c>
      <c r="F2114" s="9" t="s">
        <v>83</v>
      </c>
      <c r="G2114" s="9" t="s">
        <v>147</v>
      </c>
      <c r="H2114" s="10">
        <v>0</v>
      </c>
      <c r="I2114" s="11">
        <v>2</v>
      </c>
      <c r="J2114" s="24">
        <v>0</v>
      </c>
      <c r="K2114" s="20"/>
      <c r="L2114" s="14">
        <v>0</v>
      </c>
      <c r="N2114" s="21">
        <v>0</v>
      </c>
      <c r="P2114" s="21">
        <v>0</v>
      </c>
      <c r="R2114" s="21">
        <v>0</v>
      </c>
      <c r="T2114" s="21">
        <v>0</v>
      </c>
      <c r="V2114" s="21">
        <v>0</v>
      </c>
      <c r="X2114" s="21">
        <v>0</v>
      </c>
      <c r="Z2114" s="21">
        <v>5135</v>
      </c>
      <c r="AB2114" s="22">
        <v>5135</v>
      </c>
      <c r="AD2114" s="5" t="str">
        <f t="shared" si="32"/>
        <v>No</v>
      </c>
      <c r="AF2114" s="28"/>
      <c r="AG2114" s="21"/>
    </row>
    <row r="2115" spans="1:33">
      <c r="A2115" s="8" t="s">
        <v>6710</v>
      </c>
      <c r="B2115" s="8" t="s">
        <v>2167</v>
      </c>
      <c r="C2115" s="9" t="s">
        <v>275</v>
      </c>
      <c r="D2115" s="185" t="s">
        <v>2168</v>
      </c>
      <c r="E2115" s="188" t="s">
        <v>2169</v>
      </c>
      <c r="F2115" s="9" t="s">
        <v>83</v>
      </c>
      <c r="G2115" s="9" t="s">
        <v>147</v>
      </c>
      <c r="H2115" s="10">
        <v>0</v>
      </c>
      <c r="I2115" s="11">
        <v>2</v>
      </c>
      <c r="J2115" s="24">
        <v>0</v>
      </c>
      <c r="K2115" s="20"/>
      <c r="L2115" s="14">
        <v>0</v>
      </c>
      <c r="N2115" s="21">
        <v>0</v>
      </c>
      <c r="P2115" s="21">
        <v>0</v>
      </c>
      <c r="R2115" s="21">
        <v>0</v>
      </c>
      <c r="T2115" s="21">
        <v>0</v>
      </c>
      <c r="V2115" s="21">
        <v>0</v>
      </c>
      <c r="X2115" s="21">
        <v>0</v>
      </c>
      <c r="Z2115" s="21">
        <v>6903</v>
      </c>
      <c r="AB2115" s="22">
        <v>6903</v>
      </c>
      <c r="AD2115" s="5" t="str">
        <f t="shared" ref="AD2115:AD2178" si="33">IF(AC2115&amp;AA2115&amp;Y2115&amp;W2115&amp;U2115&amp;S2115&amp;Q2115&amp;O2115&amp;M2115&amp;K2115&lt;&gt;"","Yes","No")</f>
        <v>No</v>
      </c>
      <c r="AF2115" s="28"/>
      <c r="AG2115" s="21"/>
    </row>
    <row r="2116" spans="1:33">
      <c r="A2116" s="8" t="s">
        <v>3938</v>
      </c>
      <c r="B2116" s="8" t="s">
        <v>6493</v>
      </c>
      <c r="C2116" s="9" t="s">
        <v>278</v>
      </c>
      <c r="D2116" s="185" t="s">
        <v>3939</v>
      </c>
      <c r="E2116" s="188" t="s">
        <v>3940</v>
      </c>
      <c r="F2116" s="9" t="s">
        <v>83</v>
      </c>
      <c r="G2116" s="9" t="s">
        <v>147</v>
      </c>
      <c r="H2116" s="10">
        <v>0</v>
      </c>
      <c r="I2116" s="11">
        <v>2</v>
      </c>
      <c r="J2116" s="24">
        <v>0</v>
      </c>
      <c r="K2116" s="20"/>
      <c r="L2116" s="14">
        <v>0</v>
      </c>
      <c r="N2116" s="21">
        <v>0</v>
      </c>
      <c r="P2116" s="21">
        <v>0</v>
      </c>
      <c r="R2116" s="21">
        <v>0</v>
      </c>
      <c r="T2116" s="21">
        <v>0</v>
      </c>
      <c r="V2116" s="21">
        <v>0</v>
      </c>
      <c r="X2116" s="21">
        <v>0</v>
      </c>
      <c r="Z2116" s="21">
        <v>6928</v>
      </c>
      <c r="AB2116" s="22">
        <v>6928</v>
      </c>
      <c r="AD2116" s="5" t="str">
        <f t="shared" si="33"/>
        <v>No</v>
      </c>
      <c r="AF2116" s="28"/>
      <c r="AG2116" s="21"/>
    </row>
    <row r="2117" spans="1:33">
      <c r="A2117" s="8" t="s">
        <v>89</v>
      </c>
      <c r="B2117" s="8" t="s">
        <v>90</v>
      </c>
      <c r="C2117" s="9" t="s">
        <v>91</v>
      </c>
      <c r="D2117" s="185" t="s">
        <v>92</v>
      </c>
      <c r="E2117" s="188">
        <v>99316</v>
      </c>
      <c r="F2117" s="9" t="s">
        <v>36</v>
      </c>
      <c r="G2117" s="9" t="s">
        <v>5756</v>
      </c>
      <c r="H2117" s="10">
        <v>0</v>
      </c>
      <c r="I2117" s="11">
        <v>2</v>
      </c>
      <c r="J2117" s="24">
        <v>0</v>
      </c>
      <c r="K2117" s="20"/>
      <c r="L2117" s="14">
        <v>0</v>
      </c>
      <c r="N2117" s="21">
        <v>0</v>
      </c>
      <c r="P2117" s="21">
        <v>0</v>
      </c>
      <c r="R2117" s="21">
        <v>0</v>
      </c>
      <c r="T2117" s="21">
        <v>0</v>
      </c>
      <c r="V2117" s="21">
        <v>0</v>
      </c>
      <c r="X2117" s="21">
        <v>0</v>
      </c>
      <c r="Z2117" s="21">
        <v>0</v>
      </c>
      <c r="AB2117" s="22">
        <v>0</v>
      </c>
      <c r="AD2117" s="5" t="str">
        <f t="shared" si="33"/>
        <v>No</v>
      </c>
      <c r="AF2117" s="28"/>
      <c r="AG2117" s="21"/>
    </row>
    <row r="2118" spans="1:33">
      <c r="A2118" s="8" t="s">
        <v>5188</v>
      </c>
      <c r="B2118" s="8" t="s">
        <v>5189</v>
      </c>
      <c r="C2118" s="9" t="s">
        <v>168</v>
      </c>
      <c r="D2118" s="185" t="s">
        <v>5190</v>
      </c>
      <c r="E2118" s="188" t="s">
        <v>5191</v>
      </c>
      <c r="F2118" s="9" t="s">
        <v>83</v>
      </c>
      <c r="G2118" s="9" t="s">
        <v>147</v>
      </c>
      <c r="H2118" s="10">
        <v>0</v>
      </c>
      <c r="I2118" s="11">
        <v>2</v>
      </c>
      <c r="J2118" s="24">
        <v>0</v>
      </c>
      <c r="K2118" s="20"/>
      <c r="L2118" s="14">
        <v>0</v>
      </c>
      <c r="N2118" s="21">
        <v>0</v>
      </c>
      <c r="P2118" s="21">
        <v>0</v>
      </c>
      <c r="R2118" s="21">
        <v>0</v>
      </c>
      <c r="T2118" s="21">
        <v>0</v>
      </c>
      <c r="V2118" s="21">
        <v>0</v>
      </c>
      <c r="X2118" s="21">
        <v>0</v>
      </c>
      <c r="Z2118" s="21">
        <v>16176</v>
      </c>
      <c r="AB2118" s="22">
        <v>16176</v>
      </c>
      <c r="AD2118" s="5" t="str">
        <f t="shared" si="33"/>
        <v>No</v>
      </c>
      <c r="AF2118" s="28"/>
      <c r="AG2118" s="21"/>
    </row>
    <row r="2119" spans="1:33">
      <c r="A2119" s="8" t="s">
        <v>1460</v>
      </c>
      <c r="B2119" s="8" t="s">
        <v>1461</v>
      </c>
      <c r="C2119" s="9" t="s">
        <v>82</v>
      </c>
      <c r="D2119" s="185">
        <v>2194</v>
      </c>
      <c r="E2119" s="188">
        <v>20194</v>
      </c>
      <c r="F2119" s="9" t="s">
        <v>83</v>
      </c>
      <c r="G2119" s="9" t="s">
        <v>5756</v>
      </c>
      <c r="H2119" s="10">
        <v>64037</v>
      </c>
      <c r="I2119" s="11">
        <v>2</v>
      </c>
      <c r="J2119" s="24">
        <v>0</v>
      </c>
      <c r="K2119" s="20"/>
      <c r="L2119" s="14">
        <v>0</v>
      </c>
      <c r="N2119" s="21">
        <v>0</v>
      </c>
      <c r="P2119" s="21">
        <v>0</v>
      </c>
      <c r="R2119" s="21">
        <v>0</v>
      </c>
      <c r="T2119" s="21">
        <v>0</v>
      </c>
      <c r="V2119" s="21">
        <v>0</v>
      </c>
      <c r="X2119" s="21">
        <v>0</v>
      </c>
      <c r="Z2119" s="21">
        <v>50000</v>
      </c>
      <c r="AB2119" s="22">
        <v>50000</v>
      </c>
      <c r="AD2119" s="5" t="str">
        <f t="shared" si="33"/>
        <v>No</v>
      </c>
      <c r="AF2119" s="28"/>
      <c r="AG2119" s="21"/>
    </row>
    <row r="2120" spans="1:33">
      <c r="A2120" s="8" t="s">
        <v>2333</v>
      </c>
      <c r="B2120" s="8" t="s">
        <v>119</v>
      </c>
      <c r="C2120" s="9" t="s">
        <v>106</v>
      </c>
      <c r="D2120" s="185" t="s">
        <v>2334</v>
      </c>
      <c r="E2120" s="188" t="s">
        <v>2335</v>
      </c>
      <c r="F2120" s="9" t="s">
        <v>83</v>
      </c>
      <c r="G2120" s="9" t="s">
        <v>147</v>
      </c>
      <c r="H2120" s="10">
        <v>0</v>
      </c>
      <c r="I2120" s="11">
        <v>2</v>
      </c>
      <c r="J2120" s="24">
        <v>0</v>
      </c>
      <c r="K2120" s="20"/>
      <c r="L2120" s="14">
        <v>0</v>
      </c>
      <c r="N2120" s="21">
        <v>0</v>
      </c>
      <c r="P2120" s="21">
        <v>0</v>
      </c>
      <c r="R2120" s="21">
        <v>0</v>
      </c>
      <c r="T2120" s="21">
        <v>0</v>
      </c>
      <c r="V2120" s="21">
        <v>0</v>
      </c>
      <c r="X2120" s="21">
        <v>0</v>
      </c>
      <c r="Z2120" s="21">
        <v>1479</v>
      </c>
      <c r="AB2120" s="22">
        <v>1479</v>
      </c>
      <c r="AD2120" s="5" t="str">
        <f t="shared" si="33"/>
        <v>No</v>
      </c>
      <c r="AF2120" s="28"/>
      <c r="AG2120" s="21"/>
    </row>
    <row r="2121" spans="1:33">
      <c r="A2121" s="8" t="s">
        <v>5521</v>
      </c>
      <c r="B2121" s="8" t="s">
        <v>5522</v>
      </c>
      <c r="C2121" s="9" t="s">
        <v>132</v>
      </c>
      <c r="D2121" s="185" t="s">
        <v>5523</v>
      </c>
      <c r="E2121" s="188" t="s">
        <v>5524</v>
      </c>
      <c r="F2121" s="9" t="s">
        <v>83</v>
      </c>
      <c r="G2121" s="9" t="s">
        <v>147</v>
      </c>
      <c r="H2121" s="10">
        <v>0</v>
      </c>
      <c r="I2121" s="11">
        <v>2</v>
      </c>
      <c r="J2121" s="24">
        <v>0</v>
      </c>
      <c r="K2121" s="20"/>
      <c r="L2121" s="14">
        <v>0</v>
      </c>
      <c r="N2121" s="21">
        <v>0</v>
      </c>
      <c r="P2121" s="21">
        <v>0</v>
      </c>
      <c r="R2121" s="21">
        <v>0</v>
      </c>
      <c r="T2121" s="21">
        <v>0</v>
      </c>
      <c r="V2121" s="21">
        <v>0</v>
      </c>
      <c r="X2121" s="21">
        <v>0</v>
      </c>
      <c r="Z2121" s="21">
        <v>23270</v>
      </c>
      <c r="AB2121" s="22">
        <v>23270</v>
      </c>
      <c r="AD2121" s="5" t="str">
        <f t="shared" si="33"/>
        <v>No</v>
      </c>
      <c r="AF2121" s="28"/>
      <c r="AG2121" s="21"/>
    </row>
    <row r="2122" spans="1:33">
      <c r="A2122" s="8" t="s">
        <v>2226</v>
      </c>
      <c r="B2122" s="8" t="s">
        <v>2227</v>
      </c>
      <c r="C2122" s="9" t="s">
        <v>275</v>
      </c>
      <c r="D2122" s="185" t="s">
        <v>2228</v>
      </c>
      <c r="E2122" s="188" t="s">
        <v>2229</v>
      </c>
      <c r="F2122" s="9" t="s">
        <v>157</v>
      </c>
      <c r="G2122" s="9" t="s">
        <v>147</v>
      </c>
      <c r="H2122" s="10">
        <v>0</v>
      </c>
      <c r="I2122" s="11">
        <v>2</v>
      </c>
      <c r="J2122" s="24">
        <v>0</v>
      </c>
      <c r="K2122" s="20"/>
      <c r="L2122" s="14">
        <v>0</v>
      </c>
      <c r="N2122" s="21">
        <v>0</v>
      </c>
      <c r="P2122" s="21">
        <v>0</v>
      </c>
      <c r="R2122" s="21">
        <v>0</v>
      </c>
      <c r="T2122" s="21">
        <v>0</v>
      </c>
      <c r="V2122" s="21">
        <v>0</v>
      </c>
      <c r="X2122" s="21">
        <v>0</v>
      </c>
      <c r="Z2122" s="21">
        <v>7268</v>
      </c>
      <c r="AB2122" s="22">
        <v>7268</v>
      </c>
      <c r="AD2122" s="5" t="str">
        <f t="shared" si="33"/>
        <v>No</v>
      </c>
      <c r="AF2122" s="28"/>
      <c r="AG2122" s="21"/>
    </row>
    <row r="2123" spans="1:33">
      <c r="A2123" s="8" t="s">
        <v>3645</v>
      </c>
      <c r="B2123" s="8" t="s">
        <v>3646</v>
      </c>
      <c r="C2123" s="9" t="s">
        <v>54</v>
      </c>
      <c r="D2123" s="185" t="s">
        <v>3647</v>
      </c>
      <c r="E2123" s="188" t="s">
        <v>3648</v>
      </c>
      <c r="F2123" s="9" t="s">
        <v>83</v>
      </c>
      <c r="G2123" s="9" t="s">
        <v>147</v>
      </c>
      <c r="H2123" s="10">
        <v>0</v>
      </c>
      <c r="I2123" s="11">
        <v>2</v>
      </c>
      <c r="J2123" s="24">
        <v>0</v>
      </c>
      <c r="K2123" s="20"/>
      <c r="L2123" s="14">
        <v>0</v>
      </c>
      <c r="N2123" s="21">
        <v>0</v>
      </c>
      <c r="P2123" s="21">
        <v>0</v>
      </c>
      <c r="R2123" s="21">
        <v>0</v>
      </c>
      <c r="T2123" s="21">
        <v>0</v>
      </c>
      <c r="V2123" s="21">
        <v>0</v>
      </c>
      <c r="X2123" s="21">
        <v>0</v>
      </c>
      <c r="Z2123" s="21">
        <v>0</v>
      </c>
      <c r="AB2123" s="22">
        <v>0</v>
      </c>
      <c r="AD2123" s="5" t="str">
        <f t="shared" si="33"/>
        <v>No</v>
      </c>
      <c r="AF2123" s="28"/>
      <c r="AG2123" s="21"/>
    </row>
    <row r="2124" spans="1:33">
      <c r="A2124" s="8" t="s">
        <v>4480</v>
      </c>
      <c r="B2124" s="8" t="s">
        <v>4481</v>
      </c>
      <c r="C2124" s="9" t="s">
        <v>454</v>
      </c>
      <c r="D2124" s="185"/>
      <c r="E2124" s="188" t="s">
        <v>4482</v>
      </c>
      <c r="F2124" s="9" t="s">
        <v>83</v>
      </c>
      <c r="G2124" s="9" t="s">
        <v>147</v>
      </c>
      <c r="H2124" s="10">
        <v>0</v>
      </c>
      <c r="I2124" s="11">
        <v>2</v>
      </c>
      <c r="J2124" s="24">
        <v>0</v>
      </c>
      <c r="K2124" s="20"/>
      <c r="L2124" s="14">
        <v>0</v>
      </c>
      <c r="N2124" s="21">
        <v>0</v>
      </c>
      <c r="P2124" s="21">
        <v>0</v>
      </c>
      <c r="R2124" s="21">
        <v>0</v>
      </c>
      <c r="T2124" s="21">
        <v>0</v>
      </c>
      <c r="V2124" s="21">
        <v>0</v>
      </c>
      <c r="X2124" s="21">
        <v>0</v>
      </c>
      <c r="Z2124" s="21">
        <v>0</v>
      </c>
      <c r="AB2124" s="22">
        <v>0</v>
      </c>
      <c r="AD2124" s="5" t="str">
        <f t="shared" si="33"/>
        <v>No</v>
      </c>
      <c r="AF2124" s="28"/>
      <c r="AG2124" s="21"/>
    </row>
    <row r="2125" spans="1:33">
      <c r="A2125" s="8" t="s">
        <v>6350</v>
      </c>
      <c r="B2125" s="8" t="s">
        <v>6170</v>
      </c>
      <c r="C2125" s="9" t="s">
        <v>91</v>
      </c>
      <c r="D2125" s="185"/>
      <c r="E2125" s="188">
        <v>90278</v>
      </c>
      <c r="F2125" s="9" t="s">
        <v>83</v>
      </c>
      <c r="G2125" s="9" t="s">
        <v>5756</v>
      </c>
      <c r="H2125" s="10">
        <v>12150996</v>
      </c>
      <c r="I2125" s="11">
        <v>2</v>
      </c>
      <c r="J2125" s="24">
        <v>0</v>
      </c>
      <c r="K2125" s="20"/>
      <c r="L2125" s="14">
        <v>0</v>
      </c>
      <c r="N2125" s="21">
        <v>0</v>
      </c>
      <c r="P2125" s="21">
        <v>0</v>
      </c>
      <c r="R2125" s="21">
        <v>0</v>
      </c>
      <c r="T2125" s="21">
        <v>0</v>
      </c>
      <c r="V2125" s="21">
        <v>0</v>
      </c>
      <c r="X2125" s="21">
        <v>0</v>
      </c>
      <c r="Z2125" s="21">
        <v>0</v>
      </c>
      <c r="AB2125" s="22">
        <v>0</v>
      </c>
      <c r="AD2125" s="5" t="str">
        <f t="shared" si="33"/>
        <v>No</v>
      </c>
      <c r="AF2125" s="28"/>
      <c r="AG2125" s="21"/>
    </row>
    <row r="2126" spans="1:33">
      <c r="A2126" s="8" t="s">
        <v>3891</v>
      </c>
      <c r="B2126" s="8" t="s">
        <v>3892</v>
      </c>
      <c r="C2126" s="9" t="s">
        <v>278</v>
      </c>
      <c r="D2126" s="185" t="s">
        <v>3893</v>
      </c>
      <c r="E2126" s="188" t="s">
        <v>3894</v>
      </c>
      <c r="F2126" s="9" t="s">
        <v>83</v>
      </c>
      <c r="G2126" s="9" t="s">
        <v>147</v>
      </c>
      <c r="H2126" s="10">
        <v>0</v>
      </c>
      <c r="I2126" s="11">
        <v>2</v>
      </c>
      <c r="J2126" s="24">
        <v>0</v>
      </c>
      <c r="K2126" s="20"/>
      <c r="L2126" s="14">
        <v>0</v>
      </c>
      <c r="N2126" s="21">
        <v>0</v>
      </c>
      <c r="P2126" s="21">
        <v>0</v>
      </c>
      <c r="R2126" s="21">
        <v>0</v>
      </c>
      <c r="T2126" s="21">
        <v>0</v>
      </c>
      <c r="V2126" s="21">
        <v>0</v>
      </c>
      <c r="X2126" s="21">
        <v>0</v>
      </c>
      <c r="Z2126" s="21">
        <v>24225</v>
      </c>
      <c r="AB2126" s="22">
        <v>24225</v>
      </c>
      <c r="AD2126" s="5" t="str">
        <f t="shared" si="33"/>
        <v>No</v>
      </c>
      <c r="AF2126" s="28"/>
      <c r="AG2126" s="21"/>
    </row>
    <row r="2127" spans="1:33">
      <c r="A2127" s="8" t="s">
        <v>881</v>
      </c>
      <c r="B2127" s="8" t="s">
        <v>6490</v>
      </c>
      <c r="C2127" s="9" t="s">
        <v>129</v>
      </c>
      <c r="D2127" s="185" t="s">
        <v>882</v>
      </c>
      <c r="E2127" s="188" t="s">
        <v>883</v>
      </c>
      <c r="F2127" s="9" t="s">
        <v>83</v>
      </c>
      <c r="G2127" s="9" t="s">
        <v>147</v>
      </c>
      <c r="H2127" s="10">
        <v>0</v>
      </c>
      <c r="I2127" s="11">
        <v>2</v>
      </c>
      <c r="J2127" s="24">
        <v>0</v>
      </c>
      <c r="K2127" s="20"/>
      <c r="L2127" s="14">
        <v>0</v>
      </c>
      <c r="N2127" s="21">
        <v>0</v>
      </c>
      <c r="P2127" s="21">
        <v>0</v>
      </c>
      <c r="R2127" s="21">
        <v>0</v>
      </c>
      <c r="T2127" s="21">
        <v>0</v>
      </c>
      <c r="V2127" s="21">
        <v>0</v>
      </c>
      <c r="X2127" s="21">
        <v>0</v>
      </c>
      <c r="Z2127" s="21">
        <v>0</v>
      </c>
      <c r="AB2127" s="22">
        <v>0</v>
      </c>
      <c r="AD2127" s="5" t="str">
        <f t="shared" si="33"/>
        <v>No</v>
      </c>
      <c r="AF2127" s="28"/>
      <c r="AG2127" s="21"/>
    </row>
    <row r="2128" spans="1:33">
      <c r="A2128" s="8" t="s">
        <v>114</v>
      </c>
      <c r="B2128" s="8" t="s">
        <v>115</v>
      </c>
      <c r="C2128" s="9" t="s">
        <v>42</v>
      </c>
      <c r="D2128" s="185">
        <v>2176</v>
      </c>
      <c r="E2128" s="188">
        <v>20176</v>
      </c>
      <c r="F2128" s="9" t="s">
        <v>88</v>
      </c>
      <c r="G2128" s="9" t="s">
        <v>5756</v>
      </c>
      <c r="H2128" s="10">
        <v>18351295</v>
      </c>
      <c r="I2128" s="11">
        <v>2</v>
      </c>
      <c r="J2128" s="24">
        <v>0</v>
      </c>
      <c r="K2128" s="20"/>
      <c r="L2128" s="14">
        <v>0</v>
      </c>
      <c r="N2128" s="21">
        <v>0</v>
      </c>
      <c r="P2128" s="21">
        <v>0</v>
      </c>
      <c r="R2128" s="21">
        <v>0</v>
      </c>
      <c r="T2128" s="21">
        <v>0</v>
      </c>
      <c r="V2128" s="21">
        <v>0</v>
      </c>
      <c r="X2128" s="21">
        <v>0</v>
      </c>
      <c r="Z2128" s="21">
        <v>159620</v>
      </c>
      <c r="AB2128" s="22">
        <v>159620</v>
      </c>
      <c r="AD2128" s="5" t="str">
        <f t="shared" si="33"/>
        <v>No</v>
      </c>
      <c r="AF2128" s="28"/>
      <c r="AG2128" s="21"/>
    </row>
    <row r="2129" spans="1:33">
      <c r="A2129" s="8" t="s">
        <v>1510</v>
      </c>
      <c r="B2129" s="8" t="s">
        <v>105</v>
      </c>
      <c r="C2129" s="9" t="s">
        <v>178</v>
      </c>
      <c r="D2129" s="185" t="s">
        <v>1511</v>
      </c>
      <c r="E2129" s="188" t="s">
        <v>1512</v>
      </c>
      <c r="F2129" s="9" t="s">
        <v>83</v>
      </c>
      <c r="G2129" s="9" t="s">
        <v>147</v>
      </c>
      <c r="H2129" s="10">
        <v>0</v>
      </c>
      <c r="I2129" s="11">
        <v>2</v>
      </c>
      <c r="J2129" s="24">
        <v>0</v>
      </c>
      <c r="K2129" s="20"/>
      <c r="L2129" s="14">
        <v>0</v>
      </c>
      <c r="N2129" s="21">
        <v>0</v>
      </c>
      <c r="P2129" s="21">
        <v>0</v>
      </c>
      <c r="R2129" s="21">
        <v>0</v>
      </c>
      <c r="T2129" s="21">
        <v>0</v>
      </c>
      <c r="V2129" s="21">
        <v>0</v>
      </c>
      <c r="X2129" s="21">
        <v>0</v>
      </c>
      <c r="Z2129" s="21">
        <v>76027</v>
      </c>
      <c r="AB2129" s="22">
        <v>76027</v>
      </c>
      <c r="AD2129" s="5" t="str">
        <f t="shared" si="33"/>
        <v>No</v>
      </c>
      <c r="AF2129" s="28"/>
      <c r="AG2129" s="21"/>
    </row>
    <row r="2130" spans="1:33">
      <c r="A2130" s="8" t="s">
        <v>3927</v>
      </c>
      <c r="B2130" s="8" t="s">
        <v>3928</v>
      </c>
      <c r="C2130" s="9" t="s">
        <v>278</v>
      </c>
      <c r="D2130" s="185" t="s">
        <v>3929</v>
      </c>
      <c r="E2130" s="188" t="s">
        <v>3930</v>
      </c>
      <c r="F2130" s="9" t="s">
        <v>83</v>
      </c>
      <c r="G2130" s="9" t="s">
        <v>147</v>
      </c>
      <c r="H2130" s="10">
        <v>0</v>
      </c>
      <c r="I2130" s="11">
        <v>2</v>
      </c>
      <c r="J2130" s="24">
        <v>0</v>
      </c>
      <c r="K2130" s="20"/>
      <c r="L2130" s="14">
        <v>0</v>
      </c>
      <c r="N2130" s="21">
        <v>0</v>
      </c>
      <c r="P2130" s="21">
        <v>0</v>
      </c>
      <c r="R2130" s="21">
        <v>0</v>
      </c>
      <c r="T2130" s="21">
        <v>0</v>
      </c>
      <c r="V2130" s="21">
        <v>0</v>
      </c>
      <c r="X2130" s="21">
        <v>0</v>
      </c>
      <c r="Z2130" s="21">
        <v>10975</v>
      </c>
      <c r="AB2130" s="22">
        <v>10975</v>
      </c>
      <c r="AD2130" s="5" t="str">
        <f t="shared" si="33"/>
        <v>No</v>
      </c>
      <c r="AF2130" s="28"/>
      <c r="AG2130" s="21"/>
    </row>
    <row r="2131" spans="1:33">
      <c r="A2131" s="8" t="s">
        <v>2155</v>
      </c>
      <c r="B2131" s="8" t="s">
        <v>3866</v>
      </c>
      <c r="C2131" s="9" t="s">
        <v>278</v>
      </c>
      <c r="D2131" s="185" t="s">
        <v>3867</v>
      </c>
      <c r="E2131" s="188" t="s">
        <v>3868</v>
      </c>
      <c r="F2131" s="9" t="s">
        <v>83</v>
      </c>
      <c r="G2131" s="9" t="s">
        <v>147</v>
      </c>
      <c r="H2131" s="10">
        <v>0</v>
      </c>
      <c r="I2131" s="11">
        <v>2</v>
      </c>
      <c r="J2131" s="24">
        <v>0</v>
      </c>
      <c r="K2131" s="20"/>
      <c r="L2131" s="14">
        <v>0</v>
      </c>
      <c r="N2131" s="21">
        <v>0</v>
      </c>
      <c r="P2131" s="21">
        <v>0</v>
      </c>
      <c r="R2131" s="21">
        <v>0</v>
      </c>
      <c r="T2131" s="21">
        <v>0</v>
      </c>
      <c r="V2131" s="21">
        <v>0</v>
      </c>
      <c r="X2131" s="21">
        <v>0</v>
      </c>
      <c r="Z2131" s="21">
        <v>7275</v>
      </c>
      <c r="AB2131" s="22">
        <v>7275</v>
      </c>
      <c r="AD2131" s="5" t="str">
        <f t="shared" si="33"/>
        <v>No</v>
      </c>
      <c r="AF2131" s="28"/>
      <c r="AG2131" s="21"/>
    </row>
    <row r="2132" spans="1:33">
      <c r="A2132" s="8" t="s">
        <v>5918</v>
      </c>
      <c r="B2132" s="8" t="s">
        <v>6491</v>
      </c>
      <c r="C2132" s="9" t="s">
        <v>420</v>
      </c>
      <c r="D2132" s="185"/>
      <c r="E2132" s="188" t="s">
        <v>5919</v>
      </c>
      <c r="F2132" s="9" t="s">
        <v>83</v>
      </c>
      <c r="G2132" s="9" t="s">
        <v>147</v>
      </c>
      <c r="H2132" s="10">
        <v>0</v>
      </c>
      <c r="I2132" s="11">
        <v>2</v>
      </c>
      <c r="J2132" s="24">
        <v>0</v>
      </c>
      <c r="K2132" s="20"/>
      <c r="L2132" s="14">
        <v>0</v>
      </c>
      <c r="N2132" s="21">
        <v>0</v>
      </c>
      <c r="P2132" s="21">
        <v>0</v>
      </c>
      <c r="R2132" s="21">
        <v>0</v>
      </c>
      <c r="T2132" s="21">
        <v>0</v>
      </c>
      <c r="V2132" s="21">
        <v>0</v>
      </c>
      <c r="X2132" s="21">
        <v>0</v>
      </c>
      <c r="Z2132" s="21">
        <v>29043</v>
      </c>
      <c r="AB2132" s="22">
        <v>29043</v>
      </c>
      <c r="AD2132" s="5" t="str">
        <f t="shared" si="33"/>
        <v>No</v>
      </c>
      <c r="AF2132" s="28"/>
      <c r="AG2132" s="21"/>
    </row>
    <row r="2133" spans="1:33">
      <c r="A2133" s="8" t="s">
        <v>6705</v>
      </c>
      <c r="B2133" s="8" t="s">
        <v>2227</v>
      </c>
      <c r="C2133" s="9" t="s">
        <v>275</v>
      </c>
      <c r="D2133" s="185" t="s">
        <v>2230</v>
      </c>
      <c r="E2133" s="188" t="s">
        <v>2231</v>
      </c>
      <c r="F2133" s="9" t="s">
        <v>83</v>
      </c>
      <c r="G2133" s="9" t="s">
        <v>147</v>
      </c>
      <c r="H2133" s="10">
        <v>0</v>
      </c>
      <c r="I2133" s="11">
        <v>2</v>
      </c>
      <c r="J2133" s="24">
        <v>0</v>
      </c>
      <c r="K2133" s="20"/>
      <c r="L2133" s="14">
        <v>0</v>
      </c>
      <c r="N2133" s="21">
        <v>0</v>
      </c>
      <c r="P2133" s="21">
        <v>0</v>
      </c>
      <c r="R2133" s="21">
        <v>0</v>
      </c>
      <c r="T2133" s="21">
        <v>0</v>
      </c>
      <c r="V2133" s="21">
        <v>0</v>
      </c>
      <c r="X2133" s="21">
        <v>0</v>
      </c>
      <c r="Z2133" s="21">
        <v>12522</v>
      </c>
      <c r="AB2133" s="22">
        <v>12522</v>
      </c>
      <c r="AD2133" s="5" t="str">
        <f t="shared" si="33"/>
        <v>No</v>
      </c>
      <c r="AF2133" s="28"/>
      <c r="AG2133" s="21"/>
    </row>
    <row r="2134" spans="1:33">
      <c r="A2134" s="8" t="s">
        <v>910</v>
      </c>
      <c r="B2134" s="8" t="s">
        <v>6494</v>
      </c>
      <c r="C2134" s="9" t="s">
        <v>129</v>
      </c>
      <c r="D2134" s="185" t="s">
        <v>911</v>
      </c>
      <c r="E2134" s="188" t="s">
        <v>912</v>
      </c>
      <c r="F2134" s="9" t="s">
        <v>83</v>
      </c>
      <c r="G2134" s="9" t="s">
        <v>147</v>
      </c>
      <c r="H2134" s="10">
        <v>0</v>
      </c>
      <c r="I2134" s="11">
        <v>2</v>
      </c>
      <c r="J2134" s="24">
        <v>0</v>
      </c>
      <c r="K2134" s="20"/>
      <c r="L2134" s="14">
        <v>0</v>
      </c>
      <c r="N2134" s="21">
        <v>0</v>
      </c>
      <c r="P2134" s="21">
        <v>0</v>
      </c>
      <c r="R2134" s="21">
        <v>0</v>
      </c>
      <c r="T2134" s="21">
        <v>0</v>
      </c>
      <c r="V2134" s="21">
        <v>0</v>
      </c>
      <c r="X2134" s="21">
        <v>0</v>
      </c>
      <c r="Z2134" s="21">
        <v>0</v>
      </c>
      <c r="AB2134" s="22">
        <v>0</v>
      </c>
      <c r="AD2134" s="5" t="str">
        <f t="shared" si="33"/>
        <v>No</v>
      </c>
      <c r="AF2134" s="28"/>
      <c r="AG2134" s="21"/>
    </row>
    <row r="2135" spans="1:33">
      <c r="A2135" s="8" t="s">
        <v>968</v>
      </c>
      <c r="B2135" s="8" t="s">
        <v>969</v>
      </c>
      <c r="C2135" s="9" t="s">
        <v>129</v>
      </c>
      <c r="D2135" s="185" t="s">
        <v>970</v>
      </c>
      <c r="E2135" s="188" t="s">
        <v>971</v>
      </c>
      <c r="F2135" s="9" t="s">
        <v>83</v>
      </c>
      <c r="G2135" s="9" t="s">
        <v>147</v>
      </c>
      <c r="H2135" s="10">
        <v>0</v>
      </c>
      <c r="I2135" s="11">
        <v>2</v>
      </c>
      <c r="J2135" s="24">
        <v>0</v>
      </c>
      <c r="K2135" s="20"/>
      <c r="L2135" s="14">
        <v>0</v>
      </c>
      <c r="N2135" s="21">
        <v>0</v>
      </c>
      <c r="P2135" s="21">
        <v>0</v>
      </c>
      <c r="R2135" s="21">
        <v>0</v>
      </c>
      <c r="T2135" s="21">
        <v>0</v>
      </c>
      <c r="V2135" s="21">
        <v>0</v>
      </c>
      <c r="X2135" s="21">
        <v>0</v>
      </c>
      <c r="Z2135" s="21">
        <v>0</v>
      </c>
      <c r="AB2135" s="22">
        <v>0</v>
      </c>
      <c r="AD2135" s="5" t="str">
        <f t="shared" si="33"/>
        <v>No</v>
      </c>
      <c r="AF2135" s="28"/>
      <c r="AG2135" s="21"/>
    </row>
    <row r="2136" spans="1:33">
      <c r="A2136" s="8" t="s">
        <v>6341</v>
      </c>
      <c r="B2136" s="8" t="s">
        <v>6342</v>
      </c>
      <c r="C2136" s="9" t="s">
        <v>163</v>
      </c>
      <c r="D2136" s="185"/>
      <c r="E2136" s="188">
        <v>10185</v>
      </c>
      <c r="F2136" s="9" t="s">
        <v>1320</v>
      </c>
      <c r="G2136" s="9" t="s">
        <v>5756</v>
      </c>
      <c r="H2136" s="10">
        <v>59124</v>
      </c>
      <c r="I2136" s="11">
        <v>2</v>
      </c>
      <c r="J2136" s="24">
        <v>0</v>
      </c>
      <c r="K2136" s="20"/>
      <c r="L2136" s="14">
        <v>0</v>
      </c>
      <c r="N2136" s="21">
        <v>0</v>
      </c>
      <c r="P2136" s="21">
        <v>0</v>
      </c>
      <c r="R2136" s="21">
        <v>0</v>
      </c>
      <c r="T2136" s="21">
        <v>0</v>
      </c>
      <c r="V2136" s="21">
        <v>0</v>
      </c>
      <c r="X2136" s="21">
        <v>0</v>
      </c>
      <c r="Z2136" s="21">
        <v>2000</v>
      </c>
      <c r="AB2136" s="22">
        <v>2000</v>
      </c>
      <c r="AD2136" s="5" t="str">
        <f t="shared" si="33"/>
        <v>No</v>
      </c>
      <c r="AF2136" s="28"/>
      <c r="AG2136" s="21"/>
    </row>
    <row r="2137" spans="1:33">
      <c r="A2137" s="8" t="s">
        <v>5970</v>
      </c>
      <c r="B2137" s="8" t="s">
        <v>6067</v>
      </c>
      <c r="C2137" s="9" t="s">
        <v>171</v>
      </c>
      <c r="D2137" s="185"/>
      <c r="E2137" s="188">
        <v>44932</v>
      </c>
      <c r="F2137" s="9" t="s">
        <v>83</v>
      </c>
      <c r="G2137" s="9" t="s">
        <v>5756</v>
      </c>
      <c r="H2137" s="10">
        <v>5502379</v>
      </c>
      <c r="I2137" s="11">
        <v>2</v>
      </c>
      <c r="J2137" s="24">
        <v>0</v>
      </c>
      <c r="K2137" s="20"/>
      <c r="L2137" s="14">
        <v>0</v>
      </c>
      <c r="N2137" s="21">
        <v>0</v>
      </c>
      <c r="P2137" s="21">
        <v>0</v>
      </c>
      <c r="R2137" s="21">
        <v>0</v>
      </c>
      <c r="T2137" s="21">
        <v>0</v>
      </c>
      <c r="V2137" s="21">
        <v>0</v>
      </c>
      <c r="X2137" s="21">
        <v>0</v>
      </c>
      <c r="Z2137" s="21">
        <v>0</v>
      </c>
      <c r="AB2137" s="22">
        <v>0</v>
      </c>
      <c r="AD2137" s="5" t="str">
        <f t="shared" si="33"/>
        <v>No</v>
      </c>
      <c r="AF2137" s="28"/>
      <c r="AG2137" s="21"/>
    </row>
    <row r="2138" spans="1:33">
      <c r="A2138" s="8" t="s">
        <v>2096</v>
      </c>
      <c r="B2138" s="8" t="s">
        <v>2097</v>
      </c>
      <c r="C2138" s="9" t="s">
        <v>275</v>
      </c>
      <c r="D2138" s="185" t="s">
        <v>2098</v>
      </c>
      <c r="E2138" s="188" t="s">
        <v>2099</v>
      </c>
      <c r="F2138" s="9" t="s">
        <v>83</v>
      </c>
      <c r="G2138" s="9" t="s">
        <v>147</v>
      </c>
      <c r="H2138" s="10">
        <v>0</v>
      </c>
      <c r="I2138" s="11">
        <v>2</v>
      </c>
      <c r="J2138" s="24">
        <v>0</v>
      </c>
      <c r="K2138" s="20"/>
      <c r="L2138" s="14">
        <v>0</v>
      </c>
      <c r="N2138" s="21">
        <v>0</v>
      </c>
      <c r="P2138" s="21">
        <v>0</v>
      </c>
      <c r="R2138" s="21">
        <v>0</v>
      </c>
      <c r="T2138" s="21">
        <v>0</v>
      </c>
      <c r="V2138" s="21">
        <v>0</v>
      </c>
      <c r="X2138" s="21">
        <v>0</v>
      </c>
      <c r="Z2138" s="21">
        <v>11824</v>
      </c>
      <c r="AB2138" s="22">
        <v>11824</v>
      </c>
      <c r="AD2138" s="5" t="str">
        <f t="shared" si="33"/>
        <v>No</v>
      </c>
      <c r="AF2138" s="28"/>
      <c r="AG2138" s="21"/>
    </row>
    <row r="2139" spans="1:33">
      <c r="A2139" s="8" t="s">
        <v>437</v>
      </c>
      <c r="B2139" s="8" t="s">
        <v>438</v>
      </c>
      <c r="C2139" s="9" t="s">
        <v>79</v>
      </c>
      <c r="D2139" s="185" t="s">
        <v>439</v>
      </c>
      <c r="E2139" s="188">
        <v>99406</v>
      </c>
      <c r="F2139" s="9" t="s">
        <v>36</v>
      </c>
      <c r="G2139" s="9" t="s">
        <v>5756</v>
      </c>
      <c r="H2139" s="10">
        <v>0</v>
      </c>
      <c r="I2139" s="11">
        <v>2</v>
      </c>
      <c r="J2139" s="24">
        <v>0</v>
      </c>
      <c r="K2139" s="20"/>
      <c r="L2139" s="14">
        <v>0</v>
      </c>
      <c r="N2139" s="21">
        <v>0</v>
      </c>
      <c r="P2139" s="21">
        <v>0</v>
      </c>
      <c r="R2139" s="21">
        <v>0</v>
      </c>
      <c r="T2139" s="21">
        <v>0</v>
      </c>
      <c r="V2139" s="21">
        <v>0</v>
      </c>
      <c r="X2139" s="21">
        <v>0</v>
      </c>
      <c r="Z2139" s="21">
        <v>0</v>
      </c>
      <c r="AB2139" s="22">
        <v>0</v>
      </c>
      <c r="AD2139" s="5" t="str">
        <f t="shared" si="33"/>
        <v>No</v>
      </c>
      <c r="AF2139" s="28"/>
      <c r="AG2139" s="21"/>
    </row>
    <row r="2140" spans="1:33">
      <c r="A2140" s="8" t="s">
        <v>738</v>
      </c>
      <c r="B2140" s="8" t="s">
        <v>739</v>
      </c>
      <c r="C2140" s="9" t="s">
        <v>129</v>
      </c>
      <c r="D2140" s="185" t="s">
        <v>740</v>
      </c>
      <c r="E2140" s="188" t="s">
        <v>741</v>
      </c>
      <c r="F2140" s="9" t="s">
        <v>83</v>
      </c>
      <c r="G2140" s="9" t="s">
        <v>147</v>
      </c>
      <c r="H2140" s="10">
        <v>0</v>
      </c>
      <c r="I2140" s="11">
        <v>2</v>
      </c>
      <c r="J2140" s="24">
        <v>0</v>
      </c>
      <c r="K2140" s="20"/>
      <c r="L2140" s="14">
        <v>0</v>
      </c>
      <c r="N2140" s="21">
        <v>0</v>
      </c>
      <c r="P2140" s="21">
        <v>0</v>
      </c>
      <c r="R2140" s="21">
        <v>0</v>
      </c>
      <c r="T2140" s="21">
        <v>0</v>
      </c>
      <c r="V2140" s="21">
        <v>0</v>
      </c>
      <c r="X2140" s="21">
        <v>0</v>
      </c>
      <c r="Z2140" s="21">
        <v>9001</v>
      </c>
      <c r="AB2140" s="22">
        <v>9001</v>
      </c>
      <c r="AD2140" s="5" t="str">
        <f t="shared" si="33"/>
        <v>No</v>
      </c>
      <c r="AF2140" s="28"/>
      <c r="AG2140" s="21"/>
    </row>
    <row r="2141" spans="1:33">
      <c r="A2141" s="8" t="s">
        <v>2734</v>
      </c>
      <c r="B2141" s="8" t="s">
        <v>2735</v>
      </c>
      <c r="C2141" s="9" t="s">
        <v>65</v>
      </c>
      <c r="D2141" s="185" t="s">
        <v>2736</v>
      </c>
      <c r="E2141" s="188" t="s">
        <v>2737</v>
      </c>
      <c r="F2141" s="9" t="s">
        <v>157</v>
      </c>
      <c r="G2141" s="9" t="s">
        <v>147</v>
      </c>
      <c r="H2141" s="10">
        <v>0</v>
      </c>
      <c r="I2141" s="11">
        <v>2</v>
      </c>
      <c r="J2141" s="24">
        <v>0</v>
      </c>
      <c r="K2141" s="20"/>
      <c r="L2141" s="14">
        <v>0</v>
      </c>
      <c r="N2141" s="21">
        <v>0</v>
      </c>
      <c r="P2141" s="21">
        <v>0</v>
      </c>
      <c r="R2141" s="21">
        <v>0</v>
      </c>
      <c r="T2141" s="21">
        <v>0</v>
      </c>
      <c r="V2141" s="21">
        <v>0</v>
      </c>
      <c r="X2141" s="21">
        <v>0</v>
      </c>
      <c r="Z2141" s="21">
        <v>23611</v>
      </c>
      <c r="AB2141" s="22">
        <v>23611</v>
      </c>
      <c r="AD2141" s="5" t="str">
        <f t="shared" si="33"/>
        <v>No</v>
      </c>
      <c r="AF2141" s="28"/>
      <c r="AG2141" s="21"/>
    </row>
    <row r="2142" spans="1:33">
      <c r="A2142" s="8" t="s">
        <v>1820</v>
      </c>
      <c r="B2142" s="8" t="s">
        <v>1821</v>
      </c>
      <c r="C2142" s="9" t="s">
        <v>580</v>
      </c>
      <c r="D2142" s="185" t="s">
        <v>1822</v>
      </c>
      <c r="E2142" s="188">
        <v>80015</v>
      </c>
      <c r="F2142" s="9" t="s">
        <v>36</v>
      </c>
      <c r="G2142" s="9" t="s">
        <v>5756</v>
      </c>
      <c r="H2142" s="10">
        <v>0</v>
      </c>
      <c r="I2142" s="11">
        <v>2</v>
      </c>
      <c r="J2142" s="24">
        <v>0</v>
      </c>
      <c r="K2142" s="20"/>
      <c r="L2142" s="14">
        <v>0</v>
      </c>
      <c r="N2142" s="21">
        <v>0</v>
      </c>
      <c r="P2142" s="21">
        <v>0</v>
      </c>
      <c r="R2142" s="21">
        <v>0</v>
      </c>
      <c r="T2142" s="21">
        <v>0</v>
      </c>
      <c r="V2142" s="21">
        <v>0</v>
      </c>
      <c r="X2142" s="21">
        <v>0</v>
      </c>
      <c r="Z2142" s="21">
        <v>0</v>
      </c>
      <c r="AB2142" s="22">
        <v>0</v>
      </c>
      <c r="AD2142" s="5" t="str">
        <f t="shared" si="33"/>
        <v>No</v>
      </c>
      <c r="AF2142" s="28"/>
      <c r="AG2142" s="21"/>
    </row>
    <row r="2143" spans="1:33">
      <c r="A2143" s="8" t="s">
        <v>853</v>
      </c>
      <c r="B2143" s="8" t="s">
        <v>854</v>
      </c>
      <c r="C2143" s="9" t="s">
        <v>129</v>
      </c>
      <c r="D2143" s="185" t="s">
        <v>855</v>
      </c>
      <c r="E2143" s="188" t="s">
        <v>856</v>
      </c>
      <c r="F2143" s="9" t="s">
        <v>83</v>
      </c>
      <c r="G2143" s="9" t="s">
        <v>147</v>
      </c>
      <c r="H2143" s="10">
        <v>0</v>
      </c>
      <c r="I2143" s="11">
        <v>2</v>
      </c>
      <c r="J2143" s="24">
        <v>0</v>
      </c>
      <c r="K2143" s="20"/>
      <c r="L2143" s="14">
        <v>0</v>
      </c>
      <c r="N2143" s="21">
        <v>0</v>
      </c>
      <c r="P2143" s="21">
        <v>0</v>
      </c>
      <c r="R2143" s="21">
        <v>0</v>
      </c>
      <c r="T2143" s="21">
        <v>0</v>
      </c>
      <c r="V2143" s="21">
        <v>0</v>
      </c>
      <c r="X2143" s="21">
        <v>0</v>
      </c>
      <c r="Z2143" s="21">
        <v>4500</v>
      </c>
      <c r="AB2143" s="22">
        <v>4500</v>
      </c>
      <c r="AD2143" s="5" t="str">
        <f t="shared" si="33"/>
        <v>No</v>
      </c>
      <c r="AF2143" s="28"/>
      <c r="AG2143" s="21"/>
    </row>
    <row r="2144" spans="1:33">
      <c r="A2144" s="8" t="s">
        <v>6051</v>
      </c>
      <c r="B2144" s="8" t="s">
        <v>6096</v>
      </c>
      <c r="C2144" s="9" t="s">
        <v>5851</v>
      </c>
      <c r="D2144" s="185" t="s">
        <v>6052</v>
      </c>
      <c r="E2144" s="188" t="s">
        <v>6053</v>
      </c>
      <c r="F2144" s="9" t="s">
        <v>138</v>
      </c>
      <c r="G2144" s="9" t="s">
        <v>147</v>
      </c>
      <c r="H2144" s="10">
        <v>0</v>
      </c>
      <c r="I2144" s="11">
        <v>1</v>
      </c>
      <c r="J2144" s="24">
        <v>0</v>
      </c>
      <c r="K2144" s="20"/>
      <c r="L2144" s="14">
        <v>0</v>
      </c>
      <c r="N2144" s="21">
        <v>0</v>
      </c>
      <c r="P2144" s="21">
        <v>0</v>
      </c>
      <c r="R2144" s="21">
        <v>0</v>
      </c>
      <c r="T2144" s="21">
        <v>0</v>
      </c>
      <c r="V2144" s="21">
        <v>0</v>
      </c>
      <c r="X2144" s="21">
        <v>0</v>
      </c>
      <c r="Z2144" s="21">
        <v>0</v>
      </c>
      <c r="AB2144" s="22">
        <v>0</v>
      </c>
      <c r="AD2144" s="5" t="str">
        <f t="shared" si="33"/>
        <v>No</v>
      </c>
      <c r="AF2144" s="28"/>
      <c r="AG2144" s="21"/>
    </row>
    <row r="2145" spans="1:33">
      <c r="A2145" s="8" t="s">
        <v>6367</v>
      </c>
      <c r="B2145" s="8" t="s">
        <v>6368</v>
      </c>
      <c r="C2145" s="9" t="s">
        <v>69</v>
      </c>
      <c r="D2145" s="185"/>
      <c r="E2145" s="188" t="s">
        <v>6369</v>
      </c>
      <c r="F2145" s="9" t="s">
        <v>157</v>
      </c>
      <c r="G2145" s="9" t="s">
        <v>147</v>
      </c>
      <c r="H2145" s="10">
        <v>0</v>
      </c>
      <c r="I2145" s="11">
        <v>1</v>
      </c>
      <c r="J2145" s="24">
        <v>0</v>
      </c>
      <c r="K2145" s="20"/>
      <c r="L2145" s="14">
        <v>0</v>
      </c>
      <c r="N2145" s="21">
        <v>0</v>
      </c>
      <c r="P2145" s="21">
        <v>0</v>
      </c>
      <c r="R2145" s="21">
        <v>0</v>
      </c>
      <c r="T2145" s="21">
        <v>0</v>
      </c>
      <c r="V2145" s="21">
        <v>0</v>
      </c>
      <c r="X2145" s="21">
        <v>0</v>
      </c>
      <c r="Z2145" s="21">
        <v>19804</v>
      </c>
      <c r="AB2145" s="22">
        <v>19804</v>
      </c>
      <c r="AD2145" s="5" t="str">
        <f t="shared" si="33"/>
        <v>No</v>
      </c>
      <c r="AF2145" s="28"/>
      <c r="AG2145" s="21"/>
    </row>
    <row r="2146" spans="1:33">
      <c r="A2146" s="8" t="s">
        <v>5409</v>
      </c>
      <c r="B2146" s="8" t="s">
        <v>5410</v>
      </c>
      <c r="C2146" s="9" t="s">
        <v>58</v>
      </c>
      <c r="D2146" s="185" t="s">
        <v>5411</v>
      </c>
      <c r="E2146" s="188" t="s">
        <v>5412</v>
      </c>
      <c r="F2146" s="9" t="s">
        <v>83</v>
      </c>
      <c r="G2146" s="9" t="s">
        <v>147</v>
      </c>
      <c r="H2146" s="10">
        <v>0</v>
      </c>
      <c r="I2146" s="11">
        <v>1</v>
      </c>
      <c r="J2146" s="24">
        <v>0</v>
      </c>
      <c r="K2146" s="20"/>
      <c r="L2146" s="14">
        <v>0</v>
      </c>
      <c r="N2146" s="21">
        <v>0</v>
      </c>
      <c r="P2146" s="21">
        <v>0</v>
      </c>
      <c r="R2146" s="21">
        <v>0</v>
      </c>
      <c r="T2146" s="21">
        <v>0</v>
      </c>
      <c r="V2146" s="21">
        <v>0</v>
      </c>
      <c r="X2146" s="21">
        <v>0</v>
      </c>
      <c r="Z2146" s="21">
        <v>18353</v>
      </c>
      <c r="AB2146" s="22">
        <v>18353</v>
      </c>
      <c r="AD2146" s="5" t="str">
        <f t="shared" si="33"/>
        <v>No</v>
      </c>
      <c r="AF2146" s="28"/>
      <c r="AG2146" s="21"/>
    </row>
    <row r="2147" spans="1:33">
      <c r="A2147" s="8" t="s">
        <v>3774</v>
      </c>
      <c r="B2147" s="8" t="s">
        <v>3775</v>
      </c>
      <c r="C2147" s="9" t="s">
        <v>278</v>
      </c>
      <c r="D2147" s="185" t="s">
        <v>3776</v>
      </c>
      <c r="E2147" s="188" t="s">
        <v>3777</v>
      </c>
      <c r="F2147" s="9" t="s">
        <v>83</v>
      </c>
      <c r="G2147" s="9" t="s">
        <v>147</v>
      </c>
      <c r="H2147" s="10">
        <v>0</v>
      </c>
      <c r="I2147" s="11">
        <v>1</v>
      </c>
      <c r="J2147" s="24">
        <v>0</v>
      </c>
      <c r="K2147" s="20"/>
      <c r="L2147" s="14">
        <v>0</v>
      </c>
      <c r="N2147" s="21">
        <v>0</v>
      </c>
      <c r="P2147" s="21">
        <v>0</v>
      </c>
      <c r="R2147" s="21">
        <v>0</v>
      </c>
      <c r="T2147" s="21">
        <v>0</v>
      </c>
      <c r="V2147" s="21">
        <v>0</v>
      </c>
      <c r="X2147" s="21">
        <v>0</v>
      </c>
      <c r="Z2147" s="21">
        <v>3612</v>
      </c>
      <c r="AB2147" s="22">
        <v>3612</v>
      </c>
      <c r="AD2147" s="5" t="str">
        <f t="shared" si="33"/>
        <v>No</v>
      </c>
      <c r="AF2147" s="28"/>
      <c r="AG2147" s="21"/>
    </row>
    <row r="2148" spans="1:33">
      <c r="A2148" s="8" t="s">
        <v>4427</v>
      </c>
      <c r="B2148" s="8" t="s">
        <v>4427</v>
      </c>
      <c r="C2148" s="9" t="s">
        <v>103</v>
      </c>
      <c r="D2148" s="185" t="s">
        <v>4428</v>
      </c>
      <c r="E2148" s="188" t="s">
        <v>4429</v>
      </c>
      <c r="F2148" s="9" t="s">
        <v>83</v>
      </c>
      <c r="G2148" s="9" t="s">
        <v>147</v>
      </c>
      <c r="H2148" s="10">
        <v>0</v>
      </c>
      <c r="I2148" s="11">
        <v>1</v>
      </c>
      <c r="J2148" s="24">
        <v>0</v>
      </c>
      <c r="K2148" s="20"/>
      <c r="L2148" s="14">
        <v>0</v>
      </c>
      <c r="N2148" s="21">
        <v>0</v>
      </c>
      <c r="P2148" s="21">
        <v>0</v>
      </c>
      <c r="R2148" s="21">
        <v>0</v>
      </c>
      <c r="T2148" s="21">
        <v>0</v>
      </c>
      <c r="V2148" s="21">
        <v>0</v>
      </c>
      <c r="X2148" s="21">
        <v>0</v>
      </c>
      <c r="Z2148" s="21">
        <v>0</v>
      </c>
      <c r="AB2148" s="22">
        <v>0</v>
      </c>
      <c r="AD2148" s="5" t="str">
        <f t="shared" si="33"/>
        <v>No</v>
      </c>
      <c r="AF2148" s="28"/>
      <c r="AG2148" s="21"/>
    </row>
    <row r="2149" spans="1:33">
      <c r="A2149" s="8" t="s">
        <v>4690</v>
      </c>
      <c r="B2149" s="8" t="s">
        <v>3207</v>
      </c>
      <c r="C2149" s="9" t="s">
        <v>42</v>
      </c>
      <c r="D2149" s="185" t="s">
        <v>4691</v>
      </c>
      <c r="E2149" s="188" t="s">
        <v>4692</v>
      </c>
      <c r="F2149" s="9" t="s">
        <v>83</v>
      </c>
      <c r="G2149" s="9" t="s">
        <v>147</v>
      </c>
      <c r="H2149" s="10">
        <v>0</v>
      </c>
      <c r="I2149" s="11">
        <v>1</v>
      </c>
      <c r="J2149" s="24">
        <v>0</v>
      </c>
      <c r="K2149" s="20"/>
      <c r="L2149" s="14">
        <v>0</v>
      </c>
      <c r="N2149" s="21">
        <v>0</v>
      </c>
      <c r="P2149" s="21">
        <v>0</v>
      </c>
      <c r="R2149" s="21">
        <v>0</v>
      </c>
      <c r="T2149" s="21">
        <v>0</v>
      </c>
      <c r="V2149" s="21">
        <v>0</v>
      </c>
      <c r="X2149" s="21">
        <v>0</v>
      </c>
      <c r="Z2149" s="21">
        <v>57123</v>
      </c>
      <c r="AB2149" s="22">
        <v>57123</v>
      </c>
      <c r="AD2149" s="5" t="str">
        <f t="shared" si="33"/>
        <v>No</v>
      </c>
      <c r="AF2149" s="28"/>
      <c r="AG2149" s="21"/>
    </row>
    <row r="2150" spans="1:33">
      <c r="A2150" s="8" t="s">
        <v>2177</v>
      </c>
      <c r="B2150" s="8" t="s">
        <v>2178</v>
      </c>
      <c r="C2150" s="9" t="s">
        <v>275</v>
      </c>
      <c r="D2150" s="185" t="s">
        <v>2179</v>
      </c>
      <c r="E2150" s="188" t="s">
        <v>2180</v>
      </c>
      <c r="F2150" s="9" t="s">
        <v>83</v>
      </c>
      <c r="G2150" s="9" t="s">
        <v>147</v>
      </c>
      <c r="H2150" s="10">
        <v>0</v>
      </c>
      <c r="I2150" s="11">
        <v>1</v>
      </c>
      <c r="J2150" s="24">
        <v>0</v>
      </c>
      <c r="K2150" s="20"/>
      <c r="L2150" s="14">
        <v>0</v>
      </c>
      <c r="N2150" s="21">
        <v>0</v>
      </c>
      <c r="P2150" s="21">
        <v>0</v>
      </c>
      <c r="R2150" s="21">
        <v>0</v>
      </c>
      <c r="T2150" s="21">
        <v>0</v>
      </c>
      <c r="V2150" s="21">
        <v>0</v>
      </c>
      <c r="X2150" s="21">
        <v>0</v>
      </c>
      <c r="Z2150" s="21">
        <v>14765</v>
      </c>
      <c r="AB2150" s="22">
        <v>14765</v>
      </c>
      <c r="AD2150" s="5" t="str">
        <f t="shared" si="33"/>
        <v>No</v>
      </c>
      <c r="AF2150" s="28"/>
      <c r="AG2150" s="21"/>
    </row>
    <row r="2151" spans="1:33">
      <c r="A2151" s="8" t="s">
        <v>3915</v>
      </c>
      <c r="B2151" s="8" t="s">
        <v>3916</v>
      </c>
      <c r="C2151" s="9" t="s">
        <v>278</v>
      </c>
      <c r="D2151" s="185" t="s">
        <v>3917</v>
      </c>
      <c r="E2151" s="188" t="s">
        <v>3918</v>
      </c>
      <c r="F2151" s="9" t="s">
        <v>83</v>
      </c>
      <c r="G2151" s="9" t="s">
        <v>147</v>
      </c>
      <c r="H2151" s="10">
        <v>0</v>
      </c>
      <c r="I2151" s="11">
        <v>1</v>
      </c>
      <c r="J2151" s="24">
        <v>0</v>
      </c>
      <c r="K2151" s="20"/>
      <c r="L2151" s="14">
        <v>0</v>
      </c>
      <c r="N2151" s="21">
        <v>0</v>
      </c>
      <c r="P2151" s="21">
        <v>0</v>
      </c>
      <c r="R2151" s="21">
        <v>0</v>
      </c>
      <c r="T2151" s="21">
        <v>0</v>
      </c>
      <c r="V2151" s="21">
        <v>0</v>
      </c>
      <c r="X2151" s="21">
        <v>0</v>
      </c>
      <c r="Z2151" s="21">
        <v>6508</v>
      </c>
      <c r="AB2151" s="22">
        <v>6508</v>
      </c>
      <c r="AD2151" s="5" t="str">
        <f t="shared" si="33"/>
        <v>No</v>
      </c>
      <c r="AF2151" s="28"/>
      <c r="AG2151" s="21"/>
    </row>
    <row r="2152" spans="1:33">
      <c r="A2152" s="8" t="s">
        <v>6385</v>
      </c>
      <c r="B2152" s="8" t="s">
        <v>6386</v>
      </c>
      <c r="C2152" s="9" t="s">
        <v>163</v>
      </c>
      <c r="D2152" s="185"/>
      <c r="E2152" s="188">
        <v>10188</v>
      </c>
      <c r="F2152" s="9" t="s">
        <v>83</v>
      </c>
      <c r="G2152" s="9" t="s">
        <v>5756</v>
      </c>
      <c r="H2152" s="10">
        <v>59124</v>
      </c>
      <c r="I2152" s="11">
        <v>1</v>
      </c>
      <c r="J2152" s="24">
        <v>0</v>
      </c>
      <c r="K2152" s="20"/>
      <c r="L2152" s="14">
        <v>0</v>
      </c>
      <c r="N2152" s="21">
        <v>0</v>
      </c>
      <c r="P2152" s="21">
        <v>0</v>
      </c>
      <c r="R2152" s="21">
        <v>0</v>
      </c>
      <c r="T2152" s="21">
        <v>0</v>
      </c>
      <c r="V2152" s="21">
        <v>0</v>
      </c>
      <c r="X2152" s="21">
        <v>0</v>
      </c>
      <c r="Z2152" s="21">
        <v>0</v>
      </c>
      <c r="AB2152" s="22">
        <v>0</v>
      </c>
      <c r="AD2152" s="5" t="str">
        <f t="shared" si="33"/>
        <v>No</v>
      </c>
      <c r="AF2152" s="28"/>
      <c r="AG2152" s="21"/>
    </row>
    <row r="2153" spans="1:33">
      <c r="A2153" s="8" t="s">
        <v>6059</v>
      </c>
      <c r="B2153" s="8" t="s">
        <v>6092</v>
      </c>
      <c r="C2153" s="9" t="s">
        <v>129</v>
      </c>
      <c r="D2153" s="185"/>
      <c r="E2153" s="188" t="s">
        <v>6058</v>
      </c>
      <c r="F2153" s="9" t="s">
        <v>83</v>
      </c>
      <c r="G2153" s="9" t="s">
        <v>147</v>
      </c>
      <c r="H2153" s="10">
        <v>0</v>
      </c>
      <c r="I2153" s="11">
        <v>1</v>
      </c>
      <c r="J2153" s="24">
        <v>0</v>
      </c>
      <c r="K2153" s="20"/>
      <c r="L2153" s="14">
        <v>0</v>
      </c>
      <c r="N2153" s="21">
        <v>0</v>
      </c>
      <c r="P2153" s="21">
        <v>0</v>
      </c>
      <c r="R2153" s="21">
        <v>0</v>
      </c>
      <c r="T2153" s="21">
        <v>0</v>
      </c>
      <c r="V2153" s="21">
        <v>0</v>
      </c>
      <c r="X2153" s="21">
        <v>0</v>
      </c>
      <c r="Z2153" s="21">
        <v>0</v>
      </c>
      <c r="AB2153" s="22">
        <v>0</v>
      </c>
      <c r="AD2153" s="5" t="str">
        <f t="shared" si="33"/>
        <v>No</v>
      </c>
      <c r="AF2153" s="28"/>
      <c r="AG2153" s="21"/>
    </row>
    <row r="2154" spans="1:33">
      <c r="A2154" s="8" t="s">
        <v>2273</v>
      </c>
      <c r="B2154" s="8" t="s">
        <v>1197</v>
      </c>
      <c r="C2154" s="9" t="s">
        <v>106</v>
      </c>
      <c r="D2154" s="185" t="s">
        <v>2274</v>
      </c>
      <c r="E2154" s="188" t="s">
        <v>2275</v>
      </c>
      <c r="F2154" s="9" t="s">
        <v>157</v>
      </c>
      <c r="G2154" s="9" t="s">
        <v>147</v>
      </c>
      <c r="H2154" s="10">
        <v>0</v>
      </c>
      <c r="I2154" s="11">
        <v>1</v>
      </c>
      <c r="J2154" s="24">
        <v>0</v>
      </c>
      <c r="K2154" s="20"/>
      <c r="L2154" s="14">
        <v>0</v>
      </c>
      <c r="N2154" s="21">
        <v>0</v>
      </c>
      <c r="P2154" s="21">
        <v>0</v>
      </c>
      <c r="R2154" s="21">
        <v>0</v>
      </c>
      <c r="T2154" s="21">
        <v>0</v>
      </c>
      <c r="V2154" s="21">
        <v>0</v>
      </c>
      <c r="X2154" s="21">
        <v>0</v>
      </c>
      <c r="Z2154" s="21">
        <v>1070</v>
      </c>
      <c r="AB2154" s="22">
        <v>1070</v>
      </c>
      <c r="AD2154" s="5" t="str">
        <f t="shared" si="33"/>
        <v>No</v>
      </c>
      <c r="AF2154" s="28"/>
      <c r="AG2154" s="21"/>
    </row>
    <row r="2155" spans="1:33">
      <c r="A2155" s="8" t="s">
        <v>6364</v>
      </c>
      <c r="B2155" s="8" t="s">
        <v>6365</v>
      </c>
      <c r="C2155" s="9" t="s">
        <v>580</v>
      </c>
      <c r="D2155" s="185"/>
      <c r="E2155" s="188" t="s">
        <v>6366</v>
      </c>
      <c r="F2155" s="9" t="s">
        <v>157</v>
      </c>
      <c r="G2155" s="9" t="s">
        <v>147</v>
      </c>
      <c r="H2155" s="10">
        <v>0</v>
      </c>
      <c r="I2155" s="11">
        <v>1</v>
      </c>
      <c r="J2155" s="24">
        <v>0</v>
      </c>
      <c r="K2155" s="20"/>
      <c r="L2155" s="14">
        <v>0</v>
      </c>
      <c r="N2155" s="21">
        <v>0</v>
      </c>
      <c r="P2155" s="21">
        <v>0</v>
      </c>
      <c r="R2155" s="21">
        <v>0</v>
      </c>
      <c r="T2155" s="21">
        <v>0</v>
      </c>
      <c r="V2155" s="21">
        <v>0</v>
      </c>
      <c r="X2155" s="21">
        <v>0</v>
      </c>
      <c r="Z2155" s="21">
        <v>0</v>
      </c>
      <c r="AB2155" s="22">
        <v>0</v>
      </c>
      <c r="AD2155" s="5" t="str">
        <f t="shared" si="33"/>
        <v>No</v>
      </c>
      <c r="AF2155" s="28"/>
      <c r="AG2155" s="21"/>
    </row>
    <row r="2156" spans="1:33">
      <c r="A2156" s="8" t="s">
        <v>6722</v>
      </c>
      <c r="B2156" s="8" t="s">
        <v>6502</v>
      </c>
      <c r="C2156" s="9" t="s">
        <v>34</v>
      </c>
      <c r="D2156" s="185"/>
      <c r="E2156" s="188" t="s">
        <v>6027</v>
      </c>
      <c r="F2156" s="9" t="s">
        <v>83</v>
      </c>
      <c r="G2156" s="9" t="s">
        <v>147</v>
      </c>
      <c r="H2156" s="10">
        <v>0</v>
      </c>
      <c r="I2156" s="11">
        <v>1</v>
      </c>
      <c r="J2156" s="24">
        <v>0</v>
      </c>
      <c r="K2156" s="20"/>
      <c r="L2156" s="14">
        <v>0</v>
      </c>
      <c r="N2156" s="21">
        <v>0</v>
      </c>
      <c r="P2156" s="21">
        <v>0</v>
      </c>
      <c r="R2156" s="21">
        <v>0</v>
      </c>
      <c r="T2156" s="21">
        <v>0</v>
      </c>
      <c r="V2156" s="21">
        <v>0</v>
      </c>
      <c r="X2156" s="21">
        <v>0</v>
      </c>
      <c r="Z2156" s="21">
        <v>6144</v>
      </c>
      <c r="AB2156" s="22">
        <v>6144</v>
      </c>
      <c r="AD2156" s="5" t="str">
        <f t="shared" si="33"/>
        <v>No</v>
      </c>
      <c r="AF2156" s="28"/>
      <c r="AG2156" s="21"/>
    </row>
    <row r="2157" spans="1:33">
      <c r="A2157" s="8" t="s">
        <v>3899</v>
      </c>
      <c r="B2157" s="8" t="s">
        <v>3900</v>
      </c>
      <c r="C2157" s="9" t="s">
        <v>278</v>
      </c>
      <c r="D2157" s="185" t="s">
        <v>3901</v>
      </c>
      <c r="E2157" s="188" t="s">
        <v>3902</v>
      </c>
      <c r="F2157" s="9" t="s">
        <v>83</v>
      </c>
      <c r="G2157" s="9" t="s">
        <v>147</v>
      </c>
      <c r="H2157" s="10">
        <v>0</v>
      </c>
      <c r="I2157" s="11">
        <v>1</v>
      </c>
      <c r="J2157" s="24">
        <v>0</v>
      </c>
      <c r="K2157" s="20"/>
      <c r="L2157" s="14">
        <v>0</v>
      </c>
      <c r="N2157" s="21">
        <v>0</v>
      </c>
      <c r="P2157" s="21">
        <v>0</v>
      </c>
      <c r="R2157" s="21">
        <v>0</v>
      </c>
      <c r="T2157" s="21">
        <v>0</v>
      </c>
      <c r="V2157" s="21">
        <v>0</v>
      </c>
      <c r="X2157" s="21">
        <v>0</v>
      </c>
      <c r="Z2157" s="21">
        <v>5765</v>
      </c>
      <c r="AB2157" s="22">
        <v>5765</v>
      </c>
      <c r="AD2157" s="5" t="str">
        <f t="shared" si="33"/>
        <v>No</v>
      </c>
      <c r="AF2157" s="28"/>
      <c r="AG2157" s="21"/>
    </row>
    <row r="2158" spans="1:33">
      <c r="A2158" s="8" t="s">
        <v>6724</v>
      </c>
      <c r="B2158" s="8" t="s">
        <v>6725</v>
      </c>
      <c r="C2158" s="9" t="s">
        <v>87</v>
      </c>
      <c r="D2158" s="185"/>
      <c r="E2158" s="188">
        <v>417</v>
      </c>
      <c r="F2158" s="9" t="s">
        <v>36</v>
      </c>
      <c r="G2158" s="9" t="s">
        <v>5756</v>
      </c>
      <c r="H2158" s="10">
        <v>0</v>
      </c>
      <c r="I2158" s="11">
        <v>1</v>
      </c>
      <c r="J2158" s="24">
        <v>0</v>
      </c>
      <c r="K2158" s="20"/>
      <c r="L2158" s="14">
        <v>0</v>
      </c>
      <c r="N2158" s="21">
        <v>0</v>
      </c>
      <c r="P2158" s="21">
        <v>0</v>
      </c>
      <c r="R2158" s="21">
        <v>0</v>
      </c>
      <c r="T2158" s="21">
        <v>0</v>
      </c>
      <c r="V2158" s="21">
        <v>0</v>
      </c>
      <c r="X2158" s="21">
        <v>0</v>
      </c>
      <c r="Z2158" s="21">
        <v>112765</v>
      </c>
      <c r="AB2158" s="22">
        <v>112765</v>
      </c>
      <c r="AD2158" s="5" t="str">
        <f t="shared" si="33"/>
        <v>No</v>
      </c>
      <c r="AF2158" s="28"/>
      <c r="AG2158" s="21"/>
    </row>
    <row r="2159" spans="1:33">
      <c r="A2159" s="8" t="s">
        <v>1173</v>
      </c>
      <c r="B2159" s="8" t="s">
        <v>1174</v>
      </c>
      <c r="C2159" s="9" t="s">
        <v>65</v>
      </c>
      <c r="D2159" s="185" t="s">
        <v>1175</v>
      </c>
      <c r="E2159" s="188">
        <v>175</v>
      </c>
      <c r="F2159" s="9" t="s">
        <v>36</v>
      </c>
      <c r="G2159" s="9" t="s">
        <v>5756</v>
      </c>
      <c r="H2159" s="10">
        <v>0</v>
      </c>
      <c r="I2159" s="11">
        <v>1</v>
      </c>
      <c r="J2159" s="24">
        <v>0</v>
      </c>
      <c r="K2159" s="20"/>
      <c r="L2159" s="14">
        <v>0</v>
      </c>
      <c r="N2159" s="21">
        <v>0</v>
      </c>
      <c r="P2159" s="21">
        <v>0</v>
      </c>
      <c r="R2159" s="21">
        <v>0</v>
      </c>
      <c r="T2159" s="21">
        <v>0</v>
      </c>
      <c r="V2159" s="21">
        <v>0</v>
      </c>
      <c r="X2159" s="21">
        <v>0</v>
      </c>
      <c r="Z2159" s="21">
        <v>0</v>
      </c>
      <c r="AB2159" s="22">
        <v>0</v>
      </c>
      <c r="AD2159" s="5" t="str">
        <f t="shared" si="33"/>
        <v>No</v>
      </c>
      <c r="AF2159" s="28"/>
      <c r="AG2159" s="21"/>
    </row>
    <row r="2160" spans="1:33">
      <c r="A2160" s="8" t="s">
        <v>6723</v>
      </c>
      <c r="B2160" s="8" t="s">
        <v>2223</v>
      </c>
      <c r="C2160" s="9" t="s">
        <v>275</v>
      </c>
      <c r="D2160" s="185" t="s">
        <v>2224</v>
      </c>
      <c r="E2160" s="188" t="s">
        <v>2225</v>
      </c>
      <c r="F2160" s="9" t="s">
        <v>83</v>
      </c>
      <c r="G2160" s="9" t="s">
        <v>147</v>
      </c>
      <c r="H2160" s="10">
        <v>0</v>
      </c>
      <c r="I2160" s="11">
        <v>1</v>
      </c>
      <c r="J2160" s="24">
        <v>0</v>
      </c>
      <c r="K2160" s="20"/>
      <c r="L2160" s="14">
        <v>0</v>
      </c>
      <c r="N2160" s="21">
        <v>0</v>
      </c>
      <c r="P2160" s="21">
        <v>0</v>
      </c>
      <c r="R2160" s="21">
        <v>0</v>
      </c>
      <c r="T2160" s="21">
        <v>0</v>
      </c>
      <c r="V2160" s="21">
        <v>0</v>
      </c>
      <c r="X2160" s="21">
        <v>0</v>
      </c>
      <c r="Z2160" s="21">
        <v>7298</v>
      </c>
      <c r="AB2160" s="22">
        <v>7298</v>
      </c>
      <c r="AD2160" s="5" t="str">
        <f t="shared" si="33"/>
        <v>No</v>
      </c>
      <c r="AF2160" s="28"/>
      <c r="AG2160" s="21"/>
    </row>
    <row r="2161" spans="1:33">
      <c r="A2161" s="8" t="s">
        <v>2754</v>
      </c>
      <c r="B2161" s="8" t="s">
        <v>2755</v>
      </c>
      <c r="C2161" s="9" t="s">
        <v>65</v>
      </c>
      <c r="D2161" s="185" t="s">
        <v>2756</v>
      </c>
      <c r="E2161" s="188" t="s">
        <v>2757</v>
      </c>
      <c r="F2161" s="9" t="s">
        <v>88</v>
      </c>
      <c r="G2161" s="9" t="s">
        <v>147</v>
      </c>
      <c r="H2161" s="10">
        <v>0</v>
      </c>
      <c r="I2161" s="11">
        <v>1</v>
      </c>
      <c r="J2161" s="24">
        <v>0</v>
      </c>
      <c r="K2161" s="20"/>
      <c r="L2161" s="14">
        <v>0</v>
      </c>
      <c r="N2161" s="21">
        <v>0</v>
      </c>
      <c r="P2161" s="21">
        <v>0</v>
      </c>
      <c r="R2161" s="21">
        <v>0</v>
      </c>
      <c r="T2161" s="21">
        <v>0</v>
      </c>
      <c r="V2161" s="21">
        <v>0</v>
      </c>
      <c r="X2161" s="21">
        <v>0</v>
      </c>
      <c r="Z2161" s="21">
        <v>266660</v>
      </c>
      <c r="AB2161" s="22">
        <v>266660</v>
      </c>
      <c r="AD2161" s="5" t="str">
        <f t="shared" si="33"/>
        <v>No</v>
      </c>
      <c r="AF2161" s="28"/>
      <c r="AG2161" s="21"/>
    </row>
    <row r="2162" spans="1:33">
      <c r="A2162" s="8" t="s">
        <v>3454</v>
      </c>
      <c r="B2162" s="8" t="s">
        <v>893</v>
      </c>
      <c r="C2162" s="9" t="s">
        <v>34</v>
      </c>
      <c r="D2162" s="185" t="s">
        <v>3455</v>
      </c>
      <c r="E2162" s="188" t="s">
        <v>3456</v>
      </c>
      <c r="F2162" s="9" t="s">
        <v>83</v>
      </c>
      <c r="G2162" s="9" t="s">
        <v>147</v>
      </c>
      <c r="H2162" s="10">
        <v>0</v>
      </c>
      <c r="I2162" s="11">
        <v>1</v>
      </c>
      <c r="J2162" s="24">
        <v>0</v>
      </c>
      <c r="K2162" s="20"/>
      <c r="L2162" s="14">
        <v>0</v>
      </c>
      <c r="N2162" s="21">
        <v>0</v>
      </c>
      <c r="P2162" s="21">
        <v>0</v>
      </c>
      <c r="R2162" s="21">
        <v>0</v>
      </c>
      <c r="T2162" s="21">
        <v>0</v>
      </c>
      <c r="V2162" s="21">
        <v>0</v>
      </c>
      <c r="X2162" s="21">
        <v>0</v>
      </c>
      <c r="Z2162" s="21">
        <v>9709</v>
      </c>
      <c r="AB2162" s="22">
        <v>9709</v>
      </c>
      <c r="AD2162" s="5" t="str">
        <f t="shared" si="33"/>
        <v>No</v>
      </c>
      <c r="AF2162" s="28"/>
      <c r="AG2162" s="21"/>
    </row>
    <row r="2163" spans="1:33">
      <c r="A2163" s="8" t="s">
        <v>496</v>
      </c>
      <c r="B2163" s="8" t="s">
        <v>497</v>
      </c>
      <c r="C2163" s="9" t="s">
        <v>42</v>
      </c>
      <c r="D2163" s="185">
        <v>2213</v>
      </c>
      <c r="E2163" s="188">
        <v>20213</v>
      </c>
      <c r="F2163" s="9" t="s">
        <v>83</v>
      </c>
      <c r="G2163" s="9" t="s">
        <v>5756</v>
      </c>
      <c r="H2163" s="10">
        <v>594962</v>
      </c>
      <c r="I2163" s="11">
        <v>1</v>
      </c>
      <c r="J2163" s="24">
        <v>0</v>
      </c>
      <c r="K2163" s="20"/>
      <c r="L2163" s="14">
        <v>0</v>
      </c>
      <c r="N2163" s="21">
        <v>0</v>
      </c>
      <c r="P2163" s="21">
        <v>0</v>
      </c>
      <c r="R2163" s="21">
        <v>0</v>
      </c>
      <c r="T2163" s="21">
        <v>0</v>
      </c>
      <c r="V2163" s="21">
        <v>0</v>
      </c>
      <c r="X2163" s="21">
        <v>0</v>
      </c>
      <c r="Z2163" s="21">
        <v>21694</v>
      </c>
      <c r="AB2163" s="22">
        <v>21694</v>
      </c>
      <c r="AD2163" s="5" t="str">
        <f t="shared" si="33"/>
        <v>No</v>
      </c>
      <c r="AF2163" s="28"/>
      <c r="AG2163" s="21"/>
    </row>
    <row r="2164" spans="1:33">
      <c r="A2164" s="8" t="s">
        <v>6378</v>
      </c>
      <c r="B2164" s="8" t="s">
        <v>6379</v>
      </c>
      <c r="C2164" s="9" t="s">
        <v>171</v>
      </c>
      <c r="D2164" s="185"/>
      <c r="E2164" s="188">
        <v>40260</v>
      </c>
      <c r="F2164" s="9" t="s">
        <v>83</v>
      </c>
      <c r="G2164" s="9" t="s">
        <v>5756</v>
      </c>
      <c r="H2164" s="10">
        <v>5502379</v>
      </c>
      <c r="I2164" s="11">
        <v>1</v>
      </c>
      <c r="J2164" s="24">
        <v>0</v>
      </c>
      <c r="K2164" s="20"/>
      <c r="L2164" s="14">
        <v>0</v>
      </c>
      <c r="N2164" s="21">
        <v>0</v>
      </c>
      <c r="P2164" s="21">
        <v>0</v>
      </c>
      <c r="R2164" s="21">
        <v>0</v>
      </c>
      <c r="T2164" s="21">
        <v>0</v>
      </c>
      <c r="V2164" s="21">
        <v>0</v>
      </c>
      <c r="X2164" s="21">
        <v>0</v>
      </c>
      <c r="Z2164" s="21">
        <v>0</v>
      </c>
      <c r="AB2164" s="22">
        <v>0</v>
      </c>
      <c r="AD2164" s="5" t="str">
        <f t="shared" si="33"/>
        <v>No</v>
      </c>
      <c r="AF2164" s="28"/>
      <c r="AG2164" s="21"/>
    </row>
    <row r="2165" spans="1:33">
      <c r="A2165" s="8" t="s">
        <v>5927</v>
      </c>
      <c r="B2165" s="8" t="s">
        <v>6068</v>
      </c>
      <c r="C2165" s="9" t="s">
        <v>163</v>
      </c>
      <c r="D2165" s="185">
        <v>1156</v>
      </c>
      <c r="E2165" s="188">
        <v>10178</v>
      </c>
      <c r="F2165" s="9" t="s">
        <v>83</v>
      </c>
      <c r="G2165" s="9" t="s">
        <v>5756</v>
      </c>
      <c r="H2165" s="10">
        <v>4181019</v>
      </c>
      <c r="I2165" s="11">
        <v>1</v>
      </c>
      <c r="J2165" s="24">
        <v>0</v>
      </c>
      <c r="K2165" s="20"/>
      <c r="L2165" s="14">
        <v>0</v>
      </c>
      <c r="N2165" s="21">
        <v>0</v>
      </c>
      <c r="P2165" s="21">
        <v>0</v>
      </c>
      <c r="R2165" s="21">
        <v>0</v>
      </c>
      <c r="T2165" s="21">
        <v>0</v>
      </c>
      <c r="V2165" s="21">
        <v>0</v>
      </c>
      <c r="X2165" s="21">
        <v>0</v>
      </c>
      <c r="Z2165" s="21">
        <v>10816</v>
      </c>
      <c r="AB2165" s="22">
        <v>10816</v>
      </c>
      <c r="AD2165" s="5" t="str">
        <f t="shared" si="33"/>
        <v>No</v>
      </c>
      <c r="AF2165" s="28"/>
      <c r="AG2165" s="21"/>
    </row>
    <row r="2166" spans="1:33">
      <c r="A2166" s="8" t="s">
        <v>3923</v>
      </c>
      <c r="B2166" s="8" t="s">
        <v>3924</v>
      </c>
      <c r="C2166" s="9" t="s">
        <v>278</v>
      </c>
      <c r="D2166" s="185" t="s">
        <v>3925</v>
      </c>
      <c r="E2166" s="188" t="s">
        <v>3926</v>
      </c>
      <c r="F2166" s="9" t="s">
        <v>83</v>
      </c>
      <c r="G2166" s="9" t="s">
        <v>147</v>
      </c>
      <c r="H2166" s="10">
        <v>0</v>
      </c>
      <c r="I2166" s="11">
        <v>1</v>
      </c>
      <c r="J2166" s="24">
        <v>0</v>
      </c>
      <c r="K2166" s="20"/>
      <c r="L2166" s="14">
        <v>0</v>
      </c>
      <c r="N2166" s="21">
        <v>0</v>
      </c>
      <c r="P2166" s="21">
        <v>0</v>
      </c>
      <c r="R2166" s="21">
        <v>0</v>
      </c>
      <c r="T2166" s="21">
        <v>0</v>
      </c>
      <c r="V2166" s="21">
        <v>0</v>
      </c>
      <c r="X2166" s="21">
        <v>0</v>
      </c>
      <c r="Z2166" s="21">
        <v>3825</v>
      </c>
      <c r="AB2166" s="22">
        <v>3825</v>
      </c>
      <c r="AD2166" s="5" t="str">
        <f t="shared" si="33"/>
        <v>No</v>
      </c>
      <c r="AF2166" s="28"/>
      <c r="AG2166" s="21"/>
    </row>
    <row r="2167" spans="1:33">
      <c r="A2167" s="8" t="s">
        <v>2123</v>
      </c>
      <c r="B2167" s="8" t="s">
        <v>2124</v>
      </c>
      <c r="C2167" s="9" t="s">
        <v>275</v>
      </c>
      <c r="D2167" s="185" t="s">
        <v>2125</v>
      </c>
      <c r="E2167" s="188" t="s">
        <v>2126</v>
      </c>
      <c r="F2167" s="9" t="s">
        <v>83</v>
      </c>
      <c r="G2167" s="9" t="s">
        <v>147</v>
      </c>
      <c r="H2167" s="10">
        <v>0</v>
      </c>
      <c r="I2167" s="11">
        <v>1</v>
      </c>
      <c r="J2167" s="24">
        <v>0</v>
      </c>
      <c r="K2167" s="20"/>
      <c r="L2167" s="14">
        <v>0</v>
      </c>
      <c r="N2167" s="21">
        <v>0</v>
      </c>
      <c r="P2167" s="21">
        <v>0</v>
      </c>
      <c r="R2167" s="21">
        <v>0</v>
      </c>
      <c r="T2167" s="21">
        <v>0</v>
      </c>
      <c r="V2167" s="21">
        <v>0</v>
      </c>
      <c r="X2167" s="21">
        <v>0</v>
      </c>
      <c r="Z2167" s="21">
        <v>9664</v>
      </c>
      <c r="AB2167" s="22">
        <v>9664</v>
      </c>
      <c r="AD2167" s="5" t="str">
        <f t="shared" si="33"/>
        <v>No</v>
      </c>
      <c r="AF2167" s="28"/>
      <c r="AG2167" s="21"/>
    </row>
    <row r="2168" spans="1:33">
      <c r="A2168" s="8" t="s">
        <v>6360</v>
      </c>
      <c r="B2168" s="8" t="s">
        <v>1111</v>
      </c>
      <c r="C2168" s="9" t="s">
        <v>163</v>
      </c>
      <c r="D2168" s="185"/>
      <c r="E2168" s="188">
        <v>10186</v>
      </c>
      <c r="F2168" s="9" t="s">
        <v>157</v>
      </c>
      <c r="G2168" s="9" t="s">
        <v>5756</v>
      </c>
      <c r="H2168" s="10">
        <v>59124</v>
      </c>
      <c r="I2168" s="11">
        <v>1</v>
      </c>
      <c r="J2168" s="24">
        <v>0</v>
      </c>
      <c r="K2168" s="20"/>
      <c r="L2168" s="14">
        <v>0</v>
      </c>
      <c r="N2168" s="21">
        <v>0</v>
      </c>
      <c r="P2168" s="21">
        <v>0</v>
      </c>
      <c r="R2168" s="21">
        <v>0</v>
      </c>
      <c r="T2168" s="21">
        <v>0</v>
      </c>
      <c r="V2168" s="21">
        <v>0</v>
      </c>
      <c r="X2168" s="21">
        <v>0</v>
      </c>
      <c r="Z2168" s="21">
        <v>27054</v>
      </c>
      <c r="AB2168" s="22">
        <v>27054</v>
      </c>
      <c r="AD2168" s="5" t="str">
        <f t="shared" si="33"/>
        <v>No</v>
      </c>
      <c r="AF2168" s="28"/>
      <c r="AG2168" s="21"/>
    </row>
    <row r="2169" spans="1:33">
      <c r="A2169" s="8" t="s">
        <v>1206</v>
      </c>
      <c r="B2169" s="8" t="s">
        <v>1207</v>
      </c>
      <c r="C2169" s="9" t="s">
        <v>87</v>
      </c>
      <c r="D2169" s="185">
        <v>60</v>
      </c>
      <c r="E2169" s="188">
        <v>60</v>
      </c>
      <c r="F2169" s="9" t="s">
        <v>36</v>
      </c>
      <c r="G2169" s="9" t="s">
        <v>5756</v>
      </c>
      <c r="H2169" s="10">
        <v>145140</v>
      </c>
      <c r="I2169" s="11">
        <v>1</v>
      </c>
      <c r="J2169" s="24">
        <v>0</v>
      </c>
      <c r="K2169" s="20"/>
      <c r="L2169" s="14">
        <v>0</v>
      </c>
      <c r="N2169" s="21">
        <v>0</v>
      </c>
      <c r="P2169" s="21">
        <v>0</v>
      </c>
      <c r="R2169" s="21">
        <v>0</v>
      </c>
      <c r="T2169" s="21">
        <v>0</v>
      </c>
      <c r="V2169" s="21">
        <v>0</v>
      </c>
      <c r="X2169" s="21">
        <v>0</v>
      </c>
      <c r="Z2169" s="21">
        <v>0</v>
      </c>
      <c r="AB2169" s="22">
        <v>0</v>
      </c>
      <c r="AD2169" s="5" t="str">
        <f t="shared" si="33"/>
        <v>No</v>
      </c>
      <c r="AF2169" s="28"/>
      <c r="AG2169" s="21"/>
    </row>
    <row r="2170" spans="1:33">
      <c r="A2170" s="8" t="s">
        <v>3802</v>
      </c>
      <c r="B2170" s="8" t="s">
        <v>3803</v>
      </c>
      <c r="C2170" s="9" t="s">
        <v>278</v>
      </c>
      <c r="D2170" s="185" t="s">
        <v>3804</v>
      </c>
      <c r="E2170" s="188" t="s">
        <v>3805</v>
      </c>
      <c r="F2170" s="9" t="s">
        <v>157</v>
      </c>
      <c r="G2170" s="9" t="s">
        <v>147</v>
      </c>
      <c r="H2170" s="10">
        <v>0</v>
      </c>
      <c r="I2170" s="11">
        <v>1</v>
      </c>
      <c r="J2170" s="24">
        <v>0</v>
      </c>
      <c r="K2170" s="20"/>
      <c r="L2170" s="14">
        <v>0</v>
      </c>
      <c r="N2170" s="21">
        <v>0</v>
      </c>
      <c r="P2170" s="21">
        <v>0</v>
      </c>
      <c r="R2170" s="21">
        <v>0</v>
      </c>
      <c r="T2170" s="21">
        <v>0</v>
      </c>
      <c r="V2170" s="21">
        <v>0</v>
      </c>
      <c r="X2170" s="21">
        <v>0</v>
      </c>
      <c r="Z2170" s="21">
        <v>4978</v>
      </c>
      <c r="AB2170" s="22">
        <v>4978</v>
      </c>
      <c r="AD2170" s="5" t="str">
        <f t="shared" si="33"/>
        <v>No</v>
      </c>
      <c r="AF2170" s="28"/>
      <c r="AG2170" s="21"/>
    </row>
    <row r="2171" spans="1:33">
      <c r="A2171" s="8" t="s">
        <v>2257</v>
      </c>
      <c r="B2171" s="8" t="s">
        <v>2258</v>
      </c>
      <c r="C2171" s="9" t="s">
        <v>275</v>
      </c>
      <c r="D2171" s="185" t="s">
        <v>2259</v>
      </c>
      <c r="E2171" s="188" t="s">
        <v>2260</v>
      </c>
      <c r="F2171" s="9" t="s">
        <v>157</v>
      </c>
      <c r="G2171" s="9" t="s">
        <v>147</v>
      </c>
      <c r="H2171" s="10">
        <v>0</v>
      </c>
      <c r="I2171" s="11">
        <v>1</v>
      </c>
      <c r="J2171" s="24">
        <v>0</v>
      </c>
      <c r="K2171" s="20"/>
      <c r="L2171" s="14">
        <v>0</v>
      </c>
      <c r="N2171" s="21">
        <v>0</v>
      </c>
      <c r="P2171" s="21">
        <v>0</v>
      </c>
      <c r="R2171" s="21">
        <v>0</v>
      </c>
      <c r="T2171" s="21">
        <v>0</v>
      </c>
      <c r="V2171" s="21">
        <v>0</v>
      </c>
      <c r="X2171" s="21">
        <v>0</v>
      </c>
      <c r="Z2171" s="21">
        <v>948</v>
      </c>
      <c r="AB2171" s="22">
        <v>948</v>
      </c>
      <c r="AD2171" s="5" t="str">
        <f t="shared" si="33"/>
        <v>No</v>
      </c>
      <c r="AF2171" s="28"/>
      <c r="AG2171" s="21"/>
    </row>
    <row r="2172" spans="1:33">
      <c r="A2172" s="8" t="s">
        <v>4593</v>
      </c>
      <c r="B2172" s="8" t="s">
        <v>4594</v>
      </c>
      <c r="C2172" s="9" t="s">
        <v>87</v>
      </c>
      <c r="D2172" s="185"/>
      <c r="E2172" s="188">
        <v>401</v>
      </c>
      <c r="F2172" s="9" t="s">
        <v>36</v>
      </c>
      <c r="G2172" s="9" t="s">
        <v>5756</v>
      </c>
      <c r="H2172" s="10">
        <v>0</v>
      </c>
      <c r="I2172" s="11">
        <v>1</v>
      </c>
      <c r="J2172" s="24">
        <v>0</v>
      </c>
      <c r="K2172" s="20"/>
      <c r="L2172" s="14">
        <v>0</v>
      </c>
      <c r="N2172" s="21">
        <v>0</v>
      </c>
      <c r="P2172" s="21">
        <v>0</v>
      </c>
      <c r="R2172" s="21">
        <v>0</v>
      </c>
      <c r="T2172" s="21">
        <v>0</v>
      </c>
      <c r="V2172" s="21">
        <v>0</v>
      </c>
      <c r="X2172" s="21">
        <v>0</v>
      </c>
      <c r="Z2172" s="21">
        <v>0</v>
      </c>
      <c r="AB2172" s="22">
        <v>0</v>
      </c>
      <c r="AD2172" s="5" t="str">
        <f t="shared" si="33"/>
        <v>No</v>
      </c>
      <c r="AF2172" s="28"/>
      <c r="AG2172" s="21"/>
    </row>
    <row r="2173" spans="1:33">
      <c r="A2173" s="8" t="s">
        <v>6359</v>
      </c>
      <c r="B2173" s="8" t="s">
        <v>6170</v>
      </c>
      <c r="C2173" s="9" t="s">
        <v>91</v>
      </c>
      <c r="D2173" s="185"/>
      <c r="E2173" s="188">
        <v>90274</v>
      </c>
      <c r="F2173" s="9" t="s">
        <v>83</v>
      </c>
      <c r="G2173" s="9" t="s">
        <v>5756</v>
      </c>
      <c r="H2173" s="10">
        <v>11402946</v>
      </c>
      <c r="I2173" s="11">
        <v>1</v>
      </c>
      <c r="J2173" s="24">
        <v>0</v>
      </c>
      <c r="K2173" s="20"/>
      <c r="L2173" s="14">
        <v>0</v>
      </c>
      <c r="N2173" s="21">
        <v>0</v>
      </c>
      <c r="P2173" s="21">
        <v>0</v>
      </c>
      <c r="R2173" s="21">
        <v>0</v>
      </c>
      <c r="T2173" s="21">
        <v>0</v>
      </c>
      <c r="V2173" s="21">
        <v>0</v>
      </c>
      <c r="X2173" s="21">
        <v>0</v>
      </c>
      <c r="Z2173" s="21">
        <v>0</v>
      </c>
      <c r="AB2173" s="22">
        <v>0</v>
      </c>
      <c r="AD2173" s="5" t="str">
        <f t="shared" si="33"/>
        <v>No</v>
      </c>
      <c r="AF2173" s="28"/>
      <c r="AG2173" s="21"/>
    </row>
    <row r="2174" spans="1:33">
      <c r="A2174" s="8" t="s">
        <v>5967</v>
      </c>
      <c r="B2174" s="8" t="s">
        <v>6066</v>
      </c>
      <c r="C2174" s="9" t="s">
        <v>171</v>
      </c>
      <c r="D2174" s="185"/>
      <c r="E2174" s="188">
        <v>40240</v>
      </c>
      <c r="F2174" s="9" t="s">
        <v>83</v>
      </c>
      <c r="G2174" s="9" t="s">
        <v>5756</v>
      </c>
      <c r="H2174" s="10">
        <v>5502379</v>
      </c>
      <c r="I2174" s="11">
        <v>1</v>
      </c>
      <c r="J2174" s="24">
        <v>0</v>
      </c>
      <c r="K2174" s="20"/>
      <c r="L2174" s="14">
        <v>0</v>
      </c>
      <c r="N2174" s="21">
        <v>0</v>
      </c>
      <c r="P2174" s="21">
        <v>0</v>
      </c>
      <c r="R2174" s="21">
        <v>0</v>
      </c>
      <c r="T2174" s="21">
        <v>0</v>
      </c>
      <c r="V2174" s="21">
        <v>0</v>
      </c>
      <c r="X2174" s="21">
        <v>0</v>
      </c>
      <c r="Z2174" s="21">
        <v>0</v>
      </c>
      <c r="AB2174" s="22">
        <v>0</v>
      </c>
      <c r="AD2174" s="5" t="str">
        <f t="shared" si="33"/>
        <v>No</v>
      </c>
      <c r="AF2174" s="28"/>
      <c r="AG2174" s="21"/>
    </row>
    <row r="2175" spans="1:33">
      <c r="A2175" s="8" t="s">
        <v>3907</v>
      </c>
      <c r="B2175" s="8" t="s">
        <v>3908</v>
      </c>
      <c r="C2175" s="9" t="s">
        <v>278</v>
      </c>
      <c r="D2175" s="185" t="s">
        <v>3909</v>
      </c>
      <c r="E2175" s="188" t="s">
        <v>3910</v>
      </c>
      <c r="F2175" s="9" t="s">
        <v>83</v>
      </c>
      <c r="G2175" s="9" t="s">
        <v>147</v>
      </c>
      <c r="H2175" s="10">
        <v>0</v>
      </c>
      <c r="I2175" s="11">
        <v>1</v>
      </c>
      <c r="J2175" s="24">
        <v>0</v>
      </c>
      <c r="K2175" s="20"/>
      <c r="L2175" s="14">
        <v>0</v>
      </c>
      <c r="N2175" s="21">
        <v>0</v>
      </c>
      <c r="P2175" s="21">
        <v>0</v>
      </c>
      <c r="R2175" s="21">
        <v>0</v>
      </c>
      <c r="T2175" s="21">
        <v>0</v>
      </c>
      <c r="V2175" s="21">
        <v>0</v>
      </c>
      <c r="X2175" s="21">
        <v>0</v>
      </c>
      <c r="Z2175" s="21">
        <v>3817</v>
      </c>
      <c r="AB2175" s="22">
        <v>3817</v>
      </c>
      <c r="AD2175" s="5" t="str">
        <f t="shared" si="33"/>
        <v>No</v>
      </c>
      <c r="AF2175" s="28"/>
      <c r="AG2175" s="21"/>
    </row>
    <row r="2176" spans="1:33">
      <c r="A2176" s="8" t="s">
        <v>3941</v>
      </c>
      <c r="B2176" s="8" t="s">
        <v>3942</v>
      </c>
      <c r="C2176" s="9" t="s">
        <v>278</v>
      </c>
      <c r="D2176" s="185" t="s">
        <v>3943</v>
      </c>
      <c r="E2176" s="188" t="s">
        <v>3944</v>
      </c>
      <c r="F2176" s="9" t="s">
        <v>157</v>
      </c>
      <c r="G2176" s="9" t="s">
        <v>147</v>
      </c>
      <c r="H2176" s="10">
        <v>0</v>
      </c>
      <c r="I2176" s="11">
        <v>1</v>
      </c>
      <c r="J2176" s="24">
        <v>0</v>
      </c>
      <c r="K2176" s="20"/>
      <c r="L2176" s="14">
        <v>0</v>
      </c>
      <c r="N2176" s="21">
        <v>0</v>
      </c>
      <c r="P2176" s="21">
        <v>0</v>
      </c>
      <c r="R2176" s="21">
        <v>0</v>
      </c>
      <c r="T2176" s="21">
        <v>0</v>
      </c>
      <c r="V2176" s="21">
        <v>0</v>
      </c>
      <c r="X2176" s="21">
        <v>0</v>
      </c>
      <c r="Z2176" s="21">
        <v>4826</v>
      </c>
      <c r="AB2176" s="22">
        <v>4826</v>
      </c>
      <c r="AD2176" s="5" t="str">
        <f t="shared" si="33"/>
        <v>No</v>
      </c>
      <c r="AF2176" s="28"/>
      <c r="AG2176" s="21"/>
    </row>
    <row r="2177" spans="1:33">
      <c r="A2177" s="8" t="s">
        <v>2243</v>
      </c>
      <c r="B2177" s="8" t="s">
        <v>2244</v>
      </c>
      <c r="C2177" s="9" t="s">
        <v>275</v>
      </c>
      <c r="D2177" s="185" t="s">
        <v>2245</v>
      </c>
      <c r="E2177" s="188" t="s">
        <v>2246</v>
      </c>
      <c r="F2177" s="9" t="s">
        <v>83</v>
      </c>
      <c r="G2177" s="9" t="s">
        <v>147</v>
      </c>
      <c r="H2177" s="10">
        <v>0</v>
      </c>
      <c r="I2177" s="11">
        <v>1</v>
      </c>
      <c r="J2177" s="24">
        <v>0</v>
      </c>
      <c r="K2177" s="20"/>
      <c r="L2177" s="14">
        <v>0</v>
      </c>
      <c r="N2177" s="21">
        <v>0</v>
      </c>
      <c r="P2177" s="21">
        <v>0</v>
      </c>
      <c r="R2177" s="21">
        <v>0</v>
      </c>
      <c r="T2177" s="21">
        <v>0</v>
      </c>
      <c r="V2177" s="21">
        <v>0</v>
      </c>
      <c r="X2177" s="21">
        <v>0</v>
      </c>
      <c r="Z2177" s="21">
        <v>7123</v>
      </c>
      <c r="AB2177" s="22">
        <v>7123</v>
      </c>
      <c r="AD2177" s="5" t="str">
        <f t="shared" si="33"/>
        <v>No</v>
      </c>
      <c r="AF2177" s="28"/>
      <c r="AG2177" s="21"/>
    </row>
    <row r="2178" spans="1:33">
      <c r="A2178" s="8" t="s">
        <v>6383</v>
      </c>
      <c r="B2178" s="8" t="s">
        <v>6384</v>
      </c>
      <c r="C2178" s="9" t="s">
        <v>171</v>
      </c>
      <c r="D2178" s="185"/>
      <c r="E2178" s="188">
        <v>40263</v>
      </c>
      <c r="F2178" s="9" t="s">
        <v>83</v>
      </c>
      <c r="G2178" s="9" t="s">
        <v>5756</v>
      </c>
      <c r="H2178" s="10">
        <v>5502379</v>
      </c>
      <c r="I2178" s="11">
        <v>1</v>
      </c>
      <c r="J2178" s="24">
        <v>0</v>
      </c>
      <c r="K2178" s="20"/>
      <c r="L2178" s="14">
        <v>0</v>
      </c>
      <c r="N2178" s="21">
        <v>0</v>
      </c>
      <c r="P2178" s="21">
        <v>0</v>
      </c>
      <c r="R2178" s="21">
        <v>0</v>
      </c>
      <c r="T2178" s="21">
        <v>0</v>
      </c>
      <c r="V2178" s="21">
        <v>0</v>
      </c>
      <c r="X2178" s="21">
        <v>0</v>
      </c>
      <c r="Z2178" s="21">
        <v>0</v>
      </c>
      <c r="AB2178" s="22">
        <v>0</v>
      </c>
      <c r="AD2178" s="5" t="str">
        <f t="shared" si="33"/>
        <v>No</v>
      </c>
      <c r="AF2178" s="28"/>
      <c r="AG2178" s="21"/>
    </row>
    <row r="2179" spans="1:33">
      <c r="A2179" s="8" t="s">
        <v>685</v>
      </c>
      <c r="B2179" s="8" t="s">
        <v>686</v>
      </c>
      <c r="C2179" s="9" t="s">
        <v>42</v>
      </c>
      <c r="D2179" s="185">
        <v>2182</v>
      </c>
      <c r="E2179" s="188">
        <v>20182</v>
      </c>
      <c r="F2179" s="9" t="s">
        <v>83</v>
      </c>
      <c r="G2179" s="9" t="s">
        <v>5756</v>
      </c>
      <c r="H2179" s="10">
        <v>423566</v>
      </c>
      <c r="I2179" s="11">
        <v>1</v>
      </c>
      <c r="J2179" s="24">
        <v>0</v>
      </c>
      <c r="K2179" s="20"/>
      <c r="L2179" s="14">
        <v>0</v>
      </c>
      <c r="N2179" s="21">
        <v>0</v>
      </c>
      <c r="P2179" s="21">
        <v>0</v>
      </c>
      <c r="R2179" s="21">
        <v>0</v>
      </c>
      <c r="T2179" s="21">
        <v>0</v>
      </c>
      <c r="V2179" s="21">
        <v>0</v>
      </c>
      <c r="X2179" s="21">
        <v>0</v>
      </c>
      <c r="Z2179" s="21">
        <v>15265</v>
      </c>
      <c r="AB2179" s="22">
        <v>15265</v>
      </c>
      <c r="AD2179" s="5" t="str">
        <f t="shared" ref="AD2179:AD2242" si="34">IF(AC2179&amp;AA2179&amp;Y2179&amp;W2179&amp;U2179&amp;S2179&amp;Q2179&amp;O2179&amp;M2179&amp;K2179&lt;&gt;"","Yes","No")</f>
        <v>No</v>
      </c>
      <c r="AF2179" s="28"/>
      <c r="AG2179" s="21"/>
    </row>
    <row r="2180" spans="1:33">
      <c r="A2180" s="8" t="s">
        <v>2366</v>
      </c>
      <c r="B2180" s="8" t="s">
        <v>5551</v>
      </c>
      <c r="C2180" s="9" t="s">
        <v>132</v>
      </c>
      <c r="D2180" s="185" t="s">
        <v>5552</v>
      </c>
      <c r="E2180" s="188" t="s">
        <v>5553</v>
      </c>
      <c r="F2180" s="9" t="s">
        <v>83</v>
      </c>
      <c r="G2180" s="9" t="s">
        <v>147</v>
      </c>
      <c r="H2180" s="10">
        <v>0</v>
      </c>
      <c r="I2180" s="11">
        <v>1</v>
      </c>
      <c r="J2180" s="24">
        <v>0</v>
      </c>
      <c r="K2180" s="20"/>
      <c r="L2180" s="14">
        <v>0</v>
      </c>
      <c r="N2180" s="21">
        <v>0</v>
      </c>
      <c r="P2180" s="21">
        <v>0</v>
      </c>
      <c r="R2180" s="21">
        <v>0</v>
      </c>
      <c r="T2180" s="21">
        <v>0</v>
      </c>
      <c r="V2180" s="21">
        <v>0</v>
      </c>
      <c r="X2180" s="21">
        <v>0</v>
      </c>
      <c r="Z2180" s="21">
        <v>29537</v>
      </c>
      <c r="AB2180" s="22">
        <v>29537</v>
      </c>
      <c r="AD2180" s="5" t="str">
        <f t="shared" si="34"/>
        <v>No</v>
      </c>
      <c r="AF2180" s="28"/>
      <c r="AG2180" s="21"/>
    </row>
    <row r="2181" spans="1:33">
      <c r="A2181" s="8" t="s">
        <v>6716</v>
      </c>
      <c r="B2181" s="8" t="s">
        <v>6717</v>
      </c>
      <c r="C2181" s="9" t="s">
        <v>275</v>
      </c>
      <c r="D2181" s="185" t="s">
        <v>6718</v>
      </c>
      <c r="E2181" s="188">
        <v>77069</v>
      </c>
      <c r="F2181" s="9" t="s">
        <v>36</v>
      </c>
      <c r="G2181" s="9" t="s">
        <v>5756</v>
      </c>
      <c r="H2181" s="10">
        <v>0</v>
      </c>
      <c r="I2181" s="11">
        <v>1</v>
      </c>
      <c r="J2181" s="24">
        <v>0</v>
      </c>
      <c r="K2181" s="20"/>
      <c r="L2181" s="14">
        <v>0</v>
      </c>
      <c r="N2181" s="21">
        <v>0</v>
      </c>
      <c r="P2181" s="21">
        <v>0</v>
      </c>
      <c r="R2181" s="21">
        <v>0</v>
      </c>
      <c r="T2181" s="21">
        <v>0</v>
      </c>
      <c r="V2181" s="21">
        <v>0</v>
      </c>
      <c r="X2181" s="21">
        <v>0</v>
      </c>
      <c r="Z2181" s="21">
        <v>0</v>
      </c>
      <c r="AB2181" s="22">
        <v>0</v>
      </c>
      <c r="AD2181" s="5" t="str">
        <f t="shared" si="34"/>
        <v>No</v>
      </c>
      <c r="AF2181" s="28"/>
      <c r="AG2181" s="21"/>
    </row>
    <row r="2182" spans="1:33">
      <c r="A2182" s="8" t="s">
        <v>2111</v>
      </c>
      <c r="B2182" s="8" t="s">
        <v>2111</v>
      </c>
      <c r="C2182" s="9" t="s">
        <v>275</v>
      </c>
      <c r="D2182" s="185" t="s">
        <v>2112</v>
      </c>
      <c r="E2182" s="188" t="s">
        <v>2113</v>
      </c>
      <c r="F2182" s="9" t="s">
        <v>83</v>
      </c>
      <c r="G2182" s="9" t="s">
        <v>147</v>
      </c>
      <c r="H2182" s="10">
        <v>0</v>
      </c>
      <c r="I2182" s="11">
        <v>1</v>
      </c>
      <c r="J2182" s="24">
        <v>0</v>
      </c>
      <c r="K2182" s="20"/>
      <c r="L2182" s="14">
        <v>0</v>
      </c>
      <c r="N2182" s="21">
        <v>0</v>
      </c>
      <c r="P2182" s="21">
        <v>0</v>
      </c>
      <c r="R2182" s="21">
        <v>0</v>
      </c>
      <c r="T2182" s="21">
        <v>0</v>
      </c>
      <c r="V2182" s="21">
        <v>0</v>
      </c>
      <c r="X2182" s="21">
        <v>0</v>
      </c>
      <c r="Z2182" s="21">
        <v>7844</v>
      </c>
      <c r="AB2182" s="22">
        <v>7844</v>
      </c>
      <c r="AD2182" s="5" t="str">
        <f t="shared" si="34"/>
        <v>No</v>
      </c>
      <c r="AF2182" s="28"/>
      <c r="AG2182" s="21"/>
    </row>
    <row r="2183" spans="1:33">
      <c r="A2183" s="8" t="s">
        <v>3705</v>
      </c>
      <c r="B2183" s="8" t="s">
        <v>3706</v>
      </c>
      <c r="C2183" s="9" t="s">
        <v>65</v>
      </c>
      <c r="D2183" s="185" t="s">
        <v>3707</v>
      </c>
      <c r="E2183" s="188">
        <v>247</v>
      </c>
      <c r="F2183" s="9" t="s">
        <v>36</v>
      </c>
      <c r="G2183" s="9" t="s">
        <v>5756</v>
      </c>
      <c r="H2183" s="10">
        <v>0</v>
      </c>
      <c r="I2183" s="11">
        <v>1</v>
      </c>
      <c r="J2183" s="24">
        <v>0</v>
      </c>
      <c r="K2183" s="20"/>
      <c r="L2183" s="14">
        <v>0</v>
      </c>
      <c r="N2183" s="21">
        <v>0</v>
      </c>
      <c r="P2183" s="21">
        <v>0</v>
      </c>
      <c r="R2183" s="21">
        <v>0</v>
      </c>
      <c r="T2183" s="21">
        <v>0</v>
      </c>
      <c r="V2183" s="21">
        <v>0</v>
      </c>
      <c r="X2183" s="21">
        <v>0</v>
      </c>
      <c r="Z2183" s="21">
        <v>0</v>
      </c>
      <c r="AB2183" s="22">
        <v>0</v>
      </c>
      <c r="AD2183" s="5" t="str">
        <f t="shared" si="34"/>
        <v>No</v>
      </c>
      <c r="AF2183" s="28"/>
      <c r="AG2183" s="21"/>
    </row>
    <row r="2184" spans="1:33">
      <c r="A2184" s="8" t="s">
        <v>6715</v>
      </c>
      <c r="B2184" s="8" t="s">
        <v>2674</v>
      </c>
      <c r="C2184" s="9" t="s">
        <v>2675</v>
      </c>
      <c r="D2184" s="185"/>
      <c r="E2184" s="188">
        <v>11147</v>
      </c>
      <c r="F2184" s="9" t="s">
        <v>138</v>
      </c>
      <c r="G2184" s="9" t="s">
        <v>84</v>
      </c>
      <c r="H2184" s="10">
        <v>1190956</v>
      </c>
      <c r="I2184" s="11">
        <v>1</v>
      </c>
      <c r="J2184" s="24">
        <v>0</v>
      </c>
      <c r="K2184" s="20"/>
      <c r="L2184" s="14">
        <v>0</v>
      </c>
      <c r="N2184" s="21">
        <v>0</v>
      </c>
      <c r="P2184" s="21">
        <v>0</v>
      </c>
      <c r="R2184" s="21">
        <v>234122</v>
      </c>
      <c r="T2184" s="21">
        <v>0</v>
      </c>
      <c r="V2184" s="21">
        <v>0</v>
      </c>
      <c r="X2184" s="21">
        <v>0</v>
      </c>
      <c r="Z2184" s="21">
        <v>0</v>
      </c>
      <c r="AB2184" s="22">
        <v>234122</v>
      </c>
      <c r="AD2184" s="5" t="str">
        <f t="shared" si="34"/>
        <v>No</v>
      </c>
      <c r="AF2184" s="28"/>
      <c r="AG2184" s="21"/>
    </row>
    <row r="2185" spans="1:33">
      <c r="A2185" s="8" t="s">
        <v>5643</v>
      </c>
      <c r="B2185" s="8" t="s">
        <v>5644</v>
      </c>
      <c r="C2185" s="9" t="s">
        <v>254</v>
      </c>
      <c r="D2185" s="185" t="s">
        <v>5645</v>
      </c>
      <c r="E2185" s="188" t="s">
        <v>5646</v>
      </c>
      <c r="F2185" s="9" t="s">
        <v>157</v>
      </c>
      <c r="G2185" s="9" t="s">
        <v>147</v>
      </c>
      <c r="H2185" s="10">
        <v>0</v>
      </c>
      <c r="I2185" s="11">
        <v>1</v>
      </c>
      <c r="J2185" s="24">
        <v>0</v>
      </c>
      <c r="K2185" s="20"/>
      <c r="L2185" s="14">
        <v>0</v>
      </c>
      <c r="N2185" s="21">
        <v>0</v>
      </c>
      <c r="P2185" s="21">
        <v>0</v>
      </c>
      <c r="R2185" s="21">
        <v>0</v>
      </c>
      <c r="T2185" s="21">
        <v>0</v>
      </c>
      <c r="V2185" s="21">
        <v>0</v>
      </c>
      <c r="X2185" s="21">
        <v>0</v>
      </c>
      <c r="Z2185" s="21">
        <v>0</v>
      </c>
      <c r="AB2185" s="22">
        <v>0</v>
      </c>
      <c r="AD2185" s="5" t="str">
        <f t="shared" si="34"/>
        <v>No</v>
      </c>
      <c r="AF2185" s="28"/>
      <c r="AG2185" s="21"/>
    </row>
    <row r="2186" spans="1:33">
      <c r="A2186" s="8" t="s">
        <v>6395</v>
      </c>
      <c r="B2186" s="8" t="s">
        <v>6396</v>
      </c>
      <c r="C2186" s="9" t="s">
        <v>454</v>
      </c>
      <c r="D2186" s="185"/>
      <c r="E2186" s="188" t="s">
        <v>6397</v>
      </c>
      <c r="F2186" s="9" t="s">
        <v>83</v>
      </c>
      <c r="G2186" s="9" t="s">
        <v>147</v>
      </c>
      <c r="H2186" s="10">
        <v>0</v>
      </c>
      <c r="I2186" s="11">
        <v>1</v>
      </c>
      <c r="J2186" s="24">
        <v>0</v>
      </c>
      <c r="K2186" s="20"/>
      <c r="L2186" s="14">
        <v>0</v>
      </c>
      <c r="N2186" s="21">
        <v>0</v>
      </c>
      <c r="P2186" s="21">
        <v>0</v>
      </c>
      <c r="R2186" s="21">
        <v>0</v>
      </c>
      <c r="T2186" s="21">
        <v>0</v>
      </c>
      <c r="V2186" s="21">
        <v>0</v>
      </c>
      <c r="X2186" s="21">
        <v>0</v>
      </c>
      <c r="Z2186" s="21">
        <v>0</v>
      </c>
      <c r="AB2186" s="22">
        <v>0</v>
      </c>
      <c r="AD2186" s="5" t="str">
        <f t="shared" si="34"/>
        <v>No</v>
      </c>
      <c r="AF2186" s="28"/>
      <c r="AG2186" s="21"/>
    </row>
    <row r="2187" spans="1:33">
      <c r="A2187" s="8" t="s">
        <v>3895</v>
      </c>
      <c r="B2187" s="8" t="s">
        <v>3896</v>
      </c>
      <c r="C2187" s="9" t="s">
        <v>278</v>
      </c>
      <c r="D2187" s="185" t="s">
        <v>3897</v>
      </c>
      <c r="E2187" s="188" t="s">
        <v>3898</v>
      </c>
      <c r="F2187" s="9" t="s">
        <v>157</v>
      </c>
      <c r="G2187" s="9" t="s">
        <v>147</v>
      </c>
      <c r="H2187" s="10">
        <v>0</v>
      </c>
      <c r="I2187" s="11">
        <v>1</v>
      </c>
      <c r="J2187" s="24">
        <v>0</v>
      </c>
      <c r="K2187" s="20"/>
      <c r="L2187" s="14">
        <v>0</v>
      </c>
      <c r="N2187" s="21">
        <v>0</v>
      </c>
      <c r="P2187" s="21">
        <v>0</v>
      </c>
      <c r="R2187" s="21">
        <v>0</v>
      </c>
      <c r="T2187" s="21">
        <v>0</v>
      </c>
      <c r="V2187" s="21">
        <v>0</v>
      </c>
      <c r="X2187" s="21">
        <v>0</v>
      </c>
      <c r="Z2187" s="21">
        <v>4115</v>
      </c>
      <c r="AB2187" s="22">
        <v>4115</v>
      </c>
      <c r="AD2187" s="5" t="str">
        <f t="shared" si="34"/>
        <v>No</v>
      </c>
      <c r="AF2187" s="28"/>
      <c r="AG2187" s="21"/>
    </row>
    <row r="2188" spans="1:33">
      <c r="A2188" s="8" t="s">
        <v>2431</v>
      </c>
      <c r="B2188" s="8" t="s">
        <v>2432</v>
      </c>
      <c r="C2188" s="9" t="s">
        <v>46</v>
      </c>
      <c r="D2188" s="185" t="s">
        <v>2433</v>
      </c>
      <c r="E2188" s="188" t="s">
        <v>2434</v>
      </c>
      <c r="F2188" s="9" t="s">
        <v>88</v>
      </c>
      <c r="G2188" s="9" t="s">
        <v>147</v>
      </c>
      <c r="H2188" s="10">
        <v>0</v>
      </c>
      <c r="I2188" s="11">
        <v>1</v>
      </c>
      <c r="J2188" s="24">
        <v>0</v>
      </c>
      <c r="K2188" s="20"/>
      <c r="L2188" s="14">
        <v>0</v>
      </c>
      <c r="N2188" s="21">
        <v>0</v>
      </c>
      <c r="P2188" s="21">
        <v>0</v>
      </c>
      <c r="R2188" s="21">
        <v>0</v>
      </c>
      <c r="T2188" s="21">
        <v>0</v>
      </c>
      <c r="V2188" s="21">
        <v>0</v>
      </c>
      <c r="X2188" s="21">
        <v>0</v>
      </c>
      <c r="Z2188" s="21">
        <v>53726</v>
      </c>
      <c r="AB2188" s="22">
        <v>53726</v>
      </c>
      <c r="AD2188" s="5" t="str">
        <f t="shared" si="34"/>
        <v>No</v>
      </c>
      <c r="AF2188" s="28"/>
      <c r="AG2188" s="21"/>
    </row>
    <row r="2189" spans="1:33">
      <c r="A2189" s="8" t="s">
        <v>1977</v>
      </c>
      <c r="B2189" s="8" t="s">
        <v>1978</v>
      </c>
      <c r="C2189" s="9" t="s">
        <v>58</v>
      </c>
      <c r="D2189" s="185" t="s">
        <v>1979</v>
      </c>
      <c r="E2189" s="188">
        <v>50013</v>
      </c>
      <c r="F2189" s="9" t="s">
        <v>36</v>
      </c>
      <c r="G2189" s="9" t="s">
        <v>5756</v>
      </c>
      <c r="H2189" s="10">
        <v>0</v>
      </c>
      <c r="I2189" s="11">
        <v>1</v>
      </c>
      <c r="J2189" s="24">
        <v>0</v>
      </c>
      <c r="K2189" s="20"/>
      <c r="L2189" s="14">
        <v>0</v>
      </c>
      <c r="N2189" s="21">
        <v>0</v>
      </c>
      <c r="P2189" s="21">
        <v>0</v>
      </c>
      <c r="R2189" s="21">
        <v>0</v>
      </c>
      <c r="T2189" s="21">
        <v>0</v>
      </c>
      <c r="V2189" s="21">
        <v>0</v>
      </c>
      <c r="X2189" s="21">
        <v>0</v>
      </c>
      <c r="Z2189" s="21">
        <v>21209</v>
      </c>
      <c r="AB2189" s="22">
        <v>21209</v>
      </c>
      <c r="AD2189" s="5" t="str">
        <f t="shared" si="34"/>
        <v>No</v>
      </c>
      <c r="AF2189" s="28"/>
      <c r="AG2189" s="21"/>
    </row>
    <row r="2190" spans="1:33">
      <c r="A2190" s="8" t="s">
        <v>6382</v>
      </c>
      <c r="B2190" s="8" t="s">
        <v>6170</v>
      </c>
      <c r="C2190" s="9" t="s">
        <v>91</v>
      </c>
      <c r="D2190" s="185"/>
      <c r="E2190" s="188">
        <v>90269</v>
      </c>
      <c r="F2190" s="9" t="s">
        <v>83</v>
      </c>
      <c r="G2190" s="9" t="s">
        <v>5756</v>
      </c>
      <c r="H2190" s="10">
        <v>12150996</v>
      </c>
      <c r="I2190" s="11">
        <v>1</v>
      </c>
      <c r="J2190" s="24">
        <v>0</v>
      </c>
      <c r="K2190" s="20"/>
      <c r="L2190" s="14">
        <v>0</v>
      </c>
      <c r="N2190" s="21">
        <v>0</v>
      </c>
      <c r="P2190" s="21">
        <v>0</v>
      </c>
      <c r="R2190" s="21">
        <v>0</v>
      </c>
      <c r="T2190" s="21">
        <v>0</v>
      </c>
      <c r="V2190" s="21">
        <v>0</v>
      </c>
      <c r="X2190" s="21">
        <v>0</v>
      </c>
      <c r="Z2190" s="21">
        <v>0</v>
      </c>
      <c r="AB2190" s="22">
        <v>0</v>
      </c>
      <c r="AD2190" s="5" t="str">
        <f t="shared" si="34"/>
        <v>No</v>
      </c>
      <c r="AF2190" s="28"/>
      <c r="AG2190" s="21"/>
    </row>
    <row r="2191" spans="1:33">
      <c r="A2191" s="8" t="s">
        <v>2309</v>
      </c>
      <c r="B2191" s="8" t="s">
        <v>2310</v>
      </c>
      <c r="C2191" s="9" t="s">
        <v>106</v>
      </c>
      <c r="D2191" s="185" t="s">
        <v>2311</v>
      </c>
      <c r="E2191" s="188" t="s">
        <v>2312</v>
      </c>
      <c r="F2191" s="9" t="s">
        <v>83</v>
      </c>
      <c r="G2191" s="9" t="s">
        <v>147</v>
      </c>
      <c r="H2191" s="10">
        <v>0</v>
      </c>
      <c r="I2191" s="11">
        <v>1</v>
      </c>
      <c r="J2191" s="24">
        <v>0</v>
      </c>
      <c r="K2191" s="20"/>
      <c r="L2191" s="14">
        <v>0</v>
      </c>
      <c r="N2191" s="21">
        <v>0</v>
      </c>
      <c r="P2191" s="21">
        <v>0</v>
      </c>
      <c r="R2191" s="21">
        <v>0</v>
      </c>
      <c r="T2191" s="21">
        <v>0</v>
      </c>
      <c r="V2191" s="21">
        <v>0</v>
      </c>
      <c r="X2191" s="21">
        <v>0</v>
      </c>
      <c r="Z2191" s="21">
        <v>2281</v>
      </c>
      <c r="AB2191" s="22">
        <v>2281</v>
      </c>
      <c r="AD2191" s="5" t="str">
        <f t="shared" si="34"/>
        <v>No</v>
      </c>
      <c r="AF2191" s="28"/>
      <c r="AG2191" s="21"/>
    </row>
    <row r="2192" spans="1:33">
      <c r="A2192" s="8" t="s">
        <v>821</v>
      </c>
      <c r="B2192" s="8" t="s">
        <v>6501</v>
      </c>
      <c r="C2192" s="9" t="s">
        <v>129</v>
      </c>
      <c r="D2192" s="185" t="s">
        <v>822</v>
      </c>
      <c r="E2192" s="188" t="s">
        <v>823</v>
      </c>
      <c r="F2192" s="9" t="s">
        <v>83</v>
      </c>
      <c r="G2192" s="9" t="s">
        <v>147</v>
      </c>
      <c r="H2192" s="10">
        <v>0</v>
      </c>
      <c r="I2192" s="11">
        <v>1</v>
      </c>
      <c r="J2192" s="24">
        <v>0</v>
      </c>
      <c r="K2192" s="20"/>
      <c r="L2192" s="14">
        <v>0</v>
      </c>
      <c r="N2192" s="21">
        <v>0</v>
      </c>
      <c r="P2192" s="21">
        <v>0</v>
      </c>
      <c r="R2192" s="21">
        <v>0</v>
      </c>
      <c r="T2192" s="21">
        <v>0</v>
      </c>
      <c r="V2192" s="21">
        <v>0</v>
      </c>
      <c r="X2192" s="21">
        <v>0</v>
      </c>
      <c r="Z2192" s="21">
        <v>4655</v>
      </c>
      <c r="AB2192" s="22">
        <v>4655</v>
      </c>
      <c r="AD2192" s="5" t="str">
        <f t="shared" si="34"/>
        <v>No</v>
      </c>
      <c r="AF2192" s="28"/>
      <c r="AG2192" s="21"/>
    </row>
    <row r="2193" spans="1:33">
      <c r="A2193" s="8" t="s">
        <v>6361</v>
      </c>
      <c r="B2193" s="8" t="s">
        <v>6362</v>
      </c>
      <c r="C2193" s="9" t="s">
        <v>163</v>
      </c>
      <c r="D2193" s="185"/>
      <c r="E2193" s="188">
        <v>10193</v>
      </c>
      <c r="F2193" s="9" t="s">
        <v>1320</v>
      </c>
      <c r="G2193" s="9" t="s">
        <v>5756</v>
      </c>
      <c r="H2193" s="10">
        <v>59124</v>
      </c>
      <c r="I2193" s="11">
        <v>1</v>
      </c>
      <c r="J2193" s="24">
        <v>0</v>
      </c>
      <c r="K2193" s="20"/>
      <c r="L2193" s="14">
        <v>0</v>
      </c>
      <c r="N2193" s="21">
        <v>0</v>
      </c>
      <c r="P2193" s="21">
        <v>0</v>
      </c>
      <c r="R2193" s="21">
        <v>0</v>
      </c>
      <c r="T2193" s="21">
        <v>0</v>
      </c>
      <c r="V2193" s="21">
        <v>0</v>
      </c>
      <c r="X2193" s="21">
        <v>0</v>
      </c>
      <c r="Z2193" s="21">
        <v>990</v>
      </c>
      <c r="AB2193" s="22">
        <v>990</v>
      </c>
      <c r="AD2193" s="5" t="str">
        <f t="shared" si="34"/>
        <v>No</v>
      </c>
      <c r="AF2193" s="28"/>
      <c r="AG2193" s="21"/>
    </row>
    <row r="2194" spans="1:33">
      <c r="A2194" s="8" t="s">
        <v>5378</v>
      </c>
      <c r="B2194" s="8" t="s">
        <v>5379</v>
      </c>
      <c r="C2194" s="9" t="s">
        <v>58</v>
      </c>
      <c r="D2194" s="185" t="s">
        <v>5380</v>
      </c>
      <c r="E2194" s="188" t="s">
        <v>5381</v>
      </c>
      <c r="F2194" s="9" t="s">
        <v>83</v>
      </c>
      <c r="G2194" s="9" t="s">
        <v>147</v>
      </c>
      <c r="H2194" s="10">
        <v>0</v>
      </c>
      <c r="I2194" s="11">
        <v>1</v>
      </c>
      <c r="J2194" s="24">
        <v>0</v>
      </c>
      <c r="K2194" s="20"/>
      <c r="L2194" s="14">
        <v>0</v>
      </c>
      <c r="N2194" s="21">
        <v>0</v>
      </c>
      <c r="P2194" s="21">
        <v>0</v>
      </c>
      <c r="R2194" s="21">
        <v>0</v>
      </c>
      <c r="T2194" s="21">
        <v>0</v>
      </c>
      <c r="V2194" s="21">
        <v>0</v>
      </c>
      <c r="X2194" s="21">
        <v>0</v>
      </c>
      <c r="Z2194" s="21">
        <v>11980</v>
      </c>
      <c r="AB2194" s="22">
        <v>11980</v>
      </c>
      <c r="AD2194" s="5" t="str">
        <f t="shared" si="34"/>
        <v>No</v>
      </c>
      <c r="AF2194" s="28"/>
      <c r="AG2194" s="21"/>
    </row>
    <row r="2195" spans="1:33">
      <c r="A2195" s="8" t="s">
        <v>6370</v>
      </c>
      <c r="B2195" s="8" t="s">
        <v>6371</v>
      </c>
      <c r="C2195" s="9" t="s">
        <v>163</v>
      </c>
      <c r="D2195" s="185"/>
      <c r="E2195" s="188">
        <v>10191</v>
      </c>
      <c r="F2195" s="9" t="s">
        <v>1320</v>
      </c>
      <c r="G2195" s="9" t="s">
        <v>5756</v>
      </c>
      <c r="H2195" s="10">
        <v>59124</v>
      </c>
      <c r="I2195" s="11">
        <v>1</v>
      </c>
      <c r="J2195" s="24">
        <v>0</v>
      </c>
      <c r="K2195" s="20"/>
      <c r="L2195" s="14">
        <v>0</v>
      </c>
      <c r="N2195" s="21">
        <v>0</v>
      </c>
      <c r="P2195" s="21">
        <v>0</v>
      </c>
      <c r="R2195" s="21">
        <v>0</v>
      </c>
      <c r="T2195" s="21">
        <v>0</v>
      </c>
      <c r="V2195" s="21">
        <v>0</v>
      </c>
      <c r="X2195" s="21">
        <v>0</v>
      </c>
      <c r="Z2195" s="21">
        <v>0</v>
      </c>
      <c r="AB2195" s="22">
        <v>0</v>
      </c>
      <c r="AD2195" s="5" t="str">
        <f t="shared" si="34"/>
        <v>No</v>
      </c>
      <c r="AF2195" s="28"/>
      <c r="AG2195" s="21"/>
    </row>
    <row r="2196" spans="1:33">
      <c r="A2196" s="8" t="s">
        <v>4424</v>
      </c>
      <c r="B2196" s="8" t="s">
        <v>4424</v>
      </c>
      <c r="C2196" s="9" t="s">
        <v>103</v>
      </c>
      <c r="D2196" s="185" t="s">
        <v>4425</v>
      </c>
      <c r="E2196" s="188" t="s">
        <v>4426</v>
      </c>
      <c r="F2196" s="9" t="s">
        <v>83</v>
      </c>
      <c r="G2196" s="9" t="s">
        <v>147</v>
      </c>
      <c r="H2196" s="10">
        <v>0</v>
      </c>
      <c r="I2196" s="11">
        <v>1</v>
      </c>
      <c r="J2196" s="24">
        <v>0</v>
      </c>
      <c r="K2196" s="20"/>
      <c r="L2196" s="14">
        <v>0</v>
      </c>
      <c r="N2196" s="21">
        <v>0</v>
      </c>
      <c r="P2196" s="21">
        <v>0</v>
      </c>
      <c r="R2196" s="21">
        <v>0</v>
      </c>
      <c r="T2196" s="21">
        <v>0</v>
      </c>
      <c r="V2196" s="21">
        <v>0</v>
      </c>
      <c r="X2196" s="21">
        <v>0</v>
      </c>
      <c r="Z2196" s="21">
        <v>0</v>
      </c>
      <c r="AB2196" s="22">
        <v>0</v>
      </c>
      <c r="AD2196" s="5" t="str">
        <f t="shared" si="34"/>
        <v>No</v>
      </c>
      <c r="AF2196" s="28"/>
      <c r="AG2196" s="21"/>
    </row>
    <row r="2197" spans="1:33">
      <c r="A2197" s="8" t="s">
        <v>3564</v>
      </c>
      <c r="B2197" s="8" t="s">
        <v>3565</v>
      </c>
      <c r="C2197" s="9" t="s">
        <v>109</v>
      </c>
      <c r="D2197" s="185" t="s">
        <v>3566</v>
      </c>
      <c r="E2197" s="188" t="s">
        <v>3567</v>
      </c>
      <c r="F2197" s="9" t="s">
        <v>83</v>
      </c>
      <c r="G2197" s="9" t="s">
        <v>147</v>
      </c>
      <c r="H2197" s="10">
        <v>0</v>
      </c>
      <c r="I2197" s="11">
        <v>1</v>
      </c>
      <c r="J2197" s="24">
        <v>0</v>
      </c>
      <c r="K2197" s="20"/>
      <c r="L2197" s="14">
        <v>0</v>
      </c>
      <c r="N2197" s="21">
        <v>0</v>
      </c>
      <c r="P2197" s="21">
        <v>0</v>
      </c>
      <c r="R2197" s="21">
        <v>0</v>
      </c>
      <c r="T2197" s="21">
        <v>0</v>
      </c>
      <c r="V2197" s="21">
        <v>0</v>
      </c>
      <c r="X2197" s="21">
        <v>0</v>
      </c>
      <c r="Z2197" s="21">
        <v>0</v>
      </c>
      <c r="AB2197" s="22">
        <v>0</v>
      </c>
      <c r="AD2197" s="5" t="str">
        <f t="shared" si="34"/>
        <v>No</v>
      </c>
      <c r="AF2197" s="28"/>
      <c r="AG2197" s="21"/>
    </row>
    <row r="2198" spans="1:33">
      <c r="A2198" s="8" t="s">
        <v>2698</v>
      </c>
      <c r="B2198" s="8" t="s">
        <v>2699</v>
      </c>
      <c r="C2198" s="9" t="s">
        <v>91</v>
      </c>
      <c r="D2198" s="185" t="s">
        <v>2700</v>
      </c>
      <c r="E2198" s="188">
        <v>99292</v>
      </c>
      <c r="F2198" s="9" t="s">
        <v>36</v>
      </c>
      <c r="G2198" s="9" t="s">
        <v>5756</v>
      </c>
      <c r="H2198" s="10">
        <v>0</v>
      </c>
      <c r="I2198" s="11">
        <v>1</v>
      </c>
      <c r="J2198" s="24">
        <v>0</v>
      </c>
      <c r="K2198" s="20"/>
      <c r="L2198" s="14">
        <v>0</v>
      </c>
      <c r="N2198" s="21">
        <v>0</v>
      </c>
      <c r="P2198" s="21">
        <v>0</v>
      </c>
      <c r="R2198" s="21">
        <v>0</v>
      </c>
      <c r="T2198" s="21">
        <v>0</v>
      </c>
      <c r="V2198" s="21">
        <v>0</v>
      </c>
      <c r="X2198" s="21">
        <v>0</v>
      </c>
      <c r="Z2198" s="21">
        <v>91475</v>
      </c>
      <c r="AB2198" s="22">
        <v>91475</v>
      </c>
      <c r="AD2198" s="5" t="str">
        <f t="shared" si="34"/>
        <v>No</v>
      </c>
      <c r="AF2198" s="28"/>
      <c r="AG2198" s="21"/>
    </row>
    <row r="2199" spans="1:33">
      <c r="A2199" s="8" t="s">
        <v>6363</v>
      </c>
      <c r="B2199" s="8" t="s">
        <v>6170</v>
      </c>
      <c r="C2199" s="9" t="s">
        <v>91</v>
      </c>
      <c r="D2199" s="185"/>
      <c r="E2199" s="188">
        <v>90272</v>
      </c>
      <c r="F2199" s="9" t="s">
        <v>83</v>
      </c>
      <c r="G2199" s="9" t="s">
        <v>5756</v>
      </c>
      <c r="H2199" s="10">
        <v>12150996</v>
      </c>
      <c r="I2199" s="11">
        <v>1</v>
      </c>
      <c r="J2199" s="24">
        <v>0</v>
      </c>
      <c r="K2199" s="20"/>
      <c r="L2199" s="14">
        <v>0</v>
      </c>
      <c r="N2199" s="21">
        <v>0</v>
      </c>
      <c r="P2199" s="21">
        <v>0</v>
      </c>
      <c r="R2199" s="21">
        <v>0</v>
      </c>
      <c r="T2199" s="21">
        <v>0</v>
      </c>
      <c r="V2199" s="21">
        <v>0</v>
      </c>
      <c r="X2199" s="21">
        <v>0</v>
      </c>
      <c r="Z2199" s="21">
        <v>0</v>
      </c>
      <c r="AB2199" s="22">
        <v>0</v>
      </c>
      <c r="AD2199" s="5" t="str">
        <f t="shared" si="34"/>
        <v>No</v>
      </c>
      <c r="AF2199" s="28"/>
      <c r="AG2199" s="21"/>
    </row>
    <row r="2200" spans="1:33">
      <c r="A2200" s="8" t="s">
        <v>3919</v>
      </c>
      <c r="B2200" s="8" t="s">
        <v>3920</v>
      </c>
      <c r="C2200" s="9" t="s">
        <v>278</v>
      </c>
      <c r="D2200" s="185" t="s">
        <v>3921</v>
      </c>
      <c r="E2200" s="188" t="s">
        <v>3922</v>
      </c>
      <c r="F2200" s="9" t="s">
        <v>83</v>
      </c>
      <c r="G2200" s="9" t="s">
        <v>147</v>
      </c>
      <c r="H2200" s="10">
        <v>0</v>
      </c>
      <c r="I2200" s="11">
        <v>1</v>
      </c>
      <c r="J2200" s="24">
        <v>0</v>
      </c>
      <c r="K2200" s="20"/>
      <c r="L2200" s="14">
        <v>0</v>
      </c>
      <c r="N2200" s="21">
        <v>0</v>
      </c>
      <c r="P2200" s="21">
        <v>0</v>
      </c>
      <c r="R2200" s="21">
        <v>0</v>
      </c>
      <c r="T2200" s="21">
        <v>0</v>
      </c>
      <c r="V2200" s="21">
        <v>0</v>
      </c>
      <c r="X2200" s="21">
        <v>0</v>
      </c>
      <c r="Z2200" s="21">
        <v>10633</v>
      </c>
      <c r="AB2200" s="22">
        <v>10633</v>
      </c>
      <c r="AD2200" s="5" t="str">
        <f t="shared" si="34"/>
        <v>No</v>
      </c>
      <c r="AF2200" s="28"/>
      <c r="AG2200" s="21"/>
    </row>
    <row r="2201" spans="1:33">
      <c r="A2201" s="8" t="s">
        <v>6376</v>
      </c>
      <c r="B2201" s="8" t="s">
        <v>936</v>
      </c>
      <c r="C2201" s="9" t="s">
        <v>163</v>
      </c>
      <c r="D2201" s="185"/>
      <c r="E2201" s="188">
        <v>10187</v>
      </c>
      <c r="F2201" s="9" t="s">
        <v>1320</v>
      </c>
      <c r="G2201" s="9" t="s">
        <v>5756</v>
      </c>
      <c r="H2201" s="10">
        <v>59124</v>
      </c>
      <c r="I2201" s="11">
        <v>1</v>
      </c>
      <c r="J2201" s="24">
        <v>0</v>
      </c>
      <c r="K2201" s="20"/>
      <c r="L2201" s="14">
        <v>0</v>
      </c>
      <c r="N2201" s="21">
        <v>0</v>
      </c>
      <c r="P2201" s="21">
        <v>0</v>
      </c>
      <c r="R2201" s="21">
        <v>0</v>
      </c>
      <c r="T2201" s="21">
        <v>0</v>
      </c>
      <c r="V2201" s="21">
        <v>0</v>
      </c>
      <c r="X2201" s="21">
        <v>0</v>
      </c>
      <c r="Z2201" s="21">
        <v>6174</v>
      </c>
      <c r="AB2201" s="22">
        <v>6174</v>
      </c>
      <c r="AD2201" s="5" t="str">
        <f t="shared" si="34"/>
        <v>No</v>
      </c>
      <c r="AF2201" s="28"/>
      <c r="AG2201" s="21"/>
    </row>
    <row r="2202" spans="1:33">
      <c r="A2202" s="8" t="s">
        <v>4602</v>
      </c>
      <c r="B2202" s="8" t="s">
        <v>4515</v>
      </c>
      <c r="C2202" s="9" t="s">
        <v>454</v>
      </c>
      <c r="D2202" s="185" t="s">
        <v>4603</v>
      </c>
      <c r="E2202" s="188">
        <v>80017</v>
      </c>
      <c r="F2202" s="9" t="s">
        <v>36</v>
      </c>
      <c r="G2202" s="9" t="s">
        <v>5756</v>
      </c>
      <c r="H2202" s="10">
        <v>0</v>
      </c>
      <c r="I2202" s="11">
        <v>1</v>
      </c>
      <c r="J2202" s="24">
        <v>0</v>
      </c>
      <c r="K2202" s="20"/>
      <c r="L2202" s="14">
        <v>0</v>
      </c>
      <c r="N2202" s="21">
        <v>0</v>
      </c>
      <c r="P2202" s="21">
        <v>0</v>
      </c>
      <c r="R2202" s="21">
        <v>0</v>
      </c>
      <c r="T2202" s="21">
        <v>0</v>
      </c>
      <c r="V2202" s="21">
        <v>0</v>
      </c>
      <c r="X2202" s="21">
        <v>0</v>
      </c>
      <c r="Z2202" s="21">
        <v>0</v>
      </c>
      <c r="AB2202" s="22">
        <v>0</v>
      </c>
      <c r="AD2202" s="5" t="str">
        <f t="shared" si="34"/>
        <v>No</v>
      </c>
      <c r="AF2202" s="28"/>
      <c r="AG2202" s="21"/>
    </row>
    <row r="2203" spans="1:33">
      <c r="A2203" s="8" t="s">
        <v>387</v>
      </c>
      <c r="B2203" s="8" t="s">
        <v>1463</v>
      </c>
      <c r="C2203" s="9" t="s">
        <v>275</v>
      </c>
      <c r="D2203" s="185" t="s">
        <v>2212</v>
      </c>
      <c r="E2203" s="188" t="s">
        <v>2213</v>
      </c>
      <c r="F2203" s="9" t="s">
        <v>83</v>
      </c>
      <c r="G2203" s="9" t="s">
        <v>147</v>
      </c>
      <c r="H2203" s="10">
        <v>0</v>
      </c>
      <c r="I2203" s="11">
        <v>1</v>
      </c>
      <c r="J2203" s="24">
        <v>0</v>
      </c>
      <c r="K2203" s="20"/>
      <c r="L2203" s="14">
        <v>0</v>
      </c>
      <c r="N2203" s="21">
        <v>0</v>
      </c>
      <c r="P2203" s="21">
        <v>0</v>
      </c>
      <c r="R2203" s="21">
        <v>0</v>
      </c>
      <c r="T2203" s="21">
        <v>0</v>
      </c>
      <c r="V2203" s="21">
        <v>0</v>
      </c>
      <c r="X2203" s="21">
        <v>0</v>
      </c>
      <c r="Z2203" s="21">
        <v>3661</v>
      </c>
      <c r="AB2203" s="22">
        <v>3661</v>
      </c>
      <c r="AD2203" s="5" t="str">
        <f t="shared" si="34"/>
        <v>No</v>
      </c>
      <c r="AF2203" s="28"/>
      <c r="AG2203" s="21"/>
    </row>
    <row r="2204" spans="1:33">
      <c r="A2204" s="8" t="s">
        <v>4054</v>
      </c>
      <c r="B2204" s="8" t="s">
        <v>111</v>
      </c>
      <c r="C2204" s="9" t="s">
        <v>112</v>
      </c>
      <c r="D2204" s="185" t="s">
        <v>4055</v>
      </c>
      <c r="E2204" s="188" t="s">
        <v>4056</v>
      </c>
      <c r="F2204" s="9" t="s">
        <v>157</v>
      </c>
      <c r="G2204" s="9" t="s">
        <v>147</v>
      </c>
      <c r="H2204" s="10">
        <v>0</v>
      </c>
      <c r="I2204" s="11">
        <v>1</v>
      </c>
      <c r="J2204" s="24">
        <v>0</v>
      </c>
      <c r="K2204" s="20"/>
      <c r="L2204" s="14">
        <v>0</v>
      </c>
      <c r="N2204" s="21">
        <v>0</v>
      </c>
      <c r="P2204" s="21">
        <v>0</v>
      </c>
      <c r="R2204" s="21">
        <v>0</v>
      </c>
      <c r="T2204" s="21">
        <v>0</v>
      </c>
      <c r="V2204" s="21">
        <v>0</v>
      </c>
      <c r="X2204" s="21">
        <v>0</v>
      </c>
      <c r="Z2204" s="21">
        <v>0</v>
      </c>
      <c r="AB2204" s="22">
        <v>0</v>
      </c>
      <c r="AD2204" s="5" t="str">
        <f t="shared" si="34"/>
        <v>No</v>
      </c>
      <c r="AF2204" s="28"/>
      <c r="AG2204" s="21"/>
    </row>
    <row r="2205" spans="1:33">
      <c r="A2205" s="8" t="s">
        <v>6375</v>
      </c>
      <c r="B2205" s="8" t="s">
        <v>6170</v>
      </c>
      <c r="C2205" s="9" t="s">
        <v>91</v>
      </c>
      <c r="D2205" s="185"/>
      <c r="E2205" s="188">
        <v>90275</v>
      </c>
      <c r="F2205" s="9" t="s">
        <v>83</v>
      </c>
      <c r="G2205" s="9" t="s">
        <v>5756</v>
      </c>
      <c r="H2205" s="10">
        <v>12150996</v>
      </c>
      <c r="I2205" s="11">
        <v>1</v>
      </c>
      <c r="J2205" s="24">
        <v>0</v>
      </c>
      <c r="K2205" s="20"/>
      <c r="L2205" s="14">
        <v>0</v>
      </c>
      <c r="N2205" s="21">
        <v>0</v>
      </c>
      <c r="P2205" s="21">
        <v>0</v>
      </c>
      <c r="R2205" s="21">
        <v>0</v>
      </c>
      <c r="T2205" s="21">
        <v>0</v>
      </c>
      <c r="V2205" s="21">
        <v>0</v>
      </c>
      <c r="X2205" s="21">
        <v>0</v>
      </c>
      <c r="Z2205" s="21">
        <v>0</v>
      </c>
      <c r="AB2205" s="22">
        <v>0</v>
      </c>
      <c r="AD2205" s="5" t="str">
        <f t="shared" si="34"/>
        <v>No</v>
      </c>
      <c r="AF2205" s="28"/>
      <c r="AG2205" s="21"/>
    </row>
    <row r="2206" spans="1:33">
      <c r="A2206" s="8" t="s">
        <v>4637</v>
      </c>
      <c r="B2206" s="8" t="s">
        <v>3254</v>
      </c>
      <c r="C2206" s="9" t="s">
        <v>42</v>
      </c>
      <c r="D2206" s="185" t="s">
        <v>4638</v>
      </c>
      <c r="E2206" s="188" t="s">
        <v>4639</v>
      </c>
      <c r="F2206" s="9" t="s">
        <v>83</v>
      </c>
      <c r="G2206" s="9" t="s">
        <v>147</v>
      </c>
      <c r="H2206" s="10">
        <v>0</v>
      </c>
      <c r="I2206" s="11">
        <v>1</v>
      </c>
      <c r="J2206" s="24">
        <v>0</v>
      </c>
      <c r="K2206" s="20"/>
      <c r="L2206" s="14">
        <v>0</v>
      </c>
      <c r="N2206" s="21">
        <v>0</v>
      </c>
      <c r="P2206" s="21">
        <v>0</v>
      </c>
      <c r="R2206" s="21">
        <v>0</v>
      </c>
      <c r="T2206" s="21">
        <v>0</v>
      </c>
      <c r="V2206" s="21">
        <v>0</v>
      </c>
      <c r="X2206" s="21">
        <v>0</v>
      </c>
      <c r="Z2206" s="21">
        <v>10255</v>
      </c>
      <c r="AB2206" s="22">
        <v>10255</v>
      </c>
      <c r="AD2206" s="5" t="str">
        <f t="shared" si="34"/>
        <v>No</v>
      </c>
      <c r="AF2206" s="28"/>
      <c r="AG2206" s="21"/>
    </row>
    <row r="2207" spans="1:33">
      <c r="A2207" s="8" t="s">
        <v>63</v>
      </c>
      <c r="B2207" s="8" t="s">
        <v>64</v>
      </c>
      <c r="C2207" s="9" t="s">
        <v>65</v>
      </c>
      <c r="D2207" s="185" t="s">
        <v>66</v>
      </c>
      <c r="E2207" s="188">
        <v>159</v>
      </c>
      <c r="F2207" s="9" t="s">
        <v>36</v>
      </c>
      <c r="G2207" s="9" t="s">
        <v>5756</v>
      </c>
      <c r="H2207" s="10">
        <v>0</v>
      </c>
      <c r="I2207" s="11">
        <v>1</v>
      </c>
      <c r="J2207" s="24">
        <v>0</v>
      </c>
      <c r="K2207" s="20"/>
      <c r="L2207" s="14">
        <v>0</v>
      </c>
      <c r="N2207" s="21">
        <v>0</v>
      </c>
      <c r="P2207" s="21">
        <v>0</v>
      </c>
      <c r="R2207" s="21">
        <v>0</v>
      </c>
      <c r="T2207" s="21">
        <v>0</v>
      </c>
      <c r="V2207" s="21">
        <v>0</v>
      </c>
      <c r="X2207" s="21">
        <v>0</v>
      </c>
      <c r="Z2207" s="21">
        <v>0</v>
      </c>
      <c r="AB2207" s="22">
        <v>0</v>
      </c>
      <c r="AD2207" s="5" t="str">
        <f t="shared" si="34"/>
        <v>No</v>
      </c>
      <c r="AF2207" s="28"/>
      <c r="AG2207" s="21"/>
    </row>
    <row r="2208" spans="1:33">
      <c r="A2208" s="8" t="s">
        <v>493</v>
      </c>
      <c r="B2208" s="8" t="s">
        <v>473</v>
      </c>
      <c r="C2208" s="9" t="s">
        <v>278</v>
      </c>
      <c r="D2208" s="185">
        <v>7055</v>
      </c>
      <c r="E2208" s="188">
        <v>70055</v>
      </c>
      <c r="F2208" s="9" t="s">
        <v>83</v>
      </c>
      <c r="G2208" s="9" t="s">
        <v>5756</v>
      </c>
      <c r="H2208" s="10">
        <v>472870</v>
      </c>
      <c r="I2208" s="11">
        <v>1</v>
      </c>
      <c r="J2208" s="24">
        <v>0</v>
      </c>
      <c r="K2208" s="20"/>
      <c r="L2208" s="14">
        <v>0</v>
      </c>
      <c r="N2208" s="21">
        <v>0</v>
      </c>
      <c r="P2208" s="21">
        <v>0</v>
      </c>
      <c r="R2208" s="21">
        <v>0</v>
      </c>
      <c r="T2208" s="21">
        <v>0</v>
      </c>
      <c r="V2208" s="21">
        <v>0</v>
      </c>
      <c r="X2208" s="21">
        <v>0</v>
      </c>
      <c r="Z2208" s="21">
        <v>0</v>
      </c>
      <c r="AB2208" s="22">
        <v>0</v>
      </c>
      <c r="AD2208" s="5" t="str">
        <f t="shared" si="34"/>
        <v>No</v>
      </c>
      <c r="AF2208" s="28"/>
      <c r="AG2208" s="21"/>
    </row>
    <row r="2209" spans="1:33">
      <c r="A2209" s="8" t="s">
        <v>6712</v>
      </c>
      <c r="B2209" s="8" t="s">
        <v>6713</v>
      </c>
      <c r="C2209" s="9" t="s">
        <v>233</v>
      </c>
      <c r="D2209" s="185"/>
      <c r="E2209" s="188" t="s">
        <v>6714</v>
      </c>
      <c r="F2209" s="9" t="s">
        <v>83</v>
      </c>
      <c r="G2209" s="9" t="s">
        <v>147</v>
      </c>
      <c r="H2209" s="10">
        <v>0</v>
      </c>
      <c r="I2209" s="11">
        <v>1</v>
      </c>
      <c r="J2209" s="24">
        <v>0</v>
      </c>
      <c r="K2209" s="20"/>
      <c r="L2209" s="14">
        <v>0</v>
      </c>
      <c r="N2209" s="21">
        <v>0</v>
      </c>
      <c r="P2209" s="21">
        <v>0</v>
      </c>
      <c r="R2209" s="21">
        <v>0</v>
      </c>
      <c r="T2209" s="21">
        <v>0</v>
      </c>
      <c r="V2209" s="21">
        <v>0</v>
      </c>
      <c r="X2209" s="21">
        <v>0</v>
      </c>
      <c r="Z2209" s="21">
        <v>0</v>
      </c>
      <c r="AB2209" s="22">
        <v>0</v>
      </c>
      <c r="AD2209" s="5" t="str">
        <f t="shared" si="34"/>
        <v>No</v>
      </c>
      <c r="AF2209" s="28"/>
      <c r="AG2209" s="21"/>
    </row>
    <row r="2210" spans="1:33">
      <c r="A2210" s="8" t="s">
        <v>5931</v>
      </c>
      <c r="B2210" s="8" t="s">
        <v>4169</v>
      </c>
      <c r="C2210" s="9" t="s">
        <v>163</v>
      </c>
      <c r="D2210" s="185">
        <v>1160</v>
      </c>
      <c r="E2210" s="188">
        <v>10182</v>
      </c>
      <c r="F2210" s="9" t="s">
        <v>157</v>
      </c>
      <c r="G2210" s="9" t="s">
        <v>5756</v>
      </c>
      <c r="H2210" s="10">
        <v>4181019</v>
      </c>
      <c r="I2210" s="11">
        <v>1</v>
      </c>
      <c r="J2210" s="24">
        <v>0</v>
      </c>
      <c r="K2210" s="20"/>
      <c r="L2210" s="14">
        <v>0</v>
      </c>
      <c r="N2210" s="21">
        <v>0</v>
      </c>
      <c r="P2210" s="21">
        <v>0</v>
      </c>
      <c r="R2210" s="21">
        <v>0</v>
      </c>
      <c r="T2210" s="21">
        <v>0</v>
      </c>
      <c r="V2210" s="21">
        <v>0</v>
      </c>
      <c r="X2210" s="21">
        <v>0</v>
      </c>
      <c r="Z2210" s="21">
        <v>43264</v>
      </c>
      <c r="AB2210" s="22">
        <v>43264</v>
      </c>
      <c r="AD2210" s="5" t="str">
        <f t="shared" si="34"/>
        <v>No</v>
      </c>
      <c r="AF2210" s="28"/>
      <c r="AG2210" s="21"/>
    </row>
    <row r="2211" spans="1:33">
      <c r="A2211" s="8" t="s">
        <v>6377</v>
      </c>
      <c r="B2211" s="8" t="s">
        <v>3469</v>
      </c>
      <c r="C2211" s="9" t="s">
        <v>132</v>
      </c>
      <c r="D2211" s="185" t="s">
        <v>5572</v>
      </c>
      <c r="E2211" s="188" t="s">
        <v>5573</v>
      </c>
      <c r="F2211" s="9" t="s">
        <v>83</v>
      </c>
      <c r="G2211" s="9" t="s">
        <v>147</v>
      </c>
      <c r="H2211" s="10">
        <v>0</v>
      </c>
      <c r="I2211" s="11">
        <v>1</v>
      </c>
      <c r="J2211" s="24">
        <v>0</v>
      </c>
      <c r="K2211" s="20"/>
      <c r="L2211" s="14">
        <v>0</v>
      </c>
      <c r="N2211" s="21">
        <v>0</v>
      </c>
      <c r="P2211" s="21">
        <v>0</v>
      </c>
      <c r="R2211" s="21">
        <v>0</v>
      </c>
      <c r="T2211" s="21">
        <v>0</v>
      </c>
      <c r="V2211" s="21">
        <v>0</v>
      </c>
      <c r="X2211" s="21">
        <v>0</v>
      </c>
      <c r="Z2211" s="21">
        <v>12246</v>
      </c>
      <c r="AB2211" s="22">
        <v>12246</v>
      </c>
      <c r="AD2211" s="5" t="str">
        <f t="shared" si="34"/>
        <v>No</v>
      </c>
      <c r="AF2211" s="28"/>
      <c r="AG2211" s="21"/>
    </row>
    <row r="2212" spans="1:33">
      <c r="A2212" s="8" t="s">
        <v>3848</v>
      </c>
      <c r="B2212" s="8" t="s">
        <v>3849</v>
      </c>
      <c r="C2212" s="9" t="s">
        <v>278</v>
      </c>
      <c r="D2212" s="185" t="s">
        <v>3850</v>
      </c>
      <c r="E2212" s="188" t="s">
        <v>3851</v>
      </c>
      <c r="F2212" s="9" t="s">
        <v>157</v>
      </c>
      <c r="G2212" s="9" t="s">
        <v>147</v>
      </c>
      <c r="H2212" s="10">
        <v>0</v>
      </c>
      <c r="I2212" s="11">
        <v>1</v>
      </c>
      <c r="J2212" s="24">
        <v>0</v>
      </c>
      <c r="K2212" s="20"/>
      <c r="L2212" s="14">
        <v>0</v>
      </c>
      <c r="N2212" s="21">
        <v>0</v>
      </c>
      <c r="P2212" s="21">
        <v>0</v>
      </c>
      <c r="R2212" s="21">
        <v>0</v>
      </c>
      <c r="T2212" s="21">
        <v>0</v>
      </c>
      <c r="V2212" s="21">
        <v>0</v>
      </c>
      <c r="X2212" s="21">
        <v>0</v>
      </c>
      <c r="Z2212" s="21">
        <v>3104</v>
      </c>
      <c r="AB2212" s="22">
        <v>3104</v>
      </c>
      <c r="AD2212" s="5" t="str">
        <f t="shared" si="34"/>
        <v>No</v>
      </c>
      <c r="AF2212" s="28"/>
      <c r="AG2212" s="21"/>
    </row>
    <row r="2213" spans="1:33">
      <c r="A2213" s="8" t="s">
        <v>48</v>
      </c>
      <c r="B2213" s="8" t="s">
        <v>49</v>
      </c>
      <c r="C2213" s="9" t="s">
        <v>50</v>
      </c>
      <c r="D2213" s="185" t="s">
        <v>51</v>
      </c>
      <c r="E2213" s="188">
        <v>44919</v>
      </c>
      <c r="F2213" s="9" t="s">
        <v>36</v>
      </c>
      <c r="G2213" s="9" t="s">
        <v>5756</v>
      </c>
      <c r="H2213" s="10">
        <v>0</v>
      </c>
      <c r="I2213" s="11">
        <v>1</v>
      </c>
      <c r="J2213" s="24">
        <v>0</v>
      </c>
      <c r="K2213" s="20"/>
      <c r="L2213" s="14">
        <v>0</v>
      </c>
      <c r="N2213" s="21">
        <v>0</v>
      </c>
      <c r="P2213" s="21">
        <v>0</v>
      </c>
      <c r="R2213" s="21">
        <v>0</v>
      </c>
      <c r="T2213" s="21">
        <v>0</v>
      </c>
      <c r="V2213" s="21">
        <v>0</v>
      </c>
      <c r="X2213" s="21">
        <v>0</v>
      </c>
      <c r="Z2213" s="21">
        <v>0</v>
      </c>
      <c r="AB2213" s="22">
        <v>0</v>
      </c>
      <c r="AD2213" s="5" t="str">
        <f t="shared" si="34"/>
        <v>No</v>
      </c>
      <c r="AF2213" s="28"/>
      <c r="AG2213" s="21"/>
    </row>
    <row r="2214" spans="1:33">
      <c r="A2214" s="8" t="s">
        <v>1383</v>
      </c>
      <c r="B2214" s="8" t="s">
        <v>1384</v>
      </c>
      <c r="C2214" s="9" t="s">
        <v>466</v>
      </c>
      <c r="D2214" s="185">
        <v>5195</v>
      </c>
      <c r="E2214" s="188">
        <v>50195</v>
      </c>
      <c r="F2214" s="9" t="s">
        <v>83</v>
      </c>
      <c r="G2214" s="9" t="s">
        <v>5756</v>
      </c>
      <c r="H2214" s="10">
        <v>75250</v>
      </c>
      <c r="I2214" s="11">
        <v>1</v>
      </c>
      <c r="J2214" s="24">
        <v>0</v>
      </c>
      <c r="K2214" s="20"/>
      <c r="L2214" s="14">
        <v>0</v>
      </c>
      <c r="N2214" s="21">
        <v>0</v>
      </c>
      <c r="P2214" s="21">
        <v>0</v>
      </c>
      <c r="R2214" s="21">
        <v>0</v>
      </c>
      <c r="T2214" s="21">
        <v>0</v>
      </c>
      <c r="V2214" s="21">
        <v>0</v>
      </c>
      <c r="X2214" s="21">
        <v>0</v>
      </c>
      <c r="Z2214" s="21">
        <v>0</v>
      </c>
      <c r="AB2214" s="22">
        <v>0</v>
      </c>
      <c r="AD2214" s="5" t="str">
        <f t="shared" si="34"/>
        <v>No</v>
      </c>
      <c r="AF2214" s="28"/>
      <c r="AG2214" s="21"/>
    </row>
    <row r="2215" spans="1:33">
      <c r="A2215" s="8" t="s">
        <v>2107</v>
      </c>
      <c r="B2215" s="8" t="s">
        <v>2108</v>
      </c>
      <c r="C2215" s="9" t="s">
        <v>275</v>
      </c>
      <c r="D2215" s="185" t="s">
        <v>2109</v>
      </c>
      <c r="E2215" s="188" t="s">
        <v>2110</v>
      </c>
      <c r="F2215" s="9" t="s">
        <v>83</v>
      </c>
      <c r="G2215" s="9" t="s">
        <v>147</v>
      </c>
      <c r="H2215" s="10">
        <v>0</v>
      </c>
      <c r="I2215" s="11">
        <v>1</v>
      </c>
      <c r="J2215" s="24">
        <v>0</v>
      </c>
      <c r="K2215" s="20"/>
      <c r="L2215" s="14">
        <v>0</v>
      </c>
      <c r="N2215" s="21">
        <v>0</v>
      </c>
      <c r="P2215" s="21">
        <v>0</v>
      </c>
      <c r="R2215" s="21">
        <v>0</v>
      </c>
      <c r="T2215" s="21">
        <v>0</v>
      </c>
      <c r="V2215" s="21">
        <v>0</v>
      </c>
      <c r="X2215" s="21">
        <v>0</v>
      </c>
      <c r="Z2215" s="21">
        <v>1299</v>
      </c>
      <c r="AB2215" s="22">
        <v>1299</v>
      </c>
      <c r="AD2215" s="5" t="str">
        <f t="shared" si="34"/>
        <v>No</v>
      </c>
      <c r="AF2215" s="28"/>
      <c r="AG2215" s="21"/>
    </row>
    <row r="2216" spans="1:33">
      <c r="A2216" s="8" t="s">
        <v>6380</v>
      </c>
      <c r="B2216" s="8" t="s">
        <v>6381</v>
      </c>
      <c r="C2216" s="9" t="s">
        <v>163</v>
      </c>
      <c r="D2216" s="185"/>
      <c r="E2216" s="188">
        <v>10190</v>
      </c>
      <c r="F2216" s="9" t="s">
        <v>1320</v>
      </c>
      <c r="G2216" s="9" t="s">
        <v>5756</v>
      </c>
      <c r="H2216" s="10">
        <v>59124</v>
      </c>
      <c r="I2216" s="11">
        <v>1</v>
      </c>
      <c r="J2216" s="24">
        <v>0</v>
      </c>
      <c r="K2216" s="20"/>
      <c r="L2216" s="14">
        <v>0</v>
      </c>
      <c r="N2216" s="21">
        <v>0</v>
      </c>
      <c r="P2216" s="21">
        <v>0</v>
      </c>
      <c r="R2216" s="21">
        <v>0</v>
      </c>
      <c r="T2216" s="21">
        <v>0</v>
      </c>
      <c r="V2216" s="21">
        <v>0</v>
      </c>
      <c r="X2216" s="21">
        <v>0</v>
      </c>
      <c r="Z2216" s="21">
        <v>0</v>
      </c>
      <c r="AB2216" s="22">
        <v>0</v>
      </c>
      <c r="AD2216" s="5" t="str">
        <f t="shared" si="34"/>
        <v>No</v>
      </c>
      <c r="AF2216" s="28"/>
      <c r="AG2216" s="21"/>
    </row>
    <row r="2217" spans="1:33">
      <c r="A2217" s="8" t="s">
        <v>6057</v>
      </c>
      <c r="B2217" s="8" t="s">
        <v>6073</v>
      </c>
      <c r="C2217" s="9" t="s">
        <v>65</v>
      </c>
      <c r="D2217" s="185" t="s">
        <v>6056</v>
      </c>
      <c r="E2217" s="188">
        <v>271</v>
      </c>
      <c r="F2217" s="9" t="s">
        <v>36</v>
      </c>
      <c r="G2217" s="9" t="s">
        <v>5756</v>
      </c>
      <c r="H2217" s="10">
        <v>0</v>
      </c>
      <c r="I2217" s="11">
        <v>1</v>
      </c>
      <c r="J2217" s="24">
        <v>0</v>
      </c>
      <c r="K2217" s="20"/>
      <c r="L2217" s="14">
        <v>0</v>
      </c>
      <c r="N2217" s="21">
        <v>0</v>
      </c>
      <c r="P2217" s="21">
        <v>0</v>
      </c>
      <c r="R2217" s="21">
        <v>0</v>
      </c>
      <c r="T2217" s="21">
        <v>0</v>
      </c>
      <c r="V2217" s="21">
        <v>0</v>
      </c>
      <c r="X2217" s="21">
        <v>0</v>
      </c>
      <c r="Z2217" s="21">
        <v>0</v>
      </c>
      <c r="AB2217" s="22">
        <v>0</v>
      </c>
      <c r="AD2217" s="5" t="str">
        <f t="shared" si="34"/>
        <v>No</v>
      </c>
      <c r="AF2217" s="28"/>
      <c r="AG2217" s="21"/>
    </row>
    <row r="2218" spans="1:33">
      <c r="A2218" s="8" t="s">
        <v>6373</v>
      </c>
      <c r="B2218" s="8" t="s">
        <v>6374</v>
      </c>
      <c r="C2218" s="9" t="s">
        <v>171</v>
      </c>
      <c r="D2218" s="185"/>
      <c r="E2218" s="188">
        <v>40248</v>
      </c>
      <c r="F2218" s="9" t="s">
        <v>83</v>
      </c>
      <c r="G2218" s="9" t="s">
        <v>5756</v>
      </c>
      <c r="H2218" s="10">
        <v>5502379</v>
      </c>
      <c r="I2218" s="11">
        <v>1</v>
      </c>
      <c r="J2218" s="24">
        <v>0</v>
      </c>
      <c r="K2218" s="20"/>
      <c r="L2218" s="14">
        <v>0</v>
      </c>
      <c r="N2218" s="21">
        <v>0</v>
      </c>
      <c r="P2218" s="21">
        <v>0</v>
      </c>
      <c r="R2218" s="21">
        <v>0</v>
      </c>
      <c r="T2218" s="21">
        <v>0</v>
      </c>
      <c r="V2218" s="21">
        <v>0</v>
      </c>
      <c r="X2218" s="21">
        <v>0</v>
      </c>
      <c r="Z2218" s="21">
        <v>0</v>
      </c>
      <c r="AB2218" s="22">
        <v>0</v>
      </c>
      <c r="AD2218" s="5" t="str">
        <f t="shared" si="34"/>
        <v>No</v>
      </c>
      <c r="AF2218" s="28"/>
      <c r="AG2218" s="21"/>
    </row>
    <row r="2219" spans="1:33">
      <c r="A2219" s="8" t="s">
        <v>3729</v>
      </c>
      <c r="B2219" s="8" t="s">
        <v>6503</v>
      </c>
      <c r="C2219" s="9" t="s">
        <v>278</v>
      </c>
      <c r="D2219" s="185" t="s">
        <v>3730</v>
      </c>
      <c r="E2219" s="188" t="s">
        <v>3731</v>
      </c>
      <c r="F2219" s="9" t="s">
        <v>83</v>
      </c>
      <c r="G2219" s="9" t="s">
        <v>147</v>
      </c>
      <c r="H2219" s="10">
        <v>0</v>
      </c>
      <c r="I2219" s="11">
        <v>1</v>
      </c>
      <c r="J2219" s="24">
        <v>0</v>
      </c>
      <c r="K2219" s="20"/>
      <c r="L2219" s="14">
        <v>0</v>
      </c>
      <c r="N2219" s="21">
        <v>0</v>
      </c>
      <c r="P2219" s="21">
        <v>0</v>
      </c>
      <c r="R2219" s="21">
        <v>0</v>
      </c>
      <c r="T2219" s="21">
        <v>0</v>
      </c>
      <c r="V2219" s="21">
        <v>0</v>
      </c>
      <c r="X2219" s="21">
        <v>0</v>
      </c>
      <c r="Z2219" s="21">
        <v>9168</v>
      </c>
      <c r="AB2219" s="22">
        <v>9168</v>
      </c>
      <c r="AD2219" s="5" t="str">
        <f t="shared" si="34"/>
        <v>No</v>
      </c>
      <c r="AF2219" s="28"/>
      <c r="AG2219" s="21"/>
    </row>
    <row r="2220" spans="1:33">
      <c r="A2220" s="8" t="s">
        <v>6719</v>
      </c>
      <c r="B2220" s="8" t="s">
        <v>6720</v>
      </c>
      <c r="C2220" s="9" t="s">
        <v>278</v>
      </c>
      <c r="D2220" s="185"/>
      <c r="E2220" s="188" t="s">
        <v>6721</v>
      </c>
      <c r="F2220" s="9" t="s">
        <v>83</v>
      </c>
      <c r="G2220" s="9" t="s">
        <v>147</v>
      </c>
      <c r="H2220" s="10">
        <v>0</v>
      </c>
      <c r="I2220" s="11">
        <v>1</v>
      </c>
      <c r="J2220" s="24">
        <v>0</v>
      </c>
      <c r="K2220" s="20"/>
      <c r="L2220" s="14">
        <v>0</v>
      </c>
      <c r="N2220" s="21">
        <v>0</v>
      </c>
      <c r="P2220" s="21">
        <v>0</v>
      </c>
      <c r="R2220" s="21">
        <v>0</v>
      </c>
      <c r="T2220" s="21">
        <v>0</v>
      </c>
      <c r="V2220" s="21">
        <v>0</v>
      </c>
      <c r="X2220" s="21">
        <v>0</v>
      </c>
      <c r="Z2220" s="21">
        <v>2466</v>
      </c>
      <c r="AB2220" s="22">
        <v>2466</v>
      </c>
      <c r="AD2220" s="5" t="str">
        <f t="shared" si="34"/>
        <v>No</v>
      </c>
      <c r="AF2220" s="28"/>
      <c r="AG2220" s="21"/>
    </row>
    <row r="2221" spans="1:33">
      <c r="A2221" s="8" t="s">
        <v>5026</v>
      </c>
      <c r="B2221" s="8" t="s">
        <v>5027</v>
      </c>
      <c r="C2221" s="9" t="s">
        <v>91</v>
      </c>
      <c r="D2221" s="185" t="s">
        <v>5028</v>
      </c>
      <c r="E2221" s="188" t="s">
        <v>5029</v>
      </c>
      <c r="F2221" s="9" t="s">
        <v>83</v>
      </c>
      <c r="G2221" s="9" t="s">
        <v>147</v>
      </c>
      <c r="H2221" s="10">
        <v>0</v>
      </c>
      <c r="I2221" s="11">
        <v>1</v>
      </c>
      <c r="J2221" s="24">
        <v>0</v>
      </c>
      <c r="K2221" s="20"/>
      <c r="L2221" s="14">
        <v>0</v>
      </c>
      <c r="N2221" s="21">
        <v>0</v>
      </c>
      <c r="P2221" s="21">
        <v>0</v>
      </c>
      <c r="R2221" s="21">
        <v>0</v>
      </c>
      <c r="T2221" s="21">
        <v>0</v>
      </c>
      <c r="V2221" s="21">
        <v>0</v>
      </c>
      <c r="X2221" s="21">
        <v>0</v>
      </c>
      <c r="Z2221" s="21">
        <v>86493</v>
      </c>
      <c r="AB2221" s="22">
        <v>86493</v>
      </c>
      <c r="AD2221" s="5" t="str">
        <f t="shared" si="34"/>
        <v>No</v>
      </c>
      <c r="AF2221" s="28"/>
      <c r="AG2221" s="21"/>
    </row>
    <row r="2222" spans="1:33">
      <c r="A2222" s="8" t="s">
        <v>600</v>
      </c>
      <c r="B2222" s="8" t="s">
        <v>601</v>
      </c>
      <c r="C2222" s="9" t="s">
        <v>420</v>
      </c>
      <c r="D2222" s="185" t="s">
        <v>602</v>
      </c>
      <c r="E2222" s="188" t="s">
        <v>603</v>
      </c>
      <c r="F2222" s="9" t="s">
        <v>157</v>
      </c>
      <c r="G2222" s="9" t="s">
        <v>147</v>
      </c>
      <c r="H2222" s="10">
        <v>0</v>
      </c>
      <c r="I2222" s="11">
        <v>1</v>
      </c>
      <c r="J2222" s="24">
        <v>0</v>
      </c>
      <c r="K2222" s="20"/>
      <c r="L2222" s="14">
        <v>0</v>
      </c>
      <c r="N2222" s="21">
        <v>0</v>
      </c>
      <c r="P2222" s="21">
        <v>0</v>
      </c>
      <c r="R2222" s="21">
        <v>0</v>
      </c>
      <c r="T2222" s="21">
        <v>0</v>
      </c>
      <c r="V2222" s="21">
        <v>0</v>
      </c>
      <c r="X2222" s="21">
        <v>0</v>
      </c>
      <c r="Z2222" s="21">
        <v>0</v>
      </c>
      <c r="AB2222" s="22">
        <v>0</v>
      </c>
      <c r="AD2222" s="5" t="str">
        <f t="shared" si="34"/>
        <v>No</v>
      </c>
      <c r="AF2222" s="28"/>
      <c r="AG2222" s="21"/>
    </row>
    <row r="2223" spans="1:33">
      <c r="A2223" s="8" t="s">
        <v>4066</v>
      </c>
      <c r="B2223" s="8" t="s">
        <v>4067</v>
      </c>
      <c r="C2223" s="9" t="s">
        <v>65</v>
      </c>
      <c r="D2223" s="185" t="s">
        <v>4068</v>
      </c>
      <c r="E2223" s="188">
        <v>199</v>
      </c>
      <c r="F2223" s="9" t="s">
        <v>36</v>
      </c>
      <c r="G2223" s="9" t="s">
        <v>5756</v>
      </c>
      <c r="H2223" s="10">
        <v>0</v>
      </c>
      <c r="I2223" s="11">
        <v>1</v>
      </c>
      <c r="J2223" s="24">
        <v>0</v>
      </c>
      <c r="K2223" s="20"/>
      <c r="L2223" s="14">
        <v>0</v>
      </c>
      <c r="N2223" s="21">
        <v>0</v>
      </c>
      <c r="P2223" s="21">
        <v>0</v>
      </c>
      <c r="R2223" s="21">
        <v>0</v>
      </c>
      <c r="T2223" s="21">
        <v>0</v>
      </c>
      <c r="V2223" s="21">
        <v>0</v>
      </c>
      <c r="X2223" s="21">
        <v>0</v>
      </c>
      <c r="Z2223" s="21">
        <v>0</v>
      </c>
      <c r="AB2223" s="22">
        <v>0</v>
      </c>
      <c r="AD2223" s="5" t="str">
        <f t="shared" si="34"/>
        <v>No</v>
      </c>
      <c r="AF2223" s="28"/>
      <c r="AG2223" s="21"/>
    </row>
    <row r="2224" spans="1:33">
      <c r="A2224" s="8" t="s">
        <v>6372</v>
      </c>
      <c r="B2224" s="8" t="s">
        <v>6170</v>
      </c>
      <c r="C2224" s="9" t="s">
        <v>91</v>
      </c>
      <c r="D2224" s="185"/>
      <c r="E2224" s="188">
        <v>90270</v>
      </c>
      <c r="F2224" s="9" t="s">
        <v>83</v>
      </c>
      <c r="G2224" s="9" t="s">
        <v>5756</v>
      </c>
      <c r="H2224" s="10">
        <v>12150996</v>
      </c>
      <c r="I2224" s="11">
        <v>1</v>
      </c>
      <c r="J2224" s="24">
        <v>0</v>
      </c>
      <c r="K2224" s="20"/>
      <c r="L2224" s="14">
        <v>0</v>
      </c>
      <c r="N2224" s="21">
        <v>0</v>
      </c>
      <c r="P2224" s="21">
        <v>0</v>
      </c>
      <c r="R2224" s="21">
        <v>0</v>
      </c>
      <c r="T2224" s="21">
        <v>0</v>
      </c>
      <c r="V2224" s="21">
        <v>0</v>
      </c>
      <c r="X2224" s="21">
        <v>0</v>
      </c>
      <c r="Z2224" s="21">
        <v>0</v>
      </c>
      <c r="AB2224" s="22">
        <v>0</v>
      </c>
      <c r="AD2224" s="5" t="str">
        <f t="shared" si="34"/>
        <v>No</v>
      </c>
      <c r="AF2224" s="28"/>
      <c r="AG2224" s="21"/>
    </row>
    <row r="2225" spans="1:33">
      <c r="A2225" s="8" t="s">
        <v>2496</v>
      </c>
      <c r="B2225" s="8" t="s">
        <v>2497</v>
      </c>
      <c r="C2225" s="9" t="s">
        <v>46</v>
      </c>
      <c r="D2225" s="185" t="s">
        <v>2498</v>
      </c>
      <c r="E2225" s="188" t="s">
        <v>2499</v>
      </c>
      <c r="F2225" s="9" t="s">
        <v>88</v>
      </c>
      <c r="G2225" s="9" t="s">
        <v>147</v>
      </c>
      <c r="H2225" s="10">
        <v>0</v>
      </c>
      <c r="I2225" s="11">
        <v>1</v>
      </c>
      <c r="J2225" s="24">
        <v>0</v>
      </c>
      <c r="K2225" s="20"/>
      <c r="L2225" s="14">
        <v>0</v>
      </c>
      <c r="N2225" s="21">
        <v>0</v>
      </c>
      <c r="P2225" s="21">
        <v>0</v>
      </c>
      <c r="R2225" s="21">
        <v>0</v>
      </c>
      <c r="T2225" s="21">
        <v>0</v>
      </c>
      <c r="V2225" s="21">
        <v>0</v>
      </c>
      <c r="X2225" s="21">
        <v>0</v>
      </c>
      <c r="Z2225" s="21">
        <v>81484</v>
      </c>
      <c r="AB2225" s="22">
        <v>81484</v>
      </c>
      <c r="AD2225" s="5" t="str">
        <f t="shared" si="34"/>
        <v>No</v>
      </c>
      <c r="AF2225" s="28"/>
      <c r="AG2225" s="21"/>
    </row>
    <row r="2226" spans="1:33">
      <c r="A2226" s="8" t="s">
        <v>6357</v>
      </c>
      <c r="B2226" s="8" t="s">
        <v>6358</v>
      </c>
      <c r="C2226" s="9" t="s">
        <v>163</v>
      </c>
      <c r="D2226" s="185"/>
      <c r="E2226" s="188">
        <v>10195</v>
      </c>
      <c r="F2226" s="9" t="s">
        <v>1320</v>
      </c>
      <c r="G2226" s="9" t="s">
        <v>5756</v>
      </c>
      <c r="H2226" s="10">
        <v>59124</v>
      </c>
      <c r="I2226" s="11">
        <v>1</v>
      </c>
      <c r="J2226" s="24">
        <v>0</v>
      </c>
      <c r="K2226" s="20"/>
      <c r="L2226" s="14">
        <v>0</v>
      </c>
      <c r="N2226" s="21">
        <v>0</v>
      </c>
      <c r="P2226" s="21">
        <v>0</v>
      </c>
      <c r="R2226" s="21">
        <v>0</v>
      </c>
      <c r="T2226" s="21">
        <v>0</v>
      </c>
      <c r="V2226" s="21">
        <v>0</v>
      </c>
      <c r="X2226" s="21">
        <v>0</v>
      </c>
      <c r="Z2226" s="21">
        <v>0</v>
      </c>
      <c r="AB2226" s="22">
        <v>0</v>
      </c>
      <c r="AD2226" s="5" t="str">
        <f t="shared" si="34"/>
        <v>No</v>
      </c>
      <c r="AF2226" s="28"/>
      <c r="AG2226" s="21"/>
    </row>
    <row r="2227" spans="1:33">
      <c r="A2227" s="8" t="s">
        <v>3806</v>
      </c>
      <c r="B2227" s="8" t="s">
        <v>3807</v>
      </c>
      <c r="C2227" s="9" t="s">
        <v>278</v>
      </c>
      <c r="D2227" s="185" t="s">
        <v>3808</v>
      </c>
      <c r="E2227" s="188" t="s">
        <v>3809</v>
      </c>
      <c r="F2227" s="9" t="s">
        <v>83</v>
      </c>
      <c r="G2227" s="9" t="s">
        <v>147</v>
      </c>
      <c r="H2227" s="10">
        <v>0</v>
      </c>
      <c r="I2227" s="11">
        <v>1</v>
      </c>
      <c r="J2227" s="24">
        <v>0</v>
      </c>
      <c r="K2227" s="20"/>
      <c r="L2227" s="14">
        <v>0</v>
      </c>
      <c r="N2227" s="21">
        <v>0</v>
      </c>
      <c r="P2227" s="21">
        <v>0</v>
      </c>
      <c r="R2227" s="21">
        <v>0</v>
      </c>
      <c r="T2227" s="21">
        <v>0</v>
      </c>
      <c r="V2227" s="21">
        <v>0</v>
      </c>
      <c r="X2227" s="21">
        <v>0</v>
      </c>
      <c r="Z2227" s="21">
        <v>2597</v>
      </c>
      <c r="AB2227" s="22">
        <v>2597</v>
      </c>
      <c r="AD2227" s="5" t="str">
        <f t="shared" si="34"/>
        <v>No</v>
      </c>
      <c r="AF2227" s="28"/>
      <c r="AG2227" s="21"/>
    </row>
    <row r="2228" spans="1:33">
      <c r="A2228" s="8" t="s">
        <v>1234</v>
      </c>
      <c r="B2228" s="8" t="s">
        <v>1235</v>
      </c>
      <c r="C2228" s="9" t="s">
        <v>65</v>
      </c>
      <c r="D2228" s="185"/>
      <c r="E2228" s="188">
        <v>400</v>
      </c>
      <c r="F2228" s="9" t="s">
        <v>36</v>
      </c>
      <c r="G2228" s="9" t="s">
        <v>5756</v>
      </c>
      <c r="H2228" s="10">
        <v>0</v>
      </c>
      <c r="I2228" s="11">
        <v>1</v>
      </c>
      <c r="J2228" s="24">
        <v>0</v>
      </c>
      <c r="K2228" s="20"/>
      <c r="L2228" s="14">
        <v>0</v>
      </c>
      <c r="N2228" s="21">
        <v>0</v>
      </c>
      <c r="P2228" s="21">
        <v>0</v>
      </c>
      <c r="R2228" s="21">
        <v>0</v>
      </c>
      <c r="T2228" s="21">
        <v>0</v>
      </c>
      <c r="V2228" s="21">
        <v>0</v>
      </c>
      <c r="X2228" s="21">
        <v>0</v>
      </c>
      <c r="Z2228" s="21">
        <v>0</v>
      </c>
      <c r="AB2228" s="22">
        <v>0</v>
      </c>
      <c r="AD2228" s="5" t="str">
        <f t="shared" si="34"/>
        <v>No</v>
      </c>
      <c r="AF2228" s="28"/>
      <c r="AG2228" s="21"/>
    </row>
    <row r="2229" spans="1:33">
      <c r="A2229" s="8" t="s">
        <v>1183</v>
      </c>
      <c r="B2229" s="8" t="s">
        <v>1184</v>
      </c>
      <c r="C2229" s="9" t="s">
        <v>87</v>
      </c>
      <c r="D2229" s="185" t="s">
        <v>1185</v>
      </c>
      <c r="E2229" s="188">
        <v>36</v>
      </c>
      <c r="F2229" s="9" t="s">
        <v>36</v>
      </c>
      <c r="G2229" s="9" t="s">
        <v>5756</v>
      </c>
      <c r="H2229" s="10">
        <v>0</v>
      </c>
      <c r="I2229" s="11">
        <v>1</v>
      </c>
      <c r="J2229" s="24">
        <v>0</v>
      </c>
      <c r="K2229" s="20"/>
      <c r="L2229" s="14">
        <v>0</v>
      </c>
      <c r="N2229" s="21">
        <v>0</v>
      </c>
      <c r="P2229" s="21">
        <v>0</v>
      </c>
      <c r="R2229" s="21">
        <v>0</v>
      </c>
      <c r="T2229" s="21">
        <v>0</v>
      </c>
      <c r="V2229" s="21">
        <v>0</v>
      </c>
      <c r="X2229" s="21">
        <v>0</v>
      </c>
      <c r="Z2229" s="21">
        <v>0</v>
      </c>
      <c r="AB2229" s="22">
        <v>0</v>
      </c>
      <c r="AD2229" s="5" t="str">
        <f t="shared" si="34"/>
        <v>No</v>
      </c>
      <c r="AF2229" s="28"/>
      <c r="AG2229" s="21"/>
    </row>
    <row r="2230" spans="1:33">
      <c r="A2230" s="8" t="s">
        <v>770</v>
      </c>
      <c r="B2230" s="8" t="s">
        <v>6088</v>
      </c>
      <c r="C2230" s="9" t="s">
        <v>129</v>
      </c>
      <c r="D2230" s="185" t="s">
        <v>771</v>
      </c>
      <c r="E2230" s="188" t="s">
        <v>772</v>
      </c>
      <c r="F2230" s="9" t="s">
        <v>83</v>
      </c>
      <c r="G2230" s="9" t="s">
        <v>147</v>
      </c>
      <c r="H2230" s="10">
        <v>0</v>
      </c>
      <c r="I2230" s="11">
        <v>1</v>
      </c>
      <c r="J2230" s="24">
        <v>0</v>
      </c>
      <c r="K2230" s="20"/>
      <c r="L2230" s="14">
        <v>0</v>
      </c>
      <c r="N2230" s="21">
        <v>0</v>
      </c>
      <c r="P2230" s="21">
        <v>0</v>
      </c>
      <c r="R2230" s="21">
        <v>0</v>
      </c>
      <c r="T2230" s="21">
        <v>0</v>
      </c>
      <c r="V2230" s="21">
        <v>0</v>
      </c>
      <c r="X2230" s="21">
        <v>0</v>
      </c>
      <c r="Z2230" s="21">
        <v>0</v>
      </c>
      <c r="AB2230" s="22">
        <v>0</v>
      </c>
      <c r="AD2230" s="5" t="str">
        <f t="shared" si="34"/>
        <v>No</v>
      </c>
      <c r="AF2230" s="28"/>
      <c r="AG2230" s="21"/>
    </row>
    <row r="2231" spans="1:33">
      <c r="A2231" s="8" t="s">
        <v>6728</v>
      </c>
      <c r="B2231" s="8" t="s">
        <v>1083</v>
      </c>
      <c r="C2231" s="9" t="s">
        <v>91</v>
      </c>
      <c r="D2231" s="185" t="s">
        <v>6729</v>
      </c>
      <c r="E2231" s="188">
        <v>99268</v>
      </c>
      <c r="F2231" s="9" t="s">
        <v>36</v>
      </c>
      <c r="G2231" s="9" t="s">
        <v>5756</v>
      </c>
      <c r="H2231" s="10">
        <v>0</v>
      </c>
      <c r="I2231" s="11">
        <v>0</v>
      </c>
      <c r="J2231" s="24">
        <v>0</v>
      </c>
      <c r="K2231" s="20"/>
      <c r="L2231" s="14">
        <v>0</v>
      </c>
      <c r="N2231" s="21">
        <v>0</v>
      </c>
      <c r="P2231" s="21">
        <v>0</v>
      </c>
      <c r="R2231" s="21">
        <v>0</v>
      </c>
      <c r="T2231" s="21">
        <v>0</v>
      </c>
      <c r="V2231" s="21">
        <v>0</v>
      </c>
      <c r="X2231" s="21">
        <v>0</v>
      </c>
      <c r="Z2231" s="21">
        <v>0</v>
      </c>
      <c r="AB2231" s="22">
        <v>0</v>
      </c>
      <c r="AD2231" s="5" t="str">
        <f t="shared" si="34"/>
        <v>No</v>
      </c>
      <c r="AF2231" s="28"/>
      <c r="AG2231" s="21"/>
    </row>
    <row r="2232" spans="1:33">
      <c r="A2232" s="8" t="s">
        <v>2997</v>
      </c>
      <c r="B2232" s="8" t="s">
        <v>2998</v>
      </c>
      <c r="C2232" s="9" t="s">
        <v>168</v>
      </c>
      <c r="D2232" s="185" t="s">
        <v>2999</v>
      </c>
      <c r="E2232" s="188">
        <v>231</v>
      </c>
      <c r="F2232" s="9" t="s">
        <v>36</v>
      </c>
      <c r="G2232" s="9" t="s">
        <v>5756</v>
      </c>
      <c r="H2232" s="10">
        <v>0</v>
      </c>
      <c r="I2232" s="11">
        <v>0</v>
      </c>
      <c r="J2232" s="24">
        <v>0</v>
      </c>
      <c r="K2232" s="20"/>
      <c r="L2232" s="14">
        <v>0</v>
      </c>
      <c r="N2232" s="21">
        <v>0</v>
      </c>
      <c r="P2232" s="21">
        <v>0</v>
      </c>
      <c r="R2232" s="21">
        <v>0</v>
      </c>
      <c r="T2232" s="21">
        <v>0</v>
      </c>
      <c r="V2232" s="21">
        <v>0</v>
      </c>
      <c r="X2232" s="21">
        <v>0</v>
      </c>
      <c r="Z2232" s="21">
        <v>0</v>
      </c>
      <c r="AB2232" s="22">
        <v>0</v>
      </c>
      <c r="AD2232" s="5" t="str">
        <f t="shared" si="34"/>
        <v>No</v>
      </c>
      <c r="AF2232" s="28"/>
      <c r="AG2232" s="21"/>
    </row>
    <row r="2233" spans="1:33">
      <c r="A2233" s="8" t="s">
        <v>1936</v>
      </c>
      <c r="B2233" s="8" t="s">
        <v>136</v>
      </c>
      <c r="C2233" s="9" t="s">
        <v>137</v>
      </c>
      <c r="D2233" s="185">
        <v>3104</v>
      </c>
      <c r="E2233" s="188">
        <v>30104</v>
      </c>
      <c r="F2233" s="9" t="s">
        <v>6</v>
      </c>
      <c r="G2233" s="9" t="s">
        <v>121</v>
      </c>
      <c r="H2233" s="10">
        <v>4586770</v>
      </c>
      <c r="I2233" s="11">
        <v>0</v>
      </c>
      <c r="J2233" s="24">
        <v>0</v>
      </c>
      <c r="K2233" s="20"/>
      <c r="L2233" s="14">
        <v>0</v>
      </c>
      <c r="N2233" s="21">
        <v>0</v>
      </c>
      <c r="P2233" s="21">
        <v>0</v>
      </c>
      <c r="R2233" s="21">
        <v>0</v>
      </c>
      <c r="T2233" s="21">
        <v>0</v>
      </c>
      <c r="V2233" s="21">
        <v>0</v>
      </c>
      <c r="X2233" s="21">
        <v>0</v>
      </c>
      <c r="Z2233" s="21">
        <v>0</v>
      </c>
      <c r="AB2233" s="22">
        <v>0</v>
      </c>
      <c r="AD2233" s="5" t="str">
        <f t="shared" si="34"/>
        <v>No</v>
      </c>
      <c r="AF2233" s="28"/>
      <c r="AG2233" s="21"/>
    </row>
    <row r="2234" spans="1:33">
      <c r="A2234" s="8" t="s">
        <v>4182</v>
      </c>
      <c r="B2234" s="8" t="s">
        <v>3779</v>
      </c>
      <c r="C2234" s="9" t="s">
        <v>154</v>
      </c>
      <c r="D2234" s="185" t="s">
        <v>4183</v>
      </c>
      <c r="E2234" s="188" t="s">
        <v>4184</v>
      </c>
      <c r="F2234" s="9" t="s">
        <v>83</v>
      </c>
      <c r="G2234" s="9" t="s">
        <v>147</v>
      </c>
      <c r="H2234" s="10">
        <v>0</v>
      </c>
      <c r="I2234" s="11">
        <v>0</v>
      </c>
      <c r="J2234" s="24">
        <v>0</v>
      </c>
      <c r="K2234" s="20"/>
      <c r="L2234" s="14">
        <v>0</v>
      </c>
      <c r="N2234" s="21">
        <v>0</v>
      </c>
      <c r="P2234" s="21">
        <v>0</v>
      </c>
      <c r="R2234" s="21">
        <v>0</v>
      </c>
      <c r="T2234" s="21">
        <v>0</v>
      </c>
      <c r="V2234" s="21">
        <v>0</v>
      </c>
      <c r="X2234" s="21">
        <v>0</v>
      </c>
      <c r="Z2234" s="21">
        <v>154855</v>
      </c>
      <c r="AB2234" s="22">
        <v>154855</v>
      </c>
      <c r="AD2234" s="5" t="str">
        <f t="shared" si="34"/>
        <v>No</v>
      </c>
      <c r="AF2234" s="28"/>
      <c r="AG2234" s="21"/>
    </row>
    <row r="2235" spans="1:33">
      <c r="A2235" s="8" t="s">
        <v>174</v>
      </c>
      <c r="B2235" s="8" t="s">
        <v>175</v>
      </c>
      <c r="C2235" s="9" t="s">
        <v>120</v>
      </c>
      <c r="D2235" s="185">
        <v>6070</v>
      </c>
      <c r="E2235" s="188">
        <v>60070</v>
      </c>
      <c r="F2235" s="9" t="s">
        <v>83</v>
      </c>
      <c r="G2235" s="9" t="s">
        <v>1703</v>
      </c>
      <c r="H2235" s="10">
        <v>5121892</v>
      </c>
      <c r="I2235" s="11">
        <v>0</v>
      </c>
      <c r="J2235" s="24">
        <v>160163</v>
      </c>
      <c r="K2235" s="20"/>
      <c r="L2235" s="14">
        <v>0</v>
      </c>
      <c r="N2235" s="21">
        <v>0</v>
      </c>
      <c r="P2235" s="21">
        <v>0</v>
      </c>
      <c r="R2235" s="21">
        <v>0</v>
      </c>
      <c r="T2235" s="21">
        <v>0</v>
      </c>
      <c r="V2235" s="21">
        <v>0</v>
      </c>
      <c r="X2235" s="21">
        <v>0</v>
      </c>
      <c r="Z2235" s="21">
        <v>0</v>
      </c>
      <c r="AB2235" s="22">
        <v>160163</v>
      </c>
      <c r="AD2235" s="5" t="str">
        <f t="shared" si="34"/>
        <v>No</v>
      </c>
      <c r="AF2235" s="28"/>
      <c r="AG2235" s="21"/>
    </row>
    <row r="2236" spans="1:33">
      <c r="A2236" s="8" t="s">
        <v>1994</v>
      </c>
      <c r="B2236" s="8" t="s">
        <v>635</v>
      </c>
      <c r="C2236" s="9" t="s">
        <v>160</v>
      </c>
      <c r="D2236" s="185">
        <v>1121</v>
      </c>
      <c r="E2236" s="188">
        <v>10121</v>
      </c>
      <c r="F2236" s="9" t="s">
        <v>125</v>
      </c>
      <c r="G2236" s="9" t="s">
        <v>126</v>
      </c>
      <c r="H2236" s="10">
        <v>59397</v>
      </c>
      <c r="I2236" s="11">
        <v>0</v>
      </c>
      <c r="J2236" s="24">
        <v>0</v>
      </c>
      <c r="K2236" s="20"/>
      <c r="L2236" s="14">
        <v>0</v>
      </c>
      <c r="N2236" s="21">
        <v>0</v>
      </c>
      <c r="P2236" s="21">
        <v>0</v>
      </c>
      <c r="R2236" s="21">
        <v>0</v>
      </c>
      <c r="T2236" s="21">
        <v>0</v>
      </c>
      <c r="V2236" s="21">
        <v>0</v>
      </c>
      <c r="X2236" s="21">
        <v>0</v>
      </c>
      <c r="Z2236" s="21">
        <v>0</v>
      </c>
      <c r="AB2236" s="22">
        <v>0</v>
      </c>
      <c r="AD2236" s="5" t="str">
        <f t="shared" si="34"/>
        <v>No</v>
      </c>
      <c r="AF2236" s="28"/>
      <c r="AG2236" s="21"/>
    </row>
    <row r="2237" spans="1:33">
      <c r="A2237" s="8" t="s">
        <v>127</v>
      </c>
      <c r="B2237" s="8" t="s">
        <v>128</v>
      </c>
      <c r="C2237" s="9" t="s">
        <v>129</v>
      </c>
      <c r="D2237" s="185">
        <v>4176</v>
      </c>
      <c r="E2237" s="188">
        <v>40176</v>
      </c>
      <c r="F2237" s="9" t="s">
        <v>125</v>
      </c>
      <c r="G2237" s="9" t="s">
        <v>126</v>
      </c>
      <c r="H2237" s="10">
        <v>4515419</v>
      </c>
      <c r="I2237" s="11">
        <v>0</v>
      </c>
      <c r="J2237" s="24">
        <v>249075</v>
      </c>
      <c r="K2237" s="20"/>
      <c r="L2237" s="14">
        <v>0</v>
      </c>
      <c r="N2237" s="21">
        <v>0</v>
      </c>
      <c r="P2237" s="21">
        <v>0</v>
      </c>
      <c r="R2237" s="21">
        <v>0</v>
      </c>
      <c r="T2237" s="21">
        <v>0</v>
      </c>
      <c r="V2237" s="21">
        <v>0</v>
      </c>
      <c r="X2237" s="21">
        <v>0</v>
      </c>
      <c r="Z2237" s="21">
        <v>0</v>
      </c>
      <c r="AB2237" s="22">
        <v>249075</v>
      </c>
      <c r="AD2237" s="5" t="str">
        <f t="shared" si="34"/>
        <v>No</v>
      </c>
      <c r="AF2237" s="28"/>
      <c r="AG2237" s="21"/>
    </row>
    <row r="2238" spans="1:33">
      <c r="A2238" s="8" t="s">
        <v>2720</v>
      </c>
      <c r="B2238" s="8" t="s">
        <v>2702</v>
      </c>
      <c r="C2238" s="9" t="s">
        <v>150</v>
      </c>
      <c r="D2238" s="185" t="s">
        <v>2721</v>
      </c>
      <c r="E2238" s="188">
        <v>66140</v>
      </c>
      <c r="F2238" s="9" t="s">
        <v>36</v>
      </c>
      <c r="G2238" s="9" t="s">
        <v>5756</v>
      </c>
      <c r="H2238" s="10">
        <v>0</v>
      </c>
      <c r="I2238" s="11">
        <v>0</v>
      </c>
      <c r="J2238" s="24">
        <v>0</v>
      </c>
      <c r="K2238" s="20"/>
      <c r="L2238" s="14">
        <v>0</v>
      </c>
      <c r="N2238" s="21">
        <v>0</v>
      </c>
      <c r="P2238" s="21">
        <v>0</v>
      </c>
      <c r="R2238" s="21">
        <v>0</v>
      </c>
      <c r="T2238" s="21">
        <v>0</v>
      </c>
      <c r="V2238" s="21">
        <v>0</v>
      </c>
      <c r="X2238" s="21">
        <v>0</v>
      </c>
      <c r="Z2238" s="21">
        <v>0</v>
      </c>
      <c r="AB2238" s="22">
        <v>0</v>
      </c>
      <c r="AD2238" s="5" t="str">
        <f t="shared" si="34"/>
        <v>No</v>
      </c>
      <c r="AF2238" s="28"/>
      <c r="AG2238" s="21"/>
    </row>
    <row r="2239" spans="1:33">
      <c r="A2239" s="8" t="s">
        <v>133</v>
      </c>
      <c r="B2239" s="8" t="s">
        <v>134</v>
      </c>
      <c r="C2239" s="9" t="s">
        <v>129</v>
      </c>
      <c r="D2239" s="185">
        <v>4236</v>
      </c>
      <c r="E2239" s="188">
        <v>40236</v>
      </c>
      <c r="F2239" s="9" t="s">
        <v>83</v>
      </c>
      <c r="G2239" s="9" t="s">
        <v>121</v>
      </c>
      <c r="H2239" s="10">
        <v>4515419</v>
      </c>
      <c r="I2239" s="11">
        <v>0</v>
      </c>
      <c r="J2239" s="24">
        <v>0</v>
      </c>
      <c r="K2239" s="20"/>
      <c r="L2239" s="14">
        <v>0</v>
      </c>
      <c r="N2239" s="21">
        <v>0</v>
      </c>
      <c r="P2239" s="21">
        <v>0</v>
      </c>
      <c r="R2239" s="21">
        <v>0</v>
      </c>
      <c r="T2239" s="21">
        <v>0</v>
      </c>
      <c r="V2239" s="21">
        <v>0</v>
      </c>
      <c r="X2239" s="21">
        <v>0</v>
      </c>
      <c r="Z2239" s="21">
        <v>0</v>
      </c>
      <c r="AB2239" s="22">
        <v>0</v>
      </c>
      <c r="AD2239" s="5" t="str">
        <f t="shared" si="34"/>
        <v>No</v>
      </c>
      <c r="AF2239" s="28"/>
      <c r="AG2239" s="21"/>
    </row>
    <row r="2240" spans="1:33">
      <c r="A2240" s="8" t="s">
        <v>2683</v>
      </c>
      <c r="B2240" s="8" t="s">
        <v>1694</v>
      </c>
      <c r="C2240" s="9" t="s">
        <v>73</v>
      </c>
      <c r="D2240" s="185" t="s">
        <v>2684</v>
      </c>
      <c r="E2240" s="188">
        <v>66236</v>
      </c>
      <c r="F2240" s="9" t="s">
        <v>36</v>
      </c>
      <c r="G2240" s="9" t="s">
        <v>5756</v>
      </c>
      <c r="H2240" s="10">
        <v>0</v>
      </c>
      <c r="I2240" s="11">
        <v>0</v>
      </c>
      <c r="J2240" s="24">
        <v>0</v>
      </c>
      <c r="K2240" s="20"/>
      <c r="L2240" s="14">
        <v>0</v>
      </c>
      <c r="N2240" s="21">
        <v>0</v>
      </c>
      <c r="P2240" s="21">
        <v>0</v>
      </c>
      <c r="R2240" s="21">
        <v>0</v>
      </c>
      <c r="T2240" s="21">
        <v>0</v>
      </c>
      <c r="V2240" s="21">
        <v>0</v>
      </c>
      <c r="X2240" s="21">
        <v>0</v>
      </c>
      <c r="Z2240" s="21">
        <v>0</v>
      </c>
      <c r="AB2240" s="22">
        <v>0</v>
      </c>
      <c r="AD2240" s="5" t="str">
        <f t="shared" si="34"/>
        <v>No</v>
      </c>
      <c r="AF2240" s="28"/>
      <c r="AG2240" s="21"/>
    </row>
    <row r="2241" spans="1:33">
      <c r="A2241" s="8" t="s">
        <v>391</v>
      </c>
      <c r="B2241" s="8" t="s">
        <v>140</v>
      </c>
      <c r="C2241" s="9" t="s">
        <v>120</v>
      </c>
      <c r="D2241" s="185">
        <v>6117</v>
      </c>
      <c r="E2241" s="188">
        <v>60117</v>
      </c>
      <c r="F2241" s="9" t="s">
        <v>125</v>
      </c>
      <c r="G2241" s="9" t="s">
        <v>126</v>
      </c>
      <c r="H2241" s="10">
        <v>5121892</v>
      </c>
      <c r="I2241" s="11">
        <v>0</v>
      </c>
      <c r="J2241" s="24">
        <v>0</v>
      </c>
      <c r="K2241" s="20"/>
      <c r="L2241" s="14">
        <v>0</v>
      </c>
      <c r="N2241" s="21">
        <v>0</v>
      </c>
      <c r="P2241" s="21">
        <v>0</v>
      </c>
      <c r="R2241" s="21">
        <v>0</v>
      </c>
      <c r="T2241" s="21">
        <v>0</v>
      </c>
      <c r="V2241" s="21">
        <v>0</v>
      </c>
      <c r="X2241" s="21">
        <v>0</v>
      </c>
      <c r="Z2241" s="21">
        <v>0</v>
      </c>
      <c r="AB2241" s="22">
        <v>0</v>
      </c>
      <c r="AD2241" s="5" t="str">
        <f t="shared" si="34"/>
        <v>No</v>
      </c>
      <c r="AF2241" s="28"/>
      <c r="AG2241" s="21"/>
    </row>
    <row r="2242" spans="1:33">
      <c r="A2242" s="8" t="s">
        <v>224</v>
      </c>
      <c r="B2242" s="8" t="s">
        <v>119</v>
      </c>
      <c r="C2242" s="9" t="s">
        <v>120</v>
      </c>
      <c r="D2242" s="185">
        <v>6120</v>
      </c>
      <c r="E2242" s="188">
        <v>60120</v>
      </c>
      <c r="F2242" s="9" t="s">
        <v>138</v>
      </c>
      <c r="G2242" s="9" t="s">
        <v>121</v>
      </c>
      <c r="H2242" s="10">
        <v>4944332</v>
      </c>
      <c r="I2242" s="11">
        <v>0</v>
      </c>
      <c r="J2242" s="24">
        <v>0</v>
      </c>
      <c r="K2242" s="20"/>
      <c r="L2242" s="14">
        <v>0</v>
      </c>
      <c r="N2242" s="21">
        <v>0</v>
      </c>
      <c r="P2242" s="21">
        <v>0</v>
      </c>
      <c r="R2242" s="21">
        <v>0</v>
      </c>
      <c r="T2242" s="21">
        <v>0</v>
      </c>
      <c r="V2242" s="21">
        <v>0</v>
      </c>
      <c r="X2242" s="21">
        <v>0</v>
      </c>
      <c r="Z2242" s="21">
        <v>0</v>
      </c>
      <c r="AB2242" s="22">
        <v>0</v>
      </c>
      <c r="AD2242" s="5" t="str">
        <f t="shared" si="34"/>
        <v>No</v>
      </c>
      <c r="AF2242" s="28"/>
      <c r="AG2242" s="21"/>
    </row>
    <row r="2243" spans="1:33">
      <c r="A2243" s="8" t="s">
        <v>6054</v>
      </c>
      <c r="B2243" s="8" t="s">
        <v>3384</v>
      </c>
      <c r="C2243" s="9" t="s">
        <v>58</v>
      </c>
      <c r="D2243" s="185"/>
      <c r="E2243" s="188">
        <v>55312</v>
      </c>
      <c r="F2243" s="9" t="s">
        <v>83</v>
      </c>
      <c r="G2243" s="9" t="s">
        <v>121</v>
      </c>
      <c r="H2243" s="10">
        <v>1376476</v>
      </c>
      <c r="I2243" s="11">
        <v>0</v>
      </c>
      <c r="J2243" s="24">
        <v>0</v>
      </c>
      <c r="K2243" s="20"/>
      <c r="L2243" s="14">
        <v>0</v>
      </c>
      <c r="N2243" s="21">
        <v>0</v>
      </c>
      <c r="P2243" s="21">
        <v>0</v>
      </c>
      <c r="R2243" s="21">
        <v>0</v>
      </c>
      <c r="T2243" s="21">
        <v>0</v>
      </c>
      <c r="V2243" s="21">
        <v>0</v>
      </c>
      <c r="X2243" s="21">
        <v>0</v>
      </c>
      <c r="Z2243" s="21">
        <v>0</v>
      </c>
      <c r="AB2243" s="22">
        <v>0</v>
      </c>
      <c r="AD2243" s="5" t="str">
        <f t="shared" ref="AD2243:AD2277" si="35">IF(AC2243&amp;AA2243&amp;Y2243&amp;W2243&amp;U2243&amp;S2243&amp;Q2243&amp;O2243&amp;M2243&amp;K2243&lt;&gt;"","Yes","No")</f>
        <v>No</v>
      </c>
      <c r="AF2243" s="28"/>
      <c r="AG2243" s="21"/>
    </row>
    <row r="2244" spans="1:33">
      <c r="A2244" s="8" t="s">
        <v>4096</v>
      </c>
      <c r="B2244" s="8" t="s">
        <v>4097</v>
      </c>
      <c r="C2244" s="9" t="s">
        <v>555</v>
      </c>
      <c r="D2244" s="185">
        <v>5176</v>
      </c>
      <c r="E2244" s="188">
        <v>50176</v>
      </c>
      <c r="F2244" s="9" t="s">
        <v>83</v>
      </c>
      <c r="G2244" s="9" t="s">
        <v>1703</v>
      </c>
      <c r="H2244" s="10">
        <v>68545</v>
      </c>
      <c r="I2244" s="11">
        <v>0</v>
      </c>
      <c r="J2244" s="24">
        <v>0</v>
      </c>
      <c r="K2244" s="20"/>
      <c r="L2244" s="14">
        <v>0</v>
      </c>
      <c r="N2244" s="21">
        <v>2019108</v>
      </c>
      <c r="P2244" s="21">
        <v>0</v>
      </c>
      <c r="R2244" s="21">
        <v>0</v>
      </c>
      <c r="T2244" s="21">
        <v>0</v>
      </c>
      <c r="V2244" s="21">
        <v>0</v>
      </c>
      <c r="X2244" s="21">
        <v>0</v>
      </c>
      <c r="Z2244" s="21">
        <v>0</v>
      </c>
      <c r="AB2244" s="22">
        <v>2019108</v>
      </c>
      <c r="AD2244" s="5" t="str">
        <f t="shared" si="35"/>
        <v>No</v>
      </c>
      <c r="AF2244" s="28"/>
      <c r="AG2244" s="21"/>
    </row>
    <row r="2245" spans="1:33">
      <c r="A2245" s="8" t="s">
        <v>4140</v>
      </c>
      <c r="B2245" s="8" t="s">
        <v>1201</v>
      </c>
      <c r="C2245" s="9" t="s">
        <v>39</v>
      </c>
      <c r="D2245" s="185" t="s">
        <v>4141</v>
      </c>
      <c r="E2245" s="188">
        <v>99352</v>
      </c>
      <c r="F2245" s="9" t="s">
        <v>36</v>
      </c>
      <c r="G2245" s="9" t="s">
        <v>5756</v>
      </c>
      <c r="H2245" s="10">
        <v>0</v>
      </c>
      <c r="I2245" s="11">
        <v>0</v>
      </c>
      <c r="J2245" s="24">
        <v>0</v>
      </c>
      <c r="K2245" s="20"/>
      <c r="L2245" s="14">
        <v>0</v>
      </c>
      <c r="N2245" s="21">
        <v>0</v>
      </c>
      <c r="P2245" s="21">
        <v>0</v>
      </c>
      <c r="R2245" s="21">
        <v>0</v>
      </c>
      <c r="T2245" s="21">
        <v>0</v>
      </c>
      <c r="V2245" s="21">
        <v>0</v>
      </c>
      <c r="X2245" s="21">
        <v>0</v>
      </c>
      <c r="Z2245" s="21">
        <v>0</v>
      </c>
      <c r="AB2245" s="22">
        <v>0</v>
      </c>
      <c r="AD2245" s="5" t="str">
        <f t="shared" si="35"/>
        <v>No</v>
      </c>
      <c r="AF2245" s="28"/>
      <c r="AG2245" s="21"/>
    </row>
    <row r="2246" spans="1:33">
      <c r="A2246" s="8" t="s">
        <v>4028</v>
      </c>
      <c r="B2246" s="8" t="s">
        <v>4029</v>
      </c>
      <c r="C2246" s="9" t="s">
        <v>168</v>
      </c>
      <c r="D2246" s="185" t="s">
        <v>4030</v>
      </c>
      <c r="E2246" s="188">
        <v>27</v>
      </c>
      <c r="F2246" s="9" t="s">
        <v>36</v>
      </c>
      <c r="G2246" s="9" t="s">
        <v>5756</v>
      </c>
      <c r="H2246" s="10">
        <v>0</v>
      </c>
      <c r="I2246" s="11">
        <v>0</v>
      </c>
      <c r="J2246" s="24">
        <v>0</v>
      </c>
      <c r="K2246" s="20"/>
      <c r="L2246" s="14">
        <v>0</v>
      </c>
      <c r="N2246" s="21">
        <v>0</v>
      </c>
      <c r="P2246" s="21">
        <v>0</v>
      </c>
      <c r="R2246" s="21">
        <v>0</v>
      </c>
      <c r="T2246" s="21">
        <v>0</v>
      </c>
      <c r="V2246" s="21">
        <v>0</v>
      </c>
      <c r="X2246" s="21">
        <v>0</v>
      </c>
      <c r="Z2246" s="21">
        <v>24278</v>
      </c>
      <c r="AB2246" s="22">
        <v>24278</v>
      </c>
      <c r="AD2246" s="5" t="str">
        <f t="shared" si="35"/>
        <v>No</v>
      </c>
      <c r="AF2246" s="28"/>
      <c r="AG2246" s="21"/>
    </row>
    <row r="2247" spans="1:33">
      <c r="A2247" s="8" t="s">
        <v>6726</v>
      </c>
      <c r="B2247" s="8" t="s">
        <v>6727</v>
      </c>
      <c r="C2247" s="9" t="s">
        <v>120</v>
      </c>
      <c r="D2247" s="185"/>
      <c r="E2247" s="188">
        <v>60270</v>
      </c>
      <c r="F2247" s="9" t="s">
        <v>83</v>
      </c>
      <c r="G2247" s="9" t="s">
        <v>1703</v>
      </c>
      <c r="H2247" s="10">
        <v>170030</v>
      </c>
      <c r="I2247" s="11">
        <v>0</v>
      </c>
      <c r="J2247" s="24">
        <v>20367</v>
      </c>
      <c r="K2247" s="20"/>
      <c r="L2247" s="14">
        <v>0</v>
      </c>
      <c r="N2247" s="21">
        <v>0</v>
      </c>
      <c r="P2247" s="21">
        <v>0</v>
      </c>
      <c r="R2247" s="21">
        <v>0</v>
      </c>
      <c r="T2247" s="21">
        <v>0</v>
      </c>
      <c r="V2247" s="21">
        <v>0</v>
      </c>
      <c r="X2247" s="21">
        <v>0</v>
      </c>
      <c r="Z2247" s="21">
        <v>0</v>
      </c>
      <c r="AB2247" s="22">
        <v>20367</v>
      </c>
      <c r="AD2247" s="5" t="str">
        <f t="shared" si="35"/>
        <v>No</v>
      </c>
      <c r="AF2247" s="28"/>
      <c r="AG2247" s="21"/>
    </row>
    <row r="2248" spans="1:33">
      <c r="A2248" s="8" t="s">
        <v>2510</v>
      </c>
      <c r="B2248" s="8" t="s">
        <v>334</v>
      </c>
      <c r="C2248" s="9" t="s">
        <v>73</v>
      </c>
      <c r="D2248" s="185" t="s">
        <v>2511</v>
      </c>
      <c r="E2248" s="188">
        <v>66224</v>
      </c>
      <c r="F2248" s="9" t="s">
        <v>36</v>
      </c>
      <c r="G2248" s="9" t="s">
        <v>5756</v>
      </c>
      <c r="H2248" s="10">
        <v>0</v>
      </c>
      <c r="I2248" s="11">
        <v>0</v>
      </c>
      <c r="J2248" s="24">
        <v>0</v>
      </c>
      <c r="K2248" s="20"/>
      <c r="L2248" s="14">
        <v>0</v>
      </c>
      <c r="N2248" s="21">
        <v>0</v>
      </c>
      <c r="P2248" s="21">
        <v>0</v>
      </c>
      <c r="R2248" s="21">
        <v>0</v>
      </c>
      <c r="T2248" s="21">
        <v>0</v>
      </c>
      <c r="V2248" s="21">
        <v>0</v>
      </c>
      <c r="X2248" s="21">
        <v>0</v>
      </c>
      <c r="Z2248" s="21">
        <v>0</v>
      </c>
      <c r="AB2248" s="22">
        <v>0</v>
      </c>
      <c r="AD2248" s="5" t="str">
        <f t="shared" si="35"/>
        <v>No</v>
      </c>
      <c r="AF2248" s="28"/>
      <c r="AG2248" s="21"/>
    </row>
    <row r="2249" spans="1:33">
      <c r="A2249" s="8" t="s">
        <v>1992</v>
      </c>
      <c r="B2249" s="8" t="s">
        <v>1993</v>
      </c>
      <c r="C2249" s="9" t="s">
        <v>238</v>
      </c>
      <c r="D2249" s="185">
        <v>1127</v>
      </c>
      <c r="E2249" s="188">
        <v>10127</v>
      </c>
      <c r="F2249" s="9" t="s">
        <v>83</v>
      </c>
      <c r="G2249" s="9" t="s">
        <v>121</v>
      </c>
      <c r="H2249" s="10">
        <v>923311</v>
      </c>
      <c r="I2249" s="11">
        <v>0</v>
      </c>
      <c r="J2249" s="24">
        <v>0</v>
      </c>
      <c r="K2249" s="20"/>
      <c r="L2249" s="14">
        <v>0</v>
      </c>
      <c r="N2249" s="21">
        <v>0</v>
      </c>
      <c r="P2249" s="21">
        <v>0</v>
      </c>
      <c r="R2249" s="21">
        <v>0</v>
      </c>
      <c r="T2249" s="21">
        <v>0</v>
      </c>
      <c r="V2249" s="21">
        <v>0</v>
      </c>
      <c r="X2249" s="21">
        <v>0</v>
      </c>
      <c r="Z2249" s="21">
        <v>0</v>
      </c>
      <c r="AB2249" s="22">
        <v>0</v>
      </c>
      <c r="AD2249" s="5" t="str">
        <f t="shared" si="35"/>
        <v>No</v>
      </c>
      <c r="AF2249" s="28"/>
      <c r="AG2249" s="21"/>
    </row>
    <row r="2250" spans="1:33">
      <c r="A2250" s="8" t="s">
        <v>6063</v>
      </c>
      <c r="B2250" s="8" t="s">
        <v>6100</v>
      </c>
      <c r="C2250" s="9" t="s">
        <v>154</v>
      </c>
      <c r="D2250" s="185"/>
      <c r="E2250" s="188" t="s">
        <v>6062</v>
      </c>
      <c r="F2250" s="9" t="s">
        <v>83</v>
      </c>
      <c r="G2250" s="9" t="s">
        <v>147</v>
      </c>
      <c r="H2250" s="10">
        <v>0</v>
      </c>
      <c r="I2250" s="11">
        <v>0</v>
      </c>
      <c r="J2250" s="24">
        <v>0</v>
      </c>
      <c r="K2250" s="20"/>
      <c r="L2250" s="14">
        <v>0</v>
      </c>
      <c r="N2250" s="21">
        <v>0</v>
      </c>
      <c r="P2250" s="21">
        <v>0</v>
      </c>
      <c r="R2250" s="21">
        <v>0</v>
      </c>
      <c r="T2250" s="21">
        <v>0</v>
      </c>
      <c r="V2250" s="21">
        <v>0</v>
      </c>
      <c r="X2250" s="21">
        <v>0</v>
      </c>
      <c r="Z2250" s="21">
        <v>152462</v>
      </c>
      <c r="AB2250" s="22">
        <v>152462</v>
      </c>
      <c r="AD2250" s="5" t="str">
        <f t="shared" si="35"/>
        <v>No</v>
      </c>
      <c r="AF2250" s="28"/>
      <c r="AG2250" s="21"/>
    </row>
    <row r="2251" spans="1:33">
      <c r="A2251" s="8" t="s">
        <v>4800</v>
      </c>
      <c r="B2251" s="8" t="s">
        <v>4801</v>
      </c>
      <c r="C2251" s="9" t="s">
        <v>555</v>
      </c>
      <c r="D2251" s="185">
        <v>5212</v>
      </c>
      <c r="E2251" s="188">
        <v>50212</v>
      </c>
      <c r="F2251" s="9" t="s">
        <v>88</v>
      </c>
      <c r="G2251" s="9" t="s">
        <v>1703</v>
      </c>
      <c r="H2251" s="10">
        <v>63835</v>
      </c>
      <c r="I2251" s="11">
        <v>0</v>
      </c>
      <c r="J2251" s="24">
        <v>487300</v>
      </c>
      <c r="K2251" s="20"/>
      <c r="L2251" s="14">
        <v>0</v>
      </c>
      <c r="N2251" s="21">
        <v>0</v>
      </c>
      <c r="P2251" s="21">
        <v>0</v>
      </c>
      <c r="R2251" s="21">
        <v>0</v>
      </c>
      <c r="T2251" s="21">
        <v>0</v>
      </c>
      <c r="V2251" s="21">
        <v>0</v>
      </c>
      <c r="X2251" s="21">
        <v>0</v>
      </c>
      <c r="Z2251" s="21">
        <v>0</v>
      </c>
      <c r="AB2251" s="22">
        <v>487300</v>
      </c>
      <c r="AD2251" s="5" t="str">
        <f t="shared" si="35"/>
        <v>No</v>
      </c>
      <c r="AF2251" s="28"/>
      <c r="AG2251" s="21"/>
    </row>
    <row r="2252" spans="1:33">
      <c r="A2252" s="8" t="s">
        <v>1328</v>
      </c>
      <c r="B2252" s="8" t="s">
        <v>1329</v>
      </c>
      <c r="C2252" s="9" t="s">
        <v>39</v>
      </c>
      <c r="D2252" s="185" t="s">
        <v>1330</v>
      </c>
      <c r="E2252" s="188">
        <v>99310</v>
      </c>
      <c r="F2252" s="9" t="s">
        <v>36</v>
      </c>
      <c r="G2252" s="9" t="s">
        <v>5756</v>
      </c>
      <c r="H2252" s="10">
        <v>0</v>
      </c>
      <c r="I2252" s="11">
        <v>0</v>
      </c>
      <c r="J2252" s="24">
        <v>0</v>
      </c>
      <c r="K2252" s="20"/>
      <c r="L2252" s="14">
        <v>0</v>
      </c>
      <c r="N2252" s="21">
        <v>0</v>
      </c>
      <c r="P2252" s="21">
        <v>0</v>
      </c>
      <c r="R2252" s="21">
        <v>0</v>
      </c>
      <c r="T2252" s="21">
        <v>0</v>
      </c>
      <c r="V2252" s="21">
        <v>0</v>
      </c>
      <c r="X2252" s="21">
        <v>0</v>
      </c>
      <c r="Z2252" s="21">
        <v>0</v>
      </c>
      <c r="AB2252" s="22">
        <v>0</v>
      </c>
      <c r="AD2252" s="5" t="str">
        <f t="shared" si="35"/>
        <v>No</v>
      </c>
      <c r="AF2252" s="28"/>
      <c r="AG2252" s="21"/>
    </row>
    <row r="2253" spans="1:33">
      <c r="A2253" s="8" t="s">
        <v>2504</v>
      </c>
      <c r="B2253" s="8" t="s">
        <v>1095</v>
      </c>
      <c r="C2253" s="9" t="s">
        <v>91</v>
      </c>
      <c r="D2253" s="185" t="s">
        <v>2505</v>
      </c>
      <c r="E2253" s="188">
        <v>99370</v>
      </c>
      <c r="F2253" s="9" t="s">
        <v>36</v>
      </c>
      <c r="G2253" s="9" t="s">
        <v>5756</v>
      </c>
      <c r="H2253" s="10">
        <v>0</v>
      </c>
      <c r="I2253" s="11">
        <v>0</v>
      </c>
      <c r="J2253" s="24">
        <v>0</v>
      </c>
      <c r="K2253" s="20"/>
      <c r="L2253" s="14">
        <v>0</v>
      </c>
      <c r="N2253" s="21">
        <v>0</v>
      </c>
      <c r="P2253" s="21">
        <v>0</v>
      </c>
      <c r="R2253" s="21">
        <v>0</v>
      </c>
      <c r="T2253" s="21">
        <v>0</v>
      </c>
      <c r="V2253" s="21">
        <v>0</v>
      </c>
      <c r="X2253" s="21">
        <v>0</v>
      </c>
      <c r="Z2253" s="21">
        <v>0</v>
      </c>
      <c r="AB2253" s="22">
        <v>0</v>
      </c>
      <c r="AD2253" s="5" t="str">
        <f t="shared" si="35"/>
        <v>No</v>
      </c>
      <c r="AF2253" s="28"/>
      <c r="AG2253" s="21"/>
    </row>
    <row r="2254" spans="1:33">
      <c r="A2254" s="8" t="s">
        <v>1693</v>
      </c>
      <c r="B2254" s="8" t="s">
        <v>1694</v>
      </c>
      <c r="C2254" s="9" t="s">
        <v>73</v>
      </c>
      <c r="D2254" s="185" t="s">
        <v>1695</v>
      </c>
      <c r="E2254" s="188">
        <v>66218</v>
      </c>
      <c r="F2254" s="9" t="s">
        <v>36</v>
      </c>
      <c r="G2254" s="9" t="s">
        <v>5756</v>
      </c>
      <c r="H2254" s="10">
        <v>0</v>
      </c>
      <c r="I2254" s="11">
        <v>0</v>
      </c>
      <c r="J2254" s="24">
        <v>0</v>
      </c>
      <c r="K2254" s="20"/>
      <c r="L2254" s="14">
        <v>0</v>
      </c>
      <c r="N2254" s="21">
        <v>0</v>
      </c>
      <c r="P2254" s="21">
        <v>0</v>
      </c>
      <c r="R2254" s="21">
        <v>0</v>
      </c>
      <c r="T2254" s="21">
        <v>0</v>
      </c>
      <c r="V2254" s="21">
        <v>0</v>
      </c>
      <c r="X2254" s="21">
        <v>0</v>
      </c>
      <c r="Z2254" s="21">
        <v>0</v>
      </c>
      <c r="AB2254" s="22">
        <v>0</v>
      </c>
      <c r="AD2254" s="5" t="str">
        <f t="shared" si="35"/>
        <v>No</v>
      </c>
      <c r="AF2254" s="28"/>
      <c r="AG2254" s="21"/>
    </row>
    <row r="2255" spans="1:33">
      <c r="A2255" s="8" t="s">
        <v>409</v>
      </c>
      <c r="B2255" s="8" t="s">
        <v>410</v>
      </c>
      <c r="C2255" s="9" t="s">
        <v>91</v>
      </c>
      <c r="D2255" s="185">
        <v>9218</v>
      </c>
      <c r="E2255" s="188">
        <v>90218</v>
      </c>
      <c r="F2255" s="9" t="s">
        <v>125</v>
      </c>
      <c r="G2255" s="9" t="s">
        <v>121</v>
      </c>
      <c r="H2255" s="10">
        <v>1932666</v>
      </c>
      <c r="I2255" s="11">
        <v>0</v>
      </c>
      <c r="J2255" s="24">
        <v>0</v>
      </c>
      <c r="K2255" s="20"/>
      <c r="L2255" s="14">
        <v>0</v>
      </c>
      <c r="N2255" s="21">
        <v>0</v>
      </c>
      <c r="P2255" s="21">
        <v>0</v>
      </c>
      <c r="R2255" s="21">
        <v>1694932</v>
      </c>
      <c r="T2255" s="21">
        <v>0</v>
      </c>
      <c r="V2255" s="21">
        <v>0</v>
      </c>
      <c r="X2255" s="21">
        <v>0</v>
      </c>
      <c r="Z2255" s="21">
        <v>0</v>
      </c>
      <c r="AB2255" s="22">
        <v>1694932</v>
      </c>
      <c r="AD2255" s="5" t="str">
        <f t="shared" si="35"/>
        <v>No</v>
      </c>
      <c r="AF2255" s="28"/>
      <c r="AG2255" s="21"/>
    </row>
    <row r="2256" spans="1:33">
      <c r="A2256" s="8" t="s">
        <v>122</v>
      </c>
      <c r="B2256" s="8" t="s">
        <v>123</v>
      </c>
      <c r="C2256" s="9" t="s">
        <v>124</v>
      </c>
      <c r="D2256" s="185">
        <v>6122</v>
      </c>
      <c r="E2256" s="188">
        <v>60122</v>
      </c>
      <c r="F2256" s="9" t="s">
        <v>125</v>
      </c>
      <c r="G2256" s="9" t="s">
        <v>126</v>
      </c>
      <c r="H2256" s="10">
        <v>144875</v>
      </c>
      <c r="I2256" s="11">
        <v>0</v>
      </c>
      <c r="J2256" s="24">
        <v>0</v>
      </c>
      <c r="K2256" s="20"/>
      <c r="L2256" s="14">
        <v>0</v>
      </c>
      <c r="N2256" s="21">
        <v>0</v>
      </c>
      <c r="P2256" s="21">
        <v>0</v>
      </c>
      <c r="R2256" s="21">
        <v>0</v>
      </c>
      <c r="T2256" s="21">
        <v>0</v>
      </c>
      <c r="V2256" s="21">
        <v>0</v>
      </c>
      <c r="X2256" s="21">
        <v>0</v>
      </c>
      <c r="Z2256" s="21">
        <v>0</v>
      </c>
      <c r="AB2256" s="22">
        <v>0</v>
      </c>
      <c r="AD2256" s="5" t="str">
        <f t="shared" si="35"/>
        <v>No</v>
      </c>
      <c r="AF2256" s="28"/>
      <c r="AG2256" s="21"/>
    </row>
    <row r="2257" spans="1:33">
      <c r="A2257" s="8" t="s">
        <v>564</v>
      </c>
      <c r="B2257" s="8" t="s">
        <v>469</v>
      </c>
      <c r="C2257" s="9" t="s">
        <v>106</v>
      </c>
      <c r="D2257" s="185">
        <v>7057</v>
      </c>
      <c r="E2257" s="188">
        <v>70057</v>
      </c>
      <c r="F2257" s="9" t="s">
        <v>88</v>
      </c>
      <c r="G2257" s="9" t="s">
        <v>121</v>
      </c>
      <c r="H2257" s="10">
        <v>2150706</v>
      </c>
      <c r="I2257" s="11">
        <v>0</v>
      </c>
      <c r="J2257" s="24">
        <v>0</v>
      </c>
      <c r="K2257" s="20"/>
      <c r="L2257" s="14">
        <v>0</v>
      </c>
      <c r="N2257" s="21">
        <v>0</v>
      </c>
      <c r="P2257" s="21">
        <v>0</v>
      </c>
      <c r="R2257" s="21">
        <v>0</v>
      </c>
      <c r="T2257" s="21">
        <v>0</v>
      </c>
      <c r="V2257" s="21">
        <v>0</v>
      </c>
      <c r="X2257" s="21">
        <v>0</v>
      </c>
      <c r="Z2257" s="21">
        <v>0</v>
      </c>
      <c r="AB2257" s="22">
        <v>0</v>
      </c>
      <c r="AD2257" s="5" t="str">
        <f t="shared" si="35"/>
        <v>No</v>
      </c>
      <c r="AF2257" s="28"/>
      <c r="AG2257" s="21"/>
    </row>
    <row r="2258" spans="1:33">
      <c r="A2258" s="8" t="s">
        <v>6400</v>
      </c>
      <c r="B2258" s="8" t="s">
        <v>6401</v>
      </c>
      <c r="C2258" s="9" t="s">
        <v>454</v>
      </c>
      <c r="D2258" s="185" t="s">
        <v>6402</v>
      </c>
      <c r="E2258" s="188" t="s">
        <v>6403</v>
      </c>
      <c r="F2258" s="9" t="s">
        <v>125</v>
      </c>
      <c r="G2258" s="9" t="s">
        <v>147</v>
      </c>
      <c r="H2258" s="10">
        <v>0</v>
      </c>
      <c r="I2258" s="11">
        <v>0</v>
      </c>
      <c r="J2258" s="24">
        <v>0</v>
      </c>
      <c r="K2258" s="20"/>
      <c r="L2258" s="14">
        <v>0</v>
      </c>
      <c r="N2258" s="21">
        <v>0</v>
      </c>
      <c r="P2258" s="21">
        <v>0</v>
      </c>
      <c r="R2258" s="21">
        <v>0</v>
      </c>
      <c r="T2258" s="21">
        <v>0</v>
      </c>
      <c r="V2258" s="21">
        <v>0</v>
      </c>
      <c r="X2258" s="21">
        <v>0</v>
      </c>
      <c r="Z2258" s="21">
        <v>0</v>
      </c>
      <c r="AB2258" s="22">
        <v>0</v>
      </c>
      <c r="AD2258" s="5" t="str">
        <f t="shared" si="35"/>
        <v>No</v>
      </c>
      <c r="AF2258" s="28"/>
      <c r="AG2258" s="21"/>
    </row>
    <row r="2259" spans="1:33">
      <c r="A2259" s="8" t="s">
        <v>1340</v>
      </c>
      <c r="B2259" s="8" t="s">
        <v>1341</v>
      </c>
      <c r="C2259" s="9" t="s">
        <v>168</v>
      </c>
      <c r="D2259" s="185" t="s">
        <v>1342</v>
      </c>
      <c r="E2259" s="188">
        <v>75</v>
      </c>
      <c r="F2259" s="9" t="s">
        <v>36</v>
      </c>
      <c r="G2259" s="9" t="s">
        <v>5756</v>
      </c>
      <c r="H2259" s="10">
        <v>0</v>
      </c>
      <c r="I2259" s="11">
        <v>0</v>
      </c>
      <c r="J2259" s="24">
        <v>0</v>
      </c>
      <c r="K2259" s="20"/>
      <c r="L2259" s="14">
        <v>0</v>
      </c>
      <c r="N2259" s="21">
        <v>0</v>
      </c>
      <c r="P2259" s="21">
        <v>0</v>
      </c>
      <c r="R2259" s="21">
        <v>0</v>
      </c>
      <c r="T2259" s="21">
        <v>0</v>
      </c>
      <c r="V2259" s="21">
        <v>0</v>
      </c>
      <c r="X2259" s="21">
        <v>0</v>
      </c>
      <c r="Z2259" s="21">
        <v>99517</v>
      </c>
      <c r="AB2259" s="22">
        <v>99517</v>
      </c>
      <c r="AD2259" s="5" t="str">
        <f t="shared" si="35"/>
        <v>No</v>
      </c>
      <c r="AF2259" s="28"/>
      <c r="AG2259" s="21"/>
    </row>
    <row r="2260" spans="1:33">
      <c r="A2260" s="8" t="s">
        <v>225</v>
      </c>
      <c r="B2260" s="8" t="s">
        <v>119</v>
      </c>
      <c r="C2260" s="9" t="s">
        <v>120</v>
      </c>
      <c r="D2260" s="185">
        <v>6121</v>
      </c>
      <c r="E2260" s="188">
        <v>60121</v>
      </c>
      <c r="F2260" s="9" t="s">
        <v>138</v>
      </c>
      <c r="G2260" s="9" t="s">
        <v>121</v>
      </c>
      <c r="H2260" s="10">
        <v>4944332</v>
      </c>
      <c r="I2260" s="11">
        <v>0</v>
      </c>
      <c r="J2260" s="24">
        <v>0</v>
      </c>
      <c r="K2260" s="20"/>
      <c r="L2260" s="14">
        <v>0</v>
      </c>
      <c r="N2260" s="21">
        <v>0</v>
      </c>
      <c r="P2260" s="21">
        <v>0</v>
      </c>
      <c r="R2260" s="21">
        <v>0</v>
      </c>
      <c r="T2260" s="21">
        <v>0</v>
      </c>
      <c r="V2260" s="21">
        <v>0</v>
      </c>
      <c r="X2260" s="21">
        <v>0</v>
      </c>
      <c r="Z2260" s="21">
        <v>0</v>
      </c>
      <c r="AB2260" s="22">
        <v>0</v>
      </c>
      <c r="AD2260" s="5" t="str">
        <f t="shared" si="35"/>
        <v>No</v>
      </c>
      <c r="AF2260" s="28"/>
      <c r="AG2260" s="21"/>
    </row>
    <row r="2261" spans="1:33">
      <c r="A2261" s="8" t="s">
        <v>405</v>
      </c>
      <c r="B2261" s="8" t="s">
        <v>406</v>
      </c>
      <c r="C2261" s="9" t="s">
        <v>124</v>
      </c>
      <c r="D2261" s="185">
        <v>6128</v>
      </c>
      <c r="E2261" s="188">
        <v>60128</v>
      </c>
      <c r="F2261" s="9" t="s">
        <v>125</v>
      </c>
      <c r="G2261" s="9" t="s">
        <v>126</v>
      </c>
      <c r="H2261" s="10">
        <v>899703</v>
      </c>
      <c r="I2261" s="11">
        <v>0</v>
      </c>
      <c r="J2261" s="24">
        <v>0</v>
      </c>
      <c r="K2261" s="20"/>
      <c r="L2261" s="14">
        <v>0</v>
      </c>
      <c r="N2261" s="21">
        <v>0</v>
      </c>
      <c r="P2261" s="21">
        <v>0</v>
      </c>
      <c r="R2261" s="21">
        <v>0</v>
      </c>
      <c r="T2261" s="21">
        <v>0</v>
      </c>
      <c r="V2261" s="21">
        <v>0</v>
      </c>
      <c r="X2261" s="21">
        <v>0</v>
      </c>
      <c r="Z2261" s="21">
        <v>0</v>
      </c>
      <c r="AB2261" s="22">
        <v>0</v>
      </c>
      <c r="AD2261" s="5" t="str">
        <f t="shared" si="35"/>
        <v>No</v>
      </c>
      <c r="AF2261" s="28"/>
      <c r="AG2261" s="21"/>
    </row>
    <row r="2262" spans="1:33">
      <c r="A2262" s="8" t="s">
        <v>1218</v>
      </c>
      <c r="B2262" s="8" t="s">
        <v>1219</v>
      </c>
      <c r="C2262" s="9" t="s">
        <v>87</v>
      </c>
      <c r="D2262" s="185" t="s">
        <v>1220</v>
      </c>
      <c r="E2262" s="188">
        <v>223</v>
      </c>
      <c r="F2262" s="9" t="s">
        <v>36</v>
      </c>
      <c r="G2262" s="9" t="s">
        <v>5756</v>
      </c>
      <c r="H2262" s="10">
        <v>0</v>
      </c>
      <c r="I2262" s="11">
        <v>0</v>
      </c>
      <c r="J2262" s="24">
        <v>0</v>
      </c>
      <c r="K2262" s="20"/>
      <c r="L2262" s="14">
        <v>0</v>
      </c>
      <c r="N2262" s="21">
        <v>0</v>
      </c>
      <c r="P2262" s="21">
        <v>0</v>
      </c>
      <c r="R2262" s="21">
        <v>0</v>
      </c>
      <c r="T2262" s="21">
        <v>0</v>
      </c>
      <c r="V2262" s="21">
        <v>0</v>
      </c>
      <c r="X2262" s="21">
        <v>0</v>
      </c>
      <c r="Z2262" s="21">
        <v>85113</v>
      </c>
      <c r="AB2262" s="22">
        <v>85113</v>
      </c>
      <c r="AD2262" s="5" t="str">
        <f t="shared" si="35"/>
        <v>No</v>
      </c>
      <c r="AF2262" s="28"/>
      <c r="AG2262" s="21"/>
    </row>
    <row r="2263" spans="1:33">
      <c r="A2263" s="8" t="s">
        <v>148</v>
      </c>
      <c r="B2263" s="8" t="s">
        <v>149</v>
      </c>
      <c r="C2263" s="9" t="s">
        <v>150</v>
      </c>
      <c r="D2263" s="185" t="s">
        <v>151</v>
      </c>
      <c r="E2263" s="188">
        <v>66182</v>
      </c>
      <c r="F2263" s="9" t="s">
        <v>36</v>
      </c>
      <c r="G2263" s="9" t="s">
        <v>5756</v>
      </c>
      <c r="H2263" s="10">
        <v>0</v>
      </c>
      <c r="I2263" s="11">
        <v>0</v>
      </c>
      <c r="J2263" s="24">
        <v>0</v>
      </c>
      <c r="K2263" s="20"/>
      <c r="L2263" s="14">
        <v>0</v>
      </c>
      <c r="N2263" s="21">
        <v>0</v>
      </c>
      <c r="P2263" s="21">
        <v>0</v>
      </c>
      <c r="R2263" s="21">
        <v>0</v>
      </c>
      <c r="T2263" s="21">
        <v>0</v>
      </c>
      <c r="V2263" s="21">
        <v>0</v>
      </c>
      <c r="X2263" s="21">
        <v>0</v>
      </c>
      <c r="Z2263" s="21">
        <v>0</v>
      </c>
      <c r="AB2263" s="22">
        <v>0</v>
      </c>
      <c r="AD2263" s="5" t="str">
        <f t="shared" si="35"/>
        <v>No</v>
      </c>
      <c r="AF2263" s="28"/>
      <c r="AG2263" s="21"/>
    </row>
    <row r="2264" spans="1:33">
      <c r="A2264" s="8" t="s">
        <v>6730</v>
      </c>
      <c r="B2264" s="8" t="s">
        <v>1477</v>
      </c>
      <c r="C2264" s="9" t="s">
        <v>275</v>
      </c>
      <c r="D2264" s="185"/>
      <c r="E2264" s="188">
        <v>70274</v>
      </c>
      <c r="F2264" s="9" t="s">
        <v>83</v>
      </c>
      <c r="G2264" s="9" t="s">
        <v>126</v>
      </c>
      <c r="H2264" s="10">
        <v>50440</v>
      </c>
      <c r="I2264" s="11">
        <v>0</v>
      </c>
      <c r="J2264" s="24">
        <v>0</v>
      </c>
      <c r="K2264" s="20"/>
      <c r="L2264" s="14">
        <v>0</v>
      </c>
      <c r="N2264" s="21">
        <v>0</v>
      </c>
      <c r="P2264" s="21">
        <v>0</v>
      </c>
      <c r="R2264" s="21">
        <v>0</v>
      </c>
      <c r="T2264" s="21">
        <v>0</v>
      </c>
      <c r="V2264" s="21">
        <v>0</v>
      </c>
      <c r="X2264" s="21">
        <v>0</v>
      </c>
      <c r="Z2264" s="21">
        <v>0</v>
      </c>
      <c r="AB2264" s="22">
        <v>0</v>
      </c>
      <c r="AD2264" s="5" t="str">
        <f t="shared" si="35"/>
        <v>No</v>
      </c>
      <c r="AF2264" s="28"/>
      <c r="AG2264" s="21"/>
    </row>
    <row r="2265" spans="1:33">
      <c r="A2265" s="8" t="s">
        <v>6404</v>
      </c>
      <c r="B2265" s="8" t="s">
        <v>3128</v>
      </c>
      <c r="C2265" s="9" t="s">
        <v>91</v>
      </c>
      <c r="D2265" s="185"/>
      <c r="E2265" s="188">
        <v>90299</v>
      </c>
      <c r="F2265" s="9" t="s">
        <v>88</v>
      </c>
      <c r="G2265" s="9" t="s">
        <v>121</v>
      </c>
      <c r="H2265" s="10">
        <v>3281212</v>
      </c>
      <c r="I2265" s="11">
        <v>0</v>
      </c>
      <c r="J2265" s="24">
        <v>0</v>
      </c>
      <c r="K2265" s="20"/>
      <c r="L2265" s="14">
        <v>0</v>
      </c>
      <c r="N2265" s="21">
        <v>0</v>
      </c>
      <c r="P2265" s="21">
        <v>0</v>
      </c>
      <c r="R2265" s="21">
        <v>233519</v>
      </c>
      <c r="T2265" s="21">
        <v>0</v>
      </c>
      <c r="V2265" s="21">
        <v>0</v>
      </c>
      <c r="X2265" s="21">
        <v>0</v>
      </c>
      <c r="Z2265" s="21">
        <v>0</v>
      </c>
      <c r="AB2265" s="22">
        <v>233519</v>
      </c>
      <c r="AD2265" s="5" t="str">
        <f t="shared" si="35"/>
        <v>No</v>
      </c>
      <c r="AF2265" s="28"/>
      <c r="AG2265" s="21"/>
    </row>
    <row r="2266" spans="1:33">
      <c r="A2266" s="8" t="s">
        <v>139</v>
      </c>
      <c r="B2266" s="8" t="s">
        <v>140</v>
      </c>
      <c r="C2266" s="9" t="s">
        <v>141</v>
      </c>
      <c r="D2266" s="185">
        <v>3105</v>
      </c>
      <c r="E2266" s="188">
        <v>30105</v>
      </c>
      <c r="F2266" s="9" t="s">
        <v>125</v>
      </c>
      <c r="G2266" s="9" t="s">
        <v>126</v>
      </c>
      <c r="H2266" s="10">
        <v>4586770</v>
      </c>
      <c r="I2266" s="11">
        <v>0</v>
      </c>
      <c r="J2266" s="24">
        <v>0</v>
      </c>
      <c r="K2266" s="20"/>
      <c r="L2266" s="14">
        <v>0</v>
      </c>
      <c r="N2266" s="21">
        <v>0</v>
      </c>
      <c r="P2266" s="21">
        <v>0</v>
      </c>
      <c r="R2266" s="21">
        <v>0</v>
      </c>
      <c r="T2266" s="21">
        <v>0</v>
      </c>
      <c r="V2266" s="21">
        <v>0</v>
      </c>
      <c r="X2266" s="21">
        <v>0</v>
      </c>
      <c r="Z2266" s="21">
        <v>0</v>
      </c>
      <c r="AB2266" s="22">
        <v>0</v>
      </c>
      <c r="AD2266" s="5" t="str">
        <f t="shared" si="35"/>
        <v>No</v>
      </c>
      <c r="AF2266" s="28"/>
      <c r="AG2266" s="21"/>
    </row>
    <row r="2267" spans="1:33">
      <c r="A2267" s="8" t="s">
        <v>6407</v>
      </c>
      <c r="B2267" s="8" t="s">
        <v>1694</v>
      </c>
      <c r="C2267" s="9" t="s">
        <v>73</v>
      </c>
      <c r="D2267" s="185" t="s">
        <v>2514</v>
      </c>
      <c r="E2267" s="188">
        <v>66248</v>
      </c>
      <c r="F2267" s="9" t="s">
        <v>36</v>
      </c>
      <c r="G2267" s="9" t="s">
        <v>5756</v>
      </c>
      <c r="H2267" s="10">
        <v>0</v>
      </c>
      <c r="I2267" s="11">
        <v>0</v>
      </c>
      <c r="J2267" s="24">
        <v>0</v>
      </c>
      <c r="K2267" s="20"/>
      <c r="L2267" s="14">
        <v>0</v>
      </c>
      <c r="N2267" s="21">
        <v>0</v>
      </c>
      <c r="P2267" s="21">
        <v>0</v>
      </c>
      <c r="R2267" s="21">
        <v>0</v>
      </c>
      <c r="T2267" s="21">
        <v>0</v>
      </c>
      <c r="V2267" s="21">
        <v>0</v>
      </c>
      <c r="X2267" s="21">
        <v>0</v>
      </c>
      <c r="Z2267" s="21">
        <v>0</v>
      </c>
      <c r="AB2267" s="22">
        <v>0</v>
      </c>
      <c r="AD2267" s="5" t="str">
        <f t="shared" si="35"/>
        <v>No</v>
      </c>
      <c r="AF2267" s="28"/>
      <c r="AG2267" s="21"/>
    </row>
    <row r="2268" spans="1:33">
      <c r="A2268" s="8" t="s">
        <v>226</v>
      </c>
      <c r="B2268" s="8" t="s">
        <v>119</v>
      </c>
      <c r="C2268" s="9" t="s">
        <v>120</v>
      </c>
      <c r="D2268" s="185">
        <v>6126</v>
      </c>
      <c r="E2268" s="188">
        <v>60126</v>
      </c>
      <c r="F2268" s="9" t="s">
        <v>138</v>
      </c>
      <c r="G2268" s="9" t="s">
        <v>121</v>
      </c>
      <c r="H2268" s="10">
        <v>4944332</v>
      </c>
      <c r="I2268" s="11">
        <v>0</v>
      </c>
      <c r="J2268" s="24">
        <v>0</v>
      </c>
      <c r="K2268" s="20"/>
      <c r="L2268" s="14">
        <v>0</v>
      </c>
      <c r="N2268" s="21">
        <v>0</v>
      </c>
      <c r="P2268" s="21">
        <v>0</v>
      </c>
      <c r="R2268" s="21">
        <v>0</v>
      </c>
      <c r="T2268" s="21">
        <v>0</v>
      </c>
      <c r="V2268" s="21">
        <v>0</v>
      </c>
      <c r="X2268" s="21">
        <v>0</v>
      </c>
      <c r="Z2268" s="21">
        <v>0</v>
      </c>
      <c r="AB2268" s="22">
        <v>0</v>
      </c>
      <c r="AD2268" s="5" t="str">
        <f t="shared" si="35"/>
        <v>No</v>
      </c>
      <c r="AF2268" s="28"/>
      <c r="AG2268" s="21"/>
    </row>
    <row r="2269" spans="1:33">
      <c r="A2269" s="8" t="s">
        <v>2512</v>
      </c>
      <c r="B2269" s="8" t="s">
        <v>1694</v>
      </c>
      <c r="C2269" s="9" t="s">
        <v>73</v>
      </c>
      <c r="D2269" s="185" t="s">
        <v>2513</v>
      </c>
      <c r="E2269" s="188">
        <v>66206</v>
      </c>
      <c r="F2269" s="9" t="s">
        <v>36</v>
      </c>
      <c r="G2269" s="9" t="s">
        <v>5756</v>
      </c>
      <c r="H2269" s="10">
        <v>0</v>
      </c>
      <c r="I2269" s="11">
        <v>0</v>
      </c>
      <c r="J2269" s="24">
        <v>0</v>
      </c>
      <c r="K2269" s="20"/>
      <c r="L2269" s="14">
        <v>0</v>
      </c>
      <c r="N2269" s="21">
        <v>0</v>
      </c>
      <c r="P2269" s="21">
        <v>0</v>
      </c>
      <c r="R2269" s="21">
        <v>0</v>
      </c>
      <c r="T2269" s="21">
        <v>0</v>
      </c>
      <c r="V2269" s="21">
        <v>0</v>
      </c>
      <c r="X2269" s="21">
        <v>0</v>
      </c>
      <c r="Z2269" s="21">
        <v>0</v>
      </c>
      <c r="AB2269" s="22">
        <v>0</v>
      </c>
      <c r="AD2269" s="5" t="str">
        <f t="shared" si="35"/>
        <v>No</v>
      </c>
      <c r="AF2269" s="28"/>
      <c r="AG2269" s="21"/>
    </row>
    <row r="2270" spans="1:33">
      <c r="A2270" s="8" t="s">
        <v>3231</v>
      </c>
      <c r="B2270" s="8" t="s">
        <v>3232</v>
      </c>
      <c r="C2270" s="9" t="s">
        <v>39</v>
      </c>
      <c r="D2270" s="185" t="s">
        <v>3233</v>
      </c>
      <c r="E2270" s="188">
        <v>99250</v>
      </c>
      <c r="F2270" s="9" t="s">
        <v>36</v>
      </c>
      <c r="G2270" s="9" t="s">
        <v>5756</v>
      </c>
      <c r="H2270" s="10">
        <v>0</v>
      </c>
      <c r="I2270" s="11">
        <v>0</v>
      </c>
      <c r="J2270" s="24">
        <v>0</v>
      </c>
      <c r="K2270" s="20"/>
      <c r="L2270" s="14">
        <v>0</v>
      </c>
      <c r="N2270" s="21">
        <v>0</v>
      </c>
      <c r="P2270" s="21">
        <v>0</v>
      </c>
      <c r="R2270" s="21">
        <v>0</v>
      </c>
      <c r="T2270" s="21">
        <v>0</v>
      </c>
      <c r="V2270" s="21">
        <v>0</v>
      </c>
      <c r="X2270" s="21">
        <v>0</v>
      </c>
      <c r="Z2270" s="21">
        <v>0</v>
      </c>
      <c r="AB2270" s="22">
        <v>0</v>
      </c>
      <c r="AD2270" s="5" t="str">
        <f t="shared" si="35"/>
        <v>No</v>
      </c>
      <c r="AF2270" s="28"/>
      <c r="AG2270" s="21"/>
    </row>
    <row r="2271" spans="1:33">
      <c r="A2271" s="8" t="s">
        <v>1385</v>
      </c>
      <c r="B2271" s="8" t="s">
        <v>1386</v>
      </c>
      <c r="C2271" s="9" t="s">
        <v>87</v>
      </c>
      <c r="D2271" s="185" t="s">
        <v>1387</v>
      </c>
      <c r="E2271" s="188">
        <v>263</v>
      </c>
      <c r="F2271" s="9" t="s">
        <v>36</v>
      </c>
      <c r="G2271" s="9" t="s">
        <v>5756</v>
      </c>
      <c r="H2271" s="10">
        <v>0</v>
      </c>
      <c r="I2271" s="11">
        <v>0</v>
      </c>
      <c r="J2271" s="24">
        <v>0</v>
      </c>
      <c r="K2271" s="20"/>
      <c r="L2271" s="14">
        <v>0</v>
      </c>
      <c r="N2271" s="21">
        <v>0</v>
      </c>
      <c r="P2271" s="21">
        <v>0</v>
      </c>
      <c r="R2271" s="21">
        <v>0</v>
      </c>
      <c r="T2271" s="21">
        <v>0</v>
      </c>
      <c r="V2271" s="21">
        <v>0</v>
      </c>
      <c r="X2271" s="21">
        <v>0</v>
      </c>
      <c r="Z2271" s="21">
        <v>0</v>
      </c>
      <c r="AB2271" s="22">
        <v>0</v>
      </c>
      <c r="AD2271" s="5" t="str">
        <f t="shared" si="35"/>
        <v>No</v>
      </c>
      <c r="AF2271" s="28"/>
      <c r="AG2271" s="21"/>
    </row>
    <row r="2272" spans="1:33">
      <c r="A2272" s="8" t="s">
        <v>118</v>
      </c>
      <c r="B2272" s="8" t="s">
        <v>119</v>
      </c>
      <c r="C2272" s="9" t="s">
        <v>120</v>
      </c>
      <c r="D2272" s="185">
        <v>6119</v>
      </c>
      <c r="E2272" s="188">
        <v>60119</v>
      </c>
      <c r="F2272" s="9" t="s">
        <v>83</v>
      </c>
      <c r="G2272" s="9" t="s">
        <v>121</v>
      </c>
      <c r="H2272" s="10">
        <v>4944332</v>
      </c>
      <c r="I2272" s="11">
        <v>0</v>
      </c>
      <c r="J2272" s="24">
        <v>0</v>
      </c>
      <c r="K2272" s="20"/>
      <c r="L2272" s="14">
        <v>0</v>
      </c>
      <c r="N2272" s="21">
        <v>0</v>
      </c>
      <c r="P2272" s="21">
        <v>0</v>
      </c>
      <c r="R2272" s="21">
        <v>0</v>
      </c>
      <c r="T2272" s="21">
        <v>0</v>
      </c>
      <c r="V2272" s="21">
        <v>0</v>
      </c>
      <c r="X2272" s="21">
        <v>0</v>
      </c>
      <c r="Z2272" s="21">
        <v>0</v>
      </c>
      <c r="AB2272" s="22">
        <v>0</v>
      </c>
      <c r="AD2272" s="5" t="str">
        <f t="shared" si="35"/>
        <v>No</v>
      </c>
      <c r="AF2272" s="28"/>
      <c r="AG2272" s="21"/>
    </row>
    <row r="2273" spans="1:33">
      <c r="A2273" s="8" t="s">
        <v>6731</v>
      </c>
      <c r="B2273" s="8" t="s">
        <v>1051</v>
      </c>
      <c r="C2273" s="9" t="s">
        <v>91</v>
      </c>
      <c r="D2273" s="185"/>
      <c r="E2273" s="188" t="s">
        <v>6732</v>
      </c>
      <c r="F2273" s="9" t="s">
        <v>83</v>
      </c>
      <c r="G2273" s="9" t="s">
        <v>147</v>
      </c>
      <c r="H2273" s="10">
        <v>0</v>
      </c>
      <c r="I2273" s="11">
        <v>0</v>
      </c>
      <c r="J2273" s="24">
        <v>0</v>
      </c>
      <c r="K2273" s="20"/>
      <c r="L2273" s="14">
        <v>0</v>
      </c>
      <c r="N2273" s="21">
        <v>0</v>
      </c>
      <c r="P2273" s="21">
        <v>0</v>
      </c>
      <c r="R2273" s="21">
        <v>0</v>
      </c>
      <c r="T2273" s="21">
        <v>0</v>
      </c>
      <c r="V2273" s="21">
        <v>0</v>
      </c>
      <c r="X2273" s="21">
        <v>0</v>
      </c>
      <c r="Z2273" s="21">
        <v>27069</v>
      </c>
      <c r="AB2273" s="22">
        <v>27069</v>
      </c>
      <c r="AD2273" s="5" t="str">
        <f t="shared" si="35"/>
        <v>No</v>
      </c>
      <c r="AF2273" s="28"/>
      <c r="AG2273" s="21"/>
    </row>
    <row r="2274" spans="1:33">
      <c r="A2274" s="8" t="s">
        <v>3476</v>
      </c>
      <c r="B2274" s="8" t="s">
        <v>119</v>
      </c>
      <c r="C2274" s="9" t="s">
        <v>120</v>
      </c>
      <c r="D2274" s="185"/>
      <c r="E2274" s="188">
        <v>66270</v>
      </c>
      <c r="F2274" s="9" t="s">
        <v>138</v>
      </c>
      <c r="G2274" s="9" t="s">
        <v>121</v>
      </c>
      <c r="H2274" s="10">
        <v>4944332</v>
      </c>
      <c r="I2274" s="11">
        <v>0</v>
      </c>
      <c r="J2274" s="24">
        <v>0</v>
      </c>
      <c r="K2274" s="20"/>
      <c r="L2274" s="14">
        <v>0</v>
      </c>
      <c r="N2274" s="21">
        <v>0</v>
      </c>
      <c r="P2274" s="21">
        <v>0</v>
      </c>
      <c r="R2274" s="21">
        <v>0</v>
      </c>
      <c r="T2274" s="21">
        <v>0</v>
      </c>
      <c r="V2274" s="21">
        <v>0</v>
      </c>
      <c r="X2274" s="21">
        <v>0</v>
      </c>
      <c r="Z2274" s="21">
        <v>0</v>
      </c>
      <c r="AB2274" s="22">
        <v>0</v>
      </c>
      <c r="AD2274" s="5" t="str">
        <f t="shared" si="35"/>
        <v>No</v>
      </c>
      <c r="AF2274" s="28"/>
      <c r="AG2274" s="21"/>
    </row>
    <row r="2275" spans="1:33">
      <c r="A2275" s="8" t="s">
        <v>6398</v>
      </c>
      <c r="B2275" s="8" t="s">
        <v>6399</v>
      </c>
      <c r="C2275" s="9" t="s">
        <v>278</v>
      </c>
      <c r="D2275" s="185"/>
      <c r="E2275" s="188">
        <v>70272</v>
      </c>
      <c r="F2275" s="9" t="s">
        <v>157</v>
      </c>
      <c r="G2275" s="9" t="s">
        <v>1703</v>
      </c>
      <c r="H2275" s="10">
        <v>54622</v>
      </c>
      <c r="I2275" s="11">
        <v>0</v>
      </c>
      <c r="J2275" s="24">
        <v>246203</v>
      </c>
      <c r="K2275" s="20"/>
      <c r="L2275" s="14">
        <v>0</v>
      </c>
      <c r="N2275" s="21">
        <v>0</v>
      </c>
      <c r="P2275" s="21">
        <v>0</v>
      </c>
      <c r="R2275" s="21">
        <v>0</v>
      </c>
      <c r="T2275" s="21">
        <v>0</v>
      </c>
      <c r="V2275" s="21">
        <v>0</v>
      </c>
      <c r="X2275" s="21">
        <v>0</v>
      </c>
      <c r="Z2275" s="21">
        <v>0</v>
      </c>
      <c r="AB2275" s="22">
        <v>246203</v>
      </c>
      <c r="AD2275" s="5" t="str">
        <f t="shared" si="35"/>
        <v>No</v>
      </c>
      <c r="AF2275" s="28"/>
      <c r="AG2275" s="21"/>
    </row>
    <row r="2276" spans="1:33">
      <c r="A2276" s="8" t="s">
        <v>130</v>
      </c>
      <c r="B2276" s="8" t="s">
        <v>131</v>
      </c>
      <c r="C2276" s="9" t="s">
        <v>132</v>
      </c>
      <c r="D2276" s="185">
        <v>5185</v>
      </c>
      <c r="E2276" s="188">
        <v>50185</v>
      </c>
      <c r="F2276" s="9" t="s">
        <v>125</v>
      </c>
      <c r="G2276" s="9" t="s">
        <v>126</v>
      </c>
      <c r="H2276" s="10">
        <v>8608208</v>
      </c>
      <c r="I2276" s="11">
        <v>0</v>
      </c>
      <c r="J2276" s="24">
        <v>0</v>
      </c>
      <c r="K2276" s="20"/>
      <c r="L2276" s="14">
        <v>0</v>
      </c>
      <c r="N2276" s="21">
        <v>0</v>
      </c>
      <c r="P2276" s="21">
        <v>0</v>
      </c>
      <c r="R2276" s="21">
        <v>0</v>
      </c>
      <c r="T2276" s="21">
        <v>0</v>
      </c>
      <c r="V2276" s="21">
        <v>0</v>
      </c>
      <c r="X2276" s="21">
        <v>0</v>
      </c>
      <c r="Z2276" s="21">
        <v>0</v>
      </c>
      <c r="AB2276" s="22">
        <v>0</v>
      </c>
      <c r="AD2276" s="5" t="str">
        <f t="shared" si="35"/>
        <v>No</v>
      </c>
      <c r="AF2276" s="28"/>
      <c r="AG2276" s="21"/>
    </row>
    <row r="2277" spans="1:33">
      <c r="A2277" s="8" t="s">
        <v>3374</v>
      </c>
      <c r="B2277" s="8" t="s">
        <v>3375</v>
      </c>
      <c r="C2277" s="9" t="s">
        <v>65</v>
      </c>
      <c r="D2277" s="185" t="s">
        <v>3376</v>
      </c>
      <c r="E2277" s="188">
        <v>26</v>
      </c>
      <c r="F2277" s="9" t="s">
        <v>36</v>
      </c>
      <c r="G2277" s="9" t="s">
        <v>5756</v>
      </c>
      <c r="H2277" s="10">
        <v>0</v>
      </c>
      <c r="I2277" s="11">
        <v>0</v>
      </c>
      <c r="J2277" s="24">
        <v>0</v>
      </c>
      <c r="K2277" s="20"/>
      <c r="L2277" s="14">
        <v>0</v>
      </c>
      <c r="N2277" s="21">
        <v>0</v>
      </c>
      <c r="P2277" s="21">
        <v>0</v>
      </c>
      <c r="R2277" s="21">
        <v>0</v>
      </c>
      <c r="T2277" s="21">
        <v>0</v>
      </c>
      <c r="V2277" s="21">
        <v>0</v>
      </c>
      <c r="X2277" s="21">
        <v>0</v>
      </c>
      <c r="Z2277" s="21">
        <v>0</v>
      </c>
      <c r="AB2277" s="22">
        <v>0</v>
      </c>
      <c r="AD2277" s="5" t="str">
        <f t="shared" si="35"/>
        <v>No</v>
      </c>
      <c r="AF2277" s="28"/>
      <c r="AG2277" s="21"/>
    </row>
  </sheetData>
  <autoFilter ref="A1:AD2182">
    <sortState ref="A2:AD2201">
      <sortCondition descending="1" ref="I1:I2182"/>
    </sortState>
  </autoFilter>
  <conditionalFormatting sqref="A24:AA437 AC24:AC437 AF2:AF2277">
    <cfRule type="expression" dxfId="67" priority="9">
      <formula>MOD(ROW(),2)=0</formula>
    </cfRule>
  </conditionalFormatting>
  <conditionalFormatting sqref="AF1">
    <cfRule type="expression" dxfId="66" priority="8">
      <formula>MOD(ROW(),2)=0</formula>
    </cfRule>
  </conditionalFormatting>
  <conditionalFormatting sqref="A2:AD2277">
    <cfRule type="expression" dxfId="65" priority="7">
      <formula>MOD(ROW(),2)=0</formula>
    </cfRule>
  </conditionalFormatting>
  <conditionalFormatting sqref="A454">
    <cfRule type="expression" dxfId="64" priority="6">
      <formula>MOD(ROW(),2)=0</formula>
    </cfRule>
  </conditionalFormatting>
  <conditionalFormatting sqref="A23">
    <cfRule type="expression" dxfId="63" priority="5">
      <formula>MOD(ROW(),2)=0</formula>
    </cfRule>
  </conditionalFormatting>
  <conditionalFormatting sqref="B23:I23">
    <cfRule type="expression" dxfId="62" priority="4">
      <formula>MOD(ROW(),2)=0</formula>
    </cfRule>
  </conditionalFormatting>
  <conditionalFormatting sqref="A438">
    <cfRule type="expression" dxfId="61" priority="3">
      <formula>MOD(ROW(),2)=0</formula>
    </cfRule>
  </conditionalFormatting>
  <conditionalFormatting sqref="A640">
    <cfRule type="expression" dxfId="60" priority="2">
      <formula>MOD(ROW(),2)=0</formula>
    </cfRule>
  </conditionalFormatting>
  <conditionalFormatting sqref="A2181:AC2201">
    <cfRule type="expression" dxfId="59" priority="1">
      <formula>MOD(ROW(),2)=0</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Line="0" autoPict="0" macro="[0]!ThisWorkbook.DropDown1_Change" altText="This drop-down menu shows or hides columns indicating the presence of &quot;questionable&quot; data.">
                <anchor moveWithCells="1">
                  <from>
                    <xdr:col>30</xdr:col>
                    <xdr:colOff>219075</xdr:colOff>
                    <xdr:row>0</xdr:row>
                    <xdr:rowOff>142875</xdr:rowOff>
                  </from>
                  <to>
                    <xdr:col>34</xdr:col>
                    <xdr:colOff>28575</xdr:colOff>
                    <xdr:row>0</xdr:row>
                    <xdr:rowOff>409575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C2277"/>
  <sheetViews>
    <sheetView workbookViewId="0">
      <pane xSplit="3" ySplit="1" topLeftCell="D2" activePane="bottomRight" state="frozen"/>
      <selection pane="topRight" activeCell="D1" sqref="D1"/>
      <selection pane="bottomLeft" activeCell="A2" sqref="A2"/>
      <selection pane="bottomRight"/>
    </sheetView>
  </sheetViews>
  <sheetFormatPr defaultColWidth="8.85546875" defaultRowHeight="11.25"/>
  <cols>
    <col min="1" max="1" width="34" style="8" customWidth="1"/>
    <col min="2" max="2" width="15.42578125" style="8" customWidth="1"/>
    <col min="3" max="3" width="7.28515625" style="8" customWidth="1"/>
    <col min="4" max="4" width="8.85546875" style="185" customWidth="1"/>
    <col min="5" max="5" width="8.85546875" style="188" customWidth="1"/>
    <col min="6" max="6" width="19.85546875" style="8" customWidth="1"/>
    <col min="7" max="7" width="14.7109375" style="8" customWidth="1"/>
    <col min="8" max="8" width="13" style="6" customWidth="1"/>
    <col min="9" max="9" width="9.28515625" style="12" customWidth="1"/>
    <col min="10" max="10" width="11.28515625" style="20" bestFit="1" customWidth="1"/>
    <col min="11" max="11" width="11.5703125" style="8" hidden="1" customWidth="1"/>
    <col min="12" max="12" width="13.85546875" style="20" bestFit="1" customWidth="1"/>
    <col min="13" max="13" width="12.140625" style="8" hidden="1" customWidth="1"/>
    <col min="14" max="14" width="10.7109375" style="20" bestFit="1" customWidth="1"/>
    <col min="15" max="15" width="11.7109375" style="8" hidden="1" customWidth="1"/>
    <col min="16" max="16" width="11.140625" style="20" bestFit="1" customWidth="1"/>
    <col min="17" max="17" width="11.85546875" style="8" hidden="1" customWidth="1"/>
    <col min="18" max="18" width="9.5703125" style="20" bestFit="1" customWidth="1"/>
    <col min="19" max="19" width="12" style="8" hidden="1" customWidth="1"/>
    <col min="20" max="20" width="9.5703125" style="20" bestFit="1" customWidth="1"/>
    <col min="21" max="21" width="12.28515625" style="8" hidden="1" customWidth="1"/>
    <col min="22" max="22" width="11.7109375" style="29" bestFit="1" customWidth="1"/>
    <col min="23" max="23" width="12.140625" style="8" hidden="1" customWidth="1"/>
    <col min="24" max="24" width="12.5703125" style="8" hidden="1" customWidth="1"/>
    <col min="25" max="28" width="8.85546875" style="5"/>
    <col min="29" max="29" width="9" style="5" hidden="1" customWidth="1"/>
    <col min="30" max="16384" width="8.85546875" style="5"/>
  </cols>
  <sheetData>
    <row r="1" spans="1:29" s="48" customFormat="1" ht="101.25">
      <c r="A1" s="49" t="s">
        <v>1</v>
      </c>
      <c r="B1" s="49" t="s">
        <v>5</v>
      </c>
      <c r="C1" s="49" t="s">
        <v>0</v>
      </c>
      <c r="D1" s="184" t="s">
        <v>6124</v>
      </c>
      <c r="E1" s="187" t="s">
        <v>6125</v>
      </c>
      <c r="F1" s="49" t="s">
        <v>7</v>
      </c>
      <c r="G1" s="49" t="s">
        <v>8</v>
      </c>
      <c r="H1" s="192" t="s">
        <v>9</v>
      </c>
      <c r="I1" s="50" t="s">
        <v>2</v>
      </c>
      <c r="J1" s="51" t="s">
        <v>27</v>
      </c>
      <c r="K1" s="49" t="s">
        <v>6504</v>
      </c>
      <c r="L1" s="51" t="s">
        <v>28</v>
      </c>
      <c r="M1" s="49" t="s">
        <v>6505</v>
      </c>
      <c r="N1" s="51" t="s">
        <v>29</v>
      </c>
      <c r="O1" s="49" t="s">
        <v>5715</v>
      </c>
      <c r="P1" s="51" t="s">
        <v>30</v>
      </c>
      <c r="Q1" s="49" t="s">
        <v>5716</v>
      </c>
      <c r="R1" s="51" t="s">
        <v>31</v>
      </c>
      <c r="S1" s="49" t="s">
        <v>5717</v>
      </c>
      <c r="T1" s="51" t="s">
        <v>3</v>
      </c>
      <c r="U1" s="49" t="s">
        <v>5718</v>
      </c>
      <c r="V1" s="51" t="s">
        <v>5714</v>
      </c>
      <c r="W1" s="49" t="s">
        <v>5719</v>
      </c>
      <c r="X1" s="49" t="s">
        <v>5840</v>
      </c>
      <c r="AC1" s="47">
        <f>IF(AC4=1,1,0)</f>
        <v>1</v>
      </c>
    </row>
    <row r="2" spans="1:29">
      <c r="A2" s="8" t="s">
        <v>96</v>
      </c>
      <c r="B2" s="8" t="s">
        <v>97</v>
      </c>
      <c r="C2" s="8" t="s">
        <v>42</v>
      </c>
      <c r="D2" s="185">
        <v>2008</v>
      </c>
      <c r="E2" s="188">
        <v>20008</v>
      </c>
      <c r="F2" s="8" t="s">
        <v>98</v>
      </c>
      <c r="G2" s="8" t="s">
        <v>84</v>
      </c>
      <c r="H2" s="6">
        <v>18351295</v>
      </c>
      <c r="I2" s="12">
        <v>10936</v>
      </c>
      <c r="J2" s="20">
        <v>524809782</v>
      </c>
      <c r="L2" s="20">
        <v>202491922</v>
      </c>
      <c r="N2" s="20">
        <v>0</v>
      </c>
      <c r="P2" s="20">
        <v>292549323</v>
      </c>
      <c r="R2" s="20">
        <v>0</v>
      </c>
      <c r="T2" s="20">
        <v>1653</v>
      </c>
      <c r="V2" s="29">
        <v>1019852680</v>
      </c>
      <c r="X2" s="8" t="str">
        <f>IF(W2&amp;U2&amp;S2&amp;Q2&amp;O2&amp;M2&amp;K2&lt;&gt;"","Yes","No")</f>
        <v>No</v>
      </c>
      <c r="Z2" s="21"/>
      <c r="AC2" s="28" t="s">
        <v>5907</v>
      </c>
    </row>
    <row r="3" spans="1:29">
      <c r="A3" s="8" t="s">
        <v>4073</v>
      </c>
      <c r="B3" s="8" t="s">
        <v>3974</v>
      </c>
      <c r="C3" s="8" t="s">
        <v>82</v>
      </c>
      <c r="D3" s="185">
        <v>2080</v>
      </c>
      <c r="E3" s="188">
        <v>20080</v>
      </c>
      <c r="F3" s="8" t="s">
        <v>543</v>
      </c>
      <c r="G3" s="8" t="s">
        <v>84</v>
      </c>
      <c r="H3" s="6">
        <v>18351295</v>
      </c>
      <c r="I3" s="12">
        <v>4013</v>
      </c>
      <c r="J3" s="20">
        <v>318488243</v>
      </c>
      <c r="L3" s="20">
        <v>174766836</v>
      </c>
      <c r="N3" s="20">
        <v>0</v>
      </c>
      <c r="P3" s="20">
        <v>28340175</v>
      </c>
      <c r="R3" s="20">
        <v>0</v>
      </c>
      <c r="T3" s="20">
        <v>18315947</v>
      </c>
      <c r="V3" s="29">
        <v>539911201</v>
      </c>
      <c r="X3" s="8" t="str">
        <f t="shared" ref="X3:X66" si="0">IF(W3&amp;U3&amp;S3&amp;Q3&amp;O3&amp;M3&amp;K3&lt;&gt;"","Yes","No")</f>
        <v>No</v>
      </c>
      <c r="Z3" s="21"/>
      <c r="AC3" s="28" t="s">
        <v>5908</v>
      </c>
    </row>
    <row r="4" spans="1:29">
      <c r="A4" s="8" t="s">
        <v>4792</v>
      </c>
      <c r="B4" s="8" t="s">
        <v>1153</v>
      </c>
      <c r="C4" s="8" t="s">
        <v>91</v>
      </c>
      <c r="D4" s="185">
        <v>9154</v>
      </c>
      <c r="E4" s="188">
        <v>90154</v>
      </c>
      <c r="F4" s="8" t="s">
        <v>88</v>
      </c>
      <c r="G4" s="8" t="s">
        <v>84</v>
      </c>
      <c r="H4" s="6">
        <v>12150996</v>
      </c>
      <c r="I4" s="12">
        <v>3505</v>
      </c>
      <c r="J4" s="20">
        <v>197707042</v>
      </c>
      <c r="L4" s="20">
        <v>303257929</v>
      </c>
      <c r="N4" s="20">
        <v>0</v>
      </c>
      <c r="P4" s="20">
        <v>1303972</v>
      </c>
      <c r="R4" s="20">
        <v>44966985</v>
      </c>
      <c r="T4" s="20">
        <v>22559</v>
      </c>
      <c r="V4" s="29">
        <v>547258487</v>
      </c>
      <c r="X4" s="8" t="str">
        <f t="shared" si="0"/>
        <v>No</v>
      </c>
      <c r="Z4" s="21"/>
      <c r="AC4" s="28">
        <v>1</v>
      </c>
    </row>
    <row r="5" spans="1:29">
      <c r="A5" s="8" t="s">
        <v>6131</v>
      </c>
      <c r="B5" s="8" t="s">
        <v>416</v>
      </c>
      <c r="C5" s="8" t="s">
        <v>87</v>
      </c>
      <c r="D5" s="185">
        <v>1</v>
      </c>
      <c r="E5" s="188">
        <v>1</v>
      </c>
      <c r="F5" s="8" t="s">
        <v>83</v>
      </c>
      <c r="G5" s="8" t="s">
        <v>84</v>
      </c>
      <c r="H5" s="6">
        <v>3059393</v>
      </c>
      <c r="I5" s="12">
        <v>3154</v>
      </c>
      <c r="J5" s="20">
        <v>51389411</v>
      </c>
      <c r="L5" s="20">
        <v>21042167</v>
      </c>
      <c r="N5" s="20">
        <v>0</v>
      </c>
      <c r="P5" s="20">
        <v>1178160</v>
      </c>
      <c r="R5" s="20">
        <v>128546</v>
      </c>
      <c r="T5" s="20">
        <v>600615</v>
      </c>
      <c r="V5" s="29">
        <v>74338899</v>
      </c>
      <c r="X5" s="8" t="str">
        <f t="shared" si="0"/>
        <v>No</v>
      </c>
      <c r="Z5" s="21"/>
      <c r="AC5" s="28"/>
    </row>
    <row r="6" spans="1:29">
      <c r="A6" s="8" t="s">
        <v>4174</v>
      </c>
      <c r="B6" s="8" t="s">
        <v>136</v>
      </c>
      <c r="C6" s="8" t="s">
        <v>137</v>
      </c>
      <c r="D6" s="185">
        <v>3030</v>
      </c>
      <c r="E6" s="188">
        <v>30030</v>
      </c>
      <c r="F6" s="8" t="s">
        <v>88</v>
      </c>
      <c r="G6" s="8" t="s">
        <v>84</v>
      </c>
      <c r="H6" s="6">
        <v>4586770</v>
      </c>
      <c r="I6" s="12">
        <v>3129</v>
      </c>
      <c r="J6" s="20">
        <v>98613025</v>
      </c>
      <c r="L6" s="20">
        <v>161798251</v>
      </c>
      <c r="N6" s="20">
        <v>0</v>
      </c>
      <c r="P6" s="20">
        <v>3326723</v>
      </c>
      <c r="R6" s="20">
        <v>194368940</v>
      </c>
      <c r="T6" s="20">
        <v>5562759</v>
      </c>
      <c r="V6" s="29">
        <v>463669698</v>
      </c>
      <c r="X6" s="8" t="str">
        <f t="shared" si="0"/>
        <v>No</v>
      </c>
      <c r="Z6" s="21"/>
      <c r="AC6" s="28"/>
    </row>
    <row r="7" spans="1:29">
      <c r="A7" s="8" t="s">
        <v>1016</v>
      </c>
      <c r="B7" s="8" t="s">
        <v>708</v>
      </c>
      <c r="C7" s="8" t="s">
        <v>555</v>
      </c>
      <c r="D7" s="185">
        <v>5066</v>
      </c>
      <c r="E7" s="188">
        <v>50066</v>
      </c>
      <c r="F7" s="8" t="s">
        <v>88</v>
      </c>
      <c r="G7" s="8" t="s">
        <v>84</v>
      </c>
      <c r="H7" s="6">
        <v>8608208</v>
      </c>
      <c r="I7" s="12">
        <v>2719</v>
      </c>
      <c r="J7" s="20">
        <v>96662552</v>
      </c>
      <c r="L7" s="20">
        <v>98817636</v>
      </c>
      <c r="N7" s="20">
        <v>0</v>
      </c>
      <c r="P7" s="20">
        <v>17754546</v>
      </c>
      <c r="R7" s="20">
        <v>0</v>
      </c>
      <c r="T7" s="20">
        <v>4423207</v>
      </c>
      <c r="V7" s="29">
        <v>217657941</v>
      </c>
      <c r="X7" s="8" t="str">
        <f t="shared" si="0"/>
        <v>No</v>
      </c>
      <c r="Z7" s="21"/>
      <c r="AC7" s="28"/>
    </row>
    <row r="8" spans="1:29">
      <c r="A8" s="8" t="s">
        <v>4168</v>
      </c>
      <c r="B8" s="8" t="s">
        <v>4169</v>
      </c>
      <c r="C8" s="8" t="s">
        <v>163</v>
      </c>
      <c r="D8" s="185">
        <v>1003</v>
      </c>
      <c r="E8" s="188">
        <v>10003</v>
      </c>
      <c r="F8" s="8" t="s">
        <v>88</v>
      </c>
      <c r="G8" s="8" t="s">
        <v>84</v>
      </c>
      <c r="H8" s="6">
        <v>4181019</v>
      </c>
      <c r="I8" s="12">
        <v>2453</v>
      </c>
      <c r="J8" s="20">
        <v>239811953</v>
      </c>
      <c r="L8" s="20">
        <v>112576024</v>
      </c>
      <c r="N8" s="20">
        <v>0</v>
      </c>
      <c r="P8" s="20">
        <v>0</v>
      </c>
      <c r="R8" s="20">
        <v>0</v>
      </c>
      <c r="T8" s="20">
        <v>0</v>
      </c>
      <c r="V8" s="29">
        <v>352387977</v>
      </c>
      <c r="X8" s="8" t="str">
        <f t="shared" si="0"/>
        <v>No</v>
      </c>
      <c r="Z8" s="21"/>
      <c r="AC8" s="28"/>
    </row>
    <row r="9" spans="1:29">
      <c r="A9" s="8" t="s">
        <v>1981</v>
      </c>
      <c r="B9" s="8" t="s">
        <v>1982</v>
      </c>
      <c r="C9" s="8" t="s">
        <v>288</v>
      </c>
      <c r="D9" s="185">
        <v>3019</v>
      </c>
      <c r="E9" s="188">
        <v>30019</v>
      </c>
      <c r="F9" s="8" t="s">
        <v>88</v>
      </c>
      <c r="G9" s="8" t="s">
        <v>84</v>
      </c>
      <c r="H9" s="6">
        <v>5441567</v>
      </c>
      <c r="I9" s="12">
        <v>2375</v>
      </c>
      <c r="J9" s="20">
        <v>134313072</v>
      </c>
      <c r="L9" s="20">
        <v>42128291</v>
      </c>
      <c r="N9" s="20">
        <v>0</v>
      </c>
      <c r="P9" s="20">
        <v>15138429</v>
      </c>
      <c r="R9" s="20">
        <v>101495</v>
      </c>
      <c r="T9" s="20">
        <v>1573947</v>
      </c>
      <c r="V9" s="29">
        <v>193255234</v>
      </c>
      <c r="X9" s="8" t="str">
        <f t="shared" si="0"/>
        <v>No</v>
      </c>
      <c r="Z9" s="21"/>
      <c r="AC9" s="28"/>
    </row>
    <row r="10" spans="1:29">
      <c r="A10" s="8" t="s">
        <v>6507</v>
      </c>
      <c r="B10" s="8" t="s">
        <v>119</v>
      </c>
      <c r="C10" s="8" t="s">
        <v>120</v>
      </c>
      <c r="D10" s="185">
        <v>6008</v>
      </c>
      <c r="E10" s="188">
        <v>60008</v>
      </c>
      <c r="F10" s="8" t="s">
        <v>88</v>
      </c>
      <c r="G10" s="8" t="s">
        <v>84</v>
      </c>
      <c r="H10" s="6">
        <v>4944332</v>
      </c>
      <c r="I10" s="12">
        <v>2121</v>
      </c>
      <c r="J10" s="20">
        <v>82397178</v>
      </c>
      <c r="L10" s="20">
        <v>26316415</v>
      </c>
      <c r="N10" s="20">
        <v>0</v>
      </c>
      <c r="P10" s="20">
        <v>1276139</v>
      </c>
      <c r="R10" s="20">
        <v>0</v>
      </c>
      <c r="T10" s="20">
        <v>79093</v>
      </c>
      <c r="V10" s="29">
        <v>110068825</v>
      </c>
      <c r="X10" s="8" t="str">
        <f t="shared" si="0"/>
        <v>No</v>
      </c>
      <c r="Z10" s="21"/>
      <c r="AC10" s="28"/>
    </row>
    <row r="11" spans="1:29">
      <c r="A11" s="8" t="s">
        <v>6508</v>
      </c>
      <c r="B11" s="8" t="s">
        <v>444</v>
      </c>
      <c r="C11" s="8" t="s">
        <v>103</v>
      </c>
      <c r="D11" s="185">
        <v>4105</v>
      </c>
      <c r="E11" s="188">
        <v>40105</v>
      </c>
      <c r="F11" s="8" t="s">
        <v>138</v>
      </c>
      <c r="G11" s="8" t="s">
        <v>84</v>
      </c>
      <c r="H11" s="6">
        <v>2148346</v>
      </c>
      <c r="I11" s="12">
        <v>1726</v>
      </c>
      <c r="J11" s="20">
        <v>0</v>
      </c>
      <c r="L11" s="20">
        <v>0</v>
      </c>
      <c r="N11" s="20">
        <v>0</v>
      </c>
      <c r="P11" s="20">
        <v>743847</v>
      </c>
      <c r="R11" s="20">
        <v>0</v>
      </c>
      <c r="T11" s="20">
        <v>0</v>
      </c>
      <c r="V11" s="29">
        <v>743847</v>
      </c>
      <c r="X11" s="8" t="str">
        <f t="shared" si="0"/>
        <v>No</v>
      </c>
      <c r="Z11" s="21"/>
      <c r="AC11" s="28"/>
    </row>
    <row r="12" spans="1:29">
      <c r="A12" s="8" t="s">
        <v>5456</v>
      </c>
      <c r="B12" s="8" t="s">
        <v>5457</v>
      </c>
      <c r="C12" s="8" t="s">
        <v>217</v>
      </c>
      <c r="D12" s="185">
        <v>3034</v>
      </c>
      <c r="E12" s="188">
        <v>30034</v>
      </c>
      <c r="F12" s="8" t="s">
        <v>138</v>
      </c>
      <c r="G12" s="8" t="s">
        <v>84</v>
      </c>
      <c r="H12" s="6">
        <v>2203663</v>
      </c>
      <c r="I12" s="12">
        <v>1680</v>
      </c>
      <c r="J12" s="20">
        <v>129837226</v>
      </c>
      <c r="L12" s="20">
        <v>82315204</v>
      </c>
      <c r="N12" s="20">
        <v>0</v>
      </c>
      <c r="P12" s="20">
        <v>1314468</v>
      </c>
      <c r="R12" s="20">
        <v>0</v>
      </c>
      <c r="T12" s="20">
        <v>1147041</v>
      </c>
      <c r="V12" s="29">
        <v>214613939</v>
      </c>
      <c r="X12" s="8" t="str">
        <f t="shared" si="0"/>
        <v>No</v>
      </c>
      <c r="Z12" s="21"/>
      <c r="AC12" s="28"/>
    </row>
    <row r="13" spans="1:29">
      <c r="A13" s="8" t="s">
        <v>2001</v>
      </c>
      <c r="B13" s="8" t="s">
        <v>2000</v>
      </c>
      <c r="C13" s="8" t="s">
        <v>555</v>
      </c>
      <c r="D13" s="185">
        <v>5113</v>
      </c>
      <c r="E13" s="188">
        <v>50113</v>
      </c>
      <c r="F13" s="8" t="s">
        <v>88</v>
      </c>
      <c r="G13" s="8" t="s">
        <v>84</v>
      </c>
      <c r="H13" s="6">
        <v>8608208</v>
      </c>
      <c r="I13" s="12">
        <v>1582</v>
      </c>
      <c r="J13" s="20">
        <v>64115466</v>
      </c>
      <c r="L13" s="20">
        <v>1106610</v>
      </c>
      <c r="N13" s="20">
        <v>0</v>
      </c>
      <c r="P13" s="20">
        <v>3007739</v>
      </c>
      <c r="R13" s="20">
        <v>0</v>
      </c>
      <c r="T13" s="20">
        <v>140801</v>
      </c>
      <c r="V13" s="29">
        <v>68370616</v>
      </c>
      <c r="X13" s="8" t="str">
        <f t="shared" si="0"/>
        <v>No</v>
      </c>
      <c r="Z13" s="21"/>
      <c r="AC13" s="28"/>
    </row>
    <row r="14" spans="1:29">
      <c r="A14" s="8" t="s">
        <v>3978</v>
      </c>
      <c r="B14" s="8" t="s">
        <v>3979</v>
      </c>
      <c r="C14" s="8" t="s">
        <v>91</v>
      </c>
      <c r="D14" s="185">
        <v>9036</v>
      </c>
      <c r="E14" s="188">
        <v>90036</v>
      </c>
      <c r="F14" s="8" t="s">
        <v>88</v>
      </c>
      <c r="G14" s="8" t="s">
        <v>84</v>
      </c>
      <c r="H14" s="6">
        <v>12150996</v>
      </c>
      <c r="I14" s="12">
        <v>1501</v>
      </c>
      <c r="J14" s="20">
        <v>154229966</v>
      </c>
      <c r="L14" s="20">
        <v>2874606</v>
      </c>
      <c r="N14" s="20">
        <v>0</v>
      </c>
      <c r="P14" s="20">
        <v>670593</v>
      </c>
      <c r="R14" s="20">
        <v>0</v>
      </c>
      <c r="T14" s="20">
        <v>2781716</v>
      </c>
      <c r="V14" s="29">
        <v>160556881</v>
      </c>
      <c r="X14" s="8" t="str">
        <f t="shared" si="0"/>
        <v>No</v>
      </c>
      <c r="Z14" s="21"/>
      <c r="AC14" s="28"/>
    </row>
    <row r="15" spans="1:29">
      <c r="A15" s="8" t="s">
        <v>5459</v>
      </c>
      <c r="B15" s="8" t="s">
        <v>2370</v>
      </c>
      <c r="C15" s="8" t="s">
        <v>454</v>
      </c>
      <c r="D15" s="185">
        <v>8006</v>
      </c>
      <c r="E15" s="188">
        <v>80006</v>
      </c>
      <c r="F15" s="8" t="s">
        <v>88</v>
      </c>
      <c r="G15" s="8" t="s">
        <v>84</v>
      </c>
      <c r="H15" s="6">
        <v>2374203</v>
      </c>
      <c r="I15" s="12">
        <v>1480</v>
      </c>
      <c r="J15" s="20">
        <v>99073378</v>
      </c>
      <c r="L15" s="20">
        <v>51091989</v>
      </c>
      <c r="N15" s="20">
        <v>0</v>
      </c>
      <c r="P15" s="20">
        <v>235938</v>
      </c>
      <c r="R15" s="20">
        <v>0</v>
      </c>
      <c r="T15" s="20">
        <v>0</v>
      </c>
      <c r="V15" s="29">
        <v>150401305</v>
      </c>
      <c r="X15" s="8" t="str">
        <f t="shared" si="0"/>
        <v>No</v>
      </c>
      <c r="Z15" s="21"/>
      <c r="AC15" s="28"/>
    </row>
    <row r="16" spans="1:29">
      <c r="A16" s="8" t="s">
        <v>4597</v>
      </c>
      <c r="B16" s="8" t="s">
        <v>3987</v>
      </c>
      <c r="C16" s="8" t="s">
        <v>171</v>
      </c>
      <c r="D16" s="185">
        <v>4034</v>
      </c>
      <c r="E16" s="188">
        <v>40034</v>
      </c>
      <c r="F16" s="8" t="s">
        <v>83</v>
      </c>
      <c r="G16" s="8" t="s">
        <v>84</v>
      </c>
      <c r="H16" s="6">
        <v>5502379</v>
      </c>
      <c r="I16" s="12">
        <v>1221</v>
      </c>
      <c r="J16" s="20">
        <v>87262865</v>
      </c>
      <c r="L16" s="20">
        <v>26942790</v>
      </c>
      <c r="N16" s="20">
        <v>0</v>
      </c>
      <c r="P16" s="20">
        <v>0</v>
      </c>
      <c r="R16" s="20">
        <v>0</v>
      </c>
      <c r="T16" s="20">
        <v>6528191</v>
      </c>
      <c r="V16" s="29">
        <v>120733846</v>
      </c>
      <c r="X16" s="8" t="str">
        <f t="shared" si="0"/>
        <v>No</v>
      </c>
      <c r="Z16" s="21"/>
      <c r="AC16" s="28"/>
    </row>
    <row r="17" spans="1:29">
      <c r="A17" s="8" t="s">
        <v>6509</v>
      </c>
      <c r="B17" s="8" t="s">
        <v>448</v>
      </c>
      <c r="C17" s="8" t="s">
        <v>91</v>
      </c>
      <c r="D17" s="185">
        <v>9157</v>
      </c>
      <c r="E17" s="188">
        <v>90157</v>
      </c>
      <c r="F17" s="8" t="s">
        <v>88</v>
      </c>
      <c r="G17" s="8" t="s">
        <v>84</v>
      </c>
      <c r="H17" s="6">
        <v>12150996</v>
      </c>
      <c r="I17" s="12">
        <v>1187</v>
      </c>
      <c r="J17" s="20">
        <v>0</v>
      </c>
      <c r="L17" s="20">
        <v>0</v>
      </c>
      <c r="N17" s="20">
        <v>0</v>
      </c>
      <c r="P17" s="20">
        <v>73369527</v>
      </c>
      <c r="R17" s="20">
        <v>0</v>
      </c>
      <c r="T17" s="20">
        <v>0</v>
      </c>
      <c r="V17" s="29">
        <v>73369527</v>
      </c>
      <c r="X17" s="8" t="str">
        <f t="shared" si="0"/>
        <v>No</v>
      </c>
      <c r="Z17" s="21"/>
      <c r="AC17" s="28"/>
    </row>
    <row r="18" spans="1:29">
      <c r="A18" s="8" t="s">
        <v>1925</v>
      </c>
      <c r="B18" s="8" t="s">
        <v>97</v>
      </c>
      <c r="C18" s="8" t="s">
        <v>42</v>
      </c>
      <c r="D18" s="185">
        <v>2078</v>
      </c>
      <c r="E18" s="188">
        <v>20078</v>
      </c>
      <c r="F18" s="8" t="s">
        <v>98</v>
      </c>
      <c r="G18" s="8" t="s">
        <v>84</v>
      </c>
      <c r="H18" s="6">
        <v>18351295</v>
      </c>
      <c r="I18" s="12">
        <v>1178</v>
      </c>
      <c r="J18" s="20">
        <v>47211389</v>
      </c>
      <c r="L18" s="20">
        <v>8115774</v>
      </c>
      <c r="N18" s="20">
        <v>0</v>
      </c>
      <c r="P18" s="20">
        <v>10814218</v>
      </c>
      <c r="R18" s="20">
        <v>29308</v>
      </c>
      <c r="T18" s="20">
        <v>0</v>
      </c>
      <c r="V18" s="29">
        <v>66170689</v>
      </c>
      <c r="X18" s="8" t="str">
        <f t="shared" si="0"/>
        <v>No</v>
      </c>
      <c r="Z18" s="21"/>
      <c r="AC18" s="28"/>
    </row>
    <row r="19" spans="1:29">
      <c r="A19" s="8" t="s">
        <v>3536</v>
      </c>
      <c r="B19" s="8" t="s">
        <v>97</v>
      </c>
      <c r="C19" s="8" t="s">
        <v>42</v>
      </c>
      <c r="D19" s="185">
        <v>2188</v>
      </c>
      <c r="E19" s="188">
        <v>20188</v>
      </c>
      <c r="F19" s="8" t="s">
        <v>98</v>
      </c>
      <c r="G19" s="8" t="s">
        <v>84</v>
      </c>
      <c r="H19" s="6">
        <v>18351295</v>
      </c>
      <c r="I19" s="12">
        <v>1098</v>
      </c>
      <c r="J19" s="20">
        <v>22567384</v>
      </c>
      <c r="L19" s="20">
        <v>0</v>
      </c>
      <c r="N19" s="20">
        <v>0</v>
      </c>
      <c r="P19" s="20">
        <v>0</v>
      </c>
      <c r="R19" s="20">
        <v>0</v>
      </c>
      <c r="T19" s="20">
        <v>0</v>
      </c>
      <c r="V19" s="29">
        <v>22567384</v>
      </c>
      <c r="X19" s="8" t="str">
        <f t="shared" si="0"/>
        <v>No</v>
      </c>
      <c r="Z19" s="21"/>
      <c r="AC19" s="28"/>
    </row>
    <row r="20" spans="1:29">
      <c r="A20" s="8" t="s">
        <v>1999</v>
      </c>
      <c r="B20" s="8" t="s">
        <v>2000</v>
      </c>
      <c r="C20" s="8" t="s">
        <v>555</v>
      </c>
      <c r="D20" s="185">
        <v>5182</v>
      </c>
      <c r="E20" s="188">
        <v>50182</v>
      </c>
      <c r="F20" s="8" t="s">
        <v>88</v>
      </c>
      <c r="G20" s="8" t="s">
        <v>84</v>
      </c>
      <c r="H20" s="6">
        <v>8608208</v>
      </c>
      <c r="I20" s="12">
        <v>1096</v>
      </c>
      <c r="J20" s="20">
        <v>0</v>
      </c>
      <c r="L20" s="20">
        <v>0</v>
      </c>
      <c r="N20" s="20">
        <v>0</v>
      </c>
      <c r="P20" s="20">
        <v>0</v>
      </c>
      <c r="R20" s="20">
        <v>0</v>
      </c>
      <c r="T20" s="20">
        <v>0</v>
      </c>
      <c r="V20" s="29">
        <v>0</v>
      </c>
      <c r="X20" s="8" t="str">
        <f t="shared" si="0"/>
        <v>No</v>
      </c>
      <c r="Z20" s="21"/>
      <c r="AC20" s="28"/>
    </row>
    <row r="21" spans="1:29">
      <c r="A21" s="8" t="s">
        <v>4170</v>
      </c>
      <c r="B21" s="8" t="s">
        <v>4171</v>
      </c>
      <c r="C21" s="8" t="s">
        <v>54</v>
      </c>
      <c r="D21" s="185">
        <v>8001</v>
      </c>
      <c r="E21" s="188">
        <v>80001</v>
      </c>
      <c r="F21" s="8" t="s">
        <v>88</v>
      </c>
      <c r="G21" s="8" t="s">
        <v>84</v>
      </c>
      <c r="H21" s="6">
        <v>1021243</v>
      </c>
      <c r="I21" s="12">
        <v>1086</v>
      </c>
      <c r="J21" s="20">
        <v>54384914</v>
      </c>
      <c r="L21" s="20">
        <v>58278607</v>
      </c>
      <c r="N21" s="20">
        <v>0</v>
      </c>
      <c r="P21" s="20">
        <v>2700685</v>
      </c>
      <c r="R21" s="20">
        <v>743826</v>
      </c>
      <c r="T21" s="20">
        <v>165986</v>
      </c>
      <c r="V21" s="29">
        <v>116274018</v>
      </c>
      <c r="X21" s="8" t="str">
        <f t="shared" si="0"/>
        <v>No</v>
      </c>
      <c r="Z21" s="21"/>
      <c r="AC21" s="28"/>
    </row>
    <row r="22" spans="1:29">
      <c r="A22" s="8" t="s">
        <v>707</v>
      </c>
      <c r="B22" s="8" t="s">
        <v>708</v>
      </c>
      <c r="C22" s="8" t="s">
        <v>555</v>
      </c>
      <c r="D22" s="185">
        <v>5118</v>
      </c>
      <c r="E22" s="188">
        <v>50118</v>
      </c>
      <c r="F22" s="8" t="s">
        <v>88</v>
      </c>
      <c r="G22" s="8" t="s">
        <v>84</v>
      </c>
      <c r="H22" s="6">
        <v>8608208</v>
      </c>
      <c r="I22" s="12">
        <v>1064</v>
      </c>
      <c r="J22" s="20">
        <v>76694246</v>
      </c>
      <c r="L22" s="20">
        <v>85174057</v>
      </c>
      <c r="N22" s="20">
        <v>0</v>
      </c>
      <c r="P22" s="20">
        <v>121837</v>
      </c>
      <c r="R22" s="20">
        <v>156229</v>
      </c>
      <c r="T22" s="20">
        <v>2430021</v>
      </c>
      <c r="V22" s="29">
        <v>164576390</v>
      </c>
      <c r="X22" s="8" t="str">
        <f t="shared" si="0"/>
        <v>No</v>
      </c>
      <c r="Z22" s="21"/>
      <c r="AC22" s="28"/>
    </row>
    <row r="23" spans="1:29">
      <c r="A23" s="8" t="s">
        <v>5290</v>
      </c>
      <c r="B23" s="8" t="s">
        <v>1000</v>
      </c>
      <c r="C23" s="8" t="s">
        <v>120</v>
      </c>
      <c r="D23" s="185">
        <v>6056</v>
      </c>
      <c r="E23" s="188">
        <v>60056</v>
      </c>
      <c r="F23" s="8" t="s">
        <v>88</v>
      </c>
      <c r="G23" s="8" t="s">
        <v>84</v>
      </c>
      <c r="H23" s="6">
        <v>5121892</v>
      </c>
      <c r="I23" s="12">
        <v>1061</v>
      </c>
      <c r="J23" s="20">
        <v>37736191</v>
      </c>
      <c r="L23" s="20">
        <v>37490177</v>
      </c>
      <c r="N23" s="20">
        <v>0</v>
      </c>
      <c r="P23" s="20">
        <v>646108</v>
      </c>
      <c r="R23" s="20">
        <v>1682154</v>
      </c>
      <c r="T23" s="20">
        <v>29101040</v>
      </c>
      <c r="V23" s="29">
        <v>106655670</v>
      </c>
      <c r="X23" s="8" t="str">
        <f t="shared" si="0"/>
        <v>No</v>
      </c>
      <c r="Z23" s="21"/>
      <c r="AC23" s="28"/>
    </row>
    <row r="24" spans="1:29">
      <c r="A24" s="8" t="s">
        <v>3120</v>
      </c>
      <c r="B24" s="8" t="s">
        <v>3121</v>
      </c>
      <c r="C24" s="8" t="s">
        <v>42</v>
      </c>
      <c r="D24" s="185">
        <v>2100</v>
      </c>
      <c r="E24" s="188">
        <v>20100</v>
      </c>
      <c r="F24" s="8" t="s">
        <v>98</v>
      </c>
      <c r="G24" s="8" t="s">
        <v>84</v>
      </c>
      <c r="H24" s="6">
        <v>18351295</v>
      </c>
      <c r="I24" s="12">
        <v>1036</v>
      </c>
      <c r="J24" s="20">
        <v>37019611</v>
      </c>
      <c r="L24" s="20">
        <v>117473986</v>
      </c>
      <c r="N24" s="20">
        <v>0</v>
      </c>
      <c r="P24" s="20">
        <v>37846350</v>
      </c>
      <c r="R24" s="20">
        <v>17944</v>
      </c>
      <c r="T24" s="20">
        <v>2754051</v>
      </c>
      <c r="V24" s="29">
        <v>195111942</v>
      </c>
      <c r="X24" s="8" t="str">
        <f t="shared" si="0"/>
        <v>No</v>
      </c>
      <c r="Z24" s="21"/>
      <c r="AC24" s="28"/>
    </row>
    <row r="25" spans="1:29">
      <c r="A25" s="8" t="s">
        <v>5104</v>
      </c>
      <c r="B25" s="8" t="s">
        <v>1754</v>
      </c>
      <c r="C25" s="8" t="s">
        <v>91</v>
      </c>
      <c r="D25" s="185">
        <v>9015</v>
      </c>
      <c r="E25" s="188">
        <v>90015</v>
      </c>
      <c r="F25" s="8" t="s">
        <v>83</v>
      </c>
      <c r="G25" s="8" t="s">
        <v>84</v>
      </c>
      <c r="H25" s="6">
        <v>3281212</v>
      </c>
      <c r="I25" s="12">
        <v>988</v>
      </c>
      <c r="J25" s="20">
        <v>124898829</v>
      </c>
      <c r="L25" s="20">
        <v>156076609</v>
      </c>
      <c r="N25" s="20">
        <v>0</v>
      </c>
      <c r="P25" s="20">
        <v>70225</v>
      </c>
      <c r="R25" s="20">
        <v>0</v>
      </c>
      <c r="T25" s="20">
        <v>14930937</v>
      </c>
      <c r="V25" s="29">
        <v>295976600</v>
      </c>
      <c r="X25" s="8" t="str">
        <f t="shared" si="0"/>
        <v>No</v>
      </c>
      <c r="Z25" s="21"/>
      <c r="AC25" s="28"/>
    </row>
    <row r="26" spans="1:29">
      <c r="A26" s="8" t="s">
        <v>166</v>
      </c>
      <c r="B26" s="8" t="s">
        <v>167</v>
      </c>
      <c r="C26" s="8" t="s">
        <v>168</v>
      </c>
      <c r="D26" s="185">
        <v>8</v>
      </c>
      <c r="E26" s="188">
        <v>8</v>
      </c>
      <c r="F26" s="8" t="s">
        <v>88</v>
      </c>
      <c r="G26" s="8" t="s">
        <v>84</v>
      </c>
      <c r="H26" s="6">
        <v>1849898</v>
      </c>
      <c r="I26" s="12">
        <v>964</v>
      </c>
      <c r="J26" s="20">
        <v>78251069</v>
      </c>
      <c r="L26" s="20">
        <v>58014344</v>
      </c>
      <c r="N26" s="20">
        <v>57723</v>
      </c>
      <c r="P26" s="20">
        <v>2794249</v>
      </c>
      <c r="R26" s="20">
        <v>0</v>
      </c>
      <c r="T26" s="20">
        <v>1419640</v>
      </c>
      <c r="V26" s="29">
        <v>140537025</v>
      </c>
      <c r="X26" s="8" t="str">
        <f t="shared" si="0"/>
        <v>No</v>
      </c>
      <c r="Z26" s="21"/>
      <c r="AC26" s="28"/>
    </row>
    <row r="27" spans="1:29">
      <c r="A27" s="8" t="s">
        <v>735</v>
      </c>
      <c r="B27" s="8" t="s">
        <v>292</v>
      </c>
      <c r="C27" s="8" t="s">
        <v>288</v>
      </c>
      <c r="D27" s="185">
        <v>3022</v>
      </c>
      <c r="E27" s="188">
        <v>30022</v>
      </c>
      <c r="F27" s="8" t="s">
        <v>88</v>
      </c>
      <c r="G27" s="8" t="s">
        <v>84</v>
      </c>
      <c r="H27" s="6">
        <v>1733853</v>
      </c>
      <c r="I27" s="12">
        <v>939</v>
      </c>
      <c r="J27" s="20">
        <v>59506093</v>
      </c>
      <c r="L27" s="20">
        <v>9153003</v>
      </c>
      <c r="N27" s="20">
        <v>0</v>
      </c>
      <c r="P27" s="20">
        <v>1032826</v>
      </c>
      <c r="R27" s="20">
        <v>0</v>
      </c>
      <c r="T27" s="20">
        <v>94948</v>
      </c>
      <c r="V27" s="29">
        <v>69786870</v>
      </c>
      <c r="X27" s="8" t="str">
        <f t="shared" si="0"/>
        <v>No</v>
      </c>
      <c r="Z27" s="21"/>
      <c r="AC27" s="28"/>
    </row>
    <row r="28" spans="1:29">
      <c r="A28" s="8" t="s">
        <v>6510</v>
      </c>
      <c r="B28" s="8" t="s">
        <v>3859</v>
      </c>
      <c r="C28" s="8" t="s">
        <v>46</v>
      </c>
      <c r="D28" s="185">
        <v>5027</v>
      </c>
      <c r="E28" s="188">
        <v>50027</v>
      </c>
      <c r="F28" s="8" t="s">
        <v>98</v>
      </c>
      <c r="G28" s="8" t="s">
        <v>84</v>
      </c>
      <c r="H28" s="6">
        <v>2650890</v>
      </c>
      <c r="I28" s="12">
        <v>850</v>
      </c>
      <c r="J28" s="20">
        <v>51112759</v>
      </c>
      <c r="L28" s="20">
        <v>9549336</v>
      </c>
      <c r="N28" s="20">
        <v>0</v>
      </c>
      <c r="P28" s="20">
        <v>439365</v>
      </c>
      <c r="R28" s="20">
        <v>0</v>
      </c>
      <c r="T28" s="20">
        <v>657418</v>
      </c>
      <c r="V28" s="29">
        <v>61758878</v>
      </c>
      <c r="X28" s="8" t="str">
        <f t="shared" si="0"/>
        <v>No</v>
      </c>
      <c r="Z28" s="21"/>
      <c r="AC28" s="28"/>
    </row>
    <row r="29" spans="1:29">
      <c r="A29" s="8" t="s">
        <v>4134</v>
      </c>
      <c r="B29" s="8" t="s">
        <v>128</v>
      </c>
      <c r="C29" s="8" t="s">
        <v>129</v>
      </c>
      <c r="D29" s="185">
        <v>4022</v>
      </c>
      <c r="E29" s="188">
        <v>40022</v>
      </c>
      <c r="F29" s="8" t="s">
        <v>88</v>
      </c>
      <c r="G29" s="8" t="s">
        <v>84</v>
      </c>
      <c r="H29" s="6">
        <v>4515419</v>
      </c>
      <c r="I29" s="12">
        <v>845</v>
      </c>
      <c r="J29" s="20">
        <v>70825490</v>
      </c>
      <c r="L29" s="20">
        <v>13262576</v>
      </c>
      <c r="N29" s="20">
        <v>0</v>
      </c>
      <c r="P29" s="20">
        <v>215254</v>
      </c>
      <c r="R29" s="20">
        <v>0</v>
      </c>
      <c r="T29" s="20">
        <v>4743572</v>
      </c>
      <c r="V29" s="29">
        <v>89046892</v>
      </c>
      <c r="X29" s="8" t="str">
        <f t="shared" si="0"/>
        <v>No</v>
      </c>
      <c r="Z29" s="21"/>
      <c r="AC29" s="28"/>
    </row>
    <row r="30" spans="1:29">
      <c r="A30" s="8" t="s">
        <v>3709</v>
      </c>
      <c r="B30" s="8" t="s">
        <v>3710</v>
      </c>
      <c r="C30" s="8" t="s">
        <v>120</v>
      </c>
      <c r="D30" s="185">
        <v>6011</v>
      </c>
      <c r="E30" s="188">
        <v>60011</v>
      </c>
      <c r="F30" s="8" t="s">
        <v>88</v>
      </c>
      <c r="G30" s="8" t="s">
        <v>84</v>
      </c>
      <c r="H30" s="6">
        <v>1758210</v>
      </c>
      <c r="I30" s="12">
        <v>814</v>
      </c>
      <c r="J30" s="20">
        <v>53226269</v>
      </c>
      <c r="L30" s="20">
        <v>1095276</v>
      </c>
      <c r="N30" s="20">
        <v>0</v>
      </c>
      <c r="P30" s="20">
        <v>585180</v>
      </c>
      <c r="R30" s="20">
        <v>0</v>
      </c>
      <c r="T30" s="20">
        <v>135319</v>
      </c>
      <c r="V30" s="29">
        <v>55042044</v>
      </c>
      <c r="X30" s="8" t="str">
        <f t="shared" si="0"/>
        <v>No</v>
      </c>
      <c r="Z30" s="21"/>
      <c r="AC30" s="28"/>
    </row>
    <row r="31" spans="1:29">
      <c r="A31" s="8" t="s">
        <v>6039</v>
      </c>
      <c r="B31" s="8" t="s">
        <v>418</v>
      </c>
      <c r="C31" s="8" t="s">
        <v>91</v>
      </c>
      <c r="D31" s="185">
        <v>9014</v>
      </c>
      <c r="E31" s="188">
        <v>90014</v>
      </c>
      <c r="F31" s="8" t="s">
        <v>88</v>
      </c>
      <c r="G31" s="8" t="s">
        <v>84</v>
      </c>
      <c r="H31" s="6">
        <v>3281212</v>
      </c>
      <c r="I31" s="12">
        <v>794</v>
      </c>
      <c r="J31" s="20">
        <v>24910038</v>
      </c>
      <c r="L31" s="20">
        <v>13085672</v>
      </c>
      <c r="N31" s="20">
        <v>0</v>
      </c>
      <c r="P31" s="20">
        <v>143385</v>
      </c>
      <c r="R31" s="20">
        <v>0</v>
      </c>
      <c r="T31" s="20">
        <v>0</v>
      </c>
      <c r="V31" s="29">
        <v>38139095</v>
      </c>
      <c r="X31" s="8" t="str">
        <f t="shared" si="0"/>
        <v>No</v>
      </c>
      <c r="Z31" s="21"/>
      <c r="AC31" s="28"/>
    </row>
    <row r="32" spans="1:29">
      <c r="A32" s="8" t="s">
        <v>3377</v>
      </c>
      <c r="B32" s="8" t="s">
        <v>3378</v>
      </c>
      <c r="C32" s="8" t="s">
        <v>188</v>
      </c>
      <c r="D32" s="185">
        <v>9002</v>
      </c>
      <c r="E32" s="188">
        <v>90002</v>
      </c>
      <c r="F32" s="8" t="s">
        <v>83</v>
      </c>
      <c r="G32" s="8" t="s">
        <v>84</v>
      </c>
      <c r="H32" s="6">
        <v>802459</v>
      </c>
      <c r="I32" s="12">
        <v>794</v>
      </c>
      <c r="J32" s="20">
        <v>30375752</v>
      </c>
      <c r="L32" s="20">
        <v>171049654</v>
      </c>
      <c r="N32" s="20">
        <v>0</v>
      </c>
      <c r="P32" s="20">
        <v>715022</v>
      </c>
      <c r="R32" s="20">
        <v>0</v>
      </c>
      <c r="T32" s="20">
        <v>264300</v>
      </c>
      <c r="V32" s="29">
        <v>202404728</v>
      </c>
      <c r="X32" s="8" t="str">
        <f t="shared" si="0"/>
        <v>No</v>
      </c>
      <c r="Z32" s="21"/>
      <c r="AC32" s="28"/>
    </row>
    <row r="33" spans="1:29">
      <c r="A33" s="8" t="s">
        <v>4808</v>
      </c>
      <c r="B33" s="8" t="s">
        <v>1032</v>
      </c>
      <c r="C33" s="8" t="s">
        <v>91</v>
      </c>
      <c r="D33" s="185">
        <v>9026</v>
      </c>
      <c r="E33" s="188">
        <v>90026</v>
      </c>
      <c r="F33" s="8" t="s">
        <v>88</v>
      </c>
      <c r="G33" s="8" t="s">
        <v>84</v>
      </c>
      <c r="H33" s="6">
        <v>2956746</v>
      </c>
      <c r="I33" s="12">
        <v>783</v>
      </c>
      <c r="J33" s="20">
        <v>43719240</v>
      </c>
      <c r="L33" s="20">
        <v>51618440</v>
      </c>
      <c r="N33" s="20">
        <v>540000</v>
      </c>
      <c r="P33" s="20">
        <v>270994</v>
      </c>
      <c r="R33" s="20">
        <v>0</v>
      </c>
      <c r="T33" s="20">
        <v>5236550</v>
      </c>
      <c r="V33" s="29">
        <v>101385224</v>
      </c>
      <c r="X33" s="8" t="str">
        <f t="shared" si="0"/>
        <v>No</v>
      </c>
      <c r="Z33" s="21"/>
      <c r="AC33" s="28"/>
    </row>
    <row r="34" spans="1:29">
      <c r="A34" s="8" t="s">
        <v>5455</v>
      </c>
      <c r="B34" s="8" t="s">
        <v>228</v>
      </c>
      <c r="C34" s="8" t="s">
        <v>120</v>
      </c>
      <c r="D34" s="185">
        <v>6048</v>
      </c>
      <c r="E34" s="188">
        <v>60048</v>
      </c>
      <c r="F34" s="8" t="s">
        <v>88</v>
      </c>
      <c r="G34" s="8" t="s">
        <v>84</v>
      </c>
      <c r="H34" s="6">
        <v>1362416</v>
      </c>
      <c r="I34" s="12">
        <v>751</v>
      </c>
      <c r="J34" s="20">
        <v>31745953</v>
      </c>
      <c r="L34" s="20">
        <v>185008</v>
      </c>
      <c r="N34" s="20">
        <v>0</v>
      </c>
      <c r="P34" s="20">
        <v>206104</v>
      </c>
      <c r="R34" s="20">
        <v>1184704</v>
      </c>
      <c r="T34" s="20">
        <v>128509</v>
      </c>
      <c r="V34" s="29">
        <v>33450278</v>
      </c>
      <c r="X34" s="8" t="str">
        <f t="shared" si="0"/>
        <v>No</v>
      </c>
      <c r="Z34" s="21"/>
      <c r="AC34" s="28"/>
    </row>
    <row r="35" spans="1:29">
      <c r="A35" s="8" t="s">
        <v>1031</v>
      </c>
      <c r="B35" s="8" t="s">
        <v>1032</v>
      </c>
      <c r="C35" s="8" t="s">
        <v>91</v>
      </c>
      <c r="D35" s="185">
        <v>9095</v>
      </c>
      <c r="E35" s="188">
        <v>90095</v>
      </c>
      <c r="F35" s="8" t="s">
        <v>125</v>
      </c>
      <c r="G35" s="8" t="s">
        <v>84</v>
      </c>
      <c r="H35" s="6">
        <v>2956746</v>
      </c>
      <c r="I35" s="12">
        <v>727</v>
      </c>
      <c r="J35" s="20">
        <v>0</v>
      </c>
      <c r="L35" s="20">
        <v>0</v>
      </c>
      <c r="N35" s="20">
        <v>0</v>
      </c>
      <c r="P35" s="20">
        <v>0</v>
      </c>
      <c r="R35" s="20">
        <v>3820540</v>
      </c>
      <c r="T35" s="20">
        <v>0</v>
      </c>
      <c r="V35" s="29">
        <v>3820540</v>
      </c>
      <c r="X35" s="8" t="str">
        <f t="shared" si="0"/>
        <v>No</v>
      </c>
      <c r="Z35" s="21"/>
      <c r="AC35" s="28"/>
    </row>
    <row r="36" spans="1:29">
      <c r="A36" s="8" t="s">
        <v>2306</v>
      </c>
      <c r="B36" s="8" t="s">
        <v>1466</v>
      </c>
      <c r="C36" s="8" t="s">
        <v>106</v>
      </c>
      <c r="D36" s="185" t="s">
        <v>2307</v>
      </c>
      <c r="E36" s="188" t="s">
        <v>2308</v>
      </c>
      <c r="F36" s="8" t="s">
        <v>157</v>
      </c>
      <c r="G36" s="8" t="s">
        <v>147</v>
      </c>
      <c r="H36" s="6">
        <v>0</v>
      </c>
      <c r="I36" s="12">
        <v>715</v>
      </c>
      <c r="J36" s="20">
        <v>0</v>
      </c>
      <c r="L36" s="20">
        <v>47815</v>
      </c>
      <c r="N36" s="20">
        <v>10067517</v>
      </c>
      <c r="P36" s="20">
        <v>860542</v>
      </c>
      <c r="R36" s="20">
        <v>0</v>
      </c>
      <c r="T36" s="20">
        <v>239840</v>
      </c>
      <c r="V36" s="29">
        <v>11215714</v>
      </c>
      <c r="X36" s="8" t="str">
        <f t="shared" si="0"/>
        <v>No</v>
      </c>
      <c r="Z36" s="21"/>
      <c r="AC36" s="28"/>
    </row>
    <row r="37" spans="1:29">
      <c r="A37" s="8" t="s">
        <v>4769</v>
      </c>
      <c r="B37" s="8" t="s">
        <v>4770</v>
      </c>
      <c r="C37" s="8" t="s">
        <v>91</v>
      </c>
      <c r="D37" s="185">
        <v>9013</v>
      </c>
      <c r="E37" s="188">
        <v>90013</v>
      </c>
      <c r="F37" s="8" t="s">
        <v>88</v>
      </c>
      <c r="G37" s="8" t="s">
        <v>84</v>
      </c>
      <c r="H37" s="6">
        <v>1664496</v>
      </c>
      <c r="I37" s="12">
        <v>654</v>
      </c>
      <c r="J37" s="20">
        <v>31059996</v>
      </c>
      <c r="L37" s="20">
        <v>112554028</v>
      </c>
      <c r="N37" s="20">
        <v>76355</v>
      </c>
      <c r="P37" s="20">
        <v>187587</v>
      </c>
      <c r="R37" s="20">
        <v>9178762</v>
      </c>
      <c r="T37" s="20">
        <v>0</v>
      </c>
      <c r="V37" s="29">
        <v>153056728</v>
      </c>
      <c r="X37" s="8" t="str">
        <f t="shared" si="0"/>
        <v>No</v>
      </c>
      <c r="Z37" s="21"/>
      <c r="AC37" s="28"/>
    </row>
    <row r="38" spans="1:29">
      <c r="A38" s="8" t="s">
        <v>85</v>
      </c>
      <c r="B38" s="8" t="s">
        <v>86</v>
      </c>
      <c r="C38" s="8" t="s">
        <v>87</v>
      </c>
      <c r="D38" s="185">
        <v>29</v>
      </c>
      <c r="E38" s="188">
        <v>29</v>
      </c>
      <c r="F38" s="8" t="s">
        <v>88</v>
      </c>
      <c r="G38" s="8" t="s">
        <v>84</v>
      </c>
      <c r="H38" s="6">
        <v>3059393</v>
      </c>
      <c r="I38" s="12">
        <v>621</v>
      </c>
      <c r="J38" s="20">
        <v>16865436</v>
      </c>
      <c r="L38" s="20">
        <v>8347598</v>
      </c>
      <c r="N38" s="20">
        <v>0</v>
      </c>
      <c r="P38" s="20">
        <v>0</v>
      </c>
      <c r="R38" s="20">
        <v>320683</v>
      </c>
      <c r="T38" s="20">
        <v>0</v>
      </c>
      <c r="V38" s="29">
        <v>25533717</v>
      </c>
      <c r="X38" s="8" t="str">
        <f t="shared" si="0"/>
        <v>No</v>
      </c>
      <c r="Z38" s="21"/>
      <c r="AC38" s="28"/>
    </row>
    <row r="39" spans="1:29">
      <c r="A39" s="8" t="s">
        <v>4164</v>
      </c>
      <c r="B39" s="8" t="s">
        <v>4165</v>
      </c>
      <c r="C39" s="8" t="s">
        <v>171</v>
      </c>
      <c r="D39" s="185">
        <v>4035</v>
      </c>
      <c r="E39" s="188">
        <v>40035</v>
      </c>
      <c r="F39" s="8" t="s">
        <v>88</v>
      </c>
      <c r="G39" s="8" t="s">
        <v>84</v>
      </c>
      <c r="H39" s="6">
        <v>1510516</v>
      </c>
      <c r="I39" s="12">
        <v>610</v>
      </c>
      <c r="J39" s="20">
        <v>31819234</v>
      </c>
      <c r="L39" s="20">
        <v>1326727</v>
      </c>
      <c r="N39" s="20">
        <v>399265</v>
      </c>
      <c r="P39" s="20">
        <v>3333073</v>
      </c>
      <c r="R39" s="20">
        <v>0</v>
      </c>
      <c r="T39" s="20">
        <v>142928</v>
      </c>
      <c r="V39" s="29">
        <v>37021227</v>
      </c>
      <c r="X39" s="8" t="str">
        <f t="shared" si="0"/>
        <v>No</v>
      </c>
      <c r="Z39" s="21"/>
      <c r="AC39" s="28"/>
    </row>
    <row r="40" spans="1:29">
      <c r="A40" s="8" t="s">
        <v>4802</v>
      </c>
      <c r="B40" s="8" t="s">
        <v>4803</v>
      </c>
      <c r="C40" s="8" t="s">
        <v>141</v>
      </c>
      <c r="D40" s="185">
        <v>3070</v>
      </c>
      <c r="E40" s="188">
        <v>30070</v>
      </c>
      <c r="F40" s="8" t="s">
        <v>88</v>
      </c>
      <c r="G40" s="8" t="s">
        <v>84</v>
      </c>
      <c r="H40" s="6">
        <v>4586770</v>
      </c>
      <c r="I40" s="12">
        <v>609</v>
      </c>
      <c r="J40" s="20">
        <v>4135525</v>
      </c>
      <c r="L40" s="20">
        <v>450182</v>
      </c>
      <c r="N40" s="20">
        <v>0</v>
      </c>
      <c r="P40" s="20">
        <v>0</v>
      </c>
      <c r="R40" s="20">
        <v>68004</v>
      </c>
      <c r="T40" s="20">
        <v>0</v>
      </c>
      <c r="V40" s="29">
        <v>4653711</v>
      </c>
      <c r="X40" s="8" t="str">
        <f t="shared" si="0"/>
        <v>No</v>
      </c>
      <c r="Z40" s="21"/>
      <c r="AC40" s="28"/>
    </row>
    <row r="41" spans="1:29">
      <c r="A41" s="8" t="s">
        <v>4144</v>
      </c>
      <c r="B41" s="8" t="s">
        <v>727</v>
      </c>
      <c r="C41" s="8" t="s">
        <v>39</v>
      </c>
      <c r="D41" s="185">
        <v>9032</v>
      </c>
      <c r="E41" s="188">
        <v>90032</v>
      </c>
      <c r="F41" s="8" t="s">
        <v>83</v>
      </c>
      <c r="G41" s="8" t="s">
        <v>84</v>
      </c>
      <c r="H41" s="6">
        <v>3629114</v>
      </c>
      <c r="I41" s="12">
        <v>562</v>
      </c>
      <c r="J41" s="20">
        <v>54871193</v>
      </c>
      <c r="L41" s="20">
        <v>5056087</v>
      </c>
      <c r="N41" s="20">
        <v>0</v>
      </c>
      <c r="P41" s="20">
        <v>548200</v>
      </c>
      <c r="R41" s="20">
        <v>0</v>
      </c>
      <c r="T41" s="20">
        <v>0</v>
      </c>
      <c r="V41" s="29">
        <v>60475480</v>
      </c>
      <c r="X41" s="8" t="str">
        <f t="shared" si="0"/>
        <v>No</v>
      </c>
      <c r="Z41" s="21"/>
      <c r="AC41" s="28"/>
    </row>
    <row r="42" spans="1:29">
      <c r="A42" s="8" t="s">
        <v>417</v>
      </c>
      <c r="B42" s="8" t="s">
        <v>418</v>
      </c>
      <c r="C42" s="8" t="s">
        <v>91</v>
      </c>
      <c r="D42" s="185">
        <v>9003</v>
      </c>
      <c r="E42" s="188">
        <v>90003</v>
      </c>
      <c r="F42" s="8" t="s">
        <v>88</v>
      </c>
      <c r="G42" s="8" t="s">
        <v>84</v>
      </c>
      <c r="H42" s="6">
        <v>3281212</v>
      </c>
      <c r="I42" s="12">
        <v>559</v>
      </c>
      <c r="J42" s="20">
        <v>46131746</v>
      </c>
      <c r="L42" s="20">
        <v>112169064</v>
      </c>
      <c r="N42" s="20">
        <v>0</v>
      </c>
      <c r="P42" s="20">
        <v>391824</v>
      </c>
      <c r="R42" s="20">
        <v>2577847</v>
      </c>
      <c r="T42" s="20">
        <v>14309305</v>
      </c>
      <c r="V42" s="29">
        <v>175579786</v>
      </c>
      <c r="X42" s="8" t="str">
        <f t="shared" si="0"/>
        <v>No</v>
      </c>
      <c r="Z42" s="21"/>
      <c r="AC42" s="28"/>
    </row>
    <row r="43" spans="1:29">
      <c r="A43" s="8" t="s">
        <v>2077</v>
      </c>
      <c r="B43" s="8" t="s">
        <v>372</v>
      </c>
      <c r="C43" s="8" t="s">
        <v>79</v>
      </c>
      <c r="D43" s="185">
        <v>9045</v>
      </c>
      <c r="E43" s="188">
        <v>90045</v>
      </c>
      <c r="F43" s="8" t="s">
        <v>88</v>
      </c>
      <c r="G43" s="8" t="s">
        <v>84</v>
      </c>
      <c r="H43" s="6">
        <v>1886011</v>
      </c>
      <c r="I43" s="12">
        <v>557</v>
      </c>
      <c r="J43" s="20">
        <v>29220417</v>
      </c>
      <c r="L43" s="20">
        <v>8353495</v>
      </c>
      <c r="N43" s="20">
        <v>0</v>
      </c>
      <c r="P43" s="20">
        <v>1593359</v>
      </c>
      <c r="R43" s="20">
        <v>32680675</v>
      </c>
      <c r="T43" s="20">
        <v>124515</v>
      </c>
      <c r="V43" s="29">
        <v>71972461</v>
      </c>
      <c r="X43" s="8" t="str">
        <f t="shared" si="0"/>
        <v>No</v>
      </c>
      <c r="Z43" s="21"/>
      <c r="AC43" s="28"/>
    </row>
    <row r="44" spans="1:29">
      <c r="A44" s="8" t="s">
        <v>449</v>
      </c>
      <c r="B44" s="8" t="s">
        <v>450</v>
      </c>
      <c r="C44" s="8" t="s">
        <v>91</v>
      </c>
      <c r="D44" s="185">
        <v>9230</v>
      </c>
      <c r="E44" s="188">
        <v>90230</v>
      </c>
      <c r="F44" s="8" t="s">
        <v>83</v>
      </c>
      <c r="G44" s="8" t="s">
        <v>84</v>
      </c>
      <c r="H44" s="6">
        <v>87941</v>
      </c>
      <c r="I44" s="12">
        <v>552</v>
      </c>
      <c r="J44" s="20">
        <v>0</v>
      </c>
      <c r="L44" s="20">
        <v>0</v>
      </c>
      <c r="N44" s="20">
        <v>0</v>
      </c>
      <c r="P44" s="20">
        <v>16940</v>
      </c>
      <c r="R44" s="20">
        <v>0</v>
      </c>
      <c r="T44" s="20">
        <v>0</v>
      </c>
      <c r="V44" s="29">
        <v>16940</v>
      </c>
      <c r="X44" s="8" t="str">
        <f t="shared" si="0"/>
        <v>No</v>
      </c>
      <c r="Z44" s="21"/>
      <c r="AC44" s="28"/>
    </row>
    <row r="45" spans="1:29">
      <c r="A45" s="8" t="s">
        <v>2977</v>
      </c>
      <c r="B45" s="8" t="s">
        <v>2978</v>
      </c>
      <c r="C45" s="8" t="s">
        <v>87</v>
      </c>
      <c r="D45" s="185">
        <v>3</v>
      </c>
      <c r="E45" s="188">
        <v>3</v>
      </c>
      <c r="F45" s="8" t="s">
        <v>88</v>
      </c>
      <c r="G45" s="8" t="s">
        <v>84</v>
      </c>
      <c r="H45" s="6">
        <v>3059393</v>
      </c>
      <c r="I45" s="12">
        <v>533</v>
      </c>
      <c r="J45" s="20">
        <v>1064050</v>
      </c>
      <c r="L45" s="20">
        <v>47016</v>
      </c>
      <c r="N45" s="20">
        <v>0</v>
      </c>
      <c r="P45" s="20">
        <v>0</v>
      </c>
      <c r="R45" s="20">
        <v>0</v>
      </c>
      <c r="T45" s="20">
        <v>1020956</v>
      </c>
      <c r="V45" s="29">
        <v>2132022</v>
      </c>
      <c r="X45" s="8" t="str">
        <f t="shared" si="0"/>
        <v>No</v>
      </c>
      <c r="Z45" s="21"/>
      <c r="AC45" s="28"/>
    </row>
    <row r="46" spans="1:29">
      <c r="A46" s="8" t="s">
        <v>6511</v>
      </c>
      <c r="B46" s="8" t="s">
        <v>728</v>
      </c>
      <c r="C46" s="8" t="s">
        <v>178</v>
      </c>
      <c r="D46" s="185">
        <v>5193</v>
      </c>
      <c r="E46" s="188">
        <v>50193</v>
      </c>
      <c r="F46" s="8" t="s">
        <v>183</v>
      </c>
      <c r="G46" s="8" t="s">
        <v>84</v>
      </c>
      <c r="H46" s="6">
        <v>3734090</v>
      </c>
      <c r="I46" s="12">
        <v>523</v>
      </c>
      <c r="J46" s="20">
        <v>0</v>
      </c>
      <c r="L46" s="20">
        <v>0</v>
      </c>
      <c r="N46" s="20">
        <v>0</v>
      </c>
      <c r="P46" s="20">
        <v>0</v>
      </c>
      <c r="R46" s="20">
        <v>0</v>
      </c>
      <c r="T46" s="20">
        <v>0</v>
      </c>
      <c r="V46" s="29">
        <v>0</v>
      </c>
      <c r="X46" s="8" t="str">
        <f t="shared" si="0"/>
        <v>No</v>
      </c>
      <c r="Z46" s="21"/>
      <c r="AC46" s="28"/>
    </row>
    <row r="47" spans="1:29">
      <c r="A47" s="8" t="s">
        <v>2844</v>
      </c>
      <c r="B47" s="8" t="s">
        <v>412</v>
      </c>
      <c r="C47" s="8" t="s">
        <v>178</v>
      </c>
      <c r="D47" s="185">
        <v>5119</v>
      </c>
      <c r="E47" s="188">
        <v>50119</v>
      </c>
      <c r="F47" s="8" t="s">
        <v>83</v>
      </c>
      <c r="G47" s="8" t="s">
        <v>84</v>
      </c>
      <c r="H47" s="6">
        <v>3734090</v>
      </c>
      <c r="I47" s="12">
        <v>519</v>
      </c>
      <c r="J47" s="20">
        <v>14574694</v>
      </c>
      <c r="L47" s="20">
        <v>2107303</v>
      </c>
      <c r="N47" s="20">
        <v>0</v>
      </c>
      <c r="P47" s="20">
        <v>1369607</v>
      </c>
      <c r="R47" s="20">
        <v>0</v>
      </c>
      <c r="T47" s="20">
        <v>0</v>
      </c>
      <c r="V47" s="29">
        <v>18051604</v>
      </c>
      <c r="X47" s="8" t="str">
        <f t="shared" si="0"/>
        <v>No</v>
      </c>
      <c r="Z47" s="21"/>
      <c r="AC47" s="28"/>
    </row>
    <row r="48" spans="1:29">
      <c r="A48" s="8" t="s">
        <v>2961</v>
      </c>
      <c r="B48" s="8" t="s">
        <v>100</v>
      </c>
      <c r="C48" s="8" t="s">
        <v>46</v>
      </c>
      <c r="D48" s="185">
        <v>5155</v>
      </c>
      <c r="E48" s="188">
        <v>50155</v>
      </c>
      <c r="F48" s="8" t="s">
        <v>98</v>
      </c>
      <c r="G48" s="8" t="s">
        <v>84</v>
      </c>
      <c r="H48" s="6">
        <v>2650890</v>
      </c>
      <c r="I48" s="12">
        <v>499</v>
      </c>
      <c r="J48" s="20">
        <v>8557314</v>
      </c>
      <c r="L48" s="20">
        <v>0</v>
      </c>
      <c r="N48" s="20">
        <v>0</v>
      </c>
      <c r="P48" s="20">
        <v>0</v>
      </c>
      <c r="R48" s="20">
        <v>0</v>
      </c>
      <c r="T48" s="20">
        <v>0</v>
      </c>
      <c r="V48" s="29">
        <v>8557314</v>
      </c>
      <c r="X48" s="8" t="str">
        <f t="shared" si="0"/>
        <v>No</v>
      </c>
      <c r="Z48" s="21"/>
      <c r="AC48" s="28"/>
    </row>
    <row r="49" spans="1:29">
      <c r="A49" s="8" t="s">
        <v>229</v>
      </c>
      <c r="B49" s="8" t="s">
        <v>230</v>
      </c>
      <c r="C49" s="8" t="s">
        <v>171</v>
      </c>
      <c r="D49" s="185">
        <v>4029</v>
      </c>
      <c r="E49" s="188">
        <v>40029</v>
      </c>
      <c r="F49" s="8" t="s">
        <v>83</v>
      </c>
      <c r="G49" s="8" t="s">
        <v>84</v>
      </c>
      <c r="H49" s="6">
        <v>5502379</v>
      </c>
      <c r="I49" s="12">
        <v>494</v>
      </c>
      <c r="J49" s="20">
        <v>12385208</v>
      </c>
      <c r="L49" s="20">
        <v>1175818</v>
      </c>
      <c r="N49" s="20">
        <v>0</v>
      </c>
      <c r="P49" s="20">
        <v>0</v>
      </c>
      <c r="R49" s="20">
        <v>0</v>
      </c>
      <c r="T49" s="20">
        <v>174857</v>
      </c>
      <c r="V49" s="29">
        <v>13735883</v>
      </c>
      <c r="X49" s="8" t="str">
        <f t="shared" si="0"/>
        <v>No</v>
      </c>
      <c r="Z49" s="21"/>
      <c r="AC49" s="28"/>
    </row>
    <row r="50" spans="1:29">
      <c r="A50" s="8" t="s">
        <v>5101</v>
      </c>
      <c r="B50" s="8" t="s">
        <v>2836</v>
      </c>
      <c r="C50" s="8" t="s">
        <v>466</v>
      </c>
      <c r="D50" s="185">
        <v>5015</v>
      </c>
      <c r="E50" s="188">
        <v>50015</v>
      </c>
      <c r="F50" s="8" t="s">
        <v>88</v>
      </c>
      <c r="G50" s="8" t="s">
        <v>84</v>
      </c>
      <c r="H50" s="6">
        <v>1780673</v>
      </c>
      <c r="I50" s="12">
        <v>487</v>
      </c>
      <c r="J50" s="20">
        <v>37641178</v>
      </c>
      <c r="L50" s="20">
        <v>9286568</v>
      </c>
      <c r="N50" s="20">
        <v>0</v>
      </c>
      <c r="P50" s="20">
        <v>1095851</v>
      </c>
      <c r="R50" s="20">
        <v>949009</v>
      </c>
      <c r="T50" s="20">
        <v>0</v>
      </c>
      <c r="V50" s="29">
        <v>48972606</v>
      </c>
      <c r="X50" s="8" t="str">
        <f t="shared" si="0"/>
        <v>No</v>
      </c>
      <c r="Z50" s="21"/>
      <c r="AC50" s="28"/>
    </row>
    <row r="51" spans="1:29">
      <c r="A51" s="8" t="s">
        <v>468</v>
      </c>
      <c r="B51" s="8" t="s">
        <v>469</v>
      </c>
      <c r="C51" s="8" t="s">
        <v>106</v>
      </c>
      <c r="D51" s="185">
        <v>7006</v>
      </c>
      <c r="E51" s="188">
        <v>70006</v>
      </c>
      <c r="F51" s="8" t="s">
        <v>88</v>
      </c>
      <c r="G51" s="8" t="s">
        <v>84</v>
      </c>
      <c r="H51" s="6">
        <v>2150706</v>
      </c>
      <c r="I51" s="12">
        <v>482</v>
      </c>
      <c r="J51" s="20">
        <v>39635607</v>
      </c>
      <c r="L51" s="20">
        <v>7179304</v>
      </c>
      <c r="N51" s="20">
        <v>0</v>
      </c>
      <c r="P51" s="20">
        <v>1892584</v>
      </c>
      <c r="R51" s="20">
        <v>1884645</v>
      </c>
      <c r="T51" s="20">
        <v>106313</v>
      </c>
      <c r="V51" s="29">
        <v>50698453</v>
      </c>
      <c r="X51" s="8" t="str">
        <f t="shared" si="0"/>
        <v>No</v>
      </c>
      <c r="Z51" s="21"/>
      <c r="AC51" s="28"/>
    </row>
    <row r="52" spans="1:29">
      <c r="A52" s="8" t="s">
        <v>1799</v>
      </c>
      <c r="B52" s="8" t="s">
        <v>207</v>
      </c>
      <c r="C52" s="8" t="s">
        <v>1800</v>
      </c>
      <c r="D52" s="185">
        <v>3075</v>
      </c>
      <c r="E52" s="188">
        <v>30075</v>
      </c>
      <c r="F52" s="8" t="s">
        <v>88</v>
      </c>
      <c r="G52" s="8" t="s">
        <v>84</v>
      </c>
      <c r="H52" s="6">
        <v>5441567</v>
      </c>
      <c r="I52" s="12">
        <v>451</v>
      </c>
      <c r="J52" s="20">
        <v>13033070</v>
      </c>
      <c r="L52" s="20">
        <v>3618429</v>
      </c>
      <c r="N52" s="20">
        <v>588169</v>
      </c>
      <c r="P52" s="20">
        <v>317428</v>
      </c>
      <c r="R52" s="20">
        <v>0</v>
      </c>
      <c r="T52" s="20">
        <v>943876</v>
      </c>
      <c r="V52" s="29">
        <v>18500972</v>
      </c>
      <c r="X52" s="8" t="str">
        <f t="shared" si="0"/>
        <v>No</v>
      </c>
      <c r="Z52" s="21"/>
      <c r="AC52" s="28"/>
    </row>
    <row r="53" spans="1:29">
      <c r="A53" s="8" t="s">
        <v>6512</v>
      </c>
      <c r="B53" s="8" t="s">
        <v>727</v>
      </c>
      <c r="C53" s="8" t="s">
        <v>39</v>
      </c>
      <c r="D53" s="185">
        <v>9136</v>
      </c>
      <c r="E53" s="188">
        <v>90136</v>
      </c>
      <c r="F53" s="8" t="s">
        <v>88</v>
      </c>
      <c r="G53" s="8" t="s">
        <v>84</v>
      </c>
      <c r="H53" s="6">
        <v>3629114</v>
      </c>
      <c r="I53" s="12">
        <v>434</v>
      </c>
      <c r="J53" s="20">
        <v>14231945</v>
      </c>
      <c r="L53" s="20">
        <v>995588</v>
      </c>
      <c r="N53" s="20">
        <v>477837</v>
      </c>
      <c r="P53" s="20">
        <v>810170</v>
      </c>
      <c r="R53" s="20">
        <v>3492578</v>
      </c>
      <c r="T53" s="20">
        <v>0</v>
      </c>
      <c r="V53" s="29">
        <v>20008118</v>
      </c>
      <c r="X53" s="8" t="str">
        <f t="shared" si="0"/>
        <v>No</v>
      </c>
      <c r="Z53" s="21"/>
      <c r="AC53" s="28"/>
    </row>
    <row r="54" spans="1:29">
      <c r="A54" s="8" t="s">
        <v>4085</v>
      </c>
      <c r="B54" s="8" t="s">
        <v>4086</v>
      </c>
      <c r="C54" s="8" t="s">
        <v>87</v>
      </c>
      <c r="D54" s="185">
        <v>18</v>
      </c>
      <c r="E54" s="188">
        <v>18</v>
      </c>
      <c r="F54" s="8" t="s">
        <v>88</v>
      </c>
      <c r="G54" s="8" t="s">
        <v>84</v>
      </c>
      <c r="H54" s="6">
        <v>210975</v>
      </c>
      <c r="I54" s="12">
        <v>431</v>
      </c>
      <c r="J54" s="20">
        <v>1205336</v>
      </c>
      <c r="L54" s="20">
        <v>0</v>
      </c>
      <c r="N54" s="20">
        <v>0</v>
      </c>
      <c r="P54" s="20">
        <v>0</v>
      </c>
      <c r="R54" s="20">
        <v>0</v>
      </c>
      <c r="T54" s="20">
        <v>0</v>
      </c>
      <c r="V54" s="29">
        <v>1205336</v>
      </c>
      <c r="X54" s="8" t="str">
        <f t="shared" si="0"/>
        <v>No</v>
      </c>
      <c r="Z54" s="21"/>
      <c r="AC54" s="28"/>
    </row>
    <row r="55" spans="1:29">
      <c r="A55" s="8" t="s">
        <v>169</v>
      </c>
      <c r="B55" s="8" t="s">
        <v>170</v>
      </c>
      <c r="C55" s="8" t="s">
        <v>171</v>
      </c>
      <c r="D55" s="185">
        <v>4037</v>
      </c>
      <c r="E55" s="188">
        <v>40037</v>
      </c>
      <c r="F55" s="8" t="s">
        <v>83</v>
      </c>
      <c r="G55" s="8" t="s">
        <v>84</v>
      </c>
      <c r="H55" s="6">
        <v>5502379</v>
      </c>
      <c r="I55" s="12">
        <v>431</v>
      </c>
      <c r="J55" s="20">
        <v>12630386</v>
      </c>
      <c r="L55" s="20">
        <v>0</v>
      </c>
      <c r="N55" s="20">
        <v>312878</v>
      </c>
      <c r="P55" s="20">
        <v>53943</v>
      </c>
      <c r="R55" s="20">
        <v>0</v>
      </c>
      <c r="T55" s="20">
        <v>338000</v>
      </c>
      <c r="V55" s="29">
        <v>13335207</v>
      </c>
      <c r="X55" s="8" t="str">
        <f t="shared" si="0"/>
        <v>No</v>
      </c>
      <c r="Z55" s="21"/>
      <c r="AC55" s="28"/>
    </row>
    <row r="56" spans="1:29">
      <c r="A56" s="8" t="s">
        <v>3383</v>
      </c>
      <c r="B56" s="8" t="s">
        <v>3384</v>
      </c>
      <c r="C56" s="8" t="s">
        <v>58</v>
      </c>
      <c r="D56" s="185">
        <v>5008</v>
      </c>
      <c r="E56" s="188">
        <v>50008</v>
      </c>
      <c r="F56" s="8" t="s">
        <v>83</v>
      </c>
      <c r="G56" s="8" t="s">
        <v>84</v>
      </c>
      <c r="H56" s="6">
        <v>1376476</v>
      </c>
      <c r="I56" s="12">
        <v>422</v>
      </c>
      <c r="J56" s="20">
        <v>14905641</v>
      </c>
      <c r="L56" s="20">
        <v>7798075</v>
      </c>
      <c r="N56" s="20">
        <v>0</v>
      </c>
      <c r="P56" s="20">
        <v>390530</v>
      </c>
      <c r="R56" s="20">
        <v>4060791</v>
      </c>
      <c r="T56" s="20">
        <v>109385</v>
      </c>
      <c r="V56" s="29">
        <v>27264422</v>
      </c>
      <c r="X56" s="8" t="str">
        <f t="shared" si="0"/>
        <v>No</v>
      </c>
      <c r="Z56" s="21"/>
      <c r="AC56" s="28"/>
    </row>
    <row r="57" spans="1:29">
      <c r="A57" s="8" t="s">
        <v>4797</v>
      </c>
      <c r="B57" s="8" t="s">
        <v>492</v>
      </c>
      <c r="C57" s="8" t="s">
        <v>235</v>
      </c>
      <c r="D57" s="185">
        <v>4008</v>
      </c>
      <c r="E57" s="188">
        <v>40008</v>
      </c>
      <c r="F57" s="8" t="s">
        <v>83</v>
      </c>
      <c r="G57" s="8" t="s">
        <v>84</v>
      </c>
      <c r="H57" s="6">
        <v>1249442</v>
      </c>
      <c r="I57" s="12">
        <v>419</v>
      </c>
      <c r="J57" s="20">
        <v>24634676</v>
      </c>
      <c r="L57" s="20">
        <v>126582134</v>
      </c>
      <c r="N57" s="20">
        <v>0</v>
      </c>
      <c r="P57" s="20">
        <v>66103898</v>
      </c>
      <c r="R57" s="20">
        <v>0</v>
      </c>
      <c r="T57" s="20">
        <v>332885</v>
      </c>
      <c r="V57" s="29">
        <v>217653593</v>
      </c>
      <c r="X57" s="8" t="str">
        <f t="shared" si="0"/>
        <v>No</v>
      </c>
      <c r="Z57" s="21"/>
      <c r="AC57" s="28"/>
    </row>
    <row r="58" spans="1:29">
      <c r="A58" s="8" t="s">
        <v>445</v>
      </c>
      <c r="B58" s="8" t="s">
        <v>430</v>
      </c>
      <c r="C58" s="8" t="s">
        <v>91</v>
      </c>
      <c r="D58" s="185">
        <v>9009</v>
      </c>
      <c r="E58" s="188">
        <v>90009</v>
      </c>
      <c r="F58" s="8" t="s">
        <v>88</v>
      </c>
      <c r="G58" s="8" t="s">
        <v>84</v>
      </c>
      <c r="H58" s="6">
        <v>3281212</v>
      </c>
      <c r="I58" s="12">
        <v>404</v>
      </c>
      <c r="J58" s="20">
        <v>18391945</v>
      </c>
      <c r="L58" s="20">
        <v>1528673</v>
      </c>
      <c r="N58" s="20">
        <v>154508</v>
      </c>
      <c r="P58" s="20">
        <v>144203</v>
      </c>
      <c r="R58" s="20">
        <v>143836</v>
      </c>
      <c r="T58" s="20">
        <v>0</v>
      </c>
      <c r="V58" s="29">
        <v>20363165</v>
      </c>
      <c r="X58" s="8" t="str">
        <f t="shared" si="0"/>
        <v>No</v>
      </c>
      <c r="Z58" s="21"/>
      <c r="AC58" s="28"/>
    </row>
    <row r="59" spans="1:29">
      <c r="A59" s="8" t="s">
        <v>726</v>
      </c>
      <c r="B59" s="8" t="s">
        <v>727</v>
      </c>
      <c r="C59" s="8" t="s">
        <v>39</v>
      </c>
      <c r="D59" s="185">
        <v>9169</v>
      </c>
      <c r="E59" s="188">
        <v>90169</v>
      </c>
      <c r="F59" s="8" t="s">
        <v>183</v>
      </c>
      <c r="G59" s="8" t="s">
        <v>84</v>
      </c>
      <c r="H59" s="6">
        <v>3629114</v>
      </c>
      <c r="I59" s="12">
        <v>398</v>
      </c>
      <c r="J59" s="20">
        <v>0</v>
      </c>
      <c r="L59" s="20">
        <v>0</v>
      </c>
      <c r="N59" s="20">
        <v>0</v>
      </c>
      <c r="P59" s="20">
        <v>0</v>
      </c>
      <c r="R59" s="20">
        <v>0</v>
      </c>
      <c r="T59" s="20">
        <v>0</v>
      </c>
      <c r="V59" s="29">
        <v>0</v>
      </c>
      <c r="X59" s="8" t="str">
        <f t="shared" si="0"/>
        <v>No</v>
      </c>
      <c r="Z59" s="21"/>
      <c r="AC59" s="28"/>
    </row>
    <row r="60" spans="1:29">
      <c r="A60" s="8" t="s">
        <v>5180</v>
      </c>
      <c r="B60" s="8" t="s">
        <v>416</v>
      </c>
      <c r="C60" s="8" t="s">
        <v>87</v>
      </c>
      <c r="D60" s="185">
        <v>40</v>
      </c>
      <c r="E60" s="188">
        <v>40</v>
      </c>
      <c r="F60" s="8" t="s">
        <v>88</v>
      </c>
      <c r="G60" s="8" t="s">
        <v>84</v>
      </c>
      <c r="H60" s="6">
        <v>3059393</v>
      </c>
      <c r="I60" s="12">
        <v>378</v>
      </c>
      <c r="J60" s="20">
        <v>27611101</v>
      </c>
      <c r="L60" s="20">
        <v>14150817</v>
      </c>
      <c r="N60" s="20">
        <v>0</v>
      </c>
      <c r="P60" s="20">
        <v>2759565</v>
      </c>
      <c r="R60" s="20">
        <v>0</v>
      </c>
      <c r="T60" s="20">
        <v>51434518</v>
      </c>
      <c r="V60" s="29">
        <v>95956001</v>
      </c>
      <c r="X60" s="8" t="str">
        <f t="shared" si="0"/>
        <v>No</v>
      </c>
      <c r="Z60" s="21"/>
      <c r="AC60" s="28"/>
    </row>
    <row r="61" spans="1:29">
      <c r="A61" s="8" t="s">
        <v>5102</v>
      </c>
      <c r="B61" s="8" t="s">
        <v>5103</v>
      </c>
      <c r="C61" s="8" t="s">
        <v>141</v>
      </c>
      <c r="D61" s="185">
        <v>3083</v>
      </c>
      <c r="E61" s="188">
        <v>30083</v>
      </c>
      <c r="F61" s="8" t="s">
        <v>88</v>
      </c>
      <c r="G61" s="8" t="s">
        <v>84</v>
      </c>
      <c r="H61" s="6">
        <v>1439666</v>
      </c>
      <c r="I61" s="12">
        <v>375</v>
      </c>
      <c r="J61" s="20">
        <v>24193010</v>
      </c>
      <c r="L61" s="20">
        <v>2001763</v>
      </c>
      <c r="N61" s="20">
        <v>0</v>
      </c>
      <c r="P61" s="20">
        <v>481465</v>
      </c>
      <c r="R61" s="20">
        <v>1148319</v>
      </c>
      <c r="T61" s="20">
        <v>0</v>
      </c>
      <c r="V61" s="29">
        <v>27824557</v>
      </c>
      <c r="X61" s="8" t="str">
        <f t="shared" si="0"/>
        <v>No</v>
      </c>
      <c r="Z61" s="21"/>
      <c r="AC61" s="28"/>
    </row>
    <row r="62" spans="1:29">
      <c r="A62" s="8" t="s">
        <v>1152</v>
      </c>
      <c r="B62" s="8" t="s">
        <v>1153</v>
      </c>
      <c r="C62" s="8" t="s">
        <v>91</v>
      </c>
      <c r="D62" s="185">
        <v>9147</v>
      </c>
      <c r="E62" s="188">
        <v>90147</v>
      </c>
      <c r="F62" s="8" t="s">
        <v>83</v>
      </c>
      <c r="G62" s="8" t="s">
        <v>84</v>
      </c>
      <c r="H62" s="6">
        <v>12150996</v>
      </c>
      <c r="I62" s="12">
        <v>357</v>
      </c>
      <c r="J62" s="20">
        <v>2430549</v>
      </c>
      <c r="L62" s="20">
        <v>0</v>
      </c>
      <c r="N62" s="20">
        <v>0</v>
      </c>
      <c r="P62" s="20">
        <v>0</v>
      </c>
      <c r="R62" s="20">
        <v>0</v>
      </c>
      <c r="T62" s="20">
        <v>0</v>
      </c>
      <c r="V62" s="29">
        <v>2430549</v>
      </c>
      <c r="X62" s="8" t="str">
        <f t="shared" si="0"/>
        <v>No</v>
      </c>
      <c r="Z62" s="21"/>
      <c r="AC62" s="28"/>
    </row>
    <row r="63" spans="1:29">
      <c r="A63" s="8" t="s">
        <v>1949</v>
      </c>
      <c r="B63" s="8" t="s">
        <v>1932</v>
      </c>
      <c r="C63" s="8" t="s">
        <v>466</v>
      </c>
      <c r="D63" s="185">
        <v>5016</v>
      </c>
      <c r="E63" s="188">
        <v>50016</v>
      </c>
      <c r="F63" s="8" t="s">
        <v>88</v>
      </c>
      <c r="G63" s="8" t="s">
        <v>84</v>
      </c>
      <c r="H63" s="6">
        <v>1368035</v>
      </c>
      <c r="I63" s="12">
        <v>357</v>
      </c>
      <c r="J63" s="20">
        <v>9501729</v>
      </c>
      <c r="L63" s="20">
        <v>26744726</v>
      </c>
      <c r="N63" s="20">
        <v>0</v>
      </c>
      <c r="P63" s="20">
        <v>112616</v>
      </c>
      <c r="R63" s="20">
        <v>0</v>
      </c>
      <c r="T63" s="20">
        <v>0</v>
      </c>
      <c r="V63" s="29">
        <v>36359071</v>
      </c>
      <c r="X63" s="8" t="str">
        <f t="shared" si="0"/>
        <v>No</v>
      </c>
      <c r="Z63" s="21"/>
      <c r="AC63" s="28"/>
    </row>
    <row r="64" spans="1:29">
      <c r="A64" s="8" t="s">
        <v>3395</v>
      </c>
      <c r="B64" s="8" t="s">
        <v>3396</v>
      </c>
      <c r="C64" s="8" t="s">
        <v>42</v>
      </c>
      <c r="D64" s="185">
        <v>2004</v>
      </c>
      <c r="E64" s="188">
        <v>20004</v>
      </c>
      <c r="F64" s="8" t="s">
        <v>88</v>
      </c>
      <c r="G64" s="8" t="s">
        <v>84</v>
      </c>
      <c r="H64" s="6">
        <v>935906</v>
      </c>
      <c r="I64" s="12">
        <v>356</v>
      </c>
      <c r="J64" s="20">
        <v>23715806</v>
      </c>
      <c r="L64" s="20">
        <v>6372885</v>
      </c>
      <c r="N64" s="20">
        <v>72000</v>
      </c>
      <c r="P64" s="20">
        <v>233457</v>
      </c>
      <c r="R64" s="20">
        <v>0</v>
      </c>
      <c r="T64" s="20">
        <v>2800</v>
      </c>
      <c r="V64" s="29">
        <v>30396948</v>
      </c>
      <c r="X64" s="8" t="str">
        <f t="shared" si="0"/>
        <v>No</v>
      </c>
      <c r="Z64" s="21"/>
      <c r="AC64" s="28"/>
    </row>
    <row r="65" spans="1:29">
      <c r="A65" s="8" t="s">
        <v>2959</v>
      </c>
      <c r="B65" s="8" t="s">
        <v>2960</v>
      </c>
      <c r="C65" s="8" t="s">
        <v>466</v>
      </c>
      <c r="D65" s="185">
        <v>5012</v>
      </c>
      <c r="E65" s="188">
        <v>50012</v>
      </c>
      <c r="F65" s="8" t="s">
        <v>83</v>
      </c>
      <c r="G65" s="8" t="s">
        <v>84</v>
      </c>
      <c r="H65" s="6">
        <v>1624827</v>
      </c>
      <c r="I65" s="12">
        <v>348</v>
      </c>
      <c r="J65" s="20">
        <v>15163491</v>
      </c>
      <c r="L65" s="20">
        <v>0</v>
      </c>
      <c r="N65" s="20">
        <v>0</v>
      </c>
      <c r="P65" s="20">
        <v>936355</v>
      </c>
      <c r="R65" s="20">
        <v>0</v>
      </c>
      <c r="T65" s="20">
        <v>0</v>
      </c>
      <c r="V65" s="29">
        <v>16099846</v>
      </c>
      <c r="X65" s="8" t="str">
        <f t="shared" si="0"/>
        <v>No</v>
      </c>
      <c r="Z65" s="21"/>
      <c r="AC65" s="28"/>
    </row>
    <row r="66" spans="1:29">
      <c r="A66" s="8" t="s">
        <v>729</v>
      </c>
      <c r="B66" s="8" t="s">
        <v>730</v>
      </c>
      <c r="C66" s="8" t="s">
        <v>42</v>
      </c>
      <c r="D66" s="185">
        <v>2076</v>
      </c>
      <c r="E66" s="188">
        <v>20076</v>
      </c>
      <c r="F66" s="8" t="s">
        <v>83</v>
      </c>
      <c r="G66" s="8" t="s">
        <v>84</v>
      </c>
      <c r="H66" s="6">
        <v>18351295</v>
      </c>
      <c r="I66" s="12">
        <v>340</v>
      </c>
      <c r="J66" s="20">
        <v>12451724</v>
      </c>
      <c r="L66" s="20">
        <v>77592</v>
      </c>
      <c r="N66" s="20">
        <v>0</v>
      </c>
      <c r="P66" s="20">
        <v>1308196</v>
      </c>
      <c r="R66" s="20">
        <v>0</v>
      </c>
      <c r="T66" s="20">
        <v>0</v>
      </c>
      <c r="V66" s="29">
        <v>13837512</v>
      </c>
      <c r="X66" s="8" t="str">
        <f t="shared" si="0"/>
        <v>No</v>
      </c>
      <c r="Z66" s="21"/>
      <c r="AC66" s="28"/>
    </row>
    <row r="67" spans="1:29">
      <c r="A67" s="8" t="s">
        <v>674</v>
      </c>
      <c r="B67" s="8" t="s">
        <v>675</v>
      </c>
      <c r="C67" s="8" t="s">
        <v>42</v>
      </c>
      <c r="D67" s="185">
        <v>2206</v>
      </c>
      <c r="E67" s="188">
        <v>20206</v>
      </c>
      <c r="F67" s="8" t="s">
        <v>83</v>
      </c>
      <c r="G67" s="8" t="s">
        <v>84</v>
      </c>
      <c r="H67" s="6">
        <v>18351295</v>
      </c>
      <c r="I67" s="12">
        <v>338</v>
      </c>
      <c r="J67" s="20">
        <v>8255510</v>
      </c>
      <c r="L67" s="20">
        <v>0</v>
      </c>
      <c r="N67" s="20">
        <v>0</v>
      </c>
      <c r="P67" s="20">
        <v>0</v>
      </c>
      <c r="R67" s="20">
        <v>0</v>
      </c>
      <c r="T67" s="20">
        <v>3982139</v>
      </c>
      <c r="V67" s="29">
        <v>12237649</v>
      </c>
      <c r="X67" s="8" t="str">
        <f t="shared" ref="X67:X130" si="1">IF(W67&amp;U67&amp;S67&amp;Q67&amp;O67&amp;M67&amp;K67&lt;&gt;"","Yes","No")</f>
        <v>No</v>
      </c>
      <c r="Z67" s="21"/>
      <c r="AC67" s="28"/>
    </row>
    <row r="68" spans="1:29">
      <c r="A68" s="8" t="s">
        <v>6513</v>
      </c>
      <c r="B68" s="8" t="s">
        <v>3627</v>
      </c>
      <c r="C68" s="8" t="s">
        <v>39</v>
      </c>
      <c r="D68" s="185">
        <v>9033</v>
      </c>
      <c r="E68" s="188">
        <v>90033</v>
      </c>
      <c r="F68" s="8" t="s">
        <v>83</v>
      </c>
      <c r="G68" s="8" t="s">
        <v>84</v>
      </c>
      <c r="H68" s="6">
        <v>843168</v>
      </c>
      <c r="I68" s="12">
        <v>333</v>
      </c>
      <c r="J68" s="20">
        <v>8020697</v>
      </c>
      <c r="L68" s="20">
        <v>153203</v>
      </c>
      <c r="N68" s="20">
        <v>0</v>
      </c>
      <c r="P68" s="20">
        <v>0</v>
      </c>
      <c r="R68" s="20">
        <v>0</v>
      </c>
      <c r="T68" s="20">
        <v>148649</v>
      </c>
      <c r="V68" s="29">
        <v>8322549</v>
      </c>
      <c r="X68" s="8" t="str">
        <f t="shared" si="1"/>
        <v>No</v>
      </c>
      <c r="Z68" s="21"/>
      <c r="AC68" s="28"/>
    </row>
    <row r="69" spans="1:29">
      <c r="A69" s="8" t="s">
        <v>4132</v>
      </c>
      <c r="B69" s="8" t="s">
        <v>4133</v>
      </c>
      <c r="C69" s="8" t="s">
        <v>91</v>
      </c>
      <c r="D69" s="185">
        <v>9146</v>
      </c>
      <c r="E69" s="188">
        <v>90146</v>
      </c>
      <c r="F69" s="8" t="s">
        <v>88</v>
      </c>
      <c r="G69" s="8" t="s">
        <v>84</v>
      </c>
      <c r="H69" s="6">
        <v>12150996</v>
      </c>
      <c r="I69" s="12">
        <v>329</v>
      </c>
      <c r="J69" s="20">
        <v>17297660</v>
      </c>
      <c r="L69" s="20">
        <v>168552</v>
      </c>
      <c r="N69" s="20">
        <v>0</v>
      </c>
      <c r="P69" s="20">
        <v>0</v>
      </c>
      <c r="R69" s="20">
        <v>0</v>
      </c>
      <c r="T69" s="20">
        <v>0</v>
      </c>
      <c r="V69" s="29">
        <v>17466212</v>
      </c>
      <c r="X69" s="8" t="str">
        <f t="shared" si="1"/>
        <v>No</v>
      </c>
      <c r="Z69" s="21"/>
      <c r="AC69" s="28"/>
    </row>
    <row r="70" spans="1:29">
      <c r="A70" s="8" t="s">
        <v>4581</v>
      </c>
      <c r="B70" s="8" t="s">
        <v>2299</v>
      </c>
      <c r="C70" s="8" t="s">
        <v>141</v>
      </c>
      <c r="D70" s="185">
        <v>3006</v>
      </c>
      <c r="E70" s="188">
        <v>30006</v>
      </c>
      <c r="F70" s="8" t="s">
        <v>543</v>
      </c>
      <c r="G70" s="8" t="s">
        <v>84</v>
      </c>
      <c r="H70" s="6">
        <v>953556</v>
      </c>
      <c r="I70" s="12">
        <v>327</v>
      </c>
      <c r="J70" s="20">
        <v>15313250</v>
      </c>
      <c r="L70" s="20">
        <v>0</v>
      </c>
      <c r="N70" s="20">
        <v>0</v>
      </c>
      <c r="P70" s="20">
        <v>0</v>
      </c>
      <c r="R70" s="20">
        <v>12282734</v>
      </c>
      <c r="T70" s="20">
        <v>0</v>
      </c>
      <c r="V70" s="29">
        <v>27595984</v>
      </c>
      <c r="X70" s="8" t="str">
        <f t="shared" si="1"/>
        <v>No</v>
      </c>
      <c r="Z70" s="21"/>
      <c r="AC70" s="28"/>
    </row>
    <row r="71" spans="1:29">
      <c r="A71" s="8" t="s">
        <v>1758</v>
      </c>
      <c r="B71" s="8" t="s">
        <v>1087</v>
      </c>
      <c r="C71" s="8" t="s">
        <v>106</v>
      </c>
      <c r="D71" s="185">
        <v>7005</v>
      </c>
      <c r="E71" s="188">
        <v>70005</v>
      </c>
      <c r="F71" s="8" t="s">
        <v>88</v>
      </c>
      <c r="G71" s="8" t="s">
        <v>84</v>
      </c>
      <c r="H71" s="6">
        <v>1519417</v>
      </c>
      <c r="I71" s="12">
        <v>325</v>
      </c>
      <c r="J71" s="20">
        <v>20915936</v>
      </c>
      <c r="L71" s="20">
        <v>2514733</v>
      </c>
      <c r="N71" s="20">
        <v>0</v>
      </c>
      <c r="P71" s="20">
        <v>525099</v>
      </c>
      <c r="R71" s="20">
        <v>0</v>
      </c>
      <c r="T71" s="20">
        <v>701966</v>
      </c>
      <c r="V71" s="29">
        <v>24657734</v>
      </c>
      <c r="X71" s="8" t="str">
        <f t="shared" si="1"/>
        <v>No</v>
      </c>
      <c r="Z71" s="21"/>
      <c r="AC71" s="28"/>
    </row>
    <row r="72" spans="1:29">
      <c r="A72" s="8" t="s">
        <v>1462</v>
      </c>
      <c r="B72" s="8" t="s">
        <v>1463</v>
      </c>
      <c r="C72" s="8" t="s">
        <v>163</v>
      </c>
      <c r="D72" s="185">
        <v>1105</v>
      </c>
      <c r="E72" s="188">
        <v>10105</v>
      </c>
      <c r="F72" s="8" t="s">
        <v>88</v>
      </c>
      <c r="G72" s="8" t="s">
        <v>84</v>
      </c>
      <c r="H72" s="6">
        <v>246695</v>
      </c>
      <c r="I72" s="12">
        <v>323</v>
      </c>
      <c r="J72" s="20">
        <v>7821242</v>
      </c>
      <c r="L72" s="20">
        <v>0</v>
      </c>
      <c r="N72" s="20">
        <v>0</v>
      </c>
      <c r="P72" s="20">
        <v>163686</v>
      </c>
      <c r="R72" s="20">
        <v>0</v>
      </c>
      <c r="T72" s="20">
        <v>0</v>
      </c>
      <c r="V72" s="29">
        <v>7984928</v>
      </c>
      <c r="X72" s="8" t="str">
        <f t="shared" si="1"/>
        <v>No</v>
      </c>
      <c r="Z72" s="21"/>
      <c r="AC72" s="28"/>
    </row>
    <row r="73" spans="1:29">
      <c r="A73" s="8" t="s">
        <v>1708</v>
      </c>
      <c r="B73" s="8" t="s">
        <v>240</v>
      </c>
      <c r="C73" s="8" t="s">
        <v>109</v>
      </c>
      <c r="D73" s="185">
        <v>4018</v>
      </c>
      <c r="E73" s="188">
        <v>40018</v>
      </c>
      <c r="F73" s="8" t="s">
        <v>88</v>
      </c>
      <c r="G73" s="8" t="s">
        <v>84</v>
      </c>
      <c r="H73" s="6">
        <v>972546</v>
      </c>
      <c r="I73" s="12">
        <v>320</v>
      </c>
      <c r="J73" s="20">
        <v>16518659</v>
      </c>
      <c r="L73" s="20">
        <v>6586215</v>
      </c>
      <c r="N73" s="20">
        <v>0</v>
      </c>
      <c r="P73" s="20">
        <v>1389978</v>
      </c>
      <c r="R73" s="20">
        <v>0</v>
      </c>
      <c r="T73" s="20">
        <v>0</v>
      </c>
      <c r="V73" s="29">
        <v>24494852</v>
      </c>
      <c r="X73" s="8" t="str">
        <f t="shared" si="1"/>
        <v>No</v>
      </c>
      <c r="Z73" s="21"/>
      <c r="AC73" s="28"/>
    </row>
    <row r="74" spans="1:29">
      <c r="A74" s="8" t="s">
        <v>4435</v>
      </c>
      <c r="B74" s="8" t="s">
        <v>4436</v>
      </c>
      <c r="C74" s="8" t="s">
        <v>82</v>
      </c>
      <c r="D74" s="185">
        <v>2098</v>
      </c>
      <c r="E74" s="188">
        <v>20098</v>
      </c>
      <c r="F74" s="8" t="s">
        <v>88</v>
      </c>
      <c r="G74" s="8" t="s">
        <v>84</v>
      </c>
      <c r="H74" s="6">
        <v>18351295</v>
      </c>
      <c r="I74" s="12">
        <v>313</v>
      </c>
      <c r="J74" s="20">
        <v>0</v>
      </c>
      <c r="L74" s="20">
        <v>87481423</v>
      </c>
      <c r="N74" s="20">
        <v>0</v>
      </c>
      <c r="P74" s="20">
        <v>37479652</v>
      </c>
      <c r="R74" s="20">
        <v>0</v>
      </c>
      <c r="T74" s="20">
        <v>4374812</v>
      </c>
      <c r="V74" s="29">
        <v>129335887</v>
      </c>
      <c r="X74" s="8" t="str">
        <f t="shared" si="1"/>
        <v>No</v>
      </c>
      <c r="Z74" s="21"/>
      <c r="AC74" s="28"/>
    </row>
    <row r="75" spans="1:29">
      <c r="A75" s="8" t="s">
        <v>2375</v>
      </c>
      <c r="B75" s="8" t="s">
        <v>2376</v>
      </c>
      <c r="C75" s="8" t="s">
        <v>91</v>
      </c>
      <c r="D75" s="185">
        <v>9148</v>
      </c>
      <c r="E75" s="188">
        <v>90148</v>
      </c>
      <c r="F75" s="8" t="s">
        <v>88</v>
      </c>
      <c r="G75" s="8" t="s">
        <v>84</v>
      </c>
      <c r="H75" s="6">
        <v>328454</v>
      </c>
      <c r="I75" s="12">
        <v>304</v>
      </c>
      <c r="J75" s="20">
        <v>3627555</v>
      </c>
      <c r="L75" s="20">
        <v>0</v>
      </c>
      <c r="N75" s="20">
        <v>632855</v>
      </c>
      <c r="P75" s="20">
        <v>157538</v>
      </c>
      <c r="R75" s="20">
        <v>0</v>
      </c>
      <c r="T75" s="20">
        <v>450388</v>
      </c>
      <c r="V75" s="29">
        <v>4868336</v>
      </c>
      <c r="X75" s="8" t="str">
        <f t="shared" si="1"/>
        <v>No</v>
      </c>
      <c r="Z75" s="21"/>
      <c r="AC75" s="28"/>
    </row>
    <row r="76" spans="1:29">
      <c r="A76" s="8" t="s">
        <v>5458</v>
      </c>
      <c r="B76" s="8" t="s">
        <v>412</v>
      </c>
      <c r="C76" s="8" t="s">
        <v>178</v>
      </c>
      <c r="D76" s="185">
        <v>5031</v>
      </c>
      <c r="E76" s="188">
        <v>50031</v>
      </c>
      <c r="F76" s="8" t="s">
        <v>88</v>
      </c>
      <c r="G76" s="8" t="s">
        <v>84</v>
      </c>
      <c r="H76" s="6">
        <v>3734090</v>
      </c>
      <c r="I76" s="12">
        <v>302</v>
      </c>
      <c r="J76" s="20">
        <v>18172382</v>
      </c>
      <c r="L76" s="20">
        <v>6536731</v>
      </c>
      <c r="N76" s="20">
        <v>181170</v>
      </c>
      <c r="P76" s="20">
        <v>4763145</v>
      </c>
      <c r="R76" s="20">
        <v>0</v>
      </c>
      <c r="T76" s="20">
        <v>0</v>
      </c>
      <c r="V76" s="29">
        <v>29653428</v>
      </c>
      <c r="X76" s="8" t="str">
        <f t="shared" si="1"/>
        <v>No</v>
      </c>
      <c r="Z76" s="21"/>
      <c r="AC76" s="28"/>
    </row>
    <row r="77" spans="1:29">
      <c r="A77" s="8" t="s">
        <v>1939</v>
      </c>
      <c r="B77" s="8" t="s">
        <v>1940</v>
      </c>
      <c r="C77" s="8" t="s">
        <v>87</v>
      </c>
      <c r="D77" s="185">
        <v>2</v>
      </c>
      <c r="E77" s="188">
        <v>2</v>
      </c>
      <c r="F77" s="8" t="s">
        <v>88</v>
      </c>
      <c r="G77" s="8" t="s">
        <v>84</v>
      </c>
      <c r="H77" s="6">
        <v>387847</v>
      </c>
      <c r="I77" s="12">
        <v>300</v>
      </c>
      <c r="J77" s="20">
        <v>12310958</v>
      </c>
      <c r="L77" s="20">
        <v>104372</v>
      </c>
      <c r="N77" s="20">
        <v>0</v>
      </c>
      <c r="P77" s="20">
        <v>331499</v>
      </c>
      <c r="R77" s="20">
        <v>0</v>
      </c>
      <c r="T77" s="20">
        <v>0</v>
      </c>
      <c r="V77" s="29">
        <v>12746829</v>
      </c>
      <c r="X77" s="8" t="str">
        <f t="shared" si="1"/>
        <v>No</v>
      </c>
      <c r="Z77" s="21"/>
      <c r="AC77" s="28"/>
    </row>
    <row r="78" spans="1:29">
      <c r="A78" s="8" t="s">
        <v>1221</v>
      </c>
      <c r="B78" s="8" t="s">
        <v>1222</v>
      </c>
      <c r="C78" s="8" t="s">
        <v>42</v>
      </c>
      <c r="D78" s="185">
        <v>2072</v>
      </c>
      <c r="E78" s="188">
        <v>20072</v>
      </c>
      <c r="F78" s="8" t="s">
        <v>83</v>
      </c>
      <c r="G78" s="8" t="s">
        <v>84</v>
      </c>
      <c r="H78" s="6">
        <v>18351295</v>
      </c>
      <c r="I78" s="12">
        <v>291</v>
      </c>
      <c r="J78" s="20">
        <v>24257498</v>
      </c>
      <c r="L78" s="20">
        <v>0</v>
      </c>
      <c r="N78" s="20">
        <v>0</v>
      </c>
      <c r="P78" s="20">
        <v>1593031</v>
      </c>
      <c r="R78" s="20">
        <v>0</v>
      </c>
      <c r="T78" s="20">
        <v>0</v>
      </c>
      <c r="V78" s="29">
        <v>25850529</v>
      </c>
      <c r="X78" s="8" t="str">
        <f t="shared" si="1"/>
        <v>No</v>
      </c>
      <c r="Z78" s="21"/>
      <c r="AC78" s="28"/>
    </row>
    <row r="79" spans="1:29">
      <c r="A79" s="8" t="s">
        <v>2673</v>
      </c>
      <c r="B79" s="8" t="s">
        <v>2674</v>
      </c>
      <c r="C79" s="8" t="s">
        <v>2675</v>
      </c>
      <c r="D79" s="185">
        <v>1001</v>
      </c>
      <c r="E79" s="188">
        <v>10001</v>
      </c>
      <c r="F79" s="8" t="s">
        <v>88</v>
      </c>
      <c r="G79" s="8" t="s">
        <v>84</v>
      </c>
      <c r="H79" s="6">
        <v>1190956</v>
      </c>
      <c r="I79" s="12">
        <v>290</v>
      </c>
      <c r="J79" s="20">
        <v>35702363</v>
      </c>
      <c r="L79" s="20">
        <v>0</v>
      </c>
      <c r="N79" s="20">
        <v>390626</v>
      </c>
      <c r="P79" s="20">
        <v>3274126</v>
      </c>
      <c r="R79" s="20">
        <v>976419</v>
      </c>
      <c r="T79" s="20">
        <v>0</v>
      </c>
      <c r="V79" s="29">
        <v>40343534</v>
      </c>
      <c r="X79" s="8" t="str">
        <f t="shared" si="1"/>
        <v>No</v>
      </c>
      <c r="Z79" s="21"/>
      <c r="AC79" s="28"/>
    </row>
    <row r="80" spans="1:29">
      <c r="A80" s="8" t="s">
        <v>643</v>
      </c>
      <c r="B80" s="8" t="s">
        <v>644</v>
      </c>
      <c r="C80" s="8" t="s">
        <v>235</v>
      </c>
      <c r="D80" s="185">
        <v>4007</v>
      </c>
      <c r="E80" s="188">
        <v>40007</v>
      </c>
      <c r="F80" s="8" t="s">
        <v>83</v>
      </c>
      <c r="G80" s="8" t="s">
        <v>84</v>
      </c>
      <c r="H80" s="6">
        <v>884891</v>
      </c>
      <c r="I80" s="12">
        <v>289</v>
      </c>
      <c r="J80" s="20">
        <v>13939824</v>
      </c>
      <c r="L80" s="20">
        <v>0</v>
      </c>
      <c r="N80" s="20">
        <v>0</v>
      </c>
      <c r="P80" s="20">
        <v>374935</v>
      </c>
      <c r="R80" s="20">
        <v>0</v>
      </c>
      <c r="T80" s="20">
        <v>0</v>
      </c>
      <c r="V80" s="29">
        <v>14314759</v>
      </c>
      <c r="X80" s="8" t="str">
        <f t="shared" si="1"/>
        <v>No</v>
      </c>
      <c r="Z80" s="21"/>
      <c r="AC80" s="28"/>
    </row>
    <row r="81" spans="1:29">
      <c r="A81" s="8" t="s">
        <v>2989</v>
      </c>
      <c r="B81" s="8" t="s">
        <v>665</v>
      </c>
      <c r="C81" s="8" t="s">
        <v>168</v>
      </c>
      <c r="D81" s="185">
        <v>25</v>
      </c>
      <c r="E81" s="188">
        <v>25</v>
      </c>
      <c r="F81" s="8" t="s">
        <v>88</v>
      </c>
      <c r="G81" s="8" t="s">
        <v>84</v>
      </c>
      <c r="H81" s="6">
        <v>236632</v>
      </c>
      <c r="I81" s="12">
        <v>288</v>
      </c>
      <c r="J81" s="20">
        <v>5490469</v>
      </c>
      <c r="L81" s="20">
        <v>171127</v>
      </c>
      <c r="N81" s="20">
        <v>365978</v>
      </c>
      <c r="P81" s="20">
        <v>1187812</v>
      </c>
      <c r="R81" s="20">
        <v>391682</v>
      </c>
      <c r="T81" s="20">
        <v>10810002</v>
      </c>
      <c r="V81" s="29">
        <v>18417070</v>
      </c>
      <c r="X81" s="8" t="str">
        <f t="shared" si="1"/>
        <v>No</v>
      </c>
      <c r="Z81" s="21"/>
      <c r="AC81" s="28"/>
    </row>
    <row r="82" spans="1:29">
      <c r="A82" s="8" t="s">
        <v>463</v>
      </c>
      <c r="B82" s="8" t="s">
        <v>464</v>
      </c>
      <c r="C82" s="8" t="s">
        <v>217</v>
      </c>
      <c r="D82" s="185">
        <v>3051</v>
      </c>
      <c r="E82" s="188">
        <v>30051</v>
      </c>
      <c r="F82" s="8" t="s">
        <v>83</v>
      </c>
      <c r="G82" s="8" t="s">
        <v>84</v>
      </c>
      <c r="H82" s="6">
        <v>4586770</v>
      </c>
      <c r="I82" s="12">
        <v>287</v>
      </c>
      <c r="J82" s="20">
        <v>12521265</v>
      </c>
      <c r="L82" s="20">
        <v>0</v>
      </c>
      <c r="N82" s="20">
        <v>278833</v>
      </c>
      <c r="P82" s="20">
        <v>0</v>
      </c>
      <c r="R82" s="20">
        <v>0</v>
      </c>
      <c r="T82" s="20">
        <v>0</v>
      </c>
      <c r="V82" s="29">
        <v>12800098</v>
      </c>
      <c r="X82" s="8" t="str">
        <f t="shared" si="1"/>
        <v>No</v>
      </c>
      <c r="Z82" s="21"/>
      <c r="AC82" s="28"/>
    </row>
    <row r="83" spans="1:29">
      <c r="A83" s="8" t="s">
        <v>1349</v>
      </c>
      <c r="B83" s="8" t="s">
        <v>128</v>
      </c>
      <c r="C83" s="8" t="s">
        <v>129</v>
      </c>
      <c r="D83" s="185">
        <v>4153</v>
      </c>
      <c r="E83" s="188">
        <v>40153</v>
      </c>
      <c r="F83" s="8" t="s">
        <v>183</v>
      </c>
      <c r="G83" s="8" t="s">
        <v>84</v>
      </c>
      <c r="H83" s="6">
        <v>4515419</v>
      </c>
      <c r="I83" s="12">
        <v>287</v>
      </c>
      <c r="J83" s="20">
        <v>0</v>
      </c>
      <c r="L83" s="20">
        <v>0</v>
      </c>
      <c r="N83" s="20">
        <v>0</v>
      </c>
      <c r="P83" s="20">
        <v>0</v>
      </c>
      <c r="R83" s="20">
        <v>0</v>
      </c>
      <c r="T83" s="20">
        <v>0</v>
      </c>
      <c r="V83" s="29">
        <v>0</v>
      </c>
      <c r="X83" s="8" t="str">
        <f t="shared" si="1"/>
        <v>No</v>
      </c>
      <c r="Z83" s="21"/>
      <c r="AC83" s="28"/>
    </row>
    <row r="84" spans="1:29">
      <c r="A84" s="8" t="s">
        <v>2990</v>
      </c>
      <c r="B84" s="8" t="s">
        <v>2991</v>
      </c>
      <c r="C84" s="8" t="s">
        <v>168</v>
      </c>
      <c r="D84" s="185">
        <v>7</v>
      </c>
      <c r="E84" s="188">
        <v>7</v>
      </c>
      <c r="F84" s="8" t="s">
        <v>88</v>
      </c>
      <c r="G84" s="8" t="s">
        <v>84</v>
      </c>
      <c r="H84" s="6">
        <v>247421</v>
      </c>
      <c r="I84" s="12">
        <v>277</v>
      </c>
      <c r="J84" s="20">
        <v>3546275</v>
      </c>
      <c r="L84" s="20">
        <v>17605301</v>
      </c>
      <c r="N84" s="20">
        <v>67128</v>
      </c>
      <c r="P84" s="20">
        <v>979655</v>
      </c>
      <c r="R84" s="20">
        <v>151339</v>
      </c>
      <c r="T84" s="20">
        <v>9952382</v>
      </c>
      <c r="V84" s="29">
        <v>32302080</v>
      </c>
      <c r="X84" s="8" t="str">
        <f t="shared" si="1"/>
        <v>No</v>
      </c>
      <c r="Z84" s="21"/>
      <c r="AC84" s="28"/>
    </row>
    <row r="85" spans="1:29">
      <c r="A85" s="8" t="s">
        <v>4598</v>
      </c>
      <c r="B85" s="8" t="s">
        <v>551</v>
      </c>
      <c r="C85" s="8" t="s">
        <v>42</v>
      </c>
      <c r="D85" s="185">
        <v>2002</v>
      </c>
      <c r="E85" s="188">
        <v>20002</v>
      </c>
      <c r="F85" s="8" t="s">
        <v>88</v>
      </c>
      <c r="G85" s="8" t="s">
        <v>84</v>
      </c>
      <c r="H85" s="6">
        <v>594962</v>
      </c>
      <c r="I85" s="12">
        <v>276</v>
      </c>
      <c r="J85" s="20">
        <v>7251142</v>
      </c>
      <c r="L85" s="20">
        <v>389908</v>
      </c>
      <c r="N85" s="20">
        <v>0</v>
      </c>
      <c r="P85" s="20">
        <v>211168</v>
      </c>
      <c r="R85" s="20">
        <v>0</v>
      </c>
      <c r="T85" s="20">
        <v>0</v>
      </c>
      <c r="V85" s="29">
        <v>7852218</v>
      </c>
      <c r="X85" s="8" t="str">
        <f t="shared" si="1"/>
        <v>No</v>
      </c>
      <c r="Z85" s="21"/>
      <c r="AC85" s="28"/>
    </row>
    <row r="86" spans="1:29">
      <c r="A86" s="8" t="s">
        <v>1794</v>
      </c>
      <c r="B86" s="8" t="s">
        <v>1795</v>
      </c>
      <c r="C86" s="8" t="s">
        <v>171</v>
      </c>
      <c r="D86" s="185">
        <v>4027</v>
      </c>
      <c r="E86" s="188">
        <v>40027</v>
      </c>
      <c r="F86" s="8" t="s">
        <v>88</v>
      </c>
      <c r="G86" s="8" t="s">
        <v>84</v>
      </c>
      <c r="H86" s="6">
        <v>2441770</v>
      </c>
      <c r="I86" s="12">
        <v>276</v>
      </c>
      <c r="J86" s="20">
        <v>18506188</v>
      </c>
      <c r="L86" s="20">
        <v>12978</v>
      </c>
      <c r="N86" s="20">
        <v>0</v>
      </c>
      <c r="P86" s="20">
        <v>820890</v>
      </c>
      <c r="R86" s="20">
        <v>0</v>
      </c>
      <c r="T86" s="20">
        <v>0</v>
      </c>
      <c r="V86" s="29">
        <v>19340056</v>
      </c>
      <c r="X86" s="8" t="str">
        <f t="shared" si="1"/>
        <v>No</v>
      </c>
      <c r="Z86" s="21"/>
      <c r="AC86" s="28"/>
    </row>
    <row r="87" spans="1:29">
      <c r="A87" s="8" t="s">
        <v>1985</v>
      </c>
      <c r="B87" s="8" t="s">
        <v>1986</v>
      </c>
      <c r="C87" s="8" t="s">
        <v>87</v>
      </c>
      <c r="D87" s="185">
        <v>19</v>
      </c>
      <c r="E87" s="188">
        <v>19</v>
      </c>
      <c r="F87" s="8" t="s">
        <v>88</v>
      </c>
      <c r="G87" s="8" t="s">
        <v>84</v>
      </c>
      <c r="H87" s="6">
        <v>176617</v>
      </c>
      <c r="I87" s="12">
        <v>276</v>
      </c>
      <c r="J87" s="20">
        <v>6107111</v>
      </c>
      <c r="L87" s="20">
        <v>0</v>
      </c>
      <c r="N87" s="20">
        <v>0</v>
      </c>
      <c r="P87" s="20">
        <v>0</v>
      </c>
      <c r="R87" s="20">
        <v>0</v>
      </c>
      <c r="T87" s="20">
        <v>0</v>
      </c>
      <c r="V87" s="29">
        <v>6107111</v>
      </c>
      <c r="X87" s="8" t="str">
        <f t="shared" si="1"/>
        <v>No</v>
      </c>
      <c r="Z87" s="21"/>
      <c r="AC87" s="28"/>
    </row>
    <row r="88" spans="1:29">
      <c r="A88" s="8" t="s">
        <v>442</v>
      </c>
      <c r="B88" s="8" t="s">
        <v>410</v>
      </c>
      <c r="C88" s="8" t="s">
        <v>91</v>
      </c>
      <c r="D88" s="185">
        <v>9031</v>
      </c>
      <c r="E88" s="188">
        <v>90031</v>
      </c>
      <c r="F88" s="8" t="s">
        <v>88</v>
      </c>
      <c r="G88" s="8" t="s">
        <v>84</v>
      </c>
      <c r="H88" s="6">
        <v>1932666</v>
      </c>
      <c r="I88" s="12">
        <v>275</v>
      </c>
      <c r="J88" s="20">
        <v>25840401</v>
      </c>
      <c r="L88" s="20">
        <v>1507610</v>
      </c>
      <c r="N88" s="20">
        <v>555774</v>
      </c>
      <c r="P88" s="20">
        <v>459101</v>
      </c>
      <c r="R88" s="20">
        <v>0</v>
      </c>
      <c r="T88" s="20">
        <v>252292</v>
      </c>
      <c r="V88" s="29">
        <v>28615178</v>
      </c>
      <c r="X88" s="8" t="str">
        <f t="shared" si="1"/>
        <v>No</v>
      </c>
      <c r="Z88" s="21"/>
      <c r="AC88" s="28"/>
    </row>
    <row r="89" spans="1:29">
      <c r="A89" s="8" t="s">
        <v>1464</v>
      </c>
      <c r="B89" s="8" t="s">
        <v>535</v>
      </c>
      <c r="C89" s="8" t="s">
        <v>163</v>
      </c>
      <c r="D89" s="185">
        <v>1008</v>
      </c>
      <c r="E89" s="188">
        <v>10008</v>
      </c>
      <c r="F89" s="8" t="s">
        <v>88</v>
      </c>
      <c r="G89" s="8" t="s">
        <v>84</v>
      </c>
      <c r="H89" s="6">
        <v>621300</v>
      </c>
      <c r="I89" s="12">
        <v>265</v>
      </c>
      <c r="J89" s="20">
        <v>12592509</v>
      </c>
      <c r="L89" s="20">
        <v>3340343</v>
      </c>
      <c r="N89" s="20">
        <v>0</v>
      </c>
      <c r="P89" s="20">
        <v>1224876</v>
      </c>
      <c r="R89" s="20">
        <v>0</v>
      </c>
      <c r="T89" s="20">
        <v>0</v>
      </c>
      <c r="V89" s="29">
        <v>17157728</v>
      </c>
      <c r="X89" s="8" t="str">
        <f t="shared" si="1"/>
        <v>No</v>
      </c>
      <c r="Z89" s="21"/>
      <c r="AC89" s="28"/>
    </row>
    <row r="90" spans="1:29">
      <c r="A90" s="8" t="s">
        <v>4805</v>
      </c>
      <c r="B90" s="8" t="s">
        <v>436</v>
      </c>
      <c r="C90" s="8" t="s">
        <v>274</v>
      </c>
      <c r="D90" s="185">
        <v>4004</v>
      </c>
      <c r="E90" s="188">
        <v>40004</v>
      </c>
      <c r="F90" s="8" t="s">
        <v>88</v>
      </c>
      <c r="G90" s="8" t="s">
        <v>84</v>
      </c>
      <c r="H90" s="6">
        <v>969587</v>
      </c>
      <c r="I90" s="12">
        <v>262</v>
      </c>
      <c r="J90" s="20">
        <v>13521694</v>
      </c>
      <c r="L90" s="20">
        <v>80670</v>
      </c>
      <c r="N90" s="20">
        <v>0</v>
      </c>
      <c r="P90" s="20">
        <v>134130</v>
      </c>
      <c r="R90" s="20">
        <v>853314</v>
      </c>
      <c r="T90" s="20">
        <v>0</v>
      </c>
      <c r="V90" s="29">
        <v>14589808</v>
      </c>
      <c r="X90" s="8" t="str">
        <f t="shared" si="1"/>
        <v>No</v>
      </c>
      <c r="Z90" s="21"/>
      <c r="AC90" s="28"/>
    </row>
    <row r="91" spans="1:29">
      <c r="A91" s="8" t="s">
        <v>4081</v>
      </c>
      <c r="B91" s="8" t="s">
        <v>4082</v>
      </c>
      <c r="C91" s="8" t="s">
        <v>87</v>
      </c>
      <c r="D91" s="185">
        <v>20</v>
      </c>
      <c r="E91" s="188">
        <v>20</v>
      </c>
      <c r="F91" s="8" t="s">
        <v>88</v>
      </c>
      <c r="G91" s="8" t="s">
        <v>84</v>
      </c>
      <c r="H91" s="6">
        <v>198979</v>
      </c>
      <c r="I91" s="12">
        <v>262</v>
      </c>
      <c r="J91" s="20">
        <v>3376383</v>
      </c>
      <c r="L91" s="20">
        <v>105867</v>
      </c>
      <c r="N91" s="20">
        <v>0</v>
      </c>
      <c r="P91" s="20">
        <v>525734</v>
      </c>
      <c r="R91" s="20">
        <v>0</v>
      </c>
      <c r="T91" s="20">
        <v>0</v>
      </c>
      <c r="V91" s="29">
        <v>4007984</v>
      </c>
      <c r="X91" s="8" t="str">
        <f t="shared" si="1"/>
        <v>No</v>
      </c>
      <c r="Z91" s="21"/>
      <c r="AC91" s="28"/>
    </row>
    <row r="92" spans="1:29">
      <c r="A92" s="8" t="s">
        <v>6132</v>
      </c>
      <c r="B92" s="8" t="s">
        <v>2071</v>
      </c>
      <c r="C92" s="8" t="s">
        <v>42</v>
      </c>
      <c r="D92" s="185">
        <v>2113</v>
      </c>
      <c r="E92" s="188">
        <v>20113</v>
      </c>
      <c r="F92" s="8" t="s">
        <v>88</v>
      </c>
      <c r="G92" s="8" t="s">
        <v>84</v>
      </c>
      <c r="H92" s="6">
        <v>720572</v>
      </c>
      <c r="I92" s="12">
        <v>258</v>
      </c>
      <c r="J92" s="20">
        <v>14001638</v>
      </c>
      <c r="L92" s="20">
        <v>1687934</v>
      </c>
      <c r="N92" s="20">
        <v>61246</v>
      </c>
      <c r="P92" s="20">
        <v>14361</v>
      </c>
      <c r="R92" s="20">
        <v>0</v>
      </c>
      <c r="T92" s="20">
        <v>6968</v>
      </c>
      <c r="V92" s="29">
        <v>15772147</v>
      </c>
      <c r="X92" s="8" t="str">
        <f t="shared" si="1"/>
        <v>No</v>
      </c>
      <c r="Z92" s="21"/>
      <c r="AC92" s="28"/>
    </row>
    <row r="93" spans="1:29">
      <c r="A93" s="8" t="s">
        <v>3530</v>
      </c>
      <c r="B93" s="8" t="s">
        <v>893</v>
      </c>
      <c r="C93" s="8" t="s">
        <v>58</v>
      </c>
      <c r="D93" s="185">
        <v>5005</v>
      </c>
      <c r="E93" s="188">
        <v>50005</v>
      </c>
      <c r="F93" s="8" t="s">
        <v>83</v>
      </c>
      <c r="G93" s="8" t="s">
        <v>84</v>
      </c>
      <c r="H93" s="6">
        <v>401661</v>
      </c>
      <c r="I93" s="12">
        <v>254</v>
      </c>
      <c r="J93" s="20">
        <v>9654925</v>
      </c>
      <c r="L93" s="20">
        <v>930518</v>
      </c>
      <c r="N93" s="20">
        <v>0</v>
      </c>
      <c r="P93" s="20">
        <v>286106</v>
      </c>
      <c r="R93" s="20">
        <v>892000</v>
      </c>
      <c r="T93" s="20">
        <v>0</v>
      </c>
      <c r="V93" s="29">
        <v>11763549</v>
      </c>
      <c r="X93" s="8" t="str">
        <f t="shared" si="1"/>
        <v>No</v>
      </c>
      <c r="Z93" s="21"/>
      <c r="AC93" s="28"/>
    </row>
    <row r="94" spans="1:29">
      <c r="A94" s="8" t="s">
        <v>699</v>
      </c>
      <c r="B94" s="8" t="s">
        <v>700</v>
      </c>
      <c r="C94" s="8" t="s">
        <v>171</v>
      </c>
      <c r="D94" s="185">
        <v>4152</v>
      </c>
      <c r="E94" s="188">
        <v>40152</v>
      </c>
      <c r="F94" s="8" t="s">
        <v>183</v>
      </c>
      <c r="G94" s="8" t="s">
        <v>84</v>
      </c>
      <c r="H94" s="6">
        <v>5502379</v>
      </c>
      <c r="I94" s="12">
        <v>250</v>
      </c>
      <c r="J94" s="20">
        <v>0</v>
      </c>
      <c r="L94" s="20">
        <v>0</v>
      </c>
      <c r="N94" s="20">
        <v>0</v>
      </c>
      <c r="P94" s="20">
        <v>0</v>
      </c>
      <c r="R94" s="20">
        <v>0</v>
      </c>
      <c r="T94" s="20">
        <v>0</v>
      </c>
      <c r="V94" s="29">
        <v>0</v>
      </c>
      <c r="X94" s="8" t="str">
        <f t="shared" si="1"/>
        <v>No</v>
      </c>
      <c r="Z94" s="21"/>
      <c r="AC94" s="28"/>
    </row>
    <row r="95" spans="1:29">
      <c r="A95" s="8" t="s">
        <v>3696</v>
      </c>
      <c r="B95" s="8" t="s">
        <v>3697</v>
      </c>
      <c r="C95" s="8" t="s">
        <v>91</v>
      </c>
      <c r="D95" s="185">
        <v>9029</v>
      </c>
      <c r="E95" s="188">
        <v>90029</v>
      </c>
      <c r="F95" s="8" t="s">
        <v>88</v>
      </c>
      <c r="G95" s="8" t="s">
        <v>84</v>
      </c>
      <c r="H95" s="6">
        <v>1932666</v>
      </c>
      <c r="I95" s="12">
        <v>250</v>
      </c>
      <c r="J95" s="20">
        <v>24006670</v>
      </c>
      <c r="L95" s="20">
        <v>0</v>
      </c>
      <c r="N95" s="20">
        <v>0</v>
      </c>
      <c r="P95" s="20">
        <v>866398</v>
      </c>
      <c r="R95" s="20">
        <v>0</v>
      </c>
      <c r="T95" s="20">
        <v>3390339</v>
      </c>
      <c r="V95" s="29">
        <v>28263407</v>
      </c>
      <c r="X95" s="8" t="str">
        <f t="shared" si="1"/>
        <v>No</v>
      </c>
      <c r="Z95" s="21"/>
      <c r="AC95" s="28"/>
    </row>
    <row r="96" spans="1:29">
      <c r="A96" s="8" t="s">
        <v>4420</v>
      </c>
      <c r="B96" s="8" t="s">
        <v>595</v>
      </c>
      <c r="C96" s="8" t="s">
        <v>171</v>
      </c>
      <c r="D96" s="185">
        <v>4040</v>
      </c>
      <c r="E96" s="188">
        <v>40040</v>
      </c>
      <c r="F96" s="8" t="s">
        <v>88</v>
      </c>
      <c r="G96" s="8" t="s">
        <v>84</v>
      </c>
      <c r="H96" s="6">
        <v>1065219</v>
      </c>
      <c r="I96" s="12">
        <v>248</v>
      </c>
      <c r="J96" s="20">
        <v>16045149</v>
      </c>
      <c r="L96" s="20">
        <v>10244519</v>
      </c>
      <c r="N96" s="20">
        <v>4126452</v>
      </c>
      <c r="P96" s="20">
        <v>313634</v>
      </c>
      <c r="R96" s="20">
        <v>0</v>
      </c>
      <c r="T96" s="20">
        <v>0</v>
      </c>
      <c r="V96" s="29">
        <v>30729754</v>
      </c>
      <c r="X96" s="8" t="str">
        <f t="shared" si="1"/>
        <v>No</v>
      </c>
      <c r="Z96" s="21"/>
      <c r="AC96" s="28"/>
    </row>
    <row r="97" spans="1:29">
      <c r="A97" s="8" t="s">
        <v>6514</v>
      </c>
      <c r="B97" s="8" t="s">
        <v>2262</v>
      </c>
      <c r="C97" s="8" t="s">
        <v>288</v>
      </c>
      <c r="D97" s="185">
        <v>3027</v>
      </c>
      <c r="E97" s="188">
        <v>30027</v>
      </c>
      <c r="F97" s="8" t="s">
        <v>88</v>
      </c>
      <c r="G97" s="8" t="s">
        <v>84</v>
      </c>
      <c r="H97" s="6">
        <v>232045</v>
      </c>
      <c r="I97" s="12">
        <v>246</v>
      </c>
      <c r="J97" s="20">
        <v>6424288</v>
      </c>
      <c r="L97" s="20">
        <v>286415</v>
      </c>
      <c r="N97" s="20">
        <v>0</v>
      </c>
      <c r="P97" s="20">
        <v>2163838</v>
      </c>
      <c r="R97" s="20">
        <v>0</v>
      </c>
      <c r="T97" s="20">
        <v>0</v>
      </c>
      <c r="V97" s="29">
        <v>8874541</v>
      </c>
      <c r="X97" s="8" t="str">
        <f t="shared" si="1"/>
        <v>No</v>
      </c>
      <c r="Z97" s="21"/>
      <c r="AC97" s="28"/>
    </row>
    <row r="98" spans="1:29">
      <c r="A98" s="8" t="s">
        <v>6515</v>
      </c>
      <c r="B98" s="8" t="s">
        <v>1819</v>
      </c>
      <c r="C98" s="8" t="s">
        <v>178</v>
      </c>
      <c r="D98" s="185">
        <v>5032</v>
      </c>
      <c r="E98" s="188">
        <v>50032</v>
      </c>
      <c r="F98" s="8" t="s">
        <v>88</v>
      </c>
      <c r="G98" s="8" t="s">
        <v>84</v>
      </c>
      <c r="H98" s="6">
        <v>356218</v>
      </c>
      <c r="I98" s="12">
        <v>237</v>
      </c>
      <c r="J98" s="20">
        <v>10960385</v>
      </c>
      <c r="L98" s="20">
        <v>743684</v>
      </c>
      <c r="N98" s="20">
        <v>1247981</v>
      </c>
      <c r="P98" s="20">
        <v>2160855</v>
      </c>
      <c r="R98" s="20">
        <v>0</v>
      </c>
      <c r="T98" s="20">
        <v>0</v>
      </c>
      <c r="V98" s="29">
        <v>15112905</v>
      </c>
      <c r="X98" s="8" t="str">
        <f t="shared" si="1"/>
        <v>No</v>
      </c>
      <c r="Z98" s="21"/>
      <c r="AC98" s="28"/>
    </row>
    <row r="99" spans="1:29">
      <c r="A99" s="8" t="s">
        <v>1257</v>
      </c>
      <c r="B99" s="8" t="s">
        <v>285</v>
      </c>
      <c r="C99" s="8" t="s">
        <v>141</v>
      </c>
      <c r="D99" s="185">
        <v>3068</v>
      </c>
      <c r="E99" s="188">
        <v>30068</v>
      </c>
      <c r="F99" s="8" t="s">
        <v>83</v>
      </c>
      <c r="G99" s="8" t="s">
        <v>84</v>
      </c>
      <c r="H99" s="6">
        <v>4586770</v>
      </c>
      <c r="I99" s="12">
        <v>235</v>
      </c>
      <c r="J99" s="20">
        <v>0</v>
      </c>
      <c r="L99" s="20">
        <v>0</v>
      </c>
      <c r="N99" s="20">
        <v>0</v>
      </c>
      <c r="P99" s="20">
        <v>0</v>
      </c>
      <c r="R99" s="20">
        <v>0</v>
      </c>
      <c r="T99" s="20">
        <v>0</v>
      </c>
      <c r="V99" s="29">
        <v>0</v>
      </c>
      <c r="X99" s="8" t="str">
        <f t="shared" si="1"/>
        <v>No</v>
      </c>
      <c r="Z99" s="21"/>
      <c r="AC99" s="28"/>
    </row>
    <row r="100" spans="1:29">
      <c r="A100" s="8" t="s">
        <v>1209</v>
      </c>
      <c r="B100" s="8" t="s">
        <v>1210</v>
      </c>
      <c r="C100" s="8" t="s">
        <v>178</v>
      </c>
      <c r="D100" s="185">
        <v>5033</v>
      </c>
      <c r="E100" s="188">
        <v>50033</v>
      </c>
      <c r="F100" s="8" t="s">
        <v>88</v>
      </c>
      <c r="G100" s="8" t="s">
        <v>84</v>
      </c>
      <c r="H100" s="6">
        <v>569935</v>
      </c>
      <c r="I100" s="12">
        <v>234</v>
      </c>
      <c r="J100" s="20">
        <v>18084093</v>
      </c>
      <c r="L100" s="20">
        <v>0</v>
      </c>
      <c r="N100" s="20">
        <v>0</v>
      </c>
      <c r="P100" s="20">
        <v>175402</v>
      </c>
      <c r="R100" s="20">
        <v>0</v>
      </c>
      <c r="T100" s="20">
        <v>0</v>
      </c>
      <c r="V100" s="29">
        <v>18259495</v>
      </c>
      <c r="X100" s="8" t="str">
        <f t="shared" si="1"/>
        <v>No</v>
      </c>
      <c r="Z100" s="21"/>
      <c r="AC100" s="28"/>
    </row>
    <row r="101" spans="1:29">
      <c r="A101" s="8" t="s">
        <v>1373</v>
      </c>
      <c r="B101" s="8" t="s">
        <v>506</v>
      </c>
      <c r="C101" s="8" t="s">
        <v>238</v>
      </c>
      <c r="D101" s="185">
        <v>1048</v>
      </c>
      <c r="E101" s="188">
        <v>10048</v>
      </c>
      <c r="F101" s="8" t="s">
        <v>138</v>
      </c>
      <c r="G101" s="8" t="s">
        <v>84</v>
      </c>
      <c r="H101" s="6">
        <v>924859</v>
      </c>
      <c r="I101" s="12">
        <v>233</v>
      </c>
      <c r="J101" s="20">
        <v>54794418</v>
      </c>
      <c r="L101" s="20">
        <v>9246180</v>
      </c>
      <c r="N101" s="20">
        <v>0</v>
      </c>
      <c r="P101" s="20">
        <v>0</v>
      </c>
      <c r="R101" s="20">
        <v>0</v>
      </c>
      <c r="T101" s="20">
        <v>0</v>
      </c>
      <c r="V101" s="29">
        <v>64040598</v>
      </c>
      <c r="X101" s="8" t="str">
        <f t="shared" si="1"/>
        <v>No</v>
      </c>
      <c r="Z101" s="21"/>
      <c r="AC101" s="28"/>
    </row>
    <row r="102" spans="1:29">
      <c r="A102" s="8" t="s">
        <v>5288</v>
      </c>
      <c r="B102" s="8" t="s">
        <v>5289</v>
      </c>
      <c r="C102" s="8" t="s">
        <v>91</v>
      </c>
      <c r="D102" s="185">
        <v>9030</v>
      </c>
      <c r="E102" s="188">
        <v>90030</v>
      </c>
      <c r="F102" s="8" t="s">
        <v>88</v>
      </c>
      <c r="G102" s="8" t="s">
        <v>84</v>
      </c>
      <c r="H102" s="6">
        <v>2956746</v>
      </c>
      <c r="I102" s="12">
        <v>229</v>
      </c>
      <c r="J102" s="20">
        <v>112311918</v>
      </c>
      <c r="L102" s="20">
        <v>8760149</v>
      </c>
      <c r="N102" s="20">
        <v>415297</v>
      </c>
      <c r="P102" s="20">
        <v>51478</v>
      </c>
      <c r="R102" s="20">
        <v>15154303</v>
      </c>
      <c r="T102" s="20">
        <v>1824620</v>
      </c>
      <c r="V102" s="29">
        <v>138517765</v>
      </c>
      <c r="X102" s="8" t="str">
        <f t="shared" si="1"/>
        <v>No</v>
      </c>
      <c r="Z102" s="21"/>
      <c r="AC102" s="28"/>
    </row>
    <row r="103" spans="1:29">
      <c r="A103" s="8" t="s">
        <v>2365</v>
      </c>
      <c r="B103" s="8" t="s">
        <v>1906</v>
      </c>
      <c r="C103" s="8" t="s">
        <v>265</v>
      </c>
      <c r="D103" s="185">
        <v>7010</v>
      </c>
      <c r="E103" s="188">
        <v>70010</v>
      </c>
      <c r="F103" s="8" t="s">
        <v>88</v>
      </c>
      <c r="G103" s="8" t="s">
        <v>84</v>
      </c>
      <c r="H103" s="6">
        <v>450070</v>
      </c>
      <c r="I103" s="12">
        <v>229</v>
      </c>
      <c r="J103" s="20">
        <v>7672575</v>
      </c>
      <c r="L103" s="20">
        <v>42986</v>
      </c>
      <c r="N103" s="20">
        <v>27234</v>
      </c>
      <c r="P103" s="20">
        <v>348558</v>
      </c>
      <c r="R103" s="20">
        <v>0</v>
      </c>
      <c r="T103" s="20">
        <v>0</v>
      </c>
      <c r="V103" s="29">
        <v>8091353</v>
      </c>
      <c r="X103" s="8" t="str">
        <f t="shared" si="1"/>
        <v>No</v>
      </c>
      <c r="Z103" s="21"/>
      <c r="AC103" s="28"/>
    </row>
    <row r="104" spans="1:29">
      <c r="A104" s="8" t="s">
        <v>4765</v>
      </c>
      <c r="B104" s="8" t="s">
        <v>4766</v>
      </c>
      <c r="C104" s="8" t="s">
        <v>91</v>
      </c>
      <c r="D104" s="185">
        <v>9019</v>
      </c>
      <c r="E104" s="188">
        <v>90019</v>
      </c>
      <c r="F104" s="8" t="s">
        <v>88</v>
      </c>
      <c r="G104" s="8" t="s">
        <v>84</v>
      </c>
      <c r="H104" s="6">
        <v>1723634</v>
      </c>
      <c r="I104" s="12">
        <v>229</v>
      </c>
      <c r="J104" s="20">
        <v>28046464</v>
      </c>
      <c r="L104" s="20">
        <v>14514786</v>
      </c>
      <c r="N104" s="20">
        <v>0</v>
      </c>
      <c r="P104" s="20">
        <v>1340892</v>
      </c>
      <c r="R104" s="20">
        <v>0</v>
      </c>
      <c r="T104" s="20">
        <v>724135</v>
      </c>
      <c r="V104" s="29">
        <v>44626277</v>
      </c>
      <c r="X104" s="8" t="str">
        <f t="shared" si="1"/>
        <v>No</v>
      </c>
      <c r="Z104" s="21"/>
      <c r="AC104" s="28"/>
    </row>
    <row r="105" spans="1:29">
      <c r="A105" s="8" t="s">
        <v>3975</v>
      </c>
      <c r="B105" s="8" t="s">
        <v>3976</v>
      </c>
      <c r="C105" s="8" t="s">
        <v>82</v>
      </c>
      <c r="D105" s="185">
        <v>2122</v>
      </c>
      <c r="E105" s="188">
        <v>20122</v>
      </c>
      <c r="F105" s="8" t="s">
        <v>113</v>
      </c>
      <c r="G105" s="8" t="s">
        <v>84</v>
      </c>
      <c r="H105" s="6">
        <v>18351295</v>
      </c>
      <c r="I105" s="12">
        <v>225</v>
      </c>
      <c r="J105" s="20">
        <v>0</v>
      </c>
      <c r="L105" s="20">
        <v>0</v>
      </c>
      <c r="N105" s="20">
        <v>0</v>
      </c>
      <c r="P105" s="20">
        <v>0</v>
      </c>
      <c r="R105" s="20">
        <v>0</v>
      </c>
      <c r="T105" s="20">
        <v>0</v>
      </c>
      <c r="V105" s="29">
        <v>0</v>
      </c>
      <c r="X105" s="8" t="str">
        <f t="shared" si="1"/>
        <v>No</v>
      </c>
      <c r="Z105" s="21"/>
      <c r="AC105" s="28"/>
    </row>
    <row r="106" spans="1:29">
      <c r="A106" s="8" t="s">
        <v>99</v>
      </c>
      <c r="B106" s="8" t="s">
        <v>100</v>
      </c>
      <c r="C106" s="8" t="s">
        <v>46</v>
      </c>
      <c r="D106" s="185">
        <v>5154</v>
      </c>
      <c r="E106" s="188">
        <v>50154</v>
      </c>
      <c r="F106" s="8" t="s">
        <v>83</v>
      </c>
      <c r="G106" s="8" t="s">
        <v>84</v>
      </c>
      <c r="H106" s="6">
        <v>2650890</v>
      </c>
      <c r="I106" s="12">
        <v>220</v>
      </c>
      <c r="J106" s="20">
        <v>1518760</v>
      </c>
      <c r="L106" s="20">
        <v>0</v>
      </c>
      <c r="N106" s="20">
        <v>1184299</v>
      </c>
      <c r="P106" s="20">
        <v>0</v>
      </c>
      <c r="R106" s="20">
        <v>0</v>
      </c>
      <c r="T106" s="20">
        <v>0</v>
      </c>
      <c r="V106" s="29">
        <v>2703059</v>
      </c>
      <c r="X106" s="8" t="str">
        <f t="shared" si="1"/>
        <v>No</v>
      </c>
      <c r="Z106" s="21"/>
      <c r="AC106" s="28"/>
    </row>
    <row r="107" spans="1:29">
      <c r="A107" s="8" t="s">
        <v>2955</v>
      </c>
      <c r="B107" s="8" t="s">
        <v>2956</v>
      </c>
      <c r="C107" s="8" t="s">
        <v>79</v>
      </c>
      <c r="D107" s="185">
        <v>9001</v>
      </c>
      <c r="E107" s="188">
        <v>90001</v>
      </c>
      <c r="F107" s="8" t="s">
        <v>88</v>
      </c>
      <c r="G107" s="8" t="s">
        <v>84</v>
      </c>
      <c r="H107" s="6">
        <v>392141</v>
      </c>
      <c r="I107" s="12">
        <v>219</v>
      </c>
      <c r="J107" s="20">
        <v>16884073</v>
      </c>
      <c r="L107" s="20">
        <v>490723</v>
      </c>
      <c r="N107" s="20">
        <v>0</v>
      </c>
      <c r="P107" s="20">
        <v>462742</v>
      </c>
      <c r="R107" s="20">
        <v>4979245</v>
      </c>
      <c r="T107" s="20">
        <v>78078</v>
      </c>
      <c r="V107" s="29">
        <v>22894861</v>
      </c>
      <c r="X107" s="8" t="str">
        <f t="shared" si="1"/>
        <v>No</v>
      </c>
      <c r="Z107" s="21"/>
      <c r="AC107" s="28"/>
    </row>
    <row r="108" spans="1:29">
      <c r="A108" s="8" t="s">
        <v>4795</v>
      </c>
      <c r="B108" s="8" t="s">
        <v>4796</v>
      </c>
      <c r="C108" s="8" t="s">
        <v>466</v>
      </c>
      <c r="D108" s="185">
        <v>5022</v>
      </c>
      <c r="E108" s="188">
        <v>50022</v>
      </c>
      <c r="F108" s="8" t="s">
        <v>88</v>
      </c>
      <c r="G108" s="8" t="s">
        <v>84</v>
      </c>
      <c r="H108" s="6">
        <v>507643</v>
      </c>
      <c r="I108" s="12">
        <v>214</v>
      </c>
      <c r="J108" s="20">
        <v>7786951</v>
      </c>
      <c r="L108" s="20">
        <v>0</v>
      </c>
      <c r="N108" s="20">
        <v>0</v>
      </c>
      <c r="P108" s="20">
        <v>788946</v>
      </c>
      <c r="R108" s="20">
        <v>0</v>
      </c>
      <c r="T108" s="20">
        <v>0</v>
      </c>
      <c r="V108" s="29">
        <v>8575897</v>
      </c>
      <c r="X108" s="8" t="str">
        <f t="shared" si="1"/>
        <v>No</v>
      </c>
      <c r="Z108" s="21"/>
      <c r="AC108" s="28"/>
    </row>
    <row r="109" spans="1:29">
      <c r="A109" s="8" t="s">
        <v>6133</v>
      </c>
      <c r="B109" s="8" t="s">
        <v>1697</v>
      </c>
      <c r="C109" s="8" t="s">
        <v>42</v>
      </c>
      <c r="D109" s="185">
        <v>2018</v>
      </c>
      <c r="E109" s="188">
        <v>20018</v>
      </c>
      <c r="F109" s="8" t="s">
        <v>88</v>
      </c>
      <c r="G109" s="8" t="s">
        <v>84</v>
      </c>
      <c r="H109" s="6">
        <v>412317</v>
      </c>
      <c r="I109" s="12">
        <v>213</v>
      </c>
      <c r="J109" s="20">
        <v>10198458</v>
      </c>
      <c r="L109" s="20">
        <v>9530</v>
      </c>
      <c r="N109" s="20">
        <v>3468623</v>
      </c>
      <c r="P109" s="20">
        <v>6714</v>
      </c>
      <c r="R109" s="20">
        <v>0</v>
      </c>
      <c r="T109" s="20">
        <v>497730</v>
      </c>
      <c r="V109" s="29">
        <v>14181055</v>
      </c>
      <c r="X109" s="8" t="str">
        <f t="shared" si="1"/>
        <v>No</v>
      </c>
      <c r="Z109" s="21"/>
      <c r="AC109" s="28"/>
    </row>
    <row r="110" spans="1:29">
      <c r="A110" s="8" t="s">
        <v>6516</v>
      </c>
      <c r="B110" s="8" t="s">
        <v>4113</v>
      </c>
      <c r="C110" s="8" t="s">
        <v>466</v>
      </c>
      <c r="D110" s="185">
        <v>5010</v>
      </c>
      <c r="E110" s="188">
        <v>50010</v>
      </c>
      <c r="F110" s="8" t="s">
        <v>88</v>
      </c>
      <c r="G110" s="8" t="s">
        <v>84</v>
      </c>
      <c r="H110" s="6">
        <v>569499</v>
      </c>
      <c r="I110" s="12">
        <v>212</v>
      </c>
      <c r="J110" s="20">
        <v>5909647</v>
      </c>
      <c r="L110" s="20">
        <v>86766</v>
      </c>
      <c r="N110" s="20">
        <v>0</v>
      </c>
      <c r="P110" s="20">
        <v>0</v>
      </c>
      <c r="R110" s="20">
        <v>0</v>
      </c>
      <c r="T110" s="20">
        <v>414182</v>
      </c>
      <c r="V110" s="29">
        <v>6410595</v>
      </c>
      <c r="X110" s="8" t="str">
        <f t="shared" si="1"/>
        <v>No</v>
      </c>
      <c r="Z110" s="21"/>
      <c r="AC110" s="28"/>
    </row>
    <row r="111" spans="1:29">
      <c r="A111" s="8" t="s">
        <v>2768</v>
      </c>
      <c r="B111" s="8" t="s">
        <v>2769</v>
      </c>
      <c r="C111" s="8" t="s">
        <v>132</v>
      </c>
      <c r="D111" s="185">
        <v>5050</v>
      </c>
      <c r="E111" s="188">
        <v>50050</v>
      </c>
      <c r="F111" s="8" t="s">
        <v>88</v>
      </c>
      <c r="G111" s="8" t="s">
        <v>84</v>
      </c>
      <c r="H111" s="6">
        <v>1487483</v>
      </c>
      <c r="I111" s="12">
        <v>209</v>
      </c>
      <c r="J111" s="20">
        <v>17009705</v>
      </c>
      <c r="L111" s="20">
        <v>0</v>
      </c>
      <c r="N111" s="20">
        <v>0</v>
      </c>
      <c r="P111" s="20">
        <v>661517</v>
      </c>
      <c r="R111" s="20">
        <v>0</v>
      </c>
      <c r="T111" s="20">
        <v>0</v>
      </c>
      <c r="V111" s="29">
        <v>17671222</v>
      </c>
      <c r="X111" s="8" t="str">
        <f t="shared" si="1"/>
        <v>No</v>
      </c>
      <c r="Z111" s="21"/>
      <c r="AC111" s="28"/>
    </row>
    <row r="112" spans="1:29">
      <c r="A112" s="8" t="s">
        <v>4586</v>
      </c>
      <c r="B112" s="8" t="s">
        <v>4587</v>
      </c>
      <c r="C112" s="8" t="s">
        <v>120</v>
      </c>
      <c r="D112" s="185">
        <v>6007</v>
      </c>
      <c r="E112" s="188">
        <v>60007</v>
      </c>
      <c r="F112" s="8" t="s">
        <v>88</v>
      </c>
      <c r="G112" s="8" t="s">
        <v>84</v>
      </c>
      <c r="H112" s="6">
        <v>5121892</v>
      </c>
      <c r="I112" s="12">
        <v>209</v>
      </c>
      <c r="J112" s="20">
        <v>52636799</v>
      </c>
      <c r="L112" s="20">
        <v>104148749</v>
      </c>
      <c r="N112" s="20">
        <v>0</v>
      </c>
      <c r="P112" s="20">
        <v>5922469</v>
      </c>
      <c r="R112" s="20">
        <v>0</v>
      </c>
      <c r="T112" s="20">
        <v>0</v>
      </c>
      <c r="V112" s="29">
        <v>162708017</v>
      </c>
      <c r="X112" s="8" t="str">
        <f t="shared" si="1"/>
        <v>No</v>
      </c>
      <c r="Z112" s="21"/>
      <c r="AC112" s="28"/>
    </row>
    <row r="113" spans="1:29">
      <c r="A113" s="8" t="s">
        <v>4093</v>
      </c>
      <c r="B113" s="8" t="s">
        <v>128</v>
      </c>
      <c r="C113" s="8" t="s">
        <v>129</v>
      </c>
      <c r="D113" s="185">
        <v>4203</v>
      </c>
      <c r="E113" s="188">
        <v>40203</v>
      </c>
      <c r="F113" s="8" t="s">
        <v>113</v>
      </c>
      <c r="G113" s="8" t="s">
        <v>84</v>
      </c>
      <c r="H113" s="6">
        <v>4515419</v>
      </c>
      <c r="I113" s="12">
        <v>205</v>
      </c>
      <c r="J113" s="20">
        <v>353235</v>
      </c>
      <c r="L113" s="20">
        <v>0</v>
      </c>
      <c r="N113" s="20">
        <v>0</v>
      </c>
      <c r="P113" s="20">
        <v>0</v>
      </c>
      <c r="R113" s="20">
        <v>0</v>
      </c>
      <c r="T113" s="20">
        <v>0</v>
      </c>
      <c r="V113" s="29">
        <v>353235</v>
      </c>
      <c r="X113" s="8" t="str">
        <f t="shared" si="1"/>
        <v>No</v>
      </c>
      <c r="Z113" s="21"/>
      <c r="AC113" s="28"/>
    </row>
    <row r="114" spans="1:29">
      <c r="A114" s="8" t="s">
        <v>3629</v>
      </c>
      <c r="B114" s="8" t="s">
        <v>684</v>
      </c>
      <c r="C114" s="8" t="s">
        <v>120</v>
      </c>
      <c r="D114" s="185">
        <v>6006</v>
      </c>
      <c r="E114" s="188">
        <v>60006</v>
      </c>
      <c r="F114" s="8" t="s">
        <v>83</v>
      </c>
      <c r="G114" s="8" t="s">
        <v>84</v>
      </c>
      <c r="H114" s="6">
        <v>803086</v>
      </c>
      <c r="I114" s="12">
        <v>202</v>
      </c>
      <c r="J114" s="20">
        <v>17484887</v>
      </c>
      <c r="L114" s="20">
        <v>1195637</v>
      </c>
      <c r="N114" s="20">
        <v>0</v>
      </c>
      <c r="P114" s="20">
        <v>689677</v>
      </c>
      <c r="R114" s="20">
        <v>7096471</v>
      </c>
      <c r="T114" s="20">
        <v>0</v>
      </c>
      <c r="V114" s="29">
        <v>26466672</v>
      </c>
      <c r="X114" s="8" t="str">
        <f t="shared" si="1"/>
        <v>No</v>
      </c>
      <c r="Z114" s="21"/>
      <c r="AC114" s="28"/>
    </row>
    <row r="115" spans="1:29">
      <c r="A115" s="8" t="s">
        <v>736</v>
      </c>
      <c r="B115" s="8" t="s">
        <v>737</v>
      </c>
      <c r="C115" s="8" t="s">
        <v>178</v>
      </c>
      <c r="D115" s="185">
        <v>5148</v>
      </c>
      <c r="E115" s="188">
        <v>50148</v>
      </c>
      <c r="F115" s="8" t="s">
        <v>88</v>
      </c>
      <c r="G115" s="8" t="s">
        <v>84</v>
      </c>
      <c r="H115" s="6">
        <v>87106</v>
      </c>
      <c r="I115" s="12">
        <v>202</v>
      </c>
      <c r="J115" s="20">
        <v>2025730</v>
      </c>
      <c r="L115" s="20">
        <v>89542</v>
      </c>
      <c r="N115" s="20">
        <v>561814</v>
      </c>
      <c r="P115" s="20">
        <v>0</v>
      </c>
      <c r="R115" s="20">
        <v>0</v>
      </c>
      <c r="T115" s="20">
        <v>50509</v>
      </c>
      <c r="V115" s="29">
        <v>2727595</v>
      </c>
      <c r="X115" s="8" t="str">
        <f t="shared" si="1"/>
        <v>No</v>
      </c>
      <c r="Z115" s="21"/>
      <c r="AC115" s="28"/>
    </row>
    <row r="116" spans="1:29">
      <c r="A116" s="8" t="s">
        <v>2979</v>
      </c>
      <c r="B116" s="8" t="s">
        <v>502</v>
      </c>
      <c r="C116" s="8" t="s">
        <v>171</v>
      </c>
      <c r="D116" s="185">
        <v>4041</v>
      </c>
      <c r="E116" s="188">
        <v>40041</v>
      </c>
      <c r="F116" s="8" t="s">
        <v>88</v>
      </c>
      <c r="G116" s="8" t="s">
        <v>84</v>
      </c>
      <c r="H116" s="6">
        <v>2441770</v>
      </c>
      <c r="I116" s="12">
        <v>201</v>
      </c>
      <c r="J116" s="20">
        <v>22948133</v>
      </c>
      <c r="L116" s="20">
        <v>688619</v>
      </c>
      <c r="N116" s="20">
        <v>0</v>
      </c>
      <c r="P116" s="20">
        <v>57155</v>
      </c>
      <c r="R116" s="20">
        <v>0</v>
      </c>
      <c r="T116" s="20">
        <v>0</v>
      </c>
      <c r="V116" s="29">
        <v>23693907</v>
      </c>
      <c r="X116" s="8" t="str">
        <f t="shared" si="1"/>
        <v>No</v>
      </c>
      <c r="Z116" s="21"/>
      <c r="AC116" s="28"/>
    </row>
    <row r="117" spans="1:29">
      <c r="A117" s="8" t="s">
        <v>2962</v>
      </c>
      <c r="B117" s="8" t="s">
        <v>2963</v>
      </c>
      <c r="C117" s="8" t="s">
        <v>91</v>
      </c>
      <c r="D117" s="185">
        <v>9023</v>
      </c>
      <c r="E117" s="188">
        <v>90023</v>
      </c>
      <c r="F117" s="8" t="s">
        <v>543</v>
      </c>
      <c r="G117" s="8" t="s">
        <v>84</v>
      </c>
      <c r="H117" s="6">
        <v>12150996</v>
      </c>
      <c r="I117" s="12">
        <v>199</v>
      </c>
      <c r="J117" s="20">
        <v>8017298</v>
      </c>
      <c r="L117" s="20">
        <v>4283809</v>
      </c>
      <c r="N117" s="20">
        <v>0</v>
      </c>
      <c r="P117" s="20">
        <v>958592</v>
      </c>
      <c r="R117" s="20">
        <v>0</v>
      </c>
      <c r="T117" s="20">
        <v>0</v>
      </c>
      <c r="V117" s="29">
        <v>13259699</v>
      </c>
      <c r="X117" s="8" t="str">
        <f t="shared" si="1"/>
        <v>No</v>
      </c>
      <c r="Z117" s="21"/>
      <c r="AC117" s="28"/>
    </row>
    <row r="118" spans="1:29">
      <c r="A118" s="8" t="s">
        <v>1471</v>
      </c>
      <c r="B118" s="8" t="s">
        <v>1153</v>
      </c>
      <c r="C118" s="8" t="s">
        <v>91</v>
      </c>
      <c r="D118" s="185">
        <v>9151</v>
      </c>
      <c r="E118" s="188">
        <v>90151</v>
      </c>
      <c r="F118" s="8" t="s">
        <v>88</v>
      </c>
      <c r="G118" s="8" t="s">
        <v>84</v>
      </c>
      <c r="H118" s="6">
        <v>12150996</v>
      </c>
      <c r="I118" s="12">
        <v>195</v>
      </c>
      <c r="J118" s="20">
        <v>783663</v>
      </c>
      <c r="L118" s="20">
        <v>14917521</v>
      </c>
      <c r="N118" s="20">
        <v>0</v>
      </c>
      <c r="P118" s="20">
        <v>0</v>
      </c>
      <c r="R118" s="20">
        <v>2106991</v>
      </c>
      <c r="T118" s="20">
        <v>0</v>
      </c>
      <c r="V118" s="29">
        <v>17808175</v>
      </c>
      <c r="X118" s="8" t="str">
        <f t="shared" si="1"/>
        <v>No</v>
      </c>
      <c r="Z118" s="21"/>
      <c r="AC118" s="28"/>
    </row>
    <row r="119" spans="1:29">
      <c r="A119" s="8" t="s">
        <v>4466</v>
      </c>
      <c r="B119" s="8" t="s">
        <v>1636</v>
      </c>
      <c r="C119" s="8" t="s">
        <v>160</v>
      </c>
      <c r="D119" s="185" t="s">
        <v>4467</v>
      </c>
      <c r="E119" s="188" t="s">
        <v>4468</v>
      </c>
      <c r="F119" s="8" t="s">
        <v>157</v>
      </c>
      <c r="G119" s="8" t="s">
        <v>147</v>
      </c>
      <c r="H119" s="6">
        <v>0</v>
      </c>
      <c r="I119" s="12">
        <v>195</v>
      </c>
      <c r="J119" s="20">
        <v>0</v>
      </c>
      <c r="L119" s="20">
        <v>0</v>
      </c>
      <c r="N119" s="20">
        <v>537422</v>
      </c>
      <c r="P119" s="20">
        <v>100506</v>
      </c>
      <c r="R119" s="20">
        <v>0</v>
      </c>
      <c r="T119" s="20">
        <v>12866456</v>
      </c>
      <c r="V119" s="29">
        <v>13504384</v>
      </c>
      <c r="X119" s="8" t="str">
        <f t="shared" si="1"/>
        <v>No</v>
      </c>
      <c r="Z119" s="21"/>
      <c r="AC119" s="28"/>
    </row>
    <row r="120" spans="1:29">
      <c r="A120" s="8" t="s">
        <v>1785</v>
      </c>
      <c r="B120" s="8" t="s">
        <v>1507</v>
      </c>
      <c r="C120" s="8" t="s">
        <v>274</v>
      </c>
      <c r="D120" s="185" t="s">
        <v>1786</v>
      </c>
      <c r="E120" s="188" t="s">
        <v>1787</v>
      </c>
      <c r="F120" s="8" t="s">
        <v>88</v>
      </c>
      <c r="G120" s="8" t="s">
        <v>147</v>
      </c>
      <c r="H120" s="6">
        <v>0</v>
      </c>
      <c r="I120" s="12">
        <v>194</v>
      </c>
      <c r="J120" s="20">
        <v>0</v>
      </c>
      <c r="L120" s="20">
        <v>271786</v>
      </c>
      <c r="N120" s="20">
        <v>2963009</v>
      </c>
      <c r="P120" s="20">
        <v>250000</v>
      </c>
      <c r="R120" s="20">
        <v>0</v>
      </c>
      <c r="T120" s="20">
        <v>0</v>
      </c>
      <c r="V120" s="29">
        <v>3484795</v>
      </c>
      <c r="X120" s="8" t="str">
        <f t="shared" si="1"/>
        <v>No</v>
      </c>
      <c r="Z120" s="21"/>
      <c r="AC120" s="28"/>
    </row>
    <row r="121" spans="1:29">
      <c r="A121" s="8" t="s">
        <v>1803</v>
      </c>
      <c r="B121" s="8" t="s">
        <v>1804</v>
      </c>
      <c r="C121" s="8" t="s">
        <v>73</v>
      </c>
      <c r="D121" s="185">
        <v>6019</v>
      </c>
      <c r="E121" s="188">
        <v>60019</v>
      </c>
      <c r="F121" s="8" t="s">
        <v>83</v>
      </c>
      <c r="G121" s="8" t="s">
        <v>84</v>
      </c>
      <c r="H121" s="6">
        <v>741318</v>
      </c>
      <c r="I121" s="12">
        <v>193</v>
      </c>
      <c r="J121" s="20">
        <v>2935939</v>
      </c>
      <c r="L121" s="20">
        <v>544448</v>
      </c>
      <c r="N121" s="20">
        <v>0</v>
      </c>
      <c r="P121" s="20">
        <v>0</v>
      </c>
      <c r="R121" s="20">
        <v>0</v>
      </c>
      <c r="T121" s="20">
        <v>0</v>
      </c>
      <c r="V121" s="29">
        <v>3480387</v>
      </c>
      <c r="X121" s="8" t="str">
        <f t="shared" si="1"/>
        <v>No</v>
      </c>
      <c r="Z121" s="21"/>
      <c r="AC121" s="28"/>
    </row>
    <row r="122" spans="1:29">
      <c r="A122" s="8" t="s">
        <v>6517</v>
      </c>
      <c r="B122" s="8" t="s">
        <v>1217</v>
      </c>
      <c r="C122" s="8" t="s">
        <v>288</v>
      </c>
      <c r="E122" s="188">
        <v>30202</v>
      </c>
      <c r="F122" s="8" t="s">
        <v>88</v>
      </c>
      <c r="G122" s="8" t="s">
        <v>84</v>
      </c>
      <c r="H122" s="6">
        <v>402004</v>
      </c>
      <c r="I122" s="12">
        <v>192</v>
      </c>
      <c r="J122" s="20">
        <v>7989513</v>
      </c>
      <c r="L122" s="20">
        <v>0</v>
      </c>
      <c r="N122" s="20">
        <v>0</v>
      </c>
      <c r="P122" s="20">
        <v>270972</v>
      </c>
      <c r="R122" s="20">
        <v>0</v>
      </c>
      <c r="T122" s="20">
        <v>3150560</v>
      </c>
      <c r="V122" s="29">
        <v>11411045</v>
      </c>
      <c r="X122" s="8" t="str">
        <f t="shared" si="1"/>
        <v>No</v>
      </c>
      <c r="Z122" s="21"/>
      <c r="AC122" s="28"/>
    </row>
    <row r="123" spans="1:29">
      <c r="A123" s="8" t="s">
        <v>311</v>
      </c>
      <c r="B123" s="8" t="s">
        <v>312</v>
      </c>
      <c r="C123" s="8" t="s">
        <v>213</v>
      </c>
      <c r="D123" s="185" t="s">
        <v>313</v>
      </c>
      <c r="E123" s="188" t="s">
        <v>314</v>
      </c>
      <c r="F123" s="8" t="s">
        <v>157</v>
      </c>
      <c r="G123" s="8" t="s">
        <v>147</v>
      </c>
      <c r="H123" s="6">
        <v>0</v>
      </c>
      <c r="I123" s="12">
        <v>185</v>
      </c>
      <c r="J123" s="20">
        <v>850325</v>
      </c>
      <c r="L123" s="20">
        <v>0</v>
      </c>
      <c r="N123" s="20">
        <v>3923079</v>
      </c>
      <c r="P123" s="20">
        <v>0</v>
      </c>
      <c r="R123" s="20">
        <v>0</v>
      </c>
      <c r="T123" s="20">
        <v>0</v>
      </c>
      <c r="V123" s="29">
        <v>4773404</v>
      </c>
      <c r="X123" s="8" t="str">
        <f t="shared" si="1"/>
        <v>No</v>
      </c>
      <c r="Z123" s="21"/>
      <c r="AC123" s="28"/>
    </row>
    <row r="124" spans="1:29">
      <c r="A124" s="8" t="s">
        <v>1407</v>
      </c>
      <c r="B124" s="8" t="s">
        <v>1408</v>
      </c>
      <c r="C124" s="8" t="s">
        <v>150</v>
      </c>
      <c r="D124" s="185" t="s">
        <v>1409</v>
      </c>
      <c r="E124" s="188" t="s">
        <v>1410</v>
      </c>
      <c r="F124" s="8" t="s">
        <v>157</v>
      </c>
      <c r="G124" s="8" t="s">
        <v>147</v>
      </c>
      <c r="H124" s="6">
        <v>0</v>
      </c>
      <c r="I124" s="12">
        <v>185</v>
      </c>
      <c r="J124" s="20">
        <v>931544</v>
      </c>
      <c r="L124" s="20">
        <v>0</v>
      </c>
      <c r="N124" s="20">
        <v>3892133</v>
      </c>
      <c r="P124" s="20">
        <v>243341</v>
      </c>
      <c r="R124" s="20">
        <v>0</v>
      </c>
      <c r="T124" s="20">
        <v>161854</v>
      </c>
      <c r="V124" s="29">
        <v>5228872</v>
      </c>
      <c r="X124" s="8" t="str">
        <f t="shared" si="1"/>
        <v>No</v>
      </c>
      <c r="Z124" s="21"/>
      <c r="AC124" s="28"/>
    </row>
    <row r="125" spans="1:29">
      <c r="A125" s="8" t="s">
        <v>4781</v>
      </c>
      <c r="B125" s="8" t="s">
        <v>4782</v>
      </c>
      <c r="C125" s="8" t="s">
        <v>82</v>
      </c>
      <c r="D125" s="185">
        <v>2126</v>
      </c>
      <c r="E125" s="188">
        <v>20126</v>
      </c>
      <c r="F125" s="8" t="s">
        <v>113</v>
      </c>
      <c r="G125" s="8" t="s">
        <v>84</v>
      </c>
      <c r="H125" s="6">
        <v>18351295</v>
      </c>
      <c r="I125" s="12">
        <v>184</v>
      </c>
      <c r="J125" s="20">
        <v>0</v>
      </c>
      <c r="L125" s="20">
        <v>0</v>
      </c>
      <c r="N125" s="20">
        <v>0</v>
      </c>
      <c r="P125" s="20">
        <v>0</v>
      </c>
      <c r="R125" s="20">
        <v>0</v>
      </c>
      <c r="T125" s="20">
        <v>0</v>
      </c>
      <c r="V125" s="29">
        <v>0</v>
      </c>
      <c r="X125" s="8" t="str">
        <f t="shared" si="1"/>
        <v>No</v>
      </c>
      <c r="Z125" s="21"/>
      <c r="AC125" s="28"/>
    </row>
    <row r="126" spans="1:29">
      <c r="A126" s="8" t="s">
        <v>4437</v>
      </c>
      <c r="B126" s="8" t="s">
        <v>4438</v>
      </c>
      <c r="C126" s="8" t="s">
        <v>87</v>
      </c>
      <c r="D126" s="185">
        <v>24</v>
      </c>
      <c r="E126" s="188">
        <v>24</v>
      </c>
      <c r="F126" s="8" t="s">
        <v>88</v>
      </c>
      <c r="G126" s="8" t="s">
        <v>84</v>
      </c>
      <c r="H126" s="6">
        <v>1849898</v>
      </c>
      <c r="I126" s="12">
        <v>181</v>
      </c>
      <c r="J126" s="20">
        <v>7613340</v>
      </c>
      <c r="L126" s="20">
        <v>2360010</v>
      </c>
      <c r="N126" s="20">
        <v>0</v>
      </c>
      <c r="P126" s="20">
        <v>254524</v>
      </c>
      <c r="R126" s="20">
        <v>0</v>
      </c>
      <c r="T126" s="20">
        <v>0</v>
      </c>
      <c r="V126" s="29">
        <v>10227874</v>
      </c>
      <c r="X126" s="8" t="str">
        <f t="shared" si="1"/>
        <v>No</v>
      </c>
      <c r="Z126" s="21"/>
      <c r="AC126" s="28"/>
    </row>
    <row r="127" spans="1:29">
      <c r="A127" s="8" t="s">
        <v>2686</v>
      </c>
      <c r="B127" s="8" t="s">
        <v>2687</v>
      </c>
      <c r="C127" s="8" t="s">
        <v>466</v>
      </c>
      <c r="D127" s="185">
        <v>5017</v>
      </c>
      <c r="E127" s="188">
        <v>50017</v>
      </c>
      <c r="F127" s="8" t="s">
        <v>88</v>
      </c>
      <c r="G127" s="8" t="s">
        <v>84</v>
      </c>
      <c r="H127" s="6">
        <v>724091</v>
      </c>
      <c r="I127" s="12">
        <v>179</v>
      </c>
      <c r="J127" s="20">
        <v>20349419</v>
      </c>
      <c r="L127" s="20">
        <v>14332180</v>
      </c>
      <c r="N127" s="20">
        <v>0</v>
      </c>
      <c r="P127" s="20">
        <v>1252976</v>
      </c>
      <c r="R127" s="20">
        <v>0</v>
      </c>
      <c r="T127" s="20">
        <v>0</v>
      </c>
      <c r="V127" s="29">
        <v>35934575</v>
      </c>
      <c r="X127" s="8" t="str">
        <f t="shared" si="1"/>
        <v>No</v>
      </c>
      <c r="Z127" s="21"/>
      <c r="AC127" s="28"/>
    </row>
    <row r="128" spans="1:29">
      <c r="A128" s="8" t="s">
        <v>4149</v>
      </c>
      <c r="B128" s="8" t="s">
        <v>4150</v>
      </c>
      <c r="C128" s="8" t="s">
        <v>288</v>
      </c>
      <c r="D128" s="185">
        <v>3010</v>
      </c>
      <c r="E128" s="188">
        <v>30010</v>
      </c>
      <c r="F128" s="8" t="s">
        <v>88</v>
      </c>
      <c r="G128" s="8" t="s">
        <v>84</v>
      </c>
      <c r="H128" s="6">
        <v>664651</v>
      </c>
      <c r="I128" s="12">
        <v>178</v>
      </c>
      <c r="J128" s="20">
        <v>5335334</v>
      </c>
      <c r="L128" s="20">
        <v>0</v>
      </c>
      <c r="N128" s="20">
        <v>0</v>
      </c>
      <c r="P128" s="20">
        <v>0</v>
      </c>
      <c r="R128" s="20">
        <v>0</v>
      </c>
      <c r="T128" s="20">
        <v>1712087</v>
      </c>
      <c r="V128" s="29">
        <v>7047421</v>
      </c>
      <c r="X128" s="8" t="str">
        <f t="shared" si="1"/>
        <v>No</v>
      </c>
      <c r="Z128" s="21"/>
      <c r="AC128" s="28"/>
    </row>
    <row r="129" spans="1:29">
      <c r="A129" s="8" t="s">
        <v>3609</v>
      </c>
      <c r="B129" s="8" t="s">
        <v>2284</v>
      </c>
      <c r="C129" s="8" t="s">
        <v>109</v>
      </c>
      <c r="D129" s="185" t="s">
        <v>3610</v>
      </c>
      <c r="E129" s="188" t="s">
        <v>3611</v>
      </c>
      <c r="F129" s="8" t="s">
        <v>157</v>
      </c>
      <c r="G129" s="8" t="s">
        <v>147</v>
      </c>
      <c r="H129" s="6">
        <v>0</v>
      </c>
      <c r="I129" s="12">
        <v>177</v>
      </c>
      <c r="J129" s="20">
        <v>0</v>
      </c>
      <c r="L129" s="20">
        <v>0</v>
      </c>
      <c r="N129" s="20">
        <v>0</v>
      </c>
      <c r="P129" s="20">
        <v>140000</v>
      </c>
      <c r="R129" s="20">
        <v>0</v>
      </c>
      <c r="T129" s="20">
        <v>0</v>
      </c>
      <c r="V129" s="29">
        <v>140000</v>
      </c>
      <c r="X129" s="8" t="str">
        <f t="shared" si="1"/>
        <v>No</v>
      </c>
      <c r="Z129" s="21"/>
      <c r="AC129" s="28"/>
    </row>
    <row r="130" spans="1:29">
      <c r="A130" s="8" t="s">
        <v>1073</v>
      </c>
      <c r="B130" s="8" t="s">
        <v>1074</v>
      </c>
      <c r="C130" s="8" t="s">
        <v>163</v>
      </c>
      <c r="D130" s="185">
        <v>1061</v>
      </c>
      <c r="E130" s="188">
        <v>10061</v>
      </c>
      <c r="F130" s="8" t="s">
        <v>88</v>
      </c>
      <c r="G130" s="8" t="s">
        <v>84</v>
      </c>
      <c r="H130" s="6">
        <v>116960</v>
      </c>
      <c r="I130" s="12">
        <v>176</v>
      </c>
      <c r="J130" s="20">
        <v>3740761</v>
      </c>
      <c r="L130" s="20">
        <v>102058</v>
      </c>
      <c r="N130" s="20">
        <v>0</v>
      </c>
      <c r="P130" s="20">
        <v>206241</v>
      </c>
      <c r="R130" s="20">
        <v>0</v>
      </c>
      <c r="T130" s="20">
        <v>53783</v>
      </c>
      <c r="V130" s="29">
        <v>4102843</v>
      </c>
      <c r="X130" s="8" t="str">
        <f t="shared" si="1"/>
        <v>No</v>
      </c>
      <c r="Z130" s="21"/>
      <c r="AC130" s="28"/>
    </row>
    <row r="131" spans="1:29">
      <c r="A131" s="8" t="s">
        <v>3528</v>
      </c>
      <c r="B131" s="8" t="s">
        <v>3529</v>
      </c>
      <c r="C131" s="8" t="s">
        <v>178</v>
      </c>
      <c r="D131" s="185">
        <v>5036</v>
      </c>
      <c r="E131" s="188">
        <v>50036</v>
      </c>
      <c r="F131" s="8" t="s">
        <v>88</v>
      </c>
      <c r="G131" s="8" t="s">
        <v>84</v>
      </c>
      <c r="H131" s="6">
        <v>313532</v>
      </c>
      <c r="I131" s="12">
        <v>171</v>
      </c>
      <c r="J131" s="20">
        <v>8018508</v>
      </c>
      <c r="L131" s="20">
        <v>0</v>
      </c>
      <c r="N131" s="20">
        <v>326056</v>
      </c>
      <c r="P131" s="20">
        <v>69235</v>
      </c>
      <c r="R131" s="20">
        <v>0</v>
      </c>
      <c r="T131" s="20">
        <v>0</v>
      </c>
      <c r="V131" s="29">
        <v>8413799</v>
      </c>
      <c r="X131" s="8" t="str">
        <f t="shared" ref="X131:X194" si="2">IF(W131&amp;U131&amp;S131&amp;Q131&amp;O131&amp;M131&amp;K131&lt;&gt;"","Yes","No")</f>
        <v>No</v>
      </c>
      <c r="Z131" s="21"/>
      <c r="AC131" s="28"/>
    </row>
    <row r="132" spans="1:29">
      <c r="A132" s="8" t="s">
        <v>4033</v>
      </c>
      <c r="B132" s="8" t="s">
        <v>471</v>
      </c>
      <c r="C132" s="8" t="s">
        <v>65</v>
      </c>
      <c r="D132" s="185">
        <v>12</v>
      </c>
      <c r="E132" s="188">
        <v>12</v>
      </c>
      <c r="F132" s="8" t="s">
        <v>83</v>
      </c>
      <c r="G132" s="8" t="s">
        <v>84</v>
      </c>
      <c r="H132" s="6">
        <v>251243</v>
      </c>
      <c r="I132" s="12">
        <v>170</v>
      </c>
      <c r="J132" s="20">
        <v>2855403</v>
      </c>
      <c r="L132" s="20">
        <v>838283</v>
      </c>
      <c r="N132" s="20">
        <v>0</v>
      </c>
      <c r="P132" s="20">
        <v>246415</v>
      </c>
      <c r="R132" s="20">
        <v>1387521</v>
      </c>
      <c r="T132" s="20">
        <v>1372588</v>
      </c>
      <c r="V132" s="29">
        <v>6700210</v>
      </c>
      <c r="X132" s="8" t="str">
        <f t="shared" si="2"/>
        <v>No</v>
      </c>
      <c r="Z132" s="21"/>
      <c r="AC132" s="28"/>
    </row>
    <row r="133" spans="1:29">
      <c r="A133" s="8" t="s">
        <v>3630</v>
      </c>
      <c r="B133" s="8" t="s">
        <v>3631</v>
      </c>
      <c r="C133" s="8" t="s">
        <v>91</v>
      </c>
      <c r="D133" s="185">
        <v>9008</v>
      </c>
      <c r="E133" s="188">
        <v>90008</v>
      </c>
      <c r="F133" s="8" t="s">
        <v>83</v>
      </c>
      <c r="G133" s="8" t="s">
        <v>84</v>
      </c>
      <c r="H133" s="6">
        <v>12150996</v>
      </c>
      <c r="I133" s="12">
        <v>168</v>
      </c>
      <c r="J133" s="20">
        <v>11314553</v>
      </c>
      <c r="L133" s="20">
        <v>338771</v>
      </c>
      <c r="N133" s="20">
        <v>0</v>
      </c>
      <c r="P133" s="20">
        <v>0</v>
      </c>
      <c r="R133" s="20">
        <v>0</v>
      </c>
      <c r="T133" s="20">
        <v>1406216</v>
      </c>
      <c r="V133" s="29">
        <v>13059540</v>
      </c>
      <c r="X133" s="8" t="str">
        <f t="shared" si="2"/>
        <v>No</v>
      </c>
      <c r="Z133" s="21"/>
      <c r="AC133" s="28"/>
    </row>
    <row r="134" spans="1:29">
      <c r="A134" s="8" t="s">
        <v>3639</v>
      </c>
      <c r="B134" s="8" t="s">
        <v>3640</v>
      </c>
      <c r="C134" s="8" t="s">
        <v>454</v>
      </c>
      <c r="D134" s="185">
        <v>8005</v>
      </c>
      <c r="E134" s="188">
        <v>80005</v>
      </c>
      <c r="F134" s="8" t="s">
        <v>83</v>
      </c>
      <c r="G134" s="8" t="s">
        <v>84</v>
      </c>
      <c r="H134" s="6">
        <v>559409</v>
      </c>
      <c r="I134" s="12">
        <v>165</v>
      </c>
      <c r="J134" s="20">
        <v>7753203</v>
      </c>
      <c r="L134" s="20">
        <v>0</v>
      </c>
      <c r="N134" s="20">
        <v>0</v>
      </c>
      <c r="P134" s="20">
        <v>187744</v>
      </c>
      <c r="R134" s="20">
        <v>0</v>
      </c>
      <c r="T134" s="20">
        <v>0</v>
      </c>
      <c r="V134" s="29">
        <v>7940947</v>
      </c>
      <c r="X134" s="8" t="str">
        <f t="shared" si="2"/>
        <v>No</v>
      </c>
      <c r="Z134" s="21"/>
      <c r="AC134" s="28"/>
    </row>
    <row r="135" spans="1:29">
      <c r="A135" s="8" t="s">
        <v>5693</v>
      </c>
      <c r="B135" s="8" t="s">
        <v>406</v>
      </c>
      <c r="C135" s="8" t="s">
        <v>124</v>
      </c>
      <c r="D135" s="185">
        <v>6032</v>
      </c>
      <c r="E135" s="188">
        <v>60032</v>
      </c>
      <c r="F135" s="8" t="s">
        <v>88</v>
      </c>
      <c r="G135" s="8" t="s">
        <v>84</v>
      </c>
      <c r="H135" s="6">
        <v>899703</v>
      </c>
      <c r="I135" s="12">
        <v>165</v>
      </c>
      <c r="J135" s="20">
        <v>15391174</v>
      </c>
      <c r="L135" s="20">
        <v>12619358</v>
      </c>
      <c r="N135" s="20">
        <v>0</v>
      </c>
      <c r="P135" s="20">
        <v>9640</v>
      </c>
      <c r="R135" s="20">
        <v>0</v>
      </c>
      <c r="T135" s="20">
        <v>2234687</v>
      </c>
      <c r="V135" s="29">
        <v>30254859</v>
      </c>
      <c r="X135" s="8" t="str">
        <f t="shared" si="2"/>
        <v>No</v>
      </c>
      <c r="Z135" s="21"/>
      <c r="AC135" s="28"/>
    </row>
    <row r="136" spans="1:29">
      <c r="A136" s="8" t="s">
        <v>1377</v>
      </c>
      <c r="B136" s="8" t="s">
        <v>1378</v>
      </c>
      <c r="C136" s="8" t="s">
        <v>171</v>
      </c>
      <c r="D136" s="185">
        <v>4030</v>
      </c>
      <c r="E136" s="188">
        <v>40030</v>
      </c>
      <c r="F136" s="8" t="s">
        <v>83</v>
      </c>
      <c r="G136" s="8" t="s">
        <v>84</v>
      </c>
      <c r="H136" s="6">
        <v>187781</v>
      </c>
      <c r="I136" s="12">
        <v>158</v>
      </c>
      <c r="J136" s="20">
        <v>7020759</v>
      </c>
      <c r="L136" s="20">
        <v>56262</v>
      </c>
      <c r="N136" s="20">
        <v>175493</v>
      </c>
      <c r="P136" s="20">
        <v>263127</v>
      </c>
      <c r="R136" s="20">
        <v>0</v>
      </c>
      <c r="T136" s="20">
        <v>0</v>
      </c>
      <c r="V136" s="29">
        <v>7515641</v>
      </c>
      <c r="X136" s="8" t="str">
        <f t="shared" si="2"/>
        <v>No</v>
      </c>
      <c r="Z136" s="21"/>
      <c r="AC136" s="28"/>
    </row>
    <row r="137" spans="1:29">
      <c r="A137" s="8" t="s">
        <v>2685</v>
      </c>
      <c r="B137" s="8" t="s">
        <v>426</v>
      </c>
      <c r="C137" s="8" t="s">
        <v>178</v>
      </c>
      <c r="D137" s="185">
        <v>5040</v>
      </c>
      <c r="E137" s="188">
        <v>50040</v>
      </c>
      <c r="F137" s="8" t="s">
        <v>88</v>
      </c>
      <c r="G137" s="8" t="s">
        <v>84</v>
      </c>
      <c r="H137" s="6">
        <v>306022</v>
      </c>
      <c r="I137" s="12">
        <v>153</v>
      </c>
      <c r="J137" s="20">
        <v>7106527</v>
      </c>
      <c r="L137" s="20">
        <v>0</v>
      </c>
      <c r="N137" s="20">
        <v>248113</v>
      </c>
      <c r="P137" s="20">
        <v>358131</v>
      </c>
      <c r="R137" s="20">
        <v>0</v>
      </c>
      <c r="T137" s="20">
        <v>0</v>
      </c>
      <c r="V137" s="29">
        <v>7712771</v>
      </c>
      <c r="X137" s="8" t="str">
        <f t="shared" si="2"/>
        <v>No</v>
      </c>
      <c r="Z137" s="21"/>
      <c r="AC137" s="28"/>
    </row>
    <row r="138" spans="1:29">
      <c r="A138" s="8" t="s">
        <v>2291</v>
      </c>
      <c r="B138" s="8" t="s">
        <v>1000</v>
      </c>
      <c r="C138" s="8" t="s">
        <v>120</v>
      </c>
      <c r="D138" s="185" t="s">
        <v>2292</v>
      </c>
      <c r="E138" s="188" t="s">
        <v>2293</v>
      </c>
      <c r="F138" s="8" t="s">
        <v>157</v>
      </c>
      <c r="G138" s="8" t="s">
        <v>147</v>
      </c>
      <c r="H138" s="6">
        <v>0</v>
      </c>
      <c r="I138" s="12">
        <v>146</v>
      </c>
      <c r="J138" s="20">
        <v>350334</v>
      </c>
      <c r="L138" s="20">
        <v>0</v>
      </c>
      <c r="N138" s="20">
        <v>2772105</v>
      </c>
      <c r="P138" s="20">
        <v>0</v>
      </c>
      <c r="R138" s="20">
        <v>0</v>
      </c>
      <c r="T138" s="20">
        <v>0</v>
      </c>
      <c r="V138" s="29">
        <v>3122439</v>
      </c>
      <c r="X138" s="8" t="str">
        <f t="shared" si="2"/>
        <v>No</v>
      </c>
      <c r="Z138" s="21"/>
      <c r="AC138" s="28"/>
    </row>
    <row r="139" spans="1:29">
      <c r="A139" s="8" t="s">
        <v>1753</v>
      </c>
      <c r="B139" s="8" t="s">
        <v>1754</v>
      </c>
      <c r="C139" s="8" t="s">
        <v>91</v>
      </c>
      <c r="D139" s="185">
        <v>9016</v>
      </c>
      <c r="E139" s="188">
        <v>90016</v>
      </c>
      <c r="F139" s="8" t="s">
        <v>88</v>
      </c>
      <c r="G139" s="8" t="s">
        <v>84</v>
      </c>
      <c r="H139" s="6">
        <v>3281212</v>
      </c>
      <c r="I139" s="12">
        <v>146</v>
      </c>
      <c r="J139" s="20">
        <v>1238542</v>
      </c>
      <c r="L139" s="20">
        <v>598504</v>
      </c>
      <c r="N139" s="20">
        <v>0</v>
      </c>
      <c r="P139" s="20">
        <v>0</v>
      </c>
      <c r="R139" s="20">
        <v>0</v>
      </c>
      <c r="T139" s="20">
        <v>0</v>
      </c>
      <c r="V139" s="29">
        <v>1837046</v>
      </c>
      <c r="X139" s="8" t="str">
        <f t="shared" si="2"/>
        <v>No</v>
      </c>
      <c r="Z139" s="21"/>
      <c r="AC139" s="28"/>
    </row>
    <row r="140" spans="1:29">
      <c r="A140" s="8" t="s">
        <v>3129</v>
      </c>
      <c r="B140" s="8" t="s">
        <v>3130</v>
      </c>
      <c r="C140" s="8" t="s">
        <v>235</v>
      </c>
      <c r="D140" s="185">
        <v>4108</v>
      </c>
      <c r="E140" s="188">
        <v>40108</v>
      </c>
      <c r="F140" s="8" t="s">
        <v>88</v>
      </c>
      <c r="G140" s="8" t="s">
        <v>84</v>
      </c>
      <c r="H140" s="6">
        <v>347602</v>
      </c>
      <c r="I140" s="12">
        <v>144</v>
      </c>
      <c r="J140" s="20">
        <v>2528890</v>
      </c>
      <c r="L140" s="20">
        <v>0</v>
      </c>
      <c r="N140" s="20">
        <v>0</v>
      </c>
      <c r="P140" s="20">
        <v>0</v>
      </c>
      <c r="R140" s="20">
        <v>1660867</v>
      </c>
      <c r="T140" s="20">
        <v>0</v>
      </c>
      <c r="V140" s="29">
        <v>4189757</v>
      </c>
      <c r="X140" s="8" t="str">
        <f t="shared" si="2"/>
        <v>No</v>
      </c>
      <c r="Z140" s="21"/>
      <c r="AC140" s="28"/>
    </row>
    <row r="141" spans="1:29">
      <c r="A141" s="8" t="s">
        <v>1085</v>
      </c>
      <c r="B141" s="8" t="s">
        <v>506</v>
      </c>
      <c r="C141" s="8" t="s">
        <v>238</v>
      </c>
      <c r="D141" s="185">
        <v>1017</v>
      </c>
      <c r="E141" s="188">
        <v>10017</v>
      </c>
      <c r="F141" s="8" t="s">
        <v>88</v>
      </c>
      <c r="G141" s="8" t="s">
        <v>84</v>
      </c>
      <c r="H141" s="6">
        <v>924859</v>
      </c>
      <c r="I141" s="12">
        <v>144</v>
      </c>
      <c r="J141" s="20">
        <v>14256428</v>
      </c>
      <c r="L141" s="20">
        <v>1390067</v>
      </c>
      <c r="N141" s="20">
        <v>0</v>
      </c>
      <c r="P141" s="20">
        <v>14544</v>
      </c>
      <c r="R141" s="20">
        <v>2775678</v>
      </c>
      <c r="T141" s="20">
        <v>0</v>
      </c>
      <c r="V141" s="29">
        <v>18436717</v>
      </c>
      <c r="X141" s="8" t="str">
        <f t="shared" si="2"/>
        <v>No</v>
      </c>
      <c r="Z141" s="21"/>
      <c r="AC141" s="28"/>
    </row>
    <row r="142" spans="1:29">
      <c r="A142" s="8" t="s">
        <v>1362</v>
      </c>
      <c r="B142" s="8" t="s">
        <v>1363</v>
      </c>
      <c r="C142" s="8" t="s">
        <v>555</v>
      </c>
      <c r="D142" s="185">
        <v>5146</v>
      </c>
      <c r="E142" s="188">
        <v>50146</v>
      </c>
      <c r="F142" s="8" t="s">
        <v>88</v>
      </c>
      <c r="G142" s="8" t="s">
        <v>84</v>
      </c>
      <c r="H142" s="6">
        <v>2150706</v>
      </c>
      <c r="I142" s="12">
        <v>144</v>
      </c>
      <c r="J142" s="20">
        <v>6654608</v>
      </c>
      <c r="L142" s="20">
        <v>0</v>
      </c>
      <c r="N142" s="20">
        <v>0</v>
      </c>
      <c r="P142" s="20">
        <v>0</v>
      </c>
      <c r="R142" s="20">
        <v>0</v>
      </c>
      <c r="T142" s="20">
        <v>0</v>
      </c>
      <c r="V142" s="29">
        <v>6654608</v>
      </c>
      <c r="X142" s="8" t="str">
        <f t="shared" si="2"/>
        <v>No</v>
      </c>
      <c r="Z142" s="21"/>
      <c r="AC142" s="28"/>
    </row>
    <row r="143" spans="1:29">
      <c r="A143" s="8" t="s">
        <v>4818</v>
      </c>
      <c r="B143" s="8" t="s">
        <v>4819</v>
      </c>
      <c r="C143" s="8" t="s">
        <v>171</v>
      </c>
      <c r="D143" s="185">
        <v>4063</v>
      </c>
      <c r="E143" s="188">
        <v>40063</v>
      </c>
      <c r="F143" s="8" t="s">
        <v>83</v>
      </c>
      <c r="G143" s="8" t="s">
        <v>84</v>
      </c>
      <c r="H143" s="6">
        <v>452791</v>
      </c>
      <c r="I143" s="12">
        <v>142</v>
      </c>
      <c r="J143" s="20">
        <v>5425641</v>
      </c>
      <c r="L143" s="20">
        <v>0</v>
      </c>
      <c r="N143" s="20">
        <v>0</v>
      </c>
      <c r="P143" s="20">
        <v>0</v>
      </c>
      <c r="R143" s="20">
        <v>0</v>
      </c>
      <c r="T143" s="20">
        <v>0</v>
      </c>
      <c r="V143" s="29">
        <v>5425641</v>
      </c>
      <c r="X143" s="8" t="str">
        <f t="shared" si="2"/>
        <v>No</v>
      </c>
      <c r="Z143" s="21"/>
      <c r="AC143" s="28"/>
    </row>
    <row r="144" spans="1:29">
      <c r="A144" s="8" t="s">
        <v>429</v>
      </c>
      <c r="B144" s="8" t="s">
        <v>430</v>
      </c>
      <c r="C144" s="8" t="s">
        <v>91</v>
      </c>
      <c r="D144" s="185">
        <v>9134</v>
      </c>
      <c r="E144" s="188">
        <v>90134</v>
      </c>
      <c r="F144" s="8" t="s">
        <v>88</v>
      </c>
      <c r="G144" s="8" t="s">
        <v>84</v>
      </c>
      <c r="H144" s="6">
        <v>3281212</v>
      </c>
      <c r="I144" s="12">
        <v>140</v>
      </c>
      <c r="J144" s="20">
        <v>4325150</v>
      </c>
      <c r="L144" s="20">
        <v>13373815</v>
      </c>
      <c r="N144" s="20">
        <v>0</v>
      </c>
      <c r="P144" s="20">
        <v>8303</v>
      </c>
      <c r="R144" s="20">
        <v>4853804</v>
      </c>
      <c r="T144" s="20">
        <v>0</v>
      </c>
      <c r="V144" s="29">
        <v>22561072</v>
      </c>
      <c r="X144" s="8" t="str">
        <f t="shared" si="2"/>
        <v>No</v>
      </c>
      <c r="Z144" s="21"/>
      <c r="AC144" s="28"/>
    </row>
    <row r="145" spans="1:29">
      <c r="A145" s="8" t="s">
        <v>2506</v>
      </c>
      <c r="B145" s="8" t="s">
        <v>111</v>
      </c>
      <c r="C145" s="8" t="s">
        <v>91</v>
      </c>
      <c r="D145" s="185">
        <v>9078</v>
      </c>
      <c r="E145" s="188">
        <v>90078</v>
      </c>
      <c r="F145" s="8" t="s">
        <v>88</v>
      </c>
      <c r="G145" s="8" t="s">
        <v>84</v>
      </c>
      <c r="H145" s="6">
        <v>615968</v>
      </c>
      <c r="I145" s="12">
        <v>139</v>
      </c>
      <c r="J145" s="20">
        <v>1002950</v>
      </c>
      <c r="L145" s="20">
        <v>14653279</v>
      </c>
      <c r="N145" s="20">
        <v>0</v>
      </c>
      <c r="P145" s="20">
        <v>0</v>
      </c>
      <c r="R145" s="20">
        <v>0</v>
      </c>
      <c r="T145" s="20">
        <v>15664</v>
      </c>
      <c r="V145" s="29">
        <v>15671893</v>
      </c>
      <c r="X145" s="8" t="str">
        <f t="shared" si="2"/>
        <v>No</v>
      </c>
      <c r="Z145" s="21"/>
      <c r="AC145" s="28"/>
    </row>
    <row r="146" spans="1:29">
      <c r="A146" s="8" t="s">
        <v>2967</v>
      </c>
      <c r="B146" s="8" t="s">
        <v>2968</v>
      </c>
      <c r="C146" s="8" t="s">
        <v>91</v>
      </c>
      <c r="D146" s="185">
        <v>9027</v>
      </c>
      <c r="E146" s="188">
        <v>90027</v>
      </c>
      <c r="F146" s="8" t="s">
        <v>83</v>
      </c>
      <c r="G146" s="8" t="s">
        <v>84</v>
      </c>
      <c r="H146" s="6">
        <v>654628</v>
      </c>
      <c r="I146" s="12">
        <v>139</v>
      </c>
      <c r="J146" s="20">
        <v>15231710</v>
      </c>
      <c r="L146" s="20">
        <v>19882130</v>
      </c>
      <c r="N146" s="20">
        <v>0</v>
      </c>
      <c r="P146" s="20">
        <v>42655</v>
      </c>
      <c r="R146" s="20">
        <v>0</v>
      </c>
      <c r="T146" s="20">
        <v>0</v>
      </c>
      <c r="V146" s="29">
        <v>35156495</v>
      </c>
      <c r="X146" s="8" t="str">
        <f t="shared" si="2"/>
        <v>No</v>
      </c>
      <c r="Z146" s="21"/>
      <c r="AC146" s="28"/>
    </row>
    <row r="147" spans="1:29">
      <c r="A147" s="8" t="s">
        <v>3236</v>
      </c>
      <c r="B147" s="8" t="s">
        <v>3237</v>
      </c>
      <c r="C147" s="8" t="s">
        <v>274</v>
      </c>
      <c r="D147" s="185">
        <v>4003</v>
      </c>
      <c r="E147" s="188">
        <v>40003</v>
      </c>
      <c r="F147" s="8" t="s">
        <v>83</v>
      </c>
      <c r="G147" s="8" t="s">
        <v>84</v>
      </c>
      <c r="H147" s="6">
        <v>1060061</v>
      </c>
      <c r="I147" s="12">
        <v>139</v>
      </c>
      <c r="J147" s="20">
        <v>12477553</v>
      </c>
      <c r="L147" s="20">
        <v>2605806</v>
      </c>
      <c r="N147" s="20">
        <v>0</v>
      </c>
      <c r="P147" s="20">
        <v>943776</v>
      </c>
      <c r="R147" s="20">
        <v>0</v>
      </c>
      <c r="T147" s="20">
        <v>7326</v>
      </c>
      <c r="V147" s="29">
        <v>16034461</v>
      </c>
      <c r="X147" s="8" t="str">
        <f t="shared" si="2"/>
        <v>No</v>
      </c>
      <c r="Z147" s="21"/>
      <c r="AC147" s="28"/>
    </row>
    <row r="148" spans="1:29">
      <c r="A148" s="8" t="s">
        <v>4172</v>
      </c>
      <c r="B148" s="8" t="s">
        <v>4173</v>
      </c>
      <c r="C148" s="8" t="s">
        <v>171</v>
      </c>
      <c r="D148" s="185">
        <v>4032</v>
      </c>
      <c r="E148" s="188">
        <v>40032</v>
      </c>
      <c r="F148" s="8" t="s">
        <v>83</v>
      </c>
      <c r="G148" s="8" t="s">
        <v>84</v>
      </c>
      <c r="H148" s="6">
        <v>349064</v>
      </c>
      <c r="I148" s="12">
        <v>138</v>
      </c>
      <c r="J148" s="20">
        <v>7664710</v>
      </c>
      <c r="L148" s="20">
        <v>0</v>
      </c>
      <c r="N148" s="20">
        <v>486227</v>
      </c>
      <c r="P148" s="20">
        <v>91348</v>
      </c>
      <c r="R148" s="20">
        <v>0</v>
      </c>
      <c r="T148" s="20">
        <v>0</v>
      </c>
      <c r="V148" s="29">
        <v>8242285</v>
      </c>
      <c r="X148" s="8" t="str">
        <f t="shared" si="2"/>
        <v>No</v>
      </c>
      <c r="Z148" s="21"/>
      <c r="AC148" s="28"/>
    </row>
    <row r="149" spans="1:29">
      <c r="A149" s="8" t="s">
        <v>5285</v>
      </c>
      <c r="B149" s="8" t="s">
        <v>4766</v>
      </c>
      <c r="C149" s="8" t="s">
        <v>91</v>
      </c>
      <c r="D149" s="185">
        <v>9223</v>
      </c>
      <c r="E149" s="188">
        <v>90223</v>
      </c>
      <c r="F149" s="8" t="s">
        <v>88</v>
      </c>
      <c r="G149" s="8" t="s">
        <v>84</v>
      </c>
      <c r="H149" s="6">
        <v>1723634</v>
      </c>
      <c r="I149" s="12">
        <v>138</v>
      </c>
      <c r="J149" s="20">
        <v>128906</v>
      </c>
      <c r="L149" s="20">
        <v>25096</v>
      </c>
      <c r="N149" s="20">
        <v>0</v>
      </c>
      <c r="P149" s="20">
        <v>12448</v>
      </c>
      <c r="R149" s="20">
        <v>0</v>
      </c>
      <c r="T149" s="20">
        <v>0</v>
      </c>
      <c r="V149" s="29">
        <v>166450</v>
      </c>
      <c r="X149" s="8" t="str">
        <f t="shared" si="2"/>
        <v>No</v>
      </c>
      <c r="Z149" s="21"/>
      <c r="AC149" s="28"/>
    </row>
    <row r="150" spans="1:29">
      <c r="A150" s="8" t="s">
        <v>1738</v>
      </c>
      <c r="B150" s="8" t="s">
        <v>6134</v>
      </c>
      <c r="C150" s="8" t="s">
        <v>648</v>
      </c>
      <c r="D150" s="185" t="s">
        <v>1739</v>
      </c>
      <c r="E150" s="188" t="s">
        <v>1740</v>
      </c>
      <c r="F150" s="8" t="s">
        <v>157</v>
      </c>
      <c r="G150" s="8" t="s">
        <v>147</v>
      </c>
      <c r="H150" s="6">
        <v>0</v>
      </c>
      <c r="I150" s="12">
        <v>133</v>
      </c>
      <c r="J150" s="20">
        <v>0</v>
      </c>
      <c r="L150" s="20">
        <v>0</v>
      </c>
      <c r="N150" s="20">
        <v>1086644</v>
      </c>
      <c r="P150" s="20">
        <v>217274</v>
      </c>
      <c r="R150" s="20">
        <v>0</v>
      </c>
      <c r="T150" s="20">
        <v>3149096</v>
      </c>
      <c r="V150" s="29">
        <v>4453014</v>
      </c>
      <c r="X150" s="8" t="str">
        <f t="shared" si="2"/>
        <v>No</v>
      </c>
      <c r="Z150" s="21"/>
      <c r="AC150" s="28"/>
    </row>
    <row r="151" spans="1:29">
      <c r="A151" s="8" t="s">
        <v>5983</v>
      </c>
      <c r="B151" s="8" t="s">
        <v>4314</v>
      </c>
      <c r="C151" s="8" t="s">
        <v>46</v>
      </c>
      <c r="D151" s="185">
        <v>5222</v>
      </c>
      <c r="E151" s="188">
        <v>50519</v>
      </c>
      <c r="F151" s="8" t="s">
        <v>88</v>
      </c>
      <c r="G151" s="8" t="s">
        <v>84</v>
      </c>
      <c r="H151" s="6">
        <v>2650890</v>
      </c>
      <c r="I151" s="12">
        <v>133</v>
      </c>
      <c r="J151" s="20">
        <v>766834</v>
      </c>
      <c r="L151" s="20">
        <v>0</v>
      </c>
      <c r="N151" s="20">
        <v>0</v>
      </c>
      <c r="P151" s="20">
        <v>222920</v>
      </c>
      <c r="R151" s="20">
        <v>0</v>
      </c>
      <c r="T151" s="20">
        <v>0</v>
      </c>
      <c r="V151" s="29">
        <v>989754</v>
      </c>
      <c r="X151" s="8" t="str">
        <f t="shared" si="2"/>
        <v>No</v>
      </c>
      <c r="Z151" s="21"/>
      <c r="AC151" s="28"/>
    </row>
    <row r="152" spans="1:29">
      <c r="A152" s="8" t="s">
        <v>3300</v>
      </c>
      <c r="B152" s="8" t="s">
        <v>3301</v>
      </c>
      <c r="C152" s="8" t="s">
        <v>555</v>
      </c>
      <c r="D152" s="185" t="s">
        <v>3302</v>
      </c>
      <c r="E152" s="188" t="s">
        <v>3303</v>
      </c>
      <c r="F152" s="8" t="s">
        <v>88</v>
      </c>
      <c r="G152" s="8" t="s">
        <v>147</v>
      </c>
      <c r="H152" s="6">
        <v>0</v>
      </c>
      <c r="I152" s="12">
        <v>132</v>
      </c>
      <c r="J152" s="20">
        <v>56700</v>
      </c>
      <c r="L152" s="20">
        <v>0</v>
      </c>
      <c r="N152" s="20">
        <v>1121820</v>
      </c>
      <c r="P152" s="20">
        <v>0</v>
      </c>
      <c r="R152" s="20">
        <v>0</v>
      </c>
      <c r="T152" s="20">
        <v>0</v>
      </c>
      <c r="V152" s="29">
        <v>1178520</v>
      </c>
      <c r="X152" s="8" t="str">
        <f t="shared" si="2"/>
        <v>No</v>
      </c>
      <c r="Z152" s="21"/>
      <c r="AC152" s="28"/>
    </row>
    <row r="153" spans="1:29">
      <c r="A153" s="8" t="s">
        <v>435</v>
      </c>
      <c r="B153" s="8" t="s">
        <v>436</v>
      </c>
      <c r="C153" s="8" t="s">
        <v>274</v>
      </c>
      <c r="D153" s="185">
        <v>4204</v>
      </c>
      <c r="E153" s="188">
        <v>40204</v>
      </c>
      <c r="F153" s="8" t="s">
        <v>88</v>
      </c>
      <c r="G153" s="8" t="s">
        <v>5756</v>
      </c>
      <c r="H153" s="6">
        <v>133228</v>
      </c>
      <c r="I153" s="12">
        <v>129</v>
      </c>
      <c r="J153" s="20">
        <v>30611</v>
      </c>
      <c r="L153" s="20">
        <v>194532</v>
      </c>
      <c r="N153" s="20">
        <v>2441861</v>
      </c>
      <c r="P153" s="20">
        <v>369315</v>
      </c>
      <c r="R153" s="20">
        <v>0</v>
      </c>
      <c r="T153" s="20">
        <v>228200</v>
      </c>
      <c r="V153" s="29">
        <v>3264519</v>
      </c>
      <c r="X153" s="8" t="str">
        <f t="shared" si="2"/>
        <v>No</v>
      </c>
      <c r="Z153" s="21"/>
      <c r="AC153" s="28"/>
    </row>
    <row r="154" spans="1:29">
      <c r="A154" s="8" t="s">
        <v>3708</v>
      </c>
      <c r="B154" s="8" t="s">
        <v>444</v>
      </c>
      <c r="C154" s="8" t="s">
        <v>103</v>
      </c>
      <c r="D154" s="185">
        <v>4086</v>
      </c>
      <c r="E154" s="188">
        <v>40086</v>
      </c>
      <c r="F154" s="8" t="s">
        <v>88</v>
      </c>
      <c r="G154" s="8" t="s">
        <v>84</v>
      </c>
      <c r="H154" s="6">
        <v>2148346</v>
      </c>
      <c r="I154" s="12">
        <v>128</v>
      </c>
      <c r="J154" s="20">
        <v>12640106</v>
      </c>
      <c r="L154" s="20">
        <v>0</v>
      </c>
      <c r="N154" s="20">
        <v>0</v>
      </c>
      <c r="P154" s="20">
        <v>0</v>
      </c>
      <c r="R154" s="20">
        <v>0</v>
      </c>
      <c r="T154" s="20">
        <v>0</v>
      </c>
      <c r="V154" s="29">
        <v>12640106</v>
      </c>
      <c r="X154" s="8" t="str">
        <f t="shared" si="2"/>
        <v>No</v>
      </c>
      <c r="Z154" s="21"/>
      <c r="AC154" s="28"/>
    </row>
    <row r="155" spans="1:29">
      <c r="A155" s="8" t="s">
        <v>554</v>
      </c>
      <c r="B155" s="8" t="s">
        <v>424</v>
      </c>
      <c r="C155" s="8" t="s">
        <v>555</v>
      </c>
      <c r="D155" s="185">
        <v>5211</v>
      </c>
      <c r="E155" s="188">
        <v>50211</v>
      </c>
      <c r="F155" s="8" t="s">
        <v>88</v>
      </c>
      <c r="G155" s="8" t="s">
        <v>84</v>
      </c>
      <c r="H155" s="6">
        <v>67821</v>
      </c>
      <c r="I155" s="12">
        <v>126</v>
      </c>
      <c r="J155" s="20">
        <v>517227</v>
      </c>
      <c r="L155" s="20">
        <v>0</v>
      </c>
      <c r="N155" s="20">
        <v>1655401</v>
      </c>
      <c r="P155" s="20">
        <v>115868</v>
      </c>
      <c r="R155" s="20">
        <v>0</v>
      </c>
      <c r="T155" s="20">
        <v>0</v>
      </c>
      <c r="V155" s="29">
        <v>2288496</v>
      </c>
      <c r="X155" s="8" t="str">
        <f t="shared" si="2"/>
        <v>No</v>
      </c>
      <c r="Z155" s="21"/>
      <c r="AC155" s="28"/>
    </row>
    <row r="156" spans="1:29">
      <c r="A156" s="8" t="s">
        <v>1370</v>
      </c>
      <c r="B156" s="8" t="s">
        <v>128</v>
      </c>
      <c r="C156" s="8" t="s">
        <v>129</v>
      </c>
      <c r="D156" s="185">
        <v>4135</v>
      </c>
      <c r="E156" s="188">
        <v>40135</v>
      </c>
      <c r="F156" s="8" t="s">
        <v>138</v>
      </c>
      <c r="G156" s="8" t="s">
        <v>84</v>
      </c>
      <c r="H156" s="6">
        <v>4515419</v>
      </c>
      <c r="I156" s="12">
        <v>125</v>
      </c>
      <c r="J156" s="20">
        <v>8579792</v>
      </c>
      <c r="L156" s="20">
        <v>11263441</v>
      </c>
      <c r="N156" s="20">
        <v>0</v>
      </c>
      <c r="P156" s="20">
        <v>0</v>
      </c>
      <c r="R156" s="20">
        <v>0</v>
      </c>
      <c r="T156" s="20">
        <v>0</v>
      </c>
      <c r="V156" s="29">
        <v>19843233</v>
      </c>
      <c r="X156" s="8" t="str">
        <f t="shared" si="2"/>
        <v>No</v>
      </c>
      <c r="Z156" s="21"/>
      <c r="AC156" s="28"/>
    </row>
    <row r="157" spans="1:29">
      <c r="A157" s="8" t="s">
        <v>4123</v>
      </c>
      <c r="B157" s="8" t="s">
        <v>4124</v>
      </c>
      <c r="C157" s="8" t="s">
        <v>120</v>
      </c>
      <c r="D157" s="185">
        <v>6101</v>
      </c>
      <c r="E157" s="188">
        <v>60101</v>
      </c>
      <c r="F157" s="8" t="s">
        <v>88</v>
      </c>
      <c r="G157" s="8" t="s">
        <v>84</v>
      </c>
      <c r="H157" s="6">
        <v>366174</v>
      </c>
      <c r="I157" s="12">
        <v>123</v>
      </c>
      <c r="J157" s="20">
        <v>11149915</v>
      </c>
      <c r="L157" s="20">
        <v>273845</v>
      </c>
      <c r="N157" s="20">
        <v>0</v>
      </c>
      <c r="P157" s="20">
        <v>7893</v>
      </c>
      <c r="R157" s="20">
        <v>3434</v>
      </c>
      <c r="T157" s="20">
        <v>0</v>
      </c>
      <c r="V157" s="29">
        <v>11435087</v>
      </c>
      <c r="X157" s="8" t="str">
        <f t="shared" si="2"/>
        <v>No</v>
      </c>
      <c r="Z157" s="21"/>
      <c r="AC157" s="28"/>
    </row>
    <row r="158" spans="1:29">
      <c r="A158" s="8" t="s">
        <v>1243</v>
      </c>
      <c r="B158" s="8" t="s">
        <v>1244</v>
      </c>
      <c r="C158" s="8" t="s">
        <v>288</v>
      </c>
      <c r="D158" s="185">
        <v>3013</v>
      </c>
      <c r="E158" s="188">
        <v>30013</v>
      </c>
      <c r="F158" s="8" t="s">
        <v>88</v>
      </c>
      <c r="G158" s="8" t="s">
        <v>84</v>
      </c>
      <c r="H158" s="6">
        <v>196611</v>
      </c>
      <c r="I158" s="12">
        <v>120</v>
      </c>
      <c r="J158" s="20">
        <v>2259839</v>
      </c>
      <c r="L158" s="20">
        <v>244793</v>
      </c>
      <c r="N158" s="20">
        <v>2662228</v>
      </c>
      <c r="P158" s="20">
        <v>287954</v>
      </c>
      <c r="R158" s="20">
        <v>0</v>
      </c>
      <c r="T158" s="20">
        <v>0</v>
      </c>
      <c r="V158" s="29">
        <v>5454814</v>
      </c>
      <c r="X158" s="8" t="str">
        <f t="shared" si="2"/>
        <v>No</v>
      </c>
      <c r="Z158" s="21"/>
      <c r="AC158" s="28"/>
    </row>
    <row r="159" spans="1:29">
      <c r="A159" s="8" t="s">
        <v>2369</v>
      </c>
      <c r="B159" s="8" t="s">
        <v>2370</v>
      </c>
      <c r="C159" s="8" t="s">
        <v>454</v>
      </c>
      <c r="D159" s="185">
        <v>8109</v>
      </c>
      <c r="E159" s="188">
        <v>80109</v>
      </c>
      <c r="F159" s="8" t="s">
        <v>183</v>
      </c>
      <c r="G159" s="8" t="s">
        <v>84</v>
      </c>
      <c r="H159" s="6">
        <v>2374203</v>
      </c>
      <c r="I159" s="12">
        <v>119</v>
      </c>
      <c r="J159" s="20">
        <v>0</v>
      </c>
      <c r="L159" s="20">
        <v>0</v>
      </c>
      <c r="N159" s="20">
        <v>0</v>
      </c>
      <c r="P159" s="20">
        <v>0</v>
      </c>
      <c r="R159" s="20">
        <v>0</v>
      </c>
      <c r="T159" s="20">
        <v>0</v>
      </c>
      <c r="V159" s="29">
        <v>0</v>
      </c>
      <c r="X159" s="8" t="str">
        <f t="shared" si="2"/>
        <v>No</v>
      </c>
      <c r="Z159" s="21"/>
      <c r="AC159" s="28"/>
    </row>
    <row r="160" spans="1:29">
      <c r="A160" s="8" t="s">
        <v>1919</v>
      </c>
      <c r="B160" s="8" t="s">
        <v>1920</v>
      </c>
      <c r="C160" s="8" t="s">
        <v>555</v>
      </c>
      <c r="D160" s="185">
        <v>5060</v>
      </c>
      <c r="E160" s="188">
        <v>50060</v>
      </c>
      <c r="F160" s="8" t="s">
        <v>88</v>
      </c>
      <c r="G160" s="8" t="s">
        <v>84</v>
      </c>
      <c r="H160" s="6">
        <v>145361</v>
      </c>
      <c r="I160" s="12">
        <v>119</v>
      </c>
      <c r="J160" s="20">
        <v>9266364</v>
      </c>
      <c r="L160" s="20">
        <v>0</v>
      </c>
      <c r="N160" s="20">
        <v>0</v>
      </c>
      <c r="P160" s="20">
        <v>152704</v>
      </c>
      <c r="R160" s="20">
        <v>0</v>
      </c>
      <c r="T160" s="20">
        <v>0</v>
      </c>
      <c r="V160" s="29">
        <v>9419068</v>
      </c>
      <c r="X160" s="8" t="str">
        <f t="shared" si="2"/>
        <v>No</v>
      </c>
      <c r="Z160" s="21"/>
      <c r="AC160" s="28"/>
    </row>
    <row r="161" spans="1:29">
      <c r="A161" s="8" t="s">
        <v>3634</v>
      </c>
      <c r="B161" s="8" t="s">
        <v>3635</v>
      </c>
      <c r="C161" s="8" t="s">
        <v>109</v>
      </c>
      <c r="D161" s="185">
        <v>4019</v>
      </c>
      <c r="E161" s="188">
        <v>40019</v>
      </c>
      <c r="F161" s="8" t="s">
        <v>88</v>
      </c>
      <c r="G161" s="8" t="s">
        <v>84</v>
      </c>
      <c r="H161" s="6">
        <v>1624827</v>
      </c>
      <c r="I161" s="12">
        <v>119</v>
      </c>
      <c r="J161" s="20">
        <v>8434144</v>
      </c>
      <c r="L161" s="20">
        <v>0</v>
      </c>
      <c r="N161" s="20">
        <v>0</v>
      </c>
      <c r="P161" s="20">
        <v>0</v>
      </c>
      <c r="R161" s="20">
        <v>0</v>
      </c>
      <c r="T161" s="20">
        <v>0</v>
      </c>
      <c r="V161" s="29">
        <v>8434144</v>
      </c>
      <c r="X161" s="8" t="str">
        <f t="shared" si="2"/>
        <v>No</v>
      </c>
      <c r="Z161" s="21"/>
      <c r="AC161" s="28"/>
    </row>
    <row r="162" spans="1:29">
      <c r="A162" s="8" t="s">
        <v>5112</v>
      </c>
      <c r="B162" s="8" t="s">
        <v>5113</v>
      </c>
      <c r="C162" s="8" t="s">
        <v>217</v>
      </c>
      <c r="D162" s="185">
        <v>3085</v>
      </c>
      <c r="E162" s="188">
        <v>30085</v>
      </c>
      <c r="F162" s="8" t="s">
        <v>83</v>
      </c>
      <c r="G162" s="8" t="s">
        <v>84</v>
      </c>
      <c r="H162" s="6">
        <v>4586770</v>
      </c>
      <c r="I162" s="12">
        <v>116</v>
      </c>
      <c r="J162" s="20">
        <v>2400000</v>
      </c>
      <c r="L162" s="20">
        <v>0</v>
      </c>
      <c r="N162" s="20">
        <v>125381</v>
      </c>
      <c r="P162" s="20">
        <v>0</v>
      </c>
      <c r="R162" s="20">
        <v>0</v>
      </c>
      <c r="T162" s="20">
        <v>0</v>
      </c>
      <c r="V162" s="29">
        <v>2525381</v>
      </c>
      <c r="X162" s="8" t="str">
        <f t="shared" si="2"/>
        <v>No</v>
      </c>
      <c r="Z162" s="21"/>
      <c r="AC162" s="28"/>
    </row>
    <row r="163" spans="1:29">
      <c r="A163" s="8" t="s">
        <v>1075</v>
      </c>
      <c r="B163" s="8" t="s">
        <v>1076</v>
      </c>
      <c r="C163" s="8" t="s">
        <v>163</v>
      </c>
      <c r="D163" s="185">
        <v>1064</v>
      </c>
      <c r="E163" s="188">
        <v>10064</v>
      </c>
      <c r="F163" s="8" t="s">
        <v>88</v>
      </c>
      <c r="G163" s="8" t="s">
        <v>84</v>
      </c>
      <c r="H163" s="6">
        <v>1190956</v>
      </c>
      <c r="I163" s="12">
        <v>115</v>
      </c>
      <c r="J163" s="20">
        <v>6955186</v>
      </c>
      <c r="L163" s="20">
        <v>457506</v>
      </c>
      <c r="N163" s="20">
        <v>0</v>
      </c>
      <c r="P163" s="20">
        <v>0</v>
      </c>
      <c r="R163" s="20">
        <v>0</v>
      </c>
      <c r="T163" s="20">
        <v>135888</v>
      </c>
      <c r="V163" s="29">
        <v>7548580</v>
      </c>
      <c r="X163" s="8" t="str">
        <f t="shared" si="2"/>
        <v>No</v>
      </c>
      <c r="Z163" s="21"/>
      <c r="AC163" s="28"/>
    </row>
    <row r="164" spans="1:29">
      <c r="A164" s="8" t="s">
        <v>1830</v>
      </c>
      <c r="B164" s="8" t="s">
        <v>1831</v>
      </c>
      <c r="C164" s="8" t="s">
        <v>87</v>
      </c>
      <c r="D164" s="185">
        <v>21</v>
      </c>
      <c r="E164" s="188">
        <v>21</v>
      </c>
      <c r="F164" s="8" t="s">
        <v>88</v>
      </c>
      <c r="G164" s="8" t="s">
        <v>84</v>
      </c>
      <c r="H164" s="6">
        <v>114473</v>
      </c>
      <c r="I164" s="12">
        <v>113</v>
      </c>
      <c r="J164" s="20">
        <v>616805</v>
      </c>
      <c r="L164" s="20">
        <v>0</v>
      </c>
      <c r="N164" s="20">
        <v>0</v>
      </c>
      <c r="P164" s="20">
        <v>0</v>
      </c>
      <c r="R164" s="20">
        <v>0</v>
      </c>
      <c r="T164" s="20">
        <v>16756</v>
      </c>
      <c r="V164" s="29">
        <v>633561</v>
      </c>
      <c r="X164" s="8" t="str">
        <f t="shared" si="2"/>
        <v>No</v>
      </c>
      <c r="Z164" s="21"/>
      <c r="AC164" s="28"/>
    </row>
    <row r="165" spans="1:29">
      <c r="A165" s="8" t="s">
        <v>1081</v>
      </c>
      <c r="B165" s="8" t="s">
        <v>1082</v>
      </c>
      <c r="C165" s="8" t="s">
        <v>91</v>
      </c>
      <c r="D165" s="185">
        <v>9006</v>
      </c>
      <c r="E165" s="188">
        <v>90006</v>
      </c>
      <c r="F165" s="8" t="s">
        <v>88</v>
      </c>
      <c r="G165" s="8" t="s">
        <v>84</v>
      </c>
      <c r="H165" s="6">
        <v>163703</v>
      </c>
      <c r="I165" s="12">
        <v>112</v>
      </c>
      <c r="J165" s="20">
        <v>6286136</v>
      </c>
      <c r="L165" s="20">
        <v>373235</v>
      </c>
      <c r="N165" s="20">
        <v>170428</v>
      </c>
      <c r="P165" s="20">
        <v>300305</v>
      </c>
      <c r="R165" s="20">
        <v>0</v>
      </c>
      <c r="T165" s="20">
        <v>285232</v>
      </c>
      <c r="V165" s="29">
        <v>7415336</v>
      </c>
      <c r="X165" s="8" t="str">
        <f t="shared" si="2"/>
        <v>No</v>
      </c>
      <c r="Z165" s="21"/>
      <c r="AC165" s="28"/>
    </row>
    <row r="166" spans="1:29">
      <c r="A166" s="8" t="s">
        <v>3576</v>
      </c>
      <c r="B166" s="8" t="s">
        <v>223</v>
      </c>
      <c r="C166" s="8" t="s">
        <v>109</v>
      </c>
      <c r="D166" s="185" t="s">
        <v>3577</v>
      </c>
      <c r="E166" s="188" t="s">
        <v>3578</v>
      </c>
      <c r="F166" s="8" t="s">
        <v>157</v>
      </c>
      <c r="G166" s="8" t="s">
        <v>147</v>
      </c>
      <c r="H166" s="6">
        <v>0</v>
      </c>
      <c r="I166" s="12">
        <v>112</v>
      </c>
      <c r="J166" s="20">
        <v>189300</v>
      </c>
      <c r="L166" s="20">
        <v>0</v>
      </c>
      <c r="N166" s="20">
        <v>1560368</v>
      </c>
      <c r="P166" s="20">
        <v>70950</v>
      </c>
      <c r="R166" s="20">
        <v>0</v>
      </c>
      <c r="T166" s="20">
        <v>0</v>
      </c>
      <c r="V166" s="29">
        <v>1820618</v>
      </c>
      <c r="X166" s="8" t="str">
        <f t="shared" si="2"/>
        <v>No</v>
      </c>
      <c r="Z166" s="21"/>
      <c r="AC166" s="28"/>
    </row>
    <row r="167" spans="1:29">
      <c r="A167" s="8" t="s">
        <v>423</v>
      </c>
      <c r="B167" s="8" t="s">
        <v>424</v>
      </c>
      <c r="C167" s="8" t="s">
        <v>288</v>
      </c>
      <c r="D167" s="185">
        <v>3014</v>
      </c>
      <c r="E167" s="188">
        <v>30014</v>
      </c>
      <c r="F167" s="8" t="s">
        <v>88</v>
      </c>
      <c r="G167" s="8" t="s">
        <v>84</v>
      </c>
      <c r="H167" s="6">
        <v>444474</v>
      </c>
      <c r="I167" s="12">
        <v>112</v>
      </c>
      <c r="J167" s="20">
        <v>7128188</v>
      </c>
      <c r="L167" s="20">
        <v>0</v>
      </c>
      <c r="N167" s="20">
        <v>47947</v>
      </c>
      <c r="P167" s="20">
        <v>0</v>
      </c>
      <c r="R167" s="20">
        <v>0</v>
      </c>
      <c r="T167" s="20">
        <v>901672</v>
      </c>
      <c r="V167" s="29">
        <v>8077807</v>
      </c>
      <c r="X167" s="8" t="str">
        <f t="shared" si="2"/>
        <v>No</v>
      </c>
      <c r="Z167" s="21"/>
      <c r="AC167" s="28"/>
    </row>
    <row r="168" spans="1:29">
      <c r="A168" s="8" t="s">
        <v>1987</v>
      </c>
      <c r="B168" s="8" t="s">
        <v>1988</v>
      </c>
      <c r="C168" s="8" t="s">
        <v>275</v>
      </c>
      <c r="D168" s="185">
        <v>7002</v>
      </c>
      <c r="E168" s="188">
        <v>70002</v>
      </c>
      <c r="F168" s="8" t="s">
        <v>88</v>
      </c>
      <c r="G168" s="8" t="s">
        <v>84</v>
      </c>
      <c r="H168" s="6">
        <v>725008</v>
      </c>
      <c r="I168" s="12">
        <v>111</v>
      </c>
      <c r="J168" s="20">
        <v>6458972</v>
      </c>
      <c r="L168" s="20">
        <v>915322</v>
      </c>
      <c r="N168" s="20">
        <v>0</v>
      </c>
      <c r="P168" s="20">
        <v>1619299</v>
      </c>
      <c r="R168" s="20">
        <v>0</v>
      </c>
      <c r="T168" s="20">
        <v>0</v>
      </c>
      <c r="V168" s="29">
        <v>8993593</v>
      </c>
      <c r="X168" s="8" t="str">
        <f t="shared" si="2"/>
        <v>No</v>
      </c>
      <c r="Z168" s="21"/>
      <c r="AC168" s="28"/>
    </row>
    <row r="169" spans="1:29">
      <c r="A169" s="8" t="s">
        <v>3691</v>
      </c>
      <c r="B169" s="8" t="s">
        <v>3692</v>
      </c>
      <c r="C169" s="8" t="s">
        <v>288</v>
      </c>
      <c r="D169" s="185">
        <v>3054</v>
      </c>
      <c r="E169" s="188">
        <v>30054</v>
      </c>
      <c r="F169" s="8" t="s">
        <v>88</v>
      </c>
      <c r="G169" s="8" t="s">
        <v>84</v>
      </c>
      <c r="H169" s="6">
        <v>87454</v>
      </c>
      <c r="I169" s="12">
        <v>110</v>
      </c>
      <c r="J169" s="20">
        <v>7315338</v>
      </c>
      <c r="L169" s="20">
        <v>2256668</v>
      </c>
      <c r="N169" s="20">
        <v>0</v>
      </c>
      <c r="P169" s="20">
        <v>0</v>
      </c>
      <c r="R169" s="20">
        <v>0</v>
      </c>
      <c r="T169" s="20">
        <v>267835</v>
      </c>
      <c r="V169" s="29">
        <v>9839841</v>
      </c>
      <c r="X169" s="8" t="str">
        <f t="shared" si="2"/>
        <v>No</v>
      </c>
      <c r="Z169" s="21"/>
      <c r="AC169" s="28"/>
    </row>
    <row r="170" spans="1:29">
      <c r="A170" s="8" t="s">
        <v>731</v>
      </c>
      <c r="B170" s="8" t="s">
        <v>732</v>
      </c>
      <c r="C170" s="8" t="s">
        <v>91</v>
      </c>
      <c r="D170" s="185">
        <v>9062</v>
      </c>
      <c r="E170" s="188">
        <v>90062</v>
      </c>
      <c r="F170" s="8" t="s">
        <v>88</v>
      </c>
      <c r="G170" s="8" t="s">
        <v>84</v>
      </c>
      <c r="H170" s="6">
        <v>114237</v>
      </c>
      <c r="I170" s="12">
        <v>110</v>
      </c>
      <c r="J170" s="20">
        <v>7199186</v>
      </c>
      <c r="L170" s="20">
        <v>0</v>
      </c>
      <c r="N170" s="20">
        <v>1479707</v>
      </c>
      <c r="P170" s="20">
        <v>105769</v>
      </c>
      <c r="R170" s="20">
        <v>0</v>
      </c>
      <c r="T170" s="20">
        <v>35442</v>
      </c>
      <c r="V170" s="29">
        <v>8820104</v>
      </c>
      <c r="X170" s="8" t="str">
        <f t="shared" si="2"/>
        <v>No</v>
      </c>
      <c r="Z170" s="21"/>
      <c r="AC170" s="28"/>
    </row>
    <row r="171" spans="1:29">
      <c r="A171" s="8" t="s">
        <v>3379</v>
      </c>
      <c r="B171" s="8" t="s">
        <v>3380</v>
      </c>
      <c r="C171" s="8" t="s">
        <v>171</v>
      </c>
      <c r="D171" s="185">
        <v>4028</v>
      </c>
      <c r="E171" s="188">
        <v>40028</v>
      </c>
      <c r="F171" s="8" t="s">
        <v>83</v>
      </c>
      <c r="G171" s="8" t="s">
        <v>84</v>
      </c>
      <c r="H171" s="6">
        <v>530290</v>
      </c>
      <c r="I171" s="12">
        <v>109</v>
      </c>
      <c r="J171" s="20">
        <v>3472607</v>
      </c>
      <c r="L171" s="20">
        <v>467296</v>
      </c>
      <c r="N171" s="20">
        <v>180146</v>
      </c>
      <c r="P171" s="20">
        <v>224263</v>
      </c>
      <c r="R171" s="20">
        <v>0</v>
      </c>
      <c r="T171" s="20">
        <v>0</v>
      </c>
      <c r="V171" s="29">
        <v>4344312</v>
      </c>
      <c r="X171" s="8" t="str">
        <f t="shared" si="2"/>
        <v>No</v>
      </c>
      <c r="Z171" s="21"/>
      <c r="AC171" s="28"/>
    </row>
    <row r="172" spans="1:29">
      <c r="A172" s="8" t="s">
        <v>5279</v>
      </c>
      <c r="B172" s="8" t="s">
        <v>5280</v>
      </c>
      <c r="C172" s="8" t="s">
        <v>91</v>
      </c>
      <c r="D172" s="185">
        <v>9041</v>
      </c>
      <c r="E172" s="188">
        <v>90041</v>
      </c>
      <c r="F172" s="8" t="s">
        <v>83</v>
      </c>
      <c r="G172" s="8" t="s">
        <v>84</v>
      </c>
      <c r="H172" s="6">
        <v>12150996</v>
      </c>
      <c r="I172" s="12">
        <v>107</v>
      </c>
      <c r="J172" s="20">
        <v>3612223</v>
      </c>
      <c r="L172" s="20">
        <v>0</v>
      </c>
      <c r="N172" s="20">
        <v>0</v>
      </c>
      <c r="P172" s="20">
        <v>0</v>
      </c>
      <c r="R172" s="20">
        <v>0</v>
      </c>
      <c r="T172" s="20">
        <v>129159</v>
      </c>
      <c r="V172" s="29">
        <v>3741382</v>
      </c>
      <c r="X172" s="8" t="str">
        <f t="shared" si="2"/>
        <v>No</v>
      </c>
      <c r="Z172" s="21"/>
      <c r="AC172" s="28"/>
    </row>
    <row r="173" spans="1:29">
      <c r="A173" s="8" t="s">
        <v>6518</v>
      </c>
      <c r="B173" s="8" t="s">
        <v>246</v>
      </c>
      <c r="C173" s="8" t="s">
        <v>141</v>
      </c>
      <c r="D173" s="185">
        <v>3071</v>
      </c>
      <c r="E173" s="188">
        <v>30071</v>
      </c>
      <c r="F173" s="8" t="s">
        <v>83</v>
      </c>
      <c r="G173" s="8" t="s">
        <v>84</v>
      </c>
      <c r="H173" s="6">
        <v>4586770</v>
      </c>
      <c r="I173" s="12">
        <v>105</v>
      </c>
      <c r="J173" s="20">
        <v>2664683</v>
      </c>
      <c r="L173" s="20">
        <v>979374</v>
      </c>
      <c r="N173" s="20">
        <v>0</v>
      </c>
      <c r="P173" s="20">
        <v>0</v>
      </c>
      <c r="R173" s="20">
        <v>0</v>
      </c>
      <c r="T173" s="20">
        <v>0</v>
      </c>
      <c r="V173" s="29">
        <v>3644057</v>
      </c>
      <c r="X173" s="8" t="str">
        <f t="shared" si="2"/>
        <v>No</v>
      </c>
      <c r="Z173" s="21"/>
      <c r="AC173" s="28"/>
    </row>
    <row r="174" spans="1:29">
      <c r="A174" s="8" t="s">
        <v>4142</v>
      </c>
      <c r="B174" s="8" t="s">
        <v>4143</v>
      </c>
      <c r="C174" s="8" t="s">
        <v>120</v>
      </c>
      <c r="D174" s="185">
        <v>6051</v>
      </c>
      <c r="E174" s="188">
        <v>60051</v>
      </c>
      <c r="F174" s="8" t="s">
        <v>88</v>
      </c>
      <c r="G174" s="8" t="s">
        <v>84</v>
      </c>
      <c r="H174" s="6">
        <v>320069</v>
      </c>
      <c r="I174" s="12">
        <v>105</v>
      </c>
      <c r="J174" s="20">
        <v>10090413</v>
      </c>
      <c r="L174" s="20">
        <v>48226</v>
      </c>
      <c r="N174" s="20">
        <v>0</v>
      </c>
      <c r="P174" s="20">
        <v>678682</v>
      </c>
      <c r="R174" s="20">
        <v>0</v>
      </c>
      <c r="T174" s="20">
        <v>456170</v>
      </c>
      <c r="V174" s="29">
        <v>11273491</v>
      </c>
      <c r="X174" s="8" t="str">
        <f t="shared" si="2"/>
        <v>No</v>
      </c>
      <c r="Z174" s="21"/>
      <c r="AC174" s="28"/>
    </row>
    <row r="175" spans="1:29">
      <c r="A175" s="8" t="s">
        <v>2984</v>
      </c>
      <c r="B175" s="8" t="s">
        <v>2723</v>
      </c>
      <c r="C175" s="8" t="s">
        <v>91</v>
      </c>
      <c r="D175" s="185">
        <v>9012</v>
      </c>
      <c r="E175" s="188">
        <v>90012</v>
      </c>
      <c r="F175" s="8" t="s">
        <v>88</v>
      </c>
      <c r="G175" s="8" t="s">
        <v>84</v>
      </c>
      <c r="H175" s="6">
        <v>370583</v>
      </c>
      <c r="I175" s="12">
        <v>104</v>
      </c>
      <c r="J175" s="20">
        <v>6063776</v>
      </c>
      <c r="L175" s="20">
        <v>0</v>
      </c>
      <c r="N175" s="20">
        <v>379078</v>
      </c>
      <c r="P175" s="20">
        <v>4330192</v>
      </c>
      <c r="R175" s="20">
        <v>95945</v>
      </c>
      <c r="T175" s="20">
        <v>0</v>
      </c>
      <c r="V175" s="29">
        <v>10868991</v>
      </c>
      <c r="X175" s="8" t="str">
        <f t="shared" si="2"/>
        <v>No</v>
      </c>
      <c r="Z175" s="21"/>
      <c r="AC175" s="28"/>
    </row>
    <row r="176" spans="1:29">
      <c r="A176" s="8" t="s">
        <v>4038</v>
      </c>
      <c r="B176" s="8" t="s">
        <v>3563</v>
      </c>
      <c r="C176" s="8" t="s">
        <v>109</v>
      </c>
      <c r="D176" s="185">
        <v>4017</v>
      </c>
      <c r="E176" s="188">
        <v>40017</v>
      </c>
      <c r="F176" s="8" t="s">
        <v>88</v>
      </c>
      <c r="G176" s="8" t="s">
        <v>84</v>
      </c>
      <c r="H176" s="6">
        <v>290263</v>
      </c>
      <c r="I176" s="12">
        <v>103</v>
      </c>
      <c r="J176" s="20">
        <v>3687593</v>
      </c>
      <c r="L176" s="20">
        <v>0</v>
      </c>
      <c r="N176" s="20">
        <v>0</v>
      </c>
      <c r="P176" s="20">
        <v>5605367</v>
      </c>
      <c r="R176" s="20">
        <v>0</v>
      </c>
      <c r="T176" s="20">
        <v>0</v>
      </c>
      <c r="V176" s="29">
        <v>9292960</v>
      </c>
      <c r="X176" s="8" t="str">
        <f t="shared" si="2"/>
        <v>No</v>
      </c>
      <c r="Z176" s="21"/>
      <c r="AC176" s="28"/>
    </row>
    <row r="177" spans="1:29">
      <c r="A177" s="8" t="s">
        <v>1453</v>
      </c>
      <c r="B177" s="8" t="s">
        <v>697</v>
      </c>
      <c r="C177" s="8" t="s">
        <v>150</v>
      </c>
      <c r="D177" s="185" t="s">
        <v>1454</v>
      </c>
      <c r="E177" s="188" t="s">
        <v>1455</v>
      </c>
      <c r="F177" s="8" t="s">
        <v>157</v>
      </c>
      <c r="G177" s="8" t="s">
        <v>147</v>
      </c>
      <c r="H177" s="6">
        <v>0</v>
      </c>
      <c r="I177" s="12">
        <v>103</v>
      </c>
      <c r="J177" s="20">
        <v>428637</v>
      </c>
      <c r="L177" s="20">
        <v>0</v>
      </c>
      <c r="N177" s="20">
        <v>1312002</v>
      </c>
      <c r="P177" s="20">
        <v>0</v>
      </c>
      <c r="R177" s="20">
        <v>0</v>
      </c>
      <c r="T177" s="20">
        <v>0</v>
      </c>
      <c r="V177" s="29">
        <v>1740639</v>
      </c>
      <c r="X177" s="8" t="str">
        <f t="shared" si="2"/>
        <v>No</v>
      </c>
      <c r="Z177" s="21"/>
      <c r="AC177" s="28"/>
    </row>
    <row r="178" spans="1:29">
      <c r="A178" s="8" t="s">
        <v>4180</v>
      </c>
      <c r="B178" s="8" t="s">
        <v>4181</v>
      </c>
      <c r="C178" s="8" t="s">
        <v>82</v>
      </c>
      <c r="D178" s="185">
        <v>2128</v>
      </c>
      <c r="E178" s="188">
        <v>20128</v>
      </c>
      <c r="F178" s="8" t="s">
        <v>113</v>
      </c>
      <c r="G178" s="8" t="s">
        <v>84</v>
      </c>
      <c r="H178" s="6">
        <v>18351295</v>
      </c>
      <c r="I178" s="12">
        <v>103</v>
      </c>
      <c r="J178" s="20">
        <v>0</v>
      </c>
      <c r="L178" s="20">
        <v>0</v>
      </c>
      <c r="N178" s="20">
        <v>0</v>
      </c>
      <c r="P178" s="20">
        <v>0</v>
      </c>
      <c r="R178" s="20">
        <v>0</v>
      </c>
      <c r="T178" s="20">
        <v>0</v>
      </c>
      <c r="V178" s="29">
        <v>0</v>
      </c>
      <c r="X178" s="8" t="str">
        <f t="shared" si="2"/>
        <v>No</v>
      </c>
      <c r="Z178" s="21"/>
      <c r="AC178" s="28"/>
    </row>
    <row r="179" spans="1:29">
      <c r="A179" s="8" t="s">
        <v>4750</v>
      </c>
      <c r="B179" s="8" t="s">
        <v>2952</v>
      </c>
      <c r="C179" s="8" t="s">
        <v>163</v>
      </c>
      <c r="D179" s="185">
        <v>1014</v>
      </c>
      <c r="E179" s="188">
        <v>10014</v>
      </c>
      <c r="F179" s="8" t="s">
        <v>88</v>
      </c>
      <c r="G179" s="8" t="s">
        <v>84</v>
      </c>
      <c r="H179" s="6">
        <v>486514</v>
      </c>
      <c r="I179" s="12">
        <v>103</v>
      </c>
      <c r="J179" s="20">
        <v>10024471</v>
      </c>
      <c r="L179" s="20">
        <v>1206266</v>
      </c>
      <c r="N179" s="20">
        <v>0</v>
      </c>
      <c r="P179" s="20">
        <v>208515</v>
      </c>
      <c r="R179" s="20">
        <v>0</v>
      </c>
      <c r="T179" s="20">
        <v>16358</v>
      </c>
      <c r="V179" s="29">
        <v>11455610</v>
      </c>
      <c r="X179" s="8" t="str">
        <f t="shared" si="2"/>
        <v>No</v>
      </c>
      <c r="Z179" s="21"/>
      <c r="AC179" s="28"/>
    </row>
    <row r="180" spans="1:29">
      <c r="A180" s="8" t="s">
        <v>6519</v>
      </c>
      <c r="B180" s="8" t="s">
        <v>1759</v>
      </c>
      <c r="C180" s="8" t="s">
        <v>274</v>
      </c>
      <c r="D180" s="185" t="s">
        <v>1760</v>
      </c>
      <c r="E180" s="188" t="s">
        <v>1761</v>
      </c>
      <c r="F180" s="8" t="s">
        <v>88</v>
      </c>
      <c r="G180" s="8" t="s">
        <v>147</v>
      </c>
      <c r="H180" s="6">
        <v>0</v>
      </c>
      <c r="I180" s="12">
        <v>102</v>
      </c>
      <c r="J180" s="20">
        <v>0</v>
      </c>
      <c r="L180" s="20">
        <v>468458</v>
      </c>
      <c r="N180" s="20">
        <v>1412321</v>
      </c>
      <c r="P180" s="20">
        <v>0</v>
      </c>
      <c r="R180" s="20">
        <v>0</v>
      </c>
      <c r="T180" s="20">
        <v>0</v>
      </c>
      <c r="V180" s="29">
        <v>1880779</v>
      </c>
      <c r="X180" s="8" t="str">
        <f t="shared" si="2"/>
        <v>No</v>
      </c>
      <c r="Z180" s="21"/>
      <c r="AC180" s="28"/>
    </row>
    <row r="181" spans="1:29">
      <c r="A181" s="8" t="s">
        <v>6135</v>
      </c>
      <c r="B181" s="8" t="s">
        <v>134</v>
      </c>
      <c r="C181" s="8" t="s">
        <v>129</v>
      </c>
      <c r="D181" s="185">
        <v>4078</v>
      </c>
      <c r="E181" s="188">
        <v>40078</v>
      </c>
      <c r="F181" s="8" t="s">
        <v>83</v>
      </c>
      <c r="G181" s="8" t="s">
        <v>84</v>
      </c>
      <c r="H181" s="6">
        <v>4515419</v>
      </c>
      <c r="I181" s="12">
        <v>102</v>
      </c>
      <c r="J181" s="20">
        <v>14180166</v>
      </c>
      <c r="L181" s="20">
        <v>0</v>
      </c>
      <c r="N181" s="20">
        <v>0</v>
      </c>
      <c r="P181" s="20">
        <v>261540</v>
      </c>
      <c r="R181" s="20">
        <v>0</v>
      </c>
      <c r="T181" s="20">
        <v>0</v>
      </c>
      <c r="V181" s="29">
        <v>14441706</v>
      </c>
      <c r="X181" s="8" t="str">
        <f t="shared" si="2"/>
        <v>No</v>
      </c>
      <c r="Z181" s="21"/>
      <c r="AC181" s="28"/>
    </row>
    <row r="182" spans="1:29">
      <c r="A182" s="8" t="s">
        <v>3131</v>
      </c>
      <c r="B182" s="8" t="s">
        <v>3132</v>
      </c>
      <c r="C182" s="8" t="s">
        <v>120</v>
      </c>
      <c r="D182" s="185">
        <v>6091</v>
      </c>
      <c r="E182" s="188">
        <v>60091</v>
      </c>
      <c r="F182" s="8" t="s">
        <v>88</v>
      </c>
      <c r="G182" s="8" t="s">
        <v>84</v>
      </c>
      <c r="H182" s="6">
        <v>217630</v>
      </c>
      <c r="I182" s="12">
        <v>102</v>
      </c>
      <c r="J182" s="20">
        <v>4568852</v>
      </c>
      <c r="L182" s="20">
        <v>0</v>
      </c>
      <c r="N182" s="20">
        <v>2123277</v>
      </c>
      <c r="P182" s="20">
        <v>0</v>
      </c>
      <c r="R182" s="20">
        <v>0</v>
      </c>
      <c r="T182" s="20">
        <v>0</v>
      </c>
      <c r="V182" s="29">
        <v>6692129</v>
      </c>
      <c r="X182" s="8" t="str">
        <f t="shared" si="2"/>
        <v>No</v>
      </c>
      <c r="Z182" s="21"/>
      <c r="AC182" s="28"/>
    </row>
    <row r="183" spans="1:29">
      <c r="A183" s="8" t="s">
        <v>6520</v>
      </c>
      <c r="B183" s="8" t="s">
        <v>502</v>
      </c>
      <c r="C183" s="8" t="s">
        <v>171</v>
      </c>
      <c r="D183" s="185">
        <v>4200</v>
      </c>
      <c r="E183" s="188">
        <v>40200</v>
      </c>
      <c r="F183" s="8" t="s">
        <v>88</v>
      </c>
      <c r="G183" s="8" t="s">
        <v>84</v>
      </c>
      <c r="H183" s="6">
        <v>2441770</v>
      </c>
      <c r="I183" s="12">
        <v>101</v>
      </c>
      <c r="J183" s="20">
        <v>101977</v>
      </c>
      <c r="L183" s="20">
        <v>0</v>
      </c>
      <c r="N183" s="20">
        <v>0</v>
      </c>
      <c r="P183" s="20">
        <v>0</v>
      </c>
      <c r="R183" s="20">
        <v>277823</v>
      </c>
      <c r="T183" s="20">
        <v>0</v>
      </c>
      <c r="V183" s="29">
        <v>379800</v>
      </c>
      <c r="X183" s="8" t="str">
        <f t="shared" si="2"/>
        <v>No</v>
      </c>
      <c r="Z183" s="21"/>
      <c r="AC183" s="28"/>
    </row>
    <row r="184" spans="1:29">
      <c r="A184" s="8" t="s">
        <v>1168</v>
      </c>
      <c r="B184" s="8" t="s">
        <v>1169</v>
      </c>
      <c r="C184" s="8" t="s">
        <v>278</v>
      </c>
      <c r="D184" s="185">
        <v>7035</v>
      </c>
      <c r="E184" s="188">
        <v>70035</v>
      </c>
      <c r="F184" s="8" t="s">
        <v>83</v>
      </c>
      <c r="G184" s="8" t="s">
        <v>84</v>
      </c>
      <c r="H184" s="6">
        <v>1519417</v>
      </c>
      <c r="I184" s="12">
        <v>101</v>
      </c>
      <c r="J184" s="20">
        <v>3311555</v>
      </c>
      <c r="L184" s="20">
        <v>0</v>
      </c>
      <c r="N184" s="20">
        <v>37658</v>
      </c>
      <c r="P184" s="20">
        <v>234036</v>
      </c>
      <c r="R184" s="20">
        <v>0</v>
      </c>
      <c r="T184" s="20">
        <v>0</v>
      </c>
      <c r="V184" s="29">
        <v>3583249</v>
      </c>
      <c r="X184" s="8" t="str">
        <f t="shared" si="2"/>
        <v>No</v>
      </c>
      <c r="Z184" s="21"/>
      <c r="AC184" s="28"/>
    </row>
    <row r="185" spans="1:29">
      <c r="A185" s="8" t="s">
        <v>6521</v>
      </c>
      <c r="B185" s="8" t="s">
        <v>6408</v>
      </c>
      <c r="C185" s="8" t="s">
        <v>120</v>
      </c>
      <c r="D185" s="185" t="s">
        <v>5171</v>
      </c>
      <c r="E185" s="188" t="s">
        <v>5172</v>
      </c>
      <c r="F185" s="8" t="s">
        <v>88</v>
      </c>
      <c r="G185" s="8" t="s">
        <v>147</v>
      </c>
      <c r="H185" s="6">
        <v>0</v>
      </c>
      <c r="I185" s="12">
        <v>100</v>
      </c>
      <c r="J185" s="20">
        <v>0</v>
      </c>
      <c r="L185" s="20">
        <v>0</v>
      </c>
      <c r="N185" s="20">
        <v>2961129</v>
      </c>
      <c r="P185" s="20">
        <v>90393</v>
      </c>
      <c r="R185" s="20">
        <v>0</v>
      </c>
      <c r="T185" s="20">
        <v>1241024</v>
      </c>
      <c r="V185" s="29">
        <v>4292546</v>
      </c>
      <c r="X185" s="8" t="str">
        <f t="shared" si="2"/>
        <v>No</v>
      </c>
      <c r="Z185" s="21"/>
      <c r="AC185" s="28"/>
    </row>
    <row r="186" spans="1:29">
      <c r="A186" s="8" t="s">
        <v>2381</v>
      </c>
      <c r="B186" s="8" t="s">
        <v>2382</v>
      </c>
      <c r="C186" s="8" t="s">
        <v>46</v>
      </c>
      <c r="D186" s="185" t="s">
        <v>2383</v>
      </c>
      <c r="E186" s="188" t="s">
        <v>2384</v>
      </c>
      <c r="F186" s="8" t="s">
        <v>88</v>
      </c>
      <c r="G186" s="8" t="s">
        <v>147</v>
      </c>
      <c r="H186" s="6">
        <v>0</v>
      </c>
      <c r="I186" s="12">
        <v>100</v>
      </c>
      <c r="J186" s="20">
        <v>0</v>
      </c>
      <c r="L186" s="20">
        <v>0</v>
      </c>
      <c r="N186" s="20">
        <v>1625600</v>
      </c>
      <c r="P186" s="20">
        <v>0</v>
      </c>
      <c r="R186" s="20">
        <v>0</v>
      </c>
      <c r="T186" s="20">
        <v>0</v>
      </c>
      <c r="V186" s="29">
        <v>1625600</v>
      </c>
      <c r="X186" s="8" t="str">
        <f t="shared" si="2"/>
        <v>No</v>
      </c>
      <c r="Z186" s="21"/>
      <c r="AC186" s="28"/>
    </row>
    <row r="187" spans="1:29">
      <c r="A187" s="8" t="s">
        <v>4072</v>
      </c>
      <c r="B187" s="8" t="s">
        <v>1468</v>
      </c>
      <c r="C187" s="8" t="s">
        <v>50</v>
      </c>
      <c r="D187" s="185">
        <v>4042</v>
      </c>
      <c r="E187" s="188">
        <v>40042</v>
      </c>
      <c r="F187" s="8" t="s">
        <v>88</v>
      </c>
      <c r="G187" s="8" t="s">
        <v>84</v>
      </c>
      <c r="H187" s="6">
        <v>749495</v>
      </c>
      <c r="I187" s="12">
        <v>100</v>
      </c>
      <c r="J187" s="20">
        <v>18651333</v>
      </c>
      <c r="L187" s="20">
        <v>0</v>
      </c>
      <c r="N187" s="20">
        <v>0</v>
      </c>
      <c r="P187" s="20">
        <v>191973</v>
      </c>
      <c r="R187" s="20">
        <v>0</v>
      </c>
      <c r="T187" s="20">
        <v>719425</v>
      </c>
      <c r="V187" s="29">
        <v>19562731</v>
      </c>
      <c r="X187" s="8" t="str">
        <f t="shared" si="2"/>
        <v>No</v>
      </c>
      <c r="Z187" s="21"/>
      <c r="AC187" s="28"/>
    </row>
    <row r="188" spans="1:29">
      <c r="A188" s="8" t="s">
        <v>5999</v>
      </c>
      <c r="B188" s="8" t="s">
        <v>140</v>
      </c>
      <c r="C188" s="8" t="s">
        <v>120</v>
      </c>
      <c r="D188" s="185">
        <v>6084</v>
      </c>
      <c r="E188" s="188">
        <v>60084</v>
      </c>
      <c r="F188" s="8" t="s">
        <v>183</v>
      </c>
      <c r="G188" s="8" t="s">
        <v>84</v>
      </c>
      <c r="H188" s="6">
        <v>5121892</v>
      </c>
      <c r="I188" s="12">
        <v>99</v>
      </c>
      <c r="J188" s="20">
        <v>0</v>
      </c>
      <c r="L188" s="20">
        <v>0</v>
      </c>
      <c r="N188" s="20">
        <v>0</v>
      </c>
      <c r="P188" s="20">
        <v>0</v>
      </c>
      <c r="R188" s="20">
        <v>0</v>
      </c>
      <c r="T188" s="20">
        <v>0</v>
      </c>
      <c r="V188" s="29">
        <v>0</v>
      </c>
      <c r="X188" s="8" t="str">
        <f t="shared" si="2"/>
        <v>No</v>
      </c>
      <c r="Z188" s="21"/>
      <c r="AC188" s="28"/>
    </row>
    <row r="189" spans="1:29">
      <c r="A189" s="8" t="s">
        <v>646</v>
      </c>
      <c r="B189" s="8" t="s">
        <v>506</v>
      </c>
      <c r="C189" s="8" t="s">
        <v>238</v>
      </c>
      <c r="D189" s="185">
        <v>1055</v>
      </c>
      <c r="E189" s="188">
        <v>10055</v>
      </c>
      <c r="F189" s="8" t="s">
        <v>138</v>
      </c>
      <c r="G189" s="8" t="s">
        <v>84</v>
      </c>
      <c r="H189" s="6">
        <v>562839</v>
      </c>
      <c r="I189" s="12">
        <v>98</v>
      </c>
      <c r="J189" s="20">
        <v>98579</v>
      </c>
      <c r="L189" s="20">
        <v>0</v>
      </c>
      <c r="N189" s="20">
        <v>0</v>
      </c>
      <c r="P189" s="20">
        <v>310199</v>
      </c>
      <c r="R189" s="20">
        <v>0</v>
      </c>
      <c r="T189" s="20">
        <v>0</v>
      </c>
      <c r="V189" s="29">
        <v>408778</v>
      </c>
      <c r="X189" s="8" t="str">
        <f t="shared" si="2"/>
        <v>No</v>
      </c>
      <c r="Z189" s="21"/>
      <c r="AC189" s="28"/>
    </row>
    <row r="190" spans="1:29">
      <c r="A190" s="8" t="s">
        <v>491</v>
      </c>
      <c r="B190" s="8" t="s">
        <v>492</v>
      </c>
      <c r="C190" s="8" t="s">
        <v>235</v>
      </c>
      <c r="D190" s="185">
        <v>4228</v>
      </c>
      <c r="E190" s="188">
        <v>40228</v>
      </c>
      <c r="F190" s="8" t="s">
        <v>83</v>
      </c>
      <c r="G190" s="8" t="s">
        <v>84</v>
      </c>
      <c r="H190" s="6">
        <v>1249442</v>
      </c>
      <c r="I190" s="12">
        <v>98</v>
      </c>
      <c r="J190" s="20">
        <v>0</v>
      </c>
      <c r="L190" s="20">
        <v>0</v>
      </c>
      <c r="N190" s="20">
        <v>24017</v>
      </c>
      <c r="P190" s="20">
        <v>80908</v>
      </c>
      <c r="R190" s="20">
        <v>0</v>
      </c>
      <c r="T190" s="20">
        <v>2746515</v>
      </c>
      <c r="V190" s="29">
        <v>2851440</v>
      </c>
      <c r="X190" s="8" t="str">
        <f t="shared" si="2"/>
        <v>No</v>
      </c>
      <c r="Z190" s="21"/>
      <c r="AC190" s="28"/>
    </row>
    <row r="191" spans="1:29">
      <c r="A191" s="8" t="s">
        <v>245</v>
      </c>
      <c r="B191" s="8" t="s">
        <v>246</v>
      </c>
      <c r="C191" s="8" t="s">
        <v>141</v>
      </c>
      <c r="D191" s="185">
        <v>3073</v>
      </c>
      <c r="E191" s="188">
        <v>30073</v>
      </c>
      <c r="F191" s="8" t="s">
        <v>88</v>
      </c>
      <c r="G191" s="8" t="s">
        <v>84</v>
      </c>
      <c r="H191" s="6">
        <v>4586770</v>
      </c>
      <c r="I191" s="12">
        <v>97</v>
      </c>
      <c r="J191" s="20">
        <v>10598694</v>
      </c>
      <c r="L191" s="20">
        <v>15083071</v>
      </c>
      <c r="N191" s="20">
        <v>0</v>
      </c>
      <c r="P191" s="20">
        <v>0</v>
      </c>
      <c r="R191" s="20">
        <v>0</v>
      </c>
      <c r="T191" s="20">
        <v>0</v>
      </c>
      <c r="V191" s="29">
        <v>25681765</v>
      </c>
      <c r="X191" s="8" t="str">
        <f t="shared" si="2"/>
        <v>No</v>
      </c>
      <c r="Z191" s="21"/>
      <c r="AC191" s="28"/>
    </row>
    <row r="192" spans="1:29">
      <c r="A192" s="8" t="s">
        <v>4564</v>
      </c>
      <c r="B192" s="8" t="s">
        <v>4486</v>
      </c>
      <c r="C192" s="8" t="s">
        <v>454</v>
      </c>
      <c r="D192" s="185" t="s">
        <v>4565</v>
      </c>
      <c r="E192" s="188" t="s">
        <v>4566</v>
      </c>
      <c r="F192" s="8" t="s">
        <v>88</v>
      </c>
      <c r="G192" s="8" t="s">
        <v>147</v>
      </c>
      <c r="H192" s="6">
        <v>0</v>
      </c>
      <c r="I192" s="12">
        <v>96</v>
      </c>
      <c r="J192" s="20">
        <v>0</v>
      </c>
      <c r="L192" s="20">
        <v>0</v>
      </c>
      <c r="N192" s="20">
        <v>1570373</v>
      </c>
      <c r="P192" s="20">
        <v>100000</v>
      </c>
      <c r="R192" s="20">
        <v>0</v>
      </c>
      <c r="T192" s="20">
        <v>177429</v>
      </c>
      <c r="V192" s="29">
        <v>1847802</v>
      </c>
      <c r="X192" s="8" t="str">
        <f t="shared" si="2"/>
        <v>No</v>
      </c>
      <c r="Z192" s="21"/>
      <c r="AC192" s="28"/>
    </row>
    <row r="193" spans="1:29">
      <c r="A193" s="8" t="s">
        <v>3657</v>
      </c>
      <c r="B193" s="8" t="s">
        <v>3658</v>
      </c>
      <c r="C193" s="8" t="s">
        <v>141</v>
      </c>
      <c r="D193" s="185">
        <v>3081</v>
      </c>
      <c r="E193" s="188">
        <v>30081</v>
      </c>
      <c r="F193" s="8" t="s">
        <v>83</v>
      </c>
      <c r="G193" s="8" t="s">
        <v>84</v>
      </c>
      <c r="H193" s="6">
        <v>4586770</v>
      </c>
      <c r="I193" s="12">
        <v>96</v>
      </c>
      <c r="J193" s="20">
        <v>0</v>
      </c>
      <c r="L193" s="20">
        <v>0</v>
      </c>
      <c r="N193" s="20">
        <v>0</v>
      </c>
      <c r="P193" s="20">
        <v>0</v>
      </c>
      <c r="R193" s="20">
        <v>0</v>
      </c>
      <c r="T193" s="20">
        <v>0</v>
      </c>
      <c r="V193" s="29">
        <v>0</v>
      </c>
      <c r="X193" s="8" t="str">
        <f t="shared" si="2"/>
        <v>No</v>
      </c>
      <c r="Z193" s="21"/>
      <c r="AC193" s="28"/>
    </row>
    <row r="194" spans="1:29">
      <c r="A194" s="8" t="s">
        <v>1010</v>
      </c>
      <c r="B194" s="8" t="s">
        <v>1011</v>
      </c>
      <c r="C194" s="8" t="s">
        <v>466</v>
      </c>
      <c r="D194" s="185">
        <v>5117</v>
      </c>
      <c r="E194" s="188">
        <v>50117</v>
      </c>
      <c r="F194" s="8" t="s">
        <v>88</v>
      </c>
      <c r="G194" s="8" t="s">
        <v>84</v>
      </c>
      <c r="H194" s="6">
        <v>1780673</v>
      </c>
      <c r="I194" s="12">
        <v>96</v>
      </c>
      <c r="J194" s="20">
        <v>2418614</v>
      </c>
      <c r="L194" s="20">
        <v>0</v>
      </c>
      <c r="N194" s="20">
        <v>0</v>
      </c>
      <c r="P194" s="20">
        <v>190775</v>
      </c>
      <c r="R194" s="20">
        <v>2346573</v>
      </c>
      <c r="T194" s="20">
        <v>0</v>
      </c>
      <c r="V194" s="29">
        <v>4955962</v>
      </c>
      <c r="X194" s="8" t="str">
        <f t="shared" si="2"/>
        <v>No</v>
      </c>
      <c r="Z194" s="21"/>
      <c r="AC194" s="28"/>
    </row>
    <row r="195" spans="1:29">
      <c r="A195" s="8" t="s">
        <v>1778</v>
      </c>
      <c r="B195" s="8" t="s">
        <v>1779</v>
      </c>
      <c r="C195" s="8" t="s">
        <v>274</v>
      </c>
      <c r="D195" s="185" t="s">
        <v>1780</v>
      </c>
      <c r="E195" s="188" t="s">
        <v>1781</v>
      </c>
      <c r="F195" s="8" t="s">
        <v>88</v>
      </c>
      <c r="G195" s="8" t="s">
        <v>147</v>
      </c>
      <c r="H195" s="6">
        <v>0</v>
      </c>
      <c r="I195" s="12">
        <v>95</v>
      </c>
      <c r="J195" s="20">
        <v>0</v>
      </c>
      <c r="L195" s="20">
        <v>200075</v>
      </c>
      <c r="N195" s="20">
        <v>2335021</v>
      </c>
      <c r="P195" s="20">
        <v>34420</v>
      </c>
      <c r="R195" s="20">
        <v>0</v>
      </c>
      <c r="T195" s="20">
        <v>0</v>
      </c>
      <c r="V195" s="29">
        <v>2569516</v>
      </c>
      <c r="X195" s="8" t="str">
        <f t="shared" ref="X195:X258" si="3">IF(W195&amp;U195&amp;S195&amp;Q195&amp;O195&amp;M195&amp;K195&lt;&gt;"","Yes","No")</f>
        <v>No</v>
      </c>
      <c r="Z195" s="21"/>
      <c r="AC195" s="28"/>
    </row>
    <row r="196" spans="1:29">
      <c r="A196" s="8" t="s">
        <v>3123</v>
      </c>
      <c r="B196" s="8" t="s">
        <v>3124</v>
      </c>
      <c r="C196" s="8" t="s">
        <v>163</v>
      </c>
      <c r="D196" s="185">
        <v>1118</v>
      </c>
      <c r="E196" s="188">
        <v>10118</v>
      </c>
      <c r="F196" s="8" t="s">
        <v>88</v>
      </c>
      <c r="G196" s="8" t="s">
        <v>84</v>
      </c>
      <c r="H196" s="6">
        <v>4181019</v>
      </c>
      <c r="I196" s="12">
        <v>95</v>
      </c>
      <c r="J196" s="20">
        <v>2411323</v>
      </c>
      <c r="L196" s="20">
        <v>0</v>
      </c>
      <c r="N196" s="20">
        <v>0</v>
      </c>
      <c r="P196" s="20">
        <v>303587</v>
      </c>
      <c r="R196" s="20">
        <v>0</v>
      </c>
      <c r="T196" s="20">
        <v>0</v>
      </c>
      <c r="V196" s="29">
        <v>2714910</v>
      </c>
      <c r="X196" s="8" t="str">
        <f t="shared" si="3"/>
        <v>No</v>
      </c>
      <c r="Z196" s="21"/>
      <c r="AC196" s="28"/>
    </row>
    <row r="197" spans="1:29">
      <c r="A197" s="8" t="s">
        <v>6136</v>
      </c>
      <c r="B197" s="8" t="s">
        <v>136</v>
      </c>
      <c r="C197" s="8" t="s">
        <v>132</v>
      </c>
      <c r="D197" s="185" t="s">
        <v>5564</v>
      </c>
      <c r="E197" s="188" t="s">
        <v>5565</v>
      </c>
      <c r="F197" s="8" t="s">
        <v>125</v>
      </c>
      <c r="G197" s="8" t="s">
        <v>147</v>
      </c>
      <c r="H197" s="6">
        <v>0</v>
      </c>
      <c r="I197" s="12">
        <v>95</v>
      </c>
      <c r="J197" s="20">
        <v>91520</v>
      </c>
      <c r="L197" s="20">
        <v>0</v>
      </c>
      <c r="N197" s="20">
        <v>1356738</v>
      </c>
      <c r="P197" s="20">
        <v>108168</v>
      </c>
      <c r="R197" s="20">
        <v>0</v>
      </c>
      <c r="T197" s="20">
        <v>0</v>
      </c>
      <c r="V197" s="29">
        <v>1556426</v>
      </c>
      <c r="X197" s="8" t="str">
        <f t="shared" si="3"/>
        <v>No</v>
      </c>
      <c r="Z197" s="21"/>
      <c r="AC197" s="28"/>
    </row>
    <row r="198" spans="1:29">
      <c r="A198" s="8" t="s">
        <v>4416</v>
      </c>
      <c r="B198" s="8" t="s">
        <v>644</v>
      </c>
      <c r="C198" s="8" t="s">
        <v>235</v>
      </c>
      <c r="D198" s="185" t="s">
        <v>4417</v>
      </c>
      <c r="E198" s="188">
        <v>40222</v>
      </c>
      <c r="F198" s="8" t="s">
        <v>83</v>
      </c>
      <c r="G198" s="8" t="s">
        <v>84</v>
      </c>
      <c r="H198" s="6">
        <v>884891</v>
      </c>
      <c r="I198" s="12">
        <v>94</v>
      </c>
      <c r="J198" s="20">
        <v>0</v>
      </c>
      <c r="L198" s="20">
        <v>0</v>
      </c>
      <c r="N198" s="20">
        <v>287941</v>
      </c>
      <c r="P198" s="20">
        <v>288958</v>
      </c>
      <c r="R198" s="20">
        <v>0</v>
      </c>
      <c r="T198" s="20">
        <v>0</v>
      </c>
      <c r="V198" s="29">
        <v>576899</v>
      </c>
      <c r="X198" s="8" t="str">
        <f t="shared" si="3"/>
        <v>No</v>
      </c>
      <c r="Z198" s="21"/>
      <c r="AC198" s="28"/>
    </row>
    <row r="199" spans="1:29">
      <c r="A199" s="8" t="s">
        <v>3602</v>
      </c>
      <c r="B199" s="8" t="s">
        <v>3603</v>
      </c>
      <c r="C199" s="8" t="s">
        <v>109</v>
      </c>
      <c r="D199" s="185" t="s">
        <v>3604</v>
      </c>
      <c r="E199" s="188" t="s">
        <v>3605</v>
      </c>
      <c r="F199" s="8" t="s">
        <v>157</v>
      </c>
      <c r="G199" s="8" t="s">
        <v>147</v>
      </c>
      <c r="H199" s="6">
        <v>0</v>
      </c>
      <c r="I199" s="12">
        <v>94</v>
      </c>
      <c r="J199" s="20">
        <v>229778</v>
      </c>
      <c r="L199" s="20">
        <v>0</v>
      </c>
      <c r="N199" s="20">
        <v>560933</v>
      </c>
      <c r="P199" s="20">
        <v>235099</v>
      </c>
      <c r="R199" s="20">
        <v>0</v>
      </c>
      <c r="T199" s="20">
        <v>0</v>
      </c>
      <c r="V199" s="29">
        <v>1025810</v>
      </c>
      <c r="X199" s="8" t="str">
        <f t="shared" si="3"/>
        <v>No</v>
      </c>
      <c r="Z199" s="21"/>
      <c r="AC199" s="28"/>
    </row>
    <row r="200" spans="1:29">
      <c r="A200" s="8" t="s">
        <v>3484</v>
      </c>
      <c r="B200" s="8" t="s">
        <v>3485</v>
      </c>
      <c r="C200" s="8" t="s">
        <v>82</v>
      </c>
      <c r="D200" s="185">
        <v>2149</v>
      </c>
      <c r="E200" s="188">
        <v>20149</v>
      </c>
      <c r="F200" s="8" t="s">
        <v>113</v>
      </c>
      <c r="G200" s="8" t="s">
        <v>84</v>
      </c>
      <c r="H200" s="6">
        <v>18351295</v>
      </c>
      <c r="I200" s="12">
        <v>94</v>
      </c>
      <c r="J200" s="20">
        <v>0</v>
      </c>
      <c r="L200" s="20">
        <v>0</v>
      </c>
      <c r="N200" s="20">
        <v>0</v>
      </c>
      <c r="P200" s="20">
        <v>0</v>
      </c>
      <c r="R200" s="20">
        <v>0</v>
      </c>
      <c r="T200" s="20">
        <v>0</v>
      </c>
      <c r="V200" s="29">
        <v>0</v>
      </c>
      <c r="X200" s="8" t="str">
        <f t="shared" si="3"/>
        <v>No</v>
      </c>
      <c r="Z200" s="21"/>
      <c r="AC200" s="28"/>
    </row>
    <row r="201" spans="1:29">
      <c r="A201" s="8" t="s">
        <v>687</v>
      </c>
      <c r="B201" s="8" t="s">
        <v>4888</v>
      </c>
      <c r="C201" s="8" t="s">
        <v>87</v>
      </c>
      <c r="D201" s="185" t="s">
        <v>4889</v>
      </c>
      <c r="E201" s="188" t="s">
        <v>4890</v>
      </c>
      <c r="F201" s="8" t="s">
        <v>88</v>
      </c>
      <c r="G201" s="8" t="s">
        <v>147</v>
      </c>
      <c r="H201" s="6">
        <v>0</v>
      </c>
      <c r="I201" s="12">
        <v>94</v>
      </c>
      <c r="J201" s="20">
        <v>4208</v>
      </c>
      <c r="L201" s="20">
        <v>0</v>
      </c>
      <c r="N201" s="20">
        <v>348788</v>
      </c>
      <c r="P201" s="20">
        <v>391449</v>
      </c>
      <c r="R201" s="20">
        <v>0</v>
      </c>
      <c r="T201" s="20">
        <v>0</v>
      </c>
      <c r="V201" s="29">
        <v>744445</v>
      </c>
      <c r="X201" s="8" t="str">
        <f t="shared" si="3"/>
        <v>No</v>
      </c>
      <c r="Z201" s="21"/>
      <c r="AC201" s="28"/>
    </row>
    <row r="202" spans="1:29">
      <c r="A202" s="8" t="s">
        <v>2770</v>
      </c>
      <c r="B202" s="8" t="s">
        <v>2771</v>
      </c>
      <c r="C202" s="8" t="s">
        <v>150</v>
      </c>
      <c r="D202" s="185">
        <v>6018</v>
      </c>
      <c r="E202" s="188">
        <v>60018</v>
      </c>
      <c r="F202" s="8" t="s">
        <v>83</v>
      </c>
      <c r="G202" s="8" t="s">
        <v>84</v>
      </c>
      <c r="H202" s="6">
        <v>655479</v>
      </c>
      <c r="I202" s="12">
        <v>93</v>
      </c>
      <c r="J202" s="20">
        <v>7109202</v>
      </c>
      <c r="L202" s="20">
        <v>0</v>
      </c>
      <c r="N202" s="20">
        <v>0</v>
      </c>
      <c r="P202" s="20">
        <v>0</v>
      </c>
      <c r="R202" s="20">
        <v>322685</v>
      </c>
      <c r="T202" s="20">
        <v>0</v>
      </c>
      <c r="V202" s="29">
        <v>7431887</v>
      </c>
      <c r="X202" s="8" t="str">
        <f t="shared" si="3"/>
        <v>No</v>
      </c>
      <c r="Z202" s="21"/>
      <c r="AC202" s="28"/>
    </row>
    <row r="203" spans="1:29">
      <c r="A203" s="8" t="s">
        <v>1917</v>
      </c>
      <c r="B203" s="8" t="s">
        <v>1918</v>
      </c>
      <c r="C203" s="8" t="s">
        <v>91</v>
      </c>
      <c r="D203" s="185">
        <v>9079</v>
      </c>
      <c r="E203" s="188">
        <v>90079</v>
      </c>
      <c r="F203" s="8" t="s">
        <v>88</v>
      </c>
      <c r="G203" s="8" t="s">
        <v>84</v>
      </c>
      <c r="H203" s="6">
        <v>345580</v>
      </c>
      <c r="I203" s="12">
        <v>93</v>
      </c>
      <c r="J203" s="20">
        <v>4028452</v>
      </c>
      <c r="L203" s="20">
        <v>6693</v>
      </c>
      <c r="N203" s="20">
        <v>641572</v>
      </c>
      <c r="P203" s="20">
        <v>2026383</v>
      </c>
      <c r="R203" s="20">
        <v>0</v>
      </c>
      <c r="T203" s="20">
        <v>0</v>
      </c>
      <c r="V203" s="29">
        <v>6703100</v>
      </c>
      <c r="X203" s="8" t="str">
        <f t="shared" si="3"/>
        <v>No</v>
      </c>
      <c r="Z203" s="21"/>
      <c r="AC203" s="28"/>
    </row>
    <row r="204" spans="1:29">
      <c r="A204" s="8" t="s">
        <v>2367</v>
      </c>
      <c r="B204" s="8" t="s">
        <v>2368</v>
      </c>
      <c r="C204" s="8" t="s">
        <v>171</v>
      </c>
      <c r="D204" s="185">
        <v>4046</v>
      </c>
      <c r="E204" s="188">
        <v>40046</v>
      </c>
      <c r="F204" s="8" t="s">
        <v>83</v>
      </c>
      <c r="G204" s="8" t="s">
        <v>84</v>
      </c>
      <c r="H204" s="6">
        <v>643260</v>
      </c>
      <c r="I204" s="12">
        <v>92</v>
      </c>
      <c r="J204" s="20">
        <v>11379440</v>
      </c>
      <c r="L204" s="20">
        <v>0</v>
      </c>
      <c r="N204" s="20">
        <v>0</v>
      </c>
      <c r="P204" s="20">
        <v>39915</v>
      </c>
      <c r="R204" s="20">
        <v>0</v>
      </c>
      <c r="T204" s="20">
        <v>0</v>
      </c>
      <c r="V204" s="29">
        <v>11419355</v>
      </c>
      <c r="X204" s="8" t="str">
        <f t="shared" si="3"/>
        <v>No</v>
      </c>
      <c r="Z204" s="21"/>
      <c r="AC204" s="28"/>
    </row>
    <row r="205" spans="1:29">
      <c r="A205" s="8" t="s">
        <v>1381</v>
      </c>
      <c r="B205" s="8" t="s">
        <v>1382</v>
      </c>
      <c r="C205" s="8" t="s">
        <v>288</v>
      </c>
      <c r="D205" s="185">
        <v>3044</v>
      </c>
      <c r="E205" s="188">
        <v>30044</v>
      </c>
      <c r="F205" s="8" t="s">
        <v>83</v>
      </c>
      <c r="G205" s="8" t="s">
        <v>84</v>
      </c>
      <c r="H205" s="6">
        <v>1733853</v>
      </c>
      <c r="I205" s="12">
        <v>92</v>
      </c>
      <c r="J205" s="20">
        <v>400000</v>
      </c>
      <c r="L205" s="20">
        <v>0</v>
      </c>
      <c r="N205" s="20">
        <v>640315</v>
      </c>
      <c r="P205" s="20">
        <v>0</v>
      </c>
      <c r="R205" s="20">
        <v>0</v>
      </c>
      <c r="T205" s="20">
        <v>0</v>
      </c>
      <c r="V205" s="29">
        <v>1040315</v>
      </c>
      <c r="X205" s="8" t="str">
        <f t="shared" si="3"/>
        <v>No</v>
      </c>
      <c r="Z205" s="21"/>
      <c r="AC205" s="28"/>
    </row>
    <row r="206" spans="1:29">
      <c r="A206" s="8" t="s">
        <v>1749</v>
      </c>
      <c r="B206" s="8" t="s">
        <v>1750</v>
      </c>
      <c r="C206" s="8" t="s">
        <v>648</v>
      </c>
      <c r="D206" s="185" t="s">
        <v>1751</v>
      </c>
      <c r="E206" s="188" t="s">
        <v>1752</v>
      </c>
      <c r="F206" s="8" t="s">
        <v>157</v>
      </c>
      <c r="G206" s="8" t="s">
        <v>147</v>
      </c>
      <c r="H206" s="6">
        <v>0</v>
      </c>
      <c r="I206" s="12">
        <v>91</v>
      </c>
      <c r="J206" s="20">
        <v>2400</v>
      </c>
      <c r="L206" s="20">
        <v>595994</v>
      </c>
      <c r="N206" s="20">
        <v>1840803</v>
      </c>
      <c r="P206" s="20">
        <v>0</v>
      </c>
      <c r="R206" s="20">
        <v>0</v>
      </c>
      <c r="T206" s="20">
        <v>1393615</v>
      </c>
      <c r="V206" s="29">
        <v>3832812</v>
      </c>
      <c r="X206" s="8" t="str">
        <f t="shared" si="3"/>
        <v>No</v>
      </c>
      <c r="Z206" s="21"/>
      <c r="AC206" s="28"/>
    </row>
    <row r="207" spans="1:29">
      <c r="A207" s="8" t="s">
        <v>5176</v>
      </c>
      <c r="B207" s="8" t="s">
        <v>228</v>
      </c>
      <c r="C207" s="8" t="s">
        <v>120</v>
      </c>
      <c r="E207" s="188" t="s">
        <v>5177</v>
      </c>
      <c r="F207" s="8" t="s">
        <v>88</v>
      </c>
      <c r="G207" s="8" t="s">
        <v>147</v>
      </c>
      <c r="H207" s="6">
        <v>0</v>
      </c>
      <c r="I207" s="12">
        <v>91</v>
      </c>
      <c r="J207" s="20">
        <v>0</v>
      </c>
      <c r="L207" s="20">
        <v>0</v>
      </c>
      <c r="N207" s="20">
        <v>4159578</v>
      </c>
      <c r="P207" s="20">
        <v>0</v>
      </c>
      <c r="R207" s="20">
        <v>0</v>
      </c>
      <c r="T207" s="20">
        <v>3125154</v>
      </c>
      <c r="V207" s="29">
        <v>7284732</v>
      </c>
      <c r="X207" s="8" t="str">
        <f t="shared" si="3"/>
        <v>No</v>
      </c>
      <c r="Z207" s="21"/>
      <c r="AC207" s="28"/>
    </row>
    <row r="208" spans="1:29">
      <c r="A208" s="8" t="s">
        <v>500</v>
      </c>
      <c r="B208" s="8" t="s">
        <v>501</v>
      </c>
      <c r="C208" s="8" t="s">
        <v>91</v>
      </c>
      <c r="D208" s="185">
        <v>9171</v>
      </c>
      <c r="E208" s="188">
        <v>90171</v>
      </c>
      <c r="F208" s="8" t="s">
        <v>83</v>
      </c>
      <c r="G208" s="8" t="s">
        <v>84</v>
      </c>
      <c r="H208" s="6">
        <v>258653</v>
      </c>
      <c r="I208" s="12">
        <v>90</v>
      </c>
      <c r="J208" s="20">
        <v>8728134</v>
      </c>
      <c r="L208" s="20">
        <v>0</v>
      </c>
      <c r="N208" s="20">
        <v>0</v>
      </c>
      <c r="P208" s="20">
        <v>0</v>
      </c>
      <c r="R208" s="20">
        <v>0</v>
      </c>
      <c r="T208" s="20">
        <v>445873</v>
      </c>
      <c r="V208" s="29">
        <v>9174007</v>
      </c>
      <c r="X208" s="8" t="str">
        <f t="shared" si="3"/>
        <v>No</v>
      </c>
      <c r="Z208" s="21"/>
      <c r="AC208" s="28"/>
    </row>
    <row r="209" spans="1:29">
      <c r="A209" s="8" t="s">
        <v>3672</v>
      </c>
      <c r="B209" s="8" t="s">
        <v>1702</v>
      </c>
      <c r="C209" s="8" t="s">
        <v>235</v>
      </c>
      <c r="D209" s="185">
        <v>4087</v>
      </c>
      <c r="E209" s="188">
        <v>40087</v>
      </c>
      <c r="F209" s="8" t="s">
        <v>83</v>
      </c>
      <c r="G209" s="8" t="s">
        <v>84</v>
      </c>
      <c r="H209" s="6">
        <v>347602</v>
      </c>
      <c r="I209" s="12">
        <v>90</v>
      </c>
      <c r="J209" s="20">
        <v>4234002</v>
      </c>
      <c r="L209" s="20">
        <v>0</v>
      </c>
      <c r="N209" s="20">
        <v>50311</v>
      </c>
      <c r="P209" s="20">
        <v>354300</v>
      </c>
      <c r="R209" s="20">
        <v>0</v>
      </c>
      <c r="T209" s="20">
        <v>0</v>
      </c>
      <c r="V209" s="29">
        <v>4638613</v>
      </c>
      <c r="X209" s="8" t="str">
        <f t="shared" si="3"/>
        <v>No</v>
      </c>
      <c r="Z209" s="21"/>
      <c r="AC209" s="28"/>
    </row>
    <row r="210" spans="1:29">
      <c r="A210" s="8" t="s">
        <v>431</v>
      </c>
      <c r="B210" s="8" t="s">
        <v>432</v>
      </c>
      <c r="C210" s="8" t="s">
        <v>120</v>
      </c>
      <c r="D210" s="185">
        <v>6010</v>
      </c>
      <c r="E210" s="188">
        <v>60010</v>
      </c>
      <c r="F210" s="8" t="s">
        <v>83</v>
      </c>
      <c r="G210" s="8" t="s">
        <v>84</v>
      </c>
      <c r="H210" s="6">
        <v>237356</v>
      </c>
      <c r="I210" s="12">
        <v>89</v>
      </c>
      <c r="J210" s="20">
        <v>4112912</v>
      </c>
      <c r="L210" s="20">
        <v>610425</v>
      </c>
      <c r="N210" s="20">
        <v>0</v>
      </c>
      <c r="P210" s="20">
        <v>582207</v>
      </c>
      <c r="R210" s="20">
        <v>0</v>
      </c>
      <c r="T210" s="20">
        <v>449204</v>
      </c>
      <c r="V210" s="29">
        <v>5754748</v>
      </c>
      <c r="X210" s="8" t="str">
        <f t="shared" si="3"/>
        <v>No</v>
      </c>
      <c r="Z210" s="21"/>
      <c r="AC210" s="28"/>
    </row>
    <row r="211" spans="1:29">
      <c r="A211" s="8" t="s">
        <v>4584</v>
      </c>
      <c r="B211" s="8" t="s">
        <v>4585</v>
      </c>
      <c r="C211" s="8" t="s">
        <v>235</v>
      </c>
      <c r="D211" s="185">
        <v>4051</v>
      </c>
      <c r="E211" s="188">
        <v>40051</v>
      </c>
      <c r="F211" s="8" t="s">
        <v>83</v>
      </c>
      <c r="G211" s="8" t="s">
        <v>84</v>
      </c>
      <c r="H211" s="6">
        <v>347602</v>
      </c>
      <c r="I211" s="12">
        <v>88</v>
      </c>
      <c r="J211" s="20">
        <v>3703770</v>
      </c>
      <c r="L211" s="20">
        <v>50682</v>
      </c>
      <c r="N211" s="20">
        <v>0</v>
      </c>
      <c r="P211" s="20">
        <v>118982</v>
      </c>
      <c r="R211" s="20">
        <v>0</v>
      </c>
      <c r="T211" s="20">
        <v>0</v>
      </c>
      <c r="V211" s="29">
        <v>3873434</v>
      </c>
      <c r="X211" s="8" t="str">
        <f t="shared" si="3"/>
        <v>No</v>
      </c>
      <c r="Z211" s="21"/>
      <c r="AC211" s="28"/>
    </row>
    <row r="212" spans="1:29">
      <c r="A212" s="8" t="s">
        <v>4578</v>
      </c>
      <c r="B212" s="8" t="s">
        <v>3074</v>
      </c>
      <c r="C212" s="8" t="s">
        <v>171</v>
      </c>
      <c r="D212" s="185">
        <v>4036</v>
      </c>
      <c r="E212" s="188">
        <v>40036</v>
      </c>
      <c r="F212" s="8" t="s">
        <v>83</v>
      </c>
      <c r="G212" s="8" t="s">
        <v>84</v>
      </c>
      <c r="H212" s="6">
        <v>240223</v>
      </c>
      <c r="I212" s="12">
        <v>87</v>
      </c>
      <c r="J212" s="20">
        <v>3204323</v>
      </c>
      <c r="L212" s="20">
        <v>0</v>
      </c>
      <c r="N212" s="20">
        <v>147723</v>
      </c>
      <c r="P212" s="20">
        <v>0</v>
      </c>
      <c r="R212" s="20">
        <v>0</v>
      </c>
      <c r="T212" s="20">
        <v>0</v>
      </c>
      <c r="V212" s="29">
        <v>3352046</v>
      </c>
      <c r="X212" s="8" t="str">
        <f t="shared" si="3"/>
        <v>No</v>
      </c>
      <c r="Z212" s="21"/>
      <c r="AC212" s="28"/>
    </row>
    <row r="213" spans="1:29">
      <c r="A213" s="8" t="s">
        <v>2695</v>
      </c>
      <c r="B213" s="8" t="s">
        <v>140</v>
      </c>
      <c r="C213" s="8" t="s">
        <v>141</v>
      </c>
      <c r="D213" s="185">
        <v>3080</v>
      </c>
      <c r="E213" s="188">
        <v>30080</v>
      </c>
      <c r="F213" s="8" t="s">
        <v>83</v>
      </c>
      <c r="G213" s="8" t="s">
        <v>84</v>
      </c>
      <c r="H213" s="6">
        <v>4586770</v>
      </c>
      <c r="I213" s="12">
        <v>87</v>
      </c>
      <c r="J213" s="20">
        <v>314657</v>
      </c>
      <c r="L213" s="20">
        <v>251029</v>
      </c>
      <c r="N213" s="20">
        <v>0</v>
      </c>
      <c r="P213" s="20">
        <v>0</v>
      </c>
      <c r="R213" s="20">
        <v>0</v>
      </c>
      <c r="T213" s="20">
        <v>0</v>
      </c>
      <c r="V213" s="29">
        <v>565686</v>
      </c>
      <c r="X213" s="8" t="str">
        <f t="shared" si="3"/>
        <v>No</v>
      </c>
      <c r="Z213" s="21"/>
      <c r="AC213" s="28"/>
    </row>
    <row r="214" spans="1:29">
      <c r="A214" s="8" t="s">
        <v>1946</v>
      </c>
      <c r="B214" s="8" t="s">
        <v>1947</v>
      </c>
      <c r="C214" s="8" t="s">
        <v>163</v>
      </c>
      <c r="D214" s="185">
        <v>1004</v>
      </c>
      <c r="E214" s="188">
        <v>10004</v>
      </c>
      <c r="F214" s="8" t="s">
        <v>88</v>
      </c>
      <c r="G214" s="8" t="s">
        <v>84</v>
      </c>
      <c r="H214" s="6">
        <v>4181019</v>
      </c>
      <c r="I214" s="12">
        <v>87</v>
      </c>
      <c r="J214" s="20">
        <v>2829626</v>
      </c>
      <c r="L214" s="20">
        <v>0</v>
      </c>
      <c r="N214" s="20">
        <v>0</v>
      </c>
      <c r="P214" s="20">
        <v>138796</v>
      </c>
      <c r="R214" s="20">
        <v>0</v>
      </c>
      <c r="T214" s="20">
        <v>0</v>
      </c>
      <c r="V214" s="29">
        <v>2968422</v>
      </c>
      <c r="X214" s="8" t="str">
        <f t="shared" si="3"/>
        <v>No</v>
      </c>
      <c r="Z214" s="21"/>
      <c r="AC214" s="28"/>
    </row>
    <row r="215" spans="1:29">
      <c r="A215" s="8" t="s">
        <v>247</v>
      </c>
      <c r="B215" s="8" t="s">
        <v>248</v>
      </c>
      <c r="C215" s="8" t="s">
        <v>91</v>
      </c>
      <c r="D215" s="185">
        <v>9020</v>
      </c>
      <c r="E215" s="188">
        <v>90020</v>
      </c>
      <c r="F215" s="8" t="s">
        <v>88</v>
      </c>
      <c r="G215" s="8" t="s">
        <v>84</v>
      </c>
      <c r="H215" s="6">
        <v>195861</v>
      </c>
      <c r="I215" s="12">
        <v>87</v>
      </c>
      <c r="J215" s="20">
        <v>5065847</v>
      </c>
      <c r="L215" s="20">
        <v>120804</v>
      </c>
      <c r="N215" s="20">
        <v>0</v>
      </c>
      <c r="P215" s="20">
        <v>0</v>
      </c>
      <c r="R215" s="20">
        <v>0</v>
      </c>
      <c r="T215" s="20">
        <v>0</v>
      </c>
      <c r="V215" s="29">
        <v>5186651</v>
      </c>
      <c r="X215" s="8" t="str">
        <f t="shared" si="3"/>
        <v>No</v>
      </c>
      <c r="Z215" s="21"/>
      <c r="AC215" s="28"/>
    </row>
    <row r="216" spans="1:29">
      <c r="A216" s="8" t="s">
        <v>5050</v>
      </c>
      <c r="B216" s="8" t="s">
        <v>2968</v>
      </c>
      <c r="C216" s="8" t="s">
        <v>91</v>
      </c>
      <c r="D216" s="185" t="s">
        <v>5051</v>
      </c>
      <c r="E216" s="188" t="s">
        <v>5052</v>
      </c>
      <c r="F216" s="8" t="s">
        <v>88</v>
      </c>
      <c r="G216" s="8" t="s">
        <v>147</v>
      </c>
      <c r="H216" s="6">
        <v>0</v>
      </c>
      <c r="I216" s="12">
        <v>86</v>
      </c>
      <c r="J216" s="20">
        <v>0</v>
      </c>
      <c r="L216" s="20">
        <v>0</v>
      </c>
      <c r="N216" s="20">
        <v>1624783</v>
      </c>
      <c r="P216" s="20">
        <v>0</v>
      </c>
      <c r="R216" s="20">
        <v>0</v>
      </c>
      <c r="T216" s="20">
        <v>0</v>
      </c>
      <c r="V216" s="29">
        <v>1624783</v>
      </c>
      <c r="X216" s="8" t="str">
        <f t="shared" si="3"/>
        <v>No</v>
      </c>
      <c r="Z216" s="21"/>
      <c r="AC216" s="28"/>
    </row>
    <row r="217" spans="1:29">
      <c r="A217" s="8" t="s">
        <v>3636</v>
      </c>
      <c r="B217" s="8" t="s">
        <v>3637</v>
      </c>
      <c r="C217" s="8" t="s">
        <v>129</v>
      </c>
      <c r="D217" s="185">
        <v>4025</v>
      </c>
      <c r="E217" s="188">
        <v>40025</v>
      </c>
      <c r="F217" s="8" t="s">
        <v>88</v>
      </c>
      <c r="G217" s="8" t="s">
        <v>84</v>
      </c>
      <c r="H217" s="6">
        <v>260677</v>
      </c>
      <c r="I217" s="12">
        <v>86</v>
      </c>
      <c r="J217" s="20">
        <v>4281549</v>
      </c>
      <c r="L217" s="20">
        <v>2298973</v>
      </c>
      <c r="N217" s="20">
        <v>0</v>
      </c>
      <c r="P217" s="20">
        <v>0</v>
      </c>
      <c r="R217" s="20">
        <v>0</v>
      </c>
      <c r="T217" s="20">
        <v>0</v>
      </c>
      <c r="V217" s="29">
        <v>6580522</v>
      </c>
      <c r="X217" s="8" t="str">
        <f t="shared" si="3"/>
        <v>No</v>
      </c>
      <c r="Z217" s="21"/>
      <c r="AC217" s="28"/>
    </row>
    <row r="218" spans="1:29">
      <c r="A218" s="8" t="s">
        <v>1980</v>
      </c>
      <c r="B218" s="8" t="s">
        <v>561</v>
      </c>
      <c r="C218" s="8" t="s">
        <v>87</v>
      </c>
      <c r="D218" s="185">
        <v>44</v>
      </c>
      <c r="E218" s="188">
        <v>44</v>
      </c>
      <c r="F218" s="8" t="s">
        <v>88</v>
      </c>
      <c r="G218" s="8" t="s">
        <v>84</v>
      </c>
      <c r="H218" s="6">
        <v>62966</v>
      </c>
      <c r="I218" s="12">
        <v>85</v>
      </c>
      <c r="J218" s="20">
        <v>1753896</v>
      </c>
      <c r="L218" s="20">
        <v>0</v>
      </c>
      <c r="N218" s="20">
        <v>18565</v>
      </c>
      <c r="P218" s="20">
        <v>63369</v>
      </c>
      <c r="R218" s="20">
        <v>0</v>
      </c>
      <c r="T218" s="20">
        <v>0</v>
      </c>
      <c r="V218" s="29">
        <v>1835830</v>
      </c>
      <c r="X218" s="8" t="str">
        <f t="shared" si="3"/>
        <v>No</v>
      </c>
      <c r="Z218" s="21"/>
      <c r="AC218" s="28"/>
    </row>
    <row r="219" spans="1:29">
      <c r="A219" s="8" t="s">
        <v>6522</v>
      </c>
      <c r="B219" s="8" t="s">
        <v>5156</v>
      </c>
      <c r="C219" s="8" t="s">
        <v>120</v>
      </c>
      <c r="D219" s="185" t="s">
        <v>5157</v>
      </c>
      <c r="E219" s="188" t="s">
        <v>5158</v>
      </c>
      <c r="F219" s="8" t="s">
        <v>83</v>
      </c>
      <c r="G219" s="8" t="s">
        <v>147</v>
      </c>
      <c r="H219" s="6">
        <v>0</v>
      </c>
      <c r="I219" s="12">
        <v>85</v>
      </c>
      <c r="J219" s="20">
        <v>0</v>
      </c>
      <c r="L219" s="20">
        <v>0</v>
      </c>
      <c r="N219" s="20">
        <v>2146222</v>
      </c>
      <c r="P219" s="20">
        <v>0</v>
      </c>
      <c r="R219" s="20">
        <v>0</v>
      </c>
      <c r="T219" s="20">
        <v>0</v>
      </c>
      <c r="V219" s="29">
        <v>2146222</v>
      </c>
      <c r="X219" s="8" t="str">
        <f t="shared" si="3"/>
        <v>No</v>
      </c>
      <c r="Z219" s="21"/>
      <c r="AC219" s="28"/>
    </row>
    <row r="220" spans="1:29">
      <c r="A220" s="8" t="s">
        <v>2973</v>
      </c>
      <c r="B220" s="8" t="s">
        <v>2974</v>
      </c>
      <c r="C220" s="8" t="s">
        <v>91</v>
      </c>
      <c r="D220" s="185">
        <v>9004</v>
      </c>
      <c r="E220" s="188">
        <v>90004</v>
      </c>
      <c r="F220" s="8" t="s">
        <v>88</v>
      </c>
      <c r="G220" s="8" t="s">
        <v>84</v>
      </c>
      <c r="H220" s="6">
        <v>523994</v>
      </c>
      <c r="I220" s="12">
        <v>85</v>
      </c>
      <c r="J220" s="20">
        <v>7152473</v>
      </c>
      <c r="L220" s="20">
        <v>0</v>
      </c>
      <c r="N220" s="20">
        <v>0</v>
      </c>
      <c r="P220" s="20">
        <v>0</v>
      </c>
      <c r="R220" s="20">
        <v>0</v>
      </c>
      <c r="T220" s="20">
        <v>418322</v>
      </c>
      <c r="V220" s="29">
        <v>7570795</v>
      </c>
      <c r="X220" s="8" t="str">
        <f t="shared" si="3"/>
        <v>No</v>
      </c>
      <c r="Z220" s="21"/>
      <c r="AC220" s="28"/>
    </row>
    <row r="221" spans="1:29">
      <c r="A221" s="8" t="s">
        <v>6524</v>
      </c>
      <c r="B221" s="8" t="s">
        <v>296</v>
      </c>
      <c r="C221" s="8" t="s">
        <v>213</v>
      </c>
      <c r="D221" s="185" t="s">
        <v>297</v>
      </c>
      <c r="E221" s="188" t="s">
        <v>298</v>
      </c>
      <c r="F221" s="8" t="s">
        <v>1320</v>
      </c>
      <c r="G221" s="8" t="s">
        <v>147</v>
      </c>
      <c r="H221" s="6">
        <v>0</v>
      </c>
      <c r="I221" s="12">
        <v>85</v>
      </c>
      <c r="J221" s="20">
        <v>567346</v>
      </c>
      <c r="L221" s="20">
        <v>0</v>
      </c>
      <c r="N221" s="20">
        <v>2722620</v>
      </c>
      <c r="P221" s="20">
        <v>0</v>
      </c>
      <c r="R221" s="20">
        <v>0</v>
      </c>
      <c r="T221" s="20">
        <v>0</v>
      </c>
      <c r="V221" s="29">
        <v>3289966</v>
      </c>
      <c r="X221" s="8" t="str">
        <f t="shared" si="3"/>
        <v>No</v>
      </c>
      <c r="Z221" s="21"/>
      <c r="AC221" s="28"/>
    </row>
    <row r="222" spans="1:29">
      <c r="A222" s="8" t="s">
        <v>6523</v>
      </c>
      <c r="B222" s="8" t="s">
        <v>1782</v>
      </c>
      <c r="C222" s="8" t="s">
        <v>274</v>
      </c>
      <c r="D222" s="185" t="s">
        <v>1783</v>
      </c>
      <c r="E222" s="188" t="s">
        <v>1784</v>
      </c>
      <c r="F222" s="8" t="s">
        <v>88</v>
      </c>
      <c r="G222" s="8" t="s">
        <v>147</v>
      </c>
      <c r="H222" s="6">
        <v>0</v>
      </c>
      <c r="I222" s="12">
        <v>85</v>
      </c>
      <c r="J222" s="20">
        <v>470050</v>
      </c>
      <c r="L222" s="20">
        <v>165279</v>
      </c>
      <c r="N222" s="20">
        <v>2359092</v>
      </c>
      <c r="P222" s="20">
        <v>921061</v>
      </c>
      <c r="R222" s="20">
        <v>0</v>
      </c>
      <c r="T222" s="20">
        <v>0</v>
      </c>
      <c r="V222" s="29">
        <v>3915482</v>
      </c>
      <c r="X222" s="8" t="str">
        <f t="shared" si="3"/>
        <v>No</v>
      </c>
      <c r="Z222" s="21"/>
      <c r="AC222" s="28"/>
    </row>
    <row r="223" spans="1:29">
      <c r="A223" s="8" t="s">
        <v>542</v>
      </c>
      <c r="B223" s="8" t="s">
        <v>441</v>
      </c>
      <c r="C223" s="8" t="s">
        <v>274</v>
      </c>
      <c r="D223" s="185">
        <v>4190</v>
      </c>
      <c r="E223" s="188">
        <v>40190</v>
      </c>
      <c r="F223" s="8" t="s">
        <v>543</v>
      </c>
      <c r="G223" s="8" t="s">
        <v>5756</v>
      </c>
      <c r="H223" s="6">
        <v>59036</v>
      </c>
      <c r="I223" s="12">
        <v>84</v>
      </c>
      <c r="J223" s="20">
        <v>258582</v>
      </c>
      <c r="L223" s="20">
        <v>313200</v>
      </c>
      <c r="N223" s="20">
        <v>3246565</v>
      </c>
      <c r="P223" s="20">
        <v>164319</v>
      </c>
      <c r="R223" s="20">
        <v>0</v>
      </c>
      <c r="T223" s="20">
        <v>0</v>
      </c>
      <c r="V223" s="29">
        <v>3982666</v>
      </c>
      <c r="X223" s="8" t="str">
        <f t="shared" si="3"/>
        <v>No</v>
      </c>
      <c r="Z223" s="21"/>
      <c r="AC223" s="28"/>
    </row>
    <row r="224" spans="1:29">
      <c r="A224" s="8" t="s">
        <v>3615</v>
      </c>
      <c r="B224" s="8" t="s">
        <v>3616</v>
      </c>
      <c r="C224" s="8" t="s">
        <v>91</v>
      </c>
      <c r="D224" s="185">
        <v>9010</v>
      </c>
      <c r="E224" s="188">
        <v>90010</v>
      </c>
      <c r="F224" s="8" t="s">
        <v>83</v>
      </c>
      <c r="G224" s="8" t="s">
        <v>84</v>
      </c>
      <c r="H224" s="6">
        <v>12150996</v>
      </c>
      <c r="I224" s="12">
        <v>84</v>
      </c>
      <c r="J224" s="20">
        <v>3322189</v>
      </c>
      <c r="L224" s="20">
        <v>0</v>
      </c>
      <c r="N224" s="20">
        <v>0</v>
      </c>
      <c r="P224" s="20">
        <v>0</v>
      </c>
      <c r="R224" s="20">
        <v>0</v>
      </c>
      <c r="T224" s="20">
        <v>41025</v>
      </c>
      <c r="V224" s="29">
        <v>3363214</v>
      </c>
      <c r="X224" s="8" t="str">
        <f t="shared" si="3"/>
        <v>No</v>
      </c>
      <c r="Z224" s="21"/>
      <c r="AC224" s="28"/>
    </row>
    <row r="225" spans="1:29">
      <c r="A225" s="8" t="s">
        <v>1012</v>
      </c>
      <c r="B225" s="8" t="s">
        <v>1013</v>
      </c>
      <c r="C225" s="8" t="s">
        <v>265</v>
      </c>
      <c r="D225" s="185">
        <v>7041</v>
      </c>
      <c r="E225" s="188">
        <v>70041</v>
      </c>
      <c r="F225" s="8" t="s">
        <v>83</v>
      </c>
      <c r="G225" s="8" t="s">
        <v>84</v>
      </c>
      <c r="H225" s="6">
        <v>60438</v>
      </c>
      <c r="I225" s="12">
        <v>84</v>
      </c>
      <c r="J225" s="20">
        <v>1974304</v>
      </c>
      <c r="L225" s="20">
        <v>68411</v>
      </c>
      <c r="N225" s="20">
        <v>0</v>
      </c>
      <c r="P225" s="20">
        <v>343772</v>
      </c>
      <c r="R225" s="20">
        <v>89189</v>
      </c>
      <c r="T225" s="20">
        <v>0</v>
      </c>
      <c r="V225" s="29">
        <v>2475676</v>
      </c>
      <c r="X225" s="8" t="str">
        <f t="shared" si="3"/>
        <v>No</v>
      </c>
      <c r="Z225" s="21"/>
      <c r="AC225" s="28"/>
    </row>
    <row r="226" spans="1:29">
      <c r="A226" s="8" t="s">
        <v>1249</v>
      </c>
      <c r="B226" s="8" t="s">
        <v>1250</v>
      </c>
      <c r="C226" s="8" t="s">
        <v>171</v>
      </c>
      <c r="D226" s="185">
        <v>4074</v>
      </c>
      <c r="E226" s="188">
        <v>40074</v>
      </c>
      <c r="F226" s="8" t="s">
        <v>83</v>
      </c>
      <c r="G226" s="8" t="s">
        <v>84</v>
      </c>
      <c r="H226" s="6">
        <v>2441770</v>
      </c>
      <c r="I226" s="12">
        <v>84</v>
      </c>
      <c r="J226" s="20">
        <v>1943437</v>
      </c>
      <c r="L226" s="20">
        <v>0</v>
      </c>
      <c r="N226" s="20">
        <v>250187</v>
      </c>
      <c r="P226" s="20">
        <v>0</v>
      </c>
      <c r="R226" s="20">
        <v>0</v>
      </c>
      <c r="T226" s="20">
        <v>199496</v>
      </c>
      <c r="V226" s="29">
        <v>2393120</v>
      </c>
      <c r="X226" s="8" t="str">
        <f t="shared" si="3"/>
        <v>No</v>
      </c>
      <c r="Z226" s="21"/>
      <c r="AC226" s="28"/>
    </row>
    <row r="227" spans="1:29">
      <c r="A227" s="8" t="s">
        <v>584</v>
      </c>
      <c r="B227" s="8" t="s">
        <v>281</v>
      </c>
      <c r="C227" s="8" t="s">
        <v>235</v>
      </c>
      <c r="D227" s="185">
        <v>4093</v>
      </c>
      <c r="E227" s="188">
        <v>40093</v>
      </c>
      <c r="F227" s="8" t="s">
        <v>83</v>
      </c>
      <c r="G227" s="8" t="s">
        <v>84</v>
      </c>
      <c r="H227" s="6">
        <v>311810</v>
      </c>
      <c r="I227" s="12">
        <v>83</v>
      </c>
      <c r="J227" s="20">
        <v>4364432</v>
      </c>
      <c r="L227" s="20">
        <v>0</v>
      </c>
      <c r="N227" s="20">
        <v>0</v>
      </c>
      <c r="P227" s="20">
        <v>307814</v>
      </c>
      <c r="R227" s="20">
        <v>0</v>
      </c>
      <c r="T227" s="20">
        <v>0</v>
      </c>
      <c r="V227" s="29">
        <v>4672246</v>
      </c>
      <c r="X227" s="8" t="str">
        <f t="shared" si="3"/>
        <v>No</v>
      </c>
      <c r="Z227" s="21"/>
      <c r="AC227" s="28"/>
    </row>
    <row r="228" spans="1:29">
      <c r="A228" s="8" t="s">
        <v>3659</v>
      </c>
      <c r="B228" s="8" t="s">
        <v>3660</v>
      </c>
      <c r="C228" s="8" t="s">
        <v>42</v>
      </c>
      <c r="D228" s="185">
        <v>2217</v>
      </c>
      <c r="E228" s="188">
        <v>20217</v>
      </c>
      <c r="F228" s="8" t="s">
        <v>113</v>
      </c>
      <c r="G228" s="8" t="s">
        <v>84</v>
      </c>
      <c r="H228" s="6">
        <v>18351295</v>
      </c>
      <c r="I228" s="12">
        <v>83</v>
      </c>
      <c r="J228" s="20">
        <v>0</v>
      </c>
      <c r="L228" s="20">
        <v>0</v>
      </c>
      <c r="N228" s="20">
        <v>0</v>
      </c>
      <c r="P228" s="20">
        <v>0</v>
      </c>
      <c r="R228" s="20">
        <v>0</v>
      </c>
      <c r="T228" s="20">
        <v>0</v>
      </c>
      <c r="V228" s="29">
        <v>0</v>
      </c>
      <c r="X228" s="8" t="str">
        <f t="shared" si="3"/>
        <v>No</v>
      </c>
      <c r="Z228" s="21"/>
      <c r="AC228" s="28"/>
    </row>
    <row r="229" spans="1:29">
      <c r="A229" s="8" t="s">
        <v>6525</v>
      </c>
      <c r="B229" s="8" t="s">
        <v>6526</v>
      </c>
      <c r="C229" s="8" t="s">
        <v>420</v>
      </c>
      <c r="E229" s="188">
        <v>415</v>
      </c>
      <c r="F229" s="8" t="s">
        <v>83</v>
      </c>
      <c r="G229" s="8" t="s">
        <v>84</v>
      </c>
      <c r="H229" s="6">
        <v>349684</v>
      </c>
      <c r="I229" s="12">
        <v>83</v>
      </c>
      <c r="J229" s="20">
        <v>410534</v>
      </c>
      <c r="L229" s="20">
        <v>0</v>
      </c>
      <c r="N229" s="20">
        <v>0</v>
      </c>
      <c r="P229" s="20">
        <v>0</v>
      </c>
      <c r="R229" s="20">
        <v>0</v>
      </c>
      <c r="T229" s="20">
        <v>0</v>
      </c>
      <c r="V229" s="29">
        <v>410534</v>
      </c>
      <c r="X229" s="8" t="str">
        <f t="shared" si="3"/>
        <v>No</v>
      </c>
      <c r="Z229" s="21"/>
      <c r="AC229" s="28"/>
    </row>
    <row r="230" spans="1:29">
      <c r="A230" s="8" t="s">
        <v>715</v>
      </c>
      <c r="B230" s="8" t="s">
        <v>716</v>
      </c>
      <c r="C230" s="8" t="s">
        <v>238</v>
      </c>
      <c r="D230" s="185">
        <v>1057</v>
      </c>
      <c r="E230" s="188">
        <v>10057</v>
      </c>
      <c r="F230" s="8" t="s">
        <v>88</v>
      </c>
      <c r="G230" s="8" t="s">
        <v>84</v>
      </c>
      <c r="H230" s="6">
        <v>923311</v>
      </c>
      <c r="I230" s="12">
        <v>82</v>
      </c>
      <c r="J230" s="20">
        <v>416649</v>
      </c>
      <c r="L230" s="20">
        <v>0</v>
      </c>
      <c r="N230" s="20">
        <v>0</v>
      </c>
      <c r="P230" s="20">
        <v>0</v>
      </c>
      <c r="R230" s="20">
        <v>0</v>
      </c>
      <c r="T230" s="20">
        <v>0</v>
      </c>
      <c r="V230" s="29">
        <v>416649</v>
      </c>
      <c r="X230" s="8" t="str">
        <f t="shared" si="3"/>
        <v>No</v>
      </c>
      <c r="Z230" s="21"/>
      <c r="AC230" s="28"/>
    </row>
    <row r="231" spans="1:29">
      <c r="A231" s="8" t="s">
        <v>2765</v>
      </c>
      <c r="B231" s="8" t="s">
        <v>2766</v>
      </c>
      <c r="C231" s="8" t="s">
        <v>555</v>
      </c>
      <c r="D231" s="185">
        <v>5056</v>
      </c>
      <c r="E231" s="188">
        <v>50056</v>
      </c>
      <c r="F231" s="8" t="s">
        <v>88</v>
      </c>
      <c r="G231" s="8" t="s">
        <v>84</v>
      </c>
      <c r="H231" s="6">
        <v>266921</v>
      </c>
      <c r="I231" s="12">
        <v>82</v>
      </c>
      <c r="J231" s="20">
        <v>4595096</v>
      </c>
      <c r="L231" s="20">
        <v>0</v>
      </c>
      <c r="N231" s="20">
        <v>0</v>
      </c>
      <c r="P231" s="20">
        <v>987882</v>
      </c>
      <c r="R231" s="20">
        <v>0</v>
      </c>
      <c r="T231" s="20">
        <v>0</v>
      </c>
      <c r="V231" s="29">
        <v>5582978</v>
      </c>
      <c r="X231" s="8" t="str">
        <f t="shared" si="3"/>
        <v>No</v>
      </c>
      <c r="Z231" s="21"/>
      <c r="AC231" s="28"/>
    </row>
    <row r="232" spans="1:29">
      <c r="A232" s="8" t="s">
        <v>1766</v>
      </c>
      <c r="B232" s="8" t="s">
        <v>1767</v>
      </c>
      <c r="C232" s="8" t="s">
        <v>274</v>
      </c>
      <c r="D232" s="185" t="s">
        <v>1768</v>
      </c>
      <c r="E232" s="188" t="s">
        <v>1769</v>
      </c>
      <c r="F232" s="8" t="s">
        <v>88</v>
      </c>
      <c r="G232" s="8" t="s">
        <v>147</v>
      </c>
      <c r="H232" s="6">
        <v>0</v>
      </c>
      <c r="I232" s="12">
        <v>82</v>
      </c>
      <c r="J232" s="20">
        <v>425425</v>
      </c>
      <c r="L232" s="20">
        <v>0</v>
      </c>
      <c r="N232" s="20">
        <v>1588455</v>
      </c>
      <c r="P232" s="20">
        <v>904264</v>
      </c>
      <c r="R232" s="20">
        <v>0</v>
      </c>
      <c r="T232" s="20">
        <v>0</v>
      </c>
      <c r="V232" s="29">
        <v>2918144</v>
      </c>
      <c r="X232" s="8" t="str">
        <f t="shared" si="3"/>
        <v>No</v>
      </c>
      <c r="Z232" s="21"/>
      <c r="AC232" s="28"/>
    </row>
    <row r="233" spans="1:29">
      <c r="A233" s="8" t="s">
        <v>5096</v>
      </c>
      <c r="B233" s="8" t="s">
        <v>1217</v>
      </c>
      <c r="C233" s="8" t="s">
        <v>91</v>
      </c>
      <c r="D233" s="185">
        <v>9121</v>
      </c>
      <c r="E233" s="188">
        <v>90121</v>
      </c>
      <c r="F233" s="8" t="s">
        <v>88</v>
      </c>
      <c r="G233" s="8" t="s">
        <v>84</v>
      </c>
      <c r="H233" s="6">
        <v>341219</v>
      </c>
      <c r="I233" s="12">
        <v>82</v>
      </c>
      <c r="J233" s="20">
        <v>7617455</v>
      </c>
      <c r="L233" s="20">
        <v>0</v>
      </c>
      <c r="N233" s="20">
        <v>400384</v>
      </c>
      <c r="P233" s="20">
        <v>234610</v>
      </c>
      <c r="R233" s="20">
        <v>0</v>
      </c>
      <c r="T233" s="20">
        <v>0</v>
      </c>
      <c r="V233" s="29">
        <v>8252449</v>
      </c>
      <c r="X233" s="8" t="str">
        <f t="shared" si="3"/>
        <v>No</v>
      </c>
      <c r="Z233" s="21"/>
      <c r="AC233" s="28"/>
    </row>
    <row r="234" spans="1:29">
      <c r="A234" s="8" t="s">
        <v>2975</v>
      </c>
      <c r="B234" s="8" t="s">
        <v>2976</v>
      </c>
      <c r="C234" s="8" t="s">
        <v>91</v>
      </c>
      <c r="D234" s="185">
        <v>9234</v>
      </c>
      <c r="E234" s="188">
        <v>90234</v>
      </c>
      <c r="F234" s="8" t="s">
        <v>88</v>
      </c>
      <c r="G234" s="8" t="s">
        <v>84</v>
      </c>
      <c r="H234" s="6">
        <v>3281212</v>
      </c>
      <c r="I234" s="12">
        <v>81</v>
      </c>
      <c r="J234" s="20">
        <v>1547133</v>
      </c>
      <c r="L234" s="20">
        <v>14629</v>
      </c>
      <c r="N234" s="20">
        <v>206437</v>
      </c>
      <c r="P234" s="20">
        <v>79267</v>
      </c>
      <c r="R234" s="20">
        <v>0</v>
      </c>
      <c r="T234" s="20">
        <v>87654</v>
      </c>
      <c r="V234" s="29">
        <v>1935120</v>
      </c>
      <c r="X234" s="8" t="str">
        <f t="shared" si="3"/>
        <v>No</v>
      </c>
      <c r="Z234" s="21"/>
      <c r="AC234" s="28"/>
    </row>
    <row r="235" spans="1:29">
      <c r="A235" s="8" t="s">
        <v>1810</v>
      </c>
      <c r="B235" s="8" t="s">
        <v>1811</v>
      </c>
      <c r="C235" s="8" t="s">
        <v>274</v>
      </c>
      <c r="D235" s="185">
        <v>4001</v>
      </c>
      <c r="E235" s="188">
        <v>40001</v>
      </c>
      <c r="F235" s="8" t="s">
        <v>83</v>
      </c>
      <c r="G235" s="8" t="s">
        <v>84</v>
      </c>
      <c r="H235" s="6">
        <v>381112</v>
      </c>
      <c r="I235" s="12">
        <v>80</v>
      </c>
      <c r="J235" s="20">
        <v>4229260</v>
      </c>
      <c r="L235" s="20">
        <v>102971</v>
      </c>
      <c r="N235" s="20">
        <v>0</v>
      </c>
      <c r="P235" s="20">
        <v>245656</v>
      </c>
      <c r="R235" s="20">
        <v>42195</v>
      </c>
      <c r="T235" s="20">
        <v>0</v>
      </c>
      <c r="V235" s="29">
        <v>4620082</v>
      </c>
      <c r="X235" s="8" t="str">
        <f t="shared" si="3"/>
        <v>No</v>
      </c>
      <c r="Z235" s="21"/>
      <c r="AC235" s="28"/>
    </row>
    <row r="236" spans="1:29">
      <c r="A236" s="8" t="s">
        <v>5264</v>
      </c>
      <c r="B236" s="8" t="s">
        <v>167</v>
      </c>
      <c r="C236" s="8" t="s">
        <v>168</v>
      </c>
      <c r="D236" s="185" t="s">
        <v>5265</v>
      </c>
      <c r="E236" s="188">
        <v>376</v>
      </c>
      <c r="F236" s="8" t="s">
        <v>157</v>
      </c>
      <c r="G236" s="8" t="s">
        <v>84</v>
      </c>
      <c r="H236" s="6">
        <v>1849898</v>
      </c>
      <c r="I236" s="12">
        <v>80</v>
      </c>
      <c r="J236" s="20">
        <v>440904</v>
      </c>
      <c r="L236" s="20">
        <v>0</v>
      </c>
      <c r="N236" s="20">
        <v>189855</v>
      </c>
      <c r="P236" s="20">
        <v>2612258</v>
      </c>
      <c r="R236" s="20">
        <v>0</v>
      </c>
      <c r="T236" s="20">
        <v>137513</v>
      </c>
      <c r="V236" s="29">
        <v>3380530</v>
      </c>
      <c r="X236" s="8" t="str">
        <f t="shared" si="3"/>
        <v>No</v>
      </c>
      <c r="Z236" s="21"/>
      <c r="AC236" s="28"/>
    </row>
    <row r="237" spans="1:29">
      <c r="A237" s="8" t="s">
        <v>1872</v>
      </c>
      <c r="B237" s="8" t="s">
        <v>1835</v>
      </c>
      <c r="C237" s="8" t="s">
        <v>265</v>
      </c>
      <c r="D237" s="185" t="s">
        <v>1873</v>
      </c>
      <c r="E237" s="188" t="s">
        <v>1874</v>
      </c>
      <c r="F237" s="8" t="s">
        <v>88</v>
      </c>
      <c r="G237" s="8" t="s">
        <v>147</v>
      </c>
      <c r="H237" s="6">
        <v>0</v>
      </c>
      <c r="I237" s="12">
        <v>80</v>
      </c>
      <c r="J237" s="20">
        <v>0</v>
      </c>
      <c r="L237" s="20">
        <v>0</v>
      </c>
      <c r="N237" s="20">
        <v>0</v>
      </c>
      <c r="P237" s="20">
        <v>893186</v>
      </c>
      <c r="R237" s="20">
        <v>0</v>
      </c>
      <c r="T237" s="20">
        <v>0</v>
      </c>
      <c r="V237" s="29">
        <v>893186</v>
      </c>
      <c r="X237" s="8" t="str">
        <f t="shared" si="3"/>
        <v>No</v>
      </c>
      <c r="Z237" s="21"/>
      <c r="AC237" s="28"/>
    </row>
    <row r="238" spans="1:29">
      <c r="A238" s="8" t="s">
        <v>3369</v>
      </c>
      <c r="B238" s="8" t="s">
        <v>3370</v>
      </c>
      <c r="C238" s="8" t="s">
        <v>238</v>
      </c>
      <c r="D238" s="185">
        <v>1049</v>
      </c>
      <c r="E238" s="188">
        <v>10049</v>
      </c>
      <c r="F238" s="8" t="s">
        <v>88</v>
      </c>
      <c r="G238" s="8" t="s">
        <v>84</v>
      </c>
      <c r="H238" s="6">
        <v>562839</v>
      </c>
      <c r="I238" s="12">
        <v>80</v>
      </c>
      <c r="J238" s="20">
        <v>2374382</v>
      </c>
      <c r="L238" s="20">
        <v>0</v>
      </c>
      <c r="N238" s="20">
        <v>0</v>
      </c>
      <c r="P238" s="20">
        <v>84769</v>
      </c>
      <c r="R238" s="20">
        <v>0</v>
      </c>
      <c r="T238" s="20">
        <v>0</v>
      </c>
      <c r="V238" s="29">
        <v>2459151</v>
      </c>
      <c r="X238" s="8" t="str">
        <f t="shared" si="3"/>
        <v>No</v>
      </c>
      <c r="Z238" s="21"/>
      <c r="AC238" s="28"/>
    </row>
    <row r="239" spans="1:29">
      <c r="A239" s="8" t="s">
        <v>3122</v>
      </c>
      <c r="B239" s="8" t="s">
        <v>1804</v>
      </c>
      <c r="C239" s="8" t="s">
        <v>73</v>
      </c>
      <c r="D239" s="185">
        <v>6111</v>
      </c>
      <c r="E239" s="188">
        <v>60111</v>
      </c>
      <c r="F239" s="8" t="s">
        <v>88</v>
      </c>
      <c r="G239" s="8" t="s">
        <v>84</v>
      </c>
      <c r="H239" s="6">
        <v>741318</v>
      </c>
      <c r="I239" s="12">
        <v>80</v>
      </c>
      <c r="J239" s="20">
        <v>8257082</v>
      </c>
      <c r="L239" s="20">
        <v>2702123</v>
      </c>
      <c r="N239" s="20">
        <v>704857</v>
      </c>
      <c r="P239" s="20">
        <v>272000</v>
      </c>
      <c r="R239" s="20">
        <v>658269</v>
      </c>
      <c r="T239" s="20">
        <v>0</v>
      </c>
      <c r="V239" s="29">
        <v>12594331</v>
      </c>
      <c r="X239" s="8" t="str">
        <f t="shared" si="3"/>
        <v>No</v>
      </c>
      <c r="Z239" s="21"/>
      <c r="AC239" s="28"/>
    </row>
    <row r="240" spans="1:29">
      <c r="A240" s="8" t="s">
        <v>3676</v>
      </c>
      <c r="B240" s="8" t="s">
        <v>3677</v>
      </c>
      <c r="C240" s="8" t="s">
        <v>150</v>
      </c>
      <c r="D240" s="185">
        <v>6017</v>
      </c>
      <c r="E240" s="188">
        <v>60017</v>
      </c>
      <c r="F240" s="8" t="s">
        <v>83</v>
      </c>
      <c r="G240" s="8" t="s">
        <v>84</v>
      </c>
      <c r="H240" s="6">
        <v>861505</v>
      </c>
      <c r="I240" s="12">
        <v>80</v>
      </c>
      <c r="J240" s="20">
        <v>8838806</v>
      </c>
      <c r="L240" s="20">
        <v>435236</v>
      </c>
      <c r="N240" s="20">
        <v>0</v>
      </c>
      <c r="P240" s="20">
        <v>90495</v>
      </c>
      <c r="R240" s="20">
        <v>122251</v>
      </c>
      <c r="T240" s="20">
        <v>0</v>
      </c>
      <c r="V240" s="29">
        <v>9486788</v>
      </c>
      <c r="X240" s="8" t="str">
        <f t="shared" si="3"/>
        <v>No</v>
      </c>
      <c r="Z240" s="21"/>
      <c r="AC240" s="28"/>
    </row>
    <row r="241" spans="1:29">
      <c r="A241" s="8" t="s">
        <v>161</v>
      </c>
      <c r="B241" s="8" t="s">
        <v>162</v>
      </c>
      <c r="C241" s="8" t="s">
        <v>163</v>
      </c>
      <c r="D241" s="185">
        <v>1005</v>
      </c>
      <c r="E241" s="188">
        <v>10005</v>
      </c>
      <c r="F241" s="8" t="s">
        <v>88</v>
      </c>
      <c r="G241" s="8" t="s">
        <v>84</v>
      </c>
      <c r="H241" s="6">
        <v>4181019</v>
      </c>
      <c r="I241" s="12">
        <v>79</v>
      </c>
      <c r="J241" s="20">
        <v>3264544</v>
      </c>
      <c r="L241" s="20">
        <v>0</v>
      </c>
      <c r="N241" s="20">
        <v>0</v>
      </c>
      <c r="P241" s="20">
        <v>213111</v>
      </c>
      <c r="R241" s="20">
        <v>0</v>
      </c>
      <c r="T241" s="20">
        <v>0</v>
      </c>
      <c r="V241" s="29">
        <v>3477655</v>
      </c>
      <c r="X241" s="8" t="str">
        <f t="shared" si="3"/>
        <v>No</v>
      </c>
      <c r="Z241" s="21"/>
      <c r="AC241" s="28"/>
    </row>
    <row r="242" spans="1:29">
      <c r="A242" s="8" t="s">
        <v>1256</v>
      </c>
      <c r="B242" s="8" t="s">
        <v>281</v>
      </c>
      <c r="C242" s="8" t="s">
        <v>235</v>
      </c>
      <c r="D242" s="185">
        <v>4173</v>
      </c>
      <c r="E242" s="188">
        <v>40173</v>
      </c>
      <c r="F242" s="8" t="s">
        <v>88</v>
      </c>
      <c r="G242" s="8" t="s">
        <v>84</v>
      </c>
      <c r="H242" s="6">
        <v>311810</v>
      </c>
      <c r="I242" s="12">
        <v>79</v>
      </c>
      <c r="J242" s="20">
        <v>1390319</v>
      </c>
      <c r="L242" s="20">
        <v>5912599</v>
      </c>
      <c r="N242" s="20">
        <v>0</v>
      </c>
      <c r="P242" s="20">
        <v>109315</v>
      </c>
      <c r="R242" s="20">
        <v>0</v>
      </c>
      <c r="T242" s="20">
        <v>0</v>
      </c>
      <c r="V242" s="29">
        <v>7412233</v>
      </c>
      <c r="X242" s="8" t="str">
        <f t="shared" si="3"/>
        <v>No</v>
      </c>
      <c r="Z242" s="21"/>
      <c r="AC242" s="28"/>
    </row>
    <row r="243" spans="1:29">
      <c r="A243" s="8" t="s">
        <v>992</v>
      </c>
      <c r="B243" s="8" t="s">
        <v>943</v>
      </c>
      <c r="C243" s="8" t="s">
        <v>129</v>
      </c>
      <c r="D243" s="185" t="s">
        <v>993</v>
      </c>
      <c r="E243" s="188" t="s">
        <v>994</v>
      </c>
      <c r="F243" s="8" t="s">
        <v>83</v>
      </c>
      <c r="G243" s="8" t="s">
        <v>147</v>
      </c>
      <c r="H243" s="6">
        <v>0</v>
      </c>
      <c r="I243" s="12">
        <v>79</v>
      </c>
      <c r="J243" s="20">
        <v>0</v>
      </c>
      <c r="L243" s="20">
        <v>0</v>
      </c>
      <c r="N243" s="20">
        <v>3238968</v>
      </c>
      <c r="P243" s="20">
        <v>246708</v>
      </c>
      <c r="R243" s="20">
        <v>0</v>
      </c>
      <c r="T243" s="20">
        <v>0</v>
      </c>
      <c r="V243" s="29">
        <v>3485676</v>
      </c>
      <c r="X243" s="8" t="str">
        <f t="shared" si="3"/>
        <v>No</v>
      </c>
      <c r="Z243" s="21"/>
      <c r="AC243" s="28"/>
    </row>
    <row r="244" spans="1:29">
      <c r="A244" s="8" t="s">
        <v>719</v>
      </c>
      <c r="B244" s="8" t="s">
        <v>191</v>
      </c>
      <c r="C244" s="8" t="s">
        <v>275</v>
      </c>
      <c r="D244" s="185">
        <v>7001</v>
      </c>
      <c r="E244" s="188">
        <v>70001</v>
      </c>
      <c r="F244" s="8" t="s">
        <v>83</v>
      </c>
      <c r="G244" s="8" t="s">
        <v>84</v>
      </c>
      <c r="H244" s="6">
        <v>258719</v>
      </c>
      <c r="I244" s="12">
        <v>78</v>
      </c>
      <c r="J244" s="20">
        <v>2089539</v>
      </c>
      <c r="L244" s="20">
        <v>0</v>
      </c>
      <c r="N244" s="20">
        <v>0</v>
      </c>
      <c r="P244" s="20">
        <v>195339</v>
      </c>
      <c r="R244" s="20">
        <v>0</v>
      </c>
      <c r="T244" s="20">
        <v>0</v>
      </c>
      <c r="V244" s="29">
        <v>2284878</v>
      </c>
      <c r="X244" s="8" t="str">
        <f t="shared" si="3"/>
        <v>No</v>
      </c>
      <c r="Z244" s="21"/>
      <c r="AC244" s="28"/>
    </row>
    <row r="245" spans="1:29">
      <c r="A245" s="8" t="s">
        <v>513</v>
      </c>
      <c r="B245" s="8" t="s">
        <v>514</v>
      </c>
      <c r="C245" s="8" t="s">
        <v>82</v>
      </c>
      <c r="D245" s="185">
        <v>2075</v>
      </c>
      <c r="E245" s="188">
        <v>20075</v>
      </c>
      <c r="F245" s="8" t="s">
        <v>88</v>
      </c>
      <c r="G245" s="8" t="s">
        <v>84</v>
      </c>
      <c r="H245" s="6">
        <v>5441567</v>
      </c>
      <c r="I245" s="12">
        <v>78</v>
      </c>
      <c r="J245" s="20">
        <v>6092757</v>
      </c>
      <c r="L245" s="20">
        <v>2045677</v>
      </c>
      <c r="N245" s="20">
        <v>0</v>
      </c>
      <c r="P245" s="20">
        <v>0</v>
      </c>
      <c r="R245" s="20">
        <v>0</v>
      </c>
      <c r="T245" s="20">
        <v>1114075</v>
      </c>
      <c r="V245" s="29">
        <v>9252509</v>
      </c>
      <c r="X245" s="8" t="str">
        <f t="shared" si="3"/>
        <v>No</v>
      </c>
      <c r="Z245" s="21"/>
      <c r="AC245" s="28"/>
    </row>
    <row r="246" spans="1:29">
      <c r="A246" s="8" t="s">
        <v>2072</v>
      </c>
      <c r="B246" s="8" t="s">
        <v>2073</v>
      </c>
      <c r="C246" s="8" t="s">
        <v>91</v>
      </c>
      <c r="D246" s="185">
        <v>9162</v>
      </c>
      <c r="E246" s="188">
        <v>90162</v>
      </c>
      <c r="F246" s="8" t="s">
        <v>88</v>
      </c>
      <c r="G246" s="8" t="s">
        <v>84</v>
      </c>
      <c r="H246" s="6">
        <v>277634</v>
      </c>
      <c r="I246" s="12">
        <v>78</v>
      </c>
      <c r="J246" s="20">
        <v>11065231</v>
      </c>
      <c r="L246" s="20">
        <v>0</v>
      </c>
      <c r="N246" s="20">
        <v>0</v>
      </c>
      <c r="P246" s="20">
        <v>0</v>
      </c>
      <c r="R246" s="20">
        <v>0</v>
      </c>
      <c r="T246" s="20">
        <v>0</v>
      </c>
      <c r="V246" s="29">
        <v>11065231</v>
      </c>
      <c r="X246" s="8" t="str">
        <f t="shared" si="3"/>
        <v>No</v>
      </c>
      <c r="Z246" s="21"/>
      <c r="AC246" s="28"/>
    </row>
    <row r="247" spans="1:29">
      <c r="A247" s="8" t="s">
        <v>2839</v>
      </c>
      <c r="B247" s="8" t="s">
        <v>2840</v>
      </c>
      <c r="C247" s="8" t="s">
        <v>188</v>
      </c>
      <c r="D247" s="185">
        <v>9241</v>
      </c>
      <c r="E247" s="188">
        <v>90241</v>
      </c>
      <c r="F247" s="8" t="s">
        <v>83</v>
      </c>
      <c r="G247" s="8" t="s">
        <v>84</v>
      </c>
      <c r="H247" s="6">
        <v>55934</v>
      </c>
      <c r="I247" s="12">
        <v>78</v>
      </c>
      <c r="J247" s="20">
        <v>998734</v>
      </c>
      <c r="L247" s="20">
        <v>0</v>
      </c>
      <c r="N247" s="20">
        <v>540000</v>
      </c>
      <c r="P247" s="20">
        <v>0</v>
      </c>
      <c r="R247" s="20">
        <v>0</v>
      </c>
      <c r="T247" s="20">
        <v>0</v>
      </c>
      <c r="V247" s="29">
        <v>1538734</v>
      </c>
      <c r="X247" s="8" t="str">
        <f t="shared" si="3"/>
        <v>No</v>
      </c>
      <c r="Z247" s="21"/>
      <c r="AC247" s="28"/>
    </row>
    <row r="248" spans="1:29">
      <c r="A248" s="8" t="s">
        <v>1905</v>
      </c>
      <c r="B248" s="8" t="s">
        <v>1906</v>
      </c>
      <c r="C248" s="8" t="s">
        <v>265</v>
      </c>
      <c r="D248" s="185" t="s">
        <v>1907</v>
      </c>
      <c r="E248" s="188" t="s">
        <v>1908</v>
      </c>
      <c r="F248" s="8" t="s">
        <v>88</v>
      </c>
      <c r="G248" s="8" t="s">
        <v>147</v>
      </c>
      <c r="H248" s="6">
        <v>0</v>
      </c>
      <c r="I248" s="12">
        <v>77</v>
      </c>
      <c r="J248" s="20">
        <v>0</v>
      </c>
      <c r="L248" s="20">
        <v>0</v>
      </c>
      <c r="N248" s="20">
        <v>929104</v>
      </c>
      <c r="P248" s="20">
        <v>27955</v>
      </c>
      <c r="R248" s="20">
        <v>0</v>
      </c>
      <c r="T248" s="20">
        <v>0</v>
      </c>
      <c r="V248" s="29">
        <v>957059</v>
      </c>
      <c r="X248" s="8" t="str">
        <f t="shared" si="3"/>
        <v>No</v>
      </c>
      <c r="Z248" s="21"/>
      <c r="AC248" s="28"/>
    </row>
    <row r="249" spans="1:29">
      <c r="A249" s="8" t="s">
        <v>3606</v>
      </c>
      <c r="B249" s="8" t="s">
        <v>3546</v>
      </c>
      <c r="C249" s="8" t="s">
        <v>109</v>
      </c>
      <c r="D249" s="185" t="s">
        <v>3607</v>
      </c>
      <c r="E249" s="188" t="s">
        <v>3608</v>
      </c>
      <c r="F249" s="8" t="s">
        <v>157</v>
      </c>
      <c r="G249" s="8" t="s">
        <v>147</v>
      </c>
      <c r="H249" s="6">
        <v>0</v>
      </c>
      <c r="I249" s="12">
        <v>77</v>
      </c>
      <c r="J249" s="20">
        <v>100000</v>
      </c>
      <c r="L249" s="20">
        <v>0</v>
      </c>
      <c r="N249" s="20">
        <v>900955</v>
      </c>
      <c r="P249" s="20">
        <v>288000</v>
      </c>
      <c r="R249" s="20">
        <v>0</v>
      </c>
      <c r="T249" s="20">
        <v>0</v>
      </c>
      <c r="V249" s="29">
        <v>1288955</v>
      </c>
      <c r="X249" s="8" t="str">
        <f t="shared" si="3"/>
        <v>No</v>
      </c>
      <c r="Z249" s="21"/>
      <c r="AC249" s="28"/>
    </row>
    <row r="250" spans="1:29">
      <c r="A250" s="8" t="s">
        <v>1788</v>
      </c>
      <c r="B250" s="8" t="s">
        <v>273</v>
      </c>
      <c r="C250" s="8" t="s">
        <v>274</v>
      </c>
      <c r="D250" s="185" t="s">
        <v>1789</v>
      </c>
      <c r="E250" s="188">
        <v>40950</v>
      </c>
      <c r="F250" s="8" t="s">
        <v>88</v>
      </c>
      <c r="G250" s="8" t="s">
        <v>5756</v>
      </c>
      <c r="H250" s="6">
        <v>120415</v>
      </c>
      <c r="I250" s="12">
        <v>77</v>
      </c>
      <c r="J250" s="20">
        <v>6234</v>
      </c>
      <c r="L250" s="20">
        <v>439862</v>
      </c>
      <c r="N250" s="20">
        <v>2330805</v>
      </c>
      <c r="P250" s="20">
        <v>595058</v>
      </c>
      <c r="R250" s="20">
        <v>0</v>
      </c>
      <c r="T250" s="20">
        <v>0</v>
      </c>
      <c r="V250" s="29">
        <v>3371959</v>
      </c>
      <c r="X250" s="8" t="str">
        <f t="shared" si="3"/>
        <v>No</v>
      </c>
      <c r="Z250" s="21"/>
      <c r="AC250" s="28"/>
    </row>
    <row r="251" spans="1:29">
      <c r="A251" s="8" t="s">
        <v>1696</v>
      </c>
      <c r="B251" s="8" t="s">
        <v>557</v>
      </c>
      <c r="C251" s="8" t="s">
        <v>154</v>
      </c>
      <c r="D251" s="185">
        <v>4110</v>
      </c>
      <c r="E251" s="188">
        <v>40110</v>
      </c>
      <c r="F251" s="8" t="s">
        <v>88</v>
      </c>
      <c r="G251" s="8" t="s">
        <v>84</v>
      </c>
      <c r="H251" s="6">
        <v>548404</v>
      </c>
      <c r="I251" s="12">
        <v>77</v>
      </c>
      <c r="J251" s="20">
        <v>6992161</v>
      </c>
      <c r="L251" s="20">
        <v>767052</v>
      </c>
      <c r="N251" s="20">
        <v>0</v>
      </c>
      <c r="P251" s="20">
        <v>759942</v>
      </c>
      <c r="R251" s="20">
        <v>0</v>
      </c>
      <c r="T251" s="20">
        <v>0</v>
      </c>
      <c r="V251" s="29">
        <v>8519155</v>
      </c>
      <c r="X251" s="8" t="str">
        <f t="shared" si="3"/>
        <v>No</v>
      </c>
      <c r="Z251" s="21"/>
      <c r="AC251" s="28"/>
    </row>
    <row r="252" spans="1:29">
      <c r="A252" s="8" t="s">
        <v>239</v>
      </c>
      <c r="B252" s="8" t="s">
        <v>240</v>
      </c>
      <c r="C252" s="8" t="s">
        <v>109</v>
      </c>
      <c r="D252" s="185">
        <v>4196</v>
      </c>
      <c r="E252" s="188">
        <v>40196</v>
      </c>
      <c r="F252" s="8" t="s">
        <v>125</v>
      </c>
      <c r="G252" s="8" t="s">
        <v>84</v>
      </c>
      <c r="H252" s="6">
        <v>972546</v>
      </c>
      <c r="I252" s="12">
        <v>77</v>
      </c>
      <c r="J252" s="20">
        <v>0</v>
      </c>
      <c r="L252" s="20">
        <v>0</v>
      </c>
      <c r="N252" s="20">
        <v>0</v>
      </c>
      <c r="P252" s="20">
        <v>0</v>
      </c>
      <c r="R252" s="20">
        <v>934573</v>
      </c>
      <c r="T252" s="20">
        <v>0</v>
      </c>
      <c r="V252" s="29">
        <v>934573</v>
      </c>
      <c r="X252" s="8" t="str">
        <f t="shared" si="3"/>
        <v>No</v>
      </c>
      <c r="Z252" s="21"/>
      <c r="AC252" s="28"/>
    </row>
    <row r="253" spans="1:29">
      <c r="A253" s="8" t="s">
        <v>4793</v>
      </c>
      <c r="B253" s="8" t="s">
        <v>4794</v>
      </c>
      <c r="C253" s="8" t="s">
        <v>58</v>
      </c>
      <c r="D253" s="185">
        <v>5001</v>
      </c>
      <c r="E253" s="188">
        <v>50001</v>
      </c>
      <c r="F253" s="8" t="s">
        <v>83</v>
      </c>
      <c r="G253" s="8" t="s">
        <v>84</v>
      </c>
      <c r="H253" s="6">
        <v>216154</v>
      </c>
      <c r="I253" s="12">
        <v>76</v>
      </c>
      <c r="J253" s="20">
        <v>3566784</v>
      </c>
      <c r="L253" s="20">
        <v>0</v>
      </c>
      <c r="N253" s="20">
        <v>0</v>
      </c>
      <c r="P253" s="20">
        <v>73431</v>
      </c>
      <c r="R253" s="20">
        <v>0</v>
      </c>
      <c r="T253" s="20">
        <v>0</v>
      </c>
      <c r="V253" s="29">
        <v>3640215</v>
      </c>
      <c r="X253" s="8" t="str">
        <f t="shared" si="3"/>
        <v>No</v>
      </c>
      <c r="Z253" s="21"/>
      <c r="AC253" s="28"/>
    </row>
    <row r="254" spans="1:29">
      <c r="A254" s="8" t="s">
        <v>710</v>
      </c>
      <c r="B254" s="8" t="s">
        <v>441</v>
      </c>
      <c r="C254" s="8" t="s">
        <v>274</v>
      </c>
      <c r="D254" s="185">
        <v>4002</v>
      </c>
      <c r="E254" s="188">
        <v>40002</v>
      </c>
      <c r="F254" s="8" t="s">
        <v>83</v>
      </c>
      <c r="G254" s="8" t="s">
        <v>84</v>
      </c>
      <c r="H254" s="6">
        <v>558696</v>
      </c>
      <c r="I254" s="12">
        <v>75</v>
      </c>
      <c r="J254" s="20">
        <v>4493815</v>
      </c>
      <c r="L254" s="20">
        <v>0</v>
      </c>
      <c r="N254" s="20">
        <v>0</v>
      </c>
      <c r="P254" s="20">
        <v>0</v>
      </c>
      <c r="R254" s="20">
        <v>0</v>
      </c>
      <c r="T254" s="20">
        <v>0</v>
      </c>
      <c r="V254" s="29">
        <v>4493815</v>
      </c>
      <c r="X254" s="8" t="str">
        <f t="shared" si="3"/>
        <v>No</v>
      </c>
      <c r="Z254" s="21"/>
      <c r="AC254" s="28"/>
    </row>
    <row r="255" spans="1:29">
      <c r="A255" s="8" t="s">
        <v>647</v>
      </c>
      <c r="B255" s="8" t="s">
        <v>561</v>
      </c>
      <c r="C255" s="8" t="s">
        <v>648</v>
      </c>
      <c r="D255" s="185">
        <v>1066</v>
      </c>
      <c r="E255" s="188">
        <v>10066</v>
      </c>
      <c r="F255" s="8" t="s">
        <v>88</v>
      </c>
      <c r="G255" s="8" t="s">
        <v>84</v>
      </c>
      <c r="H255" s="6">
        <v>108740</v>
      </c>
      <c r="I255" s="12">
        <v>75</v>
      </c>
      <c r="J255" s="20">
        <v>6584912</v>
      </c>
      <c r="L255" s="20">
        <v>1116626</v>
      </c>
      <c r="N255" s="20">
        <v>0</v>
      </c>
      <c r="P255" s="20">
        <v>496945</v>
      </c>
      <c r="R255" s="20">
        <v>0</v>
      </c>
      <c r="T255" s="20">
        <v>0</v>
      </c>
      <c r="V255" s="29">
        <v>8198483</v>
      </c>
      <c r="X255" s="8" t="str">
        <f t="shared" si="3"/>
        <v>No</v>
      </c>
      <c r="Z255" s="21"/>
      <c r="AC255" s="28"/>
    </row>
    <row r="256" spans="1:29">
      <c r="A256" s="8" t="s">
        <v>1358</v>
      </c>
      <c r="B256" s="8" t="s">
        <v>1359</v>
      </c>
      <c r="C256" s="8" t="s">
        <v>120</v>
      </c>
      <c r="D256" s="185">
        <v>6059</v>
      </c>
      <c r="E256" s="188">
        <v>60059</v>
      </c>
      <c r="F256" s="8" t="s">
        <v>88</v>
      </c>
      <c r="G256" s="8" t="s">
        <v>84</v>
      </c>
      <c r="H256" s="6">
        <v>171345</v>
      </c>
      <c r="I256" s="12">
        <v>75</v>
      </c>
      <c r="J256" s="20">
        <v>2390798</v>
      </c>
      <c r="L256" s="20">
        <v>0</v>
      </c>
      <c r="N256" s="20">
        <v>2401460</v>
      </c>
      <c r="P256" s="20">
        <v>583840</v>
      </c>
      <c r="R256" s="20">
        <v>988000</v>
      </c>
      <c r="T256" s="20">
        <v>0</v>
      </c>
      <c r="V256" s="29">
        <v>6364098</v>
      </c>
      <c r="X256" s="8" t="str">
        <f t="shared" si="3"/>
        <v>No</v>
      </c>
      <c r="Z256" s="21"/>
      <c r="AC256" s="28"/>
    </row>
    <row r="257" spans="1:29">
      <c r="A257" s="8" t="s">
        <v>2669</v>
      </c>
      <c r="B257" s="8" t="s">
        <v>2670</v>
      </c>
      <c r="C257" s="8" t="s">
        <v>120</v>
      </c>
      <c r="D257" s="185">
        <v>6114</v>
      </c>
      <c r="E257" s="188">
        <v>60114</v>
      </c>
      <c r="F257" s="8" t="s">
        <v>83</v>
      </c>
      <c r="G257" s="8" t="s">
        <v>84</v>
      </c>
      <c r="H257" s="6">
        <v>5121892</v>
      </c>
      <c r="I257" s="12">
        <v>74</v>
      </c>
      <c r="J257" s="20">
        <v>2629701</v>
      </c>
      <c r="L257" s="20">
        <v>0</v>
      </c>
      <c r="N257" s="20">
        <v>1157949</v>
      </c>
      <c r="P257" s="20">
        <v>561953</v>
      </c>
      <c r="R257" s="20">
        <v>330080</v>
      </c>
      <c r="T257" s="20">
        <v>59612</v>
      </c>
      <c r="V257" s="29">
        <v>4739295</v>
      </c>
      <c r="X257" s="8" t="str">
        <f t="shared" si="3"/>
        <v>No</v>
      </c>
      <c r="Z257" s="21"/>
      <c r="AC257" s="28"/>
    </row>
    <row r="258" spans="1:29">
      <c r="A258" s="8" t="s">
        <v>3549</v>
      </c>
      <c r="B258" s="8" t="s">
        <v>3550</v>
      </c>
      <c r="C258" s="8" t="s">
        <v>109</v>
      </c>
      <c r="D258" s="185" t="s">
        <v>3551</v>
      </c>
      <c r="E258" s="188">
        <v>41105</v>
      </c>
      <c r="F258" s="8" t="s">
        <v>157</v>
      </c>
      <c r="G258" s="8" t="s">
        <v>84</v>
      </c>
      <c r="H258" s="6">
        <v>70543</v>
      </c>
      <c r="I258" s="12">
        <v>74</v>
      </c>
      <c r="J258" s="20">
        <v>0</v>
      </c>
      <c r="L258" s="20">
        <v>0</v>
      </c>
      <c r="N258" s="20">
        <v>0</v>
      </c>
      <c r="P258" s="20">
        <v>0</v>
      </c>
      <c r="R258" s="20">
        <v>0</v>
      </c>
      <c r="T258" s="20">
        <v>5065765</v>
      </c>
      <c r="V258" s="29">
        <v>5065765</v>
      </c>
      <c r="X258" s="8" t="str">
        <f t="shared" si="3"/>
        <v>No</v>
      </c>
      <c r="Z258" s="21"/>
      <c r="AC258" s="28"/>
    </row>
    <row r="259" spans="1:29">
      <c r="A259" s="8" t="s">
        <v>6527</v>
      </c>
      <c r="B259" s="8" t="s">
        <v>5163</v>
      </c>
      <c r="C259" s="8" t="s">
        <v>120</v>
      </c>
      <c r="D259" s="185" t="s">
        <v>5164</v>
      </c>
      <c r="E259" s="188" t="s">
        <v>5165</v>
      </c>
      <c r="F259" s="8" t="s">
        <v>88</v>
      </c>
      <c r="G259" s="8" t="s">
        <v>147</v>
      </c>
      <c r="H259" s="6">
        <v>0</v>
      </c>
      <c r="I259" s="12">
        <v>74</v>
      </c>
      <c r="J259" s="20">
        <v>0</v>
      </c>
      <c r="L259" s="20">
        <v>9607</v>
      </c>
      <c r="N259" s="20">
        <v>1314487</v>
      </c>
      <c r="P259" s="20">
        <v>86536</v>
      </c>
      <c r="R259" s="20">
        <v>0</v>
      </c>
      <c r="T259" s="20">
        <v>0</v>
      </c>
      <c r="V259" s="29">
        <v>1410630</v>
      </c>
      <c r="X259" s="8" t="str">
        <f t="shared" ref="X259:X322" si="4">IF(W259&amp;U259&amp;S259&amp;Q259&amp;O259&amp;M259&amp;K259&lt;&gt;"","Yes","No")</f>
        <v>No</v>
      </c>
      <c r="Z259" s="21"/>
      <c r="AC259" s="28"/>
    </row>
    <row r="260" spans="1:29">
      <c r="A260" s="8" t="s">
        <v>4031</v>
      </c>
      <c r="B260" s="8" t="s">
        <v>4032</v>
      </c>
      <c r="C260" s="8" t="s">
        <v>163</v>
      </c>
      <c r="D260" s="185">
        <v>1006</v>
      </c>
      <c r="E260" s="188">
        <v>10006</v>
      </c>
      <c r="F260" s="8" t="s">
        <v>88</v>
      </c>
      <c r="G260" s="8" t="s">
        <v>84</v>
      </c>
      <c r="H260" s="6">
        <v>149443</v>
      </c>
      <c r="I260" s="12">
        <v>74</v>
      </c>
      <c r="J260" s="20">
        <v>6791875</v>
      </c>
      <c r="L260" s="20">
        <v>0</v>
      </c>
      <c r="N260" s="20">
        <v>0</v>
      </c>
      <c r="P260" s="20">
        <v>17929</v>
      </c>
      <c r="R260" s="20">
        <v>0</v>
      </c>
      <c r="T260" s="20">
        <v>0</v>
      </c>
      <c r="V260" s="29">
        <v>6809804</v>
      </c>
      <c r="X260" s="8" t="str">
        <f t="shared" si="4"/>
        <v>No</v>
      </c>
      <c r="Z260" s="21"/>
      <c r="AC260" s="28"/>
    </row>
    <row r="261" spans="1:29">
      <c r="A261" s="8" t="s">
        <v>1964</v>
      </c>
      <c r="B261" s="8" t="s">
        <v>1965</v>
      </c>
      <c r="C261" s="8" t="s">
        <v>124</v>
      </c>
      <c r="D261" s="185">
        <v>6022</v>
      </c>
      <c r="E261" s="188">
        <v>60022</v>
      </c>
      <c r="F261" s="8" t="s">
        <v>88</v>
      </c>
      <c r="G261" s="8" t="s">
        <v>84</v>
      </c>
      <c r="H261" s="6">
        <v>594309</v>
      </c>
      <c r="I261" s="12">
        <v>74</v>
      </c>
      <c r="J261" s="20">
        <v>6694154</v>
      </c>
      <c r="L261" s="20">
        <v>0</v>
      </c>
      <c r="N261" s="20">
        <v>0</v>
      </c>
      <c r="P261" s="20">
        <v>253987</v>
      </c>
      <c r="R261" s="20">
        <v>0</v>
      </c>
      <c r="T261" s="20">
        <v>0</v>
      </c>
      <c r="V261" s="29">
        <v>6948141</v>
      </c>
      <c r="X261" s="8" t="str">
        <f t="shared" si="4"/>
        <v>No</v>
      </c>
      <c r="Z261" s="21"/>
      <c r="AC261" s="28"/>
    </row>
    <row r="262" spans="1:29">
      <c r="A262" s="8" t="s">
        <v>529</v>
      </c>
      <c r="B262" s="8" t="s">
        <v>530</v>
      </c>
      <c r="C262" s="8" t="s">
        <v>213</v>
      </c>
      <c r="D262" s="185">
        <v>6033</v>
      </c>
      <c r="E262" s="188">
        <v>60033</v>
      </c>
      <c r="F262" s="8" t="s">
        <v>88</v>
      </c>
      <c r="G262" s="8" t="s">
        <v>84</v>
      </c>
      <c r="H262" s="6">
        <v>431388</v>
      </c>
      <c r="I262" s="12">
        <v>73</v>
      </c>
      <c r="J262" s="20">
        <v>6906966</v>
      </c>
      <c r="L262" s="20">
        <v>288963</v>
      </c>
      <c r="N262" s="20">
        <v>0</v>
      </c>
      <c r="P262" s="20">
        <v>0</v>
      </c>
      <c r="R262" s="20">
        <v>0</v>
      </c>
      <c r="T262" s="20">
        <v>0</v>
      </c>
      <c r="V262" s="29">
        <v>7195929</v>
      </c>
      <c r="X262" s="8" t="str">
        <f t="shared" si="4"/>
        <v>No</v>
      </c>
      <c r="Z262" s="21"/>
      <c r="AC262" s="28"/>
    </row>
    <row r="263" spans="1:29">
      <c r="A263" s="8" t="s">
        <v>1727</v>
      </c>
      <c r="B263" s="8" t="s">
        <v>561</v>
      </c>
      <c r="C263" s="8" t="s">
        <v>648</v>
      </c>
      <c r="D263" s="185" t="s">
        <v>1728</v>
      </c>
      <c r="E263" s="188" t="s">
        <v>1729</v>
      </c>
      <c r="F263" s="8" t="s">
        <v>88</v>
      </c>
      <c r="G263" s="8" t="s">
        <v>147</v>
      </c>
      <c r="H263" s="6">
        <v>0</v>
      </c>
      <c r="I263" s="12">
        <v>73</v>
      </c>
      <c r="J263" s="20">
        <v>12329</v>
      </c>
      <c r="L263" s="20">
        <v>182229</v>
      </c>
      <c r="N263" s="20">
        <v>3140590</v>
      </c>
      <c r="P263" s="20">
        <v>25000</v>
      </c>
      <c r="R263" s="20">
        <v>0</v>
      </c>
      <c r="T263" s="20">
        <v>1565840</v>
      </c>
      <c r="V263" s="29">
        <v>4925988</v>
      </c>
      <c r="X263" s="8" t="str">
        <f t="shared" si="4"/>
        <v>No</v>
      </c>
      <c r="Z263" s="21"/>
      <c r="AC263" s="28"/>
    </row>
    <row r="264" spans="1:29">
      <c r="A264" s="8" t="s">
        <v>6528</v>
      </c>
      <c r="B264" s="8" t="s">
        <v>1020</v>
      </c>
      <c r="C264" s="8" t="s">
        <v>178</v>
      </c>
      <c r="D264" s="185">
        <v>5035</v>
      </c>
      <c r="E264" s="188">
        <v>50035</v>
      </c>
      <c r="F264" s="8" t="s">
        <v>88</v>
      </c>
      <c r="G264" s="8" t="s">
        <v>84</v>
      </c>
      <c r="H264" s="6">
        <v>209703</v>
      </c>
      <c r="I264" s="12">
        <v>73</v>
      </c>
      <c r="J264" s="20">
        <v>1707305</v>
      </c>
      <c r="L264" s="20">
        <v>0</v>
      </c>
      <c r="N264" s="20">
        <v>18084</v>
      </c>
      <c r="P264" s="20">
        <v>76065</v>
      </c>
      <c r="R264" s="20">
        <v>0</v>
      </c>
      <c r="T264" s="20">
        <v>0</v>
      </c>
      <c r="V264" s="29">
        <v>1801454</v>
      </c>
      <c r="X264" s="8" t="str">
        <f t="shared" si="4"/>
        <v>No</v>
      </c>
      <c r="Z264" s="21"/>
      <c r="AC264" s="28"/>
    </row>
    <row r="265" spans="1:29">
      <c r="A265" s="8" t="s">
        <v>4100</v>
      </c>
      <c r="B265" s="8" t="s">
        <v>1080</v>
      </c>
      <c r="C265" s="8" t="s">
        <v>288</v>
      </c>
      <c r="D265" s="185">
        <v>3015</v>
      </c>
      <c r="E265" s="188">
        <v>30015</v>
      </c>
      <c r="F265" s="8" t="s">
        <v>88</v>
      </c>
      <c r="G265" s="8" t="s">
        <v>84</v>
      </c>
      <c r="H265" s="6">
        <v>381502</v>
      </c>
      <c r="I265" s="12">
        <v>73</v>
      </c>
      <c r="J265" s="20">
        <v>2355638</v>
      </c>
      <c r="L265" s="20">
        <v>0</v>
      </c>
      <c r="N265" s="20">
        <v>0</v>
      </c>
      <c r="P265" s="20">
        <v>222860</v>
      </c>
      <c r="R265" s="20">
        <v>0</v>
      </c>
      <c r="T265" s="20">
        <v>18320</v>
      </c>
      <c r="V265" s="29">
        <v>2596818</v>
      </c>
      <c r="X265" s="8" t="str">
        <f t="shared" si="4"/>
        <v>No</v>
      </c>
      <c r="Z265" s="21"/>
      <c r="AC265" s="28"/>
    </row>
    <row r="266" spans="1:29">
      <c r="A266" s="8" t="s">
        <v>6137</v>
      </c>
      <c r="B266" s="8" t="s">
        <v>1720</v>
      </c>
      <c r="C266" s="8" t="s">
        <v>648</v>
      </c>
      <c r="D266" s="185" t="s">
        <v>1721</v>
      </c>
      <c r="E266" s="188" t="s">
        <v>1722</v>
      </c>
      <c r="F266" s="8" t="s">
        <v>157</v>
      </c>
      <c r="G266" s="8" t="s">
        <v>147</v>
      </c>
      <c r="H266" s="6">
        <v>0</v>
      </c>
      <c r="I266" s="12">
        <v>72</v>
      </c>
      <c r="J266" s="20">
        <v>0</v>
      </c>
      <c r="L266" s="20">
        <v>0</v>
      </c>
      <c r="N266" s="20">
        <v>139207</v>
      </c>
      <c r="P266" s="20">
        <v>0</v>
      </c>
      <c r="R266" s="20">
        <v>0</v>
      </c>
      <c r="T266" s="20">
        <v>0</v>
      </c>
      <c r="V266" s="29">
        <v>139207</v>
      </c>
      <c r="X266" s="8" t="str">
        <f t="shared" si="4"/>
        <v>No</v>
      </c>
      <c r="Z266" s="21"/>
      <c r="AC266" s="28"/>
    </row>
    <row r="267" spans="1:29">
      <c r="A267" s="8" t="s">
        <v>1838</v>
      </c>
      <c r="B267" s="8" t="s">
        <v>1839</v>
      </c>
      <c r="C267" s="8" t="s">
        <v>265</v>
      </c>
      <c r="D267" s="185" t="s">
        <v>1840</v>
      </c>
      <c r="E267" s="188" t="s">
        <v>1841</v>
      </c>
      <c r="F267" s="8" t="s">
        <v>88</v>
      </c>
      <c r="G267" s="8" t="s">
        <v>147</v>
      </c>
      <c r="H267" s="6">
        <v>0</v>
      </c>
      <c r="I267" s="12">
        <v>72</v>
      </c>
      <c r="J267" s="20">
        <v>0</v>
      </c>
      <c r="L267" s="20">
        <v>0</v>
      </c>
      <c r="N267" s="20">
        <v>970359</v>
      </c>
      <c r="P267" s="20">
        <v>165854</v>
      </c>
      <c r="R267" s="20">
        <v>0</v>
      </c>
      <c r="T267" s="20">
        <v>0</v>
      </c>
      <c r="V267" s="29">
        <v>1136213</v>
      </c>
      <c r="X267" s="8" t="str">
        <f t="shared" si="4"/>
        <v>No</v>
      </c>
      <c r="Z267" s="21"/>
      <c r="AC267" s="28"/>
    </row>
    <row r="268" spans="1:29">
      <c r="A268" s="8" t="s">
        <v>186</v>
      </c>
      <c r="B268" s="8" t="s">
        <v>187</v>
      </c>
      <c r="C268" s="8" t="s">
        <v>188</v>
      </c>
      <c r="D268" s="185" t="s">
        <v>189</v>
      </c>
      <c r="E268" s="188" t="s">
        <v>190</v>
      </c>
      <c r="F268" s="8" t="s">
        <v>83</v>
      </c>
      <c r="G268" s="8" t="s">
        <v>147</v>
      </c>
      <c r="H268" s="6">
        <v>0</v>
      </c>
      <c r="I268" s="12">
        <v>72</v>
      </c>
      <c r="J268" s="20">
        <v>0</v>
      </c>
      <c r="L268" s="20">
        <v>0</v>
      </c>
      <c r="N268" s="20">
        <v>0</v>
      </c>
      <c r="P268" s="20">
        <v>0</v>
      </c>
      <c r="R268" s="20">
        <v>0</v>
      </c>
      <c r="T268" s="20">
        <v>0</v>
      </c>
      <c r="V268" s="29">
        <v>0</v>
      </c>
      <c r="X268" s="8" t="str">
        <f t="shared" si="4"/>
        <v>No</v>
      </c>
      <c r="Z268" s="21"/>
      <c r="AC268" s="28"/>
    </row>
    <row r="269" spans="1:29">
      <c r="A269" s="8" t="s">
        <v>4542</v>
      </c>
      <c r="B269" s="8" t="s">
        <v>4543</v>
      </c>
      <c r="C269" s="8" t="s">
        <v>454</v>
      </c>
      <c r="D269" s="185" t="s">
        <v>4544</v>
      </c>
      <c r="E269" s="188" t="s">
        <v>4545</v>
      </c>
      <c r="F269" s="8" t="s">
        <v>83</v>
      </c>
      <c r="G269" s="8" t="s">
        <v>147</v>
      </c>
      <c r="H269" s="6">
        <v>0</v>
      </c>
      <c r="I269" s="12">
        <v>72</v>
      </c>
      <c r="J269" s="20">
        <v>0</v>
      </c>
      <c r="L269" s="20">
        <v>0</v>
      </c>
      <c r="N269" s="20">
        <v>237982</v>
      </c>
      <c r="P269" s="20">
        <v>0</v>
      </c>
      <c r="R269" s="20">
        <v>0</v>
      </c>
      <c r="T269" s="20">
        <v>0</v>
      </c>
      <c r="V269" s="29">
        <v>237982</v>
      </c>
      <c r="X269" s="8" t="str">
        <f t="shared" si="4"/>
        <v>No</v>
      </c>
      <c r="Z269" s="21"/>
      <c r="AC269" s="28"/>
    </row>
    <row r="270" spans="1:29">
      <c r="A270" s="8" t="s">
        <v>539</v>
      </c>
      <c r="B270" s="8" t="s">
        <v>540</v>
      </c>
      <c r="C270" s="8" t="s">
        <v>210</v>
      </c>
      <c r="D270" s="185">
        <v>4014</v>
      </c>
      <c r="E270" s="188">
        <v>40014</v>
      </c>
      <c r="F270" s="8" t="s">
        <v>88</v>
      </c>
      <c r="G270" s="8" t="s">
        <v>84</v>
      </c>
      <c r="H270" s="6">
        <v>208948</v>
      </c>
      <c r="I270" s="12">
        <v>71</v>
      </c>
      <c r="J270" s="20">
        <v>3796811</v>
      </c>
      <c r="L270" s="20">
        <v>124133</v>
      </c>
      <c r="N270" s="20">
        <v>0</v>
      </c>
      <c r="P270" s="20">
        <v>0</v>
      </c>
      <c r="R270" s="20">
        <v>0</v>
      </c>
      <c r="T270" s="20">
        <v>0</v>
      </c>
      <c r="V270" s="29">
        <v>3920944</v>
      </c>
      <c r="X270" s="8" t="str">
        <f t="shared" si="4"/>
        <v>No</v>
      </c>
      <c r="Z270" s="21"/>
      <c r="AC270" s="28"/>
    </row>
    <row r="271" spans="1:29">
      <c r="A271" s="8" t="s">
        <v>2693</v>
      </c>
      <c r="B271" s="8" t="s">
        <v>2694</v>
      </c>
      <c r="C271" s="8" t="s">
        <v>163</v>
      </c>
      <c r="D271" s="185">
        <v>1013</v>
      </c>
      <c r="E271" s="188">
        <v>10013</v>
      </c>
      <c r="F271" s="8" t="s">
        <v>88</v>
      </c>
      <c r="G271" s="8" t="s">
        <v>84</v>
      </c>
      <c r="H271" s="6">
        <v>4181019</v>
      </c>
      <c r="I271" s="12">
        <v>71</v>
      </c>
      <c r="J271" s="20">
        <v>7394750</v>
      </c>
      <c r="L271" s="20">
        <v>0</v>
      </c>
      <c r="N271" s="20">
        <v>0</v>
      </c>
      <c r="P271" s="20">
        <v>0</v>
      </c>
      <c r="R271" s="20">
        <v>0</v>
      </c>
      <c r="T271" s="20">
        <v>0</v>
      </c>
      <c r="V271" s="29">
        <v>7394750</v>
      </c>
      <c r="X271" s="8" t="str">
        <f t="shared" si="4"/>
        <v>No</v>
      </c>
      <c r="Z271" s="21"/>
      <c r="AC271" s="28"/>
    </row>
    <row r="272" spans="1:29">
      <c r="A272" s="8" t="s">
        <v>4771</v>
      </c>
      <c r="B272" s="8" t="s">
        <v>4772</v>
      </c>
      <c r="C272" s="8" t="s">
        <v>82</v>
      </c>
      <c r="D272" s="185">
        <v>2190</v>
      </c>
      <c r="E272" s="188">
        <v>20190</v>
      </c>
      <c r="F272" s="8" t="s">
        <v>113</v>
      </c>
      <c r="G272" s="8" t="s">
        <v>84</v>
      </c>
      <c r="H272" s="6">
        <v>18351295</v>
      </c>
      <c r="I272" s="12">
        <v>71</v>
      </c>
      <c r="J272" s="20">
        <v>0</v>
      </c>
      <c r="L272" s="20">
        <v>0</v>
      </c>
      <c r="N272" s="20">
        <v>0</v>
      </c>
      <c r="P272" s="20">
        <v>0</v>
      </c>
      <c r="R272" s="20">
        <v>0</v>
      </c>
      <c r="T272" s="20">
        <v>0</v>
      </c>
      <c r="V272" s="29">
        <v>0</v>
      </c>
      <c r="X272" s="8" t="str">
        <f t="shared" si="4"/>
        <v>No</v>
      </c>
      <c r="Z272" s="21"/>
      <c r="AC272" s="28"/>
    </row>
    <row r="273" spans="1:29">
      <c r="A273" s="8" t="s">
        <v>1801</v>
      </c>
      <c r="B273" s="8" t="s">
        <v>1802</v>
      </c>
      <c r="C273" s="8" t="s">
        <v>42</v>
      </c>
      <c r="D273" s="185">
        <v>2084</v>
      </c>
      <c r="E273" s="188">
        <v>20084</v>
      </c>
      <c r="F273" s="8" t="s">
        <v>83</v>
      </c>
      <c r="G273" s="8" t="s">
        <v>84</v>
      </c>
      <c r="H273" s="6">
        <v>18351295</v>
      </c>
      <c r="I273" s="12">
        <v>71</v>
      </c>
      <c r="J273" s="20">
        <v>1445858</v>
      </c>
      <c r="L273" s="20">
        <v>0</v>
      </c>
      <c r="N273" s="20">
        <v>0</v>
      </c>
      <c r="P273" s="20">
        <v>0</v>
      </c>
      <c r="R273" s="20">
        <v>1576800</v>
      </c>
      <c r="T273" s="20">
        <v>0</v>
      </c>
      <c r="V273" s="29">
        <v>3022658</v>
      </c>
      <c r="X273" s="8" t="str">
        <f t="shared" si="4"/>
        <v>No</v>
      </c>
      <c r="Z273" s="21"/>
      <c r="AC273" s="28"/>
    </row>
    <row r="274" spans="1:29">
      <c r="A274" s="8" t="s">
        <v>1150</v>
      </c>
      <c r="B274" s="8" t="s">
        <v>221</v>
      </c>
      <c r="C274" s="8" t="s">
        <v>141</v>
      </c>
      <c r="D274" s="185">
        <v>3045</v>
      </c>
      <c r="E274" s="188">
        <v>30045</v>
      </c>
      <c r="F274" s="8" t="s">
        <v>543</v>
      </c>
      <c r="G274" s="8" t="s">
        <v>84</v>
      </c>
      <c r="H274" s="6">
        <v>92359</v>
      </c>
      <c r="I274" s="12">
        <v>71</v>
      </c>
      <c r="J274" s="20">
        <v>536294</v>
      </c>
      <c r="L274" s="20">
        <v>0</v>
      </c>
      <c r="N274" s="20">
        <v>3283090</v>
      </c>
      <c r="P274" s="20">
        <v>44997</v>
      </c>
      <c r="R274" s="20">
        <v>0</v>
      </c>
      <c r="T274" s="20">
        <v>0</v>
      </c>
      <c r="V274" s="29">
        <v>3864381</v>
      </c>
      <c r="X274" s="8" t="str">
        <f t="shared" si="4"/>
        <v>No</v>
      </c>
      <c r="Z274" s="21"/>
      <c r="AC274" s="28"/>
    </row>
    <row r="275" spans="1:29">
      <c r="A275" s="8" t="s">
        <v>1334</v>
      </c>
      <c r="B275" s="8" t="s">
        <v>1335</v>
      </c>
      <c r="C275" s="8" t="s">
        <v>132</v>
      </c>
      <c r="D275" s="185">
        <v>5104</v>
      </c>
      <c r="E275" s="188">
        <v>50104</v>
      </c>
      <c r="F275" s="8" t="s">
        <v>88</v>
      </c>
      <c r="G275" s="8" t="s">
        <v>84</v>
      </c>
      <c r="H275" s="6">
        <v>8608208</v>
      </c>
      <c r="I275" s="12">
        <v>70</v>
      </c>
      <c r="J275" s="20">
        <v>5301744</v>
      </c>
      <c r="L275" s="20">
        <v>10546149</v>
      </c>
      <c r="N275" s="20">
        <v>0</v>
      </c>
      <c r="P275" s="20">
        <v>0</v>
      </c>
      <c r="R275" s="20">
        <v>0</v>
      </c>
      <c r="T275" s="20">
        <v>0</v>
      </c>
      <c r="V275" s="29">
        <v>15847893</v>
      </c>
      <c r="X275" s="8" t="str">
        <f t="shared" si="4"/>
        <v>No</v>
      </c>
      <c r="Z275" s="21"/>
      <c r="AC275" s="28"/>
    </row>
    <row r="276" spans="1:29">
      <c r="A276" s="8" t="s">
        <v>2379</v>
      </c>
      <c r="B276" s="8" t="s">
        <v>2380</v>
      </c>
      <c r="C276" s="8" t="s">
        <v>238</v>
      </c>
      <c r="D276" s="185">
        <v>1128</v>
      </c>
      <c r="E276" s="188">
        <v>10128</v>
      </c>
      <c r="F276" s="8" t="s">
        <v>98</v>
      </c>
      <c r="G276" s="8" t="s">
        <v>84</v>
      </c>
      <c r="H276" s="6">
        <v>194535</v>
      </c>
      <c r="I276" s="12">
        <v>70</v>
      </c>
      <c r="J276" s="20">
        <v>10660</v>
      </c>
      <c r="L276" s="20">
        <v>0</v>
      </c>
      <c r="N276" s="20">
        <v>0</v>
      </c>
      <c r="P276" s="20">
        <v>0</v>
      </c>
      <c r="R276" s="20">
        <v>0</v>
      </c>
      <c r="T276" s="20">
        <v>0</v>
      </c>
      <c r="V276" s="29">
        <v>10660</v>
      </c>
      <c r="X276" s="8" t="str">
        <f t="shared" si="4"/>
        <v>No</v>
      </c>
      <c r="Z276" s="21"/>
      <c r="AC276" s="28"/>
    </row>
    <row r="277" spans="1:29">
      <c r="A277" s="8" t="s">
        <v>5959</v>
      </c>
      <c r="B277" s="8" t="s">
        <v>136</v>
      </c>
      <c r="C277" s="8" t="s">
        <v>288</v>
      </c>
      <c r="D277" s="185">
        <v>3111</v>
      </c>
      <c r="E277" s="188">
        <v>30111</v>
      </c>
      <c r="F277" s="8" t="s">
        <v>88</v>
      </c>
      <c r="G277" s="8" t="s">
        <v>84</v>
      </c>
      <c r="H277" s="6">
        <v>1733853</v>
      </c>
      <c r="I277" s="12">
        <v>70</v>
      </c>
      <c r="J277" s="20">
        <v>9281</v>
      </c>
      <c r="L277" s="20">
        <v>0</v>
      </c>
      <c r="N277" s="20">
        <v>52744</v>
      </c>
      <c r="P277" s="20">
        <v>312420</v>
      </c>
      <c r="R277" s="20">
        <v>0</v>
      </c>
      <c r="T277" s="20">
        <v>1076248</v>
      </c>
      <c r="V277" s="29">
        <v>1450693</v>
      </c>
      <c r="X277" s="8" t="str">
        <f t="shared" si="4"/>
        <v>No</v>
      </c>
      <c r="Z277" s="21"/>
      <c r="AC277" s="28"/>
    </row>
    <row r="278" spans="1:29">
      <c r="A278" s="8" t="s">
        <v>3583</v>
      </c>
      <c r="B278" s="8" t="s">
        <v>3584</v>
      </c>
      <c r="C278" s="8" t="s">
        <v>109</v>
      </c>
      <c r="D278" s="185" t="s">
        <v>3585</v>
      </c>
      <c r="E278" s="188" t="s">
        <v>3586</v>
      </c>
      <c r="F278" s="8" t="s">
        <v>157</v>
      </c>
      <c r="G278" s="8" t="s">
        <v>147</v>
      </c>
      <c r="H278" s="6">
        <v>0</v>
      </c>
      <c r="I278" s="12">
        <v>70</v>
      </c>
      <c r="J278" s="20">
        <v>241194</v>
      </c>
      <c r="L278" s="20">
        <v>0</v>
      </c>
      <c r="N278" s="20">
        <v>1471309</v>
      </c>
      <c r="P278" s="20">
        <v>452189</v>
      </c>
      <c r="R278" s="20">
        <v>0</v>
      </c>
      <c r="T278" s="20">
        <v>0</v>
      </c>
      <c r="V278" s="29">
        <v>2164692</v>
      </c>
      <c r="X278" s="8" t="str">
        <f t="shared" si="4"/>
        <v>No</v>
      </c>
      <c r="Z278" s="21"/>
      <c r="AC278" s="28"/>
    </row>
    <row r="279" spans="1:29">
      <c r="A279" s="8" t="s">
        <v>255</v>
      </c>
      <c r="B279" s="8" t="s">
        <v>256</v>
      </c>
      <c r="C279" s="8" t="s">
        <v>91</v>
      </c>
      <c r="D279" s="185">
        <v>9035</v>
      </c>
      <c r="E279" s="188">
        <v>90035</v>
      </c>
      <c r="F279" s="8" t="s">
        <v>88</v>
      </c>
      <c r="G279" s="8" t="s">
        <v>84</v>
      </c>
      <c r="H279" s="6">
        <v>367260</v>
      </c>
      <c r="I279" s="12">
        <v>70</v>
      </c>
      <c r="J279" s="20">
        <v>5070293</v>
      </c>
      <c r="L279" s="20">
        <v>4597841</v>
      </c>
      <c r="N279" s="20">
        <v>0</v>
      </c>
      <c r="P279" s="20">
        <v>0</v>
      </c>
      <c r="R279" s="20">
        <v>0</v>
      </c>
      <c r="T279" s="20">
        <v>245231</v>
      </c>
      <c r="V279" s="29">
        <v>9913365</v>
      </c>
      <c r="X279" s="8" t="str">
        <f t="shared" si="4"/>
        <v>No</v>
      </c>
      <c r="Z279" s="21"/>
      <c r="AC279" s="28"/>
    </row>
    <row r="280" spans="1:29">
      <c r="A280" s="8" t="s">
        <v>1879</v>
      </c>
      <c r="B280" s="8" t="s">
        <v>1880</v>
      </c>
      <c r="C280" s="8" t="s">
        <v>265</v>
      </c>
      <c r="D280" s="185" t="s">
        <v>1881</v>
      </c>
      <c r="E280" s="188" t="s">
        <v>1882</v>
      </c>
      <c r="F280" s="8" t="s">
        <v>88</v>
      </c>
      <c r="G280" s="8" t="s">
        <v>147</v>
      </c>
      <c r="H280" s="6">
        <v>0</v>
      </c>
      <c r="I280" s="12">
        <v>69</v>
      </c>
      <c r="J280" s="20">
        <v>68752</v>
      </c>
      <c r="L280" s="20">
        <v>42000</v>
      </c>
      <c r="N280" s="20">
        <v>1127295</v>
      </c>
      <c r="P280" s="20">
        <v>0</v>
      </c>
      <c r="R280" s="20">
        <v>0</v>
      </c>
      <c r="T280" s="20">
        <v>0</v>
      </c>
      <c r="V280" s="29">
        <v>1238047</v>
      </c>
      <c r="X280" s="8" t="str">
        <f t="shared" si="4"/>
        <v>No</v>
      </c>
      <c r="Z280" s="21"/>
      <c r="AC280" s="28"/>
    </row>
    <row r="281" spans="1:29">
      <c r="A281" s="8" t="s">
        <v>5942</v>
      </c>
      <c r="B281" s="8" t="s">
        <v>6101</v>
      </c>
      <c r="C281" s="8" t="s">
        <v>82</v>
      </c>
      <c r="D281" s="185">
        <v>2209</v>
      </c>
      <c r="E281" s="188">
        <v>20209</v>
      </c>
      <c r="F281" s="8" t="s">
        <v>83</v>
      </c>
      <c r="G281" s="8" t="s">
        <v>84</v>
      </c>
      <c r="H281" s="6">
        <v>18351295</v>
      </c>
      <c r="I281" s="12">
        <v>68</v>
      </c>
      <c r="J281" s="20">
        <v>0</v>
      </c>
      <c r="L281" s="20">
        <v>0</v>
      </c>
      <c r="N281" s="20">
        <v>113797</v>
      </c>
      <c r="P281" s="20">
        <v>96517</v>
      </c>
      <c r="R281" s="20">
        <v>0</v>
      </c>
      <c r="T281" s="20">
        <v>0</v>
      </c>
      <c r="V281" s="29">
        <v>210314</v>
      </c>
      <c r="X281" s="8" t="str">
        <f t="shared" si="4"/>
        <v>No</v>
      </c>
      <c r="Z281" s="21"/>
      <c r="AC281" s="28"/>
    </row>
    <row r="282" spans="1:29">
      <c r="A282" s="8" t="s">
        <v>4114</v>
      </c>
      <c r="B282" s="8" t="s">
        <v>1138</v>
      </c>
      <c r="C282" s="8" t="s">
        <v>82</v>
      </c>
      <c r="D282" s="185">
        <v>2192</v>
      </c>
      <c r="E282" s="188">
        <v>20192</v>
      </c>
      <c r="F282" s="8" t="s">
        <v>83</v>
      </c>
      <c r="G282" s="8" t="s">
        <v>84</v>
      </c>
      <c r="H282" s="6">
        <v>18351295</v>
      </c>
      <c r="I282" s="12">
        <v>68</v>
      </c>
      <c r="J282" s="20">
        <v>0</v>
      </c>
      <c r="L282" s="20">
        <v>0</v>
      </c>
      <c r="N282" s="20">
        <v>0</v>
      </c>
      <c r="P282" s="20">
        <v>200000</v>
      </c>
      <c r="R282" s="20">
        <v>0</v>
      </c>
      <c r="T282" s="20">
        <v>0</v>
      </c>
      <c r="V282" s="29">
        <v>200000</v>
      </c>
      <c r="X282" s="8" t="str">
        <f t="shared" si="4"/>
        <v>No</v>
      </c>
      <c r="Z282" s="21"/>
      <c r="AC282" s="28"/>
    </row>
    <row r="283" spans="1:29">
      <c r="A283" s="8" t="s">
        <v>5286</v>
      </c>
      <c r="B283" s="8" t="s">
        <v>5287</v>
      </c>
      <c r="C283" s="8" t="s">
        <v>58</v>
      </c>
      <c r="D283" s="185">
        <v>5003</v>
      </c>
      <c r="E283" s="188">
        <v>50003</v>
      </c>
      <c r="F283" s="8" t="s">
        <v>83</v>
      </c>
      <c r="G283" s="8" t="s">
        <v>84</v>
      </c>
      <c r="H283" s="6">
        <v>124064</v>
      </c>
      <c r="I283" s="12">
        <v>68</v>
      </c>
      <c r="J283" s="20">
        <v>2560062</v>
      </c>
      <c r="L283" s="20">
        <v>0</v>
      </c>
      <c r="N283" s="20">
        <v>0</v>
      </c>
      <c r="P283" s="20">
        <v>0</v>
      </c>
      <c r="R283" s="20">
        <v>0</v>
      </c>
      <c r="T283" s="20">
        <v>0</v>
      </c>
      <c r="V283" s="29">
        <v>2560062</v>
      </c>
      <c r="X283" s="8" t="str">
        <f t="shared" si="4"/>
        <v>No</v>
      </c>
      <c r="Z283" s="21"/>
      <c r="AC283" s="28"/>
    </row>
    <row r="284" spans="1:29">
      <c r="A284" s="8" t="s">
        <v>6529</v>
      </c>
      <c r="B284" s="8" t="s">
        <v>3368</v>
      </c>
      <c r="C284" s="8" t="s">
        <v>171</v>
      </c>
      <c r="D284" s="185">
        <v>4031</v>
      </c>
      <c r="E284" s="188">
        <v>40031</v>
      </c>
      <c r="F284" s="8" t="s">
        <v>88</v>
      </c>
      <c r="G284" s="8" t="s">
        <v>84</v>
      </c>
      <c r="H284" s="6">
        <v>262596</v>
      </c>
      <c r="I284" s="12">
        <v>68</v>
      </c>
      <c r="J284" s="20">
        <v>5239680</v>
      </c>
      <c r="L284" s="20">
        <v>402634</v>
      </c>
      <c r="N284" s="20">
        <v>685185</v>
      </c>
      <c r="P284" s="20">
        <v>434977</v>
      </c>
      <c r="R284" s="20">
        <v>0</v>
      </c>
      <c r="T284" s="20">
        <v>0</v>
      </c>
      <c r="V284" s="29">
        <v>6762476</v>
      </c>
      <c r="X284" s="8" t="str">
        <f t="shared" si="4"/>
        <v>No</v>
      </c>
      <c r="Z284" s="21"/>
      <c r="AC284" s="28"/>
    </row>
    <row r="285" spans="1:29">
      <c r="A285" s="8" t="s">
        <v>6530</v>
      </c>
      <c r="B285" s="8" t="s">
        <v>1500</v>
      </c>
      <c r="C285" s="8" t="s">
        <v>46</v>
      </c>
      <c r="E285" s="188" t="s">
        <v>6531</v>
      </c>
      <c r="F285" s="8" t="s">
        <v>88</v>
      </c>
      <c r="G285" s="8" t="s">
        <v>147</v>
      </c>
      <c r="H285" s="6">
        <v>0</v>
      </c>
      <c r="I285" s="12">
        <v>67</v>
      </c>
      <c r="J285" s="20">
        <v>0</v>
      </c>
      <c r="L285" s="20">
        <v>0</v>
      </c>
      <c r="N285" s="20">
        <v>789530</v>
      </c>
      <c r="P285" s="20">
        <v>0</v>
      </c>
      <c r="R285" s="20">
        <v>0</v>
      </c>
      <c r="T285" s="20">
        <v>0</v>
      </c>
      <c r="V285" s="29">
        <v>789530</v>
      </c>
      <c r="X285" s="8" t="str">
        <f t="shared" si="4"/>
        <v>No</v>
      </c>
      <c r="Z285" s="21"/>
      <c r="AC285" s="28"/>
    </row>
    <row r="286" spans="1:29">
      <c r="A286" s="8" t="s">
        <v>3560</v>
      </c>
      <c r="B286" s="8" t="s">
        <v>240</v>
      </c>
      <c r="C286" s="8" t="s">
        <v>109</v>
      </c>
      <c r="D286" s="185" t="s">
        <v>3561</v>
      </c>
      <c r="E286" s="188" t="s">
        <v>3562</v>
      </c>
      <c r="F286" s="8" t="s">
        <v>157</v>
      </c>
      <c r="G286" s="8" t="s">
        <v>147</v>
      </c>
      <c r="H286" s="6">
        <v>0</v>
      </c>
      <c r="I286" s="12">
        <v>67</v>
      </c>
      <c r="J286" s="20">
        <v>125000</v>
      </c>
      <c r="L286" s="20">
        <v>0</v>
      </c>
      <c r="N286" s="20">
        <v>1323263</v>
      </c>
      <c r="P286" s="20">
        <v>250000</v>
      </c>
      <c r="R286" s="20">
        <v>0</v>
      </c>
      <c r="T286" s="20">
        <v>0</v>
      </c>
      <c r="V286" s="29">
        <v>1698263</v>
      </c>
      <c r="X286" s="8" t="str">
        <f t="shared" si="4"/>
        <v>No</v>
      </c>
      <c r="Z286" s="21"/>
      <c r="AC286" s="28"/>
    </row>
    <row r="287" spans="1:29">
      <c r="A287" s="8" t="s">
        <v>3073</v>
      </c>
      <c r="B287" s="8" t="s">
        <v>3074</v>
      </c>
      <c r="C287" s="8" t="s">
        <v>171</v>
      </c>
      <c r="D287" s="185" t="s">
        <v>3075</v>
      </c>
      <c r="E287" s="188" t="s">
        <v>3076</v>
      </c>
      <c r="F287" s="8" t="s">
        <v>157</v>
      </c>
      <c r="G287" s="8" t="s">
        <v>147</v>
      </c>
      <c r="H287" s="6">
        <v>0</v>
      </c>
      <c r="I287" s="12">
        <v>67</v>
      </c>
      <c r="J287" s="20">
        <v>286956</v>
      </c>
      <c r="L287" s="20">
        <v>0</v>
      </c>
      <c r="N287" s="20">
        <v>759291</v>
      </c>
      <c r="P287" s="20">
        <v>213984</v>
      </c>
      <c r="R287" s="20">
        <v>0</v>
      </c>
      <c r="T287" s="20">
        <v>1034656</v>
      </c>
      <c r="V287" s="29">
        <v>2294887</v>
      </c>
      <c r="X287" s="8" t="str">
        <f t="shared" si="4"/>
        <v>No</v>
      </c>
      <c r="Z287" s="21"/>
      <c r="AC287" s="28"/>
    </row>
    <row r="288" spans="1:29">
      <c r="A288" s="8" t="s">
        <v>2400</v>
      </c>
      <c r="B288" s="8" t="s">
        <v>1500</v>
      </c>
      <c r="C288" s="8" t="s">
        <v>46</v>
      </c>
      <c r="D288" s="185" t="s">
        <v>2401</v>
      </c>
      <c r="E288" s="188" t="s">
        <v>2402</v>
      </c>
      <c r="F288" s="8" t="s">
        <v>88</v>
      </c>
      <c r="G288" s="8" t="s">
        <v>147</v>
      </c>
      <c r="H288" s="6">
        <v>0</v>
      </c>
      <c r="I288" s="12">
        <v>67</v>
      </c>
      <c r="J288" s="20">
        <v>0</v>
      </c>
      <c r="L288" s="20">
        <v>0</v>
      </c>
      <c r="N288" s="20">
        <v>37089</v>
      </c>
      <c r="P288" s="20">
        <v>0</v>
      </c>
      <c r="R288" s="20">
        <v>0</v>
      </c>
      <c r="T288" s="20">
        <v>0</v>
      </c>
      <c r="V288" s="29">
        <v>37089</v>
      </c>
      <c r="X288" s="8" t="str">
        <f t="shared" si="4"/>
        <v>No</v>
      </c>
      <c r="Z288" s="21"/>
      <c r="AC288" s="28"/>
    </row>
    <row r="289" spans="1:29">
      <c r="A289" s="8" t="s">
        <v>5118</v>
      </c>
      <c r="B289" s="8" t="s">
        <v>6410</v>
      </c>
      <c r="C289" s="8" t="s">
        <v>120</v>
      </c>
      <c r="D289" s="185" t="s">
        <v>5119</v>
      </c>
      <c r="E289" s="188" t="s">
        <v>5120</v>
      </c>
      <c r="F289" s="8" t="s">
        <v>88</v>
      </c>
      <c r="G289" s="8" t="s">
        <v>147</v>
      </c>
      <c r="H289" s="6">
        <v>0</v>
      </c>
      <c r="I289" s="12">
        <v>66</v>
      </c>
      <c r="J289" s="20">
        <v>0</v>
      </c>
      <c r="L289" s="20">
        <v>20701</v>
      </c>
      <c r="N289" s="20">
        <v>1750690</v>
      </c>
      <c r="P289" s="20">
        <v>220387</v>
      </c>
      <c r="R289" s="20">
        <v>0</v>
      </c>
      <c r="T289" s="20">
        <v>2332537</v>
      </c>
      <c r="V289" s="29">
        <v>4324315</v>
      </c>
      <c r="X289" s="8" t="str">
        <f t="shared" si="4"/>
        <v>No</v>
      </c>
      <c r="Z289" s="21"/>
      <c r="AC289" s="28"/>
    </row>
    <row r="290" spans="1:29">
      <c r="A290" s="8" t="s">
        <v>1950</v>
      </c>
      <c r="B290" s="8" t="s">
        <v>1951</v>
      </c>
      <c r="C290" s="8" t="s">
        <v>466</v>
      </c>
      <c r="D290" s="185">
        <v>5011</v>
      </c>
      <c r="E290" s="188">
        <v>50011</v>
      </c>
      <c r="F290" s="8" t="s">
        <v>88</v>
      </c>
      <c r="G290" s="8" t="s">
        <v>84</v>
      </c>
      <c r="H290" s="6">
        <v>279245</v>
      </c>
      <c r="I290" s="12">
        <v>66</v>
      </c>
      <c r="J290" s="20">
        <v>5848944</v>
      </c>
      <c r="L290" s="20">
        <v>170947</v>
      </c>
      <c r="N290" s="20">
        <v>0</v>
      </c>
      <c r="P290" s="20">
        <v>1139851</v>
      </c>
      <c r="R290" s="20">
        <v>0</v>
      </c>
      <c r="T290" s="20">
        <v>0</v>
      </c>
      <c r="V290" s="29">
        <v>7159742</v>
      </c>
      <c r="X290" s="8" t="str">
        <f t="shared" si="4"/>
        <v>No</v>
      </c>
      <c r="Z290" s="21"/>
      <c r="AC290" s="28"/>
    </row>
    <row r="291" spans="1:29">
      <c r="A291" s="8" t="s">
        <v>1983</v>
      </c>
      <c r="B291" s="8" t="s">
        <v>1984</v>
      </c>
      <c r="C291" s="8" t="s">
        <v>171</v>
      </c>
      <c r="D291" s="185">
        <v>4077</v>
      </c>
      <c r="E291" s="188">
        <v>40077</v>
      </c>
      <c r="F291" s="8" t="s">
        <v>88</v>
      </c>
      <c r="G291" s="8" t="s">
        <v>84</v>
      </c>
      <c r="H291" s="6">
        <v>5502379</v>
      </c>
      <c r="I291" s="12">
        <v>66</v>
      </c>
      <c r="J291" s="20">
        <v>20685589</v>
      </c>
      <c r="L291" s="20">
        <v>2242321</v>
      </c>
      <c r="N291" s="20">
        <v>0</v>
      </c>
      <c r="P291" s="20">
        <v>2270126</v>
      </c>
      <c r="R291" s="20">
        <v>4000000</v>
      </c>
      <c r="T291" s="20">
        <v>0</v>
      </c>
      <c r="V291" s="29">
        <v>29198036</v>
      </c>
      <c r="X291" s="8" t="str">
        <f t="shared" si="4"/>
        <v>No</v>
      </c>
      <c r="Z291" s="21"/>
      <c r="AC291" s="28"/>
    </row>
    <row r="292" spans="1:29">
      <c r="A292" s="8" t="s">
        <v>4591</v>
      </c>
      <c r="B292" s="8" t="s">
        <v>4592</v>
      </c>
      <c r="C292" s="8" t="s">
        <v>235</v>
      </c>
      <c r="D292" s="185">
        <v>4012</v>
      </c>
      <c r="E292" s="188">
        <v>40012</v>
      </c>
      <c r="F292" s="8" t="s">
        <v>88</v>
      </c>
      <c r="G292" s="8" t="s">
        <v>84</v>
      </c>
      <c r="H292" s="6">
        <v>391024</v>
      </c>
      <c r="I292" s="12">
        <v>66</v>
      </c>
      <c r="J292" s="20">
        <v>4901508</v>
      </c>
      <c r="L292" s="20">
        <v>0</v>
      </c>
      <c r="N292" s="20">
        <v>0</v>
      </c>
      <c r="P292" s="20">
        <v>0</v>
      </c>
      <c r="R292" s="20">
        <v>0</v>
      </c>
      <c r="T292" s="20">
        <v>0</v>
      </c>
      <c r="V292" s="29">
        <v>4901508</v>
      </c>
      <c r="X292" s="8" t="str">
        <f t="shared" si="4"/>
        <v>No</v>
      </c>
      <c r="Z292" s="21"/>
      <c r="AC292" s="28"/>
    </row>
    <row r="293" spans="1:29">
      <c r="A293" s="8" t="s">
        <v>5691</v>
      </c>
      <c r="B293" s="8" t="s">
        <v>4181</v>
      </c>
      <c r="C293" s="8" t="s">
        <v>82</v>
      </c>
      <c r="D293" s="185">
        <v>2196</v>
      </c>
      <c r="E293" s="188">
        <v>20196</v>
      </c>
      <c r="F293" s="8" t="s">
        <v>83</v>
      </c>
      <c r="G293" s="8" t="s">
        <v>84</v>
      </c>
      <c r="H293" s="6">
        <v>18351295</v>
      </c>
      <c r="I293" s="12">
        <v>66</v>
      </c>
      <c r="J293" s="20">
        <v>0</v>
      </c>
      <c r="L293" s="20">
        <v>0</v>
      </c>
      <c r="N293" s="20">
        <v>0</v>
      </c>
      <c r="P293" s="20">
        <v>182422</v>
      </c>
      <c r="R293" s="20">
        <v>0</v>
      </c>
      <c r="T293" s="20">
        <v>0</v>
      </c>
      <c r="V293" s="29">
        <v>182422</v>
      </c>
      <c r="X293" s="8" t="str">
        <f t="shared" si="4"/>
        <v>No</v>
      </c>
      <c r="Z293" s="21"/>
      <c r="AC293" s="28"/>
    </row>
    <row r="294" spans="1:29">
      <c r="A294" s="8" t="s">
        <v>717</v>
      </c>
      <c r="B294" s="8" t="s">
        <v>718</v>
      </c>
      <c r="C294" s="8" t="s">
        <v>278</v>
      </c>
      <c r="D294" s="185">
        <v>7015</v>
      </c>
      <c r="E294" s="188">
        <v>70015</v>
      </c>
      <c r="F294" s="8" t="s">
        <v>83</v>
      </c>
      <c r="G294" s="8" t="s">
        <v>84</v>
      </c>
      <c r="H294" s="6">
        <v>472870</v>
      </c>
      <c r="I294" s="12">
        <v>66</v>
      </c>
      <c r="J294" s="20">
        <v>9649066</v>
      </c>
      <c r="L294" s="20">
        <v>0</v>
      </c>
      <c r="N294" s="20">
        <v>0</v>
      </c>
      <c r="P294" s="20">
        <v>24847</v>
      </c>
      <c r="R294" s="20">
        <v>0</v>
      </c>
      <c r="T294" s="20">
        <v>0</v>
      </c>
      <c r="V294" s="29">
        <v>9673913</v>
      </c>
      <c r="X294" s="8" t="str">
        <f t="shared" si="4"/>
        <v>No</v>
      </c>
      <c r="Z294" s="21"/>
      <c r="AC294" s="28"/>
    </row>
    <row r="295" spans="1:29">
      <c r="A295" s="8" t="s">
        <v>4147</v>
      </c>
      <c r="B295" s="8" t="s">
        <v>4148</v>
      </c>
      <c r="C295" s="8" t="s">
        <v>129</v>
      </c>
      <c r="D295" s="185">
        <v>4138</v>
      </c>
      <c r="E295" s="188">
        <v>40138</v>
      </c>
      <c r="F295" s="8" t="s">
        <v>83</v>
      </c>
      <c r="G295" s="8" t="s">
        <v>84</v>
      </c>
      <c r="H295" s="6">
        <v>4515419</v>
      </c>
      <c r="I295" s="12">
        <v>65</v>
      </c>
      <c r="J295" s="20">
        <v>9322639</v>
      </c>
      <c r="L295" s="20">
        <v>0</v>
      </c>
      <c r="N295" s="20">
        <v>0</v>
      </c>
      <c r="P295" s="20">
        <v>0</v>
      </c>
      <c r="R295" s="20">
        <v>0</v>
      </c>
      <c r="T295" s="20">
        <v>45240</v>
      </c>
      <c r="V295" s="29">
        <v>9367879</v>
      </c>
      <c r="X295" s="8" t="str">
        <f t="shared" si="4"/>
        <v>No</v>
      </c>
      <c r="Z295" s="21"/>
      <c r="AC295" s="28"/>
    </row>
    <row r="296" spans="1:29">
      <c r="A296" s="8" t="s">
        <v>5982</v>
      </c>
      <c r="B296" s="8" t="s">
        <v>6116</v>
      </c>
      <c r="C296" s="8" t="s">
        <v>46</v>
      </c>
      <c r="D296" s="185">
        <v>5221</v>
      </c>
      <c r="E296" s="188">
        <v>50518</v>
      </c>
      <c r="F296" s="8" t="s">
        <v>88</v>
      </c>
      <c r="G296" s="8" t="s">
        <v>84</v>
      </c>
      <c r="H296" s="6">
        <v>2650890</v>
      </c>
      <c r="I296" s="12">
        <v>65</v>
      </c>
      <c r="J296" s="20">
        <v>0</v>
      </c>
      <c r="L296" s="20">
        <v>0</v>
      </c>
      <c r="N296" s="20">
        <v>0</v>
      </c>
      <c r="P296" s="20">
        <v>0</v>
      </c>
      <c r="R296" s="20">
        <v>0</v>
      </c>
      <c r="T296" s="20">
        <v>0</v>
      </c>
      <c r="V296" s="29">
        <v>0</v>
      </c>
      <c r="X296" s="8" t="str">
        <f t="shared" si="4"/>
        <v>No</v>
      </c>
      <c r="Z296" s="21"/>
      <c r="AC296" s="28"/>
    </row>
    <row r="297" spans="1:29">
      <c r="A297" s="8" t="s">
        <v>1354</v>
      </c>
      <c r="B297" s="8" t="s">
        <v>1355</v>
      </c>
      <c r="C297" s="8" t="s">
        <v>91</v>
      </c>
      <c r="D297" s="185">
        <v>9089</v>
      </c>
      <c r="E297" s="188">
        <v>90089</v>
      </c>
      <c r="F297" s="8" t="s">
        <v>83</v>
      </c>
      <c r="G297" s="8" t="s">
        <v>84</v>
      </c>
      <c r="H297" s="6">
        <v>308231</v>
      </c>
      <c r="I297" s="12">
        <v>65</v>
      </c>
      <c r="J297" s="20">
        <v>1823580</v>
      </c>
      <c r="L297" s="20">
        <v>1089884</v>
      </c>
      <c r="N297" s="20">
        <v>616822</v>
      </c>
      <c r="P297" s="20">
        <v>0</v>
      </c>
      <c r="R297" s="20">
        <v>0</v>
      </c>
      <c r="T297" s="20">
        <v>119126</v>
      </c>
      <c r="V297" s="29">
        <v>3649412</v>
      </c>
      <c r="X297" s="8" t="str">
        <f t="shared" si="4"/>
        <v>No</v>
      </c>
      <c r="Z297" s="21"/>
      <c r="AC297" s="28"/>
    </row>
    <row r="298" spans="1:29">
      <c r="A298" s="8" t="s">
        <v>4599</v>
      </c>
      <c r="B298" s="8" t="s">
        <v>4600</v>
      </c>
      <c r="C298" s="8" t="s">
        <v>42</v>
      </c>
      <c r="D298" s="185">
        <v>2145</v>
      </c>
      <c r="E298" s="188">
        <v>20145</v>
      </c>
      <c r="F298" s="8" t="s">
        <v>157</v>
      </c>
      <c r="G298" s="8" t="s">
        <v>84</v>
      </c>
      <c r="H298" s="6">
        <v>53661</v>
      </c>
      <c r="I298" s="12">
        <v>64</v>
      </c>
      <c r="J298" s="20">
        <v>1396076</v>
      </c>
      <c r="L298" s="20">
        <v>0</v>
      </c>
      <c r="N298" s="20">
        <v>247000</v>
      </c>
      <c r="P298" s="20">
        <v>0</v>
      </c>
      <c r="R298" s="20">
        <v>0</v>
      </c>
      <c r="T298" s="20">
        <v>0</v>
      </c>
      <c r="V298" s="29">
        <v>1643076</v>
      </c>
      <c r="X298" s="8" t="str">
        <f t="shared" si="4"/>
        <v>No</v>
      </c>
      <c r="Z298" s="21"/>
      <c r="AC298" s="28"/>
    </row>
    <row r="299" spans="1:29">
      <c r="A299" s="8" t="s">
        <v>4101</v>
      </c>
      <c r="B299" s="8" t="s">
        <v>4102</v>
      </c>
      <c r="C299" s="8" t="s">
        <v>46</v>
      </c>
      <c r="D299" s="185">
        <v>5025</v>
      </c>
      <c r="E299" s="188">
        <v>50025</v>
      </c>
      <c r="F299" s="8" t="s">
        <v>88</v>
      </c>
      <c r="G299" s="8" t="s">
        <v>84</v>
      </c>
      <c r="H299" s="6">
        <v>120378</v>
      </c>
      <c r="I299" s="12">
        <v>64</v>
      </c>
      <c r="J299" s="20">
        <v>0</v>
      </c>
      <c r="L299" s="20">
        <v>105951</v>
      </c>
      <c r="N299" s="20">
        <v>0</v>
      </c>
      <c r="P299" s="20">
        <v>177050</v>
      </c>
      <c r="R299" s="20">
        <v>0</v>
      </c>
      <c r="T299" s="20">
        <v>0</v>
      </c>
      <c r="V299" s="29">
        <v>283001</v>
      </c>
      <c r="X299" s="8" t="str">
        <f t="shared" si="4"/>
        <v>No</v>
      </c>
      <c r="Z299" s="21"/>
      <c r="AC299" s="28"/>
    </row>
    <row r="300" spans="1:29">
      <c r="A300" s="8" t="s">
        <v>3010</v>
      </c>
      <c r="B300" s="8" t="s">
        <v>3011</v>
      </c>
      <c r="C300" s="8" t="s">
        <v>217</v>
      </c>
      <c r="D300" s="185" t="s">
        <v>3012</v>
      </c>
      <c r="E300" s="188" t="s">
        <v>3013</v>
      </c>
      <c r="F300" s="8" t="s">
        <v>83</v>
      </c>
      <c r="G300" s="8" t="s">
        <v>147</v>
      </c>
      <c r="H300" s="6">
        <v>0</v>
      </c>
      <c r="I300" s="12">
        <v>64</v>
      </c>
      <c r="J300" s="20">
        <v>548832</v>
      </c>
      <c r="L300" s="20">
        <v>0</v>
      </c>
      <c r="N300" s="20">
        <v>1280332</v>
      </c>
      <c r="P300" s="20">
        <v>0</v>
      </c>
      <c r="R300" s="20">
        <v>0</v>
      </c>
      <c r="T300" s="20">
        <v>0</v>
      </c>
      <c r="V300" s="29">
        <v>1829164</v>
      </c>
      <c r="X300" s="8" t="str">
        <f t="shared" si="4"/>
        <v>No</v>
      </c>
      <c r="Z300" s="21"/>
      <c r="AC300" s="28"/>
    </row>
    <row r="301" spans="1:29">
      <c r="A301" s="8" t="s">
        <v>520</v>
      </c>
      <c r="B301" s="8" t="s">
        <v>521</v>
      </c>
      <c r="C301" s="8" t="s">
        <v>238</v>
      </c>
      <c r="D301" s="185">
        <v>1050</v>
      </c>
      <c r="E301" s="188">
        <v>10050</v>
      </c>
      <c r="F301" s="8" t="s">
        <v>88</v>
      </c>
      <c r="G301" s="8" t="s">
        <v>84</v>
      </c>
      <c r="H301" s="6">
        <v>923311</v>
      </c>
      <c r="I301" s="12">
        <v>64</v>
      </c>
      <c r="J301" s="20">
        <v>18148950</v>
      </c>
      <c r="L301" s="20">
        <v>29802</v>
      </c>
      <c r="N301" s="20">
        <v>0</v>
      </c>
      <c r="P301" s="20">
        <v>0</v>
      </c>
      <c r="R301" s="20">
        <v>0</v>
      </c>
      <c r="T301" s="20">
        <v>0</v>
      </c>
      <c r="V301" s="29">
        <v>18178752</v>
      </c>
      <c r="X301" s="8" t="str">
        <f t="shared" si="4"/>
        <v>No</v>
      </c>
      <c r="Z301" s="21"/>
      <c r="AC301" s="28"/>
    </row>
    <row r="302" spans="1:29">
      <c r="A302" s="8" t="s">
        <v>3450</v>
      </c>
      <c r="B302" s="8" t="s">
        <v>3451</v>
      </c>
      <c r="C302" s="8" t="s">
        <v>34</v>
      </c>
      <c r="D302" s="185" t="s">
        <v>3452</v>
      </c>
      <c r="E302" s="188" t="s">
        <v>3453</v>
      </c>
      <c r="F302" s="8" t="s">
        <v>157</v>
      </c>
      <c r="G302" s="8" t="s">
        <v>147</v>
      </c>
      <c r="H302" s="6">
        <v>0</v>
      </c>
      <c r="I302" s="12">
        <v>64</v>
      </c>
      <c r="J302" s="20">
        <v>198723</v>
      </c>
      <c r="L302" s="20">
        <v>52066</v>
      </c>
      <c r="N302" s="20">
        <v>1681522</v>
      </c>
      <c r="P302" s="20">
        <v>172438</v>
      </c>
      <c r="R302" s="20">
        <v>0</v>
      </c>
      <c r="T302" s="20">
        <v>265719</v>
      </c>
      <c r="V302" s="29">
        <v>2370468</v>
      </c>
      <c r="X302" s="8" t="str">
        <f t="shared" si="4"/>
        <v>No</v>
      </c>
      <c r="Z302" s="21"/>
      <c r="AC302" s="28"/>
    </row>
    <row r="303" spans="1:29">
      <c r="A303" s="8" t="s">
        <v>3628</v>
      </c>
      <c r="B303" s="8" t="s">
        <v>3119</v>
      </c>
      <c r="C303" s="8" t="s">
        <v>171</v>
      </c>
      <c r="D303" s="185">
        <v>4038</v>
      </c>
      <c r="E303" s="188">
        <v>40038</v>
      </c>
      <c r="F303" s="8" t="s">
        <v>83</v>
      </c>
      <c r="G303" s="8" t="s">
        <v>84</v>
      </c>
      <c r="H303" s="6">
        <v>340067</v>
      </c>
      <c r="I303" s="12">
        <v>64</v>
      </c>
      <c r="J303" s="20">
        <v>3385573</v>
      </c>
      <c r="L303" s="20">
        <v>0</v>
      </c>
      <c r="N303" s="20">
        <v>192881</v>
      </c>
      <c r="P303" s="20">
        <v>104602</v>
      </c>
      <c r="R303" s="20">
        <v>0</v>
      </c>
      <c r="T303" s="20">
        <v>0</v>
      </c>
      <c r="V303" s="29">
        <v>3683056</v>
      </c>
      <c r="X303" s="8" t="str">
        <f t="shared" si="4"/>
        <v>No</v>
      </c>
      <c r="Z303" s="21"/>
      <c r="AC303" s="28"/>
    </row>
    <row r="304" spans="1:29">
      <c r="A304" s="8" t="s">
        <v>2640</v>
      </c>
      <c r="B304" s="8" t="s">
        <v>2641</v>
      </c>
      <c r="C304" s="8" t="s">
        <v>288</v>
      </c>
      <c r="D304" s="185" t="s">
        <v>2642</v>
      </c>
      <c r="E304" s="188" t="s">
        <v>2643</v>
      </c>
      <c r="F304" s="8" t="s">
        <v>88</v>
      </c>
      <c r="G304" s="8" t="s">
        <v>147</v>
      </c>
      <c r="H304" s="6">
        <v>0</v>
      </c>
      <c r="I304" s="12">
        <v>64</v>
      </c>
      <c r="J304" s="20">
        <v>0</v>
      </c>
      <c r="L304" s="20">
        <v>2213</v>
      </c>
      <c r="N304" s="20">
        <v>2882264</v>
      </c>
      <c r="P304" s="20">
        <v>0</v>
      </c>
      <c r="R304" s="20">
        <v>0</v>
      </c>
      <c r="T304" s="20">
        <v>0</v>
      </c>
      <c r="V304" s="29">
        <v>2884477</v>
      </c>
      <c r="X304" s="8" t="str">
        <f t="shared" si="4"/>
        <v>No</v>
      </c>
      <c r="Z304" s="21"/>
      <c r="AC304" s="28"/>
    </row>
    <row r="305" spans="1:29">
      <c r="A305" s="8" t="s">
        <v>2983</v>
      </c>
      <c r="B305" s="8" t="s">
        <v>185</v>
      </c>
      <c r="C305" s="8" t="s">
        <v>91</v>
      </c>
      <c r="D305" s="185">
        <v>9007</v>
      </c>
      <c r="E305" s="188">
        <v>90007</v>
      </c>
      <c r="F305" s="8" t="s">
        <v>83</v>
      </c>
      <c r="G305" s="8" t="s">
        <v>84</v>
      </c>
      <c r="H305" s="6">
        <v>358172</v>
      </c>
      <c r="I305" s="12">
        <v>63</v>
      </c>
      <c r="J305" s="20">
        <v>5269977</v>
      </c>
      <c r="L305" s="20">
        <v>230409</v>
      </c>
      <c r="N305" s="20">
        <v>0</v>
      </c>
      <c r="P305" s="20">
        <v>0</v>
      </c>
      <c r="R305" s="20">
        <v>0</v>
      </c>
      <c r="T305" s="20">
        <v>0</v>
      </c>
      <c r="V305" s="29">
        <v>5500386</v>
      </c>
      <c r="X305" s="8" t="str">
        <f t="shared" si="4"/>
        <v>No</v>
      </c>
      <c r="Z305" s="21"/>
      <c r="AC305" s="28"/>
    </row>
    <row r="306" spans="1:29">
      <c r="A306" s="8" t="s">
        <v>4604</v>
      </c>
      <c r="B306" s="8" t="s">
        <v>4605</v>
      </c>
      <c r="C306" s="8" t="s">
        <v>420</v>
      </c>
      <c r="D306" s="185">
        <v>11</v>
      </c>
      <c r="E306" s="188">
        <v>11</v>
      </c>
      <c r="F306" s="8" t="s">
        <v>88</v>
      </c>
      <c r="G306" s="8" t="s">
        <v>84</v>
      </c>
      <c r="H306" s="6">
        <v>349684</v>
      </c>
      <c r="I306" s="12">
        <v>63</v>
      </c>
      <c r="J306" s="20">
        <v>7486862</v>
      </c>
      <c r="L306" s="20">
        <v>787572</v>
      </c>
      <c r="N306" s="20">
        <v>0</v>
      </c>
      <c r="P306" s="20">
        <v>475904</v>
      </c>
      <c r="R306" s="20">
        <v>0</v>
      </c>
      <c r="T306" s="20">
        <v>0</v>
      </c>
      <c r="V306" s="29">
        <v>8750338</v>
      </c>
      <c r="X306" s="8" t="str">
        <f t="shared" si="4"/>
        <v>No</v>
      </c>
      <c r="Z306" s="21"/>
      <c r="AC306" s="28"/>
    </row>
    <row r="307" spans="1:29">
      <c r="A307" s="8" t="s">
        <v>2987</v>
      </c>
      <c r="B307" s="8" t="s">
        <v>2988</v>
      </c>
      <c r="C307" s="8" t="s">
        <v>91</v>
      </c>
      <c r="D307" s="185">
        <v>9211</v>
      </c>
      <c r="E307" s="188">
        <v>90211</v>
      </c>
      <c r="F307" s="8" t="s">
        <v>157</v>
      </c>
      <c r="G307" s="8" t="s">
        <v>84</v>
      </c>
      <c r="H307" s="6">
        <v>12150996</v>
      </c>
      <c r="I307" s="12">
        <v>63</v>
      </c>
      <c r="J307" s="20">
        <v>0</v>
      </c>
      <c r="L307" s="20">
        <v>0</v>
      </c>
      <c r="N307" s="20">
        <v>0</v>
      </c>
      <c r="P307" s="20">
        <v>0</v>
      </c>
      <c r="R307" s="20">
        <v>0</v>
      </c>
      <c r="T307" s="20">
        <v>245337</v>
      </c>
      <c r="V307" s="29">
        <v>245337</v>
      </c>
      <c r="X307" s="8" t="str">
        <f t="shared" si="4"/>
        <v>No</v>
      </c>
      <c r="Z307" s="21"/>
      <c r="AC307" s="28"/>
    </row>
    <row r="308" spans="1:29">
      <c r="A308" s="8" t="s">
        <v>1614</v>
      </c>
      <c r="B308" s="8" t="s">
        <v>6138</v>
      </c>
      <c r="C308" s="8" t="s">
        <v>178</v>
      </c>
      <c r="D308" s="185" t="s">
        <v>1615</v>
      </c>
      <c r="E308" s="188" t="s">
        <v>1616</v>
      </c>
      <c r="F308" s="8" t="s">
        <v>88</v>
      </c>
      <c r="G308" s="8" t="s">
        <v>147</v>
      </c>
      <c r="H308" s="6">
        <v>0</v>
      </c>
      <c r="I308" s="12">
        <v>62</v>
      </c>
      <c r="J308" s="20">
        <v>377907</v>
      </c>
      <c r="L308" s="20">
        <v>0</v>
      </c>
      <c r="N308" s="20">
        <v>1340185</v>
      </c>
      <c r="P308" s="20">
        <v>0</v>
      </c>
      <c r="R308" s="20">
        <v>0</v>
      </c>
      <c r="T308" s="20">
        <v>0</v>
      </c>
      <c r="V308" s="29">
        <v>1718092</v>
      </c>
      <c r="X308" s="8" t="str">
        <f t="shared" si="4"/>
        <v>No</v>
      </c>
      <c r="Z308" s="21"/>
      <c r="AC308" s="28"/>
    </row>
    <row r="309" spans="1:29">
      <c r="A309" s="8" t="s">
        <v>3304</v>
      </c>
      <c r="B309" s="8" t="s">
        <v>763</v>
      </c>
      <c r="C309" s="8" t="s">
        <v>555</v>
      </c>
      <c r="D309" s="185" t="s">
        <v>3305</v>
      </c>
      <c r="E309" s="188" t="s">
        <v>3306</v>
      </c>
      <c r="F309" s="8" t="s">
        <v>88</v>
      </c>
      <c r="G309" s="8" t="s">
        <v>147</v>
      </c>
      <c r="H309" s="6">
        <v>0</v>
      </c>
      <c r="I309" s="12">
        <v>62</v>
      </c>
      <c r="J309" s="20">
        <v>38853</v>
      </c>
      <c r="L309" s="20">
        <v>0</v>
      </c>
      <c r="N309" s="20">
        <v>404880</v>
      </c>
      <c r="P309" s="20">
        <v>0</v>
      </c>
      <c r="R309" s="20">
        <v>0</v>
      </c>
      <c r="T309" s="20">
        <v>0</v>
      </c>
      <c r="V309" s="29">
        <v>443733</v>
      </c>
      <c r="X309" s="8" t="str">
        <f t="shared" si="4"/>
        <v>No</v>
      </c>
      <c r="Z309" s="21"/>
      <c r="AC309" s="28"/>
    </row>
    <row r="310" spans="1:29">
      <c r="A310" s="8" t="s">
        <v>457</v>
      </c>
      <c r="B310" s="8" t="s">
        <v>458</v>
      </c>
      <c r="C310" s="8" t="s">
        <v>288</v>
      </c>
      <c r="D310" s="185">
        <v>3025</v>
      </c>
      <c r="E310" s="188">
        <v>30025</v>
      </c>
      <c r="F310" s="8" t="s">
        <v>88</v>
      </c>
      <c r="G310" s="8" t="s">
        <v>84</v>
      </c>
      <c r="H310" s="6">
        <v>381502</v>
      </c>
      <c r="I310" s="12">
        <v>62</v>
      </c>
      <c r="J310" s="20">
        <v>922215</v>
      </c>
      <c r="L310" s="20">
        <v>0</v>
      </c>
      <c r="N310" s="20">
        <v>0</v>
      </c>
      <c r="P310" s="20">
        <v>110494</v>
      </c>
      <c r="R310" s="20">
        <v>0</v>
      </c>
      <c r="T310" s="20">
        <v>0</v>
      </c>
      <c r="V310" s="29">
        <v>1032709</v>
      </c>
      <c r="X310" s="8" t="str">
        <f t="shared" si="4"/>
        <v>No</v>
      </c>
      <c r="Z310" s="21"/>
      <c r="AC310" s="28"/>
    </row>
    <row r="311" spans="1:29">
      <c r="A311" s="8" t="s">
        <v>4421</v>
      </c>
      <c r="B311" s="8" t="s">
        <v>4422</v>
      </c>
      <c r="C311" s="8" t="s">
        <v>555</v>
      </c>
      <c r="D311" s="185">
        <v>5057</v>
      </c>
      <c r="E311" s="188">
        <v>50057</v>
      </c>
      <c r="F311" s="8" t="s">
        <v>88</v>
      </c>
      <c r="G311" s="8" t="s">
        <v>84</v>
      </c>
      <c r="H311" s="6">
        <v>280051</v>
      </c>
      <c r="I311" s="12">
        <v>62</v>
      </c>
      <c r="J311" s="20">
        <v>4518755</v>
      </c>
      <c r="L311" s="20">
        <v>0</v>
      </c>
      <c r="N311" s="20">
        <v>0</v>
      </c>
      <c r="P311" s="20">
        <v>346945</v>
      </c>
      <c r="R311" s="20">
        <v>8220460</v>
      </c>
      <c r="T311" s="20">
        <v>147646</v>
      </c>
      <c r="V311" s="29">
        <v>13233806</v>
      </c>
      <c r="X311" s="8" t="str">
        <f t="shared" si="4"/>
        <v>No</v>
      </c>
      <c r="Z311" s="21"/>
      <c r="AC311" s="28"/>
    </row>
    <row r="312" spans="1:29">
      <c r="A312" s="8" t="s">
        <v>4135</v>
      </c>
      <c r="B312" s="8" t="s">
        <v>4136</v>
      </c>
      <c r="C312" s="8" t="s">
        <v>82</v>
      </c>
      <c r="D312" s="185">
        <v>2204</v>
      </c>
      <c r="E312" s="188">
        <v>20204</v>
      </c>
      <c r="F312" s="8" t="s">
        <v>157</v>
      </c>
      <c r="G312" s="8" t="s">
        <v>84</v>
      </c>
      <c r="H312" s="6">
        <v>5441567</v>
      </c>
      <c r="I312" s="12">
        <v>61</v>
      </c>
      <c r="J312" s="20">
        <v>0</v>
      </c>
      <c r="L312" s="20">
        <v>0</v>
      </c>
      <c r="N312" s="20">
        <v>51128</v>
      </c>
      <c r="P312" s="20">
        <v>570802</v>
      </c>
      <c r="R312" s="20">
        <v>0</v>
      </c>
      <c r="T312" s="20">
        <v>28000</v>
      </c>
      <c r="V312" s="29">
        <v>649930</v>
      </c>
      <c r="X312" s="8" t="str">
        <f t="shared" si="4"/>
        <v>No</v>
      </c>
      <c r="Z312" s="21"/>
      <c r="AC312" s="28"/>
    </row>
    <row r="313" spans="1:29">
      <c r="A313" s="8" t="s">
        <v>4881</v>
      </c>
      <c r="B313" s="8" t="s">
        <v>4594</v>
      </c>
      <c r="C313" s="8" t="s">
        <v>87</v>
      </c>
      <c r="D313" s="185" t="s">
        <v>4882</v>
      </c>
      <c r="E313" s="188" t="s">
        <v>4883</v>
      </c>
      <c r="F313" s="8" t="s">
        <v>88</v>
      </c>
      <c r="G313" s="8" t="s">
        <v>147</v>
      </c>
      <c r="H313" s="6">
        <v>0</v>
      </c>
      <c r="I313" s="12">
        <v>61</v>
      </c>
      <c r="J313" s="20">
        <v>0</v>
      </c>
      <c r="L313" s="20">
        <v>4931</v>
      </c>
      <c r="N313" s="20">
        <v>1365037</v>
      </c>
      <c r="P313" s="20">
        <v>0</v>
      </c>
      <c r="R313" s="20">
        <v>0</v>
      </c>
      <c r="T313" s="20">
        <v>0</v>
      </c>
      <c r="V313" s="29">
        <v>1369968</v>
      </c>
      <c r="X313" s="8" t="str">
        <f t="shared" si="4"/>
        <v>No</v>
      </c>
      <c r="Z313" s="21"/>
      <c r="AC313" s="28"/>
    </row>
    <row r="314" spans="1:29">
      <c r="A314" s="8" t="s">
        <v>4121</v>
      </c>
      <c r="B314" s="8" t="s">
        <v>4122</v>
      </c>
      <c r="C314" s="8" t="s">
        <v>87</v>
      </c>
      <c r="D314" s="185">
        <v>6</v>
      </c>
      <c r="E314" s="188">
        <v>6</v>
      </c>
      <c r="F314" s="8" t="s">
        <v>83</v>
      </c>
      <c r="G314" s="8" t="s">
        <v>84</v>
      </c>
      <c r="H314" s="6">
        <v>129534</v>
      </c>
      <c r="I314" s="12">
        <v>61</v>
      </c>
      <c r="J314" s="20">
        <v>3916504</v>
      </c>
      <c r="L314" s="20">
        <v>0</v>
      </c>
      <c r="N314" s="20">
        <v>108952</v>
      </c>
      <c r="P314" s="20">
        <v>137390</v>
      </c>
      <c r="R314" s="20">
        <v>0</v>
      </c>
      <c r="T314" s="20">
        <v>0</v>
      </c>
      <c r="V314" s="29">
        <v>4162846</v>
      </c>
      <c r="X314" s="8" t="str">
        <f t="shared" si="4"/>
        <v>No</v>
      </c>
      <c r="Z314" s="21"/>
      <c r="AC314" s="28"/>
    </row>
    <row r="315" spans="1:29">
      <c r="A315" s="8" t="s">
        <v>476</v>
      </c>
      <c r="B315" s="8" t="s">
        <v>477</v>
      </c>
      <c r="C315" s="8" t="s">
        <v>132</v>
      </c>
      <c r="D315" s="185">
        <v>5051</v>
      </c>
      <c r="E315" s="188">
        <v>50051</v>
      </c>
      <c r="F315" s="8" t="s">
        <v>88</v>
      </c>
      <c r="G315" s="8" t="s">
        <v>84</v>
      </c>
      <c r="H315" s="6">
        <v>147725</v>
      </c>
      <c r="I315" s="12">
        <v>61</v>
      </c>
      <c r="J315" s="20">
        <v>2212255</v>
      </c>
      <c r="L315" s="20">
        <v>0</v>
      </c>
      <c r="N315" s="20">
        <v>0</v>
      </c>
      <c r="P315" s="20">
        <v>103652</v>
      </c>
      <c r="R315" s="20">
        <v>0</v>
      </c>
      <c r="T315" s="20">
        <v>141746</v>
      </c>
      <c r="V315" s="29">
        <v>2457653</v>
      </c>
      <c r="X315" s="8" t="str">
        <f t="shared" si="4"/>
        <v>No</v>
      </c>
      <c r="Z315" s="21"/>
      <c r="AC315" s="28"/>
    </row>
    <row r="316" spans="1:29">
      <c r="A316" s="8" t="s">
        <v>4526</v>
      </c>
      <c r="B316" s="8" t="s">
        <v>4527</v>
      </c>
      <c r="C316" s="8" t="s">
        <v>454</v>
      </c>
      <c r="D316" s="185" t="s">
        <v>4528</v>
      </c>
      <c r="E316" s="188" t="s">
        <v>4529</v>
      </c>
      <c r="F316" s="8" t="s">
        <v>125</v>
      </c>
      <c r="G316" s="8" t="s">
        <v>147</v>
      </c>
      <c r="H316" s="6">
        <v>0</v>
      </c>
      <c r="I316" s="12">
        <v>60</v>
      </c>
      <c r="J316" s="20">
        <v>0</v>
      </c>
      <c r="L316" s="20">
        <v>0</v>
      </c>
      <c r="N316" s="20">
        <v>653220</v>
      </c>
      <c r="P316" s="20">
        <v>0</v>
      </c>
      <c r="R316" s="20">
        <v>0</v>
      </c>
      <c r="T316" s="20">
        <v>443380</v>
      </c>
      <c r="V316" s="29">
        <v>1096600</v>
      </c>
      <c r="X316" s="8" t="str">
        <f t="shared" si="4"/>
        <v>No</v>
      </c>
      <c r="Z316" s="21"/>
      <c r="AC316" s="28"/>
    </row>
    <row r="317" spans="1:29">
      <c r="A317" s="8" t="s">
        <v>4573</v>
      </c>
      <c r="B317" s="8" t="s">
        <v>3698</v>
      </c>
      <c r="C317" s="8" t="s">
        <v>454</v>
      </c>
      <c r="D317" s="185">
        <v>8106</v>
      </c>
      <c r="E317" s="188">
        <v>80106</v>
      </c>
      <c r="F317" s="8" t="s">
        <v>125</v>
      </c>
      <c r="G317" s="8" t="s">
        <v>84</v>
      </c>
      <c r="H317" s="6">
        <v>264465</v>
      </c>
      <c r="I317" s="12">
        <v>60</v>
      </c>
      <c r="J317" s="20">
        <v>0</v>
      </c>
      <c r="L317" s="20">
        <v>0</v>
      </c>
      <c r="N317" s="20">
        <v>0</v>
      </c>
      <c r="P317" s="20">
        <v>0</v>
      </c>
      <c r="R317" s="20">
        <v>0</v>
      </c>
      <c r="T317" s="20">
        <v>0</v>
      </c>
      <c r="V317" s="29">
        <v>0</v>
      </c>
      <c r="X317" s="8" t="str">
        <f t="shared" si="4"/>
        <v>No</v>
      </c>
      <c r="Z317" s="21"/>
      <c r="AC317" s="28"/>
    </row>
    <row r="318" spans="1:29">
      <c r="A318" s="8" t="s">
        <v>6532</v>
      </c>
      <c r="B318" s="8" t="s">
        <v>5150</v>
      </c>
      <c r="C318" s="8" t="s">
        <v>120</v>
      </c>
      <c r="D318" s="185" t="s">
        <v>5151</v>
      </c>
      <c r="E318" s="188" t="s">
        <v>5152</v>
      </c>
      <c r="F318" s="8" t="s">
        <v>157</v>
      </c>
      <c r="G318" s="8" t="s">
        <v>147</v>
      </c>
      <c r="H318" s="6">
        <v>0</v>
      </c>
      <c r="I318" s="12">
        <v>60</v>
      </c>
      <c r="J318" s="20">
        <v>12439</v>
      </c>
      <c r="L318" s="20">
        <v>0</v>
      </c>
      <c r="N318" s="20">
        <v>1187190</v>
      </c>
      <c r="P318" s="20">
        <v>365038</v>
      </c>
      <c r="R318" s="20">
        <v>0</v>
      </c>
      <c r="T318" s="20">
        <v>0</v>
      </c>
      <c r="V318" s="29">
        <v>1564667</v>
      </c>
      <c r="X318" s="8" t="str">
        <f t="shared" si="4"/>
        <v>No</v>
      </c>
      <c r="Z318" s="21"/>
      <c r="AC318" s="28"/>
    </row>
    <row r="319" spans="1:29">
      <c r="A319" s="8" t="s">
        <v>4784</v>
      </c>
      <c r="B319" s="8" t="s">
        <v>436</v>
      </c>
      <c r="C319" s="8" t="s">
        <v>274</v>
      </c>
      <c r="D319" s="185">
        <v>4159</v>
      </c>
      <c r="E319" s="188">
        <v>40159</v>
      </c>
      <c r="F319" s="8" t="s">
        <v>88</v>
      </c>
      <c r="G319" s="8" t="s">
        <v>84</v>
      </c>
      <c r="H319" s="6">
        <v>969587</v>
      </c>
      <c r="I319" s="12">
        <v>59</v>
      </c>
      <c r="J319" s="20">
        <v>2851128</v>
      </c>
      <c r="L319" s="20">
        <v>26458</v>
      </c>
      <c r="N319" s="20">
        <v>0</v>
      </c>
      <c r="P319" s="20">
        <v>0</v>
      </c>
      <c r="R319" s="20">
        <v>0</v>
      </c>
      <c r="T319" s="20">
        <v>0</v>
      </c>
      <c r="V319" s="29">
        <v>2877586</v>
      </c>
      <c r="X319" s="8" t="str">
        <f t="shared" si="4"/>
        <v>No</v>
      </c>
      <c r="Z319" s="21"/>
      <c r="AC319" s="28"/>
    </row>
    <row r="320" spans="1:29">
      <c r="A320" s="8" t="s">
        <v>3055</v>
      </c>
      <c r="B320" s="8" t="s">
        <v>6409</v>
      </c>
      <c r="C320" s="8" t="s">
        <v>171</v>
      </c>
      <c r="D320" s="185" t="s">
        <v>3056</v>
      </c>
      <c r="E320" s="188" t="s">
        <v>3057</v>
      </c>
      <c r="F320" s="8" t="s">
        <v>157</v>
      </c>
      <c r="G320" s="8" t="s">
        <v>147</v>
      </c>
      <c r="H320" s="6">
        <v>0</v>
      </c>
      <c r="I320" s="12">
        <v>59</v>
      </c>
      <c r="J320" s="20">
        <v>0</v>
      </c>
      <c r="L320" s="20">
        <v>0</v>
      </c>
      <c r="N320" s="20">
        <v>101275</v>
      </c>
      <c r="P320" s="20">
        <v>0</v>
      </c>
      <c r="R320" s="20">
        <v>0</v>
      </c>
      <c r="T320" s="20">
        <v>1187314</v>
      </c>
      <c r="V320" s="29">
        <v>1288589</v>
      </c>
      <c r="X320" s="8" t="str">
        <f t="shared" si="4"/>
        <v>No</v>
      </c>
      <c r="Z320" s="21"/>
      <c r="AC320" s="28"/>
    </row>
    <row r="321" spans="1:29">
      <c r="A321" s="8" t="s">
        <v>4103</v>
      </c>
      <c r="B321" s="8" t="s">
        <v>4104</v>
      </c>
      <c r="C321" s="8" t="s">
        <v>91</v>
      </c>
      <c r="D321" s="185">
        <v>9144</v>
      </c>
      <c r="E321" s="188">
        <v>90144</v>
      </c>
      <c r="F321" s="8" t="s">
        <v>88</v>
      </c>
      <c r="G321" s="8" t="s">
        <v>84</v>
      </c>
      <c r="H321" s="6">
        <v>615968</v>
      </c>
      <c r="I321" s="12">
        <v>59</v>
      </c>
      <c r="J321" s="20">
        <v>14906715</v>
      </c>
      <c r="L321" s="20">
        <v>10308</v>
      </c>
      <c r="N321" s="20">
        <v>0</v>
      </c>
      <c r="P321" s="20">
        <v>16258</v>
      </c>
      <c r="R321" s="20">
        <v>0</v>
      </c>
      <c r="T321" s="20">
        <v>0</v>
      </c>
      <c r="V321" s="29">
        <v>14933281</v>
      </c>
      <c r="X321" s="8" t="str">
        <f t="shared" si="4"/>
        <v>No</v>
      </c>
      <c r="Z321" s="21"/>
      <c r="AC321" s="28"/>
    </row>
    <row r="322" spans="1:29">
      <c r="A322" s="8" t="s">
        <v>3579</v>
      </c>
      <c r="B322" s="8" t="s">
        <v>3580</v>
      </c>
      <c r="C322" s="8" t="s">
        <v>109</v>
      </c>
      <c r="D322" s="185" t="s">
        <v>3581</v>
      </c>
      <c r="E322" s="188" t="s">
        <v>3582</v>
      </c>
      <c r="F322" s="8" t="s">
        <v>88</v>
      </c>
      <c r="G322" s="8" t="s">
        <v>147</v>
      </c>
      <c r="H322" s="6">
        <v>0</v>
      </c>
      <c r="I322" s="12">
        <v>59</v>
      </c>
      <c r="J322" s="20">
        <v>392025</v>
      </c>
      <c r="L322" s="20">
        <v>0</v>
      </c>
      <c r="N322" s="20">
        <v>1868012</v>
      </c>
      <c r="P322" s="20">
        <v>0</v>
      </c>
      <c r="R322" s="20">
        <v>0</v>
      </c>
      <c r="T322" s="20">
        <v>0</v>
      </c>
      <c r="V322" s="29">
        <v>2260037</v>
      </c>
      <c r="X322" s="8" t="str">
        <f t="shared" si="4"/>
        <v>No</v>
      </c>
      <c r="Z322" s="21"/>
      <c r="AC322" s="28"/>
    </row>
    <row r="323" spans="1:29">
      <c r="A323" s="8" t="s">
        <v>1429</v>
      </c>
      <c r="B323" s="8" t="s">
        <v>1430</v>
      </c>
      <c r="C323" s="8" t="s">
        <v>150</v>
      </c>
      <c r="D323" s="185" t="s">
        <v>1431</v>
      </c>
      <c r="E323" s="188" t="s">
        <v>1432</v>
      </c>
      <c r="F323" s="8" t="s">
        <v>157</v>
      </c>
      <c r="G323" s="8" t="s">
        <v>147</v>
      </c>
      <c r="H323" s="6">
        <v>0</v>
      </c>
      <c r="I323" s="12">
        <v>58</v>
      </c>
      <c r="J323" s="20">
        <v>267205</v>
      </c>
      <c r="L323" s="20">
        <v>0</v>
      </c>
      <c r="N323" s="20">
        <v>607186</v>
      </c>
      <c r="P323" s="20">
        <v>133328</v>
      </c>
      <c r="R323" s="20">
        <v>0</v>
      </c>
      <c r="T323" s="20">
        <v>0</v>
      </c>
      <c r="V323" s="29">
        <v>1007719</v>
      </c>
      <c r="X323" s="8" t="str">
        <f t="shared" ref="X323:X386" si="5">IF(W323&amp;U323&amp;S323&amp;Q323&amp;O323&amp;M323&amp;K323&lt;&gt;"","Yes","No")</f>
        <v>No</v>
      </c>
      <c r="Z323" s="21"/>
      <c r="AC323" s="28"/>
    </row>
    <row r="324" spans="1:29">
      <c r="A324" s="8" t="s">
        <v>591</v>
      </c>
      <c r="B324" s="8" t="s">
        <v>535</v>
      </c>
      <c r="C324" s="8" t="s">
        <v>555</v>
      </c>
      <c r="D324" s="185">
        <v>5059</v>
      </c>
      <c r="E324" s="188">
        <v>50059</v>
      </c>
      <c r="F324" s="8" t="s">
        <v>88</v>
      </c>
      <c r="G324" s="8" t="s">
        <v>84</v>
      </c>
      <c r="H324" s="6">
        <v>161316</v>
      </c>
      <c r="I324" s="12">
        <v>58</v>
      </c>
      <c r="J324" s="20">
        <v>2371135</v>
      </c>
      <c r="L324" s="20">
        <v>1817768</v>
      </c>
      <c r="N324" s="20">
        <v>0</v>
      </c>
      <c r="P324" s="20">
        <v>206777</v>
      </c>
      <c r="R324" s="20">
        <v>0</v>
      </c>
      <c r="T324" s="20">
        <v>62405</v>
      </c>
      <c r="V324" s="29">
        <v>4458085</v>
      </c>
      <c r="X324" s="8" t="str">
        <f t="shared" si="5"/>
        <v>No</v>
      </c>
      <c r="Z324" s="21"/>
      <c r="AC324" s="28"/>
    </row>
    <row r="325" spans="1:29">
      <c r="A325" s="8" t="s">
        <v>5128</v>
      </c>
      <c r="B325" s="8" t="s">
        <v>5129</v>
      </c>
      <c r="C325" s="8" t="s">
        <v>120</v>
      </c>
      <c r="D325" s="185" t="s">
        <v>5130</v>
      </c>
      <c r="E325" s="188" t="s">
        <v>5131</v>
      </c>
      <c r="F325" s="8" t="s">
        <v>543</v>
      </c>
      <c r="G325" s="8" t="s">
        <v>147</v>
      </c>
      <c r="H325" s="6">
        <v>0</v>
      </c>
      <c r="I325" s="12">
        <v>58</v>
      </c>
      <c r="J325" s="20">
        <v>0</v>
      </c>
      <c r="L325" s="20">
        <v>16649</v>
      </c>
      <c r="N325" s="20">
        <v>673466</v>
      </c>
      <c r="P325" s="20">
        <v>142007</v>
      </c>
      <c r="R325" s="20">
        <v>0</v>
      </c>
      <c r="T325" s="20">
        <v>812756</v>
      </c>
      <c r="V325" s="29">
        <v>1644878</v>
      </c>
      <c r="X325" s="8" t="str">
        <f t="shared" si="5"/>
        <v>No</v>
      </c>
      <c r="Z325" s="21"/>
      <c r="AC325" s="28"/>
    </row>
    <row r="326" spans="1:29">
      <c r="A326" s="8" t="s">
        <v>303</v>
      </c>
      <c r="B326" s="8" t="s">
        <v>304</v>
      </c>
      <c r="C326" s="8" t="s">
        <v>213</v>
      </c>
      <c r="D326" s="185" t="s">
        <v>305</v>
      </c>
      <c r="E326" s="188" t="s">
        <v>306</v>
      </c>
      <c r="F326" s="8" t="s">
        <v>157</v>
      </c>
      <c r="G326" s="8" t="s">
        <v>147</v>
      </c>
      <c r="H326" s="6">
        <v>0</v>
      </c>
      <c r="I326" s="12">
        <v>58</v>
      </c>
      <c r="J326" s="20">
        <v>83291</v>
      </c>
      <c r="L326" s="20">
        <v>0</v>
      </c>
      <c r="N326" s="20">
        <v>925819</v>
      </c>
      <c r="P326" s="20">
        <v>0</v>
      </c>
      <c r="R326" s="20">
        <v>0</v>
      </c>
      <c r="T326" s="20">
        <v>0</v>
      </c>
      <c r="V326" s="29">
        <v>1009110</v>
      </c>
      <c r="X326" s="8" t="str">
        <f t="shared" si="5"/>
        <v>No</v>
      </c>
      <c r="Z326" s="21"/>
      <c r="AC326" s="28"/>
    </row>
    <row r="327" spans="1:29">
      <c r="A327" s="8" t="s">
        <v>2773</v>
      </c>
      <c r="B327" s="8" t="s">
        <v>2774</v>
      </c>
      <c r="C327" s="8" t="s">
        <v>124</v>
      </c>
      <c r="D327" s="185">
        <v>6024</v>
      </c>
      <c r="E327" s="188">
        <v>60024</v>
      </c>
      <c r="F327" s="8" t="s">
        <v>83</v>
      </c>
      <c r="G327" s="8" t="s">
        <v>84</v>
      </c>
      <c r="H327" s="6">
        <v>298317</v>
      </c>
      <c r="I327" s="12">
        <v>58</v>
      </c>
      <c r="J327" s="20">
        <v>9190373</v>
      </c>
      <c r="L327" s="20">
        <v>5430200</v>
      </c>
      <c r="N327" s="20">
        <v>0</v>
      </c>
      <c r="P327" s="20">
        <v>63524</v>
      </c>
      <c r="R327" s="20">
        <v>0</v>
      </c>
      <c r="T327" s="20">
        <v>172119</v>
      </c>
      <c r="V327" s="29">
        <v>14856216</v>
      </c>
      <c r="X327" s="8" t="str">
        <f t="shared" si="5"/>
        <v>No</v>
      </c>
      <c r="Z327" s="21"/>
      <c r="AC327" s="28"/>
    </row>
    <row r="328" spans="1:29">
      <c r="A328" s="8" t="s">
        <v>3673</v>
      </c>
      <c r="B328" s="8" t="s">
        <v>444</v>
      </c>
      <c r="C328" s="8" t="s">
        <v>103</v>
      </c>
      <c r="D328" s="185">
        <v>4094</v>
      </c>
      <c r="E328" s="188">
        <v>40094</v>
      </c>
      <c r="F328" s="8" t="s">
        <v>138</v>
      </c>
      <c r="G328" s="8" t="s">
        <v>84</v>
      </c>
      <c r="H328" s="6">
        <v>2148346</v>
      </c>
      <c r="I328" s="12">
        <v>58</v>
      </c>
      <c r="J328" s="20">
        <v>12982209</v>
      </c>
      <c r="L328" s="20">
        <v>0</v>
      </c>
      <c r="N328" s="20">
        <v>0</v>
      </c>
      <c r="P328" s="20">
        <v>0</v>
      </c>
      <c r="R328" s="20">
        <v>0</v>
      </c>
      <c r="T328" s="20">
        <v>0</v>
      </c>
      <c r="V328" s="29">
        <v>12982209</v>
      </c>
      <c r="X328" s="8" t="str">
        <f t="shared" si="5"/>
        <v>No</v>
      </c>
      <c r="Z328" s="21"/>
      <c r="AC328" s="28"/>
    </row>
    <row r="329" spans="1:29">
      <c r="A329" s="8" t="s">
        <v>2772</v>
      </c>
      <c r="B329" s="8" t="s">
        <v>1132</v>
      </c>
      <c r="C329" s="8" t="s">
        <v>129</v>
      </c>
      <c r="D329" s="185">
        <v>4180</v>
      </c>
      <c r="E329" s="188">
        <v>40180</v>
      </c>
      <c r="F329" s="8" t="s">
        <v>214</v>
      </c>
      <c r="G329" s="8" t="s">
        <v>84</v>
      </c>
      <c r="H329" s="6">
        <v>128754</v>
      </c>
      <c r="I329" s="12">
        <v>58</v>
      </c>
      <c r="J329" s="20">
        <v>0</v>
      </c>
      <c r="L329" s="20">
        <v>0</v>
      </c>
      <c r="N329" s="20">
        <v>0</v>
      </c>
      <c r="P329" s="20">
        <v>0</v>
      </c>
      <c r="R329" s="20">
        <v>0</v>
      </c>
      <c r="T329" s="20">
        <v>0</v>
      </c>
      <c r="V329" s="29">
        <v>0</v>
      </c>
      <c r="X329" s="8" t="str">
        <f t="shared" si="5"/>
        <v>No</v>
      </c>
      <c r="Z329" s="21"/>
      <c r="AC329" s="28"/>
    </row>
    <row r="330" spans="1:29">
      <c r="A330" s="8" t="s">
        <v>4761</v>
      </c>
      <c r="B330" s="8" t="s">
        <v>4762</v>
      </c>
      <c r="C330" s="8" t="s">
        <v>82</v>
      </c>
      <c r="D330" s="185">
        <v>2161</v>
      </c>
      <c r="E330" s="188">
        <v>20161</v>
      </c>
      <c r="F330" s="8" t="s">
        <v>113</v>
      </c>
      <c r="G330" s="8" t="s">
        <v>84</v>
      </c>
      <c r="H330" s="6">
        <v>18351295</v>
      </c>
      <c r="I330" s="12">
        <v>57</v>
      </c>
      <c r="J330" s="20">
        <v>0</v>
      </c>
      <c r="L330" s="20">
        <v>0</v>
      </c>
      <c r="N330" s="20">
        <v>0</v>
      </c>
      <c r="P330" s="20">
        <v>0</v>
      </c>
      <c r="R330" s="20">
        <v>0</v>
      </c>
      <c r="T330" s="20">
        <v>0</v>
      </c>
      <c r="V330" s="29">
        <v>0</v>
      </c>
      <c r="X330" s="8" t="str">
        <f t="shared" si="5"/>
        <v>No</v>
      </c>
      <c r="Z330" s="21"/>
      <c r="AC330" s="28"/>
    </row>
    <row r="331" spans="1:29">
      <c r="A331" s="8" t="s">
        <v>4099</v>
      </c>
      <c r="B331" s="8" t="s">
        <v>86</v>
      </c>
      <c r="C331" s="8" t="s">
        <v>87</v>
      </c>
      <c r="D331" s="185">
        <v>5</v>
      </c>
      <c r="E331" s="188">
        <v>5</v>
      </c>
      <c r="F331" s="8" t="s">
        <v>83</v>
      </c>
      <c r="G331" s="8" t="s">
        <v>84</v>
      </c>
      <c r="H331" s="6">
        <v>3059393</v>
      </c>
      <c r="I331" s="12">
        <v>57</v>
      </c>
      <c r="J331" s="20">
        <v>1022774</v>
      </c>
      <c r="L331" s="20">
        <v>0</v>
      </c>
      <c r="N331" s="20">
        <v>0</v>
      </c>
      <c r="P331" s="20">
        <v>32884</v>
      </c>
      <c r="R331" s="20">
        <v>165234</v>
      </c>
      <c r="T331" s="20">
        <v>0</v>
      </c>
      <c r="V331" s="29">
        <v>1220892</v>
      </c>
      <c r="X331" s="8" t="str">
        <f t="shared" si="5"/>
        <v>No</v>
      </c>
      <c r="Z331" s="21"/>
      <c r="AC331" s="28"/>
    </row>
    <row r="332" spans="1:29">
      <c r="A332" s="8" t="s">
        <v>291</v>
      </c>
      <c r="B332" s="8" t="s">
        <v>292</v>
      </c>
      <c r="C332" s="8" t="s">
        <v>288</v>
      </c>
      <c r="D332" s="185">
        <v>3078</v>
      </c>
      <c r="E332" s="188">
        <v>30078</v>
      </c>
      <c r="F332" s="8" t="s">
        <v>125</v>
      </c>
      <c r="G332" s="8" t="s">
        <v>84</v>
      </c>
      <c r="H332" s="6">
        <v>1733853</v>
      </c>
      <c r="I332" s="12">
        <v>57</v>
      </c>
      <c r="J332" s="20">
        <v>383521</v>
      </c>
      <c r="L332" s="20">
        <v>0</v>
      </c>
      <c r="N332" s="20">
        <v>0</v>
      </c>
      <c r="P332" s="20">
        <v>0</v>
      </c>
      <c r="R332" s="20">
        <v>0</v>
      </c>
      <c r="T332" s="20">
        <v>0</v>
      </c>
      <c r="V332" s="29">
        <v>383521</v>
      </c>
      <c r="X332" s="8" t="str">
        <f t="shared" si="5"/>
        <v>No</v>
      </c>
      <c r="Z332" s="21"/>
      <c r="AC332" s="28"/>
    </row>
    <row r="333" spans="1:29">
      <c r="A333" s="8" t="s">
        <v>2835</v>
      </c>
      <c r="B333" s="8" t="s">
        <v>2836</v>
      </c>
      <c r="C333" s="8" t="s">
        <v>210</v>
      </c>
      <c r="D333" s="185" t="s">
        <v>2837</v>
      </c>
      <c r="E333" s="188" t="s">
        <v>2838</v>
      </c>
      <c r="F333" s="8" t="s">
        <v>157</v>
      </c>
      <c r="G333" s="8" t="s">
        <v>147</v>
      </c>
      <c r="H333" s="6">
        <v>0</v>
      </c>
      <c r="I333" s="12">
        <v>57</v>
      </c>
      <c r="J333" s="20">
        <v>0</v>
      </c>
      <c r="L333" s="20">
        <v>0</v>
      </c>
      <c r="N333" s="20">
        <v>1363760</v>
      </c>
      <c r="P333" s="20">
        <v>299102</v>
      </c>
      <c r="R333" s="20">
        <v>0</v>
      </c>
      <c r="T333" s="20">
        <v>192825</v>
      </c>
      <c r="V333" s="29">
        <v>1855687</v>
      </c>
      <c r="X333" s="8" t="str">
        <f t="shared" si="5"/>
        <v>No</v>
      </c>
      <c r="Z333" s="21"/>
      <c r="AC333" s="28"/>
    </row>
    <row r="334" spans="1:29">
      <c r="A334" s="8" t="s">
        <v>3542</v>
      </c>
      <c r="B334" s="8" t="s">
        <v>287</v>
      </c>
      <c r="C334" s="8" t="s">
        <v>109</v>
      </c>
      <c r="D334" s="185" t="s">
        <v>3543</v>
      </c>
      <c r="E334" s="188" t="s">
        <v>3544</v>
      </c>
      <c r="F334" s="8" t="s">
        <v>157</v>
      </c>
      <c r="G334" s="8" t="s">
        <v>147</v>
      </c>
      <c r="H334" s="6">
        <v>0</v>
      </c>
      <c r="I334" s="12">
        <v>56</v>
      </c>
      <c r="J334" s="20">
        <v>245957</v>
      </c>
      <c r="L334" s="20">
        <v>0</v>
      </c>
      <c r="N334" s="20">
        <v>838000</v>
      </c>
      <c r="P334" s="20">
        <v>36000</v>
      </c>
      <c r="R334" s="20">
        <v>0</v>
      </c>
      <c r="T334" s="20">
        <v>0</v>
      </c>
      <c r="V334" s="29">
        <v>1119957</v>
      </c>
      <c r="X334" s="8" t="str">
        <f t="shared" si="5"/>
        <v>No</v>
      </c>
      <c r="Z334" s="21"/>
      <c r="AC334" s="28"/>
    </row>
    <row r="335" spans="1:29">
      <c r="A335" s="8" t="s">
        <v>1807</v>
      </c>
      <c r="B335" s="8" t="s">
        <v>1808</v>
      </c>
      <c r="C335" s="8" t="s">
        <v>91</v>
      </c>
      <c r="D335" s="185">
        <v>9173</v>
      </c>
      <c r="E335" s="188">
        <v>90173</v>
      </c>
      <c r="F335" s="8" t="s">
        <v>88</v>
      </c>
      <c r="G335" s="8" t="s">
        <v>84</v>
      </c>
      <c r="H335" s="6">
        <v>136969</v>
      </c>
      <c r="I335" s="12">
        <v>56</v>
      </c>
      <c r="J335" s="20">
        <v>3006876</v>
      </c>
      <c r="L335" s="20">
        <v>0</v>
      </c>
      <c r="N335" s="20">
        <v>502309</v>
      </c>
      <c r="P335" s="20">
        <v>0</v>
      </c>
      <c r="R335" s="20">
        <v>1287502</v>
      </c>
      <c r="T335" s="20">
        <v>0</v>
      </c>
      <c r="V335" s="29">
        <v>4796687</v>
      </c>
      <c r="X335" s="8" t="str">
        <f t="shared" si="5"/>
        <v>No</v>
      </c>
      <c r="Z335" s="21"/>
      <c r="AC335" s="28"/>
    </row>
    <row r="336" spans="1:29">
      <c r="A336" s="8" t="s">
        <v>724</v>
      </c>
      <c r="B336" s="8" t="s">
        <v>725</v>
      </c>
      <c r="C336" s="8" t="s">
        <v>265</v>
      </c>
      <c r="D336" s="185">
        <v>7049</v>
      </c>
      <c r="E336" s="188">
        <v>70049</v>
      </c>
      <c r="F336" s="8" t="s">
        <v>157</v>
      </c>
      <c r="G336" s="8" t="s">
        <v>84</v>
      </c>
      <c r="H336" s="6">
        <v>280051</v>
      </c>
      <c r="I336" s="12">
        <v>56</v>
      </c>
      <c r="J336" s="20">
        <v>0</v>
      </c>
      <c r="L336" s="20">
        <v>0</v>
      </c>
      <c r="N336" s="20">
        <v>822060</v>
      </c>
      <c r="P336" s="20">
        <v>0</v>
      </c>
      <c r="R336" s="20">
        <v>0</v>
      </c>
      <c r="T336" s="20">
        <v>0</v>
      </c>
      <c r="V336" s="29">
        <v>822060</v>
      </c>
      <c r="X336" s="8" t="str">
        <f t="shared" si="5"/>
        <v>No</v>
      </c>
      <c r="Z336" s="21"/>
      <c r="AC336" s="28"/>
    </row>
    <row r="337" spans="1:29">
      <c r="A337" s="8" t="s">
        <v>2074</v>
      </c>
      <c r="B337" s="8" t="s">
        <v>1329</v>
      </c>
      <c r="C337" s="8" t="s">
        <v>39</v>
      </c>
      <c r="D337" s="185">
        <v>9233</v>
      </c>
      <c r="E337" s="188">
        <v>90233</v>
      </c>
      <c r="F337" s="8" t="s">
        <v>88</v>
      </c>
      <c r="G337" s="8" t="s">
        <v>84</v>
      </c>
      <c r="H337" s="6">
        <v>135267</v>
      </c>
      <c r="I337" s="12">
        <v>55</v>
      </c>
      <c r="J337" s="20">
        <v>1338592</v>
      </c>
      <c r="L337" s="20">
        <v>0</v>
      </c>
      <c r="N337" s="20">
        <v>1020911</v>
      </c>
      <c r="P337" s="20">
        <v>17859</v>
      </c>
      <c r="R337" s="20">
        <v>0</v>
      </c>
      <c r="T337" s="20">
        <v>0</v>
      </c>
      <c r="V337" s="29">
        <v>2377362</v>
      </c>
      <c r="X337" s="8" t="str">
        <f t="shared" si="5"/>
        <v>No</v>
      </c>
      <c r="Z337" s="21"/>
      <c r="AC337" s="28"/>
    </row>
    <row r="338" spans="1:29">
      <c r="A338" s="8" t="s">
        <v>1850</v>
      </c>
      <c r="B338" s="8" t="s">
        <v>1851</v>
      </c>
      <c r="C338" s="8" t="s">
        <v>265</v>
      </c>
      <c r="D338" s="185" t="s">
        <v>1852</v>
      </c>
      <c r="E338" s="188" t="s">
        <v>1853</v>
      </c>
      <c r="F338" s="8" t="s">
        <v>157</v>
      </c>
      <c r="G338" s="8" t="s">
        <v>147</v>
      </c>
      <c r="H338" s="6">
        <v>0</v>
      </c>
      <c r="I338" s="12">
        <v>55</v>
      </c>
      <c r="J338" s="20">
        <v>0</v>
      </c>
      <c r="L338" s="20">
        <v>0</v>
      </c>
      <c r="N338" s="20">
        <v>692524</v>
      </c>
      <c r="P338" s="20">
        <v>0</v>
      </c>
      <c r="R338" s="20">
        <v>0</v>
      </c>
      <c r="T338" s="20">
        <v>0</v>
      </c>
      <c r="V338" s="29">
        <v>692524</v>
      </c>
      <c r="X338" s="8" t="str">
        <f t="shared" si="5"/>
        <v>No</v>
      </c>
      <c r="Z338" s="21"/>
      <c r="AC338" s="28"/>
    </row>
    <row r="339" spans="1:29">
      <c r="A339" s="8" t="s">
        <v>1456</v>
      </c>
      <c r="B339" s="8" t="s">
        <v>1457</v>
      </c>
      <c r="C339" s="8" t="s">
        <v>150</v>
      </c>
      <c r="D339" s="185" t="s">
        <v>1458</v>
      </c>
      <c r="E339" s="188" t="s">
        <v>1459</v>
      </c>
      <c r="F339" s="8" t="s">
        <v>157</v>
      </c>
      <c r="G339" s="8" t="s">
        <v>147</v>
      </c>
      <c r="H339" s="6">
        <v>0</v>
      </c>
      <c r="I339" s="12">
        <v>55</v>
      </c>
      <c r="J339" s="20">
        <v>225064</v>
      </c>
      <c r="L339" s="20">
        <v>0</v>
      </c>
      <c r="N339" s="20">
        <v>890151</v>
      </c>
      <c r="P339" s="20">
        <v>0</v>
      </c>
      <c r="R339" s="20">
        <v>0</v>
      </c>
      <c r="T339" s="20">
        <v>0</v>
      </c>
      <c r="V339" s="29">
        <v>1115215</v>
      </c>
      <c r="X339" s="8" t="str">
        <f t="shared" si="5"/>
        <v>No</v>
      </c>
      <c r="Z339" s="21"/>
      <c r="AC339" s="28"/>
    </row>
    <row r="340" spans="1:29">
      <c r="A340" s="8" t="s">
        <v>4813</v>
      </c>
      <c r="B340" s="8" t="s">
        <v>4814</v>
      </c>
      <c r="C340" s="8" t="s">
        <v>42</v>
      </c>
      <c r="D340" s="185">
        <v>2003</v>
      </c>
      <c r="E340" s="188">
        <v>20003</v>
      </c>
      <c r="F340" s="8" t="s">
        <v>83</v>
      </c>
      <c r="G340" s="8" t="s">
        <v>84</v>
      </c>
      <c r="H340" s="6">
        <v>158084</v>
      </c>
      <c r="I340" s="12">
        <v>55</v>
      </c>
      <c r="J340" s="20">
        <v>4964521</v>
      </c>
      <c r="L340" s="20">
        <v>0</v>
      </c>
      <c r="N340" s="20">
        <v>13500</v>
      </c>
      <c r="P340" s="20">
        <v>55391</v>
      </c>
      <c r="R340" s="20">
        <v>0</v>
      </c>
      <c r="T340" s="20">
        <v>0</v>
      </c>
      <c r="V340" s="29">
        <v>5033412</v>
      </c>
      <c r="X340" s="8" t="str">
        <f t="shared" si="5"/>
        <v>No</v>
      </c>
      <c r="Z340" s="21"/>
      <c r="AC340" s="28"/>
    </row>
    <row r="341" spans="1:29">
      <c r="A341" s="8" t="s">
        <v>4763</v>
      </c>
      <c r="B341" s="8" t="s">
        <v>207</v>
      </c>
      <c r="C341" s="8" t="s">
        <v>82</v>
      </c>
      <c r="D341" s="185">
        <v>2163</v>
      </c>
      <c r="E341" s="188">
        <v>20163</v>
      </c>
      <c r="F341" s="8" t="s">
        <v>113</v>
      </c>
      <c r="G341" s="8" t="s">
        <v>84</v>
      </c>
      <c r="H341" s="6">
        <v>18351295</v>
      </c>
      <c r="I341" s="12">
        <v>54</v>
      </c>
      <c r="J341" s="20">
        <v>0</v>
      </c>
      <c r="L341" s="20">
        <v>0</v>
      </c>
      <c r="N341" s="20">
        <v>0</v>
      </c>
      <c r="P341" s="20">
        <v>0</v>
      </c>
      <c r="R341" s="20">
        <v>0</v>
      </c>
      <c r="T341" s="20">
        <v>0</v>
      </c>
      <c r="V341" s="29">
        <v>0</v>
      </c>
      <c r="X341" s="8" t="str">
        <f t="shared" si="5"/>
        <v>No</v>
      </c>
      <c r="Z341" s="21"/>
      <c r="AC341" s="28"/>
    </row>
    <row r="342" spans="1:29">
      <c r="A342" s="8" t="s">
        <v>4753</v>
      </c>
      <c r="B342" s="8" t="s">
        <v>4301</v>
      </c>
      <c r="C342" s="8" t="s">
        <v>109</v>
      </c>
      <c r="D342" s="185">
        <v>4191</v>
      </c>
      <c r="E342" s="188">
        <v>40191</v>
      </c>
      <c r="F342" s="8" t="s">
        <v>88</v>
      </c>
      <c r="G342" s="8" t="s">
        <v>84</v>
      </c>
      <c r="H342" s="6">
        <v>73467</v>
      </c>
      <c r="I342" s="12">
        <v>54</v>
      </c>
      <c r="J342" s="20">
        <v>1071099</v>
      </c>
      <c r="L342" s="20">
        <v>0</v>
      </c>
      <c r="N342" s="20">
        <v>0</v>
      </c>
      <c r="P342" s="20">
        <v>0</v>
      </c>
      <c r="R342" s="20">
        <v>0</v>
      </c>
      <c r="T342" s="20">
        <v>0</v>
      </c>
      <c r="V342" s="29">
        <v>1071099</v>
      </c>
      <c r="X342" s="8" t="str">
        <f t="shared" si="5"/>
        <v>No</v>
      </c>
      <c r="Z342" s="21"/>
      <c r="AC342" s="28"/>
    </row>
    <row r="343" spans="1:29">
      <c r="A343" s="8" t="s">
        <v>1974</v>
      </c>
      <c r="B343" s="8" t="s">
        <v>1975</v>
      </c>
      <c r="C343" s="8" t="s">
        <v>91</v>
      </c>
      <c r="D343" s="185">
        <v>9205</v>
      </c>
      <c r="E343" s="188">
        <v>90205</v>
      </c>
      <c r="F343" s="8" t="s">
        <v>83</v>
      </c>
      <c r="G343" s="8" t="s">
        <v>84</v>
      </c>
      <c r="H343" s="6">
        <v>1723634</v>
      </c>
      <c r="I343" s="12">
        <v>54</v>
      </c>
      <c r="J343" s="20">
        <v>1140079</v>
      </c>
      <c r="L343" s="20">
        <v>0</v>
      </c>
      <c r="N343" s="20">
        <v>0</v>
      </c>
      <c r="P343" s="20">
        <v>0</v>
      </c>
      <c r="R343" s="20">
        <v>0</v>
      </c>
      <c r="T343" s="20">
        <v>0</v>
      </c>
      <c r="V343" s="29">
        <v>1140079</v>
      </c>
      <c r="X343" s="8" t="str">
        <f t="shared" si="5"/>
        <v>No</v>
      </c>
      <c r="Z343" s="21"/>
      <c r="AC343" s="28"/>
    </row>
    <row r="344" spans="1:29">
      <c r="A344" s="8" t="s">
        <v>1465</v>
      </c>
      <c r="B344" s="8" t="s">
        <v>1466</v>
      </c>
      <c r="C344" s="8" t="s">
        <v>154</v>
      </c>
      <c r="D344" s="185">
        <v>4141</v>
      </c>
      <c r="E344" s="188">
        <v>40141</v>
      </c>
      <c r="F344" s="8" t="s">
        <v>88</v>
      </c>
      <c r="G344" s="8" t="s">
        <v>84</v>
      </c>
      <c r="H344" s="6">
        <v>549777</v>
      </c>
      <c r="I344" s="12">
        <v>54</v>
      </c>
      <c r="J344" s="20">
        <v>3051731</v>
      </c>
      <c r="L344" s="20">
        <v>11084383</v>
      </c>
      <c r="N344" s="20">
        <v>191317</v>
      </c>
      <c r="P344" s="20">
        <v>39281</v>
      </c>
      <c r="R344" s="20">
        <v>0</v>
      </c>
      <c r="T344" s="20">
        <v>0</v>
      </c>
      <c r="V344" s="29">
        <v>14366712</v>
      </c>
      <c r="X344" s="8" t="str">
        <f t="shared" si="5"/>
        <v>No</v>
      </c>
      <c r="Z344" s="21"/>
      <c r="AC344" s="28"/>
    </row>
    <row r="345" spans="1:29">
      <c r="A345" s="8" t="s">
        <v>1854</v>
      </c>
      <c r="B345" s="8" t="s">
        <v>1855</v>
      </c>
      <c r="C345" s="8" t="s">
        <v>265</v>
      </c>
      <c r="D345" s="185" t="s">
        <v>1856</v>
      </c>
      <c r="E345" s="188" t="s">
        <v>1857</v>
      </c>
      <c r="F345" s="8" t="s">
        <v>88</v>
      </c>
      <c r="G345" s="8" t="s">
        <v>147</v>
      </c>
      <c r="H345" s="6">
        <v>0</v>
      </c>
      <c r="I345" s="12">
        <v>54</v>
      </c>
      <c r="J345" s="20">
        <v>0</v>
      </c>
      <c r="L345" s="20">
        <v>478771</v>
      </c>
      <c r="N345" s="20">
        <v>606163</v>
      </c>
      <c r="P345" s="20">
        <v>0</v>
      </c>
      <c r="R345" s="20">
        <v>0</v>
      </c>
      <c r="T345" s="20">
        <v>0</v>
      </c>
      <c r="V345" s="29">
        <v>1084934</v>
      </c>
      <c r="X345" s="8" t="str">
        <f t="shared" si="5"/>
        <v>No</v>
      </c>
      <c r="Z345" s="21"/>
      <c r="AC345" s="28"/>
    </row>
    <row r="346" spans="1:29">
      <c r="A346" s="8" t="s">
        <v>922</v>
      </c>
      <c r="B346" s="8" t="s">
        <v>923</v>
      </c>
      <c r="C346" s="8" t="s">
        <v>129</v>
      </c>
      <c r="D346" s="185" t="s">
        <v>924</v>
      </c>
      <c r="E346" s="188" t="s">
        <v>925</v>
      </c>
      <c r="F346" s="8" t="s">
        <v>83</v>
      </c>
      <c r="G346" s="8" t="s">
        <v>147</v>
      </c>
      <c r="H346" s="6">
        <v>0</v>
      </c>
      <c r="I346" s="12">
        <v>54</v>
      </c>
      <c r="J346" s="20">
        <v>0</v>
      </c>
      <c r="L346" s="20">
        <v>0</v>
      </c>
      <c r="N346" s="20">
        <v>2380695</v>
      </c>
      <c r="P346" s="20">
        <v>569378</v>
      </c>
      <c r="R346" s="20">
        <v>0</v>
      </c>
      <c r="T346" s="20">
        <v>0</v>
      </c>
      <c r="V346" s="29">
        <v>2950073</v>
      </c>
      <c r="X346" s="8" t="str">
        <f t="shared" si="5"/>
        <v>No</v>
      </c>
      <c r="Z346" s="21"/>
      <c r="AC346" s="28"/>
    </row>
    <row r="347" spans="1:29">
      <c r="A347" s="8" t="s">
        <v>459</v>
      </c>
      <c r="B347" s="8" t="s">
        <v>460</v>
      </c>
      <c r="C347" s="8" t="s">
        <v>288</v>
      </c>
      <c r="D347" s="185">
        <v>3012</v>
      </c>
      <c r="E347" s="188">
        <v>30012</v>
      </c>
      <c r="F347" s="8" t="s">
        <v>88</v>
      </c>
      <c r="G347" s="8" t="s">
        <v>84</v>
      </c>
      <c r="H347" s="6">
        <v>69014</v>
      </c>
      <c r="I347" s="12">
        <v>53</v>
      </c>
      <c r="J347" s="20">
        <v>1780328</v>
      </c>
      <c r="L347" s="20">
        <v>14282</v>
      </c>
      <c r="N347" s="20">
        <v>0</v>
      </c>
      <c r="P347" s="20">
        <v>632019</v>
      </c>
      <c r="R347" s="20">
        <v>0</v>
      </c>
      <c r="T347" s="20">
        <v>0</v>
      </c>
      <c r="V347" s="29">
        <v>2426629</v>
      </c>
      <c r="X347" s="8" t="str">
        <f t="shared" si="5"/>
        <v>No</v>
      </c>
      <c r="Z347" s="21"/>
      <c r="AC347" s="28"/>
    </row>
    <row r="348" spans="1:29">
      <c r="A348" s="8" t="s">
        <v>3366</v>
      </c>
      <c r="B348" s="8" t="s">
        <v>3367</v>
      </c>
      <c r="C348" s="8" t="s">
        <v>46</v>
      </c>
      <c r="D348" s="185">
        <v>5028</v>
      </c>
      <c r="E348" s="188">
        <v>50028</v>
      </c>
      <c r="F348" s="8" t="s">
        <v>88</v>
      </c>
      <c r="G348" s="8" t="s">
        <v>84</v>
      </c>
      <c r="H348" s="6">
        <v>110621</v>
      </c>
      <c r="I348" s="12">
        <v>53</v>
      </c>
      <c r="J348" s="20">
        <v>0</v>
      </c>
      <c r="L348" s="20">
        <v>0</v>
      </c>
      <c r="N348" s="20">
        <v>0</v>
      </c>
      <c r="P348" s="20">
        <v>0</v>
      </c>
      <c r="R348" s="20">
        <v>0</v>
      </c>
      <c r="T348" s="20">
        <v>0</v>
      </c>
      <c r="V348" s="29">
        <v>0</v>
      </c>
      <c r="X348" s="8" t="str">
        <f t="shared" si="5"/>
        <v>No</v>
      </c>
      <c r="Z348" s="21"/>
      <c r="AC348" s="28"/>
    </row>
    <row r="349" spans="1:29">
      <c r="A349" s="8" t="s">
        <v>5295</v>
      </c>
      <c r="B349" s="8" t="s">
        <v>1266</v>
      </c>
      <c r="C349" s="8" t="s">
        <v>141</v>
      </c>
      <c r="D349" s="185">
        <v>3007</v>
      </c>
      <c r="E349" s="188">
        <v>30007</v>
      </c>
      <c r="F349" s="8" t="s">
        <v>543</v>
      </c>
      <c r="G349" s="8" t="s">
        <v>84</v>
      </c>
      <c r="H349" s="6">
        <v>210111</v>
      </c>
      <c r="I349" s="12">
        <v>53</v>
      </c>
      <c r="J349" s="20">
        <v>3402419</v>
      </c>
      <c r="L349" s="20">
        <v>190707</v>
      </c>
      <c r="N349" s="20">
        <v>319464</v>
      </c>
      <c r="P349" s="20">
        <v>0</v>
      </c>
      <c r="R349" s="20">
        <v>0</v>
      </c>
      <c r="T349" s="20">
        <v>0</v>
      </c>
      <c r="V349" s="29">
        <v>3912590</v>
      </c>
      <c r="X349" s="8" t="str">
        <f t="shared" si="5"/>
        <v>No</v>
      </c>
      <c r="Z349" s="21"/>
      <c r="AC349" s="28"/>
    </row>
    <row r="350" spans="1:29">
      <c r="A350" s="8" t="s">
        <v>135</v>
      </c>
      <c r="B350" s="8" t="s">
        <v>136</v>
      </c>
      <c r="C350" s="8" t="s">
        <v>137</v>
      </c>
      <c r="D350" s="185">
        <v>3112</v>
      </c>
      <c r="E350" s="188">
        <v>30112</v>
      </c>
      <c r="F350" s="8" t="s">
        <v>138</v>
      </c>
      <c r="G350" s="8" t="s">
        <v>84</v>
      </c>
      <c r="H350" s="6">
        <v>4586770</v>
      </c>
      <c r="I350" s="12">
        <v>53</v>
      </c>
      <c r="J350" s="20">
        <v>0</v>
      </c>
      <c r="L350" s="20">
        <v>0</v>
      </c>
      <c r="N350" s="20">
        <v>0</v>
      </c>
      <c r="P350" s="20">
        <v>0</v>
      </c>
      <c r="R350" s="20">
        <v>0</v>
      </c>
      <c r="T350" s="20">
        <v>0</v>
      </c>
      <c r="V350" s="29">
        <v>0</v>
      </c>
      <c r="X350" s="8" t="str">
        <f t="shared" si="5"/>
        <v>No</v>
      </c>
      <c r="Z350" s="21"/>
      <c r="AC350" s="28"/>
    </row>
    <row r="351" spans="1:29">
      <c r="A351" s="8" t="s">
        <v>4869</v>
      </c>
      <c r="B351" s="8" t="s">
        <v>4870</v>
      </c>
      <c r="C351" s="8" t="s">
        <v>87</v>
      </c>
      <c r="D351" s="185" t="s">
        <v>4871</v>
      </c>
      <c r="E351" s="188" t="s">
        <v>4872</v>
      </c>
      <c r="F351" s="8" t="s">
        <v>83</v>
      </c>
      <c r="G351" s="8" t="s">
        <v>147</v>
      </c>
      <c r="H351" s="6">
        <v>0</v>
      </c>
      <c r="I351" s="12">
        <v>53</v>
      </c>
      <c r="J351" s="20">
        <v>0</v>
      </c>
      <c r="L351" s="20">
        <v>0</v>
      </c>
      <c r="N351" s="20">
        <v>479525</v>
      </c>
      <c r="P351" s="20">
        <v>0</v>
      </c>
      <c r="R351" s="20">
        <v>0</v>
      </c>
      <c r="T351" s="20">
        <v>0</v>
      </c>
      <c r="V351" s="29">
        <v>479525</v>
      </c>
      <c r="X351" s="8" t="str">
        <f t="shared" si="5"/>
        <v>No</v>
      </c>
      <c r="Z351" s="21"/>
      <c r="AC351" s="28"/>
    </row>
    <row r="352" spans="1:29">
      <c r="A352" s="8" t="s">
        <v>4809</v>
      </c>
      <c r="B352" s="8" t="s">
        <v>4810</v>
      </c>
      <c r="C352" s="8" t="s">
        <v>120</v>
      </c>
      <c r="D352" s="185">
        <v>6102</v>
      </c>
      <c r="E352" s="188">
        <v>60102</v>
      </c>
      <c r="F352" s="8" t="s">
        <v>88</v>
      </c>
      <c r="G352" s="8" t="s">
        <v>84</v>
      </c>
      <c r="H352" s="6">
        <v>92984</v>
      </c>
      <c r="I352" s="12">
        <v>53</v>
      </c>
      <c r="J352" s="20">
        <v>1447418</v>
      </c>
      <c r="L352" s="20">
        <v>0</v>
      </c>
      <c r="N352" s="20">
        <v>940226</v>
      </c>
      <c r="P352" s="20">
        <v>83654</v>
      </c>
      <c r="R352" s="20">
        <v>259834</v>
      </c>
      <c r="T352" s="20">
        <v>216983</v>
      </c>
      <c r="V352" s="29">
        <v>2948115</v>
      </c>
      <c r="X352" s="8" t="str">
        <f t="shared" si="5"/>
        <v>No</v>
      </c>
      <c r="Z352" s="21"/>
      <c r="AC352" s="28"/>
    </row>
    <row r="353" spans="1:29">
      <c r="A353" s="8" t="s">
        <v>6533</v>
      </c>
      <c r="B353" s="8" t="s">
        <v>3977</v>
      </c>
      <c r="C353" s="8" t="s">
        <v>288</v>
      </c>
      <c r="D353" s="185">
        <v>2169</v>
      </c>
      <c r="E353" s="188">
        <v>20169</v>
      </c>
      <c r="F353" s="8" t="s">
        <v>113</v>
      </c>
      <c r="G353" s="8" t="s">
        <v>84</v>
      </c>
      <c r="H353" s="6">
        <v>18351295</v>
      </c>
      <c r="I353" s="12">
        <v>52</v>
      </c>
      <c r="J353" s="20">
        <v>0</v>
      </c>
      <c r="L353" s="20">
        <v>0</v>
      </c>
      <c r="N353" s="20">
        <v>0</v>
      </c>
      <c r="P353" s="20">
        <v>0</v>
      </c>
      <c r="R353" s="20">
        <v>0</v>
      </c>
      <c r="T353" s="20">
        <v>0</v>
      </c>
      <c r="V353" s="29">
        <v>0</v>
      </c>
      <c r="X353" s="8" t="str">
        <f t="shared" si="5"/>
        <v>No</v>
      </c>
      <c r="Z353" s="21"/>
      <c r="AC353" s="28"/>
    </row>
    <row r="354" spans="1:29">
      <c r="A354" s="8" t="s">
        <v>1133</v>
      </c>
      <c r="B354" s="8" t="s">
        <v>1134</v>
      </c>
      <c r="C354" s="8" t="s">
        <v>120</v>
      </c>
      <c r="D354" s="185">
        <v>6009</v>
      </c>
      <c r="E354" s="188">
        <v>60009</v>
      </c>
      <c r="F354" s="8" t="s">
        <v>83</v>
      </c>
      <c r="G354" s="8" t="s">
        <v>84</v>
      </c>
      <c r="H354" s="6">
        <v>235730</v>
      </c>
      <c r="I354" s="12">
        <v>52</v>
      </c>
      <c r="J354" s="20">
        <v>3706393</v>
      </c>
      <c r="L354" s="20">
        <v>593232</v>
      </c>
      <c r="N354" s="20">
        <v>0</v>
      </c>
      <c r="P354" s="20">
        <v>184111</v>
      </c>
      <c r="R354" s="20">
        <v>0</v>
      </c>
      <c r="T354" s="20">
        <v>0</v>
      </c>
      <c r="V354" s="29">
        <v>4483736</v>
      </c>
      <c r="X354" s="8" t="str">
        <f t="shared" si="5"/>
        <v>No</v>
      </c>
      <c r="Z354" s="21"/>
      <c r="AC354" s="28"/>
    </row>
    <row r="355" spans="1:29">
      <c r="A355" s="8" t="s">
        <v>1390</v>
      </c>
      <c r="B355" s="8" t="s">
        <v>6411</v>
      </c>
      <c r="C355" s="8" t="s">
        <v>150</v>
      </c>
      <c r="D355" s="185" t="s">
        <v>1391</v>
      </c>
      <c r="E355" s="188" t="s">
        <v>1392</v>
      </c>
      <c r="F355" s="8" t="s">
        <v>157</v>
      </c>
      <c r="G355" s="8" t="s">
        <v>147</v>
      </c>
      <c r="H355" s="6">
        <v>0</v>
      </c>
      <c r="I355" s="12">
        <v>52</v>
      </c>
      <c r="J355" s="20">
        <v>0</v>
      </c>
      <c r="L355" s="20">
        <v>473515</v>
      </c>
      <c r="N355" s="20">
        <v>627470</v>
      </c>
      <c r="P355" s="20">
        <v>0</v>
      </c>
      <c r="R355" s="20">
        <v>0</v>
      </c>
      <c r="T355" s="20">
        <v>0</v>
      </c>
      <c r="V355" s="29">
        <v>1100985</v>
      </c>
      <c r="X355" s="8" t="str">
        <f t="shared" si="5"/>
        <v>No</v>
      </c>
      <c r="Z355" s="21"/>
      <c r="AC355" s="28"/>
    </row>
    <row r="356" spans="1:29">
      <c r="A356" s="8" t="s">
        <v>3533</v>
      </c>
      <c r="B356" s="8" t="s">
        <v>1532</v>
      </c>
      <c r="C356" s="8" t="s">
        <v>178</v>
      </c>
      <c r="D356" s="185">
        <v>5029</v>
      </c>
      <c r="E356" s="188">
        <v>50029</v>
      </c>
      <c r="F356" s="8" t="s">
        <v>88</v>
      </c>
      <c r="G356" s="8" t="s">
        <v>84</v>
      </c>
      <c r="H356" s="6">
        <v>70585</v>
      </c>
      <c r="I356" s="12">
        <v>52</v>
      </c>
      <c r="J356" s="20">
        <v>1349917</v>
      </c>
      <c r="L356" s="20">
        <v>0</v>
      </c>
      <c r="N356" s="20">
        <v>723342</v>
      </c>
      <c r="P356" s="20">
        <v>40723</v>
      </c>
      <c r="R356" s="20">
        <v>0</v>
      </c>
      <c r="T356" s="20">
        <v>0</v>
      </c>
      <c r="V356" s="29">
        <v>2113982</v>
      </c>
      <c r="X356" s="8" t="str">
        <f t="shared" si="5"/>
        <v>No</v>
      </c>
      <c r="Z356" s="21"/>
      <c r="AC356" s="28"/>
    </row>
    <row r="357" spans="1:29">
      <c r="A357" s="8" t="s">
        <v>3534</v>
      </c>
      <c r="B357" s="8" t="s">
        <v>3535</v>
      </c>
      <c r="C357" s="8" t="s">
        <v>129</v>
      </c>
      <c r="D357" s="185">
        <v>4082</v>
      </c>
      <c r="E357" s="188">
        <v>40082</v>
      </c>
      <c r="F357" s="8" t="s">
        <v>83</v>
      </c>
      <c r="G357" s="8" t="s">
        <v>84</v>
      </c>
      <c r="H357" s="6">
        <v>4515419</v>
      </c>
      <c r="I357" s="12">
        <v>51</v>
      </c>
      <c r="J357" s="20">
        <v>415830</v>
      </c>
      <c r="L357" s="20">
        <v>0</v>
      </c>
      <c r="N357" s="20">
        <v>0</v>
      </c>
      <c r="P357" s="20">
        <v>0</v>
      </c>
      <c r="R357" s="20">
        <v>0</v>
      </c>
      <c r="T357" s="20">
        <v>0</v>
      </c>
      <c r="V357" s="29">
        <v>415830</v>
      </c>
      <c r="X357" s="8" t="str">
        <f t="shared" si="5"/>
        <v>No</v>
      </c>
      <c r="Z357" s="21"/>
      <c r="AC357" s="28"/>
    </row>
    <row r="358" spans="1:29">
      <c r="A358" s="8" t="s">
        <v>1745</v>
      </c>
      <c r="B358" s="8" t="s">
        <v>1746</v>
      </c>
      <c r="C358" s="8" t="s">
        <v>648</v>
      </c>
      <c r="D358" s="185" t="s">
        <v>1747</v>
      </c>
      <c r="E358" s="188" t="s">
        <v>1748</v>
      </c>
      <c r="F358" s="8" t="s">
        <v>157</v>
      </c>
      <c r="G358" s="8" t="s">
        <v>147</v>
      </c>
      <c r="H358" s="6">
        <v>0</v>
      </c>
      <c r="I358" s="12">
        <v>51</v>
      </c>
      <c r="J358" s="20">
        <v>75409</v>
      </c>
      <c r="L358" s="20">
        <v>199698</v>
      </c>
      <c r="N358" s="20">
        <v>1337477</v>
      </c>
      <c r="P358" s="20">
        <v>0</v>
      </c>
      <c r="R358" s="20">
        <v>0</v>
      </c>
      <c r="T358" s="20">
        <v>439547</v>
      </c>
      <c r="V358" s="29">
        <v>2052131</v>
      </c>
      <c r="X358" s="8" t="str">
        <f t="shared" si="5"/>
        <v>No</v>
      </c>
      <c r="Z358" s="21"/>
      <c r="AC358" s="28"/>
    </row>
    <row r="359" spans="1:29">
      <c r="A359" s="8" t="s">
        <v>4036</v>
      </c>
      <c r="B359" s="8" t="s">
        <v>4037</v>
      </c>
      <c r="C359" s="8" t="s">
        <v>555</v>
      </c>
      <c r="D359" s="185">
        <v>5058</v>
      </c>
      <c r="E359" s="188">
        <v>50058</v>
      </c>
      <c r="F359" s="8" t="s">
        <v>88</v>
      </c>
      <c r="G359" s="8" t="s">
        <v>84</v>
      </c>
      <c r="H359" s="6">
        <v>296863</v>
      </c>
      <c r="I359" s="12">
        <v>51</v>
      </c>
      <c r="J359" s="20">
        <v>2065216</v>
      </c>
      <c r="L359" s="20">
        <v>212141</v>
      </c>
      <c r="N359" s="20">
        <v>0</v>
      </c>
      <c r="P359" s="20">
        <v>668095</v>
      </c>
      <c r="R359" s="20">
        <v>0</v>
      </c>
      <c r="T359" s="20">
        <v>0</v>
      </c>
      <c r="V359" s="29">
        <v>2945452</v>
      </c>
      <c r="X359" s="8" t="str">
        <f t="shared" si="5"/>
        <v>No</v>
      </c>
      <c r="Z359" s="21"/>
      <c r="AC359" s="28"/>
    </row>
    <row r="360" spans="1:29">
      <c r="A360" s="8" t="s">
        <v>1826</v>
      </c>
      <c r="B360" s="8" t="s">
        <v>1827</v>
      </c>
      <c r="C360" s="8" t="s">
        <v>154</v>
      </c>
      <c r="D360" s="185">
        <v>4100</v>
      </c>
      <c r="E360" s="188">
        <v>40100</v>
      </c>
      <c r="F360" s="8" t="s">
        <v>88</v>
      </c>
      <c r="G360" s="8" t="s">
        <v>84</v>
      </c>
      <c r="H360" s="6">
        <v>73107</v>
      </c>
      <c r="I360" s="12">
        <v>50</v>
      </c>
      <c r="J360" s="20">
        <v>560817</v>
      </c>
      <c r="L360" s="20">
        <v>86713</v>
      </c>
      <c r="N360" s="20">
        <v>597517</v>
      </c>
      <c r="P360" s="20">
        <v>0</v>
      </c>
      <c r="R360" s="20">
        <v>0</v>
      </c>
      <c r="T360" s="20">
        <v>0</v>
      </c>
      <c r="V360" s="29">
        <v>1245047</v>
      </c>
      <c r="X360" s="8" t="str">
        <f t="shared" si="5"/>
        <v>No</v>
      </c>
      <c r="Z360" s="21"/>
      <c r="AC360" s="28"/>
    </row>
    <row r="361" spans="1:29">
      <c r="A361" s="8" t="s">
        <v>1711</v>
      </c>
      <c r="B361" s="8" t="s">
        <v>1712</v>
      </c>
      <c r="C361" s="8" t="s">
        <v>58</v>
      </c>
      <c r="D361" s="185">
        <v>5099</v>
      </c>
      <c r="E361" s="188">
        <v>50099</v>
      </c>
      <c r="F361" s="8" t="s">
        <v>83</v>
      </c>
      <c r="G361" s="8" t="s">
        <v>84</v>
      </c>
      <c r="H361" s="6">
        <v>102852</v>
      </c>
      <c r="I361" s="12">
        <v>50</v>
      </c>
      <c r="J361" s="20">
        <v>1737921</v>
      </c>
      <c r="L361" s="20">
        <v>0</v>
      </c>
      <c r="N361" s="20">
        <v>0</v>
      </c>
      <c r="P361" s="20">
        <v>0</v>
      </c>
      <c r="R361" s="20">
        <v>0</v>
      </c>
      <c r="T361" s="20">
        <v>0</v>
      </c>
      <c r="V361" s="29">
        <v>1737921</v>
      </c>
      <c r="X361" s="8" t="str">
        <f t="shared" si="5"/>
        <v>No</v>
      </c>
      <c r="Z361" s="21"/>
      <c r="AC361" s="28"/>
    </row>
    <row r="362" spans="1:29">
      <c r="A362" s="8" t="s">
        <v>4811</v>
      </c>
      <c r="B362" s="8" t="s">
        <v>4812</v>
      </c>
      <c r="C362" s="8" t="s">
        <v>120</v>
      </c>
      <c r="D362" s="185">
        <v>6090</v>
      </c>
      <c r="E362" s="188">
        <v>60090</v>
      </c>
      <c r="F362" s="8" t="s">
        <v>125</v>
      </c>
      <c r="G362" s="8" t="s">
        <v>84</v>
      </c>
      <c r="H362" s="6">
        <v>728825</v>
      </c>
      <c r="I362" s="12">
        <v>50</v>
      </c>
      <c r="J362" s="20">
        <v>3825473</v>
      </c>
      <c r="L362" s="20">
        <v>0</v>
      </c>
      <c r="N362" s="20">
        <v>722547</v>
      </c>
      <c r="P362" s="20">
        <v>394138</v>
      </c>
      <c r="R362" s="20">
        <v>0</v>
      </c>
      <c r="T362" s="20">
        <v>97717</v>
      </c>
      <c r="V362" s="29">
        <v>5039875</v>
      </c>
      <c r="X362" s="8" t="str">
        <f t="shared" si="5"/>
        <v>No</v>
      </c>
      <c r="Z362" s="21"/>
      <c r="AC362" s="28"/>
    </row>
    <row r="363" spans="1:29">
      <c r="A363" s="8" t="s">
        <v>2371</v>
      </c>
      <c r="B363" s="8" t="s">
        <v>2372</v>
      </c>
      <c r="C363" s="8" t="s">
        <v>91</v>
      </c>
      <c r="D363" s="185">
        <v>9159</v>
      </c>
      <c r="E363" s="188">
        <v>90159</v>
      </c>
      <c r="F363" s="8" t="s">
        <v>88</v>
      </c>
      <c r="G363" s="8" t="s">
        <v>84</v>
      </c>
      <c r="H363" s="6">
        <v>3281212</v>
      </c>
      <c r="I363" s="12">
        <v>50</v>
      </c>
      <c r="J363" s="20">
        <v>920183</v>
      </c>
      <c r="L363" s="20">
        <v>0</v>
      </c>
      <c r="N363" s="20">
        <v>0</v>
      </c>
      <c r="P363" s="20">
        <v>30000</v>
      </c>
      <c r="R363" s="20">
        <v>0</v>
      </c>
      <c r="T363" s="20">
        <v>0</v>
      </c>
      <c r="V363" s="29">
        <v>950183</v>
      </c>
      <c r="X363" s="8" t="str">
        <f t="shared" si="5"/>
        <v>No</v>
      </c>
      <c r="Z363" s="21"/>
      <c r="AC363" s="28"/>
    </row>
    <row r="364" spans="1:29">
      <c r="A364" s="8" t="s">
        <v>6534</v>
      </c>
      <c r="B364" s="8" t="s">
        <v>3698</v>
      </c>
      <c r="C364" s="8" t="s">
        <v>454</v>
      </c>
      <c r="D364" s="185">
        <v>8011</v>
      </c>
      <c r="E364" s="188">
        <v>80011</v>
      </c>
      <c r="F364" s="8" t="s">
        <v>83</v>
      </c>
      <c r="G364" s="8" t="s">
        <v>84</v>
      </c>
      <c r="H364" s="6">
        <v>264465</v>
      </c>
      <c r="I364" s="12">
        <v>50</v>
      </c>
      <c r="J364" s="20">
        <v>4227409</v>
      </c>
      <c r="L364" s="20">
        <v>463406</v>
      </c>
      <c r="N364" s="20">
        <v>0</v>
      </c>
      <c r="P364" s="20">
        <v>147734</v>
      </c>
      <c r="R364" s="20">
        <v>0</v>
      </c>
      <c r="T364" s="20">
        <v>0</v>
      </c>
      <c r="V364" s="29">
        <v>4838549</v>
      </c>
      <c r="X364" s="8" t="str">
        <f t="shared" si="5"/>
        <v>No</v>
      </c>
      <c r="Z364" s="21"/>
      <c r="AC364" s="28"/>
    </row>
    <row r="365" spans="1:29">
      <c r="A365" s="8" t="s">
        <v>1792</v>
      </c>
      <c r="B365" s="8" t="s">
        <v>1793</v>
      </c>
      <c r="C365" s="8" t="s">
        <v>466</v>
      </c>
      <c r="D365" s="185">
        <v>5024</v>
      </c>
      <c r="E365" s="188">
        <v>50024</v>
      </c>
      <c r="F365" s="8" t="s">
        <v>88</v>
      </c>
      <c r="G365" s="8" t="s">
        <v>84</v>
      </c>
      <c r="H365" s="6">
        <v>387550</v>
      </c>
      <c r="I365" s="12">
        <v>50</v>
      </c>
      <c r="J365" s="20">
        <v>6389802</v>
      </c>
      <c r="L365" s="20">
        <v>638743</v>
      </c>
      <c r="N365" s="20">
        <v>0</v>
      </c>
      <c r="P365" s="20">
        <v>208889</v>
      </c>
      <c r="R365" s="20">
        <v>0</v>
      </c>
      <c r="T365" s="20">
        <v>0</v>
      </c>
      <c r="V365" s="29">
        <v>7237434</v>
      </c>
      <c r="X365" s="8" t="str">
        <f t="shared" si="5"/>
        <v>No</v>
      </c>
      <c r="Z365" s="21"/>
      <c r="AC365" s="28"/>
    </row>
    <row r="366" spans="1:29">
      <c r="A366" s="8" t="s">
        <v>6535</v>
      </c>
      <c r="B366" s="8" t="s">
        <v>2764</v>
      </c>
      <c r="C366" s="8" t="s">
        <v>235</v>
      </c>
      <c r="D366" s="185">
        <v>4172</v>
      </c>
      <c r="E366" s="188">
        <v>40172</v>
      </c>
      <c r="F366" s="8" t="s">
        <v>88</v>
      </c>
      <c r="G366" s="8" t="s">
        <v>84</v>
      </c>
      <c r="H366" s="6">
        <v>212195</v>
      </c>
      <c r="I366" s="12">
        <v>49</v>
      </c>
      <c r="J366" s="20">
        <v>1217484</v>
      </c>
      <c r="L366" s="20">
        <v>0</v>
      </c>
      <c r="N366" s="20">
        <v>1028451</v>
      </c>
      <c r="P366" s="20">
        <v>105501</v>
      </c>
      <c r="R366" s="20">
        <v>0</v>
      </c>
      <c r="T366" s="20">
        <v>422423</v>
      </c>
      <c r="V366" s="29">
        <v>2773859</v>
      </c>
      <c r="X366" s="8" t="str">
        <f t="shared" si="5"/>
        <v>No</v>
      </c>
      <c r="Z366" s="21"/>
      <c r="AC366" s="28"/>
    </row>
    <row r="367" spans="1:29">
      <c r="A367" s="8" t="s">
        <v>2690</v>
      </c>
      <c r="B367" s="8" t="s">
        <v>2691</v>
      </c>
      <c r="C367" s="8" t="s">
        <v>466</v>
      </c>
      <c r="D367" s="185">
        <v>5021</v>
      </c>
      <c r="E367" s="188">
        <v>50021</v>
      </c>
      <c r="F367" s="8" t="s">
        <v>88</v>
      </c>
      <c r="G367" s="8" t="s">
        <v>84</v>
      </c>
      <c r="H367" s="6">
        <v>569499</v>
      </c>
      <c r="I367" s="12">
        <v>49</v>
      </c>
      <c r="J367" s="20">
        <v>1556689</v>
      </c>
      <c r="L367" s="20">
        <v>294411</v>
      </c>
      <c r="N367" s="20">
        <v>0</v>
      </c>
      <c r="P367" s="20">
        <v>130871</v>
      </c>
      <c r="R367" s="20">
        <v>0</v>
      </c>
      <c r="T367" s="20">
        <v>0</v>
      </c>
      <c r="V367" s="29">
        <v>1981971</v>
      </c>
      <c r="X367" s="8" t="str">
        <f t="shared" si="5"/>
        <v>No</v>
      </c>
      <c r="Z367" s="21"/>
      <c r="AC367" s="28"/>
    </row>
    <row r="368" spans="1:29">
      <c r="A368" s="8" t="s">
        <v>2957</v>
      </c>
      <c r="B368" s="8" t="s">
        <v>2958</v>
      </c>
      <c r="C368" s="8" t="s">
        <v>91</v>
      </c>
      <c r="D368" s="185">
        <v>9042</v>
      </c>
      <c r="E368" s="188">
        <v>90042</v>
      </c>
      <c r="F368" s="8" t="s">
        <v>83</v>
      </c>
      <c r="G368" s="8" t="s">
        <v>84</v>
      </c>
      <c r="H368" s="6">
        <v>12150996</v>
      </c>
      <c r="I368" s="12">
        <v>49</v>
      </c>
      <c r="J368" s="20">
        <v>3009605</v>
      </c>
      <c r="L368" s="20">
        <v>0</v>
      </c>
      <c r="N368" s="20">
        <v>0</v>
      </c>
      <c r="P368" s="20">
        <v>0</v>
      </c>
      <c r="R368" s="20">
        <v>0</v>
      </c>
      <c r="T368" s="20">
        <v>0</v>
      </c>
      <c r="V368" s="29">
        <v>3009605</v>
      </c>
      <c r="X368" s="8" t="str">
        <f t="shared" si="5"/>
        <v>No</v>
      </c>
      <c r="Z368" s="21"/>
      <c r="AC368" s="28"/>
    </row>
    <row r="369" spans="1:29">
      <c r="A369" s="8" t="s">
        <v>503</v>
      </c>
      <c r="B369" s="8" t="s">
        <v>504</v>
      </c>
      <c r="C369" s="8" t="s">
        <v>50</v>
      </c>
      <c r="D369" s="185">
        <v>4068</v>
      </c>
      <c r="E369" s="188">
        <v>40068</v>
      </c>
      <c r="F369" s="8" t="s">
        <v>125</v>
      </c>
      <c r="G369" s="8" t="s">
        <v>84</v>
      </c>
      <c r="H369" s="6">
        <v>77074</v>
      </c>
      <c r="I369" s="12">
        <v>49</v>
      </c>
      <c r="J369" s="20">
        <v>354750</v>
      </c>
      <c r="L369" s="20">
        <v>0</v>
      </c>
      <c r="N369" s="20">
        <v>229468</v>
      </c>
      <c r="P369" s="20">
        <v>0</v>
      </c>
      <c r="R369" s="20">
        <v>0</v>
      </c>
      <c r="T369" s="20">
        <v>0</v>
      </c>
      <c r="V369" s="29">
        <v>584218</v>
      </c>
      <c r="X369" s="8" t="str">
        <f t="shared" si="5"/>
        <v>No</v>
      </c>
      <c r="Z369" s="21"/>
      <c r="AC369" s="28"/>
    </row>
    <row r="370" spans="1:29">
      <c r="A370" s="8" t="s">
        <v>4371</v>
      </c>
      <c r="B370" s="8" t="s">
        <v>1759</v>
      </c>
      <c r="C370" s="8" t="s">
        <v>235</v>
      </c>
      <c r="D370" s="185" t="s">
        <v>4372</v>
      </c>
      <c r="E370" s="188" t="s">
        <v>4373</v>
      </c>
      <c r="F370" s="8" t="s">
        <v>88</v>
      </c>
      <c r="G370" s="8" t="s">
        <v>147</v>
      </c>
      <c r="H370" s="6">
        <v>0</v>
      </c>
      <c r="I370" s="12">
        <v>49</v>
      </c>
      <c r="J370" s="20">
        <v>0</v>
      </c>
      <c r="L370" s="20">
        <v>0</v>
      </c>
      <c r="N370" s="20">
        <v>1529792</v>
      </c>
      <c r="P370" s="20">
        <v>78956</v>
      </c>
      <c r="R370" s="20">
        <v>0</v>
      </c>
      <c r="T370" s="20">
        <v>0</v>
      </c>
      <c r="V370" s="29">
        <v>1608748</v>
      </c>
      <c r="X370" s="8" t="str">
        <f t="shared" si="5"/>
        <v>No</v>
      </c>
      <c r="Z370" s="21"/>
      <c r="AC370" s="28"/>
    </row>
    <row r="371" spans="1:29">
      <c r="A371" s="8" t="s">
        <v>461</v>
      </c>
      <c r="B371" s="8" t="s">
        <v>462</v>
      </c>
      <c r="C371" s="8" t="s">
        <v>91</v>
      </c>
      <c r="D371" s="185">
        <v>9039</v>
      </c>
      <c r="E371" s="188">
        <v>90039</v>
      </c>
      <c r="F371" s="8" t="s">
        <v>83</v>
      </c>
      <c r="G371" s="8" t="s">
        <v>84</v>
      </c>
      <c r="H371" s="6">
        <v>12150996</v>
      </c>
      <c r="I371" s="12">
        <v>49</v>
      </c>
      <c r="J371" s="20">
        <v>7509571</v>
      </c>
      <c r="L371" s="20">
        <v>0</v>
      </c>
      <c r="N371" s="20">
        <v>0</v>
      </c>
      <c r="P371" s="20">
        <v>0</v>
      </c>
      <c r="R371" s="20">
        <v>0</v>
      </c>
      <c r="T371" s="20">
        <v>0</v>
      </c>
      <c r="V371" s="29">
        <v>7509571</v>
      </c>
      <c r="X371" s="8" t="str">
        <f t="shared" si="5"/>
        <v>No</v>
      </c>
      <c r="Z371" s="21"/>
      <c r="AC371" s="28"/>
    </row>
    <row r="372" spans="1:29">
      <c r="A372" s="8" t="s">
        <v>6536</v>
      </c>
      <c r="B372" s="8" t="s">
        <v>1337</v>
      </c>
      <c r="C372" s="8" t="s">
        <v>42</v>
      </c>
      <c r="D372" s="185">
        <v>2010</v>
      </c>
      <c r="E372" s="188">
        <v>20010</v>
      </c>
      <c r="F372" s="8" t="s">
        <v>83</v>
      </c>
      <c r="G372" s="8" t="s">
        <v>84</v>
      </c>
      <c r="H372" s="6">
        <v>423566</v>
      </c>
      <c r="I372" s="12">
        <v>49</v>
      </c>
      <c r="J372" s="20">
        <v>5845653</v>
      </c>
      <c r="L372" s="20">
        <v>0</v>
      </c>
      <c r="N372" s="20">
        <v>106000</v>
      </c>
      <c r="P372" s="20">
        <v>0</v>
      </c>
      <c r="R372" s="20">
        <v>0</v>
      </c>
      <c r="T372" s="20">
        <v>0</v>
      </c>
      <c r="V372" s="29">
        <v>5951653</v>
      </c>
      <c r="X372" s="8" t="str">
        <f t="shared" si="5"/>
        <v>No</v>
      </c>
      <c r="Z372" s="21"/>
      <c r="AC372" s="28"/>
    </row>
    <row r="373" spans="1:29">
      <c r="A373" s="8" t="s">
        <v>3531</v>
      </c>
      <c r="B373" s="8" t="s">
        <v>3532</v>
      </c>
      <c r="C373" s="8" t="s">
        <v>132</v>
      </c>
      <c r="D373" s="185">
        <v>5052</v>
      </c>
      <c r="E373" s="188">
        <v>50052</v>
      </c>
      <c r="F373" s="8" t="s">
        <v>88</v>
      </c>
      <c r="G373" s="8" t="s">
        <v>84</v>
      </c>
      <c r="H373" s="6">
        <v>278165</v>
      </c>
      <c r="I373" s="12">
        <v>48</v>
      </c>
      <c r="J373" s="20">
        <v>3853745</v>
      </c>
      <c r="L373" s="20">
        <v>0</v>
      </c>
      <c r="N373" s="20">
        <v>0</v>
      </c>
      <c r="P373" s="20">
        <v>5000</v>
      </c>
      <c r="R373" s="20">
        <v>0</v>
      </c>
      <c r="T373" s="20">
        <v>0</v>
      </c>
      <c r="V373" s="29">
        <v>3858745</v>
      </c>
      <c r="X373" s="8" t="str">
        <f t="shared" si="5"/>
        <v>No</v>
      </c>
      <c r="Z373" s="21"/>
      <c r="AC373" s="28"/>
    </row>
    <row r="374" spans="1:29">
      <c r="A374" s="8" t="s">
        <v>1705</v>
      </c>
      <c r="B374" s="8" t="s">
        <v>1706</v>
      </c>
      <c r="C374" s="8" t="s">
        <v>91</v>
      </c>
      <c r="D374" s="185">
        <v>9090</v>
      </c>
      <c r="E374" s="188">
        <v>90090</v>
      </c>
      <c r="F374" s="8" t="s">
        <v>88</v>
      </c>
      <c r="G374" s="8" t="s">
        <v>84</v>
      </c>
      <c r="H374" s="6">
        <v>1723634</v>
      </c>
      <c r="I374" s="12">
        <v>48</v>
      </c>
      <c r="J374" s="20">
        <v>2534671</v>
      </c>
      <c r="L374" s="20">
        <v>0</v>
      </c>
      <c r="N374" s="20">
        <v>130879</v>
      </c>
      <c r="P374" s="20">
        <v>104458</v>
      </c>
      <c r="R374" s="20">
        <v>0</v>
      </c>
      <c r="T374" s="20">
        <v>371503</v>
      </c>
      <c r="V374" s="29">
        <v>3141511</v>
      </c>
      <c r="X374" s="8" t="str">
        <f t="shared" si="5"/>
        <v>No</v>
      </c>
      <c r="Z374" s="21"/>
      <c r="AC374" s="28"/>
    </row>
    <row r="375" spans="1:29">
      <c r="A375" s="8" t="s">
        <v>1433</v>
      </c>
      <c r="B375" s="8" t="s">
        <v>1434</v>
      </c>
      <c r="C375" s="8" t="s">
        <v>150</v>
      </c>
      <c r="D375" s="185" t="s">
        <v>1435</v>
      </c>
      <c r="E375" s="188" t="s">
        <v>1436</v>
      </c>
      <c r="F375" s="8" t="s">
        <v>125</v>
      </c>
      <c r="G375" s="8" t="s">
        <v>147</v>
      </c>
      <c r="H375" s="6">
        <v>0</v>
      </c>
      <c r="I375" s="12">
        <v>48</v>
      </c>
      <c r="J375" s="20">
        <v>193143</v>
      </c>
      <c r="L375" s="20">
        <v>0</v>
      </c>
      <c r="N375" s="20">
        <v>418702</v>
      </c>
      <c r="P375" s="20">
        <v>0</v>
      </c>
      <c r="R375" s="20">
        <v>0</v>
      </c>
      <c r="T375" s="20">
        <v>0</v>
      </c>
      <c r="V375" s="29">
        <v>611845</v>
      </c>
      <c r="X375" s="8" t="str">
        <f t="shared" si="5"/>
        <v>No</v>
      </c>
      <c r="Z375" s="21"/>
      <c r="AC375" s="28"/>
    </row>
    <row r="376" spans="1:29">
      <c r="A376" s="8" t="s">
        <v>1356</v>
      </c>
      <c r="B376" s="8" t="s">
        <v>1357</v>
      </c>
      <c r="C376" s="8" t="s">
        <v>91</v>
      </c>
      <c r="D376" s="185">
        <v>9208</v>
      </c>
      <c r="E376" s="188">
        <v>90208</v>
      </c>
      <c r="F376" s="8" t="s">
        <v>125</v>
      </c>
      <c r="G376" s="8" t="s">
        <v>84</v>
      </c>
      <c r="H376" s="6">
        <v>98176</v>
      </c>
      <c r="I376" s="12">
        <v>47</v>
      </c>
      <c r="J376" s="20">
        <v>2201358</v>
      </c>
      <c r="L376" s="20">
        <v>0</v>
      </c>
      <c r="N376" s="20">
        <v>957263</v>
      </c>
      <c r="P376" s="20">
        <v>150000</v>
      </c>
      <c r="R376" s="20">
        <v>0</v>
      </c>
      <c r="T376" s="20">
        <v>0</v>
      </c>
      <c r="V376" s="29">
        <v>3308621</v>
      </c>
      <c r="X376" s="8" t="str">
        <f t="shared" si="5"/>
        <v>No</v>
      </c>
      <c r="Z376" s="21"/>
      <c r="AC376" s="28"/>
    </row>
    <row r="377" spans="1:29">
      <c r="A377" s="8" t="s">
        <v>1287</v>
      </c>
      <c r="B377" s="8" t="s">
        <v>1288</v>
      </c>
      <c r="C377" s="8" t="s">
        <v>141</v>
      </c>
      <c r="D377" s="185" t="s">
        <v>1289</v>
      </c>
      <c r="E377" s="188" t="s">
        <v>1290</v>
      </c>
      <c r="F377" s="8" t="s">
        <v>157</v>
      </c>
      <c r="G377" s="8" t="s">
        <v>147</v>
      </c>
      <c r="H377" s="6">
        <v>0</v>
      </c>
      <c r="I377" s="12">
        <v>47</v>
      </c>
      <c r="J377" s="20">
        <v>0</v>
      </c>
      <c r="L377" s="20">
        <v>0</v>
      </c>
      <c r="N377" s="20">
        <v>1137193</v>
      </c>
      <c r="P377" s="20">
        <v>0</v>
      </c>
      <c r="R377" s="20">
        <v>0</v>
      </c>
      <c r="T377" s="20">
        <v>0</v>
      </c>
      <c r="V377" s="29">
        <v>1137193</v>
      </c>
      <c r="X377" s="8" t="str">
        <f t="shared" si="5"/>
        <v>No</v>
      </c>
      <c r="Z377" s="21"/>
      <c r="AC377" s="28"/>
    </row>
    <row r="378" spans="1:29">
      <c r="A378" s="8" t="s">
        <v>4162</v>
      </c>
      <c r="B378" s="8" t="s">
        <v>4163</v>
      </c>
      <c r="C378" s="8" t="s">
        <v>91</v>
      </c>
      <c r="D378" s="185">
        <v>9206</v>
      </c>
      <c r="E378" s="188">
        <v>90206</v>
      </c>
      <c r="F378" s="8" t="s">
        <v>88</v>
      </c>
      <c r="G378" s="8" t="s">
        <v>84</v>
      </c>
      <c r="H378" s="6">
        <v>59219</v>
      </c>
      <c r="I378" s="12">
        <v>47</v>
      </c>
      <c r="J378" s="20">
        <v>3564770</v>
      </c>
      <c r="L378" s="20">
        <v>6378</v>
      </c>
      <c r="N378" s="20">
        <v>525209</v>
      </c>
      <c r="P378" s="20">
        <v>0</v>
      </c>
      <c r="R378" s="20">
        <v>0</v>
      </c>
      <c r="T378" s="20">
        <v>0</v>
      </c>
      <c r="V378" s="29">
        <v>4096357</v>
      </c>
      <c r="X378" s="8" t="str">
        <f t="shared" si="5"/>
        <v>No</v>
      </c>
      <c r="Z378" s="21"/>
      <c r="AC378" s="28"/>
    </row>
    <row r="379" spans="1:29">
      <c r="A379" s="8" t="s">
        <v>556</v>
      </c>
      <c r="B379" s="8" t="s">
        <v>557</v>
      </c>
      <c r="C379" s="8" t="s">
        <v>233</v>
      </c>
      <c r="D379" s="185">
        <v>3001</v>
      </c>
      <c r="E379" s="188">
        <v>30001</v>
      </c>
      <c r="F379" s="8" t="s">
        <v>88</v>
      </c>
      <c r="G379" s="8" t="s">
        <v>84</v>
      </c>
      <c r="H379" s="6">
        <v>153199</v>
      </c>
      <c r="I379" s="12">
        <v>47</v>
      </c>
      <c r="J379" s="20">
        <v>2822901</v>
      </c>
      <c r="L379" s="20">
        <v>0</v>
      </c>
      <c r="N379" s="20">
        <v>0</v>
      </c>
      <c r="P379" s="20">
        <v>0</v>
      </c>
      <c r="R379" s="20">
        <v>0</v>
      </c>
      <c r="T379" s="20">
        <v>0</v>
      </c>
      <c r="V379" s="29">
        <v>2822901</v>
      </c>
      <c r="X379" s="8" t="str">
        <f t="shared" si="5"/>
        <v>No</v>
      </c>
      <c r="Z379" s="21"/>
      <c r="AC379" s="28"/>
    </row>
    <row r="380" spans="1:29">
      <c r="A380" s="8" t="s">
        <v>5114</v>
      </c>
      <c r="B380" s="8" t="s">
        <v>5115</v>
      </c>
      <c r="C380" s="8" t="s">
        <v>120</v>
      </c>
      <c r="D380" s="185">
        <v>6130</v>
      </c>
      <c r="E380" s="188">
        <v>60130</v>
      </c>
      <c r="F380" s="8" t="s">
        <v>125</v>
      </c>
      <c r="G380" s="8" t="s">
        <v>84</v>
      </c>
      <c r="H380" s="6">
        <v>1758210</v>
      </c>
      <c r="I380" s="12">
        <v>46</v>
      </c>
      <c r="J380" s="20">
        <v>418256</v>
      </c>
      <c r="L380" s="20">
        <v>0</v>
      </c>
      <c r="N380" s="20">
        <v>1278450</v>
      </c>
      <c r="P380" s="20">
        <v>37895</v>
      </c>
      <c r="R380" s="20">
        <v>0</v>
      </c>
      <c r="T380" s="20">
        <v>446721</v>
      </c>
      <c r="V380" s="29">
        <v>2181322</v>
      </c>
      <c r="X380" s="8" t="str">
        <f t="shared" si="5"/>
        <v>No</v>
      </c>
      <c r="Z380" s="21"/>
      <c r="AC380" s="28"/>
    </row>
    <row r="381" spans="1:29">
      <c r="A381" s="8" t="s">
        <v>478</v>
      </c>
      <c r="B381" s="8" t="s">
        <v>479</v>
      </c>
      <c r="C381" s="8" t="s">
        <v>50</v>
      </c>
      <c r="D381" s="185">
        <v>4043</v>
      </c>
      <c r="E381" s="188">
        <v>40043</v>
      </c>
      <c r="F381" s="8" t="s">
        <v>83</v>
      </c>
      <c r="G381" s="8" t="s">
        <v>84</v>
      </c>
      <c r="H381" s="6">
        <v>326183</v>
      </c>
      <c r="I381" s="12">
        <v>46</v>
      </c>
      <c r="J381" s="20">
        <v>2070101</v>
      </c>
      <c r="L381" s="20">
        <v>0</v>
      </c>
      <c r="N381" s="20">
        <v>0</v>
      </c>
      <c r="P381" s="20">
        <v>25263</v>
      </c>
      <c r="R381" s="20">
        <v>0</v>
      </c>
      <c r="T381" s="20">
        <v>0</v>
      </c>
      <c r="V381" s="29">
        <v>2095364</v>
      </c>
      <c r="X381" s="8" t="str">
        <f t="shared" si="5"/>
        <v>No</v>
      </c>
      <c r="Z381" s="21"/>
      <c r="AC381" s="28"/>
    </row>
    <row r="382" spans="1:29">
      <c r="A382" s="8" t="s">
        <v>2677</v>
      </c>
      <c r="B382" s="8" t="s">
        <v>2678</v>
      </c>
      <c r="C382" s="8" t="s">
        <v>238</v>
      </c>
      <c r="D382" s="185">
        <v>1102</v>
      </c>
      <c r="E382" s="188">
        <v>10102</v>
      </c>
      <c r="F382" s="8" t="s">
        <v>138</v>
      </c>
      <c r="G382" s="8" t="s">
        <v>84</v>
      </c>
      <c r="H382" s="6">
        <v>924859</v>
      </c>
      <c r="I382" s="12">
        <v>46</v>
      </c>
      <c r="J382" s="20">
        <v>0</v>
      </c>
      <c r="L382" s="20">
        <v>0</v>
      </c>
      <c r="N382" s="20">
        <v>0</v>
      </c>
      <c r="P382" s="20">
        <v>0</v>
      </c>
      <c r="R382" s="20">
        <v>0</v>
      </c>
      <c r="T382" s="20">
        <v>0</v>
      </c>
      <c r="V382" s="29">
        <v>0</v>
      </c>
      <c r="X382" s="8" t="str">
        <f t="shared" si="5"/>
        <v>No</v>
      </c>
      <c r="Z382" s="21"/>
      <c r="AC382" s="28"/>
    </row>
    <row r="383" spans="1:29">
      <c r="A383" s="8" t="s">
        <v>4595</v>
      </c>
      <c r="B383" s="8" t="s">
        <v>4596</v>
      </c>
      <c r="C383" s="8" t="s">
        <v>171</v>
      </c>
      <c r="D383" s="185">
        <v>4140</v>
      </c>
      <c r="E383" s="188">
        <v>40140</v>
      </c>
      <c r="F383" s="8" t="s">
        <v>83</v>
      </c>
      <c r="G383" s="8" t="s">
        <v>84</v>
      </c>
      <c r="H383" s="6">
        <v>310298</v>
      </c>
      <c r="I383" s="12">
        <v>46</v>
      </c>
      <c r="J383" s="20">
        <v>2800678</v>
      </c>
      <c r="L383" s="20">
        <v>1628</v>
      </c>
      <c r="N383" s="20">
        <v>364276</v>
      </c>
      <c r="P383" s="20">
        <v>303892</v>
      </c>
      <c r="R383" s="20">
        <v>0</v>
      </c>
      <c r="T383" s="20">
        <v>0</v>
      </c>
      <c r="V383" s="29">
        <v>3470474</v>
      </c>
      <c r="X383" s="8" t="str">
        <f t="shared" si="5"/>
        <v>No</v>
      </c>
      <c r="Z383" s="21"/>
      <c r="AC383" s="28"/>
    </row>
    <row r="384" spans="1:29">
      <c r="A384" s="8" t="s">
        <v>4758</v>
      </c>
      <c r="B384" s="8" t="s">
        <v>4759</v>
      </c>
      <c r="C384" s="8" t="s">
        <v>82</v>
      </c>
      <c r="D384" s="185">
        <v>2166</v>
      </c>
      <c r="E384" s="188">
        <v>20166</v>
      </c>
      <c r="F384" s="8" t="s">
        <v>113</v>
      </c>
      <c r="G384" s="8" t="s">
        <v>84</v>
      </c>
      <c r="H384" s="6">
        <v>18351295</v>
      </c>
      <c r="I384" s="12">
        <v>46</v>
      </c>
      <c r="J384" s="20">
        <v>0</v>
      </c>
      <c r="L384" s="20">
        <v>0</v>
      </c>
      <c r="N384" s="20">
        <v>0</v>
      </c>
      <c r="P384" s="20">
        <v>0</v>
      </c>
      <c r="R384" s="20">
        <v>0</v>
      </c>
      <c r="T384" s="20">
        <v>0</v>
      </c>
      <c r="V384" s="29">
        <v>0</v>
      </c>
      <c r="X384" s="8" t="str">
        <f t="shared" si="5"/>
        <v>No</v>
      </c>
      <c r="Z384" s="21"/>
      <c r="AC384" s="28"/>
    </row>
    <row r="385" spans="1:29">
      <c r="A385" s="8" t="s">
        <v>5617</v>
      </c>
      <c r="B385" s="8" t="s">
        <v>5618</v>
      </c>
      <c r="C385" s="8" t="s">
        <v>254</v>
      </c>
      <c r="D385" s="185" t="s">
        <v>5619</v>
      </c>
      <c r="E385" s="188" t="s">
        <v>5620</v>
      </c>
      <c r="F385" s="8" t="s">
        <v>1320</v>
      </c>
      <c r="G385" s="8" t="s">
        <v>147</v>
      </c>
      <c r="H385" s="6">
        <v>0</v>
      </c>
      <c r="I385" s="12">
        <v>46</v>
      </c>
      <c r="J385" s="20">
        <v>0</v>
      </c>
      <c r="L385" s="20">
        <v>0</v>
      </c>
      <c r="N385" s="20">
        <v>730592</v>
      </c>
      <c r="P385" s="20">
        <v>5563</v>
      </c>
      <c r="R385" s="20">
        <v>0</v>
      </c>
      <c r="T385" s="20">
        <v>0</v>
      </c>
      <c r="V385" s="29">
        <v>736155</v>
      </c>
      <c r="X385" s="8" t="str">
        <f t="shared" si="5"/>
        <v>No</v>
      </c>
      <c r="Z385" s="21"/>
      <c r="AC385" s="28"/>
    </row>
    <row r="386" spans="1:29">
      <c r="A386" s="8" t="s">
        <v>4975</v>
      </c>
      <c r="B386" s="8" t="s">
        <v>2974</v>
      </c>
      <c r="C386" s="8" t="s">
        <v>91</v>
      </c>
      <c r="D386" s="185" t="s">
        <v>4976</v>
      </c>
      <c r="E386" s="188" t="s">
        <v>4977</v>
      </c>
      <c r="F386" s="8" t="s">
        <v>83</v>
      </c>
      <c r="G386" s="8" t="s">
        <v>147</v>
      </c>
      <c r="H386" s="6">
        <v>0</v>
      </c>
      <c r="I386" s="12">
        <v>45</v>
      </c>
      <c r="J386" s="20">
        <v>283964</v>
      </c>
      <c r="L386" s="20">
        <v>0</v>
      </c>
      <c r="N386" s="20">
        <v>3202836</v>
      </c>
      <c r="P386" s="20">
        <v>0</v>
      </c>
      <c r="R386" s="20">
        <v>0</v>
      </c>
      <c r="T386" s="20">
        <v>0</v>
      </c>
      <c r="V386" s="29">
        <v>3486800</v>
      </c>
      <c r="X386" s="8" t="str">
        <f t="shared" si="5"/>
        <v>No</v>
      </c>
      <c r="Z386" s="21"/>
      <c r="AC386" s="28"/>
    </row>
    <row r="387" spans="1:29">
      <c r="A387" s="8" t="s">
        <v>5143</v>
      </c>
      <c r="B387" s="8" t="s">
        <v>5144</v>
      </c>
      <c r="C387" s="8" t="s">
        <v>120</v>
      </c>
      <c r="D387" s="185" t="s">
        <v>5145</v>
      </c>
      <c r="E387" s="188" t="s">
        <v>5146</v>
      </c>
      <c r="F387" s="8" t="s">
        <v>83</v>
      </c>
      <c r="G387" s="8" t="s">
        <v>147</v>
      </c>
      <c r="H387" s="6">
        <v>0</v>
      </c>
      <c r="I387" s="12">
        <v>45</v>
      </c>
      <c r="J387" s="20">
        <v>0</v>
      </c>
      <c r="L387" s="20">
        <v>0</v>
      </c>
      <c r="N387" s="20">
        <v>943591</v>
      </c>
      <c r="P387" s="20">
        <v>190525</v>
      </c>
      <c r="R387" s="20">
        <v>0</v>
      </c>
      <c r="T387" s="20">
        <v>834206</v>
      </c>
      <c r="V387" s="29">
        <v>1968322</v>
      </c>
      <c r="X387" s="8" t="str">
        <f t="shared" ref="X387:X450" si="6">IF(W387&amp;U387&amp;S387&amp;Q387&amp;O387&amp;M387&amp;K387&lt;&gt;"","Yes","No")</f>
        <v>No</v>
      </c>
      <c r="Z387" s="21"/>
      <c r="AC387" s="28"/>
    </row>
    <row r="388" spans="1:29">
      <c r="A388" s="8" t="s">
        <v>3598</v>
      </c>
      <c r="B388" s="8" t="s">
        <v>3599</v>
      </c>
      <c r="C388" s="8" t="s">
        <v>109</v>
      </c>
      <c r="D388" s="185" t="s">
        <v>3600</v>
      </c>
      <c r="E388" s="188" t="s">
        <v>3601</v>
      </c>
      <c r="F388" s="8" t="s">
        <v>157</v>
      </c>
      <c r="G388" s="8" t="s">
        <v>147</v>
      </c>
      <c r="H388" s="6">
        <v>0</v>
      </c>
      <c r="I388" s="12">
        <v>45</v>
      </c>
      <c r="J388" s="20">
        <v>195502</v>
      </c>
      <c r="L388" s="20">
        <v>0</v>
      </c>
      <c r="N388" s="20">
        <v>174108</v>
      </c>
      <c r="P388" s="20">
        <v>106500</v>
      </c>
      <c r="R388" s="20">
        <v>0</v>
      </c>
      <c r="T388" s="20">
        <v>0</v>
      </c>
      <c r="V388" s="29">
        <v>476110</v>
      </c>
      <c r="X388" s="8" t="str">
        <f t="shared" si="6"/>
        <v>No</v>
      </c>
      <c r="Z388" s="21"/>
      <c r="AC388" s="28"/>
    </row>
    <row r="389" spans="1:29">
      <c r="A389" s="8" t="s">
        <v>1048</v>
      </c>
      <c r="B389" s="8" t="s">
        <v>1049</v>
      </c>
      <c r="C389" s="8" t="s">
        <v>171</v>
      </c>
      <c r="D389" s="185">
        <v>4026</v>
      </c>
      <c r="E389" s="188">
        <v>40026</v>
      </c>
      <c r="F389" s="8" t="s">
        <v>83</v>
      </c>
      <c r="G389" s="8" t="s">
        <v>84</v>
      </c>
      <c r="H389" s="6">
        <v>643260</v>
      </c>
      <c r="I389" s="12">
        <v>45</v>
      </c>
      <c r="J389" s="20">
        <v>3771690</v>
      </c>
      <c r="L389" s="20">
        <v>157268</v>
      </c>
      <c r="N389" s="20">
        <v>0</v>
      </c>
      <c r="P389" s="20">
        <v>250399</v>
      </c>
      <c r="R389" s="20">
        <v>0</v>
      </c>
      <c r="T389" s="20">
        <v>0</v>
      </c>
      <c r="V389" s="29">
        <v>4179357</v>
      </c>
      <c r="X389" s="8" t="str">
        <f t="shared" si="6"/>
        <v>No</v>
      </c>
      <c r="Z389" s="21"/>
      <c r="AC389" s="28"/>
    </row>
    <row r="390" spans="1:29">
      <c r="A390" s="8" t="s">
        <v>1027</v>
      </c>
      <c r="B390" s="8" t="s">
        <v>1028</v>
      </c>
      <c r="C390" s="8" t="s">
        <v>91</v>
      </c>
      <c r="D390" s="185">
        <v>9164</v>
      </c>
      <c r="E390" s="188">
        <v>90164</v>
      </c>
      <c r="F390" s="8" t="s">
        <v>88</v>
      </c>
      <c r="G390" s="8" t="s">
        <v>84</v>
      </c>
      <c r="H390" s="6">
        <v>367260</v>
      </c>
      <c r="I390" s="12">
        <v>45</v>
      </c>
      <c r="J390" s="20">
        <v>4805090</v>
      </c>
      <c r="L390" s="20">
        <v>0</v>
      </c>
      <c r="N390" s="20">
        <v>0</v>
      </c>
      <c r="P390" s="20">
        <v>0</v>
      </c>
      <c r="R390" s="20">
        <v>0</v>
      </c>
      <c r="T390" s="20">
        <v>0</v>
      </c>
      <c r="V390" s="29">
        <v>4805090</v>
      </c>
      <c r="X390" s="8" t="str">
        <f t="shared" si="6"/>
        <v>No</v>
      </c>
      <c r="Z390" s="21"/>
      <c r="AC390" s="28"/>
    </row>
    <row r="391" spans="1:29">
      <c r="A391" s="8" t="s">
        <v>6537</v>
      </c>
      <c r="B391" s="8" t="s">
        <v>3069</v>
      </c>
      <c r="C391" s="8" t="s">
        <v>171</v>
      </c>
      <c r="E391" s="188">
        <v>40245</v>
      </c>
      <c r="F391" s="8" t="s">
        <v>157</v>
      </c>
      <c r="G391" s="8" t="s">
        <v>84</v>
      </c>
      <c r="H391" s="6">
        <v>1065219</v>
      </c>
      <c r="I391" s="12">
        <v>45</v>
      </c>
      <c r="J391" s="20">
        <v>204239</v>
      </c>
      <c r="L391" s="20">
        <v>0</v>
      </c>
      <c r="N391" s="20">
        <v>228964</v>
      </c>
      <c r="P391" s="20">
        <v>375810</v>
      </c>
      <c r="R391" s="20">
        <v>0</v>
      </c>
      <c r="T391" s="20">
        <v>14520</v>
      </c>
      <c r="V391" s="29">
        <v>823533</v>
      </c>
      <c r="X391" s="8" t="str">
        <f t="shared" si="6"/>
        <v>No</v>
      </c>
      <c r="Z391" s="21"/>
      <c r="AC391" s="28"/>
    </row>
    <row r="392" spans="1:29">
      <c r="A392" s="8" t="s">
        <v>3477</v>
      </c>
      <c r="B392" s="8" t="s">
        <v>3478</v>
      </c>
      <c r="C392" s="8" t="s">
        <v>171</v>
      </c>
      <c r="D392" s="185">
        <v>4128</v>
      </c>
      <c r="E392" s="188">
        <v>40128</v>
      </c>
      <c r="F392" s="8" t="s">
        <v>83</v>
      </c>
      <c r="G392" s="8" t="s">
        <v>84</v>
      </c>
      <c r="H392" s="6">
        <v>191917</v>
      </c>
      <c r="I392" s="12">
        <v>45</v>
      </c>
      <c r="J392" s="20">
        <v>1641300</v>
      </c>
      <c r="L392" s="20">
        <v>0</v>
      </c>
      <c r="N392" s="20">
        <v>110812</v>
      </c>
      <c r="P392" s="20">
        <v>0</v>
      </c>
      <c r="R392" s="20">
        <v>0</v>
      </c>
      <c r="T392" s="20">
        <v>0</v>
      </c>
      <c r="V392" s="29">
        <v>1752112</v>
      </c>
      <c r="X392" s="8" t="str">
        <f t="shared" si="6"/>
        <v>No</v>
      </c>
      <c r="Z392" s="21"/>
      <c r="AC392" s="28"/>
    </row>
    <row r="393" spans="1:29">
      <c r="A393" s="8" t="s">
        <v>4320</v>
      </c>
      <c r="B393" s="8" t="s">
        <v>4321</v>
      </c>
      <c r="C393" s="8" t="s">
        <v>235</v>
      </c>
      <c r="D393" s="185" t="s">
        <v>4322</v>
      </c>
      <c r="E393" s="188" t="s">
        <v>4323</v>
      </c>
      <c r="F393" s="8" t="s">
        <v>157</v>
      </c>
      <c r="G393" s="8" t="s">
        <v>147</v>
      </c>
      <c r="H393" s="6">
        <v>0</v>
      </c>
      <c r="I393" s="12">
        <v>45</v>
      </c>
      <c r="J393" s="20">
        <v>0</v>
      </c>
      <c r="L393" s="20">
        <v>0</v>
      </c>
      <c r="N393" s="20">
        <v>421584</v>
      </c>
      <c r="P393" s="20">
        <v>0</v>
      </c>
      <c r="R393" s="20">
        <v>0</v>
      </c>
      <c r="T393" s="20">
        <v>0</v>
      </c>
      <c r="V393" s="29">
        <v>421584</v>
      </c>
      <c r="X393" s="8" t="str">
        <f t="shared" si="6"/>
        <v>No</v>
      </c>
      <c r="Z393" s="21"/>
      <c r="AC393" s="28"/>
    </row>
    <row r="394" spans="1:29">
      <c r="A394" s="8" t="s">
        <v>1868</v>
      </c>
      <c r="B394" s="8" t="s">
        <v>1869</v>
      </c>
      <c r="C394" s="8" t="s">
        <v>265</v>
      </c>
      <c r="D394" s="185" t="s">
        <v>1870</v>
      </c>
      <c r="E394" s="188" t="s">
        <v>1871</v>
      </c>
      <c r="F394" s="8" t="s">
        <v>157</v>
      </c>
      <c r="G394" s="8" t="s">
        <v>147</v>
      </c>
      <c r="H394" s="6">
        <v>0</v>
      </c>
      <c r="I394" s="12">
        <v>45</v>
      </c>
      <c r="J394" s="20">
        <v>130260</v>
      </c>
      <c r="L394" s="20">
        <v>0</v>
      </c>
      <c r="N394" s="20">
        <v>747911</v>
      </c>
      <c r="P394" s="20">
        <v>0</v>
      </c>
      <c r="R394" s="20">
        <v>0</v>
      </c>
      <c r="T394" s="20">
        <v>0</v>
      </c>
      <c r="V394" s="29">
        <v>878171</v>
      </c>
      <c r="X394" s="8" t="str">
        <f t="shared" si="6"/>
        <v>No</v>
      </c>
      <c r="Z394" s="21"/>
      <c r="AC394" s="28"/>
    </row>
    <row r="395" spans="1:29">
      <c r="A395" s="8" t="s">
        <v>293</v>
      </c>
      <c r="B395" s="8" t="s">
        <v>6412</v>
      </c>
      <c r="C395" s="8" t="s">
        <v>213</v>
      </c>
      <c r="D395" s="185" t="s">
        <v>294</v>
      </c>
      <c r="E395" s="188" t="s">
        <v>295</v>
      </c>
      <c r="F395" s="8" t="s">
        <v>157</v>
      </c>
      <c r="G395" s="8" t="s">
        <v>147</v>
      </c>
      <c r="H395" s="6">
        <v>0</v>
      </c>
      <c r="I395" s="12">
        <v>45</v>
      </c>
      <c r="J395" s="20">
        <v>295874</v>
      </c>
      <c r="L395" s="20">
        <v>0</v>
      </c>
      <c r="N395" s="20">
        <v>1026728</v>
      </c>
      <c r="P395" s="20">
        <v>0</v>
      </c>
      <c r="R395" s="20">
        <v>0</v>
      </c>
      <c r="T395" s="20">
        <v>0</v>
      </c>
      <c r="V395" s="29">
        <v>1322602</v>
      </c>
      <c r="X395" s="8" t="str">
        <f t="shared" si="6"/>
        <v>No</v>
      </c>
      <c r="Z395" s="21"/>
      <c r="AC395" s="28"/>
    </row>
    <row r="396" spans="1:29">
      <c r="A396" s="8" t="s">
        <v>6538</v>
      </c>
      <c r="B396" s="8" t="s">
        <v>1034</v>
      </c>
      <c r="C396" s="8" t="s">
        <v>120</v>
      </c>
      <c r="D396" s="185" t="s">
        <v>5132</v>
      </c>
      <c r="E396" s="188" t="s">
        <v>5133</v>
      </c>
      <c r="F396" s="8" t="s">
        <v>125</v>
      </c>
      <c r="G396" s="8" t="s">
        <v>147</v>
      </c>
      <c r="H396" s="6">
        <v>0</v>
      </c>
      <c r="I396" s="12">
        <v>45</v>
      </c>
      <c r="J396" s="20">
        <v>54929</v>
      </c>
      <c r="L396" s="20">
        <v>0</v>
      </c>
      <c r="N396" s="20">
        <v>1583633</v>
      </c>
      <c r="P396" s="20">
        <v>192274</v>
      </c>
      <c r="R396" s="20">
        <v>0</v>
      </c>
      <c r="T396" s="20">
        <v>0</v>
      </c>
      <c r="V396" s="29">
        <v>1830836</v>
      </c>
      <c r="X396" s="8" t="str">
        <f t="shared" si="6"/>
        <v>No</v>
      </c>
      <c r="Z396" s="21"/>
      <c r="AC396" s="28"/>
    </row>
    <row r="397" spans="1:29">
      <c r="A397" s="8" t="s">
        <v>4866</v>
      </c>
      <c r="B397" s="8" t="s">
        <v>3679</v>
      </c>
      <c r="C397" s="8" t="s">
        <v>87</v>
      </c>
      <c r="D397" s="185" t="s">
        <v>4867</v>
      </c>
      <c r="E397" s="188" t="s">
        <v>4868</v>
      </c>
      <c r="F397" s="8" t="s">
        <v>88</v>
      </c>
      <c r="G397" s="8" t="s">
        <v>147</v>
      </c>
      <c r="H397" s="6">
        <v>0</v>
      </c>
      <c r="I397" s="12">
        <v>44</v>
      </c>
      <c r="J397" s="20">
        <v>0</v>
      </c>
      <c r="L397" s="20">
        <v>48832</v>
      </c>
      <c r="N397" s="20">
        <v>985964</v>
      </c>
      <c r="P397" s="20">
        <v>0</v>
      </c>
      <c r="R397" s="20">
        <v>0</v>
      </c>
      <c r="T397" s="20">
        <v>14943</v>
      </c>
      <c r="V397" s="29">
        <v>1049739</v>
      </c>
      <c r="X397" s="8" t="str">
        <f t="shared" si="6"/>
        <v>No</v>
      </c>
      <c r="Z397" s="21"/>
      <c r="AC397" s="28"/>
    </row>
    <row r="398" spans="1:29">
      <c r="A398" s="8" t="s">
        <v>2667</v>
      </c>
      <c r="B398" s="8" t="s">
        <v>2668</v>
      </c>
      <c r="C398" s="8" t="s">
        <v>120</v>
      </c>
      <c r="D398" s="185">
        <v>6103</v>
      </c>
      <c r="E398" s="188">
        <v>60103</v>
      </c>
      <c r="F398" s="8" t="s">
        <v>83</v>
      </c>
      <c r="G398" s="8" t="s">
        <v>84</v>
      </c>
      <c r="H398" s="6">
        <v>4944332</v>
      </c>
      <c r="I398" s="12">
        <v>44</v>
      </c>
      <c r="J398" s="20">
        <v>3633215</v>
      </c>
      <c r="L398" s="20">
        <v>131297</v>
      </c>
      <c r="N398" s="20">
        <v>246254</v>
      </c>
      <c r="P398" s="20">
        <v>1795756</v>
      </c>
      <c r="R398" s="20">
        <v>78718</v>
      </c>
      <c r="T398" s="20">
        <v>70770</v>
      </c>
      <c r="V398" s="29">
        <v>5956010</v>
      </c>
      <c r="X398" s="8" t="str">
        <f t="shared" si="6"/>
        <v>No</v>
      </c>
      <c r="Z398" s="21"/>
      <c r="AC398" s="28"/>
    </row>
    <row r="399" spans="1:29">
      <c r="A399" s="8" t="s">
        <v>1038</v>
      </c>
      <c r="B399" s="8" t="s">
        <v>1039</v>
      </c>
      <c r="C399" s="8" t="s">
        <v>555</v>
      </c>
      <c r="D399" s="185">
        <v>5047</v>
      </c>
      <c r="E399" s="188">
        <v>50047</v>
      </c>
      <c r="F399" s="8" t="s">
        <v>88</v>
      </c>
      <c r="G399" s="8" t="s">
        <v>84</v>
      </c>
      <c r="H399" s="6">
        <v>132600</v>
      </c>
      <c r="I399" s="12">
        <v>44</v>
      </c>
      <c r="J399" s="20">
        <v>4213720</v>
      </c>
      <c r="L399" s="20">
        <v>0</v>
      </c>
      <c r="N399" s="20">
        <v>0</v>
      </c>
      <c r="P399" s="20">
        <v>128034</v>
      </c>
      <c r="R399" s="20">
        <v>0</v>
      </c>
      <c r="T399" s="20">
        <v>0</v>
      </c>
      <c r="V399" s="29">
        <v>4341754</v>
      </c>
      <c r="X399" s="8" t="str">
        <f t="shared" si="6"/>
        <v>No</v>
      </c>
      <c r="Z399" s="21"/>
      <c r="AC399" s="28"/>
    </row>
    <row r="400" spans="1:29">
      <c r="A400" s="8" t="s">
        <v>4972</v>
      </c>
      <c r="B400" s="8" t="s">
        <v>1083</v>
      </c>
      <c r="C400" s="8" t="s">
        <v>91</v>
      </c>
      <c r="D400" s="185" t="s">
        <v>4973</v>
      </c>
      <c r="E400" s="188" t="s">
        <v>4974</v>
      </c>
      <c r="F400" s="8" t="s">
        <v>88</v>
      </c>
      <c r="G400" s="8" t="s">
        <v>147</v>
      </c>
      <c r="H400" s="6">
        <v>0</v>
      </c>
      <c r="I400" s="12">
        <v>44</v>
      </c>
      <c r="J400" s="20">
        <v>0</v>
      </c>
      <c r="L400" s="20">
        <v>0</v>
      </c>
      <c r="N400" s="20">
        <v>353318</v>
      </c>
      <c r="P400" s="20">
        <v>61684</v>
      </c>
      <c r="R400" s="20">
        <v>0</v>
      </c>
      <c r="T400" s="20">
        <v>0</v>
      </c>
      <c r="V400" s="29">
        <v>415002</v>
      </c>
      <c r="X400" s="8" t="str">
        <f t="shared" si="6"/>
        <v>No</v>
      </c>
      <c r="Z400" s="21"/>
      <c r="AC400" s="28"/>
    </row>
    <row r="401" spans="1:29">
      <c r="A401" s="8" t="s">
        <v>2716</v>
      </c>
      <c r="B401" s="8" t="s">
        <v>2717</v>
      </c>
      <c r="C401" s="8" t="s">
        <v>42</v>
      </c>
      <c r="D401" s="185">
        <v>2099</v>
      </c>
      <c r="E401" s="188">
        <v>20099</v>
      </c>
      <c r="F401" s="8" t="s">
        <v>88</v>
      </c>
      <c r="G401" s="8" t="s">
        <v>84</v>
      </c>
      <c r="H401" s="6">
        <v>18351295</v>
      </c>
      <c r="I401" s="12">
        <v>44</v>
      </c>
      <c r="J401" s="20">
        <v>6010402</v>
      </c>
      <c r="L401" s="20">
        <v>0</v>
      </c>
      <c r="N401" s="20">
        <v>0</v>
      </c>
      <c r="P401" s="20">
        <v>29844468</v>
      </c>
      <c r="R401" s="20">
        <v>0</v>
      </c>
      <c r="T401" s="20">
        <v>0</v>
      </c>
      <c r="V401" s="29">
        <v>35854870</v>
      </c>
      <c r="X401" s="8" t="str">
        <f t="shared" si="6"/>
        <v>No</v>
      </c>
      <c r="Z401" s="21"/>
      <c r="AC401" s="28"/>
    </row>
    <row r="402" spans="1:29">
      <c r="A402" s="8" t="s">
        <v>2070</v>
      </c>
      <c r="B402" s="8" t="s">
        <v>2071</v>
      </c>
      <c r="C402" s="8" t="s">
        <v>46</v>
      </c>
      <c r="D402" s="185">
        <v>5092</v>
      </c>
      <c r="E402" s="188">
        <v>50092</v>
      </c>
      <c r="F402" s="8" t="s">
        <v>83</v>
      </c>
      <c r="G402" s="8" t="s">
        <v>84</v>
      </c>
      <c r="H402" s="6">
        <v>107677</v>
      </c>
      <c r="I402" s="12">
        <v>44</v>
      </c>
      <c r="J402" s="20">
        <v>250474</v>
      </c>
      <c r="L402" s="20">
        <v>713960</v>
      </c>
      <c r="N402" s="20">
        <v>0</v>
      </c>
      <c r="P402" s="20">
        <v>0</v>
      </c>
      <c r="R402" s="20">
        <v>0</v>
      </c>
      <c r="T402" s="20">
        <v>0</v>
      </c>
      <c r="V402" s="29">
        <v>964434</v>
      </c>
      <c r="X402" s="8" t="str">
        <f t="shared" si="6"/>
        <v>No</v>
      </c>
      <c r="Z402" s="21"/>
      <c r="AC402" s="28"/>
    </row>
    <row r="403" spans="1:29">
      <c r="A403" s="8" t="s">
        <v>3617</v>
      </c>
      <c r="B403" s="8" t="s">
        <v>3618</v>
      </c>
      <c r="C403" s="8" t="s">
        <v>466</v>
      </c>
      <c r="D403" s="185">
        <v>5166</v>
      </c>
      <c r="E403" s="188">
        <v>50166</v>
      </c>
      <c r="F403" s="8" t="s">
        <v>83</v>
      </c>
      <c r="G403" s="8" t="s">
        <v>84</v>
      </c>
      <c r="H403" s="6">
        <v>1624827</v>
      </c>
      <c r="I403" s="12">
        <v>44</v>
      </c>
      <c r="J403" s="20">
        <v>371339</v>
      </c>
      <c r="L403" s="20">
        <v>0</v>
      </c>
      <c r="N403" s="20">
        <v>0</v>
      </c>
      <c r="P403" s="20">
        <v>0</v>
      </c>
      <c r="R403" s="20">
        <v>0</v>
      </c>
      <c r="T403" s="20">
        <v>367890</v>
      </c>
      <c r="V403" s="29">
        <v>739229</v>
      </c>
      <c r="X403" s="8" t="str">
        <f t="shared" si="6"/>
        <v>No</v>
      </c>
      <c r="Z403" s="21"/>
      <c r="AC403" s="28"/>
    </row>
    <row r="404" spans="1:29">
      <c r="A404" s="8" t="s">
        <v>4115</v>
      </c>
      <c r="B404" s="8" t="s">
        <v>4116</v>
      </c>
      <c r="C404" s="8" t="s">
        <v>124</v>
      </c>
      <c r="D404" s="185">
        <v>6088</v>
      </c>
      <c r="E404" s="188">
        <v>60088</v>
      </c>
      <c r="F404" s="8" t="s">
        <v>83</v>
      </c>
      <c r="G404" s="8" t="s">
        <v>84</v>
      </c>
      <c r="H404" s="6">
        <v>899703</v>
      </c>
      <c r="I404" s="12">
        <v>44</v>
      </c>
      <c r="J404" s="20">
        <v>5269650</v>
      </c>
      <c r="L404" s="20">
        <v>109581</v>
      </c>
      <c r="N404" s="20">
        <v>0</v>
      </c>
      <c r="P404" s="20">
        <v>147002</v>
      </c>
      <c r="R404" s="20">
        <v>0</v>
      </c>
      <c r="T404" s="20">
        <v>0</v>
      </c>
      <c r="V404" s="29">
        <v>5526233</v>
      </c>
      <c r="X404" s="8" t="str">
        <f t="shared" si="6"/>
        <v>No</v>
      </c>
      <c r="Z404" s="21"/>
      <c r="AC404" s="28"/>
    </row>
    <row r="405" spans="1:29">
      <c r="A405" s="8" t="s">
        <v>489</v>
      </c>
      <c r="B405" s="8" t="s">
        <v>490</v>
      </c>
      <c r="C405" s="8" t="s">
        <v>168</v>
      </c>
      <c r="D405" s="185">
        <v>57</v>
      </c>
      <c r="E405" s="188">
        <v>57</v>
      </c>
      <c r="F405" s="8" t="s">
        <v>125</v>
      </c>
      <c r="G405" s="8" t="s">
        <v>84</v>
      </c>
      <c r="H405" s="6">
        <v>83794</v>
      </c>
      <c r="I405" s="12">
        <v>44</v>
      </c>
      <c r="J405" s="20">
        <v>1620035</v>
      </c>
      <c r="L405" s="20">
        <v>0</v>
      </c>
      <c r="N405" s="20">
        <v>801776</v>
      </c>
      <c r="P405" s="20">
        <v>503986</v>
      </c>
      <c r="R405" s="20">
        <v>150075</v>
      </c>
      <c r="T405" s="20">
        <v>0</v>
      </c>
      <c r="V405" s="29">
        <v>3075872</v>
      </c>
      <c r="X405" s="8" t="str">
        <f t="shared" si="6"/>
        <v>No</v>
      </c>
      <c r="Z405" s="21"/>
      <c r="AC405" s="28"/>
    </row>
    <row r="406" spans="1:29">
      <c r="A406" s="8" t="s">
        <v>1179</v>
      </c>
      <c r="B406" s="8" t="s">
        <v>1180</v>
      </c>
      <c r="C406" s="8" t="s">
        <v>132</v>
      </c>
      <c r="D406" s="185">
        <v>5044</v>
      </c>
      <c r="E406" s="188">
        <v>50044</v>
      </c>
      <c r="F406" s="8" t="s">
        <v>88</v>
      </c>
      <c r="G406" s="8" t="s">
        <v>84</v>
      </c>
      <c r="H406" s="6">
        <v>313492</v>
      </c>
      <c r="I406" s="12">
        <v>43</v>
      </c>
      <c r="J406" s="20">
        <v>3345145</v>
      </c>
      <c r="L406" s="20">
        <v>0</v>
      </c>
      <c r="N406" s="20">
        <v>0</v>
      </c>
      <c r="P406" s="20">
        <v>188071</v>
      </c>
      <c r="R406" s="20">
        <v>0</v>
      </c>
      <c r="T406" s="20">
        <v>0</v>
      </c>
      <c r="V406" s="29">
        <v>3533216</v>
      </c>
      <c r="X406" s="8" t="str">
        <f t="shared" si="6"/>
        <v>No</v>
      </c>
      <c r="Z406" s="21"/>
      <c r="AC406" s="28"/>
    </row>
    <row r="407" spans="1:29">
      <c r="A407" s="8" t="s">
        <v>6040</v>
      </c>
      <c r="B407" s="8" t="s">
        <v>4817</v>
      </c>
      <c r="C407" s="8" t="s">
        <v>91</v>
      </c>
      <c r="D407" s="185">
        <v>9088</v>
      </c>
      <c r="E407" s="188">
        <v>90088</v>
      </c>
      <c r="F407" s="8" t="s">
        <v>88</v>
      </c>
      <c r="G407" s="8" t="s">
        <v>84</v>
      </c>
      <c r="H407" s="6">
        <v>83913</v>
      </c>
      <c r="I407" s="12">
        <v>43</v>
      </c>
      <c r="J407" s="20">
        <v>2536415</v>
      </c>
      <c r="L407" s="20">
        <v>0</v>
      </c>
      <c r="N407" s="20">
        <v>508403</v>
      </c>
      <c r="P407" s="20">
        <v>210000</v>
      </c>
      <c r="R407" s="20">
        <v>0</v>
      </c>
      <c r="T407" s="20">
        <v>0</v>
      </c>
      <c r="V407" s="29">
        <v>3254818</v>
      </c>
      <c r="X407" s="8" t="str">
        <f t="shared" si="6"/>
        <v>No</v>
      </c>
      <c r="Z407" s="21"/>
      <c r="AC407" s="28"/>
    </row>
    <row r="408" spans="1:29">
      <c r="A408" s="8" t="s">
        <v>5094</v>
      </c>
      <c r="B408" s="8" t="s">
        <v>5095</v>
      </c>
      <c r="C408" s="8" t="s">
        <v>141</v>
      </c>
      <c r="D408" s="185">
        <v>3008</v>
      </c>
      <c r="E408" s="188">
        <v>30008</v>
      </c>
      <c r="F408" s="8" t="s">
        <v>88</v>
      </c>
      <c r="G408" s="8" t="s">
        <v>84</v>
      </c>
      <c r="H408" s="6">
        <v>116636</v>
      </c>
      <c r="I408" s="12">
        <v>43</v>
      </c>
      <c r="J408" s="20">
        <v>8103141</v>
      </c>
      <c r="L408" s="20">
        <v>0</v>
      </c>
      <c r="N408" s="20">
        <v>0</v>
      </c>
      <c r="P408" s="20">
        <v>0</v>
      </c>
      <c r="R408" s="20">
        <v>0</v>
      </c>
      <c r="T408" s="20">
        <v>0</v>
      </c>
      <c r="V408" s="29">
        <v>8103141</v>
      </c>
      <c r="X408" s="8" t="str">
        <f t="shared" si="6"/>
        <v>No</v>
      </c>
      <c r="Z408" s="21"/>
      <c r="AC408" s="28"/>
    </row>
    <row r="409" spans="1:29">
      <c r="A409" s="8" t="s">
        <v>1091</v>
      </c>
      <c r="B409" s="8" t="s">
        <v>1092</v>
      </c>
      <c r="C409" s="8" t="s">
        <v>87</v>
      </c>
      <c r="D409" s="185">
        <v>43</v>
      </c>
      <c r="E409" s="188">
        <v>43</v>
      </c>
      <c r="F409" s="8" t="s">
        <v>88</v>
      </c>
      <c r="G409" s="8" t="s">
        <v>84</v>
      </c>
      <c r="H409" s="6">
        <v>67227</v>
      </c>
      <c r="I409" s="12">
        <v>43</v>
      </c>
      <c r="J409" s="20">
        <v>2195750</v>
      </c>
      <c r="L409" s="20">
        <v>0</v>
      </c>
      <c r="N409" s="20">
        <v>362500</v>
      </c>
      <c r="P409" s="20">
        <v>2768361</v>
      </c>
      <c r="R409" s="20">
        <v>0</v>
      </c>
      <c r="T409" s="20">
        <v>0</v>
      </c>
      <c r="V409" s="29">
        <v>5326611</v>
      </c>
      <c r="X409" s="8" t="str">
        <f t="shared" si="6"/>
        <v>No</v>
      </c>
      <c r="Z409" s="21"/>
      <c r="AC409" s="28"/>
    </row>
    <row r="410" spans="1:29">
      <c r="A410" s="8" t="s">
        <v>4178</v>
      </c>
      <c r="B410" s="8" t="s">
        <v>4179</v>
      </c>
      <c r="C410" s="8" t="s">
        <v>91</v>
      </c>
      <c r="D410" s="185">
        <v>9092</v>
      </c>
      <c r="E410" s="188">
        <v>90092</v>
      </c>
      <c r="F410" s="8" t="s">
        <v>83</v>
      </c>
      <c r="G410" s="8" t="s">
        <v>84</v>
      </c>
      <c r="H410" s="6">
        <v>133683</v>
      </c>
      <c r="I410" s="12">
        <v>43</v>
      </c>
      <c r="J410" s="20">
        <v>2562741</v>
      </c>
      <c r="L410" s="20">
        <v>0</v>
      </c>
      <c r="N410" s="20">
        <v>100000</v>
      </c>
      <c r="P410" s="20">
        <v>93561</v>
      </c>
      <c r="R410" s="20">
        <v>0</v>
      </c>
      <c r="T410" s="20">
        <v>0</v>
      </c>
      <c r="V410" s="29">
        <v>2756302</v>
      </c>
      <c r="X410" s="8" t="str">
        <f t="shared" si="6"/>
        <v>No</v>
      </c>
      <c r="Z410" s="21"/>
      <c r="AC410" s="28"/>
    </row>
    <row r="411" spans="1:29">
      <c r="A411" s="8" t="s">
        <v>6540</v>
      </c>
      <c r="B411" s="8" t="s">
        <v>6414</v>
      </c>
      <c r="C411" s="8" t="s">
        <v>120</v>
      </c>
      <c r="D411" s="185" t="s">
        <v>5161</v>
      </c>
      <c r="E411" s="188" t="s">
        <v>5162</v>
      </c>
      <c r="F411" s="8" t="s">
        <v>125</v>
      </c>
      <c r="G411" s="8" t="s">
        <v>147</v>
      </c>
      <c r="H411" s="6">
        <v>0</v>
      </c>
      <c r="I411" s="12">
        <v>42</v>
      </c>
      <c r="J411" s="20">
        <v>0</v>
      </c>
      <c r="L411" s="20">
        <v>0</v>
      </c>
      <c r="N411" s="20">
        <v>1606974</v>
      </c>
      <c r="P411" s="20">
        <v>324059</v>
      </c>
      <c r="R411" s="20">
        <v>0</v>
      </c>
      <c r="T411" s="20">
        <v>0</v>
      </c>
      <c r="V411" s="29">
        <v>1931033</v>
      </c>
      <c r="X411" s="8" t="str">
        <f t="shared" si="6"/>
        <v>No</v>
      </c>
      <c r="Z411" s="21"/>
      <c r="AC411" s="28"/>
    </row>
    <row r="412" spans="1:29">
      <c r="A412" s="8" t="s">
        <v>1104</v>
      </c>
      <c r="B412" s="8" t="s">
        <v>232</v>
      </c>
      <c r="C412" s="8" t="s">
        <v>233</v>
      </c>
      <c r="D412" s="185">
        <v>3107</v>
      </c>
      <c r="E412" s="188">
        <v>30107</v>
      </c>
      <c r="F412" s="8" t="s">
        <v>214</v>
      </c>
      <c r="G412" s="8" t="s">
        <v>84</v>
      </c>
      <c r="H412" s="6">
        <v>70350</v>
      </c>
      <c r="I412" s="12">
        <v>42</v>
      </c>
      <c r="J412" s="20">
        <v>0</v>
      </c>
      <c r="L412" s="20">
        <v>1194922</v>
      </c>
      <c r="N412" s="20">
        <v>0</v>
      </c>
      <c r="P412" s="20">
        <v>0</v>
      </c>
      <c r="R412" s="20">
        <v>0</v>
      </c>
      <c r="T412" s="20">
        <v>0</v>
      </c>
      <c r="V412" s="29">
        <v>1194922</v>
      </c>
      <c r="X412" s="8" t="str">
        <f t="shared" si="6"/>
        <v>No</v>
      </c>
      <c r="Z412" s="21"/>
      <c r="AC412" s="28"/>
    </row>
    <row r="413" spans="1:29">
      <c r="A413" s="8" t="s">
        <v>3261</v>
      </c>
      <c r="B413" s="8" t="s">
        <v>595</v>
      </c>
      <c r="C413" s="8" t="s">
        <v>555</v>
      </c>
      <c r="D413" s="185" t="s">
        <v>3262</v>
      </c>
      <c r="E413" s="188" t="s">
        <v>3263</v>
      </c>
      <c r="F413" s="8" t="s">
        <v>88</v>
      </c>
      <c r="G413" s="8" t="s">
        <v>147</v>
      </c>
      <c r="H413" s="6">
        <v>0</v>
      </c>
      <c r="I413" s="12">
        <v>42</v>
      </c>
      <c r="J413" s="20">
        <v>38176</v>
      </c>
      <c r="L413" s="20">
        <v>0</v>
      </c>
      <c r="N413" s="20">
        <v>246739</v>
      </c>
      <c r="P413" s="20">
        <v>0</v>
      </c>
      <c r="R413" s="20">
        <v>0</v>
      </c>
      <c r="T413" s="20">
        <v>0</v>
      </c>
      <c r="V413" s="29">
        <v>284915</v>
      </c>
      <c r="X413" s="8" t="str">
        <f t="shared" si="6"/>
        <v>No</v>
      </c>
      <c r="Z413" s="21"/>
      <c r="AC413" s="28"/>
    </row>
    <row r="414" spans="1:29">
      <c r="A414" s="8" t="s">
        <v>3862</v>
      </c>
      <c r="B414" s="8" t="s">
        <v>3863</v>
      </c>
      <c r="C414" s="8" t="s">
        <v>278</v>
      </c>
      <c r="D414" s="185" t="s">
        <v>3864</v>
      </c>
      <c r="E414" s="188" t="s">
        <v>3865</v>
      </c>
      <c r="F414" s="8" t="s">
        <v>157</v>
      </c>
      <c r="G414" s="8" t="s">
        <v>147</v>
      </c>
      <c r="H414" s="6">
        <v>0</v>
      </c>
      <c r="I414" s="12">
        <v>42</v>
      </c>
      <c r="J414" s="20">
        <v>0</v>
      </c>
      <c r="L414" s="20">
        <v>0</v>
      </c>
      <c r="N414" s="20">
        <v>1374180</v>
      </c>
      <c r="P414" s="20">
        <v>0</v>
      </c>
      <c r="R414" s="20">
        <v>0</v>
      </c>
      <c r="T414" s="20">
        <v>0</v>
      </c>
      <c r="V414" s="29">
        <v>1374180</v>
      </c>
      <c r="X414" s="8" t="str">
        <f t="shared" si="6"/>
        <v>No</v>
      </c>
      <c r="Z414" s="21"/>
      <c r="AC414" s="28"/>
    </row>
    <row r="415" spans="1:29">
      <c r="A415" s="8" t="s">
        <v>4127</v>
      </c>
      <c r="B415" s="8" t="s">
        <v>4128</v>
      </c>
      <c r="C415" s="8" t="s">
        <v>217</v>
      </c>
      <c r="D415" s="185">
        <v>3048</v>
      </c>
      <c r="E415" s="188">
        <v>30048</v>
      </c>
      <c r="F415" s="8" t="s">
        <v>83</v>
      </c>
      <c r="G415" s="8" t="s">
        <v>84</v>
      </c>
      <c r="H415" s="6">
        <v>2203663</v>
      </c>
      <c r="I415" s="12">
        <v>42</v>
      </c>
      <c r="J415" s="20">
        <v>0</v>
      </c>
      <c r="L415" s="20">
        <v>0</v>
      </c>
      <c r="N415" s="20">
        <v>0</v>
      </c>
      <c r="P415" s="20">
        <v>0</v>
      </c>
      <c r="R415" s="20">
        <v>0</v>
      </c>
      <c r="T415" s="20">
        <v>0</v>
      </c>
      <c r="V415" s="29">
        <v>0</v>
      </c>
      <c r="X415" s="8" t="str">
        <f t="shared" si="6"/>
        <v>No</v>
      </c>
      <c r="Z415" s="21"/>
      <c r="AC415" s="28"/>
    </row>
    <row r="416" spans="1:29">
      <c r="A416" s="8" t="s">
        <v>1147</v>
      </c>
      <c r="B416" s="8" t="s">
        <v>1148</v>
      </c>
      <c r="C416" s="8" t="s">
        <v>58</v>
      </c>
      <c r="D416" s="185" t="s">
        <v>1149</v>
      </c>
      <c r="E416" s="188">
        <v>55228</v>
      </c>
      <c r="F416" s="8" t="s">
        <v>36</v>
      </c>
      <c r="G416" s="8" t="s">
        <v>5756</v>
      </c>
      <c r="H416" s="6">
        <v>0</v>
      </c>
      <c r="I416" s="12">
        <v>42</v>
      </c>
      <c r="J416" s="20">
        <v>0</v>
      </c>
      <c r="L416" s="20">
        <v>0</v>
      </c>
      <c r="N416" s="20">
        <v>3625276</v>
      </c>
      <c r="P416" s="20">
        <v>0</v>
      </c>
      <c r="R416" s="20">
        <v>0</v>
      </c>
      <c r="T416" s="20">
        <v>0</v>
      </c>
      <c r="V416" s="29">
        <v>3625276</v>
      </c>
      <c r="X416" s="8" t="str">
        <f t="shared" si="6"/>
        <v>No</v>
      </c>
      <c r="Z416" s="21"/>
      <c r="AC416" s="28"/>
    </row>
    <row r="417" spans="1:29">
      <c r="A417" s="8" t="s">
        <v>5173</v>
      </c>
      <c r="B417" s="8" t="s">
        <v>6413</v>
      </c>
      <c r="C417" s="8" t="s">
        <v>120</v>
      </c>
      <c r="D417" s="185" t="s">
        <v>5174</v>
      </c>
      <c r="E417" s="188" t="s">
        <v>5175</v>
      </c>
      <c r="F417" s="8" t="s">
        <v>88</v>
      </c>
      <c r="G417" s="8" t="s">
        <v>147</v>
      </c>
      <c r="H417" s="6">
        <v>0</v>
      </c>
      <c r="I417" s="12">
        <v>42</v>
      </c>
      <c r="J417" s="20">
        <v>0</v>
      </c>
      <c r="L417" s="20">
        <v>6013</v>
      </c>
      <c r="N417" s="20">
        <v>851109</v>
      </c>
      <c r="P417" s="20">
        <v>314394</v>
      </c>
      <c r="R417" s="20">
        <v>0</v>
      </c>
      <c r="T417" s="20">
        <v>642101</v>
      </c>
      <c r="V417" s="29">
        <v>1813617</v>
      </c>
      <c r="X417" s="8" t="str">
        <f t="shared" si="6"/>
        <v>No</v>
      </c>
      <c r="Z417" s="21"/>
      <c r="AC417" s="28"/>
    </row>
    <row r="418" spans="1:29">
      <c r="A418" s="8" t="s">
        <v>3591</v>
      </c>
      <c r="B418" s="8" t="s">
        <v>2299</v>
      </c>
      <c r="C418" s="8" t="s">
        <v>109</v>
      </c>
      <c r="D418" s="185" t="s">
        <v>3592</v>
      </c>
      <c r="E418" s="188" t="s">
        <v>3593</v>
      </c>
      <c r="F418" s="8" t="s">
        <v>157</v>
      </c>
      <c r="G418" s="8" t="s">
        <v>147</v>
      </c>
      <c r="H418" s="6">
        <v>0</v>
      </c>
      <c r="I418" s="12">
        <v>42</v>
      </c>
      <c r="J418" s="20">
        <v>101686</v>
      </c>
      <c r="L418" s="20">
        <v>0</v>
      </c>
      <c r="N418" s="20">
        <v>1261680</v>
      </c>
      <c r="P418" s="20">
        <v>0</v>
      </c>
      <c r="R418" s="20">
        <v>0</v>
      </c>
      <c r="T418" s="20">
        <v>0</v>
      </c>
      <c r="V418" s="29">
        <v>1363366</v>
      </c>
      <c r="X418" s="8" t="str">
        <f t="shared" si="6"/>
        <v>No</v>
      </c>
      <c r="Z418" s="21"/>
      <c r="AC418" s="28"/>
    </row>
    <row r="419" spans="1:29">
      <c r="A419" s="8" t="s">
        <v>4777</v>
      </c>
      <c r="B419" s="8" t="s">
        <v>2599</v>
      </c>
      <c r="C419" s="8" t="s">
        <v>235</v>
      </c>
      <c r="D419" s="185">
        <v>4006</v>
      </c>
      <c r="E419" s="188">
        <v>40006</v>
      </c>
      <c r="F419" s="8" t="s">
        <v>88</v>
      </c>
      <c r="G419" s="8" t="s">
        <v>84</v>
      </c>
      <c r="H419" s="6">
        <v>219957</v>
      </c>
      <c r="I419" s="12">
        <v>42</v>
      </c>
      <c r="J419" s="20">
        <v>2842071</v>
      </c>
      <c r="L419" s="20">
        <v>0</v>
      </c>
      <c r="N419" s="20">
        <v>158940</v>
      </c>
      <c r="P419" s="20">
        <v>385605</v>
      </c>
      <c r="R419" s="20">
        <v>0</v>
      </c>
      <c r="T419" s="20">
        <v>0</v>
      </c>
      <c r="V419" s="29">
        <v>3386616</v>
      </c>
      <c r="X419" s="8" t="str">
        <f t="shared" si="6"/>
        <v>No</v>
      </c>
      <c r="Z419" s="21"/>
      <c r="AC419" s="28"/>
    </row>
    <row r="420" spans="1:29">
      <c r="A420" s="8" t="s">
        <v>6539</v>
      </c>
      <c r="B420" s="8" t="s">
        <v>541</v>
      </c>
      <c r="C420" s="8" t="s">
        <v>238</v>
      </c>
      <c r="D420" s="185">
        <v>1051</v>
      </c>
      <c r="E420" s="188">
        <v>10051</v>
      </c>
      <c r="F420" s="8" t="s">
        <v>88</v>
      </c>
      <c r="G420" s="8" t="s">
        <v>84</v>
      </c>
      <c r="H420" s="6">
        <v>168136</v>
      </c>
      <c r="I420" s="12">
        <v>42</v>
      </c>
      <c r="J420" s="20">
        <v>2679202</v>
      </c>
      <c r="L420" s="20">
        <v>0</v>
      </c>
      <c r="N420" s="20">
        <v>0</v>
      </c>
      <c r="P420" s="20">
        <v>0</v>
      </c>
      <c r="R420" s="20">
        <v>0</v>
      </c>
      <c r="T420" s="20">
        <v>0</v>
      </c>
      <c r="V420" s="29">
        <v>2679202</v>
      </c>
      <c r="X420" s="8" t="str">
        <f t="shared" si="6"/>
        <v>No</v>
      </c>
      <c r="Z420" s="21"/>
      <c r="AC420" s="28"/>
    </row>
    <row r="421" spans="1:29">
      <c r="A421" s="8" t="s">
        <v>4159</v>
      </c>
      <c r="B421" s="8" t="s">
        <v>4160</v>
      </c>
      <c r="C421" s="8" t="s">
        <v>34</v>
      </c>
      <c r="D421" s="185">
        <v>8002</v>
      </c>
      <c r="E421" s="188">
        <v>80002</v>
      </c>
      <c r="F421" s="8" t="s">
        <v>183</v>
      </c>
      <c r="G421" s="8" t="s">
        <v>84</v>
      </c>
      <c r="H421" s="6">
        <v>156777</v>
      </c>
      <c r="I421" s="12">
        <v>42</v>
      </c>
      <c r="J421" s="20">
        <v>3905195</v>
      </c>
      <c r="L421" s="20">
        <v>0</v>
      </c>
      <c r="N421" s="20">
        <v>0</v>
      </c>
      <c r="P421" s="20">
        <v>0</v>
      </c>
      <c r="R421" s="20">
        <v>0</v>
      </c>
      <c r="T421" s="20">
        <v>0</v>
      </c>
      <c r="V421" s="29">
        <v>3905195</v>
      </c>
      <c r="X421" s="8" t="str">
        <f t="shared" si="6"/>
        <v>No</v>
      </c>
      <c r="Z421" s="21"/>
      <c r="AC421" s="28"/>
    </row>
    <row r="422" spans="1:29">
      <c r="A422" s="8" t="s">
        <v>698</v>
      </c>
      <c r="B422" s="8" t="s">
        <v>506</v>
      </c>
      <c r="C422" s="8" t="s">
        <v>238</v>
      </c>
      <c r="D422" s="185">
        <v>1056</v>
      </c>
      <c r="E422" s="188">
        <v>10056</v>
      </c>
      <c r="F422" s="8" t="s">
        <v>138</v>
      </c>
      <c r="G422" s="8" t="s">
        <v>84</v>
      </c>
      <c r="H422" s="6">
        <v>923311</v>
      </c>
      <c r="I422" s="12">
        <v>42</v>
      </c>
      <c r="J422" s="20">
        <v>0</v>
      </c>
      <c r="L422" s="20">
        <v>0</v>
      </c>
      <c r="N422" s="20">
        <v>0</v>
      </c>
      <c r="P422" s="20">
        <v>0</v>
      </c>
      <c r="R422" s="20">
        <v>0</v>
      </c>
      <c r="T422" s="20">
        <v>0</v>
      </c>
      <c r="V422" s="29">
        <v>0</v>
      </c>
      <c r="X422" s="8" t="str">
        <f t="shared" si="6"/>
        <v>No</v>
      </c>
      <c r="Z422" s="21"/>
      <c r="AC422" s="28"/>
    </row>
    <row r="423" spans="1:29">
      <c r="A423" s="8" t="s">
        <v>2980</v>
      </c>
      <c r="B423" s="8" t="s">
        <v>2981</v>
      </c>
      <c r="C423" s="8" t="s">
        <v>466</v>
      </c>
      <c r="D423" s="185">
        <v>5157</v>
      </c>
      <c r="E423" s="188">
        <v>50157</v>
      </c>
      <c r="F423" s="8" t="s">
        <v>88</v>
      </c>
      <c r="G423" s="8" t="s">
        <v>84</v>
      </c>
      <c r="H423" s="6">
        <v>1624827</v>
      </c>
      <c r="I423" s="12">
        <v>42</v>
      </c>
      <c r="J423" s="20">
        <v>1604307</v>
      </c>
      <c r="L423" s="20">
        <v>0</v>
      </c>
      <c r="N423" s="20">
        <v>0</v>
      </c>
      <c r="P423" s="20">
        <v>298041</v>
      </c>
      <c r="R423" s="20">
        <v>0</v>
      </c>
      <c r="T423" s="20">
        <v>0</v>
      </c>
      <c r="V423" s="29">
        <v>1902348</v>
      </c>
      <c r="X423" s="8" t="str">
        <f t="shared" si="6"/>
        <v>No</v>
      </c>
      <c r="Z423" s="21"/>
      <c r="AC423" s="28"/>
    </row>
    <row r="424" spans="1:29">
      <c r="A424" s="8" t="s">
        <v>6541</v>
      </c>
      <c r="B424" s="8" t="s">
        <v>4434</v>
      </c>
      <c r="C424" s="8" t="s">
        <v>171</v>
      </c>
      <c r="D424" s="185" t="s">
        <v>6542</v>
      </c>
      <c r="E424" s="188" t="s">
        <v>6543</v>
      </c>
      <c r="F424" s="8" t="s">
        <v>157</v>
      </c>
      <c r="G424" s="8" t="s">
        <v>147</v>
      </c>
      <c r="H424" s="6">
        <v>0</v>
      </c>
      <c r="I424" s="12">
        <v>41</v>
      </c>
      <c r="J424" s="20">
        <v>0</v>
      </c>
      <c r="L424" s="20">
        <v>0</v>
      </c>
      <c r="N424" s="20">
        <v>915463</v>
      </c>
      <c r="P424" s="20">
        <v>137296</v>
      </c>
      <c r="R424" s="20">
        <v>0</v>
      </c>
      <c r="T424" s="20">
        <v>0</v>
      </c>
      <c r="V424" s="29">
        <v>1052759</v>
      </c>
      <c r="X424" s="8" t="str">
        <f t="shared" si="6"/>
        <v>No</v>
      </c>
      <c r="Z424" s="21"/>
      <c r="AC424" s="28"/>
    </row>
    <row r="425" spans="1:29">
      <c r="A425" s="8" t="s">
        <v>5996</v>
      </c>
      <c r="B425" s="8" t="s">
        <v>6097</v>
      </c>
      <c r="C425" s="8" t="s">
        <v>46</v>
      </c>
      <c r="E425" s="188" t="s">
        <v>5997</v>
      </c>
      <c r="F425" s="8" t="s">
        <v>88</v>
      </c>
      <c r="G425" s="8" t="s">
        <v>147</v>
      </c>
      <c r="H425" s="6">
        <v>0</v>
      </c>
      <c r="I425" s="12">
        <v>41</v>
      </c>
      <c r="J425" s="20">
        <v>0</v>
      </c>
      <c r="L425" s="20">
        <v>0</v>
      </c>
      <c r="N425" s="20">
        <v>560700</v>
      </c>
      <c r="P425" s="20">
        <v>0</v>
      </c>
      <c r="R425" s="20">
        <v>0</v>
      </c>
      <c r="T425" s="20">
        <v>0</v>
      </c>
      <c r="V425" s="29">
        <v>560700</v>
      </c>
      <c r="X425" s="8" t="str">
        <f t="shared" si="6"/>
        <v>No</v>
      </c>
      <c r="Z425" s="21"/>
      <c r="AC425" s="28"/>
    </row>
    <row r="426" spans="1:29">
      <c r="A426" s="8" t="s">
        <v>1069</v>
      </c>
      <c r="B426" s="8" t="s">
        <v>1070</v>
      </c>
      <c r="C426" s="8" t="s">
        <v>466</v>
      </c>
      <c r="D426" s="185">
        <v>5165</v>
      </c>
      <c r="E426" s="188">
        <v>50165</v>
      </c>
      <c r="F426" s="8" t="s">
        <v>83</v>
      </c>
      <c r="G426" s="8" t="s">
        <v>84</v>
      </c>
      <c r="H426" s="6">
        <v>724091</v>
      </c>
      <c r="I426" s="12">
        <v>41</v>
      </c>
      <c r="J426" s="20">
        <v>2328644</v>
      </c>
      <c r="L426" s="20">
        <v>0</v>
      </c>
      <c r="N426" s="20">
        <v>0</v>
      </c>
      <c r="P426" s="20">
        <v>58680</v>
      </c>
      <c r="R426" s="20">
        <v>0</v>
      </c>
      <c r="T426" s="20">
        <v>0</v>
      </c>
      <c r="V426" s="29">
        <v>2387324</v>
      </c>
      <c r="X426" s="8" t="str">
        <f t="shared" si="6"/>
        <v>No</v>
      </c>
      <c r="Z426" s="21"/>
      <c r="AC426" s="28"/>
    </row>
    <row r="427" spans="1:29">
      <c r="A427" s="8" t="s">
        <v>3139</v>
      </c>
      <c r="B427" s="8" t="s">
        <v>3140</v>
      </c>
      <c r="C427" s="8" t="s">
        <v>50</v>
      </c>
      <c r="D427" s="185">
        <v>4103</v>
      </c>
      <c r="E427" s="188">
        <v>40103</v>
      </c>
      <c r="F427" s="8" t="s">
        <v>125</v>
      </c>
      <c r="G427" s="8" t="s">
        <v>84</v>
      </c>
      <c r="H427" s="6">
        <v>68781</v>
      </c>
      <c r="I427" s="12">
        <v>41</v>
      </c>
      <c r="J427" s="20">
        <v>360732</v>
      </c>
      <c r="L427" s="20">
        <v>0</v>
      </c>
      <c r="N427" s="20">
        <v>78211</v>
      </c>
      <c r="P427" s="20">
        <v>775564</v>
      </c>
      <c r="R427" s="20">
        <v>0</v>
      </c>
      <c r="T427" s="20">
        <v>239180</v>
      </c>
      <c r="V427" s="29">
        <v>1453687</v>
      </c>
      <c r="X427" s="8" t="str">
        <f t="shared" si="6"/>
        <v>No</v>
      </c>
      <c r="Z427" s="21"/>
      <c r="AC427" s="28"/>
    </row>
    <row r="428" spans="1:29">
      <c r="A428" s="8" t="s">
        <v>1025</v>
      </c>
      <c r="B428" s="8" t="s">
        <v>1026</v>
      </c>
      <c r="C428" s="8" t="s">
        <v>58</v>
      </c>
      <c r="D428" s="185">
        <v>5096</v>
      </c>
      <c r="E428" s="188">
        <v>50096</v>
      </c>
      <c r="F428" s="8" t="s">
        <v>83</v>
      </c>
      <c r="G428" s="8" t="s">
        <v>84</v>
      </c>
      <c r="H428" s="6">
        <v>1376476</v>
      </c>
      <c r="I428" s="12">
        <v>41</v>
      </c>
      <c r="J428" s="20">
        <v>1283611</v>
      </c>
      <c r="L428" s="20">
        <v>498114</v>
      </c>
      <c r="N428" s="20">
        <v>0</v>
      </c>
      <c r="P428" s="20">
        <v>0</v>
      </c>
      <c r="R428" s="20">
        <v>0</v>
      </c>
      <c r="T428" s="20">
        <v>0</v>
      </c>
      <c r="V428" s="29">
        <v>1781725</v>
      </c>
      <c r="X428" s="8" t="str">
        <f t="shared" si="6"/>
        <v>No</v>
      </c>
      <c r="Z428" s="21"/>
      <c r="AC428" s="28"/>
    </row>
    <row r="429" spans="1:29">
      <c r="A429" s="8" t="s">
        <v>3980</v>
      </c>
      <c r="B429" s="8" t="s">
        <v>3981</v>
      </c>
      <c r="C429" s="8" t="s">
        <v>91</v>
      </c>
      <c r="D429" s="185">
        <v>9232</v>
      </c>
      <c r="E429" s="188">
        <v>90232</v>
      </c>
      <c r="F429" s="8" t="s">
        <v>88</v>
      </c>
      <c r="G429" s="8" t="s">
        <v>84</v>
      </c>
      <c r="H429" s="6">
        <v>165074</v>
      </c>
      <c r="I429" s="12">
        <v>41</v>
      </c>
      <c r="J429" s="20">
        <v>8087798</v>
      </c>
      <c r="L429" s="20">
        <v>0</v>
      </c>
      <c r="N429" s="20">
        <v>0</v>
      </c>
      <c r="P429" s="20">
        <v>6137</v>
      </c>
      <c r="R429" s="20">
        <v>0</v>
      </c>
      <c r="T429" s="20">
        <v>0</v>
      </c>
      <c r="V429" s="29">
        <v>8093935</v>
      </c>
      <c r="X429" s="8" t="str">
        <f t="shared" si="6"/>
        <v>No</v>
      </c>
      <c r="Z429" s="21"/>
      <c r="AC429" s="28"/>
    </row>
    <row r="430" spans="1:29">
      <c r="A430" s="8" t="s">
        <v>1506</v>
      </c>
      <c r="B430" s="8" t="s">
        <v>1507</v>
      </c>
      <c r="C430" s="8" t="s">
        <v>178</v>
      </c>
      <c r="D430" s="185" t="s">
        <v>1508</v>
      </c>
      <c r="E430" s="188" t="s">
        <v>1509</v>
      </c>
      <c r="F430" s="8" t="s">
        <v>88</v>
      </c>
      <c r="G430" s="8" t="s">
        <v>147</v>
      </c>
      <c r="H430" s="6">
        <v>0</v>
      </c>
      <c r="I430" s="12">
        <v>41</v>
      </c>
      <c r="J430" s="20">
        <v>173922</v>
      </c>
      <c r="L430" s="20">
        <v>129568</v>
      </c>
      <c r="N430" s="20">
        <v>1166005</v>
      </c>
      <c r="P430" s="20">
        <v>0</v>
      </c>
      <c r="R430" s="20">
        <v>0</v>
      </c>
      <c r="T430" s="20">
        <v>0</v>
      </c>
      <c r="V430" s="29">
        <v>1469495</v>
      </c>
      <c r="X430" s="8" t="str">
        <f t="shared" si="6"/>
        <v>No</v>
      </c>
      <c r="Z430" s="21"/>
      <c r="AC430" s="28"/>
    </row>
    <row r="431" spans="1:29">
      <c r="A431" s="8" t="s">
        <v>4161</v>
      </c>
      <c r="B431" s="8" t="s">
        <v>424</v>
      </c>
      <c r="C431" s="8" t="s">
        <v>288</v>
      </c>
      <c r="D431" s="185">
        <v>3057</v>
      </c>
      <c r="E431" s="188">
        <v>30057</v>
      </c>
      <c r="F431" s="8" t="s">
        <v>138</v>
      </c>
      <c r="G431" s="8" t="s">
        <v>84</v>
      </c>
      <c r="H431" s="6">
        <v>5441567</v>
      </c>
      <c r="I431" s="12">
        <v>40</v>
      </c>
      <c r="J431" s="20">
        <v>9618489</v>
      </c>
      <c r="L431" s="20">
        <v>2145091</v>
      </c>
      <c r="N431" s="20">
        <v>0</v>
      </c>
      <c r="P431" s="20">
        <v>0</v>
      </c>
      <c r="R431" s="20">
        <v>0</v>
      </c>
      <c r="T431" s="20">
        <v>0</v>
      </c>
      <c r="V431" s="29">
        <v>11763580</v>
      </c>
      <c r="X431" s="8" t="str">
        <f t="shared" si="6"/>
        <v>No</v>
      </c>
      <c r="Z431" s="21"/>
      <c r="AC431" s="28"/>
    </row>
    <row r="432" spans="1:29">
      <c r="A432" s="8" t="s">
        <v>1317</v>
      </c>
      <c r="B432" s="8" t="s">
        <v>6417</v>
      </c>
      <c r="C432" s="8" t="s">
        <v>141</v>
      </c>
      <c r="D432" s="185" t="s">
        <v>1318</v>
      </c>
      <c r="E432" s="188" t="s">
        <v>1319</v>
      </c>
      <c r="F432" s="8" t="s">
        <v>157</v>
      </c>
      <c r="G432" s="8" t="s">
        <v>147</v>
      </c>
      <c r="H432" s="6">
        <v>0</v>
      </c>
      <c r="I432" s="12">
        <v>40</v>
      </c>
      <c r="J432" s="20">
        <v>0</v>
      </c>
      <c r="L432" s="20">
        <v>0</v>
      </c>
      <c r="N432" s="20">
        <v>1320204</v>
      </c>
      <c r="P432" s="20">
        <v>0</v>
      </c>
      <c r="R432" s="20">
        <v>0</v>
      </c>
      <c r="T432" s="20">
        <v>0</v>
      </c>
      <c r="V432" s="29">
        <v>1320204</v>
      </c>
      <c r="X432" s="8" t="str">
        <f t="shared" si="6"/>
        <v>No</v>
      </c>
      <c r="Z432" s="21"/>
      <c r="AC432" s="28"/>
    </row>
    <row r="433" spans="1:29">
      <c r="A433" s="8" t="s">
        <v>4574</v>
      </c>
      <c r="B433" s="8" t="s">
        <v>4575</v>
      </c>
      <c r="C433" s="8" t="s">
        <v>168</v>
      </c>
      <c r="D433" s="185">
        <v>34</v>
      </c>
      <c r="E433" s="188">
        <v>34</v>
      </c>
      <c r="F433" s="8" t="s">
        <v>88</v>
      </c>
      <c r="G433" s="8" t="s">
        <v>84</v>
      </c>
      <c r="H433" s="6">
        <v>154081</v>
      </c>
      <c r="I433" s="12">
        <v>40</v>
      </c>
      <c r="J433" s="20">
        <v>5013966</v>
      </c>
      <c r="L433" s="20">
        <v>0</v>
      </c>
      <c r="N433" s="20">
        <v>0</v>
      </c>
      <c r="P433" s="20">
        <v>0</v>
      </c>
      <c r="R433" s="20">
        <v>0</v>
      </c>
      <c r="T433" s="20">
        <v>0</v>
      </c>
      <c r="V433" s="29">
        <v>5013966</v>
      </c>
      <c r="X433" s="8" t="str">
        <f t="shared" si="6"/>
        <v>No</v>
      </c>
      <c r="Z433" s="21"/>
      <c r="AC433" s="28"/>
    </row>
    <row r="434" spans="1:29">
      <c r="A434" s="8" t="s">
        <v>1828</v>
      </c>
      <c r="B434" s="8" t="s">
        <v>1829</v>
      </c>
      <c r="C434" s="8" t="s">
        <v>141</v>
      </c>
      <c r="D434" s="185">
        <v>3091</v>
      </c>
      <c r="E434" s="188">
        <v>30091</v>
      </c>
      <c r="F434" s="8" t="s">
        <v>83</v>
      </c>
      <c r="G434" s="8" t="s">
        <v>84</v>
      </c>
      <c r="H434" s="6">
        <v>88542</v>
      </c>
      <c r="I434" s="12">
        <v>40</v>
      </c>
      <c r="J434" s="20">
        <v>3030411</v>
      </c>
      <c r="L434" s="20">
        <v>0</v>
      </c>
      <c r="N434" s="20">
        <v>0</v>
      </c>
      <c r="P434" s="20">
        <v>298425</v>
      </c>
      <c r="R434" s="20">
        <v>0</v>
      </c>
      <c r="T434" s="20">
        <v>0</v>
      </c>
      <c r="V434" s="29">
        <v>3328836</v>
      </c>
      <c r="X434" s="8" t="str">
        <f t="shared" si="6"/>
        <v>No</v>
      </c>
      <c r="Z434" s="21"/>
      <c r="AC434" s="28"/>
    </row>
    <row r="435" spans="1:29">
      <c r="A435" s="8" t="s">
        <v>470</v>
      </c>
      <c r="B435" s="8" t="s">
        <v>471</v>
      </c>
      <c r="C435" s="8" t="s">
        <v>65</v>
      </c>
      <c r="D435" s="185">
        <v>41</v>
      </c>
      <c r="E435" s="188">
        <v>41</v>
      </c>
      <c r="F435" s="8" t="s">
        <v>138</v>
      </c>
      <c r="G435" s="8" t="s">
        <v>84</v>
      </c>
      <c r="H435" s="6">
        <v>251243</v>
      </c>
      <c r="I435" s="12">
        <v>40</v>
      </c>
      <c r="J435" s="20">
        <v>31212716</v>
      </c>
      <c r="L435" s="20">
        <v>20247357</v>
      </c>
      <c r="N435" s="20">
        <v>0</v>
      </c>
      <c r="P435" s="20">
        <v>0</v>
      </c>
      <c r="R435" s="20">
        <v>944132</v>
      </c>
      <c r="T435" s="20">
        <v>1087475</v>
      </c>
      <c r="V435" s="29">
        <v>53491680</v>
      </c>
      <c r="X435" s="8" t="str">
        <f t="shared" si="6"/>
        <v>No</v>
      </c>
      <c r="Z435" s="21"/>
      <c r="AC435" s="28"/>
    </row>
    <row r="436" spans="1:29">
      <c r="A436" s="8" t="s">
        <v>2466</v>
      </c>
      <c r="B436" s="8" t="s">
        <v>2467</v>
      </c>
      <c r="C436" s="8" t="s">
        <v>46</v>
      </c>
      <c r="D436" s="185" t="s">
        <v>2468</v>
      </c>
      <c r="E436" s="188" t="s">
        <v>2469</v>
      </c>
      <c r="F436" s="8" t="s">
        <v>88</v>
      </c>
      <c r="G436" s="8" t="s">
        <v>147</v>
      </c>
      <c r="H436" s="6">
        <v>0</v>
      </c>
      <c r="I436" s="12">
        <v>40</v>
      </c>
      <c r="J436" s="20">
        <v>0</v>
      </c>
      <c r="L436" s="20">
        <v>0</v>
      </c>
      <c r="N436" s="20">
        <v>343338</v>
      </c>
      <c r="P436" s="20">
        <v>0</v>
      </c>
      <c r="R436" s="20">
        <v>0</v>
      </c>
      <c r="T436" s="20">
        <v>0</v>
      </c>
      <c r="V436" s="29">
        <v>343338</v>
      </c>
      <c r="X436" s="8" t="str">
        <f t="shared" si="6"/>
        <v>No</v>
      </c>
      <c r="Z436" s="21"/>
      <c r="AC436" s="28"/>
    </row>
    <row r="437" spans="1:29">
      <c r="A437" s="8" t="s">
        <v>6544</v>
      </c>
      <c r="B437" s="8" t="s">
        <v>5293</v>
      </c>
      <c r="C437" s="8" t="s">
        <v>288</v>
      </c>
      <c r="D437" s="185" t="s">
        <v>5294</v>
      </c>
      <c r="E437" s="188">
        <v>30137</v>
      </c>
      <c r="F437" s="8" t="s">
        <v>88</v>
      </c>
      <c r="G437" s="8" t="s">
        <v>84</v>
      </c>
      <c r="H437" s="6">
        <v>54316</v>
      </c>
      <c r="I437" s="12">
        <v>40</v>
      </c>
      <c r="J437" s="20">
        <v>564804</v>
      </c>
      <c r="L437" s="20">
        <v>0</v>
      </c>
      <c r="N437" s="20">
        <v>489715</v>
      </c>
      <c r="P437" s="20">
        <v>124033</v>
      </c>
      <c r="R437" s="20">
        <v>0</v>
      </c>
      <c r="T437" s="20">
        <v>469822</v>
      </c>
      <c r="V437" s="29">
        <v>1648374</v>
      </c>
      <c r="X437" s="8" t="str">
        <f t="shared" si="6"/>
        <v>No</v>
      </c>
      <c r="Z437" s="21"/>
      <c r="AC437" s="28"/>
    </row>
    <row r="438" spans="1:29">
      <c r="A438" s="8" t="s">
        <v>4217</v>
      </c>
      <c r="B438" s="8" t="s">
        <v>4218</v>
      </c>
      <c r="C438" s="8" t="s">
        <v>154</v>
      </c>
      <c r="D438" s="185" t="s">
        <v>4219</v>
      </c>
      <c r="E438" s="188" t="s">
        <v>4220</v>
      </c>
      <c r="F438" s="8" t="s">
        <v>83</v>
      </c>
      <c r="G438" s="8" t="s">
        <v>147</v>
      </c>
      <c r="H438" s="6">
        <v>0</v>
      </c>
      <c r="I438" s="12">
        <v>40</v>
      </c>
      <c r="J438" s="20">
        <v>0</v>
      </c>
      <c r="L438" s="20">
        <v>365524</v>
      </c>
      <c r="N438" s="20">
        <v>1027146</v>
      </c>
      <c r="P438" s="20">
        <v>33464</v>
      </c>
      <c r="R438" s="20">
        <v>0</v>
      </c>
      <c r="T438" s="20">
        <v>245581</v>
      </c>
      <c r="V438" s="29">
        <v>1671715</v>
      </c>
      <c r="X438" s="8" t="str">
        <f t="shared" si="6"/>
        <v>No</v>
      </c>
      <c r="Z438" s="21"/>
      <c r="AC438" s="28"/>
    </row>
    <row r="439" spans="1:29">
      <c r="A439" s="8" t="s">
        <v>2655</v>
      </c>
      <c r="B439" s="8" t="s">
        <v>1132</v>
      </c>
      <c r="C439" s="8" t="s">
        <v>288</v>
      </c>
      <c r="D439" s="185" t="s">
        <v>2656</v>
      </c>
      <c r="E439" s="188" t="s">
        <v>2657</v>
      </c>
      <c r="F439" s="8" t="s">
        <v>88</v>
      </c>
      <c r="G439" s="8" t="s">
        <v>147</v>
      </c>
      <c r="H439" s="6">
        <v>0</v>
      </c>
      <c r="I439" s="12">
        <v>40</v>
      </c>
      <c r="J439" s="20">
        <v>0</v>
      </c>
      <c r="L439" s="20">
        <v>0</v>
      </c>
      <c r="N439" s="20">
        <v>1221506</v>
      </c>
      <c r="P439" s="20">
        <v>100800</v>
      </c>
      <c r="R439" s="20">
        <v>0</v>
      </c>
      <c r="T439" s="20">
        <v>0</v>
      </c>
      <c r="V439" s="29">
        <v>1322306</v>
      </c>
      <c r="X439" s="8" t="str">
        <f t="shared" si="6"/>
        <v>No</v>
      </c>
      <c r="Z439" s="21"/>
      <c r="AC439" s="28"/>
    </row>
    <row r="440" spans="1:29">
      <c r="A440" s="8" t="s">
        <v>4601</v>
      </c>
      <c r="B440" s="8" t="s">
        <v>1694</v>
      </c>
      <c r="C440" s="8" t="s">
        <v>73</v>
      </c>
      <c r="D440" s="185">
        <v>6077</v>
      </c>
      <c r="E440" s="188">
        <v>60077</v>
      </c>
      <c r="F440" s="8" t="s">
        <v>83</v>
      </c>
      <c r="G440" s="8" t="s">
        <v>84</v>
      </c>
      <c r="H440" s="6">
        <v>89284</v>
      </c>
      <c r="I440" s="12">
        <v>40</v>
      </c>
      <c r="J440" s="20">
        <v>1603609</v>
      </c>
      <c r="L440" s="20">
        <v>0</v>
      </c>
      <c r="N440" s="20">
        <v>0</v>
      </c>
      <c r="P440" s="20">
        <v>154267</v>
      </c>
      <c r="R440" s="20">
        <v>0</v>
      </c>
      <c r="T440" s="20">
        <v>0</v>
      </c>
      <c r="V440" s="29">
        <v>1757876</v>
      </c>
      <c r="X440" s="8" t="str">
        <f t="shared" si="6"/>
        <v>No</v>
      </c>
      <c r="Z440" s="21"/>
      <c r="AC440" s="28"/>
    </row>
    <row r="441" spans="1:29">
      <c r="A441" s="8" t="s">
        <v>645</v>
      </c>
      <c r="B441" s="8" t="s">
        <v>212</v>
      </c>
      <c r="C441" s="8" t="s">
        <v>235</v>
      </c>
      <c r="D441" s="185">
        <v>4009</v>
      </c>
      <c r="E441" s="188">
        <v>40009</v>
      </c>
      <c r="F441" s="8" t="s">
        <v>83</v>
      </c>
      <c r="G441" s="8" t="s">
        <v>84</v>
      </c>
      <c r="H441" s="6">
        <v>310282</v>
      </c>
      <c r="I441" s="12">
        <v>40</v>
      </c>
      <c r="J441" s="20">
        <v>4208176</v>
      </c>
      <c r="L441" s="20">
        <v>3151273</v>
      </c>
      <c r="N441" s="20">
        <v>0</v>
      </c>
      <c r="P441" s="20">
        <v>97255</v>
      </c>
      <c r="R441" s="20">
        <v>0</v>
      </c>
      <c r="T441" s="20">
        <v>4029</v>
      </c>
      <c r="V441" s="29">
        <v>7460733</v>
      </c>
      <c r="X441" s="8" t="str">
        <f t="shared" si="6"/>
        <v>No</v>
      </c>
      <c r="Z441" s="21"/>
      <c r="AC441" s="28"/>
    </row>
    <row r="442" spans="1:29">
      <c r="A442" s="8" t="s">
        <v>3141</v>
      </c>
      <c r="B442" s="8" t="s">
        <v>3142</v>
      </c>
      <c r="C442" s="8" t="s">
        <v>50</v>
      </c>
      <c r="E442" s="188" t="s">
        <v>3143</v>
      </c>
      <c r="F442" s="8" t="s">
        <v>157</v>
      </c>
      <c r="G442" s="8" t="s">
        <v>147</v>
      </c>
      <c r="H442" s="6">
        <v>0</v>
      </c>
      <c r="I442" s="12">
        <v>40</v>
      </c>
      <c r="J442" s="20">
        <v>0</v>
      </c>
      <c r="L442" s="20">
        <v>0</v>
      </c>
      <c r="N442" s="20">
        <v>1070078</v>
      </c>
      <c r="P442" s="20">
        <v>49138</v>
      </c>
      <c r="R442" s="20">
        <v>0</v>
      </c>
      <c r="T442" s="20">
        <v>0</v>
      </c>
      <c r="V442" s="29">
        <v>1119216</v>
      </c>
      <c r="X442" s="8" t="str">
        <f t="shared" si="6"/>
        <v>No</v>
      </c>
      <c r="Z442" s="21"/>
      <c r="AC442" s="28"/>
    </row>
    <row r="443" spans="1:29">
      <c r="A443" s="8" t="s">
        <v>5969</v>
      </c>
      <c r="B443" s="8" t="s">
        <v>1228</v>
      </c>
      <c r="C443" s="8" t="s">
        <v>154</v>
      </c>
      <c r="E443" s="188">
        <v>40244</v>
      </c>
      <c r="F443" s="8" t="s">
        <v>138</v>
      </c>
      <c r="G443" s="8" t="s">
        <v>84</v>
      </c>
      <c r="H443" s="6">
        <v>180786</v>
      </c>
      <c r="I443" s="12">
        <v>40</v>
      </c>
      <c r="J443" s="20">
        <v>625413</v>
      </c>
      <c r="L443" s="20">
        <v>0</v>
      </c>
      <c r="N443" s="20">
        <v>650795</v>
      </c>
      <c r="P443" s="20">
        <v>0</v>
      </c>
      <c r="R443" s="20">
        <v>0</v>
      </c>
      <c r="T443" s="20">
        <v>1420669</v>
      </c>
      <c r="V443" s="29">
        <v>2696877</v>
      </c>
      <c r="X443" s="8" t="str">
        <f t="shared" si="6"/>
        <v>No</v>
      </c>
      <c r="Z443" s="21"/>
      <c r="AC443" s="28"/>
    </row>
    <row r="444" spans="1:29">
      <c r="A444" s="8" t="s">
        <v>4877</v>
      </c>
      <c r="B444" s="8" t="s">
        <v>4878</v>
      </c>
      <c r="C444" s="8" t="s">
        <v>87</v>
      </c>
      <c r="D444" s="185" t="s">
        <v>4879</v>
      </c>
      <c r="E444" s="188" t="s">
        <v>4880</v>
      </c>
      <c r="F444" s="8" t="s">
        <v>88</v>
      </c>
      <c r="G444" s="8" t="s">
        <v>147</v>
      </c>
      <c r="H444" s="6">
        <v>0</v>
      </c>
      <c r="I444" s="12">
        <v>39</v>
      </c>
      <c r="J444" s="20">
        <v>0</v>
      </c>
      <c r="L444" s="20">
        <v>0</v>
      </c>
      <c r="N444" s="20">
        <v>325775</v>
      </c>
      <c r="P444" s="20">
        <v>0</v>
      </c>
      <c r="R444" s="20">
        <v>0</v>
      </c>
      <c r="T444" s="20">
        <v>0</v>
      </c>
      <c r="V444" s="29">
        <v>325775</v>
      </c>
      <c r="X444" s="8" t="str">
        <f t="shared" si="6"/>
        <v>No</v>
      </c>
      <c r="Z444" s="21"/>
      <c r="AC444" s="28"/>
    </row>
    <row r="445" spans="1:29">
      <c r="A445" s="8" t="s">
        <v>1730</v>
      </c>
      <c r="B445" s="8" t="s">
        <v>1731</v>
      </c>
      <c r="C445" s="8" t="s">
        <v>648</v>
      </c>
      <c r="D445" s="185" t="s">
        <v>1732</v>
      </c>
      <c r="E445" s="188" t="s">
        <v>1733</v>
      </c>
      <c r="F445" s="8" t="s">
        <v>83</v>
      </c>
      <c r="G445" s="8" t="s">
        <v>147</v>
      </c>
      <c r="H445" s="6">
        <v>0</v>
      </c>
      <c r="I445" s="12">
        <v>39</v>
      </c>
      <c r="J445" s="20">
        <v>141912</v>
      </c>
      <c r="L445" s="20">
        <v>207967</v>
      </c>
      <c r="N445" s="20">
        <v>2657271</v>
      </c>
      <c r="P445" s="20">
        <v>0</v>
      </c>
      <c r="R445" s="20">
        <v>0</v>
      </c>
      <c r="T445" s="20">
        <v>442603</v>
      </c>
      <c r="V445" s="29">
        <v>3449753</v>
      </c>
      <c r="X445" s="8" t="str">
        <f t="shared" si="6"/>
        <v>No</v>
      </c>
      <c r="Z445" s="21"/>
      <c r="AC445" s="28"/>
    </row>
    <row r="446" spans="1:29">
      <c r="A446" s="8" t="s">
        <v>1102</v>
      </c>
      <c r="B446" s="8" t="s">
        <v>1103</v>
      </c>
      <c r="C446" s="8" t="s">
        <v>141</v>
      </c>
      <c r="D446" s="185">
        <v>3094</v>
      </c>
      <c r="E446" s="188">
        <v>30094</v>
      </c>
      <c r="F446" s="8" t="s">
        <v>83</v>
      </c>
      <c r="G446" s="8" t="s">
        <v>84</v>
      </c>
      <c r="H446" s="6">
        <v>66784</v>
      </c>
      <c r="I446" s="12">
        <v>39</v>
      </c>
      <c r="J446" s="20">
        <v>2903183</v>
      </c>
      <c r="L446" s="20">
        <v>0</v>
      </c>
      <c r="N446" s="20">
        <v>0</v>
      </c>
      <c r="P446" s="20">
        <v>0</v>
      </c>
      <c r="R446" s="20">
        <v>0</v>
      </c>
      <c r="T446" s="20">
        <v>0</v>
      </c>
      <c r="V446" s="29">
        <v>2903183</v>
      </c>
      <c r="X446" s="8" t="str">
        <f t="shared" si="6"/>
        <v>No</v>
      </c>
      <c r="Z446" s="21"/>
      <c r="AC446" s="28"/>
    </row>
    <row r="447" spans="1:29">
      <c r="A447" s="8" t="s">
        <v>2647</v>
      </c>
      <c r="B447" s="8" t="s">
        <v>2648</v>
      </c>
      <c r="C447" s="8" t="s">
        <v>288</v>
      </c>
      <c r="D447" s="185" t="s">
        <v>2649</v>
      </c>
      <c r="E447" s="188" t="s">
        <v>2650</v>
      </c>
      <c r="F447" s="8" t="s">
        <v>88</v>
      </c>
      <c r="G447" s="8" t="s">
        <v>147</v>
      </c>
      <c r="H447" s="6">
        <v>0</v>
      </c>
      <c r="I447" s="12">
        <v>39</v>
      </c>
      <c r="J447" s="20">
        <v>0</v>
      </c>
      <c r="L447" s="20">
        <v>0</v>
      </c>
      <c r="N447" s="20">
        <v>1418666</v>
      </c>
      <c r="P447" s="20">
        <v>768885</v>
      </c>
      <c r="R447" s="20">
        <v>0</v>
      </c>
      <c r="T447" s="20">
        <v>0</v>
      </c>
      <c r="V447" s="29">
        <v>2187551</v>
      </c>
      <c r="X447" s="8" t="str">
        <f t="shared" si="6"/>
        <v>No</v>
      </c>
      <c r="Z447" s="21"/>
      <c r="AC447" s="28"/>
    </row>
    <row r="448" spans="1:29">
      <c r="A448" s="8" t="s">
        <v>3156</v>
      </c>
      <c r="B448" s="8" t="s">
        <v>6545</v>
      </c>
      <c r="C448" s="8" t="s">
        <v>50</v>
      </c>
      <c r="D448" s="185" t="s">
        <v>3157</v>
      </c>
      <c r="E448" s="188">
        <v>40928</v>
      </c>
      <c r="F448" s="8" t="s">
        <v>83</v>
      </c>
      <c r="G448" s="8" t="s">
        <v>84</v>
      </c>
      <c r="H448" s="6">
        <v>57383</v>
      </c>
      <c r="I448" s="12">
        <v>39</v>
      </c>
      <c r="J448" s="20">
        <v>115916</v>
      </c>
      <c r="L448" s="20">
        <v>0</v>
      </c>
      <c r="N448" s="20">
        <v>1894673</v>
      </c>
      <c r="P448" s="20">
        <v>0</v>
      </c>
      <c r="R448" s="20">
        <v>0</v>
      </c>
      <c r="T448" s="20">
        <v>0</v>
      </c>
      <c r="V448" s="29">
        <v>2010589</v>
      </c>
      <c r="X448" s="8" t="str">
        <f t="shared" si="6"/>
        <v>No</v>
      </c>
      <c r="Z448" s="21"/>
      <c r="AC448" s="28"/>
    </row>
    <row r="449" spans="1:29">
      <c r="A449" s="8" t="s">
        <v>5971</v>
      </c>
      <c r="B449" s="8" t="s">
        <v>6415</v>
      </c>
      <c r="C449" s="8" t="s">
        <v>171</v>
      </c>
      <c r="D449" s="185" t="s">
        <v>5972</v>
      </c>
      <c r="E449" s="188" t="s">
        <v>5973</v>
      </c>
      <c r="F449" s="8" t="s">
        <v>157</v>
      </c>
      <c r="G449" s="8" t="s">
        <v>147</v>
      </c>
      <c r="H449" s="6">
        <v>0</v>
      </c>
      <c r="I449" s="12">
        <v>39</v>
      </c>
      <c r="J449" s="20">
        <v>0</v>
      </c>
      <c r="L449" s="20">
        <v>0</v>
      </c>
      <c r="N449" s="20">
        <v>559035</v>
      </c>
      <c r="P449" s="20">
        <v>0</v>
      </c>
      <c r="R449" s="20">
        <v>0</v>
      </c>
      <c r="T449" s="20">
        <v>505873</v>
      </c>
      <c r="V449" s="29">
        <v>1064908</v>
      </c>
      <c r="X449" s="8" t="str">
        <f t="shared" si="6"/>
        <v>No</v>
      </c>
      <c r="Z449" s="21"/>
      <c r="AC449" s="28"/>
    </row>
    <row r="450" spans="1:29">
      <c r="A450" s="8" t="s">
        <v>3552</v>
      </c>
      <c r="B450" s="8" t="s">
        <v>3553</v>
      </c>
      <c r="C450" s="8" t="s">
        <v>109</v>
      </c>
      <c r="D450" s="185" t="s">
        <v>3554</v>
      </c>
      <c r="E450" s="188" t="s">
        <v>3555</v>
      </c>
      <c r="F450" s="8" t="s">
        <v>157</v>
      </c>
      <c r="G450" s="8" t="s">
        <v>147</v>
      </c>
      <c r="H450" s="6">
        <v>0</v>
      </c>
      <c r="I450" s="12">
        <v>39</v>
      </c>
      <c r="J450" s="20">
        <v>64365</v>
      </c>
      <c r="L450" s="20">
        <v>0</v>
      </c>
      <c r="N450" s="20">
        <v>527022</v>
      </c>
      <c r="P450" s="20">
        <v>39302</v>
      </c>
      <c r="R450" s="20">
        <v>0</v>
      </c>
      <c r="T450" s="20">
        <v>0</v>
      </c>
      <c r="V450" s="29">
        <v>630689</v>
      </c>
      <c r="X450" s="8" t="str">
        <f t="shared" si="6"/>
        <v>No</v>
      </c>
      <c r="Z450" s="21"/>
      <c r="AC450" s="28"/>
    </row>
    <row r="451" spans="1:29">
      <c r="A451" s="8" t="s">
        <v>6041</v>
      </c>
      <c r="B451" s="8" t="s">
        <v>635</v>
      </c>
      <c r="C451" s="8" t="s">
        <v>91</v>
      </c>
      <c r="D451" s="185">
        <v>9196</v>
      </c>
      <c r="E451" s="188">
        <v>90196</v>
      </c>
      <c r="F451" s="8" t="s">
        <v>83</v>
      </c>
      <c r="G451" s="8" t="s">
        <v>84</v>
      </c>
      <c r="H451" s="6">
        <v>1723634</v>
      </c>
      <c r="I451" s="12">
        <v>39</v>
      </c>
      <c r="J451" s="20">
        <v>2077891</v>
      </c>
      <c r="L451" s="20">
        <v>0</v>
      </c>
      <c r="N451" s="20">
        <v>550614</v>
      </c>
      <c r="P451" s="20">
        <v>0</v>
      </c>
      <c r="R451" s="20">
        <v>0</v>
      </c>
      <c r="T451" s="20">
        <v>0</v>
      </c>
      <c r="V451" s="29">
        <v>2628505</v>
      </c>
      <c r="X451" s="8" t="str">
        <f t="shared" ref="X451:X514" si="7">IF(W451&amp;U451&amp;S451&amp;Q451&amp;O451&amp;M451&amp;K451&lt;&gt;"","Yes","No")</f>
        <v>No</v>
      </c>
      <c r="Z451" s="21"/>
      <c r="AC451" s="28"/>
    </row>
    <row r="452" spans="1:29">
      <c r="A452" s="8" t="s">
        <v>6548</v>
      </c>
      <c r="B452" s="8" t="s">
        <v>3849</v>
      </c>
      <c r="C452" s="8" t="s">
        <v>160</v>
      </c>
      <c r="D452" s="185" t="s">
        <v>4443</v>
      </c>
      <c r="E452" s="188" t="s">
        <v>4444</v>
      </c>
      <c r="F452" s="8" t="s">
        <v>157</v>
      </c>
      <c r="G452" s="8" t="s">
        <v>147</v>
      </c>
      <c r="H452" s="6">
        <v>0</v>
      </c>
      <c r="I452" s="12">
        <v>39</v>
      </c>
      <c r="J452" s="20">
        <v>0</v>
      </c>
      <c r="L452" s="20">
        <v>0</v>
      </c>
      <c r="N452" s="20">
        <v>551393</v>
      </c>
      <c r="P452" s="20">
        <v>0</v>
      </c>
      <c r="R452" s="20">
        <v>0</v>
      </c>
      <c r="T452" s="20">
        <v>0</v>
      </c>
      <c r="V452" s="29">
        <v>551393</v>
      </c>
      <c r="X452" s="8" t="str">
        <f t="shared" si="7"/>
        <v>No</v>
      </c>
      <c r="Z452" s="21"/>
      <c r="AC452" s="28"/>
    </row>
    <row r="453" spans="1:29">
      <c r="A453" s="8" t="s">
        <v>516</v>
      </c>
      <c r="B453" s="8" t="s">
        <v>517</v>
      </c>
      <c r="C453" s="8" t="s">
        <v>82</v>
      </c>
      <c r="D453" s="185">
        <v>2199</v>
      </c>
      <c r="E453" s="188">
        <v>20199</v>
      </c>
      <c r="F453" s="8" t="s">
        <v>83</v>
      </c>
      <c r="G453" s="8" t="s">
        <v>84</v>
      </c>
      <c r="H453" s="6">
        <v>248402</v>
      </c>
      <c r="I453" s="12">
        <v>39</v>
      </c>
      <c r="J453" s="20">
        <v>0</v>
      </c>
      <c r="L453" s="20">
        <v>0</v>
      </c>
      <c r="N453" s="20">
        <v>295122</v>
      </c>
      <c r="P453" s="20">
        <v>253844</v>
      </c>
      <c r="R453" s="20">
        <v>0</v>
      </c>
      <c r="T453" s="20">
        <v>88981</v>
      </c>
      <c r="V453" s="29">
        <v>637947</v>
      </c>
      <c r="X453" s="8" t="str">
        <f t="shared" si="7"/>
        <v>No</v>
      </c>
      <c r="Z453" s="21"/>
      <c r="AC453" s="28"/>
    </row>
    <row r="454" spans="1:29">
      <c r="A454" s="8" t="s">
        <v>1926</v>
      </c>
      <c r="B454" s="8" t="s">
        <v>1927</v>
      </c>
      <c r="C454" s="8" t="s">
        <v>91</v>
      </c>
      <c r="D454" s="185">
        <v>9091</v>
      </c>
      <c r="E454" s="188">
        <v>90091</v>
      </c>
      <c r="F454" s="8" t="s">
        <v>83</v>
      </c>
      <c r="G454" s="8" t="s">
        <v>84</v>
      </c>
      <c r="H454" s="6">
        <v>219454</v>
      </c>
      <c r="I454" s="12">
        <v>39</v>
      </c>
      <c r="J454" s="20">
        <v>5315420</v>
      </c>
      <c r="L454" s="20">
        <v>0</v>
      </c>
      <c r="N454" s="20">
        <v>0</v>
      </c>
      <c r="P454" s="20">
        <v>0</v>
      </c>
      <c r="R454" s="20">
        <v>0</v>
      </c>
      <c r="T454" s="20">
        <v>0</v>
      </c>
      <c r="V454" s="29">
        <v>5315420</v>
      </c>
      <c r="X454" s="8" t="str">
        <f t="shared" si="7"/>
        <v>No</v>
      </c>
      <c r="Z454" s="21"/>
      <c r="AC454" s="28"/>
    </row>
    <row r="455" spans="1:29">
      <c r="A455" s="8" t="s">
        <v>1240</v>
      </c>
      <c r="B455" s="8" t="s">
        <v>635</v>
      </c>
      <c r="C455" s="8" t="s">
        <v>160</v>
      </c>
      <c r="D455" s="185">
        <v>1098</v>
      </c>
      <c r="E455" s="188">
        <v>10098</v>
      </c>
      <c r="F455" s="8" t="s">
        <v>157</v>
      </c>
      <c r="G455" s="8" t="s">
        <v>84</v>
      </c>
      <c r="H455" s="6">
        <v>59397</v>
      </c>
      <c r="I455" s="12">
        <v>39</v>
      </c>
      <c r="J455" s="20">
        <v>0</v>
      </c>
      <c r="L455" s="20">
        <v>0</v>
      </c>
      <c r="N455" s="20">
        <v>956022</v>
      </c>
      <c r="P455" s="20">
        <v>78188</v>
      </c>
      <c r="R455" s="20">
        <v>0</v>
      </c>
      <c r="T455" s="20">
        <v>431237</v>
      </c>
      <c r="V455" s="29">
        <v>1465447</v>
      </c>
      <c r="X455" s="8" t="str">
        <f t="shared" si="7"/>
        <v>No</v>
      </c>
      <c r="Z455" s="21"/>
      <c r="AC455" s="28"/>
    </row>
    <row r="456" spans="1:29">
      <c r="A456" s="8" t="s">
        <v>5831</v>
      </c>
      <c r="B456" s="8" t="s">
        <v>6416</v>
      </c>
      <c r="C456" s="8" t="s">
        <v>141</v>
      </c>
      <c r="D456" s="185" t="s">
        <v>1315</v>
      </c>
      <c r="E456" s="188" t="s">
        <v>1316</v>
      </c>
      <c r="F456" s="8" t="s">
        <v>157</v>
      </c>
      <c r="G456" s="8" t="s">
        <v>147</v>
      </c>
      <c r="H456" s="6">
        <v>0</v>
      </c>
      <c r="I456" s="12">
        <v>39</v>
      </c>
      <c r="J456" s="20">
        <v>0</v>
      </c>
      <c r="L456" s="20">
        <v>0</v>
      </c>
      <c r="N456" s="20">
        <v>1959069</v>
      </c>
      <c r="P456" s="20">
        <v>0</v>
      </c>
      <c r="R456" s="20">
        <v>0</v>
      </c>
      <c r="T456" s="20">
        <v>0</v>
      </c>
      <c r="V456" s="29">
        <v>1959069</v>
      </c>
      <c r="X456" s="8" t="str">
        <f t="shared" si="7"/>
        <v>No</v>
      </c>
      <c r="Z456" s="21"/>
      <c r="AC456" s="28"/>
    </row>
    <row r="457" spans="1:29">
      <c r="A457" s="8" t="s">
        <v>1723</v>
      </c>
      <c r="B457" s="8" t="s">
        <v>1724</v>
      </c>
      <c r="C457" s="8" t="s">
        <v>648</v>
      </c>
      <c r="D457" s="185" t="s">
        <v>1725</v>
      </c>
      <c r="E457" s="188" t="s">
        <v>1726</v>
      </c>
      <c r="F457" s="8" t="s">
        <v>157</v>
      </c>
      <c r="G457" s="8" t="s">
        <v>147</v>
      </c>
      <c r="H457" s="6">
        <v>0</v>
      </c>
      <c r="I457" s="12">
        <v>39</v>
      </c>
      <c r="J457" s="20">
        <v>1840</v>
      </c>
      <c r="L457" s="20">
        <v>87085</v>
      </c>
      <c r="N457" s="20">
        <v>1332186</v>
      </c>
      <c r="P457" s="20">
        <v>57404</v>
      </c>
      <c r="R457" s="20">
        <v>0</v>
      </c>
      <c r="T457" s="20">
        <v>233341</v>
      </c>
      <c r="V457" s="29">
        <v>1711856</v>
      </c>
      <c r="X457" s="8" t="str">
        <f t="shared" si="7"/>
        <v>No</v>
      </c>
      <c r="Z457" s="21"/>
      <c r="AC457" s="28"/>
    </row>
    <row r="458" spans="1:29">
      <c r="A458" s="8" t="s">
        <v>6546</v>
      </c>
      <c r="B458" s="8" t="s">
        <v>6547</v>
      </c>
      <c r="C458" s="8" t="s">
        <v>120</v>
      </c>
      <c r="E458" s="188">
        <v>60269</v>
      </c>
      <c r="F458" s="8" t="s">
        <v>214</v>
      </c>
      <c r="G458" s="8" t="s">
        <v>84</v>
      </c>
      <c r="H458" s="6">
        <v>52826</v>
      </c>
      <c r="I458" s="12">
        <v>39</v>
      </c>
      <c r="J458" s="20">
        <v>0</v>
      </c>
      <c r="L458" s="20">
        <v>0</v>
      </c>
      <c r="N458" s="20">
        <v>0</v>
      </c>
      <c r="P458" s="20">
        <v>0</v>
      </c>
      <c r="R458" s="20">
        <v>0</v>
      </c>
      <c r="T458" s="20">
        <v>0</v>
      </c>
      <c r="V458" s="29">
        <v>0</v>
      </c>
      <c r="X458" s="8" t="str">
        <f t="shared" si="7"/>
        <v>No</v>
      </c>
      <c r="Z458" s="21"/>
      <c r="AC458" s="28"/>
    </row>
    <row r="459" spans="1:29">
      <c r="A459" s="8" t="s">
        <v>4815</v>
      </c>
      <c r="B459" s="8" t="s">
        <v>4816</v>
      </c>
      <c r="C459" s="8" t="s">
        <v>178</v>
      </c>
      <c r="D459" s="185">
        <v>5039</v>
      </c>
      <c r="E459" s="188">
        <v>50039</v>
      </c>
      <c r="F459" s="8" t="s">
        <v>88</v>
      </c>
      <c r="G459" s="8" t="s">
        <v>84</v>
      </c>
      <c r="H459" s="6">
        <v>126265</v>
      </c>
      <c r="I459" s="12">
        <v>39</v>
      </c>
      <c r="J459" s="20">
        <v>1870223</v>
      </c>
      <c r="L459" s="20">
        <v>0</v>
      </c>
      <c r="N459" s="20">
        <v>10407</v>
      </c>
      <c r="P459" s="20">
        <v>55908</v>
      </c>
      <c r="R459" s="20">
        <v>0</v>
      </c>
      <c r="T459" s="20">
        <v>0</v>
      </c>
      <c r="V459" s="29">
        <v>1936538</v>
      </c>
      <c r="X459" s="8" t="str">
        <f t="shared" si="7"/>
        <v>No</v>
      </c>
      <c r="Z459" s="21"/>
      <c r="AC459" s="28"/>
    </row>
    <row r="460" spans="1:29">
      <c r="A460" s="8" t="s">
        <v>3392</v>
      </c>
      <c r="B460" s="8" t="s">
        <v>3393</v>
      </c>
      <c r="C460" s="8" t="s">
        <v>58</v>
      </c>
      <c r="D460" s="185">
        <v>5006</v>
      </c>
      <c r="E460" s="188">
        <v>50006</v>
      </c>
      <c r="F460" s="8" t="s">
        <v>83</v>
      </c>
      <c r="G460" s="8" t="s">
        <v>84</v>
      </c>
      <c r="H460" s="6">
        <v>133700</v>
      </c>
      <c r="I460" s="12">
        <v>39</v>
      </c>
      <c r="J460" s="20">
        <v>2635528</v>
      </c>
      <c r="L460" s="20">
        <v>0</v>
      </c>
      <c r="N460" s="20">
        <v>0</v>
      </c>
      <c r="P460" s="20">
        <v>0</v>
      </c>
      <c r="R460" s="20">
        <v>0</v>
      </c>
      <c r="T460" s="20">
        <v>0</v>
      </c>
      <c r="V460" s="29">
        <v>2635528</v>
      </c>
      <c r="X460" s="8" t="str">
        <f t="shared" si="7"/>
        <v>No</v>
      </c>
      <c r="Z460" s="21"/>
      <c r="AC460" s="28"/>
    </row>
    <row r="461" spans="1:29">
      <c r="A461" s="8" t="s">
        <v>3687</v>
      </c>
      <c r="B461" s="8" t="s">
        <v>3688</v>
      </c>
      <c r="C461" s="8" t="s">
        <v>171</v>
      </c>
      <c r="D461" s="185">
        <v>4158</v>
      </c>
      <c r="E461" s="188">
        <v>40158</v>
      </c>
      <c r="F461" s="8" t="s">
        <v>83</v>
      </c>
      <c r="G461" s="8" t="s">
        <v>84</v>
      </c>
      <c r="H461" s="6">
        <v>131337</v>
      </c>
      <c r="I461" s="12">
        <v>39</v>
      </c>
      <c r="J461" s="20">
        <v>2632123</v>
      </c>
      <c r="L461" s="20">
        <v>0</v>
      </c>
      <c r="N461" s="20">
        <v>392045</v>
      </c>
      <c r="P461" s="20">
        <v>73388</v>
      </c>
      <c r="R461" s="20">
        <v>0</v>
      </c>
      <c r="T461" s="20">
        <v>0</v>
      </c>
      <c r="V461" s="29">
        <v>3097556</v>
      </c>
      <c r="X461" s="8" t="str">
        <f t="shared" si="7"/>
        <v>No</v>
      </c>
      <c r="Z461" s="21"/>
      <c r="AC461" s="28"/>
    </row>
    <row r="462" spans="1:29">
      <c r="A462" s="8" t="s">
        <v>6141</v>
      </c>
      <c r="B462" s="8" t="s">
        <v>4561</v>
      </c>
      <c r="C462" s="8" t="s">
        <v>454</v>
      </c>
      <c r="D462" s="185" t="s">
        <v>4562</v>
      </c>
      <c r="E462" s="188" t="s">
        <v>4563</v>
      </c>
      <c r="F462" s="8" t="s">
        <v>157</v>
      </c>
      <c r="G462" s="8" t="s">
        <v>147</v>
      </c>
      <c r="H462" s="6">
        <v>0</v>
      </c>
      <c r="I462" s="12">
        <v>39</v>
      </c>
      <c r="J462" s="20">
        <v>0</v>
      </c>
      <c r="L462" s="20">
        <v>0</v>
      </c>
      <c r="N462" s="20">
        <v>273785</v>
      </c>
      <c r="P462" s="20">
        <v>680428</v>
      </c>
      <c r="R462" s="20">
        <v>0</v>
      </c>
      <c r="T462" s="20">
        <v>335246</v>
      </c>
      <c r="V462" s="29">
        <v>1289459</v>
      </c>
      <c r="X462" s="8" t="str">
        <f t="shared" si="7"/>
        <v>No</v>
      </c>
      <c r="Z462" s="21"/>
      <c r="AC462" s="28"/>
    </row>
    <row r="463" spans="1:29">
      <c r="A463" s="8" t="s">
        <v>425</v>
      </c>
      <c r="B463" s="8" t="s">
        <v>426</v>
      </c>
      <c r="C463" s="8" t="s">
        <v>178</v>
      </c>
      <c r="D463" s="185">
        <v>5158</v>
      </c>
      <c r="E463" s="188">
        <v>50158</v>
      </c>
      <c r="F463" s="8" t="s">
        <v>214</v>
      </c>
      <c r="G463" s="8" t="s">
        <v>84</v>
      </c>
      <c r="H463" s="6">
        <v>306022</v>
      </c>
      <c r="I463" s="12">
        <v>38</v>
      </c>
      <c r="J463" s="20">
        <v>0</v>
      </c>
      <c r="L463" s="20">
        <v>0</v>
      </c>
      <c r="N463" s="20">
        <v>0</v>
      </c>
      <c r="P463" s="20">
        <v>0</v>
      </c>
      <c r="R463" s="20">
        <v>0</v>
      </c>
      <c r="T463" s="20">
        <v>0</v>
      </c>
      <c r="V463" s="29">
        <v>0</v>
      </c>
      <c r="X463" s="8" t="str">
        <f t="shared" si="7"/>
        <v>No</v>
      </c>
      <c r="Z463" s="21"/>
      <c r="AC463" s="28"/>
    </row>
    <row r="464" spans="1:29">
      <c r="A464" s="8" t="s">
        <v>544</v>
      </c>
      <c r="B464" s="8" t="s">
        <v>545</v>
      </c>
      <c r="C464" s="8" t="s">
        <v>233</v>
      </c>
      <c r="D464" s="185">
        <v>3002</v>
      </c>
      <c r="E464" s="188">
        <v>30002</v>
      </c>
      <c r="F464" s="8" t="s">
        <v>88</v>
      </c>
      <c r="G464" s="8" t="s">
        <v>84</v>
      </c>
      <c r="H464" s="6">
        <v>202637</v>
      </c>
      <c r="I464" s="12">
        <v>38</v>
      </c>
      <c r="J464" s="20">
        <v>1403696</v>
      </c>
      <c r="L464" s="20">
        <v>0</v>
      </c>
      <c r="N464" s="20">
        <v>0</v>
      </c>
      <c r="P464" s="20">
        <v>127985</v>
      </c>
      <c r="R464" s="20">
        <v>0</v>
      </c>
      <c r="T464" s="20">
        <v>0</v>
      </c>
      <c r="V464" s="29">
        <v>1531681</v>
      </c>
      <c r="X464" s="8" t="str">
        <f t="shared" si="7"/>
        <v>No</v>
      </c>
      <c r="Z464" s="21"/>
      <c r="AC464" s="28"/>
    </row>
    <row r="465" spans="1:29">
      <c r="A465" s="8" t="s">
        <v>3482</v>
      </c>
      <c r="B465" s="8" t="s">
        <v>3483</v>
      </c>
      <c r="C465" s="8" t="s">
        <v>235</v>
      </c>
      <c r="D465" s="185">
        <v>4224</v>
      </c>
      <c r="E465" s="188">
        <v>40224</v>
      </c>
      <c r="F465" s="8" t="s">
        <v>83</v>
      </c>
      <c r="G465" s="8" t="s">
        <v>84</v>
      </c>
      <c r="H465" s="6">
        <v>280648</v>
      </c>
      <c r="I465" s="12">
        <v>38</v>
      </c>
      <c r="J465" s="20">
        <v>0</v>
      </c>
      <c r="L465" s="20">
        <v>0</v>
      </c>
      <c r="N465" s="20">
        <v>479154</v>
      </c>
      <c r="P465" s="20">
        <v>137442</v>
      </c>
      <c r="R465" s="20">
        <v>0</v>
      </c>
      <c r="T465" s="20">
        <v>0</v>
      </c>
      <c r="V465" s="29">
        <v>616596</v>
      </c>
      <c r="X465" s="8" t="str">
        <f t="shared" si="7"/>
        <v>No</v>
      </c>
      <c r="Z465" s="21"/>
      <c r="AC465" s="28"/>
    </row>
    <row r="466" spans="1:29">
      <c r="A466" s="8" t="s">
        <v>1371</v>
      </c>
      <c r="B466" s="8" t="s">
        <v>1372</v>
      </c>
      <c r="C466" s="8" t="s">
        <v>278</v>
      </c>
      <c r="D466" s="185">
        <v>7048</v>
      </c>
      <c r="E466" s="188">
        <v>70048</v>
      </c>
      <c r="F466" s="8" t="s">
        <v>83</v>
      </c>
      <c r="G466" s="8" t="s">
        <v>84</v>
      </c>
      <c r="H466" s="6">
        <v>88053</v>
      </c>
      <c r="I466" s="12">
        <v>38</v>
      </c>
      <c r="J466" s="20">
        <v>2022702</v>
      </c>
      <c r="L466" s="20">
        <v>0</v>
      </c>
      <c r="N466" s="20">
        <v>0</v>
      </c>
      <c r="P466" s="20">
        <v>0</v>
      </c>
      <c r="R466" s="20">
        <v>0</v>
      </c>
      <c r="T466" s="20">
        <v>0</v>
      </c>
      <c r="V466" s="29">
        <v>2022702</v>
      </c>
      <c r="X466" s="8" t="str">
        <f t="shared" si="7"/>
        <v>No</v>
      </c>
      <c r="Z466" s="21"/>
      <c r="AC466" s="28"/>
    </row>
    <row r="467" spans="1:29">
      <c r="A467" s="8" t="s">
        <v>1858</v>
      </c>
      <c r="B467" s="8" t="s">
        <v>1859</v>
      </c>
      <c r="C467" s="8" t="s">
        <v>265</v>
      </c>
      <c r="D467" s="185" t="s">
        <v>1860</v>
      </c>
      <c r="E467" s="188" t="s">
        <v>1861</v>
      </c>
      <c r="F467" s="8" t="s">
        <v>157</v>
      </c>
      <c r="G467" s="8" t="s">
        <v>147</v>
      </c>
      <c r="H467" s="6">
        <v>0</v>
      </c>
      <c r="I467" s="12">
        <v>38</v>
      </c>
      <c r="J467" s="20">
        <v>0</v>
      </c>
      <c r="L467" s="20">
        <v>68083</v>
      </c>
      <c r="N467" s="20">
        <v>494616</v>
      </c>
      <c r="P467" s="20">
        <v>0</v>
      </c>
      <c r="R467" s="20">
        <v>0</v>
      </c>
      <c r="T467" s="20">
        <v>0</v>
      </c>
      <c r="V467" s="29">
        <v>562699</v>
      </c>
      <c r="X467" s="8" t="str">
        <f t="shared" si="7"/>
        <v>No</v>
      </c>
      <c r="Z467" s="21"/>
      <c r="AC467" s="28"/>
    </row>
    <row r="468" spans="1:29">
      <c r="A468" s="8" t="s">
        <v>1156</v>
      </c>
      <c r="B468" s="8" t="s">
        <v>727</v>
      </c>
      <c r="C468" s="8" t="s">
        <v>39</v>
      </c>
      <c r="D468" s="185">
        <v>9209</v>
      </c>
      <c r="E468" s="188">
        <v>90209</v>
      </c>
      <c r="F468" s="8" t="s">
        <v>543</v>
      </c>
      <c r="G468" s="8" t="s">
        <v>84</v>
      </c>
      <c r="H468" s="6">
        <v>3629114</v>
      </c>
      <c r="I468" s="12">
        <v>38</v>
      </c>
      <c r="J468" s="20">
        <v>31641716</v>
      </c>
      <c r="L468" s="20">
        <v>0</v>
      </c>
      <c r="N468" s="20">
        <v>0</v>
      </c>
      <c r="P468" s="20">
        <v>425166</v>
      </c>
      <c r="R468" s="20">
        <v>0</v>
      </c>
      <c r="T468" s="20">
        <v>0</v>
      </c>
      <c r="V468" s="29">
        <v>32066882</v>
      </c>
      <c r="X468" s="8" t="str">
        <f t="shared" si="7"/>
        <v>No</v>
      </c>
      <c r="Z468" s="21"/>
      <c r="AC468" s="28"/>
    </row>
    <row r="469" spans="1:29">
      <c r="A469" s="8" t="s">
        <v>1067</v>
      </c>
      <c r="B469" s="8" t="s">
        <v>1068</v>
      </c>
      <c r="C469" s="8" t="s">
        <v>278</v>
      </c>
      <c r="D469" s="185">
        <v>7014</v>
      </c>
      <c r="E469" s="188">
        <v>70014</v>
      </c>
      <c r="F469" s="8" t="s">
        <v>88</v>
      </c>
      <c r="G469" s="8" t="s">
        <v>84</v>
      </c>
      <c r="H469" s="6">
        <v>150003</v>
      </c>
      <c r="I469" s="12">
        <v>38</v>
      </c>
      <c r="J469" s="20">
        <v>2790207</v>
      </c>
      <c r="L469" s="20">
        <v>0</v>
      </c>
      <c r="N469" s="20">
        <v>0</v>
      </c>
      <c r="P469" s="20">
        <v>127610</v>
      </c>
      <c r="R469" s="20">
        <v>0</v>
      </c>
      <c r="T469" s="20">
        <v>0</v>
      </c>
      <c r="V469" s="29">
        <v>2917817</v>
      </c>
      <c r="X469" s="8" t="str">
        <f t="shared" si="7"/>
        <v>No</v>
      </c>
      <c r="Z469" s="21"/>
      <c r="AC469" s="28"/>
    </row>
    <row r="470" spans="1:29">
      <c r="A470" s="8" t="s">
        <v>1886</v>
      </c>
      <c r="B470" s="8" t="s">
        <v>1009</v>
      </c>
      <c r="C470" s="8" t="s">
        <v>265</v>
      </c>
      <c r="D470" s="185" t="s">
        <v>1887</v>
      </c>
      <c r="E470" s="188" t="s">
        <v>1888</v>
      </c>
      <c r="F470" s="8" t="s">
        <v>125</v>
      </c>
      <c r="G470" s="8" t="s">
        <v>147</v>
      </c>
      <c r="H470" s="6">
        <v>0</v>
      </c>
      <c r="I470" s="12">
        <v>38</v>
      </c>
      <c r="J470" s="20">
        <v>0</v>
      </c>
      <c r="L470" s="20">
        <v>0</v>
      </c>
      <c r="N470" s="20">
        <v>699902</v>
      </c>
      <c r="P470" s="20">
        <v>0</v>
      </c>
      <c r="R470" s="20">
        <v>0</v>
      </c>
      <c r="T470" s="20">
        <v>0</v>
      </c>
      <c r="V470" s="29">
        <v>699902</v>
      </c>
      <c r="X470" s="8" t="str">
        <f t="shared" si="7"/>
        <v>No</v>
      </c>
      <c r="Z470" s="21"/>
      <c r="AC470" s="28"/>
    </row>
    <row r="471" spans="1:29">
      <c r="A471" s="8" t="s">
        <v>4111</v>
      </c>
      <c r="B471" s="8" t="s">
        <v>2689</v>
      </c>
      <c r="C471" s="8" t="s">
        <v>217</v>
      </c>
      <c r="D471" s="185">
        <v>3096</v>
      </c>
      <c r="E471" s="188">
        <v>30096</v>
      </c>
      <c r="F471" s="8" t="s">
        <v>88</v>
      </c>
      <c r="G471" s="8" t="s">
        <v>84</v>
      </c>
      <c r="H471" s="6">
        <v>98081</v>
      </c>
      <c r="I471" s="12">
        <v>38</v>
      </c>
      <c r="J471" s="20">
        <v>1915929</v>
      </c>
      <c r="L471" s="20">
        <v>0</v>
      </c>
      <c r="N471" s="20">
        <v>226410</v>
      </c>
      <c r="P471" s="20">
        <v>0</v>
      </c>
      <c r="R471" s="20">
        <v>0</v>
      </c>
      <c r="T471" s="20">
        <v>0</v>
      </c>
      <c r="V471" s="29">
        <v>2142339</v>
      </c>
      <c r="X471" s="8" t="str">
        <f t="shared" si="7"/>
        <v>No</v>
      </c>
      <c r="Z471" s="21"/>
      <c r="AC471" s="28"/>
    </row>
    <row r="472" spans="1:29">
      <c r="A472" s="8" t="s">
        <v>6144</v>
      </c>
      <c r="B472" s="8" t="s">
        <v>6140</v>
      </c>
      <c r="C472" s="8" t="s">
        <v>91</v>
      </c>
      <c r="E472" s="188">
        <v>99425</v>
      </c>
      <c r="F472" s="8" t="s">
        <v>88</v>
      </c>
      <c r="G472" s="8" t="s">
        <v>84</v>
      </c>
      <c r="H472" s="6">
        <v>12150996</v>
      </c>
      <c r="I472" s="12">
        <v>38</v>
      </c>
      <c r="J472" s="20">
        <v>0</v>
      </c>
      <c r="L472" s="20">
        <v>0</v>
      </c>
      <c r="N472" s="20">
        <v>0</v>
      </c>
      <c r="P472" s="20">
        <v>539649</v>
      </c>
      <c r="R472" s="20">
        <v>0</v>
      </c>
      <c r="T472" s="20">
        <v>0</v>
      </c>
      <c r="V472" s="29">
        <v>539649</v>
      </c>
      <c r="X472" s="8" t="str">
        <f t="shared" si="7"/>
        <v>No</v>
      </c>
      <c r="Z472" s="21"/>
      <c r="AC472" s="28"/>
    </row>
    <row r="473" spans="1:29">
      <c r="A473" s="8" t="s">
        <v>6145</v>
      </c>
      <c r="B473" s="8" t="s">
        <v>1401</v>
      </c>
      <c r="C473" s="8" t="s">
        <v>150</v>
      </c>
      <c r="D473" s="185" t="s">
        <v>1402</v>
      </c>
      <c r="E473" s="188" t="s">
        <v>1403</v>
      </c>
      <c r="F473" s="8" t="s">
        <v>157</v>
      </c>
      <c r="G473" s="8" t="s">
        <v>147</v>
      </c>
      <c r="H473" s="6">
        <v>0</v>
      </c>
      <c r="I473" s="12">
        <v>38</v>
      </c>
      <c r="J473" s="20">
        <v>214881</v>
      </c>
      <c r="L473" s="20">
        <v>0</v>
      </c>
      <c r="N473" s="20">
        <v>794932</v>
      </c>
      <c r="P473" s="20">
        <v>102105</v>
      </c>
      <c r="R473" s="20">
        <v>0</v>
      </c>
      <c r="T473" s="20">
        <v>0</v>
      </c>
      <c r="V473" s="29">
        <v>1111918</v>
      </c>
      <c r="X473" s="8" t="str">
        <f t="shared" si="7"/>
        <v>No</v>
      </c>
      <c r="Z473" s="21"/>
      <c r="AC473" s="28"/>
    </row>
    <row r="474" spans="1:29">
      <c r="A474" s="8" t="s">
        <v>4708</v>
      </c>
      <c r="B474" s="8" t="s">
        <v>3783</v>
      </c>
      <c r="C474" s="8" t="s">
        <v>42</v>
      </c>
      <c r="D474" s="185" t="s">
        <v>4709</v>
      </c>
      <c r="E474" s="188" t="s">
        <v>4710</v>
      </c>
      <c r="F474" s="8" t="s">
        <v>88</v>
      </c>
      <c r="G474" s="8" t="s">
        <v>147</v>
      </c>
      <c r="H474" s="6">
        <v>0</v>
      </c>
      <c r="I474" s="12">
        <v>38</v>
      </c>
      <c r="J474" s="20">
        <v>0</v>
      </c>
      <c r="L474" s="20">
        <v>0</v>
      </c>
      <c r="N474" s="20">
        <v>236000</v>
      </c>
      <c r="P474" s="20">
        <v>0</v>
      </c>
      <c r="R474" s="20">
        <v>0</v>
      </c>
      <c r="T474" s="20">
        <v>0</v>
      </c>
      <c r="V474" s="29">
        <v>236000</v>
      </c>
      <c r="X474" s="8" t="str">
        <f t="shared" si="7"/>
        <v>No</v>
      </c>
      <c r="Z474" s="21"/>
      <c r="AC474" s="28"/>
    </row>
    <row r="475" spans="1:29">
      <c r="A475" s="8" t="s">
        <v>3703</v>
      </c>
      <c r="B475" s="8" t="s">
        <v>3704</v>
      </c>
      <c r="C475" s="8" t="s">
        <v>129</v>
      </c>
      <c r="D475" s="185">
        <v>4058</v>
      </c>
      <c r="E475" s="188">
        <v>40058</v>
      </c>
      <c r="F475" s="8" t="s">
        <v>83</v>
      </c>
      <c r="G475" s="8" t="s">
        <v>84</v>
      </c>
      <c r="H475" s="6">
        <v>60851</v>
      </c>
      <c r="I475" s="12">
        <v>37</v>
      </c>
      <c r="J475" s="20">
        <v>1769370</v>
      </c>
      <c r="L475" s="20">
        <v>0</v>
      </c>
      <c r="N475" s="20">
        <v>0</v>
      </c>
      <c r="P475" s="20">
        <v>42240</v>
      </c>
      <c r="R475" s="20">
        <v>0</v>
      </c>
      <c r="T475" s="20">
        <v>0</v>
      </c>
      <c r="V475" s="29">
        <v>1811610</v>
      </c>
      <c r="X475" s="8" t="str">
        <f t="shared" si="7"/>
        <v>No</v>
      </c>
      <c r="Z475" s="21"/>
      <c r="AC475" s="28"/>
    </row>
    <row r="476" spans="1:29">
      <c r="A476" s="8" t="s">
        <v>585</v>
      </c>
      <c r="B476" s="8" t="s">
        <v>586</v>
      </c>
      <c r="C476" s="8" t="s">
        <v>132</v>
      </c>
      <c r="D476" s="185">
        <v>5110</v>
      </c>
      <c r="E476" s="188">
        <v>50110</v>
      </c>
      <c r="F476" s="8" t="s">
        <v>88</v>
      </c>
      <c r="G476" s="8" t="s">
        <v>84</v>
      </c>
      <c r="H476" s="6">
        <v>108657</v>
      </c>
      <c r="I476" s="12">
        <v>37</v>
      </c>
      <c r="J476" s="20">
        <v>4138595</v>
      </c>
      <c r="L476" s="20">
        <v>0</v>
      </c>
      <c r="N476" s="20">
        <v>0</v>
      </c>
      <c r="P476" s="20">
        <v>257480</v>
      </c>
      <c r="R476" s="20">
        <v>0</v>
      </c>
      <c r="T476" s="20">
        <v>0</v>
      </c>
      <c r="V476" s="29">
        <v>4396075</v>
      </c>
      <c r="X476" s="8" t="str">
        <f t="shared" si="7"/>
        <v>No</v>
      </c>
      <c r="Z476" s="21"/>
      <c r="AC476" s="28"/>
    </row>
    <row r="477" spans="1:29">
      <c r="A477" s="8" t="s">
        <v>326</v>
      </c>
      <c r="B477" s="8" t="s">
        <v>327</v>
      </c>
      <c r="C477" s="8" t="s">
        <v>188</v>
      </c>
      <c r="D477" s="185" t="s">
        <v>328</v>
      </c>
      <c r="E477" s="188" t="s">
        <v>329</v>
      </c>
      <c r="F477" s="8" t="s">
        <v>83</v>
      </c>
      <c r="G477" s="8" t="s">
        <v>147</v>
      </c>
      <c r="H477" s="6">
        <v>0</v>
      </c>
      <c r="I477" s="12">
        <v>37</v>
      </c>
      <c r="J477" s="20">
        <v>0</v>
      </c>
      <c r="L477" s="20">
        <v>37803</v>
      </c>
      <c r="N477" s="20">
        <v>1037359</v>
      </c>
      <c r="P477" s="20">
        <v>0</v>
      </c>
      <c r="R477" s="20">
        <v>0</v>
      </c>
      <c r="T477" s="20">
        <v>0</v>
      </c>
      <c r="V477" s="29">
        <v>1075162</v>
      </c>
      <c r="X477" s="8" t="str">
        <f t="shared" si="7"/>
        <v>No</v>
      </c>
      <c r="Z477" s="21"/>
      <c r="AC477" s="28"/>
    </row>
    <row r="478" spans="1:29">
      <c r="A478" s="8" t="s">
        <v>6549</v>
      </c>
      <c r="B478" s="8" t="s">
        <v>1054</v>
      </c>
      <c r="C478" s="8" t="s">
        <v>69</v>
      </c>
      <c r="D478" s="185">
        <v>8003</v>
      </c>
      <c r="E478" s="188">
        <v>80003</v>
      </c>
      <c r="F478" s="8" t="s">
        <v>83</v>
      </c>
      <c r="G478" s="8" t="s">
        <v>84</v>
      </c>
      <c r="H478" s="6">
        <v>176676</v>
      </c>
      <c r="I478" s="12">
        <v>37</v>
      </c>
      <c r="J478" s="20">
        <v>2617037</v>
      </c>
      <c r="L478" s="20">
        <v>1989</v>
      </c>
      <c r="N478" s="20">
        <v>0</v>
      </c>
      <c r="P478" s="20">
        <v>128000</v>
      </c>
      <c r="R478" s="20">
        <v>0</v>
      </c>
      <c r="T478" s="20">
        <v>0</v>
      </c>
      <c r="V478" s="29">
        <v>2747026</v>
      </c>
      <c r="X478" s="8" t="str">
        <f t="shared" si="7"/>
        <v>No</v>
      </c>
      <c r="Z478" s="21"/>
      <c r="AC478" s="28"/>
    </row>
    <row r="479" spans="1:29">
      <c r="A479" s="8" t="s">
        <v>1846</v>
      </c>
      <c r="B479" s="8" t="s">
        <v>1847</v>
      </c>
      <c r="C479" s="8" t="s">
        <v>265</v>
      </c>
      <c r="D479" s="185" t="s">
        <v>1848</v>
      </c>
      <c r="E479" s="188" t="s">
        <v>1849</v>
      </c>
      <c r="F479" s="8" t="s">
        <v>88</v>
      </c>
      <c r="G479" s="8" t="s">
        <v>147</v>
      </c>
      <c r="H479" s="6">
        <v>0</v>
      </c>
      <c r="I479" s="12">
        <v>37</v>
      </c>
      <c r="J479" s="20">
        <v>845032</v>
      </c>
      <c r="L479" s="20">
        <v>0</v>
      </c>
      <c r="N479" s="20">
        <v>517214</v>
      </c>
      <c r="P479" s="20">
        <v>0</v>
      </c>
      <c r="R479" s="20">
        <v>0</v>
      </c>
      <c r="T479" s="20">
        <v>0</v>
      </c>
      <c r="V479" s="29">
        <v>1362246</v>
      </c>
      <c r="X479" s="8" t="str">
        <f t="shared" si="7"/>
        <v>No</v>
      </c>
      <c r="Z479" s="21"/>
      <c r="AC479" s="28"/>
    </row>
    <row r="480" spans="1:29">
      <c r="A480" s="8" t="s">
        <v>5980</v>
      </c>
      <c r="B480" s="8" t="s">
        <v>5980</v>
      </c>
      <c r="C480" s="8" t="s">
        <v>46</v>
      </c>
      <c r="D480" s="185">
        <v>5219</v>
      </c>
      <c r="E480" s="188">
        <v>50516</v>
      </c>
      <c r="F480" s="8" t="s">
        <v>83</v>
      </c>
      <c r="G480" s="8" t="s">
        <v>84</v>
      </c>
      <c r="H480" s="6">
        <v>2650890</v>
      </c>
      <c r="I480" s="12">
        <v>37</v>
      </c>
      <c r="J480" s="20">
        <v>0</v>
      </c>
      <c r="L480" s="20">
        <v>0</v>
      </c>
      <c r="N480" s="20">
        <v>0</v>
      </c>
      <c r="P480" s="20">
        <v>0</v>
      </c>
      <c r="R480" s="20">
        <v>0</v>
      </c>
      <c r="T480" s="20">
        <v>0</v>
      </c>
      <c r="V480" s="29">
        <v>0</v>
      </c>
      <c r="X480" s="8" t="str">
        <f t="shared" si="7"/>
        <v>No</v>
      </c>
      <c r="Z480" s="21"/>
      <c r="AC480" s="28"/>
    </row>
    <row r="481" spans="1:29">
      <c r="A481" s="8" t="s">
        <v>4783</v>
      </c>
      <c r="B481" s="8" t="s">
        <v>2071</v>
      </c>
      <c r="C481" s="8" t="s">
        <v>288</v>
      </c>
      <c r="D481" s="185">
        <v>3023</v>
      </c>
      <c r="E481" s="188">
        <v>30023</v>
      </c>
      <c r="F481" s="8" t="s">
        <v>88</v>
      </c>
      <c r="G481" s="8" t="s">
        <v>84</v>
      </c>
      <c r="H481" s="6">
        <v>1733853</v>
      </c>
      <c r="I481" s="12">
        <v>37</v>
      </c>
      <c r="J481" s="20">
        <v>598284</v>
      </c>
      <c r="L481" s="20">
        <v>0</v>
      </c>
      <c r="N481" s="20">
        <v>142415</v>
      </c>
      <c r="P481" s="20">
        <v>0</v>
      </c>
      <c r="R481" s="20">
        <v>0</v>
      </c>
      <c r="T481" s="20">
        <v>0</v>
      </c>
      <c r="V481" s="29">
        <v>740699</v>
      </c>
      <c r="X481" s="8" t="str">
        <f t="shared" si="7"/>
        <v>No</v>
      </c>
      <c r="Z481" s="21"/>
      <c r="AC481" s="28"/>
    </row>
    <row r="482" spans="1:29">
      <c r="A482" s="8" t="s">
        <v>440</v>
      </c>
      <c r="B482" s="8" t="s">
        <v>441</v>
      </c>
      <c r="C482" s="8" t="s">
        <v>274</v>
      </c>
      <c r="D482" s="185">
        <v>4171</v>
      </c>
      <c r="E482" s="188">
        <v>40171</v>
      </c>
      <c r="F482" s="8" t="s">
        <v>83</v>
      </c>
      <c r="G482" s="8" t="s">
        <v>84</v>
      </c>
      <c r="H482" s="6">
        <v>558696</v>
      </c>
      <c r="I482" s="12">
        <v>37</v>
      </c>
      <c r="J482" s="20">
        <v>895194</v>
      </c>
      <c r="L482" s="20">
        <v>0</v>
      </c>
      <c r="N482" s="20">
        <v>0</v>
      </c>
      <c r="P482" s="20">
        <v>100000</v>
      </c>
      <c r="R482" s="20">
        <v>0</v>
      </c>
      <c r="T482" s="20">
        <v>0</v>
      </c>
      <c r="V482" s="29">
        <v>995194</v>
      </c>
      <c r="X482" s="8" t="str">
        <f t="shared" si="7"/>
        <v>No</v>
      </c>
      <c r="Z482" s="21"/>
      <c r="AC482" s="28"/>
    </row>
    <row r="483" spans="1:29">
      <c r="A483" s="8" t="s">
        <v>3653</v>
      </c>
      <c r="B483" s="8" t="s">
        <v>3654</v>
      </c>
      <c r="C483" s="8" t="s">
        <v>54</v>
      </c>
      <c r="D483" s="185" t="s">
        <v>3655</v>
      </c>
      <c r="E483" s="188" t="s">
        <v>3656</v>
      </c>
      <c r="F483" s="8" t="s">
        <v>83</v>
      </c>
      <c r="G483" s="8" t="s">
        <v>147</v>
      </c>
      <c r="H483" s="6">
        <v>0</v>
      </c>
      <c r="I483" s="12">
        <v>37</v>
      </c>
      <c r="J483" s="20">
        <v>0</v>
      </c>
      <c r="L483" s="20">
        <v>0</v>
      </c>
      <c r="N483" s="20">
        <v>15972589</v>
      </c>
      <c r="P483" s="20">
        <v>0</v>
      </c>
      <c r="R483" s="20">
        <v>0</v>
      </c>
      <c r="T483" s="20">
        <v>0</v>
      </c>
      <c r="V483" s="29">
        <v>15972589</v>
      </c>
      <c r="X483" s="8" t="str">
        <f t="shared" si="7"/>
        <v>No</v>
      </c>
      <c r="Z483" s="21"/>
      <c r="AC483" s="28"/>
    </row>
    <row r="484" spans="1:29">
      <c r="A484" s="8" t="s">
        <v>4441</v>
      </c>
      <c r="B484" s="8" t="s">
        <v>3974</v>
      </c>
      <c r="C484" s="8" t="s">
        <v>466</v>
      </c>
      <c r="D484" s="185">
        <v>5163</v>
      </c>
      <c r="E484" s="188">
        <v>50163</v>
      </c>
      <c r="F484" s="8" t="s">
        <v>83</v>
      </c>
      <c r="G484" s="8" t="s">
        <v>84</v>
      </c>
      <c r="H484" s="6">
        <v>76068</v>
      </c>
      <c r="I484" s="12">
        <v>36</v>
      </c>
      <c r="J484" s="20">
        <v>2165150</v>
      </c>
      <c r="L484" s="20">
        <v>0</v>
      </c>
      <c r="N484" s="20">
        <v>0</v>
      </c>
      <c r="P484" s="20">
        <v>0</v>
      </c>
      <c r="R484" s="20">
        <v>0</v>
      </c>
      <c r="T484" s="20">
        <v>0</v>
      </c>
      <c r="V484" s="29">
        <v>2165150</v>
      </c>
      <c r="X484" s="8" t="str">
        <f t="shared" si="7"/>
        <v>No</v>
      </c>
      <c r="Z484" s="21"/>
      <c r="AC484" s="28"/>
    </row>
    <row r="485" spans="1:29">
      <c r="A485" s="8" t="s">
        <v>1755</v>
      </c>
      <c r="B485" s="8" t="s">
        <v>1756</v>
      </c>
      <c r="C485" s="8" t="s">
        <v>132</v>
      </c>
      <c r="D485" s="185">
        <v>5043</v>
      </c>
      <c r="E485" s="188">
        <v>50043</v>
      </c>
      <c r="F485" s="8" t="s">
        <v>83</v>
      </c>
      <c r="G485" s="8" t="s">
        <v>84</v>
      </c>
      <c r="H485" s="6">
        <v>229351</v>
      </c>
      <c r="I485" s="12">
        <v>36</v>
      </c>
      <c r="J485" s="20">
        <v>2838331</v>
      </c>
      <c r="L485" s="20">
        <v>0</v>
      </c>
      <c r="N485" s="20">
        <v>0</v>
      </c>
      <c r="P485" s="20">
        <v>220032</v>
      </c>
      <c r="R485" s="20">
        <v>0</v>
      </c>
      <c r="T485" s="20">
        <v>0</v>
      </c>
      <c r="V485" s="29">
        <v>3058363</v>
      </c>
      <c r="X485" s="8" t="str">
        <f t="shared" si="7"/>
        <v>No</v>
      </c>
      <c r="Z485" s="21"/>
      <c r="AC485" s="28"/>
    </row>
    <row r="486" spans="1:29">
      <c r="A486" s="8" t="s">
        <v>1916</v>
      </c>
      <c r="B486" s="8" t="s">
        <v>1466</v>
      </c>
      <c r="C486" s="8" t="s">
        <v>106</v>
      </c>
      <c r="D486" s="185">
        <v>7016</v>
      </c>
      <c r="E486" s="188">
        <v>70016</v>
      </c>
      <c r="F486" s="8" t="s">
        <v>83</v>
      </c>
      <c r="G486" s="8" t="s">
        <v>84</v>
      </c>
      <c r="H486" s="6">
        <v>124748</v>
      </c>
      <c r="I486" s="12">
        <v>36</v>
      </c>
      <c r="J486" s="20">
        <v>2337358</v>
      </c>
      <c r="L486" s="20">
        <v>0</v>
      </c>
      <c r="N486" s="20">
        <v>0</v>
      </c>
      <c r="P486" s="20">
        <v>0</v>
      </c>
      <c r="R486" s="20">
        <v>0</v>
      </c>
      <c r="T486" s="20">
        <v>0</v>
      </c>
      <c r="V486" s="29">
        <v>2337358</v>
      </c>
      <c r="X486" s="8" t="str">
        <f t="shared" si="7"/>
        <v>No</v>
      </c>
      <c r="Z486" s="21"/>
      <c r="AC486" s="28"/>
    </row>
    <row r="487" spans="1:29">
      <c r="A487" s="8" t="s">
        <v>2208</v>
      </c>
      <c r="B487" s="8" t="s">
        <v>2209</v>
      </c>
      <c r="C487" s="8" t="s">
        <v>275</v>
      </c>
      <c r="D487" s="185" t="s">
        <v>2210</v>
      </c>
      <c r="E487" s="188" t="s">
        <v>2211</v>
      </c>
      <c r="F487" s="8" t="s">
        <v>157</v>
      </c>
      <c r="G487" s="8" t="s">
        <v>147</v>
      </c>
      <c r="H487" s="6">
        <v>0</v>
      </c>
      <c r="I487" s="12">
        <v>36</v>
      </c>
      <c r="J487" s="20">
        <v>0</v>
      </c>
      <c r="L487" s="20">
        <v>74004</v>
      </c>
      <c r="N487" s="20">
        <v>959543</v>
      </c>
      <c r="P487" s="20">
        <v>0</v>
      </c>
      <c r="R487" s="20">
        <v>0</v>
      </c>
      <c r="T487" s="20">
        <v>0</v>
      </c>
      <c r="V487" s="29">
        <v>1033547</v>
      </c>
      <c r="X487" s="8" t="str">
        <f t="shared" si="7"/>
        <v>No</v>
      </c>
      <c r="Z487" s="21"/>
      <c r="AC487" s="28"/>
    </row>
    <row r="488" spans="1:29">
      <c r="A488" s="8" t="s">
        <v>1107</v>
      </c>
      <c r="B488" s="8" t="s">
        <v>1108</v>
      </c>
      <c r="C488" s="8" t="s">
        <v>58</v>
      </c>
      <c r="D488" s="185">
        <v>5002</v>
      </c>
      <c r="E488" s="188">
        <v>50002</v>
      </c>
      <c r="F488" s="8" t="s">
        <v>83</v>
      </c>
      <c r="G488" s="8" t="s">
        <v>84</v>
      </c>
      <c r="H488" s="6">
        <v>206520</v>
      </c>
      <c r="I488" s="12">
        <v>36</v>
      </c>
      <c r="J488" s="20">
        <v>1985626</v>
      </c>
      <c r="L488" s="20">
        <v>0</v>
      </c>
      <c r="N488" s="20">
        <v>0</v>
      </c>
      <c r="P488" s="20">
        <v>155597</v>
      </c>
      <c r="R488" s="20">
        <v>0</v>
      </c>
      <c r="T488" s="20">
        <v>0</v>
      </c>
      <c r="V488" s="29">
        <v>2141223</v>
      </c>
      <c r="X488" s="8" t="str">
        <f t="shared" si="7"/>
        <v>No</v>
      </c>
      <c r="Z488" s="21"/>
      <c r="AC488" s="28"/>
    </row>
    <row r="489" spans="1:29">
      <c r="A489" s="8" t="s">
        <v>696</v>
      </c>
      <c r="B489" s="8" t="s">
        <v>697</v>
      </c>
      <c r="C489" s="8" t="s">
        <v>217</v>
      </c>
      <c r="D489" s="185">
        <v>3072</v>
      </c>
      <c r="E489" s="188">
        <v>30072</v>
      </c>
      <c r="F489" s="8" t="s">
        <v>83</v>
      </c>
      <c r="G489" s="8" t="s">
        <v>84</v>
      </c>
      <c r="H489" s="6">
        <v>141576</v>
      </c>
      <c r="I489" s="12">
        <v>36</v>
      </c>
      <c r="J489" s="20">
        <v>3058530</v>
      </c>
      <c r="L489" s="20">
        <v>0</v>
      </c>
      <c r="N489" s="20">
        <v>250745</v>
      </c>
      <c r="P489" s="20">
        <v>0</v>
      </c>
      <c r="R489" s="20">
        <v>0</v>
      </c>
      <c r="T489" s="20">
        <v>0</v>
      </c>
      <c r="V489" s="29">
        <v>3309275</v>
      </c>
      <c r="X489" s="8" t="str">
        <f t="shared" si="7"/>
        <v>No</v>
      </c>
      <c r="Z489" s="21"/>
      <c r="AC489" s="28"/>
    </row>
    <row r="490" spans="1:29">
      <c r="A490" s="8" t="s">
        <v>2807</v>
      </c>
      <c r="B490" s="8" t="s">
        <v>2808</v>
      </c>
      <c r="C490" s="8" t="s">
        <v>210</v>
      </c>
      <c r="D490" s="185" t="s">
        <v>2809</v>
      </c>
      <c r="E490" s="188" t="s">
        <v>2810</v>
      </c>
      <c r="F490" s="8" t="s">
        <v>157</v>
      </c>
      <c r="G490" s="8" t="s">
        <v>147</v>
      </c>
      <c r="H490" s="6">
        <v>0</v>
      </c>
      <c r="I490" s="12">
        <v>36</v>
      </c>
      <c r="J490" s="20">
        <v>0</v>
      </c>
      <c r="L490" s="20">
        <v>0</v>
      </c>
      <c r="N490" s="20">
        <v>600704</v>
      </c>
      <c r="P490" s="20">
        <v>0</v>
      </c>
      <c r="R490" s="20">
        <v>0</v>
      </c>
      <c r="T490" s="20">
        <v>0</v>
      </c>
      <c r="V490" s="29">
        <v>600704</v>
      </c>
      <c r="X490" s="8" t="str">
        <f t="shared" si="7"/>
        <v>No</v>
      </c>
      <c r="Z490" s="21"/>
      <c r="AC490" s="28"/>
    </row>
    <row r="491" spans="1:29">
      <c r="A491" s="8" t="s">
        <v>2724</v>
      </c>
      <c r="B491" s="8" t="s">
        <v>2725</v>
      </c>
      <c r="C491" s="8" t="s">
        <v>132</v>
      </c>
      <c r="D491" s="185">
        <v>5054</v>
      </c>
      <c r="E491" s="188">
        <v>50054</v>
      </c>
      <c r="F491" s="8" t="s">
        <v>83</v>
      </c>
      <c r="G491" s="8" t="s">
        <v>84</v>
      </c>
      <c r="H491" s="6">
        <v>90580</v>
      </c>
      <c r="I491" s="12">
        <v>36</v>
      </c>
      <c r="J491" s="20">
        <v>1954757</v>
      </c>
      <c r="L491" s="20">
        <v>0</v>
      </c>
      <c r="N491" s="20">
        <v>0</v>
      </c>
      <c r="P491" s="20">
        <v>15568</v>
      </c>
      <c r="R491" s="20">
        <v>0</v>
      </c>
      <c r="T491" s="20">
        <v>0</v>
      </c>
      <c r="V491" s="29">
        <v>1970325</v>
      </c>
      <c r="X491" s="8" t="str">
        <f t="shared" si="7"/>
        <v>No</v>
      </c>
      <c r="Z491" s="21"/>
      <c r="AC491" s="28"/>
    </row>
    <row r="492" spans="1:29">
      <c r="A492" s="8" t="s">
        <v>6550</v>
      </c>
      <c r="B492" s="8" t="s">
        <v>1264</v>
      </c>
      <c r="C492" s="8" t="s">
        <v>50</v>
      </c>
      <c r="E492" s="188">
        <v>40265</v>
      </c>
      <c r="F492" s="8" t="s">
        <v>125</v>
      </c>
      <c r="G492" s="8" t="s">
        <v>84</v>
      </c>
      <c r="H492" s="6">
        <v>70436</v>
      </c>
      <c r="I492" s="12">
        <v>36</v>
      </c>
      <c r="J492" s="20">
        <v>379413</v>
      </c>
      <c r="L492" s="20">
        <v>0</v>
      </c>
      <c r="N492" s="20">
        <v>343599</v>
      </c>
      <c r="P492" s="20">
        <v>0</v>
      </c>
      <c r="R492" s="20">
        <v>0</v>
      </c>
      <c r="T492" s="20">
        <v>0</v>
      </c>
      <c r="V492" s="29">
        <v>723012</v>
      </c>
      <c r="X492" s="8" t="str">
        <f t="shared" si="7"/>
        <v>No</v>
      </c>
      <c r="Z492" s="21"/>
      <c r="AC492" s="28"/>
    </row>
    <row r="493" spans="1:29">
      <c r="A493" s="8" t="s">
        <v>1647</v>
      </c>
      <c r="B493" s="8" t="s">
        <v>1648</v>
      </c>
      <c r="C493" s="8" t="s">
        <v>178</v>
      </c>
      <c r="D493" s="185" t="s">
        <v>1649</v>
      </c>
      <c r="E493" s="188" t="s">
        <v>1650</v>
      </c>
      <c r="F493" s="8" t="s">
        <v>83</v>
      </c>
      <c r="G493" s="8" t="s">
        <v>147</v>
      </c>
      <c r="H493" s="6">
        <v>0</v>
      </c>
      <c r="I493" s="12">
        <v>35</v>
      </c>
      <c r="J493" s="20">
        <v>9642</v>
      </c>
      <c r="L493" s="20">
        <v>9162</v>
      </c>
      <c r="N493" s="20">
        <v>768638</v>
      </c>
      <c r="P493" s="20">
        <v>0</v>
      </c>
      <c r="R493" s="20">
        <v>0</v>
      </c>
      <c r="T493" s="20">
        <v>0</v>
      </c>
      <c r="V493" s="29">
        <v>787442</v>
      </c>
      <c r="X493" s="8" t="str">
        <f t="shared" si="7"/>
        <v>No</v>
      </c>
      <c r="Z493" s="21"/>
      <c r="AC493" s="28"/>
    </row>
    <row r="494" spans="1:29">
      <c r="A494" s="8" t="s">
        <v>1348</v>
      </c>
      <c r="B494" s="8" t="s">
        <v>588</v>
      </c>
      <c r="C494" s="8" t="s">
        <v>91</v>
      </c>
      <c r="D494" s="185">
        <v>9142</v>
      </c>
      <c r="E494" s="188">
        <v>90142</v>
      </c>
      <c r="F494" s="8" t="s">
        <v>214</v>
      </c>
      <c r="G494" s="8" t="s">
        <v>84</v>
      </c>
      <c r="H494" s="6">
        <v>72794</v>
      </c>
      <c r="I494" s="12">
        <v>35</v>
      </c>
      <c r="J494" s="20">
        <v>3177220</v>
      </c>
      <c r="L494" s="20">
        <v>0</v>
      </c>
      <c r="N494" s="20">
        <v>0</v>
      </c>
      <c r="P494" s="20">
        <v>0</v>
      </c>
      <c r="R494" s="20">
        <v>0</v>
      </c>
      <c r="T494" s="20">
        <v>157124</v>
      </c>
      <c r="V494" s="29">
        <v>3334344</v>
      </c>
      <c r="X494" s="8" t="str">
        <f t="shared" si="7"/>
        <v>No</v>
      </c>
      <c r="Z494" s="21"/>
      <c r="AC494" s="28"/>
    </row>
    <row r="495" spans="1:29">
      <c r="A495" s="8" t="s">
        <v>3382</v>
      </c>
      <c r="B495" s="8" t="s">
        <v>1355</v>
      </c>
      <c r="C495" s="8" t="s">
        <v>91</v>
      </c>
      <c r="D495" s="185">
        <v>9017</v>
      </c>
      <c r="E495" s="188">
        <v>90017</v>
      </c>
      <c r="F495" s="8" t="s">
        <v>83</v>
      </c>
      <c r="G495" s="8" t="s">
        <v>84</v>
      </c>
      <c r="H495" s="6">
        <v>308231</v>
      </c>
      <c r="I495" s="12">
        <v>35</v>
      </c>
      <c r="J495" s="20">
        <v>2435497</v>
      </c>
      <c r="L495" s="20">
        <v>0</v>
      </c>
      <c r="N495" s="20">
        <v>0</v>
      </c>
      <c r="P495" s="20">
        <v>30000</v>
      </c>
      <c r="R495" s="20">
        <v>0</v>
      </c>
      <c r="T495" s="20">
        <v>0</v>
      </c>
      <c r="V495" s="29">
        <v>2465497</v>
      </c>
      <c r="X495" s="8" t="str">
        <f t="shared" si="7"/>
        <v>No</v>
      </c>
      <c r="Z495" s="21"/>
      <c r="AC495" s="28"/>
    </row>
    <row r="496" spans="1:29">
      <c r="A496" s="8" t="s">
        <v>5932</v>
      </c>
      <c r="B496" s="8" t="s">
        <v>6077</v>
      </c>
      <c r="C496" s="8" t="s">
        <v>163</v>
      </c>
      <c r="E496" s="188">
        <v>10183</v>
      </c>
      <c r="F496" s="8" t="s">
        <v>88</v>
      </c>
      <c r="G496" s="8" t="s">
        <v>84</v>
      </c>
      <c r="H496" s="6">
        <v>246695</v>
      </c>
      <c r="I496" s="12">
        <v>35</v>
      </c>
      <c r="J496" s="20">
        <v>0</v>
      </c>
      <c r="L496" s="20">
        <v>0</v>
      </c>
      <c r="N496" s="20">
        <v>0</v>
      </c>
      <c r="P496" s="20">
        <v>0</v>
      </c>
      <c r="R496" s="20">
        <v>0</v>
      </c>
      <c r="T496" s="20">
        <v>205835</v>
      </c>
      <c r="V496" s="29">
        <v>205835</v>
      </c>
      <c r="X496" s="8" t="str">
        <f t="shared" si="7"/>
        <v>No</v>
      </c>
      <c r="Z496" s="21"/>
      <c r="AC496" s="28"/>
    </row>
    <row r="497" spans="1:29">
      <c r="A497" s="8" t="s">
        <v>1327</v>
      </c>
      <c r="B497" s="8" t="s">
        <v>644</v>
      </c>
      <c r="C497" s="8" t="s">
        <v>235</v>
      </c>
      <c r="D497" s="185">
        <v>4147</v>
      </c>
      <c r="E497" s="188">
        <v>40147</v>
      </c>
      <c r="F497" s="8" t="s">
        <v>214</v>
      </c>
      <c r="G497" s="8" t="s">
        <v>84</v>
      </c>
      <c r="H497" s="6">
        <v>884891</v>
      </c>
      <c r="I497" s="12">
        <v>35</v>
      </c>
      <c r="J497" s="20">
        <v>0</v>
      </c>
      <c r="L497" s="20">
        <v>0</v>
      </c>
      <c r="N497" s="20">
        <v>0</v>
      </c>
      <c r="P497" s="20">
        <v>0</v>
      </c>
      <c r="R497" s="20">
        <v>0</v>
      </c>
      <c r="T497" s="20">
        <v>0</v>
      </c>
      <c r="V497" s="29">
        <v>0</v>
      </c>
      <c r="X497" s="8" t="str">
        <f t="shared" si="7"/>
        <v>No</v>
      </c>
      <c r="Z497" s="21"/>
      <c r="AC497" s="28"/>
    </row>
    <row r="498" spans="1:29">
      <c r="A498" s="8" t="s">
        <v>2626</v>
      </c>
      <c r="B498" s="8" t="s">
        <v>6108</v>
      </c>
      <c r="C498" s="8" t="s">
        <v>288</v>
      </c>
      <c r="D498" s="185" t="s">
        <v>2627</v>
      </c>
      <c r="E498" s="188" t="s">
        <v>2628</v>
      </c>
      <c r="F498" s="8" t="s">
        <v>88</v>
      </c>
      <c r="G498" s="8" t="s">
        <v>147</v>
      </c>
      <c r="H498" s="6">
        <v>0</v>
      </c>
      <c r="I498" s="12">
        <v>35</v>
      </c>
      <c r="J498" s="20">
        <v>0</v>
      </c>
      <c r="L498" s="20">
        <v>0</v>
      </c>
      <c r="N498" s="20">
        <v>537340</v>
      </c>
      <c r="P498" s="20">
        <v>532321</v>
      </c>
      <c r="R498" s="20">
        <v>0</v>
      </c>
      <c r="T498" s="20">
        <v>0</v>
      </c>
      <c r="V498" s="29">
        <v>1069661</v>
      </c>
      <c r="X498" s="8" t="str">
        <f t="shared" si="7"/>
        <v>No</v>
      </c>
      <c r="Z498" s="21"/>
      <c r="AC498" s="28"/>
    </row>
    <row r="499" spans="1:29">
      <c r="A499" s="8" t="s">
        <v>2767</v>
      </c>
      <c r="B499" s="8" t="s">
        <v>1880</v>
      </c>
      <c r="C499" s="8" t="s">
        <v>265</v>
      </c>
      <c r="D499" s="185">
        <v>7008</v>
      </c>
      <c r="E499" s="188">
        <v>70008</v>
      </c>
      <c r="F499" s="8" t="s">
        <v>83</v>
      </c>
      <c r="G499" s="8" t="s">
        <v>84</v>
      </c>
      <c r="H499" s="6">
        <v>177844</v>
      </c>
      <c r="I499" s="12">
        <v>35</v>
      </c>
      <c r="J499" s="20">
        <v>2800089</v>
      </c>
      <c r="L499" s="20">
        <v>0</v>
      </c>
      <c r="N499" s="20">
        <v>0</v>
      </c>
      <c r="P499" s="20">
        <v>165569</v>
      </c>
      <c r="R499" s="20">
        <v>0</v>
      </c>
      <c r="T499" s="20">
        <v>0</v>
      </c>
      <c r="V499" s="29">
        <v>2965658</v>
      </c>
      <c r="X499" s="8" t="str">
        <f t="shared" si="7"/>
        <v>No</v>
      </c>
      <c r="Z499" s="21"/>
      <c r="AC499" s="28"/>
    </row>
    <row r="500" spans="1:29">
      <c r="A500" s="8" t="s">
        <v>1997</v>
      </c>
      <c r="B500" s="8" t="s">
        <v>1998</v>
      </c>
      <c r="C500" s="8" t="s">
        <v>39</v>
      </c>
      <c r="D500" s="185">
        <v>9219</v>
      </c>
      <c r="E500" s="188">
        <v>90219</v>
      </c>
      <c r="F500" s="8" t="s">
        <v>88</v>
      </c>
      <c r="G500" s="8" t="s">
        <v>84</v>
      </c>
      <c r="H500" s="6">
        <v>71957</v>
      </c>
      <c r="I500" s="12">
        <v>35</v>
      </c>
      <c r="J500" s="20">
        <v>3892164</v>
      </c>
      <c r="L500" s="20">
        <v>0</v>
      </c>
      <c r="N500" s="20">
        <v>40297</v>
      </c>
      <c r="P500" s="20">
        <v>415491</v>
      </c>
      <c r="R500" s="20">
        <v>0</v>
      </c>
      <c r="T500" s="20">
        <v>0</v>
      </c>
      <c r="V500" s="29">
        <v>4347952</v>
      </c>
      <c r="X500" s="8" t="str">
        <f t="shared" si="7"/>
        <v>No</v>
      </c>
      <c r="Z500" s="21"/>
      <c r="AC500" s="28"/>
    </row>
    <row r="501" spans="1:29">
      <c r="A501" s="8" t="s">
        <v>1774</v>
      </c>
      <c r="B501" s="8" t="s">
        <v>1775</v>
      </c>
      <c r="C501" s="8" t="s">
        <v>274</v>
      </c>
      <c r="D501" s="185" t="s">
        <v>1776</v>
      </c>
      <c r="E501" s="188" t="s">
        <v>1777</v>
      </c>
      <c r="F501" s="8" t="s">
        <v>88</v>
      </c>
      <c r="G501" s="8" t="s">
        <v>147</v>
      </c>
      <c r="H501" s="6">
        <v>0</v>
      </c>
      <c r="I501" s="12">
        <v>35</v>
      </c>
      <c r="J501" s="20">
        <v>0</v>
      </c>
      <c r="L501" s="20">
        <v>0</v>
      </c>
      <c r="N501" s="20">
        <v>929902</v>
      </c>
      <c r="P501" s="20">
        <v>39305</v>
      </c>
      <c r="R501" s="20">
        <v>0</v>
      </c>
      <c r="T501" s="20">
        <v>0</v>
      </c>
      <c r="V501" s="29">
        <v>969207</v>
      </c>
      <c r="X501" s="8" t="str">
        <f t="shared" si="7"/>
        <v>No</v>
      </c>
      <c r="Z501" s="21"/>
      <c r="AC501" s="28"/>
    </row>
    <row r="502" spans="1:29">
      <c r="A502" s="8" t="s">
        <v>3083</v>
      </c>
      <c r="B502" s="8" t="s">
        <v>3084</v>
      </c>
      <c r="C502" s="8" t="s">
        <v>171</v>
      </c>
      <c r="D502" s="185" t="s">
        <v>3085</v>
      </c>
      <c r="E502" s="188" t="s">
        <v>3086</v>
      </c>
      <c r="F502" s="8" t="s">
        <v>113</v>
      </c>
      <c r="G502" s="8" t="s">
        <v>147</v>
      </c>
      <c r="H502" s="6">
        <v>0</v>
      </c>
      <c r="I502" s="12">
        <v>35</v>
      </c>
      <c r="J502" s="20">
        <v>0</v>
      </c>
      <c r="L502" s="20">
        <v>0</v>
      </c>
      <c r="N502" s="20">
        <v>368194</v>
      </c>
      <c r="P502" s="20">
        <v>0</v>
      </c>
      <c r="R502" s="20">
        <v>0</v>
      </c>
      <c r="T502" s="20">
        <v>0</v>
      </c>
      <c r="V502" s="29">
        <v>368194</v>
      </c>
      <c r="X502" s="8" t="str">
        <f t="shared" si="7"/>
        <v>No</v>
      </c>
      <c r="Z502" s="21"/>
      <c r="AC502" s="28"/>
    </row>
    <row r="503" spans="1:29">
      <c r="A503" s="8" t="s">
        <v>1762</v>
      </c>
      <c r="B503" s="8" t="s">
        <v>1763</v>
      </c>
      <c r="C503" s="8" t="s">
        <v>274</v>
      </c>
      <c r="D503" s="185" t="s">
        <v>1764</v>
      </c>
      <c r="E503" s="188" t="s">
        <v>1765</v>
      </c>
      <c r="F503" s="8" t="s">
        <v>83</v>
      </c>
      <c r="G503" s="8" t="s">
        <v>147</v>
      </c>
      <c r="H503" s="6">
        <v>0</v>
      </c>
      <c r="I503" s="12">
        <v>35</v>
      </c>
      <c r="J503" s="20">
        <v>0</v>
      </c>
      <c r="L503" s="20">
        <v>0</v>
      </c>
      <c r="N503" s="20">
        <v>279201</v>
      </c>
      <c r="P503" s="20">
        <v>0</v>
      </c>
      <c r="R503" s="20">
        <v>0</v>
      </c>
      <c r="T503" s="20">
        <v>0</v>
      </c>
      <c r="V503" s="29">
        <v>279201</v>
      </c>
      <c r="X503" s="8" t="str">
        <f t="shared" si="7"/>
        <v>No</v>
      </c>
      <c r="Z503" s="21"/>
      <c r="AC503" s="28"/>
    </row>
    <row r="504" spans="1:29">
      <c r="A504" s="8" t="s">
        <v>1796</v>
      </c>
      <c r="B504" s="8" t="s">
        <v>1797</v>
      </c>
      <c r="C504" s="8" t="s">
        <v>141</v>
      </c>
      <c r="D504" s="185">
        <v>3076</v>
      </c>
      <c r="E504" s="188">
        <v>30076</v>
      </c>
      <c r="F504" s="8" t="s">
        <v>88</v>
      </c>
      <c r="G504" s="8" t="s">
        <v>84</v>
      </c>
      <c r="H504" s="6">
        <v>75689</v>
      </c>
      <c r="I504" s="12">
        <v>35</v>
      </c>
      <c r="J504" s="20">
        <v>3644592</v>
      </c>
      <c r="L504" s="20">
        <v>0</v>
      </c>
      <c r="N504" s="20">
        <v>247444</v>
      </c>
      <c r="P504" s="20">
        <v>180000</v>
      </c>
      <c r="R504" s="20">
        <v>0</v>
      </c>
      <c r="T504" s="20">
        <v>0</v>
      </c>
      <c r="V504" s="29">
        <v>4072036</v>
      </c>
      <c r="X504" s="8" t="str">
        <f t="shared" si="7"/>
        <v>No</v>
      </c>
      <c r="Z504" s="21"/>
      <c r="AC504" s="28"/>
    </row>
    <row r="505" spans="1:29">
      <c r="A505" s="8" t="s">
        <v>1523</v>
      </c>
      <c r="B505" s="8" t="s">
        <v>1524</v>
      </c>
      <c r="C505" s="8" t="s">
        <v>178</v>
      </c>
      <c r="D505" s="185" t="s">
        <v>1525</v>
      </c>
      <c r="E505" s="188" t="s">
        <v>1526</v>
      </c>
      <c r="F505" s="8" t="s">
        <v>88</v>
      </c>
      <c r="G505" s="8" t="s">
        <v>147</v>
      </c>
      <c r="H505" s="6">
        <v>0</v>
      </c>
      <c r="I505" s="12">
        <v>34</v>
      </c>
      <c r="J505" s="20">
        <v>0</v>
      </c>
      <c r="L505" s="20">
        <v>2889717</v>
      </c>
      <c r="N505" s="20">
        <v>494013</v>
      </c>
      <c r="P505" s="20">
        <v>0</v>
      </c>
      <c r="R505" s="20">
        <v>0</v>
      </c>
      <c r="T505" s="20">
        <v>0</v>
      </c>
      <c r="V505" s="29">
        <v>3383730</v>
      </c>
      <c r="X505" s="8" t="str">
        <f t="shared" si="7"/>
        <v>No</v>
      </c>
      <c r="Z505" s="21"/>
      <c r="AC505" s="28"/>
    </row>
    <row r="506" spans="1:29">
      <c r="A506" s="8" t="s">
        <v>6149</v>
      </c>
      <c r="B506" s="8" t="s">
        <v>2986</v>
      </c>
      <c r="C506" s="8" t="s">
        <v>91</v>
      </c>
      <c r="E506" s="188">
        <v>99423</v>
      </c>
      <c r="F506" s="8" t="s">
        <v>83</v>
      </c>
      <c r="G506" s="8" t="s">
        <v>84</v>
      </c>
      <c r="H506" s="6">
        <v>12150996</v>
      </c>
      <c r="I506" s="12">
        <v>34</v>
      </c>
      <c r="J506" s="20">
        <v>144962</v>
      </c>
      <c r="L506" s="20">
        <v>0</v>
      </c>
      <c r="N506" s="20">
        <v>0</v>
      </c>
      <c r="P506" s="20">
        <v>0</v>
      </c>
      <c r="R506" s="20">
        <v>0</v>
      </c>
      <c r="T506" s="20">
        <v>0</v>
      </c>
      <c r="V506" s="29">
        <v>144962</v>
      </c>
      <c r="X506" s="8" t="str">
        <f t="shared" si="7"/>
        <v>No</v>
      </c>
      <c r="Z506" s="21"/>
      <c r="AC506" s="28"/>
    </row>
    <row r="507" spans="1:29">
      <c r="A507" s="8" t="s">
        <v>1046</v>
      </c>
      <c r="B507" s="8" t="s">
        <v>1047</v>
      </c>
      <c r="C507" s="8" t="s">
        <v>91</v>
      </c>
      <c r="D507" s="185">
        <v>9061</v>
      </c>
      <c r="E507" s="188">
        <v>90061</v>
      </c>
      <c r="F507" s="8" t="s">
        <v>88</v>
      </c>
      <c r="G507" s="8" t="s">
        <v>84</v>
      </c>
      <c r="H507" s="6">
        <v>116719</v>
      </c>
      <c r="I507" s="12">
        <v>34</v>
      </c>
      <c r="J507" s="20">
        <v>2100000</v>
      </c>
      <c r="L507" s="20">
        <v>0</v>
      </c>
      <c r="N507" s="20">
        <v>139617</v>
      </c>
      <c r="P507" s="20">
        <v>23058</v>
      </c>
      <c r="R507" s="20">
        <v>0</v>
      </c>
      <c r="T507" s="20">
        <v>4655</v>
      </c>
      <c r="V507" s="29">
        <v>2267330</v>
      </c>
      <c r="X507" s="8" t="str">
        <f t="shared" si="7"/>
        <v>No</v>
      </c>
      <c r="Z507" s="21"/>
      <c r="AC507" s="28"/>
    </row>
    <row r="508" spans="1:29">
      <c r="A508" s="8" t="s">
        <v>3539</v>
      </c>
      <c r="B508" s="8" t="s">
        <v>2356</v>
      </c>
      <c r="C508" s="8" t="s">
        <v>109</v>
      </c>
      <c r="D508" s="185" t="s">
        <v>3540</v>
      </c>
      <c r="E508" s="188" t="s">
        <v>3541</v>
      </c>
      <c r="F508" s="8" t="s">
        <v>83</v>
      </c>
      <c r="G508" s="8" t="s">
        <v>147</v>
      </c>
      <c r="H508" s="6">
        <v>0</v>
      </c>
      <c r="I508" s="12">
        <v>34</v>
      </c>
      <c r="J508" s="20">
        <v>0</v>
      </c>
      <c r="L508" s="20">
        <v>0</v>
      </c>
      <c r="N508" s="20">
        <v>763891</v>
      </c>
      <c r="P508" s="20">
        <v>0</v>
      </c>
      <c r="R508" s="20">
        <v>0</v>
      </c>
      <c r="T508" s="20">
        <v>0</v>
      </c>
      <c r="V508" s="29">
        <v>763891</v>
      </c>
      <c r="X508" s="8" t="str">
        <f t="shared" si="7"/>
        <v>No</v>
      </c>
      <c r="Z508" s="21"/>
      <c r="AC508" s="28"/>
    </row>
    <row r="509" spans="1:29">
      <c r="A509" s="8" t="s">
        <v>5531</v>
      </c>
      <c r="B509" s="8" t="s">
        <v>1969</v>
      </c>
      <c r="C509" s="8" t="s">
        <v>132</v>
      </c>
      <c r="D509" s="185" t="s">
        <v>5532</v>
      </c>
      <c r="E509" s="188" t="s">
        <v>5533</v>
      </c>
      <c r="F509" s="8" t="s">
        <v>157</v>
      </c>
      <c r="G509" s="8" t="s">
        <v>147</v>
      </c>
      <c r="H509" s="6">
        <v>0</v>
      </c>
      <c r="I509" s="12">
        <v>34</v>
      </c>
      <c r="J509" s="20">
        <v>114000</v>
      </c>
      <c r="L509" s="20">
        <v>0</v>
      </c>
      <c r="N509" s="20">
        <v>563330</v>
      </c>
      <c r="P509" s="20">
        <v>0</v>
      </c>
      <c r="R509" s="20">
        <v>0</v>
      </c>
      <c r="T509" s="20">
        <v>0</v>
      </c>
      <c r="V509" s="29">
        <v>677330</v>
      </c>
      <c r="X509" s="8" t="str">
        <f t="shared" si="7"/>
        <v>No</v>
      </c>
      <c r="Z509" s="21"/>
      <c r="AC509" s="28"/>
    </row>
    <row r="510" spans="1:29">
      <c r="A510" s="8" t="s">
        <v>4145</v>
      </c>
      <c r="B510" s="8" t="s">
        <v>4146</v>
      </c>
      <c r="C510" s="8" t="s">
        <v>171</v>
      </c>
      <c r="D510" s="185">
        <v>4104</v>
      </c>
      <c r="E510" s="188">
        <v>40104</v>
      </c>
      <c r="F510" s="8" t="s">
        <v>83</v>
      </c>
      <c r="G510" s="8" t="s">
        <v>84</v>
      </c>
      <c r="H510" s="6">
        <v>149422</v>
      </c>
      <c r="I510" s="12">
        <v>34</v>
      </c>
      <c r="J510" s="20">
        <v>2533117</v>
      </c>
      <c r="L510" s="20">
        <v>0</v>
      </c>
      <c r="N510" s="20">
        <v>66235</v>
      </c>
      <c r="P510" s="20">
        <v>214616</v>
      </c>
      <c r="R510" s="20">
        <v>0</v>
      </c>
      <c r="T510" s="20">
        <v>1541</v>
      </c>
      <c r="V510" s="29">
        <v>2815509</v>
      </c>
      <c r="X510" s="8" t="str">
        <f t="shared" si="7"/>
        <v>No</v>
      </c>
      <c r="Z510" s="21"/>
      <c r="AC510" s="28"/>
    </row>
    <row r="511" spans="1:29">
      <c r="A511" s="8" t="s">
        <v>3670</v>
      </c>
      <c r="B511" s="8" t="s">
        <v>3671</v>
      </c>
      <c r="C511" s="8" t="s">
        <v>288</v>
      </c>
      <c r="D511" s="185">
        <v>3011</v>
      </c>
      <c r="E511" s="188">
        <v>30011</v>
      </c>
      <c r="F511" s="8" t="s">
        <v>88</v>
      </c>
      <c r="G511" s="8" t="s">
        <v>84</v>
      </c>
      <c r="H511" s="6">
        <v>79930</v>
      </c>
      <c r="I511" s="12">
        <v>34</v>
      </c>
      <c r="J511" s="20">
        <v>1462484</v>
      </c>
      <c r="L511" s="20">
        <v>54715</v>
      </c>
      <c r="N511" s="20">
        <v>0</v>
      </c>
      <c r="P511" s="20">
        <v>30000</v>
      </c>
      <c r="R511" s="20">
        <v>0</v>
      </c>
      <c r="T511" s="20">
        <v>0</v>
      </c>
      <c r="V511" s="29">
        <v>1547199</v>
      </c>
      <c r="X511" s="8" t="str">
        <f t="shared" si="7"/>
        <v>No</v>
      </c>
      <c r="Z511" s="21"/>
      <c r="AC511" s="28"/>
    </row>
    <row r="512" spans="1:29">
      <c r="A512" s="8" t="s">
        <v>6142</v>
      </c>
      <c r="B512" s="8" t="s">
        <v>1191</v>
      </c>
      <c r="C512" s="8" t="s">
        <v>217</v>
      </c>
      <c r="D512" s="185" t="s">
        <v>6143</v>
      </c>
      <c r="E512" s="188">
        <v>30129</v>
      </c>
      <c r="F512" s="8" t="s">
        <v>83</v>
      </c>
      <c r="G512" s="8" t="s">
        <v>84</v>
      </c>
      <c r="H512" s="6">
        <v>2203663</v>
      </c>
      <c r="I512" s="12">
        <v>34</v>
      </c>
      <c r="J512" s="20">
        <v>0</v>
      </c>
      <c r="L512" s="20">
        <v>0</v>
      </c>
      <c r="N512" s="20">
        <v>0</v>
      </c>
      <c r="P512" s="20">
        <v>0</v>
      </c>
      <c r="R512" s="20">
        <v>0</v>
      </c>
      <c r="T512" s="20">
        <v>0</v>
      </c>
      <c r="V512" s="29">
        <v>0</v>
      </c>
      <c r="X512" s="8" t="str">
        <f t="shared" si="7"/>
        <v>No</v>
      </c>
      <c r="Z512" s="21"/>
      <c r="AC512" s="28"/>
    </row>
    <row r="513" spans="1:29">
      <c r="A513" s="8" t="s">
        <v>1139</v>
      </c>
      <c r="B513" s="8" t="s">
        <v>1140</v>
      </c>
      <c r="C513" s="8" t="s">
        <v>91</v>
      </c>
      <c r="D513" s="185">
        <v>9229</v>
      </c>
      <c r="E513" s="188">
        <v>90229</v>
      </c>
      <c r="F513" s="8" t="s">
        <v>88</v>
      </c>
      <c r="G513" s="8" t="s">
        <v>84</v>
      </c>
      <c r="H513" s="6">
        <v>1723634</v>
      </c>
      <c r="I513" s="12">
        <v>33</v>
      </c>
      <c r="J513" s="20">
        <v>88969</v>
      </c>
      <c r="L513" s="20">
        <v>0</v>
      </c>
      <c r="N513" s="20">
        <v>479675</v>
      </c>
      <c r="P513" s="20">
        <v>781000</v>
      </c>
      <c r="R513" s="20">
        <v>0</v>
      </c>
      <c r="T513" s="20">
        <v>0</v>
      </c>
      <c r="V513" s="29">
        <v>1349644</v>
      </c>
      <c r="X513" s="8" t="str">
        <f t="shared" si="7"/>
        <v>No</v>
      </c>
      <c r="Z513" s="21"/>
      <c r="AC513" s="28"/>
    </row>
    <row r="514" spans="1:29">
      <c r="A514" s="8" t="s">
        <v>2443</v>
      </c>
      <c r="B514" s="8" t="s">
        <v>1672</v>
      </c>
      <c r="C514" s="8" t="s">
        <v>46</v>
      </c>
      <c r="D514" s="185" t="s">
        <v>2444</v>
      </c>
      <c r="E514" s="188" t="s">
        <v>2445</v>
      </c>
      <c r="F514" s="8" t="s">
        <v>88</v>
      </c>
      <c r="G514" s="8" t="s">
        <v>147</v>
      </c>
      <c r="H514" s="6">
        <v>0</v>
      </c>
      <c r="I514" s="12">
        <v>33</v>
      </c>
      <c r="J514" s="20">
        <v>60635</v>
      </c>
      <c r="L514" s="20">
        <v>0</v>
      </c>
      <c r="N514" s="20">
        <v>553758</v>
      </c>
      <c r="P514" s="20">
        <v>0</v>
      </c>
      <c r="R514" s="20">
        <v>0</v>
      </c>
      <c r="T514" s="20">
        <v>0</v>
      </c>
      <c r="V514" s="29">
        <v>614393</v>
      </c>
      <c r="X514" s="8" t="str">
        <f t="shared" si="7"/>
        <v>No</v>
      </c>
      <c r="Z514" s="21"/>
      <c r="AC514" s="28"/>
    </row>
    <row r="515" spans="1:29">
      <c r="A515" s="8" t="s">
        <v>1467</v>
      </c>
      <c r="B515" s="8" t="s">
        <v>1468</v>
      </c>
      <c r="C515" s="8" t="s">
        <v>50</v>
      </c>
      <c r="D515" s="185">
        <v>4169</v>
      </c>
      <c r="E515" s="188">
        <v>40169</v>
      </c>
      <c r="F515" s="8" t="s">
        <v>125</v>
      </c>
      <c r="G515" s="8" t="s">
        <v>84</v>
      </c>
      <c r="H515" s="6">
        <v>749495</v>
      </c>
      <c r="I515" s="12">
        <v>33</v>
      </c>
      <c r="J515" s="20">
        <v>0</v>
      </c>
      <c r="L515" s="20">
        <v>0</v>
      </c>
      <c r="N515" s="20">
        <v>0</v>
      </c>
      <c r="P515" s="20">
        <v>0</v>
      </c>
      <c r="R515" s="20">
        <v>228723</v>
      </c>
      <c r="T515" s="20">
        <v>0</v>
      </c>
      <c r="V515" s="29">
        <v>228723</v>
      </c>
      <c r="X515" s="8" t="str">
        <f t="shared" ref="X515:X578" si="8">IF(W515&amp;U515&amp;S515&amp;Q515&amp;O515&amp;M515&amp;K515&lt;&gt;"","Yes","No")</f>
        <v>No</v>
      </c>
      <c r="Z515" s="21"/>
      <c r="AC515" s="28"/>
    </row>
    <row r="516" spans="1:29">
      <c r="A516" s="8" t="s">
        <v>252</v>
      </c>
      <c r="B516" s="8" t="s">
        <v>253</v>
      </c>
      <c r="C516" s="8" t="s">
        <v>254</v>
      </c>
      <c r="D516" s="185">
        <v>8009</v>
      </c>
      <c r="E516" s="188">
        <v>80009</v>
      </c>
      <c r="F516" s="8" t="s">
        <v>88</v>
      </c>
      <c r="G516" s="8" t="s">
        <v>84</v>
      </c>
      <c r="H516" s="6">
        <v>82157</v>
      </c>
      <c r="I516" s="12">
        <v>33</v>
      </c>
      <c r="J516" s="20">
        <v>1887784</v>
      </c>
      <c r="L516" s="20">
        <v>1151</v>
      </c>
      <c r="N516" s="20">
        <v>0</v>
      </c>
      <c r="P516" s="20">
        <v>113461</v>
      </c>
      <c r="R516" s="20">
        <v>296762</v>
      </c>
      <c r="T516" s="20">
        <v>0</v>
      </c>
      <c r="V516" s="29">
        <v>2299158</v>
      </c>
      <c r="X516" s="8" t="str">
        <f t="shared" si="8"/>
        <v>No</v>
      </c>
      <c r="Z516" s="21"/>
      <c r="AC516" s="28"/>
    </row>
    <row r="517" spans="1:29">
      <c r="A517" s="8" t="s">
        <v>2396</v>
      </c>
      <c r="B517" s="8" t="s">
        <v>2397</v>
      </c>
      <c r="C517" s="8" t="s">
        <v>46</v>
      </c>
      <c r="D517" s="185" t="s">
        <v>2398</v>
      </c>
      <c r="E517" s="188" t="s">
        <v>2399</v>
      </c>
      <c r="F517" s="8" t="s">
        <v>88</v>
      </c>
      <c r="G517" s="8" t="s">
        <v>147</v>
      </c>
      <c r="H517" s="6">
        <v>0</v>
      </c>
      <c r="I517" s="12">
        <v>33</v>
      </c>
      <c r="J517" s="20">
        <v>0</v>
      </c>
      <c r="L517" s="20">
        <v>0</v>
      </c>
      <c r="N517" s="20">
        <v>299488</v>
      </c>
      <c r="P517" s="20">
        <v>0</v>
      </c>
      <c r="R517" s="20">
        <v>0</v>
      </c>
      <c r="T517" s="20">
        <v>0</v>
      </c>
      <c r="V517" s="29">
        <v>299488</v>
      </c>
      <c r="X517" s="8" t="str">
        <f t="shared" si="8"/>
        <v>No</v>
      </c>
      <c r="Z517" s="21"/>
      <c r="AC517" s="28"/>
    </row>
    <row r="518" spans="1:29">
      <c r="A518" s="8" t="s">
        <v>3351</v>
      </c>
      <c r="B518" s="8" t="s">
        <v>3352</v>
      </c>
      <c r="C518" s="8" t="s">
        <v>555</v>
      </c>
      <c r="D518" s="185" t="s">
        <v>3353</v>
      </c>
      <c r="E518" s="188" t="s">
        <v>3354</v>
      </c>
      <c r="F518" s="8" t="s">
        <v>83</v>
      </c>
      <c r="G518" s="8" t="s">
        <v>147</v>
      </c>
      <c r="H518" s="6">
        <v>0</v>
      </c>
      <c r="I518" s="12">
        <v>33</v>
      </c>
      <c r="J518" s="20">
        <v>0</v>
      </c>
      <c r="L518" s="20">
        <v>58150</v>
      </c>
      <c r="N518" s="20">
        <v>496200</v>
      </c>
      <c r="P518" s="20">
        <v>0</v>
      </c>
      <c r="R518" s="20">
        <v>0</v>
      </c>
      <c r="T518" s="20">
        <v>0</v>
      </c>
      <c r="V518" s="29">
        <v>554350</v>
      </c>
      <c r="X518" s="8" t="str">
        <f t="shared" si="8"/>
        <v>No</v>
      </c>
      <c r="Z518" s="21"/>
      <c r="AC518" s="28"/>
    </row>
    <row r="519" spans="1:29">
      <c r="A519" s="8" t="s">
        <v>392</v>
      </c>
      <c r="B519" s="8" t="s">
        <v>393</v>
      </c>
      <c r="C519" s="8" t="s">
        <v>163</v>
      </c>
      <c r="D519" s="185" t="s">
        <v>394</v>
      </c>
      <c r="E519" s="188" t="s">
        <v>395</v>
      </c>
      <c r="F519" s="8" t="s">
        <v>88</v>
      </c>
      <c r="G519" s="8" t="s">
        <v>147</v>
      </c>
      <c r="H519" s="6">
        <v>0</v>
      </c>
      <c r="I519" s="12">
        <v>33</v>
      </c>
      <c r="J519" s="20">
        <v>0</v>
      </c>
      <c r="L519" s="20">
        <v>0</v>
      </c>
      <c r="N519" s="20">
        <v>860624</v>
      </c>
      <c r="P519" s="20">
        <v>0</v>
      </c>
      <c r="R519" s="20">
        <v>0</v>
      </c>
      <c r="T519" s="20">
        <v>0</v>
      </c>
      <c r="V519" s="29">
        <v>860624</v>
      </c>
      <c r="X519" s="8" t="str">
        <f t="shared" si="8"/>
        <v>No</v>
      </c>
      <c r="Z519" s="21"/>
      <c r="AC519" s="28"/>
    </row>
    <row r="520" spans="1:29">
      <c r="A520" s="8" t="s">
        <v>5939</v>
      </c>
      <c r="B520" s="8" t="s">
        <v>4451</v>
      </c>
      <c r="C520" s="8" t="s">
        <v>160</v>
      </c>
      <c r="D520" s="185" t="s">
        <v>4452</v>
      </c>
      <c r="E520" s="188" t="s">
        <v>4453</v>
      </c>
      <c r="F520" s="8" t="s">
        <v>157</v>
      </c>
      <c r="G520" s="8" t="s">
        <v>147</v>
      </c>
      <c r="H520" s="6">
        <v>0</v>
      </c>
      <c r="I520" s="12">
        <v>33</v>
      </c>
      <c r="J520" s="20">
        <v>0</v>
      </c>
      <c r="L520" s="20">
        <v>0</v>
      </c>
      <c r="N520" s="20">
        <v>511944</v>
      </c>
      <c r="P520" s="20">
        <v>0</v>
      </c>
      <c r="R520" s="20">
        <v>0</v>
      </c>
      <c r="T520" s="20">
        <v>0</v>
      </c>
      <c r="V520" s="29">
        <v>511944</v>
      </c>
      <c r="X520" s="8" t="str">
        <f t="shared" si="8"/>
        <v>No</v>
      </c>
      <c r="Z520" s="21"/>
      <c r="AC520" s="28"/>
    </row>
    <row r="521" spans="1:29">
      <c r="A521" s="8" t="s">
        <v>4687</v>
      </c>
      <c r="B521" s="8" t="s">
        <v>4634</v>
      </c>
      <c r="C521" s="8" t="s">
        <v>42</v>
      </c>
      <c r="D521" s="185" t="s">
        <v>4688</v>
      </c>
      <c r="E521" s="188" t="s">
        <v>4689</v>
      </c>
      <c r="F521" s="8" t="s">
        <v>88</v>
      </c>
      <c r="G521" s="8" t="s">
        <v>147</v>
      </c>
      <c r="H521" s="6">
        <v>0</v>
      </c>
      <c r="I521" s="12">
        <v>33</v>
      </c>
      <c r="J521" s="20">
        <v>0</v>
      </c>
      <c r="L521" s="20">
        <v>0</v>
      </c>
      <c r="N521" s="20">
        <v>366000</v>
      </c>
      <c r="P521" s="20">
        <v>0</v>
      </c>
      <c r="R521" s="20">
        <v>0</v>
      </c>
      <c r="T521" s="20">
        <v>0</v>
      </c>
      <c r="V521" s="29">
        <v>366000</v>
      </c>
      <c r="X521" s="8" t="str">
        <f t="shared" si="8"/>
        <v>No</v>
      </c>
      <c r="Z521" s="21"/>
      <c r="AC521" s="28"/>
    </row>
    <row r="522" spans="1:29">
      <c r="A522" s="8" t="s">
        <v>6005</v>
      </c>
      <c r="B522" s="8" t="s">
        <v>6420</v>
      </c>
      <c r="C522" s="8" t="s">
        <v>150</v>
      </c>
      <c r="E522" s="188" t="s">
        <v>6006</v>
      </c>
      <c r="F522" s="8" t="s">
        <v>157</v>
      </c>
      <c r="G522" s="8" t="s">
        <v>147</v>
      </c>
      <c r="H522" s="6">
        <v>0</v>
      </c>
      <c r="I522" s="12">
        <v>33</v>
      </c>
      <c r="J522" s="20">
        <v>0</v>
      </c>
      <c r="L522" s="20">
        <v>0</v>
      </c>
      <c r="N522" s="20">
        <v>100000</v>
      </c>
      <c r="P522" s="20">
        <v>128610</v>
      </c>
      <c r="R522" s="20">
        <v>0</v>
      </c>
      <c r="T522" s="20">
        <v>29871</v>
      </c>
      <c r="V522" s="29">
        <v>258481</v>
      </c>
      <c r="X522" s="8" t="str">
        <f t="shared" si="8"/>
        <v>No</v>
      </c>
      <c r="Z522" s="21"/>
      <c r="AC522" s="28"/>
    </row>
    <row r="523" spans="1:29">
      <c r="A523" s="8" t="s">
        <v>333</v>
      </c>
      <c r="B523" s="8" t="s">
        <v>334</v>
      </c>
      <c r="C523" s="8" t="s">
        <v>73</v>
      </c>
      <c r="D523" s="185" t="s">
        <v>335</v>
      </c>
      <c r="E523" s="188" t="s">
        <v>336</v>
      </c>
      <c r="F523" s="8" t="s">
        <v>88</v>
      </c>
      <c r="G523" s="8" t="s">
        <v>147</v>
      </c>
      <c r="H523" s="6">
        <v>0</v>
      </c>
      <c r="I523" s="12">
        <v>33</v>
      </c>
      <c r="J523" s="20">
        <v>143439</v>
      </c>
      <c r="L523" s="20">
        <v>0</v>
      </c>
      <c r="N523" s="20">
        <v>2908546</v>
      </c>
      <c r="P523" s="20">
        <v>278753</v>
      </c>
      <c r="R523" s="20">
        <v>0</v>
      </c>
      <c r="T523" s="20">
        <v>187895</v>
      </c>
      <c r="V523" s="29">
        <v>3518633</v>
      </c>
      <c r="X523" s="8" t="str">
        <f t="shared" si="8"/>
        <v>No</v>
      </c>
      <c r="Z523" s="21"/>
      <c r="AC523" s="28"/>
    </row>
    <row r="524" spans="1:29">
      <c r="A524" s="8" t="s">
        <v>6000</v>
      </c>
      <c r="B524" s="8" t="s">
        <v>6064</v>
      </c>
      <c r="C524" s="8" t="s">
        <v>120</v>
      </c>
      <c r="D524" s="185">
        <v>6134</v>
      </c>
      <c r="E524" s="188">
        <v>60134</v>
      </c>
      <c r="F524" s="8" t="s">
        <v>83</v>
      </c>
      <c r="G524" s="8" t="s">
        <v>84</v>
      </c>
      <c r="H524" s="6">
        <v>239938</v>
      </c>
      <c r="I524" s="12">
        <v>33</v>
      </c>
      <c r="J524" s="20">
        <v>2407632</v>
      </c>
      <c r="L524" s="20">
        <v>0</v>
      </c>
      <c r="N524" s="20">
        <v>0</v>
      </c>
      <c r="P524" s="20">
        <v>0</v>
      </c>
      <c r="R524" s="20">
        <v>0</v>
      </c>
      <c r="T524" s="20">
        <v>0</v>
      </c>
      <c r="V524" s="29">
        <v>2407632</v>
      </c>
      <c r="X524" s="8" t="str">
        <f t="shared" si="8"/>
        <v>No</v>
      </c>
      <c r="Z524" s="21"/>
      <c r="AC524" s="28"/>
    </row>
    <row r="525" spans="1:29">
      <c r="A525" s="8" t="s">
        <v>3335</v>
      </c>
      <c r="B525" s="8" t="s">
        <v>3336</v>
      </c>
      <c r="C525" s="8" t="s">
        <v>555</v>
      </c>
      <c r="D525" s="185" t="s">
        <v>3337</v>
      </c>
      <c r="E525" s="188" t="s">
        <v>3338</v>
      </c>
      <c r="F525" s="8" t="s">
        <v>83</v>
      </c>
      <c r="G525" s="8" t="s">
        <v>147</v>
      </c>
      <c r="H525" s="6">
        <v>0</v>
      </c>
      <c r="I525" s="12">
        <v>33</v>
      </c>
      <c r="J525" s="20">
        <v>0</v>
      </c>
      <c r="L525" s="20">
        <v>0</v>
      </c>
      <c r="N525" s="20">
        <v>326091</v>
      </c>
      <c r="P525" s="20">
        <v>0</v>
      </c>
      <c r="R525" s="20">
        <v>0</v>
      </c>
      <c r="T525" s="20">
        <v>0</v>
      </c>
      <c r="V525" s="29">
        <v>326091</v>
      </c>
      <c r="X525" s="8" t="str">
        <f t="shared" si="8"/>
        <v>No</v>
      </c>
      <c r="Z525" s="21"/>
      <c r="AC525" s="28"/>
    </row>
    <row r="526" spans="1:29">
      <c r="A526" s="8" t="s">
        <v>6552</v>
      </c>
      <c r="B526" s="8" t="s">
        <v>3244</v>
      </c>
      <c r="C526" s="8" t="s">
        <v>555</v>
      </c>
      <c r="D526" s="185" t="s">
        <v>3245</v>
      </c>
      <c r="E526" s="188" t="s">
        <v>3246</v>
      </c>
      <c r="F526" s="8" t="s">
        <v>83</v>
      </c>
      <c r="G526" s="8" t="s">
        <v>147</v>
      </c>
      <c r="H526" s="6">
        <v>0</v>
      </c>
      <c r="I526" s="12">
        <v>33</v>
      </c>
      <c r="J526" s="20">
        <v>0</v>
      </c>
      <c r="L526" s="20">
        <v>0</v>
      </c>
      <c r="N526" s="20">
        <v>393033</v>
      </c>
      <c r="P526" s="20">
        <v>0</v>
      </c>
      <c r="R526" s="20">
        <v>0</v>
      </c>
      <c r="T526" s="20">
        <v>0</v>
      </c>
      <c r="V526" s="29">
        <v>393033</v>
      </c>
      <c r="X526" s="8" t="str">
        <f t="shared" si="8"/>
        <v>No</v>
      </c>
      <c r="Z526" s="21"/>
      <c r="AC526" s="28"/>
    </row>
    <row r="527" spans="1:29">
      <c r="A527" s="8" t="s">
        <v>215</v>
      </c>
      <c r="B527" s="8" t="s">
        <v>510</v>
      </c>
      <c r="C527" s="8" t="s">
        <v>58</v>
      </c>
      <c r="D527" s="185">
        <v>5160</v>
      </c>
      <c r="E527" s="188">
        <v>50160</v>
      </c>
      <c r="F527" s="8" t="s">
        <v>83</v>
      </c>
      <c r="G527" s="8" t="s">
        <v>84</v>
      </c>
      <c r="H527" s="6">
        <v>1376476</v>
      </c>
      <c r="I527" s="12">
        <v>33</v>
      </c>
      <c r="J527" s="20">
        <v>1156342</v>
      </c>
      <c r="L527" s="20">
        <v>0</v>
      </c>
      <c r="N527" s="20">
        <v>0</v>
      </c>
      <c r="P527" s="20">
        <v>0</v>
      </c>
      <c r="R527" s="20">
        <v>18652</v>
      </c>
      <c r="T527" s="20">
        <v>0</v>
      </c>
      <c r="V527" s="29">
        <v>1174994</v>
      </c>
      <c r="X527" s="8" t="str">
        <f t="shared" si="8"/>
        <v>No</v>
      </c>
      <c r="Z527" s="21"/>
      <c r="AC527" s="28"/>
    </row>
    <row r="528" spans="1:29">
      <c r="A528" s="8" t="s">
        <v>6551</v>
      </c>
      <c r="B528" s="8" t="s">
        <v>2521</v>
      </c>
      <c r="C528" s="8" t="s">
        <v>466</v>
      </c>
      <c r="D528" s="185" t="s">
        <v>2522</v>
      </c>
      <c r="E528" s="188" t="s">
        <v>2523</v>
      </c>
      <c r="F528" s="8" t="s">
        <v>157</v>
      </c>
      <c r="G528" s="8" t="s">
        <v>147</v>
      </c>
      <c r="H528" s="6">
        <v>0</v>
      </c>
      <c r="I528" s="12">
        <v>33</v>
      </c>
      <c r="J528" s="20">
        <v>326780</v>
      </c>
      <c r="L528" s="20">
        <v>0</v>
      </c>
      <c r="N528" s="20">
        <v>917663</v>
      </c>
      <c r="P528" s="20">
        <v>0</v>
      </c>
      <c r="R528" s="20">
        <v>0</v>
      </c>
      <c r="T528" s="20">
        <v>0</v>
      </c>
      <c r="V528" s="29">
        <v>1244443</v>
      </c>
      <c r="X528" s="8" t="str">
        <f t="shared" si="8"/>
        <v>No</v>
      </c>
      <c r="Z528" s="21"/>
      <c r="AC528" s="28"/>
    </row>
    <row r="529" spans="1:29">
      <c r="A529" s="8" t="s">
        <v>1181</v>
      </c>
      <c r="B529" s="8" t="s">
        <v>1182</v>
      </c>
      <c r="C529" s="8" t="s">
        <v>171</v>
      </c>
      <c r="D529" s="185">
        <v>4097</v>
      </c>
      <c r="E529" s="188">
        <v>40097</v>
      </c>
      <c r="F529" s="8" t="s">
        <v>183</v>
      </c>
      <c r="G529" s="8" t="s">
        <v>84</v>
      </c>
      <c r="H529" s="6">
        <v>376047</v>
      </c>
      <c r="I529" s="12">
        <v>33</v>
      </c>
      <c r="J529" s="20">
        <v>1532923</v>
      </c>
      <c r="L529" s="20">
        <v>44099</v>
      </c>
      <c r="N529" s="20">
        <v>46308</v>
      </c>
      <c r="P529" s="20">
        <v>188745</v>
      </c>
      <c r="R529" s="20">
        <v>0</v>
      </c>
      <c r="T529" s="20">
        <v>54000</v>
      </c>
      <c r="V529" s="29">
        <v>1866075</v>
      </c>
      <c r="X529" s="8" t="str">
        <f t="shared" si="8"/>
        <v>No</v>
      </c>
      <c r="Z529" s="21"/>
      <c r="AC529" s="28"/>
    </row>
    <row r="530" spans="1:29">
      <c r="A530" s="8" t="s">
        <v>5950</v>
      </c>
      <c r="B530" s="8" t="s">
        <v>6121</v>
      </c>
      <c r="C530" s="8" t="s">
        <v>42</v>
      </c>
      <c r="D530" s="185" t="s">
        <v>4651</v>
      </c>
      <c r="E530" s="188" t="s">
        <v>4652</v>
      </c>
      <c r="F530" s="8" t="s">
        <v>83</v>
      </c>
      <c r="G530" s="8" t="s">
        <v>147</v>
      </c>
      <c r="H530" s="6">
        <v>0</v>
      </c>
      <c r="I530" s="12">
        <v>32</v>
      </c>
      <c r="J530" s="20">
        <v>0</v>
      </c>
      <c r="L530" s="20">
        <v>0</v>
      </c>
      <c r="N530" s="20">
        <v>75000</v>
      </c>
      <c r="P530" s="20">
        <v>0</v>
      </c>
      <c r="R530" s="20">
        <v>0</v>
      </c>
      <c r="T530" s="20">
        <v>0</v>
      </c>
      <c r="V530" s="29">
        <v>75000</v>
      </c>
      <c r="X530" s="8" t="str">
        <f t="shared" si="8"/>
        <v>No</v>
      </c>
      <c r="Z530" s="21"/>
      <c r="AC530" s="28"/>
    </row>
    <row r="531" spans="1:29">
      <c r="A531" s="8" t="s">
        <v>3401</v>
      </c>
      <c r="B531" s="8" t="s">
        <v>1791</v>
      </c>
      <c r="C531" s="8" t="s">
        <v>42</v>
      </c>
      <c r="D531" s="185">
        <v>2135</v>
      </c>
      <c r="E531" s="188">
        <v>20135</v>
      </c>
      <c r="F531" s="8" t="s">
        <v>113</v>
      </c>
      <c r="G531" s="8" t="s">
        <v>84</v>
      </c>
      <c r="H531" s="6">
        <v>18351295</v>
      </c>
      <c r="I531" s="12">
        <v>32</v>
      </c>
      <c r="J531" s="20">
        <v>0</v>
      </c>
      <c r="L531" s="20">
        <v>0</v>
      </c>
      <c r="N531" s="20">
        <v>0</v>
      </c>
      <c r="P531" s="20">
        <v>0</v>
      </c>
      <c r="R531" s="20">
        <v>0</v>
      </c>
      <c r="T531" s="20">
        <v>0</v>
      </c>
      <c r="V531" s="29">
        <v>0</v>
      </c>
      <c r="X531" s="8" t="str">
        <f t="shared" si="8"/>
        <v>No</v>
      </c>
      <c r="Z531" s="21"/>
      <c r="AC531" s="28"/>
    </row>
    <row r="532" spans="1:29">
      <c r="A532" s="8" t="s">
        <v>5937</v>
      </c>
      <c r="B532" s="8" t="s">
        <v>3849</v>
      </c>
      <c r="C532" s="8" t="s">
        <v>160</v>
      </c>
      <c r="D532" s="185" t="s">
        <v>4461</v>
      </c>
      <c r="E532" s="188" t="s">
        <v>4462</v>
      </c>
      <c r="F532" s="8" t="s">
        <v>157</v>
      </c>
      <c r="G532" s="8" t="s">
        <v>147</v>
      </c>
      <c r="H532" s="6">
        <v>0</v>
      </c>
      <c r="I532" s="12">
        <v>32</v>
      </c>
      <c r="J532" s="20">
        <v>0</v>
      </c>
      <c r="L532" s="20">
        <v>0</v>
      </c>
      <c r="N532" s="20">
        <v>94063</v>
      </c>
      <c r="P532" s="20">
        <v>158387</v>
      </c>
      <c r="R532" s="20">
        <v>0</v>
      </c>
      <c r="T532" s="20">
        <v>0</v>
      </c>
      <c r="V532" s="29">
        <v>252450</v>
      </c>
      <c r="X532" s="8" t="str">
        <f t="shared" si="8"/>
        <v>No</v>
      </c>
      <c r="Z532" s="21"/>
      <c r="AC532" s="28"/>
    </row>
    <row r="533" spans="1:29">
      <c r="A533" s="8" t="s">
        <v>1154</v>
      </c>
      <c r="B533" s="8" t="s">
        <v>1155</v>
      </c>
      <c r="C533" s="8" t="s">
        <v>171</v>
      </c>
      <c r="D533" s="185">
        <v>4185</v>
      </c>
      <c r="E533" s="188">
        <v>40185</v>
      </c>
      <c r="F533" s="8" t="s">
        <v>125</v>
      </c>
      <c r="G533" s="8" t="s">
        <v>84</v>
      </c>
      <c r="H533" s="6">
        <v>143280</v>
      </c>
      <c r="I533" s="12">
        <v>32</v>
      </c>
      <c r="J533" s="20">
        <v>1948952</v>
      </c>
      <c r="L533" s="20">
        <v>0</v>
      </c>
      <c r="N533" s="20">
        <v>271450</v>
      </c>
      <c r="P533" s="20">
        <v>0</v>
      </c>
      <c r="R533" s="20">
        <v>0</v>
      </c>
      <c r="T533" s="20">
        <v>0</v>
      </c>
      <c r="V533" s="29">
        <v>2220402</v>
      </c>
      <c r="X533" s="8" t="str">
        <f t="shared" si="8"/>
        <v>No</v>
      </c>
      <c r="Z533" s="21"/>
      <c r="AC533" s="28"/>
    </row>
    <row r="534" spans="1:29">
      <c r="A534" s="8" t="s">
        <v>3390</v>
      </c>
      <c r="B534" s="8" t="s">
        <v>1442</v>
      </c>
      <c r="C534" s="8" t="s">
        <v>150</v>
      </c>
      <c r="D534" s="185" t="s">
        <v>3391</v>
      </c>
      <c r="E534" s="188">
        <v>60002</v>
      </c>
      <c r="F534" s="8" t="s">
        <v>36</v>
      </c>
      <c r="G534" s="8" t="s">
        <v>5756</v>
      </c>
      <c r="H534" s="6">
        <v>0</v>
      </c>
      <c r="I534" s="12">
        <v>32</v>
      </c>
      <c r="J534" s="20">
        <v>0</v>
      </c>
      <c r="L534" s="20">
        <v>0</v>
      </c>
      <c r="N534" s="20">
        <v>1216677</v>
      </c>
      <c r="P534" s="20">
        <v>0</v>
      </c>
      <c r="R534" s="20">
        <v>0</v>
      </c>
      <c r="T534" s="20">
        <v>0</v>
      </c>
      <c r="V534" s="29">
        <v>1216677</v>
      </c>
      <c r="X534" s="8" t="str">
        <f t="shared" si="8"/>
        <v>No</v>
      </c>
      <c r="Z534" s="21"/>
      <c r="AC534" s="28"/>
    </row>
    <row r="535" spans="1:29">
      <c r="A535" s="8" t="s">
        <v>4065</v>
      </c>
      <c r="B535" s="8" t="s">
        <v>3162</v>
      </c>
      <c r="C535" s="8" t="s">
        <v>50</v>
      </c>
      <c r="D535" s="185">
        <v>4071</v>
      </c>
      <c r="E535" s="188">
        <v>40071</v>
      </c>
      <c r="F535" s="8" t="s">
        <v>83</v>
      </c>
      <c r="G535" s="8" t="s">
        <v>84</v>
      </c>
      <c r="H535" s="6">
        <v>286692</v>
      </c>
      <c r="I535" s="12">
        <v>32</v>
      </c>
      <c r="J535" s="20">
        <v>2552280</v>
      </c>
      <c r="L535" s="20">
        <v>0</v>
      </c>
      <c r="N535" s="20">
        <v>0</v>
      </c>
      <c r="P535" s="20">
        <v>0</v>
      </c>
      <c r="R535" s="20">
        <v>0</v>
      </c>
      <c r="T535" s="20">
        <v>0</v>
      </c>
      <c r="V535" s="29">
        <v>2552280</v>
      </c>
      <c r="X535" s="8" t="str">
        <f t="shared" si="8"/>
        <v>No</v>
      </c>
      <c r="Z535" s="21"/>
      <c r="AC535" s="28"/>
    </row>
    <row r="536" spans="1:29">
      <c r="A536" s="8" t="s">
        <v>3007</v>
      </c>
      <c r="B536" s="8" t="s">
        <v>2104</v>
      </c>
      <c r="C536" s="8" t="s">
        <v>217</v>
      </c>
      <c r="D536" s="185" t="s">
        <v>3008</v>
      </c>
      <c r="E536" s="188" t="s">
        <v>3009</v>
      </c>
      <c r="F536" s="8" t="s">
        <v>83</v>
      </c>
      <c r="G536" s="8" t="s">
        <v>147</v>
      </c>
      <c r="H536" s="6">
        <v>0</v>
      </c>
      <c r="I536" s="12">
        <v>32</v>
      </c>
      <c r="J536" s="20">
        <v>0</v>
      </c>
      <c r="L536" s="20">
        <v>0</v>
      </c>
      <c r="N536" s="20">
        <v>316309</v>
      </c>
      <c r="P536" s="20">
        <v>10572</v>
      </c>
      <c r="R536" s="20">
        <v>0</v>
      </c>
      <c r="T536" s="20">
        <v>0</v>
      </c>
      <c r="V536" s="29">
        <v>326881</v>
      </c>
      <c r="X536" s="8" t="str">
        <f t="shared" si="8"/>
        <v>No</v>
      </c>
      <c r="Z536" s="21"/>
      <c r="AC536" s="28"/>
    </row>
    <row r="537" spans="1:29">
      <c r="A537" s="8" t="s">
        <v>1842</v>
      </c>
      <c r="B537" s="8" t="s">
        <v>1843</v>
      </c>
      <c r="C537" s="8" t="s">
        <v>265</v>
      </c>
      <c r="D537" s="185" t="s">
        <v>1844</v>
      </c>
      <c r="E537" s="188" t="s">
        <v>1845</v>
      </c>
      <c r="F537" s="8" t="s">
        <v>88</v>
      </c>
      <c r="G537" s="8" t="s">
        <v>147</v>
      </c>
      <c r="H537" s="6">
        <v>0</v>
      </c>
      <c r="I537" s="12">
        <v>32</v>
      </c>
      <c r="J537" s="20">
        <v>0</v>
      </c>
      <c r="L537" s="20">
        <v>143325</v>
      </c>
      <c r="N537" s="20">
        <v>348722</v>
      </c>
      <c r="P537" s="20">
        <v>0</v>
      </c>
      <c r="R537" s="20">
        <v>0</v>
      </c>
      <c r="T537" s="20">
        <v>0</v>
      </c>
      <c r="V537" s="29">
        <v>492047</v>
      </c>
      <c r="X537" s="8" t="str">
        <f t="shared" si="8"/>
        <v>No</v>
      </c>
      <c r="Z537" s="21"/>
      <c r="AC537" s="28"/>
    </row>
    <row r="538" spans="1:29">
      <c r="A538" s="8" t="s">
        <v>1909</v>
      </c>
      <c r="B538" s="8" t="s">
        <v>549</v>
      </c>
      <c r="C538" s="8" t="s">
        <v>265</v>
      </c>
      <c r="D538" s="185" t="s">
        <v>1910</v>
      </c>
      <c r="E538" s="188" t="s">
        <v>1911</v>
      </c>
      <c r="F538" s="8" t="s">
        <v>88</v>
      </c>
      <c r="G538" s="8" t="s">
        <v>147</v>
      </c>
      <c r="H538" s="6">
        <v>0</v>
      </c>
      <c r="I538" s="12">
        <v>31</v>
      </c>
      <c r="J538" s="20">
        <v>0</v>
      </c>
      <c r="L538" s="20">
        <v>0</v>
      </c>
      <c r="N538" s="20">
        <v>427794</v>
      </c>
      <c r="P538" s="20">
        <v>0</v>
      </c>
      <c r="R538" s="20">
        <v>0</v>
      </c>
      <c r="T538" s="20">
        <v>0</v>
      </c>
      <c r="V538" s="29">
        <v>427794</v>
      </c>
      <c r="X538" s="8" t="str">
        <f t="shared" si="8"/>
        <v>No</v>
      </c>
      <c r="Z538" s="21"/>
      <c r="AC538" s="28"/>
    </row>
    <row r="539" spans="1:29">
      <c r="A539" s="8" t="s">
        <v>536</v>
      </c>
      <c r="B539" s="8" t="s">
        <v>537</v>
      </c>
      <c r="C539" s="8" t="s">
        <v>210</v>
      </c>
      <c r="D539" s="185" t="s">
        <v>538</v>
      </c>
      <c r="E539" s="188">
        <v>44925</v>
      </c>
      <c r="F539" s="8" t="s">
        <v>36</v>
      </c>
      <c r="G539" s="8" t="s">
        <v>5756</v>
      </c>
      <c r="H539" s="6">
        <v>0</v>
      </c>
      <c r="I539" s="12">
        <v>31</v>
      </c>
      <c r="J539" s="20">
        <v>0</v>
      </c>
      <c r="L539" s="20">
        <v>0</v>
      </c>
      <c r="N539" s="20">
        <v>2005907</v>
      </c>
      <c r="P539" s="20">
        <v>85280</v>
      </c>
      <c r="R539" s="20">
        <v>0</v>
      </c>
      <c r="T539" s="20">
        <v>0</v>
      </c>
      <c r="V539" s="29">
        <v>2091187</v>
      </c>
      <c r="X539" s="8" t="str">
        <f t="shared" si="8"/>
        <v>No</v>
      </c>
      <c r="Z539" s="21"/>
      <c r="AC539" s="28"/>
    </row>
    <row r="540" spans="1:29">
      <c r="A540" s="8" t="s">
        <v>5261</v>
      </c>
      <c r="B540" s="8" t="s">
        <v>6418</v>
      </c>
      <c r="C540" s="8" t="s">
        <v>168</v>
      </c>
      <c r="D540" s="185" t="s">
        <v>5262</v>
      </c>
      <c r="E540" s="188" t="s">
        <v>5263</v>
      </c>
      <c r="F540" s="8" t="s">
        <v>83</v>
      </c>
      <c r="G540" s="8" t="s">
        <v>147</v>
      </c>
      <c r="H540" s="6">
        <v>0</v>
      </c>
      <c r="I540" s="12">
        <v>31</v>
      </c>
      <c r="J540" s="20">
        <v>257278</v>
      </c>
      <c r="L540" s="20">
        <v>0</v>
      </c>
      <c r="N540" s="20">
        <v>544838</v>
      </c>
      <c r="P540" s="20">
        <v>141360</v>
      </c>
      <c r="R540" s="20">
        <v>0</v>
      </c>
      <c r="T540" s="20">
        <v>80291</v>
      </c>
      <c r="V540" s="29">
        <v>1023767</v>
      </c>
      <c r="X540" s="8" t="str">
        <f t="shared" si="8"/>
        <v>No</v>
      </c>
      <c r="Z540" s="21"/>
      <c r="AC540" s="28"/>
    </row>
    <row r="541" spans="1:29">
      <c r="A541" s="8" t="s">
        <v>2661</v>
      </c>
      <c r="B541" s="8" t="s">
        <v>2662</v>
      </c>
      <c r="C541" s="8" t="s">
        <v>288</v>
      </c>
      <c r="D541" s="185" t="s">
        <v>2663</v>
      </c>
      <c r="E541" s="188" t="s">
        <v>2664</v>
      </c>
      <c r="F541" s="8" t="s">
        <v>88</v>
      </c>
      <c r="G541" s="8" t="s">
        <v>147</v>
      </c>
      <c r="H541" s="6">
        <v>0</v>
      </c>
      <c r="I541" s="12">
        <v>31</v>
      </c>
      <c r="J541" s="20">
        <v>0</v>
      </c>
      <c r="L541" s="20">
        <v>0</v>
      </c>
      <c r="N541" s="20">
        <v>1813190</v>
      </c>
      <c r="P541" s="20">
        <v>0</v>
      </c>
      <c r="R541" s="20">
        <v>0</v>
      </c>
      <c r="T541" s="20">
        <v>0</v>
      </c>
      <c r="V541" s="29">
        <v>1813190</v>
      </c>
      <c r="X541" s="8" t="str">
        <f t="shared" si="8"/>
        <v>No</v>
      </c>
      <c r="Z541" s="21"/>
      <c r="AC541" s="28"/>
    </row>
    <row r="542" spans="1:29">
      <c r="A542" s="8" t="s">
        <v>2500</v>
      </c>
      <c r="B542" s="8" t="s">
        <v>2501</v>
      </c>
      <c r="C542" s="8" t="s">
        <v>46</v>
      </c>
      <c r="D542" s="185" t="s">
        <v>2502</v>
      </c>
      <c r="E542" s="188" t="s">
        <v>2503</v>
      </c>
      <c r="F542" s="8" t="s">
        <v>88</v>
      </c>
      <c r="G542" s="8" t="s">
        <v>147</v>
      </c>
      <c r="H542" s="6">
        <v>0</v>
      </c>
      <c r="I542" s="12">
        <v>31</v>
      </c>
      <c r="J542" s="20">
        <v>0</v>
      </c>
      <c r="L542" s="20">
        <v>0</v>
      </c>
      <c r="N542" s="20">
        <v>553013</v>
      </c>
      <c r="P542" s="20">
        <v>0</v>
      </c>
      <c r="R542" s="20">
        <v>0</v>
      </c>
      <c r="T542" s="20">
        <v>0</v>
      </c>
      <c r="V542" s="29">
        <v>553013</v>
      </c>
      <c r="X542" s="8" t="str">
        <f t="shared" si="8"/>
        <v>No</v>
      </c>
      <c r="Z542" s="21"/>
      <c r="AC542" s="28"/>
    </row>
    <row r="543" spans="1:29">
      <c r="A543" s="8" t="s">
        <v>1422</v>
      </c>
      <c r="B543" s="8" t="s">
        <v>149</v>
      </c>
      <c r="C543" s="8" t="s">
        <v>150</v>
      </c>
      <c r="D543" s="185" t="s">
        <v>1423</v>
      </c>
      <c r="E543" s="188" t="s">
        <v>1424</v>
      </c>
      <c r="F543" s="8" t="s">
        <v>125</v>
      </c>
      <c r="G543" s="8" t="s">
        <v>147</v>
      </c>
      <c r="H543" s="6">
        <v>0</v>
      </c>
      <c r="I543" s="12">
        <v>31</v>
      </c>
      <c r="J543" s="20">
        <v>168657</v>
      </c>
      <c r="L543" s="20">
        <v>0</v>
      </c>
      <c r="N543" s="20">
        <v>1357635</v>
      </c>
      <c r="P543" s="20">
        <v>171687</v>
      </c>
      <c r="R543" s="20">
        <v>0</v>
      </c>
      <c r="T543" s="20">
        <v>0</v>
      </c>
      <c r="V543" s="29">
        <v>1697979</v>
      </c>
      <c r="X543" s="8" t="str">
        <f t="shared" si="8"/>
        <v>No</v>
      </c>
      <c r="Z543" s="21"/>
      <c r="AC543" s="28"/>
    </row>
    <row r="544" spans="1:29">
      <c r="A544" s="8" t="s">
        <v>4117</v>
      </c>
      <c r="B544" s="8" t="s">
        <v>4118</v>
      </c>
      <c r="C544" s="8" t="s">
        <v>91</v>
      </c>
      <c r="D544" s="185" t="s">
        <v>4119</v>
      </c>
      <c r="E544" s="188" t="s">
        <v>4120</v>
      </c>
      <c r="F544" s="8" t="s">
        <v>88</v>
      </c>
      <c r="G544" s="8" t="s">
        <v>147</v>
      </c>
      <c r="H544" s="6">
        <v>0</v>
      </c>
      <c r="I544" s="12">
        <v>31</v>
      </c>
      <c r="J544" s="20">
        <v>0</v>
      </c>
      <c r="L544" s="20">
        <v>0</v>
      </c>
      <c r="N544" s="20">
        <v>766654</v>
      </c>
      <c r="P544" s="20">
        <v>0</v>
      </c>
      <c r="R544" s="20">
        <v>0</v>
      </c>
      <c r="T544" s="20">
        <v>0</v>
      </c>
      <c r="V544" s="29">
        <v>766654</v>
      </c>
      <c r="X544" s="8" t="str">
        <f t="shared" si="8"/>
        <v>No</v>
      </c>
      <c r="Z544" s="21"/>
      <c r="AC544" s="28"/>
    </row>
    <row r="545" spans="1:29">
      <c r="A545" s="8" t="s">
        <v>1006</v>
      </c>
      <c r="B545" s="8" t="s">
        <v>1007</v>
      </c>
      <c r="C545" s="8" t="s">
        <v>58</v>
      </c>
      <c r="D545" s="185">
        <v>5161</v>
      </c>
      <c r="E545" s="188">
        <v>50161</v>
      </c>
      <c r="F545" s="8" t="s">
        <v>83</v>
      </c>
      <c r="G545" s="8" t="s">
        <v>84</v>
      </c>
      <c r="H545" s="6">
        <v>1376476</v>
      </c>
      <c r="I545" s="12">
        <v>31</v>
      </c>
      <c r="J545" s="20">
        <v>882048</v>
      </c>
      <c r="L545" s="20">
        <v>0</v>
      </c>
      <c r="N545" s="20">
        <v>0</v>
      </c>
      <c r="P545" s="20">
        <v>0</v>
      </c>
      <c r="R545" s="20">
        <v>0</v>
      </c>
      <c r="T545" s="20">
        <v>0</v>
      </c>
      <c r="V545" s="29">
        <v>882048</v>
      </c>
      <c r="X545" s="8" t="str">
        <f t="shared" si="8"/>
        <v>No</v>
      </c>
      <c r="Z545" s="21"/>
      <c r="AC545" s="28"/>
    </row>
    <row r="546" spans="1:29">
      <c r="A546" s="8" t="s">
        <v>4332</v>
      </c>
      <c r="B546" s="8" t="s">
        <v>4333</v>
      </c>
      <c r="C546" s="8" t="s">
        <v>235</v>
      </c>
      <c r="D546" s="185" t="s">
        <v>4334</v>
      </c>
      <c r="E546" s="188" t="s">
        <v>4335</v>
      </c>
      <c r="F546" s="8" t="s">
        <v>88</v>
      </c>
      <c r="G546" s="8" t="s">
        <v>147</v>
      </c>
      <c r="H546" s="6">
        <v>0</v>
      </c>
      <c r="I546" s="12">
        <v>31</v>
      </c>
      <c r="J546" s="20">
        <v>0</v>
      </c>
      <c r="L546" s="20">
        <v>0</v>
      </c>
      <c r="N546" s="20">
        <v>1022845</v>
      </c>
      <c r="P546" s="20">
        <v>291568</v>
      </c>
      <c r="R546" s="20">
        <v>0</v>
      </c>
      <c r="T546" s="20">
        <v>0</v>
      </c>
      <c r="V546" s="29">
        <v>1314413</v>
      </c>
      <c r="X546" s="8" t="str">
        <f t="shared" si="8"/>
        <v>No</v>
      </c>
      <c r="Z546" s="21"/>
      <c r="AC546" s="28"/>
    </row>
    <row r="547" spans="1:29">
      <c r="A547" s="8" t="s">
        <v>6150</v>
      </c>
      <c r="B547" s="8" t="s">
        <v>6151</v>
      </c>
      <c r="C547" s="8" t="s">
        <v>91</v>
      </c>
      <c r="E547" s="188">
        <v>99424</v>
      </c>
      <c r="F547" s="8" t="s">
        <v>83</v>
      </c>
      <c r="G547" s="8" t="s">
        <v>5756</v>
      </c>
      <c r="H547" s="6">
        <v>12150996</v>
      </c>
      <c r="I547" s="12">
        <v>31</v>
      </c>
      <c r="J547" s="20">
        <v>0</v>
      </c>
      <c r="L547" s="20">
        <v>0</v>
      </c>
      <c r="N547" s="20">
        <v>0</v>
      </c>
      <c r="P547" s="20">
        <v>900313</v>
      </c>
      <c r="R547" s="20">
        <v>1055950</v>
      </c>
      <c r="T547" s="20">
        <v>0</v>
      </c>
      <c r="V547" s="29">
        <v>1956263</v>
      </c>
      <c r="X547" s="8" t="str">
        <f t="shared" si="8"/>
        <v>No</v>
      </c>
      <c r="Z547" s="21"/>
      <c r="AC547" s="28"/>
    </row>
    <row r="548" spans="1:29">
      <c r="A548" s="8" t="s">
        <v>5609</v>
      </c>
      <c r="B548" s="8" t="s">
        <v>5610</v>
      </c>
      <c r="C548" s="8" t="s">
        <v>254</v>
      </c>
      <c r="D548" s="185" t="s">
        <v>5611</v>
      </c>
      <c r="E548" s="188" t="s">
        <v>5612</v>
      </c>
      <c r="F548" s="8" t="s">
        <v>157</v>
      </c>
      <c r="G548" s="8" t="s">
        <v>147</v>
      </c>
      <c r="H548" s="6">
        <v>0</v>
      </c>
      <c r="I548" s="12">
        <v>31</v>
      </c>
      <c r="J548" s="20">
        <v>0</v>
      </c>
      <c r="L548" s="20">
        <v>0</v>
      </c>
      <c r="N548" s="20">
        <v>1281408</v>
      </c>
      <c r="P548" s="20">
        <v>0</v>
      </c>
      <c r="R548" s="20">
        <v>0</v>
      </c>
      <c r="T548" s="20">
        <v>0</v>
      </c>
      <c r="V548" s="29">
        <v>1281408</v>
      </c>
      <c r="X548" s="8" t="str">
        <f t="shared" si="8"/>
        <v>No</v>
      </c>
      <c r="Z548" s="21"/>
      <c r="AC548" s="28"/>
    </row>
    <row r="549" spans="1:29">
      <c r="A549" s="8" t="s">
        <v>487</v>
      </c>
      <c r="B549" s="8" t="s">
        <v>488</v>
      </c>
      <c r="C549" s="8" t="s">
        <v>254</v>
      </c>
      <c r="D549" s="185">
        <v>8004</v>
      </c>
      <c r="E549" s="188">
        <v>80004</v>
      </c>
      <c r="F549" s="8" t="s">
        <v>83</v>
      </c>
      <c r="G549" s="8" t="s">
        <v>84</v>
      </c>
      <c r="H549" s="6">
        <v>114773</v>
      </c>
      <c r="I549" s="12">
        <v>31</v>
      </c>
      <c r="J549" s="20">
        <v>2016809</v>
      </c>
      <c r="L549" s="20">
        <v>0</v>
      </c>
      <c r="N549" s="20">
        <v>0</v>
      </c>
      <c r="P549" s="20">
        <v>332603</v>
      </c>
      <c r="R549" s="20">
        <v>0</v>
      </c>
      <c r="T549" s="20">
        <v>0</v>
      </c>
      <c r="V549" s="29">
        <v>2349412</v>
      </c>
      <c r="X549" s="8" t="str">
        <f t="shared" si="8"/>
        <v>No</v>
      </c>
      <c r="Z549" s="21"/>
      <c r="AC549" s="28"/>
    </row>
    <row r="550" spans="1:29">
      <c r="A550" s="8" t="s">
        <v>6553</v>
      </c>
      <c r="B550" s="8" t="s">
        <v>626</v>
      </c>
      <c r="C550" s="8" t="s">
        <v>210</v>
      </c>
      <c r="D550" s="185">
        <v>4015</v>
      </c>
      <c r="E550" s="188">
        <v>40015</v>
      </c>
      <c r="F550" s="8" t="s">
        <v>83</v>
      </c>
      <c r="G550" s="8" t="s">
        <v>84</v>
      </c>
      <c r="H550" s="6">
        <v>351478</v>
      </c>
      <c r="I550" s="12">
        <v>31</v>
      </c>
      <c r="J550" s="20">
        <v>3828134</v>
      </c>
      <c r="L550" s="20">
        <v>0</v>
      </c>
      <c r="N550" s="20">
        <v>0</v>
      </c>
      <c r="P550" s="20">
        <v>0</v>
      </c>
      <c r="R550" s="20">
        <v>0</v>
      </c>
      <c r="T550" s="20">
        <v>0</v>
      </c>
      <c r="V550" s="29">
        <v>3828134</v>
      </c>
      <c r="X550" s="8" t="str">
        <f t="shared" si="8"/>
        <v>No</v>
      </c>
      <c r="Z550" s="21"/>
      <c r="AC550" s="28"/>
    </row>
    <row r="551" spans="1:29">
      <c r="A551" s="8" t="s">
        <v>3115</v>
      </c>
      <c r="B551" s="8" t="s">
        <v>3116</v>
      </c>
      <c r="C551" s="8" t="s">
        <v>171</v>
      </c>
      <c r="D551" s="185" t="s">
        <v>3117</v>
      </c>
      <c r="E551" s="188" t="s">
        <v>3118</v>
      </c>
      <c r="F551" s="8" t="s">
        <v>157</v>
      </c>
      <c r="G551" s="8" t="s">
        <v>147</v>
      </c>
      <c r="H551" s="6">
        <v>0</v>
      </c>
      <c r="I551" s="12">
        <v>31</v>
      </c>
      <c r="J551" s="20">
        <v>0</v>
      </c>
      <c r="L551" s="20">
        <v>0</v>
      </c>
      <c r="N551" s="20">
        <v>949620</v>
      </c>
      <c r="P551" s="20">
        <v>233524</v>
      </c>
      <c r="R551" s="20">
        <v>0</v>
      </c>
      <c r="T551" s="20">
        <v>0</v>
      </c>
      <c r="V551" s="29">
        <v>1183144</v>
      </c>
      <c r="X551" s="8" t="str">
        <f t="shared" si="8"/>
        <v>No</v>
      </c>
      <c r="Z551" s="21"/>
      <c r="AC551" s="28"/>
    </row>
    <row r="552" spans="1:29">
      <c r="A552" s="8" t="s">
        <v>4439</v>
      </c>
      <c r="B552" s="8" t="s">
        <v>4440</v>
      </c>
      <c r="C552" s="8" t="s">
        <v>171</v>
      </c>
      <c r="D552" s="185">
        <v>4129</v>
      </c>
      <c r="E552" s="188">
        <v>40129</v>
      </c>
      <c r="F552" s="8" t="s">
        <v>83</v>
      </c>
      <c r="G552" s="8" t="s">
        <v>84</v>
      </c>
      <c r="H552" s="6">
        <v>169541</v>
      </c>
      <c r="I552" s="12">
        <v>31</v>
      </c>
      <c r="J552" s="20">
        <v>1443590</v>
      </c>
      <c r="L552" s="20">
        <v>0</v>
      </c>
      <c r="N552" s="20">
        <v>21975</v>
      </c>
      <c r="P552" s="20">
        <v>14249</v>
      </c>
      <c r="R552" s="20">
        <v>0</v>
      </c>
      <c r="T552" s="20">
        <v>0</v>
      </c>
      <c r="V552" s="29">
        <v>1479814</v>
      </c>
      <c r="X552" s="8" t="str">
        <f t="shared" si="8"/>
        <v>No</v>
      </c>
      <c r="Z552" s="21"/>
      <c r="AC552" s="28"/>
    </row>
    <row r="553" spans="1:29">
      <c r="A553" s="8" t="s">
        <v>3137</v>
      </c>
      <c r="B553" s="8" t="s">
        <v>3138</v>
      </c>
      <c r="C553" s="8" t="s">
        <v>288</v>
      </c>
      <c r="D553" s="185">
        <v>3087</v>
      </c>
      <c r="E553" s="188">
        <v>30087</v>
      </c>
      <c r="F553" s="8" t="s">
        <v>83</v>
      </c>
      <c r="G553" s="8" t="s">
        <v>84</v>
      </c>
      <c r="H553" s="6">
        <v>51370</v>
      </c>
      <c r="I553" s="12">
        <v>31</v>
      </c>
      <c r="J553" s="20">
        <v>1220091</v>
      </c>
      <c r="L553" s="20">
        <v>0</v>
      </c>
      <c r="N553" s="20">
        <v>0</v>
      </c>
      <c r="P553" s="20">
        <v>144000</v>
      </c>
      <c r="R553" s="20">
        <v>0</v>
      </c>
      <c r="T553" s="20">
        <v>0</v>
      </c>
      <c r="V553" s="29">
        <v>1364091</v>
      </c>
      <c r="X553" s="8" t="str">
        <f t="shared" si="8"/>
        <v>No</v>
      </c>
      <c r="Z553" s="21"/>
      <c r="AC553" s="28"/>
    </row>
    <row r="554" spans="1:29">
      <c r="A554" s="8" t="s">
        <v>1263</v>
      </c>
      <c r="B554" s="8" t="s">
        <v>1264</v>
      </c>
      <c r="C554" s="8" t="s">
        <v>555</v>
      </c>
      <c r="D554" s="185">
        <v>5061</v>
      </c>
      <c r="E554" s="188">
        <v>50061</v>
      </c>
      <c r="F554" s="8" t="s">
        <v>83</v>
      </c>
      <c r="G554" s="8" t="s">
        <v>84</v>
      </c>
      <c r="H554" s="6">
        <v>93863</v>
      </c>
      <c r="I554" s="12">
        <v>31</v>
      </c>
      <c r="J554" s="20">
        <v>1612548</v>
      </c>
      <c r="L554" s="20">
        <v>0</v>
      </c>
      <c r="N554" s="20">
        <v>0</v>
      </c>
      <c r="P554" s="20">
        <v>47815</v>
      </c>
      <c r="R554" s="20">
        <v>0</v>
      </c>
      <c r="T554" s="20">
        <v>0</v>
      </c>
      <c r="V554" s="29">
        <v>1660363</v>
      </c>
      <c r="X554" s="8" t="str">
        <f t="shared" si="8"/>
        <v>No</v>
      </c>
      <c r="Z554" s="21"/>
      <c r="AC554" s="28"/>
    </row>
    <row r="555" spans="1:29">
      <c r="A555" s="8" t="s">
        <v>443</v>
      </c>
      <c r="B555" s="8" t="s">
        <v>444</v>
      </c>
      <c r="C555" s="8" t="s">
        <v>103</v>
      </c>
      <c r="D555" s="185">
        <v>4112</v>
      </c>
      <c r="E555" s="188">
        <v>40112</v>
      </c>
      <c r="F555" s="8" t="s">
        <v>83</v>
      </c>
      <c r="G555" s="8" t="s">
        <v>5756</v>
      </c>
      <c r="H555" s="6">
        <v>2148346</v>
      </c>
      <c r="I555" s="12">
        <v>30</v>
      </c>
      <c r="J555" s="20">
        <v>797102</v>
      </c>
      <c r="L555" s="20">
        <v>0</v>
      </c>
      <c r="N555" s="20">
        <v>0</v>
      </c>
      <c r="P555" s="20">
        <v>0</v>
      </c>
      <c r="R555" s="20">
        <v>0</v>
      </c>
      <c r="T555" s="20">
        <v>0</v>
      </c>
      <c r="V555" s="29">
        <v>797102</v>
      </c>
      <c r="X555" s="8" t="str">
        <f t="shared" si="8"/>
        <v>No</v>
      </c>
      <c r="Z555" s="21"/>
      <c r="AC555" s="28"/>
    </row>
    <row r="556" spans="1:29">
      <c r="A556" s="8" t="s">
        <v>6154</v>
      </c>
      <c r="B556" s="8" t="s">
        <v>3237</v>
      </c>
      <c r="C556" s="8" t="s">
        <v>274</v>
      </c>
      <c r="E556" s="188">
        <v>40247</v>
      </c>
      <c r="F556" s="8" t="s">
        <v>83</v>
      </c>
      <c r="G556" s="8" t="s">
        <v>5756</v>
      </c>
      <c r="H556" s="6">
        <v>1060061</v>
      </c>
      <c r="I556" s="12">
        <v>30</v>
      </c>
      <c r="J556" s="20">
        <v>0</v>
      </c>
      <c r="L556" s="20">
        <v>0</v>
      </c>
      <c r="N556" s="20">
        <v>0</v>
      </c>
      <c r="P556" s="20">
        <v>0</v>
      </c>
      <c r="R556" s="20">
        <v>134767</v>
      </c>
      <c r="T556" s="20">
        <v>0</v>
      </c>
      <c r="V556" s="29">
        <v>134767</v>
      </c>
      <c r="X556" s="8" t="str">
        <f t="shared" si="8"/>
        <v>No</v>
      </c>
      <c r="Z556" s="21"/>
      <c r="AC556" s="28"/>
    </row>
    <row r="557" spans="1:29">
      <c r="A557" s="8" t="s">
        <v>4788</v>
      </c>
      <c r="B557" s="8" t="s">
        <v>4789</v>
      </c>
      <c r="C557" s="8" t="s">
        <v>58</v>
      </c>
      <c r="D557" s="185">
        <v>5004</v>
      </c>
      <c r="E557" s="188">
        <v>50004</v>
      </c>
      <c r="F557" s="8" t="s">
        <v>83</v>
      </c>
      <c r="G557" s="8" t="s">
        <v>84</v>
      </c>
      <c r="H557" s="6">
        <v>100868</v>
      </c>
      <c r="I557" s="12">
        <v>30</v>
      </c>
      <c r="J557" s="20">
        <v>2100877</v>
      </c>
      <c r="L557" s="20">
        <v>0</v>
      </c>
      <c r="N557" s="20">
        <v>0</v>
      </c>
      <c r="P557" s="20">
        <v>0</v>
      </c>
      <c r="R557" s="20">
        <v>0</v>
      </c>
      <c r="T557" s="20">
        <v>20000</v>
      </c>
      <c r="V557" s="29">
        <v>2120877</v>
      </c>
      <c r="X557" s="8" t="str">
        <f t="shared" si="8"/>
        <v>No</v>
      </c>
      <c r="Z557" s="21"/>
      <c r="AC557" s="28"/>
    </row>
    <row r="558" spans="1:29">
      <c r="A558" s="8" t="s">
        <v>3407</v>
      </c>
      <c r="B558" s="8" t="s">
        <v>3408</v>
      </c>
      <c r="C558" s="8" t="s">
        <v>50</v>
      </c>
      <c r="D558" s="185">
        <v>4073</v>
      </c>
      <c r="E558" s="188">
        <v>40073</v>
      </c>
      <c r="F558" s="8" t="s">
        <v>125</v>
      </c>
      <c r="G558" s="8" t="s">
        <v>5756</v>
      </c>
      <c r="H558" s="6">
        <v>74741</v>
      </c>
      <c r="I558" s="12">
        <v>30</v>
      </c>
      <c r="J558" s="20">
        <v>713161</v>
      </c>
      <c r="L558" s="20">
        <v>0</v>
      </c>
      <c r="N558" s="20">
        <v>294817</v>
      </c>
      <c r="P558" s="20">
        <v>22985</v>
      </c>
      <c r="R558" s="20">
        <v>0</v>
      </c>
      <c r="T558" s="20">
        <v>0</v>
      </c>
      <c r="V558" s="29">
        <v>1030963</v>
      </c>
      <c r="X558" s="8" t="str">
        <f t="shared" si="8"/>
        <v>No</v>
      </c>
      <c r="Z558" s="21"/>
      <c r="AC558" s="28"/>
    </row>
    <row r="559" spans="1:29">
      <c r="A559" s="8" t="s">
        <v>5941</v>
      </c>
      <c r="B559" s="8" t="s">
        <v>4445</v>
      </c>
      <c r="C559" s="8" t="s">
        <v>160</v>
      </c>
      <c r="D559" s="185" t="s">
        <v>4446</v>
      </c>
      <c r="E559" s="188" t="s">
        <v>4447</v>
      </c>
      <c r="F559" s="8" t="s">
        <v>157</v>
      </c>
      <c r="G559" s="8" t="s">
        <v>147</v>
      </c>
      <c r="H559" s="6">
        <v>0</v>
      </c>
      <c r="I559" s="12">
        <v>30</v>
      </c>
      <c r="J559" s="20">
        <v>0</v>
      </c>
      <c r="L559" s="20">
        <v>0</v>
      </c>
      <c r="N559" s="20">
        <v>192215</v>
      </c>
      <c r="P559" s="20">
        <v>36517</v>
      </c>
      <c r="R559" s="20">
        <v>0</v>
      </c>
      <c r="T559" s="20">
        <v>104788</v>
      </c>
      <c r="V559" s="29">
        <v>333520</v>
      </c>
      <c r="X559" s="8" t="str">
        <f t="shared" si="8"/>
        <v>No</v>
      </c>
      <c r="Z559" s="21"/>
      <c r="AC559" s="28"/>
    </row>
    <row r="560" spans="1:29">
      <c r="A560" s="8" t="s">
        <v>2982</v>
      </c>
      <c r="B560" s="8" t="s">
        <v>1932</v>
      </c>
      <c r="C560" s="8" t="s">
        <v>466</v>
      </c>
      <c r="D560" s="185">
        <v>5191</v>
      </c>
      <c r="E560" s="188">
        <v>50191</v>
      </c>
      <c r="F560" s="8" t="s">
        <v>125</v>
      </c>
      <c r="G560" s="8" t="s">
        <v>84</v>
      </c>
      <c r="H560" s="6">
        <v>1368035</v>
      </c>
      <c r="I560" s="12">
        <v>30</v>
      </c>
      <c r="J560" s="20">
        <v>0</v>
      </c>
      <c r="L560" s="20">
        <v>0</v>
      </c>
      <c r="N560" s="20">
        <v>0</v>
      </c>
      <c r="P560" s="20">
        <v>0</v>
      </c>
      <c r="R560" s="20">
        <v>247528</v>
      </c>
      <c r="T560" s="20">
        <v>0</v>
      </c>
      <c r="V560" s="29">
        <v>247528</v>
      </c>
      <c r="X560" s="8" t="str">
        <f t="shared" si="8"/>
        <v>No</v>
      </c>
      <c r="Z560" s="21"/>
      <c r="AC560" s="28"/>
    </row>
    <row r="561" spans="1:29">
      <c r="A561" s="8" t="s">
        <v>3446</v>
      </c>
      <c r="B561" s="8" t="s">
        <v>3447</v>
      </c>
      <c r="C561" s="8" t="s">
        <v>34</v>
      </c>
      <c r="D561" s="185" t="s">
        <v>3448</v>
      </c>
      <c r="E561" s="188" t="s">
        <v>3449</v>
      </c>
      <c r="F561" s="8" t="s">
        <v>157</v>
      </c>
      <c r="G561" s="8" t="s">
        <v>147</v>
      </c>
      <c r="H561" s="6">
        <v>0</v>
      </c>
      <c r="I561" s="12">
        <v>30</v>
      </c>
      <c r="J561" s="20">
        <v>65459</v>
      </c>
      <c r="L561" s="20">
        <v>0</v>
      </c>
      <c r="N561" s="20">
        <v>414152</v>
      </c>
      <c r="P561" s="20">
        <v>0</v>
      </c>
      <c r="R561" s="20">
        <v>0</v>
      </c>
      <c r="T561" s="20">
        <v>112199</v>
      </c>
      <c r="V561" s="29">
        <v>591810</v>
      </c>
      <c r="X561" s="8" t="str">
        <f t="shared" si="8"/>
        <v>No</v>
      </c>
      <c r="Z561" s="21"/>
      <c r="AC561" s="28"/>
    </row>
    <row r="562" spans="1:29">
      <c r="A562" s="8" t="s">
        <v>3424</v>
      </c>
      <c r="B562" s="8" t="s">
        <v>3425</v>
      </c>
      <c r="C562" s="8" t="s">
        <v>34</v>
      </c>
      <c r="D562" s="185" t="s">
        <v>3426</v>
      </c>
      <c r="E562" s="188" t="s">
        <v>3427</v>
      </c>
      <c r="F562" s="8" t="s">
        <v>157</v>
      </c>
      <c r="G562" s="8" t="s">
        <v>147</v>
      </c>
      <c r="H562" s="6">
        <v>0</v>
      </c>
      <c r="I562" s="12">
        <v>30</v>
      </c>
      <c r="J562" s="20">
        <v>173228</v>
      </c>
      <c r="L562" s="20">
        <v>19450</v>
      </c>
      <c r="N562" s="20">
        <v>663980</v>
      </c>
      <c r="P562" s="20">
        <v>7851</v>
      </c>
      <c r="R562" s="20">
        <v>0</v>
      </c>
      <c r="T562" s="20">
        <v>74561</v>
      </c>
      <c r="V562" s="29">
        <v>939070</v>
      </c>
      <c r="X562" s="8" t="str">
        <f t="shared" si="8"/>
        <v>No</v>
      </c>
      <c r="Z562" s="21"/>
      <c r="AC562" s="28"/>
    </row>
    <row r="563" spans="1:29">
      <c r="A563" s="8" t="s">
        <v>3221</v>
      </c>
      <c r="B563" s="8" t="s">
        <v>2378</v>
      </c>
      <c r="C563" s="8" t="s">
        <v>235</v>
      </c>
      <c r="D563" s="185">
        <v>4221</v>
      </c>
      <c r="E563" s="188">
        <v>40221</v>
      </c>
      <c r="F563" s="8" t="s">
        <v>83</v>
      </c>
      <c r="G563" s="8" t="s">
        <v>5756</v>
      </c>
      <c r="H563" s="6">
        <v>169495</v>
      </c>
      <c r="I563" s="12">
        <v>30</v>
      </c>
      <c r="J563" s="20">
        <v>0</v>
      </c>
      <c r="L563" s="20">
        <v>0</v>
      </c>
      <c r="N563" s="20">
        <v>125744</v>
      </c>
      <c r="P563" s="20">
        <v>0</v>
      </c>
      <c r="R563" s="20">
        <v>0</v>
      </c>
      <c r="T563" s="20">
        <v>0</v>
      </c>
      <c r="V563" s="29">
        <v>125744</v>
      </c>
      <c r="X563" s="8" t="str">
        <f t="shared" si="8"/>
        <v>No</v>
      </c>
      <c r="Z563" s="21"/>
      <c r="AC563" s="28"/>
    </row>
    <row r="564" spans="1:29">
      <c r="A564" s="8" t="s">
        <v>5958</v>
      </c>
      <c r="B564" s="8" t="s">
        <v>4472</v>
      </c>
      <c r="C564" s="8" t="s">
        <v>217</v>
      </c>
      <c r="D564" s="185">
        <v>3092</v>
      </c>
      <c r="E564" s="188">
        <v>30092</v>
      </c>
      <c r="F564" s="8" t="s">
        <v>83</v>
      </c>
      <c r="G564" s="8" t="s">
        <v>5756</v>
      </c>
      <c r="H564" s="6">
        <v>72714</v>
      </c>
      <c r="I564" s="12">
        <v>30</v>
      </c>
      <c r="J564" s="20">
        <v>541742</v>
      </c>
      <c r="L564" s="20">
        <v>0</v>
      </c>
      <c r="N564" s="20">
        <v>100119</v>
      </c>
      <c r="P564" s="20">
        <v>0</v>
      </c>
      <c r="R564" s="20">
        <v>0</v>
      </c>
      <c r="T564" s="20">
        <v>0</v>
      </c>
      <c r="V564" s="29">
        <v>641861</v>
      </c>
      <c r="X564" s="8" t="str">
        <f t="shared" si="8"/>
        <v>No</v>
      </c>
      <c r="Z564" s="21"/>
      <c r="AC564" s="28"/>
    </row>
    <row r="565" spans="1:29">
      <c r="A565" s="8" t="s">
        <v>6554</v>
      </c>
      <c r="B565" s="8" t="s">
        <v>1798</v>
      </c>
      <c r="C565" s="8" t="s">
        <v>112</v>
      </c>
      <c r="D565" s="185">
        <v>1122</v>
      </c>
      <c r="E565" s="188">
        <v>10122</v>
      </c>
      <c r="F565" s="8" t="s">
        <v>113</v>
      </c>
      <c r="G565" s="8" t="s">
        <v>5756</v>
      </c>
      <c r="H565" s="6">
        <v>88200</v>
      </c>
      <c r="I565" s="12">
        <v>30</v>
      </c>
      <c r="J565" s="20">
        <v>0</v>
      </c>
      <c r="L565" s="20">
        <v>165538</v>
      </c>
      <c r="N565" s="20">
        <v>0</v>
      </c>
      <c r="P565" s="20">
        <v>0</v>
      </c>
      <c r="R565" s="20">
        <v>0</v>
      </c>
      <c r="T565" s="20">
        <v>0</v>
      </c>
      <c r="V565" s="29">
        <v>165538</v>
      </c>
      <c r="X565" s="8" t="str">
        <f t="shared" si="8"/>
        <v>No</v>
      </c>
      <c r="Z565" s="21"/>
      <c r="AC565" s="28"/>
    </row>
    <row r="566" spans="1:29">
      <c r="A566" s="8" t="s">
        <v>3165</v>
      </c>
      <c r="B566" s="8" t="s">
        <v>3166</v>
      </c>
      <c r="C566" s="8" t="s">
        <v>50</v>
      </c>
      <c r="D566" s="185" t="s">
        <v>3167</v>
      </c>
      <c r="E566" s="188" t="s">
        <v>3168</v>
      </c>
      <c r="F566" s="8" t="s">
        <v>83</v>
      </c>
      <c r="G566" s="8" t="s">
        <v>147</v>
      </c>
      <c r="H566" s="6">
        <v>0</v>
      </c>
      <c r="I566" s="12">
        <v>30</v>
      </c>
      <c r="J566" s="20">
        <v>0</v>
      </c>
      <c r="L566" s="20">
        <v>0</v>
      </c>
      <c r="N566" s="20">
        <v>807598</v>
      </c>
      <c r="P566" s="20">
        <v>0</v>
      </c>
      <c r="R566" s="20">
        <v>0</v>
      </c>
      <c r="T566" s="20">
        <v>0</v>
      </c>
      <c r="V566" s="29">
        <v>807598</v>
      </c>
      <c r="X566" s="8" t="str">
        <f t="shared" si="8"/>
        <v>No</v>
      </c>
      <c r="Z566" s="21"/>
      <c r="AC566" s="28"/>
    </row>
    <row r="567" spans="1:29">
      <c r="A567" s="8" t="s">
        <v>427</v>
      </c>
      <c r="B567" s="8" t="s">
        <v>428</v>
      </c>
      <c r="C567" s="8" t="s">
        <v>58</v>
      </c>
      <c r="D567" s="185">
        <v>5009</v>
      </c>
      <c r="E567" s="188">
        <v>50009</v>
      </c>
      <c r="F567" s="8" t="s">
        <v>83</v>
      </c>
      <c r="G567" s="8" t="s">
        <v>84</v>
      </c>
      <c r="H567" s="6">
        <v>74495</v>
      </c>
      <c r="I567" s="12">
        <v>30</v>
      </c>
      <c r="J567" s="20">
        <v>1500009</v>
      </c>
      <c r="L567" s="20">
        <v>0</v>
      </c>
      <c r="N567" s="20">
        <v>0</v>
      </c>
      <c r="P567" s="20">
        <v>0</v>
      </c>
      <c r="R567" s="20">
        <v>0</v>
      </c>
      <c r="T567" s="20">
        <v>0</v>
      </c>
      <c r="V567" s="29">
        <v>1500009</v>
      </c>
      <c r="X567" s="8" t="str">
        <f t="shared" si="8"/>
        <v>No</v>
      </c>
      <c r="Z567" s="21"/>
      <c r="AC567" s="28"/>
    </row>
    <row r="568" spans="1:29">
      <c r="A568" s="8" t="s">
        <v>5587</v>
      </c>
      <c r="B568" s="8" t="s">
        <v>5588</v>
      </c>
      <c r="C568" s="8" t="s">
        <v>120</v>
      </c>
      <c r="D568" s="185">
        <v>6095</v>
      </c>
      <c r="E568" s="188">
        <v>60095</v>
      </c>
      <c r="F568" s="8" t="s">
        <v>125</v>
      </c>
      <c r="G568" s="8" t="s">
        <v>5756</v>
      </c>
      <c r="H568" s="6">
        <v>63683</v>
      </c>
      <c r="I568" s="12">
        <v>30</v>
      </c>
      <c r="J568" s="20">
        <v>1217993</v>
      </c>
      <c r="L568" s="20">
        <v>0</v>
      </c>
      <c r="N568" s="20">
        <v>563289</v>
      </c>
      <c r="P568" s="20">
        <v>190423</v>
      </c>
      <c r="R568" s="20">
        <v>555000</v>
      </c>
      <c r="T568" s="20">
        <v>8967</v>
      </c>
      <c r="V568" s="29">
        <v>2535672</v>
      </c>
      <c r="X568" s="8" t="str">
        <f t="shared" si="8"/>
        <v>No</v>
      </c>
      <c r="Z568" s="21"/>
      <c r="AC568" s="28"/>
    </row>
    <row r="569" spans="1:29">
      <c r="A569" s="8" t="s">
        <v>4798</v>
      </c>
      <c r="B569" s="8" t="s">
        <v>4799</v>
      </c>
      <c r="C569" s="8" t="s">
        <v>120</v>
      </c>
      <c r="D569" s="185">
        <v>6014</v>
      </c>
      <c r="E569" s="188">
        <v>60014</v>
      </c>
      <c r="F569" s="8" t="s">
        <v>83</v>
      </c>
      <c r="G569" s="8" t="s">
        <v>84</v>
      </c>
      <c r="H569" s="6">
        <v>217585</v>
      </c>
      <c r="I569" s="12">
        <v>30</v>
      </c>
      <c r="J569" s="20">
        <v>2145505</v>
      </c>
      <c r="L569" s="20">
        <v>0</v>
      </c>
      <c r="N569" s="20">
        <v>495961</v>
      </c>
      <c r="P569" s="20">
        <v>58689</v>
      </c>
      <c r="R569" s="20">
        <v>0</v>
      </c>
      <c r="T569" s="20">
        <v>0</v>
      </c>
      <c r="V569" s="29">
        <v>2700155</v>
      </c>
      <c r="X569" s="8" t="str">
        <f t="shared" si="8"/>
        <v>No</v>
      </c>
      <c r="Z569" s="21"/>
      <c r="AC569" s="28"/>
    </row>
    <row r="570" spans="1:29">
      <c r="A570" s="8" t="s">
        <v>2532</v>
      </c>
      <c r="B570" s="8" t="s">
        <v>2533</v>
      </c>
      <c r="C570" s="8" t="s">
        <v>466</v>
      </c>
      <c r="D570" s="185" t="s">
        <v>2534</v>
      </c>
      <c r="E570" s="188" t="s">
        <v>2535</v>
      </c>
      <c r="F570" s="8" t="s">
        <v>157</v>
      </c>
      <c r="G570" s="8" t="s">
        <v>147</v>
      </c>
      <c r="H570" s="6">
        <v>0</v>
      </c>
      <c r="I570" s="12">
        <v>30</v>
      </c>
      <c r="J570" s="20">
        <v>134358</v>
      </c>
      <c r="L570" s="20">
        <v>0</v>
      </c>
      <c r="N570" s="20">
        <v>700346</v>
      </c>
      <c r="P570" s="20">
        <v>0</v>
      </c>
      <c r="R570" s="20">
        <v>0</v>
      </c>
      <c r="T570" s="20">
        <v>0</v>
      </c>
      <c r="V570" s="29">
        <v>834704</v>
      </c>
      <c r="X570" s="8" t="str">
        <f t="shared" si="8"/>
        <v>No</v>
      </c>
      <c r="Z570" s="21"/>
      <c r="AC570" s="28"/>
    </row>
    <row r="571" spans="1:29">
      <c r="A571" s="8" t="s">
        <v>4898</v>
      </c>
      <c r="B571" s="8" t="s">
        <v>4878</v>
      </c>
      <c r="C571" s="8" t="s">
        <v>87</v>
      </c>
      <c r="D571" s="185" t="s">
        <v>4899</v>
      </c>
      <c r="E571" s="188" t="s">
        <v>4900</v>
      </c>
      <c r="F571" s="8" t="s">
        <v>157</v>
      </c>
      <c r="G571" s="8" t="s">
        <v>147</v>
      </c>
      <c r="H571" s="6">
        <v>0</v>
      </c>
      <c r="I571" s="12">
        <v>30</v>
      </c>
      <c r="J571" s="20">
        <v>0</v>
      </c>
      <c r="L571" s="20">
        <v>0</v>
      </c>
      <c r="N571" s="20">
        <v>526045</v>
      </c>
      <c r="P571" s="20">
        <v>539142</v>
      </c>
      <c r="R571" s="20">
        <v>0</v>
      </c>
      <c r="T571" s="20">
        <v>0</v>
      </c>
      <c r="V571" s="29">
        <v>1065187</v>
      </c>
      <c r="X571" s="8" t="str">
        <f t="shared" si="8"/>
        <v>No</v>
      </c>
      <c r="Z571" s="21"/>
      <c r="AC571" s="28"/>
    </row>
    <row r="572" spans="1:29">
      <c r="A572" s="8" t="s">
        <v>2016</v>
      </c>
      <c r="B572" s="8" t="s">
        <v>2017</v>
      </c>
      <c r="C572" s="8" t="s">
        <v>69</v>
      </c>
      <c r="D572" s="185" t="s">
        <v>2018</v>
      </c>
      <c r="E572" s="188" t="s">
        <v>2019</v>
      </c>
      <c r="F572" s="8" t="s">
        <v>157</v>
      </c>
      <c r="G572" s="8" t="s">
        <v>147</v>
      </c>
      <c r="H572" s="6">
        <v>0</v>
      </c>
      <c r="I572" s="12">
        <v>30</v>
      </c>
      <c r="J572" s="20">
        <v>0</v>
      </c>
      <c r="L572" s="20">
        <v>0</v>
      </c>
      <c r="N572" s="20">
        <v>629933</v>
      </c>
      <c r="P572" s="20">
        <v>63384</v>
      </c>
      <c r="R572" s="20">
        <v>0</v>
      </c>
      <c r="T572" s="20">
        <v>3618</v>
      </c>
      <c r="V572" s="29">
        <v>696935</v>
      </c>
      <c r="X572" s="8" t="str">
        <f t="shared" si="8"/>
        <v>No</v>
      </c>
      <c r="Z572" s="21"/>
      <c r="AC572" s="28"/>
    </row>
    <row r="573" spans="1:29">
      <c r="A573" s="8" t="s">
        <v>3397</v>
      </c>
      <c r="B573" s="8" t="s">
        <v>167</v>
      </c>
      <c r="C573" s="8" t="s">
        <v>160</v>
      </c>
      <c r="D573" s="185">
        <v>1016</v>
      </c>
      <c r="E573" s="188">
        <v>10016</v>
      </c>
      <c r="F573" s="8" t="s">
        <v>88</v>
      </c>
      <c r="G573" s="8" t="s">
        <v>84</v>
      </c>
      <c r="H573" s="6">
        <v>203914</v>
      </c>
      <c r="I573" s="12">
        <v>29</v>
      </c>
      <c r="J573" s="20">
        <v>3351634</v>
      </c>
      <c r="L573" s="20">
        <v>115914</v>
      </c>
      <c r="N573" s="20">
        <v>0</v>
      </c>
      <c r="P573" s="20">
        <v>0</v>
      </c>
      <c r="R573" s="20">
        <v>0</v>
      </c>
      <c r="T573" s="20">
        <v>0</v>
      </c>
      <c r="V573" s="29">
        <v>3467548</v>
      </c>
      <c r="X573" s="8" t="str">
        <f t="shared" si="8"/>
        <v>No</v>
      </c>
      <c r="Z573" s="21"/>
      <c r="AC573" s="28"/>
    </row>
    <row r="574" spans="1:29">
      <c r="A574" s="8" t="s">
        <v>2602</v>
      </c>
      <c r="B574" s="8" t="s">
        <v>2603</v>
      </c>
      <c r="C574" s="8" t="s">
        <v>466</v>
      </c>
      <c r="D574" s="185" t="s">
        <v>2604</v>
      </c>
      <c r="E574" s="188" t="s">
        <v>2605</v>
      </c>
      <c r="F574" s="8" t="s">
        <v>83</v>
      </c>
      <c r="G574" s="8" t="s">
        <v>147</v>
      </c>
      <c r="H574" s="6">
        <v>0</v>
      </c>
      <c r="I574" s="12">
        <v>29</v>
      </c>
      <c r="J574" s="20">
        <v>300225</v>
      </c>
      <c r="L574" s="20">
        <v>0</v>
      </c>
      <c r="N574" s="20">
        <v>1105000</v>
      </c>
      <c r="P574" s="20">
        <v>0</v>
      </c>
      <c r="R574" s="20">
        <v>0</v>
      </c>
      <c r="T574" s="20">
        <v>0</v>
      </c>
      <c r="V574" s="29">
        <v>1405225</v>
      </c>
      <c r="X574" s="8" t="str">
        <f t="shared" si="8"/>
        <v>No</v>
      </c>
      <c r="Z574" s="21"/>
      <c r="AC574" s="28"/>
    </row>
    <row r="575" spans="1:29">
      <c r="A575" s="8" t="s">
        <v>524</v>
      </c>
      <c r="B575" s="8" t="s">
        <v>525</v>
      </c>
      <c r="C575" s="8" t="s">
        <v>120</v>
      </c>
      <c r="D575" s="185">
        <v>6089</v>
      </c>
      <c r="E575" s="188">
        <v>60089</v>
      </c>
      <c r="F575" s="8" t="s">
        <v>83</v>
      </c>
      <c r="G575" s="8" t="s">
        <v>5756</v>
      </c>
      <c r="H575" s="6">
        <v>130247</v>
      </c>
      <c r="I575" s="12">
        <v>29</v>
      </c>
      <c r="J575" s="20">
        <v>2096591</v>
      </c>
      <c r="L575" s="20">
        <v>0</v>
      </c>
      <c r="N575" s="20">
        <v>0</v>
      </c>
      <c r="P575" s="20">
        <v>0</v>
      </c>
      <c r="R575" s="20">
        <v>0</v>
      </c>
      <c r="T575" s="20">
        <v>0</v>
      </c>
      <c r="V575" s="29">
        <v>2096591</v>
      </c>
      <c r="X575" s="8" t="str">
        <f t="shared" si="8"/>
        <v>No</v>
      </c>
      <c r="Z575" s="21"/>
      <c r="AC575" s="28"/>
    </row>
    <row r="576" spans="1:29">
      <c r="A576" s="8" t="s">
        <v>2671</v>
      </c>
      <c r="B576" s="8" t="s">
        <v>2672</v>
      </c>
      <c r="C576" s="8" t="s">
        <v>50</v>
      </c>
      <c r="D576" s="185">
        <v>4064</v>
      </c>
      <c r="E576" s="188">
        <v>40064</v>
      </c>
      <c r="F576" s="8" t="s">
        <v>125</v>
      </c>
      <c r="G576" s="8" t="s">
        <v>5756</v>
      </c>
      <c r="H576" s="6">
        <v>79796</v>
      </c>
      <c r="I576" s="12">
        <v>29</v>
      </c>
      <c r="J576" s="20">
        <v>536802</v>
      </c>
      <c r="L576" s="20">
        <v>0</v>
      </c>
      <c r="N576" s="20">
        <v>600477</v>
      </c>
      <c r="P576" s="20">
        <v>0</v>
      </c>
      <c r="R576" s="20">
        <v>0</v>
      </c>
      <c r="T576" s="20">
        <v>0</v>
      </c>
      <c r="V576" s="29">
        <v>1137279</v>
      </c>
      <c r="X576" s="8" t="str">
        <f t="shared" si="8"/>
        <v>No</v>
      </c>
      <c r="Z576" s="21"/>
      <c r="AC576" s="28"/>
    </row>
    <row r="577" spans="1:29">
      <c r="A577" s="8" t="s">
        <v>2964</v>
      </c>
      <c r="B577" s="8" t="s">
        <v>716</v>
      </c>
      <c r="C577" s="8" t="s">
        <v>91</v>
      </c>
      <c r="D577" s="185">
        <v>9022</v>
      </c>
      <c r="E577" s="188">
        <v>90022</v>
      </c>
      <c r="F577" s="8" t="s">
        <v>83</v>
      </c>
      <c r="G577" s="8" t="s">
        <v>84</v>
      </c>
      <c r="H577" s="6">
        <v>12150996</v>
      </c>
      <c r="I577" s="12">
        <v>29</v>
      </c>
      <c r="J577" s="20">
        <v>1602840</v>
      </c>
      <c r="L577" s="20">
        <v>0</v>
      </c>
      <c r="N577" s="20">
        <v>0</v>
      </c>
      <c r="P577" s="20">
        <v>0</v>
      </c>
      <c r="R577" s="20">
        <v>0</v>
      </c>
      <c r="T577" s="20">
        <v>147519</v>
      </c>
      <c r="V577" s="29">
        <v>1750359</v>
      </c>
      <c r="X577" s="8" t="str">
        <f t="shared" si="8"/>
        <v>No</v>
      </c>
      <c r="Z577" s="21"/>
      <c r="AC577" s="28"/>
    </row>
    <row r="578" spans="1:29">
      <c r="A578" s="8" t="s">
        <v>687</v>
      </c>
      <c r="B578" s="8" t="s">
        <v>688</v>
      </c>
      <c r="C578" s="8" t="s">
        <v>120</v>
      </c>
      <c r="D578" s="185">
        <v>6015</v>
      </c>
      <c r="E578" s="188">
        <v>60015</v>
      </c>
      <c r="F578" s="8" t="s">
        <v>83</v>
      </c>
      <c r="G578" s="8" t="s">
        <v>5756</v>
      </c>
      <c r="H578" s="6">
        <v>0</v>
      </c>
      <c r="I578" s="12">
        <v>29</v>
      </c>
      <c r="J578" s="20">
        <v>527599</v>
      </c>
      <c r="L578" s="20">
        <v>2708279</v>
      </c>
      <c r="N578" s="20">
        <v>810988</v>
      </c>
      <c r="P578" s="20">
        <v>20000</v>
      </c>
      <c r="R578" s="20">
        <v>1615454</v>
      </c>
      <c r="T578" s="20">
        <v>0</v>
      </c>
      <c r="V578" s="29">
        <v>5682320</v>
      </c>
      <c r="X578" s="8" t="str">
        <f t="shared" si="8"/>
        <v>No</v>
      </c>
      <c r="Z578" s="21"/>
      <c r="AC578" s="28"/>
    </row>
    <row r="579" spans="1:29">
      <c r="A579" s="8" t="s">
        <v>1941</v>
      </c>
      <c r="B579" s="8" t="s">
        <v>1201</v>
      </c>
      <c r="C579" s="8" t="s">
        <v>39</v>
      </c>
      <c r="D579" s="185">
        <v>9222</v>
      </c>
      <c r="E579" s="188">
        <v>90222</v>
      </c>
      <c r="F579" s="8" t="s">
        <v>125</v>
      </c>
      <c r="G579" s="8" t="s">
        <v>84</v>
      </c>
      <c r="H579" s="6">
        <v>843168</v>
      </c>
      <c r="I579" s="12">
        <v>29</v>
      </c>
      <c r="J579" s="20">
        <v>0</v>
      </c>
      <c r="L579" s="20">
        <v>0</v>
      </c>
      <c r="N579" s="20">
        <v>0</v>
      </c>
      <c r="P579" s="20">
        <v>0</v>
      </c>
      <c r="R579" s="20">
        <v>24380</v>
      </c>
      <c r="T579" s="20">
        <v>0</v>
      </c>
      <c r="V579" s="29">
        <v>24380</v>
      </c>
      <c r="X579" s="8" t="str">
        <f t="shared" ref="X579:X642" si="9">IF(W579&amp;U579&amp;S579&amp;Q579&amp;O579&amp;M579&amp;K579&lt;&gt;"","Yes","No")</f>
        <v>No</v>
      </c>
      <c r="Z579" s="21"/>
      <c r="AC579" s="28"/>
    </row>
    <row r="580" spans="1:29">
      <c r="A580" s="8" t="s">
        <v>1050</v>
      </c>
      <c r="B580" s="8" t="s">
        <v>1051</v>
      </c>
      <c r="C580" s="8" t="s">
        <v>91</v>
      </c>
      <c r="D580" s="185">
        <v>9093</v>
      </c>
      <c r="E580" s="188">
        <v>90093</v>
      </c>
      <c r="F580" s="8" t="s">
        <v>88</v>
      </c>
      <c r="G580" s="8" t="s">
        <v>84</v>
      </c>
      <c r="H580" s="6">
        <v>117731</v>
      </c>
      <c r="I580" s="12">
        <v>29</v>
      </c>
      <c r="J580" s="20">
        <v>1312018</v>
      </c>
      <c r="L580" s="20">
        <v>0</v>
      </c>
      <c r="N580" s="20">
        <v>240000</v>
      </c>
      <c r="P580" s="20">
        <v>0</v>
      </c>
      <c r="R580" s="20">
        <v>0</v>
      </c>
      <c r="T580" s="20">
        <v>0</v>
      </c>
      <c r="V580" s="29">
        <v>1552018</v>
      </c>
      <c r="X580" s="8" t="str">
        <f t="shared" si="9"/>
        <v>No</v>
      </c>
      <c r="Z580" s="21"/>
      <c r="AC580" s="28"/>
    </row>
    <row r="581" spans="1:29">
      <c r="A581" s="8" t="s">
        <v>4080</v>
      </c>
      <c r="B581" s="8" t="s">
        <v>3563</v>
      </c>
      <c r="C581" s="8" t="s">
        <v>235</v>
      </c>
      <c r="D581" s="185">
        <v>4131</v>
      </c>
      <c r="E581" s="188">
        <v>40131</v>
      </c>
      <c r="F581" s="8" t="s">
        <v>83</v>
      </c>
      <c r="G581" s="8" t="s">
        <v>5756</v>
      </c>
      <c r="H581" s="6">
        <v>166485</v>
      </c>
      <c r="I581" s="12">
        <v>29</v>
      </c>
      <c r="J581" s="20">
        <v>68165</v>
      </c>
      <c r="L581" s="20">
        <v>0</v>
      </c>
      <c r="N581" s="20">
        <v>144979</v>
      </c>
      <c r="P581" s="20">
        <v>0</v>
      </c>
      <c r="R581" s="20">
        <v>42803</v>
      </c>
      <c r="T581" s="20">
        <v>0</v>
      </c>
      <c r="V581" s="29">
        <v>255947</v>
      </c>
      <c r="X581" s="8" t="str">
        <f t="shared" si="9"/>
        <v>No</v>
      </c>
      <c r="Z581" s="21"/>
      <c r="AC581" s="28"/>
    </row>
    <row r="582" spans="1:29">
      <c r="A582" s="8" t="s">
        <v>3289</v>
      </c>
      <c r="B582" s="8" t="s">
        <v>586</v>
      </c>
      <c r="C582" s="8" t="s">
        <v>555</v>
      </c>
      <c r="D582" s="185" t="s">
        <v>3290</v>
      </c>
      <c r="E582" s="188" t="s">
        <v>3291</v>
      </c>
      <c r="F582" s="8" t="s">
        <v>83</v>
      </c>
      <c r="G582" s="8" t="s">
        <v>147</v>
      </c>
      <c r="H582" s="6">
        <v>0</v>
      </c>
      <c r="I582" s="12">
        <v>29</v>
      </c>
      <c r="J582" s="20">
        <v>0</v>
      </c>
      <c r="L582" s="20">
        <v>0</v>
      </c>
      <c r="N582" s="20">
        <v>671639</v>
      </c>
      <c r="P582" s="20">
        <v>0</v>
      </c>
      <c r="R582" s="20">
        <v>0</v>
      </c>
      <c r="T582" s="20">
        <v>0</v>
      </c>
      <c r="V582" s="29">
        <v>671639</v>
      </c>
      <c r="X582" s="8" t="str">
        <f t="shared" si="9"/>
        <v>No</v>
      </c>
      <c r="Z582" s="21"/>
      <c r="AC582" s="28"/>
    </row>
    <row r="583" spans="1:29">
      <c r="A583" s="8" t="s">
        <v>4579</v>
      </c>
      <c r="B583" s="8" t="s">
        <v>4580</v>
      </c>
      <c r="C583" s="8" t="s">
        <v>132</v>
      </c>
      <c r="D583" s="185">
        <v>5145</v>
      </c>
      <c r="E583" s="188">
        <v>50145</v>
      </c>
      <c r="F583" s="8" t="s">
        <v>83</v>
      </c>
      <c r="G583" s="8" t="s">
        <v>84</v>
      </c>
      <c r="H583" s="6">
        <v>62182</v>
      </c>
      <c r="I583" s="12">
        <v>29</v>
      </c>
      <c r="J583" s="20">
        <v>619567</v>
      </c>
      <c r="L583" s="20">
        <v>0</v>
      </c>
      <c r="N583" s="20">
        <v>0</v>
      </c>
      <c r="P583" s="20">
        <v>0</v>
      </c>
      <c r="R583" s="20">
        <v>0</v>
      </c>
      <c r="T583" s="20">
        <v>19526</v>
      </c>
      <c r="V583" s="29">
        <v>639093</v>
      </c>
      <c r="X583" s="8" t="str">
        <f t="shared" si="9"/>
        <v>No</v>
      </c>
      <c r="Z583" s="21"/>
      <c r="AC583" s="28"/>
    </row>
    <row r="584" spans="1:29">
      <c r="A584" s="8" t="s">
        <v>200</v>
      </c>
      <c r="B584" s="8" t="s">
        <v>201</v>
      </c>
      <c r="C584" s="8" t="s">
        <v>106</v>
      </c>
      <c r="D584" s="185">
        <v>7051</v>
      </c>
      <c r="E584" s="188">
        <v>70051</v>
      </c>
      <c r="F584" s="8" t="s">
        <v>88</v>
      </c>
      <c r="G584" s="8" t="s">
        <v>5756</v>
      </c>
      <c r="H584" s="6">
        <v>52900</v>
      </c>
      <c r="I584" s="12">
        <v>29</v>
      </c>
      <c r="J584" s="20">
        <v>893548</v>
      </c>
      <c r="L584" s="20">
        <v>0</v>
      </c>
      <c r="N584" s="20">
        <v>299852</v>
      </c>
      <c r="P584" s="20">
        <v>0</v>
      </c>
      <c r="R584" s="20">
        <v>0</v>
      </c>
      <c r="T584" s="20">
        <v>0</v>
      </c>
      <c r="V584" s="29">
        <v>1193400</v>
      </c>
      <c r="X584" s="8" t="str">
        <f t="shared" si="9"/>
        <v>No</v>
      </c>
      <c r="Z584" s="21"/>
      <c r="AC584" s="28"/>
    </row>
    <row r="585" spans="1:29">
      <c r="A585" s="8" t="s">
        <v>5688</v>
      </c>
      <c r="B585" s="8" t="s">
        <v>97</v>
      </c>
      <c r="C585" s="8" t="s">
        <v>42</v>
      </c>
      <c r="D585" s="185">
        <v>2082</v>
      </c>
      <c r="E585" s="188">
        <v>20082</v>
      </c>
      <c r="F585" s="8" t="s">
        <v>83</v>
      </c>
      <c r="G585" s="8" t="s">
        <v>84</v>
      </c>
      <c r="H585" s="6">
        <v>18351295</v>
      </c>
      <c r="I585" s="12">
        <v>29</v>
      </c>
      <c r="J585" s="20">
        <v>14725208</v>
      </c>
      <c r="L585" s="20">
        <v>9228827</v>
      </c>
      <c r="N585" s="20">
        <v>0</v>
      </c>
      <c r="P585" s="20">
        <v>6772491</v>
      </c>
      <c r="R585" s="20">
        <v>0</v>
      </c>
      <c r="T585" s="20">
        <v>0</v>
      </c>
      <c r="V585" s="29">
        <v>30726526</v>
      </c>
      <c r="X585" s="8" t="str">
        <f t="shared" si="9"/>
        <v>No</v>
      </c>
      <c r="Z585" s="21"/>
      <c r="AC585" s="28"/>
    </row>
    <row r="586" spans="1:29">
      <c r="A586" s="8" t="s">
        <v>2831</v>
      </c>
      <c r="B586" s="8" t="s">
        <v>2832</v>
      </c>
      <c r="C586" s="8" t="s">
        <v>210</v>
      </c>
      <c r="D586" s="185" t="s">
        <v>2833</v>
      </c>
      <c r="E586" s="188" t="s">
        <v>2834</v>
      </c>
      <c r="F586" s="8" t="s">
        <v>157</v>
      </c>
      <c r="G586" s="8" t="s">
        <v>147</v>
      </c>
      <c r="H586" s="6">
        <v>0</v>
      </c>
      <c r="I586" s="12">
        <v>29</v>
      </c>
      <c r="J586" s="20">
        <v>0</v>
      </c>
      <c r="L586" s="20">
        <v>0</v>
      </c>
      <c r="N586" s="20">
        <v>1021550</v>
      </c>
      <c r="P586" s="20">
        <v>240000</v>
      </c>
      <c r="R586" s="20">
        <v>0</v>
      </c>
      <c r="T586" s="20">
        <v>214364</v>
      </c>
      <c r="V586" s="29">
        <v>1475914</v>
      </c>
      <c r="X586" s="8" t="str">
        <f t="shared" si="9"/>
        <v>No</v>
      </c>
      <c r="Z586" s="21"/>
      <c r="AC586" s="28"/>
    </row>
    <row r="587" spans="1:29">
      <c r="A587" s="8" t="s">
        <v>3479</v>
      </c>
      <c r="B587" s="8" t="s">
        <v>3480</v>
      </c>
      <c r="C587" s="8" t="s">
        <v>3481</v>
      </c>
      <c r="D587" s="185">
        <v>4188</v>
      </c>
      <c r="E587" s="188">
        <v>40188</v>
      </c>
      <c r="F587" s="8" t="s">
        <v>138</v>
      </c>
      <c r="G587" s="8" t="s">
        <v>5756</v>
      </c>
      <c r="H587" s="6">
        <v>106405</v>
      </c>
      <c r="I587" s="12">
        <v>29</v>
      </c>
      <c r="J587" s="20">
        <v>810270</v>
      </c>
      <c r="L587" s="20">
        <v>0</v>
      </c>
      <c r="N587" s="20">
        <v>0</v>
      </c>
      <c r="P587" s="20">
        <v>2641</v>
      </c>
      <c r="R587" s="20">
        <v>0</v>
      </c>
      <c r="T587" s="20">
        <v>0</v>
      </c>
      <c r="V587" s="29">
        <v>812911</v>
      </c>
      <c r="X587" s="8" t="str">
        <f t="shared" si="9"/>
        <v>No</v>
      </c>
      <c r="Z587" s="21"/>
      <c r="AC587" s="28"/>
    </row>
    <row r="588" spans="1:29">
      <c r="A588" s="8" t="s">
        <v>1607</v>
      </c>
      <c r="B588" s="8" t="s">
        <v>1608</v>
      </c>
      <c r="C588" s="8" t="s">
        <v>178</v>
      </c>
      <c r="D588" s="185" t="s">
        <v>1609</v>
      </c>
      <c r="E588" s="188" t="s">
        <v>1610</v>
      </c>
      <c r="F588" s="8" t="s">
        <v>88</v>
      </c>
      <c r="G588" s="8" t="s">
        <v>147</v>
      </c>
      <c r="H588" s="6">
        <v>0</v>
      </c>
      <c r="I588" s="12">
        <v>29</v>
      </c>
      <c r="J588" s="20">
        <v>0</v>
      </c>
      <c r="L588" s="20">
        <v>0</v>
      </c>
      <c r="N588" s="20">
        <v>710616</v>
      </c>
      <c r="P588" s="20">
        <v>0</v>
      </c>
      <c r="R588" s="20">
        <v>0</v>
      </c>
      <c r="T588" s="20">
        <v>0</v>
      </c>
      <c r="V588" s="29">
        <v>710616</v>
      </c>
      <c r="X588" s="8" t="str">
        <f t="shared" si="9"/>
        <v>No</v>
      </c>
      <c r="Z588" s="21"/>
      <c r="AC588" s="28"/>
    </row>
    <row r="589" spans="1:29">
      <c r="A589" s="8" t="s">
        <v>6555</v>
      </c>
      <c r="B589" s="8" t="s">
        <v>5569</v>
      </c>
      <c r="C589" s="8" t="s">
        <v>132</v>
      </c>
      <c r="D589" s="185" t="s">
        <v>5570</v>
      </c>
      <c r="E589" s="188" t="s">
        <v>5571</v>
      </c>
      <c r="F589" s="8" t="s">
        <v>157</v>
      </c>
      <c r="G589" s="8" t="s">
        <v>147</v>
      </c>
      <c r="H589" s="6">
        <v>0</v>
      </c>
      <c r="I589" s="12">
        <v>29</v>
      </c>
      <c r="J589" s="20">
        <v>0</v>
      </c>
      <c r="L589" s="20">
        <v>0</v>
      </c>
      <c r="N589" s="20">
        <v>784242</v>
      </c>
      <c r="P589" s="20">
        <v>130540</v>
      </c>
      <c r="R589" s="20">
        <v>0</v>
      </c>
      <c r="T589" s="20">
        <v>0</v>
      </c>
      <c r="V589" s="29">
        <v>914782</v>
      </c>
      <c r="X589" s="8" t="str">
        <f t="shared" si="9"/>
        <v>No</v>
      </c>
      <c r="Z589" s="21"/>
      <c r="AC589" s="28"/>
    </row>
    <row r="590" spans="1:29">
      <c r="A590" s="8" t="s">
        <v>4091</v>
      </c>
      <c r="B590" s="8" t="s">
        <v>4092</v>
      </c>
      <c r="C590" s="8" t="s">
        <v>132</v>
      </c>
      <c r="D590" s="185">
        <v>5103</v>
      </c>
      <c r="E590" s="188">
        <v>50103</v>
      </c>
      <c r="F590" s="8" t="s">
        <v>83</v>
      </c>
      <c r="G590" s="8" t="s">
        <v>84</v>
      </c>
      <c r="H590" s="6">
        <v>8608208</v>
      </c>
      <c r="I590" s="12">
        <v>29</v>
      </c>
      <c r="J590" s="20">
        <v>642368</v>
      </c>
      <c r="L590" s="20">
        <v>0</v>
      </c>
      <c r="N590" s="20">
        <v>0</v>
      </c>
      <c r="P590" s="20">
        <v>0</v>
      </c>
      <c r="R590" s="20">
        <v>0</v>
      </c>
      <c r="T590" s="20">
        <v>0</v>
      </c>
      <c r="V590" s="29">
        <v>642368</v>
      </c>
      <c r="X590" s="8" t="str">
        <f t="shared" si="9"/>
        <v>No</v>
      </c>
      <c r="Z590" s="21"/>
      <c r="AC590" s="28"/>
    </row>
    <row r="591" spans="1:29">
      <c r="A591" s="8" t="s">
        <v>526</v>
      </c>
      <c r="B591" s="8" t="s">
        <v>140</v>
      </c>
      <c r="C591" s="8" t="s">
        <v>120</v>
      </c>
      <c r="D591" s="185">
        <v>6041</v>
      </c>
      <c r="E591" s="188">
        <v>60041</v>
      </c>
      <c r="F591" s="8" t="s">
        <v>83</v>
      </c>
      <c r="G591" s="8" t="s">
        <v>84</v>
      </c>
      <c r="H591" s="6">
        <v>5121892</v>
      </c>
      <c r="I591" s="12">
        <v>29</v>
      </c>
      <c r="J591" s="20">
        <v>0</v>
      </c>
      <c r="L591" s="20">
        <v>0</v>
      </c>
      <c r="N591" s="20">
        <v>0</v>
      </c>
      <c r="P591" s="20">
        <v>1759768</v>
      </c>
      <c r="R591" s="20">
        <v>0</v>
      </c>
      <c r="T591" s="20">
        <v>0</v>
      </c>
      <c r="V591" s="29">
        <v>1759768</v>
      </c>
      <c r="X591" s="8" t="str">
        <f t="shared" si="9"/>
        <v>No</v>
      </c>
      <c r="Z591" s="21"/>
      <c r="AC591" s="28"/>
    </row>
    <row r="592" spans="1:29">
      <c r="A592" s="8" t="s">
        <v>282</v>
      </c>
      <c r="B592" s="8" t="s">
        <v>283</v>
      </c>
      <c r="C592" s="8" t="s">
        <v>120</v>
      </c>
      <c r="D592" s="185">
        <v>6116</v>
      </c>
      <c r="E592" s="188">
        <v>60116</v>
      </c>
      <c r="F592" s="8" t="s">
        <v>83</v>
      </c>
      <c r="G592" s="8" t="s">
        <v>5756</v>
      </c>
      <c r="H592" s="6">
        <v>366174</v>
      </c>
      <c r="I592" s="12">
        <v>29</v>
      </c>
      <c r="J592" s="20">
        <v>865357</v>
      </c>
      <c r="L592" s="20">
        <v>0</v>
      </c>
      <c r="N592" s="20">
        <v>555053</v>
      </c>
      <c r="P592" s="20">
        <v>89775</v>
      </c>
      <c r="R592" s="20">
        <v>0</v>
      </c>
      <c r="T592" s="20">
        <v>100888</v>
      </c>
      <c r="V592" s="29">
        <v>1611073</v>
      </c>
      <c r="X592" s="8" t="str">
        <f t="shared" si="9"/>
        <v>No</v>
      </c>
      <c r="Z592" s="21"/>
      <c r="AC592" s="28"/>
    </row>
    <row r="593" spans="1:29">
      <c r="A593" s="8" t="s">
        <v>2681</v>
      </c>
      <c r="B593" s="8" t="s">
        <v>2682</v>
      </c>
      <c r="C593" s="8" t="s">
        <v>154</v>
      </c>
      <c r="D593" s="185">
        <v>4206</v>
      </c>
      <c r="E593" s="188">
        <v>40206</v>
      </c>
      <c r="F593" s="8" t="s">
        <v>88</v>
      </c>
      <c r="G593" s="8" t="s">
        <v>5756</v>
      </c>
      <c r="H593" s="6">
        <v>548404</v>
      </c>
      <c r="I593" s="12">
        <v>29</v>
      </c>
      <c r="J593" s="20">
        <v>34000</v>
      </c>
      <c r="L593" s="20">
        <v>0</v>
      </c>
      <c r="N593" s="20">
        <v>1211853</v>
      </c>
      <c r="P593" s="20">
        <v>15606</v>
      </c>
      <c r="R593" s="20">
        <v>0</v>
      </c>
      <c r="T593" s="20">
        <v>0</v>
      </c>
      <c r="V593" s="29">
        <v>1261459</v>
      </c>
      <c r="X593" s="8" t="str">
        <f t="shared" si="9"/>
        <v>No</v>
      </c>
      <c r="Z593" s="21"/>
      <c r="AC593" s="28"/>
    </row>
    <row r="594" spans="1:29">
      <c r="A594" s="8" t="s">
        <v>3398</v>
      </c>
      <c r="B594" s="8" t="s">
        <v>3399</v>
      </c>
      <c r="C594" s="8" t="s">
        <v>82</v>
      </c>
      <c r="D594" s="185">
        <v>2203</v>
      </c>
      <c r="E594" s="188">
        <v>20203</v>
      </c>
      <c r="F594" s="8" t="s">
        <v>83</v>
      </c>
      <c r="G594" s="8" t="s">
        <v>5756</v>
      </c>
      <c r="H594" s="6">
        <v>51291</v>
      </c>
      <c r="I594" s="12">
        <v>28</v>
      </c>
      <c r="J594" s="20">
        <v>0</v>
      </c>
      <c r="L594" s="20">
        <v>0</v>
      </c>
      <c r="N594" s="20">
        <v>70983</v>
      </c>
      <c r="P594" s="20">
        <v>182797</v>
      </c>
      <c r="R594" s="20">
        <v>247797</v>
      </c>
      <c r="T594" s="20">
        <v>387882</v>
      </c>
      <c r="V594" s="29">
        <v>889459</v>
      </c>
      <c r="X594" s="8" t="str">
        <f t="shared" si="9"/>
        <v>No</v>
      </c>
      <c r="Z594" s="21"/>
      <c r="AC594" s="28"/>
    </row>
    <row r="595" spans="1:29">
      <c r="A595" s="8" t="s">
        <v>5944</v>
      </c>
      <c r="B595" s="8" t="s">
        <v>4436</v>
      </c>
      <c r="C595" s="8" t="s">
        <v>82</v>
      </c>
      <c r="D595" s="185">
        <v>2219</v>
      </c>
      <c r="E595" s="188">
        <v>20219</v>
      </c>
      <c r="F595" s="8" t="s">
        <v>113</v>
      </c>
      <c r="G595" s="8" t="s">
        <v>5756</v>
      </c>
      <c r="H595" s="6">
        <v>18351295</v>
      </c>
      <c r="I595" s="12">
        <v>28</v>
      </c>
      <c r="J595" s="20">
        <v>0</v>
      </c>
      <c r="L595" s="20">
        <v>0</v>
      </c>
      <c r="N595" s="20">
        <v>0</v>
      </c>
      <c r="P595" s="20">
        <v>0</v>
      </c>
      <c r="R595" s="20">
        <v>0</v>
      </c>
      <c r="T595" s="20">
        <v>0</v>
      </c>
      <c r="V595" s="29">
        <v>0</v>
      </c>
      <c r="X595" s="8" t="str">
        <f t="shared" si="9"/>
        <v>No</v>
      </c>
      <c r="Z595" s="21"/>
      <c r="AC595" s="28"/>
    </row>
    <row r="596" spans="1:29">
      <c r="A596" s="8" t="s">
        <v>1474</v>
      </c>
      <c r="B596" s="8" t="s">
        <v>1475</v>
      </c>
      <c r="C596" s="8" t="s">
        <v>213</v>
      </c>
      <c r="D596" s="185">
        <v>6072</v>
      </c>
      <c r="E596" s="188">
        <v>60072</v>
      </c>
      <c r="F596" s="8" t="s">
        <v>88</v>
      </c>
      <c r="G596" s="8" t="s">
        <v>84</v>
      </c>
      <c r="H596" s="6">
        <v>295083</v>
      </c>
      <c r="I596" s="12">
        <v>28</v>
      </c>
      <c r="J596" s="20">
        <v>1500368</v>
      </c>
      <c r="L596" s="20">
        <v>0</v>
      </c>
      <c r="N596" s="20">
        <v>353441</v>
      </c>
      <c r="P596" s="20">
        <v>0</v>
      </c>
      <c r="R596" s="20">
        <v>0</v>
      </c>
      <c r="T596" s="20">
        <v>0</v>
      </c>
      <c r="V596" s="29">
        <v>1853809</v>
      </c>
      <c r="X596" s="8" t="str">
        <f t="shared" si="9"/>
        <v>No</v>
      </c>
      <c r="Z596" s="21"/>
      <c r="AC596" s="28"/>
    </row>
    <row r="597" spans="1:29">
      <c r="A597" s="8" t="s">
        <v>5977</v>
      </c>
      <c r="B597" s="8" t="s">
        <v>3394</v>
      </c>
      <c r="C597" s="8" t="s">
        <v>171</v>
      </c>
      <c r="E597" s="188" t="s">
        <v>5978</v>
      </c>
      <c r="F597" s="8" t="s">
        <v>125</v>
      </c>
      <c r="G597" s="8" t="s">
        <v>147</v>
      </c>
      <c r="H597" s="6">
        <v>0</v>
      </c>
      <c r="I597" s="12">
        <v>28</v>
      </c>
      <c r="J597" s="20">
        <v>0</v>
      </c>
      <c r="L597" s="20">
        <v>0</v>
      </c>
      <c r="N597" s="20">
        <v>555744</v>
      </c>
      <c r="P597" s="20">
        <v>376457</v>
      </c>
      <c r="R597" s="20">
        <v>0</v>
      </c>
      <c r="T597" s="20">
        <v>112968</v>
      </c>
      <c r="V597" s="29">
        <v>1045169</v>
      </c>
      <c r="X597" s="8" t="str">
        <f t="shared" si="9"/>
        <v>No</v>
      </c>
      <c r="Z597" s="21"/>
      <c r="AC597" s="28"/>
    </row>
    <row r="598" spans="1:29">
      <c r="A598" s="8" t="s">
        <v>1931</v>
      </c>
      <c r="B598" s="8" t="s">
        <v>1932</v>
      </c>
      <c r="C598" s="8" t="s">
        <v>129</v>
      </c>
      <c r="D598" s="185">
        <v>4024</v>
      </c>
      <c r="E598" s="188">
        <v>40024</v>
      </c>
      <c r="F598" s="8" t="s">
        <v>83</v>
      </c>
      <c r="G598" s="8" t="s">
        <v>5756</v>
      </c>
      <c r="H598" s="6">
        <v>253602</v>
      </c>
      <c r="I598" s="12">
        <v>28</v>
      </c>
      <c r="J598" s="20">
        <v>975362</v>
      </c>
      <c r="L598" s="20">
        <v>0</v>
      </c>
      <c r="N598" s="20">
        <v>0</v>
      </c>
      <c r="P598" s="20">
        <v>0</v>
      </c>
      <c r="R598" s="20">
        <v>0</v>
      </c>
      <c r="T598" s="20">
        <v>0</v>
      </c>
      <c r="V598" s="29">
        <v>975362</v>
      </c>
      <c r="X598" s="8" t="str">
        <f t="shared" si="9"/>
        <v>No</v>
      </c>
      <c r="Z598" s="21"/>
      <c r="AC598" s="28"/>
    </row>
    <row r="599" spans="1:29">
      <c r="A599" s="8" t="s">
        <v>1229</v>
      </c>
      <c r="B599" s="8" t="s">
        <v>1230</v>
      </c>
      <c r="C599" s="8" t="s">
        <v>91</v>
      </c>
      <c r="D599" s="185">
        <v>9165</v>
      </c>
      <c r="E599" s="188">
        <v>90165</v>
      </c>
      <c r="F599" s="8" t="s">
        <v>83</v>
      </c>
      <c r="G599" s="8" t="s">
        <v>5756</v>
      </c>
      <c r="H599" s="6">
        <v>214811</v>
      </c>
      <c r="I599" s="12">
        <v>28</v>
      </c>
      <c r="J599" s="20">
        <v>855089</v>
      </c>
      <c r="L599" s="20">
        <v>0</v>
      </c>
      <c r="N599" s="20">
        <v>0</v>
      </c>
      <c r="P599" s="20">
        <v>60486</v>
      </c>
      <c r="R599" s="20">
        <v>0</v>
      </c>
      <c r="T599" s="20">
        <v>0</v>
      </c>
      <c r="V599" s="29">
        <v>915575</v>
      </c>
      <c r="X599" s="8" t="str">
        <f t="shared" si="9"/>
        <v>No</v>
      </c>
      <c r="Z599" s="21"/>
      <c r="AC599" s="28"/>
    </row>
    <row r="600" spans="1:29">
      <c r="A600" s="8" t="s">
        <v>1912</v>
      </c>
      <c r="B600" s="8" t="s">
        <v>1913</v>
      </c>
      <c r="C600" s="8" t="s">
        <v>235</v>
      </c>
      <c r="D600" s="185">
        <v>4205</v>
      </c>
      <c r="E600" s="188">
        <v>40205</v>
      </c>
      <c r="F600" s="8" t="s">
        <v>83</v>
      </c>
      <c r="G600" s="8" t="s">
        <v>5756</v>
      </c>
      <c r="H600" s="6">
        <v>1249442</v>
      </c>
      <c r="I600" s="12">
        <v>28</v>
      </c>
      <c r="J600" s="20">
        <v>38709</v>
      </c>
      <c r="L600" s="20">
        <v>0</v>
      </c>
      <c r="N600" s="20">
        <v>501228</v>
      </c>
      <c r="P600" s="20">
        <v>237460</v>
      </c>
      <c r="R600" s="20">
        <v>0</v>
      </c>
      <c r="T600" s="20">
        <v>0</v>
      </c>
      <c r="V600" s="29">
        <v>777397</v>
      </c>
      <c r="X600" s="8" t="str">
        <f t="shared" si="9"/>
        <v>No</v>
      </c>
      <c r="Z600" s="21"/>
      <c r="AC600" s="28"/>
    </row>
    <row r="601" spans="1:29">
      <c r="A601" s="8" t="s">
        <v>5915</v>
      </c>
      <c r="B601" s="8" t="s">
        <v>419</v>
      </c>
      <c r="C601" s="8" t="s">
        <v>420</v>
      </c>
      <c r="D601" s="185">
        <v>22</v>
      </c>
      <c r="E601" s="188">
        <v>22</v>
      </c>
      <c r="F601" s="8" t="s">
        <v>83</v>
      </c>
      <c r="G601" s="8" t="s">
        <v>5756</v>
      </c>
      <c r="H601" s="6">
        <v>69809</v>
      </c>
      <c r="I601" s="12">
        <v>28</v>
      </c>
      <c r="J601" s="20">
        <v>1569920</v>
      </c>
      <c r="L601" s="20">
        <v>0</v>
      </c>
      <c r="N601" s="20">
        <v>674748</v>
      </c>
      <c r="P601" s="20">
        <v>0</v>
      </c>
      <c r="R601" s="20">
        <v>0</v>
      </c>
      <c r="T601" s="20">
        <v>0</v>
      </c>
      <c r="V601" s="29">
        <v>2244668</v>
      </c>
      <c r="X601" s="8" t="str">
        <f t="shared" si="9"/>
        <v>No</v>
      </c>
      <c r="Z601" s="21"/>
      <c r="AC601" s="28"/>
    </row>
    <row r="602" spans="1:29">
      <c r="A602" s="8" t="s">
        <v>4477</v>
      </c>
      <c r="B602" s="8" t="s">
        <v>4478</v>
      </c>
      <c r="C602" s="8" t="s">
        <v>454</v>
      </c>
      <c r="E602" s="188" t="s">
        <v>4479</v>
      </c>
      <c r="F602" s="8" t="s">
        <v>157</v>
      </c>
      <c r="G602" s="8" t="s">
        <v>147</v>
      </c>
      <c r="H602" s="6">
        <v>0</v>
      </c>
      <c r="I602" s="12">
        <v>28</v>
      </c>
      <c r="J602" s="20">
        <v>0</v>
      </c>
      <c r="L602" s="20">
        <v>0</v>
      </c>
      <c r="N602" s="20">
        <v>271201</v>
      </c>
      <c r="P602" s="20">
        <v>52000</v>
      </c>
      <c r="R602" s="20">
        <v>0</v>
      </c>
      <c r="T602" s="20">
        <v>0</v>
      </c>
      <c r="V602" s="29">
        <v>323201</v>
      </c>
      <c r="X602" s="8" t="str">
        <f t="shared" si="9"/>
        <v>No</v>
      </c>
      <c r="Z602" s="21"/>
      <c r="AC602" s="28"/>
    </row>
    <row r="603" spans="1:29">
      <c r="A603" s="8" t="s">
        <v>1914</v>
      </c>
      <c r="B603" s="8" t="s">
        <v>264</v>
      </c>
      <c r="C603" s="8" t="s">
        <v>265</v>
      </c>
      <c r="D603" s="185">
        <v>7019</v>
      </c>
      <c r="E603" s="188">
        <v>70019</v>
      </c>
      <c r="F603" s="8" t="s">
        <v>214</v>
      </c>
      <c r="G603" s="8" t="s">
        <v>84</v>
      </c>
      <c r="H603" s="6">
        <v>106621</v>
      </c>
      <c r="I603" s="12">
        <v>28</v>
      </c>
      <c r="J603" s="20">
        <v>595225</v>
      </c>
      <c r="L603" s="20">
        <v>0</v>
      </c>
      <c r="N603" s="20">
        <v>0</v>
      </c>
      <c r="P603" s="20">
        <v>0</v>
      </c>
      <c r="R603" s="20">
        <v>0</v>
      </c>
      <c r="T603" s="20">
        <v>0</v>
      </c>
      <c r="V603" s="29">
        <v>595225</v>
      </c>
      <c r="X603" s="8" t="str">
        <f t="shared" si="9"/>
        <v>No</v>
      </c>
      <c r="Z603" s="21"/>
      <c r="AC603" s="28"/>
    </row>
    <row r="604" spans="1:29">
      <c r="A604" s="8" t="s">
        <v>184</v>
      </c>
      <c r="B604" s="8" t="s">
        <v>185</v>
      </c>
      <c r="C604" s="8" t="s">
        <v>91</v>
      </c>
      <c r="D604" s="185">
        <v>9236</v>
      </c>
      <c r="E604" s="188">
        <v>90236</v>
      </c>
      <c r="F604" s="8" t="s">
        <v>83</v>
      </c>
      <c r="G604" s="8" t="s">
        <v>5756</v>
      </c>
      <c r="H604" s="6">
        <v>358172</v>
      </c>
      <c r="I604" s="12">
        <v>28</v>
      </c>
      <c r="J604" s="20">
        <v>399609</v>
      </c>
      <c r="L604" s="20">
        <v>0</v>
      </c>
      <c r="N604" s="20">
        <v>437900</v>
      </c>
      <c r="P604" s="20">
        <v>0</v>
      </c>
      <c r="R604" s="20">
        <v>0</v>
      </c>
      <c r="T604" s="20">
        <v>0</v>
      </c>
      <c r="V604" s="29">
        <v>837509</v>
      </c>
      <c r="X604" s="8" t="str">
        <f t="shared" si="9"/>
        <v>No</v>
      </c>
      <c r="Z604" s="21"/>
      <c r="AC604" s="28"/>
    </row>
    <row r="605" spans="1:29">
      <c r="A605" s="8" t="s">
        <v>1241</v>
      </c>
      <c r="B605" s="8" t="s">
        <v>1242</v>
      </c>
      <c r="C605" s="8" t="s">
        <v>120</v>
      </c>
      <c r="D605" s="185">
        <v>6082</v>
      </c>
      <c r="E605" s="188">
        <v>60082</v>
      </c>
      <c r="F605" s="8" t="s">
        <v>88</v>
      </c>
      <c r="G605" s="8" t="s">
        <v>84</v>
      </c>
      <c r="H605" s="6">
        <v>106383</v>
      </c>
      <c r="I605" s="12">
        <v>28</v>
      </c>
      <c r="J605" s="20">
        <v>2725098</v>
      </c>
      <c r="L605" s="20">
        <v>0</v>
      </c>
      <c r="N605" s="20">
        <v>352313</v>
      </c>
      <c r="P605" s="20">
        <v>120181</v>
      </c>
      <c r="R605" s="20">
        <v>496559</v>
      </c>
      <c r="T605" s="20">
        <v>0</v>
      </c>
      <c r="V605" s="29">
        <v>3694151</v>
      </c>
      <c r="X605" s="8" t="str">
        <f t="shared" si="9"/>
        <v>No</v>
      </c>
      <c r="Z605" s="21"/>
      <c r="AC605" s="28"/>
    </row>
    <row r="606" spans="1:29">
      <c r="A606" s="8" t="s">
        <v>455</v>
      </c>
      <c r="B606" s="8" t="s">
        <v>456</v>
      </c>
      <c r="C606" s="8" t="s">
        <v>58</v>
      </c>
      <c r="D606" s="185">
        <v>5171</v>
      </c>
      <c r="E606" s="188">
        <v>50171</v>
      </c>
      <c r="F606" s="8" t="s">
        <v>83</v>
      </c>
      <c r="G606" s="8" t="s">
        <v>5756</v>
      </c>
      <c r="H606" s="6">
        <v>54901</v>
      </c>
      <c r="I606" s="12">
        <v>28</v>
      </c>
      <c r="J606" s="20">
        <v>598833</v>
      </c>
      <c r="L606" s="20">
        <v>0</v>
      </c>
      <c r="N606" s="20">
        <v>0</v>
      </c>
      <c r="P606" s="20">
        <v>0</v>
      </c>
      <c r="R606" s="20">
        <v>0</v>
      </c>
      <c r="T606" s="20">
        <v>0</v>
      </c>
      <c r="V606" s="29">
        <v>598833</v>
      </c>
      <c r="X606" s="8" t="str">
        <f t="shared" si="9"/>
        <v>No</v>
      </c>
      <c r="Z606" s="21"/>
      <c r="AC606" s="28"/>
    </row>
    <row r="607" spans="1:29">
      <c r="A607" s="8" t="s">
        <v>1008</v>
      </c>
      <c r="B607" s="8" t="s">
        <v>1009</v>
      </c>
      <c r="C607" s="8" t="s">
        <v>265</v>
      </c>
      <c r="D607" s="185">
        <v>7012</v>
      </c>
      <c r="E607" s="188">
        <v>70012</v>
      </c>
      <c r="F607" s="8" t="s">
        <v>83</v>
      </c>
      <c r="G607" s="8" t="s">
        <v>84</v>
      </c>
      <c r="H607" s="6">
        <v>106494</v>
      </c>
      <c r="I607" s="12">
        <v>28</v>
      </c>
      <c r="J607" s="20">
        <v>1833877</v>
      </c>
      <c r="L607" s="20">
        <v>0</v>
      </c>
      <c r="N607" s="20">
        <v>5774</v>
      </c>
      <c r="P607" s="20">
        <v>5297</v>
      </c>
      <c r="R607" s="20">
        <v>0</v>
      </c>
      <c r="T607" s="20">
        <v>0</v>
      </c>
      <c r="V607" s="29">
        <v>1844948</v>
      </c>
      <c r="X607" s="8" t="str">
        <f t="shared" si="9"/>
        <v>No</v>
      </c>
      <c r="Z607" s="21"/>
      <c r="AC607" s="28"/>
    </row>
    <row r="608" spans="1:29">
      <c r="A608" s="8" t="s">
        <v>6139</v>
      </c>
      <c r="B608" s="8" t="s">
        <v>6140</v>
      </c>
      <c r="C608" s="8" t="s">
        <v>91</v>
      </c>
      <c r="D608" s="185">
        <v>9296</v>
      </c>
      <c r="E608" s="188">
        <v>90296</v>
      </c>
      <c r="F608" s="8" t="s">
        <v>83</v>
      </c>
      <c r="G608" s="8" t="s">
        <v>5756</v>
      </c>
      <c r="H608" s="6">
        <v>12150996</v>
      </c>
      <c r="I608" s="12">
        <v>28</v>
      </c>
      <c r="J608" s="20">
        <v>0</v>
      </c>
      <c r="L608" s="20">
        <v>0</v>
      </c>
      <c r="N608" s="20">
        <v>0</v>
      </c>
      <c r="P608" s="20">
        <v>0</v>
      </c>
      <c r="R608" s="20">
        <v>0</v>
      </c>
      <c r="T608" s="20">
        <v>0</v>
      </c>
      <c r="V608" s="29">
        <v>0</v>
      </c>
      <c r="X608" s="8" t="str">
        <f t="shared" si="9"/>
        <v>No</v>
      </c>
      <c r="Z608" s="21"/>
      <c r="AC608" s="28"/>
    </row>
    <row r="609" spans="1:29">
      <c r="A609" s="8" t="s">
        <v>633</v>
      </c>
      <c r="B609" s="8" t="s">
        <v>6557</v>
      </c>
      <c r="C609" s="8" t="s">
        <v>217</v>
      </c>
      <c r="D609" s="185">
        <v>3088</v>
      </c>
      <c r="E609" s="188">
        <v>30088</v>
      </c>
      <c r="F609" s="8" t="s">
        <v>83</v>
      </c>
      <c r="G609" s="8" t="s">
        <v>84</v>
      </c>
      <c r="H609" s="6">
        <v>109919</v>
      </c>
      <c r="I609" s="12">
        <v>27</v>
      </c>
      <c r="J609" s="20">
        <v>3274229</v>
      </c>
      <c r="L609" s="20">
        <v>0</v>
      </c>
      <c r="N609" s="20">
        <v>78423</v>
      </c>
      <c r="P609" s="20">
        <v>0</v>
      </c>
      <c r="R609" s="20">
        <v>0</v>
      </c>
      <c r="T609" s="20">
        <v>0</v>
      </c>
      <c r="V609" s="29">
        <v>3352652</v>
      </c>
      <c r="X609" s="8" t="str">
        <f t="shared" si="9"/>
        <v>No</v>
      </c>
      <c r="Z609" s="21"/>
      <c r="AC609" s="28"/>
    </row>
    <row r="610" spans="1:29">
      <c r="A610" s="8" t="s">
        <v>627</v>
      </c>
      <c r="B610" s="8" t="s">
        <v>628</v>
      </c>
      <c r="C610" s="8" t="s">
        <v>91</v>
      </c>
      <c r="D610" s="185">
        <v>9119</v>
      </c>
      <c r="E610" s="188">
        <v>90119</v>
      </c>
      <c r="F610" s="8" t="s">
        <v>83</v>
      </c>
      <c r="G610" s="8" t="s">
        <v>84</v>
      </c>
      <c r="H610" s="6">
        <v>583681</v>
      </c>
      <c r="I610" s="12">
        <v>27</v>
      </c>
      <c r="J610" s="20">
        <v>205560</v>
      </c>
      <c r="L610" s="20">
        <v>0</v>
      </c>
      <c r="N610" s="20">
        <v>0</v>
      </c>
      <c r="P610" s="20">
        <v>0</v>
      </c>
      <c r="R610" s="20">
        <v>0</v>
      </c>
      <c r="T610" s="20">
        <v>0</v>
      </c>
      <c r="V610" s="29">
        <v>205560</v>
      </c>
      <c r="X610" s="8" t="str">
        <f t="shared" si="9"/>
        <v>No</v>
      </c>
      <c r="Z610" s="21"/>
      <c r="AC610" s="28"/>
    </row>
    <row r="611" spans="1:29">
      <c r="A611" s="8" t="s">
        <v>3405</v>
      </c>
      <c r="B611" s="8" t="s">
        <v>3406</v>
      </c>
      <c r="C611" s="8" t="s">
        <v>555</v>
      </c>
      <c r="D611" s="185">
        <v>5215</v>
      </c>
      <c r="E611" s="188">
        <v>50215</v>
      </c>
      <c r="F611" s="8" t="s">
        <v>157</v>
      </c>
      <c r="G611" s="8" t="s">
        <v>5756</v>
      </c>
      <c r="H611" s="6">
        <v>68545</v>
      </c>
      <c r="I611" s="12">
        <v>27</v>
      </c>
      <c r="J611" s="20">
        <v>0</v>
      </c>
      <c r="L611" s="20">
        <v>0</v>
      </c>
      <c r="N611" s="20">
        <v>372475</v>
      </c>
      <c r="P611" s="20">
        <v>0</v>
      </c>
      <c r="R611" s="20">
        <v>0</v>
      </c>
      <c r="T611" s="20">
        <v>0</v>
      </c>
      <c r="V611" s="29">
        <v>372475</v>
      </c>
      <c r="X611" s="8" t="str">
        <f t="shared" si="9"/>
        <v>No</v>
      </c>
      <c r="Z611" s="21"/>
      <c r="AC611" s="28"/>
    </row>
    <row r="612" spans="1:29">
      <c r="A612" s="8" t="s">
        <v>518</v>
      </c>
      <c r="B612" s="8" t="s">
        <v>519</v>
      </c>
      <c r="C612" s="8" t="s">
        <v>82</v>
      </c>
      <c r="D612" s="185">
        <v>2211</v>
      </c>
      <c r="E612" s="188">
        <v>20211</v>
      </c>
      <c r="F612" s="8" t="s">
        <v>83</v>
      </c>
      <c r="G612" s="8" t="s">
        <v>5756</v>
      </c>
      <c r="H612" s="6">
        <v>296668</v>
      </c>
      <c r="I612" s="12">
        <v>27</v>
      </c>
      <c r="J612" s="20">
        <v>0</v>
      </c>
      <c r="L612" s="20">
        <v>0</v>
      </c>
      <c r="N612" s="20">
        <v>21492</v>
      </c>
      <c r="P612" s="20">
        <v>74470</v>
      </c>
      <c r="R612" s="20">
        <v>0</v>
      </c>
      <c r="T612" s="20">
        <v>65000</v>
      </c>
      <c r="V612" s="29">
        <v>160962</v>
      </c>
      <c r="X612" s="8" t="str">
        <f t="shared" si="9"/>
        <v>No</v>
      </c>
      <c r="Z612" s="21"/>
      <c r="AC612" s="28"/>
    </row>
    <row r="613" spans="1:29">
      <c r="A613" s="8" t="s">
        <v>202</v>
      </c>
      <c r="B613" s="8" t="s">
        <v>203</v>
      </c>
      <c r="C613" s="8" t="s">
        <v>150</v>
      </c>
      <c r="D613" s="185">
        <v>6096</v>
      </c>
      <c r="E613" s="188">
        <v>60096</v>
      </c>
      <c r="F613" s="8" t="s">
        <v>83</v>
      </c>
      <c r="G613" s="8" t="s">
        <v>5756</v>
      </c>
      <c r="H613" s="6">
        <v>103898</v>
      </c>
      <c r="I613" s="12">
        <v>27</v>
      </c>
      <c r="J613" s="20">
        <v>1318103</v>
      </c>
      <c r="L613" s="20">
        <v>0</v>
      </c>
      <c r="N613" s="20">
        <v>0</v>
      </c>
      <c r="P613" s="20">
        <v>0</v>
      </c>
      <c r="R613" s="20">
        <v>0</v>
      </c>
      <c r="T613" s="20">
        <v>0</v>
      </c>
      <c r="V613" s="29">
        <v>1318103</v>
      </c>
      <c r="X613" s="8" t="str">
        <f t="shared" si="9"/>
        <v>No</v>
      </c>
      <c r="Z613" s="21"/>
      <c r="AC613" s="28"/>
    </row>
    <row r="614" spans="1:29">
      <c r="A614" s="8" t="s">
        <v>272</v>
      </c>
      <c r="B614" s="8" t="s">
        <v>273</v>
      </c>
      <c r="C614" s="8" t="s">
        <v>274</v>
      </c>
      <c r="D614" s="185">
        <v>4054</v>
      </c>
      <c r="E614" s="188">
        <v>40054</v>
      </c>
      <c r="F614" s="8" t="s">
        <v>83</v>
      </c>
      <c r="G614" s="8" t="s">
        <v>5756</v>
      </c>
      <c r="H614" s="6">
        <v>120415</v>
      </c>
      <c r="I614" s="12">
        <v>27</v>
      </c>
      <c r="J614" s="20">
        <v>1862678</v>
      </c>
      <c r="L614" s="20">
        <v>72180</v>
      </c>
      <c r="N614" s="20">
        <v>0</v>
      </c>
      <c r="P614" s="20">
        <v>392592</v>
      </c>
      <c r="R614" s="20">
        <v>0</v>
      </c>
      <c r="T614" s="20">
        <v>0</v>
      </c>
      <c r="V614" s="29">
        <v>2327450</v>
      </c>
      <c r="X614" s="8" t="str">
        <f t="shared" si="9"/>
        <v>No</v>
      </c>
      <c r="Z614" s="21"/>
      <c r="AC614" s="28"/>
    </row>
    <row r="615" spans="1:29">
      <c r="A615" s="8" t="s">
        <v>5955</v>
      </c>
      <c r="B615" s="8" t="s">
        <v>117</v>
      </c>
      <c r="C615" s="8" t="s">
        <v>42</v>
      </c>
      <c r="D615" s="185" t="s">
        <v>4677</v>
      </c>
      <c r="E615" s="188" t="s">
        <v>4678</v>
      </c>
      <c r="F615" s="8" t="s">
        <v>83</v>
      </c>
      <c r="G615" s="8" t="s">
        <v>147</v>
      </c>
      <c r="H615" s="6">
        <v>0</v>
      </c>
      <c r="I615" s="12">
        <v>27</v>
      </c>
      <c r="J615" s="20">
        <v>0</v>
      </c>
      <c r="L615" s="20">
        <v>0</v>
      </c>
      <c r="N615" s="20">
        <v>402156</v>
      </c>
      <c r="P615" s="20">
        <v>0</v>
      </c>
      <c r="R615" s="20">
        <v>0</v>
      </c>
      <c r="T615" s="20">
        <v>0</v>
      </c>
      <c r="V615" s="29">
        <v>402156</v>
      </c>
      <c r="X615" s="8" t="str">
        <f t="shared" si="9"/>
        <v>No</v>
      </c>
      <c r="Z615" s="21"/>
      <c r="AC615" s="28"/>
    </row>
    <row r="616" spans="1:29">
      <c r="A616" s="8" t="s">
        <v>2419</v>
      </c>
      <c r="B616" s="8" t="s">
        <v>2420</v>
      </c>
      <c r="C616" s="8" t="s">
        <v>46</v>
      </c>
      <c r="D616" s="185" t="s">
        <v>2421</v>
      </c>
      <c r="E616" s="188" t="s">
        <v>2422</v>
      </c>
      <c r="F616" s="8" t="s">
        <v>88</v>
      </c>
      <c r="G616" s="8" t="s">
        <v>147</v>
      </c>
      <c r="H616" s="6">
        <v>0</v>
      </c>
      <c r="I616" s="12">
        <v>27</v>
      </c>
      <c r="J616" s="20">
        <v>0</v>
      </c>
      <c r="L616" s="20">
        <v>0</v>
      </c>
      <c r="N616" s="20">
        <v>508132</v>
      </c>
      <c r="P616" s="20">
        <v>0</v>
      </c>
      <c r="R616" s="20">
        <v>0</v>
      </c>
      <c r="T616" s="20">
        <v>0</v>
      </c>
      <c r="V616" s="29">
        <v>508132</v>
      </c>
      <c r="X616" s="8" t="str">
        <f t="shared" si="9"/>
        <v>No</v>
      </c>
      <c r="Z616" s="21"/>
      <c r="AC616" s="28"/>
    </row>
    <row r="617" spans="1:29">
      <c r="A617" s="8" t="s">
        <v>6558</v>
      </c>
      <c r="B617" s="8" t="s">
        <v>467</v>
      </c>
      <c r="C617" s="8" t="s">
        <v>82</v>
      </c>
      <c r="D617" s="185">
        <v>2197</v>
      </c>
      <c r="E617" s="188">
        <v>20197</v>
      </c>
      <c r="F617" s="8" t="s">
        <v>157</v>
      </c>
      <c r="G617" s="8" t="s">
        <v>5756</v>
      </c>
      <c r="H617" s="6">
        <v>18351295</v>
      </c>
      <c r="I617" s="12">
        <v>27</v>
      </c>
      <c r="J617" s="20">
        <v>0</v>
      </c>
      <c r="L617" s="20">
        <v>0</v>
      </c>
      <c r="N617" s="20">
        <v>0</v>
      </c>
      <c r="P617" s="20">
        <v>703147</v>
      </c>
      <c r="R617" s="20">
        <v>204520</v>
      </c>
      <c r="T617" s="20">
        <v>0</v>
      </c>
      <c r="V617" s="29">
        <v>907667</v>
      </c>
      <c r="X617" s="8" t="str">
        <f t="shared" si="9"/>
        <v>No</v>
      </c>
      <c r="Z617" s="21"/>
      <c r="AC617" s="28"/>
    </row>
    <row r="618" spans="1:29">
      <c r="A618" s="8" t="s">
        <v>548</v>
      </c>
      <c r="B618" s="8" t="s">
        <v>549</v>
      </c>
      <c r="C618" s="8" t="s">
        <v>265</v>
      </c>
      <c r="D618" s="185">
        <v>7013</v>
      </c>
      <c r="E618" s="188">
        <v>70013</v>
      </c>
      <c r="F618" s="8" t="s">
        <v>88</v>
      </c>
      <c r="G618" s="8" t="s">
        <v>5756</v>
      </c>
      <c r="H618" s="6">
        <v>113418</v>
      </c>
      <c r="I618" s="12">
        <v>27</v>
      </c>
      <c r="J618" s="20">
        <v>1883340</v>
      </c>
      <c r="L618" s="20">
        <v>41539</v>
      </c>
      <c r="N618" s="20">
        <v>0</v>
      </c>
      <c r="P618" s="20">
        <v>67709</v>
      </c>
      <c r="R618" s="20">
        <v>0</v>
      </c>
      <c r="T618" s="20">
        <v>0</v>
      </c>
      <c r="V618" s="29">
        <v>1992588</v>
      </c>
      <c r="X618" s="8" t="str">
        <f t="shared" si="9"/>
        <v>No</v>
      </c>
      <c r="Z618" s="21"/>
      <c r="AC618" s="28"/>
    </row>
    <row r="619" spans="1:29">
      <c r="A619" s="8" t="s">
        <v>6556</v>
      </c>
      <c r="B619" s="8" t="s">
        <v>2769</v>
      </c>
      <c r="C619" s="8" t="s">
        <v>132</v>
      </c>
      <c r="D619" s="185">
        <v>5209</v>
      </c>
      <c r="E619" s="188">
        <v>50209</v>
      </c>
      <c r="F619" s="8" t="s">
        <v>88</v>
      </c>
      <c r="G619" s="8" t="s">
        <v>5756</v>
      </c>
      <c r="H619" s="6">
        <v>1487483</v>
      </c>
      <c r="I619" s="12">
        <v>27</v>
      </c>
      <c r="J619" s="20">
        <v>126498</v>
      </c>
      <c r="L619" s="20">
        <v>0</v>
      </c>
      <c r="N619" s="20">
        <v>0</v>
      </c>
      <c r="P619" s="20">
        <v>0</v>
      </c>
      <c r="R619" s="20">
        <v>597680</v>
      </c>
      <c r="T619" s="20">
        <v>0</v>
      </c>
      <c r="V619" s="29">
        <v>724178</v>
      </c>
      <c r="X619" s="8" t="str">
        <f t="shared" si="9"/>
        <v>No</v>
      </c>
      <c r="Z619" s="21"/>
      <c r="AC619" s="28"/>
    </row>
    <row r="620" spans="1:29">
      <c r="A620" s="8" t="s">
        <v>2586</v>
      </c>
      <c r="B620" s="8" t="s">
        <v>2587</v>
      </c>
      <c r="C620" s="8" t="s">
        <v>466</v>
      </c>
      <c r="D620" s="185" t="s">
        <v>2588</v>
      </c>
      <c r="E620" s="188" t="s">
        <v>2589</v>
      </c>
      <c r="F620" s="8" t="s">
        <v>83</v>
      </c>
      <c r="G620" s="8" t="s">
        <v>147</v>
      </c>
      <c r="H620" s="6">
        <v>0</v>
      </c>
      <c r="I620" s="12">
        <v>27</v>
      </c>
      <c r="J620" s="20">
        <v>274485</v>
      </c>
      <c r="L620" s="20">
        <v>0</v>
      </c>
      <c r="N620" s="20">
        <v>576370</v>
      </c>
      <c r="P620" s="20">
        <v>0</v>
      </c>
      <c r="R620" s="20">
        <v>0</v>
      </c>
      <c r="T620" s="20">
        <v>0</v>
      </c>
      <c r="V620" s="29">
        <v>850855</v>
      </c>
      <c r="X620" s="8" t="str">
        <f t="shared" si="9"/>
        <v>No</v>
      </c>
      <c r="Z620" s="21"/>
      <c r="AC620" s="28"/>
    </row>
    <row r="621" spans="1:29">
      <c r="A621" s="8" t="s">
        <v>604</v>
      </c>
      <c r="B621" s="8" t="s">
        <v>6419</v>
      </c>
      <c r="C621" s="8" t="s">
        <v>420</v>
      </c>
      <c r="D621" s="185" t="s">
        <v>605</v>
      </c>
      <c r="E621" s="188" t="s">
        <v>606</v>
      </c>
      <c r="F621" s="8" t="s">
        <v>88</v>
      </c>
      <c r="G621" s="8" t="s">
        <v>147</v>
      </c>
      <c r="H621" s="6">
        <v>0</v>
      </c>
      <c r="I621" s="12">
        <v>27</v>
      </c>
      <c r="J621" s="20">
        <v>99000</v>
      </c>
      <c r="L621" s="20">
        <v>0</v>
      </c>
      <c r="N621" s="20">
        <v>1146043</v>
      </c>
      <c r="P621" s="20">
        <v>46408</v>
      </c>
      <c r="R621" s="20">
        <v>0</v>
      </c>
      <c r="T621" s="20">
        <v>0</v>
      </c>
      <c r="V621" s="29">
        <v>1291451</v>
      </c>
      <c r="X621" s="8" t="str">
        <f t="shared" si="9"/>
        <v>No</v>
      </c>
      <c r="Z621" s="21"/>
      <c r="AC621" s="28"/>
    </row>
    <row r="622" spans="1:29">
      <c r="A622" s="8" t="s">
        <v>2819</v>
      </c>
      <c r="B622" s="8" t="s">
        <v>2820</v>
      </c>
      <c r="C622" s="8" t="s">
        <v>210</v>
      </c>
      <c r="D622" s="185" t="s">
        <v>2821</v>
      </c>
      <c r="E622" s="188" t="s">
        <v>2822</v>
      </c>
      <c r="F622" s="8" t="s">
        <v>83</v>
      </c>
      <c r="G622" s="8" t="s">
        <v>147</v>
      </c>
      <c r="H622" s="6">
        <v>0</v>
      </c>
      <c r="I622" s="12">
        <v>27</v>
      </c>
      <c r="J622" s="20">
        <v>0</v>
      </c>
      <c r="L622" s="20">
        <v>0</v>
      </c>
      <c r="N622" s="20">
        <v>1589392</v>
      </c>
      <c r="P622" s="20">
        <v>0</v>
      </c>
      <c r="R622" s="20">
        <v>0</v>
      </c>
      <c r="T622" s="20">
        <v>0</v>
      </c>
      <c r="V622" s="29">
        <v>1589392</v>
      </c>
      <c r="X622" s="8" t="str">
        <f t="shared" si="9"/>
        <v>No</v>
      </c>
      <c r="Z622" s="21"/>
      <c r="AC622" s="28"/>
    </row>
    <row r="623" spans="1:29">
      <c r="A623" s="8" t="s">
        <v>576</v>
      </c>
      <c r="B623" s="8" t="s">
        <v>577</v>
      </c>
      <c r="C623" s="8" t="s">
        <v>73</v>
      </c>
      <c r="D623" s="185">
        <v>6049</v>
      </c>
      <c r="E623" s="188">
        <v>60049</v>
      </c>
      <c r="F623" s="8" t="s">
        <v>83</v>
      </c>
      <c r="G623" s="8" t="s">
        <v>5756</v>
      </c>
      <c r="H623" s="6">
        <v>128600</v>
      </c>
      <c r="I623" s="12">
        <v>27</v>
      </c>
      <c r="J623" s="20">
        <v>1944338</v>
      </c>
      <c r="L623" s="20">
        <v>34874</v>
      </c>
      <c r="N623" s="20">
        <v>0</v>
      </c>
      <c r="P623" s="20">
        <v>0</v>
      </c>
      <c r="R623" s="20">
        <v>0</v>
      </c>
      <c r="T623" s="20">
        <v>0</v>
      </c>
      <c r="V623" s="29">
        <v>1979212</v>
      </c>
      <c r="X623" s="8" t="str">
        <f t="shared" si="9"/>
        <v>No</v>
      </c>
      <c r="Z623" s="21"/>
      <c r="AC623" s="28"/>
    </row>
    <row r="624" spans="1:29">
      <c r="A624" s="8" t="s">
        <v>2704</v>
      </c>
      <c r="B624" s="8" t="s">
        <v>2705</v>
      </c>
      <c r="C624" s="8" t="s">
        <v>235</v>
      </c>
      <c r="D624" s="185">
        <v>4214</v>
      </c>
      <c r="E624" s="188">
        <v>40214</v>
      </c>
      <c r="F624" s="8" t="s">
        <v>83</v>
      </c>
      <c r="G624" s="8" t="s">
        <v>5756</v>
      </c>
      <c r="H624" s="6">
        <v>214881</v>
      </c>
      <c r="I624" s="12">
        <v>27</v>
      </c>
      <c r="J624" s="20">
        <v>0</v>
      </c>
      <c r="L624" s="20">
        <v>0</v>
      </c>
      <c r="N624" s="20">
        <v>210296</v>
      </c>
      <c r="P624" s="20">
        <v>94544</v>
      </c>
      <c r="R624" s="20">
        <v>0</v>
      </c>
      <c r="T624" s="20">
        <v>0</v>
      </c>
      <c r="V624" s="29">
        <v>304840</v>
      </c>
      <c r="X624" s="8" t="str">
        <f t="shared" si="9"/>
        <v>No</v>
      </c>
      <c r="Z624" s="21"/>
      <c r="AC624" s="28"/>
    </row>
    <row r="625" spans="1:29">
      <c r="A625" s="8" t="s">
        <v>569</v>
      </c>
      <c r="B625" s="8" t="s">
        <v>570</v>
      </c>
      <c r="C625" s="8" t="s">
        <v>50</v>
      </c>
      <c r="D625" s="185">
        <v>4044</v>
      </c>
      <c r="E625" s="188">
        <v>40044</v>
      </c>
      <c r="F625" s="8" t="s">
        <v>83</v>
      </c>
      <c r="G625" s="8" t="s">
        <v>84</v>
      </c>
      <c r="H625" s="6">
        <v>263907</v>
      </c>
      <c r="I625" s="12">
        <v>27</v>
      </c>
      <c r="J625" s="20">
        <v>2389000</v>
      </c>
      <c r="L625" s="20">
        <v>0</v>
      </c>
      <c r="N625" s="20">
        <v>0</v>
      </c>
      <c r="P625" s="20">
        <v>209310</v>
      </c>
      <c r="R625" s="20">
        <v>0</v>
      </c>
      <c r="T625" s="20">
        <v>0</v>
      </c>
      <c r="V625" s="29">
        <v>2598310</v>
      </c>
      <c r="X625" s="8" t="str">
        <f t="shared" si="9"/>
        <v>No</v>
      </c>
      <c r="Z625" s="21"/>
      <c r="AC625" s="28"/>
    </row>
    <row r="626" spans="1:29">
      <c r="A626" s="8" t="s">
        <v>4714</v>
      </c>
      <c r="B626" s="8" t="s">
        <v>4715</v>
      </c>
      <c r="C626" s="8" t="s">
        <v>79</v>
      </c>
      <c r="D626" s="185" t="s">
        <v>4716</v>
      </c>
      <c r="E626" s="188">
        <v>91092</v>
      </c>
      <c r="F626" s="8" t="s">
        <v>88</v>
      </c>
      <c r="G626" s="8" t="s">
        <v>84</v>
      </c>
      <c r="H626" s="6">
        <v>210000</v>
      </c>
      <c r="I626" s="12">
        <v>27</v>
      </c>
      <c r="J626" s="20">
        <v>1057651</v>
      </c>
      <c r="L626" s="20">
        <v>0</v>
      </c>
      <c r="N626" s="20">
        <v>1855355</v>
      </c>
      <c r="P626" s="20">
        <v>171117</v>
      </c>
      <c r="R626" s="20">
        <v>57825</v>
      </c>
      <c r="T626" s="20">
        <v>41161</v>
      </c>
      <c r="V626" s="29">
        <v>3183109</v>
      </c>
      <c r="X626" s="8" t="str">
        <f t="shared" si="9"/>
        <v>No</v>
      </c>
      <c r="Z626" s="21"/>
      <c r="AC626" s="28"/>
    </row>
    <row r="627" spans="1:29">
      <c r="A627" s="8" t="s">
        <v>5109</v>
      </c>
      <c r="B627" s="8" t="s">
        <v>5110</v>
      </c>
      <c r="C627" s="8" t="s">
        <v>288</v>
      </c>
      <c r="D627" s="185">
        <v>3055</v>
      </c>
      <c r="E627" s="188">
        <v>30055</v>
      </c>
      <c r="F627" s="8" t="s">
        <v>83</v>
      </c>
      <c r="G627" s="8" t="s">
        <v>5756</v>
      </c>
      <c r="H627" s="6">
        <v>387550</v>
      </c>
      <c r="I627" s="12">
        <v>27</v>
      </c>
      <c r="J627" s="20">
        <v>154123</v>
      </c>
      <c r="L627" s="20">
        <v>0</v>
      </c>
      <c r="N627" s="20">
        <v>0</v>
      </c>
      <c r="P627" s="20">
        <v>33896</v>
      </c>
      <c r="R627" s="20">
        <v>0</v>
      </c>
      <c r="T627" s="20">
        <v>0</v>
      </c>
      <c r="V627" s="29">
        <v>188019</v>
      </c>
      <c r="X627" s="8" t="str">
        <f t="shared" si="9"/>
        <v>No</v>
      </c>
      <c r="Z627" s="21"/>
      <c r="AC627" s="28"/>
    </row>
    <row r="628" spans="1:29">
      <c r="A628" s="8" t="s">
        <v>560</v>
      </c>
      <c r="B628" s="8" t="s">
        <v>561</v>
      </c>
      <c r="C628" s="8" t="s">
        <v>235</v>
      </c>
      <c r="D628" s="185">
        <v>4225</v>
      </c>
      <c r="E628" s="188">
        <v>40225</v>
      </c>
      <c r="F628" s="8" t="s">
        <v>88</v>
      </c>
      <c r="G628" s="8" t="s">
        <v>5756</v>
      </c>
      <c r="H628" s="6">
        <v>119911</v>
      </c>
      <c r="I628" s="12">
        <v>27</v>
      </c>
      <c r="J628" s="20">
        <v>463462</v>
      </c>
      <c r="L628" s="20">
        <v>0</v>
      </c>
      <c r="N628" s="20">
        <v>78233</v>
      </c>
      <c r="P628" s="20">
        <v>259455</v>
      </c>
      <c r="R628" s="20">
        <v>0</v>
      </c>
      <c r="T628" s="20">
        <v>149879</v>
      </c>
      <c r="V628" s="29">
        <v>951029</v>
      </c>
      <c r="X628" s="8" t="str">
        <f t="shared" si="9"/>
        <v>No</v>
      </c>
      <c r="Z628" s="21"/>
      <c r="AC628" s="28"/>
    </row>
    <row r="629" spans="1:29">
      <c r="A629" s="8" t="s">
        <v>6152</v>
      </c>
      <c r="B629" s="8" t="s">
        <v>6153</v>
      </c>
      <c r="C629" s="8" t="s">
        <v>91</v>
      </c>
      <c r="E629" s="188">
        <v>90287</v>
      </c>
      <c r="F629" s="8" t="s">
        <v>88</v>
      </c>
      <c r="G629" s="8" t="s">
        <v>5756</v>
      </c>
      <c r="H629" s="6">
        <v>12150996</v>
      </c>
      <c r="I629" s="12">
        <v>27</v>
      </c>
      <c r="J629" s="20">
        <v>0</v>
      </c>
      <c r="L629" s="20">
        <v>0</v>
      </c>
      <c r="N629" s="20">
        <v>0</v>
      </c>
      <c r="P629" s="20">
        <v>0</v>
      </c>
      <c r="R629" s="20">
        <v>0</v>
      </c>
      <c r="T629" s="20">
        <v>0</v>
      </c>
      <c r="V629" s="29">
        <v>0</v>
      </c>
      <c r="X629" s="8" t="str">
        <f t="shared" si="9"/>
        <v>No</v>
      </c>
      <c r="Z629" s="21"/>
      <c r="AC629" s="28"/>
    </row>
    <row r="630" spans="1:29">
      <c r="A630" s="8" t="s">
        <v>1347</v>
      </c>
      <c r="B630" s="8" t="s">
        <v>167</v>
      </c>
      <c r="C630" s="8" t="s">
        <v>160</v>
      </c>
      <c r="D630" s="185">
        <v>1069</v>
      </c>
      <c r="E630" s="188">
        <v>10069</v>
      </c>
      <c r="F630" s="8" t="s">
        <v>157</v>
      </c>
      <c r="G630" s="8" t="s">
        <v>5756</v>
      </c>
      <c r="H630" s="6">
        <v>203914</v>
      </c>
      <c r="I630" s="12">
        <v>27</v>
      </c>
      <c r="J630" s="20">
        <v>54476</v>
      </c>
      <c r="L630" s="20">
        <v>0</v>
      </c>
      <c r="N630" s="20">
        <v>259801</v>
      </c>
      <c r="P630" s="20">
        <v>94211</v>
      </c>
      <c r="R630" s="20">
        <v>0</v>
      </c>
      <c r="T630" s="20">
        <v>14096</v>
      </c>
      <c r="V630" s="29">
        <v>422584</v>
      </c>
      <c r="X630" s="8" t="str">
        <f t="shared" si="9"/>
        <v>No</v>
      </c>
      <c r="Z630" s="21"/>
      <c r="AC630" s="28"/>
    </row>
    <row r="631" spans="1:29">
      <c r="A631" s="8" t="s">
        <v>1741</v>
      </c>
      <c r="B631" s="8" t="s">
        <v>1742</v>
      </c>
      <c r="C631" s="8" t="s">
        <v>648</v>
      </c>
      <c r="D631" s="185" t="s">
        <v>1743</v>
      </c>
      <c r="E631" s="188" t="s">
        <v>1744</v>
      </c>
      <c r="F631" s="8" t="s">
        <v>157</v>
      </c>
      <c r="G631" s="8" t="s">
        <v>147</v>
      </c>
      <c r="H631" s="6">
        <v>0</v>
      </c>
      <c r="I631" s="12">
        <v>27</v>
      </c>
      <c r="J631" s="20">
        <v>270984</v>
      </c>
      <c r="L631" s="20">
        <v>827</v>
      </c>
      <c r="N631" s="20">
        <v>900822</v>
      </c>
      <c r="P631" s="20">
        <v>0</v>
      </c>
      <c r="R631" s="20">
        <v>0</v>
      </c>
      <c r="T631" s="20">
        <v>6888</v>
      </c>
      <c r="V631" s="29">
        <v>1179521</v>
      </c>
      <c r="X631" s="8" t="str">
        <f t="shared" si="9"/>
        <v>No</v>
      </c>
      <c r="Z631" s="21"/>
      <c r="AC631" s="28"/>
    </row>
    <row r="632" spans="1:29">
      <c r="A632" s="8" t="s">
        <v>1603</v>
      </c>
      <c r="B632" s="8" t="s">
        <v>1604</v>
      </c>
      <c r="C632" s="8" t="s">
        <v>178</v>
      </c>
      <c r="D632" s="185" t="s">
        <v>1605</v>
      </c>
      <c r="E632" s="188" t="s">
        <v>1606</v>
      </c>
      <c r="F632" s="8" t="s">
        <v>88</v>
      </c>
      <c r="G632" s="8" t="s">
        <v>147</v>
      </c>
      <c r="H632" s="6">
        <v>0</v>
      </c>
      <c r="I632" s="12">
        <v>26</v>
      </c>
      <c r="J632" s="20">
        <v>0</v>
      </c>
      <c r="L632" s="20">
        <v>0</v>
      </c>
      <c r="N632" s="20">
        <v>461118</v>
      </c>
      <c r="P632" s="20">
        <v>0</v>
      </c>
      <c r="R632" s="20">
        <v>0</v>
      </c>
      <c r="T632" s="20">
        <v>0</v>
      </c>
      <c r="V632" s="29">
        <v>461118</v>
      </c>
      <c r="X632" s="8" t="str">
        <f t="shared" si="9"/>
        <v>No</v>
      </c>
      <c r="Z632" s="21"/>
      <c r="AC632" s="28"/>
    </row>
    <row r="633" spans="1:29">
      <c r="A633" s="8" t="s">
        <v>2619</v>
      </c>
      <c r="B633" s="8" t="s">
        <v>2284</v>
      </c>
      <c r="C633" s="8" t="s">
        <v>466</v>
      </c>
      <c r="D633" s="185" t="s">
        <v>2620</v>
      </c>
      <c r="E633" s="188" t="s">
        <v>2621</v>
      </c>
      <c r="F633" s="8" t="s">
        <v>83</v>
      </c>
      <c r="G633" s="8" t="s">
        <v>147</v>
      </c>
      <c r="H633" s="6">
        <v>0</v>
      </c>
      <c r="I633" s="12">
        <v>26</v>
      </c>
      <c r="J633" s="20">
        <v>150317</v>
      </c>
      <c r="L633" s="20">
        <v>0</v>
      </c>
      <c r="N633" s="20">
        <v>635000</v>
      </c>
      <c r="P633" s="20">
        <v>0</v>
      </c>
      <c r="R633" s="20">
        <v>0</v>
      </c>
      <c r="T633" s="20">
        <v>0</v>
      </c>
      <c r="V633" s="29">
        <v>785317</v>
      </c>
      <c r="X633" s="8" t="str">
        <f t="shared" si="9"/>
        <v>No</v>
      </c>
      <c r="Z633" s="21"/>
      <c r="AC633" s="28"/>
    </row>
    <row r="634" spans="1:29">
      <c r="A634" s="8" t="s">
        <v>5557</v>
      </c>
      <c r="B634" s="8" t="s">
        <v>5558</v>
      </c>
      <c r="C634" s="8" t="s">
        <v>132</v>
      </c>
      <c r="D634" s="185" t="s">
        <v>5559</v>
      </c>
      <c r="E634" s="188" t="s">
        <v>5560</v>
      </c>
      <c r="F634" s="8" t="s">
        <v>157</v>
      </c>
      <c r="G634" s="8" t="s">
        <v>147</v>
      </c>
      <c r="H634" s="6">
        <v>0</v>
      </c>
      <c r="I634" s="12">
        <v>26</v>
      </c>
      <c r="J634" s="20">
        <v>161440</v>
      </c>
      <c r="L634" s="20">
        <v>0</v>
      </c>
      <c r="N634" s="20">
        <v>519946</v>
      </c>
      <c r="P634" s="20">
        <v>0</v>
      </c>
      <c r="R634" s="20">
        <v>0</v>
      </c>
      <c r="T634" s="20">
        <v>0</v>
      </c>
      <c r="V634" s="29">
        <v>681386</v>
      </c>
      <c r="X634" s="8" t="str">
        <f t="shared" si="9"/>
        <v>No</v>
      </c>
      <c r="Z634" s="21"/>
      <c r="AC634" s="28"/>
    </row>
    <row r="635" spans="1:29">
      <c r="A635" s="8" t="s">
        <v>2696</v>
      </c>
      <c r="B635" s="8" t="s">
        <v>2697</v>
      </c>
      <c r="C635" s="8" t="s">
        <v>42</v>
      </c>
      <c r="D635" s="185">
        <v>2177</v>
      </c>
      <c r="E635" s="188">
        <v>20177</v>
      </c>
      <c r="F635" s="8" t="s">
        <v>113</v>
      </c>
      <c r="G635" s="8" t="s">
        <v>84</v>
      </c>
      <c r="H635" s="6">
        <v>18351295</v>
      </c>
      <c r="I635" s="12">
        <v>26</v>
      </c>
      <c r="J635" s="20">
        <v>2333266</v>
      </c>
      <c r="L635" s="20">
        <v>0</v>
      </c>
      <c r="N635" s="20">
        <v>0</v>
      </c>
      <c r="P635" s="20">
        <v>0</v>
      </c>
      <c r="R635" s="20">
        <v>219942</v>
      </c>
      <c r="T635" s="20">
        <v>0</v>
      </c>
      <c r="V635" s="29">
        <v>2553208</v>
      </c>
      <c r="X635" s="8" t="str">
        <f t="shared" si="9"/>
        <v>No</v>
      </c>
      <c r="Z635" s="21"/>
      <c r="AC635" s="28"/>
    </row>
    <row r="636" spans="1:29">
      <c r="A636" s="8" t="s">
        <v>2803</v>
      </c>
      <c r="B636" s="8" t="s">
        <v>2804</v>
      </c>
      <c r="C636" s="8" t="s">
        <v>210</v>
      </c>
      <c r="D636" s="185" t="s">
        <v>2805</v>
      </c>
      <c r="E636" s="188" t="s">
        <v>2806</v>
      </c>
      <c r="F636" s="8" t="s">
        <v>214</v>
      </c>
      <c r="G636" s="8" t="s">
        <v>147</v>
      </c>
      <c r="H636" s="6">
        <v>0</v>
      </c>
      <c r="I636" s="12">
        <v>26</v>
      </c>
      <c r="J636" s="20">
        <v>0</v>
      </c>
      <c r="L636" s="20">
        <v>0</v>
      </c>
      <c r="N636" s="20">
        <v>1132758</v>
      </c>
      <c r="P636" s="20">
        <v>0</v>
      </c>
      <c r="R636" s="20">
        <v>0</v>
      </c>
      <c r="T636" s="20">
        <v>0</v>
      </c>
      <c r="V636" s="29">
        <v>1132758</v>
      </c>
      <c r="X636" s="8" t="str">
        <f t="shared" si="9"/>
        <v>No</v>
      </c>
      <c r="Z636" s="21"/>
      <c r="AC636" s="28"/>
    </row>
    <row r="637" spans="1:29">
      <c r="A637" s="8" t="s">
        <v>3621</v>
      </c>
      <c r="B637" s="8" t="s">
        <v>3622</v>
      </c>
      <c r="C637" s="8" t="s">
        <v>120</v>
      </c>
      <c r="D637" s="185">
        <v>6012</v>
      </c>
      <c r="E637" s="188">
        <v>60012</v>
      </c>
      <c r="F637" s="8" t="s">
        <v>83</v>
      </c>
      <c r="G637" s="8" t="s">
        <v>84</v>
      </c>
      <c r="H637" s="6">
        <v>172378</v>
      </c>
      <c r="I637" s="12">
        <v>26</v>
      </c>
      <c r="J637" s="20">
        <v>3016686</v>
      </c>
      <c r="L637" s="20">
        <v>0</v>
      </c>
      <c r="N637" s="20">
        <v>0</v>
      </c>
      <c r="P637" s="20">
        <v>129128</v>
      </c>
      <c r="R637" s="20">
        <v>0</v>
      </c>
      <c r="T637" s="20">
        <v>0</v>
      </c>
      <c r="V637" s="29">
        <v>3145814</v>
      </c>
      <c r="X637" s="8" t="str">
        <f t="shared" si="9"/>
        <v>No</v>
      </c>
      <c r="Z637" s="21"/>
      <c r="AC637" s="28"/>
    </row>
    <row r="638" spans="1:29">
      <c r="A638" s="8" t="s">
        <v>692</v>
      </c>
      <c r="B638" s="8" t="s">
        <v>693</v>
      </c>
      <c r="C638" s="8" t="s">
        <v>274</v>
      </c>
      <c r="D638" s="185">
        <v>4092</v>
      </c>
      <c r="E638" s="188">
        <v>40092</v>
      </c>
      <c r="F638" s="8" t="s">
        <v>83</v>
      </c>
      <c r="G638" s="8" t="s">
        <v>5756</v>
      </c>
      <c r="H638" s="6">
        <v>158655</v>
      </c>
      <c r="I638" s="12">
        <v>26</v>
      </c>
      <c r="J638" s="20">
        <v>4260550</v>
      </c>
      <c r="L638" s="20">
        <v>85626</v>
      </c>
      <c r="N638" s="20">
        <v>0</v>
      </c>
      <c r="P638" s="20">
        <v>349965</v>
      </c>
      <c r="R638" s="20">
        <v>0</v>
      </c>
      <c r="T638" s="20">
        <v>0</v>
      </c>
      <c r="V638" s="29">
        <v>4696141</v>
      </c>
      <c r="X638" s="8" t="str">
        <f t="shared" si="9"/>
        <v>No</v>
      </c>
      <c r="Z638" s="21"/>
      <c r="AC638" s="28"/>
    </row>
    <row r="639" spans="1:29">
      <c r="A639" s="8" t="s">
        <v>1418</v>
      </c>
      <c r="B639" s="8" t="s">
        <v>1419</v>
      </c>
      <c r="C639" s="8" t="s">
        <v>150</v>
      </c>
      <c r="D639" s="185" t="s">
        <v>1420</v>
      </c>
      <c r="E639" s="188" t="s">
        <v>1421</v>
      </c>
      <c r="F639" s="8" t="s">
        <v>157</v>
      </c>
      <c r="G639" s="8" t="s">
        <v>147</v>
      </c>
      <c r="H639" s="6">
        <v>0</v>
      </c>
      <c r="I639" s="12">
        <v>26</v>
      </c>
      <c r="J639" s="20">
        <v>148954</v>
      </c>
      <c r="L639" s="20">
        <v>0</v>
      </c>
      <c r="N639" s="20">
        <v>406724</v>
      </c>
      <c r="P639" s="20">
        <v>0</v>
      </c>
      <c r="R639" s="20">
        <v>0</v>
      </c>
      <c r="T639" s="20">
        <v>0</v>
      </c>
      <c r="V639" s="29">
        <v>555678</v>
      </c>
      <c r="X639" s="8" t="str">
        <f t="shared" si="9"/>
        <v>No</v>
      </c>
      <c r="Z639" s="21"/>
      <c r="AC639" s="28"/>
    </row>
    <row r="640" spans="1:29">
      <c r="A640" s="8" t="s">
        <v>261</v>
      </c>
      <c r="B640" s="8" t="s">
        <v>262</v>
      </c>
      <c r="C640" s="8" t="s">
        <v>91</v>
      </c>
      <c r="D640" s="185">
        <v>9226</v>
      </c>
      <c r="E640" s="188">
        <v>90226</v>
      </c>
      <c r="F640" s="8" t="s">
        <v>88</v>
      </c>
      <c r="G640" s="8" t="s">
        <v>84</v>
      </c>
      <c r="H640" s="6">
        <v>107672</v>
      </c>
      <c r="I640" s="12">
        <v>26</v>
      </c>
      <c r="J640" s="20">
        <v>2609924</v>
      </c>
      <c r="L640" s="20">
        <v>0</v>
      </c>
      <c r="N640" s="20">
        <v>280178</v>
      </c>
      <c r="P640" s="20">
        <v>0</v>
      </c>
      <c r="R640" s="20">
        <v>0</v>
      </c>
      <c r="T640" s="20">
        <v>0</v>
      </c>
      <c r="V640" s="29">
        <v>2890102</v>
      </c>
      <c r="X640" s="8" t="str">
        <f t="shared" si="9"/>
        <v>No</v>
      </c>
      <c r="Z640" s="21"/>
      <c r="AC640" s="28"/>
    </row>
    <row r="641" spans="1:29">
      <c r="A641" s="8" t="s">
        <v>399</v>
      </c>
      <c r="B641" s="8" t="s">
        <v>400</v>
      </c>
      <c r="C641" s="8" t="s">
        <v>163</v>
      </c>
      <c r="D641" s="185" t="s">
        <v>401</v>
      </c>
      <c r="E641" s="188" t="s">
        <v>402</v>
      </c>
      <c r="F641" s="8" t="s">
        <v>88</v>
      </c>
      <c r="G641" s="8" t="s">
        <v>147</v>
      </c>
      <c r="H641" s="6">
        <v>0</v>
      </c>
      <c r="I641" s="12">
        <v>26</v>
      </c>
      <c r="J641" s="20">
        <v>0</v>
      </c>
      <c r="L641" s="20">
        <v>465193</v>
      </c>
      <c r="N641" s="20">
        <v>1070780</v>
      </c>
      <c r="P641" s="20">
        <v>80942</v>
      </c>
      <c r="R641" s="20">
        <v>0</v>
      </c>
      <c r="T641" s="20">
        <v>0</v>
      </c>
      <c r="V641" s="29">
        <v>1616915</v>
      </c>
      <c r="X641" s="8" t="str">
        <f t="shared" si="9"/>
        <v>No</v>
      </c>
      <c r="Z641" s="21"/>
      <c r="AC641" s="28"/>
    </row>
    <row r="642" spans="1:29">
      <c r="A642" s="8" t="s">
        <v>263</v>
      </c>
      <c r="B642" s="8" t="s">
        <v>264</v>
      </c>
      <c r="C642" s="8" t="s">
        <v>265</v>
      </c>
      <c r="D642" s="185">
        <v>7045</v>
      </c>
      <c r="E642" s="188">
        <v>70045</v>
      </c>
      <c r="F642" s="8" t="s">
        <v>83</v>
      </c>
      <c r="G642" s="8" t="s">
        <v>84</v>
      </c>
      <c r="H642" s="6">
        <v>106621</v>
      </c>
      <c r="I642" s="12">
        <v>26</v>
      </c>
      <c r="J642" s="20">
        <v>0</v>
      </c>
      <c r="L642" s="20">
        <v>0</v>
      </c>
      <c r="N642" s="20">
        <v>0</v>
      </c>
      <c r="P642" s="20">
        <v>0</v>
      </c>
      <c r="R642" s="20">
        <v>0</v>
      </c>
      <c r="T642" s="20">
        <v>0</v>
      </c>
      <c r="V642" s="29">
        <v>0</v>
      </c>
      <c r="X642" s="8" t="str">
        <f t="shared" si="9"/>
        <v>No</v>
      </c>
      <c r="Z642" s="21"/>
      <c r="AC642" s="28"/>
    </row>
    <row r="643" spans="1:29">
      <c r="A643" s="8" t="s">
        <v>1374</v>
      </c>
      <c r="B643" s="8" t="s">
        <v>119</v>
      </c>
      <c r="C643" s="8" t="s">
        <v>120</v>
      </c>
      <c r="D643" s="185">
        <v>6108</v>
      </c>
      <c r="E643" s="188">
        <v>60108</v>
      </c>
      <c r="F643" s="8" t="s">
        <v>83</v>
      </c>
      <c r="G643" s="8" t="s">
        <v>5756</v>
      </c>
      <c r="H643" s="6">
        <v>4944332</v>
      </c>
      <c r="I643" s="12">
        <v>26</v>
      </c>
      <c r="J643" s="20">
        <v>2435227</v>
      </c>
      <c r="L643" s="20">
        <v>0</v>
      </c>
      <c r="N643" s="20">
        <v>0</v>
      </c>
      <c r="P643" s="20">
        <v>489530</v>
      </c>
      <c r="R643" s="20">
        <v>0</v>
      </c>
      <c r="T643" s="20">
        <v>392384</v>
      </c>
      <c r="V643" s="29">
        <v>3317141</v>
      </c>
      <c r="X643" s="8" t="str">
        <f t="shared" ref="X643:X706" si="10">IF(W643&amp;U643&amp;S643&amp;Q643&amp;O643&amp;M643&amp;K643&lt;&gt;"","Yes","No")</f>
        <v>No</v>
      </c>
      <c r="Z643" s="21"/>
      <c r="AC643" s="28"/>
    </row>
    <row r="644" spans="1:29">
      <c r="A644" s="8" t="s">
        <v>567</v>
      </c>
      <c r="B644" s="8" t="s">
        <v>568</v>
      </c>
      <c r="C644" s="8" t="s">
        <v>288</v>
      </c>
      <c r="D644" s="185">
        <v>3026</v>
      </c>
      <c r="E644" s="188">
        <v>30026</v>
      </c>
      <c r="F644" s="8" t="s">
        <v>83</v>
      </c>
      <c r="G644" s="8" t="s">
        <v>84</v>
      </c>
      <c r="H644" s="6">
        <v>56142</v>
      </c>
      <c r="I644" s="12">
        <v>26</v>
      </c>
      <c r="J644" s="20">
        <v>1600000</v>
      </c>
      <c r="L644" s="20">
        <v>0</v>
      </c>
      <c r="N644" s="20">
        <v>0</v>
      </c>
      <c r="P644" s="20">
        <v>0</v>
      </c>
      <c r="R644" s="20">
        <v>0</v>
      </c>
      <c r="T644" s="20">
        <v>0</v>
      </c>
      <c r="V644" s="29">
        <v>1600000</v>
      </c>
      <c r="X644" s="8" t="str">
        <f t="shared" si="10"/>
        <v>No</v>
      </c>
      <c r="Z644" s="21"/>
      <c r="AC644" s="28"/>
    </row>
    <row r="645" spans="1:29">
      <c r="A645" s="8" t="s">
        <v>1437</v>
      </c>
      <c r="B645" s="8" t="s">
        <v>1438</v>
      </c>
      <c r="C645" s="8" t="s">
        <v>150</v>
      </c>
      <c r="D645" s="185" t="s">
        <v>1439</v>
      </c>
      <c r="E645" s="188" t="s">
        <v>1440</v>
      </c>
      <c r="F645" s="8" t="s">
        <v>157</v>
      </c>
      <c r="G645" s="8" t="s">
        <v>147</v>
      </c>
      <c r="H645" s="6">
        <v>0</v>
      </c>
      <c r="I645" s="12">
        <v>26</v>
      </c>
      <c r="J645" s="20">
        <v>0</v>
      </c>
      <c r="L645" s="20">
        <v>0</v>
      </c>
      <c r="N645" s="20">
        <v>691415</v>
      </c>
      <c r="P645" s="20">
        <v>0</v>
      </c>
      <c r="R645" s="20">
        <v>0</v>
      </c>
      <c r="T645" s="20">
        <v>0</v>
      </c>
      <c r="V645" s="29">
        <v>691415</v>
      </c>
      <c r="X645" s="8" t="str">
        <f t="shared" si="10"/>
        <v>No</v>
      </c>
      <c r="Z645" s="21"/>
      <c r="AC645" s="28"/>
    </row>
    <row r="646" spans="1:29">
      <c r="A646" s="8" t="s">
        <v>5283</v>
      </c>
      <c r="B646" s="8" t="s">
        <v>5284</v>
      </c>
      <c r="C646" s="8" t="s">
        <v>235</v>
      </c>
      <c r="D646" s="185">
        <v>4096</v>
      </c>
      <c r="E646" s="188">
        <v>40096</v>
      </c>
      <c r="F646" s="8" t="s">
        <v>83</v>
      </c>
      <c r="G646" s="8" t="s">
        <v>5756</v>
      </c>
      <c r="H646" s="6">
        <v>68243</v>
      </c>
      <c r="I646" s="12">
        <v>26</v>
      </c>
      <c r="J646" s="20">
        <v>987200</v>
      </c>
      <c r="L646" s="20">
        <v>0</v>
      </c>
      <c r="N646" s="20">
        <v>314456</v>
      </c>
      <c r="P646" s="20">
        <v>93096</v>
      </c>
      <c r="R646" s="20">
        <v>0</v>
      </c>
      <c r="T646" s="20">
        <v>0</v>
      </c>
      <c r="V646" s="29">
        <v>1394752</v>
      </c>
      <c r="X646" s="8" t="str">
        <f t="shared" si="10"/>
        <v>No</v>
      </c>
      <c r="Z646" s="21"/>
      <c r="AC646" s="28"/>
    </row>
    <row r="647" spans="1:29">
      <c r="A647" s="8" t="s">
        <v>1199</v>
      </c>
      <c r="B647" s="8" t="s">
        <v>1200</v>
      </c>
      <c r="C647" s="8" t="s">
        <v>39</v>
      </c>
      <c r="D647" s="185">
        <v>9191</v>
      </c>
      <c r="E647" s="188">
        <v>90191</v>
      </c>
      <c r="F647" s="8" t="s">
        <v>83</v>
      </c>
      <c r="G647" s="8" t="s">
        <v>5756</v>
      </c>
      <c r="H647" s="6">
        <v>843168</v>
      </c>
      <c r="I647" s="12">
        <v>26</v>
      </c>
      <c r="J647" s="20">
        <v>0</v>
      </c>
      <c r="L647" s="20">
        <v>0</v>
      </c>
      <c r="N647" s="20">
        <v>0</v>
      </c>
      <c r="P647" s="20">
        <v>171568</v>
      </c>
      <c r="R647" s="20">
        <v>0</v>
      </c>
      <c r="T647" s="20">
        <v>0</v>
      </c>
      <c r="V647" s="29">
        <v>171568</v>
      </c>
      <c r="X647" s="8" t="str">
        <f t="shared" si="10"/>
        <v>No</v>
      </c>
      <c r="Z647" s="21"/>
      <c r="AC647" s="28"/>
    </row>
    <row r="648" spans="1:29">
      <c r="A648" s="8" t="s">
        <v>2002</v>
      </c>
      <c r="B648" s="8" t="s">
        <v>2003</v>
      </c>
      <c r="C648" s="8" t="s">
        <v>69</v>
      </c>
      <c r="D648" s="185" t="s">
        <v>2004</v>
      </c>
      <c r="E648" s="188" t="s">
        <v>2005</v>
      </c>
      <c r="F648" s="8" t="s">
        <v>157</v>
      </c>
      <c r="G648" s="8" t="s">
        <v>147</v>
      </c>
      <c r="H648" s="6">
        <v>0</v>
      </c>
      <c r="I648" s="12">
        <v>26</v>
      </c>
      <c r="J648" s="20">
        <v>74400</v>
      </c>
      <c r="L648" s="20">
        <v>0</v>
      </c>
      <c r="N648" s="20">
        <v>645583</v>
      </c>
      <c r="P648" s="20">
        <v>0</v>
      </c>
      <c r="R648" s="20">
        <v>0</v>
      </c>
      <c r="T648" s="20">
        <v>0</v>
      </c>
      <c r="V648" s="29">
        <v>719983</v>
      </c>
      <c r="X648" s="8" t="str">
        <f t="shared" si="10"/>
        <v>No</v>
      </c>
      <c r="Z648" s="21"/>
      <c r="AC648" s="28"/>
    </row>
    <row r="649" spans="1:29">
      <c r="A649" s="8" t="s">
        <v>5629</v>
      </c>
      <c r="B649" s="8" t="s">
        <v>253</v>
      </c>
      <c r="C649" s="8" t="s">
        <v>254</v>
      </c>
      <c r="D649" s="185" t="s">
        <v>5630</v>
      </c>
      <c r="E649" s="188" t="s">
        <v>5631</v>
      </c>
      <c r="F649" s="8" t="s">
        <v>157</v>
      </c>
      <c r="G649" s="8" t="s">
        <v>147</v>
      </c>
      <c r="H649" s="6">
        <v>0</v>
      </c>
      <c r="I649" s="12">
        <v>26</v>
      </c>
      <c r="J649" s="20">
        <v>0</v>
      </c>
      <c r="L649" s="20">
        <v>0</v>
      </c>
      <c r="N649" s="20">
        <v>131820</v>
      </c>
      <c r="P649" s="20">
        <v>0</v>
      </c>
      <c r="R649" s="20">
        <v>0</v>
      </c>
      <c r="T649" s="20">
        <v>72957</v>
      </c>
      <c r="V649" s="29">
        <v>204777</v>
      </c>
      <c r="X649" s="8" t="str">
        <f t="shared" si="10"/>
        <v>No</v>
      </c>
      <c r="Z649" s="21"/>
      <c r="AC649" s="28"/>
    </row>
    <row r="650" spans="1:29">
      <c r="A650" s="8" t="s">
        <v>4166</v>
      </c>
      <c r="B650" s="8" t="s">
        <v>4167</v>
      </c>
      <c r="C650" s="8" t="s">
        <v>103</v>
      </c>
      <c r="D650" s="185">
        <v>4125</v>
      </c>
      <c r="E650" s="188">
        <v>40125</v>
      </c>
      <c r="F650" s="8" t="s">
        <v>83</v>
      </c>
      <c r="G650" s="8" t="s">
        <v>5756</v>
      </c>
      <c r="H650" s="6">
        <v>2148346</v>
      </c>
      <c r="I650" s="12">
        <v>26</v>
      </c>
      <c r="J650" s="20">
        <v>354184</v>
      </c>
      <c r="L650" s="20">
        <v>0</v>
      </c>
      <c r="N650" s="20">
        <v>0</v>
      </c>
      <c r="P650" s="20">
        <v>0</v>
      </c>
      <c r="R650" s="20">
        <v>0</v>
      </c>
      <c r="T650" s="20">
        <v>0</v>
      </c>
      <c r="V650" s="29">
        <v>354184</v>
      </c>
      <c r="X650" s="8" t="str">
        <f t="shared" si="10"/>
        <v>No</v>
      </c>
      <c r="Z650" s="21"/>
      <c r="AC650" s="28"/>
    </row>
    <row r="651" spans="1:29">
      <c r="A651" s="8" t="s">
        <v>5097</v>
      </c>
      <c r="B651" s="8" t="s">
        <v>3188</v>
      </c>
      <c r="C651" s="8" t="s">
        <v>82</v>
      </c>
      <c r="D651" s="185">
        <v>2200</v>
      </c>
      <c r="E651" s="188">
        <v>20200</v>
      </c>
      <c r="F651" s="8" t="s">
        <v>88</v>
      </c>
      <c r="G651" s="8" t="s">
        <v>5756</v>
      </c>
      <c r="H651" s="6">
        <v>248402</v>
      </c>
      <c r="I651" s="12">
        <v>26</v>
      </c>
      <c r="J651" s="20">
        <v>340212</v>
      </c>
      <c r="L651" s="20">
        <v>0</v>
      </c>
      <c r="N651" s="20">
        <v>0</v>
      </c>
      <c r="P651" s="20">
        <v>46567</v>
      </c>
      <c r="R651" s="20">
        <v>0</v>
      </c>
      <c r="T651" s="20">
        <v>0</v>
      </c>
      <c r="V651" s="29">
        <v>386779</v>
      </c>
      <c r="X651" s="8" t="str">
        <f t="shared" si="10"/>
        <v>No</v>
      </c>
      <c r="Z651" s="21"/>
      <c r="AC651" s="28"/>
    </row>
    <row r="652" spans="1:29">
      <c r="A652" s="8" t="s">
        <v>1196</v>
      </c>
      <c r="B652" s="8" t="s">
        <v>1197</v>
      </c>
      <c r="C652" s="8" t="s">
        <v>129</v>
      </c>
      <c r="D652" s="185">
        <v>4130</v>
      </c>
      <c r="E652" s="188">
        <v>40130</v>
      </c>
      <c r="F652" s="8" t="s">
        <v>88</v>
      </c>
      <c r="G652" s="8" t="s">
        <v>5756</v>
      </c>
      <c r="H652" s="6">
        <v>137570</v>
      </c>
      <c r="I652" s="12">
        <v>25</v>
      </c>
      <c r="J652" s="20">
        <v>2623239</v>
      </c>
      <c r="L652" s="20">
        <v>0</v>
      </c>
      <c r="N652" s="20">
        <v>0</v>
      </c>
      <c r="P652" s="20">
        <v>0</v>
      </c>
      <c r="R652" s="20">
        <v>0</v>
      </c>
      <c r="T652" s="20">
        <v>0</v>
      </c>
      <c r="V652" s="29">
        <v>2623239</v>
      </c>
      <c r="X652" s="8" t="str">
        <f t="shared" si="10"/>
        <v>No</v>
      </c>
      <c r="Z652" s="21"/>
      <c r="AC652" s="28"/>
    </row>
    <row r="653" spans="1:29">
      <c r="A653" s="8" t="s">
        <v>6559</v>
      </c>
      <c r="B653" s="8" t="s">
        <v>485</v>
      </c>
      <c r="C653" s="8" t="s">
        <v>235</v>
      </c>
      <c r="D653" s="185">
        <v>4215</v>
      </c>
      <c r="E653" s="188">
        <v>40215</v>
      </c>
      <c r="F653" s="8" t="s">
        <v>83</v>
      </c>
      <c r="G653" s="8" t="s">
        <v>5756</v>
      </c>
      <c r="H653" s="6">
        <v>1249442</v>
      </c>
      <c r="I653" s="12">
        <v>25</v>
      </c>
      <c r="J653" s="20">
        <v>0</v>
      </c>
      <c r="L653" s="20">
        <v>0</v>
      </c>
      <c r="N653" s="20">
        <v>242426</v>
      </c>
      <c r="P653" s="20">
        <v>54405</v>
      </c>
      <c r="R653" s="20">
        <v>0</v>
      </c>
      <c r="T653" s="20">
        <v>145106</v>
      </c>
      <c r="V653" s="29">
        <v>441937</v>
      </c>
      <c r="X653" s="8" t="str">
        <f t="shared" si="10"/>
        <v>No</v>
      </c>
      <c r="Z653" s="21"/>
      <c r="AC653" s="28"/>
    </row>
    <row r="654" spans="1:29">
      <c r="A654" s="8" t="s">
        <v>4986</v>
      </c>
      <c r="B654" s="8" t="s">
        <v>1927</v>
      </c>
      <c r="C654" s="8" t="s">
        <v>91</v>
      </c>
      <c r="D654" s="185" t="s">
        <v>4987</v>
      </c>
      <c r="E654" s="188" t="s">
        <v>4988</v>
      </c>
      <c r="F654" s="8" t="s">
        <v>83</v>
      </c>
      <c r="G654" s="8" t="s">
        <v>147</v>
      </c>
      <c r="H654" s="6">
        <v>0</v>
      </c>
      <c r="I654" s="12">
        <v>25</v>
      </c>
      <c r="J654" s="20">
        <v>0</v>
      </c>
      <c r="L654" s="20">
        <v>0</v>
      </c>
      <c r="N654" s="20">
        <v>220000</v>
      </c>
      <c r="P654" s="20">
        <v>0</v>
      </c>
      <c r="R654" s="20">
        <v>0</v>
      </c>
      <c r="T654" s="20">
        <v>0</v>
      </c>
      <c r="V654" s="29">
        <v>220000</v>
      </c>
      <c r="X654" s="8" t="str">
        <f t="shared" si="10"/>
        <v>No</v>
      </c>
      <c r="Z654" s="21"/>
      <c r="AC654" s="28"/>
    </row>
    <row r="655" spans="1:29">
      <c r="A655" s="8" t="s">
        <v>1053</v>
      </c>
      <c r="B655" s="8" t="s">
        <v>1054</v>
      </c>
      <c r="C655" s="8" t="s">
        <v>69</v>
      </c>
      <c r="D655" s="185">
        <v>8110</v>
      </c>
      <c r="E655" s="188">
        <v>80110</v>
      </c>
      <c r="F655" s="8" t="s">
        <v>83</v>
      </c>
      <c r="G655" s="8" t="s">
        <v>5756</v>
      </c>
      <c r="H655" s="6">
        <v>176676</v>
      </c>
      <c r="I655" s="12">
        <v>25</v>
      </c>
      <c r="J655" s="20">
        <v>0</v>
      </c>
      <c r="L655" s="20">
        <v>0</v>
      </c>
      <c r="N655" s="20">
        <v>182771</v>
      </c>
      <c r="P655" s="20">
        <v>0</v>
      </c>
      <c r="R655" s="20">
        <v>0</v>
      </c>
      <c r="T655" s="20">
        <v>0</v>
      </c>
      <c r="V655" s="29">
        <v>182771</v>
      </c>
      <c r="X655" s="8" t="str">
        <f t="shared" si="10"/>
        <v>No</v>
      </c>
      <c r="Z655" s="21"/>
      <c r="AC655" s="28"/>
    </row>
    <row r="656" spans="1:29">
      <c r="A656" s="8" t="s">
        <v>1100</v>
      </c>
      <c r="B656" s="8" t="s">
        <v>1101</v>
      </c>
      <c r="C656" s="8" t="s">
        <v>217</v>
      </c>
      <c r="D656" s="185">
        <v>3074</v>
      </c>
      <c r="E656" s="188">
        <v>30074</v>
      </c>
      <c r="F656" s="8" t="s">
        <v>83</v>
      </c>
      <c r="G656" s="8" t="s">
        <v>5756</v>
      </c>
      <c r="H656" s="6">
        <v>213751</v>
      </c>
      <c r="I656" s="12">
        <v>25</v>
      </c>
      <c r="J656" s="20">
        <v>1055099</v>
      </c>
      <c r="L656" s="20">
        <v>0</v>
      </c>
      <c r="N656" s="20">
        <v>0</v>
      </c>
      <c r="P656" s="20">
        <v>0</v>
      </c>
      <c r="R656" s="20">
        <v>0</v>
      </c>
      <c r="T656" s="20">
        <v>0</v>
      </c>
      <c r="V656" s="29">
        <v>1055099</v>
      </c>
      <c r="X656" s="8" t="str">
        <f t="shared" si="10"/>
        <v>No</v>
      </c>
      <c r="Z656" s="21"/>
      <c r="AC656" s="28"/>
    </row>
    <row r="657" spans="1:29">
      <c r="A657" s="8" t="s">
        <v>711</v>
      </c>
      <c r="B657" s="8" t="s">
        <v>712</v>
      </c>
      <c r="C657" s="8" t="s">
        <v>178</v>
      </c>
      <c r="D657" s="185">
        <v>5132</v>
      </c>
      <c r="E657" s="188">
        <v>50132</v>
      </c>
      <c r="F657" s="8" t="s">
        <v>88</v>
      </c>
      <c r="G657" s="8" t="s">
        <v>5756</v>
      </c>
      <c r="H657" s="6">
        <v>61022</v>
      </c>
      <c r="I657" s="12">
        <v>25</v>
      </c>
      <c r="J657" s="20">
        <v>837539</v>
      </c>
      <c r="L657" s="20">
        <v>0</v>
      </c>
      <c r="N657" s="20">
        <v>0</v>
      </c>
      <c r="P657" s="20">
        <v>75000</v>
      </c>
      <c r="R657" s="20">
        <v>0</v>
      </c>
      <c r="T657" s="20">
        <v>0</v>
      </c>
      <c r="V657" s="29">
        <v>912539</v>
      </c>
      <c r="X657" s="8" t="str">
        <f t="shared" si="10"/>
        <v>No</v>
      </c>
      <c r="Z657" s="21"/>
      <c r="AC657" s="28"/>
    </row>
    <row r="658" spans="1:29">
      <c r="A658" s="8" t="s">
        <v>110</v>
      </c>
      <c r="B658" s="8" t="s">
        <v>111</v>
      </c>
      <c r="C658" s="8" t="s">
        <v>112</v>
      </c>
      <c r="D658" s="185">
        <v>1133</v>
      </c>
      <c r="E658" s="188">
        <v>10133</v>
      </c>
      <c r="F658" s="8" t="s">
        <v>113</v>
      </c>
      <c r="G658" s="8" t="s">
        <v>5756</v>
      </c>
      <c r="H658" s="6">
        <v>4181019</v>
      </c>
      <c r="I658" s="12">
        <v>25</v>
      </c>
      <c r="J658" s="20">
        <v>1292144</v>
      </c>
      <c r="L658" s="20">
        <v>0</v>
      </c>
      <c r="N658" s="20">
        <v>0</v>
      </c>
      <c r="P658" s="20">
        <v>0</v>
      </c>
      <c r="R658" s="20">
        <v>0</v>
      </c>
      <c r="T658" s="20">
        <v>0</v>
      </c>
      <c r="V658" s="29">
        <v>1292144</v>
      </c>
      <c r="X658" s="8" t="str">
        <f t="shared" si="10"/>
        <v>No</v>
      </c>
      <c r="Z658" s="21"/>
      <c r="AC658" s="28"/>
    </row>
    <row r="659" spans="1:29">
      <c r="A659" s="8" t="s">
        <v>3786</v>
      </c>
      <c r="B659" s="8" t="s">
        <v>1146</v>
      </c>
      <c r="C659" s="8" t="s">
        <v>278</v>
      </c>
      <c r="D659" s="185" t="s">
        <v>3787</v>
      </c>
      <c r="E659" s="188" t="s">
        <v>3788</v>
      </c>
      <c r="F659" s="8" t="s">
        <v>157</v>
      </c>
      <c r="G659" s="8" t="s">
        <v>147</v>
      </c>
      <c r="H659" s="6">
        <v>0</v>
      </c>
      <c r="I659" s="12">
        <v>25</v>
      </c>
      <c r="J659" s="20">
        <v>0</v>
      </c>
      <c r="L659" s="20">
        <v>0</v>
      </c>
      <c r="N659" s="20">
        <v>606850</v>
      </c>
      <c r="P659" s="20">
        <v>0</v>
      </c>
      <c r="R659" s="20">
        <v>0</v>
      </c>
      <c r="T659" s="20">
        <v>0</v>
      </c>
      <c r="V659" s="29">
        <v>606850</v>
      </c>
      <c r="X659" s="8" t="str">
        <f t="shared" si="10"/>
        <v>No</v>
      </c>
      <c r="Z659" s="21"/>
      <c r="AC659" s="28"/>
    </row>
    <row r="660" spans="1:29">
      <c r="A660" s="8" t="s">
        <v>1393</v>
      </c>
      <c r="B660" s="8" t="s">
        <v>1394</v>
      </c>
      <c r="C660" s="8" t="s">
        <v>150</v>
      </c>
      <c r="D660" s="185" t="s">
        <v>1395</v>
      </c>
      <c r="E660" s="188" t="s">
        <v>1396</v>
      </c>
      <c r="F660" s="8" t="s">
        <v>88</v>
      </c>
      <c r="G660" s="8" t="s">
        <v>147</v>
      </c>
      <c r="H660" s="6">
        <v>0</v>
      </c>
      <c r="I660" s="12">
        <v>25</v>
      </c>
      <c r="J660" s="20">
        <v>34281</v>
      </c>
      <c r="L660" s="20">
        <v>0</v>
      </c>
      <c r="N660" s="20">
        <v>547159</v>
      </c>
      <c r="P660" s="20">
        <v>0</v>
      </c>
      <c r="R660" s="20">
        <v>0</v>
      </c>
      <c r="T660" s="20">
        <v>0</v>
      </c>
      <c r="V660" s="29">
        <v>581440</v>
      </c>
      <c r="X660" s="8" t="str">
        <f t="shared" si="10"/>
        <v>No</v>
      </c>
      <c r="Z660" s="21"/>
      <c r="AC660" s="28"/>
    </row>
    <row r="661" spans="1:29">
      <c r="A661" s="8" t="s">
        <v>6560</v>
      </c>
      <c r="B661" s="8" t="s">
        <v>3475</v>
      </c>
      <c r="C661" s="8" t="s">
        <v>278</v>
      </c>
      <c r="D661" s="185">
        <v>7053</v>
      </c>
      <c r="E661" s="188">
        <v>70053</v>
      </c>
      <c r="F661" s="8" t="s">
        <v>157</v>
      </c>
      <c r="G661" s="8" t="s">
        <v>5756</v>
      </c>
      <c r="H661" s="6">
        <v>54622</v>
      </c>
      <c r="I661" s="12">
        <v>25</v>
      </c>
      <c r="J661" s="20">
        <v>68080</v>
      </c>
      <c r="L661" s="20">
        <v>0</v>
      </c>
      <c r="N661" s="20">
        <v>348994</v>
      </c>
      <c r="P661" s="20">
        <v>0</v>
      </c>
      <c r="R661" s="20">
        <v>0</v>
      </c>
      <c r="T661" s="20">
        <v>0</v>
      </c>
      <c r="V661" s="29">
        <v>417074</v>
      </c>
      <c r="X661" s="8" t="str">
        <f t="shared" si="10"/>
        <v>No</v>
      </c>
      <c r="Z661" s="21"/>
      <c r="AC661" s="28"/>
    </row>
    <row r="662" spans="1:29">
      <c r="A662" s="8" t="s">
        <v>2679</v>
      </c>
      <c r="B662" s="8" t="s">
        <v>2680</v>
      </c>
      <c r="C662" s="8" t="s">
        <v>91</v>
      </c>
      <c r="D662" s="185">
        <v>9087</v>
      </c>
      <c r="E662" s="188">
        <v>90087</v>
      </c>
      <c r="F662" s="8" t="s">
        <v>83</v>
      </c>
      <c r="G662" s="8" t="s">
        <v>84</v>
      </c>
      <c r="H662" s="6">
        <v>130447</v>
      </c>
      <c r="I662" s="12">
        <v>25</v>
      </c>
      <c r="J662" s="20">
        <v>4406114</v>
      </c>
      <c r="L662" s="20">
        <v>0</v>
      </c>
      <c r="N662" s="20">
        <v>45212</v>
      </c>
      <c r="P662" s="20">
        <v>0</v>
      </c>
      <c r="R662" s="20">
        <v>0</v>
      </c>
      <c r="T662" s="20">
        <v>0</v>
      </c>
      <c r="V662" s="29">
        <v>4451326</v>
      </c>
      <c r="X662" s="8" t="str">
        <f t="shared" si="10"/>
        <v>No</v>
      </c>
      <c r="Z662" s="21"/>
      <c r="AC662" s="28"/>
    </row>
    <row r="663" spans="1:29">
      <c r="A663" s="8" t="s">
        <v>2722</v>
      </c>
      <c r="B663" s="8" t="s">
        <v>2723</v>
      </c>
      <c r="C663" s="8" t="s">
        <v>91</v>
      </c>
      <c r="D663" s="185">
        <v>9182</v>
      </c>
      <c r="E663" s="188">
        <v>90182</v>
      </c>
      <c r="F663" s="8" t="s">
        <v>88</v>
      </c>
      <c r="G663" s="8" t="s">
        <v>84</v>
      </c>
      <c r="H663" s="6">
        <v>370583</v>
      </c>
      <c r="I663" s="12">
        <v>25</v>
      </c>
      <c r="J663" s="20">
        <v>3880813</v>
      </c>
      <c r="L663" s="20">
        <v>2722148</v>
      </c>
      <c r="N663" s="20">
        <v>0</v>
      </c>
      <c r="P663" s="20">
        <v>0</v>
      </c>
      <c r="R663" s="20">
        <v>0</v>
      </c>
      <c r="T663" s="20">
        <v>889017</v>
      </c>
      <c r="V663" s="29">
        <v>7491978</v>
      </c>
      <c r="X663" s="8" t="str">
        <f t="shared" si="10"/>
        <v>No</v>
      </c>
      <c r="Z663" s="21"/>
      <c r="AC663" s="28"/>
    </row>
    <row r="664" spans="1:29">
      <c r="A664" s="8" t="s">
        <v>155</v>
      </c>
      <c r="B664" s="8" t="s">
        <v>156</v>
      </c>
      <c r="C664" s="8" t="s">
        <v>91</v>
      </c>
      <c r="D664" s="185">
        <v>9243</v>
      </c>
      <c r="E664" s="188">
        <v>90243</v>
      </c>
      <c r="F664" s="8" t="s">
        <v>157</v>
      </c>
      <c r="G664" s="8" t="s">
        <v>5756</v>
      </c>
      <c r="H664" s="6">
        <v>195861</v>
      </c>
      <c r="I664" s="12">
        <v>25</v>
      </c>
      <c r="J664" s="20">
        <v>0</v>
      </c>
      <c r="L664" s="20">
        <v>0</v>
      </c>
      <c r="N664" s="20">
        <v>0</v>
      </c>
      <c r="P664" s="20">
        <v>64781</v>
      </c>
      <c r="R664" s="20">
        <v>0</v>
      </c>
      <c r="T664" s="20">
        <v>0</v>
      </c>
      <c r="V664" s="29">
        <v>64781</v>
      </c>
      <c r="X664" s="8" t="str">
        <f t="shared" si="10"/>
        <v>No</v>
      </c>
      <c r="Z664" s="21"/>
      <c r="AC664" s="28"/>
    </row>
    <row r="665" spans="1:29">
      <c r="A665" s="8" t="s">
        <v>6561</v>
      </c>
      <c r="B665" s="8" t="s">
        <v>485</v>
      </c>
      <c r="C665" s="8" t="s">
        <v>178</v>
      </c>
      <c r="E665" s="188">
        <v>50522</v>
      </c>
      <c r="F665" s="8" t="s">
        <v>83</v>
      </c>
      <c r="G665" s="8" t="s">
        <v>84</v>
      </c>
      <c r="H665" s="6">
        <v>3734090</v>
      </c>
      <c r="I665" s="12">
        <v>25</v>
      </c>
      <c r="J665" s="20">
        <v>0</v>
      </c>
      <c r="L665" s="20">
        <v>0</v>
      </c>
      <c r="N665" s="20">
        <v>0</v>
      </c>
      <c r="P665" s="20">
        <v>0</v>
      </c>
      <c r="R665" s="20">
        <v>0</v>
      </c>
      <c r="T665" s="20">
        <v>0</v>
      </c>
      <c r="V665" s="29">
        <v>0</v>
      </c>
      <c r="X665" s="8" t="str">
        <f t="shared" si="10"/>
        <v>No</v>
      </c>
      <c r="Z665" s="21"/>
      <c r="AC665" s="28"/>
    </row>
    <row r="666" spans="1:29">
      <c r="A666" s="8" t="s">
        <v>5111</v>
      </c>
      <c r="B666" s="8" t="s">
        <v>173</v>
      </c>
      <c r="C666" s="8" t="s">
        <v>87</v>
      </c>
      <c r="D666" s="185">
        <v>16</v>
      </c>
      <c r="E666" s="188">
        <v>16</v>
      </c>
      <c r="F666" s="8" t="s">
        <v>83</v>
      </c>
      <c r="G666" s="8" t="s">
        <v>84</v>
      </c>
      <c r="H666" s="6">
        <v>63952</v>
      </c>
      <c r="I666" s="12">
        <v>25</v>
      </c>
      <c r="J666" s="20">
        <v>0</v>
      </c>
      <c r="L666" s="20">
        <v>0</v>
      </c>
      <c r="N666" s="20">
        <v>0</v>
      </c>
      <c r="P666" s="20">
        <v>299858</v>
      </c>
      <c r="R666" s="20">
        <v>0</v>
      </c>
      <c r="T666" s="20">
        <v>0</v>
      </c>
      <c r="V666" s="29">
        <v>299858</v>
      </c>
      <c r="X666" s="8" t="str">
        <f t="shared" si="10"/>
        <v>No</v>
      </c>
      <c r="Z666" s="21"/>
      <c r="AC666" s="28"/>
    </row>
    <row r="667" spans="1:29">
      <c r="A667" s="8" t="s">
        <v>676</v>
      </c>
      <c r="B667" s="8" t="s">
        <v>677</v>
      </c>
      <c r="C667" s="8" t="s">
        <v>120</v>
      </c>
      <c r="D667" s="185">
        <v>6040</v>
      </c>
      <c r="E667" s="188">
        <v>60040</v>
      </c>
      <c r="F667" s="8" t="s">
        <v>83</v>
      </c>
      <c r="G667" s="8" t="s">
        <v>5756</v>
      </c>
      <c r="H667" s="6">
        <v>110421</v>
      </c>
      <c r="I667" s="12">
        <v>25</v>
      </c>
      <c r="J667" s="20">
        <v>2291122</v>
      </c>
      <c r="L667" s="20">
        <v>0</v>
      </c>
      <c r="N667" s="20">
        <v>0</v>
      </c>
      <c r="P667" s="20">
        <v>85523</v>
      </c>
      <c r="R667" s="20">
        <v>0</v>
      </c>
      <c r="T667" s="20">
        <v>0</v>
      </c>
      <c r="V667" s="29">
        <v>2376645</v>
      </c>
      <c r="X667" s="8" t="str">
        <f t="shared" si="10"/>
        <v>No</v>
      </c>
      <c r="Z667" s="21"/>
      <c r="AC667" s="28"/>
    </row>
    <row r="668" spans="1:29">
      <c r="A668" s="8" t="s">
        <v>1280</v>
      </c>
      <c r="B668" s="8" t="s">
        <v>1281</v>
      </c>
      <c r="C668" s="8" t="s">
        <v>141</v>
      </c>
      <c r="D668" s="185" t="s">
        <v>1282</v>
      </c>
      <c r="E668" s="188" t="s">
        <v>1283</v>
      </c>
      <c r="F668" s="8" t="s">
        <v>88</v>
      </c>
      <c r="G668" s="8" t="s">
        <v>147</v>
      </c>
      <c r="H668" s="6">
        <v>0</v>
      </c>
      <c r="I668" s="12">
        <v>25</v>
      </c>
      <c r="J668" s="20">
        <v>0</v>
      </c>
      <c r="L668" s="20">
        <v>0</v>
      </c>
      <c r="N668" s="20">
        <v>1502411</v>
      </c>
      <c r="P668" s="20">
        <v>0</v>
      </c>
      <c r="R668" s="20">
        <v>0</v>
      </c>
      <c r="T668" s="20">
        <v>8157</v>
      </c>
      <c r="V668" s="29">
        <v>1510568</v>
      </c>
      <c r="X668" s="8" t="str">
        <f t="shared" si="10"/>
        <v>No</v>
      </c>
      <c r="Z668" s="21"/>
      <c r="AC668" s="28"/>
    </row>
    <row r="669" spans="1:29">
      <c r="A669" s="8" t="s">
        <v>1131</v>
      </c>
      <c r="B669" s="8" t="s">
        <v>1132</v>
      </c>
      <c r="C669" s="8" t="s">
        <v>129</v>
      </c>
      <c r="D669" s="185">
        <v>4047</v>
      </c>
      <c r="E669" s="188">
        <v>40047</v>
      </c>
      <c r="F669" s="8" t="s">
        <v>83</v>
      </c>
      <c r="G669" s="8" t="s">
        <v>84</v>
      </c>
      <c r="H669" s="6">
        <v>128754</v>
      </c>
      <c r="I669" s="12">
        <v>25</v>
      </c>
      <c r="J669" s="20">
        <v>2827474</v>
      </c>
      <c r="L669" s="20">
        <v>0</v>
      </c>
      <c r="N669" s="20">
        <v>0</v>
      </c>
      <c r="P669" s="20">
        <v>0</v>
      </c>
      <c r="R669" s="20">
        <v>0</v>
      </c>
      <c r="T669" s="20">
        <v>0</v>
      </c>
      <c r="V669" s="29">
        <v>2827474</v>
      </c>
      <c r="X669" s="8" t="str">
        <f t="shared" si="10"/>
        <v>No</v>
      </c>
      <c r="Z669" s="21"/>
      <c r="AC669" s="28"/>
    </row>
    <row r="670" spans="1:29">
      <c r="A670" s="8" t="s">
        <v>3400</v>
      </c>
      <c r="B670" s="8" t="s">
        <v>1111</v>
      </c>
      <c r="C670" s="8" t="s">
        <v>163</v>
      </c>
      <c r="D670" s="185">
        <v>1007</v>
      </c>
      <c r="E670" s="188">
        <v>10007</v>
      </c>
      <c r="F670" s="8" t="s">
        <v>98</v>
      </c>
      <c r="G670" s="8" t="s">
        <v>84</v>
      </c>
      <c r="H670" s="6">
        <v>59124</v>
      </c>
      <c r="I670" s="12">
        <v>25</v>
      </c>
      <c r="J670" s="20">
        <v>1638715</v>
      </c>
      <c r="L670" s="20">
        <v>59350</v>
      </c>
      <c r="N670" s="20">
        <v>267378</v>
      </c>
      <c r="P670" s="20">
        <v>378149</v>
      </c>
      <c r="R670" s="20">
        <v>0</v>
      </c>
      <c r="T670" s="20">
        <v>0</v>
      </c>
      <c r="V670" s="29">
        <v>2343592</v>
      </c>
      <c r="X670" s="8" t="str">
        <f t="shared" si="10"/>
        <v>No</v>
      </c>
      <c r="Z670" s="21"/>
      <c r="AC670" s="28"/>
    </row>
    <row r="671" spans="1:29">
      <c r="A671" s="8" t="s">
        <v>1701</v>
      </c>
      <c r="B671" s="8" t="s">
        <v>1702</v>
      </c>
      <c r="C671" s="8" t="s">
        <v>112</v>
      </c>
      <c r="D671" s="185">
        <v>1119</v>
      </c>
      <c r="E671" s="188">
        <v>10119</v>
      </c>
      <c r="F671" s="8" t="s">
        <v>214</v>
      </c>
      <c r="G671" s="8" t="s">
        <v>5756</v>
      </c>
      <c r="H671" s="6">
        <v>88087</v>
      </c>
      <c r="I671" s="12">
        <v>25</v>
      </c>
      <c r="J671" s="20">
        <v>458909</v>
      </c>
      <c r="L671" s="20">
        <v>0</v>
      </c>
      <c r="N671" s="20">
        <v>0</v>
      </c>
      <c r="P671" s="20">
        <v>0</v>
      </c>
      <c r="R671" s="20">
        <v>0</v>
      </c>
      <c r="T671" s="20">
        <v>0</v>
      </c>
      <c r="V671" s="29">
        <v>458909</v>
      </c>
      <c r="X671" s="8" t="str">
        <f t="shared" si="10"/>
        <v>No</v>
      </c>
      <c r="Z671" s="21"/>
      <c r="AC671" s="28"/>
    </row>
    <row r="672" spans="1:29">
      <c r="A672" s="8" t="s">
        <v>4778</v>
      </c>
      <c r="B672" s="8" t="s">
        <v>4779</v>
      </c>
      <c r="C672" s="8" t="s">
        <v>82</v>
      </c>
      <c r="D672" s="185">
        <v>2210</v>
      </c>
      <c r="E672" s="188">
        <v>20210</v>
      </c>
      <c r="F672" s="8" t="s">
        <v>83</v>
      </c>
      <c r="G672" s="8" t="s">
        <v>5756</v>
      </c>
      <c r="H672" s="6">
        <v>18351295</v>
      </c>
      <c r="I672" s="12">
        <v>25</v>
      </c>
      <c r="J672" s="20">
        <v>0</v>
      </c>
      <c r="L672" s="20">
        <v>0</v>
      </c>
      <c r="N672" s="20">
        <v>209895</v>
      </c>
      <c r="P672" s="20">
        <v>0</v>
      </c>
      <c r="R672" s="20">
        <v>0</v>
      </c>
      <c r="T672" s="20">
        <v>0</v>
      </c>
      <c r="V672" s="29">
        <v>209895</v>
      </c>
      <c r="X672" s="8" t="str">
        <f t="shared" si="10"/>
        <v>No</v>
      </c>
      <c r="Z672" s="21"/>
      <c r="AC672" s="28"/>
    </row>
    <row r="673" spans="1:29">
      <c r="A673" s="8" t="s">
        <v>451</v>
      </c>
      <c r="B673" s="8" t="s">
        <v>410</v>
      </c>
      <c r="C673" s="8" t="s">
        <v>91</v>
      </c>
      <c r="D673" s="185">
        <v>9086</v>
      </c>
      <c r="E673" s="188">
        <v>90086</v>
      </c>
      <c r="F673" s="8" t="s">
        <v>83</v>
      </c>
      <c r="G673" s="8" t="s">
        <v>84</v>
      </c>
      <c r="H673" s="6">
        <v>1932666</v>
      </c>
      <c r="I673" s="12">
        <v>25</v>
      </c>
      <c r="J673" s="20">
        <v>480003</v>
      </c>
      <c r="L673" s="20">
        <v>0</v>
      </c>
      <c r="N673" s="20">
        <v>0</v>
      </c>
      <c r="P673" s="20">
        <v>0</v>
      </c>
      <c r="R673" s="20">
        <v>0</v>
      </c>
      <c r="T673" s="20">
        <v>0</v>
      </c>
      <c r="V673" s="29">
        <v>480003</v>
      </c>
      <c r="X673" s="8" t="str">
        <f t="shared" si="10"/>
        <v>No</v>
      </c>
      <c r="Z673" s="21"/>
      <c r="AC673" s="28"/>
    </row>
    <row r="674" spans="1:29">
      <c r="A674" s="8" t="s">
        <v>2458</v>
      </c>
      <c r="B674" s="8" t="s">
        <v>2459</v>
      </c>
      <c r="C674" s="8" t="s">
        <v>46</v>
      </c>
      <c r="D674" s="185" t="s">
        <v>2460</v>
      </c>
      <c r="E674" s="188" t="s">
        <v>2461</v>
      </c>
      <c r="F674" s="8" t="s">
        <v>88</v>
      </c>
      <c r="G674" s="8" t="s">
        <v>147</v>
      </c>
      <c r="H674" s="6">
        <v>0</v>
      </c>
      <c r="I674" s="12">
        <v>25</v>
      </c>
      <c r="J674" s="20">
        <v>0</v>
      </c>
      <c r="L674" s="20">
        <v>0</v>
      </c>
      <c r="N674" s="20">
        <v>902345</v>
      </c>
      <c r="P674" s="20">
        <v>0</v>
      </c>
      <c r="R674" s="20">
        <v>0</v>
      </c>
      <c r="T674" s="20">
        <v>0</v>
      </c>
      <c r="V674" s="29">
        <v>902345</v>
      </c>
      <c r="X674" s="8" t="str">
        <f t="shared" si="10"/>
        <v>No</v>
      </c>
      <c r="Z674" s="21"/>
      <c r="AC674" s="28"/>
    </row>
    <row r="675" spans="1:29">
      <c r="A675" s="8" t="s">
        <v>689</v>
      </c>
      <c r="B675" s="8" t="s">
        <v>690</v>
      </c>
      <c r="C675" s="8" t="s">
        <v>124</v>
      </c>
      <c r="D675" s="185">
        <v>6109</v>
      </c>
      <c r="E675" s="188">
        <v>60109</v>
      </c>
      <c r="F675" s="8" t="s">
        <v>83</v>
      </c>
      <c r="G675" s="8" t="s">
        <v>5756</v>
      </c>
      <c r="H675" s="6">
        <v>91151</v>
      </c>
      <c r="I675" s="12">
        <v>25</v>
      </c>
      <c r="J675" s="20">
        <v>1393510</v>
      </c>
      <c r="L675" s="20">
        <v>0</v>
      </c>
      <c r="N675" s="20">
        <v>162129</v>
      </c>
      <c r="P675" s="20">
        <v>0</v>
      </c>
      <c r="R675" s="20">
        <v>0</v>
      </c>
      <c r="T675" s="20">
        <v>0</v>
      </c>
      <c r="V675" s="29">
        <v>1555639</v>
      </c>
      <c r="X675" s="8" t="str">
        <f t="shared" si="10"/>
        <v>No</v>
      </c>
      <c r="Z675" s="21"/>
      <c r="AC675" s="28"/>
    </row>
    <row r="676" spans="1:29">
      <c r="A676" s="8" t="s">
        <v>2750</v>
      </c>
      <c r="B676" s="8" t="s">
        <v>2751</v>
      </c>
      <c r="C676" s="8" t="s">
        <v>65</v>
      </c>
      <c r="D676" s="185" t="s">
        <v>2752</v>
      </c>
      <c r="E676" s="188" t="s">
        <v>2753</v>
      </c>
      <c r="F676" s="8" t="s">
        <v>157</v>
      </c>
      <c r="G676" s="8" t="s">
        <v>147</v>
      </c>
      <c r="H676" s="6">
        <v>0</v>
      </c>
      <c r="I676" s="12">
        <v>25</v>
      </c>
      <c r="J676" s="20">
        <v>0</v>
      </c>
      <c r="L676" s="20">
        <v>104659</v>
      </c>
      <c r="N676" s="20">
        <v>517859</v>
      </c>
      <c r="P676" s="20">
        <v>0</v>
      </c>
      <c r="R676" s="20">
        <v>0</v>
      </c>
      <c r="T676" s="20">
        <v>75000</v>
      </c>
      <c r="V676" s="29">
        <v>697518</v>
      </c>
      <c r="X676" s="8" t="str">
        <f t="shared" si="10"/>
        <v>No</v>
      </c>
      <c r="Z676" s="21"/>
      <c r="AC676" s="28"/>
    </row>
    <row r="677" spans="1:29">
      <c r="A677" s="8" t="s">
        <v>3100</v>
      </c>
      <c r="B677" s="8" t="s">
        <v>3101</v>
      </c>
      <c r="C677" s="8" t="s">
        <v>171</v>
      </c>
      <c r="D677" s="185" t="s">
        <v>3102</v>
      </c>
      <c r="E677" s="188" t="s">
        <v>3103</v>
      </c>
      <c r="F677" s="8" t="s">
        <v>157</v>
      </c>
      <c r="G677" s="8" t="s">
        <v>147</v>
      </c>
      <c r="H677" s="6">
        <v>0</v>
      </c>
      <c r="I677" s="12">
        <v>25</v>
      </c>
      <c r="J677" s="20">
        <v>70000</v>
      </c>
      <c r="L677" s="20">
        <v>0</v>
      </c>
      <c r="N677" s="20">
        <v>462101</v>
      </c>
      <c r="P677" s="20">
        <v>0</v>
      </c>
      <c r="R677" s="20">
        <v>0</v>
      </c>
      <c r="T677" s="20">
        <v>205850</v>
      </c>
      <c r="V677" s="29">
        <v>737951</v>
      </c>
      <c r="X677" s="8" t="str">
        <f t="shared" si="10"/>
        <v>No</v>
      </c>
      <c r="Z677" s="21"/>
      <c r="AC677" s="28"/>
    </row>
    <row r="678" spans="1:29">
      <c r="A678" s="8" t="s">
        <v>1954</v>
      </c>
      <c r="B678" s="8" t="s">
        <v>1955</v>
      </c>
      <c r="C678" s="8" t="s">
        <v>466</v>
      </c>
      <c r="D678" s="185">
        <v>5093</v>
      </c>
      <c r="E678" s="188">
        <v>50093</v>
      </c>
      <c r="F678" s="8" t="s">
        <v>88</v>
      </c>
      <c r="G678" s="8" t="s">
        <v>5756</v>
      </c>
      <c r="H678" s="6">
        <v>72852</v>
      </c>
      <c r="I678" s="12">
        <v>24</v>
      </c>
      <c r="J678" s="20">
        <v>2504620</v>
      </c>
      <c r="L678" s="20">
        <v>0</v>
      </c>
      <c r="N678" s="20">
        <v>0</v>
      </c>
      <c r="P678" s="20">
        <v>428625</v>
      </c>
      <c r="R678" s="20">
        <v>0</v>
      </c>
      <c r="T678" s="20">
        <v>0</v>
      </c>
      <c r="V678" s="29">
        <v>2933245</v>
      </c>
      <c r="X678" s="8" t="str">
        <f t="shared" si="10"/>
        <v>No</v>
      </c>
      <c r="Z678" s="21"/>
      <c r="AC678" s="28"/>
    </row>
    <row r="679" spans="1:29">
      <c r="A679" s="8" t="s">
        <v>6562</v>
      </c>
      <c r="B679" s="8" t="s">
        <v>304</v>
      </c>
      <c r="C679" s="8" t="s">
        <v>178</v>
      </c>
      <c r="D679" s="185" t="s">
        <v>1593</v>
      </c>
      <c r="E679" s="188" t="s">
        <v>1594</v>
      </c>
      <c r="F679" s="8" t="s">
        <v>83</v>
      </c>
      <c r="G679" s="8" t="s">
        <v>147</v>
      </c>
      <c r="H679" s="6">
        <v>0</v>
      </c>
      <c r="I679" s="12">
        <v>24</v>
      </c>
      <c r="J679" s="20">
        <v>284995</v>
      </c>
      <c r="L679" s="20">
        <v>44068</v>
      </c>
      <c r="N679" s="20">
        <v>327510</v>
      </c>
      <c r="P679" s="20">
        <v>0</v>
      </c>
      <c r="R679" s="20">
        <v>0</v>
      </c>
      <c r="T679" s="20">
        <v>0</v>
      </c>
      <c r="V679" s="29">
        <v>656573</v>
      </c>
      <c r="X679" s="8" t="str">
        <f t="shared" si="10"/>
        <v>No</v>
      </c>
      <c r="Z679" s="21"/>
      <c r="AC679" s="28"/>
    </row>
    <row r="680" spans="1:29">
      <c r="A680" s="8" t="s">
        <v>5178</v>
      </c>
      <c r="B680" s="8" t="s">
        <v>5179</v>
      </c>
      <c r="C680" s="8" t="s">
        <v>235</v>
      </c>
      <c r="D680" s="185">
        <v>4143</v>
      </c>
      <c r="E680" s="188">
        <v>40143</v>
      </c>
      <c r="F680" s="8" t="s">
        <v>83</v>
      </c>
      <c r="G680" s="8" t="s">
        <v>5756</v>
      </c>
      <c r="H680" s="6">
        <v>884891</v>
      </c>
      <c r="I680" s="12">
        <v>24</v>
      </c>
      <c r="J680" s="20">
        <v>1513313</v>
      </c>
      <c r="L680" s="20">
        <v>0</v>
      </c>
      <c r="N680" s="20">
        <v>0</v>
      </c>
      <c r="P680" s="20">
        <v>0</v>
      </c>
      <c r="R680" s="20">
        <v>0</v>
      </c>
      <c r="T680" s="20">
        <v>0</v>
      </c>
      <c r="V680" s="29">
        <v>1513313</v>
      </c>
      <c r="X680" s="8" t="str">
        <f t="shared" si="10"/>
        <v>No</v>
      </c>
      <c r="Z680" s="21"/>
      <c r="AC680" s="28"/>
    </row>
    <row r="681" spans="1:29">
      <c r="A681" s="8" t="s">
        <v>3638</v>
      </c>
      <c r="B681" s="8" t="s">
        <v>372</v>
      </c>
      <c r="C681" s="8" t="s">
        <v>79</v>
      </c>
      <c r="D681" s="185">
        <v>9242</v>
      </c>
      <c r="E681" s="188">
        <v>90242</v>
      </c>
      <c r="F681" s="8" t="s">
        <v>157</v>
      </c>
      <c r="G681" s="8" t="s">
        <v>84</v>
      </c>
      <c r="H681" s="6">
        <v>1886011</v>
      </c>
      <c r="I681" s="12">
        <v>24</v>
      </c>
      <c r="J681" s="20">
        <v>0</v>
      </c>
      <c r="L681" s="20">
        <v>0</v>
      </c>
      <c r="N681" s="20">
        <v>0</v>
      </c>
      <c r="P681" s="20">
        <v>0</v>
      </c>
      <c r="R681" s="20">
        <v>0</v>
      </c>
      <c r="T681" s="20">
        <v>0</v>
      </c>
      <c r="V681" s="29">
        <v>0</v>
      </c>
      <c r="X681" s="8" t="str">
        <f t="shared" si="10"/>
        <v>No</v>
      </c>
      <c r="Z681" s="21"/>
      <c r="AC681" s="28"/>
    </row>
    <row r="682" spans="1:29">
      <c r="A682" s="8" t="s">
        <v>5240</v>
      </c>
      <c r="B682" s="8" t="s">
        <v>5241</v>
      </c>
      <c r="C682" s="8" t="s">
        <v>168</v>
      </c>
      <c r="D682" s="185" t="s">
        <v>5242</v>
      </c>
      <c r="E682" s="188" t="s">
        <v>5243</v>
      </c>
      <c r="F682" s="8" t="s">
        <v>83</v>
      </c>
      <c r="G682" s="8" t="s">
        <v>147</v>
      </c>
      <c r="H682" s="6">
        <v>0</v>
      </c>
      <c r="I682" s="12">
        <v>24</v>
      </c>
      <c r="J682" s="20">
        <v>132213</v>
      </c>
      <c r="L682" s="20">
        <v>576000</v>
      </c>
      <c r="N682" s="20">
        <v>416984</v>
      </c>
      <c r="P682" s="20">
        <v>471105</v>
      </c>
      <c r="R682" s="20">
        <v>0</v>
      </c>
      <c r="T682" s="20">
        <v>0</v>
      </c>
      <c r="V682" s="29">
        <v>1596302</v>
      </c>
      <c r="X682" s="8" t="str">
        <f t="shared" si="10"/>
        <v>No</v>
      </c>
      <c r="Z682" s="21"/>
      <c r="AC682" s="28"/>
    </row>
    <row r="683" spans="1:29">
      <c r="A683" s="8" t="s">
        <v>3017</v>
      </c>
      <c r="B683" s="8" t="s">
        <v>6428</v>
      </c>
      <c r="C683" s="8" t="s">
        <v>217</v>
      </c>
      <c r="D683" s="185" t="s">
        <v>3018</v>
      </c>
      <c r="E683" s="188" t="s">
        <v>3019</v>
      </c>
      <c r="F683" s="8" t="s">
        <v>83</v>
      </c>
      <c r="G683" s="8" t="s">
        <v>147</v>
      </c>
      <c r="H683" s="6">
        <v>0</v>
      </c>
      <c r="I683" s="12">
        <v>24</v>
      </c>
      <c r="J683" s="20">
        <v>0</v>
      </c>
      <c r="L683" s="20">
        <v>0</v>
      </c>
      <c r="N683" s="20">
        <v>111371</v>
      </c>
      <c r="P683" s="20">
        <v>0</v>
      </c>
      <c r="R683" s="20">
        <v>0</v>
      </c>
      <c r="T683" s="20">
        <v>0</v>
      </c>
      <c r="V683" s="29">
        <v>111371</v>
      </c>
      <c r="X683" s="8" t="str">
        <f t="shared" si="10"/>
        <v>No</v>
      </c>
      <c r="Z683" s="21"/>
      <c r="AC683" s="28"/>
    </row>
    <row r="684" spans="1:29">
      <c r="A684" s="8" t="s">
        <v>6155</v>
      </c>
      <c r="B684" s="8" t="s">
        <v>1372</v>
      </c>
      <c r="C684" s="8" t="s">
        <v>278</v>
      </c>
      <c r="E684" s="188">
        <v>70044</v>
      </c>
      <c r="F684" s="8" t="s">
        <v>214</v>
      </c>
      <c r="G684" s="8" t="s">
        <v>84</v>
      </c>
      <c r="H684" s="6">
        <v>88053</v>
      </c>
      <c r="I684" s="12">
        <v>24</v>
      </c>
      <c r="J684" s="20">
        <v>0</v>
      </c>
      <c r="L684" s="20">
        <v>0</v>
      </c>
      <c r="N684" s="20">
        <v>0</v>
      </c>
      <c r="P684" s="20">
        <v>0</v>
      </c>
      <c r="R684" s="20">
        <v>0</v>
      </c>
      <c r="T684" s="20">
        <v>0</v>
      </c>
      <c r="V684" s="29">
        <v>0</v>
      </c>
      <c r="X684" s="8" t="str">
        <f t="shared" si="10"/>
        <v>No</v>
      </c>
      <c r="Z684" s="21"/>
      <c r="AC684" s="28"/>
    </row>
    <row r="685" spans="1:29">
      <c r="A685" s="8" t="s">
        <v>1972</v>
      </c>
      <c r="B685" s="8" t="s">
        <v>1457</v>
      </c>
      <c r="C685" s="8" t="s">
        <v>150</v>
      </c>
      <c r="D685" s="185" t="s">
        <v>1973</v>
      </c>
      <c r="E685" s="188">
        <v>60003</v>
      </c>
      <c r="F685" s="8" t="s">
        <v>36</v>
      </c>
      <c r="G685" s="8" t="s">
        <v>5756</v>
      </c>
      <c r="H685" s="6">
        <v>0</v>
      </c>
      <c r="I685" s="12">
        <v>24</v>
      </c>
      <c r="J685" s="20">
        <v>0</v>
      </c>
      <c r="L685" s="20">
        <v>0</v>
      </c>
      <c r="N685" s="20">
        <v>1376120</v>
      </c>
      <c r="P685" s="20">
        <v>0</v>
      </c>
      <c r="R685" s="20">
        <v>0</v>
      </c>
      <c r="T685" s="20">
        <v>54306</v>
      </c>
      <c r="V685" s="29">
        <v>1430426</v>
      </c>
      <c r="X685" s="8" t="str">
        <f t="shared" si="10"/>
        <v>No</v>
      </c>
      <c r="Z685" s="21"/>
      <c r="AC685" s="28"/>
    </row>
    <row r="686" spans="1:29">
      <c r="A686" s="8" t="s">
        <v>1040</v>
      </c>
      <c r="B686" s="8" t="s">
        <v>1041</v>
      </c>
      <c r="C686" s="8" t="s">
        <v>91</v>
      </c>
      <c r="D686" s="185">
        <v>9168</v>
      </c>
      <c r="E686" s="188">
        <v>90168</v>
      </c>
      <c r="F686" s="8" t="s">
        <v>83</v>
      </c>
      <c r="G686" s="8" t="s">
        <v>5756</v>
      </c>
      <c r="H686" s="6">
        <v>1723634</v>
      </c>
      <c r="I686" s="12">
        <v>24</v>
      </c>
      <c r="J686" s="20">
        <v>1761457</v>
      </c>
      <c r="L686" s="20">
        <v>0</v>
      </c>
      <c r="N686" s="20">
        <v>0</v>
      </c>
      <c r="P686" s="20">
        <v>0</v>
      </c>
      <c r="R686" s="20">
        <v>0</v>
      </c>
      <c r="T686" s="20">
        <v>0</v>
      </c>
      <c r="V686" s="29">
        <v>1761457</v>
      </c>
      <c r="X686" s="8" t="str">
        <f t="shared" si="10"/>
        <v>No</v>
      </c>
      <c r="Z686" s="21"/>
      <c r="AC686" s="28"/>
    </row>
    <row r="687" spans="1:29">
      <c r="A687" s="8" t="s">
        <v>231</v>
      </c>
      <c r="B687" s="8" t="s">
        <v>232</v>
      </c>
      <c r="C687" s="8" t="s">
        <v>233</v>
      </c>
      <c r="D687" s="185">
        <v>3089</v>
      </c>
      <c r="E687" s="188">
        <v>30089</v>
      </c>
      <c r="F687" s="8" t="s">
        <v>88</v>
      </c>
      <c r="G687" s="8" t="s">
        <v>5756</v>
      </c>
      <c r="H687" s="6">
        <v>70350</v>
      </c>
      <c r="I687" s="12">
        <v>24</v>
      </c>
      <c r="J687" s="20">
        <v>1890389</v>
      </c>
      <c r="L687" s="20">
        <v>0</v>
      </c>
      <c r="N687" s="20">
        <v>266178</v>
      </c>
      <c r="P687" s="20">
        <v>0</v>
      </c>
      <c r="R687" s="20">
        <v>0</v>
      </c>
      <c r="T687" s="20">
        <v>0</v>
      </c>
      <c r="V687" s="29">
        <v>2156567</v>
      </c>
      <c r="X687" s="8" t="str">
        <f t="shared" si="10"/>
        <v>No</v>
      </c>
      <c r="Z687" s="21"/>
      <c r="AC687" s="28"/>
    </row>
    <row r="688" spans="1:29">
      <c r="A688" s="8" t="s">
        <v>1321</v>
      </c>
      <c r="B688" s="8" t="s">
        <v>1266</v>
      </c>
      <c r="C688" s="8" t="s">
        <v>141</v>
      </c>
      <c r="D688" s="185" t="s">
        <v>1322</v>
      </c>
      <c r="E688" s="188" t="s">
        <v>1323</v>
      </c>
      <c r="F688" s="8" t="s">
        <v>157</v>
      </c>
      <c r="G688" s="8" t="s">
        <v>147</v>
      </c>
      <c r="H688" s="6">
        <v>0</v>
      </c>
      <c r="I688" s="12">
        <v>24</v>
      </c>
      <c r="J688" s="20">
        <v>0</v>
      </c>
      <c r="L688" s="20">
        <v>0</v>
      </c>
      <c r="N688" s="20">
        <v>943101</v>
      </c>
      <c r="P688" s="20">
        <v>0</v>
      </c>
      <c r="R688" s="20">
        <v>0</v>
      </c>
      <c r="T688" s="20">
        <v>0</v>
      </c>
      <c r="V688" s="29">
        <v>943101</v>
      </c>
      <c r="X688" s="8" t="str">
        <f t="shared" si="10"/>
        <v>No</v>
      </c>
      <c r="Z688" s="21"/>
      <c r="AC688" s="28"/>
    </row>
    <row r="689" spans="1:29">
      <c r="A689" s="8" t="s">
        <v>5979</v>
      </c>
      <c r="B689" s="8" t="s">
        <v>3859</v>
      </c>
      <c r="C689" s="8" t="s">
        <v>46</v>
      </c>
      <c r="D689" s="185">
        <v>5218</v>
      </c>
      <c r="E689" s="188">
        <v>50515</v>
      </c>
      <c r="F689" s="8" t="s">
        <v>214</v>
      </c>
      <c r="G689" s="8" t="s">
        <v>84</v>
      </c>
      <c r="H689" s="6">
        <v>2650890</v>
      </c>
      <c r="I689" s="12">
        <v>24</v>
      </c>
      <c r="J689" s="20">
        <v>0</v>
      </c>
      <c r="L689" s="20">
        <v>0</v>
      </c>
      <c r="N689" s="20">
        <v>0</v>
      </c>
      <c r="P689" s="20">
        <v>0</v>
      </c>
      <c r="R689" s="20">
        <v>0</v>
      </c>
      <c r="T689" s="20">
        <v>0</v>
      </c>
      <c r="V689" s="29">
        <v>0</v>
      </c>
      <c r="X689" s="8" t="str">
        <f t="shared" si="10"/>
        <v>No</v>
      </c>
      <c r="Z689" s="21"/>
      <c r="AC689" s="28"/>
    </row>
    <row r="690" spans="1:29">
      <c r="A690" s="8" t="s">
        <v>286</v>
      </c>
      <c r="B690" s="8" t="s">
        <v>287</v>
      </c>
      <c r="C690" s="8" t="s">
        <v>288</v>
      </c>
      <c r="D690" s="185">
        <v>3095</v>
      </c>
      <c r="E690" s="188">
        <v>30095</v>
      </c>
      <c r="F690" s="8" t="s">
        <v>88</v>
      </c>
      <c r="G690" s="8" t="s">
        <v>84</v>
      </c>
      <c r="H690" s="6">
        <v>77086</v>
      </c>
      <c r="I690" s="12">
        <v>24</v>
      </c>
      <c r="J690" s="20">
        <v>0</v>
      </c>
      <c r="L690" s="20">
        <v>0</v>
      </c>
      <c r="N690" s="20">
        <v>99826</v>
      </c>
      <c r="P690" s="20">
        <v>0</v>
      </c>
      <c r="R690" s="20">
        <v>0</v>
      </c>
      <c r="T690" s="20">
        <v>0</v>
      </c>
      <c r="V690" s="29">
        <v>99826</v>
      </c>
      <c r="X690" s="8" t="str">
        <f t="shared" si="10"/>
        <v>No</v>
      </c>
      <c r="Z690" s="21"/>
      <c r="AC690" s="28"/>
    </row>
    <row r="691" spans="1:29">
      <c r="A691" s="8" t="s">
        <v>1163</v>
      </c>
      <c r="B691" s="8" t="s">
        <v>1164</v>
      </c>
      <c r="C691" s="8" t="s">
        <v>42</v>
      </c>
      <c r="D691" s="185">
        <v>2005</v>
      </c>
      <c r="E691" s="188">
        <v>20005</v>
      </c>
      <c r="F691" s="8" t="s">
        <v>83</v>
      </c>
      <c r="G691" s="8" t="s">
        <v>5756</v>
      </c>
      <c r="H691" s="6">
        <v>67983</v>
      </c>
      <c r="I691" s="12">
        <v>24</v>
      </c>
      <c r="J691" s="20">
        <v>1341390</v>
      </c>
      <c r="L691" s="20">
        <v>0</v>
      </c>
      <c r="N691" s="20">
        <v>72000</v>
      </c>
      <c r="P691" s="20">
        <v>96526</v>
      </c>
      <c r="R691" s="20">
        <v>0</v>
      </c>
      <c r="T691" s="20">
        <v>0</v>
      </c>
      <c r="V691" s="29">
        <v>1509916</v>
      </c>
      <c r="X691" s="8" t="str">
        <f t="shared" si="10"/>
        <v>No</v>
      </c>
      <c r="Z691" s="21"/>
      <c r="AC691" s="28"/>
    </row>
    <row r="692" spans="1:29">
      <c r="A692" s="8" t="s">
        <v>5278</v>
      </c>
      <c r="B692" s="8" t="s">
        <v>4555</v>
      </c>
      <c r="C692" s="8" t="s">
        <v>454</v>
      </c>
      <c r="D692" s="185">
        <v>8007</v>
      </c>
      <c r="E692" s="188">
        <v>80007</v>
      </c>
      <c r="F692" s="8" t="s">
        <v>83</v>
      </c>
      <c r="G692" s="8" t="s">
        <v>84</v>
      </c>
      <c r="H692" s="6">
        <v>136550</v>
      </c>
      <c r="I692" s="12">
        <v>24</v>
      </c>
      <c r="J692" s="20">
        <v>62892</v>
      </c>
      <c r="L692" s="20">
        <v>0</v>
      </c>
      <c r="N692" s="20">
        <v>0</v>
      </c>
      <c r="P692" s="20">
        <v>0</v>
      </c>
      <c r="R692" s="20">
        <v>0</v>
      </c>
      <c r="T692" s="20">
        <v>0</v>
      </c>
      <c r="V692" s="29">
        <v>62892</v>
      </c>
      <c r="X692" s="8" t="str">
        <f t="shared" si="10"/>
        <v>No</v>
      </c>
      <c r="Z692" s="21"/>
      <c r="AC692" s="28"/>
    </row>
    <row r="693" spans="1:29">
      <c r="A693" s="8" t="s">
        <v>1480</v>
      </c>
      <c r="B693" s="8" t="s">
        <v>6423</v>
      </c>
      <c r="C693" s="8" t="s">
        <v>178</v>
      </c>
      <c r="D693" s="185" t="s">
        <v>1481</v>
      </c>
      <c r="E693" s="188" t="s">
        <v>1482</v>
      </c>
      <c r="F693" s="8" t="s">
        <v>88</v>
      </c>
      <c r="G693" s="8" t="s">
        <v>147</v>
      </c>
      <c r="H693" s="6">
        <v>0</v>
      </c>
      <c r="I693" s="12">
        <v>24</v>
      </c>
      <c r="J693" s="20">
        <v>304048</v>
      </c>
      <c r="L693" s="20">
        <v>0</v>
      </c>
      <c r="N693" s="20">
        <v>1189040</v>
      </c>
      <c r="P693" s="20">
        <v>0</v>
      </c>
      <c r="R693" s="20">
        <v>0</v>
      </c>
      <c r="T693" s="20">
        <v>0</v>
      </c>
      <c r="V693" s="29">
        <v>1493088</v>
      </c>
      <c r="X693" s="8" t="str">
        <f t="shared" si="10"/>
        <v>No</v>
      </c>
      <c r="Z693" s="21"/>
      <c r="AC693" s="28"/>
    </row>
    <row r="694" spans="1:29">
      <c r="A694" s="8" t="s">
        <v>722</v>
      </c>
      <c r="B694" s="8" t="s">
        <v>723</v>
      </c>
      <c r="C694" s="8" t="s">
        <v>69</v>
      </c>
      <c r="D694" s="185">
        <v>8019</v>
      </c>
      <c r="E694" s="188">
        <v>80019</v>
      </c>
      <c r="F694" s="8" t="s">
        <v>88</v>
      </c>
      <c r="G694" s="8" t="s">
        <v>5756</v>
      </c>
      <c r="H694" s="6">
        <v>81955</v>
      </c>
      <c r="I694" s="12">
        <v>24</v>
      </c>
      <c r="J694" s="20">
        <v>1614598</v>
      </c>
      <c r="L694" s="20">
        <v>17948</v>
      </c>
      <c r="N694" s="20">
        <v>0</v>
      </c>
      <c r="P694" s="20">
        <v>0</v>
      </c>
      <c r="R694" s="20">
        <v>0</v>
      </c>
      <c r="T694" s="20">
        <v>0</v>
      </c>
      <c r="V694" s="29">
        <v>1632546</v>
      </c>
      <c r="X694" s="8" t="str">
        <f t="shared" si="10"/>
        <v>No</v>
      </c>
      <c r="Z694" s="21"/>
      <c r="AC694" s="28"/>
    </row>
    <row r="695" spans="1:29">
      <c r="A695" s="8" t="s">
        <v>3386</v>
      </c>
      <c r="B695" s="8" t="s">
        <v>3387</v>
      </c>
      <c r="C695" s="8" t="s">
        <v>233</v>
      </c>
      <c r="D695" s="185">
        <v>3090</v>
      </c>
      <c r="E695" s="188">
        <v>30090</v>
      </c>
      <c r="F695" s="8" t="s">
        <v>88</v>
      </c>
      <c r="G695" s="8" t="s">
        <v>5756</v>
      </c>
      <c r="H695" s="6">
        <v>182696</v>
      </c>
      <c r="I695" s="12">
        <v>24</v>
      </c>
      <c r="J695" s="20">
        <v>1183444</v>
      </c>
      <c r="L695" s="20">
        <v>0</v>
      </c>
      <c r="N695" s="20">
        <v>0</v>
      </c>
      <c r="P695" s="20">
        <v>0</v>
      </c>
      <c r="R695" s="20">
        <v>0</v>
      </c>
      <c r="T695" s="20">
        <v>0</v>
      </c>
      <c r="V695" s="29">
        <v>1183444</v>
      </c>
      <c r="X695" s="8" t="str">
        <f t="shared" si="10"/>
        <v>No</v>
      </c>
      <c r="Z695" s="21"/>
      <c r="AC695" s="28"/>
    </row>
    <row r="696" spans="1:29">
      <c r="A696" s="8" t="s">
        <v>5584</v>
      </c>
      <c r="B696" s="8" t="s">
        <v>6421</v>
      </c>
      <c r="C696" s="8" t="s">
        <v>132</v>
      </c>
      <c r="D696" s="185" t="s">
        <v>5585</v>
      </c>
      <c r="E696" s="188" t="s">
        <v>5586</v>
      </c>
      <c r="F696" s="8" t="s">
        <v>125</v>
      </c>
      <c r="G696" s="8" t="s">
        <v>147</v>
      </c>
      <c r="H696" s="6">
        <v>0</v>
      </c>
      <c r="I696" s="12">
        <v>24</v>
      </c>
      <c r="J696" s="20">
        <v>104400</v>
      </c>
      <c r="L696" s="20">
        <v>0</v>
      </c>
      <c r="N696" s="20">
        <v>482657</v>
      </c>
      <c r="P696" s="20">
        <v>0</v>
      </c>
      <c r="R696" s="20">
        <v>0</v>
      </c>
      <c r="T696" s="20">
        <v>0</v>
      </c>
      <c r="V696" s="29">
        <v>587057</v>
      </c>
      <c r="X696" s="8" t="str">
        <f t="shared" si="10"/>
        <v>No</v>
      </c>
      <c r="Z696" s="21"/>
      <c r="AC696" s="28"/>
    </row>
    <row r="697" spans="1:29">
      <c r="A697" s="8" t="s">
        <v>1585</v>
      </c>
      <c r="B697" s="8" t="s">
        <v>1586</v>
      </c>
      <c r="C697" s="8" t="s">
        <v>178</v>
      </c>
      <c r="D697" s="185" t="s">
        <v>1587</v>
      </c>
      <c r="E697" s="188" t="s">
        <v>1588</v>
      </c>
      <c r="F697" s="8" t="s">
        <v>83</v>
      </c>
      <c r="G697" s="8" t="s">
        <v>147</v>
      </c>
      <c r="H697" s="6">
        <v>0</v>
      </c>
      <c r="I697" s="12">
        <v>24</v>
      </c>
      <c r="J697" s="20">
        <v>105717</v>
      </c>
      <c r="L697" s="20">
        <v>0</v>
      </c>
      <c r="N697" s="20">
        <v>298081</v>
      </c>
      <c r="P697" s="20">
        <v>31408</v>
      </c>
      <c r="R697" s="20">
        <v>0</v>
      </c>
      <c r="T697" s="20">
        <v>0</v>
      </c>
      <c r="V697" s="29">
        <v>435206</v>
      </c>
      <c r="X697" s="8" t="str">
        <f t="shared" si="10"/>
        <v>No</v>
      </c>
      <c r="Z697" s="21"/>
      <c r="AC697" s="28"/>
    </row>
    <row r="698" spans="1:29">
      <c r="A698" s="8" t="s">
        <v>5832</v>
      </c>
      <c r="B698" s="8" t="s">
        <v>5833</v>
      </c>
      <c r="C698" s="8" t="s">
        <v>265</v>
      </c>
      <c r="D698" s="185" t="s">
        <v>1866</v>
      </c>
      <c r="E698" s="188" t="s">
        <v>1867</v>
      </c>
      <c r="F698" s="8" t="s">
        <v>157</v>
      </c>
      <c r="G698" s="8" t="s">
        <v>147</v>
      </c>
      <c r="H698" s="6">
        <v>0</v>
      </c>
      <c r="I698" s="12">
        <v>24</v>
      </c>
      <c r="J698" s="20">
        <v>0</v>
      </c>
      <c r="L698" s="20">
        <v>0</v>
      </c>
      <c r="N698" s="20">
        <v>555708</v>
      </c>
      <c r="P698" s="20">
        <v>0</v>
      </c>
      <c r="R698" s="20">
        <v>0</v>
      </c>
      <c r="T698" s="20">
        <v>0</v>
      </c>
      <c r="V698" s="29">
        <v>555708</v>
      </c>
      <c r="X698" s="8" t="str">
        <f t="shared" si="10"/>
        <v>No</v>
      </c>
      <c r="Z698" s="21"/>
      <c r="AC698" s="28"/>
    </row>
    <row r="699" spans="1:29">
      <c r="A699" s="8" t="s">
        <v>3317</v>
      </c>
      <c r="B699" s="8" t="s">
        <v>659</v>
      </c>
      <c r="C699" s="8" t="s">
        <v>82</v>
      </c>
      <c r="D699" s="185" t="s">
        <v>660</v>
      </c>
      <c r="E699" s="188" t="s">
        <v>661</v>
      </c>
      <c r="F699" s="8" t="s">
        <v>83</v>
      </c>
      <c r="G699" s="8" t="s">
        <v>147</v>
      </c>
      <c r="H699" s="6">
        <v>0</v>
      </c>
      <c r="I699" s="12">
        <v>24</v>
      </c>
      <c r="J699" s="20">
        <v>0</v>
      </c>
      <c r="L699" s="20">
        <v>0</v>
      </c>
      <c r="N699" s="20">
        <v>433276</v>
      </c>
      <c r="P699" s="20">
        <v>1056</v>
      </c>
      <c r="R699" s="20">
        <v>0</v>
      </c>
      <c r="T699" s="20">
        <v>0</v>
      </c>
      <c r="V699" s="29">
        <v>434332</v>
      </c>
      <c r="X699" s="8" t="str">
        <f t="shared" si="10"/>
        <v>No</v>
      </c>
      <c r="Z699" s="21"/>
      <c r="AC699" s="28"/>
    </row>
    <row r="700" spans="1:29">
      <c r="A700" s="8" t="s">
        <v>2823</v>
      </c>
      <c r="B700" s="8" t="s">
        <v>2824</v>
      </c>
      <c r="C700" s="8" t="s">
        <v>210</v>
      </c>
      <c r="D700" s="185" t="s">
        <v>2825</v>
      </c>
      <c r="E700" s="188" t="s">
        <v>2826</v>
      </c>
      <c r="F700" s="8" t="s">
        <v>157</v>
      </c>
      <c r="G700" s="8" t="s">
        <v>147</v>
      </c>
      <c r="H700" s="6">
        <v>0</v>
      </c>
      <c r="I700" s="12">
        <v>24</v>
      </c>
      <c r="J700" s="20">
        <v>0</v>
      </c>
      <c r="L700" s="20">
        <v>0</v>
      </c>
      <c r="N700" s="20">
        <v>651711</v>
      </c>
      <c r="P700" s="20">
        <v>116592</v>
      </c>
      <c r="R700" s="20">
        <v>0</v>
      </c>
      <c r="T700" s="20">
        <v>386662</v>
      </c>
      <c r="V700" s="29">
        <v>1154965</v>
      </c>
      <c r="X700" s="8" t="str">
        <f t="shared" si="10"/>
        <v>No</v>
      </c>
      <c r="Z700" s="21"/>
      <c r="AC700" s="28"/>
    </row>
    <row r="701" spans="1:29">
      <c r="A701" s="8" t="s">
        <v>2651</v>
      </c>
      <c r="B701" s="8" t="s">
        <v>2652</v>
      </c>
      <c r="C701" s="8" t="s">
        <v>288</v>
      </c>
      <c r="D701" s="185" t="s">
        <v>2653</v>
      </c>
      <c r="E701" s="188" t="s">
        <v>2654</v>
      </c>
      <c r="F701" s="8" t="s">
        <v>88</v>
      </c>
      <c r="G701" s="8" t="s">
        <v>147</v>
      </c>
      <c r="H701" s="6">
        <v>0</v>
      </c>
      <c r="I701" s="12">
        <v>24</v>
      </c>
      <c r="J701" s="20">
        <v>0</v>
      </c>
      <c r="L701" s="20">
        <v>0</v>
      </c>
      <c r="N701" s="20">
        <v>226888</v>
      </c>
      <c r="P701" s="20">
        <v>0</v>
      </c>
      <c r="R701" s="20">
        <v>0</v>
      </c>
      <c r="T701" s="20">
        <v>0</v>
      </c>
      <c r="V701" s="29">
        <v>226888</v>
      </c>
      <c r="X701" s="8" t="str">
        <f t="shared" si="10"/>
        <v>No</v>
      </c>
      <c r="Z701" s="21"/>
      <c r="AC701" s="28"/>
    </row>
    <row r="702" spans="1:29">
      <c r="A702" s="8" t="s">
        <v>1135</v>
      </c>
      <c r="B702" s="8" t="s">
        <v>1136</v>
      </c>
      <c r="C702" s="8" t="s">
        <v>235</v>
      </c>
      <c r="D702" s="185">
        <v>4210</v>
      </c>
      <c r="E702" s="188">
        <v>40210</v>
      </c>
      <c r="F702" s="8" t="s">
        <v>83</v>
      </c>
      <c r="G702" s="8" t="s">
        <v>5756</v>
      </c>
      <c r="H702" s="6">
        <v>50503</v>
      </c>
      <c r="I702" s="12">
        <v>24</v>
      </c>
      <c r="J702" s="20">
        <v>445428</v>
      </c>
      <c r="L702" s="20">
        <v>0</v>
      </c>
      <c r="N702" s="20">
        <v>212617</v>
      </c>
      <c r="P702" s="20">
        <v>0</v>
      </c>
      <c r="R702" s="20">
        <v>0</v>
      </c>
      <c r="T702" s="20">
        <v>0</v>
      </c>
      <c r="V702" s="29">
        <v>658045</v>
      </c>
      <c r="X702" s="8" t="str">
        <f t="shared" si="10"/>
        <v>No</v>
      </c>
      <c r="Z702" s="21"/>
      <c r="AC702" s="28"/>
    </row>
    <row r="703" spans="1:29">
      <c r="A703" s="8" t="s">
        <v>3049</v>
      </c>
      <c r="B703" s="8" t="s">
        <v>1308</v>
      </c>
      <c r="C703" s="8" t="s">
        <v>233</v>
      </c>
      <c r="D703" s="185" t="s">
        <v>3050</v>
      </c>
      <c r="E703" s="188" t="s">
        <v>3051</v>
      </c>
      <c r="F703" s="8" t="s">
        <v>83</v>
      </c>
      <c r="G703" s="8" t="s">
        <v>147</v>
      </c>
      <c r="H703" s="6">
        <v>0</v>
      </c>
      <c r="I703" s="12">
        <v>24</v>
      </c>
      <c r="J703" s="20">
        <v>52685</v>
      </c>
      <c r="L703" s="20">
        <v>0</v>
      </c>
      <c r="N703" s="20">
        <v>775737</v>
      </c>
      <c r="P703" s="20">
        <v>0</v>
      </c>
      <c r="R703" s="20">
        <v>0</v>
      </c>
      <c r="T703" s="20">
        <v>254874</v>
      </c>
      <c r="V703" s="29">
        <v>1083296</v>
      </c>
      <c r="X703" s="8" t="str">
        <f t="shared" si="10"/>
        <v>No</v>
      </c>
      <c r="Z703" s="21"/>
      <c r="AC703" s="28"/>
    </row>
    <row r="704" spans="1:29">
      <c r="A704" s="8" t="s">
        <v>3948</v>
      </c>
      <c r="B704" s="8" t="s">
        <v>3949</v>
      </c>
      <c r="C704" s="8" t="s">
        <v>278</v>
      </c>
      <c r="D704" s="185" t="s">
        <v>3950</v>
      </c>
      <c r="E704" s="188" t="s">
        <v>3951</v>
      </c>
      <c r="F704" s="8" t="s">
        <v>157</v>
      </c>
      <c r="G704" s="8" t="s">
        <v>147</v>
      </c>
      <c r="H704" s="6">
        <v>0</v>
      </c>
      <c r="I704" s="12">
        <v>24</v>
      </c>
      <c r="J704" s="20">
        <v>0</v>
      </c>
      <c r="L704" s="20">
        <v>0</v>
      </c>
      <c r="N704" s="20">
        <v>321658</v>
      </c>
      <c r="P704" s="20">
        <v>0</v>
      </c>
      <c r="R704" s="20">
        <v>0</v>
      </c>
      <c r="T704" s="20">
        <v>0</v>
      </c>
      <c r="V704" s="29">
        <v>321658</v>
      </c>
      <c r="X704" s="8" t="str">
        <f t="shared" si="10"/>
        <v>No</v>
      </c>
      <c r="Z704" s="21"/>
      <c r="AC704" s="28"/>
    </row>
    <row r="705" spans="1:29">
      <c r="A705" s="8" t="s">
        <v>6564</v>
      </c>
      <c r="B705" s="8" t="s">
        <v>6422</v>
      </c>
      <c r="C705" s="8" t="s">
        <v>120</v>
      </c>
      <c r="D705" s="185" t="s">
        <v>5169</v>
      </c>
      <c r="E705" s="188" t="s">
        <v>5170</v>
      </c>
      <c r="F705" s="8" t="s">
        <v>88</v>
      </c>
      <c r="G705" s="8" t="s">
        <v>147</v>
      </c>
      <c r="H705" s="6">
        <v>0</v>
      </c>
      <c r="I705" s="12">
        <v>23</v>
      </c>
      <c r="J705" s="20">
        <v>0</v>
      </c>
      <c r="L705" s="20">
        <v>0</v>
      </c>
      <c r="N705" s="20">
        <v>631081</v>
      </c>
      <c r="P705" s="20">
        <v>184459</v>
      </c>
      <c r="R705" s="20">
        <v>0</v>
      </c>
      <c r="T705" s="20">
        <v>424290</v>
      </c>
      <c r="V705" s="29">
        <v>1239830</v>
      </c>
      <c r="X705" s="8" t="str">
        <f t="shared" si="10"/>
        <v>No</v>
      </c>
      <c r="Z705" s="21"/>
      <c r="AC705" s="28"/>
    </row>
    <row r="706" spans="1:29">
      <c r="A706" s="8" t="s">
        <v>498</v>
      </c>
      <c r="B706" s="8" t="s">
        <v>499</v>
      </c>
      <c r="C706" s="8" t="s">
        <v>178</v>
      </c>
      <c r="D706" s="185">
        <v>5037</v>
      </c>
      <c r="E706" s="188">
        <v>50037</v>
      </c>
      <c r="F706" s="8" t="s">
        <v>83</v>
      </c>
      <c r="G706" s="8" t="s">
        <v>5756</v>
      </c>
      <c r="H706" s="6">
        <v>161280</v>
      </c>
      <c r="I706" s="12">
        <v>23</v>
      </c>
      <c r="J706" s="20">
        <v>2501642</v>
      </c>
      <c r="L706" s="20">
        <v>73251</v>
      </c>
      <c r="N706" s="20">
        <v>0</v>
      </c>
      <c r="P706" s="20">
        <v>122541</v>
      </c>
      <c r="R706" s="20">
        <v>0</v>
      </c>
      <c r="T706" s="20">
        <v>49248</v>
      </c>
      <c r="V706" s="29">
        <v>2746682</v>
      </c>
      <c r="X706" s="8" t="str">
        <f t="shared" si="10"/>
        <v>No</v>
      </c>
      <c r="Z706" s="21"/>
      <c r="AC706" s="28"/>
    </row>
    <row r="707" spans="1:29">
      <c r="A707" s="8" t="s">
        <v>1116</v>
      </c>
      <c r="B707" s="8" t="s">
        <v>1063</v>
      </c>
      <c r="C707" s="8" t="s">
        <v>238</v>
      </c>
      <c r="D707" s="185" t="s">
        <v>1117</v>
      </c>
      <c r="E707" s="188" t="s">
        <v>1118</v>
      </c>
      <c r="F707" s="8" t="s">
        <v>83</v>
      </c>
      <c r="G707" s="8" t="s">
        <v>147</v>
      </c>
      <c r="H707" s="6">
        <v>0</v>
      </c>
      <c r="I707" s="12">
        <v>23</v>
      </c>
      <c r="J707" s="20">
        <v>0</v>
      </c>
      <c r="L707" s="20">
        <v>0</v>
      </c>
      <c r="N707" s="20">
        <v>0</v>
      </c>
      <c r="P707" s="20">
        <v>680504</v>
      </c>
      <c r="R707" s="20">
        <v>0</v>
      </c>
      <c r="T707" s="20">
        <v>0</v>
      </c>
      <c r="V707" s="29">
        <v>680504</v>
      </c>
      <c r="X707" s="8" t="str">
        <f t="shared" ref="X707:X770" si="11">IF(W707&amp;U707&amp;S707&amp;Q707&amp;O707&amp;M707&amp;K707&lt;&gt;"","Yes","No")</f>
        <v>No</v>
      </c>
      <c r="Z707" s="21"/>
      <c r="AC707" s="28"/>
    </row>
    <row r="708" spans="1:29">
      <c r="A708" s="8" t="s">
        <v>4246</v>
      </c>
      <c r="B708" s="8" t="s">
        <v>4247</v>
      </c>
      <c r="C708" s="8" t="s">
        <v>235</v>
      </c>
      <c r="D708" s="185" t="s">
        <v>4248</v>
      </c>
      <c r="E708" s="188" t="s">
        <v>4249</v>
      </c>
      <c r="F708" s="8" t="s">
        <v>1320</v>
      </c>
      <c r="G708" s="8" t="s">
        <v>147</v>
      </c>
      <c r="H708" s="6">
        <v>0</v>
      </c>
      <c r="I708" s="12">
        <v>23</v>
      </c>
      <c r="J708" s="20">
        <v>0</v>
      </c>
      <c r="L708" s="20">
        <v>0</v>
      </c>
      <c r="N708" s="20">
        <v>520436</v>
      </c>
      <c r="P708" s="20">
        <v>176425</v>
      </c>
      <c r="R708" s="20">
        <v>0</v>
      </c>
      <c r="T708" s="20">
        <v>0</v>
      </c>
      <c r="V708" s="29">
        <v>696861</v>
      </c>
      <c r="X708" s="8" t="str">
        <f t="shared" si="11"/>
        <v>No</v>
      </c>
      <c r="Z708" s="21"/>
      <c r="AC708" s="28"/>
    </row>
    <row r="709" spans="1:29">
      <c r="A709" s="8" t="s">
        <v>6565</v>
      </c>
      <c r="B709" s="8" t="s">
        <v>4764</v>
      </c>
      <c r="C709" s="8" t="s">
        <v>82</v>
      </c>
      <c r="D709" s="185">
        <v>2160</v>
      </c>
      <c r="E709" s="188">
        <v>20160</v>
      </c>
      <c r="F709" s="8" t="s">
        <v>113</v>
      </c>
      <c r="G709" s="8" t="s">
        <v>5756</v>
      </c>
      <c r="H709" s="6">
        <v>18351295</v>
      </c>
      <c r="I709" s="12">
        <v>23</v>
      </c>
      <c r="J709" s="20">
        <v>0</v>
      </c>
      <c r="L709" s="20">
        <v>0</v>
      </c>
      <c r="N709" s="20">
        <v>0</v>
      </c>
      <c r="P709" s="20">
        <v>0</v>
      </c>
      <c r="R709" s="20">
        <v>0</v>
      </c>
      <c r="T709" s="20">
        <v>0</v>
      </c>
      <c r="V709" s="29">
        <v>0</v>
      </c>
      <c r="X709" s="8" t="str">
        <f t="shared" si="11"/>
        <v>No</v>
      </c>
      <c r="Z709" s="21"/>
      <c r="AC709" s="28"/>
    </row>
    <row r="710" spans="1:29">
      <c r="A710" s="8" t="s">
        <v>3388</v>
      </c>
      <c r="B710" s="8" t="s">
        <v>3389</v>
      </c>
      <c r="C710" s="8" t="s">
        <v>178</v>
      </c>
      <c r="D710" s="185">
        <v>5180</v>
      </c>
      <c r="E710" s="188">
        <v>50180</v>
      </c>
      <c r="F710" s="8" t="s">
        <v>83</v>
      </c>
      <c r="G710" s="8" t="s">
        <v>5756</v>
      </c>
      <c r="H710" s="6">
        <v>119509</v>
      </c>
      <c r="I710" s="12">
        <v>23</v>
      </c>
      <c r="J710" s="20">
        <v>1536609</v>
      </c>
      <c r="L710" s="20">
        <v>0</v>
      </c>
      <c r="N710" s="20">
        <v>0</v>
      </c>
      <c r="P710" s="20">
        <v>0</v>
      </c>
      <c r="R710" s="20">
        <v>0</v>
      </c>
      <c r="T710" s="20">
        <v>0</v>
      </c>
      <c r="V710" s="29">
        <v>1536609</v>
      </c>
      <c r="X710" s="8" t="str">
        <f t="shared" si="11"/>
        <v>No</v>
      </c>
      <c r="Z710" s="21"/>
      <c r="AC710" s="28"/>
    </row>
    <row r="711" spans="1:29">
      <c r="A711" s="8" t="s">
        <v>1503</v>
      </c>
      <c r="B711" s="8" t="s">
        <v>492</v>
      </c>
      <c r="C711" s="8" t="s">
        <v>178</v>
      </c>
      <c r="D711" s="185" t="s">
        <v>1504</v>
      </c>
      <c r="E711" s="188" t="s">
        <v>1505</v>
      </c>
      <c r="F711" s="8" t="s">
        <v>88</v>
      </c>
      <c r="G711" s="8" t="s">
        <v>147</v>
      </c>
      <c r="H711" s="6">
        <v>0</v>
      </c>
      <c r="I711" s="12">
        <v>23</v>
      </c>
      <c r="J711" s="20">
        <v>0</v>
      </c>
      <c r="L711" s="20">
        <v>80747</v>
      </c>
      <c r="N711" s="20">
        <v>438911</v>
      </c>
      <c r="P711" s="20">
        <v>0</v>
      </c>
      <c r="R711" s="20">
        <v>0</v>
      </c>
      <c r="T711" s="20">
        <v>0</v>
      </c>
      <c r="V711" s="29">
        <v>519658</v>
      </c>
      <c r="X711" s="8" t="str">
        <f t="shared" si="11"/>
        <v>No</v>
      </c>
      <c r="Z711" s="21"/>
      <c r="AC711" s="28"/>
    </row>
    <row r="712" spans="1:29">
      <c r="A712" s="8" t="s">
        <v>1679</v>
      </c>
      <c r="B712" s="8" t="s">
        <v>1680</v>
      </c>
      <c r="C712" s="8" t="s">
        <v>178</v>
      </c>
      <c r="D712" s="185" t="s">
        <v>1681</v>
      </c>
      <c r="E712" s="188" t="s">
        <v>1682</v>
      </c>
      <c r="F712" s="8" t="s">
        <v>88</v>
      </c>
      <c r="G712" s="8" t="s">
        <v>147</v>
      </c>
      <c r="H712" s="6">
        <v>0</v>
      </c>
      <c r="I712" s="12">
        <v>23</v>
      </c>
      <c r="J712" s="20">
        <v>0</v>
      </c>
      <c r="L712" s="20">
        <v>0</v>
      </c>
      <c r="N712" s="20">
        <v>446451</v>
      </c>
      <c r="P712" s="20">
        <v>0</v>
      </c>
      <c r="R712" s="20">
        <v>0</v>
      </c>
      <c r="T712" s="20">
        <v>0</v>
      </c>
      <c r="V712" s="29">
        <v>446451</v>
      </c>
      <c r="X712" s="8" t="str">
        <f t="shared" si="11"/>
        <v>No</v>
      </c>
      <c r="Z712" s="21"/>
      <c r="AC712" s="28"/>
    </row>
    <row r="713" spans="1:29">
      <c r="A713" s="8" t="s">
        <v>220</v>
      </c>
      <c r="B713" s="8" t="s">
        <v>221</v>
      </c>
      <c r="C713" s="8" t="s">
        <v>141</v>
      </c>
      <c r="D713" s="185">
        <v>3036</v>
      </c>
      <c r="E713" s="188">
        <v>30036</v>
      </c>
      <c r="F713" s="8" t="s">
        <v>83</v>
      </c>
      <c r="G713" s="8" t="s">
        <v>5756</v>
      </c>
      <c r="H713" s="6">
        <v>92359</v>
      </c>
      <c r="I713" s="12">
        <v>23</v>
      </c>
      <c r="J713" s="20">
        <v>2108996</v>
      </c>
      <c r="L713" s="20">
        <v>0</v>
      </c>
      <c r="N713" s="20">
        <v>0</v>
      </c>
      <c r="P713" s="20">
        <v>0</v>
      </c>
      <c r="R713" s="20">
        <v>0</v>
      </c>
      <c r="T713" s="20">
        <v>0</v>
      </c>
      <c r="V713" s="29">
        <v>2108996</v>
      </c>
      <c r="X713" s="8" t="str">
        <f t="shared" si="11"/>
        <v>No</v>
      </c>
      <c r="Z713" s="21"/>
      <c r="AC713" s="28"/>
    </row>
    <row r="714" spans="1:29">
      <c r="A714" s="8" t="s">
        <v>211</v>
      </c>
      <c r="B714" s="8" t="s">
        <v>212</v>
      </c>
      <c r="C714" s="8" t="s">
        <v>213</v>
      </c>
      <c r="D714" s="185">
        <v>6062</v>
      </c>
      <c r="E714" s="188">
        <v>60062</v>
      </c>
      <c r="F714" s="8" t="s">
        <v>214</v>
      </c>
      <c r="G714" s="8" t="s">
        <v>5756</v>
      </c>
      <c r="H714" s="6">
        <v>295083</v>
      </c>
      <c r="I714" s="12">
        <v>23</v>
      </c>
      <c r="J714" s="20">
        <v>1373128</v>
      </c>
      <c r="L714" s="20">
        <v>0</v>
      </c>
      <c r="N714" s="20">
        <v>0</v>
      </c>
      <c r="P714" s="20">
        <v>0</v>
      </c>
      <c r="R714" s="20">
        <v>0</v>
      </c>
      <c r="T714" s="20">
        <v>0</v>
      </c>
      <c r="V714" s="29">
        <v>1373128</v>
      </c>
      <c r="X714" s="8" t="str">
        <f t="shared" si="11"/>
        <v>No</v>
      </c>
      <c r="Z714" s="21"/>
      <c r="AC714" s="28"/>
    </row>
    <row r="715" spans="1:29">
      <c r="A715" s="8" t="s">
        <v>5121</v>
      </c>
      <c r="B715" s="8" t="s">
        <v>5122</v>
      </c>
      <c r="C715" s="8" t="s">
        <v>120</v>
      </c>
      <c r="D715" s="185" t="s">
        <v>5123</v>
      </c>
      <c r="E715" s="188" t="s">
        <v>5124</v>
      </c>
      <c r="F715" s="8" t="s">
        <v>543</v>
      </c>
      <c r="G715" s="8" t="s">
        <v>147</v>
      </c>
      <c r="H715" s="6">
        <v>0</v>
      </c>
      <c r="I715" s="12">
        <v>23</v>
      </c>
      <c r="J715" s="20">
        <v>0</v>
      </c>
      <c r="L715" s="20">
        <v>3243</v>
      </c>
      <c r="N715" s="20">
        <v>399089</v>
      </c>
      <c r="P715" s="20">
        <v>63230</v>
      </c>
      <c r="R715" s="20">
        <v>0</v>
      </c>
      <c r="T715" s="20">
        <v>186513</v>
      </c>
      <c r="V715" s="29">
        <v>652075</v>
      </c>
      <c r="X715" s="8" t="str">
        <f t="shared" si="11"/>
        <v>No</v>
      </c>
      <c r="Z715" s="21"/>
      <c r="AC715" s="28"/>
    </row>
    <row r="716" spans="1:29">
      <c r="A716" s="8" t="s">
        <v>1071</v>
      </c>
      <c r="B716" s="8" t="s">
        <v>1072</v>
      </c>
      <c r="C716" s="8" t="s">
        <v>154</v>
      </c>
      <c r="D716" s="185">
        <v>4056</v>
      </c>
      <c r="E716" s="188">
        <v>40056</v>
      </c>
      <c r="F716" s="8" t="s">
        <v>88</v>
      </c>
      <c r="G716" s="8" t="s">
        <v>5756</v>
      </c>
      <c r="H716" s="6">
        <v>89557</v>
      </c>
      <c r="I716" s="12">
        <v>23</v>
      </c>
      <c r="J716" s="20">
        <v>1079514</v>
      </c>
      <c r="L716" s="20">
        <v>55272</v>
      </c>
      <c r="N716" s="20">
        <v>444622</v>
      </c>
      <c r="P716" s="20">
        <v>0</v>
      </c>
      <c r="R716" s="20">
        <v>0</v>
      </c>
      <c r="T716" s="20">
        <v>0</v>
      </c>
      <c r="V716" s="29">
        <v>1579408</v>
      </c>
      <c r="X716" s="8" t="str">
        <f t="shared" si="11"/>
        <v>No</v>
      </c>
      <c r="Z716" s="21"/>
      <c r="AC716" s="28"/>
    </row>
    <row r="717" spans="1:29">
      <c r="A717" s="8" t="s">
        <v>236</v>
      </c>
      <c r="B717" s="8" t="s">
        <v>237</v>
      </c>
      <c r="C717" s="8" t="s">
        <v>238</v>
      </c>
      <c r="D717" s="185">
        <v>1045</v>
      </c>
      <c r="E717" s="188">
        <v>10045</v>
      </c>
      <c r="F717" s="8" t="s">
        <v>183</v>
      </c>
      <c r="G717" s="8" t="s">
        <v>84</v>
      </c>
      <c r="H717" s="6">
        <v>924859</v>
      </c>
      <c r="I717" s="12">
        <v>23</v>
      </c>
      <c r="J717" s="20">
        <v>0</v>
      </c>
      <c r="L717" s="20">
        <v>0</v>
      </c>
      <c r="N717" s="20">
        <v>0</v>
      </c>
      <c r="P717" s="20">
        <v>0</v>
      </c>
      <c r="R717" s="20">
        <v>0</v>
      </c>
      <c r="T717" s="20">
        <v>0</v>
      </c>
      <c r="V717" s="29">
        <v>0</v>
      </c>
      <c r="X717" s="8" t="str">
        <f t="shared" si="11"/>
        <v>No</v>
      </c>
      <c r="Z717" s="21"/>
      <c r="AC717" s="28"/>
    </row>
    <row r="718" spans="1:29">
      <c r="A718" s="8" t="s">
        <v>2870</v>
      </c>
      <c r="B718" s="8" t="s">
        <v>123</v>
      </c>
      <c r="C718" s="8" t="s">
        <v>124</v>
      </c>
      <c r="D718" s="185" t="s">
        <v>2871</v>
      </c>
      <c r="E718" s="188" t="s">
        <v>2872</v>
      </c>
      <c r="F718" s="8" t="s">
        <v>1320</v>
      </c>
      <c r="G718" s="8" t="s">
        <v>147</v>
      </c>
      <c r="H718" s="6">
        <v>0</v>
      </c>
      <c r="I718" s="12">
        <v>23</v>
      </c>
      <c r="J718" s="20">
        <v>0</v>
      </c>
      <c r="L718" s="20">
        <v>0</v>
      </c>
      <c r="N718" s="20">
        <v>333129</v>
      </c>
      <c r="P718" s="20">
        <v>0</v>
      </c>
      <c r="R718" s="20">
        <v>0</v>
      </c>
      <c r="T718" s="20">
        <v>0</v>
      </c>
      <c r="V718" s="29">
        <v>333129</v>
      </c>
      <c r="X718" s="8" t="str">
        <f t="shared" si="11"/>
        <v>No</v>
      </c>
      <c r="Z718" s="21"/>
      <c r="AC718" s="28"/>
    </row>
    <row r="719" spans="1:29">
      <c r="A719" s="8" t="s">
        <v>6563</v>
      </c>
      <c r="B719" s="8" t="s">
        <v>1052</v>
      </c>
      <c r="C719" s="8" t="s">
        <v>82</v>
      </c>
      <c r="D719" s="185">
        <v>2195</v>
      </c>
      <c r="E719" s="188">
        <v>20195</v>
      </c>
      <c r="F719" s="8" t="s">
        <v>83</v>
      </c>
      <c r="G719" s="8" t="s">
        <v>5756</v>
      </c>
      <c r="H719" s="6">
        <v>5441567</v>
      </c>
      <c r="I719" s="12">
        <v>23</v>
      </c>
      <c r="J719" s="20">
        <v>30000</v>
      </c>
      <c r="L719" s="20">
        <v>0</v>
      </c>
      <c r="N719" s="20">
        <v>97838</v>
      </c>
      <c r="P719" s="20">
        <v>255345</v>
      </c>
      <c r="R719" s="20">
        <v>0</v>
      </c>
      <c r="T719" s="20">
        <v>90733</v>
      </c>
      <c r="V719" s="29">
        <v>473916</v>
      </c>
      <c r="X719" s="8" t="str">
        <f t="shared" si="11"/>
        <v>No</v>
      </c>
      <c r="Z719" s="21"/>
      <c r="AC719" s="28"/>
    </row>
    <row r="720" spans="1:29">
      <c r="A720" s="8" t="s">
        <v>4270</v>
      </c>
      <c r="B720" s="8" t="s">
        <v>4271</v>
      </c>
      <c r="C720" s="8" t="s">
        <v>235</v>
      </c>
      <c r="D720" s="185" t="s">
        <v>4272</v>
      </c>
      <c r="E720" s="188" t="s">
        <v>4273</v>
      </c>
      <c r="F720" s="8" t="s">
        <v>88</v>
      </c>
      <c r="G720" s="8" t="s">
        <v>147</v>
      </c>
      <c r="H720" s="6">
        <v>0</v>
      </c>
      <c r="I720" s="12">
        <v>23</v>
      </c>
      <c r="J720" s="20">
        <v>0</v>
      </c>
      <c r="L720" s="20">
        <v>0</v>
      </c>
      <c r="N720" s="20">
        <v>300647</v>
      </c>
      <c r="P720" s="20">
        <v>0</v>
      </c>
      <c r="R720" s="20">
        <v>0</v>
      </c>
      <c r="T720" s="20">
        <v>0</v>
      </c>
      <c r="V720" s="29">
        <v>300647</v>
      </c>
      <c r="X720" s="8" t="str">
        <f t="shared" si="11"/>
        <v>No</v>
      </c>
      <c r="Z720" s="21"/>
      <c r="AC720" s="28"/>
    </row>
    <row r="721" spans="1:29">
      <c r="A721" s="8" t="s">
        <v>1639</v>
      </c>
      <c r="B721" s="8" t="s">
        <v>1640</v>
      </c>
      <c r="C721" s="8" t="s">
        <v>178</v>
      </c>
      <c r="D721" s="185" t="s">
        <v>1641</v>
      </c>
      <c r="E721" s="188" t="s">
        <v>1642</v>
      </c>
      <c r="F721" s="8" t="s">
        <v>88</v>
      </c>
      <c r="G721" s="8" t="s">
        <v>147</v>
      </c>
      <c r="H721" s="6">
        <v>0</v>
      </c>
      <c r="I721" s="12">
        <v>23</v>
      </c>
      <c r="J721" s="20">
        <v>53441</v>
      </c>
      <c r="L721" s="20">
        <v>0</v>
      </c>
      <c r="N721" s="20">
        <v>534556</v>
      </c>
      <c r="P721" s="20">
        <v>0</v>
      </c>
      <c r="R721" s="20">
        <v>0</v>
      </c>
      <c r="T721" s="20">
        <v>0</v>
      </c>
      <c r="V721" s="29">
        <v>587997</v>
      </c>
      <c r="X721" s="8" t="str">
        <f t="shared" si="11"/>
        <v>No</v>
      </c>
      <c r="Z721" s="21"/>
      <c r="AC721" s="28"/>
    </row>
    <row r="722" spans="1:29">
      <c r="A722" s="8" t="s">
        <v>3689</v>
      </c>
      <c r="B722" s="8" t="s">
        <v>3690</v>
      </c>
      <c r="C722" s="8" t="s">
        <v>288</v>
      </c>
      <c r="D722" s="185">
        <v>3061</v>
      </c>
      <c r="E722" s="188">
        <v>30061</v>
      </c>
      <c r="F722" s="8" t="s">
        <v>88</v>
      </c>
      <c r="G722" s="8" t="s">
        <v>84</v>
      </c>
      <c r="H722" s="6">
        <v>66086</v>
      </c>
      <c r="I722" s="12">
        <v>23</v>
      </c>
      <c r="J722" s="20">
        <v>4797378</v>
      </c>
      <c r="L722" s="20">
        <v>0</v>
      </c>
      <c r="N722" s="20">
        <v>0</v>
      </c>
      <c r="P722" s="20">
        <v>0</v>
      </c>
      <c r="R722" s="20">
        <v>0</v>
      </c>
      <c r="T722" s="20">
        <v>0</v>
      </c>
      <c r="V722" s="29">
        <v>4797378</v>
      </c>
      <c r="X722" s="8" t="str">
        <f t="shared" si="11"/>
        <v>No</v>
      </c>
      <c r="Z722" s="21"/>
      <c r="AC722" s="28"/>
    </row>
    <row r="723" spans="1:29">
      <c r="A723" s="8" t="s">
        <v>3286</v>
      </c>
      <c r="B723" s="8" t="s">
        <v>878</v>
      </c>
      <c r="C723" s="8" t="s">
        <v>555</v>
      </c>
      <c r="D723" s="185" t="s">
        <v>3287</v>
      </c>
      <c r="E723" s="188" t="s">
        <v>3288</v>
      </c>
      <c r="F723" s="8" t="s">
        <v>83</v>
      </c>
      <c r="G723" s="8" t="s">
        <v>147</v>
      </c>
      <c r="H723" s="6">
        <v>0</v>
      </c>
      <c r="I723" s="12">
        <v>23</v>
      </c>
      <c r="J723" s="20">
        <v>0</v>
      </c>
      <c r="L723" s="20">
        <v>0</v>
      </c>
      <c r="N723" s="20">
        <v>147428</v>
      </c>
      <c r="P723" s="20">
        <v>0</v>
      </c>
      <c r="R723" s="20">
        <v>0</v>
      </c>
      <c r="T723" s="20">
        <v>0</v>
      </c>
      <c r="V723" s="29">
        <v>147428</v>
      </c>
      <c r="X723" s="8" t="str">
        <f t="shared" si="11"/>
        <v>No</v>
      </c>
      <c r="Z723" s="21"/>
      <c r="AC723" s="28"/>
    </row>
    <row r="724" spans="1:29">
      <c r="A724" s="8" t="s">
        <v>1141</v>
      </c>
      <c r="B724" s="8" t="s">
        <v>1142</v>
      </c>
      <c r="C724" s="8" t="s">
        <v>91</v>
      </c>
      <c r="D724" s="185">
        <v>9149</v>
      </c>
      <c r="E724" s="188">
        <v>90149</v>
      </c>
      <c r="F724" s="8" t="s">
        <v>83</v>
      </c>
      <c r="G724" s="8" t="s">
        <v>5756</v>
      </c>
      <c r="H724" s="6">
        <v>51509</v>
      </c>
      <c r="I724" s="12">
        <v>23</v>
      </c>
      <c r="J724" s="20">
        <v>632493</v>
      </c>
      <c r="L724" s="20">
        <v>0</v>
      </c>
      <c r="N724" s="20">
        <v>0</v>
      </c>
      <c r="P724" s="20">
        <v>0</v>
      </c>
      <c r="R724" s="20">
        <v>0</v>
      </c>
      <c r="T724" s="20">
        <v>0</v>
      </c>
      <c r="V724" s="29">
        <v>632493</v>
      </c>
      <c r="X724" s="8" t="str">
        <f t="shared" si="11"/>
        <v>No</v>
      </c>
      <c r="Z724" s="21"/>
      <c r="AC724" s="28"/>
    </row>
    <row r="725" spans="1:29">
      <c r="A725" s="8" t="s">
        <v>3568</v>
      </c>
      <c r="B725" s="8" t="s">
        <v>3569</v>
      </c>
      <c r="C725" s="8" t="s">
        <v>109</v>
      </c>
      <c r="D725" s="185" t="s">
        <v>3570</v>
      </c>
      <c r="E725" s="188" t="s">
        <v>3571</v>
      </c>
      <c r="F725" s="8" t="s">
        <v>88</v>
      </c>
      <c r="G725" s="8" t="s">
        <v>147</v>
      </c>
      <c r="H725" s="6">
        <v>0</v>
      </c>
      <c r="I725" s="12">
        <v>23</v>
      </c>
      <c r="J725" s="20">
        <v>0</v>
      </c>
      <c r="L725" s="20">
        <v>0</v>
      </c>
      <c r="N725" s="20">
        <v>524155</v>
      </c>
      <c r="P725" s="20">
        <v>0</v>
      </c>
      <c r="R725" s="20">
        <v>0</v>
      </c>
      <c r="T725" s="20">
        <v>0</v>
      </c>
      <c r="V725" s="29">
        <v>524155</v>
      </c>
      <c r="X725" s="8" t="str">
        <f t="shared" si="11"/>
        <v>No</v>
      </c>
      <c r="Z725" s="21"/>
      <c r="AC725" s="28"/>
    </row>
    <row r="726" spans="1:29">
      <c r="A726" s="8" t="s">
        <v>2811</v>
      </c>
      <c r="B726" s="8" t="s">
        <v>2812</v>
      </c>
      <c r="C726" s="8" t="s">
        <v>210</v>
      </c>
      <c r="D726" s="185" t="s">
        <v>2813</v>
      </c>
      <c r="E726" s="188" t="s">
        <v>2814</v>
      </c>
      <c r="F726" s="8" t="s">
        <v>157</v>
      </c>
      <c r="G726" s="8" t="s">
        <v>147</v>
      </c>
      <c r="H726" s="6">
        <v>0</v>
      </c>
      <c r="I726" s="12">
        <v>23</v>
      </c>
      <c r="J726" s="20">
        <v>0</v>
      </c>
      <c r="L726" s="20">
        <v>0</v>
      </c>
      <c r="N726" s="20">
        <v>812837</v>
      </c>
      <c r="P726" s="20">
        <v>260000</v>
      </c>
      <c r="R726" s="20">
        <v>0</v>
      </c>
      <c r="T726" s="20">
        <v>0</v>
      </c>
      <c r="V726" s="29">
        <v>1072837</v>
      </c>
      <c r="X726" s="8" t="str">
        <f t="shared" si="11"/>
        <v>No</v>
      </c>
      <c r="Z726" s="21"/>
      <c r="AC726" s="28"/>
    </row>
    <row r="727" spans="1:29">
      <c r="A727" s="8" t="s">
        <v>6156</v>
      </c>
      <c r="B727" s="8" t="s">
        <v>668</v>
      </c>
      <c r="C727" s="8" t="s">
        <v>82</v>
      </c>
      <c r="D727" s="185" t="s">
        <v>669</v>
      </c>
      <c r="E727" s="188" t="s">
        <v>670</v>
      </c>
      <c r="F727" s="8" t="s">
        <v>83</v>
      </c>
      <c r="G727" s="8" t="s">
        <v>147</v>
      </c>
      <c r="H727" s="6">
        <v>0</v>
      </c>
      <c r="I727" s="12">
        <v>23</v>
      </c>
      <c r="J727" s="20">
        <v>0</v>
      </c>
      <c r="L727" s="20">
        <v>0</v>
      </c>
      <c r="N727" s="20">
        <v>457094</v>
      </c>
      <c r="P727" s="20">
        <v>89680</v>
      </c>
      <c r="R727" s="20">
        <v>0</v>
      </c>
      <c r="T727" s="20">
        <v>0</v>
      </c>
      <c r="V727" s="29">
        <v>546774</v>
      </c>
      <c r="X727" s="8" t="str">
        <f t="shared" si="11"/>
        <v>No</v>
      </c>
      <c r="Z727" s="21"/>
      <c r="AC727" s="28"/>
    </row>
    <row r="728" spans="1:29">
      <c r="A728" s="8" t="s">
        <v>6044</v>
      </c>
      <c r="B728" s="8" t="s">
        <v>4920</v>
      </c>
      <c r="C728" s="8" t="s">
        <v>91</v>
      </c>
      <c r="D728" s="185" t="s">
        <v>6045</v>
      </c>
      <c r="E728" s="188" t="s">
        <v>6046</v>
      </c>
      <c r="F728" s="8" t="s">
        <v>88</v>
      </c>
      <c r="G728" s="8" t="s">
        <v>147</v>
      </c>
      <c r="H728" s="6">
        <v>0</v>
      </c>
      <c r="I728" s="12">
        <v>23</v>
      </c>
      <c r="J728" s="20">
        <v>0</v>
      </c>
      <c r="L728" s="20">
        <v>0</v>
      </c>
      <c r="N728" s="20">
        <v>469217</v>
      </c>
      <c r="P728" s="20">
        <v>0</v>
      </c>
      <c r="R728" s="20">
        <v>0</v>
      </c>
      <c r="T728" s="20">
        <v>0</v>
      </c>
      <c r="V728" s="29">
        <v>469217</v>
      </c>
      <c r="X728" s="8" t="str">
        <f t="shared" si="11"/>
        <v>No</v>
      </c>
      <c r="Z728" s="21"/>
      <c r="AC728" s="28"/>
    </row>
    <row r="729" spans="1:29">
      <c r="A729" s="8" t="s">
        <v>5125</v>
      </c>
      <c r="B729" s="8" t="s">
        <v>1000</v>
      </c>
      <c r="C729" s="8" t="s">
        <v>120</v>
      </c>
      <c r="D729" s="185" t="s">
        <v>5126</v>
      </c>
      <c r="E729" s="188" t="s">
        <v>5127</v>
      </c>
      <c r="F729" s="8" t="s">
        <v>125</v>
      </c>
      <c r="G729" s="8" t="s">
        <v>147</v>
      </c>
      <c r="H729" s="6">
        <v>0</v>
      </c>
      <c r="I729" s="12">
        <v>23</v>
      </c>
      <c r="J729" s="20">
        <v>0</v>
      </c>
      <c r="L729" s="20">
        <v>0</v>
      </c>
      <c r="N729" s="20">
        <v>697431</v>
      </c>
      <c r="P729" s="20">
        <v>128342</v>
      </c>
      <c r="R729" s="20">
        <v>0</v>
      </c>
      <c r="T729" s="20">
        <v>82469</v>
      </c>
      <c r="V729" s="29">
        <v>908242</v>
      </c>
      <c r="X729" s="8" t="str">
        <f t="shared" si="11"/>
        <v>No</v>
      </c>
      <c r="Z729" s="21"/>
      <c r="AC729" s="28"/>
    </row>
    <row r="730" spans="1:29">
      <c r="A730" s="8" t="s">
        <v>1898</v>
      </c>
      <c r="B730" s="8" t="s">
        <v>1899</v>
      </c>
      <c r="C730" s="8" t="s">
        <v>265</v>
      </c>
      <c r="D730" s="185" t="s">
        <v>1900</v>
      </c>
      <c r="E730" s="188" t="s">
        <v>1901</v>
      </c>
      <c r="F730" s="8" t="s">
        <v>88</v>
      </c>
      <c r="G730" s="8" t="s">
        <v>147</v>
      </c>
      <c r="H730" s="6">
        <v>0</v>
      </c>
      <c r="I730" s="12">
        <v>22</v>
      </c>
      <c r="J730" s="20">
        <v>226639</v>
      </c>
      <c r="L730" s="20">
        <v>0</v>
      </c>
      <c r="N730" s="20">
        <v>410354</v>
      </c>
      <c r="P730" s="20">
        <v>5840</v>
      </c>
      <c r="R730" s="20">
        <v>0</v>
      </c>
      <c r="T730" s="20">
        <v>0</v>
      </c>
      <c r="V730" s="29">
        <v>642833</v>
      </c>
      <c r="X730" s="8" t="str">
        <f t="shared" si="11"/>
        <v>No</v>
      </c>
      <c r="Z730" s="21"/>
      <c r="AC730" s="28"/>
    </row>
    <row r="731" spans="1:29">
      <c r="A731" s="8" t="s">
        <v>511</v>
      </c>
      <c r="B731" s="8" t="s">
        <v>512</v>
      </c>
      <c r="C731" s="8" t="s">
        <v>54</v>
      </c>
      <c r="D731" s="185">
        <v>8028</v>
      </c>
      <c r="E731" s="188">
        <v>80028</v>
      </c>
      <c r="F731" s="8" t="s">
        <v>88</v>
      </c>
      <c r="G731" s="8" t="s">
        <v>84</v>
      </c>
      <c r="H731" s="6">
        <v>94983</v>
      </c>
      <c r="I731" s="12">
        <v>22</v>
      </c>
      <c r="J731" s="20">
        <v>2363286</v>
      </c>
      <c r="L731" s="20">
        <v>0</v>
      </c>
      <c r="N731" s="20">
        <v>285657</v>
      </c>
      <c r="P731" s="20">
        <v>50347</v>
      </c>
      <c r="R731" s="20">
        <v>0</v>
      </c>
      <c r="T731" s="20">
        <v>0</v>
      </c>
      <c r="V731" s="29">
        <v>2699290</v>
      </c>
      <c r="X731" s="8" t="str">
        <f t="shared" si="11"/>
        <v>No</v>
      </c>
      <c r="Z731" s="21"/>
      <c r="AC731" s="28"/>
    </row>
    <row r="732" spans="1:29">
      <c r="A732" s="8" t="s">
        <v>1513</v>
      </c>
      <c r="B732" s="8" t="s">
        <v>6426</v>
      </c>
      <c r="C732" s="8" t="s">
        <v>178</v>
      </c>
      <c r="D732" s="185" t="s">
        <v>1514</v>
      </c>
      <c r="E732" s="188" t="s">
        <v>1515</v>
      </c>
      <c r="F732" s="8" t="s">
        <v>88</v>
      </c>
      <c r="G732" s="8" t="s">
        <v>147</v>
      </c>
      <c r="H732" s="6">
        <v>0</v>
      </c>
      <c r="I732" s="12">
        <v>22</v>
      </c>
      <c r="J732" s="20">
        <v>0</v>
      </c>
      <c r="L732" s="20">
        <v>0</v>
      </c>
      <c r="N732" s="20">
        <v>417211</v>
      </c>
      <c r="P732" s="20">
        <v>0</v>
      </c>
      <c r="R732" s="20">
        <v>0</v>
      </c>
      <c r="T732" s="20">
        <v>0</v>
      </c>
      <c r="V732" s="29">
        <v>417211</v>
      </c>
      <c r="X732" s="8" t="str">
        <f t="shared" si="11"/>
        <v>No</v>
      </c>
      <c r="Z732" s="21"/>
      <c r="AC732" s="28"/>
    </row>
    <row r="733" spans="1:29">
      <c r="A733" s="8" t="s">
        <v>2953</v>
      </c>
      <c r="B733" s="8" t="s">
        <v>2954</v>
      </c>
      <c r="C733" s="8" t="s">
        <v>178</v>
      </c>
      <c r="D733" s="185">
        <v>5184</v>
      </c>
      <c r="E733" s="188">
        <v>50184</v>
      </c>
      <c r="F733" s="8" t="s">
        <v>88</v>
      </c>
      <c r="G733" s="8" t="s">
        <v>84</v>
      </c>
      <c r="H733" s="6">
        <v>99941</v>
      </c>
      <c r="I733" s="12">
        <v>22</v>
      </c>
      <c r="J733" s="20">
        <v>2166114</v>
      </c>
      <c r="L733" s="20">
        <v>0</v>
      </c>
      <c r="N733" s="20">
        <v>0</v>
      </c>
      <c r="P733" s="20">
        <v>187358</v>
      </c>
      <c r="R733" s="20">
        <v>0</v>
      </c>
      <c r="T733" s="20">
        <v>0</v>
      </c>
      <c r="V733" s="29">
        <v>2353472</v>
      </c>
      <c r="X733" s="8" t="str">
        <f t="shared" si="11"/>
        <v>No</v>
      </c>
      <c r="Z733" s="21"/>
      <c r="AC733" s="28"/>
    </row>
    <row r="734" spans="1:29">
      <c r="A734" s="8" t="s">
        <v>4550</v>
      </c>
      <c r="B734" s="8" t="s">
        <v>4551</v>
      </c>
      <c r="C734" s="8" t="s">
        <v>454</v>
      </c>
      <c r="D734" s="185" t="s">
        <v>4552</v>
      </c>
      <c r="E734" s="188" t="s">
        <v>4553</v>
      </c>
      <c r="F734" s="8" t="s">
        <v>83</v>
      </c>
      <c r="G734" s="8" t="s">
        <v>147</v>
      </c>
      <c r="H734" s="6">
        <v>0</v>
      </c>
      <c r="I734" s="12">
        <v>22</v>
      </c>
      <c r="J734" s="20">
        <v>0</v>
      </c>
      <c r="L734" s="20">
        <v>0</v>
      </c>
      <c r="N734" s="20">
        <v>238450</v>
      </c>
      <c r="P734" s="20">
        <v>0</v>
      </c>
      <c r="R734" s="20">
        <v>0</v>
      </c>
      <c r="T734" s="20">
        <v>0</v>
      </c>
      <c r="V734" s="29">
        <v>238450</v>
      </c>
      <c r="X734" s="8" t="str">
        <f t="shared" si="11"/>
        <v>No</v>
      </c>
      <c r="Z734" s="21"/>
      <c r="AC734" s="28"/>
    </row>
    <row r="735" spans="1:29">
      <c r="A735" s="8" t="s">
        <v>4804</v>
      </c>
      <c r="B735" s="8" t="s">
        <v>3620</v>
      </c>
      <c r="C735" s="8" t="s">
        <v>168</v>
      </c>
      <c r="D735" s="185">
        <v>65</v>
      </c>
      <c r="E735" s="188">
        <v>65</v>
      </c>
      <c r="F735" s="8" t="s">
        <v>83</v>
      </c>
      <c r="G735" s="8" t="s">
        <v>5756</v>
      </c>
      <c r="H735" s="6">
        <v>62433</v>
      </c>
      <c r="I735" s="12">
        <v>22</v>
      </c>
      <c r="J735" s="20">
        <v>62399</v>
      </c>
      <c r="L735" s="20">
        <v>0</v>
      </c>
      <c r="N735" s="20">
        <v>106471</v>
      </c>
      <c r="P735" s="20">
        <v>238899</v>
      </c>
      <c r="R735" s="20">
        <v>0</v>
      </c>
      <c r="T735" s="20">
        <v>0</v>
      </c>
      <c r="V735" s="29">
        <v>407769</v>
      </c>
      <c r="X735" s="8" t="str">
        <f t="shared" si="11"/>
        <v>No</v>
      </c>
      <c r="Z735" s="21"/>
      <c r="AC735" s="28"/>
    </row>
    <row r="736" spans="1:29">
      <c r="A736" s="8" t="s">
        <v>349</v>
      </c>
      <c r="B736" s="8" t="s">
        <v>6424</v>
      </c>
      <c r="C736" s="8" t="s">
        <v>73</v>
      </c>
      <c r="D736" s="185" t="s">
        <v>350</v>
      </c>
      <c r="E736" s="188" t="s">
        <v>351</v>
      </c>
      <c r="F736" s="8" t="s">
        <v>83</v>
      </c>
      <c r="G736" s="8" t="s">
        <v>147</v>
      </c>
      <c r="H736" s="6">
        <v>0</v>
      </c>
      <c r="I736" s="12">
        <v>22</v>
      </c>
      <c r="J736" s="20">
        <v>0</v>
      </c>
      <c r="L736" s="20">
        <v>0</v>
      </c>
      <c r="N736" s="20">
        <v>372685</v>
      </c>
      <c r="P736" s="20">
        <v>0</v>
      </c>
      <c r="R736" s="20">
        <v>0</v>
      </c>
      <c r="T736" s="20">
        <v>0</v>
      </c>
      <c r="V736" s="29">
        <v>372685</v>
      </c>
      <c r="X736" s="8" t="str">
        <f t="shared" si="11"/>
        <v>No</v>
      </c>
      <c r="Z736" s="21"/>
      <c r="AC736" s="28"/>
    </row>
    <row r="737" spans="1:29">
      <c r="A737" s="8" t="s">
        <v>5108</v>
      </c>
      <c r="B737" s="8" t="s">
        <v>593</v>
      </c>
      <c r="C737" s="8" t="s">
        <v>120</v>
      </c>
      <c r="D737" s="185">
        <v>6097</v>
      </c>
      <c r="E737" s="188">
        <v>60097</v>
      </c>
      <c r="F737" s="8" t="s">
        <v>83</v>
      </c>
      <c r="G737" s="8" t="s">
        <v>5756</v>
      </c>
      <c r="H737" s="6">
        <v>126405</v>
      </c>
      <c r="I737" s="12">
        <v>22</v>
      </c>
      <c r="J737" s="20">
        <v>3325056</v>
      </c>
      <c r="L737" s="20">
        <v>0</v>
      </c>
      <c r="N737" s="20">
        <v>0</v>
      </c>
      <c r="P737" s="20">
        <v>212211</v>
      </c>
      <c r="R737" s="20">
        <v>0</v>
      </c>
      <c r="T737" s="20">
        <v>0</v>
      </c>
      <c r="V737" s="29">
        <v>3537267</v>
      </c>
      <c r="X737" s="8" t="str">
        <f t="shared" si="11"/>
        <v>No</v>
      </c>
      <c r="Z737" s="21"/>
      <c r="AC737" s="28"/>
    </row>
    <row r="738" spans="1:29">
      <c r="A738" s="8" t="s">
        <v>4405</v>
      </c>
      <c r="B738" s="8" t="s">
        <v>4406</v>
      </c>
      <c r="C738" s="8" t="s">
        <v>235</v>
      </c>
      <c r="D738" s="185" t="s">
        <v>4407</v>
      </c>
      <c r="E738" s="188" t="s">
        <v>4408</v>
      </c>
      <c r="F738" s="8" t="s">
        <v>157</v>
      </c>
      <c r="G738" s="8" t="s">
        <v>147</v>
      </c>
      <c r="H738" s="6">
        <v>0</v>
      </c>
      <c r="I738" s="12">
        <v>22</v>
      </c>
      <c r="J738" s="20">
        <v>0</v>
      </c>
      <c r="L738" s="20">
        <v>0</v>
      </c>
      <c r="N738" s="20">
        <v>522795</v>
      </c>
      <c r="P738" s="20">
        <v>54999</v>
      </c>
      <c r="R738" s="20">
        <v>0</v>
      </c>
      <c r="T738" s="20">
        <v>0</v>
      </c>
      <c r="V738" s="29">
        <v>577794</v>
      </c>
      <c r="X738" s="8" t="str">
        <f t="shared" si="11"/>
        <v>No</v>
      </c>
      <c r="Z738" s="21"/>
      <c r="AC738" s="28"/>
    </row>
    <row r="739" spans="1:29">
      <c r="A739" s="8" t="s">
        <v>1079</v>
      </c>
      <c r="B739" s="8" t="s">
        <v>1080</v>
      </c>
      <c r="C739" s="8" t="s">
        <v>42</v>
      </c>
      <c r="D739" s="185">
        <v>2178</v>
      </c>
      <c r="E739" s="188">
        <v>20178</v>
      </c>
      <c r="F739" s="8" t="s">
        <v>83</v>
      </c>
      <c r="G739" s="8" t="s">
        <v>84</v>
      </c>
      <c r="H739" s="6">
        <v>423566</v>
      </c>
      <c r="I739" s="12">
        <v>22</v>
      </c>
      <c r="J739" s="20">
        <v>1922900</v>
      </c>
      <c r="L739" s="20">
        <v>0</v>
      </c>
      <c r="N739" s="20">
        <v>0</v>
      </c>
      <c r="P739" s="20">
        <v>92904</v>
      </c>
      <c r="R739" s="20">
        <v>0</v>
      </c>
      <c r="T739" s="20">
        <v>0</v>
      </c>
      <c r="V739" s="29">
        <v>2015804</v>
      </c>
      <c r="X739" s="8" t="str">
        <f t="shared" si="11"/>
        <v>No</v>
      </c>
      <c r="Z739" s="21"/>
      <c r="AC739" s="28"/>
    </row>
    <row r="740" spans="1:29">
      <c r="A740" s="8" t="s">
        <v>1823</v>
      </c>
      <c r="B740" s="8" t="s">
        <v>1824</v>
      </c>
      <c r="C740" s="8" t="s">
        <v>42</v>
      </c>
      <c r="D740" s="185">
        <v>2071</v>
      </c>
      <c r="E740" s="188">
        <v>20071</v>
      </c>
      <c r="F740" s="8" t="s">
        <v>83</v>
      </c>
      <c r="G740" s="8" t="s">
        <v>84</v>
      </c>
      <c r="H740" s="6">
        <v>18351295</v>
      </c>
      <c r="I740" s="12">
        <v>22</v>
      </c>
      <c r="J740" s="20">
        <v>344599</v>
      </c>
      <c r="L740" s="20">
        <v>0</v>
      </c>
      <c r="N740" s="20">
        <v>0</v>
      </c>
      <c r="P740" s="20">
        <v>0</v>
      </c>
      <c r="R740" s="20">
        <v>0</v>
      </c>
      <c r="T740" s="20">
        <v>0</v>
      </c>
      <c r="V740" s="29">
        <v>344599</v>
      </c>
      <c r="X740" s="8" t="str">
        <f t="shared" si="11"/>
        <v>No</v>
      </c>
      <c r="Z740" s="21"/>
      <c r="AC740" s="28"/>
    </row>
    <row r="741" spans="1:29">
      <c r="A741" s="8" t="s">
        <v>2427</v>
      </c>
      <c r="B741" s="8" t="s">
        <v>2428</v>
      </c>
      <c r="C741" s="8" t="s">
        <v>46</v>
      </c>
      <c r="D741" s="185" t="s">
        <v>2429</v>
      </c>
      <c r="E741" s="188" t="s">
        <v>2430</v>
      </c>
      <c r="F741" s="8" t="s">
        <v>88</v>
      </c>
      <c r="G741" s="8" t="s">
        <v>147</v>
      </c>
      <c r="H741" s="6">
        <v>0</v>
      </c>
      <c r="I741" s="12">
        <v>22</v>
      </c>
      <c r="J741" s="20">
        <v>0</v>
      </c>
      <c r="L741" s="20">
        <v>0</v>
      </c>
      <c r="N741" s="20">
        <v>232044</v>
      </c>
      <c r="P741" s="20">
        <v>0</v>
      </c>
      <c r="R741" s="20">
        <v>0</v>
      </c>
      <c r="T741" s="20">
        <v>0</v>
      </c>
      <c r="V741" s="29">
        <v>232044</v>
      </c>
      <c r="X741" s="8" t="str">
        <f t="shared" si="11"/>
        <v>No</v>
      </c>
      <c r="Z741" s="21"/>
      <c r="AC741" s="28"/>
    </row>
    <row r="742" spans="1:29">
      <c r="A742" s="8" t="s">
        <v>3442</v>
      </c>
      <c r="B742" s="8" t="s">
        <v>3443</v>
      </c>
      <c r="C742" s="8" t="s">
        <v>34</v>
      </c>
      <c r="D742" s="185" t="s">
        <v>3444</v>
      </c>
      <c r="E742" s="188" t="s">
        <v>3445</v>
      </c>
      <c r="F742" s="8" t="s">
        <v>157</v>
      </c>
      <c r="G742" s="8" t="s">
        <v>147</v>
      </c>
      <c r="H742" s="6">
        <v>0</v>
      </c>
      <c r="I742" s="12">
        <v>22</v>
      </c>
      <c r="J742" s="20">
        <v>269706</v>
      </c>
      <c r="L742" s="20">
        <v>0</v>
      </c>
      <c r="N742" s="20">
        <v>571180</v>
      </c>
      <c r="P742" s="20">
        <v>13938</v>
      </c>
      <c r="R742" s="20">
        <v>0</v>
      </c>
      <c r="T742" s="20">
        <v>56338</v>
      </c>
      <c r="V742" s="29">
        <v>911162</v>
      </c>
      <c r="X742" s="8" t="str">
        <f t="shared" si="11"/>
        <v>No</v>
      </c>
      <c r="Z742" s="21"/>
      <c r="AC742" s="28"/>
    </row>
    <row r="743" spans="1:29">
      <c r="A743" s="8" t="s">
        <v>4064</v>
      </c>
      <c r="B743" s="8" t="s">
        <v>755</v>
      </c>
      <c r="C743" s="8" t="s">
        <v>274</v>
      </c>
      <c r="D743" s="185">
        <v>4178</v>
      </c>
      <c r="E743" s="188">
        <v>40178</v>
      </c>
      <c r="F743" s="8" t="s">
        <v>183</v>
      </c>
      <c r="G743" s="8" t="s">
        <v>84</v>
      </c>
      <c r="H743" s="6">
        <v>969587</v>
      </c>
      <c r="I743" s="12">
        <v>22</v>
      </c>
      <c r="J743" s="20">
        <v>0</v>
      </c>
      <c r="L743" s="20">
        <v>0</v>
      </c>
      <c r="N743" s="20">
        <v>0</v>
      </c>
      <c r="P743" s="20">
        <v>0</v>
      </c>
      <c r="R743" s="20">
        <v>1178360</v>
      </c>
      <c r="T743" s="20">
        <v>0</v>
      </c>
      <c r="V743" s="29">
        <v>1178360</v>
      </c>
      <c r="X743" s="8" t="str">
        <f t="shared" si="11"/>
        <v>No</v>
      </c>
      <c r="Z743" s="21"/>
      <c r="AC743" s="28"/>
    </row>
    <row r="744" spans="1:29">
      <c r="A744" s="8" t="s">
        <v>3070</v>
      </c>
      <c r="B744" s="8" t="s">
        <v>3071</v>
      </c>
      <c r="C744" s="8" t="s">
        <v>171</v>
      </c>
      <c r="D744" s="185" t="s">
        <v>3072</v>
      </c>
      <c r="E744" s="188">
        <v>41157</v>
      </c>
      <c r="F744" s="8" t="s">
        <v>83</v>
      </c>
      <c r="G744" s="8" t="s">
        <v>5756</v>
      </c>
      <c r="H744" s="6">
        <v>80962</v>
      </c>
      <c r="I744" s="12">
        <v>22</v>
      </c>
      <c r="J744" s="20">
        <v>341861</v>
      </c>
      <c r="L744" s="20">
        <v>0</v>
      </c>
      <c r="N744" s="20">
        <v>0</v>
      </c>
      <c r="P744" s="20">
        <v>0</v>
      </c>
      <c r="R744" s="20">
        <v>0</v>
      </c>
      <c r="T744" s="20">
        <v>0</v>
      </c>
      <c r="V744" s="29">
        <v>341861</v>
      </c>
      <c r="X744" s="8" t="str">
        <f t="shared" si="11"/>
        <v>No</v>
      </c>
      <c r="Z744" s="21"/>
      <c r="AC744" s="28"/>
    </row>
    <row r="745" spans="1:29">
      <c r="A745" s="8" t="s">
        <v>1651</v>
      </c>
      <c r="B745" s="8" t="s">
        <v>1652</v>
      </c>
      <c r="C745" s="8" t="s">
        <v>178</v>
      </c>
      <c r="D745" s="185" t="s">
        <v>1653</v>
      </c>
      <c r="E745" s="188" t="s">
        <v>1654</v>
      </c>
      <c r="F745" s="8" t="s">
        <v>83</v>
      </c>
      <c r="G745" s="8" t="s">
        <v>147</v>
      </c>
      <c r="H745" s="6">
        <v>0</v>
      </c>
      <c r="I745" s="12">
        <v>22</v>
      </c>
      <c r="J745" s="20">
        <v>0</v>
      </c>
      <c r="L745" s="20">
        <v>0</v>
      </c>
      <c r="N745" s="20">
        <v>513141</v>
      </c>
      <c r="P745" s="20">
        <v>0</v>
      </c>
      <c r="R745" s="20">
        <v>0</v>
      </c>
      <c r="T745" s="20">
        <v>0</v>
      </c>
      <c r="V745" s="29">
        <v>513141</v>
      </c>
      <c r="X745" s="8" t="str">
        <f t="shared" si="11"/>
        <v>No</v>
      </c>
      <c r="Z745" s="21"/>
      <c r="AC745" s="28"/>
    </row>
    <row r="746" spans="1:29">
      <c r="A746" s="8" t="s">
        <v>4989</v>
      </c>
      <c r="B746" s="8" t="s">
        <v>1927</v>
      </c>
      <c r="C746" s="8" t="s">
        <v>91</v>
      </c>
      <c r="D746" s="185" t="s">
        <v>4990</v>
      </c>
      <c r="E746" s="188" t="s">
        <v>4991</v>
      </c>
      <c r="F746" s="8" t="s">
        <v>88</v>
      </c>
      <c r="G746" s="8" t="s">
        <v>147</v>
      </c>
      <c r="H746" s="6">
        <v>0</v>
      </c>
      <c r="I746" s="12">
        <v>22</v>
      </c>
      <c r="J746" s="20">
        <v>0</v>
      </c>
      <c r="L746" s="20">
        <v>0</v>
      </c>
      <c r="N746" s="20">
        <v>875551</v>
      </c>
      <c r="P746" s="20">
        <v>0</v>
      </c>
      <c r="R746" s="20">
        <v>0</v>
      </c>
      <c r="T746" s="20">
        <v>0</v>
      </c>
      <c r="V746" s="29">
        <v>875551</v>
      </c>
      <c r="X746" s="8" t="str">
        <f t="shared" si="11"/>
        <v>No</v>
      </c>
      <c r="Z746" s="21"/>
      <c r="AC746" s="28"/>
    </row>
    <row r="747" spans="1:29">
      <c r="A747" s="8" t="s">
        <v>4077</v>
      </c>
      <c r="B747" s="8" t="s">
        <v>624</v>
      </c>
      <c r="C747" s="8" t="s">
        <v>238</v>
      </c>
      <c r="D747" s="185">
        <v>1040</v>
      </c>
      <c r="E747" s="188">
        <v>10040</v>
      </c>
      <c r="F747" s="8" t="s">
        <v>88</v>
      </c>
      <c r="G747" s="8" t="s">
        <v>84</v>
      </c>
      <c r="H747" s="6">
        <v>209190</v>
      </c>
      <c r="I747" s="12">
        <v>22</v>
      </c>
      <c r="J747" s="20">
        <v>0</v>
      </c>
      <c r="L747" s="20">
        <v>256337</v>
      </c>
      <c r="N747" s="20">
        <v>0</v>
      </c>
      <c r="P747" s="20">
        <v>0</v>
      </c>
      <c r="R747" s="20">
        <v>0</v>
      </c>
      <c r="T747" s="20">
        <v>0</v>
      </c>
      <c r="V747" s="29">
        <v>256337</v>
      </c>
      <c r="X747" s="8" t="str">
        <f t="shared" si="11"/>
        <v>No</v>
      </c>
      <c r="Z747" s="21"/>
      <c r="AC747" s="28"/>
    </row>
    <row r="748" spans="1:29">
      <c r="A748" s="8" t="s">
        <v>2710</v>
      </c>
      <c r="B748" s="8" t="s">
        <v>2711</v>
      </c>
      <c r="C748" s="8" t="s">
        <v>150</v>
      </c>
      <c r="D748" s="185" t="s">
        <v>2712</v>
      </c>
      <c r="E748" s="188">
        <v>66170</v>
      </c>
      <c r="F748" s="8" t="s">
        <v>36</v>
      </c>
      <c r="G748" s="8" t="s">
        <v>5756</v>
      </c>
      <c r="H748" s="6">
        <v>0</v>
      </c>
      <c r="I748" s="12">
        <v>22</v>
      </c>
      <c r="J748" s="20">
        <v>0</v>
      </c>
      <c r="L748" s="20">
        <v>0</v>
      </c>
      <c r="N748" s="20">
        <v>569666</v>
      </c>
      <c r="P748" s="20">
        <v>0</v>
      </c>
      <c r="R748" s="20">
        <v>642469</v>
      </c>
      <c r="T748" s="20">
        <v>0</v>
      </c>
      <c r="V748" s="29">
        <v>1212135</v>
      </c>
      <c r="X748" s="8" t="str">
        <f t="shared" si="11"/>
        <v>No</v>
      </c>
      <c r="Z748" s="21"/>
      <c r="AC748" s="28"/>
    </row>
    <row r="749" spans="1:29">
      <c r="A749" s="8" t="s">
        <v>5537</v>
      </c>
      <c r="B749" s="8" t="s">
        <v>5538</v>
      </c>
      <c r="C749" s="8" t="s">
        <v>132</v>
      </c>
      <c r="D749" s="185" t="s">
        <v>5539</v>
      </c>
      <c r="E749" s="188" t="s">
        <v>5540</v>
      </c>
      <c r="F749" s="8" t="s">
        <v>157</v>
      </c>
      <c r="G749" s="8" t="s">
        <v>147</v>
      </c>
      <c r="H749" s="6">
        <v>0</v>
      </c>
      <c r="I749" s="12">
        <v>22</v>
      </c>
      <c r="J749" s="20">
        <v>152000</v>
      </c>
      <c r="L749" s="20">
        <v>0</v>
      </c>
      <c r="N749" s="20">
        <v>780852</v>
      </c>
      <c r="P749" s="20">
        <v>0</v>
      </c>
      <c r="R749" s="20">
        <v>0</v>
      </c>
      <c r="T749" s="20">
        <v>0</v>
      </c>
      <c r="V749" s="29">
        <v>932852</v>
      </c>
      <c r="X749" s="8" t="str">
        <f t="shared" si="11"/>
        <v>No</v>
      </c>
      <c r="Z749" s="21"/>
      <c r="AC749" s="28"/>
    </row>
    <row r="750" spans="1:29">
      <c r="A750" s="8" t="s">
        <v>3187</v>
      </c>
      <c r="B750" s="8" t="s">
        <v>3188</v>
      </c>
      <c r="C750" s="8" t="s">
        <v>50</v>
      </c>
      <c r="D750" s="185" t="s">
        <v>3189</v>
      </c>
      <c r="E750" s="188" t="s">
        <v>3190</v>
      </c>
      <c r="F750" s="8" t="s">
        <v>125</v>
      </c>
      <c r="G750" s="8" t="s">
        <v>147</v>
      </c>
      <c r="H750" s="6">
        <v>0</v>
      </c>
      <c r="I750" s="12">
        <v>22</v>
      </c>
      <c r="J750" s="20">
        <v>0</v>
      </c>
      <c r="L750" s="20">
        <v>0</v>
      </c>
      <c r="N750" s="20">
        <v>523172</v>
      </c>
      <c r="P750" s="20">
        <v>0</v>
      </c>
      <c r="R750" s="20">
        <v>0</v>
      </c>
      <c r="T750" s="20">
        <v>0</v>
      </c>
      <c r="V750" s="29">
        <v>523172</v>
      </c>
      <c r="X750" s="8" t="str">
        <f t="shared" si="11"/>
        <v>No</v>
      </c>
      <c r="Z750" s="21"/>
      <c r="AC750" s="28"/>
    </row>
    <row r="751" spans="1:29">
      <c r="A751" s="8" t="s">
        <v>2563</v>
      </c>
      <c r="B751" s="8" t="s">
        <v>1217</v>
      </c>
      <c r="C751" s="8" t="s">
        <v>466</v>
      </c>
      <c r="D751" s="185" t="s">
        <v>2564</v>
      </c>
      <c r="E751" s="188" t="s">
        <v>2565</v>
      </c>
      <c r="F751" s="8" t="s">
        <v>83</v>
      </c>
      <c r="G751" s="8" t="s">
        <v>147</v>
      </c>
      <c r="H751" s="6">
        <v>0</v>
      </c>
      <c r="I751" s="12">
        <v>22</v>
      </c>
      <c r="J751" s="20">
        <v>287335</v>
      </c>
      <c r="L751" s="20">
        <v>0</v>
      </c>
      <c r="N751" s="20">
        <v>680360</v>
      </c>
      <c r="P751" s="20">
        <v>0</v>
      </c>
      <c r="R751" s="20">
        <v>0</v>
      </c>
      <c r="T751" s="20">
        <v>0</v>
      </c>
      <c r="V751" s="29">
        <v>967695</v>
      </c>
      <c r="X751" s="8" t="str">
        <f t="shared" si="11"/>
        <v>No</v>
      </c>
      <c r="Z751" s="21"/>
      <c r="AC751" s="28"/>
    </row>
    <row r="752" spans="1:29">
      <c r="A752" s="8" t="s">
        <v>6566</v>
      </c>
      <c r="B752" s="8" t="s">
        <v>535</v>
      </c>
      <c r="C752" s="8" t="s">
        <v>106</v>
      </c>
      <c r="D752" s="185">
        <v>7003</v>
      </c>
      <c r="E752" s="188">
        <v>70003</v>
      </c>
      <c r="F752" s="8" t="s">
        <v>83</v>
      </c>
      <c r="G752" s="8" t="s">
        <v>84</v>
      </c>
      <c r="H752" s="6">
        <v>273724</v>
      </c>
      <c r="I752" s="12">
        <v>22</v>
      </c>
      <c r="J752" s="20">
        <v>2492456</v>
      </c>
      <c r="L752" s="20">
        <v>0</v>
      </c>
      <c r="N752" s="20">
        <v>0</v>
      </c>
      <c r="P752" s="20">
        <v>12709</v>
      </c>
      <c r="R752" s="20">
        <v>0</v>
      </c>
      <c r="T752" s="20">
        <v>0</v>
      </c>
      <c r="V752" s="29">
        <v>2505165</v>
      </c>
      <c r="X752" s="8" t="str">
        <f t="shared" si="11"/>
        <v>No</v>
      </c>
      <c r="Z752" s="21"/>
      <c r="AC752" s="28"/>
    </row>
    <row r="753" spans="1:29">
      <c r="A753" s="8" t="s">
        <v>3381</v>
      </c>
      <c r="B753" s="8" t="s">
        <v>2630</v>
      </c>
      <c r="C753" s="8" t="s">
        <v>466</v>
      </c>
      <c r="D753" s="185">
        <v>5197</v>
      </c>
      <c r="E753" s="188">
        <v>50197</v>
      </c>
      <c r="F753" s="8" t="s">
        <v>83</v>
      </c>
      <c r="G753" s="8" t="s">
        <v>84</v>
      </c>
      <c r="H753" s="6">
        <v>387550</v>
      </c>
      <c r="I753" s="12">
        <v>22</v>
      </c>
      <c r="J753" s="20">
        <v>538610</v>
      </c>
      <c r="L753" s="20">
        <v>0</v>
      </c>
      <c r="N753" s="20">
        <v>0</v>
      </c>
      <c r="P753" s="20">
        <v>64199</v>
      </c>
      <c r="R753" s="20">
        <v>0</v>
      </c>
      <c r="T753" s="20">
        <v>0</v>
      </c>
      <c r="V753" s="29">
        <v>602809</v>
      </c>
      <c r="X753" s="8" t="str">
        <f t="shared" si="11"/>
        <v>No</v>
      </c>
      <c r="Z753" s="21"/>
      <c r="AC753" s="28"/>
    </row>
    <row r="754" spans="1:29">
      <c r="A754" s="8" t="s">
        <v>1214</v>
      </c>
      <c r="B754" s="8" t="s">
        <v>140</v>
      </c>
      <c r="C754" s="8" t="s">
        <v>87</v>
      </c>
      <c r="D754" s="185" t="s">
        <v>1215</v>
      </c>
      <c r="E754" s="188">
        <v>17</v>
      </c>
      <c r="F754" s="8" t="s">
        <v>36</v>
      </c>
      <c r="G754" s="8" t="s">
        <v>5756</v>
      </c>
      <c r="H754" s="6">
        <v>0</v>
      </c>
      <c r="I754" s="12">
        <v>22</v>
      </c>
      <c r="J754" s="20">
        <v>0</v>
      </c>
      <c r="L754" s="20">
        <v>0</v>
      </c>
      <c r="N754" s="20">
        <v>540901</v>
      </c>
      <c r="P754" s="20">
        <v>0</v>
      </c>
      <c r="R754" s="20">
        <v>0</v>
      </c>
      <c r="T754" s="20">
        <v>0</v>
      </c>
      <c r="V754" s="29">
        <v>540901</v>
      </c>
      <c r="X754" s="8" t="str">
        <f t="shared" si="11"/>
        <v>No</v>
      </c>
      <c r="Z754" s="21"/>
      <c r="AC754" s="28"/>
    </row>
    <row r="755" spans="1:29">
      <c r="A755" s="8" t="s">
        <v>592</v>
      </c>
      <c r="B755" s="8" t="s">
        <v>593</v>
      </c>
      <c r="C755" s="8" t="s">
        <v>178</v>
      </c>
      <c r="D755" s="185">
        <v>5208</v>
      </c>
      <c r="E755" s="188">
        <v>50208</v>
      </c>
      <c r="F755" s="8" t="s">
        <v>83</v>
      </c>
      <c r="G755" s="8" t="s">
        <v>5756</v>
      </c>
      <c r="H755" s="6">
        <v>59014</v>
      </c>
      <c r="I755" s="12">
        <v>22</v>
      </c>
      <c r="J755" s="20">
        <v>216593</v>
      </c>
      <c r="L755" s="20">
        <v>0</v>
      </c>
      <c r="N755" s="20">
        <v>458150</v>
      </c>
      <c r="P755" s="20">
        <v>0</v>
      </c>
      <c r="R755" s="20">
        <v>0</v>
      </c>
      <c r="T755" s="20">
        <v>0</v>
      </c>
      <c r="V755" s="29">
        <v>674743</v>
      </c>
      <c r="X755" s="8" t="str">
        <f t="shared" si="11"/>
        <v>No</v>
      </c>
      <c r="Z755" s="21"/>
      <c r="AC755" s="28"/>
    </row>
    <row r="756" spans="1:29">
      <c r="A756" s="8" t="s">
        <v>4493</v>
      </c>
      <c r="B756" s="8" t="s">
        <v>4558</v>
      </c>
      <c r="C756" s="8" t="s">
        <v>454</v>
      </c>
      <c r="D756" s="185" t="s">
        <v>4494</v>
      </c>
      <c r="E756" s="188" t="s">
        <v>4495</v>
      </c>
      <c r="F756" s="8" t="s">
        <v>83</v>
      </c>
      <c r="G756" s="8" t="s">
        <v>147</v>
      </c>
      <c r="H756" s="6">
        <v>0</v>
      </c>
      <c r="I756" s="12">
        <v>22</v>
      </c>
      <c r="J756" s="20">
        <v>0</v>
      </c>
      <c r="L756" s="20">
        <v>0</v>
      </c>
      <c r="N756" s="20">
        <v>993000</v>
      </c>
      <c r="P756" s="20">
        <v>0</v>
      </c>
      <c r="R756" s="20">
        <v>0</v>
      </c>
      <c r="T756" s="20">
        <v>0</v>
      </c>
      <c r="V756" s="29">
        <v>993000</v>
      </c>
      <c r="X756" s="8" t="str">
        <f t="shared" si="11"/>
        <v>No</v>
      </c>
      <c r="Z756" s="21"/>
      <c r="AC756" s="28"/>
    </row>
    <row r="757" spans="1:29">
      <c r="A757" s="8" t="s">
        <v>5092</v>
      </c>
      <c r="B757" s="8" t="s">
        <v>5093</v>
      </c>
      <c r="C757" s="8" t="s">
        <v>154</v>
      </c>
      <c r="D757" s="185">
        <v>4102</v>
      </c>
      <c r="E757" s="188">
        <v>40102</v>
      </c>
      <c r="F757" s="8" t="s">
        <v>88</v>
      </c>
      <c r="G757" s="8" t="s">
        <v>5756</v>
      </c>
      <c r="H757" s="6">
        <v>215304</v>
      </c>
      <c r="I757" s="12">
        <v>21</v>
      </c>
      <c r="J757" s="20">
        <v>1949119</v>
      </c>
      <c r="L757" s="20">
        <v>0</v>
      </c>
      <c r="N757" s="20">
        <v>1517981</v>
      </c>
      <c r="P757" s="20">
        <v>0</v>
      </c>
      <c r="R757" s="20">
        <v>0</v>
      </c>
      <c r="T757" s="20">
        <v>0</v>
      </c>
      <c r="V757" s="29">
        <v>3467100</v>
      </c>
      <c r="X757" s="8" t="str">
        <f t="shared" si="11"/>
        <v>No</v>
      </c>
      <c r="Z757" s="21"/>
      <c r="AC757" s="28"/>
    </row>
    <row r="758" spans="1:29">
      <c r="A758" s="8" t="s">
        <v>1151</v>
      </c>
      <c r="B758" s="8" t="s">
        <v>167</v>
      </c>
      <c r="C758" s="8" t="s">
        <v>160</v>
      </c>
      <c r="D758" s="185">
        <v>1115</v>
      </c>
      <c r="E758" s="188">
        <v>10115</v>
      </c>
      <c r="F758" s="8" t="s">
        <v>88</v>
      </c>
      <c r="G758" s="8" t="s">
        <v>84</v>
      </c>
      <c r="H758" s="6">
        <v>203914</v>
      </c>
      <c r="I758" s="12">
        <v>21</v>
      </c>
      <c r="J758" s="20">
        <v>3929437</v>
      </c>
      <c r="L758" s="20">
        <v>7290066</v>
      </c>
      <c r="N758" s="20">
        <v>0</v>
      </c>
      <c r="P758" s="20">
        <v>0</v>
      </c>
      <c r="R758" s="20">
        <v>15624526</v>
      </c>
      <c r="T758" s="20">
        <v>0</v>
      </c>
      <c r="V758" s="29">
        <v>26844029</v>
      </c>
      <c r="X758" s="8" t="str">
        <f t="shared" si="11"/>
        <v>No</v>
      </c>
      <c r="Z758" s="21"/>
      <c r="AC758" s="28"/>
    </row>
    <row r="759" spans="1:29">
      <c r="A759" s="8" t="s">
        <v>6567</v>
      </c>
      <c r="B759" s="8" t="s">
        <v>4511</v>
      </c>
      <c r="C759" s="8" t="s">
        <v>454</v>
      </c>
      <c r="D759" s="185" t="s">
        <v>4512</v>
      </c>
      <c r="E759" s="188" t="s">
        <v>4513</v>
      </c>
      <c r="F759" s="8" t="s">
        <v>83</v>
      </c>
      <c r="G759" s="8" t="s">
        <v>147</v>
      </c>
      <c r="H759" s="6">
        <v>0</v>
      </c>
      <c r="I759" s="12">
        <v>21</v>
      </c>
      <c r="J759" s="20">
        <v>492000</v>
      </c>
      <c r="L759" s="20">
        <v>0</v>
      </c>
      <c r="N759" s="20">
        <v>865230</v>
      </c>
      <c r="P759" s="20">
        <v>0</v>
      </c>
      <c r="R759" s="20">
        <v>0</v>
      </c>
      <c r="T759" s="20">
        <v>0</v>
      </c>
      <c r="V759" s="29">
        <v>1357230</v>
      </c>
      <c r="X759" s="8" t="str">
        <f t="shared" si="11"/>
        <v>No</v>
      </c>
      <c r="Z759" s="21"/>
      <c r="AC759" s="28"/>
    </row>
    <row r="760" spans="1:29">
      <c r="A760" s="8" t="s">
        <v>527</v>
      </c>
      <c r="B760" s="8" t="s">
        <v>528</v>
      </c>
      <c r="C760" s="8" t="s">
        <v>82</v>
      </c>
      <c r="D760" s="185">
        <v>2212</v>
      </c>
      <c r="E760" s="188">
        <v>20212</v>
      </c>
      <c r="F760" s="8" t="s">
        <v>83</v>
      </c>
      <c r="G760" s="8" t="s">
        <v>5756</v>
      </c>
      <c r="H760" s="6">
        <v>18351295</v>
      </c>
      <c r="I760" s="12">
        <v>21</v>
      </c>
      <c r="J760" s="20">
        <v>0</v>
      </c>
      <c r="L760" s="20">
        <v>0</v>
      </c>
      <c r="N760" s="20">
        <v>334280</v>
      </c>
      <c r="P760" s="20">
        <v>110711</v>
      </c>
      <c r="R760" s="20">
        <v>0</v>
      </c>
      <c r="T760" s="20">
        <v>0</v>
      </c>
      <c r="V760" s="29">
        <v>444991</v>
      </c>
      <c r="X760" s="8" t="str">
        <f t="shared" si="11"/>
        <v>No</v>
      </c>
      <c r="Z760" s="21"/>
      <c r="AC760" s="28"/>
    </row>
    <row r="761" spans="1:29">
      <c r="A761" s="8" t="s">
        <v>625</v>
      </c>
      <c r="B761" s="8" t="s">
        <v>626</v>
      </c>
      <c r="C761" s="8" t="s">
        <v>580</v>
      </c>
      <c r="D761" s="185" t="s">
        <v>3486</v>
      </c>
      <c r="E761" s="188" t="s">
        <v>3487</v>
      </c>
      <c r="F761" s="8" t="s">
        <v>88</v>
      </c>
      <c r="G761" s="8" t="s">
        <v>147</v>
      </c>
      <c r="H761" s="6">
        <v>0</v>
      </c>
      <c r="I761" s="12">
        <v>21</v>
      </c>
      <c r="J761" s="20">
        <v>560984</v>
      </c>
      <c r="L761" s="20">
        <v>0</v>
      </c>
      <c r="N761" s="20">
        <v>1639507</v>
      </c>
      <c r="P761" s="20">
        <v>0</v>
      </c>
      <c r="R761" s="20">
        <v>0</v>
      </c>
      <c r="T761" s="20">
        <v>0</v>
      </c>
      <c r="V761" s="29">
        <v>2200491</v>
      </c>
      <c r="X761" s="8" t="str">
        <f t="shared" si="11"/>
        <v>No</v>
      </c>
      <c r="Z761" s="21"/>
      <c r="AC761" s="28"/>
    </row>
    <row r="762" spans="1:29">
      <c r="A762" s="8" t="s">
        <v>5214</v>
      </c>
      <c r="B762" s="8" t="s">
        <v>5215</v>
      </c>
      <c r="C762" s="8" t="s">
        <v>168</v>
      </c>
      <c r="D762" s="185" t="s">
        <v>5216</v>
      </c>
      <c r="E762" s="188" t="s">
        <v>5217</v>
      </c>
      <c r="F762" s="8" t="s">
        <v>83</v>
      </c>
      <c r="G762" s="8" t="s">
        <v>147</v>
      </c>
      <c r="H762" s="6">
        <v>0</v>
      </c>
      <c r="I762" s="12">
        <v>21</v>
      </c>
      <c r="J762" s="20">
        <v>0</v>
      </c>
      <c r="L762" s="20">
        <v>0</v>
      </c>
      <c r="N762" s="20">
        <v>856864</v>
      </c>
      <c r="P762" s="20">
        <v>330466</v>
      </c>
      <c r="R762" s="20">
        <v>0</v>
      </c>
      <c r="T762" s="20">
        <v>0</v>
      </c>
      <c r="V762" s="29">
        <v>1187330</v>
      </c>
      <c r="X762" s="8" t="str">
        <f t="shared" si="11"/>
        <v>No</v>
      </c>
      <c r="Z762" s="21"/>
      <c r="AC762" s="28"/>
    </row>
    <row r="763" spans="1:29">
      <c r="A763" s="8" t="s">
        <v>1260</v>
      </c>
      <c r="B763" s="8" t="s">
        <v>1261</v>
      </c>
      <c r="C763" s="8" t="s">
        <v>254</v>
      </c>
      <c r="D763" s="185" t="s">
        <v>1262</v>
      </c>
      <c r="E763" s="188">
        <v>88134</v>
      </c>
      <c r="F763" s="8" t="s">
        <v>36</v>
      </c>
      <c r="G763" s="8" t="s">
        <v>5756</v>
      </c>
      <c r="H763" s="6">
        <v>0</v>
      </c>
      <c r="I763" s="12">
        <v>21</v>
      </c>
      <c r="J763" s="20">
        <v>0</v>
      </c>
      <c r="L763" s="20">
        <v>0</v>
      </c>
      <c r="N763" s="20">
        <v>1003607</v>
      </c>
      <c r="P763" s="20">
        <v>0</v>
      </c>
      <c r="R763" s="20">
        <v>0</v>
      </c>
      <c r="T763" s="20">
        <v>0</v>
      </c>
      <c r="V763" s="29">
        <v>1003607</v>
      </c>
      <c r="X763" s="8" t="str">
        <f t="shared" si="11"/>
        <v>No</v>
      </c>
      <c r="Z763" s="21"/>
      <c r="AC763" s="28"/>
    </row>
    <row r="764" spans="1:29">
      <c r="A764" s="8" t="s">
        <v>6568</v>
      </c>
      <c r="B764" s="8" t="s">
        <v>523</v>
      </c>
      <c r="C764" s="8" t="s">
        <v>171</v>
      </c>
      <c r="D764" s="185">
        <v>4155</v>
      </c>
      <c r="E764" s="188">
        <v>40155</v>
      </c>
      <c r="F764" s="8" t="s">
        <v>83</v>
      </c>
      <c r="G764" s="8" t="s">
        <v>5756</v>
      </c>
      <c r="H764" s="6">
        <v>69173</v>
      </c>
      <c r="I764" s="12">
        <v>21</v>
      </c>
      <c r="J764" s="20">
        <v>1594507</v>
      </c>
      <c r="L764" s="20">
        <v>0</v>
      </c>
      <c r="N764" s="20">
        <v>0</v>
      </c>
      <c r="P764" s="20">
        <v>0</v>
      </c>
      <c r="R764" s="20">
        <v>0</v>
      </c>
      <c r="T764" s="20">
        <v>0</v>
      </c>
      <c r="V764" s="29">
        <v>1594507</v>
      </c>
      <c r="X764" s="8" t="str">
        <f t="shared" si="11"/>
        <v>No</v>
      </c>
      <c r="Z764" s="21"/>
      <c r="AC764" s="28"/>
    </row>
    <row r="765" spans="1:29">
      <c r="A765" s="8" t="s">
        <v>620</v>
      </c>
      <c r="B765" s="8" t="s">
        <v>621</v>
      </c>
      <c r="C765" s="8" t="s">
        <v>420</v>
      </c>
      <c r="D765" s="185" t="s">
        <v>622</v>
      </c>
      <c r="E765" s="188" t="s">
        <v>623</v>
      </c>
      <c r="F765" s="8" t="s">
        <v>157</v>
      </c>
      <c r="G765" s="8" t="s">
        <v>147</v>
      </c>
      <c r="H765" s="6">
        <v>0</v>
      </c>
      <c r="I765" s="12">
        <v>21</v>
      </c>
      <c r="J765" s="20">
        <v>0</v>
      </c>
      <c r="L765" s="20">
        <v>0</v>
      </c>
      <c r="N765" s="20">
        <v>1343671</v>
      </c>
      <c r="P765" s="20">
        <v>149518</v>
      </c>
      <c r="R765" s="20">
        <v>0</v>
      </c>
      <c r="T765" s="20">
        <v>0</v>
      </c>
      <c r="V765" s="29">
        <v>1493189</v>
      </c>
      <c r="X765" s="8" t="str">
        <f t="shared" si="11"/>
        <v>No</v>
      </c>
      <c r="Z765" s="21"/>
      <c r="AC765" s="28"/>
    </row>
    <row r="766" spans="1:29">
      <c r="A766" s="8" t="s">
        <v>2827</v>
      </c>
      <c r="B766" s="8" t="s">
        <v>2828</v>
      </c>
      <c r="C766" s="8" t="s">
        <v>210</v>
      </c>
      <c r="D766" s="185" t="s">
        <v>2829</v>
      </c>
      <c r="E766" s="188" t="s">
        <v>2830</v>
      </c>
      <c r="F766" s="8" t="s">
        <v>83</v>
      </c>
      <c r="G766" s="8" t="s">
        <v>147</v>
      </c>
      <c r="H766" s="6">
        <v>0</v>
      </c>
      <c r="I766" s="12">
        <v>21</v>
      </c>
      <c r="J766" s="20">
        <v>0</v>
      </c>
      <c r="L766" s="20">
        <v>0</v>
      </c>
      <c r="N766" s="20">
        <v>953997</v>
      </c>
      <c r="P766" s="20">
        <v>88869</v>
      </c>
      <c r="R766" s="20">
        <v>0</v>
      </c>
      <c r="T766" s="20">
        <v>198246</v>
      </c>
      <c r="V766" s="29">
        <v>1241112</v>
      </c>
      <c r="X766" s="8" t="str">
        <f t="shared" si="11"/>
        <v>No</v>
      </c>
      <c r="Z766" s="21"/>
      <c r="AC766" s="28"/>
    </row>
    <row r="767" spans="1:29">
      <c r="A767" s="8" t="s">
        <v>206</v>
      </c>
      <c r="B767" s="8" t="s">
        <v>207</v>
      </c>
      <c r="C767" s="8" t="s">
        <v>112</v>
      </c>
      <c r="D767" s="185">
        <v>1086</v>
      </c>
      <c r="E767" s="188">
        <v>10086</v>
      </c>
      <c r="F767" s="8" t="s">
        <v>88</v>
      </c>
      <c r="G767" s="8" t="s">
        <v>84</v>
      </c>
      <c r="H767" s="6">
        <v>88087</v>
      </c>
      <c r="I767" s="12">
        <v>21</v>
      </c>
      <c r="J767" s="20">
        <v>2431649</v>
      </c>
      <c r="L767" s="20">
        <v>0</v>
      </c>
      <c r="N767" s="20">
        <v>0</v>
      </c>
      <c r="P767" s="20">
        <v>162110</v>
      </c>
      <c r="R767" s="20">
        <v>0</v>
      </c>
      <c r="T767" s="20">
        <v>0</v>
      </c>
      <c r="V767" s="29">
        <v>2593759</v>
      </c>
      <c r="X767" s="8" t="str">
        <f t="shared" si="11"/>
        <v>No</v>
      </c>
      <c r="Z767" s="21"/>
      <c r="AC767" s="28"/>
    </row>
    <row r="768" spans="1:29">
      <c r="A768" s="8" t="s">
        <v>2373</v>
      </c>
      <c r="B768" s="8" t="s">
        <v>2374</v>
      </c>
      <c r="C768" s="8" t="s">
        <v>103</v>
      </c>
      <c r="D768" s="185">
        <v>4115</v>
      </c>
      <c r="E768" s="188">
        <v>40115</v>
      </c>
      <c r="F768" s="8" t="s">
        <v>83</v>
      </c>
      <c r="G768" s="8" t="s">
        <v>5756</v>
      </c>
      <c r="H768" s="6">
        <v>2148346</v>
      </c>
      <c r="I768" s="12">
        <v>21</v>
      </c>
      <c r="J768" s="20">
        <v>27827</v>
      </c>
      <c r="L768" s="20">
        <v>0</v>
      </c>
      <c r="N768" s="20">
        <v>0</v>
      </c>
      <c r="P768" s="20">
        <v>0</v>
      </c>
      <c r="R768" s="20">
        <v>0</v>
      </c>
      <c r="T768" s="20">
        <v>0</v>
      </c>
      <c r="V768" s="29">
        <v>27827</v>
      </c>
      <c r="X768" s="8" t="str">
        <f t="shared" si="11"/>
        <v>No</v>
      </c>
      <c r="Z768" s="21"/>
      <c r="AC768" s="28"/>
    </row>
    <row r="769" spans="1:29">
      <c r="A769" s="8" t="s">
        <v>1364</v>
      </c>
      <c r="B769" s="8" t="s">
        <v>1365</v>
      </c>
      <c r="C769" s="8" t="s">
        <v>129</v>
      </c>
      <c r="D769" s="185">
        <v>4181</v>
      </c>
      <c r="E769" s="188">
        <v>40181</v>
      </c>
      <c r="F769" s="8" t="s">
        <v>83</v>
      </c>
      <c r="G769" s="8" t="s">
        <v>5756</v>
      </c>
      <c r="H769" s="6">
        <v>4515419</v>
      </c>
      <c r="I769" s="12">
        <v>21</v>
      </c>
      <c r="J769" s="20">
        <v>35639</v>
      </c>
      <c r="L769" s="20">
        <v>0</v>
      </c>
      <c r="N769" s="20">
        <v>349628</v>
      </c>
      <c r="P769" s="20">
        <v>171449</v>
      </c>
      <c r="R769" s="20">
        <v>0</v>
      </c>
      <c r="T769" s="20">
        <v>0</v>
      </c>
      <c r="V769" s="29">
        <v>556716</v>
      </c>
      <c r="X769" s="8" t="str">
        <f t="shared" si="11"/>
        <v>No</v>
      </c>
      <c r="Z769" s="21"/>
      <c r="AC769" s="28"/>
    </row>
    <row r="770" spans="1:29">
      <c r="A770" s="8" t="s">
        <v>480</v>
      </c>
      <c r="B770" s="8" t="s">
        <v>481</v>
      </c>
      <c r="C770" s="8" t="s">
        <v>58</v>
      </c>
      <c r="D770" s="185">
        <v>5091</v>
      </c>
      <c r="E770" s="188">
        <v>50091</v>
      </c>
      <c r="F770" s="8" t="s">
        <v>83</v>
      </c>
      <c r="G770" s="8" t="s">
        <v>5756</v>
      </c>
      <c r="H770" s="6">
        <v>74632</v>
      </c>
      <c r="I770" s="12">
        <v>21</v>
      </c>
      <c r="J770" s="20">
        <v>944315</v>
      </c>
      <c r="L770" s="20">
        <v>0</v>
      </c>
      <c r="N770" s="20">
        <v>0</v>
      </c>
      <c r="P770" s="20">
        <v>0</v>
      </c>
      <c r="R770" s="20">
        <v>0</v>
      </c>
      <c r="T770" s="20">
        <v>0</v>
      </c>
      <c r="V770" s="29">
        <v>944315</v>
      </c>
      <c r="X770" s="8" t="str">
        <f t="shared" si="11"/>
        <v>No</v>
      </c>
      <c r="Z770" s="21"/>
      <c r="AC770" s="28"/>
    </row>
    <row r="771" spans="1:29">
      <c r="A771" s="8" t="s">
        <v>249</v>
      </c>
      <c r="B771" s="8" t="s">
        <v>250</v>
      </c>
      <c r="C771" s="8" t="s">
        <v>235</v>
      </c>
      <c r="D771" s="185" t="s">
        <v>251</v>
      </c>
      <c r="E771" s="188">
        <v>44913</v>
      </c>
      <c r="F771" s="8" t="s">
        <v>36</v>
      </c>
      <c r="G771" s="8" t="s">
        <v>5756</v>
      </c>
      <c r="H771" s="6">
        <v>0</v>
      </c>
      <c r="I771" s="12">
        <v>21</v>
      </c>
      <c r="J771" s="20">
        <v>0</v>
      </c>
      <c r="L771" s="20">
        <v>0</v>
      </c>
      <c r="N771" s="20">
        <v>513482</v>
      </c>
      <c r="P771" s="20">
        <v>224826</v>
      </c>
      <c r="R771" s="20">
        <v>0</v>
      </c>
      <c r="T771" s="20">
        <v>0</v>
      </c>
      <c r="V771" s="29">
        <v>738308</v>
      </c>
      <c r="X771" s="8" t="str">
        <f t="shared" ref="X771:X834" si="12">IF(W771&amp;U771&amp;S771&amp;Q771&amp;O771&amp;M771&amp;K771&lt;&gt;"","Yes","No")</f>
        <v>No</v>
      </c>
      <c r="Z771" s="21"/>
      <c r="AC771" s="28"/>
    </row>
    <row r="772" spans="1:29">
      <c r="A772" s="8" t="s">
        <v>2515</v>
      </c>
      <c r="B772" s="8" t="s">
        <v>1664</v>
      </c>
      <c r="C772" s="8" t="s">
        <v>466</v>
      </c>
      <c r="D772" s="185" t="s">
        <v>2516</v>
      </c>
      <c r="E772" s="188" t="s">
        <v>2517</v>
      </c>
      <c r="F772" s="8" t="s">
        <v>83</v>
      </c>
      <c r="G772" s="8" t="s">
        <v>147</v>
      </c>
      <c r="H772" s="6">
        <v>0</v>
      </c>
      <c r="I772" s="12">
        <v>21</v>
      </c>
      <c r="J772" s="20">
        <v>288500</v>
      </c>
      <c r="L772" s="20">
        <v>0</v>
      </c>
      <c r="N772" s="20">
        <v>1268622</v>
      </c>
      <c r="P772" s="20">
        <v>0</v>
      </c>
      <c r="R772" s="20">
        <v>0</v>
      </c>
      <c r="T772" s="20">
        <v>0</v>
      </c>
      <c r="V772" s="29">
        <v>1557122</v>
      </c>
      <c r="X772" s="8" t="str">
        <f t="shared" si="12"/>
        <v>No</v>
      </c>
      <c r="Z772" s="21"/>
      <c r="AC772" s="28"/>
    </row>
    <row r="773" spans="1:29">
      <c r="A773" s="8" t="s">
        <v>1265</v>
      </c>
      <c r="B773" s="8" t="s">
        <v>264</v>
      </c>
      <c r="C773" s="8" t="s">
        <v>265</v>
      </c>
      <c r="D773" s="185">
        <v>7018</v>
      </c>
      <c r="E773" s="188">
        <v>70018</v>
      </c>
      <c r="F773" s="8" t="s">
        <v>83</v>
      </c>
      <c r="G773" s="8" t="s">
        <v>84</v>
      </c>
      <c r="H773" s="6">
        <v>106621</v>
      </c>
      <c r="I773" s="12">
        <v>21</v>
      </c>
      <c r="J773" s="20">
        <v>2017605</v>
      </c>
      <c r="L773" s="20">
        <v>0</v>
      </c>
      <c r="N773" s="20">
        <v>0</v>
      </c>
      <c r="P773" s="20">
        <v>112960</v>
      </c>
      <c r="R773" s="20">
        <v>0</v>
      </c>
      <c r="T773" s="20">
        <v>0</v>
      </c>
      <c r="V773" s="29">
        <v>2130565</v>
      </c>
      <c r="X773" s="8" t="str">
        <f t="shared" si="12"/>
        <v>No</v>
      </c>
      <c r="Z773" s="21"/>
      <c r="AC773" s="28"/>
    </row>
    <row r="774" spans="1:29">
      <c r="A774" s="8" t="s">
        <v>4098</v>
      </c>
      <c r="B774" s="8" t="s">
        <v>626</v>
      </c>
      <c r="C774" s="8" t="s">
        <v>178</v>
      </c>
      <c r="D774" s="185">
        <v>5034</v>
      </c>
      <c r="E774" s="188">
        <v>50034</v>
      </c>
      <c r="F774" s="8" t="s">
        <v>88</v>
      </c>
      <c r="G774" s="8" t="s">
        <v>84</v>
      </c>
      <c r="H774" s="6">
        <v>90057</v>
      </c>
      <c r="I774" s="12">
        <v>21</v>
      </c>
      <c r="J774" s="20">
        <v>1410119</v>
      </c>
      <c r="L774" s="20">
        <v>0</v>
      </c>
      <c r="N774" s="20">
        <v>30598</v>
      </c>
      <c r="P774" s="20">
        <v>309842</v>
      </c>
      <c r="R774" s="20">
        <v>0</v>
      </c>
      <c r="T774" s="20">
        <v>0</v>
      </c>
      <c r="V774" s="29">
        <v>1750559</v>
      </c>
      <c r="X774" s="8" t="str">
        <f t="shared" si="12"/>
        <v>No</v>
      </c>
      <c r="Z774" s="21"/>
      <c r="AC774" s="28"/>
    </row>
    <row r="775" spans="1:29">
      <c r="A775" s="8" t="s">
        <v>631</v>
      </c>
      <c r="B775" s="8" t="s">
        <v>632</v>
      </c>
      <c r="C775" s="8" t="s">
        <v>420</v>
      </c>
      <c r="D775" s="185">
        <v>42</v>
      </c>
      <c r="E775" s="188">
        <v>42</v>
      </c>
      <c r="F775" s="8" t="s">
        <v>88</v>
      </c>
      <c r="G775" s="8" t="s">
        <v>5756</v>
      </c>
      <c r="H775" s="6">
        <v>90733</v>
      </c>
      <c r="I775" s="12">
        <v>21</v>
      </c>
      <c r="J775" s="20">
        <v>1080904</v>
      </c>
      <c r="L775" s="20">
        <v>0</v>
      </c>
      <c r="N775" s="20">
        <v>457550</v>
      </c>
      <c r="P775" s="20">
        <v>0</v>
      </c>
      <c r="R775" s="20">
        <v>0</v>
      </c>
      <c r="T775" s="20">
        <v>0</v>
      </c>
      <c r="V775" s="29">
        <v>1538454</v>
      </c>
      <c r="X775" s="8" t="str">
        <f t="shared" si="12"/>
        <v>No</v>
      </c>
      <c r="Z775" s="21"/>
      <c r="AC775" s="28"/>
    </row>
    <row r="776" spans="1:29">
      <c r="A776" s="8" t="s">
        <v>654</v>
      </c>
      <c r="B776" s="8" t="s">
        <v>655</v>
      </c>
      <c r="C776" s="8" t="s">
        <v>150</v>
      </c>
      <c r="D776" s="185">
        <v>6094</v>
      </c>
      <c r="E776" s="188">
        <v>60094</v>
      </c>
      <c r="F776" s="8" t="s">
        <v>83</v>
      </c>
      <c r="G776" s="8" t="s">
        <v>5756</v>
      </c>
      <c r="H776" s="6">
        <v>94457</v>
      </c>
      <c r="I776" s="12">
        <v>21</v>
      </c>
      <c r="J776" s="20">
        <v>1051808</v>
      </c>
      <c r="L776" s="20">
        <v>0</v>
      </c>
      <c r="N776" s="20">
        <v>0</v>
      </c>
      <c r="P776" s="20">
        <v>0</v>
      </c>
      <c r="R776" s="20">
        <v>0</v>
      </c>
      <c r="T776" s="20">
        <v>0</v>
      </c>
      <c r="V776" s="29">
        <v>1051808</v>
      </c>
      <c r="X776" s="8" t="str">
        <f t="shared" si="12"/>
        <v>No</v>
      </c>
      <c r="Z776" s="21"/>
      <c r="AC776" s="28"/>
    </row>
    <row r="777" spans="1:29">
      <c r="A777" s="8" t="s">
        <v>652</v>
      </c>
      <c r="B777" s="8" t="s">
        <v>653</v>
      </c>
      <c r="C777" s="8" t="s">
        <v>178</v>
      </c>
      <c r="D777" s="185">
        <v>5196</v>
      </c>
      <c r="E777" s="188">
        <v>50196</v>
      </c>
      <c r="F777" s="8" t="s">
        <v>88</v>
      </c>
      <c r="G777" s="8" t="s">
        <v>5756</v>
      </c>
      <c r="H777" s="6">
        <v>161280</v>
      </c>
      <c r="I777" s="12">
        <v>21</v>
      </c>
      <c r="J777" s="20">
        <v>555894</v>
      </c>
      <c r="L777" s="20">
        <v>440134</v>
      </c>
      <c r="N777" s="20">
        <v>0</v>
      </c>
      <c r="P777" s="20">
        <v>0</v>
      </c>
      <c r="R777" s="20">
        <v>0</v>
      </c>
      <c r="T777" s="20">
        <v>0</v>
      </c>
      <c r="V777" s="29">
        <v>996028</v>
      </c>
      <c r="X777" s="8" t="str">
        <f t="shared" si="12"/>
        <v>No</v>
      </c>
      <c r="Z777" s="21"/>
      <c r="AC777" s="28"/>
    </row>
    <row r="778" spans="1:29">
      <c r="A778" s="8" t="s">
        <v>452</v>
      </c>
      <c r="B778" s="8" t="s">
        <v>453</v>
      </c>
      <c r="C778" s="8" t="s">
        <v>454</v>
      </c>
      <c r="D778" s="185">
        <v>8010</v>
      </c>
      <c r="E778" s="188">
        <v>80010</v>
      </c>
      <c r="F778" s="8" t="s">
        <v>83</v>
      </c>
      <c r="G778" s="8" t="s">
        <v>5756</v>
      </c>
      <c r="H778" s="6">
        <v>117825</v>
      </c>
      <c r="I778" s="12">
        <v>21</v>
      </c>
      <c r="J778" s="20">
        <v>2795794</v>
      </c>
      <c r="L778" s="20">
        <v>0</v>
      </c>
      <c r="N778" s="20">
        <v>0</v>
      </c>
      <c r="P778" s="20">
        <v>0</v>
      </c>
      <c r="R778" s="20">
        <v>0</v>
      </c>
      <c r="T778" s="20">
        <v>0</v>
      </c>
      <c r="V778" s="29">
        <v>2795794</v>
      </c>
      <c r="X778" s="8" t="str">
        <f t="shared" si="12"/>
        <v>No</v>
      </c>
      <c r="Z778" s="21"/>
      <c r="AC778" s="28"/>
    </row>
    <row r="779" spans="1:29">
      <c r="A779" s="8" t="s">
        <v>3052</v>
      </c>
      <c r="B779" s="8" t="s">
        <v>6425</v>
      </c>
      <c r="C779" s="8" t="s">
        <v>233</v>
      </c>
      <c r="D779" s="185" t="s">
        <v>3053</v>
      </c>
      <c r="E779" s="188" t="s">
        <v>3054</v>
      </c>
      <c r="F779" s="8" t="s">
        <v>88</v>
      </c>
      <c r="G779" s="8" t="s">
        <v>147</v>
      </c>
      <c r="H779" s="6">
        <v>0</v>
      </c>
      <c r="I779" s="12">
        <v>21</v>
      </c>
      <c r="J779" s="20">
        <v>0</v>
      </c>
      <c r="L779" s="20">
        <v>0</v>
      </c>
      <c r="N779" s="20">
        <v>679739</v>
      </c>
      <c r="P779" s="20">
        <v>0</v>
      </c>
      <c r="R779" s="20">
        <v>0</v>
      </c>
      <c r="T779" s="20">
        <v>0</v>
      </c>
      <c r="V779" s="29">
        <v>679739</v>
      </c>
      <c r="X779" s="8" t="str">
        <f t="shared" si="12"/>
        <v>No</v>
      </c>
      <c r="Z779" s="21"/>
      <c r="AC779" s="28"/>
    </row>
    <row r="780" spans="1:29">
      <c r="A780" s="8" t="s">
        <v>4062</v>
      </c>
      <c r="B780" s="8" t="s">
        <v>4063</v>
      </c>
      <c r="C780" s="8" t="s">
        <v>58</v>
      </c>
      <c r="D780" s="185">
        <v>5088</v>
      </c>
      <c r="E780" s="188">
        <v>50088</v>
      </c>
      <c r="F780" s="8" t="s">
        <v>83</v>
      </c>
      <c r="G780" s="8" t="s">
        <v>5756</v>
      </c>
      <c r="H780" s="6">
        <v>71313</v>
      </c>
      <c r="I780" s="12">
        <v>21</v>
      </c>
      <c r="J780" s="20">
        <v>1206561</v>
      </c>
      <c r="L780" s="20">
        <v>0</v>
      </c>
      <c r="N780" s="20">
        <v>0</v>
      </c>
      <c r="P780" s="20">
        <v>46010</v>
      </c>
      <c r="R780" s="20">
        <v>0</v>
      </c>
      <c r="T780" s="20">
        <v>42493</v>
      </c>
      <c r="V780" s="29">
        <v>1295064</v>
      </c>
      <c r="X780" s="8" t="str">
        <f t="shared" si="12"/>
        <v>No</v>
      </c>
      <c r="Z780" s="21"/>
      <c r="AC780" s="28"/>
    </row>
    <row r="781" spans="1:29">
      <c r="A781" s="8" t="s">
        <v>4339</v>
      </c>
      <c r="B781" s="8" t="s">
        <v>6432</v>
      </c>
      <c r="C781" s="8" t="s">
        <v>235</v>
      </c>
      <c r="D781" s="185" t="s">
        <v>4340</v>
      </c>
      <c r="E781" s="188" t="s">
        <v>4341</v>
      </c>
      <c r="F781" s="8" t="s">
        <v>83</v>
      </c>
      <c r="G781" s="8" t="s">
        <v>147</v>
      </c>
      <c r="H781" s="6">
        <v>0</v>
      </c>
      <c r="I781" s="12">
        <v>21</v>
      </c>
      <c r="J781" s="20">
        <v>0</v>
      </c>
      <c r="L781" s="20">
        <v>0</v>
      </c>
      <c r="N781" s="20">
        <v>327941</v>
      </c>
      <c r="P781" s="20">
        <v>0</v>
      </c>
      <c r="R781" s="20">
        <v>0</v>
      </c>
      <c r="T781" s="20">
        <v>0</v>
      </c>
      <c r="V781" s="29">
        <v>327941</v>
      </c>
      <c r="X781" s="8" t="str">
        <f t="shared" si="12"/>
        <v>No</v>
      </c>
      <c r="Z781" s="21"/>
      <c r="AC781" s="28"/>
    </row>
    <row r="782" spans="1:29">
      <c r="A782" s="8" t="s">
        <v>3032</v>
      </c>
      <c r="B782" s="8" t="s">
        <v>2481</v>
      </c>
      <c r="C782" s="8" t="s">
        <v>233</v>
      </c>
      <c r="D782" s="185" t="s">
        <v>3033</v>
      </c>
      <c r="E782" s="188" t="s">
        <v>3034</v>
      </c>
      <c r="F782" s="8" t="s">
        <v>88</v>
      </c>
      <c r="G782" s="8" t="s">
        <v>147</v>
      </c>
      <c r="H782" s="6">
        <v>0</v>
      </c>
      <c r="I782" s="12">
        <v>21</v>
      </c>
      <c r="J782" s="20">
        <v>54360</v>
      </c>
      <c r="L782" s="20">
        <v>0</v>
      </c>
      <c r="N782" s="20">
        <v>545752</v>
      </c>
      <c r="P782" s="20">
        <v>0</v>
      </c>
      <c r="R782" s="20">
        <v>0</v>
      </c>
      <c r="T782" s="20">
        <v>96018</v>
      </c>
      <c r="V782" s="29">
        <v>696130</v>
      </c>
      <c r="X782" s="8" t="str">
        <f t="shared" si="12"/>
        <v>No</v>
      </c>
      <c r="Z782" s="21"/>
      <c r="AC782" s="28"/>
    </row>
    <row r="783" spans="1:29">
      <c r="A783" s="8" t="s">
        <v>1350</v>
      </c>
      <c r="B783" s="8" t="s">
        <v>450</v>
      </c>
      <c r="C783" s="8" t="s">
        <v>91</v>
      </c>
      <c r="D783" s="185">
        <v>9200</v>
      </c>
      <c r="E783" s="188">
        <v>90200</v>
      </c>
      <c r="F783" s="8" t="s">
        <v>88</v>
      </c>
      <c r="G783" s="8" t="s">
        <v>84</v>
      </c>
      <c r="H783" s="6">
        <v>87941</v>
      </c>
      <c r="I783" s="12">
        <v>21</v>
      </c>
      <c r="J783" s="20">
        <v>2724318</v>
      </c>
      <c r="L783" s="20">
        <v>0</v>
      </c>
      <c r="N783" s="20">
        <v>195000</v>
      </c>
      <c r="P783" s="20">
        <v>0</v>
      </c>
      <c r="R783" s="20">
        <v>0</v>
      </c>
      <c r="T783" s="20">
        <v>98966</v>
      </c>
      <c r="V783" s="29">
        <v>3018284</v>
      </c>
      <c r="X783" s="8" t="str">
        <f t="shared" si="12"/>
        <v>No</v>
      </c>
      <c r="Z783" s="21"/>
      <c r="AC783" s="28"/>
    </row>
    <row r="784" spans="1:29">
      <c r="A784" s="8" t="s">
        <v>4213</v>
      </c>
      <c r="B784" s="8" t="s">
        <v>4214</v>
      </c>
      <c r="C784" s="8" t="s">
        <v>154</v>
      </c>
      <c r="D784" s="185" t="s">
        <v>4215</v>
      </c>
      <c r="E784" s="188" t="s">
        <v>4216</v>
      </c>
      <c r="F784" s="8" t="s">
        <v>1320</v>
      </c>
      <c r="G784" s="8" t="s">
        <v>147</v>
      </c>
      <c r="H784" s="6">
        <v>0</v>
      </c>
      <c r="I784" s="12">
        <v>21</v>
      </c>
      <c r="J784" s="20">
        <v>0</v>
      </c>
      <c r="L784" s="20">
        <v>0</v>
      </c>
      <c r="N784" s="20">
        <v>278753</v>
      </c>
      <c r="P784" s="20">
        <v>35000</v>
      </c>
      <c r="R784" s="20">
        <v>0</v>
      </c>
      <c r="T784" s="20">
        <v>467471</v>
      </c>
      <c r="V784" s="29">
        <v>781224</v>
      </c>
      <c r="X784" s="8" t="str">
        <f t="shared" si="12"/>
        <v>No</v>
      </c>
      <c r="Z784" s="21"/>
      <c r="AC784" s="28"/>
    </row>
    <row r="785" spans="1:29">
      <c r="A785" s="8" t="s">
        <v>892</v>
      </c>
      <c r="B785" s="8" t="s">
        <v>2553</v>
      </c>
      <c r="C785" s="8" t="s">
        <v>466</v>
      </c>
      <c r="D785" s="185" t="s">
        <v>2554</v>
      </c>
      <c r="E785" s="188" t="s">
        <v>2555</v>
      </c>
      <c r="F785" s="8" t="s">
        <v>83</v>
      </c>
      <c r="G785" s="8" t="s">
        <v>147</v>
      </c>
      <c r="H785" s="6">
        <v>0</v>
      </c>
      <c r="I785" s="12">
        <v>21</v>
      </c>
      <c r="J785" s="20">
        <v>71636</v>
      </c>
      <c r="L785" s="20">
        <v>0</v>
      </c>
      <c r="N785" s="20">
        <v>362395</v>
      </c>
      <c r="P785" s="20">
        <v>0</v>
      </c>
      <c r="R785" s="20">
        <v>0</v>
      </c>
      <c r="T785" s="20">
        <v>0</v>
      </c>
      <c r="V785" s="29">
        <v>434031</v>
      </c>
      <c r="X785" s="8" t="str">
        <f t="shared" si="12"/>
        <v>No</v>
      </c>
      <c r="Z785" s="21"/>
      <c r="AC785" s="28"/>
    </row>
    <row r="786" spans="1:29">
      <c r="A786" s="8" t="s">
        <v>407</v>
      </c>
      <c r="B786" s="8" t="s">
        <v>408</v>
      </c>
      <c r="C786" s="8" t="s">
        <v>103</v>
      </c>
      <c r="D786" s="185">
        <v>4174</v>
      </c>
      <c r="E786" s="188">
        <v>40174</v>
      </c>
      <c r="F786" s="8" t="s">
        <v>83</v>
      </c>
      <c r="G786" s="8" t="s">
        <v>5756</v>
      </c>
      <c r="H786" s="6">
        <v>90899</v>
      </c>
      <c r="I786" s="12">
        <v>21</v>
      </c>
      <c r="J786" s="20">
        <v>554055</v>
      </c>
      <c r="L786" s="20">
        <v>0</v>
      </c>
      <c r="N786" s="20">
        <v>0</v>
      </c>
      <c r="P786" s="20">
        <v>16365</v>
      </c>
      <c r="R786" s="20">
        <v>0</v>
      </c>
      <c r="T786" s="20">
        <v>0</v>
      </c>
      <c r="V786" s="29">
        <v>570420</v>
      </c>
      <c r="X786" s="8" t="str">
        <f t="shared" si="12"/>
        <v>No</v>
      </c>
      <c r="Z786" s="21"/>
      <c r="AC786" s="28"/>
    </row>
    <row r="787" spans="1:29">
      <c r="A787" s="8" t="s">
        <v>1247</v>
      </c>
      <c r="B787" s="8" t="s">
        <v>1248</v>
      </c>
      <c r="C787" s="8" t="s">
        <v>87</v>
      </c>
      <c r="D787" s="185">
        <v>64</v>
      </c>
      <c r="E787" s="188">
        <v>64</v>
      </c>
      <c r="F787" s="8" t="s">
        <v>88</v>
      </c>
      <c r="G787" s="8" t="s">
        <v>5756</v>
      </c>
      <c r="H787" s="6">
        <v>55805</v>
      </c>
      <c r="I787" s="12">
        <v>21</v>
      </c>
      <c r="J787" s="20">
        <v>0</v>
      </c>
      <c r="L787" s="20">
        <v>0</v>
      </c>
      <c r="N787" s="20">
        <v>0</v>
      </c>
      <c r="P787" s="20">
        <v>0</v>
      </c>
      <c r="R787" s="20">
        <v>0</v>
      </c>
      <c r="T787" s="20">
        <v>0</v>
      </c>
      <c r="V787" s="29">
        <v>0</v>
      </c>
      <c r="X787" s="8" t="str">
        <f t="shared" si="12"/>
        <v>No</v>
      </c>
      <c r="Z787" s="21"/>
      <c r="AC787" s="28"/>
    </row>
    <row r="788" spans="1:29">
      <c r="A788" s="8" t="s">
        <v>4189</v>
      </c>
      <c r="B788" s="8" t="s">
        <v>4190</v>
      </c>
      <c r="C788" s="8" t="s">
        <v>154</v>
      </c>
      <c r="D788" s="185" t="s">
        <v>4191</v>
      </c>
      <c r="E788" s="188" t="s">
        <v>4192</v>
      </c>
      <c r="F788" s="8" t="s">
        <v>88</v>
      </c>
      <c r="G788" s="8" t="s">
        <v>147</v>
      </c>
      <c r="H788" s="6">
        <v>0</v>
      </c>
      <c r="I788" s="12">
        <v>21</v>
      </c>
      <c r="J788" s="20">
        <v>1062</v>
      </c>
      <c r="L788" s="20">
        <v>0</v>
      </c>
      <c r="N788" s="20">
        <v>1130749</v>
      </c>
      <c r="P788" s="20">
        <v>40000</v>
      </c>
      <c r="R788" s="20">
        <v>0</v>
      </c>
      <c r="T788" s="20">
        <v>0</v>
      </c>
      <c r="V788" s="29">
        <v>1171811</v>
      </c>
      <c r="X788" s="8" t="str">
        <f t="shared" si="12"/>
        <v>No</v>
      </c>
      <c r="Z788" s="21"/>
      <c r="AC788" s="28"/>
    </row>
    <row r="789" spans="1:29">
      <c r="A789" s="8" t="s">
        <v>194</v>
      </c>
      <c r="B789" s="8" t="s">
        <v>195</v>
      </c>
      <c r="C789" s="8" t="s">
        <v>141</v>
      </c>
      <c r="D789" s="185">
        <v>3079</v>
      </c>
      <c r="E789" s="188">
        <v>30079</v>
      </c>
      <c r="F789" s="8" t="s">
        <v>83</v>
      </c>
      <c r="G789" s="8" t="s">
        <v>5756</v>
      </c>
      <c r="H789" s="6">
        <v>141238</v>
      </c>
      <c r="I789" s="12">
        <v>21</v>
      </c>
      <c r="J789" s="20">
        <v>2808474</v>
      </c>
      <c r="L789" s="20">
        <v>0</v>
      </c>
      <c r="N789" s="20">
        <v>136089</v>
      </c>
      <c r="P789" s="20">
        <v>0</v>
      </c>
      <c r="R789" s="20">
        <v>0</v>
      </c>
      <c r="T789" s="20">
        <v>0</v>
      </c>
      <c r="V789" s="29">
        <v>2944563</v>
      </c>
      <c r="X789" s="8" t="str">
        <f t="shared" si="12"/>
        <v>No</v>
      </c>
      <c r="Z789" s="21"/>
      <c r="AC789" s="28"/>
    </row>
    <row r="790" spans="1:29">
      <c r="A790" s="8" t="s">
        <v>6146</v>
      </c>
      <c r="B790" s="8" t="s">
        <v>6147</v>
      </c>
      <c r="C790" s="8" t="s">
        <v>454</v>
      </c>
      <c r="E790" s="188" t="s">
        <v>6148</v>
      </c>
      <c r="F790" s="8" t="s">
        <v>83</v>
      </c>
      <c r="G790" s="8" t="s">
        <v>147</v>
      </c>
      <c r="H790" s="6">
        <v>0</v>
      </c>
      <c r="I790" s="12">
        <v>21</v>
      </c>
      <c r="J790" s="20">
        <v>0</v>
      </c>
      <c r="L790" s="20">
        <v>0</v>
      </c>
      <c r="N790" s="20">
        <v>150000</v>
      </c>
      <c r="P790" s="20">
        <v>0</v>
      </c>
      <c r="R790" s="20">
        <v>0</v>
      </c>
      <c r="T790" s="20">
        <v>0</v>
      </c>
      <c r="V790" s="29">
        <v>150000</v>
      </c>
      <c r="X790" s="8" t="str">
        <f t="shared" si="12"/>
        <v>No</v>
      </c>
      <c r="Z790" s="21"/>
      <c r="AC790" s="28"/>
    </row>
    <row r="791" spans="1:29">
      <c r="A791" s="8" t="s">
        <v>2389</v>
      </c>
      <c r="B791" s="8" t="s">
        <v>2108</v>
      </c>
      <c r="C791" s="8" t="s">
        <v>46</v>
      </c>
      <c r="D791" s="185" t="s">
        <v>2390</v>
      </c>
      <c r="E791" s="188" t="s">
        <v>2391</v>
      </c>
      <c r="F791" s="8" t="s">
        <v>88</v>
      </c>
      <c r="G791" s="8" t="s">
        <v>147</v>
      </c>
      <c r="H791" s="6">
        <v>0</v>
      </c>
      <c r="I791" s="12">
        <v>21</v>
      </c>
      <c r="J791" s="20">
        <v>0</v>
      </c>
      <c r="L791" s="20">
        <v>0</v>
      </c>
      <c r="N791" s="20">
        <v>742808</v>
      </c>
      <c r="P791" s="20">
        <v>0</v>
      </c>
      <c r="R791" s="20">
        <v>0</v>
      </c>
      <c r="T791" s="20">
        <v>0</v>
      </c>
      <c r="V791" s="29">
        <v>742808</v>
      </c>
      <c r="X791" s="8" t="str">
        <f t="shared" si="12"/>
        <v>No</v>
      </c>
      <c r="Z791" s="21"/>
      <c r="AC791" s="28"/>
    </row>
    <row r="792" spans="1:29">
      <c r="A792" s="8" t="s">
        <v>3091</v>
      </c>
      <c r="B792" s="8" t="s">
        <v>3092</v>
      </c>
      <c r="C792" s="8" t="s">
        <v>171</v>
      </c>
      <c r="D792" s="185" t="s">
        <v>3093</v>
      </c>
      <c r="E792" s="188">
        <v>41068</v>
      </c>
      <c r="F792" s="8" t="s">
        <v>83</v>
      </c>
      <c r="G792" s="8" t="s">
        <v>84</v>
      </c>
      <c r="H792" s="6">
        <v>349064</v>
      </c>
      <c r="I792" s="12">
        <v>21</v>
      </c>
      <c r="J792" s="20">
        <v>0</v>
      </c>
      <c r="L792" s="20">
        <v>0</v>
      </c>
      <c r="N792" s="20">
        <v>41393</v>
      </c>
      <c r="P792" s="20">
        <v>451039</v>
      </c>
      <c r="R792" s="20">
        <v>0</v>
      </c>
      <c r="T792" s="20">
        <v>0</v>
      </c>
      <c r="V792" s="29">
        <v>492432</v>
      </c>
      <c r="X792" s="8" t="str">
        <f t="shared" si="12"/>
        <v>No</v>
      </c>
      <c r="Z792" s="21"/>
      <c r="AC792" s="28"/>
    </row>
    <row r="793" spans="1:29">
      <c r="A793" s="8" t="s">
        <v>4266</v>
      </c>
      <c r="B793" s="8" t="s">
        <v>4267</v>
      </c>
      <c r="C793" s="8" t="s">
        <v>235</v>
      </c>
      <c r="D793" s="185" t="s">
        <v>4268</v>
      </c>
      <c r="E793" s="188" t="s">
        <v>4269</v>
      </c>
      <c r="F793" s="8" t="s">
        <v>1320</v>
      </c>
      <c r="G793" s="8" t="s">
        <v>147</v>
      </c>
      <c r="H793" s="6">
        <v>0</v>
      </c>
      <c r="I793" s="12">
        <v>20</v>
      </c>
      <c r="J793" s="20">
        <v>0</v>
      </c>
      <c r="L793" s="20">
        <v>0</v>
      </c>
      <c r="N793" s="20">
        <v>410664</v>
      </c>
      <c r="P793" s="20">
        <v>0</v>
      </c>
      <c r="R793" s="20">
        <v>0</v>
      </c>
      <c r="T793" s="20">
        <v>0</v>
      </c>
      <c r="V793" s="29">
        <v>410664</v>
      </c>
      <c r="X793" s="8" t="str">
        <f t="shared" si="12"/>
        <v>No</v>
      </c>
      <c r="Z793" s="21"/>
      <c r="AC793" s="28"/>
    </row>
    <row r="794" spans="1:29">
      <c r="A794" s="8" t="s">
        <v>176</v>
      </c>
      <c r="B794" s="8" t="s">
        <v>177</v>
      </c>
      <c r="C794" s="8" t="s">
        <v>178</v>
      </c>
      <c r="D794" s="185">
        <v>5030</v>
      </c>
      <c r="E794" s="188">
        <v>50030</v>
      </c>
      <c r="F794" s="8" t="s">
        <v>83</v>
      </c>
      <c r="G794" s="8" t="s">
        <v>5756</v>
      </c>
      <c r="H794" s="6">
        <v>78393</v>
      </c>
      <c r="I794" s="12">
        <v>20</v>
      </c>
      <c r="J794" s="20">
        <v>1144995</v>
      </c>
      <c r="L794" s="20">
        <v>0</v>
      </c>
      <c r="N794" s="20">
        <v>0</v>
      </c>
      <c r="P794" s="20">
        <v>0</v>
      </c>
      <c r="R794" s="20">
        <v>0</v>
      </c>
      <c r="T794" s="20">
        <v>0</v>
      </c>
      <c r="V794" s="29">
        <v>1144995</v>
      </c>
      <c r="X794" s="8" t="str">
        <f t="shared" si="12"/>
        <v>No</v>
      </c>
      <c r="Z794" s="21"/>
      <c r="AC794" s="28"/>
    </row>
    <row r="795" spans="1:29">
      <c r="A795" s="8" t="s">
        <v>5961</v>
      </c>
      <c r="B795" s="8" t="s">
        <v>6076</v>
      </c>
      <c r="C795" s="8" t="s">
        <v>141</v>
      </c>
      <c r="E795" s="188">
        <v>30200</v>
      </c>
      <c r="F795" s="8" t="s">
        <v>83</v>
      </c>
      <c r="G795" s="8" t="s">
        <v>5756</v>
      </c>
      <c r="H795" s="6">
        <v>88542</v>
      </c>
      <c r="I795" s="12">
        <v>20</v>
      </c>
      <c r="J795" s="20">
        <v>532940</v>
      </c>
      <c r="L795" s="20">
        <v>0</v>
      </c>
      <c r="N795" s="20">
        <v>0</v>
      </c>
      <c r="P795" s="20">
        <v>0</v>
      </c>
      <c r="R795" s="20">
        <v>0</v>
      </c>
      <c r="T795" s="20">
        <v>0</v>
      </c>
      <c r="V795" s="29">
        <v>532940</v>
      </c>
      <c r="X795" s="8" t="str">
        <f t="shared" si="12"/>
        <v>No</v>
      </c>
      <c r="Z795" s="21"/>
      <c r="AC795" s="28"/>
    </row>
    <row r="796" spans="1:29">
      <c r="A796" s="8" t="s">
        <v>3623</v>
      </c>
      <c r="B796" s="8" t="s">
        <v>3624</v>
      </c>
      <c r="C796" s="8" t="s">
        <v>254</v>
      </c>
      <c r="D796" s="185">
        <v>8012</v>
      </c>
      <c r="E796" s="188">
        <v>80012</v>
      </c>
      <c r="F796" s="8" t="s">
        <v>88</v>
      </c>
      <c r="G796" s="8" t="s">
        <v>84</v>
      </c>
      <c r="H796" s="6">
        <v>65207</v>
      </c>
      <c r="I796" s="12">
        <v>20</v>
      </c>
      <c r="J796" s="20">
        <v>1235907</v>
      </c>
      <c r="L796" s="20">
        <v>0</v>
      </c>
      <c r="N796" s="20">
        <v>0</v>
      </c>
      <c r="P796" s="20">
        <v>94980</v>
      </c>
      <c r="R796" s="20">
        <v>0</v>
      </c>
      <c r="T796" s="20">
        <v>0</v>
      </c>
      <c r="V796" s="29">
        <v>1330887</v>
      </c>
      <c r="X796" s="8" t="str">
        <f t="shared" si="12"/>
        <v>No</v>
      </c>
      <c r="Z796" s="21"/>
      <c r="AC796" s="28"/>
    </row>
    <row r="797" spans="1:29">
      <c r="A797" s="8" t="s">
        <v>4354</v>
      </c>
      <c r="B797" s="8" t="s">
        <v>1384</v>
      </c>
      <c r="C797" s="8" t="s">
        <v>235</v>
      </c>
      <c r="D797" s="185" t="s">
        <v>4355</v>
      </c>
      <c r="E797" s="188" t="s">
        <v>4356</v>
      </c>
      <c r="F797" s="8" t="s">
        <v>157</v>
      </c>
      <c r="G797" s="8" t="s">
        <v>147</v>
      </c>
      <c r="H797" s="6">
        <v>0</v>
      </c>
      <c r="I797" s="12">
        <v>20</v>
      </c>
      <c r="J797" s="20">
        <v>0</v>
      </c>
      <c r="L797" s="20">
        <v>0</v>
      </c>
      <c r="N797" s="20">
        <v>856617</v>
      </c>
      <c r="P797" s="20">
        <v>0</v>
      </c>
      <c r="R797" s="20">
        <v>0</v>
      </c>
      <c r="T797" s="20">
        <v>0</v>
      </c>
      <c r="V797" s="29">
        <v>856617</v>
      </c>
      <c r="X797" s="8" t="str">
        <f t="shared" si="12"/>
        <v>No</v>
      </c>
      <c r="Z797" s="21"/>
      <c r="AC797" s="28"/>
    </row>
    <row r="798" spans="1:29">
      <c r="A798" s="8" t="s">
        <v>4262</v>
      </c>
      <c r="B798" s="8" t="s">
        <v>4263</v>
      </c>
      <c r="C798" s="8" t="s">
        <v>235</v>
      </c>
      <c r="D798" s="185" t="s">
        <v>4264</v>
      </c>
      <c r="E798" s="188" t="s">
        <v>4265</v>
      </c>
      <c r="F798" s="8" t="s">
        <v>83</v>
      </c>
      <c r="G798" s="8" t="s">
        <v>147</v>
      </c>
      <c r="H798" s="6">
        <v>0</v>
      </c>
      <c r="I798" s="12">
        <v>20</v>
      </c>
      <c r="J798" s="20">
        <v>0</v>
      </c>
      <c r="L798" s="20">
        <v>0</v>
      </c>
      <c r="N798" s="20">
        <v>490701</v>
      </c>
      <c r="P798" s="20">
        <v>0</v>
      </c>
      <c r="R798" s="20">
        <v>0</v>
      </c>
      <c r="T798" s="20">
        <v>0</v>
      </c>
      <c r="V798" s="29">
        <v>490701</v>
      </c>
      <c r="X798" s="8" t="str">
        <f t="shared" si="12"/>
        <v>No</v>
      </c>
      <c r="Z798" s="21"/>
      <c r="AC798" s="28"/>
    </row>
    <row r="799" spans="1:29">
      <c r="A799" s="8" t="s">
        <v>4982</v>
      </c>
      <c r="B799" s="8" t="s">
        <v>4983</v>
      </c>
      <c r="C799" s="8" t="s">
        <v>91</v>
      </c>
      <c r="D799" s="185" t="s">
        <v>4984</v>
      </c>
      <c r="E799" s="188" t="s">
        <v>4985</v>
      </c>
      <c r="F799" s="8" t="s">
        <v>88</v>
      </c>
      <c r="G799" s="8" t="s">
        <v>147</v>
      </c>
      <c r="H799" s="6">
        <v>0</v>
      </c>
      <c r="I799" s="12">
        <v>20</v>
      </c>
      <c r="J799" s="20">
        <v>0</v>
      </c>
      <c r="L799" s="20">
        <v>0</v>
      </c>
      <c r="N799" s="20">
        <v>298704</v>
      </c>
      <c r="P799" s="20">
        <v>0</v>
      </c>
      <c r="R799" s="20">
        <v>0</v>
      </c>
      <c r="T799" s="20">
        <v>0</v>
      </c>
      <c r="V799" s="29">
        <v>298704</v>
      </c>
      <c r="X799" s="8" t="str">
        <f t="shared" si="12"/>
        <v>No</v>
      </c>
      <c r="Z799" s="21"/>
      <c r="AC799" s="28"/>
    </row>
    <row r="800" spans="1:29">
      <c r="A800" s="8" t="s">
        <v>2042</v>
      </c>
      <c r="B800" s="8" t="s">
        <v>723</v>
      </c>
      <c r="C800" s="8" t="s">
        <v>69</v>
      </c>
      <c r="D800" s="185" t="s">
        <v>2043</v>
      </c>
      <c r="E800" s="188" t="s">
        <v>2044</v>
      </c>
      <c r="F800" s="8" t="s">
        <v>157</v>
      </c>
      <c r="G800" s="8" t="s">
        <v>147</v>
      </c>
      <c r="H800" s="6">
        <v>0</v>
      </c>
      <c r="I800" s="12">
        <v>20</v>
      </c>
      <c r="J800" s="20">
        <v>48238</v>
      </c>
      <c r="L800" s="20">
        <v>0</v>
      </c>
      <c r="N800" s="20">
        <v>372633</v>
      </c>
      <c r="P800" s="20">
        <v>26880</v>
      </c>
      <c r="R800" s="20">
        <v>0</v>
      </c>
      <c r="T800" s="20">
        <v>637</v>
      </c>
      <c r="V800" s="29">
        <v>448388</v>
      </c>
      <c r="X800" s="8" t="str">
        <f t="shared" si="12"/>
        <v>No</v>
      </c>
      <c r="Z800" s="21"/>
      <c r="AC800" s="28"/>
    </row>
    <row r="801" spans="1:29">
      <c r="A801" s="8" t="s">
        <v>3026</v>
      </c>
      <c r="B801" s="8" t="s">
        <v>6443</v>
      </c>
      <c r="C801" s="8" t="s">
        <v>233</v>
      </c>
      <c r="D801" s="185" t="s">
        <v>3027</v>
      </c>
      <c r="E801" s="188" t="s">
        <v>3028</v>
      </c>
      <c r="F801" s="8" t="s">
        <v>88</v>
      </c>
      <c r="G801" s="8" t="s">
        <v>147</v>
      </c>
      <c r="H801" s="6">
        <v>0</v>
      </c>
      <c r="I801" s="12">
        <v>20</v>
      </c>
      <c r="J801" s="20">
        <v>64097</v>
      </c>
      <c r="L801" s="20">
        <v>0</v>
      </c>
      <c r="N801" s="20">
        <v>816442</v>
      </c>
      <c r="P801" s="20">
        <v>0</v>
      </c>
      <c r="R801" s="20">
        <v>0</v>
      </c>
      <c r="T801" s="20">
        <v>88334</v>
      </c>
      <c r="V801" s="29">
        <v>968873</v>
      </c>
      <c r="X801" s="8" t="str">
        <f t="shared" si="12"/>
        <v>No</v>
      </c>
      <c r="Z801" s="21"/>
      <c r="AC801" s="28"/>
    </row>
    <row r="802" spans="1:29">
      <c r="A802" s="8" t="s">
        <v>6157</v>
      </c>
      <c r="B802" s="8" t="s">
        <v>5457</v>
      </c>
      <c r="C802" s="8" t="s">
        <v>217</v>
      </c>
      <c r="E802" s="188">
        <v>30201</v>
      </c>
      <c r="F802" s="8" t="s">
        <v>83</v>
      </c>
      <c r="G802" s="8" t="s">
        <v>84</v>
      </c>
      <c r="H802" s="6">
        <v>2203663</v>
      </c>
      <c r="I802" s="12">
        <v>20</v>
      </c>
      <c r="J802" s="20">
        <v>0</v>
      </c>
      <c r="L802" s="20">
        <v>0</v>
      </c>
      <c r="N802" s="20">
        <v>0</v>
      </c>
      <c r="P802" s="20">
        <v>0</v>
      </c>
      <c r="R802" s="20">
        <v>0</v>
      </c>
      <c r="T802" s="20">
        <v>0</v>
      </c>
      <c r="V802" s="29">
        <v>0</v>
      </c>
      <c r="X802" s="8" t="str">
        <f t="shared" si="12"/>
        <v>No</v>
      </c>
      <c r="Z802" s="21"/>
      <c r="AC802" s="28"/>
    </row>
    <row r="803" spans="1:29">
      <c r="A803" s="8" t="s">
        <v>3632</v>
      </c>
      <c r="B803" s="8" t="s">
        <v>3633</v>
      </c>
      <c r="C803" s="8" t="s">
        <v>120</v>
      </c>
      <c r="D803" s="185">
        <v>6001</v>
      </c>
      <c r="E803" s="188">
        <v>60001</v>
      </c>
      <c r="F803" s="8" t="s">
        <v>83</v>
      </c>
      <c r="G803" s="8" t="s">
        <v>5756</v>
      </c>
      <c r="H803" s="6">
        <v>196651</v>
      </c>
      <c r="I803" s="12">
        <v>20</v>
      </c>
      <c r="J803" s="20">
        <v>4955888</v>
      </c>
      <c r="L803" s="20">
        <v>0</v>
      </c>
      <c r="N803" s="20">
        <v>0</v>
      </c>
      <c r="P803" s="20">
        <v>0</v>
      </c>
      <c r="R803" s="20">
        <v>0</v>
      </c>
      <c r="T803" s="20">
        <v>0</v>
      </c>
      <c r="V803" s="29">
        <v>4955888</v>
      </c>
      <c r="X803" s="8" t="str">
        <f t="shared" si="12"/>
        <v>No</v>
      </c>
      <c r="Z803" s="21"/>
      <c r="AC803" s="28"/>
    </row>
    <row r="804" spans="1:29">
      <c r="A804" s="8" t="s">
        <v>1578</v>
      </c>
      <c r="B804" s="8" t="s">
        <v>6427</v>
      </c>
      <c r="C804" s="8" t="s">
        <v>178</v>
      </c>
      <c r="D804" s="185" t="s">
        <v>1579</v>
      </c>
      <c r="E804" s="188" t="s">
        <v>1580</v>
      </c>
      <c r="F804" s="8" t="s">
        <v>88</v>
      </c>
      <c r="G804" s="8" t="s">
        <v>147</v>
      </c>
      <c r="H804" s="6">
        <v>0</v>
      </c>
      <c r="I804" s="12">
        <v>20</v>
      </c>
      <c r="J804" s="20">
        <v>0</v>
      </c>
      <c r="L804" s="20">
        <v>0</v>
      </c>
      <c r="N804" s="20">
        <v>450225</v>
      </c>
      <c r="P804" s="20">
        <v>0</v>
      </c>
      <c r="R804" s="20">
        <v>0</v>
      </c>
      <c r="T804" s="20">
        <v>0</v>
      </c>
      <c r="V804" s="29">
        <v>450225</v>
      </c>
      <c r="X804" s="8" t="str">
        <f t="shared" si="12"/>
        <v>No</v>
      </c>
      <c r="Z804" s="21"/>
      <c r="AC804" s="28"/>
    </row>
    <row r="805" spans="1:29">
      <c r="A805" s="8" t="s">
        <v>6200</v>
      </c>
      <c r="B805" s="8" t="s">
        <v>6201</v>
      </c>
      <c r="C805" s="8" t="s">
        <v>555</v>
      </c>
      <c r="E805" s="188" t="s">
        <v>6202</v>
      </c>
      <c r="F805" s="8" t="s">
        <v>83</v>
      </c>
      <c r="G805" s="8" t="s">
        <v>147</v>
      </c>
      <c r="H805" s="6">
        <v>0</v>
      </c>
      <c r="I805" s="12">
        <v>20</v>
      </c>
      <c r="J805" s="20">
        <v>0</v>
      </c>
      <c r="L805" s="20">
        <v>0</v>
      </c>
      <c r="N805" s="20">
        <v>152612</v>
      </c>
      <c r="P805" s="20">
        <v>0</v>
      </c>
      <c r="R805" s="20">
        <v>0</v>
      </c>
      <c r="T805" s="20">
        <v>0</v>
      </c>
      <c r="V805" s="29">
        <v>152612</v>
      </c>
      <c r="X805" s="8" t="str">
        <f t="shared" si="12"/>
        <v>No</v>
      </c>
      <c r="Z805" s="21"/>
      <c r="AC805" s="28"/>
    </row>
    <row r="806" spans="1:29">
      <c r="A806" s="8" t="s">
        <v>4350</v>
      </c>
      <c r="B806" s="8" t="s">
        <v>4351</v>
      </c>
      <c r="C806" s="8" t="s">
        <v>235</v>
      </c>
      <c r="D806" s="185" t="s">
        <v>4352</v>
      </c>
      <c r="E806" s="188" t="s">
        <v>4353</v>
      </c>
      <c r="F806" s="8" t="s">
        <v>88</v>
      </c>
      <c r="G806" s="8" t="s">
        <v>147</v>
      </c>
      <c r="H806" s="6">
        <v>0</v>
      </c>
      <c r="I806" s="12">
        <v>20</v>
      </c>
      <c r="J806" s="20">
        <v>0</v>
      </c>
      <c r="L806" s="20">
        <v>0</v>
      </c>
      <c r="N806" s="20">
        <v>572535</v>
      </c>
      <c r="P806" s="20">
        <v>208754</v>
      </c>
      <c r="R806" s="20">
        <v>0</v>
      </c>
      <c r="T806" s="20">
        <v>0</v>
      </c>
      <c r="V806" s="29">
        <v>781289</v>
      </c>
      <c r="X806" s="8" t="str">
        <f t="shared" si="12"/>
        <v>No</v>
      </c>
      <c r="Z806" s="21"/>
      <c r="AC806" s="28"/>
    </row>
    <row r="807" spans="1:29">
      <c r="A807" s="8" t="s">
        <v>636</v>
      </c>
      <c r="B807" s="8" t="s">
        <v>637</v>
      </c>
      <c r="C807" s="8" t="s">
        <v>160</v>
      </c>
      <c r="D807" s="185">
        <v>1114</v>
      </c>
      <c r="E807" s="188">
        <v>10114</v>
      </c>
      <c r="F807" s="8" t="s">
        <v>88</v>
      </c>
      <c r="G807" s="8" t="s">
        <v>5756</v>
      </c>
      <c r="H807" s="6">
        <v>203914</v>
      </c>
      <c r="I807" s="12">
        <v>20</v>
      </c>
      <c r="J807" s="20">
        <v>679972</v>
      </c>
      <c r="L807" s="20">
        <v>0</v>
      </c>
      <c r="N807" s="20">
        <v>622832</v>
      </c>
      <c r="P807" s="20">
        <v>0</v>
      </c>
      <c r="R807" s="20">
        <v>0</v>
      </c>
      <c r="T807" s="20">
        <v>0</v>
      </c>
      <c r="V807" s="29">
        <v>1302804</v>
      </c>
      <c r="X807" s="8" t="str">
        <f t="shared" si="12"/>
        <v>No</v>
      </c>
      <c r="Z807" s="21"/>
      <c r="AC807" s="28"/>
    </row>
    <row r="808" spans="1:29">
      <c r="A808" s="8" t="s">
        <v>1060</v>
      </c>
      <c r="B808" s="8" t="s">
        <v>1061</v>
      </c>
      <c r="C808" s="8" t="s">
        <v>235</v>
      </c>
      <c r="D808" s="185">
        <v>4132</v>
      </c>
      <c r="E808" s="188">
        <v>40132</v>
      </c>
      <c r="F808" s="8" t="s">
        <v>88</v>
      </c>
      <c r="G808" s="8" t="s">
        <v>5756</v>
      </c>
      <c r="H808" s="6">
        <v>61054</v>
      </c>
      <c r="I808" s="12">
        <v>20</v>
      </c>
      <c r="J808" s="20">
        <v>527581</v>
      </c>
      <c r="L808" s="20">
        <v>0</v>
      </c>
      <c r="N808" s="20">
        <v>257158</v>
      </c>
      <c r="P808" s="20">
        <v>0</v>
      </c>
      <c r="R808" s="20">
        <v>0</v>
      </c>
      <c r="T808" s="20">
        <v>0</v>
      </c>
      <c r="V808" s="29">
        <v>784739</v>
      </c>
      <c r="X808" s="8" t="str">
        <f t="shared" si="12"/>
        <v>No</v>
      </c>
      <c r="Z808" s="21"/>
      <c r="AC808" s="28"/>
    </row>
    <row r="809" spans="1:29">
      <c r="A809" s="8" t="s">
        <v>6569</v>
      </c>
      <c r="B809" s="8" t="s">
        <v>3023</v>
      </c>
      <c r="C809" s="8" t="s">
        <v>233</v>
      </c>
      <c r="D809" s="185" t="s">
        <v>3024</v>
      </c>
      <c r="E809" s="188" t="s">
        <v>3025</v>
      </c>
      <c r="F809" s="8" t="s">
        <v>157</v>
      </c>
      <c r="G809" s="8" t="s">
        <v>147</v>
      </c>
      <c r="H809" s="6">
        <v>0</v>
      </c>
      <c r="I809" s="12">
        <v>20</v>
      </c>
      <c r="J809" s="20">
        <v>98500</v>
      </c>
      <c r="L809" s="20">
        <v>0</v>
      </c>
      <c r="N809" s="20">
        <v>366250</v>
      </c>
      <c r="P809" s="20">
        <v>0</v>
      </c>
      <c r="R809" s="20">
        <v>0</v>
      </c>
      <c r="T809" s="20">
        <v>2783</v>
      </c>
      <c r="V809" s="29">
        <v>467533</v>
      </c>
      <c r="X809" s="8" t="str">
        <f t="shared" si="12"/>
        <v>No</v>
      </c>
      <c r="Z809" s="21"/>
      <c r="AC809" s="28"/>
    </row>
    <row r="810" spans="1:29">
      <c r="A810" s="8" t="s">
        <v>1425</v>
      </c>
      <c r="B810" s="8" t="s">
        <v>1426</v>
      </c>
      <c r="C810" s="8" t="s">
        <v>150</v>
      </c>
      <c r="D810" s="185" t="s">
        <v>1427</v>
      </c>
      <c r="E810" s="188" t="s">
        <v>1428</v>
      </c>
      <c r="F810" s="8" t="s">
        <v>214</v>
      </c>
      <c r="G810" s="8" t="s">
        <v>147</v>
      </c>
      <c r="H810" s="6">
        <v>0</v>
      </c>
      <c r="I810" s="12">
        <v>20</v>
      </c>
      <c r="J810" s="20">
        <v>161347</v>
      </c>
      <c r="L810" s="20">
        <v>3060000</v>
      </c>
      <c r="N810" s="20">
        <v>1210753</v>
      </c>
      <c r="P810" s="20">
        <v>0</v>
      </c>
      <c r="R810" s="20">
        <v>0</v>
      </c>
      <c r="T810" s="20">
        <v>0</v>
      </c>
      <c r="V810" s="29">
        <v>4432100</v>
      </c>
      <c r="X810" s="8" t="str">
        <f t="shared" si="12"/>
        <v>No</v>
      </c>
      <c r="Z810" s="21"/>
      <c r="AC810" s="28"/>
    </row>
    <row r="811" spans="1:29">
      <c r="A811" s="8" t="s">
        <v>2992</v>
      </c>
      <c r="B811" s="8" t="s">
        <v>2993</v>
      </c>
      <c r="C811" s="8" t="s">
        <v>132</v>
      </c>
      <c r="D811" s="185">
        <v>5045</v>
      </c>
      <c r="E811" s="188">
        <v>50045</v>
      </c>
      <c r="F811" s="8" t="s">
        <v>83</v>
      </c>
      <c r="G811" s="8" t="s">
        <v>84</v>
      </c>
      <c r="H811" s="6">
        <v>8608208</v>
      </c>
      <c r="I811" s="12">
        <v>20</v>
      </c>
      <c r="J811" s="20">
        <v>4318082</v>
      </c>
      <c r="L811" s="20">
        <v>0</v>
      </c>
      <c r="N811" s="20">
        <v>0</v>
      </c>
      <c r="P811" s="20">
        <v>0</v>
      </c>
      <c r="R811" s="20">
        <v>0</v>
      </c>
      <c r="T811" s="20">
        <v>0</v>
      </c>
      <c r="V811" s="29">
        <v>4318082</v>
      </c>
      <c r="X811" s="8" t="str">
        <f t="shared" si="12"/>
        <v>No</v>
      </c>
      <c r="Z811" s="21"/>
      <c r="AC811" s="28"/>
    </row>
    <row r="812" spans="1:29">
      <c r="A812" s="8" t="s">
        <v>80</v>
      </c>
      <c r="B812" s="8" t="s">
        <v>81</v>
      </c>
      <c r="C812" s="8" t="s">
        <v>82</v>
      </c>
      <c r="D812" s="185">
        <v>2193</v>
      </c>
      <c r="E812" s="188">
        <v>20193</v>
      </c>
      <c r="F812" s="8" t="s">
        <v>83</v>
      </c>
      <c r="G812" s="8" t="s">
        <v>84</v>
      </c>
      <c r="H812" s="6">
        <v>95259</v>
      </c>
      <c r="I812" s="12">
        <v>20</v>
      </c>
      <c r="J812" s="20">
        <v>904998</v>
      </c>
      <c r="L812" s="20">
        <v>0</v>
      </c>
      <c r="N812" s="20">
        <v>294176</v>
      </c>
      <c r="P812" s="20">
        <v>0</v>
      </c>
      <c r="R812" s="20">
        <v>0</v>
      </c>
      <c r="T812" s="20">
        <v>171174</v>
      </c>
      <c r="V812" s="29">
        <v>1370348</v>
      </c>
      <c r="X812" s="8" t="str">
        <f t="shared" si="12"/>
        <v>No</v>
      </c>
      <c r="Z812" s="21"/>
      <c r="AC812" s="28"/>
    </row>
    <row r="813" spans="1:29">
      <c r="A813" s="8" t="s">
        <v>694</v>
      </c>
      <c r="B813" s="8" t="s">
        <v>695</v>
      </c>
      <c r="C813" s="8" t="s">
        <v>34</v>
      </c>
      <c r="D813" s="185">
        <v>8014</v>
      </c>
      <c r="E813" s="188">
        <v>80014</v>
      </c>
      <c r="F813" s="8" t="s">
        <v>83</v>
      </c>
      <c r="G813" s="8" t="s">
        <v>5756</v>
      </c>
      <c r="H813" s="6">
        <v>81251</v>
      </c>
      <c r="I813" s="12">
        <v>20</v>
      </c>
      <c r="J813" s="20">
        <v>1229427</v>
      </c>
      <c r="L813" s="20">
        <v>0</v>
      </c>
      <c r="N813" s="20">
        <v>0</v>
      </c>
      <c r="P813" s="20">
        <v>0</v>
      </c>
      <c r="R813" s="20">
        <v>0</v>
      </c>
      <c r="T813" s="20">
        <v>0</v>
      </c>
      <c r="V813" s="29">
        <v>1229427</v>
      </c>
      <c r="X813" s="8" t="str">
        <f t="shared" si="12"/>
        <v>No</v>
      </c>
      <c r="Z813" s="21"/>
      <c r="AC813" s="28"/>
    </row>
    <row r="814" spans="1:29">
      <c r="A814" s="8" t="s">
        <v>6159</v>
      </c>
      <c r="B814" s="8" t="s">
        <v>4616</v>
      </c>
      <c r="C814" s="8" t="s">
        <v>42</v>
      </c>
      <c r="E814" s="188" t="s">
        <v>6160</v>
      </c>
      <c r="F814" s="8" t="s">
        <v>83</v>
      </c>
      <c r="G814" s="8" t="s">
        <v>147</v>
      </c>
      <c r="H814" s="6">
        <v>0</v>
      </c>
      <c r="I814" s="12">
        <v>20</v>
      </c>
      <c r="J814" s="20">
        <v>0</v>
      </c>
      <c r="L814" s="20">
        <v>0</v>
      </c>
      <c r="N814" s="20">
        <v>0</v>
      </c>
      <c r="P814" s="20">
        <v>0</v>
      </c>
      <c r="R814" s="20">
        <v>0</v>
      </c>
      <c r="T814" s="20">
        <v>0</v>
      </c>
      <c r="V814" s="29">
        <v>0</v>
      </c>
      <c r="X814" s="8" t="str">
        <f t="shared" si="12"/>
        <v>No</v>
      </c>
      <c r="Z814" s="21"/>
      <c r="AC814" s="28"/>
    </row>
    <row r="815" spans="1:29">
      <c r="A815" s="8" t="s">
        <v>3065</v>
      </c>
      <c r="B815" s="8" t="s">
        <v>3066</v>
      </c>
      <c r="C815" s="8" t="s">
        <v>171</v>
      </c>
      <c r="D815" s="185" t="s">
        <v>3067</v>
      </c>
      <c r="E815" s="188" t="s">
        <v>3068</v>
      </c>
      <c r="F815" s="8" t="s">
        <v>1320</v>
      </c>
      <c r="G815" s="8" t="s">
        <v>147</v>
      </c>
      <c r="H815" s="6">
        <v>0</v>
      </c>
      <c r="I815" s="12">
        <v>19</v>
      </c>
      <c r="J815" s="20">
        <v>189890</v>
      </c>
      <c r="L815" s="20">
        <v>0</v>
      </c>
      <c r="N815" s="20">
        <v>116671</v>
      </c>
      <c r="P815" s="20">
        <v>123920</v>
      </c>
      <c r="R815" s="20">
        <v>0</v>
      </c>
      <c r="T815" s="20">
        <v>147079</v>
      </c>
      <c r="V815" s="29">
        <v>577560</v>
      </c>
      <c r="X815" s="8" t="str">
        <f t="shared" si="12"/>
        <v>No</v>
      </c>
      <c r="Z815" s="21"/>
      <c r="AC815" s="28"/>
    </row>
    <row r="816" spans="1:29">
      <c r="A816" s="8" t="s">
        <v>1883</v>
      </c>
      <c r="B816" s="8" t="s">
        <v>1473</v>
      </c>
      <c r="C816" s="8" t="s">
        <v>265</v>
      </c>
      <c r="D816" s="185" t="s">
        <v>1884</v>
      </c>
      <c r="E816" s="188" t="s">
        <v>1885</v>
      </c>
      <c r="F816" s="8" t="s">
        <v>88</v>
      </c>
      <c r="G816" s="8" t="s">
        <v>147</v>
      </c>
      <c r="H816" s="6">
        <v>0</v>
      </c>
      <c r="I816" s="12">
        <v>19</v>
      </c>
      <c r="J816" s="20">
        <v>0</v>
      </c>
      <c r="L816" s="20">
        <v>0</v>
      </c>
      <c r="N816" s="20">
        <v>416053</v>
      </c>
      <c r="P816" s="20">
        <v>0</v>
      </c>
      <c r="R816" s="20">
        <v>0</v>
      </c>
      <c r="T816" s="20">
        <v>0</v>
      </c>
      <c r="V816" s="29">
        <v>416053</v>
      </c>
      <c r="X816" s="8" t="str">
        <f t="shared" si="12"/>
        <v>No</v>
      </c>
      <c r="Z816" s="21"/>
      <c r="AC816" s="28"/>
    </row>
    <row r="817" spans="1:29">
      <c r="A817" s="8" t="s">
        <v>3058</v>
      </c>
      <c r="B817" s="8" t="s">
        <v>3059</v>
      </c>
      <c r="C817" s="8" t="s">
        <v>171</v>
      </c>
      <c r="D817" s="185" t="s">
        <v>3060</v>
      </c>
      <c r="E817" s="188" t="s">
        <v>3061</v>
      </c>
      <c r="F817" s="8" t="s">
        <v>157</v>
      </c>
      <c r="G817" s="8" t="s">
        <v>147</v>
      </c>
      <c r="H817" s="6">
        <v>0</v>
      </c>
      <c r="I817" s="12">
        <v>19</v>
      </c>
      <c r="J817" s="20">
        <v>0</v>
      </c>
      <c r="L817" s="20">
        <v>0</v>
      </c>
      <c r="N817" s="20">
        <v>390918</v>
      </c>
      <c r="P817" s="20">
        <v>53046</v>
      </c>
      <c r="R817" s="20">
        <v>0</v>
      </c>
      <c r="T817" s="20">
        <v>404755</v>
      </c>
      <c r="V817" s="29">
        <v>848719</v>
      </c>
      <c r="X817" s="8" t="str">
        <f t="shared" si="12"/>
        <v>No</v>
      </c>
      <c r="Z817" s="21"/>
      <c r="AC817" s="28"/>
    </row>
    <row r="818" spans="1:29">
      <c r="A818" s="8" t="s">
        <v>552</v>
      </c>
      <c r="B818" s="8" t="s">
        <v>553</v>
      </c>
      <c r="C818" s="8" t="s">
        <v>235</v>
      </c>
      <c r="D818" s="185">
        <v>4226</v>
      </c>
      <c r="E818" s="188">
        <v>40226</v>
      </c>
      <c r="F818" s="8" t="s">
        <v>157</v>
      </c>
      <c r="G818" s="8" t="s">
        <v>5756</v>
      </c>
      <c r="H818" s="6">
        <v>280648</v>
      </c>
      <c r="I818" s="12">
        <v>19</v>
      </c>
      <c r="J818" s="20">
        <v>0</v>
      </c>
      <c r="L818" s="20">
        <v>0</v>
      </c>
      <c r="N818" s="20">
        <v>335790</v>
      </c>
      <c r="P818" s="20">
        <v>49582</v>
      </c>
      <c r="R818" s="20">
        <v>0</v>
      </c>
      <c r="T818" s="20">
        <v>0</v>
      </c>
      <c r="V818" s="29">
        <v>385372</v>
      </c>
      <c r="X818" s="8" t="str">
        <f t="shared" si="12"/>
        <v>No</v>
      </c>
      <c r="Z818" s="21"/>
      <c r="AC818" s="28"/>
    </row>
    <row r="819" spans="1:29">
      <c r="A819" s="8" t="s">
        <v>1581</v>
      </c>
      <c r="B819" s="8" t="s">
        <v>1582</v>
      </c>
      <c r="C819" s="8" t="s">
        <v>178</v>
      </c>
      <c r="D819" s="185" t="s">
        <v>1583</v>
      </c>
      <c r="E819" s="188" t="s">
        <v>1584</v>
      </c>
      <c r="F819" s="8" t="s">
        <v>88</v>
      </c>
      <c r="G819" s="8" t="s">
        <v>147</v>
      </c>
      <c r="H819" s="6">
        <v>0</v>
      </c>
      <c r="I819" s="12">
        <v>19</v>
      </c>
      <c r="J819" s="20">
        <v>0</v>
      </c>
      <c r="L819" s="20">
        <v>0</v>
      </c>
      <c r="N819" s="20">
        <v>413753</v>
      </c>
      <c r="P819" s="20">
        <v>40712</v>
      </c>
      <c r="R819" s="20">
        <v>0</v>
      </c>
      <c r="T819" s="20">
        <v>0</v>
      </c>
      <c r="V819" s="29">
        <v>454465</v>
      </c>
      <c r="X819" s="8" t="str">
        <f t="shared" si="12"/>
        <v>No</v>
      </c>
      <c r="Z819" s="21"/>
      <c r="AC819" s="28"/>
    </row>
    <row r="820" spans="1:29">
      <c r="A820" s="8" t="s">
        <v>5105</v>
      </c>
      <c r="B820" s="8" t="s">
        <v>1246</v>
      </c>
      <c r="C820" s="8" t="s">
        <v>129</v>
      </c>
      <c r="D820" s="185">
        <v>4023</v>
      </c>
      <c r="E820" s="188">
        <v>40023</v>
      </c>
      <c r="F820" s="8" t="s">
        <v>83</v>
      </c>
      <c r="G820" s="8" t="s">
        <v>84</v>
      </c>
      <c r="H820" s="6">
        <v>386787</v>
      </c>
      <c r="I820" s="12">
        <v>19</v>
      </c>
      <c r="J820" s="20">
        <v>3035600</v>
      </c>
      <c r="L820" s="20">
        <v>0</v>
      </c>
      <c r="N820" s="20">
        <v>0</v>
      </c>
      <c r="P820" s="20">
        <v>0</v>
      </c>
      <c r="R820" s="20">
        <v>0</v>
      </c>
      <c r="T820" s="20">
        <v>0</v>
      </c>
      <c r="V820" s="29">
        <v>3035600</v>
      </c>
      <c r="X820" s="8" t="str">
        <f t="shared" si="12"/>
        <v>No</v>
      </c>
      <c r="Z820" s="21"/>
      <c r="AC820" s="28"/>
    </row>
    <row r="821" spans="1:29">
      <c r="A821" s="8" t="s">
        <v>5923</v>
      </c>
      <c r="B821" s="8" t="s">
        <v>4855</v>
      </c>
      <c r="C821" s="8" t="s">
        <v>87</v>
      </c>
      <c r="E821" s="188" t="s">
        <v>5924</v>
      </c>
      <c r="F821" s="8" t="s">
        <v>83</v>
      </c>
      <c r="G821" s="8" t="s">
        <v>147</v>
      </c>
      <c r="H821" s="6">
        <v>0</v>
      </c>
      <c r="I821" s="12">
        <v>19</v>
      </c>
      <c r="J821" s="20">
        <v>0</v>
      </c>
      <c r="L821" s="20">
        <v>0</v>
      </c>
      <c r="N821" s="20">
        <v>0</v>
      </c>
      <c r="P821" s="20">
        <v>9446</v>
      </c>
      <c r="R821" s="20">
        <v>0</v>
      </c>
      <c r="T821" s="20">
        <v>0</v>
      </c>
      <c r="V821" s="29">
        <v>9446</v>
      </c>
      <c r="X821" s="8" t="str">
        <f t="shared" si="12"/>
        <v>No</v>
      </c>
      <c r="Z821" s="21"/>
      <c r="AC821" s="28"/>
    </row>
    <row r="822" spans="1:29">
      <c r="A822" s="8" t="s">
        <v>1086</v>
      </c>
      <c r="B822" s="8" t="s">
        <v>1087</v>
      </c>
      <c r="C822" s="8" t="s">
        <v>278</v>
      </c>
      <c r="D822" s="185">
        <v>7047</v>
      </c>
      <c r="E822" s="188">
        <v>70047</v>
      </c>
      <c r="F822" s="8" t="s">
        <v>83</v>
      </c>
      <c r="G822" s="8" t="s">
        <v>5756</v>
      </c>
      <c r="H822" s="6">
        <v>1519417</v>
      </c>
      <c r="I822" s="12">
        <v>19</v>
      </c>
      <c r="J822" s="20">
        <v>0</v>
      </c>
      <c r="L822" s="20">
        <v>0</v>
      </c>
      <c r="N822" s="20">
        <v>0</v>
      </c>
      <c r="P822" s="20">
        <v>0</v>
      </c>
      <c r="R822" s="20">
        <v>0</v>
      </c>
      <c r="T822" s="20">
        <v>0</v>
      </c>
      <c r="V822" s="29">
        <v>0</v>
      </c>
      <c r="X822" s="8" t="str">
        <f t="shared" si="12"/>
        <v>No</v>
      </c>
      <c r="Z822" s="21"/>
      <c r="AC822" s="28"/>
    </row>
    <row r="823" spans="1:29">
      <c r="A823" s="8" t="s">
        <v>1379</v>
      </c>
      <c r="B823" s="8" t="s">
        <v>1380</v>
      </c>
      <c r="C823" s="8" t="s">
        <v>163</v>
      </c>
      <c r="D823" s="185">
        <v>1053</v>
      </c>
      <c r="E823" s="188">
        <v>10053</v>
      </c>
      <c r="F823" s="8" t="s">
        <v>88</v>
      </c>
      <c r="G823" s="8" t="s">
        <v>84</v>
      </c>
      <c r="H823" s="6">
        <v>4181019</v>
      </c>
      <c r="I823" s="12">
        <v>19</v>
      </c>
      <c r="J823" s="20">
        <v>212997</v>
      </c>
      <c r="L823" s="20">
        <v>0</v>
      </c>
      <c r="N823" s="20">
        <v>0</v>
      </c>
      <c r="P823" s="20">
        <v>0</v>
      </c>
      <c r="R823" s="20">
        <v>0</v>
      </c>
      <c r="T823" s="20">
        <v>0</v>
      </c>
      <c r="V823" s="29">
        <v>212997</v>
      </c>
      <c r="X823" s="8" t="str">
        <f t="shared" si="12"/>
        <v>No</v>
      </c>
      <c r="Z823" s="21"/>
      <c r="AC823" s="28"/>
    </row>
    <row r="824" spans="1:29">
      <c r="A824" s="8" t="s">
        <v>5281</v>
      </c>
      <c r="B824" s="8" t="s">
        <v>477</v>
      </c>
      <c r="C824" s="8" t="s">
        <v>124</v>
      </c>
      <c r="D824" s="185">
        <v>6038</v>
      </c>
      <c r="E824" s="188">
        <v>60038</v>
      </c>
      <c r="F824" s="8" t="s">
        <v>83</v>
      </c>
      <c r="G824" s="8" t="s">
        <v>84</v>
      </c>
      <c r="H824" s="6">
        <v>252720</v>
      </c>
      <c r="I824" s="12">
        <v>19</v>
      </c>
      <c r="J824" s="20">
        <v>2030770</v>
      </c>
      <c r="L824" s="20">
        <v>0</v>
      </c>
      <c r="N824" s="20">
        <v>0</v>
      </c>
      <c r="P824" s="20">
        <v>0</v>
      </c>
      <c r="R824" s="20">
        <v>0</v>
      </c>
      <c r="T824" s="20">
        <v>0</v>
      </c>
      <c r="V824" s="29">
        <v>2030770</v>
      </c>
      <c r="X824" s="8" t="str">
        <f t="shared" si="12"/>
        <v>No</v>
      </c>
      <c r="Z824" s="21"/>
      <c r="AC824" s="28"/>
    </row>
    <row r="825" spans="1:29">
      <c r="A825" s="8" t="s">
        <v>6183</v>
      </c>
      <c r="B825" s="8" t="s">
        <v>961</v>
      </c>
      <c r="C825" s="8" t="s">
        <v>129</v>
      </c>
      <c r="D825" s="185" t="s">
        <v>917</v>
      </c>
      <c r="E825" s="188" t="s">
        <v>918</v>
      </c>
      <c r="F825" s="8" t="s">
        <v>83</v>
      </c>
      <c r="G825" s="8" t="s">
        <v>147</v>
      </c>
      <c r="H825" s="6">
        <v>0</v>
      </c>
      <c r="I825" s="12">
        <v>19</v>
      </c>
      <c r="J825" s="20">
        <v>0</v>
      </c>
      <c r="L825" s="20">
        <v>0</v>
      </c>
      <c r="N825" s="20">
        <v>639281</v>
      </c>
      <c r="P825" s="20">
        <v>79771</v>
      </c>
      <c r="R825" s="20">
        <v>0</v>
      </c>
      <c r="T825" s="20">
        <v>0</v>
      </c>
      <c r="V825" s="29">
        <v>719052</v>
      </c>
      <c r="X825" s="8" t="str">
        <f t="shared" si="12"/>
        <v>No</v>
      </c>
      <c r="Z825" s="21"/>
      <c r="AC825" s="28"/>
    </row>
    <row r="826" spans="1:29">
      <c r="A826" s="8" t="s">
        <v>1469</v>
      </c>
      <c r="B826" s="8" t="s">
        <v>1470</v>
      </c>
      <c r="C826" s="8" t="s">
        <v>154</v>
      </c>
      <c r="D826" s="185">
        <v>4208</v>
      </c>
      <c r="E826" s="188">
        <v>40208</v>
      </c>
      <c r="F826" s="8" t="s">
        <v>83</v>
      </c>
      <c r="G826" s="8" t="s">
        <v>84</v>
      </c>
      <c r="H826" s="6">
        <v>400492</v>
      </c>
      <c r="I826" s="12">
        <v>19</v>
      </c>
      <c r="J826" s="20">
        <v>1284353</v>
      </c>
      <c r="L826" s="20">
        <v>0</v>
      </c>
      <c r="N826" s="20">
        <v>145376</v>
      </c>
      <c r="P826" s="20">
        <v>50000</v>
      </c>
      <c r="R826" s="20">
        <v>0</v>
      </c>
      <c r="T826" s="20">
        <v>0</v>
      </c>
      <c r="V826" s="29">
        <v>1479729</v>
      </c>
      <c r="X826" s="8" t="str">
        <f t="shared" si="12"/>
        <v>No</v>
      </c>
      <c r="Z826" s="21"/>
      <c r="AC826" s="28"/>
    </row>
    <row r="827" spans="1:29">
      <c r="A827" s="8" t="s">
        <v>4894</v>
      </c>
      <c r="B827" s="8" t="s">
        <v>4895</v>
      </c>
      <c r="C827" s="8" t="s">
        <v>87</v>
      </c>
      <c r="D827" s="185" t="s">
        <v>4896</v>
      </c>
      <c r="E827" s="188" t="s">
        <v>4897</v>
      </c>
      <c r="F827" s="8" t="s">
        <v>83</v>
      </c>
      <c r="G827" s="8" t="s">
        <v>147</v>
      </c>
      <c r="H827" s="6">
        <v>0</v>
      </c>
      <c r="I827" s="12">
        <v>19</v>
      </c>
      <c r="J827" s="20">
        <v>264000</v>
      </c>
      <c r="L827" s="20">
        <v>0</v>
      </c>
      <c r="N827" s="20">
        <v>517211</v>
      </c>
      <c r="P827" s="20">
        <v>0</v>
      </c>
      <c r="R827" s="20">
        <v>0</v>
      </c>
      <c r="T827" s="20">
        <v>0</v>
      </c>
      <c r="V827" s="29">
        <v>781211</v>
      </c>
      <c r="X827" s="8" t="str">
        <f t="shared" si="12"/>
        <v>No</v>
      </c>
      <c r="Z827" s="21"/>
      <c r="AC827" s="28"/>
    </row>
    <row r="828" spans="1:29">
      <c r="A828" s="8" t="s">
        <v>4017</v>
      </c>
      <c r="B828" s="8" t="s">
        <v>1201</v>
      </c>
      <c r="C828" s="8" t="s">
        <v>39</v>
      </c>
      <c r="D828" s="185" t="s">
        <v>4018</v>
      </c>
      <c r="E828" s="188" t="s">
        <v>4019</v>
      </c>
      <c r="F828" s="8" t="s">
        <v>88</v>
      </c>
      <c r="G828" s="8" t="s">
        <v>147</v>
      </c>
      <c r="H828" s="6">
        <v>0</v>
      </c>
      <c r="I828" s="12">
        <v>19</v>
      </c>
      <c r="J828" s="20">
        <v>0</v>
      </c>
      <c r="L828" s="20">
        <v>0</v>
      </c>
      <c r="N828" s="20">
        <v>923270</v>
      </c>
      <c r="P828" s="20">
        <v>0</v>
      </c>
      <c r="R828" s="20">
        <v>0</v>
      </c>
      <c r="T828" s="20">
        <v>0</v>
      </c>
      <c r="V828" s="29">
        <v>923270</v>
      </c>
      <c r="X828" s="8" t="str">
        <f t="shared" si="12"/>
        <v>No</v>
      </c>
      <c r="Z828" s="21"/>
      <c r="AC828" s="28"/>
    </row>
    <row r="829" spans="1:29">
      <c r="A829" s="8" t="s">
        <v>5184</v>
      </c>
      <c r="B829" s="8" t="s">
        <v>5185</v>
      </c>
      <c r="C829" s="8" t="s">
        <v>168</v>
      </c>
      <c r="D829" s="185" t="s">
        <v>5186</v>
      </c>
      <c r="E829" s="188" t="s">
        <v>5187</v>
      </c>
      <c r="F829" s="8" t="s">
        <v>83</v>
      </c>
      <c r="G829" s="8" t="s">
        <v>147</v>
      </c>
      <c r="H829" s="6">
        <v>0</v>
      </c>
      <c r="I829" s="12">
        <v>19</v>
      </c>
      <c r="J829" s="20">
        <v>0</v>
      </c>
      <c r="L829" s="20">
        <v>0</v>
      </c>
      <c r="N829" s="20">
        <v>695158</v>
      </c>
      <c r="P829" s="20">
        <v>27146</v>
      </c>
      <c r="R829" s="20">
        <v>0</v>
      </c>
      <c r="T829" s="20">
        <v>0</v>
      </c>
      <c r="V829" s="29">
        <v>722304</v>
      </c>
      <c r="X829" s="8" t="str">
        <f t="shared" si="12"/>
        <v>No</v>
      </c>
      <c r="Z829" s="21"/>
      <c r="AC829" s="28"/>
    </row>
    <row r="830" spans="1:29">
      <c r="A830" s="8" t="s">
        <v>2688</v>
      </c>
      <c r="B830" s="8" t="s">
        <v>2689</v>
      </c>
      <c r="C830" s="8" t="s">
        <v>235</v>
      </c>
      <c r="D830" s="185">
        <v>4217</v>
      </c>
      <c r="E830" s="188">
        <v>40217</v>
      </c>
      <c r="F830" s="8" t="s">
        <v>83</v>
      </c>
      <c r="G830" s="8" t="s">
        <v>5756</v>
      </c>
      <c r="H830" s="6">
        <v>214881</v>
      </c>
      <c r="I830" s="12">
        <v>19</v>
      </c>
      <c r="J830" s="20">
        <v>0</v>
      </c>
      <c r="L830" s="20">
        <v>0</v>
      </c>
      <c r="N830" s="20">
        <v>400785</v>
      </c>
      <c r="P830" s="20">
        <v>144359</v>
      </c>
      <c r="R830" s="20">
        <v>0</v>
      </c>
      <c r="T830" s="20">
        <v>0</v>
      </c>
      <c r="V830" s="29">
        <v>545144</v>
      </c>
      <c r="X830" s="8" t="str">
        <f t="shared" si="12"/>
        <v>No</v>
      </c>
      <c r="Z830" s="21"/>
      <c r="AC830" s="28"/>
    </row>
    <row r="831" spans="1:29">
      <c r="A831" s="8" t="s">
        <v>415</v>
      </c>
      <c r="B831" s="8" t="s">
        <v>416</v>
      </c>
      <c r="C831" s="8" t="s">
        <v>87</v>
      </c>
      <c r="D831" s="185">
        <v>35</v>
      </c>
      <c r="E831" s="188">
        <v>35</v>
      </c>
      <c r="F831" s="8" t="s">
        <v>138</v>
      </c>
      <c r="G831" s="8" t="s">
        <v>84</v>
      </c>
      <c r="H831" s="6">
        <v>3059393</v>
      </c>
      <c r="I831" s="12">
        <v>19</v>
      </c>
      <c r="J831" s="20">
        <v>11832256</v>
      </c>
      <c r="L831" s="20">
        <v>11553573</v>
      </c>
      <c r="N831" s="20">
        <v>0</v>
      </c>
      <c r="P831" s="20">
        <v>0</v>
      </c>
      <c r="R831" s="20">
        <v>12514063</v>
      </c>
      <c r="T831" s="20">
        <v>0</v>
      </c>
      <c r="V831" s="29">
        <v>35899892</v>
      </c>
      <c r="X831" s="8" t="str">
        <f t="shared" si="12"/>
        <v>No</v>
      </c>
      <c r="Z831" s="21"/>
      <c r="AC831" s="28"/>
    </row>
    <row r="832" spans="1:29">
      <c r="A832" s="8" t="s">
        <v>241</v>
      </c>
      <c r="B832" s="8" t="s">
        <v>242</v>
      </c>
      <c r="C832" s="8" t="s">
        <v>103</v>
      </c>
      <c r="D832" s="185">
        <v>4194</v>
      </c>
      <c r="E832" s="188">
        <v>40194</v>
      </c>
      <c r="F832" s="8" t="s">
        <v>83</v>
      </c>
      <c r="G832" s="8" t="s">
        <v>5756</v>
      </c>
      <c r="H832" s="6">
        <v>109572</v>
      </c>
      <c r="I832" s="12">
        <v>19</v>
      </c>
      <c r="J832" s="20">
        <v>777094</v>
      </c>
      <c r="L832" s="20">
        <v>0</v>
      </c>
      <c r="N832" s="20">
        <v>0</v>
      </c>
      <c r="P832" s="20">
        <v>0</v>
      </c>
      <c r="R832" s="20">
        <v>0</v>
      </c>
      <c r="T832" s="20">
        <v>0</v>
      </c>
      <c r="V832" s="29">
        <v>777094</v>
      </c>
      <c r="X832" s="8" t="str">
        <f t="shared" si="12"/>
        <v>No</v>
      </c>
      <c r="Z832" s="21"/>
      <c r="AC832" s="28"/>
    </row>
    <row r="833" spans="1:29">
      <c r="A833" s="8" t="s">
        <v>2298</v>
      </c>
      <c r="B833" s="8" t="s">
        <v>2299</v>
      </c>
      <c r="C833" s="8" t="s">
        <v>106</v>
      </c>
      <c r="D833" s="185" t="s">
        <v>2300</v>
      </c>
      <c r="E833" s="188" t="s">
        <v>2301</v>
      </c>
      <c r="F833" s="8" t="s">
        <v>157</v>
      </c>
      <c r="G833" s="8" t="s">
        <v>147</v>
      </c>
      <c r="H833" s="6">
        <v>0</v>
      </c>
      <c r="I833" s="12">
        <v>19</v>
      </c>
      <c r="J833" s="20">
        <v>38914</v>
      </c>
      <c r="L833" s="20">
        <v>0</v>
      </c>
      <c r="N833" s="20">
        <v>304386</v>
      </c>
      <c r="P833" s="20">
        <v>0</v>
      </c>
      <c r="R833" s="20">
        <v>0</v>
      </c>
      <c r="T833" s="20">
        <v>0</v>
      </c>
      <c r="V833" s="29">
        <v>343300</v>
      </c>
      <c r="X833" s="8" t="str">
        <f t="shared" si="12"/>
        <v>No</v>
      </c>
      <c r="Z833" s="21"/>
      <c r="AC833" s="28"/>
    </row>
    <row r="834" spans="1:29">
      <c r="A834" s="8" t="s">
        <v>2598</v>
      </c>
      <c r="B834" s="8" t="s">
        <v>2603</v>
      </c>
      <c r="C834" s="8" t="s">
        <v>466</v>
      </c>
      <c r="D834" s="185" t="s">
        <v>2600</v>
      </c>
      <c r="E834" s="188" t="s">
        <v>2601</v>
      </c>
      <c r="F834" s="8" t="s">
        <v>83</v>
      </c>
      <c r="G834" s="8" t="s">
        <v>147</v>
      </c>
      <c r="H834" s="6">
        <v>0</v>
      </c>
      <c r="I834" s="12">
        <v>19</v>
      </c>
      <c r="J834" s="20">
        <v>0</v>
      </c>
      <c r="L834" s="20">
        <v>0</v>
      </c>
      <c r="N834" s="20">
        <v>379316</v>
      </c>
      <c r="P834" s="20">
        <v>0</v>
      </c>
      <c r="R834" s="20">
        <v>0</v>
      </c>
      <c r="T834" s="20">
        <v>0</v>
      </c>
      <c r="V834" s="29">
        <v>379316</v>
      </c>
      <c r="X834" s="8" t="str">
        <f t="shared" si="12"/>
        <v>No</v>
      </c>
      <c r="Z834" s="21"/>
      <c r="AC834" s="28"/>
    </row>
    <row r="835" spans="1:29">
      <c r="A835" s="8" t="s">
        <v>5232</v>
      </c>
      <c r="B835" s="8" t="s">
        <v>5233</v>
      </c>
      <c r="C835" s="8" t="s">
        <v>168</v>
      </c>
      <c r="D835" s="185" t="s">
        <v>5234</v>
      </c>
      <c r="E835" s="188" t="s">
        <v>5235</v>
      </c>
      <c r="F835" s="8" t="s">
        <v>157</v>
      </c>
      <c r="G835" s="8" t="s">
        <v>147</v>
      </c>
      <c r="H835" s="6">
        <v>0</v>
      </c>
      <c r="I835" s="12">
        <v>19</v>
      </c>
      <c r="J835" s="20">
        <v>0</v>
      </c>
      <c r="L835" s="20">
        <v>0</v>
      </c>
      <c r="N835" s="20">
        <v>503838</v>
      </c>
      <c r="P835" s="20">
        <v>514312</v>
      </c>
      <c r="R835" s="20">
        <v>0</v>
      </c>
      <c r="T835" s="20">
        <v>0</v>
      </c>
      <c r="V835" s="29">
        <v>1018150</v>
      </c>
      <c r="X835" s="8" t="str">
        <f t="shared" ref="X835:X898" si="13">IF(W835&amp;U835&amp;S835&amp;Q835&amp;O835&amp;M835&amp;K835&lt;&gt;"","Yes","No")</f>
        <v>No</v>
      </c>
      <c r="Z835" s="21"/>
      <c r="AC835" s="28"/>
    </row>
    <row r="836" spans="1:29">
      <c r="A836" s="8" t="s">
        <v>6571</v>
      </c>
      <c r="B836" s="8" t="s">
        <v>522</v>
      </c>
      <c r="C836" s="8" t="s">
        <v>235</v>
      </c>
      <c r="D836" s="185">
        <v>4011</v>
      </c>
      <c r="E836" s="188">
        <v>40011</v>
      </c>
      <c r="F836" s="8" t="s">
        <v>83</v>
      </c>
      <c r="G836" s="8" t="s">
        <v>5756</v>
      </c>
      <c r="H836" s="6">
        <v>166485</v>
      </c>
      <c r="I836" s="12">
        <v>19</v>
      </c>
      <c r="J836" s="20">
        <v>6897080</v>
      </c>
      <c r="L836" s="20">
        <v>0</v>
      </c>
      <c r="N836" s="20">
        <v>0</v>
      </c>
      <c r="P836" s="20">
        <v>32078</v>
      </c>
      <c r="R836" s="20">
        <v>0</v>
      </c>
      <c r="T836" s="20">
        <v>0</v>
      </c>
      <c r="V836" s="29">
        <v>6929158</v>
      </c>
      <c r="X836" s="8" t="str">
        <f t="shared" si="13"/>
        <v>No</v>
      </c>
      <c r="Z836" s="21"/>
      <c r="AC836" s="28"/>
    </row>
    <row r="837" spans="1:29">
      <c r="A837" s="8" t="s">
        <v>2545</v>
      </c>
      <c r="B837" s="8" t="s">
        <v>2546</v>
      </c>
      <c r="C837" s="8" t="s">
        <v>466</v>
      </c>
      <c r="D837" s="185" t="s">
        <v>2547</v>
      </c>
      <c r="E837" s="188" t="s">
        <v>2548</v>
      </c>
      <c r="F837" s="8" t="s">
        <v>83</v>
      </c>
      <c r="G837" s="8" t="s">
        <v>147</v>
      </c>
      <c r="H837" s="6">
        <v>0</v>
      </c>
      <c r="I837" s="12">
        <v>19</v>
      </c>
      <c r="J837" s="20">
        <v>180020</v>
      </c>
      <c r="L837" s="20">
        <v>0</v>
      </c>
      <c r="N837" s="20">
        <v>1470000</v>
      </c>
      <c r="P837" s="20">
        <v>0</v>
      </c>
      <c r="R837" s="20">
        <v>0</v>
      </c>
      <c r="T837" s="20">
        <v>0</v>
      </c>
      <c r="V837" s="29">
        <v>1650020</v>
      </c>
      <c r="X837" s="8" t="str">
        <f t="shared" si="13"/>
        <v>No</v>
      </c>
      <c r="Z837" s="21"/>
      <c r="AC837" s="28"/>
    </row>
    <row r="838" spans="1:29">
      <c r="A838" s="8" t="s">
        <v>259</v>
      </c>
      <c r="B838" s="8" t="s">
        <v>260</v>
      </c>
      <c r="C838" s="8" t="s">
        <v>120</v>
      </c>
      <c r="D838" s="185">
        <v>6115</v>
      </c>
      <c r="E838" s="188">
        <v>60115</v>
      </c>
      <c r="F838" s="8" t="s">
        <v>83</v>
      </c>
      <c r="G838" s="8" t="s">
        <v>5756</v>
      </c>
      <c r="H838" s="6">
        <v>5121892</v>
      </c>
      <c r="I838" s="12">
        <v>19</v>
      </c>
      <c r="J838" s="20">
        <v>1169439</v>
      </c>
      <c r="L838" s="20">
        <v>0</v>
      </c>
      <c r="N838" s="20">
        <v>762918</v>
      </c>
      <c r="P838" s="20">
        <v>56240</v>
      </c>
      <c r="R838" s="20">
        <v>0</v>
      </c>
      <c r="T838" s="20">
        <v>157704</v>
      </c>
      <c r="V838" s="29">
        <v>2146301</v>
      </c>
      <c r="X838" s="8" t="str">
        <f t="shared" si="13"/>
        <v>No</v>
      </c>
      <c r="Z838" s="21"/>
      <c r="AC838" s="28"/>
    </row>
    <row r="839" spans="1:29">
      <c r="A839" s="8" t="s">
        <v>1834</v>
      </c>
      <c r="B839" s="8" t="s">
        <v>1835</v>
      </c>
      <c r="C839" s="8" t="s">
        <v>265</v>
      </c>
      <c r="D839" s="185" t="s">
        <v>1836</v>
      </c>
      <c r="E839" s="188" t="s">
        <v>1837</v>
      </c>
      <c r="F839" s="8" t="s">
        <v>83</v>
      </c>
      <c r="G839" s="8" t="s">
        <v>147</v>
      </c>
      <c r="H839" s="6">
        <v>0</v>
      </c>
      <c r="I839" s="12">
        <v>19</v>
      </c>
      <c r="J839" s="20">
        <v>0</v>
      </c>
      <c r="L839" s="20">
        <v>0</v>
      </c>
      <c r="N839" s="20">
        <v>385126</v>
      </c>
      <c r="P839" s="20">
        <v>0</v>
      </c>
      <c r="R839" s="20">
        <v>0</v>
      </c>
      <c r="T839" s="20">
        <v>0</v>
      </c>
      <c r="V839" s="29">
        <v>385126</v>
      </c>
      <c r="X839" s="8" t="str">
        <f t="shared" si="13"/>
        <v>No</v>
      </c>
      <c r="Z839" s="21"/>
      <c r="AC839" s="28"/>
    </row>
    <row r="840" spans="1:29">
      <c r="A840" s="8" t="s">
        <v>1472</v>
      </c>
      <c r="B840" s="8" t="s">
        <v>1473</v>
      </c>
      <c r="C840" s="8" t="s">
        <v>265</v>
      </c>
      <c r="D840" s="185">
        <v>7011</v>
      </c>
      <c r="E840" s="188">
        <v>70011</v>
      </c>
      <c r="F840" s="8" t="s">
        <v>83</v>
      </c>
      <c r="G840" s="8" t="s">
        <v>5756</v>
      </c>
      <c r="H840" s="6">
        <v>67818</v>
      </c>
      <c r="I840" s="12">
        <v>19</v>
      </c>
      <c r="J840" s="20">
        <v>1094460</v>
      </c>
      <c r="L840" s="20">
        <v>0</v>
      </c>
      <c r="N840" s="20">
        <v>0</v>
      </c>
      <c r="P840" s="20">
        <v>44213</v>
      </c>
      <c r="R840" s="20">
        <v>290419</v>
      </c>
      <c r="T840" s="20">
        <v>0</v>
      </c>
      <c r="V840" s="29">
        <v>1429092</v>
      </c>
      <c r="X840" s="8" t="str">
        <f t="shared" si="13"/>
        <v>No</v>
      </c>
      <c r="Z840" s="21"/>
      <c r="AC840" s="28"/>
    </row>
    <row r="841" spans="1:29">
      <c r="A841" s="8" t="s">
        <v>2214</v>
      </c>
      <c r="B841" s="8" t="s">
        <v>2215</v>
      </c>
      <c r="C841" s="8" t="s">
        <v>275</v>
      </c>
      <c r="D841" s="185" t="s">
        <v>2216</v>
      </c>
      <c r="E841" s="188" t="s">
        <v>2217</v>
      </c>
      <c r="F841" s="8" t="s">
        <v>157</v>
      </c>
      <c r="G841" s="8" t="s">
        <v>147</v>
      </c>
      <c r="H841" s="6">
        <v>0</v>
      </c>
      <c r="I841" s="12">
        <v>19</v>
      </c>
      <c r="J841" s="20">
        <v>0</v>
      </c>
      <c r="L841" s="20">
        <v>0</v>
      </c>
      <c r="N841" s="20">
        <v>323409</v>
      </c>
      <c r="P841" s="20">
        <v>0</v>
      </c>
      <c r="R841" s="20">
        <v>0</v>
      </c>
      <c r="T841" s="20">
        <v>0</v>
      </c>
      <c r="V841" s="29">
        <v>323409</v>
      </c>
      <c r="X841" s="8" t="str">
        <f t="shared" si="13"/>
        <v>No</v>
      </c>
      <c r="Z841" s="21"/>
      <c r="AC841" s="28"/>
    </row>
    <row r="842" spans="1:29">
      <c r="A842" s="8" t="s">
        <v>589</v>
      </c>
      <c r="B842" s="8" t="s">
        <v>590</v>
      </c>
      <c r="C842" s="8" t="s">
        <v>233</v>
      </c>
      <c r="D842" s="185">
        <v>3003</v>
      </c>
      <c r="E842" s="188">
        <v>30003</v>
      </c>
      <c r="F842" s="8" t="s">
        <v>88</v>
      </c>
      <c r="G842" s="8" t="s">
        <v>5756</v>
      </c>
      <c r="H842" s="6">
        <v>67229</v>
      </c>
      <c r="I842" s="12">
        <v>19</v>
      </c>
      <c r="J842" s="20">
        <v>984267</v>
      </c>
      <c r="L842" s="20">
        <v>0</v>
      </c>
      <c r="N842" s="20">
        <v>0</v>
      </c>
      <c r="P842" s="20">
        <v>0</v>
      </c>
      <c r="R842" s="20">
        <v>0</v>
      </c>
      <c r="T842" s="20">
        <v>0</v>
      </c>
      <c r="V842" s="29">
        <v>984267</v>
      </c>
      <c r="X842" s="8" t="str">
        <f t="shared" si="13"/>
        <v>No</v>
      </c>
      <c r="Z842" s="21"/>
      <c r="AC842" s="28"/>
    </row>
    <row r="843" spans="1:29">
      <c r="A843" s="8" t="s">
        <v>6021</v>
      </c>
      <c r="B843" s="8" t="s">
        <v>4499</v>
      </c>
      <c r="C843" s="8" t="s">
        <v>454</v>
      </c>
      <c r="D843" s="185" t="s">
        <v>4500</v>
      </c>
      <c r="E843" s="188" t="s">
        <v>4501</v>
      </c>
      <c r="F843" s="8" t="s">
        <v>83</v>
      </c>
      <c r="G843" s="8" t="s">
        <v>147</v>
      </c>
      <c r="H843" s="6">
        <v>0</v>
      </c>
      <c r="I843" s="12">
        <v>19</v>
      </c>
      <c r="J843" s="20">
        <v>0</v>
      </c>
      <c r="L843" s="20">
        <v>0</v>
      </c>
      <c r="N843" s="20">
        <v>482040</v>
      </c>
      <c r="P843" s="20">
        <v>0</v>
      </c>
      <c r="R843" s="20">
        <v>0</v>
      </c>
      <c r="T843" s="20">
        <v>0</v>
      </c>
      <c r="V843" s="29">
        <v>482040</v>
      </c>
      <c r="X843" s="8" t="str">
        <f t="shared" si="13"/>
        <v>No</v>
      </c>
      <c r="Z843" s="21"/>
      <c r="AC843" s="28"/>
    </row>
    <row r="844" spans="1:29">
      <c r="A844" s="8" t="s">
        <v>1734</v>
      </c>
      <c r="B844" s="8" t="s">
        <v>1735</v>
      </c>
      <c r="C844" s="8" t="s">
        <v>648</v>
      </c>
      <c r="D844" s="185" t="s">
        <v>1736</v>
      </c>
      <c r="E844" s="188" t="s">
        <v>1737</v>
      </c>
      <c r="F844" s="8" t="s">
        <v>157</v>
      </c>
      <c r="G844" s="8" t="s">
        <v>147</v>
      </c>
      <c r="H844" s="6">
        <v>0</v>
      </c>
      <c r="I844" s="12">
        <v>19</v>
      </c>
      <c r="J844" s="20">
        <v>184634</v>
      </c>
      <c r="L844" s="20">
        <v>221053</v>
      </c>
      <c r="N844" s="20">
        <v>624655</v>
      </c>
      <c r="P844" s="20">
        <v>11200</v>
      </c>
      <c r="R844" s="20">
        <v>0</v>
      </c>
      <c r="T844" s="20">
        <v>541550</v>
      </c>
      <c r="V844" s="29">
        <v>1583092</v>
      </c>
      <c r="X844" s="8" t="str">
        <f t="shared" si="13"/>
        <v>No</v>
      </c>
      <c r="Z844" s="21"/>
      <c r="AC844" s="28"/>
    </row>
    <row r="845" spans="1:29">
      <c r="A845" s="8" t="s">
        <v>2719</v>
      </c>
      <c r="B845" s="8" t="s">
        <v>1195</v>
      </c>
      <c r="C845" s="8" t="s">
        <v>154</v>
      </c>
      <c r="D845" s="185">
        <v>4053</v>
      </c>
      <c r="E845" s="188">
        <v>40053</v>
      </c>
      <c r="F845" s="8" t="s">
        <v>88</v>
      </c>
      <c r="G845" s="8" t="s">
        <v>84</v>
      </c>
      <c r="H845" s="6">
        <v>400492</v>
      </c>
      <c r="I845" s="12">
        <v>19</v>
      </c>
      <c r="J845" s="20">
        <v>2976874</v>
      </c>
      <c r="L845" s="20">
        <v>0</v>
      </c>
      <c r="N845" s="20">
        <v>0</v>
      </c>
      <c r="P845" s="20">
        <v>37500</v>
      </c>
      <c r="R845" s="20">
        <v>0</v>
      </c>
      <c r="T845" s="20">
        <v>0</v>
      </c>
      <c r="V845" s="29">
        <v>3014374</v>
      </c>
      <c r="X845" s="8" t="str">
        <f t="shared" si="13"/>
        <v>No</v>
      </c>
      <c r="Z845" s="21"/>
      <c r="AC845" s="28"/>
    </row>
    <row r="846" spans="1:29">
      <c r="A846" s="8" t="s">
        <v>5224</v>
      </c>
      <c r="B846" s="8" t="s">
        <v>5225</v>
      </c>
      <c r="C846" s="8" t="s">
        <v>168</v>
      </c>
      <c r="D846" s="185" t="s">
        <v>5226</v>
      </c>
      <c r="E846" s="188" t="s">
        <v>5227</v>
      </c>
      <c r="F846" s="8" t="s">
        <v>88</v>
      </c>
      <c r="G846" s="8" t="s">
        <v>147</v>
      </c>
      <c r="H846" s="6">
        <v>0</v>
      </c>
      <c r="I846" s="12">
        <v>19</v>
      </c>
      <c r="J846" s="20">
        <v>0</v>
      </c>
      <c r="L846" s="20">
        <v>0</v>
      </c>
      <c r="N846" s="20">
        <v>578231</v>
      </c>
      <c r="P846" s="20">
        <v>49236</v>
      </c>
      <c r="R846" s="20">
        <v>0</v>
      </c>
      <c r="T846" s="20">
        <v>26314</v>
      </c>
      <c r="V846" s="29">
        <v>653781</v>
      </c>
      <c r="X846" s="8" t="str">
        <f t="shared" si="13"/>
        <v>No</v>
      </c>
      <c r="Z846" s="21"/>
      <c r="AC846" s="28"/>
    </row>
    <row r="847" spans="1:29">
      <c r="A847" s="8" t="s">
        <v>1971</v>
      </c>
      <c r="B847" s="8" t="s">
        <v>5854</v>
      </c>
      <c r="C847" s="8" t="s">
        <v>217</v>
      </c>
      <c r="D847" s="185">
        <v>3109</v>
      </c>
      <c r="E847" s="188">
        <v>30109</v>
      </c>
      <c r="F847" s="8" t="s">
        <v>83</v>
      </c>
      <c r="G847" s="8" t="s">
        <v>5756</v>
      </c>
      <c r="H847" s="6">
        <v>58875</v>
      </c>
      <c r="I847" s="12">
        <v>19</v>
      </c>
      <c r="J847" s="20">
        <v>482079</v>
      </c>
      <c r="L847" s="20">
        <v>0</v>
      </c>
      <c r="N847" s="20">
        <v>338093</v>
      </c>
      <c r="P847" s="20">
        <v>0</v>
      </c>
      <c r="R847" s="20">
        <v>0</v>
      </c>
      <c r="T847" s="20">
        <v>0</v>
      </c>
      <c r="V847" s="29">
        <v>820172</v>
      </c>
      <c r="X847" s="8" t="str">
        <f t="shared" si="13"/>
        <v>No</v>
      </c>
      <c r="Z847" s="21"/>
      <c r="AC847" s="28"/>
    </row>
    <row r="848" spans="1:29">
      <c r="A848" s="8" t="s">
        <v>2799</v>
      </c>
      <c r="B848" s="8" t="s">
        <v>2800</v>
      </c>
      <c r="C848" s="8" t="s">
        <v>210</v>
      </c>
      <c r="D848" s="185" t="s">
        <v>2801</v>
      </c>
      <c r="E848" s="188" t="s">
        <v>2802</v>
      </c>
      <c r="F848" s="8" t="s">
        <v>214</v>
      </c>
      <c r="G848" s="8" t="s">
        <v>147</v>
      </c>
      <c r="H848" s="6">
        <v>0</v>
      </c>
      <c r="I848" s="12">
        <v>19</v>
      </c>
      <c r="J848" s="20">
        <v>0</v>
      </c>
      <c r="L848" s="20">
        <v>0</v>
      </c>
      <c r="N848" s="20">
        <v>402234</v>
      </c>
      <c r="P848" s="20">
        <v>58504</v>
      </c>
      <c r="R848" s="20">
        <v>0</v>
      </c>
      <c r="T848" s="20">
        <v>0</v>
      </c>
      <c r="V848" s="29">
        <v>460738</v>
      </c>
      <c r="X848" s="8" t="str">
        <f t="shared" si="13"/>
        <v>No</v>
      </c>
      <c r="Z848" s="21"/>
      <c r="AC848" s="28"/>
    </row>
    <row r="849" spans="1:29">
      <c r="A849" s="8" t="s">
        <v>3460</v>
      </c>
      <c r="B849" s="8" t="s">
        <v>3461</v>
      </c>
      <c r="C849" s="8" t="s">
        <v>34</v>
      </c>
      <c r="D849" s="185" t="s">
        <v>3462</v>
      </c>
      <c r="E849" s="188" t="s">
        <v>3463</v>
      </c>
      <c r="F849" s="8" t="s">
        <v>157</v>
      </c>
      <c r="G849" s="8" t="s">
        <v>147</v>
      </c>
      <c r="H849" s="6">
        <v>0</v>
      </c>
      <c r="I849" s="12">
        <v>19</v>
      </c>
      <c r="J849" s="20">
        <v>81334</v>
      </c>
      <c r="L849" s="20">
        <v>0</v>
      </c>
      <c r="N849" s="20">
        <v>379652</v>
      </c>
      <c r="P849" s="20">
        <v>5833</v>
      </c>
      <c r="R849" s="20">
        <v>0</v>
      </c>
      <c r="T849" s="20">
        <v>101178</v>
      </c>
      <c r="V849" s="29">
        <v>567997</v>
      </c>
      <c r="X849" s="8" t="str">
        <f t="shared" si="13"/>
        <v>No</v>
      </c>
      <c r="Z849" s="21"/>
      <c r="AC849" s="28"/>
    </row>
    <row r="850" spans="1:29">
      <c r="A850" s="8" t="s">
        <v>2658</v>
      </c>
      <c r="B850" s="8" t="s">
        <v>2659</v>
      </c>
      <c r="C850" s="8" t="s">
        <v>288</v>
      </c>
      <c r="D850" s="185" t="s">
        <v>2660</v>
      </c>
      <c r="E850" s="188">
        <v>30167</v>
      </c>
      <c r="F850" s="8" t="s">
        <v>83</v>
      </c>
      <c r="G850" s="8" t="s">
        <v>5756</v>
      </c>
      <c r="H850" s="6">
        <v>664651</v>
      </c>
      <c r="I850" s="12">
        <v>19</v>
      </c>
      <c r="J850" s="20">
        <v>170000</v>
      </c>
      <c r="L850" s="20">
        <v>0</v>
      </c>
      <c r="N850" s="20">
        <v>0</v>
      </c>
      <c r="P850" s="20">
        <v>0</v>
      </c>
      <c r="R850" s="20">
        <v>0</v>
      </c>
      <c r="T850" s="20">
        <v>429522</v>
      </c>
      <c r="V850" s="29">
        <v>599522</v>
      </c>
      <c r="X850" s="8" t="str">
        <f t="shared" si="13"/>
        <v>No</v>
      </c>
      <c r="Z850" s="21"/>
      <c r="AC850" s="28"/>
    </row>
    <row r="851" spans="1:29">
      <c r="A851" s="8" t="s">
        <v>6570</v>
      </c>
      <c r="B851" s="8" t="s">
        <v>889</v>
      </c>
      <c r="C851" s="8" t="s">
        <v>288</v>
      </c>
      <c r="D851" s="185" t="s">
        <v>2665</v>
      </c>
      <c r="E851" s="188" t="s">
        <v>2666</v>
      </c>
      <c r="F851" s="8" t="s">
        <v>88</v>
      </c>
      <c r="G851" s="8" t="s">
        <v>147</v>
      </c>
      <c r="H851" s="6">
        <v>0</v>
      </c>
      <c r="I851" s="12">
        <v>19</v>
      </c>
      <c r="J851" s="20">
        <v>0</v>
      </c>
      <c r="L851" s="20">
        <v>153034</v>
      </c>
      <c r="N851" s="20">
        <v>813268</v>
      </c>
      <c r="P851" s="20">
        <v>0</v>
      </c>
      <c r="R851" s="20">
        <v>0</v>
      </c>
      <c r="T851" s="20">
        <v>0</v>
      </c>
      <c r="V851" s="29">
        <v>966302</v>
      </c>
      <c r="X851" s="8" t="str">
        <f t="shared" si="13"/>
        <v>No</v>
      </c>
      <c r="Z851" s="21"/>
      <c r="AC851" s="28"/>
    </row>
    <row r="852" spans="1:29">
      <c r="A852" s="8" t="s">
        <v>1036</v>
      </c>
      <c r="B852" s="8" t="s">
        <v>1037</v>
      </c>
      <c r="C852" s="8" t="s">
        <v>69</v>
      </c>
      <c r="D852" s="185">
        <v>8008</v>
      </c>
      <c r="E852" s="188">
        <v>80008</v>
      </c>
      <c r="F852" s="8" t="s">
        <v>83</v>
      </c>
      <c r="G852" s="8" t="s">
        <v>84</v>
      </c>
      <c r="H852" s="6">
        <v>61270</v>
      </c>
      <c r="I852" s="12">
        <v>19</v>
      </c>
      <c r="J852" s="20">
        <v>1407688</v>
      </c>
      <c r="L852" s="20">
        <v>282885</v>
      </c>
      <c r="N852" s="20">
        <v>0</v>
      </c>
      <c r="P852" s="20">
        <v>64889</v>
      </c>
      <c r="R852" s="20">
        <v>0</v>
      </c>
      <c r="T852" s="20">
        <v>0</v>
      </c>
      <c r="V852" s="29">
        <v>1755462</v>
      </c>
      <c r="X852" s="8" t="str">
        <f t="shared" si="13"/>
        <v>No</v>
      </c>
      <c r="Z852" s="21"/>
      <c r="AC852" s="28"/>
    </row>
    <row r="853" spans="1:29">
      <c r="A853" s="8" t="s">
        <v>465</v>
      </c>
      <c r="B853" s="8" t="s">
        <v>287</v>
      </c>
      <c r="C853" s="8" t="s">
        <v>466</v>
      </c>
      <c r="D853" s="185">
        <v>5200</v>
      </c>
      <c r="E853" s="188">
        <v>50200</v>
      </c>
      <c r="F853" s="8" t="s">
        <v>83</v>
      </c>
      <c r="G853" s="8" t="s">
        <v>5756</v>
      </c>
      <c r="H853" s="6">
        <v>1624827</v>
      </c>
      <c r="I853" s="12">
        <v>19</v>
      </c>
      <c r="J853" s="20">
        <v>0</v>
      </c>
      <c r="L853" s="20">
        <v>0</v>
      </c>
      <c r="N853" s="20">
        <v>0</v>
      </c>
      <c r="P853" s="20">
        <v>0</v>
      </c>
      <c r="R853" s="20">
        <v>0</v>
      </c>
      <c r="T853" s="20">
        <v>0</v>
      </c>
      <c r="V853" s="29">
        <v>0</v>
      </c>
      <c r="X853" s="8" t="str">
        <f t="shared" si="13"/>
        <v>No</v>
      </c>
      <c r="Z853" s="21"/>
      <c r="AC853" s="28"/>
    </row>
    <row r="854" spans="1:29">
      <c r="A854" s="8" t="s">
        <v>2761</v>
      </c>
      <c r="B854" s="8" t="s">
        <v>2742</v>
      </c>
      <c r="C854" s="8" t="s">
        <v>65</v>
      </c>
      <c r="D854" s="185" t="s">
        <v>2762</v>
      </c>
      <c r="E854" s="188" t="s">
        <v>2763</v>
      </c>
      <c r="F854" s="8" t="s">
        <v>83</v>
      </c>
      <c r="G854" s="8" t="s">
        <v>147</v>
      </c>
      <c r="H854" s="6">
        <v>0</v>
      </c>
      <c r="I854" s="12">
        <v>19</v>
      </c>
      <c r="J854" s="20">
        <v>0</v>
      </c>
      <c r="L854" s="20">
        <v>282113</v>
      </c>
      <c r="N854" s="20">
        <v>2397552</v>
      </c>
      <c r="P854" s="20">
        <v>0</v>
      </c>
      <c r="R854" s="20">
        <v>0</v>
      </c>
      <c r="T854" s="20">
        <v>0</v>
      </c>
      <c r="V854" s="29">
        <v>2679665</v>
      </c>
      <c r="X854" s="8" t="str">
        <f t="shared" si="13"/>
        <v>No</v>
      </c>
      <c r="Z854" s="21"/>
      <c r="AC854" s="28"/>
    </row>
    <row r="855" spans="1:29">
      <c r="A855" s="8" t="s">
        <v>1186</v>
      </c>
      <c r="B855" s="8" t="s">
        <v>1187</v>
      </c>
      <c r="C855" s="8" t="s">
        <v>160</v>
      </c>
      <c r="D855" s="185">
        <v>1099</v>
      </c>
      <c r="E855" s="188">
        <v>10099</v>
      </c>
      <c r="F855" s="8" t="s">
        <v>157</v>
      </c>
      <c r="G855" s="8" t="s">
        <v>5756</v>
      </c>
      <c r="H855" s="6">
        <v>88200</v>
      </c>
      <c r="I855" s="12">
        <v>19</v>
      </c>
      <c r="J855" s="20">
        <v>343853</v>
      </c>
      <c r="L855" s="20">
        <v>0</v>
      </c>
      <c r="N855" s="20">
        <v>1391217</v>
      </c>
      <c r="P855" s="20">
        <v>0</v>
      </c>
      <c r="R855" s="20">
        <v>0</v>
      </c>
      <c r="T855" s="20">
        <v>0</v>
      </c>
      <c r="V855" s="29">
        <v>1735070</v>
      </c>
      <c r="X855" s="8" t="str">
        <f t="shared" si="13"/>
        <v>No</v>
      </c>
      <c r="Z855" s="21"/>
      <c r="AC855" s="28"/>
    </row>
    <row r="856" spans="1:29">
      <c r="A856" s="8" t="s">
        <v>6572</v>
      </c>
      <c r="B856" s="8" t="s">
        <v>5134</v>
      </c>
      <c r="C856" s="8" t="s">
        <v>120</v>
      </c>
      <c r="D856" s="185" t="s">
        <v>5135</v>
      </c>
      <c r="E856" s="188" t="s">
        <v>5136</v>
      </c>
      <c r="F856" s="8" t="s">
        <v>88</v>
      </c>
      <c r="G856" s="8" t="s">
        <v>147</v>
      </c>
      <c r="H856" s="6">
        <v>0</v>
      </c>
      <c r="I856" s="12">
        <v>18</v>
      </c>
      <c r="J856" s="20">
        <v>0</v>
      </c>
      <c r="L856" s="20">
        <v>0</v>
      </c>
      <c r="N856" s="20">
        <v>304022</v>
      </c>
      <c r="P856" s="20">
        <v>20122</v>
      </c>
      <c r="R856" s="20">
        <v>0</v>
      </c>
      <c r="T856" s="20">
        <v>0</v>
      </c>
      <c r="V856" s="29">
        <v>324144</v>
      </c>
      <c r="X856" s="8" t="str">
        <f t="shared" si="13"/>
        <v>No</v>
      </c>
      <c r="Z856" s="21"/>
      <c r="AC856" s="28"/>
    </row>
    <row r="857" spans="1:29">
      <c r="A857" s="8" t="s">
        <v>4442</v>
      </c>
      <c r="B857" s="8" t="s">
        <v>3043</v>
      </c>
      <c r="C857" s="8" t="s">
        <v>141</v>
      </c>
      <c r="D857" s="185">
        <v>3009</v>
      </c>
      <c r="E857" s="188">
        <v>30009</v>
      </c>
      <c r="F857" s="8" t="s">
        <v>83</v>
      </c>
      <c r="G857" s="8" t="s">
        <v>5756</v>
      </c>
      <c r="H857" s="6">
        <v>953556</v>
      </c>
      <c r="I857" s="12">
        <v>18</v>
      </c>
      <c r="J857" s="20">
        <v>1396787</v>
      </c>
      <c r="L857" s="20">
        <v>0</v>
      </c>
      <c r="N857" s="20">
        <v>0</v>
      </c>
      <c r="P857" s="20">
        <v>0</v>
      </c>
      <c r="R857" s="20">
        <v>0</v>
      </c>
      <c r="T857" s="20">
        <v>0</v>
      </c>
      <c r="V857" s="29">
        <v>1396787</v>
      </c>
      <c r="X857" s="8" t="str">
        <f t="shared" si="13"/>
        <v>No</v>
      </c>
      <c r="Z857" s="21"/>
      <c r="AC857" s="28"/>
    </row>
    <row r="858" spans="1:29">
      <c r="A858" s="8" t="s">
        <v>1635</v>
      </c>
      <c r="B858" s="8" t="s">
        <v>1636</v>
      </c>
      <c r="C858" s="8" t="s">
        <v>178</v>
      </c>
      <c r="D858" s="185" t="s">
        <v>1637</v>
      </c>
      <c r="E858" s="188" t="s">
        <v>1638</v>
      </c>
      <c r="F858" s="8" t="s">
        <v>83</v>
      </c>
      <c r="G858" s="8" t="s">
        <v>147</v>
      </c>
      <c r="H858" s="6">
        <v>0</v>
      </c>
      <c r="I858" s="12">
        <v>18</v>
      </c>
      <c r="J858" s="20">
        <v>0</v>
      </c>
      <c r="L858" s="20">
        <v>0</v>
      </c>
      <c r="N858" s="20">
        <v>662484</v>
      </c>
      <c r="P858" s="20">
        <v>0</v>
      </c>
      <c r="R858" s="20">
        <v>0</v>
      </c>
      <c r="T858" s="20">
        <v>0</v>
      </c>
      <c r="V858" s="29">
        <v>662484</v>
      </c>
      <c r="X858" s="8" t="str">
        <f t="shared" si="13"/>
        <v>No</v>
      </c>
      <c r="Z858" s="21"/>
      <c r="AC858" s="28"/>
    </row>
    <row r="859" spans="1:29">
      <c r="A859" s="8" t="s">
        <v>3517</v>
      </c>
      <c r="B859" s="8" t="s">
        <v>3518</v>
      </c>
      <c r="C859" s="8" t="s">
        <v>580</v>
      </c>
      <c r="D859" s="185" t="s">
        <v>3519</v>
      </c>
      <c r="E859" s="188" t="s">
        <v>3520</v>
      </c>
      <c r="F859" s="8" t="s">
        <v>88</v>
      </c>
      <c r="G859" s="8" t="s">
        <v>147</v>
      </c>
      <c r="H859" s="6">
        <v>0</v>
      </c>
      <c r="I859" s="12">
        <v>18</v>
      </c>
      <c r="J859" s="20">
        <v>95483</v>
      </c>
      <c r="L859" s="20">
        <v>0</v>
      </c>
      <c r="N859" s="20">
        <v>1119299</v>
      </c>
      <c r="P859" s="20">
        <v>0</v>
      </c>
      <c r="R859" s="20">
        <v>0</v>
      </c>
      <c r="T859" s="20">
        <v>0</v>
      </c>
      <c r="V859" s="29">
        <v>1214782</v>
      </c>
      <c r="X859" s="8" t="str">
        <f t="shared" si="13"/>
        <v>No</v>
      </c>
      <c r="Z859" s="21"/>
      <c r="AC859" s="28"/>
    </row>
    <row r="860" spans="1:29">
      <c r="A860" s="8" t="s">
        <v>1686</v>
      </c>
      <c r="B860" s="8" t="s">
        <v>1687</v>
      </c>
      <c r="C860" s="8" t="s">
        <v>1688</v>
      </c>
      <c r="D860" s="185" t="s">
        <v>1689</v>
      </c>
      <c r="E860" s="188" t="s">
        <v>1690</v>
      </c>
      <c r="F860" s="8" t="s">
        <v>138</v>
      </c>
      <c r="G860" s="8" t="s">
        <v>147</v>
      </c>
      <c r="H860" s="6">
        <v>0</v>
      </c>
      <c r="I860" s="12">
        <v>18</v>
      </c>
      <c r="J860" s="20">
        <v>0</v>
      </c>
      <c r="L860" s="20">
        <v>0</v>
      </c>
      <c r="N860" s="20">
        <v>1216351</v>
      </c>
      <c r="P860" s="20">
        <v>0</v>
      </c>
      <c r="R860" s="20">
        <v>0</v>
      </c>
      <c r="T860" s="20">
        <v>0</v>
      </c>
      <c r="V860" s="29">
        <v>1216351</v>
      </c>
      <c r="X860" s="8" t="str">
        <f t="shared" si="13"/>
        <v>No</v>
      </c>
      <c r="Z860" s="21"/>
      <c r="AC860" s="28"/>
    </row>
    <row r="861" spans="1:29">
      <c r="A861" s="8" t="s">
        <v>3556</v>
      </c>
      <c r="B861" s="8" t="s">
        <v>3557</v>
      </c>
      <c r="C861" s="8" t="s">
        <v>109</v>
      </c>
      <c r="D861" s="185" t="s">
        <v>3558</v>
      </c>
      <c r="E861" s="188" t="s">
        <v>3559</v>
      </c>
      <c r="F861" s="8" t="s">
        <v>157</v>
      </c>
      <c r="G861" s="8" t="s">
        <v>147</v>
      </c>
      <c r="H861" s="6">
        <v>0</v>
      </c>
      <c r="I861" s="12">
        <v>18</v>
      </c>
      <c r="J861" s="20">
        <v>0</v>
      </c>
      <c r="L861" s="20">
        <v>0</v>
      </c>
      <c r="N861" s="20">
        <v>508614</v>
      </c>
      <c r="P861" s="20">
        <v>38693</v>
      </c>
      <c r="R861" s="20">
        <v>0</v>
      </c>
      <c r="T861" s="20">
        <v>0</v>
      </c>
      <c r="V861" s="29">
        <v>547307</v>
      </c>
      <c r="X861" s="8" t="str">
        <f t="shared" si="13"/>
        <v>No</v>
      </c>
      <c r="Z861" s="21"/>
      <c r="AC861" s="28"/>
    </row>
    <row r="862" spans="1:29">
      <c r="A862" s="8" t="s">
        <v>5936</v>
      </c>
      <c r="B862" s="8" t="s">
        <v>4463</v>
      </c>
      <c r="C862" s="8" t="s">
        <v>160</v>
      </c>
      <c r="D862" s="185" t="s">
        <v>4464</v>
      </c>
      <c r="E862" s="188" t="s">
        <v>4465</v>
      </c>
      <c r="F862" s="8" t="s">
        <v>157</v>
      </c>
      <c r="G862" s="8" t="s">
        <v>147</v>
      </c>
      <c r="H862" s="6">
        <v>0</v>
      </c>
      <c r="I862" s="12">
        <v>18</v>
      </c>
      <c r="J862" s="20">
        <v>0</v>
      </c>
      <c r="L862" s="20">
        <v>0</v>
      </c>
      <c r="N862" s="20">
        <v>691010</v>
      </c>
      <c r="P862" s="20">
        <v>67497</v>
      </c>
      <c r="R862" s="20">
        <v>0</v>
      </c>
      <c r="T862" s="20">
        <v>231389</v>
      </c>
      <c r="V862" s="29">
        <v>989896</v>
      </c>
      <c r="X862" s="8" t="str">
        <f t="shared" si="13"/>
        <v>No</v>
      </c>
      <c r="Z862" s="21"/>
      <c r="AC862" s="28"/>
    </row>
    <row r="863" spans="1:29">
      <c r="A863" s="8" t="s">
        <v>2590</v>
      </c>
      <c r="B863" s="8" t="s">
        <v>2591</v>
      </c>
      <c r="C863" s="8" t="s">
        <v>466</v>
      </c>
      <c r="D863" s="185" t="s">
        <v>2592</v>
      </c>
      <c r="E863" s="188" t="s">
        <v>2593</v>
      </c>
      <c r="F863" s="8" t="s">
        <v>88</v>
      </c>
      <c r="G863" s="8" t="s">
        <v>147</v>
      </c>
      <c r="H863" s="6">
        <v>0</v>
      </c>
      <c r="I863" s="12">
        <v>18</v>
      </c>
      <c r="J863" s="20">
        <v>247320</v>
      </c>
      <c r="L863" s="20">
        <v>0</v>
      </c>
      <c r="N863" s="20">
        <v>1434000</v>
      </c>
      <c r="P863" s="20">
        <v>0</v>
      </c>
      <c r="R863" s="20">
        <v>0</v>
      </c>
      <c r="T863" s="20">
        <v>0</v>
      </c>
      <c r="V863" s="29">
        <v>1681320</v>
      </c>
      <c r="X863" s="8" t="str">
        <f t="shared" si="13"/>
        <v>No</v>
      </c>
      <c r="Z863" s="21"/>
      <c r="AC863" s="28"/>
    </row>
    <row r="864" spans="1:29">
      <c r="A864" s="8" t="s">
        <v>5042</v>
      </c>
      <c r="B864" s="8" t="s">
        <v>5043</v>
      </c>
      <c r="C864" s="8" t="s">
        <v>91</v>
      </c>
      <c r="D864" s="185" t="s">
        <v>5044</v>
      </c>
      <c r="E864" s="188" t="s">
        <v>5045</v>
      </c>
      <c r="F864" s="8" t="s">
        <v>88</v>
      </c>
      <c r="G864" s="8" t="s">
        <v>147</v>
      </c>
      <c r="H864" s="6">
        <v>0</v>
      </c>
      <c r="I864" s="12">
        <v>18</v>
      </c>
      <c r="J864" s="20">
        <v>0</v>
      </c>
      <c r="L864" s="20">
        <v>0</v>
      </c>
      <c r="N864" s="20">
        <v>298186</v>
      </c>
      <c r="P864" s="20">
        <v>0</v>
      </c>
      <c r="R864" s="20">
        <v>0</v>
      </c>
      <c r="T864" s="20">
        <v>0</v>
      </c>
      <c r="V864" s="29">
        <v>298186</v>
      </c>
      <c r="X864" s="8" t="str">
        <f t="shared" si="13"/>
        <v>No</v>
      </c>
      <c r="Z864" s="21"/>
      <c r="AC864" s="28"/>
    </row>
    <row r="865" spans="1:29">
      <c r="A865" s="8" t="s">
        <v>2559</v>
      </c>
      <c r="B865" s="8" t="s">
        <v>2560</v>
      </c>
      <c r="C865" s="8" t="s">
        <v>466</v>
      </c>
      <c r="D865" s="185" t="s">
        <v>2561</v>
      </c>
      <c r="E865" s="188" t="s">
        <v>2562</v>
      </c>
      <c r="F865" s="8" t="s">
        <v>157</v>
      </c>
      <c r="G865" s="8" t="s">
        <v>147</v>
      </c>
      <c r="H865" s="6">
        <v>0</v>
      </c>
      <c r="I865" s="12">
        <v>18</v>
      </c>
      <c r="J865" s="20">
        <v>112578</v>
      </c>
      <c r="L865" s="20">
        <v>0</v>
      </c>
      <c r="N865" s="20">
        <v>335000</v>
      </c>
      <c r="P865" s="20">
        <v>0</v>
      </c>
      <c r="R865" s="20">
        <v>0</v>
      </c>
      <c r="T865" s="20">
        <v>0</v>
      </c>
      <c r="V865" s="29">
        <v>447578</v>
      </c>
      <c r="X865" s="8" t="str">
        <f t="shared" si="13"/>
        <v>No</v>
      </c>
      <c r="Z865" s="21"/>
      <c r="AC865" s="28"/>
    </row>
    <row r="866" spans="1:29">
      <c r="A866" s="8" t="s">
        <v>1077</v>
      </c>
      <c r="B866" s="8" t="s">
        <v>1078</v>
      </c>
      <c r="C866" s="8" t="s">
        <v>91</v>
      </c>
      <c r="D866" s="185">
        <v>9161</v>
      </c>
      <c r="E866" s="188">
        <v>90161</v>
      </c>
      <c r="F866" s="8" t="s">
        <v>83</v>
      </c>
      <c r="G866" s="8" t="s">
        <v>5756</v>
      </c>
      <c r="H866" s="6">
        <v>3281212</v>
      </c>
      <c r="I866" s="12">
        <v>18</v>
      </c>
      <c r="J866" s="20">
        <v>0</v>
      </c>
      <c r="L866" s="20">
        <v>0</v>
      </c>
      <c r="N866" s="20">
        <v>0</v>
      </c>
      <c r="P866" s="20">
        <v>0</v>
      </c>
      <c r="R866" s="20">
        <v>0</v>
      </c>
      <c r="T866" s="20">
        <v>0</v>
      </c>
      <c r="V866" s="29">
        <v>0</v>
      </c>
      <c r="X866" s="8" t="str">
        <f t="shared" si="13"/>
        <v>No</v>
      </c>
      <c r="Z866" s="21"/>
      <c r="AC866" s="28"/>
    </row>
    <row r="867" spans="1:29">
      <c r="A867" s="8" t="s">
        <v>6158</v>
      </c>
      <c r="B867" s="8" t="s">
        <v>662</v>
      </c>
      <c r="C867" s="8" t="s">
        <v>82</v>
      </c>
      <c r="D867" s="185" t="s">
        <v>663</v>
      </c>
      <c r="E867" s="188" t="s">
        <v>664</v>
      </c>
      <c r="F867" s="8" t="s">
        <v>83</v>
      </c>
      <c r="G867" s="8" t="s">
        <v>147</v>
      </c>
      <c r="H867" s="6">
        <v>0</v>
      </c>
      <c r="I867" s="12">
        <v>18</v>
      </c>
      <c r="J867" s="20">
        <v>0</v>
      </c>
      <c r="L867" s="20">
        <v>0</v>
      </c>
      <c r="N867" s="20">
        <v>97117</v>
      </c>
      <c r="P867" s="20">
        <v>91843</v>
      </c>
      <c r="R867" s="20">
        <v>0</v>
      </c>
      <c r="T867" s="20">
        <v>0</v>
      </c>
      <c r="V867" s="29">
        <v>188960</v>
      </c>
      <c r="X867" s="8" t="str">
        <f t="shared" si="13"/>
        <v>No</v>
      </c>
      <c r="Z867" s="21"/>
      <c r="AC867" s="28"/>
    </row>
    <row r="868" spans="1:29">
      <c r="A868" s="8" t="s">
        <v>1493</v>
      </c>
      <c r="B868" s="8" t="s">
        <v>6430</v>
      </c>
      <c r="C868" s="8" t="s">
        <v>178</v>
      </c>
      <c r="D868" s="185" t="s">
        <v>1494</v>
      </c>
      <c r="E868" s="188" t="s">
        <v>1495</v>
      </c>
      <c r="F868" s="8" t="s">
        <v>88</v>
      </c>
      <c r="G868" s="8" t="s">
        <v>147</v>
      </c>
      <c r="H868" s="6">
        <v>0</v>
      </c>
      <c r="I868" s="12">
        <v>18</v>
      </c>
      <c r="J868" s="20">
        <v>0</v>
      </c>
      <c r="L868" s="20">
        <v>0</v>
      </c>
      <c r="N868" s="20">
        <v>237039</v>
      </c>
      <c r="P868" s="20">
        <v>0</v>
      </c>
      <c r="R868" s="20">
        <v>0</v>
      </c>
      <c r="T868" s="20">
        <v>0</v>
      </c>
      <c r="V868" s="29">
        <v>237039</v>
      </c>
      <c r="X868" s="8" t="str">
        <f t="shared" si="13"/>
        <v>No</v>
      </c>
      <c r="Z868" s="21"/>
      <c r="AC868" s="28"/>
    </row>
    <row r="869" spans="1:29">
      <c r="A869" s="8" t="s">
        <v>1970</v>
      </c>
      <c r="B869" s="8" t="s">
        <v>153</v>
      </c>
      <c r="C869" s="8" t="s">
        <v>154</v>
      </c>
      <c r="D869" s="185">
        <v>4235</v>
      </c>
      <c r="E869" s="188" t="s">
        <v>6182</v>
      </c>
      <c r="F869" s="8" t="s">
        <v>1320</v>
      </c>
      <c r="G869" s="8" t="s">
        <v>147</v>
      </c>
      <c r="H869" s="6">
        <v>0</v>
      </c>
      <c r="I869" s="12">
        <v>18</v>
      </c>
      <c r="J869" s="20">
        <v>0</v>
      </c>
      <c r="L869" s="20">
        <v>0</v>
      </c>
      <c r="N869" s="20">
        <v>226011</v>
      </c>
      <c r="P869" s="20">
        <v>0</v>
      </c>
      <c r="R869" s="20">
        <v>0</v>
      </c>
      <c r="T869" s="20">
        <v>366494</v>
      </c>
      <c r="V869" s="29">
        <v>592505</v>
      </c>
      <c r="X869" s="8" t="str">
        <f t="shared" si="13"/>
        <v>No</v>
      </c>
      <c r="Z869" s="21"/>
      <c r="AC869" s="28"/>
    </row>
    <row r="870" spans="1:29">
      <c r="A870" s="8" t="s">
        <v>4806</v>
      </c>
      <c r="B870" s="8" t="s">
        <v>4807</v>
      </c>
      <c r="C870" s="8" t="s">
        <v>466</v>
      </c>
      <c r="D870" s="185">
        <v>5198</v>
      </c>
      <c r="E870" s="188">
        <v>50198</v>
      </c>
      <c r="F870" s="8" t="s">
        <v>83</v>
      </c>
      <c r="G870" s="8" t="s">
        <v>84</v>
      </c>
      <c r="H870" s="6">
        <v>1780673</v>
      </c>
      <c r="I870" s="12">
        <v>18</v>
      </c>
      <c r="J870" s="20">
        <v>1130974</v>
      </c>
      <c r="L870" s="20">
        <v>0</v>
      </c>
      <c r="N870" s="20">
        <v>0</v>
      </c>
      <c r="P870" s="20">
        <v>0</v>
      </c>
      <c r="R870" s="20">
        <v>0</v>
      </c>
      <c r="T870" s="20">
        <v>35700</v>
      </c>
      <c r="V870" s="29">
        <v>1166674</v>
      </c>
      <c r="X870" s="8" t="str">
        <f t="shared" si="13"/>
        <v>No</v>
      </c>
      <c r="Z870" s="21"/>
      <c r="AC870" s="28"/>
    </row>
    <row r="871" spans="1:29">
      <c r="A871" s="8" t="s">
        <v>2351</v>
      </c>
      <c r="B871" s="8" t="s">
        <v>2352</v>
      </c>
      <c r="C871" s="8" t="s">
        <v>106</v>
      </c>
      <c r="D871" s="185" t="s">
        <v>2353</v>
      </c>
      <c r="E871" s="188" t="s">
        <v>2354</v>
      </c>
      <c r="F871" s="8" t="s">
        <v>157</v>
      </c>
      <c r="G871" s="8" t="s">
        <v>147</v>
      </c>
      <c r="H871" s="6">
        <v>0</v>
      </c>
      <c r="I871" s="12">
        <v>18</v>
      </c>
      <c r="J871" s="20">
        <v>0</v>
      </c>
      <c r="L871" s="20">
        <v>0</v>
      </c>
      <c r="N871" s="20">
        <v>230000</v>
      </c>
      <c r="P871" s="20">
        <v>0</v>
      </c>
      <c r="R871" s="20">
        <v>0</v>
      </c>
      <c r="T871" s="20">
        <v>0</v>
      </c>
      <c r="V871" s="29">
        <v>230000</v>
      </c>
      <c r="X871" s="8" t="str">
        <f t="shared" si="13"/>
        <v>No</v>
      </c>
      <c r="Z871" s="21"/>
      <c r="AC871" s="28"/>
    </row>
    <row r="872" spans="1:29">
      <c r="A872" s="8" t="s">
        <v>4197</v>
      </c>
      <c r="B872" s="8" t="s">
        <v>4198</v>
      </c>
      <c r="C872" s="8" t="s">
        <v>154</v>
      </c>
      <c r="D872" s="185" t="s">
        <v>4199</v>
      </c>
      <c r="E872" s="188" t="s">
        <v>4200</v>
      </c>
      <c r="F872" s="8" t="s">
        <v>1320</v>
      </c>
      <c r="G872" s="8" t="s">
        <v>147</v>
      </c>
      <c r="H872" s="6">
        <v>0</v>
      </c>
      <c r="I872" s="12">
        <v>18</v>
      </c>
      <c r="J872" s="20">
        <v>85000</v>
      </c>
      <c r="L872" s="20">
        <v>0</v>
      </c>
      <c r="N872" s="20">
        <v>249971</v>
      </c>
      <c r="P872" s="20">
        <v>56272</v>
      </c>
      <c r="R872" s="20">
        <v>0</v>
      </c>
      <c r="T872" s="20">
        <v>312253</v>
      </c>
      <c r="V872" s="29">
        <v>703496</v>
      </c>
      <c r="X872" s="8" t="str">
        <f t="shared" si="13"/>
        <v>No</v>
      </c>
      <c r="Z872" s="21"/>
      <c r="AC872" s="28"/>
    </row>
    <row r="873" spans="1:29">
      <c r="A873" s="8" t="s">
        <v>2539</v>
      </c>
      <c r="B873" s="8" t="s">
        <v>2540</v>
      </c>
      <c r="C873" s="8" t="s">
        <v>466</v>
      </c>
      <c r="D873" s="185" t="s">
        <v>2541</v>
      </c>
      <c r="E873" s="188" t="s">
        <v>2542</v>
      </c>
      <c r="F873" s="8" t="s">
        <v>157</v>
      </c>
      <c r="G873" s="8" t="s">
        <v>147</v>
      </c>
      <c r="H873" s="6">
        <v>0</v>
      </c>
      <c r="I873" s="12">
        <v>18</v>
      </c>
      <c r="J873" s="20">
        <v>160267</v>
      </c>
      <c r="L873" s="20">
        <v>0</v>
      </c>
      <c r="N873" s="20">
        <v>305000</v>
      </c>
      <c r="P873" s="20">
        <v>0</v>
      </c>
      <c r="R873" s="20">
        <v>0</v>
      </c>
      <c r="T873" s="20">
        <v>0</v>
      </c>
      <c r="V873" s="29">
        <v>465267</v>
      </c>
      <c r="X873" s="8" t="str">
        <f t="shared" si="13"/>
        <v>No</v>
      </c>
      <c r="Z873" s="21"/>
      <c r="AC873" s="28"/>
    </row>
    <row r="874" spans="1:29">
      <c r="A874" s="8" t="s">
        <v>1655</v>
      </c>
      <c r="B874" s="8" t="s">
        <v>1656</v>
      </c>
      <c r="C874" s="8" t="s">
        <v>178</v>
      </c>
      <c r="D874" s="185" t="s">
        <v>1657</v>
      </c>
      <c r="E874" s="188" t="s">
        <v>1658</v>
      </c>
      <c r="F874" s="8" t="s">
        <v>88</v>
      </c>
      <c r="G874" s="8" t="s">
        <v>147</v>
      </c>
      <c r="H874" s="6">
        <v>0</v>
      </c>
      <c r="I874" s="12">
        <v>18</v>
      </c>
      <c r="J874" s="20">
        <v>0</v>
      </c>
      <c r="L874" s="20">
        <v>0</v>
      </c>
      <c r="N874" s="20">
        <v>292589</v>
      </c>
      <c r="P874" s="20">
        <v>0</v>
      </c>
      <c r="R874" s="20">
        <v>0</v>
      </c>
      <c r="T874" s="20">
        <v>0</v>
      </c>
      <c r="V874" s="29">
        <v>292589</v>
      </c>
      <c r="X874" s="8" t="str">
        <f t="shared" si="13"/>
        <v>No</v>
      </c>
      <c r="Z874" s="21"/>
      <c r="AC874" s="28"/>
    </row>
    <row r="875" spans="1:29">
      <c r="A875" s="8" t="s">
        <v>5137</v>
      </c>
      <c r="B875" s="8" t="s">
        <v>6433</v>
      </c>
      <c r="C875" s="8" t="s">
        <v>120</v>
      </c>
      <c r="D875" s="185" t="s">
        <v>5138</v>
      </c>
      <c r="E875" s="188" t="s">
        <v>5139</v>
      </c>
      <c r="F875" s="8" t="s">
        <v>83</v>
      </c>
      <c r="G875" s="8" t="s">
        <v>147</v>
      </c>
      <c r="H875" s="6">
        <v>0</v>
      </c>
      <c r="I875" s="12">
        <v>18</v>
      </c>
      <c r="J875" s="20">
        <v>0</v>
      </c>
      <c r="L875" s="20">
        <v>0</v>
      </c>
      <c r="N875" s="20">
        <v>501090</v>
      </c>
      <c r="P875" s="20">
        <v>0</v>
      </c>
      <c r="R875" s="20">
        <v>0</v>
      </c>
      <c r="T875" s="20">
        <v>338443</v>
      </c>
      <c r="V875" s="29">
        <v>839533</v>
      </c>
      <c r="X875" s="8" t="str">
        <f t="shared" si="13"/>
        <v>No</v>
      </c>
      <c r="Z875" s="21"/>
      <c r="AC875" s="28"/>
    </row>
    <row r="876" spans="1:29">
      <c r="A876" s="8" t="s">
        <v>5987</v>
      </c>
      <c r="B876" s="8" t="s">
        <v>5541</v>
      </c>
      <c r="C876" s="8" t="s">
        <v>132</v>
      </c>
      <c r="D876" s="185" t="s">
        <v>5542</v>
      </c>
      <c r="E876" s="188" t="s">
        <v>5543</v>
      </c>
      <c r="F876" s="8" t="s">
        <v>1320</v>
      </c>
      <c r="G876" s="8" t="s">
        <v>147</v>
      </c>
      <c r="H876" s="6">
        <v>0</v>
      </c>
      <c r="I876" s="12">
        <v>18</v>
      </c>
      <c r="J876" s="20">
        <v>86240</v>
      </c>
      <c r="L876" s="20">
        <v>0</v>
      </c>
      <c r="N876" s="20">
        <v>635731</v>
      </c>
      <c r="P876" s="20">
        <v>0</v>
      </c>
      <c r="R876" s="20">
        <v>0</v>
      </c>
      <c r="T876" s="20">
        <v>0</v>
      </c>
      <c r="V876" s="29">
        <v>721971</v>
      </c>
      <c r="X876" s="8" t="str">
        <f t="shared" si="13"/>
        <v>No</v>
      </c>
      <c r="Z876" s="21"/>
      <c r="AC876" s="28"/>
    </row>
    <row r="877" spans="1:29">
      <c r="A877" s="8" t="s">
        <v>703</v>
      </c>
      <c r="B877" s="8" t="s">
        <v>704</v>
      </c>
      <c r="C877" s="8" t="s">
        <v>65</v>
      </c>
      <c r="D877" s="185">
        <v>45</v>
      </c>
      <c r="E877" s="188">
        <v>45</v>
      </c>
      <c r="F877" s="8" t="s">
        <v>83</v>
      </c>
      <c r="G877" s="8" t="s">
        <v>5756</v>
      </c>
      <c r="H877" s="6">
        <v>64513</v>
      </c>
      <c r="I877" s="12">
        <v>18</v>
      </c>
      <c r="J877" s="20">
        <v>1605709</v>
      </c>
      <c r="L877" s="20">
        <v>17899</v>
      </c>
      <c r="N877" s="20">
        <v>124205</v>
      </c>
      <c r="P877" s="20">
        <v>61553</v>
      </c>
      <c r="R877" s="20">
        <v>0</v>
      </c>
      <c r="T877" s="20">
        <v>0</v>
      </c>
      <c r="V877" s="29">
        <v>1809366</v>
      </c>
      <c r="X877" s="8" t="str">
        <f t="shared" si="13"/>
        <v>No</v>
      </c>
      <c r="Z877" s="21"/>
      <c r="AC877" s="28"/>
    </row>
    <row r="878" spans="1:29">
      <c r="A878" s="8" t="s">
        <v>1568</v>
      </c>
      <c r="B878" s="8" t="s">
        <v>6429</v>
      </c>
      <c r="C878" s="8" t="s">
        <v>178</v>
      </c>
      <c r="D878" s="185" t="s">
        <v>1569</v>
      </c>
      <c r="E878" s="188" t="s">
        <v>1570</v>
      </c>
      <c r="F878" s="8" t="s">
        <v>83</v>
      </c>
      <c r="G878" s="8" t="s">
        <v>147</v>
      </c>
      <c r="H878" s="6">
        <v>0</v>
      </c>
      <c r="I878" s="12">
        <v>18</v>
      </c>
      <c r="J878" s="20">
        <v>40747</v>
      </c>
      <c r="L878" s="20">
        <v>0</v>
      </c>
      <c r="N878" s="20">
        <v>356686</v>
      </c>
      <c r="P878" s="20">
        <v>0</v>
      </c>
      <c r="R878" s="20">
        <v>0</v>
      </c>
      <c r="T878" s="20">
        <v>0</v>
      </c>
      <c r="V878" s="29">
        <v>397433</v>
      </c>
      <c r="X878" s="8" t="str">
        <f t="shared" si="13"/>
        <v>No</v>
      </c>
      <c r="Z878" s="21"/>
      <c r="AC878" s="28"/>
    </row>
    <row r="879" spans="1:29">
      <c r="A879" s="8" t="s">
        <v>6161</v>
      </c>
      <c r="B879" s="8" t="s">
        <v>665</v>
      </c>
      <c r="C879" s="8" t="s">
        <v>82</v>
      </c>
      <c r="D879" s="185" t="s">
        <v>666</v>
      </c>
      <c r="E879" s="188" t="s">
        <v>667</v>
      </c>
      <c r="F879" s="8" t="s">
        <v>1320</v>
      </c>
      <c r="G879" s="8" t="s">
        <v>147</v>
      </c>
      <c r="H879" s="6">
        <v>0</v>
      </c>
      <c r="I879" s="12">
        <v>18</v>
      </c>
      <c r="J879" s="20">
        <v>0</v>
      </c>
      <c r="L879" s="20">
        <v>0</v>
      </c>
      <c r="N879" s="20">
        <v>79485</v>
      </c>
      <c r="P879" s="20">
        <v>89798</v>
      </c>
      <c r="R879" s="20">
        <v>0</v>
      </c>
      <c r="T879" s="20">
        <v>0</v>
      </c>
      <c r="V879" s="29">
        <v>169283</v>
      </c>
      <c r="X879" s="8" t="str">
        <f t="shared" si="13"/>
        <v>No</v>
      </c>
      <c r="Z879" s="21"/>
      <c r="AC879" s="28"/>
    </row>
    <row r="880" spans="1:29">
      <c r="A880" s="8" t="s">
        <v>3402</v>
      </c>
      <c r="B880" s="8" t="s">
        <v>2836</v>
      </c>
      <c r="C880" s="8" t="s">
        <v>274</v>
      </c>
      <c r="D880" s="185">
        <v>4170</v>
      </c>
      <c r="E880" s="188">
        <v>40170</v>
      </c>
      <c r="F880" s="8" t="s">
        <v>543</v>
      </c>
      <c r="G880" s="8" t="s">
        <v>5756</v>
      </c>
      <c r="H880" s="6">
        <v>66777</v>
      </c>
      <c r="I880" s="12">
        <v>18</v>
      </c>
      <c r="J880" s="20">
        <v>479687</v>
      </c>
      <c r="L880" s="20">
        <v>0</v>
      </c>
      <c r="N880" s="20">
        <v>0</v>
      </c>
      <c r="P880" s="20">
        <v>181554</v>
      </c>
      <c r="R880" s="20">
        <v>0</v>
      </c>
      <c r="T880" s="20">
        <v>0</v>
      </c>
      <c r="V880" s="29">
        <v>661241</v>
      </c>
      <c r="X880" s="8" t="str">
        <f t="shared" si="13"/>
        <v>No</v>
      </c>
      <c r="Z880" s="21"/>
      <c r="AC880" s="28"/>
    </row>
    <row r="881" spans="1:29">
      <c r="A881" s="8" t="s">
        <v>2985</v>
      </c>
      <c r="B881" s="8" t="s">
        <v>2986</v>
      </c>
      <c r="C881" s="8" t="s">
        <v>39</v>
      </c>
      <c r="D881" s="185">
        <v>9034</v>
      </c>
      <c r="E881" s="188">
        <v>90034</v>
      </c>
      <c r="F881" s="8" t="s">
        <v>83</v>
      </c>
      <c r="G881" s="8" t="s">
        <v>84</v>
      </c>
      <c r="H881" s="6">
        <v>3629114</v>
      </c>
      <c r="I881" s="12">
        <v>18</v>
      </c>
      <c r="J881" s="20">
        <v>563912</v>
      </c>
      <c r="L881" s="20">
        <v>0</v>
      </c>
      <c r="N881" s="20">
        <v>0</v>
      </c>
      <c r="P881" s="20">
        <v>12641</v>
      </c>
      <c r="R881" s="20">
        <v>0</v>
      </c>
      <c r="T881" s="20">
        <v>0</v>
      </c>
      <c r="V881" s="29">
        <v>576553</v>
      </c>
      <c r="X881" s="8" t="str">
        <f t="shared" si="13"/>
        <v>No</v>
      </c>
      <c r="Z881" s="21"/>
      <c r="AC881" s="28"/>
    </row>
    <row r="882" spans="1:29">
      <c r="A882" s="8" t="s">
        <v>4151</v>
      </c>
      <c r="B882" s="8" t="s">
        <v>4152</v>
      </c>
      <c r="C882" s="8" t="s">
        <v>120</v>
      </c>
      <c r="D882" s="185">
        <v>6016</v>
      </c>
      <c r="E882" s="188">
        <v>60016</v>
      </c>
      <c r="F882" s="8" t="s">
        <v>83</v>
      </c>
      <c r="G882" s="8" t="s">
        <v>84</v>
      </c>
      <c r="H882" s="6">
        <v>147922</v>
      </c>
      <c r="I882" s="12">
        <v>18</v>
      </c>
      <c r="J882" s="20">
        <v>3596679</v>
      </c>
      <c r="L882" s="20">
        <v>0</v>
      </c>
      <c r="N882" s="20">
        <v>0</v>
      </c>
      <c r="P882" s="20">
        <v>0</v>
      </c>
      <c r="R882" s="20">
        <v>0</v>
      </c>
      <c r="T882" s="20">
        <v>0</v>
      </c>
      <c r="V882" s="29">
        <v>3596679</v>
      </c>
      <c r="X882" s="8" t="str">
        <f t="shared" si="13"/>
        <v>No</v>
      </c>
      <c r="Z882" s="21"/>
      <c r="AC882" s="28"/>
    </row>
    <row r="883" spans="1:29">
      <c r="A883" s="8" t="s">
        <v>680</v>
      </c>
      <c r="B883" s="8" t="s">
        <v>681</v>
      </c>
      <c r="C883" s="8" t="s">
        <v>454</v>
      </c>
      <c r="D883" s="185">
        <v>8016</v>
      </c>
      <c r="E883" s="188">
        <v>80016</v>
      </c>
      <c r="F883" s="8" t="s">
        <v>83</v>
      </c>
      <c r="G883" s="8" t="s">
        <v>5756</v>
      </c>
      <c r="H883" s="6">
        <v>128124</v>
      </c>
      <c r="I883" s="12">
        <v>18</v>
      </c>
      <c r="J883" s="20">
        <v>2205827</v>
      </c>
      <c r="L883" s="20">
        <v>0</v>
      </c>
      <c r="N883" s="20">
        <v>0</v>
      </c>
      <c r="P883" s="20">
        <v>92702</v>
      </c>
      <c r="R883" s="20">
        <v>0</v>
      </c>
      <c r="T883" s="20">
        <v>0</v>
      </c>
      <c r="V883" s="29">
        <v>2298529</v>
      </c>
      <c r="X883" s="8" t="str">
        <f t="shared" si="13"/>
        <v>No</v>
      </c>
      <c r="Z883" s="21"/>
      <c r="AC883" s="28"/>
    </row>
    <row r="884" spans="1:29">
      <c r="A884" s="8" t="s">
        <v>2392</v>
      </c>
      <c r="B884" s="8" t="s">
        <v>2393</v>
      </c>
      <c r="C884" s="8" t="s">
        <v>46</v>
      </c>
      <c r="D884" s="185" t="s">
        <v>2394</v>
      </c>
      <c r="E884" s="188" t="s">
        <v>2395</v>
      </c>
      <c r="F884" s="8" t="s">
        <v>88</v>
      </c>
      <c r="G884" s="8" t="s">
        <v>147</v>
      </c>
      <c r="H884" s="6">
        <v>0</v>
      </c>
      <c r="I884" s="12">
        <v>18</v>
      </c>
      <c r="J884" s="20">
        <v>0</v>
      </c>
      <c r="L884" s="20">
        <v>0</v>
      </c>
      <c r="N884" s="20">
        <v>323117</v>
      </c>
      <c r="P884" s="20">
        <v>0</v>
      </c>
      <c r="R884" s="20">
        <v>0</v>
      </c>
      <c r="T884" s="20">
        <v>0</v>
      </c>
      <c r="V884" s="29">
        <v>323117</v>
      </c>
      <c r="X884" s="8" t="str">
        <f t="shared" si="13"/>
        <v>No</v>
      </c>
      <c r="Z884" s="21"/>
      <c r="AC884" s="28"/>
    </row>
    <row r="885" spans="1:29">
      <c r="A885" s="8" t="s">
        <v>3104</v>
      </c>
      <c r="B885" s="8" t="s">
        <v>3105</v>
      </c>
      <c r="C885" s="8" t="s">
        <v>171</v>
      </c>
      <c r="D885" s="185" t="s">
        <v>3106</v>
      </c>
      <c r="E885" s="188" t="s">
        <v>3107</v>
      </c>
      <c r="F885" s="8" t="s">
        <v>83</v>
      </c>
      <c r="G885" s="8" t="s">
        <v>147</v>
      </c>
      <c r="H885" s="6">
        <v>0</v>
      </c>
      <c r="I885" s="12">
        <v>18</v>
      </c>
      <c r="J885" s="20">
        <v>0</v>
      </c>
      <c r="L885" s="20">
        <v>0</v>
      </c>
      <c r="N885" s="20">
        <v>241053</v>
      </c>
      <c r="P885" s="20">
        <v>95775</v>
      </c>
      <c r="R885" s="20">
        <v>0</v>
      </c>
      <c r="T885" s="20">
        <v>0</v>
      </c>
      <c r="V885" s="29">
        <v>336828</v>
      </c>
      <c r="X885" s="8" t="str">
        <f t="shared" si="13"/>
        <v>No</v>
      </c>
      <c r="Z885" s="21"/>
      <c r="AC885" s="28"/>
    </row>
    <row r="886" spans="1:29">
      <c r="A886" s="8" t="s">
        <v>3409</v>
      </c>
      <c r="B886" s="8" t="s">
        <v>3410</v>
      </c>
      <c r="C886" s="8" t="s">
        <v>34</v>
      </c>
      <c r="D886" s="185" t="s">
        <v>3411</v>
      </c>
      <c r="E886" s="188" t="s">
        <v>3412</v>
      </c>
      <c r="F886" s="8" t="s">
        <v>157</v>
      </c>
      <c r="G886" s="8" t="s">
        <v>147</v>
      </c>
      <c r="H886" s="6">
        <v>0</v>
      </c>
      <c r="I886" s="12">
        <v>18</v>
      </c>
      <c r="J886" s="20">
        <v>149714</v>
      </c>
      <c r="L886" s="20">
        <v>0</v>
      </c>
      <c r="N886" s="20">
        <v>303660</v>
      </c>
      <c r="P886" s="20">
        <v>0</v>
      </c>
      <c r="R886" s="20">
        <v>0</v>
      </c>
      <c r="T886" s="20">
        <v>101218</v>
      </c>
      <c r="V886" s="29">
        <v>554592</v>
      </c>
      <c r="X886" s="8" t="str">
        <f t="shared" si="13"/>
        <v>No</v>
      </c>
      <c r="Z886" s="21"/>
      <c r="AC886" s="28"/>
    </row>
    <row r="887" spans="1:29">
      <c r="A887" s="8" t="s">
        <v>3042</v>
      </c>
      <c r="B887" s="8" t="s">
        <v>3043</v>
      </c>
      <c r="C887" s="8" t="s">
        <v>233</v>
      </c>
      <c r="D887" s="185" t="s">
        <v>3044</v>
      </c>
      <c r="E887" s="188" t="s">
        <v>3045</v>
      </c>
      <c r="F887" s="8" t="s">
        <v>88</v>
      </c>
      <c r="G887" s="8" t="s">
        <v>147</v>
      </c>
      <c r="H887" s="6">
        <v>0</v>
      </c>
      <c r="I887" s="12">
        <v>18</v>
      </c>
      <c r="J887" s="20">
        <v>52332</v>
      </c>
      <c r="L887" s="20">
        <v>0</v>
      </c>
      <c r="N887" s="20">
        <v>638491</v>
      </c>
      <c r="P887" s="20">
        <v>0</v>
      </c>
      <c r="R887" s="20">
        <v>0</v>
      </c>
      <c r="T887" s="20">
        <v>358770</v>
      </c>
      <c r="V887" s="29">
        <v>1049593</v>
      </c>
      <c r="X887" s="8" t="str">
        <f t="shared" si="13"/>
        <v>No</v>
      </c>
      <c r="Z887" s="21"/>
      <c r="AC887" s="28"/>
    </row>
    <row r="888" spans="1:29">
      <c r="A888" s="8" t="s">
        <v>6573</v>
      </c>
      <c r="B888" s="8" t="s">
        <v>5140</v>
      </c>
      <c r="C888" s="8" t="s">
        <v>120</v>
      </c>
      <c r="D888" s="185" t="s">
        <v>5141</v>
      </c>
      <c r="E888" s="188" t="s">
        <v>5142</v>
      </c>
      <c r="F888" s="8" t="s">
        <v>125</v>
      </c>
      <c r="G888" s="8" t="s">
        <v>147</v>
      </c>
      <c r="H888" s="6">
        <v>0</v>
      </c>
      <c r="I888" s="12">
        <v>18</v>
      </c>
      <c r="J888" s="20">
        <v>0</v>
      </c>
      <c r="L888" s="20">
        <v>0</v>
      </c>
      <c r="N888" s="20">
        <v>475537</v>
      </c>
      <c r="P888" s="20">
        <v>396907</v>
      </c>
      <c r="R888" s="20">
        <v>0</v>
      </c>
      <c r="T888" s="20">
        <v>0</v>
      </c>
      <c r="V888" s="29">
        <v>872444</v>
      </c>
      <c r="X888" s="8" t="str">
        <f t="shared" si="13"/>
        <v>No</v>
      </c>
      <c r="Z888" s="21"/>
      <c r="AC888" s="28"/>
    </row>
    <row r="889" spans="1:29">
      <c r="A889" s="8" t="s">
        <v>1627</v>
      </c>
      <c r="B889" s="8" t="s">
        <v>1628</v>
      </c>
      <c r="C889" s="8" t="s">
        <v>178</v>
      </c>
      <c r="D889" s="185" t="s">
        <v>1629</v>
      </c>
      <c r="E889" s="188" t="s">
        <v>1630</v>
      </c>
      <c r="F889" s="8" t="s">
        <v>83</v>
      </c>
      <c r="G889" s="8" t="s">
        <v>147</v>
      </c>
      <c r="H889" s="6">
        <v>0</v>
      </c>
      <c r="I889" s="12">
        <v>18</v>
      </c>
      <c r="J889" s="20">
        <v>0</v>
      </c>
      <c r="L889" s="20">
        <v>0</v>
      </c>
      <c r="N889" s="20">
        <v>354772</v>
      </c>
      <c r="P889" s="20">
        <v>0</v>
      </c>
      <c r="R889" s="20">
        <v>0</v>
      </c>
      <c r="T889" s="20">
        <v>0</v>
      </c>
      <c r="V889" s="29">
        <v>354772</v>
      </c>
      <c r="X889" s="8" t="str">
        <f t="shared" si="13"/>
        <v>No</v>
      </c>
      <c r="Z889" s="21"/>
      <c r="AC889" s="28"/>
    </row>
    <row r="890" spans="1:29">
      <c r="A890" s="8" t="s">
        <v>3625</v>
      </c>
      <c r="B890" s="8" t="s">
        <v>3626</v>
      </c>
      <c r="C890" s="8" t="s">
        <v>168</v>
      </c>
      <c r="D890" s="185">
        <v>46</v>
      </c>
      <c r="E890" s="188">
        <v>46</v>
      </c>
      <c r="F890" s="8" t="s">
        <v>83</v>
      </c>
      <c r="G890" s="8" t="s">
        <v>84</v>
      </c>
      <c r="H890" s="6">
        <v>1849898</v>
      </c>
      <c r="I890" s="12">
        <v>18</v>
      </c>
      <c r="J890" s="20">
        <v>701980</v>
      </c>
      <c r="L890" s="20">
        <v>0</v>
      </c>
      <c r="N890" s="20">
        <v>0</v>
      </c>
      <c r="P890" s="20">
        <v>109030</v>
      </c>
      <c r="R890" s="20">
        <v>0</v>
      </c>
      <c r="T890" s="20">
        <v>0</v>
      </c>
      <c r="V890" s="29">
        <v>811010</v>
      </c>
      <c r="X890" s="8" t="str">
        <f t="shared" si="13"/>
        <v>No</v>
      </c>
      <c r="Z890" s="21"/>
      <c r="AC890" s="28"/>
    </row>
    <row r="891" spans="1:29">
      <c r="A891" s="8" t="s">
        <v>1575</v>
      </c>
      <c r="B891" s="8" t="s">
        <v>105</v>
      </c>
      <c r="C891" s="8" t="s">
        <v>178</v>
      </c>
      <c r="D891" s="185" t="s">
        <v>1576</v>
      </c>
      <c r="E891" s="188" t="s">
        <v>1577</v>
      </c>
      <c r="F891" s="8" t="s">
        <v>83</v>
      </c>
      <c r="G891" s="8" t="s">
        <v>147</v>
      </c>
      <c r="H891" s="6">
        <v>0</v>
      </c>
      <c r="I891" s="12">
        <v>18</v>
      </c>
      <c r="J891" s="20">
        <v>0</v>
      </c>
      <c r="L891" s="20">
        <v>0</v>
      </c>
      <c r="N891" s="20">
        <v>157522</v>
      </c>
      <c r="P891" s="20">
        <v>0</v>
      </c>
      <c r="R891" s="20">
        <v>0</v>
      </c>
      <c r="T891" s="20">
        <v>0</v>
      </c>
      <c r="V891" s="29">
        <v>157522</v>
      </c>
      <c r="X891" s="8" t="str">
        <f t="shared" si="13"/>
        <v>No</v>
      </c>
      <c r="Z891" s="21"/>
      <c r="AC891" s="28"/>
    </row>
    <row r="892" spans="1:29">
      <c r="A892" s="8" t="s">
        <v>5963</v>
      </c>
      <c r="B892" s="8" t="s">
        <v>195</v>
      </c>
      <c r="C892" s="8" t="s">
        <v>141</v>
      </c>
      <c r="D892" s="185">
        <v>3069</v>
      </c>
      <c r="E892" s="188" t="s">
        <v>5964</v>
      </c>
      <c r="F892" s="8" t="s">
        <v>83</v>
      </c>
      <c r="G892" s="8" t="s">
        <v>147</v>
      </c>
      <c r="H892" s="6">
        <v>0</v>
      </c>
      <c r="I892" s="12">
        <v>18</v>
      </c>
      <c r="J892" s="20">
        <v>0</v>
      </c>
      <c r="L892" s="20">
        <v>0</v>
      </c>
      <c r="N892" s="20">
        <v>1886777</v>
      </c>
      <c r="P892" s="20">
        <v>0</v>
      </c>
      <c r="R892" s="20">
        <v>0</v>
      </c>
      <c r="T892" s="20">
        <v>0</v>
      </c>
      <c r="V892" s="29">
        <v>1886777</v>
      </c>
      <c r="X892" s="8" t="str">
        <f t="shared" si="13"/>
        <v>No</v>
      </c>
      <c r="Z892" s="21"/>
      <c r="AC892" s="28"/>
    </row>
    <row r="893" spans="1:29">
      <c r="A893" s="8" t="s">
        <v>995</v>
      </c>
      <c r="B893" s="8" t="s">
        <v>996</v>
      </c>
      <c r="C893" s="8" t="s">
        <v>129</v>
      </c>
      <c r="D893" s="185" t="s">
        <v>997</v>
      </c>
      <c r="E893" s="188" t="s">
        <v>998</v>
      </c>
      <c r="F893" s="8" t="s">
        <v>83</v>
      </c>
      <c r="G893" s="8" t="s">
        <v>147</v>
      </c>
      <c r="H893" s="6">
        <v>0</v>
      </c>
      <c r="I893" s="12">
        <v>18</v>
      </c>
      <c r="J893" s="20">
        <v>0</v>
      </c>
      <c r="L893" s="20">
        <v>0</v>
      </c>
      <c r="N893" s="20">
        <v>721470</v>
      </c>
      <c r="P893" s="20">
        <v>63847</v>
      </c>
      <c r="R893" s="20">
        <v>0</v>
      </c>
      <c r="T893" s="20">
        <v>0</v>
      </c>
      <c r="V893" s="29">
        <v>785317</v>
      </c>
      <c r="X893" s="8" t="str">
        <f t="shared" si="13"/>
        <v>No</v>
      </c>
      <c r="Z893" s="21"/>
      <c r="AC893" s="28"/>
    </row>
    <row r="894" spans="1:29">
      <c r="A894" s="8" t="s">
        <v>6007</v>
      </c>
      <c r="B894" s="8" t="s">
        <v>3622</v>
      </c>
      <c r="C894" s="8" t="s">
        <v>120</v>
      </c>
      <c r="E894" s="188" t="s">
        <v>6008</v>
      </c>
      <c r="F894" s="8" t="s">
        <v>83</v>
      </c>
      <c r="G894" s="8" t="s">
        <v>147</v>
      </c>
      <c r="H894" s="6">
        <v>0</v>
      </c>
      <c r="I894" s="12">
        <v>17</v>
      </c>
      <c r="J894" s="20">
        <v>0</v>
      </c>
      <c r="L894" s="20">
        <v>24064</v>
      </c>
      <c r="N894" s="20">
        <v>683876</v>
      </c>
      <c r="P894" s="20">
        <v>61370</v>
      </c>
      <c r="R894" s="20">
        <v>0</v>
      </c>
      <c r="T894" s="20">
        <v>177968</v>
      </c>
      <c r="V894" s="29">
        <v>947278</v>
      </c>
      <c r="X894" s="8" t="str">
        <f t="shared" si="13"/>
        <v>No</v>
      </c>
      <c r="Z894" s="21"/>
      <c r="AC894" s="28"/>
    </row>
    <row r="895" spans="1:29">
      <c r="A895" s="8" t="s">
        <v>3004</v>
      </c>
      <c r="B895" s="8" t="s">
        <v>283</v>
      </c>
      <c r="C895" s="8" t="s">
        <v>217</v>
      </c>
      <c r="D895" s="185" t="s">
        <v>3005</v>
      </c>
      <c r="E895" s="188" t="s">
        <v>3006</v>
      </c>
      <c r="F895" s="8" t="s">
        <v>83</v>
      </c>
      <c r="G895" s="8" t="s">
        <v>147</v>
      </c>
      <c r="H895" s="6">
        <v>0</v>
      </c>
      <c r="I895" s="12">
        <v>17</v>
      </c>
      <c r="J895" s="20">
        <v>0</v>
      </c>
      <c r="L895" s="20">
        <v>0</v>
      </c>
      <c r="N895" s="20">
        <v>393461</v>
      </c>
      <c r="P895" s="20">
        <v>132147</v>
      </c>
      <c r="R895" s="20">
        <v>0</v>
      </c>
      <c r="T895" s="20">
        <v>0</v>
      </c>
      <c r="V895" s="29">
        <v>525608</v>
      </c>
      <c r="X895" s="8" t="str">
        <f t="shared" si="13"/>
        <v>No</v>
      </c>
      <c r="Z895" s="21"/>
      <c r="AC895" s="28"/>
    </row>
    <row r="896" spans="1:29">
      <c r="A896" s="8" t="s">
        <v>5525</v>
      </c>
      <c r="B896" s="8" t="s">
        <v>5526</v>
      </c>
      <c r="C896" s="8" t="s">
        <v>132</v>
      </c>
      <c r="D896" s="185" t="s">
        <v>5527</v>
      </c>
      <c r="E896" s="188" t="s">
        <v>5528</v>
      </c>
      <c r="F896" s="8" t="s">
        <v>157</v>
      </c>
      <c r="G896" s="8" t="s">
        <v>147</v>
      </c>
      <c r="H896" s="6">
        <v>0</v>
      </c>
      <c r="I896" s="12">
        <v>17</v>
      </c>
      <c r="J896" s="20">
        <v>207600</v>
      </c>
      <c r="L896" s="20">
        <v>0</v>
      </c>
      <c r="N896" s="20">
        <v>671234</v>
      </c>
      <c r="P896" s="20">
        <v>0</v>
      </c>
      <c r="R896" s="20">
        <v>0</v>
      </c>
      <c r="T896" s="20">
        <v>0</v>
      </c>
      <c r="V896" s="29">
        <v>878834</v>
      </c>
      <c r="X896" s="8" t="str">
        <f t="shared" si="13"/>
        <v>No</v>
      </c>
      <c r="Z896" s="21"/>
      <c r="AC896" s="28"/>
    </row>
    <row r="897" spans="1:29">
      <c r="A897" s="8" t="s">
        <v>1818</v>
      </c>
      <c r="B897" s="8" t="s">
        <v>1187</v>
      </c>
      <c r="C897" s="8" t="s">
        <v>171</v>
      </c>
      <c r="D897" s="185">
        <v>4232</v>
      </c>
      <c r="E897" s="188">
        <v>40232</v>
      </c>
      <c r="F897" s="8" t="s">
        <v>138</v>
      </c>
      <c r="G897" s="8" t="s">
        <v>84</v>
      </c>
      <c r="H897" s="6">
        <v>1510516</v>
      </c>
      <c r="I897" s="12">
        <v>17</v>
      </c>
      <c r="J897" s="20">
        <v>8748250</v>
      </c>
      <c r="L897" s="20">
        <v>43618477</v>
      </c>
      <c r="N897" s="20">
        <v>0</v>
      </c>
      <c r="P897" s="20">
        <v>0</v>
      </c>
      <c r="R897" s="20">
        <v>0</v>
      </c>
      <c r="T897" s="20">
        <v>0</v>
      </c>
      <c r="V897" s="29">
        <v>52366727</v>
      </c>
      <c r="X897" s="8" t="str">
        <f t="shared" si="13"/>
        <v>No</v>
      </c>
      <c r="Z897" s="21"/>
      <c r="AC897" s="28"/>
    </row>
    <row r="898" spans="1:29">
      <c r="A898" s="8" t="s">
        <v>4726</v>
      </c>
      <c r="B898" s="8" t="s">
        <v>6431</v>
      </c>
      <c r="C898" s="8" t="s">
        <v>79</v>
      </c>
      <c r="D898" s="185" t="s">
        <v>4727</v>
      </c>
      <c r="E898" s="188" t="s">
        <v>4728</v>
      </c>
      <c r="F898" s="8" t="s">
        <v>83</v>
      </c>
      <c r="G898" s="8" t="s">
        <v>147</v>
      </c>
      <c r="H898" s="6">
        <v>0</v>
      </c>
      <c r="I898" s="12">
        <v>17</v>
      </c>
      <c r="J898" s="20">
        <v>0</v>
      </c>
      <c r="L898" s="20">
        <v>0</v>
      </c>
      <c r="N898" s="20">
        <v>376700</v>
      </c>
      <c r="P898" s="20">
        <v>0</v>
      </c>
      <c r="R898" s="20">
        <v>0</v>
      </c>
      <c r="T898" s="20">
        <v>0</v>
      </c>
      <c r="V898" s="29">
        <v>376700</v>
      </c>
      <c r="X898" s="8" t="str">
        <f t="shared" si="13"/>
        <v>No</v>
      </c>
      <c r="Z898" s="21"/>
      <c r="AC898" s="28"/>
    </row>
    <row r="899" spans="1:29">
      <c r="A899" s="8" t="s">
        <v>1216</v>
      </c>
      <c r="B899" s="8" t="s">
        <v>1217</v>
      </c>
      <c r="C899" s="8" t="s">
        <v>154</v>
      </c>
      <c r="D899" s="185">
        <v>4237</v>
      </c>
      <c r="E899" s="188">
        <v>40237</v>
      </c>
      <c r="F899" s="8" t="s">
        <v>157</v>
      </c>
      <c r="G899" s="8" t="s">
        <v>5756</v>
      </c>
      <c r="H899" s="6">
        <v>1249442</v>
      </c>
      <c r="I899" s="12">
        <v>17</v>
      </c>
      <c r="J899" s="20">
        <v>0</v>
      </c>
      <c r="L899" s="20">
        <v>0</v>
      </c>
      <c r="N899" s="20">
        <v>196498</v>
      </c>
      <c r="P899" s="20">
        <v>0</v>
      </c>
      <c r="R899" s="20">
        <v>0</v>
      </c>
      <c r="T899" s="20">
        <v>0</v>
      </c>
      <c r="V899" s="29">
        <v>196498</v>
      </c>
      <c r="X899" s="8" t="str">
        <f t="shared" ref="X899:X962" si="14">IF(W899&amp;U899&amp;S899&amp;Q899&amp;O899&amp;M899&amp;K899&lt;&gt;"","Yes","No")</f>
        <v>No</v>
      </c>
      <c r="Z899" s="21"/>
      <c r="AC899" s="28"/>
    </row>
    <row r="900" spans="1:29">
      <c r="A900" s="8" t="s">
        <v>1483</v>
      </c>
      <c r="B900" s="8" t="s">
        <v>6435</v>
      </c>
      <c r="C900" s="8" t="s">
        <v>178</v>
      </c>
      <c r="D900" s="185" t="s">
        <v>1484</v>
      </c>
      <c r="E900" s="188" t="s">
        <v>1485</v>
      </c>
      <c r="F900" s="8" t="s">
        <v>83</v>
      </c>
      <c r="G900" s="8" t="s">
        <v>147</v>
      </c>
      <c r="H900" s="6">
        <v>0</v>
      </c>
      <c r="I900" s="12">
        <v>17</v>
      </c>
      <c r="J900" s="20">
        <v>95097</v>
      </c>
      <c r="L900" s="20">
        <v>43540</v>
      </c>
      <c r="N900" s="20">
        <v>345296</v>
      </c>
      <c r="P900" s="20">
        <v>0</v>
      </c>
      <c r="R900" s="20">
        <v>0</v>
      </c>
      <c r="T900" s="20">
        <v>0</v>
      </c>
      <c r="V900" s="29">
        <v>483933</v>
      </c>
      <c r="X900" s="8" t="str">
        <f t="shared" si="14"/>
        <v>No</v>
      </c>
      <c r="Z900" s="21"/>
      <c r="AC900" s="28"/>
    </row>
    <row r="901" spans="1:29">
      <c r="A901" s="8" t="s">
        <v>3956</v>
      </c>
      <c r="B901" s="8" t="s">
        <v>675</v>
      </c>
      <c r="C901" s="8" t="s">
        <v>278</v>
      </c>
      <c r="D901" s="185" t="s">
        <v>3957</v>
      </c>
      <c r="E901" s="188" t="s">
        <v>3958</v>
      </c>
      <c r="F901" s="8" t="s">
        <v>83</v>
      </c>
      <c r="G901" s="8" t="s">
        <v>147</v>
      </c>
      <c r="H901" s="6">
        <v>0</v>
      </c>
      <c r="I901" s="12">
        <v>17</v>
      </c>
      <c r="J901" s="20">
        <v>0</v>
      </c>
      <c r="L901" s="20">
        <v>0</v>
      </c>
      <c r="N901" s="20">
        <v>559776</v>
      </c>
      <c r="P901" s="20">
        <v>0</v>
      </c>
      <c r="R901" s="20">
        <v>0</v>
      </c>
      <c r="T901" s="20">
        <v>0</v>
      </c>
      <c r="V901" s="29">
        <v>559776</v>
      </c>
      <c r="X901" s="8" t="str">
        <f t="shared" si="14"/>
        <v>No</v>
      </c>
      <c r="Z901" s="21"/>
      <c r="AC901" s="28"/>
    </row>
    <row r="902" spans="1:29">
      <c r="A902" s="8" t="s">
        <v>3097</v>
      </c>
      <c r="B902" s="8" t="s">
        <v>6446</v>
      </c>
      <c r="C902" s="8" t="s">
        <v>171</v>
      </c>
      <c r="D902" s="185" t="s">
        <v>3098</v>
      </c>
      <c r="E902" s="188" t="s">
        <v>3099</v>
      </c>
      <c r="F902" s="8" t="s">
        <v>88</v>
      </c>
      <c r="G902" s="8" t="s">
        <v>147</v>
      </c>
      <c r="H902" s="6">
        <v>0</v>
      </c>
      <c r="I902" s="12">
        <v>17</v>
      </c>
      <c r="J902" s="20">
        <v>79394</v>
      </c>
      <c r="L902" s="20">
        <v>0</v>
      </c>
      <c r="N902" s="20">
        <v>624058</v>
      </c>
      <c r="P902" s="20">
        <v>58929</v>
      </c>
      <c r="R902" s="20">
        <v>0</v>
      </c>
      <c r="T902" s="20">
        <v>5205</v>
      </c>
      <c r="V902" s="29">
        <v>767586</v>
      </c>
      <c r="X902" s="8" t="str">
        <f t="shared" si="14"/>
        <v>No</v>
      </c>
      <c r="Z902" s="21"/>
      <c r="AC902" s="28"/>
    </row>
    <row r="903" spans="1:29">
      <c r="A903" s="8" t="s">
        <v>3385</v>
      </c>
      <c r="B903" s="8" t="s">
        <v>3207</v>
      </c>
      <c r="C903" s="8" t="s">
        <v>466</v>
      </c>
      <c r="D903" s="185">
        <v>5169</v>
      </c>
      <c r="E903" s="188">
        <v>50169</v>
      </c>
      <c r="F903" s="8" t="s">
        <v>83</v>
      </c>
      <c r="G903" s="8" t="s">
        <v>84</v>
      </c>
      <c r="H903" s="6">
        <v>724091</v>
      </c>
      <c r="I903" s="12">
        <v>17</v>
      </c>
      <c r="J903" s="20">
        <v>565958</v>
      </c>
      <c r="L903" s="20">
        <v>0</v>
      </c>
      <c r="N903" s="20">
        <v>0</v>
      </c>
      <c r="P903" s="20">
        <v>0</v>
      </c>
      <c r="R903" s="20">
        <v>0</v>
      </c>
      <c r="T903" s="20">
        <v>0</v>
      </c>
      <c r="V903" s="29">
        <v>565958</v>
      </c>
      <c r="X903" s="8" t="str">
        <f t="shared" si="14"/>
        <v>No</v>
      </c>
      <c r="Z903" s="21"/>
      <c r="AC903" s="28"/>
    </row>
    <row r="904" spans="1:29">
      <c r="A904" s="8" t="s">
        <v>359</v>
      </c>
      <c r="B904" s="8" t="s">
        <v>360</v>
      </c>
      <c r="C904" s="8" t="s">
        <v>73</v>
      </c>
      <c r="D904" s="185" t="s">
        <v>361</v>
      </c>
      <c r="E904" s="188" t="s">
        <v>362</v>
      </c>
      <c r="F904" s="8" t="s">
        <v>83</v>
      </c>
      <c r="G904" s="8" t="s">
        <v>147</v>
      </c>
      <c r="H904" s="6">
        <v>0</v>
      </c>
      <c r="I904" s="12">
        <v>17</v>
      </c>
      <c r="J904" s="20">
        <v>597261</v>
      </c>
      <c r="L904" s="20">
        <v>0</v>
      </c>
      <c r="N904" s="20">
        <v>1435897</v>
      </c>
      <c r="P904" s="20">
        <v>0</v>
      </c>
      <c r="R904" s="20">
        <v>0</v>
      </c>
      <c r="T904" s="20">
        <v>142118</v>
      </c>
      <c r="V904" s="29">
        <v>2175276</v>
      </c>
      <c r="X904" s="8" t="str">
        <f t="shared" si="14"/>
        <v>No</v>
      </c>
      <c r="Z904" s="21"/>
      <c r="AC904" s="28"/>
    </row>
    <row r="905" spans="1:29">
      <c r="A905" s="8" t="s">
        <v>1707</v>
      </c>
      <c r="B905" s="8" t="s">
        <v>595</v>
      </c>
      <c r="C905" s="8" t="s">
        <v>235</v>
      </c>
      <c r="D905" s="185">
        <v>4227</v>
      </c>
      <c r="E905" s="188">
        <v>40227</v>
      </c>
      <c r="F905" s="8" t="s">
        <v>157</v>
      </c>
      <c r="G905" s="8" t="s">
        <v>5756</v>
      </c>
      <c r="H905" s="6">
        <v>105419</v>
      </c>
      <c r="I905" s="12">
        <v>17</v>
      </c>
      <c r="J905" s="20">
        <v>0</v>
      </c>
      <c r="L905" s="20">
        <v>0</v>
      </c>
      <c r="N905" s="20">
        <v>163366</v>
      </c>
      <c r="P905" s="20">
        <v>17419</v>
      </c>
      <c r="R905" s="20">
        <v>0</v>
      </c>
      <c r="T905" s="20">
        <v>0</v>
      </c>
      <c r="V905" s="29">
        <v>180785</v>
      </c>
      <c r="X905" s="8" t="str">
        <f t="shared" si="14"/>
        <v>No</v>
      </c>
      <c r="Z905" s="21"/>
      <c r="AC905" s="28"/>
    </row>
    <row r="906" spans="1:29">
      <c r="A906" s="8" t="s">
        <v>1691</v>
      </c>
      <c r="B906" s="8" t="s">
        <v>1692</v>
      </c>
      <c r="C906" s="8" t="s">
        <v>235</v>
      </c>
      <c r="D906" s="185">
        <v>4005</v>
      </c>
      <c r="E906" s="188">
        <v>40005</v>
      </c>
      <c r="F906" s="8" t="s">
        <v>83</v>
      </c>
      <c r="G906" s="8" t="s">
        <v>84</v>
      </c>
      <c r="H906" s="6">
        <v>280648</v>
      </c>
      <c r="I906" s="12">
        <v>17</v>
      </c>
      <c r="J906" s="20">
        <v>1520000</v>
      </c>
      <c r="L906" s="20">
        <v>0</v>
      </c>
      <c r="N906" s="20">
        <v>0</v>
      </c>
      <c r="P906" s="20">
        <v>165000</v>
      </c>
      <c r="R906" s="20">
        <v>0</v>
      </c>
      <c r="T906" s="20">
        <v>0</v>
      </c>
      <c r="V906" s="29">
        <v>1685000</v>
      </c>
      <c r="X906" s="8" t="str">
        <f t="shared" si="14"/>
        <v>No</v>
      </c>
      <c r="Z906" s="21"/>
      <c r="AC906" s="28"/>
    </row>
    <row r="907" spans="1:29">
      <c r="A907" s="8" t="s">
        <v>629</v>
      </c>
      <c r="B907" s="8" t="s">
        <v>630</v>
      </c>
      <c r="C907" s="8" t="s">
        <v>103</v>
      </c>
      <c r="D907" s="185">
        <v>4201</v>
      </c>
      <c r="E907" s="188">
        <v>40201</v>
      </c>
      <c r="F907" s="8" t="s">
        <v>83</v>
      </c>
      <c r="G907" s="8" t="s">
        <v>5756</v>
      </c>
      <c r="H907" s="6">
        <v>2148346</v>
      </c>
      <c r="I907" s="12">
        <v>17</v>
      </c>
      <c r="J907" s="20">
        <v>375894</v>
      </c>
      <c r="L907" s="20">
        <v>0</v>
      </c>
      <c r="N907" s="20">
        <v>0</v>
      </c>
      <c r="P907" s="20">
        <v>0</v>
      </c>
      <c r="R907" s="20">
        <v>0</v>
      </c>
      <c r="T907" s="20">
        <v>0</v>
      </c>
      <c r="V907" s="29">
        <v>375894</v>
      </c>
      <c r="X907" s="8" t="str">
        <f t="shared" si="14"/>
        <v>No</v>
      </c>
      <c r="Z907" s="21"/>
      <c r="AC907" s="28"/>
    </row>
    <row r="908" spans="1:29">
      <c r="A908" s="8" t="s">
        <v>4205</v>
      </c>
      <c r="B908" s="8" t="s">
        <v>4206</v>
      </c>
      <c r="C908" s="8" t="s">
        <v>154</v>
      </c>
      <c r="D908" s="185" t="s">
        <v>4207</v>
      </c>
      <c r="E908" s="188" t="s">
        <v>4208</v>
      </c>
      <c r="F908" s="8" t="s">
        <v>83</v>
      </c>
      <c r="G908" s="8" t="s">
        <v>147</v>
      </c>
      <c r="H908" s="6">
        <v>0</v>
      </c>
      <c r="I908" s="12">
        <v>17</v>
      </c>
      <c r="J908" s="20">
        <v>0</v>
      </c>
      <c r="L908" s="20">
        <v>0</v>
      </c>
      <c r="N908" s="20">
        <v>229601</v>
      </c>
      <c r="P908" s="20">
        <v>43973</v>
      </c>
      <c r="R908" s="20">
        <v>0</v>
      </c>
      <c r="T908" s="20">
        <v>290930</v>
      </c>
      <c r="V908" s="29">
        <v>564504</v>
      </c>
      <c r="X908" s="8" t="str">
        <f t="shared" si="14"/>
        <v>No</v>
      </c>
      <c r="Z908" s="21"/>
      <c r="AC908" s="28"/>
    </row>
    <row r="909" spans="1:29">
      <c r="A909" s="8" t="s">
        <v>5476</v>
      </c>
      <c r="B909" s="8" t="s">
        <v>4613</v>
      </c>
      <c r="C909" s="8" t="s">
        <v>42</v>
      </c>
      <c r="D909" s="185" t="s">
        <v>4614</v>
      </c>
      <c r="E909" s="188" t="s">
        <v>4615</v>
      </c>
      <c r="F909" s="8" t="s">
        <v>83</v>
      </c>
      <c r="G909" s="8" t="s">
        <v>147</v>
      </c>
      <c r="H909" s="6">
        <v>0</v>
      </c>
      <c r="I909" s="12">
        <v>17</v>
      </c>
      <c r="J909" s="20">
        <v>0</v>
      </c>
      <c r="L909" s="20">
        <v>0</v>
      </c>
      <c r="N909" s="20">
        <v>117015</v>
      </c>
      <c r="P909" s="20">
        <v>0</v>
      </c>
      <c r="R909" s="20">
        <v>0</v>
      </c>
      <c r="T909" s="20">
        <v>0</v>
      </c>
      <c r="V909" s="29">
        <v>117015</v>
      </c>
      <c r="X909" s="8" t="str">
        <f t="shared" si="14"/>
        <v>No</v>
      </c>
      <c r="Z909" s="21"/>
      <c r="AC909" s="28"/>
    </row>
    <row r="910" spans="1:29">
      <c r="A910" s="8" t="s">
        <v>4820</v>
      </c>
      <c r="B910" s="8" t="s">
        <v>4821</v>
      </c>
      <c r="C910" s="8" t="s">
        <v>555</v>
      </c>
      <c r="D910" s="185">
        <v>5159</v>
      </c>
      <c r="E910" s="188">
        <v>50159</v>
      </c>
      <c r="F910" s="8" t="s">
        <v>83</v>
      </c>
      <c r="G910" s="8" t="s">
        <v>84</v>
      </c>
      <c r="H910" s="6">
        <v>81926</v>
      </c>
      <c r="I910" s="12">
        <v>17</v>
      </c>
      <c r="J910" s="20">
        <v>1825125</v>
      </c>
      <c r="L910" s="20">
        <v>0</v>
      </c>
      <c r="N910" s="20">
        <v>0</v>
      </c>
      <c r="P910" s="20">
        <v>0</v>
      </c>
      <c r="R910" s="20">
        <v>0</v>
      </c>
      <c r="T910" s="20">
        <v>0</v>
      </c>
      <c r="V910" s="29">
        <v>1825125</v>
      </c>
      <c r="X910" s="8" t="str">
        <f t="shared" si="14"/>
        <v>No</v>
      </c>
      <c r="Z910" s="21"/>
      <c r="AC910" s="28"/>
    </row>
    <row r="911" spans="1:29">
      <c r="A911" s="8" t="s">
        <v>3420</v>
      </c>
      <c r="B911" s="8" t="s">
        <v>3421</v>
      </c>
      <c r="C911" s="8" t="s">
        <v>34</v>
      </c>
      <c r="D911" s="185" t="s">
        <v>3422</v>
      </c>
      <c r="E911" s="188" t="s">
        <v>3423</v>
      </c>
      <c r="F911" s="8" t="s">
        <v>157</v>
      </c>
      <c r="G911" s="8" t="s">
        <v>147</v>
      </c>
      <c r="H911" s="6">
        <v>0</v>
      </c>
      <c r="I911" s="12">
        <v>17</v>
      </c>
      <c r="J911" s="20">
        <v>87651</v>
      </c>
      <c r="L911" s="20">
        <v>0</v>
      </c>
      <c r="N911" s="20">
        <v>306865</v>
      </c>
      <c r="P911" s="20">
        <v>0</v>
      </c>
      <c r="R911" s="20">
        <v>0</v>
      </c>
      <c r="T911" s="20">
        <v>46447</v>
      </c>
      <c r="V911" s="29">
        <v>440963</v>
      </c>
      <c r="X911" s="8" t="str">
        <f t="shared" si="14"/>
        <v>No</v>
      </c>
      <c r="Z911" s="21"/>
      <c r="AC911" s="28"/>
    </row>
    <row r="912" spans="1:29">
      <c r="A912" s="8" t="s">
        <v>3643</v>
      </c>
      <c r="B912" s="8" t="s">
        <v>3644</v>
      </c>
      <c r="C912" s="8" t="s">
        <v>91</v>
      </c>
      <c r="D912" s="185">
        <v>9050</v>
      </c>
      <c r="E912" s="188">
        <v>90050</v>
      </c>
      <c r="F912" s="8" t="s">
        <v>83</v>
      </c>
      <c r="G912" s="8" t="s">
        <v>5756</v>
      </c>
      <c r="H912" s="6">
        <v>125206</v>
      </c>
      <c r="I912" s="12">
        <v>17</v>
      </c>
      <c r="J912" s="20">
        <v>2565795</v>
      </c>
      <c r="L912" s="20">
        <v>0</v>
      </c>
      <c r="N912" s="20">
        <v>0</v>
      </c>
      <c r="P912" s="20">
        <v>0</v>
      </c>
      <c r="R912" s="20">
        <v>6721</v>
      </c>
      <c r="T912" s="20">
        <v>0</v>
      </c>
      <c r="V912" s="29">
        <v>2572516</v>
      </c>
      <c r="X912" s="8" t="str">
        <f t="shared" si="14"/>
        <v>No</v>
      </c>
      <c r="Z912" s="21"/>
      <c r="AC912" s="28"/>
    </row>
    <row r="913" spans="1:29">
      <c r="A913" s="8" t="s">
        <v>3020</v>
      </c>
      <c r="B913" s="8" t="s">
        <v>418</v>
      </c>
      <c r="C913" s="8" t="s">
        <v>217</v>
      </c>
      <c r="D913" s="185" t="s">
        <v>3021</v>
      </c>
      <c r="E913" s="188" t="s">
        <v>3022</v>
      </c>
      <c r="F913" s="8" t="s">
        <v>83</v>
      </c>
      <c r="G913" s="8" t="s">
        <v>147</v>
      </c>
      <c r="H913" s="6">
        <v>0</v>
      </c>
      <c r="I913" s="12">
        <v>17</v>
      </c>
      <c r="J913" s="20">
        <v>0</v>
      </c>
      <c r="L913" s="20">
        <v>0</v>
      </c>
      <c r="N913" s="20">
        <v>648635</v>
      </c>
      <c r="P913" s="20">
        <v>0</v>
      </c>
      <c r="R913" s="20">
        <v>0</v>
      </c>
      <c r="T913" s="20">
        <v>0</v>
      </c>
      <c r="V913" s="29">
        <v>648635</v>
      </c>
      <c r="X913" s="8" t="str">
        <f t="shared" si="14"/>
        <v>No</v>
      </c>
      <c r="Z913" s="21"/>
      <c r="AC913" s="28"/>
    </row>
    <row r="914" spans="1:29">
      <c r="A914" s="8" t="s">
        <v>2775</v>
      </c>
      <c r="B914" s="8" t="s">
        <v>2776</v>
      </c>
      <c r="C914" s="8" t="s">
        <v>106</v>
      </c>
      <c r="D914" s="185">
        <v>7043</v>
      </c>
      <c r="E914" s="188">
        <v>70043</v>
      </c>
      <c r="F914" s="8" t="s">
        <v>83</v>
      </c>
      <c r="G914" s="8" t="s">
        <v>5756</v>
      </c>
      <c r="H914" s="6">
        <v>58533</v>
      </c>
      <c r="I914" s="12">
        <v>17</v>
      </c>
      <c r="J914" s="20">
        <v>855401</v>
      </c>
      <c r="L914" s="20">
        <v>0</v>
      </c>
      <c r="N914" s="20">
        <v>0</v>
      </c>
      <c r="P914" s="20">
        <v>0</v>
      </c>
      <c r="R914" s="20">
        <v>0</v>
      </c>
      <c r="T914" s="20">
        <v>0</v>
      </c>
      <c r="V914" s="29">
        <v>855401</v>
      </c>
      <c r="X914" s="8" t="str">
        <f t="shared" si="14"/>
        <v>No</v>
      </c>
      <c r="Z914" s="21"/>
      <c r="AC914" s="28"/>
    </row>
    <row r="915" spans="1:29">
      <c r="A915" s="8" t="s">
        <v>257</v>
      </c>
      <c r="B915" s="8" t="s">
        <v>258</v>
      </c>
      <c r="C915" s="8" t="s">
        <v>120</v>
      </c>
      <c r="D915" s="185">
        <v>6113</v>
      </c>
      <c r="E915" s="188">
        <v>60113</v>
      </c>
      <c r="F915" s="8" t="s">
        <v>83</v>
      </c>
      <c r="G915" s="8" t="s">
        <v>5756</v>
      </c>
      <c r="H915" s="6">
        <v>5121892</v>
      </c>
      <c r="I915" s="12">
        <v>17</v>
      </c>
      <c r="J915" s="20">
        <v>669671</v>
      </c>
      <c r="L915" s="20">
        <v>0</v>
      </c>
      <c r="N915" s="20">
        <v>396920</v>
      </c>
      <c r="P915" s="20">
        <v>0</v>
      </c>
      <c r="R915" s="20">
        <v>207859</v>
      </c>
      <c r="T915" s="20">
        <v>11574</v>
      </c>
      <c r="V915" s="29">
        <v>1286024</v>
      </c>
      <c r="X915" s="8" t="str">
        <f t="shared" si="14"/>
        <v>No</v>
      </c>
      <c r="Z915" s="21"/>
      <c r="AC915" s="28"/>
    </row>
    <row r="916" spans="1:29">
      <c r="A916" s="8" t="s">
        <v>5948</v>
      </c>
      <c r="B916" s="8" t="s">
        <v>4645</v>
      </c>
      <c r="C916" s="8" t="s">
        <v>42</v>
      </c>
      <c r="D916" s="185" t="s">
        <v>4635</v>
      </c>
      <c r="E916" s="188" t="s">
        <v>4636</v>
      </c>
      <c r="F916" s="8" t="s">
        <v>83</v>
      </c>
      <c r="G916" s="8" t="s">
        <v>147</v>
      </c>
      <c r="H916" s="6">
        <v>0</v>
      </c>
      <c r="I916" s="12">
        <v>17</v>
      </c>
      <c r="J916" s="20">
        <v>0</v>
      </c>
      <c r="L916" s="20">
        <v>0</v>
      </c>
      <c r="N916" s="20">
        <v>128000</v>
      </c>
      <c r="P916" s="20">
        <v>0</v>
      </c>
      <c r="R916" s="20">
        <v>0</v>
      </c>
      <c r="T916" s="20">
        <v>0</v>
      </c>
      <c r="V916" s="29">
        <v>128000</v>
      </c>
      <c r="X916" s="8" t="str">
        <f t="shared" si="14"/>
        <v>No</v>
      </c>
      <c r="Z916" s="21"/>
      <c r="AC916" s="28"/>
    </row>
    <row r="917" spans="1:29">
      <c r="A917" s="8" t="s">
        <v>222</v>
      </c>
      <c r="B917" s="8" t="s">
        <v>223</v>
      </c>
      <c r="C917" s="8" t="s">
        <v>112</v>
      </c>
      <c r="D917" s="185">
        <v>1002</v>
      </c>
      <c r="E917" s="188">
        <v>10002</v>
      </c>
      <c r="F917" s="8" t="s">
        <v>88</v>
      </c>
      <c r="G917" s="8" t="s">
        <v>5756</v>
      </c>
      <c r="H917" s="6">
        <v>158377</v>
      </c>
      <c r="I917" s="12">
        <v>17</v>
      </c>
      <c r="J917" s="20">
        <v>2355715</v>
      </c>
      <c r="L917" s="20">
        <v>0</v>
      </c>
      <c r="N917" s="20">
        <v>0</v>
      </c>
      <c r="P917" s="20">
        <v>0</v>
      </c>
      <c r="R917" s="20">
        <v>0</v>
      </c>
      <c r="T917" s="20">
        <v>0</v>
      </c>
      <c r="V917" s="29">
        <v>2355715</v>
      </c>
      <c r="X917" s="8" t="str">
        <f t="shared" si="14"/>
        <v>No</v>
      </c>
      <c r="Z917" s="21"/>
      <c r="AC917" s="28"/>
    </row>
    <row r="918" spans="1:29">
      <c r="A918" s="8" t="s">
        <v>6575</v>
      </c>
      <c r="B918" s="8" t="s">
        <v>207</v>
      </c>
      <c r="C918" s="8" t="s">
        <v>466</v>
      </c>
      <c r="E918" s="188" t="s">
        <v>6576</v>
      </c>
      <c r="F918" s="8" t="s">
        <v>157</v>
      </c>
      <c r="G918" s="8" t="s">
        <v>147</v>
      </c>
      <c r="H918" s="6">
        <v>0</v>
      </c>
      <c r="I918" s="12">
        <v>16</v>
      </c>
      <c r="J918" s="20">
        <v>0</v>
      </c>
      <c r="L918" s="20">
        <v>0</v>
      </c>
      <c r="N918" s="20">
        <v>483581</v>
      </c>
      <c r="P918" s="20">
        <v>114060</v>
      </c>
      <c r="R918" s="20">
        <v>0</v>
      </c>
      <c r="T918" s="20">
        <v>0</v>
      </c>
      <c r="V918" s="29">
        <v>597641</v>
      </c>
      <c r="X918" s="8" t="str">
        <f t="shared" si="14"/>
        <v>No</v>
      </c>
      <c r="Z918" s="21"/>
      <c r="AC918" s="28"/>
    </row>
    <row r="919" spans="1:29">
      <c r="A919" s="8" t="s">
        <v>280</v>
      </c>
      <c r="B919" s="8" t="s">
        <v>281</v>
      </c>
      <c r="C919" s="8" t="s">
        <v>235</v>
      </c>
      <c r="D919" s="185">
        <v>4133</v>
      </c>
      <c r="E919" s="188">
        <v>40133</v>
      </c>
      <c r="F919" s="8" t="s">
        <v>83</v>
      </c>
      <c r="G919" s="8" t="s">
        <v>5756</v>
      </c>
      <c r="H919" s="6">
        <v>311810</v>
      </c>
      <c r="I919" s="12">
        <v>16</v>
      </c>
      <c r="J919" s="20">
        <v>35000</v>
      </c>
      <c r="L919" s="20">
        <v>0</v>
      </c>
      <c r="N919" s="20">
        <v>114062</v>
      </c>
      <c r="P919" s="20">
        <v>101000</v>
      </c>
      <c r="R919" s="20">
        <v>0</v>
      </c>
      <c r="T919" s="20">
        <v>0</v>
      </c>
      <c r="V919" s="29">
        <v>250062</v>
      </c>
      <c r="X919" s="8" t="str">
        <f t="shared" si="14"/>
        <v>No</v>
      </c>
      <c r="Z919" s="21"/>
      <c r="AC919" s="28"/>
    </row>
    <row r="920" spans="1:29">
      <c r="A920" s="8" t="s">
        <v>1137</v>
      </c>
      <c r="B920" s="8" t="s">
        <v>1138</v>
      </c>
      <c r="C920" s="8" t="s">
        <v>91</v>
      </c>
      <c r="D920" s="185">
        <v>9175</v>
      </c>
      <c r="E920" s="188">
        <v>90175</v>
      </c>
      <c r="F920" s="8" t="s">
        <v>83</v>
      </c>
      <c r="G920" s="8" t="s">
        <v>5756</v>
      </c>
      <c r="H920" s="6">
        <v>68738</v>
      </c>
      <c r="I920" s="12">
        <v>16</v>
      </c>
      <c r="J920" s="20">
        <v>1706657</v>
      </c>
      <c r="L920" s="20">
        <v>0</v>
      </c>
      <c r="N920" s="20">
        <v>0</v>
      </c>
      <c r="P920" s="20">
        <v>0</v>
      </c>
      <c r="R920" s="20">
        <v>0</v>
      </c>
      <c r="T920" s="20">
        <v>0</v>
      </c>
      <c r="V920" s="29">
        <v>1706657</v>
      </c>
      <c r="X920" s="8" t="str">
        <f t="shared" si="14"/>
        <v>No</v>
      </c>
      <c r="Z920" s="21"/>
      <c r="AC920" s="28"/>
    </row>
    <row r="921" spans="1:29">
      <c r="A921" s="8" t="s">
        <v>5064</v>
      </c>
      <c r="B921" s="8" t="s">
        <v>626</v>
      </c>
      <c r="C921" s="8" t="s">
        <v>91</v>
      </c>
      <c r="D921" s="185" t="s">
        <v>5065</v>
      </c>
      <c r="E921" s="188" t="s">
        <v>5066</v>
      </c>
      <c r="F921" s="8" t="s">
        <v>88</v>
      </c>
      <c r="G921" s="8" t="s">
        <v>147</v>
      </c>
      <c r="H921" s="6">
        <v>0</v>
      </c>
      <c r="I921" s="12">
        <v>16</v>
      </c>
      <c r="J921" s="20">
        <v>0</v>
      </c>
      <c r="L921" s="20">
        <v>0</v>
      </c>
      <c r="N921" s="20">
        <v>203469</v>
      </c>
      <c r="P921" s="20">
        <v>376199</v>
      </c>
      <c r="R921" s="20">
        <v>0</v>
      </c>
      <c r="T921" s="20">
        <v>0</v>
      </c>
      <c r="V921" s="29">
        <v>579668</v>
      </c>
      <c r="X921" s="8" t="str">
        <f t="shared" si="14"/>
        <v>No</v>
      </c>
      <c r="Z921" s="21"/>
      <c r="AC921" s="28"/>
    </row>
    <row r="922" spans="1:29">
      <c r="A922" s="8" t="s">
        <v>4833</v>
      </c>
      <c r="B922" s="8" t="s">
        <v>2687</v>
      </c>
      <c r="C922" s="8" t="s">
        <v>87</v>
      </c>
      <c r="D922" s="185" t="s">
        <v>4834</v>
      </c>
      <c r="E922" s="188" t="s">
        <v>4835</v>
      </c>
      <c r="F922" s="8" t="s">
        <v>88</v>
      </c>
      <c r="G922" s="8" t="s">
        <v>147</v>
      </c>
      <c r="H922" s="6">
        <v>0</v>
      </c>
      <c r="I922" s="12">
        <v>16</v>
      </c>
      <c r="J922" s="20">
        <v>0</v>
      </c>
      <c r="L922" s="20">
        <v>0</v>
      </c>
      <c r="N922" s="20">
        <v>388648</v>
      </c>
      <c r="P922" s="20">
        <v>156206</v>
      </c>
      <c r="R922" s="20">
        <v>0</v>
      </c>
      <c r="T922" s="20">
        <v>0</v>
      </c>
      <c r="V922" s="29">
        <v>544854</v>
      </c>
      <c r="X922" s="8" t="str">
        <f t="shared" si="14"/>
        <v>No</v>
      </c>
      <c r="Z922" s="21"/>
      <c r="AC922" s="28"/>
    </row>
    <row r="923" spans="1:29">
      <c r="A923" s="8" t="s">
        <v>6167</v>
      </c>
      <c r="B923" s="8" t="s">
        <v>6168</v>
      </c>
      <c r="C923" s="8" t="s">
        <v>120</v>
      </c>
      <c r="D923" s="185">
        <v>6107</v>
      </c>
      <c r="E923" s="188">
        <v>60107</v>
      </c>
      <c r="F923" s="8" t="s">
        <v>83</v>
      </c>
      <c r="G923" s="8" t="s">
        <v>84</v>
      </c>
      <c r="H923" s="6">
        <v>61900</v>
      </c>
      <c r="I923" s="12">
        <v>16</v>
      </c>
      <c r="J923" s="20">
        <v>456278</v>
      </c>
      <c r="L923" s="20">
        <v>0</v>
      </c>
      <c r="N923" s="20">
        <v>985298</v>
      </c>
      <c r="P923" s="20">
        <v>0</v>
      </c>
      <c r="R923" s="20">
        <v>0</v>
      </c>
      <c r="T923" s="20">
        <v>0</v>
      </c>
      <c r="V923" s="29">
        <v>1441576</v>
      </c>
      <c r="X923" s="8" t="str">
        <f t="shared" si="14"/>
        <v>No</v>
      </c>
      <c r="Z923" s="21"/>
      <c r="AC923" s="28"/>
    </row>
    <row r="924" spans="1:29">
      <c r="A924" s="8" t="s">
        <v>1716</v>
      </c>
      <c r="B924" s="8" t="s">
        <v>1717</v>
      </c>
      <c r="C924" s="8" t="s">
        <v>648</v>
      </c>
      <c r="D924" s="185" t="s">
        <v>1718</v>
      </c>
      <c r="E924" s="188" t="s">
        <v>4042</v>
      </c>
      <c r="F924" s="8" t="s">
        <v>157</v>
      </c>
      <c r="G924" s="8" t="s">
        <v>147</v>
      </c>
      <c r="H924" s="6">
        <v>0</v>
      </c>
      <c r="I924" s="12">
        <v>16</v>
      </c>
      <c r="J924" s="20">
        <v>962602</v>
      </c>
      <c r="L924" s="20">
        <v>0</v>
      </c>
      <c r="N924" s="20">
        <v>1572151</v>
      </c>
      <c r="P924" s="20">
        <v>58195</v>
      </c>
      <c r="R924" s="20">
        <v>0</v>
      </c>
      <c r="T924" s="20">
        <v>0</v>
      </c>
      <c r="V924" s="29">
        <v>2592948</v>
      </c>
      <c r="X924" s="8" t="str">
        <f t="shared" si="14"/>
        <v>No</v>
      </c>
      <c r="Z924" s="21"/>
      <c r="AC924" s="28"/>
    </row>
    <row r="925" spans="1:29">
      <c r="A925" s="8" t="s">
        <v>3661</v>
      </c>
      <c r="B925" s="8" t="s">
        <v>167</v>
      </c>
      <c r="C925" s="8" t="s">
        <v>168</v>
      </c>
      <c r="D925" s="185">
        <v>58</v>
      </c>
      <c r="E925" s="188">
        <v>58</v>
      </c>
      <c r="F925" s="8" t="s">
        <v>83</v>
      </c>
      <c r="G925" s="8" t="s">
        <v>84</v>
      </c>
      <c r="H925" s="6">
        <v>1849898</v>
      </c>
      <c r="I925" s="12">
        <v>16</v>
      </c>
      <c r="J925" s="20">
        <v>0</v>
      </c>
      <c r="L925" s="20">
        <v>0</v>
      </c>
      <c r="N925" s="20">
        <v>0</v>
      </c>
      <c r="P925" s="20">
        <v>0</v>
      </c>
      <c r="R925" s="20">
        <v>0</v>
      </c>
      <c r="T925" s="20">
        <v>0</v>
      </c>
      <c r="V925" s="29">
        <v>0</v>
      </c>
      <c r="X925" s="8" t="str">
        <f t="shared" si="14"/>
        <v>No</v>
      </c>
      <c r="Z925" s="21"/>
      <c r="AC925" s="28"/>
    </row>
    <row r="926" spans="1:29">
      <c r="A926" s="8" t="s">
        <v>1550</v>
      </c>
      <c r="B926" s="8" t="s">
        <v>1551</v>
      </c>
      <c r="C926" s="8" t="s">
        <v>178</v>
      </c>
      <c r="D926" s="185" t="s">
        <v>1552</v>
      </c>
      <c r="E926" s="188" t="s">
        <v>1553</v>
      </c>
      <c r="F926" s="8" t="s">
        <v>88</v>
      </c>
      <c r="G926" s="8" t="s">
        <v>147</v>
      </c>
      <c r="H926" s="6">
        <v>0</v>
      </c>
      <c r="I926" s="12">
        <v>16</v>
      </c>
      <c r="J926" s="20">
        <v>0</v>
      </c>
      <c r="L926" s="20">
        <v>0</v>
      </c>
      <c r="N926" s="20">
        <v>314972</v>
      </c>
      <c r="P926" s="20">
        <v>0</v>
      </c>
      <c r="R926" s="20">
        <v>0</v>
      </c>
      <c r="T926" s="20">
        <v>0</v>
      </c>
      <c r="V926" s="29">
        <v>314972</v>
      </c>
      <c r="X926" s="8" t="str">
        <f t="shared" si="14"/>
        <v>No</v>
      </c>
      <c r="Z926" s="21"/>
      <c r="AC926" s="28"/>
    </row>
    <row r="927" spans="1:29">
      <c r="A927" s="8" t="s">
        <v>3127</v>
      </c>
      <c r="B927" s="8" t="s">
        <v>3128</v>
      </c>
      <c r="C927" s="8" t="s">
        <v>91</v>
      </c>
      <c r="D927" s="185">
        <v>9213</v>
      </c>
      <c r="E927" s="188">
        <v>90213</v>
      </c>
      <c r="F927" s="8" t="s">
        <v>83</v>
      </c>
      <c r="G927" s="8" t="s">
        <v>84</v>
      </c>
      <c r="H927" s="6">
        <v>64078</v>
      </c>
      <c r="I927" s="12">
        <v>16</v>
      </c>
      <c r="J927" s="20">
        <v>2228984</v>
      </c>
      <c r="L927" s="20">
        <v>0</v>
      </c>
      <c r="N927" s="20">
        <v>0</v>
      </c>
      <c r="P927" s="20">
        <v>46331</v>
      </c>
      <c r="R927" s="20">
        <v>0</v>
      </c>
      <c r="T927" s="20">
        <v>0</v>
      </c>
      <c r="V927" s="29">
        <v>2275315</v>
      </c>
      <c r="X927" s="8" t="str">
        <f t="shared" si="14"/>
        <v>No</v>
      </c>
      <c r="Z927" s="21"/>
      <c r="AC927" s="28"/>
    </row>
    <row r="928" spans="1:29">
      <c r="A928" s="8" t="s">
        <v>6177</v>
      </c>
      <c r="B928" s="8" t="s">
        <v>6178</v>
      </c>
      <c r="C928" s="8" t="s">
        <v>91</v>
      </c>
      <c r="E928" s="188">
        <v>90259</v>
      </c>
      <c r="F928" s="8" t="s">
        <v>83</v>
      </c>
      <c r="G928" s="8" t="s">
        <v>5756</v>
      </c>
      <c r="H928" s="6">
        <v>12150996</v>
      </c>
      <c r="I928" s="12">
        <v>16</v>
      </c>
      <c r="J928" s="20">
        <v>0</v>
      </c>
      <c r="L928" s="20">
        <v>0</v>
      </c>
      <c r="N928" s="20">
        <v>0</v>
      </c>
      <c r="P928" s="20">
        <v>0</v>
      </c>
      <c r="R928" s="20">
        <v>0</v>
      </c>
      <c r="T928" s="20">
        <v>0</v>
      </c>
      <c r="V928" s="29">
        <v>0</v>
      </c>
      <c r="X928" s="8" t="str">
        <f t="shared" si="14"/>
        <v>No</v>
      </c>
      <c r="Z928" s="21"/>
      <c r="AC928" s="28"/>
    </row>
    <row r="929" spans="1:29">
      <c r="A929" s="8" t="s">
        <v>3135</v>
      </c>
      <c r="B929" s="8" t="s">
        <v>3136</v>
      </c>
      <c r="C929" s="8" t="s">
        <v>46</v>
      </c>
      <c r="D929" s="185">
        <v>5205</v>
      </c>
      <c r="E929" s="188">
        <v>50205</v>
      </c>
      <c r="F929" s="8" t="s">
        <v>83</v>
      </c>
      <c r="G929" s="8" t="s">
        <v>5756</v>
      </c>
      <c r="H929" s="6">
        <v>57584</v>
      </c>
      <c r="I929" s="12">
        <v>16</v>
      </c>
      <c r="J929" s="20">
        <v>517010</v>
      </c>
      <c r="L929" s="20">
        <v>0</v>
      </c>
      <c r="N929" s="20">
        <v>0</v>
      </c>
      <c r="P929" s="20">
        <v>0</v>
      </c>
      <c r="R929" s="20">
        <v>0</v>
      </c>
      <c r="T929" s="20">
        <v>0</v>
      </c>
      <c r="V929" s="29">
        <v>517010</v>
      </c>
      <c r="X929" s="8" t="str">
        <f t="shared" si="14"/>
        <v>No</v>
      </c>
      <c r="Z929" s="21"/>
      <c r="AC929" s="28"/>
    </row>
    <row r="930" spans="1:29">
      <c r="A930" s="8" t="s">
        <v>107</v>
      </c>
      <c r="B930" s="8" t="s">
        <v>108</v>
      </c>
      <c r="C930" s="8" t="s">
        <v>109</v>
      </c>
      <c r="D930" s="185">
        <v>4184</v>
      </c>
      <c r="E930" s="188">
        <v>40184</v>
      </c>
      <c r="F930" s="8" t="s">
        <v>83</v>
      </c>
      <c r="G930" s="8" t="s">
        <v>5756</v>
      </c>
      <c r="H930" s="6">
        <v>78306</v>
      </c>
      <c r="I930" s="12">
        <v>16</v>
      </c>
      <c r="J930" s="20">
        <v>913880</v>
      </c>
      <c r="L930" s="20">
        <v>0</v>
      </c>
      <c r="N930" s="20">
        <v>0</v>
      </c>
      <c r="P930" s="20">
        <v>0</v>
      </c>
      <c r="R930" s="20">
        <v>0</v>
      </c>
      <c r="T930" s="20">
        <v>0</v>
      </c>
      <c r="V930" s="29">
        <v>913880</v>
      </c>
      <c r="X930" s="8" t="str">
        <f t="shared" si="14"/>
        <v>No</v>
      </c>
      <c r="Z930" s="21"/>
      <c r="AC930" s="28"/>
    </row>
    <row r="931" spans="1:29">
      <c r="A931" s="8" t="s">
        <v>3339</v>
      </c>
      <c r="B931" s="8" t="s">
        <v>3340</v>
      </c>
      <c r="C931" s="8" t="s">
        <v>555</v>
      </c>
      <c r="D931" s="185" t="s">
        <v>3341</v>
      </c>
      <c r="E931" s="188" t="s">
        <v>3342</v>
      </c>
      <c r="F931" s="8" t="s">
        <v>83</v>
      </c>
      <c r="G931" s="8" t="s">
        <v>147</v>
      </c>
      <c r="H931" s="6">
        <v>0</v>
      </c>
      <c r="I931" s="12">
        <v>16</v>
      </c>
      <c r="J931" s="20">
        <v>0</v>
      </c>
      <c r="L931" s="20">
        <v>0</v>
      </c>
      <c r="N931" s="20">
        <v>245411</v>
      </c>
      <c r="P931" s="20">
        <v>0</v>
      </c>
      <c r="R931" s="20">
        <v>0</v>
      </c>
      <c r="T931" s="20">
        <v>0</v>
      </c>
      <c r="V931" s="29">
        <v>245411</v>
      </c>
      <c r="X931" s="8" t="str">
        <f t="shared" si="14"/>
        <v>No</v>
      </c>
      <c r="Z931" s="21"/>
      <c r="AC931" s="28"/>
    </row>
    <row r="932" spans="1:29">
      <c r="A932" s="8" t="s">
        <v>1895</v>
      </c>
      <c r="B932" s="8" t="s">
        <v>1843</v>
      </c>
      <c r="C932" s="8" t="s">
        <v>265</v>
      </c>
      <c r="D932" s="185" t="s">
        <v>1896</v>
      </c>
      <c r="E932" s="188" t="s">
        <v>1897</v>
      </c>
      <c r="F932" s="8" t="s">
        <v>88</v>
      </c>
      <c r="G932" s="8" t="s">
        <v>147</v>
      </c>
      <c r="H932" s="6">
        <v>0</v>
      </c>
      <c r="I932" s="12">
        <v>16</v>
      </c>
      <c r="J932" s="20">
        <v>0</v>
      </c>
      <c r="L932" s="20">
        <v>0</v>
      </c>
      <c r="N932" s="20">
        <v>215198</v>
      </c>
      <c r="P932" s="20">
        <v>0</v>
      </c>
      <c r="R932" s="20">
        <v>0</v>
      </c>
      <c r="T932" s="20">
        <v>0</v>
      </c>
      <c r="V932" s="29">
        <v>215198</v>
      </c>
      <c r="X932" s="8" t="str">
        <f t="shared" si="14"/>
        <v>No</v>
      </c>
      <c r="Z932" s="21"/>
      <c r="AC932" s="28"/>
    </row>
    <row r="933" spans="1:29">
      <c r="A933" s="8" t="s">
        <v>3328</v>
      </c>
      <c r="B933" s="8" t="s">
        <v>3329</v>
      </c>
      <c r="C933" s="8" t="s">
        <v>555</v>
      </c>
      <c r="D933" s="185" t="s">
        <v>3330</v>
      </c>
      <c r="E933" s="188" t="s">
        <v>3331</v>
      </c>
      <c r="F933" s="8" t="s">
        <v>83</v>
      </c>
      <c r="G933" s="8" t="s">
        <v>147</v>
      </c>
      <c r="H933" s="6">
        <v>0</v>
      </c>
      <c r="I933" s="12">
        <v>16</v>
      </c>
      <c r="J933" s="20">
        <v>0</v>
      </c>
      <c r="L933" s="20">
        <v>0</v>
      </c>
      <c r="N933" s="20">
        <v>600253</v>
      </c>
      <c r="P933" s="20">
        <v>0</v>
      </c>
      <c r="R933" s="20">
        <v>0</v>
      </c>
      <c r="T933" s="20">
        <v>0</v>
      </c>
      <c r="V933" s="29">
        <v>600253</v>
      </c>
      <c r="X933" s="8" t="str">
        <f t="shared" si="14"/>
        <v>No</v>
      </c>
      <c r="Z933" s="21"/>
      <c r="AC933" s="28"/>
    </row>
    <row r="934" spans="1:29">
      <c r="A934" s="8" t="s">
        <v>104</v>
      </c>
      <c r="B934" s="8" t="s">
        <v>105</v>
      </c>
      <c r="C934" s="8" t="s">
        <v>106</v>
      </c>
      <c r="D934" s="185">
        <v>7032</v>
      </c>
      <c r="E934" s="188">
        <v>70032</v>
      </c>
      <c r="F934" s="8" t="s">
        <v>83</v>
      </c>
      <c r="G934" s="8" t="s">
        <v>5756</v>
      </c>
      <c r="H934" s="6">
        <v>81176</v>
      </c>
      <c r="I934" s="12">
        <v>16</v>
      </c>
      <c r="J934" s="20">
        <v>1852675</v>
      </c>
      <c r="L934" s="20">
        <v>0</v>
      </c>
      <c r="N934" s="20">
        <v>0</v>
      </c>
      <c r="P934" s="20">
        <v>25773</v>
      </c>
      <c r="R934" s="20">
        <v>0</v>
      </c>
      <c r="T934" s="20">
        <v>0</v>
      </c>
      <c r="V934" s="29">
        <v>1878448</v>
      </c>
      <c r="X934" s="8" t="str">
        <f t="shared" si="14"/>
        <v>No</v>
      </c>
      <c r="Z934" s="21"/>
      <c r="AC934" s="28"/>
    </row>
    <row r="935" spans="1:29">
      <c r="A935" s="8" t="s">
        <v>4768</v>
      </c>
      <c r="B935" s="8" t="s">
        <v>4759</v>
      </c>
      <c r="C935" s="8" t="s">
        <v>82</v>
      </c>
      <c r="D935" s="185">
        <v>2165</v>
      </c>
      <c r="E935" s="188">
        <v>20165</v>
      </c>
      <c r="F935" s="8" t="s">
        <v>113</v>
      </c>
      <c r="G935" s="8" t="s">
        <v>5756</v>
      </c>
      <c r="H935" s="6">
        <v>18351295</v>
      </c>
      <c r="I935" s="12">
        <v>16</v>
      </c>
      <c r="J935" s="20">
        <v>0</v>
      </c>
      <c r="L935" s="20">
        <v>0</v>
      </c>
      <c r="N935" s="20">
        <v>0</v>
      </c>
      <c r="P935" s="20">
        <v>0</v>
      </c>
      <c r="R935" s="20">
        <v>0</v>
      </c>
      <c r="T935" s="20">
        <v>0</v>
      </c>
      <c r="V935" s="29">
        <v>0</v>
      </c>
      <c r="X935" s="8" t="str">
        <f t="shared" si="14"/>
        <v>No</v>
      </c>
      <c r="Z935" s="21"/>
      <c r="AC935" s="28"/>
    </row>
    <row r="936" spans="1:29">
      <c r="A936" s="8" t="s">
        <v>1709</v>
      </c>
      <c r="B936" s="8" t="s">
        <v>1710</v>
      </c>
      <c r="C936" s="8" t="s">
        <v>58</v>
      </c>
      <c r="D936" s="185">
        <v>5108</v>
      </c>
      <c r="E936" s="188">
        <v>50108</v>
      </c>
      <c r="F936" s="8" t="s">
        <v>83</v>
      </c>
      <c r="G936" s="8" t="s">
        <v>5756</v>
      </c>
      <c r="H936" s="6">
        <v>69658</v>
      </c>
      <c r="I936" s="12">
        <v>16</v>
      </c>
      <c r="J936" s="20">
        <v>1065008</v>
      </c>
      <c r="L936" s="20">
        <v>7077</v>
      </c>
      <c r="N936" s="20">
        <v>0</v>
      </c>
      <c r="P936" s="20">
        <v>0</v>
      </c>
      <c r="R936" s="20">
        <v>0</v>
      </c>
      <c r="T936" s="20">
        <v>0</v>
      </c>
      <c r="V936" s="29">
        <v>1072085</v>
      </c>
      <c r="X936" s="8" t="str">
        <f t="shared" si="14"/>
        <v>No</v>
      </c>
      <c r="Z936" s="21"/>
      <c r="AC936" s="28"/>
    </row>
    <row r="937" spans="1:29">
      <c r="A937" s="8" t="s">
        <v>746</v>
      </c>
      <c r="B937" s="8" t="s">
        <v>747</v>
      </c>
      <c r="C937" s="8" t="s">
        <v>129</v>
      </c>
      <c r="D937" s="185" t="s">
        <v>748</v>
      </c>
      <c r="E937" s="188" t="s">
        <v>749</v>
      </c>
      <c r="F937" s="8" t="s">
        <v>83</v>
      </c>
      <c r="G937" s="8" t="s">
        <v>147</v>
      </c>
      <c r="H937" s="6">
        <v>0</v>
      </c>
      <c r="I937" s="12">
        <v>16</v>
      </c>
      <c r="J937" s="20">
        <v>0</v>
      </c>
      <c r="L937" s="20">
        <v>0</v>
      </c>
      <c r="N937" s="20">
        <v>639752</v>
      </c>
      <c r="P937" s="20">
        <v>85871</v>
      </c>
      <c r="R937" s="20">
        <v>0</v>
      </c>
      <c r="T937" s="20">
        <v>0</v>
      </c>
      <c r="V937" s="29">
        <v>725623</v>
      </c>
      <c r="X937" s="8" t="str">
        <f t="shared" si="14"/>
        <v>No</v>
      </c>
      <c r="Z937" s="21"/>
      <c r="AC937" s="28"/>
    </row>
    <row r="938" spans="1:29">
      <c r="A938" s="8" t="s">
        <v>6169</v>
      </c>
      <c r="B938" s="8" t="s">
        <v>6170</v>
      </c>
      <c r="C938" s="8" t="s">
        <v>91</v>
      </c>
      <c r="E938" s="188">
        <v>90247</v>
      </c>
      <c r="F938" s="8" t="s">
        <v>83</v>
      </c>
      <c r="G938" s="8" t="s">
        <v>5756</v>
      </c>
      <c r="H938" s="6">
        <v>12150996</v>
      </c>
      <c r="I938" s="12">
        <v>16</v>
      </c>
      <c r="J938" s="20">
        <v>0</v>
      </c>
      <c r="L938" s="20">
        <v>0</v>
      </c>
      <c r="N938" s="20">
        <v>0</v>
      </c>
      <c r="P938" s="20">
        <v>0</v>
      </c>
      <c r="R938" s="20">
        <v>0</v>
      </c>
      <c r="T938" s="20">
        <v>0</v>
      </c>
      <c r="V938" s="29">
        <v>0</v>
      </c>
      <c r="X938" s="8" t="str">
        <f t="shared" si="14"/>
        <v>No</v>
      </c>
      <c r="Z938" s="21"/>
      <c r="AC938" s="28"/>
    </row>
    <row r="939" spans="1:29">
      <c r="A939" s="8" t="s">
        <v>3268</v>
      </c>
      <c r="B939" s="8" t="s">
        <v>191</v>
      </c>
      <c r="C939" s="8" t="s">
        <v>555</v>
      </c>
      <c r="D939" s="185" t="s">
        <v>3269</v>
      </c>
      <c r="E939" s="188" t="s">
        <v>3270</v>
      </c>
      <c r="F939" s="8" t="s">
        <v>83</v>
      </c>
      <c r="G939" s="8" t="s">
        <v>147</v>
      </c>
      <c r="H939" s="6">
        <v>0</v>
      </c>
      <c r="I939" s="12">
        <v>16</v>
      </c>
      <c r="J939" s="20">
        <v>0</v>
      </c>
      <c r="L939" s="20">
        <v>0</v>
      </c>
      <c r="N939" s="20">
        <v>241585</v>
      </c>
      <c r="P939" s="20">
        <v>0</v>
      </c>
      <c r="R939" s="20">
        <v>0</v>
      </c>
      <c r="T939" s="20">
        <v>0</v>
      </c>
      <c r="V939" s="29">
        <v>241585</v>
      </c>
      <c r="X939" s="8" t="str">
        <f t="shared" si="14"/>
        <v>No</v>
      </c>
      <c r="Z939" s="21"/>
      <c r="AC939" s="28"/>
    </row>
    <row r="940" spans="1:29">
      <c r="A940" s="8" t="s">
        <v>1029</v>
      </c>
      <c r="B940" s="8" t="s">
        <v>1030</v>
      </c>
      <c r="C940" s="8" t="s">
        <v>91</v>
      </c>
      <c r="D940" s="185">
        <v>9199</v>
      </c>
      <c r="E940" s="188">
        <v>90199</v>
      </c>
      <c r="F940" s="8" t="s">
        <v>83</v>
      </c>
      <c r="G940" s="8" t="s">
        <v>5756</v>
      </c>
      <c r="H940" s="6">
        <v>78413</v>
      </c>
      <c r="I940" s="12">
        <v>16</v>
      </c>
      <c r="J940" s="20">
        <v>809836</v>
      </c>
      <c r="L940" s="20">
        <v>0</v>
      </c>
      <c r="N940" s="20">
        <v>0</v>
      </c>
      <c r="P940" s="20">
        <v>0</v>
      </c>
      <c r="R940" s="20">
        <v>0</v>
      </c>
      <c r="T940" s="20">
        <v>0</v>
      </c>
      <c r="V940" s="29">
        <v>809836</v>
      </c>
      <c r="X940" s="8" t="str">
        <f t="shared" si="14"/>
        <v>No</v>
      </c>
      <c r="Z940" s="21"/>
      <c r="AC940" s="28"/>
    </row>
    <row r="941" spans="1:29">
      <c r="A941" s="8" t="s">
        <v>3464</v>
      </c>
      <c r="B941" s="8" t="s">
        <v>3465</v>
      </c>
      <c r="C941" s="8" t="s">
        <v>34</v>
      </c>
      <c r="D941" s="185" t="s">
        <v>3466</v>
      </c>
      <c r="E941" s="188" t="s">
        <v>3467</v>
      </c>
      <c r="F941" s="8" t="s">
        <v>83</v>
      </c>
      <c r="G941" s="8" t="s">
        <v>147</v>
      </c>
      <c r="H941" s="6">
        <v>0</v>
      </c>
      <c r="I941" s="12">
        <v>16</v>
      </c>
      <c r="J941" s="20">
        <v>21455</v>
      </c>
      <c r="L941" s="20">
        <v>0</v>
      </c>
      <c r="N941" s="20">
        <v>252017</v>
      </c>
      <c r="P941" s="20">
        <v>5416</v>
      </c>
      <c r="R941" s="20">
        <v>0</v>
      </c>
      <c r="T941" s="20">
        <v>28581</v>
      </c>
      <c r="V941" s="29">
        <v>307469</v>
      </c>
      <c r="X941" s="8" t="str">
        <f t="shared" si="14"/>
        <v>No</v>
      </c>
      <c r="Z941" s="21"/>
      <c r="AC941" s="28"/>
    </row>
    <row r="942" spans="1:29">
      <c r="A942" s="8" t="s">
        <v>3000</v>
      </c>
      <c r="B942" s="8" t="s">
        <v>3001</v>
      </c>
      <c r="C942" s="8" t="s">
        <v>217</v>
      </c>
      <c r="D942" s="185" t="s">
        <v>3002</v>
      </c>
      <c r="E942" s="188" t="s">
        <v>3003</v>
      </c>
      <c r="F942" s="8" t="s">
        <v>83</v>
      </c>
      <c r="G942" s="8" t="s">
        <v>147</v>
      </c>
      <c r="H942" s="6">
        <v>0</v>
      </c>
      <c r="I942" s="12">
        <v>16</v>
      </c>
      <c r="J942" s="20">
        <v>32000</v>
      </c>
      <c r="L942" s="20">
        <v>0</v>
      </c>
      <c r="N942" s="20">
        <v>243737</v>
      </c>
      <c r="P942" s="20">
        <v>0</v>
      </c>
      <c r="R942" s="20">
        <v>0</v>
      </c>
      <c r="T942" s="20">
        <v>0</v>
      </c>
      <c r="V942" s="29">
        <v>275737</v>
      </c>
      <c r="X942" s="8" t="str">
        <f t="shared" si="14"/>
        <v>No</v>
      </c>
      <c r="Z942" s="21"/>
      <c r="AC942" s="28"/>
    </row>
    <row r="943" spans="1:29">
      <c r="A943" s="8" t="s">
        <v>484</v>
      </c>
      <c r="B943" s="8" t="s">
        <v>485</v>
      </c>
      <c r="C943" s="8" t="s">
        <v>124</v>
      </c>
      <c r="D943" s="185">
        <v>6026</v>
      </c>
      <c r="E943" s="188">
        <v>60026</v>
      </c>
      <c r="F943" s="8" t="s">
        <v>83</v>
      </c>
      <c r="G943" s="8" t="s">
        <v>5756</v>
      </c>
      <c r="H943" s="6">
        <v>116533</v>
      </c>
      <c r="I943" s="12">
        <v>16</v>
      </c>
      <c r="J943" s="20">
        <v>2388529</v>
      </c>
      <c r="L943" s="20">
        <v>0</v>
      </c>
      <c r="N943" s="20">
        <v>0</v>
      </c>
      <c r="P943" s="20">
        <v>0</v>
      </c>
      <c r="R943" s="20">
        <v>0</v>
      </c>
      <c r="T943" s="20">
        <v>0</v>
      </c>
      <c r="V943" s="29">
        <v>2388529</v>
      </c>
      <c r="X943" s="8" t="str">
        <f t="shared" si="14"/>
        <v>No</v>
      </c>
      <c r="Z943" s="21"/>
      <c r="AC943" s="28"/>
    </row>
    <row r="944" spans="1:29">
      <c r="A944" s="8" t="s">
        <v>5599</v>
      </c>
      <c r="B944" s="8" t="s">
        <v>5600</v>
      </c>
      <c r="C944" s="8" t="s">
        <v>254</v>
      </c>
      <c r="D944" s="185" t="s">
        <v>5601</v>
      </c>
      <c r="E944" s="188" t="s">
        <v>5602</v>
      </c>
      <c r="F944" s="8" t="s">
        <v>157</v>
      </c>
      <c r="G944" s="8" t="s">
        <v>147</v>
      </c>
      <c r="H944" s="6">
        <v>0</v>
      </c>
      <c r="I944" s="12">
        <v>16</v>
      </c>
      <c r="J944" s="20">
        <v>412207</v>
      </c>
      <c r="L944" s="20">
        <v>0</v>
      </c>
      <c r="N944" s="20">
        <v>712496</v>
      </c>
      <c r="P944" s="20">
        <v>0</v>
      </c>
      <c r="R944" s="20">
        <v>0</v>
      </c>
      <c r="T944" s="20">
        <v>0</v>
      </c>
      <c r="V944" s="29">
        <v>1124703</v>
      </c>
      <c r="X944" s="8" t="str">
        <f t="shared" si="14"/>
        <v>No</v>
      </c>
      <c r="Z944" s="21"/>
      <c r="AC944" s="28"/>
    </row>
    <row r="945" spans="1:29">
      <c r="A945" s="8" t="s">
        <v>4790</v>
      </c>
      <c r="B945" s="8" t="s">
        <v>3532</v>
      </c>
      <c r="C945" s="8" t="s">
        <v>132</v>
      </c>
      <c r="D945" s="185">
        <v>5149</v>
      </c>
      <c r="E945" s="188">
        <v>50149</v>
      </c>
      <c r="F945" s="8" t="s">
        <v>125</v>
      </c>
      <c r="G945" s="8" t="s">
        <v>84</v>
      </c>
      <c r="H945" s="6">
        <v>143592</v>
      </c>
      <c r="I945" s="12">
        <v>16</v>
      </c>
      <c r="J945" s="20">
        <v>1562908</v>
      </c>
      <c r="L945" s="20">
        <v>0</v>
      </c>
      <c r="N945" s="20">
        <v>0</v>
      </c>
      <c r="P945" s="20">
        <v>0</v>
      </c>
      <c r="R945" s="20">
        <v>0</v>
      </c>
      <c r="T945" s="20">
        <v>0</v>
      </c>
      <c r="V945" s="29">
        <v>1562908</v>
      </c>
      <c r="X945" s="8" t="str">
        <f t="shared" si="14"/>
        <v>No</v>
      </c>
      <c r="Z945" s="21"/>
      <c r="AC945" s="28"/>
    </row>
    <row r="946" spans="1:29">
      <c r="A946" s="8" t="s">
        <v>5960</v>
      </c>
      <c r="B946" s="8" t="s">
        <v>6072</v>
      </c>
      <c r="C946" s="8" t="s">
        <v>233</v>
      </c>
      <c r="E946" s="188">
        <v>30199</v>
      </c>
      <c r="F946" s="8" t="s">
        <v>88</v>
      </c>
      <c r="G946" s="8" t="s">
        <v>5756</v>
      </c>
      <c r="H946" s="6">
        <v>64022</v>
      </c>
      <c r="I946" s="12">
        <v>16</v>
      </c>
      <c r="J946" s="20">
        <v>628084</v>
      </c>
      <c r="L946" s="20">
        <v>0</v>
      </c>
      <c r="N946" s="20">
        <v>0</v>
      </c>
      <c r="P946" s="20">
        <v>0</v>
      </c>
      <c r="R946" s="20">
        <v>0</v>
      </c>
      <c r="T946" s="20">
        <v>0</v>
      </c>
      <c r="V946" s="29">
        <v>628084</v>
      </c>
      <c r="X946" s="8" t="str">
        <f t="shared" si="14"/>
        <v>No</v>
      </c>
      <c r="Z946" s="21"/>
      <c r="AC946" s="28"/>
    </row>
    <row r="947" spans="1:29">
      <c r="A947" s="8" t="s">
        <v>6162</v>
      </c>
      <c r="B947" s="8" t="s">
        <v>2644</v>
      </c>
      <c r="C947" s="8" t="s">
        <v>288</v>
      </c>
      <c r="D947" s="185" t="s">
        <v>2645</v>
      </c>
      <c r="E947" s="188" t="s">
        <v>2646</v>
      </c>
      <c r="F947" s="8" t="s">
        <v>88</v>
      </c>
      <c r="G947" s="8" t="s">
        <v>147</v>
      </c>
      <c r="H947" s="6">
        <v>0</v>
      </c>
      <c r="I947" s="12">
        <v>16</v>
      </c>
      <c r="J947" s="20">
        <v>0</v>
      </c>
      <c r="L947" s="20">
        <v>34098</v>
      </c>
      <c r="N947" s="20">
        <v>373586</v>
      </c>
      <c r="P947" s="20">
        <v>188264</v>
      </c>
      <c r="R947" s="20">
        <v>0</v>
      </c>
      <c r="T947" s="20">
        <v>0</v>
      </c>
      <c r="V947" s="29">
        <v>595948</v>
      </c>
      <c r="X947" s="8" t="str">
        <f t="shared" si="14"/>
        <v>No</v>
      </c>
      <c r="Z947" s="21"/>
      <c r="AC947" s="28"/>
    </row>
    <row r="948" spans="1:29">
      <c r="A948" s="8" t="s">
        <v>2403</v>
      </c>
      <c r="B948" s="8" t="s">
        <v>2404</v>
      </c>
      <c r="C948" s="8" t="s">
        <v>46</v>
      </c>
      <c r="D948" s="185" t="s">
        <v>2405</v>
      </c>
      <c r="E948" s="188" t="s">
        <v>2406</v>
      </c>
      <c r="F948" s="8" t="s">
        <v>88</v>
      </c>
      <c r="G948" s="8" t="s">
        <v>147</v>
      </c>
      <c r="H948" s="6">
        <v>0</v>
      </c>
      <c r="I948" s="12">
        <v>16</v>
      </c>
      <c r="J948" s="20">
        <v>95124</v>
      </c>
      <c r="L948" s="20">
        <v>0</v>
      </c>
      <c r="N948" s="20">
        <v>256694</v>
      </c>
      <c r="P948" s="20">
        <v>0</v>
      </c>
      <c r="R948" s="20">
        <v>0</v>
      </c>
      <c r="T948" s="20">
        <v>0</v>
      </c>
      <c r="V948" s="29">
        <v>351818</v>
      </c>
      <c r="X948" s="8" t="str">
        <f t="shared" si="14"/>
        <v>No</v>
      </c>
      <c r="Z948" s="21"/>
      <c r="AC948" s="28"/>
    </row>
    <row r="949" spans="1:29">
      <c r="A949" s="8" t="s">
        <v>1663</v>
      </c>
      <c r="B949" s="8" t="s">
        <v>1664</v>
      </c>
      <c r="C949" s="8" t="s">
        <v>178</v>
      </c>
      <c r="D949" s="185" t="s">
        <v>1665</v>
      </c>
      <c r="E949" s="188" t="s">
        <v>1666</v>
      </c>
      <c r="F949" s="8" t="s">
        <v>83</v>
      </c>
      <c r="G949" s="8" t="s">
        <v>147</v>
      </c>
      <c r="H949" s="6">
        <v>0</v>
      </c>
      <c r="I949" s="12">
        <v>16</v>
      </c>
      <c r="J949" s="20">
        <v>0</v>
      </c>
      <c r="L949" s="20">
        <v>0</v>
      </c>
      <c r="N949" s="20">
        <v>271024</v>
      </c>
      <c r="P949" s="20">
        <v>0</v>
      </c>
      <c r="R949" s="20">
        <v>0</v>
      </c>
      <c r="T949" s="20">
        <v>0</v>
      </c>
      <c r="V949" s="29">
        <v>271024</v>
      </c>
      <c r="X949" s="8" t="str">
        <f t="shared" si="14"/>
        <v>No</v>
      </c>
      <c r="Z949" s="21"/>
      <c r="AC949" s="28"/>
    </row>
    <row r="950" spans="1:29">
      <c r="A950" s="8" t="s">
        <v>6171</v>
      </c>
      <c r="B950" s="8" t="s">
        <v>6172</v>
      </c>
      <c r="C950" s="8" t="s">
        <v>91</v>
      </c>
      <c r="E950" s="188">
        <v>90263</v>
      </c>
      <c r="F950" s="8" t="s">
        <v>83</v>
      </c>
      <c r="G950" s="8" t="s">
        <v>5756</v>
      </c>
      <c r="H950" s="6">
        <v>12150996</v>
      </c>
      <c r="I950" s="12">
        <v>16</v>
      </c>
      <c r="J950" s="20">
        <v>0</v>
      </c>
      <c r="L950" s="20">
        <v>0</v>
      </c>
      <c r="N950" s="20">
        <v>0</v>
      </c>
      <c r="P950" s="20">
        <v>334931</v>
      </c>
      <c r="R950" s="20">
        <v>0</v>
      </c>
      <c r="T950" s="20">
        <v>0</v>
      </c>
      <c r="V950" s="29">
        <v>334931</v>
      </c>
      <c r="X950" s="8" t="str">
        <f t="shared" si="14"/>
        <v>No</v>
      </c>
      <c r="Z950" s="21"/>
      <c r="AC950" s="28"/>
    </row>
    <row r="951" spans="1:29">
      <c r="A951" s="8" t="s">
        <v>5674</v>
      </c>
      <c r="B951" s="8" t="s">
        <v>5675</v>
      </c>
      <c r="C951" s="8" t="s">
        <v>254</v>
      </c>
      <c r="D951" s="185" t="s">
        <v>5676</v>
      </c>
      <c r="E951" s="188" t="s">
        <v>5677</v>
      </c>
      <c r="F951" s="8" t="s">
        <v>83</v>
      </c>
      <c r="G951" s="8" t="s">
        <v>147</v>
      </c>
      <c r="H951" s="6">
        <v>0</v>
      </c>
      <c r="I951" s="12">
        <v>16</v>
      </c>
      <c r="J951" s="20">
        <v>0</v>
      </c>
      <c r="L951" s="20">
        <v>0</v>
      </c>
      <c r="N951" s="20">
        <v>690229</v>
      </c>
      <c r="P951" s="20">
        <v>0</v>
      </c>
      <c r="R951" s="20">
        <v>0</v>
      </c>
      <c r="T951" s="20">
        <v>0</v>
      </c>
      <c r="V951" s="29">
        <v>690229</v>
      </c>
      <c r="X951" s="8" t="str">
        <f t="shared" si="14"/>
        <v>No</v>
      </c>
      <c r="Z951" s="21"/>
      <c r="AC951" s="28"/>
    </row>
    <row r="952" spans="1:29">
      <c r="A952" s="8" t="s">
        <v>1208</v>
      </c>
      <c r="B952" s="8" t="s">
        <v>626</v>
      </c>
      <c r="C952" s="8" t="s">
        <v>274</v>
      </c>
      <c r="D952" s="185">
        <v>4057</v>
      </c>
      <c r="E952" s="188">
        <v>40057</v>
      </c>
      <c r="F952" s="8" t="s">
        <v>88</v>
      </c>
      <c r="G952" s="8" t="s">
        <v>84</v>
      </c>
      <c r="H952" s="6">
        <v>71880</v>
      </c>
      <c r="I952" s="12">
        <v>16</v>
      </c>
      <c r="J952" s="20">
        <v>1335315</v>
      </c>
      <c r="L952" s="20">
        <v>0</v>
      </c>
      <c r="N952" s="20">
        <v>0</v>
      </c>
      <c r="P952" s="20">
        <v>96299</v>
      </c>
      <c r="R952" s="20">
        <v>0</v>
      </c>
      <c r="T952" s="20">
        <v>0</v>
      </c>
      <c r="V952" s="29">
        <v>1431614</v>
      </c>
      <c r="X952" s="8" t="str">
        <f t="shared" si="14"/>
        <v>No</v>
      </c>
      <c r="Z952" s="21"/>
      <c r="AC952" s="28"/>
    </row>
    <row r="953" spans="1:29">
      <c r="A953" s="8" t="s">
        <v>4227</v>
      </c>
      <c r="B953" s="8" t="s">
        <v>4228</v>
      </c>
      <c r="C953" s="8" t="s">
        <v>235</v>
      </c>
      <c r="D953" s="185" t="s">
        <v>4229</v>
      </c>
      <c r="E953" s="188" t="s">
        <v>4230</v>
      </c>
      <c r="F953" s="8" t="s">
        <v>83</v>
      </c>
      <c r="G953" s="8" t="s">
        <v>147</v>
      </c>
      <c r="H953" s="6">
        <v>0</v>
      </c>
      <c r="I953" s="12">
        <v>16</v>
      </c>
      <c r="J953" s="20">
        <v>0</v>
      </c>
      <c r="L953" s="20">
        <v>0</v>
      </c>
      <c r="N953" s="20">
        <v>459726</v>
      </c>
      <c r="P953" s="20">
        <v>0</v>
      </c>
      <c r="R953" s="20">
        <v>0</v>
      </c>
      <c r="T953" s="20">
        <v>0</v>
      </c>
      <c r="V953" s="29">
        <v>459726</v>
      </c>
      <c r="X953" s="8" t="str">
        <f t="shared" si="14"/>
        <v>No</v>
      </c>
      <c r="Z953" s="21"/>
      <c r="AC953" s="28"/>
    </row>
    <row r="954" spans="1:29">
      <c r="A954" s="8" t="s">
        <v>6574</v>
      </c>
      <c r="B954" s="8" t="s">
        <v>6437</v>
      </c>
      <c r="C954" s="8" t="s">
        <v>42</v>
      </c>
      <c r="D954" s="185" t="s">
        <v>4682</v>
      </c>
      <c r="E954" s="188" t="s">
        <v>4683</v>
      </c>
      <c r="F954" s="8" t="s">
        <v>88</v>
      </c>
      <c r="G954" s="8" t="s">
        <v>147</v>
      </c>
      <c r="H954" s="6">
        <v>0</v>
      </c>
      <c r="I954" s="12">
        <v>16</v>
      </c>
      <c r="J954" s="20">
        <v>0</v>
      </c>
      <c r="L954" s="20">
        <v>0</v>
      </c>
      <c r="N954" s="20">
        <v>130000</v>
      </c>
      <c r="P954" s="20">
        <v>0</v>
      </c>
      <c r="R954" s="20">
        <v>0</v>
      </c>
      <c r="T954" s="20">
        <v>0</v>
      </c>
      <c r="V954" s="29">
        <v>130000</v>
      </c>
      <c r="X954" s="8" t="str">
        <f t="shared" si="14"/>
        <v>No</v>
      </c>
      <c r="Z954" s="21"/>
      <c r="AC954" s="28"/>
    </row>
    <row r="955" spans="1:29">
      <c r="A955" s="8" t="s">
        <v>1042</v>
      </c>
      <c r="B955" s="8" t="s">
        <v>1043</v>
      </c>
      <c r="C955" s="8" t="s">
        <v>91</v>
      </c>
      <c r="D955" s="185">
        <v>9163</v>
      </c>
      <c r="E955" s="188">
        <v>90163</v>
      </c>
      <c r="F955" s="8" t="s">
        <v>83</v>
      </c>
      <c r="G955" s="8" t="s">
        <v>5756</v>
      </c>
      <c r="H955" s="6">
        <v>71772</v>
      </c>
      <c r="I955" s="12">
        <v>16</v>
      </c>
      <c r="J955" s="20">
        <v>1312779</v>
      </c>
      <c r="L955" s="20">
        <v>0</v>
      </c>
      <c r="N955" s="20">
        <v>0</v>
      </c>
      <c r="P955" s="20">
        <v>0</v>
      </c>
      <c r="R955" s="20">
        <v>0</v>
      </c>
      <c r="T955" s="20">
        <v>0</v>
      </c>
      <c r="V955" s="29">
        <v>1312779</v>
      </c>
      <c r="X955" s="8" t="str">
        <f t="shared" si="14"/>
        <v>No</v>
      </c>
      <c r="Z955" s="21"/>
      <c r="AC955" s="28"/>
    </row>
    <row r="956" spans="1:29">
      <c r="A956" s="8" t="s">
        <v>1757</v>
      </c>
      <c r="B956" s="8" t="s">
        <v>1144</v>
      </c>
      <c r="C956" s="8" t="s">
        <v>238</v>
      </c>
      <c r="D956" s="185">
        <v>1063</v>
      </c>
      <c r="E956" s="188">
        <v>10063</v>
      </c>
      <c r="F956" s="8" t="s">
        <v>88</v>
      </c>
      <c r="G956" s="8" t="s">
        <v>84</v>
      </c>
      <c r="H956" s="6">
        <v>924859</v>
      </c>
      <c r="I956" s="12">
        <v>16</v>
      </c>
      <c r="J956" s="20">
        <v>0</v>
      </c>
      <c r="L956" s="20">
        <v>193874</v>
      </c>
      <c r="N956" s="20">
        <v>64788</v>
      </c>
      <c r="P956" s="20">
        <v>0</v>
      </c>
      <c r="R956" s="20">
        <v>0</v>
      </c>
      <c r="T956" s="20">
        <v>0</v>
      </c>
      <c r="V956" s="29">
        <v>258662</v>
      </c>
      <c r="X956" s="8" t="str">
        <f t="shared" si="14"/>
        <v>No</v>
      </c>
      <c r="Z956" s="21"/>
      <c r="AC956" s="28"/>
    </row>
    <row r="957" spans="1:29">
      <c r="A957" s="8" t="s">
        <v>1098</v>
      </c>
      <c r="B957" s="8" t="s">
        <v>1099</v>
      </c>
      <c r="C957" s="8" t="s">
        <v>233</v>
      </c>
      <c r="D957" s="185">
        <v>3035</v>
      </c>
      <c r="E957" s="188">
        <v>30035</v>
      </c>
      <c r="F957" s="8" t="s">
        <v>88</v>
      </c>
      <c r="G957" s="8" t="s">
        <v>84</v>
      </c>
      <c r="H957" s="6">
        <v>81249</v>
      </c>
      <c r="I957" s="12">
        <v>16</v>
      </c>
      <c r="J957" s="20">
        <v>1325641</v>
      </c>
      <c r="L957" s="20">
        <v>0</v>
      </c>
      <c r="N957" s="20">
        <v>0</v>
      </c>
      <c r="P957" s="20">
        <v>0</v>
      </c>
      <c r="R957" s="20">
        <v>0</v>
      </c>
      <c r="T957" s="20">
        <v>0</v>
      </c>
      <c r="V957" s="29">
        <v>1325641</v>
      </c>
      <c r="X957" s="8" t="str">
        <f t="shared" si="14"/>
        <v>No</v>
      </c>
      <c r="Z957" s="21"/>
      <c r="AC957" s="28"/>
    </row>
    <row r="958" spans="1:29">
      <c r="A958" s="8" t="s">
        <v>1937</v>
      </c>
      <c r="B958" s="8" t="s">
        <v>1938</v>
      </c>
      <c r="C958" s="8" t="s">
        <v>555</v>
      </c>
      <c r="D958" s="185">
        <v>5204</v>
      </c>
      <c r="E958" s="188">
        <v>50204</v>
      </c>
      <c r="F958" s="8" t="s">
        <v>88</v>
      </c>
      <c r="G958" s="8" t="s">
        <v>84</v>
      </c>
      <c r="H958" s="6">
        <v>67821</v>
      </c>
      <c r="I958" s="12">
        <v>16</v>
      </c>
      <c r="J958" s="20">
        <v>310000</v>
      </c>
      <c r="L958" s="20">
        <v>0</v>
      </c>
      <c r="N958" s="20">
        <v>169363</v>
      </c>
      <c r="P958" s="20">
        <v>0</v>
      </c>
      <c r="R958" s="20">
        <v>0</v>
      </c>
      <c r="T958" s="20">
        <v>0</v>
      </c>
      <c r="V958" s="29">
        <v>479363</v>
      </c>
      <c r="X958" s="8" t="str">
        <f t="shared" si="14"/>
        <v>No</v>
      </c>
      <c r="Z958" s="21"/>
      <c r="AC958" s="28"/>
    </row>
    <row r="959" spans="1:29">
      <c r="A959" s="8" t="s">
        <v>4083</v>
      </c>
      <c r="B959" s="8" t="s">
        <v>4084</v>
      </c>
      <c r="C959" s="8" t="s">
        <v>42</v>
      </c>
      <c r="D959" s="185">
        <v>2096</v>
      </c>
      <c r="E959" s="188">
        <v>20096</v>
      </c>
      <c r="F959" s="8" t="s">
        <v>83</v>
      </c>
      <c r="G959" s="8" t="s">
        <v>84</v>
      </c>
      <c r="H959" s="6">
        <v>18351295</v>
      </c>
      <c r="I959" s="12">
        <v>16</v>
      </c>
      <c r="J959" s="20">
        <v>565615</v>
      </c>
      <c r="L959" s="20">
        <v>0</v>
      </c>
      <c r="N959" s="20">
        <v>91000</v>
      </c>
      <c r="P959" s="20">
        <v>0</v>
      </c>
      <c r="R959" s="20">
        <v>0</v>
      </c>
      <c r="T959" s="20">
        <v>0</v>
      </c>
      <c r="V959" s="29">
        <v>656615</v>
      </c>
      <c r="X959" s="8" t="str">
        <f t="shared" si="14"/>
        <v>No</v>
      </c>
      <c r="Z959" s="21"/>
      <c r="AC959" s="28"/>
    </row>
    <row r="960" spans="1:29">
      <c r="A960" s="8" t="s">
        <v>1659</v>
      </c>
      <c r="B960" s="8" t="s">
        <v>1660</v>
      </c>
      <c r="C960" s="8" t="s">
        <v>178</v>
      </c>
      <c r="D960" s="185" t="s">
        <v>1661</v>
      </c>
      <c r="E960" s="188" t="s">
        <v>1662</v>
      </c>
      <c r="F960" s="8" t="s">
        <v>83</v>
      </c>
      <c r="G960" s="8" t="s">
        <v>147</v>
      </c>
      <c r="H960" s="6">
        <v>0</v>
      </c>
      <c r="I960" s="12">
        <v>16</v>
      </c>
      <c r="J960" s="20">
        <v>0</v>
      </c>
      <c r="L960" s="20">
        <v>0</v>
      </c>
      <c r="N960" s="20">
        <v>274451</v>
      </c>
      <c r="P960" s="20">
        <v>0</v>
      </c>
      <c r="R960" s="20">
        <v>0</v>
      </c>
      <c r="T960" s="20">
        <v>0</v>
      </c>
      <c r="V960" s="29">
        <v>274451</v>
      </c>
      <c r="X960" s="8" t="str">
        <f t="shared" si="14"/>
        <v>No</v>
      </c>
      <c r="Z960" s="21"/>
      <c r="AC960" s="28"/>
    </row>
    <row r="961" spans="1:29">
      <c r="A961" s="8" t="s">
        <v>6173</v>
      </c>
      <c r="B961" s="8" t="s">
        <v>287</v>
      </c>
      <c r="C961" s="8" t="s">
        <v>132</v>
      </c>
      <c r="D961" s="185" t="s">
        <v>5582</v>
      </c>
      <c r="E961" s="188" t="s">
        <v>5583</v>
      </c>
      <c r="F961" s="8" t="s">
        <v>157</v>
      </c>
      <c r="G961" s="8" t="s">
        <v>147</v>
      </c>
      <c r="H961" s="6">
        <v>0</v>
      </c>
      <c r="I961" s="12">
        <v>16</v>
      </c>
      <c r="J961" s="20">
        <v>0</v>
      </c>
      <c r="L961" s="20">
        <v>0</v>
      </c>
      <c r="N961" s="20">
        <v>217212</v>
      </c>
      <c r="P961" s="20">
        <v>54084</v>
      </c>
      <c r="R961" s="20">
        <v>0</v>
      </c>
      <c r="T961" s="20">
        <v>0</v>
      </c>
      <c r="V961" s="29">
        <v>271296</v>
      </c>
      <c r="X961" s="8" t="str">
        <f t="shared" si="14"/>
        <v>No</v>
      </c>
      <c r="Z961" s="21"/>
      <c r="AC961" s="28"/>
    </row>
    <row r="962" spans="1:29">
      <c r="A962" s="8" t="s">
        <v>1114</v>
      </c>
      <c r="B962" s="8" t="s">
        <v>1115</v>
      </c>
      <c r="C962" s="8" t="s">
        <v>466</v>
      </c>
      <c r="D962" s="185">
        <v>5090</v>
      </c>
      <c r="E962" s="188">
        <v>50090</v>
      </c>
      <c r="F962" s="8" t="s">
        <v>88</v>
      </c>
      <c r="G962" s="8" t="s">
        <v>5756</v>
      </c>
      <c r="H962" s="6">
        <v>75250</v>
      </c>
      <c r="I962" s="12">
        <v>16</v>
      </c>
      <c r="J962" s="20">
        <v>1928631</v>
      </c>
      <c r="L962" s="20">
        <v>0</v>
      </c>
      <c r="N962" s="20">
        <v>0</v>
      </c>
      <c r="P962" s="20">
        <v>0</v>
      </c>
      <c r="R962" s="20">
        <v>0</v>
      </c>
      <c r="T962" s="20">
        <v>64745</v>
      </c>
      <c r="V962" s="29">
        <v>1993376</v>
      </c>
      <c r="X962" s="8" t="str">
        <f t="shared" si="14"/>
        <v>No</v>
      </c>
      <c r="Z962" s="21"/>
      <c r="AC962" s="28"/>
    </row>
    <row r="963" spans="1:29">
      <c r="A963" s="8" t="s">
        <v>3080</v>
      </c>
      <c r="B963" s="8" t="s">
        <v>6436</v>
      </c>
      <c r="C963" s="8" t="s">
        <v>171</v>
      </c>
      <c r="D963" s="185" t="s">
        <v>3081</v>
      </c>
      <c r="E963" s="188" t="s">
        <v>3082</v>
      </c>
      <c r="F963" s="8" t="s">
        <v>1320</v>
      </c>
      <c r="G963" s="8" t="s">
        <v>147</v>
      </c>
      <c r="H963" s="6">
        <v>0</v>
      </c>
      <c r="I963" s="12">
        <v>15</v>
      </c>
      <c r="J963" s="20">
        <v>89118</v>
      </c>
      <c r="L963" s="20">
        <v>0</v>
      </c>
      <c r="N963" s="20">
        <v>357421</v>
      </c>
      <c r="P963" s="20">
        <v>120238</v>
      </c>
      <c r="R963" s="20">
        <v>0</v>
      </c>
      <c r="T963" s="20">
        <v>1620</v>
      </c>
      <c r="V963" s="29">
        <v>568397</v>
      </c>
      <c r="X963" s="8" t="str">
        <f t="shared" ref="X963:X1026" si="15">IF(W963&amp;U963&amp;S963&amp;Q963&amp;O963&amp;M963&amp;K963&lt;&gt;"","Yes","No")</f>
        <v>No</v>
      </c>
      <c r="Z963" s="21"/>
      <c r="AC963" s="28"/>
    </row>
    <row r="964" spans="1:29">
      <c r="A964" s="8" t="s">
        <v>1056</v>
      </c>
      <c r="B964" s="8" t="s">
        <v>1057</v>
      </c>
      <c r="C964" s="8" t="s">
        <v>91</v>
      </c>
      <c r="D964" s="185">
        <v>9052</v>
      </c>
      <c r="E964" s="188">
        <v>90052</v>
      </c>
      <c r="F964" s="8" t="s">
        <v>83</v>
      </c>
      <c r="G964" s="8" t="s">
        <v>5756</v>
      </c>
      <c r="H964" s="6">
        <v>1932666</v>
      </c>
      <c r="I964" s="12">
        <v>15</v>
      </c>
      <c r="J964" s="20">
        <v>0</v>
      </c>
      <c r="L964" s="20">
        <v>0</v>
      </c>
      <c r="N964" s="20">
        <v>0</v>
      </c>
      <c r="P964" s="20">
        <v>0</v>
      </c>
      <c r="R964" s="20">
        <v>0</v>
      </c>
      <c r="T964" s="20">
        <v>0</v>
      </c>
      <c r="V964" s="29">
        <v>0</v>
      </c>
      <c r="X964" s="8" t="str">
        <f t="shared" si="15"/>
        <v>No</v>
      </c>
      <c r="Z964" s="21"/>
      <c r="AC964" s="28"/>
    </row>
    <row r="965" spans="1:29">
      <c r="A965" s="8" t="s">
        <v>5153</v>
      </c>
      <c r="B965" s="8" t="s">
        <v>6438</v>
      </c>
      <c r="C965" s="8" t="s">
        <v>120</v>
      </c>
      <c r="D965" s="185" t="s">
        <v>5154</v>
      </c>
      <c r="E965" s="188" t="s">
        <v>5155</v>
      </c>
      <c r="F965" s="8" t="s">
        <v>88</v>
      </c>
      <c r="G965" s="8" t="s">
        <v>147</v>
      </c>
      <c r="H965" s="6">
        <v>0</v>
      </c>
      <c r="I965" s="12">
        <v>15</v>
      </c>
      <c r="J965" s="20">
        <v>0</v>
      </c>
      <c r="L965" s="20">
        <v>0</v>
      </c>
      <c r="N965" s="20">
        <v>502099</v>
      </c>
      <c r="P965" s="20">
        <v>0</v>
      </c>
      <c r="R965" s="20">
        <v>0</v>
      </c>
      <c r="T965" s="20">
        <v>242775</v>
      </c>
      <c r="V965" s="29">
        <v>744874</v>
      </c>
      <c r="X965" s="8" t="str">
        <f t="shared" si="15"/>
        <v>No</v>
      </c>
      <c r="Z965" s="21"/>
      <c r="AC965" s="28"/>
    </row>
    <row r="966" spans="1:29">
      <c r="A966" s="8" t="s">
        <v>396</v>
      </c>
      <c r="B966" s="8" t="s">
        <v>6434</v>
      </c>
      <c r="C966" s="8" t="s">
        <v>163</v>
      </c>
      <c r="D966" s="185" t="s">
        <v>397</v>
      </c>
      <c r="E966" s="188" t="s">
        <v>398</v>
      </c>
      <c r="F966" s="8" t="s">
        <v>88</v>
      </c>
      <c r="G966" s="8" t="s">
        <v>147</v>
      </c>
      <c r="H966" s="6">
        <v>0</v>
      </c>
      <c r="I966" s="12">
        <v>15</v>
      </c>
      <c r="J966" s="20">
        <v>0</v>
      </c>
      <c r="L966" s="20">
        <v>0</v>
      </c>
      <c r="N966" s="20">
        <v>540327</v>
      </c>
      <c r="P966" s="20">
        <v>0</v>
      </c>
      <c r="R966" s="20">
        <v>0</v>
      </c>
      <c r="T966" s="20">
        <v>0</v>
      </c>
      <c r="V966" s="29">
        <v>540327</v>
      </c>
      <c r="X966" s="8" t="str">
        <f t="shared" si="15"/>
        <v>No</v>
      </c>
      <c r="Z966" s="21"/>
      <c r="AC966" s="28"/>
    </row>
    <row r="967" spans="1:29">
      <c r="A967" s="8" t="s">
        <v>1535</v>
      </c>
      <c r="B967" s="8" t="s">
        <v>1536</v>
      </c>
      <c r="C967" s="8" t="s">
        <v>178</v>
      </c>
      <c r="D967" s="185" t="s">
        <v>1537</v>
      </c>
      <c r="E967" s="188" t="s">
        <v>1538</v>
      </c>
      <c r="F967" s="8" t="s">
        <v>88</v>
      </c>
      <c r="G967" s="8" t="s">
        <v>147</v>
      </c>
      <c r="H967" s="6">
        <v>0</v>
      </c>
      <c r="I967" s="12">
        <v>15</v>
      </c>
      <c r="J967" s="20">
        <v>0</v>
      </c>
      <c r="L967" s="20">
        <v>0</v>
      </c>
      <c r="N967" s="20">
        <v>202563</v>
      </c>
      <c r="P967" s="20">
        <v>0</v>
      </c>
      <c r="R967" s="20">
        <v>0</v>
      </c>
      <c r="T967" s="20">
        <v>0</v>
      </c>
      <c r="V967" s="29">
        <v>202563</v>
      </c>
      <c r="X967" s="8" t="str">
        <f t="shared" si="15"/>
        <v>No</v>
      </c>
      <c r="Z967" s="21"/>
      <c r="AC967" s="28"/>
    </row>
    <row r="968" spans="1:29">
      <c r="A968" s="8" t="s">
        <v>4522</v>
      </c>
      <c r="B968" s="8" t="s">
        <v>4523</v>
      </c>
      <c r="C968" s="8" t="s">
        <v>454</v>
      </c>
      <c r="D968" s="185" t="s">
        <v>4524</v>
      </c>
      <c r="E968" s="188" t="s">
        <v>4525</v>
      </c>
      <c r="F968" s="8" t="s">
        <v>83</v>
      </c>
      <c r="G968" s="8" t="s">
        <v>147</v>
      </c>
      <c r="H968" s="6">
        <v>0</v>
      </c>
      <c r="I968" s="12">
        <v>15</v>
      </c>
      <c r="J968" s="20">
        <v>0</v>
      </c>
      <c r="L968" s="20">
        <v>0</v>
      </c>
      <c r="N968" s="20">
        <v>913800</v>
      </c>
      <c r="P968" s="20">
        <v>66900</v>
      </c>
      <c r="R968" s="20">
        <v>0</v>
      </c>
      <c r="T968" s="20">
        <v>0</v>
      </c>
      <c r="V968" s="29">
        <v>980700</v>
      </c>
      <c r="X968" s="8" t="str">
        <f t="shared" si="15"/>
        <v>No</v>
      </c>
      <c r="Z968" s="21"/>
      <c r="AC968" s="28"/>
    </row>
    <row r="969" spans="1:29">
      <c r="A969" s="8" t="s">
        <v>2276</v>
      </c>
      <c r="B969" s="8" t="s">
        <v>2277</v>
      </c>
      <c r="C969" s="8" t="s">
        <v>106</v>
      </c>
      <c r="D969" s="185" t="s">
        <v>2278</v>
      </c>
      <c r="E969" s="188" t="s">
        <v>2279</v>
      </c>
      <c r="F969" s="8" t="s">
        <v>157</v>
      </c>
      <c r="G969" s="8" t="s">
        <v>147</v>
      </c>
      <c r="H969" s="6">
        <v>0</v>
      </c>
      <c r="I969" s="12">
        <v>15</v>
      </c>
      <c r="J969" s="20">
        <v>40440</v>
      </c>
      <c r="L969" s="20">
        <v>0</v>
      </c>
      <c r="N969" s="20">
        <v>263000</v>
      </c>
      <c r="P969" s="20">
        <v>0</v>
      </c>
      <c r="R969" s="20">
        <v>0</v>
      </c>
      <c r="T969" s="20">
        <v>0</v>
      </c>
      <c r="V969" s="29">
        <v>303440</v>
      </c>
      <c r="X969" s="8" t="str">
        <f t="shared" si="15"/>
        <v>No</v>
      </c>
      <c r="Z969" s="21"/>
      <c r="AC969" s="28"/>
    </row>
    <row r="970" spans="1:29">
      <c r="A970" s="8" t="s">
        <v>6577</v>
      </c>
      <c r="B970" s="8" t="s">
        <v>1988</v>
      </c>
      <c r="C970" s="8" t="s">
        <v>275</v>
      </c>
      <c r="D970" s="185" t="s">
        <v>2130</v>
      </c>
      <c r="E970" s="188" t="s">
        <v>2131</v>
      </c>
      <c r="F970" s="8" t="s">
        <v>1320</v>
      </c>
      <c r="G970" s="8" t="s">
        <v>147</v>
      </c>
      <c r="H970" s="6">
        <v>0</v>
      </c>
      <c r="I970" s="12">
        <v>15</v>
      </c>
      <c r="J970" s="20">
        <v>0</v>
      </c>
      <c r="L970" s="20">
        <v>0</v>
      </c>
      <c r="N970" s="20">
        <v>392278</v>
      </c>
      <c r="P970" s="20">
        <v>0</v>
      </c>
      <c r="R970" s="20">
        <v>0</v>
      </c>
      <c r="T970" s="20">
        <v>0</v>
      </c>
      <c r="V970" s="29">
        <v>392278</v>
      </c>
      <c r="X970" s="8" t="str">
        <f t="shared" si="15"/>
        <v>No</v>
      </c>
      <c r="Z970" s="21"/>
      <c r="AC970" s="28"/>
    </row>
    <row r="971" spans="1:29">
      <c r="A971" s="8" t="s">
        <v>2629</v>
      </c>
      <c r="B971" s="8" t="s">
        <v>2630</v>
      </c>
      <c r="C971" s="8" t="s">
        <v>288</v>
      </c>
      <c r="D971" s="185" t="s">
        <v>2631</v>
      </c>
      <c r="E971" s="188" t="s">
        <v>2632</v>
      </c>
      <c r="F971" s="8" t="s">
        <v>88</v>
      </c>
      <c r="G971" s="8" t="s">
        <v>147</v>
      </c>
      <c r="H971" s="6">
        <v>0</v>
      </c>
      <c r="I971" s="12">
        <v>15</v>
      </c>
      <c r="J971" s="20">
        <v>0</v>
      </c>
      <c r="L971" s="20">
        <v>0</v>
      </c>
      <c r="N971" s="20">
        <v>138814</v>
      </c>
      <c r="P971" s="20">
        <v>0</v>
      </c>
      <c r="R971" s="20">
        <v>0</v>
      </c>
      <c r="T971" s="20">
        <v>0</v>
      </c>
      <c r="V971" s="29">
        <v>138814</v>
      </c>
      <c r="X971" s="8" t="str">
        <f t="shared" si="15"/>
        <v>No</v>
      </c>
      <c r="Z971" s="21"/>
      <c r="AC971" s="28"/>
    </row>
    <row r="972" spans="1:29">
      <c r="A972" s="8" t="s">
        <v>4702</v>
      </c>
      <c r="B972" s="8" t="s">
        <v>3538</v>
      </c>
      <c r="C972" s="8" t="s">
        <v>42</v>
      </c>
      <c r="D972" s="185" t="s">
        <v>4703</v>
      </c>
      <c r="E972" s="188" t="s">
        <v>4704</v>
      </c>
      <c r="F972" s="8" t="s">
        <v>88</v>
      </c>
      <c r="G972" s="8" t="s">
        <v>147</v>
      </c>
      <c r="H972" s="6">
        <v>0</v>
      </c>
      <c r="I972" s="12">
        <v>15</v>
      </c>
      <c r="J972" s="20">
        <v>0</v>
      </c>
      <c r="L972" s="20">
        <v>0</v>
      </c>
      <c r="N972" s="20">
        <v>108000</v>
      </c>
      <c r="P972" s="20">
        <v>0</v>
      </c>
      <c r="R972" s="20">
        <v>0</v>
      </c>
      <c r="T972" s="20">
        <v>0</v>
      </c>
      <c r="V972" s="29">
        <v>108000</v>
      </c>
      <c r="X972" s="8" t="str">
        <f t="shared" si="15"/>
        <v>No</v>
      </c>
      <c r="Z972" s="21"/>
      <c r="AC972" s="28"/>
    </row>
    <row r="973" spans="1:29">
      <c r="A973" s="8" t="s">
        <v>3250</v>
      </c>
      <c r="B973" s="8" t="s">
        <v>557</v>
      </c>
      <c r="C973" s="8" t="s">
        <v>555</v>
      </c>
      <c r="D973" s="185" t="s">
        <v>3251</v>
      </c>
      <c r="E973" s="188" t="s">
        <v>3252</v>
      </c>
      <c r="F973" s="8" t="s">
        <v>83</v>
      </c>
      <c r="G973" s="8" t="s">
        <v>147</v>
      </c>
      <c r="H973" s="6">
        <v>0</v>
      </c>
      <c r="I973" s="12">
        <v>15</v>
      </c>
      <c r="J973" s="20">
        <v>0</v>
      </c>
      <c r="L973" s="20">
        <v>0</v>
      </c>
      <c r="N973" s="20">
        <v>195892</v>
      </c>
      <c r="P973" s="20">
        <v>0</v>
      </c>
      <c r="R973" s="20">
        <v>0</v>
      </c>
      <c r="T973" s="20">
        <v>0</v>
      </c>
      <c r="V973" s="29">
        <v>195892</v>
      </c>
      <c r="X973" s="8" t="str">
        <f t="shared" si="15"/>
        <v>No</v>
      </c>
      <c r="Z973" s="21"/>
      <c r="AC973" s="28"/>
    </row>
    <row r="974" spans="1:29">
      <c r="A974" s="8" t="s">
        <v>3108</v>
      </c>
      <c r="B974" s="8" t="s">
        <v>3109</v>
      </c>
      <c r="C974" s="8" t="s">
        <v>171</v>
      </c>
      <c r="D974" s="185" t="s">
        <v>3110</v>
      </c>
      <c r="E974" s="188" t="s">
        <v>3111</v>
      </c>
      <c r="F974" s="8" t="s">
        <v>157</v>
      </c>
      <c r="G974" s="8" t="s">
        <v>147</v>
      </c>
      <c r="H974" s="6">
        <v>0</v>
      </c>
      <c r="I974" s="12">
        <v>15</v>
      </c>
      <c r="J974" s="20">
        <v>147322</v>
      </c>
      <c r="L974" s="20">
        <v>0</v>
      </c>
      <c r="N974" s="20">
        <v>195336</v>
      </c>
      <c r="P974" s="20">
        <v>0</v>
      </c>
      <c r="R974" s="20">
        <v>0</v>
      </c>
      <c r="T974" s="20">
        <v>84931</v>
      </c>
      <c r="V974" s="29">
        <v>427589</v>
      </c>
      <c r="X974" s="8" t="str">
        <f t="shared" si="15"/>
        <v>No</v>
      </c>
      <c r="Z974" s="21"/>
      <c r="AC974" s="28"/>
    </row>
    <row r="975" spans="1:29">
      <c r="A975" s="8" t="s">
        <v>1299</v>
      </c>
      <c r="B975" s="8" t="s">
        <v>1300</v>
      </c>
      <c r="C975" s="8" t="s">
        <v>141</v>
      </c>
      <c r="D975" s="185" t="s">
        <v>1301</v>
      </c>
      <c r="E975" s="188" t="s">
        <v>1302</v>
      </c>
      <c r="F975" s="8" t="s">
        <v>83</v>
      </c>
      <c r="G975" s="8" t="s">
        <v>147</v>
      </c>
      <c r="H975" s="6">
        <v>0</v>
      </c>
      <c r="I975" s="12">
        <v>15</v>
      </c>
      <c r="J975" s="20">
        <v>0</v>
      </c>
      <c r="L975" s="20">
        <v>0</v>
      </c>
      <c r="N975" s="20">
        <v>472057</v>
      </c>
      <c r="P975" s="20">
        <v>0</v>
      </c>
      <c r="R975" s="20">
        <v>0</v>
      </c>
      <c r="T975" s="20">
        <v>0</v>
      </c>
      <c r="V975" s="29">
        <v>472057</v>
      </c>
      <c r="X975" s="8" t="str">
        <f t="shared" si="15"/>
        <v>No</v>
      </c>
      <c r="Z975" s="21"/>
      <c r="AC975" s="28"/>
    </row>
    <row r="976" spans="1:29">
      <c r="A976" s="8" t="s">
        <v>3498</v>
      </c>
      <c r="B976" s="8" t="s">
        <v>3499</v>
      </c>
      <c r="C976" s="8" t="s">
        <v>580</v>
      </c>
      <c r="D976" s="185" t="s">
        <v>3500</v>
      </c>
      <c r="E976" s="188" t="s">
        <v>3501</v>
      </c>
      <c r="F976" s="8" t="s">
        <v>157</v>
      </c>
      <c r="G976" s="8" t="s">
        <v>147</v>
      </c>
      <c r="H976" s="6">
        <v>0</v>
      </c>
      <c r="I976" s="12">
        <v>15</v>
      </c>
      <c r="J976" s="20">
        <v>0</v>
      </c>
      <c r="L976" s="20">
        <v>0</v>
      </c>
      <c r="N976" s="20">
        <v>420549</v>
      </c>
      <c r="P976" s="20">
        <v>0</v>
      </c>
      <c r="R976" s="20">
        <v>0</v>
      </c>
      <c r="T976" s="20">
        <v>0</v>
      </c>
      <c r="V976" s="29">
        <v>420549</v>
      </c>
      <c r="X976" s="8" t="str">
        <f t="shared" si="15"/>
        <v>No</v>
      </c>
      <c r="Z976" s="21"/>
      <c r="AC976" s="28"/>
    </row>
    <row r="977" spans="1:29">
      <c r="A977" s="8" t="s">
        <v>1375</v>
      </c>
      <c r="B977" s="8" t="s">
        <v>1376</v>
      </c>
      <c r="C977" s="8" t="s">
        <v>132</v>
      </c>
      <c r="D977" s="185">
        <v>5041</v>
      </c>
      <c r="E977" s="188">
        <v>50041</v>
      </c>
      <c r="F977" s="8" t="s">
        <v>83</v>
      </c>
      <c r="G977" s="8" t="s">
        <v>5756</v>
      </c>
      <c r="H977" s="6">
        <v>88133</v>
      </c>
      <c r="I977" s="12">
        <v>15</v>
      </c>
      <c r="J977" s="20">
        <v>1511293</v>
      </c>
      <c r="L977" s="20">
        <v>0</v>
      </c>
      <c r="N977" s="20">
        <v>0</v>
      </c>
      <c r="P977" s="20">
        <v>0</v>
      </c>
      <c r="R977" s="20">
        <v>0</v>
      </c>
      <c r="T977" s="20">
        <v>0</v>
      </c>
      <c r="V977" s="29">
        <v>1511293</v>
      </c>
      <c r="X977" s="8" t="str">
        <f t="shared" si="15"/>
        <v>No</v>
      </c>
      <c r="Z977" s="21"/>
      <c r="AC977" s="28"/>
    </row>
    <row r="978" spans="1:29">
      <c r="A978" s="8" t="s">
        <v>2718</v>
      </c>
      <c r="B978" s="8" t="s">
        <v>1378</v>
      </c>
      <c r="C978" s="8" t="s">
        <v>129</v>
      </c>
      <c r="D978" s="185">
        <v>4144</v>
      </c>
      <c r="E978" s="188">
        <v>40144</v>
      </c>
      <c r="F978" s="8" t="s">
        <v>83</v>
      </c>
      <c r="G978" s="8" t="s">
        <v>5756</v>
      </c>
      <c r="H978" s="6">
        <v>130846</v>
      </c>
      <c r="I978" s="12">
        <v>15</v>
      </c>
      <c r="J978" s="20">
        <v>665745</v>
      </c>
      <c r="L978" s="20">
        <v>0</v>
      </c>
      <c r="N978" s="20">
        <v>20860</v>
      </c>
      <c r="P978" s="20">
        <v>0</v>
      </c>
      <c r="R978" s="20">
        <v>0</v>
      </c>
      <c r="T978" s="20">
        <v>0</v>
      </c>
      <c r="V978" s="29">
        <v>686605</v>
      </c>
      <c r="X978" s="8" t="str">
        <f t="shared" si="15"/>
        <v>No</v>
      </c>
      <c r="Z978" s="21"/>
      <c r="AC978" s="28"/>
    </row>
    <row r="979" spans="1:29">
      <c r="A979" s="8" t="s">
        <v>2576</v>
      </c>
      <c r="B979" s="8" t="s">
        <v>2577</v>
      </c>
      <c r="C979" s="8" t="s">
        <v>466</v>
      </c>
      <c r="D979" s="185" t="s">
        <v>2578</v>
      </c>
      <c r="E979" s="188" t="s">
        <v>2579</v>
      </c>
      <c r="F979" s="8" t="s">
        <v>157</v>
      </c>
      <c r="G979" s="8" t="s">
        <v>147</v>
      </c>
      <c r="H979" s="6">
        <v>0</v>
      </c>
      <c r="I979" s="12">
        <v>15</v>
      </c>
      <c r="J979" s="20">
        <v>128731</v>
      </c>
      <c r="L979" s="20">
        <v>0</v>
      </c>
      <c r="N979" s="20">
        <v>480599</v>
      </c>
      <c r="P979" s="20">
        <v>0</v>
      </c>
      <c r="R979" s="20">
        <v>0</v>
      </c>
      <c r="T979" s="20">
        <v>0</v>
      </c>
      <c r="V979" s="29">
        <v>609330</v>
      </c>
      <c r="X979" s="8" t="str">
        <f t="shared" si="15"/>
        <v>No</v>
      </c>
      <c r="Z979" s="21"/>
      <c r="AC979" s="28"/>
    </row>
    <row r="980" spans="1:29">
      <c r="A980" s="8" t="s">
        <v>4393</v>
      </c>
      <c r="B980" s="8" t="s">
        <v>4394</v>
      </c>
      <c r="C980" s="8" t="s">
        <v>235</v>
      </c>
      <c r="D980" s="185" t="s">
        <v>4395</v>
      </c>
      <c r="E980" s="188" t="s">
        <v>4396</v>
      </c>
      <c r="F980" s="8" t="s">
        <v>88</v>
      </c>
      <c r="G980" s="8" t="s">
        <v>147</v>
      </c>
      <c r="H980" s="6">
        <v>0</v>
      </c>
      <c r="I980" s="12">
        <v>15</v>
      </c>
      <c r="J980" s="20">
        <v>0</v>
      </c>
      <c r="L980" s="20">
        <v>0</v>
      </c>
      <c r="N980" s="20">
        <v>313661</v>
      </c>
      <c r="P980" s="20">
        <v>18609</v>
      </c>
      <c r="R980" s="20">
        <v>0</v>
      </c>
      <c r="T980" s="20">
        <v>0</v>
      </c>
      <c r="V980" s="29">
        <v>332270</v>
      </c>
      <c r="X980" s="8" t="str">
        <f t="shared" si="15"/>
        <v>No</v>
      </c>
      <c r="Z980" s="21"/>
      <c r="AC980" s="28"/>
    </row>
    <row r="981" spans="1:29">
      <c r="A981" s="8" t="s">
        <v>2439</v>
      </c>
      <c r="B981" s="8" t="s">
        <v>2440</v>
      </c>
      <c r="C981" s="8" t="s">
        <v>46</v>
      </c>
      <c r="D981" s="185" t="s">
        <v>2441</v>
      </c>
      <c r="E981" s="188" t="s">
        <v>2442</v>
      </c>
      <c r="F981" s="8" t="s">
        <v>88</v>
      </c>
      <c r="G981" s="8" t="s">
        <v>147</v>
      </c>
      <c r="H981" s="6">
        <v>0</v>
      </c>
      <c r="I981" s="12">
        <v>15</v>
      </c>
      <c r="J981" s="20">
        <v>0</v>
      </c>
      <c r="L981" s="20">
        <v>0</v>
      </c>
      <c r="N981" s="20">
        <v>120921</v>
      </c>
      <c r="P981" s="20">
        <v>0</v>
      </c>
      <c r="R981" s="20">
        <v>0</v>
      </c>
      <c r="T981" s="20">
        <v>0</v>
      </c>
      <c r="V981" s="29">
        <v>120921</v>
      </c>
      <c r="X981" s="8" t="str">
        <f t="shared" si="15"/>
        <v>No</v>
      </c>
      <c r="Z981" s="21"/>
      <c r="AC981" s="28"/>
    </row>
    <row r="982" spans="1:29">
      <c r="A982" s="8" t="s">
        <v>2881</v>
      </c>
      <c r="B982" s="8" t="s">
        <v>2882</v>
      </c>
      <c r="C982" s="8" t="s">
        <v>124</v>
      </c>
      <c r="D982" s="185" t="s">
        <v>2883</v>
      </c>
      <c r="E982" s="188" t="s">
        <v>2884</v>
      </c>
      <c r="F982" s="8" t="s">
        <v>83</v>
      </c>
      <c r="G982" s="8" t="s">
        <v>147</v>
      </c>
      <c r="H982" s="6">
        <v>0</v>
      </c>
      <c r="I982" s="12">
        <v>15</v>
      </c>
      <c r="J982" s="20">
        <v>0</v>
      </c>
      <c r="L982" s="20">
        <v>0</v>
      </c>
      <c r="N982" s="20">
        <v>385796</v>
      </c>
      <c r="P982" s="20">
        <v>0</v>
      </c>
      <c r="R982" s="20">
        <v>0</v>
      </c>
      <c r="T982" s="20">
        <v>0</v>
      </c>
      <c r="V982" s="29">
        <v>385796</v>
      </c>
      <c r="X982" s="8" t="str">
        <f t="shared" si="15"/>
        <v>No</v>
      </c>
      <c r="Z982" s="21"/>
      <c r="AC982" s="28"/>
    </row>
    <row r="983" spans="1:29">
      <c r="A983" s="8" t="s">
        <v>3257</v>
      </c>
      <c r="B983" s="8" t="s">
        <v>3258</v>
      </c>
      <c r="C983" s="8" t="s">
        <v>555</v>
      </c>
      <c r="D983" s="185" t="s">
        <v>3259</v>
      </c>
      <c r="E983" s="188" t="s">
        <v>3260</v>
      </c>
      <c r="F983" s="8" t="s">
        <v>83</v>
      </c>
      <c r="G983" s="8" t="s">
        <v>147</v>
      </c>
      <c r="H983" s="6">
        <v>0</v>
      </c>
      <c r="I983" s="12">
        <v>15</v>
      </c>
      <c r="J983" s="20">
        <v>0</v>
      </c>
      <c r="L983" s="20">
        <v>0</v>
      </c>
      <c r="N983" s="20">
        <v>267719</v>
      </c>
      <c r="P983" s="20">
        <v>0</v>
      </c>
      <c r="R983" s="20">
        <v>0</v>
      </c>
      <c r="T983" s="20">
        <v>0</v>
      </c>
      <c r="V983" s="29">
        <v>267719</v>
      </c>
      <c r="X983" s="8" t="str">
        <f t="shared" si="15"/>
        <v>No</v>
      </c>
      <c r="Z983" s="21"/>
      <c r="AC983" s="28"/>
    </row>
    <row r="984" spans="1:29">
      <c r="A984" s="8" t="s">
        <v>1065</v>
      </c>
      <c r="B984" s="8" t="s">
        <v>1066</v>
      </c>
      <c r="C984" s="8" t="s">
        <v>112</v>
      </c>
      <c r="D984" s="185">
        <v>1087</v>
      </c>
      <c r="E984" s="188">
        <v>10087</v>
      </c>
      <c r="F984" s="8" t="s">
        <v>83</v>
      </c>
      <c r="G984" s="8" t="s">
        <v>84</v>
      </c>
      <c r="H984" s="6">
        <v>226400</v>
      </c>
      <c r="I984" s="12">
        <v>15</v>
      </c>
      <c r="J984" s="20">
        <v>1388433</v>
      </c>
      <c r="L984" s="20">
        <v>0</v>
      </c>
      <c r="N984" s="20">
        <v>0</v>
      </c>
      <c r="P984" s="20">
        <v>0</v>
      </c>
      <c r="R984" s="20">
        <v>0</v>
      </c>
      <c r="T984" s="20">
        <v>0</v>
      </c>
      <c r="V984" s="29">
        <v>1388433</v>
      </c>
      <c r="X984" s="8" t="str">
        <f t="shared" si="15"/>
        <v>No</v>
      </c>
      <c r="Z984" s="21"/>
      <c r="AC984" s="28"/>
    </row>
    <row r="985" spans="1:29">
      <c r="A985" s="8" t="s">
        <v>733</v>
      </c>
      <c r="B985" s="8" t="s">
        <v>6065</v>
      </c>
      <c r="C985" s="8" t="s">
        <v>275</v>
      </c>
      <c r="D985" s="185" t="s">
        <v>734</v>
      </c>
      <c r="E985" s="188">
        <v>77063</v>
      </c>
      <c r="F985" s="8" t="s">
        <v>36</v>
      </c>
      <c r="G985" s="8" t="s">
        <v>5756</v>
      </c>
      <c r="H985" s="6">
        <v>0</v>
      </c>
      <c r="I985" s="12">
        <v>15</v>
      </c>
      <c r="J985" s="20">
        <v>0</v>
      </c>
      <c r="L985" s="20">
        <v>0</v>
      </c>
      <c r="N985" s="20">
        <v>270384</v>
      </c>
      <c r="P985" s="20">
        <v>0</v>
      </c>
      <c r="R985" s="20">
        <v>0</v>
      </c>
      <c r="T985" s="20">
        <v>374549</v>
      </c>
      <c r="V985" s="29">
        <v>644933</v>
      </c>
      <c r="X985" s="8" t="str">
        <f t="shared" si="15"/>
        <v>No</v>
      </c>
      <c r="Z985" s="21"/>
      <c r="AC985" s="28"/>
    </row>
    <row r="986" spans="1:29">
      <c r="A986" s="8" t="s">
        <v>227</v>
      </c>
      <c r="B986" s="8" t="s">
        <v>228</v>
      </c>
      <c r="C986" s="8" t="s">
        <v>120</v>
      </c>
      <c r="D986" s="185">
        <v>6131</v>
      </c>
      <c r="E986" s="188">
        <v>60131</v>
      </c>
      <c r="F986" s="8" t="s">
        <v>88</v>
      </c>
      <c r="G986" s="8" t="s">
        <v>5756</v>
      </c>
      <c r="H986" s="6">
        <v>52826</v>
      </c>
      <c r="I986" s="12">
        <v>15</v>
      </c>
      <c r="J986" s="20">
        <v>2051704</v>
      </c>
      <c r="L986" s="20">
        <v>0</v>
      </c>
      <c r="N986" s="20">
        <v>0</v>
      </c>
      <c r="P986" s="20">
        <v>91200</v>
      </c>
      <c r="R986" s="20">
        <v>0</v>
      </c>
      <c r="T986" s="20">
        <v>0</v>
      </c>
      <c r="V986" s="29">
        <v>2142904</v>
      </c>
      <c r="X986" s="8" t="str">
        <f t="shared" si="15"/>
        <v>No</v>
      </c>
      <c r="Z986" s="21"/>
      <c r="AC986" s="28"/>
    </row>
    <row r="987" spans="1:29">
      <c r="A987" s="8" t="s">
        <v>4508</v>
      </c>
      <c r="B987" s="8" t="s">
        <v>4499</v>
      </c>
      <c r="C987" s="8" t="s">
        <v>454</v>
      </c>
      <c r="D987" s="185" t="s">
        <v>4509</v>
      </c>
      <c r="E987" s="188" t="s">
        <v>4510</v>
      </c>
      <c r="F987" s="8" t="s">
        <v>83</v>
      </c>
      <c r="G987" s="8" t="s">
        <v>147</v>
      </c>
      <c r="H987" s="6">
        <v>0</v>
      </c>
      <c r="I987" s="12">
        <v>15</v>
      </c>
      <c r="J987" s="20">
        <v>1358240</v>
      </c>
      <c r="L987" s="20">
        <v>0</v>
      </c>
      <c r="N987" s="20">
        <v>326740</v>
      </c>
      <c r="P987" s="20">
        <v>0</v>
      </c>
      <c r="R987" s="20">
        <v>0</v>
      </c>
      <c r="T987" s="20">
        <v>0</v>
      </c>
      <c r="V987" s="29">
        <v>1684980</v>
      </c>
      <c r="X987" s="8" t="str">
        <f t="shared" si="15"/>
        <v>No</v>
      </c>
      <c r="Z987" s="21"/>
      <c r="AC987" s="28"/>
    </row>
    <row r="988" spans="1:29">
      <c r="A988" s="8" t="s">
        <v>5166</v>
      </c>
      <c r="B988" s="8" t="s">
        <v>6439</v>
      </c>
      <c r="C988" s="8" t="s">
        <v>120</v>
      </c>
      <c r="D988" s="185" t="s">
        <v>5167</v>
      </c>
      <c r="E988" s="188" t="s">
        <v>5168</v>
      </c>
      <c r="F988" s="8" t="s">
        <v>157</v>
      </c>
      <c r="G988" s="8" t="s">
        <v>147</v>
      </c>
      <c r="H988" s="6">
        <v>0</v>
      </c>
      <c r="I988" s="12">
        <v>15</v>
      </c>
      <c r="J988" s="20">
        <v>0</v>
      </c>
      <c r="L988" s="20">
        <v>0</v>
      </c>
      <c r="N988" s="20">
        <v>405175</v>
      </c>
      <c r="P988" s="20">
        <v>0</v>
      </c>
      <c r="R988" s="20">
        <v>0</v>
      </c>
      <c r="T988" s="20">
        <v>254791</v>
      </c>
      <c r="V988" s="29">
        <v>659966</v>
      </c>
      <c r="X988" s="8" t="str">
        <f t="shared" si="15"/>
        <v>No</v>
      </c>
      <c r="Z988" s="21"/>
      <c r="AC988" s="28"/>
    </row>
    <row r="989" spans="1:29">
      <c r="A989" s="8" t="s">
        <v>6174</v>
      </c>
      <c r="B989" s="8" t="s">
        <v>270</v>
      </c>
      <c r="C989" s="8" t="s">
        <v>58</v>
      </c>
      <c r="D989" s="185" t="s">
        <v>5449</v>
      </c>
      <c r="E989" s="188" t="s">
        <v>5450</v>
      </c>
      <c r="F989" s="8" t="s">
        <v>88</v>
      </c>
      <c r="G989" s="8" t="s">
        <v>147</v>
      </c>
      <c r="H989" s="6">
        <v>0</v>
      </c>
      <c r="I989" s="12">
        <v>15</v>
      </c>
      <c r="J989" s="20">
        <v>0</v>
      </c>
      <c r="L989" s="20">
        <v>0</v>
      </c>
      <c r="N989" s="20">
        <v>824366</v>
      </c>
      <c r="P989" s="20">
        <v>0</v>
      </c>
      <c r="R989" s="20">
        <v>0</v>
      </c>
      <c r="T989" s="20">
        <v>0</v>
      </c>
      <c r="V989" s="29">
        <v>824366</v>
      </c>
      <c r="X989" s="8" t="str">
        <f t="shared" si="15"/>
        <v>No</v>
      </c>
      <c r="Z989" s="21"/>
      <c r="AC989" s="28"/>
    </row>
    <row r="990" spans="1:29">
      <c r="A990" s="8" t="s">
        <v>1595</v>
      </c>
      <c r="B990" s="8" t="s">
        <v>1596</v>
      </c>
      <c r="C990" s="8" t="s">
        <v>178</v>
      </c>
      <c r="D990" s="185" t="s">
        <v>1597</v>
      </c>
      <c r="E990" s="188" t="s">
        <v>1598</v>
      </c>
      <c r="F990" s="8" t="s">
        <v>83</v>
      </c>
      <c r="G990" s="8" t="s">
        <v>147</v>
      </c>
      <c r="H990" s="6">
        <v>0</v>
      </c>
      <c r="I990" s="12">
        <v>15</v>
      </c>
      <c r="J990" s="20">
        <v>0</v>
      </c>
      <c r="L990" s="20">
        <v>0</v>
      </c>
      <c r="N990" s="20">
        <v>229618</v>
      </c>
      <c r="P990" s="20">
        <v>0</v>
      </c>
      <c r="R990" s="20">
        <v>0</v>
      </c>
      <c r="T990" s="20">
        <v>0</v>
      </c>
      <c r="V990" s="29">
        <v>229618</v>
      </c>
      <c r="X990" s="8" t="str">
        <f t="shared" si="15"/>
        <v>No</v>
      </c>
      <c r="Z990" s="21"/>
      <c r="AC990" s="28"/>
    </row>
    <row r="991" spans="1:29">
      <c r="A991" s="8" t="s">
        <v>5954</v>
      </c>
      <c r="B991" s="8" t="s">
        <v>6442</v>
      </c>
      <c r="C991" s="8" t="s">
        <v>42</v>
      </c>
      <c r="D991" s="185" t="s">
        <v>4675</v>
      </c>
      <c r="E991" s="188" t="s">
        <v>4676</v>
      </c>
      <c r="F991" s="8" t="s">
        <v>83</v>
      </c>
      <c r="G991" s="8" t="s">
        <v>147</v>
      </c>
      <c r="H991" s="6">
        <v>0</v>
      </c>
      <c r="I991" s="12">
        <v>15</v>
      </c>
      <c r="J991" s="20">
        <v>0</v>
      </c>
      <c r="L991" s="20">
        <v>0</v>
      </c>
      <c r="N991" s="20">
        <v>248000</v>
      </c>
      <c r="P991" s="20">
        <v>0</v>
      </c>
      <c r="R991" s="20">
        <v>0</v>
      </c>
      <c r="T991" s="20">
        <v>0</v>
      </c>
      <c r="V991" s="29">
        <v>248000</v>
      </c>
      <c r="X991" s="8" t="str">
        <f t="shared" si="15"/>
        <v>No</v>
      </c>
      <c r="Z991" s="21"/>
      <c r="AC991" s="28"/>
    </row>
    <row r="992" spans="1:29">
      <c r="A992" s="8" t="s">
        <v>1527</v>
      </c>
      <c r="B992" s="8" t="s">
        <v>1528</v>
      </c>
      <c r="C992" s="8" t="s">
        <v>178</v>
      </c>
      <c r="D992" s="185" t="s">
        <v>1529</v>
      </c>
      <c r="E992" s="188" t="s">
        <v>1530</v>
      </c>
      <c r="F992" s="8" t="s">
        <v>88</v>
      </c>
      <c r="G992" s="8" t="s">
        <v>147</v>
      </c>
      <c r="H992" s="6">
        <v>0</v>
      </c>
      <c r="I992" s="12">
        <v>15</v>
      </c>
      <c r="J992" s="20">
        <v>0</v>
      </c>
      <c r="L992" s="20">
        <v>0</v>
      </c>
      <c r="N992" s="20">
        <v>357946</v>
      </c>
      <c r="P992" s="20">
        <v>14783</v>
      </c>
      <c r="R992" s="20">
        <v>0</v>
      </c>
      <c r="T992" s="20">
        <v>0</v>
      </c>
      <c r="V992" s="29">
        <v>372729</v>
      </c>
      <c r="X992" s="8" t="str">
        <f t="shared" si="15"/>
        <v>No</v>
      </c>
      <c r="Z992" s="21"/>
      <c r="AC992" s="28"/>
    </row>
    <row r="993" spans="1:29">
      <c r="A993" s="8" t="s">
        <v>3545</v>
      </c>
      <c r="B993" s="8" t="s">
        <v>3546</v>
      </c>
      <c r="C993" s="8" t="s">
        <v>109</v>
      </c>
      <c r="D993" s="185" t="s">
        <v>3547</v>
      </c>
      <c r="E993" s="188" t="s">
        <v>3548</v>
      </c>
      <c r="F993" s="8" t="s">
        <v>83</v>
      </c>
      <c r="G993" s="8" t="s">
        <v>147</v>
      </c>
      <c r="H993" s="6">
        <v>0</v>
      </c>
      <c r="I993" s="12">
        <v>15</v>
      </c>
      <c r="J993" s="20">
        <v>113799</v>
      </c>
      <c r="L993" s="20">
        <v>0</v>
      </c>
      <c r="N993" s="20">
        <v>862220</v>
      </c>
      <c r="P993" s="20">
        <v>0</v>
      </c>
      <c r="R993" s="20">
        <v>0</v>
      </c>
      <c r="T993" s="20">
        <v>0</v>
      </c>
      <c r="V993" s="29">
        <v>976019</v>
      </c>
      <c r="X993" s="8" t="str">
        <f t="shared" si="15"/>
        <v>No</v>
      </c>
      <c r="Z993" s="21"/>
      <c r="AC993" s="28"/>
    </row>
    <row r="994" spans="1:29">
      <c r="A994" s="8" t="s">
        <v>1875</v>
      </c>
      <c r="B994" s="8" t="s">
        <v>1876</v>
      </c>
      <c r="C994" s="8" t="s">
        <v>265</v>
      </c>
      <c r="D994" s="185" t="s">
        <v>1877</v>
      </c>
      <c r="E994" s="188" t="s">
        <v>1878</v>
      </c>
      <c r="F994" s="8" t="s">
        <v>88</v>
      </c>
      <c r="G994" s="8" t="s">
        <v>147</v>
      </c>
      <c r="H994" s="6">
        <v>0</v>
      </c>
      <c r="I994" s="12">
        <v>15</v>
      </c>
      <c r="J994" s="20">
        <v>154185</v>
      </c>
      <c r="L994" s="20">
        <v>0</v>
      </c>
      <c r="N994" s="20">
        <v>613105</v>
      </c>
      <c r="P994" s="20">
        <v>0</v>
      </c>
      <c r="R994" s="20">
        <v>0</v>
      </c>
      <c r="T994" s="20">
        <v>0</v>
      </c>
      <c r="V994" s="29">
        <v>767290</v>
      </c>
      <c r="X994" s="8" t="str">
        <f t="shared" si="15"/>
        <v>No</v>
      </c>
      <c r="Z994" s="21"/>
      <c r="AC994" s="28"/>
    </row>
    <row r="995" spans="1:29">
      <c r="A995" s="8" t="s">
        <v>3274</v>
      </c>
      <c r="B995" s="8" t="s">
        <v>3275</v>
      </c>
      <c r="C995" s="8" t="s">
        <v>555</v>
      </c>
      <c r="D995" s="185" t="s">
        <v>3276</v>
      </c>
      <c r="E995" s="188" t="s">
        <v>3277</v>
      </c>
      <c r="F995" s="8" t="s">
        <v>83</v>
      </c>
      <c r="G995" s="8" t="s">
        <v>147</v>
      </c>
      <c r="H995" s="6">
        <v>0</v>
      </c>
      <c r="I995" s="12">
        <v>15</v>
      </c>
      <c r="J995" s="20">
        <v>0</v>
      </c>
      <c r="L995" s="20">
        <v>0</v>
      </c>
      <c r="N995" s="20">
        <v>181875</v>
      </c>
      <c r="P995" s="20">
        <v>0</v>
      </c>
      <c r="R995" s="20">
        <v>0</v>
      </c>
      <c r="T995" s="20">
        <v>0</v>
      </c>
      <c r="V995" s="29">
        <v>181875</v>
      </c>
      <c r="X995" s="8" t="str">
        <f t="shared" si="15"/>
        <v>No</v>
      </c>
      <c r="Z995" s="21"/>
      <c r="AC995" s="28"/>
    </row>
    <row r="996" spans="1:29">
      <c r="A996" s="8" t="s">
        <v>1258</v>
      </c>
      <c r="B996" s="8" t="s">
        <v>1259</v>
      </c>
      <c r="C996" s="8" t="s">
        <v>91</v>
      </c>
      <c r="D996" s="185">
        <v>9155</v>
      </c>
      <c r="E996" s="188">
        <v>90155</v>
      </c>
      <c r="F996" s="8" t="s">
        <v>83</v>
      </c>
      <c r="G996" s="8" t="s">
        <v>5756</v>
      </c>
      <c r="H996" s="6">
        <v>93141</v>
      </c>
      <c r="I996" s="12">
        <v>15</v>
      </c>
      <c r="J996" s="20">
        <v>453498</v>
      </c>
      <c r="L996" s="20">
        <v>0</v>
      </c>
      <c r="N996" s="20">
        <v>0</v>
      </c>
      <c r="P996" s="20">
        <v>0</v>
      </c>
      <c r="R996" s="20">
        <v>0</v>
      </c>
      <c r="T996" s="20">
        <v>0</v>
      </c>
      <c r="V996" s="29">
        <v>453498</v>
      </c>
      <c r="X996" s="8" t="str">
        <f t="shared" si="15"/>
        <v>No</v>
      </c>
      <c r="Z996" s="21"/>
      <c r="AC996" s="28"/>
    </row>
    <row r="997" spans="1:29">
      <c r="A997" s="8" t="s">
        <v>1044</v>
      </c>
      <c r="B997" s="8" t="s">
        <v>1045</v>
      </c>
      <c r="C997" s="8" t="s">
        <v>132</v>
      </c>
      <c r="D997" s="185">
        <v>5131</v>
      </c>
      <c r="E997" s="188">
        <v>50131</v>
      </c>
      <c r="F997" s="8" t="s">
        <v>157</v>
      </c>
      <c r="G997" s="8" t="s">
        <v>84</v>
      </c>
      <c r="H997" s="6">
        <v>8608208</v>
      </c>
      <c r="I997" s="12">
        <v>15</v>
      </c>
      <c r="J997" s="20">
        <v>100194</v>
      </c>
      <c r="L997" s="20">
        <v>0</v>
      </c>
      <c r="N997" s="20">
        <v>0</v>
      </c>
      <c r="P997" s="20">
        <v>0</v>
      </c>
      <c r="R997" s="20">
        <v>0</v>
      </c>
      <c r="T997" s="20">
        <v>303429</v>
      </c>
      <c r="V997" s="29">
        <v>403623</v>
      </c>
      <c r="X997" s="8" t="str">
        <f t="shared" si="15"/>
        <v>No</v>
      </c>
      <c r="Z997" s="21"/>
      <c r="AC997" s="28"/>
    </row>
    <row r="998" spans="1:29">
      <c r="A998" s="8" t="s">
        <v>1084</v>
      </c>
      <c r="B998" s="8" t="s">
        <v>725</v>
      </c>
      <c r="C998" s="8" t="s">
        <v>265</v>
      </c>
      <c r="D998" s="185">
        <v>7009</v>
      </c>
      <c r="E998" s="188">
        <v>70009</v>
      </c>
      <c r="F998" s="8" t="s">
        <v>83</v>
      </c>
      <c r="G998" s="8" t="s">
        <v>5756</v>
      </c>
      <c r="H998" s="6">
        <v>280051</v>
      </c>
      <c r="I998" s="12">
        <v>15</v>
      </c>
      <c r="J998" s="20">
        <v>1543903</v>
      </c>
      <c r="L998" s="20">
        <v>0</v>
      </c>
      <c r="N998" s="20">
        <v>0</v>
      </c>
      <c r="P998" s="20">
        <v>0</v>
      </c>
      <c r="R998" s="20">
        <v>0</v>
      </c>
      <c r="T998" s="20">
        <v>0</v>
      </c>
      <c r="V998" s="29">
        <v>1543903</v>
      </c>
      <c r="X998" s="8" t="str">
        <f t="shared" si="15"/>
        <v>No</v>
      </c>
      <c r="Z998" s="21"/>
      <c r="AC998" s="28"/>
    </row>
    <row r="999" spans="1:29">
      <c r="A999" s="8" t="s">
        <v>6175</v>
      </c>
      <c r="B999" s="8" t="s">
        <v>6176</v>
      </c>
      <c r="C999" s="8" t="s">
        <v>91</v>
      </c>
      <c r="E999" s="188">
        <v>90258</v>
      </c>
      <c r="F999" s="8" t="s">
        <v>83</v>
      </c>
      <c r="G999" s="8" t="s">
        <v>5756</v>
      </c>
      <c r="H999" s="6">
        <v>12150996</v>
      </c>
      <c r="I999" s="12">
        <v>15</v>
      </c>
      <c r="J999" s="20">
        <v>0</v>
      </c>
      <c r="L999" s="20">
        <v>0</v>
      </c>
      <c r="N999" s="20">
        <v>0</v>
      </c>
      <c r="P999" s="20">
        <v>0</v>
      </c>
      <c r="R999" s="20">
        <v>0</v>
      </c>
      <c r="T999" s="20">
        <v>0</v>
      </c>
      <c r="V999" s="29">
        <v>0</v>
      </c>
      <c r="X999" s="8" t="str">
        <f t="shared" si="15"/>
        <v>No</v>
      </c>
      <c r="Z999" s="21"/>
      <c r="AC999" s="28"/>
    </row>
    <row r="1000" spans="1:29">
      <c r="A1000" s="8" t="s">
        <v>1273</v>
      </c>
      <c r="B1000" s="8" t="s">
        <v>1274</v>
      </c>
      <c r="C1000" s="8" t="s">
        <v>141</v>
      </c>
      <c r="D1000" s="185" t="s">
        <v>1275</v>
      </c>
      <c r="E1000" s="188" t="s">
        <v>1276</v>
      </c>
      <c r="F1000" s="8" t="s">
        <v>157</v>
      </c>
      <c r="G1000" s="8" t="s">
        <v>147</v>
      </c>
      <c r="H1000" s="6">
        <v>0</v>
      </c>
      <c r="I1000" s="12">
        <v>15</v>
      </c>
      <c r="J1000" s="20">
        <v>0</v>
      </c>
      <c r="L1000" s="20">
        <v>0</v>
      </c>
      <c r="N1000" s="20">
        <v>695309</v>
      </c>
      <c r="P1000" s="20">
        <v>0</v>
      </c>
      <c r="R1000" s="20">
        <v>0</v>
      </c>
      <c r="T1000" s="20">
        <v>0</v>
      </c>
      <c r="V1000" s="29">
        <v>695309</v>
      </c>
      <c r="X1000" s="8" t="str">
        <f t="shared" si="15"/>
        <v>No</v>
      </c>
      <c r="Z1000" s="21"/>
      <c r="AC1000" s="28"/>
    </row>
    <row r="1001" spans="1:29">
      <c r="A1001" s="8" t="s">
        <v>3355</v>
      </c>
      <c r="B1001" s="8" t="s">
        <v>1969</v>
      </c>
      <c r="C1001" s="8" t="s">
        <v>555</v>
      </c>
      <c r="D1001" s="185" t="s">
        <v>3356</v>
      </c>
      <c r="E1001" s="188" t="s">
        <v>3357</v>
      </c>
      <c r="F1001" s="8" t="s">
        <v>88</v>
      </c>
      <c r="G1001" s="8" t="s">
        <v>147</v>
      </c>
      <c r="H1001" s="6">
        <v>0</v>
      </c>
      <c r="I1001" s="12">
        <v>15</v>
      </c>
      <c r="J1001" s="20">
        <v>0</v>
      </c>
      <c r="L1001" s="20">
        <v>0</v>
      </c>
      <c r="N1001" s="20">
        <v>143028</v>
      </c>
      <c r="P1001" s="20">
        <v>0</v>
      </c>
      <c r="R1001" s="20">
        <v>0</v>
      </c>
      <c r="T1001" s="20">
        <v>0</v>
      </c>
      <c r="V1001" s="29">
        <v>143028</v>
      </c>
      <c r="X1001" s="8" t="str">
        <f t="shared" si="15"/>
        <v>No</v>
      </c>
      <c r="Z1001" s="21"/>
      <c r="AC1001" s="28"/>
    </row>
    <row r="1002" spans="1:29">
      <c r="A1002" s="8" t="s">
        <v>6165</v>
      </c>
      <c r="B1002" s="8" t="s">
        <v>6166</v>
      </c>
      <c r="C1002" s="8" t="s">
        <v>91</v>
      </c>
      <c r="E1002" s="188">
        <v>90268</v>
      </c>
      <c r="F1002" s="8" t="s">
        <v>83</v>
      </c>
      <c r="G1002" s="8" t="s">
        <v>5756</v>
      </c>
      <c r="H1002" s="6">
        <v>12150996</v>
      </c>
      <c r="I1002" s="12">
        <v>14</v>
      </c>
      <c r="J1002" s="20">
        <v>0</v>
      </c>
      <c r="L1002" s="20">
        <v>0</v>
      </c>
      <c r="N1002" s="20">
        <v>0</v>
      </c>
      <c r="P1002" s="20">
        <v>0</v>
      </c>
      <c r="R1002" s="20">
        <v>0</v>
      </c>
      <c r="T1002" s="20">
        <v>0</v>
      </c>
      <c r="V1002" s="29">
        <v>0</v>
      </c>
      <c r="X1002" s="8" t="str">
        <f t="shared" si="15"/>
        <v>No</v>
      </c>
      <c r="Z1002" s="21"/>
      <c r="AC1002" s="28"/>
    </row>
    <row r="1003" spans="1:29">
      <c r="A1003" s="8" t="s">
        <v>578</v>
      </c>
      <c r="B1003" s="8" t="s">
        <v>579</v>
      </c>
      <c r="C1003" s="8" t="s">
        <v>580</v>
      </c>
      <c r="D1003" s="185">
        <v>8020</v>
      </c>
      <c r="E1003" s="188">
        <v>80020</v>
      </c>
      <c r="F1003" s="8" t="s">
        <v>83</v>
      </c>
      <c r="G1003" s="8" t="s">
        <v>5756</v>
      </c>
      <c r="H1003" s="6">
        <v>73588</v>
      </c>
      <c r="I1003" s="12">
        <v>14</v>
      </c>
      <c r="J1003" s="20">
        <v>856363</v>
      </c>
      <c r="L1003" s="20">
        <v>0</v>
      </c>
      <c r="N1003" s="20">
        <v>0</v>
      </c>
      <c r="P1003" s="20">
        <v>0</v>
      </c>
      <c r="R1003" s="20">
        <v>0</v>
      </c>
      <c r="T1003" s="20">
        <v>41564</v>
      </c>
      <c r="V1003" s="29">
        <v>897927</v>
      </c>
      <c r="X1003" s="8" t="str">
        <f t="shared" si="15"/>
        <v>No</v>
      </c>
      <c r="Z1003" s="21"/>
      <c r="AC1003" s="28"/>
    </row>
    <row r="1004" spans="1:29">
      <c r="A1004" s="8" t="s">
        <v>1770</v>
      </c>
      <c r="B1004" s="8" t="s">
        <v>1771</v>
      </c>
      <c r="C1004" s="8" t="s">
        <v>274</v>
      </c>
      <c r="D1004" s="185" t="s">
        <v>1772</v>
      </c>
      <c r="E1004" s="188" t="s">
        <v>1773</v>
      </c>
      <c r="F1004" s="8" t="s">
        <v>83</v>
      </c>
      <c r="G1004" s="8" t="s">
        <v>147</v>
      </c>
      <c r="H1004" s="6">
        <v>0</v>
      </c>
      <c r="I1004" s="12">
        <v>14</v>
      </c>
      <c r="J1004" s="20">
        <v>0</v>
      </c>
      <c r="L1004" s="20">
        <v>718</v>
      </c>
      <c r="N1004" s="20">
        <v>114133</v>
      </c>
      <c r="P1004" s="20">
        <v>0</v>
      </c>
      <c r="R1004" s="20">
        <v>0</v>
      </c>
      <c r="T1004" s="20">
        <v>164645</v>
      </c>
      <c r="V1004" s="29">
        <v>279496</v>
      </c>
      <c r="X1004" s="8" t="str">
        <f t="shared" si="15"/>
        <v>No</v>
      </c>
      <c r="Z1004" s="21"/>
      <c r="AC1004" s="28"/>
    </row>
    <row r="1005" spans="1:29">
      <c r="A1005" s="8" t="s">
        <v>322</v>
      </c>
      <c r="B1005" s="8" t="s">
        <v>323</v>
      </c>
      <c r="C1005" s="8" t="s">
        <v>91</v>
      </c>
      <c r="D1005" s="185">
        <v>9044</v>
      </c>
      <c r="E1005" s="188">
        <v>90044</v>
      </c>
      <c r="F1005" s="8" t="s">
        <v>83</v>
      </c>
      <c r="G1005" s="8" t="s">
        <v>5756</v>
      </c>
      <c r="H1005" s="6">
        <v>12150996</v>
      </c>
      <c r="I1005" s="12">
        <v>14</v>
      </c>
      <c r="J1005" s="20">
        <v>0</v>
      </c>
      <c r="L1005" s="20">
        <v>0</v>
      </c>
      <c r="N1005" s="20">
        <v>0</v>
      </c>
      <c r="P1005" s="20">
        <v>0</v>
      </c>
      <c r="R1005" s="20">
        <v>0</v>
      </c>
      <c r="T1005" s="20">
        <v>0</v>
      </c>
      <c r="V1005" s="29">
        <v>0</v>
      </c>
      <c r="X1005" s="8" t="str">
        <f t="shared" si="15"/>
        <v>No</v>
      </c>
      <c r="Z1005" s="21"/>
      <c r="AC1005" s="28"/>
    </row>
    <row r="1006" spans="1:29">
      <c r="A1006" s="8" t="s">
        <v>4502</v>
      </c>
      <c r="B1006" s="8" t="s">
        <v>2198</v>
      </c>
      <c r="C1006" s="8" t="s">
        <v>454</v>
      </c>
      <c r="D1006" s="185" t="s">
        <v>4503</v>
      </c>
      <c r="E1006" s="188" t="s">
        <v>4504</v>
      </c>
      <c r="F1006" s="8" t="s">
        <v>83</v>
      </c>
      <c r="G1006" s="8" t="s">
        <v>147</v>
      </c>
      <c r="H1006" s="6">
        <v>0</v>
      </c>
      <c r="I1006" s="12">
        <v>14</v>
      </c>
      <c r="J1006" s="20">
        <v>0</v>
      </c>
      <c r="L1006" s="20">
        <v>0</v>
      </c>
      <c r="N1006" s="20">
        <v>122389</v>
      </c>
      <c r="P1006" s="20">
        <v>0</v>
      </c>
      <c r="R1006" s="20">
        <v>0</v>
      </c>
      <c r="T1006" s="20">
        <v>0</v>
      </c>
      <c r="V1006" s="29">
        <v>122389</v>
      </c>
      <c r="X1006" s="8" t="str">
        <f t="shared" si="15"/>
        <v>No</v>
      </c>
      <c r="Z1006" s="21"/>
      <c r="AC1006" s="28"/>
    </row>
    <row r="1007" spans="1:29">
      <c r="A1007" s="8" t="s">
        <v>2965</v>
      </c>
      <c r="B1007" s="8" t="s">
        <v>2966</v>
      </c>
      <c r="C1007" s="8" t="s">
        <v>132</v>
      </c>
      <c r="D1007" s="185">
        <v>5167</v>
      </c>
      <c r="E1007" s="188">
        <v>50167</v>
      </c>
      <c r="F1007" s="8" t="s">
        <v>157</v>
      </c>
      <c r="G1007" s="8" t="s">
        <v>84</v>
      </c>
      <c r="H1007" s="6">
        <v>8608208</v>
      </c>
      <c r="I1007" s="12">
        <v>14</v>
      </c>
      <c r="J1007" s="20">
        <v>223784</v>
      </c>
      <c r="L1007" s="20">
        <v>0</v>
      </c>
      <c r="N1007" s="20">
        <v>0</v>
      </c>
      <c r="P1007" s="20">
        <v>126426</v>
      </c>
      <c r="R1007" s="20">
        <v>0</v>
      </c>
      <c r="T1007" s="20">
        <v>0</v>
      </c>
      <c r="V1007" s="29">
        <v>350210</v>
      </c>
      <c r="X1007" s="8" t="str">
        <f t="shared" si="15"/>
        <v>No</v>
      </c>
      <c r="Z1007" s="21"/>
      <c r="AC1007" s="28"/>
    </row>
    <row r="1008" spans="1:29">
      <c r="A1008" s="8" t="s">
        <v>2782</v>
      </c>
      <c r="B1008" s="8" t="s">
        <v>2783</v>
      </c>
      <c r="C1008" s="8" t="s">
        <v>210</v>
      </c>
      <c r="D1008" s="185" t="s">
        <v>2784</v>
      </c>
      <c r="E1008" s="188" t="s">
        <v>2785</v>
      </c>
      <c r="F1008" s="8" t="s">
        <v>157</v>
      </c>
      <c r="G1008" s="8" t="s">
        <v>147</v>
      </c>
      <c r="H1008" s="6">
        <v>0</v>
      </c>
      <c r="I1008" s="12">
        <v>14</v>
      </c>
      <c r="J1008" s="20">
        <v>0</v>
      </c>
      <c r="L1008" s="20">
        <v>0</v>
      </c>
      <c r="N1008" s="20">
        <v>432150</v>
      </c>
      <c r="P1008" s="20">
        <v>0</v>
      </c>
      <c r="R1008" s="20">
        <v>0</v>
      </c>
      <c r="T1008" s="20">
        <v>0</v>
      </c>
      <c r="V1008" s="29">
        <v>432150</v>
      </c>
      <c r="X1008" s="8" t="str">
        <f t="shared" si="15"/>
        <v>No</v>
      </c>
      <c r="Z1008" s="21"/>
      <c r="AC1008" s="28"/>
    </row>
    <row r="1009" spans="1:29">
      <c r="A1009" s="8" t="s">
        <v>5990</v>
      </c>
      <c r="B1009" s="8" t="s">
        <v>545</v>
      </c>
      <c r="C1009" s="8" t="s">
        <v>132</v>
      </c>
      <c r="D1009" s="185" t="s">
        <v>5517</v>
      </c>
      <c r="E1009" s="188" t="s">
        <v>5518</v>
      </c>
      <c r="F1009" s="8" t="s">
        <v>157</v>
      </c>
      <c r="G1009" s="8" t="s">
        <v>147</v>
      </c>
      <c r="H1009" s="6">
        <v>0</v>
      </c>
      <c r="I1009" s="12">
        <v>14</v>
      </c>
      <c r="J1009" s="20">
        <v>0</v>
      </c>
      <c r="L1009" s="20">
        <v>0</v>
      </c>
      <c r="N1009" s="20">
        <v>277200</v>
      </c>
      <c r="P1009" s="20">
        <v>55978</v>
      </c>
      <c r="R1009" s="20">
        <v>0</v>
      </c>
      <c r="T1009" s="20">
        <v>0</v>
      </c>
      <c r="V1009" s="29">
        <v>333178</v>
      </c>
      <c r="X1009" s="8" t="str">
        <f t="shared" si="15"/>
        <v>No</v>
      </c>
      <c r="Z1009" s="21"/>
      <c r="AC1009" s="28"/>
    </row>
    <row r="1010" spans="1:29">
      <c r="A1010" s="8" t="s">
        <v>4617</v>
      </c>
      <c r="B1010" s="8" t="s">
        <v>4618</v>
      </c>
      <c r="C1010" s="8" t="s">
        <v>42</v>
      </c>
      <c r="D1010" s="185" t="s">
        <v>4619</v>
      </c>
      <c r="E1010" s="188" t="s">
        <v>4620</v>
      </c>
      <c r="F1010" s="8" t="s">
        <v>83</v>
      </c>
      <c r="G1010" s="8" t="s">
        <v>147</v>
      </c>
      <c r="H1010" s="6">
        <v>0</v>
      </c>
      <c r="I1010" s="12">
        <v>14</v>
      </c>
      <c r="J1010" s="20">
        <v>0</v>
      </c>
      <c r="L1010" s="20">
        <v>0</v>
      </c>
      <c r="N1010" s="20">
        <v>20129</v>
      </c>
      <c r="P1010" s="20">
        <v>0</v>
      </c>
      <c r="R1010" s="20">
        <v>0</v>
      </c>
      <c r="T1010" s="20">
        <v>0</v>
      </c>
      <c r="V1010" s="29">
        <v>20129</v>
      </c>
      <c r="X1010" s="8" t="str">
        <f t="shared" si="15"/>
        <v>No</v>
      </c>
      <c r="Z1010" s="21"/>
      <c r="AC1010" s="28"/>
    </row>
    <row r="1011" spans="1:29">
      <c r="A1011" s="8" t="s">
        <v>6227</v>
      </c>
      <c r="B1011" s="8" t="s">
        <v>6228</v>
      </c>
      <c r="C1011" s="8" t="s">
        <v>171</v>
      </c>
      <c r="E1011" s="188">
        <v>40259</v>
      </c>
      <c r="F1011" s="8" t="s">
        <v>157</v>
      </c>
      <c r="G1011" s="8" t="s">
        <v>84</v>
      </c>
      <c r="H1011" s="6">
        <v>2441770</v>
      </c>
      <c r="I1011" s="12">
        <v>14</v>
      </c>
      <c r="J1011" s="20">
        <v>0</v>
      </c>
      <c r="L1011" s="20">
        <v>0</v>
      </c>
      <c r="N1011" s="20">
        <v>0</v>
      </c>
      <c r="P1011" s="20">
        <v>0</v>
      </c>
      <c r="R1011" s="20">
        <v>0</v>
      </c>
      <c r="T1011" s="20">
        <v>0</v>
      </c>
      <c r="V1011" s="29">
        <v>0</v>
      </c>
      <c r="X1011" s="8" t="str">
        <f t="shared" si="15"/>
        <v>No</v>
      </c>
      <c r="Z1011" s="21"/>
      <c r="AC1011" s="28"/>
    </row>
    <row r="1012" spans="1:29">
      <c r="A1012" s="8" t="s">
        <v>6179</v>
      </c>
      <c r="B1012" s="8" t="s">
        <v>6180</v>
      </c>
      <c r="C1012" s="8" t="s">
        <v>91</v>
      </c>
      <c r="E1012" s="188">
        <v>90256</v>
      </c>
      <c r="F1012" s="8" t="s">
        <v>83</v>
      </c>
      <c r="G1012" s="8" t="s">
        <v>5756</v>
      </c>
      <c r="H1012" s="6">
        <v>12150996</v>
      </c>
      <c r="I1012" s="12">
        <v>14</v>
      </c>
      <c r="J1012" s="20">
        <v>0</v>
      </c>
      <c r="L1012" s="20">
        <v>0</v>
      </c>
      <c r="N1012" s="20">
        <v>0</v>
      </c>
      <c r="P1012" s="20">
        <v>0</v>
      </c>
      <c r="R1012" s="20">
        <v>2143938</v>
      </c>
      <c r="T1012" s="20">
        <v>0</v>
      </c>
      <c r="V1012" s="29">
        <v>2143938</v>
      </c>
      <c r="X1012" s="8" t="str">
        <f t="shared" si="15"/>
        <v>No</v>
      </c>
      <c r="Z1012" s="21"/>
      <c r="AC1012" s="28"/>
    </row>
    <row r="1013" spans="1:29">
      <c r="A1013" s="8" t="s">
        <v>5008</v>
      </c>
      <c r="B1013" s="8" t="s">
        <v>3293</v>
      </c>
      <c r="C1013" s="8" t="s">
        <v>91</v>
      </c>
      <c r="D1013" s="185" t="s">
        <v>5009</v>
      </c>
      <c r="E1013" s="188" t="s">
        <v>5010</v>
      </c>
      <c r="F1013" s="8" t="s">
        <v>88</v>
      </c>
      <c r="G1013" s="8" t="s">
        <v>147</v>
      </c>
      <c r="H1013" s="6">
        <v>0</v>
      </c>
      <c r="I1013" s="12">
        <v>14</v>
      </c>
      <c r="J1013" s="20">
        <v>0</v>
      </c>
      <c r="L1013" s="20">
        <v>0</v>
      </c>
      <c r="N1013" s="20">
        <v>840475</v>
      </c>
      <c r="P1013" s="20">
        <v>0</v>
      </c>
      <c r="R1013" s="20">
        <v>0</v>
      </c>
      <c r="T1013" s="20">
        <v>0</v>
      </c>
      <c r="V1013" s="29">
        <v>840475</v>
      </c>
      <c r="X1013" s="8" t="str">
        <f t="shared" si="15"/>
        <v>No</v>
      </c>
      <c r="Z1013" s="21"/>
      <c r="AC1013" s="28"/>
    </row>
    <row r="1014" spans="1:29">
      <c r="A1014" s="8" t="s">
        <v>4628</v>
      </c>
      <c r="B1014" s="8" t="s">
        <v>4301</v>
      </c>
      <c r="C1014" s="8" t="s">
        <v>42</v>
      </c>
      <c r="D1014" s="185" t="s">
        <v>4629</v>
      </c>
      <c r="E1014" s="188" t="s">
        <v>4630</v>
      </c>
      <c r="F1014" s="8" t="s">
        <v>83</v>
      </c>
      <c r="G1014" s="8" t="s">
        <v>147</v>
      </c>
      <c r="H1014" s="6">
        <v>0</v>
      </c>
      <c r="I1014" s="12">
        <v>14</v>
      </c>
      <c r="J1014" s="20">
        <v>0</v>
      </c>
      <c r="L1014" s="20">
        <v>0</v>
      </c>
      <c r="N1014" s="20">
        <v>157000</v>
      </c>
      <c r="P1014" s="20">
        <v>0</v>
      </c>
      <c r="R1014" s="20">
        <v>0</v>
      </c>
      <c r="T1014" s="20">
        <v>0</v>
      </c>
      <c r="V1014" s="29">
        <v>157000</v>
      </c>
      <c r="X1014" s="8" t="str">
        <f t="shared" si="15"/>
        <v>No</v>
      </c>
      <c r="Z1014" s="21"/>
      <c r="AC1014" s="28"/>
    </row>
    <row r="1015" spans="1:29">
      <c r="A1015" s="8" t="s">
        <v>6184</v>
      </c>
      <c r="B1015" s="8" t="s">
        <v>6185</v>
      </c>
      <c r="C1015" s="8" t="s">
        <v>91</v>
      </c>
      <c r="E1015" s="188">
        <v>90291</v>
      </c>
      <c r="F1015" s="8" t="s">
        <v>83</v>
      </c>
      <c r="G1015" s="8" t="s">
        <v>5756</v>
      </c>
      <c r="H1015" s="6">
        <v>12150996</v>
      </c>
      <c r="I1015" s="12">
        <v>14</v>
      </c>
      <c r="J1015" s="20">
        <v>0</v>
      </c>
      <c r="L1015" s="20">
        <v>0</v>
      </c>
      <c r="N1015" s="20">
        <v>0</v>
      </c>
      <c r="P1015" s="20">
        <v>0</v>
      </c>
      <c r="R1015" s="20">
        <v>0</v>
      </c>
      <c r="T1015" s="20">
        <v>0</v>
      </c>
      <c r="V1015" s="29">
        <v>0</v>
      </c>
      <c r="X1015" s="8" t="str">
        <f t="shared" si="15"/>
        <v>No</v>
      </c>
      <c r="Z1015" s="21"/>
      <c r="AC1015" s="28"/>
    </row>
    <row r="1016" spans="1:29">
      <c r="A1016" s="8" t="s">
        <v>6578</v>
      </c>
      <c r="B1016" s="8" t="s">
        <v>5371</v>
      </c>
      <c r="C1016" s="8" t="s">
        <v>58</v>
      </c>
      <c r="D1016" s="185" t="s">
        <v>5372</v>
      </c>
      <c r="E1016" s="188" t="s">
        <v>5373</v>
      </c>
      <c r="F1016" s="8" t="s">
        <v>83</v>
      </c>
      <c r="G1016" s="8" t="s">
        <v>147</v>
      </c>
      <c r="H1016" s="6">
        <v>0</v>
      </c>
      <c r="I1016" s="12">
        <v>14</v>
      </c>
      <c r="J1016" s="20">
        <v>0</v>
      </c>
      <c r="L1016" s="20">
        <v>0</v>
      </c>
      <c r="N1016" s="20">
        <v>436161</v>
      </c>
      <c r="P1016" s="20">
        <v>0</v>
      </c>
      <c r="R1016" s="20">
        <v>0</v>
      </c>
      <c r="T1016" s="20">
        <v>0</v>
      </c>
      <c r="V1016" s="29">
        <v>436161</v>
      </c>
      <c r="X1016" s="8" t="str">
        <f t="shared" si="15"/>
        <v>No</v>
      </c>
      <c r="Z1016" s="21"/>
      <c r="AC1016" s="28"/>
    </row>
    <row r="1017" spans="1:29">
      <c r="A1017" s="8" t="s">
        <v>2692</v>
      </c>
      <c r="B1017" s="8" t="s">
        <v>1636</v>
      </c>
      <c r="C1017" s="8" t="s">
        <v>160</v>
      </c>
      <c r="D1017" s="185">
        <v>1096</v>
      </c>
      <c r="E1017" s="188">
        <v>10096</v>
      </c>
      <c r="F1017" s="8" t="s">
        <v>83</v>
      </c>
      <c r="G1017" s="8" t="s">
        <v>5756</v>
      </c>
      <c r="H1017" s="6">
        <v>61210</v>
      </c>
      <c r="I1017" s="12">
        <v>14</v>
      </c>
      <c r="J1017" s="20">
        <v>1248620</v>
      </c>
      <c r="L1017" s="20">
        <v>0</v>
      </c>
      <c r="N1017" s="20">
        <v>0</v>
      </c>
      <c r="P1017" s="20">
        <v>0</v>
      </c>
      <c r="R1017" s="20">
        <v>0</v>
      </c>
      <c r="T1017" s="20">
        <v>0</v>
      </c>
      <c r="V1017" s="29">
        <v>1248620</v>
      </c>
      <c r="X1017" s="8" t="str">
        <f t="shared" si="15"/>
        <v>No</v>
      </c>
      <c r="Z1017" s="21"/>
      <c r="AC1017" s="28"/>
    </row>
    <row r="1018" spans="1:29">
      <c r="A1018" s="8" t="s">
        <v>6580</v>
      </c>
      <c r="B1018" s="8" t="s">
        <v>3046</v>
      </c>
      <c r="C1018" s="8" t="s">
        <v>233</v>
      </c>
      <c r="D1018" s="185" t="s">
        <v>3047</v>
      </c>
      <c r="E1018" s="188" t="s">
        <v>3048</v>
      </c>
      <c r="F1018" s="8" t="s">
        <v>157</v>
      </c>
      <c r="G1018" s="8" t="s">
        <v>147</v>
      </c>
      <c r="H1018" s="6">
        <v>0</v>
      </c>
      <c r="I1018" s="12">
        <v>14</v>
      </c>
      <c r="J1018" s="20">
        <v>0</v>
      </c>
      <c r="L1018" s="20">
        <v>0</v>
      </c>
      <c r="N1018" s="20">
        <v>323190</v>
      </c>
      <c r="P1018" s="20">
        <v>0</v>
      </c>
      <c r="R1018" s="20">
        <v>0</v>
      </c>
      <c r="T1018" s="20">
        <v>7652</v>
      </c>
      <c r="V1018" s="29">
        <v>330842</v>
      </c>
      <c r="X1018" s="8" t="str">
        <f t="shared" si="15"/>
        <v>No</v>
      </c>
      <c r="Z1018" s="21"/>
      <c r="AC1018" s="28"/>
    </row>
    <row r="1019" spans="1:29">
      <c r="A1019" s="8" t="s">
        <v>1311</v>
      </c>
      <c r="B1019" s="8" t="s">
        <v>1312</v>
      </c>
      <c r="C1019" s="8" t="s">
        <v>141</v>
      </c>
      <c r="D1019" s="185" t="s">
        <v>1313</v>
      </c>
      <c r="E1019" s="188" t="s">
        <v>1314</v>
      </c>
      <c r="F1019" s="8" t="s">
        <v>83</v>
      </c>
      <c r="G1019" s="8" t="s">
        <v>147</v>
      </c>
      <c r="H1019" s="6">
        <v>0</v>
      </c>
      <c r="I1019" s="12">
        <v>14</v>
      </c>
      <c r="J1019" s="20">
        <v>0</v>
      </c>
      <c r="L1019" s="20">
        <v>0</v>
      </c>
      <c r="N1019" s="20">
        <v>348612</v>
      </c>
      <c r="P1019" s="20">
        <v>0</v>
      </c>
      <c r="R1019" s="20">
        <v>0</v>
      </c>
      <c r="T1019" s="20">
        <v>0</v>
      </c>
      <c r="V1019" s="29">
        <v>348612</v>
      </c>
      <c r="X1019" s="8" t="str">
        <f t="shared" si="15"/>
        <v>No</v>
      </c>
      <c r="Z1019" s="21"/>
      <c r="AC1019" s="28"/>
    </row>
    <row r="1020" spans="1:29">
      <c r="A1020" s="8" t="s">
        <v>4094</v>
      </c>
      <c r="B1020" s="8" t="s">
        <v>4095</v>
      </c>
      <c r="C1020" s="8" t="s">
        <v>171</v>
      </c>
      <c r="E1020" s="188">
        <v>44929</v>
      </c>
      <c r="F1020" s="8" t="s">
        <v>83</v>
      </c>
      <c r="G1020" s="8" t="s">
        <v>84</v>
      </c>
      <c r="H1020" s="6">
        <v>5502379</v>
      </c>
      <c r="I1020" s="12">
        <v>14</v>
      </c>
      <c r="J1020" s="20">
        <v>0</v>
      </c>
      <c r="L1020" s="20">
        <v>0</v>
      </c>
      <c r="N1020" s="20">
        <v>0</v>
      </c>
      <c r="P1020" s="20">
        <v>248340</v>
      </c>
      <c r="R1020" s="20">
        <v>0</v>
      </c>
      <c r="T1020" s="20">
        <v>0</v>
      </c>
      <c r="V1020" s="29">
        <v>248340</v>
      </c>
      <c r="X1020" s="8" t="str">
        <f t="shared" si="15"/>
        <v>No</v>
      </c>
      <c r="Z1020" s="21"/>
      <c r="AC1020" s="28"/>
    </row>
    <row r="1021" spans="1:29">
      <c r="A1021" s="8" t="s">
        <v>4822</v>
      </c>
      <c r="B1021" s="8" t="s">
        <v>4823</v>
      </c>
      <c r="C1021" s="8" t="s">
        <v>87</v>
      </c>
      <c r="D1021" s="185" t="s">
        <v>4824</v>
      </c>
      <c r="E1021" s="188" t="s">
        <v>4825</v>
      </c>
      <c r="F1021" s="8" t="s">
        <v>88</v>
      </c>
      <c r="G1021" s="8" t="s">
        <v>147</v>
      </c>
      <c r="H1021" s="6">
        <v>0</v>
      </c>
      <c r="I1021" s="12">
        <v>14</v>
      </c>
      <c r="J1021" s="20">
        <v>0</v>
      </c>
      <c r="L1021" s="20">
        <v>0</v>
      </c>
      <c r="N1021" s="20">
        <v>1408597</v>
      </c>
      <c r="P1021" s="20">
        <v>0</v>
      </c>
      <c r="R1021" s="20">
        <v>0</v>
      </c>
      <c r="T1021" s="20">
        <v>0</v>
      </c>
      <c r="V1021" s="29">
        <v>1408597</v>
      </c>
      <c r="X1021" s="8" t="str">
        <f t="shared" si="15"/>
        <v>No</v>
      </c>
      <c r="Z1021" s="21"/>
      <c r="AC1021" s="28"/>
    </row>
    <row r="1022" spans="1:29">
      <c r="A1022" s="8" t="s">
        <v>4087</v>
      </c>
      <c r="B1022" s="8" t="s">
        <v>551</v>
      </c>
      <c r="C1022" s="8" t="s">
        <v>129</v>
      </c>
      <c r="D1022" s="185">
        <v>4021</v>
      </c>
      <c r="E1022" s="188">
        <v>40021</v>
      </c>
      <c r="F1022" s="8" t="s">
        <v>83</v>
      </c>
      <c r="G1022" s="8" t="s">
        <v>84</v>
      </c>
      <c r="H1022" s="6">
        <v>95779</v>
      </c>
      <c r="I1022" s="12">
        <v>14</v>
      </c>
      <c r="J1022" s="20">
        <v>4271092</v>
      </c>
      <c r="L1022" s="20">
        <v>0</v>
      </c>
      <c r="N1022" s="20">
        <v>0</v>
      </c>
      <c r="P1022" s="20">
        <v>0</v>
      </c>
      <c r="R1022" s="20">
        <v>0</v>
      </c>
      <c r="T1022" s="20">
        <v>0</v>
      </c>
      <c r="V1022" s="29">
        <v>4271092</v>
      </c>
      <c r="X1022" s="8" t="str">
        <f t="shared" si="15"/>
        <v>No</v>
      </c>
      <c r="Z1022" s="21"/>
      <c r="AC1022" s="28"/>
    </row>
    <row r="1023" spans="1:29">
      <c r="A1023" s="8" t="s">
        <v>2841</v>
      </c>
      <c r="B1023" s="8" t="s">
        <v>2842</v>
      </c>
      <c r="C1023" s="8" t="s">
        <v>69</v>
      </c>
      <c r="D1023" s="185" t="s">
        <v>2843</v>
      </c>
      <c r="E1023" s="188">
        <v>88140</v>
      </c>
      <c r="F1023" s="8" t="s">
        <v>36</v>
      </c>
      <c r="G1023" s="8" t="s">
        <v>5756</v>
      </c>
      <c r="H1023" s="6">
        <v>0</v>
      </c>
      <c r="I1023" s="12">
        <v>14</v>
      </c>
      <c r="J1023" s="20">
        <v>393</v>
      </c>
      <c r="L1023" s="20">
        <v>0</v>
      </c>
      <c r="N1023" s="20">
        <v>711823</v>
      </c>
      <c r="P1023" s="20">
        <v>0</v>
      </c>
      <c r="R1023" s="20">
        <v>0</v>
      </c>
      <c r="T1023" s="20">
        <v>2317</v>
      </c>
      <c r="V1023" s="29">
        <v>714533</v>
      </c>
      <c r="X1023" s="8" t="str">
        <f t="shared" si="15"/>
        <v>No</v>
      </c>
      <c r="Z1023" s="21"/>
      <c r="AC1023" s="28"/>
    </row>
    <row r="1024" spans="1:29">
      <c r="A1024" s="8" t="s">
        <v>1805</v>
      </c>
      <c r="B1024" s="8" t="s">
        <v>1806</v>
      </c>
      <c r="C1024" s="8" t="s">
        <v>168</v>
      </c>
      <c r="D1024" s="185">
        <v>59</v>
      </c>
      <c r="E1024" s="188">
        <v>59</v>
      </c>
      <c r="F1024" s="8" t="s">
        <v>83</v>
      </c>
      <c r="G1024" s="8" t="s">
        <v>5756</v>
      </c>
      <c r="H1024" s="6">
        <v>50520</v>
      </c>
      <c r="I1024" s="12">
        <v>14</v>
      </c>
      <c r="J1024" s="20">
        <v>908100</v>
      </c>
      <c r="L1024" s="20">
        <v>0</v>
      </c>
      <c r="N1024" s="20">
        <v>79000</v>
      </c>
      <c r="P1024" s="20">
        <v>140000</v>
      </c>
      <c r="R1024" s="20">
        <v>0</v>
      </c>
      <c r="T1024" s="20">
        <v>0</v>
      </c>
      <c r="V1024" s="29">
        <v>1127100</v>
      </c>
      <c r="X1024" s="8" t="str">
        <f t="shared" si="15"/>
        <v>No</v>
      </c>
      <c r="Z1024" s="21"/>
      <c r="AC1024" s="28"/>
    </row>
    <row r="1025" spans="1:29">
      <c r="A1025" s="8" t="s">
        <v>1546</v>
      </c>
      <c r="B1025" s="8" t="s">
        <v>1547</v>
      </c>
      <c r="C1025" s="8" t="s">
        <v>178</v>
      </c>
      <c r="D1025" s="185" t="s">
        <v>1548</v>
      </c>
      <c r="E1025" s="188" t="s">
        <v>1549</v>
      </c>
      <c r="F1025" s="8" t="s">
        <v>88</v>
      </c>
      <c r="G1025" s="8" t="s">
        <v>147</v>
      </c>
      <c r="H1025" s="6">
        <v>0</v>
      </c>
      <c r="I1025" s="12">
        <v>14</v>
      </c>
      <c r="J1025" s="20">
        <v>0</v>
      </c>
      <c r="L1025" s="20">
        <v>11930</v>
      </c>
      <c r="N1025" s="20">
        <v>760359</v>
      </c>
      <c r="P1025" s="20">
        <v>0</v>
      </c>
      <c r="R1025" s="20">
        <v>0</v>
      </c>
      <c r="T1025" s="20">
        <v>0</v>
      </c>
      <c r="V1025" s="29">
        <v>772289</v>
      </c>
      <c r="X1025" s="8" t="str">
        <f t="shared" si="15"/>
        <v>No</v>
      </c>
      <c r="Z1025" s="21"/>
      <c r="AC1025" s="28"/>
    </row>
    <row r="1026" spans="1:29">
      <c r="A1026" s="8" t="s">
        <v>3247</v>
      </c>
      <c r="B1026" s="8" t="s">
        <v>6440</v>
      </c>
      <c r="C1026" s="8" t="s">
        <v>555</v>
      </c>
      <c r="D1026" s="185" t="s">
        <v>3248</v>
      </c>
      <c r="E1026" s="188" t="s">
        <v>3249</v>
      </c>
      <c r="F1026" s="8" t="s">
        <v>83</v>
      </c>
      <c r="G1026" s="8" t="s">
        <v>147</v>
      </c>
      <c r="H1026" s="6">
        <v>0</v>
      </c>
      <c r="I1026" s="12">
        <v>14</v>
      </c>
      <c r="J1026" s="20">
        <v>0</v>
      </c>
      <c r="L1026" s="20">
        <v>0</v>
      </c>
      <c r="N1026" s="20">
        <v>167302</v>
      </c>
      <c r="P1026" s="20">
        <v>0</v>
      </c>
      <c r="R1026" s="20">
        <v>0</v>
      </c>
      <c r="T1026" s="20">
        <v>0</v>
      </c>
      <c r="V1026" s="29">
        <v>167302</v>
      </c>
      <c r="X1026" s="8" t="str">
        <f t="shared" si="15"/>
        <v>No</v>
      </c>
      <c r="Z1026" s="21"/>
      <c r="AC1026" s="28"/>
    </row>
    <row r="1027" spans="1:29">
      <c r="A1027" s="8" t="s">
        <v>509</v>
      </c>
      <c r="B1027" s="8" t="s">
        <v>510</v>
      </c>
      <c r="C1027" s="8" t="s">
        <v>58</v>
      </c>
      <c r="D1027" s="185">
        <v>5202</v>
      </c>
      <c r="E1027" s="188">
        <v>50202</v>
      </c>
      <c r="F1027" s="8" t="s">
        <v>83</v>
      </c>
      <c r="G1027" s="8" t="s">
        <v>5756</v>
      </c>
      <c r="H1027" s="6">
        <v>68444</v>
      </c>
      <c r="I1027" s="12">
        <v>14</v>
      </c>
      <c r="J1027" s="20">
        <v>388463</v>
      </c>
      <c r="L1027" s="20">
        <v>0</v>
      </c>
      <c r="N1027" s="20">
        <v>0</v>
      </c>
      <c r="P1027" s="20">
        <v>0</v>
      </c>
      <c r="R1027" s="20">
        <v>0</v>
      </c>
      <c r="T1027" s="20">
        <v>0</v>
      </c>
      <c r="V1027" s="29">
        <v>388463</v>
      </c>
      <c r="X1027" s="8" t="str">
        <f t="shared" ref="X1027:X1090" si="16">IF(W1027&amp;U1027&amp;S1027&amp;Q1027&amp;O1027&amp;M1027&amp;K1027&lt;&gt;"","Yes","No")</f>
        <v>No</v>
      </c>
      <c r="Z1027" s="21"/>
      <c r="AC1027" s="28"/>
    </row>
    <row r="1028" spans="1:29">
      <c r="A1028" s="8" t="s">
        <v>1058</v>
      </c>
      <c r="B1028" s="8" t="s">
        <v>1059</v>
      </c>
      <c r="C1028" s="8" t="s">
        <v>91</v>
      </c>
      <c r="D1028" s="185">
        <v>9214</v>
      </c>
      <c r="E1028" s="188">
        <v>90214</v>
      </c>
      <c r="F1028" s="8" t="s">
        <v>83</v>
      </c>
      <c r="G1028" s="8" t="s">
        <v>84</v>
      </c>
      <c r="H1028" s="6">
        <v>12150996</v>
      </c>
      <c r="I1028" s="12">
        <v>14</v>
      </c>
      <c r="J1028" s="20">
        <v>0</v>
      </c>
      <c r="L1028" s="20">
        <v>0</v>
      </c>
      <c r="N1028" s="20">
        <v>0</v>
      </c>
      <c r="P1028" s="20">
        <v>0</v>
      </c>
      <c r="R1028" s="20">
        <v>0</v>
      </c>
      <c r="T1028" s="20">
        <v>0</v>
      </c>
      <c r="V1028" s="29">
        <v>0</v>
      </c>
      <c r="X1028" s="8" t="str">
        <f t="shared" si="16"/>
        <v>No</v>
      </c>
      <c r="Z1028" s="21"/>
      <c r="AC1028" s="28"/>
    </row>
    <row r="1029" spans="1:29">
      <c r="A1029" s="8" t="s">
        <v>3662</v>
      </c>
      <c r="B1029" s="8" t="s">
        <v>3663</v>
      </c>
      <c r="C1029" s="8" t="s">
        <v>235</v>
      </c>
      <c r="D1029" s="185">
        <v>4209</v>
      </c>
      <c r="E1029" s="188">
        <v>40209</v>
      </c>
      <c r="F1029" s="8" t="s">
        <v>83</v>
      </c>
      <c r="G1029" s="8" t="s">
        <v>5756</v>
      </c>
      <c r="H1029" s="6">
        <v>310282</v>
      </c>
      <c r="I1029" s="12">
        <v>14</v>
      </c>
      <c r="J1029" s="20">
        <v>0</v>
      </c>
      <c r="L1029" s="20">
        <v>0</v>
      </c>
      <c r="N1029" s="20">
        <v>279813</v>
      </c>
      <c r="P1029" s="20">
        <v>0</v>
      </c>
      <c r="R1029" s="20">
        <v>0</v>
      </c>
      <c r="T1029" s="20">
        <v>0</v>
      </c>
      <c r="V1029" s="29">
        <v>279813</v>
      </c>
      <c r="X1029" s="8" t="str">
        <f t="shared" si="16"/>
        <v>No</v>
      </c>
      <c r="Z1029" s="21"/>
      <c r="AC1029" s="28"/>
    </row>
    <row r="1030" spans="1:29">
      <c r="A1030" s="8" t="s">
        <v>4891</v>
      </c>
      <c r="B1030" s="8" t="s">
        <v>4122</v>
      </c>
      <c r="C1030" s="8" t="s">
        <v>87</v>
      </c>
      <c r="D1030" s="185" t="s">
        <v>4892</v>
      </c>
      <c r="E1030" s="188" t="s">
        <v>4893</v>
      </c>
      <c r="F1030" s="8" t="s">
        <v>157</v>
      </c>
      <c r="G1030" s="8" t="s">
        <v>147</v>
      </c>
      <c r="H1030" s="6">
        <v>0</v>
      </c>
      <c r="I1030" s="12">
        <v>14</v>
      </c>
      <c r="J1030" s="20">
        <v>0</v>
      </c>
      <c r="L1030" s="20">
        <v>0</v>
      </c>
      <c r="N1030" s="20">
        <v>835096</v>
      </c>
      <c r="P1030" s="20">
        <v>383857</v>
      </c>
      <c r="R1030" s="20">
        <v>0</v>
      </c>
      <c r="T1030" s="20">
        <v>0</v>
      </c>
      <c r="V1030" s="29">
        <v>1218953</v>
      </c>
      <c r="X1030" s="8" t="str">
        <f t="shared" si="16"/>
        <v>No</v>
      </c>
      <c r="Z1030" s="21"/>
      <c r="AC1030" s="28"/>
    </row>
    <row r="1031" spans="1:29">
      <c r="A1031" s="8" t="s">
        <v>2361</v>
      </c>
      <c r="B1031" s="8" t="s">
        <v>2362</v>
      </c>
      <c r="C1031" s="8" t="s">
        <v>91</v>
      </c>
      <c r="D1031" s="185">
        <v>9043</v>
      </c>
      <c r="E1031" s="188">
        <v>90043</v>
      </c>
      <c r="F1031" s="8" t="s">
        <v>83</v>
      </c>
      <c r="G1031" s="8" t="s">
        <v>84</v>
      </c>
      <c r="H1031" s="6">
        <v>12150996</v>
      </c>
      <c r="I1031" s="12">
        <v>14</v>
      </c>
      <c r="J1031" s="20">
        <v>321010</v>
      </c>
      <c r="L1031" s="20">
        <v>0</v>
      </c>
      <c r="N1031" s="20">
        <v>0</v>
      </c>
      <c r="P1031" s="20">
        <v>0</v>
      </c>
      <c r="R1031" s="20">
        <v>0</v>
      </c>
      <c r="T1031" s="20">
        <v>0</v>
      </c>
      <c r="V1031" s="29">
        <v>321010</v>
      </c>
      <c r="X1031" s="8" t="str">
        <f t="shared" si="16"/>
        <v>No</v>
      </c>
      <c r="Z1031" s="21"/>
      <c r="AC1031" s="28"/>
    </row>
    <row r="1032" spans="1:29">
      <c r="A1032" s="8" t="s">
        <v>3612</v>
      </c>
      <c r="B1032" s="8" t="s">
        <v>626</v>
      </c>
      <c r="C1032" s="8" t="s">
        <v>109</v>
      </c>
      <c r="D1032" s="185" t="s">
        <v>3613</v>
      </c>
      <c r="E1032" s="188" t="s">
        <v>3614</v>
      </c>
      <c r="F1032" s="8" t="s">
        <v>157</v>
      </c>
      <c r="G1032" s="8" t="s">
        <v>147</v>
      </c>
      <c r="H1032" s="6">
        <v>0</v>
      </c>
      <c r="I1032" s="12">
        <v>14</v>
      </c>
      <c r="J1032" s="20">
        <v>0</v>
      </c>
      <c r="L1032" s="20">
        <v>124425</v>
      </c>
      <c r="N1032" s="20">
        <v>302420</v>
      </c>
      <c r="P1032" s="20">
        <v>24000</v>
      </c>
      <c r="R1032" s="20">
        <v>0</v>
      </c>
      <c r="T1032" s="20">
        <v>0</v>
      </c>
      <c r="V1032" s="29">
        <v>450845</v>
      </c>
      <c r="X1032" s="8" t="str">
        <f t="shared" si="16"/>
        <v>No</v>
      </c>
      <c r="Z1032" s="21"/>
      <c r="AC1032" s="28"/>
    </row>
    <row r="1033" spans="1:29">
      <c r="A1033" s="8" t="s">
        <v>2917</v>
      </c>
      <c r="B1033" s="8" t="s">
        <v>2918</v>
      </c>
      <c r="C1033" s="8" t="s">
        <v>124</v>
      </c>
      <c r="D1033" s="185" t="s">
        <v>2919</v>
      </c>
      <c r="E1033" s="188" t="s">
        <v>2920</v>
      </c>
      <c r="F1033" s="8" t="s">
        <v>83</v>
      </c>
      <c r="G1033" s="8" t="s">
        <v>147</v>
      </c>
      <c r="H1033" s="6">
        <v>0</v>
      </c>
      <c r="I1033" s="12">
        <v>14</v>
      </c>
      <c r="J1033" s="20">
        <v>0</v>
      </c>
      <c r="L1033" s="20">
        <v>0</v>
      </c>
      <c r="N1033" s="20">
        <v>315216</v>
      </c>
      <c r="P1033" s="20">
        <v>0</v>
      </c>
      <c r="R1033" s="20">
        <v>0</v>
      </c>
      <c r="T1033" s="20">
        <v>155217</v>
      </c>
      <c r="V1033" s="29">
        <v>470433</v>
      </c>
      <c r="X1033" s="8" t="str">
        <f t="shared" si="16"/>
        <v>No</v>
      </c>
      <c r="Z1033" s="21"/>
      <c r="AC1033" s="28"/>
    </row>
    <row r="1034" spans="1:29">
      <c r="A1034" s="8" t="s">
        <v>3521</v>
      </c>
      <c r="B1034" s="8" t="s">
        <v>3509</v>
      </c>
      <c r="C1034" s="8" t="s">
        <v>580</v>
      </c>
      <c r="D1034" s="185" t="s">
        <v>3522</v>
      </c>
      <c r="E1034" s="188" t="s">
        <v>3523</v>
      </c>
      <c r="F1034" s="8" t="s">
        <v>83</v>
      </c>
      <c r="G1034" s="8" t="s">
        <v>147</v>
      </c>
      <c r="H1034" s="6">
        <v>0</v>
      </c>
      <c r="I1034" s="12">
        <v>14</v>
      </c>
      <c r="J1034" s="20">
        <v>0</v>
      </c>
      <c r="L1034" s="20">
        <v>0</v>
      </c>
      <c r="N1034" s="20">
        <v>545679</v>
      </c>
      <c r="P1034" s="20">
        <v>0</v>
      </c>
      <c r="R1034" s="20">
        <v>0</v>
      </c>
      <c r="T1034" s="20">
        <v>0</v>
      </c>
      <c r="V1034" s="29">
        <v>545679</v>
      </c>
      <c r="X1034" s="8" t="str">
        <f t="shared" si="16"/>
        <v>No</v>
      </c>
      <c r="Z1034" s="21"/>
      <c r="AC1034" s="28"/>
    </row>
    <row r="1035" spans="1:29">
      <c r="A1035" s="8" t="s">
        <v>1204</v>
      </c>
      <c r="B1035" s="8" t="s">
        <v>1205</v>
      </c>
      <c r="C1035" s="8" t="s">
        <v>39</v>
      </c>
      <c r="D1035" s="185">
        <v>9131</v>
      </c>
      <c r="E1035" s="188">
        <v>90131</v>
      </c>
      <c r="F1035" s="8" t="s">
        <v>83</v>
      </c>
      <c r="G1035" s="8" t="s">
        <v>84</v>
      </c>
      <c r="H1035" s="6">
        <v>3629114</v>
      </c>
      <c r="I1035" s="12">
        <v>14</v>
      </c>
      <c r="J1035" s="20">
        <v>1140119</v>
      </c>
      <c r="L1035" s="20">
        <v>164639</v>
      </c>
      <c r="N1035" s="20">
        <v>0</v>
      </c>
      <c r="P1035" s="20">
        <v>0</v>
      </c>
      <c r="R1035" s="20">
        <v>94033</v>
      </c>
      <c r="T1035" s="20">
        <v>0</v>
      </c>
      <c r="V1035" s="29">
        <v>1398791</v>
      </c>
      <c r="X1035" s="8" t="str">
        <f t="shared" si="16"/>
        <v>No</v>
      </c>
      <c r="Z1035" s="21"/>
      <c r="AC1035" s="28"/>
    </row>
    <row r="1036" spans="1:29">
      <c r="A1036" s="8" t="s">
        <v>2488</v>
      </c>
      <c r="B1036" s="8" t="s">
        <v>799</v>
      </c>
      <c r="C1036" s="8" t="s">
        <v>235</v>
      </c>
      <c r="D1036" s="185" t="s">
        <v>4250</v>
      </c>
      <c r="E1036" s="188" t="s">
        <v>4251</v>
      </c>
      <c r="F1036" s="8" t="s">
        <v>83</v>
      </c>
      <c r="G1036" s="8" t="s">
        <v>147</v>
      </c>
      <c r="H1036" s="6">
        <v>0</v>
      </c>
      <c r="I1036" s="12">
        <v>14</v>
      </c>
      <c r="J1036" s="20">
        <v>0</v>
      </c>
      <c r="L1036" s="20">
        <v>0</v>
      </c>
      <c r="N1036" s="20">
        <v>301159</v>
      </c>
      <c r="P1036" s="20">
        <v>0</v>
      </c>
      <c r="R1036" s="20">
        <v>0</v>
      </c>
      <c r="T1036" s="20">
        <v>0</v>
      </c>
      <c r="V1036" s="29">
        <v>301159</v>
      </c>
      <c r="X1036" s="8" t="str">
        <f t="shared" si="16"/>
        <v>No</v>
      </c>
      <c r="Z1036" s="21"/>
      <c r="AC1036" s="28"/>
    </row>
    <row r="1037" spans="1:29">
      <c r="A1037" s="8" t="s">
        <v>4968</v>
      </c>
      <c r="B1037" s="8" t="s">
        <v>4969</v>
      </c>
      <c r="C1037" s="8" t="s">
        <v>91</v>
      </c>
      <c r="D1037" s="185" t="s">
        <v>4970</v>
      </c>
      <c r="E1037" s="188" t="s">
        <v>4971</v>
      </c>
      <c r="F1037" s="8" t="s">
        <v>83</v>
      </c>
      <c r="G1037" s="8" t="s">
        <v>147</v>
      </c>
      <c r="H1037" s="6">
        <v>0</v>
      </c>
      <c r="I1037" s="12">
        <v>14</v>
      </c>
      <c r="J1037" s="20">
        <v>0</v>
      </c>
      <c r="L1037" s="20">
        <v>0</v>
      </c>
      <c r="N1037" s="20">
        <v>293056</v>
      </c>
      <c r="P1037" s="20">
        <v>0</v>
      </c>
      <c r="R1037" s="20">
        <v>0</v>
      </c>
      <c r="T1037" s="20">
        <v>0</v>
      </c>
      <c r="V1037" s="29">
        <v>293056</v>
      </c>
      <c r="X1037" s="8" t="str">
        <f t="shared" si="16"/>
        <v>No</v>
      </c>
      <c r="Z1037" s="21"/>
      <c r="AC1037" s="28"/>
    </row>
    <row r="1038" spans="1:29">
      <c r="A1038" s="8" t="s">
        <v>2302</v>
      </c>
      <c r="B1038" s="8" t="s">
        <v>2303</v>
      </c>
      <c r="C1038" s="8" t="s">
        <v>106</v>
      </c>
      <c r="D1038" s="185" t="s">
        <v>2304</v>
      </c>
      <c r="E1038" s="188" t="s">
        <v>2305</v>
      </c>
      <c r="F1038" s="8" t="s">
        <v>157</v>
      </c>
      <c r="G1038" s="8" t="s">
        <v>147</v>
      </c>
      <c r="H1038" s="6">
        <v>0</v>
      </c>
      <c r="I1038" s="12">
        <v>14</v>
      </c>
      <c r="J1038" s="20">
        <v>38668</v>
      </c>
      <c r="L1038" s="20">
        <v>0</v>
      </c>
      <c r="N1038" s="20">
        <v>165054</v>
      </c>
      <c r="P1038" s="20">
        <v>0</v>
      </c>
      <c r="R1038" s="20">
        <v>0</v>
      </c>
      <c r="T1038" s="20">
        <v>0</v>
      </c>
      <c r="V1038" s="29">
        <v>203722</v>
      </c>
      <c r="X1038" s="8" t="str">
        <f t="shared" si="16"/>
        <v>No</v>
      </c>
      <c r="Z1038" s="21"/>
      <c r="AC1038" s="28"/>
    </row>
    <row r="1039" spans="1:29">
      <c r="A1039" s="8" t="s">
        <v>1123</v>
      </c>
      <c r="B1039" s="8" t="s">
        <v>1124</v>
      </c>
      <c r="C1039" s="8" t="s">
        <v>238</v>
      </c>
      <c r="D1039" s="185" t="s">
        <v>1125</v>
      </c>
      <c r="E1039" s="188" t="s">
        <v>1126</v>
      </c>
      <c r="F1039" s="8" t="s">
        <v>83</v>
      </c>
      <c r="G1039" s="8" t="s">
        <v>147</v>
      </c>
      <c r="H1039" s="6">
        <v>0</v>
      </c>
      <c r="I1039" s="12">
        <v>14</v>
      </c>
      <c r="J1039" s="20">
        <v>0</v>
      </c>
      <c r="L1039" s="20">
        <v>0</v>
      </c>
      <c r="N1039" s="20">
        <v>581760</v>
      </c>
      <c r="P1039" s="20">
        <v>0</v>
      </c>
      <c r="R1039" s="20">
        <v>0</v>
      </c>
      <c r="T1039" s="20">
        <v>24663</v>
      </c>
      <c r="V1039" s="29">
        <v>606423</v>
      </c>
      <c r="X1039" s="8" t="str">
        <f t="shared" si="16"/>
        <v>No</v>
      </c>
      <c r="Z1039" s="21"/>
      <c r="AC1039" s="28"/>
    </row>
    <row r="1040" spans="1:29">
      <c r="A1040" s="8" t="s">
        <v>3339</v>
      </c>
      <c r="B1040" s="8" t="s">
        <v>1187</v>
      </c>
      <c r="C1040" s="8" t="s">
        <v>235</v>
      </c>
      <c r="D1040" s="185" t="s">
        <v>4311</v>
      </c>
      <c r="E1040" s="188" t="s">
        <v>4312</v>
      </c>
      <c r="F1040" s="8" t="s">
        <v>83</v>
      </c>
      <c r="G1040" s="8" t="s">
        <v>147</v>
      </c>
      <c r="H1040" s="6">
        <v>0</v>
      </c>
      <c r="I1040" s="12">
        <v>14</v>
      </c>
      <c r="J1040" s="20">
        <v>0</v>
      </c>
      <c r="L1040" s="20">
        <v>0</v>
      </c>
      <c r="N1040" s="20">
        <v>180468</v>
      </c>
      <c r="P1040" s="20">
        <v>43066</v>
      </c>
      <c r="R1040" s="20">
        <v>0</v>
      </c>
      <c r="T1040" s="20">
        <v>0</v>
      </c>
      <c r="V1040" s="29">
        <v>223534</v>
      </c>
      <c r="X1040" s="8" t="str">
        <f t="shared" si="16"/>
        <v>No</v>
      </c>
      <c r="Z1040" s="21"/>
      <c r="AC1040" s="28"/>
    </row>
    <row r="1041" spans="1:29">
      <c r="A1041" s="8" t="s">
        <v>574</v>
      </c>
      <c r="B1041" s="8" t="s">
        <v>575</v>
      </c>
      <c r="C1041" s="8" t="s">
        <v>120</v>
      </c>
      <c r="D1041" s="185">
        <v>6099</v>
      </c>
      <c r="E1041" s="188">
        <v>60099</v>
      </c>
      <c r="F1041" s="8" t="s">
        <v>83</v>
      </c>
      <c r="G1041" s="8" t="s">
        <v>5756</v>
      </c>
      <c r="H1041" s="6">
        <v>728825</v>
      </c>
      <c r="I1041" s="12">
        <v>14</v>
      </c>
      <c r="J1041" s="20">
        <v>1167355</v>
      </c>
      <c r="L1041" s="20">
        <v>0</v>
      </c>
      <c r="N1041" s="20">
        <v>0</v>
      </c>
      <c r="P1041" s="20">
        <v>54871</v>
      </c>
      <c r="R1041" s="20">
        <v>0</v>
      </c>
      <c r="T1041" s="20">
        <v>0</v>
      </c>
      <c r="V1041" s="29">
        <v>1222226</v>
      </c>
      <c r="X1041" s="8" t="str">
        <f t="shared" si="16"/>
        <v>No</v>
      </c>
      <c r="Z1041" s="21"/>
      <c r="AC1041" s="28"/>
    </row>
    <row r="1042" spans="1:29">
      <c r="A1042" s="8" t="s">
        <v>6579</v>
      </c>
      <c r="B1042" s="8" t="s">
        <v>2789</v>
      </c>
      <c r="C1042" s="8" t="s">
        <v>210</v>
      </c>
      <c r="D1042" s="185" t="s">
        <v>2790</v>
      </c>
      <c r="E1042" s="188" t="s">
        <v>2791</v>
      </c>
      <c r="F1042" s="8" t="s">
        <v>157</v>
      </c>
      <c r="G1042" s="8" t="s">
        <v>147</v>
      </c>
      <c r="H1042" s="6">
        <v>0</v>
      </c>
      <c r="I1042" s="12">
        <v>14</v>
      </c>
      <c r="J1042" s="20">
        <v>0</v>
      </c>
      <c r="L1042" s="20">
        <v>0</v>
      </c>
      <c r="N1042" s="20">
        <v>498827</v>
      </c>
      <c r="P1042" s="20">
        <v>79272</v>
      </c>
      <c r="R1042" s="20">
        <v>0</v>
      </c>
      <c r="T1042" s="20">
        <v>0</v>
      </c>
      <c r="V1042" s="29">
        <v>578099</v>
      </c>
      <c r="X1042" s="8" t="str">
        <f t="shared" si="16"/>
        <v>No</v>
      </c>
      <c r="Z1042" s="21"/>
      <c r="AC1042" s="28"/>
    </row>
    <row r="1043" spans="1:29">
      <c r="A1043" s="8" t="s">
        <v>2446</v>
      </c>
      <c r="B1043" s="8" t="s">
        <v>2447</v>
      </c>
      <c r="C1043" s="8" t="s">
        <v>46</v>
      </c>
      <c r="D1043" s="185" t="s">
        <v>2448</v>
      </c>
      <c r="E1043" s="188" t="s">
        <v>2449</v>
      </c>
      <c r="F1043" s="8" t="s">
        <v>88</v>
      </c>
      <c r="G1043" s="8" t="s">
        <v>147</v>
      </c>
      <c r="H1043" s="6">
        <v>0</v>
      </c>
      <c r="I1043" s="12">
        <v>14</v>
      </c>
      <c r="J1043" s="20">
        <v>0</v>
      </c>
      <c r="L1043" s="20">
        <v>0</v>
      </c>
      <c r="N1043" s="20">
        <v>104263</v>
      </c>
      <c r="P1043" s="20">
        <v>0</v>
      </c>
      <c r="R1043" s="20">
        <v>0</v>
      </c>
      <c r="T1043" s="20">
        <v>0</v>
      </c>
      <c r="V1043" s="29">
        <v>104263</v>
      </c>
      <c r="X1043" s="8" t="str">
        <f t="shared" si="16"/>
        <v>No</v>
      </c>
      <c r="Z1043" s="21"/>
      <c r="AC1043" s="28"/>
    </row>
    <row r="1044" spans="1:29">
      <c r="A1044" s="8" t="s">
        <v>1414</v>
      </c>
      <c r="B1044" s="8" t="s">
        <v>1415</v>
      </c>
      <c r="C1044" s="8" t="s">
        <v>150</v>
      </c>
      <c r="D1044" s="185" t="s">
        <v>1416</v>
      </c>
      <c r="E1044" s="188" t="s">
        <v>1417</v>
      </c>
      <c r="F1044" s="8" t="s">
        <v>83</v>
      </c>
      <c r="G1044" s="8" t="s">
        <v>147</v>
      </c>
      <c r="H1044" s="6">
        <v>0</v>
      </c>
      <c r="I1044" s="12">
        <v>14</v>
      </c>
      <c r="J1044" s="20">
        <v>0</v>
      </c>
      <c r="L1044" s="20">
        <v>0</v>
      </c>
      <c r="N1044" s="20">
        <v>140699</v>
      </c>
      <c r="P1044" s="20">
        <v>0</v>
      </c>
      <c r="R1044" s="20">
        <v>0</v>
      </c>
      <c r="T1044" s="20">
        <v>0</v>
      </c>
      <c r="V1044" s="29">
        <v>140699</v>
      </c>
      <c r="X1044" s="8" t="str">
        <f t="shared" si="16"/>
        <v>No</v>
      </c>
      <c r="Z1044" s="21"/>
      <c r="AC1044" s="28"/>
    </row>
    <row r="1045" spans="1:29">
      <c r="A1045" s="8" t="s">
        <v>3702</v>
      </c>
      <c r="B1045" s="8" t="s">
        <v>1951</v>
      </c>
      <c r="C1045" s="8" t="s">
        <v>129</v>
      </c>
      <c r="D1045" s="185">
        <v>4161</v>
      </c>
      <c r="E1045" s="188">
        <v>40161</v>
      </c>
      <c r="F1045" s="8" t="s">
        <v>83</v>
      </c>
      <c r="G1045" s="8" t="s">
        <v>5756</v>
      </c>
      <c r="H1045" s="6">
        <v>4515419</v>
      </c>
      <c r="I1045" s="12">
        <v>14</v>
      </c>
      <c r="J1045" s="20">
        <v>166295</v>
      </c>
      <c r="L1045" s="20">
        <v>0</v>
      </c>
      <c r="N1045" s="20">
        <v>312680</v>
      </c>
      <c r="P1045" s="20">
        <v>34661</v>
      </c>
      <c r="R1045" s="20">
        <v>0</v>
      </c>
      <c r="T1045" s="20">
        <v>0</v>
      </c>
      <c r="V1045" s="29">
        <v>513636</v>
      </c>
      <c r="X1045" s="8" t="str">
        <f t="shared" si="16"/>
        <v>No</v>
      </c>
      <c r="Z1045" s="21"/>
      <c r="AC1045" s="28"/>
    </row>
    <row r="1046" spans="1:29">
      <c r="A1046" s="8" t="s">
        <v>1671</v>
      </c>
      <c r="B1046" s="8" t="s">
        <v>1672</v>
      </c>
      <c r="C1046" s="8" t="s">
        <v>178</v>
      </c>
      <c r="D1046" s="185" t="s">
        <v>1673</v>
      </c>
      <c r="E1046" s="188" t="s">
        <v>1674</v>
      </c>
      <c r="F1046" s="8" t="s">
        <v>83</v>
      </c>
      <c r="G1046" s="8" t="s">
        <v>147</v>
      </c>
      <c r="H1046" s="6">
        <v>0</v>
      </c>
      <c r="I1046" s="12">
        <v>14</v>
      </c>
      <c r="J1046" s="20">
        <v>0</v>
      </c>
      <c r="L1046" s="20">
        <v>0</v>
      </c>
      <c r="N1046" s="20">
        <v>281943</v>
      </c>
      <c r="P1046" s="20">
        <v>0</v>
      </c>
      <c r="R1046" s="20">
        <v>0</v>
      </c>
      <c r="T1046" s="20">
        <v>0</v>
      </c>
      <c r="V1046" s="29">
        <v>281943</v>
      </c>
      <c r="X1046" s="8" t="str">
        <f t="shared" si="16"/>
        <v>No</v>
      </c>
      <c r="Z1046" s="21"/>
      <c r="AC1046" s="28"/>
    </row>
    <row r="1047" spans="1:29">
      <c r="A1047" s="8" t="s">
        <v>5949</v>
      </c>
      <c r="B1047" s="8" t="s">
        <v>4642</v>
      </c>
      <c r="C1047" s="8" t="s">
        <v>42</v>
      </c>
      <c r="D1047" s="185" t="s">
        <v>4643</v>
      </c>
      <c r="E1047" s="188" t="s">
        <v>4644</v>
      </c>
      <c r="F1047" s="8" t="s">
        <v>83</v>
      </c>
      <c r="G1047" s="8" t="s">
        <v>147</v>
      </c>
      <c r="H1047" s="6">
        <v>0</v>
      </c>
      <c r="I1047" s="12">
        <v>14</v>
      </c>
      <c r="J1047" s="20">
        <v>0</v>
      </c>
      <c r="L1047" s="20">
        <v>0</v>
      </c>
      <c r="N1047" s="20">
        <v>172500</v>
      </c>
      <c r="P1047" s="20">
        <v>0</v>
      </c>
      <c r="R1047" s="20">
        <v>0</v>
      </c>
      <c r="T1047" s="20">
        <v>0</v>
      </c>
      <c r="V1047" s="29">
        <v>172500</v>
      </c>
      <c r="X1047" s="8" t="str">
        <f t="shared" si="16"/>
        <v>No</v>
      </c>
      <c r="Z1047" s="21"/>
      <c r="AC1047" s="28"/>
    </row>
    <row r="1048" spans="1:29">
      <c r="A1048" s="8" t="s">
        <v>1192</v>
      </c>
      <c r="B1048" s="8" t="s">
        <v>1193</v>
      </c>
      <c r="C1048" s="8" t="s">
        <v>238</v>
      </c>
      <c r="D1048" s="185">
        <v>1107</v>
      </c>
      <c r="E1048" s="188">
        <v>10107</v>
      </c>
      <c r="F1048" s="8" t="s">
        <v>88</v>
      </c>
      <c r="G1048" s="8" t="s">
        <v>84</v>
      </c>
      <c r="H1048" s="6">
        <v>923311</v>
      </c>
      <c r="I1048" s="12">
        <v>13</v>
      </c>
      <c r="J1048" s="20">
        <v>146844</v>
      </c>
      <c r="L1048" s="20">
        <v>0</v>
      </c>
      <c r="N1048" s="20">
        <v>0</v>
      </c>
      <c r="P1048" s="20">
        <v>0</v>
      </c>
      <c r="R1048" s="20">
        <v>0</v>
      </c>
      <c r="T1048" s="20">
        <v>0</v>
      </c>
      <c r="V1048" s="29">
        <v>146844</v>
      </c>
      <c r="X1048" s="8" t="str">
        <f t="shared" si="16"/>
        <v>No</v>
      </c>
      <c r="Z1048" s="21"/>
      <c r="AC1048" s="28"/>
    </row>
    <row r="1049" spans="1:29">
      <c r="A1049" s="8" t="s">
        <v>6190</v>
      </c>
      <c r="B1049" s="8" t="s">
        <v>6170</v>
      </c>
      <c r="C1049" s="8" t="s">
        <v>91</v>
      </c>
      <c r="E1049" s="188">
        <v>90271</v>
      </c>
      <c r="F1049" s="8" t="s">
        <v>83</v>
      </c>
      <c r="G1049" s="8" t="s">
        <v>5756</v>
      </c>
      <c r="H1049" s="6">
        <v>12150996</v>
      </c>
      <c r="I1049" s="12">
        <v>13</v>
      </c>
      <c r="J1049" s="20">
        <v>2327841</v>
      </c>
      <c r="L1049" s="20">
        <v>0</v>
      </c>
      <c r="N1049" s="20">
        <v>0</v>
      </c>
      <c r="P1049" s="20">
        <v>0</v>
      </c>
      <c r="R1049" s="20">
        <v>0</v>
      </c>
      <c r="T1049" s="20">
        <v>0</v>
      </c>
      <c r="V1049" s="29">
        <v>2327841</v>
      </c>
      <c r="X1049" s="8" t="str">
        <f t="shared" si="16"/>
        <v>No</v>
      </c>
      <c r="Z1049" s="21"/>
      <c r="AC1049" s="28"/>
    </row>
    <row r="1050" spans="1:29">
      <c r="A1050" s="8" t="s">
        <v>5202</v>
      </c>
      <c r="B1050" s="8" t="s">
        <v>5203</v>
      </c>
      <c r="C1050" s="8" t="s">
        <v>168</v>
      </c>
      <c r="D1050" s="185" t="s">
        <v>5204</v>
      </c>
      <c r="E1050" s="188" t="s">
        <v>5205</v>
      </c>
      <c r="F1050" s="8" t="s">
        <v>88</v>
      </c>
      <c r="G1050" s="8" t="s">
        <v>147</v>
      </c>
      <c r="H1050" s="6">
        <v>0</v>
      </c>
      <c r="I1050" s="12">
        <v>13</v>
      </c>
      <c r="J1050" s="20">
        <v>0</v>
      </c>
      <c r="L1050" s="20">
        <v>0</v>
      </c>
      <c r="N1050" s="20">
        <v>181676</v>
      </c>
      <c r="P1050" s="20">
        <v>315480</v>
      </c>
      <c r="R1050" s="20">
        <v>0</v>
      </c>
      <c r="T1050" s="20">
        <v>0</v>
      </c>
      <c r="V1050" s="29">
        <v>497156</v>
      </c>
      <c r="X1050" s="8" t="str">
        <f t="shared" si="16"/>
        <v>No</v>
      </c>
      <c r="Z1050" s="21"/>
      <c r="AC1050" s="28"/>
    </row>
    <row r="1051" spans="1:29">
      <c r="A1051" s="8" t="s">
        <v>4256</v>
      </c>
      <c r="B1051" s="8" t="s">
        <v>1932</v>
      </c>
      <c r="C1051" s="8" t="s">
        <v>235</v>
      </c>
      <c r="D1051" s="185" t="s">
        <v>4257</v>
      </c>
      <c r="E1051" s="188" t="s">
        <v>4258</v>
      </c>
      <c r="F1051" s="8" t="s">
        <v>83</v>
      </c>
      <c r="G1051" s="8" t="s">
        <v>147</v>
      </c>
      <c r="H1051" s="6">
        <v>0</v>
      </c>
      <c r="I1051" s="12">
        <v>13</v>
      </c>
      <c r="J1051" s="20">
        <v>0</v>
      </c>
      <c r="L1051" s="20">
        <v>0</v>
      </c>
      <c r="N1051" s="20">
        <v>221193</v>
      </c>
      <c r="P1051" s="20">
        <v>79679</v>
      </c>
      <c r="R1051" s="20">
        <v>0</v>
      </c>
      <c r="T1051" s="20">
        <v>0</v>
      </c>
      <c r="V1051" s="29">
        <v>300872</v>
      </c>
      <c r="X1051" s="8" t="str">
        <f t="shared" si="16"/>
        <v>No</v>
      </c>
      <c r="Z1051" s="21"/>
      <c r="AC1051" s="28"/>
    </row>
    <row r="1052" spans="1:29">
      <c r="A1052" s="8" t="s">
        <v>546</v>
      </c>
      <c r="B1052" s="8" t="s">
        <v>547</v>
      </c>
      <c r="C1052" s="8" t="s">
        <v>50</v>
      </c>
      <c r="D1052" s="185">
        <v>4049</v>
      </c>
      <c r="E1052" s="188">
        <v>40049</v>
      </c>
      <c r="F1052" s="8" t="s">
        <v>83</v>
      </c>
      <c r="G1052" s="8" t="s">
        <v>5756</v>
      </c>
      <c r="H1052" s="6">
        <v>64172</v>
      </c>
      <c r="I1052" s="12">
        <v>13</v>
      </c>
      <c r="J1052" s="20">
        <v>435638</v>
      </c>
      <c r="L1052" s="20">
        <v>0</v>
      </c>
      <c r="N1052" s="20">
        <v>0</v>
      </c>
      <c r="P1052" s="20">
        <v>0</v>
      </c>
      <c r="R1052" s="20">
        <v>0</v>
      </c>
      <c r="T1052" s="20">
        <v>0</v>
      </c>
      <c r="V1052" s="29">
        <v>435638</v>
      </c>
      <c r="X1052" s="8" t="str">
        <f t="shared" si="16"/>
        <v>No</v>
      </c>
      <c r="Z1052" s="21"/>
      <c r="AC1052" s="28"/>
    </row>
    <row r="1053" spans="1:29">
      <c r="A1053" s="8" t="s">
        <v>1968</v>
      </c>
      <c r="B1053" s="8" t="s">
        <v>1969</v>
      </c>
      <c r="C1053" s="8" t="s">
        <v>555</v>
      </c>
      <c r="D1053" s="185">
        <v>5174</v>
      </c>
      <c r="E1053" s="188">
        <v>50174</v>
      </c>
      <c r="F1053" s="8" t="s">
        <v>83</v>
      </c>
      <c r="G1053" s="8" t="s">
        <v>5756</v>
      </c>
      <c r="H1053" s="6">
        <v>50996</v>
      </c>
      <c r="I1053" s="12">
        <v>13</v>
      </c>
      <c r="J1053" s="20">
        <v>1934671</v>
      </c>
      <c r="L1053" s="20">
        <v>0</v>
      </c>
      <c r="N1053" s="20">
        <v>0</v>
      </c>
      <c r="P1053" s="20">
        <v>0</v>
      </c>
      <c r="R1053" s="20">
        <v>0</v>
      </c>
      <c r="T1053" s="20">
        <v>0</v>
      </c>
      <c r="V1053" s="29">
        <v>1934671</v>
      </c>
      <c r="X1053" s="8" t="str">
        <f t="shared" si="16"/>
        <v>No</v>
      </c>
      <c r="Z1053" s="21"/>
      <c r="AC1053" s="28"/>
    </row>
    <row r="1054" spans="1:29">
      <c r="A1054" s="8" t="s">
        <v>656</v>
      </c>
      <c r="B1054" s="8" t="s">
        <v>657</v>
      </c>
      <c r="C1054" s="8" t="s">
        <v>46</v>
      </c>
      <c r="D1054" s="185" t="s">
        <v>658</v>
      </c>
      <c r="E1054" s="188">
        <v>55222</v>
      </c>
      <c r="F1054" s="8" t="s">
        <v>36</v>
      </c>
      <c r="G1054" s="8" t="s">
        <v>5756</v>
      </c>
      <c r="H1054" s="6">
        <v>0</v>
      </c>
      <c r="I1054" s="12">
        <v>13</v>
      </c>
      <c r="J1054" s="20">
        <v>0</v>
      </c>
      <c r="L1054" s="20">
        <v>0</v>
      </c>
      <c r="N1054" s="20">
        <v>223073</v>
      </c>
      <c r="P1054" s="20">
        <v>0</v>
      </c>
      <c r="R1054" s="20">
        <v>0</v>
      </c>
      <c r="T1054" s="20">
        <v>56748</v>
      </c>
      <c r="V1054" s="29">
        <v>279821</v>
      </c>
      <c r="X1054" s="8" t="str">
        <f t="shared" si="16"/>
        <v>No</v>
      </c>
      <c r="Z1054" s="21"/>
      <c r="AC1054" s="28"/>
    </row>
    <row r="1055" spans="1:29">
      <c r="A1055" s="8" t="s">
        <v>3014</v>
      </c>
      <c r="B1055" s="8" t="s">
        <v>3015</v>
      </c>
      <c r="C1055" s="8" t="s">
        <v>217</v>
      </c>
      <c r="D1055" s="185" t="s">
        <v>3016</v>
      </c>
      <c r="E1055" s="188">
        <v>30131</v>
      </c>
      <c r="F1055" s="8" t="s">
        <v>83</v>
      </c>
      <c r="G1055" s="8" t="s">
        <v>5756</v>
      </c>
      <c r="H1055" s="6">
        <v>58875</v>
      </c>
      <c r="I1055" s="12">
        <v>13</v>
      </c>
      <c r="J1055" s="20">
        <v>165930</v>
      </c>
      <c r="L1055" s="20">
        <v>0</v>
      </c>
      <c r="N1055" s="20">
        <v>399749</v>
      </c>
      <c r="P1055" s="20">
        <v>0</v>
      </c>
      <c r="R1055" s="20">
        <v>0</v>
      </c>
      <c r="T1055" s="20">
        <v>0</v>
      </c>
      <c r="V1055" s="29">
        <v>565679</v>
      </c>
      <c r="X1055" s="8" t="str">
        <f t="shared" si="16"/>
        <v>No</v>
      </c>
      <c r="Z1055" s="21"/>
      <c r="AC1055" s="28"/>
    </row>
    <row r="1056" spans="1:29">
      <c r="A1056" s="8" t="s">
        <v>6204</v>
      </c>
      <c r="B1056" s="8" t="s">
        <v>3505</v>
      </c>
      <c r="C1056" s="8" t="s">
        <v>580</v>
      </c>
      <c r="D1056" s="185" t="s">
        <v>6205</v>
      </c>
      <c r="E1056" s="188" t="s">
        <v>6206</v>
      </c>
      <c r="F1056" s="8" t="s">
        <v>157</v>
      </c>
      <c r="G1056" s="8" t="s">
        <v>147</v>
      </c>
      <c r="H1056" s="6">
        <v>0</v>
      </c>
      <c r="I1056" s="12">
        <v>13</v>
      </c>
      <c r="J1056" s="20">
        <v>0</v>
      </c>
      <c r="L1056" s="20">
        <v>0</v>
      </c>
      <c r="N1056" s="20">
        <v>0</v>
      </c>
      <c r="P1056" s="20">
        <v>0</v>
      </c>
      <c r="R1056" s="20">
        <v>0</v>
      </c>
      <c r="T1056" s="20">
        <v>0</v>
      </c>
      <c r="V1056" s="29">
        <v>0</v>
      </c>
      <c r="X1056" s="8" t="str">
        <f t="shared" si="16"/>
        <v>No</v>
      </c>
      <c r="Z1056" s="21"/>
      <c r="AC1056" s="28"/>
    </row>
    <row r="1057" spans="1:29">
      <c r="A1057" s="8" t="s">
        <v>550</v>
      </c>
      <c r="B1057" s="8" t="s">
        <v>551</v>
      </c>
      <c r="C1057" s="8" t="s">
        <v>168</v>
      </c>
      <c r="D1057" s="185">
        <v>61</v>
      </c>
      <c r="E1057" s="188">
        <v>61</v>
      </c>
      <c r="F1057" s="8" t="s">
        <v>83</v>
      </c>
      <c r="G1057" s="8" t="s">
        <v>5756</v>
      </c>
      <c r="H1057" s="6">
        <v>56997</v>
      </c>
      <c r="I1057" s="12">
        <v>13</v>
      </c>
      <c r="J1057" s="20">
        <v>706700</v>
      </c>
      <c r="L1057" s="20">
        <v>0</v>
      </c>
      <c r="N1057" s="20">
        <v>0</v>
      </c>
      <c r="P1057" s="20">
        <v>85378</v>
      </c>
      <c r="R1057" s="20">
        <v>0</v>
      </c>
      <c r="T1057" s="20">
        <v>0</v>
      </c>
      <c r="V1057" s="29">
        <v>792078</v>
      </c>
      <c r="X1057" s="8" t="str">
        <f t="shared" si="16"/>
        <v>No</v>
      </c>
      <c r="Z1057" s="21"/>
      <c r="AC1057" s="28"/>
    </row>
    <row r="1058" spans="1:29">
      <c r="A1058" s="8" t="s">
        <v>4185</v>
      </c>
      <c r="B1058" s="8" t="s">
        <v>4186</v>
      </c>
      <c r="C1058" s="8" t="s">
        <v>154</v>
      </c>
      <c r="D1058" s="185" t="s">
        <v>4187</v>
      </c>
      <c r="E1058" s="188" t="s">
        <v>4188</v>
      </c>
      <c r="F1058" s="8" t="s">
        <v>83</v>
      </c>
      <c r="G1058" s="8" t="s">
        <v>147</v>
      </c>
      <c r="H1058" s="6">
        <v>0</v>
      </c>
      <c r="I1058" s="12">
        <v>13</v>
      </c>
      <c r="J1058" s="20">
        <v>0</v>
      </c>
      <c r="L1058" s="20">
        <v>0</v>
      </c>
      <c r="N1058" s="20">
        <v>344898</v>
      </c>
      <c r="P1058" s="20">
        <v>0</v>
      </c>
      <c r="R1058" s="20">
        <v>0</v>
      </c>
      <c r="T1058" s="20">
        <v>354670</v>
      </c>
      <c r="V1058" s="29">
        <v>699568</v>
      </c>
      <c r="X1058" s="8" t="str">
        <f t="shared" si="16"/>
        <v>No</v>
      </c>
      <c r="Z1058" s="21"/>
      <c r="AC1058" s="28"/>
    </row>
    <row r="1059" spans="1:29">
      <c r="A1059" s="8" t="s">
        <v>2528</v>
      </c>
      <c r="B1059" s="8" t="s">
        <v>2529</v>
      </c>
      <c r="C1059" s="8" t="s">
        <v>466</v>
      </c>
      <c r="D1059" s="185" t="s">
        <v>2530</v>
      </c>
      <c r="E1059" s="188" t="s">
        <v>2531</v>
      </c>
      <c r="F1059" s="8" t="s">
        <v>83</v>
      </c>
      <c r="G1059" s="8" t="s">
        <v>147</v>
      </c>
      <c r="H1059" s="6">
        <v>0</v>
      </c>
      <c r="I1059" s="12">
        <v>13</v>
      </c>
      <c r="J1059" s="20">
        <v>74852</v>
      </c>
      <c r="L1059" s="20">
        <v>0</v>
      </c>
      <c r="N1059" s="20">
        <v>203162</v>
      </c>
      <c r="P1059" s="20">
        <v>0</v>
      </c>
      <c r="R1059" s="20">
        <v>0</v>
      </c>
      <c r="T1059" s="20">
        <v>0</v>
      </c>
      <c r="V1059" s="29">
        <v>278014</v>
      </c>
      <c r="X1059" s="8" t="str">
        <f t="shared" si="16"/>
        <v>No</v>
      </c>
      <c r="Z1059" s="21"/>
      <c r="AC1059" s="28"/>
    </row>
    <row r="1060" spans="1:29">
      <c r="A1060" s="8" t="s">
        <v>6186</v>
      </c>
      <c r="B1060" s="8" t="s">
        <v>448</v>
      </c>
      <c r="C1060" s="8" t="s">
        <v>91</v>
      </c>
      <c r="E1060" s="188">
        <v>90265</v>
      </c>
      <c r="F1060" s="8" t="s">
        <v>83</v>
      </c>
      <c r="G1060" s="8" t="s">
        <v>5756</v>
      </c>
      <c r="H1060" s="6">
        <v>12150996</v>
      </c>
      <c r="I1060" s="12">
        <v>13</v>
      </c>
      <c r="J1060" s="20">
        <v>0</v>
      </c>
      <c r="L1060" s="20">
        <v>0</v>
      </c>
      <c r="N1060" s="20">
        <v>0</v>
      </c>
      <c r="P1060" s="20">
        <v>0</v>
      </c>
      <c r="R1060" s="20">
        <v>0</v>
      </c>
      <c r="T1060" s="20">
        <v>0</v>
      </c>
      <c r="V1060" s="29">
        <v>0</v>
      </c>
      <c r="X1060" s="8" t="str">
        <f t="shared" si="16"/>
        <v>No</v>
      </c>
      <c r="Z1060" s="21"/>
      <c r="AC1060" s="28"/>
    </row>
    <row r="1061" spans="1:29">
      <c r="A1061" s="8" t="s">
        <v>946</v>
      </c>
      <c r="B1061" s="8" t="s">
        <v>6449</v>
      </c>
      <c r="C1061" s="8" t="s">
        <v>129</v>
      </c>
      <c r="D1061" s="185" t="s">
        <v>947</v>
      </c>
      <c r="E1061" s="188" t="s">
        <v>948</v>
      </c>
      <c r="F1061" s="8" t="s">
        <v>83</v>
      </c>
      <c r="G1061" s="8" t="s">
        <v>147</v>
      </c>
      <c r="H1061" s="6">
        <v>0</v>
      </c>
      <c r="I1061" s="12">
        <v>13</v>
      </c>
      <c r="J1061" s="20">
        <v>0</v>
      </c>
      <c r="L1061" s="20">
        <v>0</v>
      </c>
      <c r="N1061" s="20">
        <v>278161</v>
      </c>
      <c r="P1061" s="20">
        <v>0</v>
      </c>
      <c r="R1061" s="20">
        <v>0</v>
      </c>
      <c r="T1061" s="20">
        <v>239382</v>
      </c>
      <c r="V1061" s="29">
        <v>517543</v>
      </c>
      <c r="X1061" s="8" t="str">
        <f t="shared" si="16"/>
        <v>No</v>
      </c>
      <c r="Z1061" s="21"/>
      <c r="AC1061" s="28"/>
    </row>
    <row r="1062" spans="1:29">
      <c r="A1062" s="8" t="s">
        <v>4884</v>
      </c>
      <c r="B1062" s="8" t="s">
        <v>4885</v>
      </c>
      <c r="C1062" s="8" t="s">
        <v>87</v>
      </c>
      <c r="D1062" s="185" t="s">
        <v>4886</v>
      </c>
      <c r="E1062" s="188" t="s">
        <v>4887</v>
      </c>
      <c r="F1062" s="8" t="s">
        <v>83</v>
      </c>
      <c r="G1062" s="8" t="s">
        <v>147</v>
      </c>
      <c r="H1062" s="6">
        <v>0</v>
      </c>
      <c r="I1062" s="12">
        <v>13</v>
      </c>
      <c r="J1062" s="20">
        <v>0</v>
      </c>
      <c r="L1062" s="20">
        <v>0</v>
      </c>
      <c r="N1062" s="20">
        <v>108854</v>
      </c>
      <c r="P1062" s="20">
        <v>0</v>
      </c>
      <c r="R1062" s="20">
        <v>0</v>
      </c>
      <c r="T1062" s="20">
        <v>0</v>
      </c>
      <c r="V1062" s="29">
        <v>108854</v>
      </c>
      <c r="X1062" s="8" t="str">
        <f t="shared" si="16"/>
        <v>No</v>
      </c>
      <c r="Z1062" s="21"/>
      <c r="AC1062" s="28"/>
    </row>
    <row r="1063" spans="1:29">
      <c r="A1063" s="8" t="s">
        <v>1112</v>
      </c>
      <c r="B1063" s="8" t="s">
        <v>1113</v>
      </c>
      <c r="C1063" s="8" t="s">
        <v>466</v>
      </c>
      <c r="D1063" s="185">
        <v>5095</v>
      </c>
      <c r="E1063" s="188">
        <v>50095</v>
      </c>
      <c r="F1063" s="8" t="s">
        <v>83</v>
      </c>
      <c r="G1063" s="8" t="s">
        <v>5756</v>
      </c>
      <c r="H1063" s="6">
        <v>180956</v>
      </c>
      <c r="I1063" s="12">
        <v>13</v>
      </c>
      <c r="J1063" s="20">
        <v>1145116</v>
      </c>
      <c r="L1063" s="20">
        <v>0</v>
      </c>
      <c r="N1063" s="20">
        <v>0</v>
      </c>
      <c r="P1063" s="20">
        <v>0</v>
      </c>
      <c r="R1063" s="20">
        <v>0</v>
      </c>
      <c r="T1063" s="20">
        <v>0</v>
      </c>
      <c r="V1063" s="29">
        <v>1145116</v>
      </c>
      <c r="X1063" s="8" t="str">
        <f t="shared" si="16"/>
        <v>No</v>
      </c>
      <c r="Z1063" s="21"/>
      <c r="AC1063" s="28"/>
    </row>
    <row r="1064" spans="1:29">
      <c r="A1064" s="8" t="s">
        <v>3087</v>
      </c>
      <c r="B1064" s="8" t="s">
        <v>6445</v>
      </c>
      <c r="C1064" s="8" t="s">
        <v>171</v>
      </c>
      <c r="D1064" s="185" t="s">
        <v>3088</v>
      </c>
      <c r="E1064" s="188" t="s">
        <v>3089</v>
      </c>
      <c r="F1064" s="8" t="s">
        <v>157</v>
      </c>
      <c r="G1064" s="8" t="s">
        <v>147</v>
      </c>
      <c r="H1064" s="6">
        <v>0</v>
      </c>
      <c r="I1064" s="12">
        <v>13</v>
      </c>
      <c r="J1064" s="20">
        <v>0</v>
      </c>
      <c r="L1064" s="20">
        <v>0</v>
      </c>
      <c r="N1064" s="20">
        <v>111717</v>
      </c>
      <c r="P1064" s="20">
        <v>0</v>
      </c>
      <c r="R1064" s="20">
        <v>0</v>
      </c>
      <c r="T1064" s="20">
        <v>143698</v>
      </c>
      <c r="V1064" s="29">
        <v>255415</v>
      </c>
      <c r="X1064" s="8" t="str">
        <f t="shared" si="16"/>
        <v>No</v>
      </c>
      <c r="Z1064" s="21"/>
      <c r="AC1064" s="28"/>
    </row>
    <row r="1065" spans="1:29">
      <c r="A1065" s="8" t="s">
        <v>6189</v>
      </c>
      <c r="B1065" s="8" t="s">
        <v>5195</v>
      </c>
      <c r="C1065" s="8" t="s">
        <v>168</v>
      </c>
      <c r="D1065" s="185" t="s">
        <v>5196</v>
      </c>
      <c r="E1065" s="188" t="s">
        <v>5197</v>
      </c>
      <c r="F1065" s="8" t="s">
        <v>88</v>
      </c>
      <c r="G1065" s="8" t="s">
        <v>147</v>
      </c>
      <c r="H1065" s="6">
        <v>0</v>
      </c>
      <c r="I1065" s="12">
        <v>13</v>
      </c>
      <c r="J1065" s="20">
        <v>0</v>
      </c>
      <c r="L1065" s="20">
        <v>0</v>
      </c>
      <c r="N1065" s="20">
        <v>230948</v>
      </c>
      <c r="P1065" s="20">
        <v>270564</v>
      </c>
      <c r="R1065" s="20">
        <v>0</v>
      </c>
      <c r="T1065" s="20">
        <v>0</v>
      </c>
      <c r="V1065" s="29">
        <v>501512</v>
      </c>
      <c r="X1065" s="8" t="str">
        <f t="shared" si="16"/>
        <v>No</v>
      </c>
      <c r="Z1065" s="21"/>
      <c r="AC1065" s="28"/>
    </row>
    <row r="1066" spans="1:29">
      <c r="A1066" s="8" t="s">
        <v>4679</v>
      </c>
      <c r="B1066" s="8" t="s">
        <v>3145</v>
      </c>
      <c r="C1066" s="8" t="s">
        <v>42</v>
      </c>
      <c r="D1066" s="185" t="s">
        <v>4680</v>
      </c>
      <c r="E1066" s="188" t="s">
        <v>4681</v>
      </c>
      <c r="F1066" s="8" t="s">
        <v>83</v>
      </c>
      <c r="G1066" s="8" t="s">
        <v>147</v>
      </c>
      <c r="H1066" s="6">
        <v>0</v>
      </c>
      <c r="I1066" s="12">
        <v>13</v>
      </c>
      <c r="J1066" s="20">
        <v>0</v>
      </c>
      <c r="L1066" s="20">
        <v>0</v>
      </c>
      <c r="N1066" s="20">
        <v>49004</v>
      </c>
      <c r="P1066" s="20">
        <v>0</v>
      </c>
      <c r="R1066" s="20">
        <v>0</v>
      </c>
      <c r="T1066" s="20">
        <v>0</v>
      </c>
      <c r="V1066" s="29">
        <v>49004</v>
      </c>
      <c r="X1066" s="8" t="str">
        <f t="shared" si="16"/>
        <v>No</v>
      </c>
      <c r="Z1066" s="21"/>
      <c r="AC1066" s="28"/>
    </row>
    <row r="1067" spans="1:29">
      <c r="A1067" s="8" t="s">
        <v>3183</v>
      </c>
      <c r="B1067" s="8" t="s">
        <v>3184</v>
      </c>
      <c r="C1067" s="8" t="s">
        <v>50</v>
      </c>
      <c r="D1067" s="185" t="s">
        <v>3185</v>
      </c>
      <c r="E1067" s="188" t="s">
        <v>3186</v>
      </c>
      <c r="F1067" s="8" t="s">
        <v>83</v>
      </c>
      <c r="G1067" s="8" t="s">
        <v>147</v>
      </c>
      <c r="H1067" s="6">
        <v>0</v>
      </c>
      <c r="I1067" s="12">
        <v>13</v>
      </c>
      <c r="J1067" s="20">
        <v>36506</v>
      </c>
      <c r="L1067" s="20">
        <v>0</v>
      </c>
      <c r="N1067" s="20">
        <v>286377</v>
      </c>
      <c r="P1067" s="20">
        <v>6602</v>
      </c>
      <c r="R1067" s="20">
        <v>0</v>
      </c>
      <c r="T1067" s="20">
        <v>0</v>
      </c>
      <c r="V1067" s="29">
        <v>329485</v>
      </c>
      <c r="X1067" s="8" t="str">
        <f t="shared" si="16"/>
        <v>No</v>
      </c>
      <c r="Z1067" s="21"/>
      <c r="AC1067" s="28"/>
    </row>
    <row r="1068" spans="1:29">
      <c r="A1068" s="8" t="s">
        <v>6582</v>
      </c>
      <c r="B1068" s="8" t="s">
        <v>3973</v>
      </c>
      <c r="C1068" s="8" t="s">
        <v>238</v>
      </c>
      <c r="D1068" s="185">
        <v>1130</v>
      </c>
      <c r="E1068" s="188">
        <v>10130</v>
      </c>
      <c r="F1068" s="8" t="s">
        <v>183</v>
      </c>
      <c r="G1068" s="8" t="s">
        <v>84</v>
      </c>
      <c r="H1068" s="6">
        <v>924859</v>
      </c>
      <c r="I1068" s="12">
        <v>13</v>
      </c>
      <c r="J1068" s="20">
        <v>0</v>
      </c>
      <c r="L1068" s="20">
        <v>0</v>
      </c>
      <c r="N1068" s="20">
        <v>0</v>
      </c>
      <c r="P1068" s="20">
        <v>0</v>
      </c>
      <c r="R1068" s="20">
        <v>0</v>
      </c>
      <c r="T1068" s="20">
        <v>0</v>
      </c>
      <c r="V1068" s="29">
        <v>0</v>
      </c>
      <c r="X1068" s="8" t="str">
        <f t="shared" si="16"/>
        <v>No</v>
      </c>
      <c r="Z1068" s="21"/>
      <c r="AC1068" s="28"/>
    </row>
    <row r="1069" spans="1:29">
      <c r="A1069" s="8" t="s">
        <v>594</v>
      </c>
      <c r="B1069" s="8" t="s">
        <v>595</v>
      </c>
      <c r="C1069" s="8" t="s">
        <v>235</v>
      </c>
      <c r="D1069" s="185">
        <v>4166</v>
      </c>
      <c r="E1069" s="188">
        <v>40166</v>
      </c>
      <c r="F1069" s="8" t="s">
        <v>83</v>
      </c>
      <c r="G1069" s="8" t="s">
        <v>5756</v>
      </c>
      <c r="H1069" s="6">
        <v>105419</v>
      </c>
      <c r="I1069" s="12">
        <v>13</v>
      </c>
      <c r="J1069" s="20">
        <v>721493</v>
      </c>
      <c r="L1069" s="20">
        <v>0</v>
      </c>
      <c r="N1069" s="20">
        <v>0</v>
      </c>
      <c r="P1069" s="20">
        <v>0</v>
      </c>
      <c r="R1069" s="20">
        <v>0</v>
      </c>
      <c r="T1069" s="20">
        <v>0</v>
      </c>
      <c r="V1069" s="29">
        <v>721493</v>
      </c>
      <c r="X1069" s="8" t="str">
        <f t="shared" si="16"/>
        <v>No</v>
      </c>
      <c r="Z1069" s="21"/>
      <c r="AC1069" s="28"/>
    </row>
    <row r="1070" spans="1:29">
      <c r="A1070" s="8" t="s">
        <v>4720</v>
      </c>
      <c r="B1070" s="8" t="s">
        <v>6441</v>
      </c>
      <c r="C1070" s="8" t="s">
        <v>79</v>
      </c>
      <c r="D1070" s="185" t="s">
        <v>4721</v>
      </c>
      <c r="E1070" s="188" t="s">
        <v>4722</v>
      </c>
      <c r="F1070" s="8" t="s">
        <v>83</v>
      </c>
      <c r="G1070" s="8" t="s">
        <v>147</v>
      </c>
      <c r="H1070" s="6">
        <v>0</v>
      </c>
      <c r="I1070" s="12">
        <v>13</v>
      </c>
      <c r="J1070" s="20">
        <v>0</v>
      </c>
      <c r="L1070" s="20">
        <v>0</v>
      </c>
      <c r="N1070" s="20">
        <v>83510</v>
      </c>
      <c r="P1070" s="20">
        <v>0</v>
      </c>
      <c r="R1070" s="20">
        <v>0</v>
      </c>
      <c r="T1070" s="20">
        <v>0</v>
      </c>
      <c r="V1070" s="29">
        <v>83510</v>
      </c>
      <c r="X1070" s="8" t="str">
        <f t="shared" si="16"/>
        <v>No</v>
      </c>
      <c r="Z1070" s="21"/>
      <c r="AC1070" s="28"/>
    </row>
    <row r="1071" spans="1:29">
      <c r="A1071" s="8" t="s">
        <v>433</v>
      </c>
      <c r="B1071" s="8" t="s">
        <v>434</v>
      </c>
      <c r="C1071" s="8" t="s">
        <v>274</v>
      </c>
      <c r="D1071" s="185">
        <v>4080</v>
      </c>
      <c r="E1071" s="188">
        <v>40080</v>
      </c>
      <c r="F1071" s="8" t="s">
        <v>83</v>
      </c>
      <c r="G1071" s="8" t="s">
        <v>5756</v>
      </c>
      <c r="H1071" s="6">
        <v>106571</v>
      </c>
      <c r="I1071" s="12">
        <v>13</v>
      </c>
      <c r="J1071" s="20">
        <v>1303688</v>
      </c>
      <c r="L1071" s="20">
        <v>0</v>
      </c>
      <c r="N1071" s="20">
        <v>0</v>
      </c>
      <c r="P1071" s="20">
        <v>0</v>
      </c>
      <c r="R1071" s="20">
        <v>0</v>
      </c>
      <c r="T1071" s="20">
        <v>0</v>
      </c>
      <c r="V1071" s="29">
        <v>1303688</v>
      </c>
      <c r="X1071" s="8" t="str">
        <f t="shared" si="16"/>
        <v>No</v>
      </c>
      <c r="Z1071" s="21"/>
      <c r="AC1071" s="28"/>
    </row>
    <row r="1072" spans="1:29">
      <c r="A1072" s="8" t="s">
        <v>4729</v>
      </c>
      <c r="B1072" s="8" t="s">
        <v>4730</v>
      </c>
      <c r="C1072" s="8" t="s">
        <v>79</v>
      </c>
      <c r="D1072" s="185" t="s">
        <v>4731</v>
      </c>
      <c r="E1072" s="188" t="s">
        <v>4732</v>
      </c>
      <c r="F1072" s="8" t="s">
        <v>157</v>
      </c>
      <c r="G1072" s="8" t="s">
        <v>147</v>
      </c>
      <c r="H1072" s="6">
        <v>0</v>
      </c>
      <c r="I1072" s="12">
        <v>13</v>
      </c>
      <c r="J1072" s="20">
        <v>0</v>
      </c>
      <c r="L1072" s="20">
        <v>0</v>
      </c>
      <c r="N1072" s="20">
        <v>1433966</v>
      </c>
      <c r="P1072" s="20">
        <v>0</v>
      </c>
      <c r="R1072" s="20">
        <v>0</v>
      </c>
      <c r="T1072" s="20">
        <v>0</v>
      </c>
      <c r="V1072" s="29">
        <v>1433966</v>
      </c>
      <c r="X1072" s="8" t="str">
        <f t="shared" si="16"/>
        <v>No</v>
      </c>
      <c r="Z1072" s="21"/>
      <c r="AC1072" s="28"/>
    </row>
    <row r="1073" spans="1:29">
      <c r="A1073" s="8" t="s">
        <v>6193</v>
      </c>
      <c r="B1073" s="8" t="s">
        <v>6194</v>
      </c>
      <c r="C1073" s="8" t="s">
        <v>91</v>
      </c>
      <c r="E1073" s="188">
        <v>90257</v>
      </c>
      <c r="F1073" s="8" t="s">
        <v>83</v>
      </c>
      <c r="G1073" s="8" t="s">
        <v>5756</v>
      </c>
      <c r="H1073" s="6">
        <v>12150996</v>
      </c>
      <c r="I1073" s="12">
        <v>13</v>
      </c>
      <c r="J1073" s="20">
        <v>219708</v>
      </c>
      <c r="L1073" s="20">
        <v>0</v>
      </c>
      <c r="N1073" s="20">
        <v>0</v>
      </c>
      <c r="P1073" s="20">
        <v>0</v>
      </c>
      <c r="R1073" s="20">
        <v>0</v>
      </c>
      <c r="T1073" s="20">
        <v>0</v>
      </c>
      <c r="V1073" s="29">
        <v>219708</v>
      </c>
      <c r="X1073" s="8" t="str">
        <f t="shared" si="16"/>
        <v>No</v>
      </c>
      <c r="Z1073" s="21"/>
      <c r="AC1073" s="28"/>
    </row>
    <row r="1074" spans="1:29">
      <c r="A1074" s="8" t="s">
        <v>1360</v>
      </c>
      <c r="B1074" s="8" t="s">
        <v>1361</v>
      </c>
      <c r="C1074" s="8" t="s">
        <v>580</v>
      </c>
      <c r="D1074" s="185">
        <v>8013</v>
      </c>
      <c r="E1074" s="188">
        <v>80013</v>
      </c>
      <c r="F1074" s="8" t="s">
        <v>83</v>
      </c>
      <c r="G1074" s="8" t="s">
        <v>5756</v>
      </c>
      <c r="H1074" s="6">
        <v>64548</v>
      </c>
      <c r="I1074" s="12">
        <v>13</v>
      </c>
      <c r="J1074" s="20">
        <v>1063549</v>
      </c>
      <c r="L1074" s="20">
        <v>0</v>
      </c>
      <c r="N1074" s="20">
        <v>0</v>
      </c>
      <c r="P1074" s="20">
        <v>269655</v>
      </c>
      <c r="R1074" s="20">
        <v>0</v>
      </c>
      <c r="T1074" s="20">
        <v>0</v>
      </c>
      <c r="V1074" s="29">
        <v>1333204</v>
      </c>
      <c r="X1074" s="8" t="str">
        <f t="shared" si="16"/>
        <v>No</v>
      </c>
      <c r="Z1074" s="21"/>
      <c r="AC1074" s="28"/>
    </row>
    <row r="1075" spans="1:29">
      <c r="A1075" s="8" t="s">
        <v>1190</v>
      </c>
      <c r="B1075" s="8" t="s">
        <v>1191</v>
      </c>
      <c r="C1075" s="8" t="s">
        <v>217</v>
      </c>
      <c r="D1075" s="185">
        <v>3040</v>
      </c>
      <c r="E1075" s="188">
        <v>30040</v>
      </c>
      <c r="F1075" s="8" t="s">
        <v>83</v>
      </c>
      <c r="G1075" s="8" t="s">
        <v>5756</v>
      </c>
      <c r="H1075" s="6">
        <v>2203663</v>
      </c>
      <c r="I1075" s="12">
        <v>13</v>
      </c>
      <c r="J1075" s="20">
        <v>0</v>
      </c>
      <c r="L1075" s="20">
        <v>0</v>
      </c>
      <c r="N1075" s="20">
        <v>0</v>
      </c>
      <c r="P1075" s="20">
        <v>0</v>
      </c>
      <c r="R1075" s="20">
        <v>0</v>
      </c>
      <c r="T1075" s="20">
        <v>0</v>
      </c>
      <c r="V1075" s="29">
        <v>0</v>
      </c>
      <c r="X1075" s="8" t="str">
        <f t="shared" si="16"/>
        <v>No</v>
      </c>
      <c r="Z1075" s="21"/>
      <c r="AC1075" s="28"/>
    </row>
    <row r="1076" spans="1:29">
      <c r="A1076" s="8" t="s">
        <v>4221</v>
      </c>
      <c r="B1076" s="8" t="s">
        <v>4222</v>
      </c>
      <c r="C1076" s="8" t="s">
        <v>39</v>
      </c>
      <c r="D1076" s="185" t="s">
        <v>4223</v>
      </c>
      <c r="E1076" s="188">
        <v>90005</v>
      </c>
      <c r="F1076" s="8" t="s">
        <v>36</v>
      </c>
      <c r="G1076" s="8" t="s">
        <v>5756</v>
      </c>
      <c r="H1076" s="6">
        <v>0</v>
      </c>
      <c r="I1076" s="12">
        <v>13</v>
      </c>
      <c r="J1076" s="20">
        <v>0</v>
      </c>
      <c r="L1076" s="20">
        <v>0</v>
      </c>
      <c r="N1076" s="20">
        <v>2474227</v>
      </c>
      <c r="P1076" s="20">
        <v>0</v>
      </c>
      <c r="R1076" s="20">
        <v>0</v>
      </c>
      <c r="T1076" s="20">
        <v>0</v>
      </c>
      <c r="V1076" s="29">
        <v>2474227</v>
      </c>
      <c r="X1076" s="8" t="str">
        <f t="shared" si="16"/>
        <v>No</v>
      </c>
      <c r="Z1076" s="21"/>
      <c r="AC1076" s="28"/>
    </row>
    <row r="1077" spans="1:29">
      <c r="A1077" s="8" t="s">
        <v>2622</v>
      </c>
      <c r="B1077" s="8" t="s">
        <v>1389</v>
      </c>
      <c r="C1077" s="8" t="s">
        <v>466</v>
      </c>
      <c r="D1077" s="185" t="s">
        <v>2624</v>
      </c>
      <c r="E1077" s="188" t="s">
        <v>2625</v>
      </c>
      <c r="F1077" s="8" t="s">
        <v>83</v>
      </c>
      <c r="G1077" s="8" t="s">
        <v>147</v>
      </c>
      <c r="H1077" s="6">
        <v>0</v>
      </c>
      <c r="I1077" s="12">
        <v>13</v>
      </c>
      <c r="J1077" s="20">
        <v>71104</v>
      </c>
      <c r="L1077" s="20">
        <v>0</v>
      </c>
      <c r="N1077" s="20">
        <v>255000</v>
      </c>
      <c r="P1077" s="20">
        <v>0</v>
      </c>
      <c r="R1077" s="20">
        <v>0</v>
      </c>
      <c r="T1077" s="20">
        <v>0</v>
      </c>
      <c r="V1077" s="29">
        <v>326104</v>
      </c>
      <c r="X1077" s="8" t="str">
        <f t="shared" si="16"/>
        <v>No</v>
      </c>
      <c r="Z1077" s="21"/>
      <c r="AC1077" s="28"/>
    </row>
    <row r="1078" spans="1:29">
      <c r="A1078" s="8" t="s">
        <v>5974</v>
      </c>
      <c r="B1078" s="8" t="s">
        <v>3090</v>
      </c>
      <c r="C1078" s="8" t="s">
        <v>171</v>
      </c>
      <c r="D1078" s="185" t="s">
        <v>5975</v>
      </c>
      <c r="E1078" s="188" t="s">
        <v>5976</v>
      </c>
      <c r="F1078" s="8" t="s">
        <v>83</v>
      </c>
      <c r="G1078" s="8" t="s">
        <v>147</v>
      </c>
      <c r="H1078" s="6">
        <v>0</v>
      </c>
      <c r="I1078" s="12">
        <v>13</v>
      </c>
      <c r="J1078" s="20">
        <v>0</v>
      </c>
      <c r="L1078" s="20">
        <v>0</v>
      </c>
      <c r="N1078" s="20">
        <v>183365</v>
      </c>
      <c r="P1078" s="20">
        <v>0</v>
      </c>
      <c r="R1078" s="20">
        <v>0</v>
      </c>
      <c r="T1078" s="20">
        <v>0</v>
      </c>
      <c r="V1078" s="29">
        <v>183365</v>
      </c>
      <c r="X1078" s="8" t="str">
        <f t="shared" si="16"/>
        <v>No</v>
      </c>
      <c r="Z1078" s="21"/>
      <c r="AC1078" s="28"/>
    </row>
    <row r="1079" spans="1:29">
      <c r="A1079" s="8" t="s">
        <v>2594</v>
      </c>
      <c r="B1079" s="8" t="s">
        <v>2595</v>
      </c>
      <c r="C1079" s="8" t="s">
        <v>466</v>
      </c>
      <c r="D1079" s="185" t="s">
        <v>2596</v>
      </c>
      <c r="E1079" s="188" t="s">
        <v>2597</v>
      </c>
      <c r="F1079" s="8" t="s">
        <v>83</v>
      </c>
      <c r="G1079" s="8" t="s">
        <v>147</v>
      </c>
      <c r="H1079" s="6">
        <v>0</v>
      </c>
      <c r="I1079" s="12">
        <v>13</v>
      </c>
      <c r="J1079" s="20">
        <v>120596</v>
      </c>
      <c r="L1079" s="20">
        <v>0</v>
      </c>
      <c r="N1079" s="20">
        <v>714500</v>
      </c>
      <c r="P1079" s="20">
        <v>0</v>
      </c>
      <c r="R1079" s="20">
        <v>0</v>
      </c>
      <c r="T1079" s="20">
        <v>0</v>
      </c>
      <c r="V1079" s="29">
        <v>835096</v>
      </c>
      <c r="X1079" s="8" t="str">
        <f t="shared" si="16"/>
        <v>No</v>
      </c>
      <c r="Z1079" s="21"/>
      <c r="AC1079" s="28"/>
    </row>
    <row r="1080" spans="1:29">
      <c r="A1080" s="8" t="s">
        <v>4923</v>
      </c>
      <c r="B1080" s="8" t="s">
        <v>4766</v>
      </c>
      <c r="C1080" s="8" t="s">
        <v>91</v>
      </c>
      <c r="D1080" s="185" t="s">
        <v>4924</v>
      </c>
      <c r="E1080" s="188" t="s">
        <v>4925</v>
      </c>
      <c r="F1080" s="8" t="s">
        <v>83</v>
      </c>
      <c r="G1080" s="8" t="s">
        <v>147</v>
      </c>
      <c r="H1080" s="6">
        <v>0</v>
      </c>
      <c r="I1080" s="12">
        <v>13</v>
      </c>
      <c r="J1080" s="20">
        <v>0</v>
      </c>
      <c r="L1080" s="20">
        <v>0</v>
      </c>
      <c r="N1080" s="20">
        <v>277878</v>
      </c>
      <c r="P1080" s="20">
        <v>0</v>
      </c>
      <c r="R1080" s="20">
        <v>0</v>
      </c>
      <c r="T1080" s="20">
        <v>0</v>
      </c>
      <c r="V1080" s="29">
        <v>277878</v>
      </c>
      <c r="X1080" s="8" t="str">
        <f t="shared" si="16"/>
        <v>No</v>
      </c>
      <c r="Z1080" s="21"/>
      <c r="AC1080" s="28"/>
    </row>
    <row r="1081" spans="1:29">
      <c r="A1081" s="8" t="s">
        <v>2779</v>
      </c>
      <c r="B1081" s="8" t="s">
        <v>1389</v>
      </c>
      <c r="C1081" s="8" t="s">
        <v>210</v>
      </c>
      <c r="D1081" s="185" t="s">
        <v>2780</v>
      </c>
      <c r="E1081" s="188" t="s">
        <v>2781</v>
      </c>
      <c r="F1081" s="8" t="s">
        <v>157</v>
      </c>
      <c r="G1081" s="8" t="s">
        <v>147</v>
      </c>
      <c r="H1081" s="6">
        <v>0</v>
      </c>
      <c r="I1081" s="12">
        <v>13</v>
      </c>
      <c r="J1081" s="20">
        <v>0</v>
      </c>
      <c r="L1081" s="20">
        <v>0</v>
      </c>
      <c r="N1081" s="20">
        <v>362887</v>
      </c>
      <c r="P1081" s="20">
        <v>44434</v>
      </c>
      <c r="R1081" s="20">
        <v>0</v>
      </c>
      <c r="T1081" s="20">
        <v>0</v>
      </c>
      <c r="V1081" s="29">
        <v>407321</v>
      </c>
      <c r="X1081" s="8" t="str">
        <f t="shared" si="16"/>
        <v>No</v>
      </c>
      <c r="Z1081" s="21"/>
      <c r="AC1081" s="28"/>
    </row>
    <row r="1082" spans="1:29">
      <c r="A1082" s="8" t="s">
        <v>5276</v>
      </c>
      <c r="B1082" s="8" t="s">
        <v>5277</v>
      </c>
      <c r="C1082" s="8" t="s">
        <v>91</v>
      </c>
      <c r="D1082" s="185">
        <v>9197</v>
      </c>
      <c r="E1082" s="188">
        <v>90197</v>
      </c>
      <c r="F1082" s="8" t="s">
        <v>83</v>
      </c>
      <c r="G1082" s="8" t="s">
        <v>5756</v>
      </c>
      <c r="H1082" s="6">
        <v>87569</v>
      </c>
      <c r="I1082" s="12">
        <v>13</v>
      </c>
      <c r="J1082" s="20">
        <v>3874010</v>
      </c>
      <c r="L1082" s="20">
        <v>0</v>
      </c>
      <c r="N1082" s="20">
        <v>0</v>
      </c>
      <c r="P1082" s="20">
        <v>0</v>
      </c>
      <c r="R1082" s="20">
        <v>0</v>
      </c>
      <c r="T1082" s="20">
        <v>0</v>
      </c>
      <c r="V1082" s="29">
        <v>3874010</v>
      </c>
      <c r="X1082" s="8" t="str">
        <f t="shared" si="16"/>
        <v>No</v>
      </c>
      <c r="Z1082" s="21"/>
      <c r="AC1082" s="28"/>
    </row>
    <row r="1083" spans="1:29">
      <c r="A1083" s="8" t="s">
        <v>1832</v>
      </c>
      <c r="B1083" s="8" t="s">
        <v>1833</v>
      </c>
      <c r="C1083" s="8" t="s">
        <v>466</v>
      </c>
      <c r="D1083" s="185">
        <v>5186</v>
      </c>
      <c r="E1083" s="188">
        <v>50186</v>
      </c>
      <c r="F1083" s="8" t="s">
        <v>88</v>
      </c>
      <c r="G1083" s="8" t="s">
        <v>5756</v>
      </c>
      <c r="H1083" s="6">
        <v>202637</v>
      </c>
      <c r="I1083" s="12">
        <v>13</v>
      </c>
      <c r="J1083" s="20">
        <v>402763</v>
      </c>
      <c r="L1083" s="20">
        <v>0</v>
      </c>
      <c r="N1083" s="20">
        <v>0</v>
      </c>
      <c r="P1083" s="20">
        <v>0</v>
      </c>
      <c r="R1083" s="20">
        <v>0</v>
      </c>
      <c r="T1083" s="20">
        <v>0</v>
      </c>
      <c r="V1083" s="29">
        <v>402763</v>
      </c>
      <c r="X1083" s="8" t="str">
        <f t="shared" si="16"/>
        <v>No</v>
      </c>
      <c r="Z1083" s="21"/>
      <c r="AC1083" s="28"/>
    </row>
    <row r="1084" spans="1:29">
      <c r="A1084" s="8" t="s">
        <v>565</v>
      </c>
      <c r="B1084" s="8" t="s">
        <v>566</v>
      </c>
      <c r="C1084" s="8" t="s">
        <v>217</v>
      </c>
      <c r="D1084" s="185">
        <v>3041</v>
      </c>
      <c r="E1084" s="188">
        <v>30041</v>
      </c>
      <c r="F1084" s="8" t="s">
        <v>83</v>
      </c>
      <c r="G1084" s="8" t="s">
        <v>5756</v>
      </c>
      <c r="H1084" s="6">
        <v>51899</v>
      </c>
      <c r="I1084" s="12">
        <v>13</v>
      </c>
      <c r="J1084" s="20">
        <v>722395</v>
      </c>
      <c r="L1084" s="20">
        <v>0</v>
      </c>
      <c r="N1084" s="20">
        <v>3190</v>
      </c>
      <c r="P1084" s="20">
        <v>0</v>
      </c>
      <c r="R1084" s="20">
        <v>0</v>
      </c>
      <c r="T1084" s="20">
        <v>0</v>
      </c>
      <c r="V1084" s="29">
        <v>725585</v>
      </c>
      <c r="X1084" s="8" t="str">
        <f t="shared" si="16"/>
        <v>No</v>
      </c>
      <c r="Z1084" s="21"/>
      <c r="AC1084" s="28"/>
    </row>
    <row r="1085" spans="1:29">
      <c r="A1085" s="8" t="s">
        <v>6581</v>
      </c>
      <c r="B1085" s="8" t="s">
        <v>1389</v>
      </c>
      <c r="C1085" s="8" t="s">
        <v>58</v>
      </c>
      <c r="D1085" s="185" t="s">
        <v>5388</v>
      </c>
      <c r="E1085" s="188" t="s">
        <v>5389</v>
      </c>
      <c r="F1085" s="8" t="s">
        <v>88</v>
      </c>
      <c r="G1085" s="8" t="s">
        <v>147</v>
      </c>
      <c r="H1085" s="6">
        <v>0</v>
      </c>
      <c r="I1085" s="12">
        <v>13</v>
      </c>
      <c r="J1085" s="20">
        <v>0</v>
      </c>
      <c r="L1085" s="20">
        <v>0</v>
      </c>
      <c r="N1085" s="20">
        <v>1020780</v>
      </c>
      <c r="P1085" s="20">
        <v>0</v>
      </c>
      <c r="R1085" s="20">
        <v>0</v>
      </c>
      <c r="T1085" s="20">
        <v>0</v>
      </c>
      <c r="V1085" s="29">
        <v>1020780</v>
      </c>
      <c r="X1085" s="8" t="str">
        <f t="shared" si="16"/>
        <v>No</v>
      </c>
      <c r="Z1085" s="21"/>
      <c r="AC1085" s="28"/>
    </row>
    <row r="1086" spans="1:29">
      <c r="A1086" s="8" t="s">
        <v>1368</v>
      </c>
      <c r="B1086" s="8" t="s">
        <v>1369</v>
      </c>
      <c r="C1086" s="8" t="s">
        <v>50</v>
      </c>
      <c r="D1086" s="185">
        <v>4045</v>
      </c>
      <c r="E1086" s="188">
        <v>40045</v>
      </c>
      <c r="F1086" s="8" t="s">
        <v>88</v>
      </c>
      <c r="G1086" s="8" t="s">
        <v>5756</v>
      </c>
      <c r="H1086" s="6">
        <v>139114</v>
      </c>
      <c r="I1086" s="12">
        <v>12</v>
      </c>
      <c r="J1086" s="20">
        <v>2282715</v>
      </c>
      <c r="L1086" s="20">
        <v>0</v>
      </c>
      <c r="N1086" s="20">
        <v>0</v>
      </c>
      <c r="P1086" s="20">
        <v>0</v>
      </c>
      <c r="R1086" s="20">
        <v>0</v>
      </c>
      <c r="T1086" s="20">
        <v>0</v>
      </c>
      <c r="V1086" s="29">
        <v>2282715</v>
      </c>
      <c r="X1086" s="8" t="str">
        <f t="shared" si="16"/>
        <v>No</v>
      </c>
      <c r="Z1086" s="21"/>
      <c r="AC1086" s="28"/>
    </row>
    <row r="1087" spans="1:29">
      <c r="A1087" s="8" t="s">
        <v>1194</v>
      </c>
      <c r="B1087" s="8" t="s">
        <v>1195</v>
      </c>
      <c r="C1087" s="8" t="s">
        <v>235</v>
      </c>
      <c r="D1087" s="185">
        <v>4220</v>
      </c>
      <c r="E1087" s="188">
        <v>40220</v>
      </c>
      <c r="F1087" s="8" t="s">
        <v>83</v>
      </c>
      <c r="G1087" s="8" t="s">
        <v>5756</v>
      </c>
      <c r="H1087" s="6">
        <v>117798</v>
      </c>
      <c r="I1087" s="12">
        <v>12</v>
      </c>
      <c r="J1087" s="20">
        <v>0</v>
      </c>
      <c r="L1087" s="20">
        <v>0</v>
      </c>
      <c r="N1087" s="20">
        <v>128757</v>
      </c>
      <c r="P1087" s="20">
        <v>0</v>
      </c>
      <c r="R1087" s="20">
        <v>0</v>
      </c>
      <c r="T1087" s="20">
        <v>2929</v>
      </c>
      <c r="V1087" s="29">
        <v>131686</v>
      </c>
      <c r="X1087" s="8" t="str">
        <f t="shared" si="16"/>
        <v>No</v>
      </c>
      <c r="Z1087" s="21"/>
      <c r="AC1087" s="28"/>
    </row>
    <row r="1088" spans="1:29">
      <c r="A1088" s="8" t="s">
        <v>2910</v>
      </c>
      <c r="B1088" s="8" t="s">
        <v>2911</v>
      </c>
      <c r="C1088" s="8" t="s">
        <v>124</v>
      </c>
      <c r="D1088" s="185" t="s">
        <v>2912</v>
      </c>
      <c r="E1088" s="188">
        <v>60196</v>
      </c>
      <c r="F1088" s="8" t="s">
        <v>1320</v>
      </c>
      <c r="G1088" s="8" t="s">
        <v>5756</v>
      </c>
      <c r="H1088" s="6">
        <v>67629</v>
      </c>
      <c r="I1088" s="12">
        <v>12</v>
      </c>
      <c r="J1088" s="20">
        <v>299236</v>
      </c>
      <c r="L1088" s="20">
        <v>0</v>
      </c>
      <c r="N1088" s="20">
        <v>208840</v>
      </c>
      <c r="P1088" s="20">
        <v>0</v>
      </c>
      <c r="R1088" s="20">
        <v>0</v>
      </c>
      <c r="T1088" s="20">
        <v>122326</v>
      </c>
      <c r="V1088" s="29">
        <v>630402</v>
      </c>
      <c r="X1088" s="8" t="str">
        <f t="shared" si="16"/>
        <v>No</v>
      </c>
      <c r="Z1088" s="21"/>
      <c r="AC1088" s="28"/>
    </row>
    <row r="1089" spans="1:29">
      <c r="A1089" s="8" t="s">
        <v>4324</v>
      </c>
      <c r="B1089" s="8" t="s">
        <v>4325</v>
      </c>
      <c r="C1089" s="8" t="s">
        <v>235</v>
      </c>
      <c r="D1089" s="185" t="s">
        <v>4326</v>
      </c>
      <c r="E1089" s="188" t="s">
        <v>4327</v>
      </c>
      <c r="F1089" s="8" t="s">
        <v>157</v>
      </c>
      <c r="G1089" s="8" t="s">
        <v>147</v>
      </c>
      <c r="H1089" s="6">
        <v>0</v>
      </c>
      <c r="I1089" s="12">
        <v>12</v>
      </c>
      <c r="J1089" s="20">
        <v>0</v>
      </c>
      <c r="L1089" s="20">
        <v>0</v>
      </c>
      <c r="N1089" s="20">
        <v>436178</v>
      </c>
      <c r="P1089" s="20">
        <v>0</v>
      </c>
      <c r="R1089" s="20">
        <v>0</v>
      </c>
      <c r="T1089" s="20">
        <v>0</v>
      </c>
      <c r="V1089" s="29">
        <v>436178</v>
      </c>
      <c r="X1089" s="8" t="str">
        <f t="shared" si="16"/>
        <v>No</v>
      </c>
      <c r="Z1089" s="21"/>
      <c r="AC1089" s="28"/>
    </row>
    <row r="1090" spans="1:29">
      <c r="A1090" s="8" t="s">
        <v>2359</v>
      </c>
      <c r="B1090" s="8" t="s">
        <v>212</v>
      </c>
      <c r="C1090" s="8" t="s">
        <v>235</v>
      </c>
      <c r="D1090" s="185">
        <v>4223</v>
      </c>
      <c r="E1090" s="188">
        <v>40223</v>
      </c>
      <c r="F1090" s="8" t="s">
        <v>83</v>
      </c>
      <c r="G1090" s="8" t="s">
        <v>5756</v>
      </c>
      <c r="H1090" s="6">
        <v>310282</v>
      </c>
      <c r="I1090" s="12">
        <v>12</v>
      </c>
      <c r="J1090" s="20">
        <v>0</v>
      </c>
      <c r="L1090" s="20">
        <v>0</v>
      </c>
      <c r="N1090" s="20">
        <v>105494</v>
      </c>
      <c r="P1090" s="20">
        <v>107205</v>
      </c>
      <c r="R1090" s="20">
        <v>0</v>
      </c>
      <c r="T1090" s="20">
        <v>0</v>
      </c>
      <c r="V1090" s="29">
        <v>212699</v>
      </c>
      <c r="X1090" s="8" t="str">
        <f t="shared" si="16"/>
        <v>No</v>
      </c>
      <c r="Z1090" s="21"/>
      <c r="AC1090" s="28"/>
    </row>
    <row r="1091" spans="1:29">
      <c r="A1091" s="8" t="s">
        <v>472</v>
      </c>
      <c r="B1091" s="8" t="s">
        <v>473</v>
      </c>
      <c r="C1091" s="8" t="s">
        <v>238</v>
      </c>
      <c r="D1091" s="185">
        <v>1042</v>
      </c>
      <c r="E1091" s="188">
        <v>10042</v>
      </c>
      <c r="F1091" s="8" t="s">
        <v>88</v>
      </c>
      <c r="G1091" s="8" t="s">
        <v>84</v>
      </c>
      <c r="H1091" s="6">
        <v>923311</v>
      </c>
      <c r="I1091" s="12">
        <v>12</v>
      </c>
      <c r="J1091" s="20">
        <v>4819610</v>
      </c>
      <c r="L1091" s="20">
        <v>0</v>
      </c>
      <c r="N1091" s="20">
        <v>0</v>
      </c>
      <c r="P1091" s="20">
        <v>0</v>
      </c>
      <c r="R1091" s="20">
        <v>0</v>
      </c>
      <c r="T1091" s="20">
        <v>0</v>
      </c>
      <c r="V1091" s="29">
        <v>4819610</v>
      </c>
      <c r="X1091" s="8" t="str">
        <f t="shared" ref="X1091:X1154" si="17">IF(W1091&amp;U1091&amp;S1091&amp;Q1091&amp;O1091&amp;M1091&amp;K1091&lt;&gt;"","Yes","No")</f>
        <v>No</v>
      </c>
      <c r="Z1091" s="21"/>
      <c r="AC1091" s="28"/>
    </row>
    <row r="1092" spans="1:29">
      <c r="A1092" s="8" t="s">
        <v>5661</v>
      </c>
      <c r="B1092" s="8" t="s">
        <v>1996</v>
      </c>
      <c r="C1092" s="8" t="s">
        <v>254</v>
      </c>
      <c r="D1092" s="185" t="s">
        <v>5662</v>
      </c>
      <c r="E1092" s="188" t="s">
        <v>5663</v>
      </c>
      <c r="F1092" s="8" t="s">
        <v>157</v>
      </c>
      <c r="G1092" s="8" t="s">
        <v>147</v>
      </c>
      <c r="H1092" s="6">
        <v>0</v>
      </c>
      <c r="I1092" s="12">
        <v>12</v>
      </c>
      <c r="J1092" s="20">
        <v>0</v>
      </c>
      <c r="L1092" s="20">
        <v>0</v>
      </c>
      <c r="N1092" s="20">
        <v>139494</v>
      </c>
      <c r="P1092" s="20">
        <v>52192</v>
      </c>
      <c r="R1092" s="20">
        <v>0</v>
      </c>
      <c r="T1092" s="20">
        <v>0</v>
      </c>
      <c r="V1092" s="29">
        <v>191686</v>
      </c>
      <c r="X1092" s="8" t="str">
        <f t="shared" si="17"/>
        <v>No</v>
      </c>
      <c r="Z1092" s="21"/>
      <c r="AC1092" s="28"/>
    </row>
    <row r="1093" spans="1:29">
      <c r="A1093" s="8" t="s">
        <v>701</v>
      </c>
      <c r="B1093" s="8" t="s">
        <v>702</v>
      </c>
      <c r="C1093" s="8" t="s">
        <v>171</v>
      </c>
      <c r="D1093" s="185">
        <v>4146</v>
      </c>
      <c r="E1093" s="188">
        <v>40146</v>
      </c>
      <c r="F1093" s="8" t="s">
        <v>83</v>
      </c>
      <c r="G1093" s="8" t="s">
        <v>5756</v>
      </c>
      <c r="H1093" s="6">
        <v>148220</v>
      </c>
      <c r="I1093" s="12">
        <v>12</v>
      </c>
      <c r="J1093" s="20">
        <v>1873767</v>
      </c>
      <c r="L1093" s="20">
        <v>0</v>
      </c>
      <c r="N1093" s="20">
        <v>130774</v>
      </c>
      <c r="P1093" s="20">
        <v>92887</v>
      </c>
      <c r="R1093" s="20">
        <v>0</v>
      </c>
      <c r="T1093" s="20">
        <v>0</v>
      </c>
      <c r="V1093" s="29">
        <v>2097428</v>
      </c>
      <c r="X1093" s="8" t="str">
        <f t="shared" si="17"/>
        <v>No</v>
      </c>
      <c r="Z1093" s="21"/>
      <c r="AC1093" s="28"/>
    </row>
    <row r="1094" spans="1:29">
      <c r="A1094" s="8" t="s">
        <v>1094</v>
      </c>
      <c r="B1094" s="8" t="s">
        <v>1095</v>
      </c>
      <c r="C1094" s="8" t="s">
        <v>91</v>
      </c>
      <c r="D1094" s="185">
        <v>9198</v>
      </c>
      <c r="E1094" s="188">
        <v>90198</v>
      </c>
      <c r="F1094" s="8" t="s">
        <v>83</v>
      </c>
      <c r="G1094" s="8" t="s">
        <v>5756</v>
      </c>
      <c r="H1094" s="6">
        <v>70272</v>
      </c>
      <c r="I1094" s="12">
        <v>12</v>
      </c>
      <c r="J1094" s="20">
        <v>1545264</v>
      </c>
      <c r="L1094" s="20">
        <v>0</v>
      </c>
      <c r="N1094" s="20">
        <v>151466</v>
      </c>
      <c r="P1094" s="20">
        <v>38251</v>
      </c>
      <c r="R1094" s="20">
        <v>0</v>
      </c>
      <c r="T1094" s="20">
        <v>0</v>
      </c>
      <c r="V1094" s="29">
        <v>1734981</v>
      </c>
      <c r="X1094" s="8" t="str">
        <f t="shared" si="17"/>
        <v>No</v>
      </c>
      <c r="Z1094" s="21"/>
      <c r="AC1094" s="28"/>
    </row>
    <row r="1095" spans="1:29">
      <c r="A1095" s="8" t="s">
        <v>1862</v>
      </c>
      <c r="B1095" s="8" t="s">
        <v>1863</v>
      </c>
      <c r="C1095" s="8" t="s">
        <v>265</v>
      </c>
      <c r="D1095" s="185" t="s">
        <v>1864</v>
      </c>
      <c r="E1095" s="188" t="s">
        <v>1865</v>
      </c>
      <c r="F1095" s="8" t="s">
        <v>88</v>
      </c>
      <c r="G1095" s="8" t="s">
        <v>147</v>
      </c>
      <c r="H1095" s="6">
        <v>0</v>
      </c>
      <c r="I1095" s="12">
        <v>12</v>
      </c>
      <c r="J1095" s="20">
        <v>0</v>
      </c>
      <c r="L1095" s="20">
        <v>0</v>
      </c>
      <c r="N1095" s="20">
        <v>191335</v>
      </c>
      <c r="P1095" s="20">
        <v>0</v>
      </c>
      <c r="R1095" s="20">
        <v>0</v>
      </c>
      <c r="T1095" s="20">
        <v>0</v>
      </c>
      <c r="V1095" s="29">
        <v>191335</v>
      </c>
      <c r="X1095" s="8" t="str">
        <f t="shared" si="17"/>
        <v>No</v>
      </c>
      <c r="Z1095" s="21"/>
      <c r="AC1095" s="28"/>
    </row>
    <row r="1096" spans="1:29">
      <c r="A1096" s="8" t="s">
        <v>1561</v>
      </c>
      <c r="B1096" s="8" t="s">
        <v>957</v>
      </c>
      <c r="C1096" s="8" t="s">
        <v>178</v>
      </c>
      <c r="D1096" s="185" t="s">
        <v>1562</v>
      </c>
      <c r="E1096" s="188" t="s">
        <v>1563</v>
      </c>
      <c r="F1096" s="8" t="s">
        <v>83</v>
      </c>
      <c r="G1096" s="8" t="s">
        <v>147</v>
      </c>
      <c r="H1096" s="6">
        <v>0</v>
      </c>
      <c r="I1096" s="12">
        <v>12</v>
      </c>
      <c r="J1096" s="20">
        <v>0</v>
      </c>
      <c r="L1096" s="20">
        <v>0</v>
      </c>
      <c r="N1096" s="20">
        <v>133030</v>
      </c>
      <c r="P1096" s="20">
        <v>0</v>
      </c>
      <c r="R1096" s="20">
        <v>0</v>
      </c>
      <c r="T1096" s="20">
        <v>0</v>
      </c>
      <c r="V1096" s="29">
        <v>133030</v>
      </c>
      <c r="X1096" s="8" t="str">
        <f t="shared" si="17"/>
        <v>No</v>
      </c>
      <c r="Z1096" s="21"/>
      <c r="AC1096" s="28"/>
    </row>
    <row r="1097" spans="1:29">
      <c r="A1097" s="8" t="s">
        <v>6584</v>
      </c>
      <c r="B1097" s="8" t="s">
        <v>5603</v>
      </c>
      <c r="C1097" s="8" t="s">
        <v>254</v>
      </c>
      <c r="D1097" s="185" t="s">
        <v>5604</v>
      </c>
      <c r="E1097" s="188" t="s">
        <v>5605</v>
      </c>
      <c r="F1097" s="8" t="s">
        <v>83</v>
      </c>
      <c r="G1097" s="8" t="s">
        <v>147</v>
      </c>
      <c r="H1097" s="6">
        <v>0</v>
      </c>
      <c r="I1097" s="12">
        <v>12</v>
      </c>
      <c r="J1097" s="20">
        <v>0</v>
      </c>
      <c r="L1097" s="20">
        <v>0</v>
      </c>
      <c r="N1097" s="20">
        <v>277997</v>
      </c>
      <c r="P1097" s="20">
        <v>0</v>
      </c>
      <c r="R1097" s="20">
        <v>0</v>
      </c>
      <c r="T1097" s="20">
        <v>0</v>
      </c>
      <c r="V1097" s="29">
        <v>277997</v>
      </c>
      <c r="X1097" s="8" t="str">
        <f t="shared" si="17"/>
        <v>No</v>
      </c>
      <c r="Z1097" s="21"/>
      <c r="AC1097" s="28"/>
    </row>
    <row r="1098" spans="1:29">
      <c r="A1098" s="8" t="s">
        <v>1667</v>
      </c>
      <c r="B1098" s="8" t="s">
        <v>1668</v>
      </c>
      <c r="C1098" s="8" t="s">
        <v>178</v>
      </c>
      <c r="D1098" s="185" t="s">
        <v>1669</v>
      </c>
      <c r="E1098" s="188" t="s">
        <v>1670</v>
      </c>
      <c r="F1098" s="8" t="s">
        <v>83</v>
      </c>
      <c r="G1098" s="8" t="s">
        <v>147</v>
      </c>
      <c r="H1098" s="6">
        <v>0</v>
      </c>
      <c r="I1098" s="12">
        <v>12</v>
      </c>
      <c r="J1098" s="20">
        <v>0</v>
      </c>
      <c r="L1098" s="20">
        <v>0</v>
      </c>
      <c r="N1098" s="20">
        <v>164093</v>
      </c>
      <c r="P1098" s="20">
        <v>0</v>
      </c>
      <c r="R1098" s="20">
        <v>0</v>
      </c>
      <c r="T1098" s="20">
        <v>0</v>
      </c>
      <c r="V1098" s="29">
        <v>164093</v>
      </c>
      <c r="X1098" s="8" t="str">
        <f t="shared" si="17"/>
        <v>No</v>
      </c>
      <c r="Z1098" s="21"/>
      <c r="AC1098" s="28"/>
    </row>
    <row r="1099" spans="1:29">
      <c r="A1099" s="8" t="s">
        <v>4242</v>
      </c>
      <c r="B1099" s="8" t="s">
        <v>4243</v>
      </c>
      <c r="C1099" s="8" t="s">
        <v>235</v>
      </c>
      <c r="D1099" s="185" t="s">
        <v>4244</v>
      </c>
      <c r="E1099" s="188" t="s">
        <v>4245</v>
      </c>
      <c r="F1099" s="8" t="s">
        <v>83</v>
      </c>
      <c r="G1099" s="8" t="s">
        <v>147</v>
      </c>
      <c r="H1099" s="6">
        <v>0</v>
      </c>
      <c r="I1099" s="12">
        <v>12</v>
      </c>
      <c r="J1099" s="20">
        <v>0</v>
      </c>
      <c r="L1099" s="20">
        <v>0</v>
      </c>
      <c r="N1099" s="20">
        <v>189553</v>
      </c>
      <c r="P1099" s="20">
        <v>115575</v>
      </c>
      <c r="R1099" s="20">
        <v>0</v>
      </c>
      <c r="T1099" s="20">
        <v>0</v>
      </c>
      <c r="V1099" s="29">
        <v>305128</v>
      </c>
      <c r="X1099" s="8" t="str">
        <f t="shared" si="17"/>
        <v>No</v>
      </c>
      <c r="Z1099" s="21"/>
      <c r="AC1099" s="28"/>
    </row>
    <row r="1100" spans="1:29">
      <c r="A1100" s="8" t="s">
        <v>1704</v>
      </c>
      <c r="B1100" s="8" t="s">
        <v>1162</v>
      </c>
      <c r="C1100" s="8" t="s">
        <v>42</v>
      </c>
      <c r="D1100" s="185">
        <v>2137</v>
      </c>
      <c r="E1100" s="188">
        <v>20137</v>
      </c>
      <c r="F1100" s="8" t="s">
        <v>113</v>
      </c>
      <c r="G1100" s="8" t="s">
        <v>84</v>
      </c>
      <c r="H1100" s="6">
        <v>423566</v>
      </c>
      <c r="I1100" s="12">
        <v>12</v>
      </c>
      <c r="J1100" s="20">
        <v>0</v>
      </c>
      <c r="L1100" s="20">
        <v>0</v>
      </c>
      <c r="N1100" s="20">
        <v>0</v>
      </c>
      <c r="P1100" s="20">
        <v>0</v>
      </c>
      <c r="R1100" s="20">
        <v>0</v>
      </c>
      <c r="T1100" s="20">
        <v>35312</v>
      </c>
      <c r="V1100" s="29">
        <v>35312</v>
      </c>
      <c r="X1100" s="8" t="str">
        <f t="shared" si="17"/>
        <v>No</v>
      </c>
      <c r="Z1100" s="21"/>
      <c r="AC1100" s="28"/>
    </row>
    <row r="1101" spans="1:29">
      <c r="A1101" s="8" t="s">
        <v>3307</v>
      </c>
      <c r="B1101" s="8" t="s">
        <v>2766</v>
      </c>
      <c r="C1101" s="8" t="s">
        <v>555</v>
      </c>
      <c r="D1101" s="185" t="s">
        <v>3308</v>
      </c>
      <c r="E1101" s="188" t="s">
        <v>3309</v>
      </c>
      <c r="F1101" s="8" t="s">
        <v>83</v>
      </c>
      <c r="G1101" s="8" t="s">
        <v>147</v>
      </c>
      <c r="H1101" s="6">
        <v>0</v>
      </c>
      <c r="I1101" s="12">
        <v>12</v>
      </c>
      <c r="J1101" s="20">
        <v>0</v>
      </c>
      <c r="L1101" s="20">
        <v>0</v>
      </c>
      <c r="N1101" s="20">
        <v>147743</v>
      </c>
      <c r="P1101" s="20">
        <v>0</v>
      </c>
      <c r="R1101" s="20">
        <v>0</v>
      </c>
      <c r="T1101" s="20">
        <v>0</v>
      </c>
      <c r="V1101" s="29">
        <v>147743</v>
      </c>
      <c r="X1101" s="8" t="str">
        <f t="shared" si="17"/>
        <v>No</v>
      </c>
      <c r="Z1101" s="21"/>
      <c r="AC1101" s="28"/>
    </row>
    <row r="1102" spans="1:29">
      <c r="A1102" s="8" t="s">
        <v>4304</v>
      </c>
      <c r="B1102" s="8" t="s">
        <v>4305</v>
      </c>
      <c r="C1102" s="8" t="s">
        <v>235</v>
      </c>
      <c r="D1102" s="185" t="s">
        <v>4306</v>
      </c>
      <c r="E1102" s="188" t="s">
        <v>4307</v>
      </c>
      <c r="F1102" s="8" t="s">
        <v>83</v>
      </c>
      <c r="G1102" s="8" t="s">
        <v>147</v>
      </c>
      <c r="H1102" s="6">
        <v>0</v>
      </c>
      <c r="I1102" s="12">
        <v>12</v>
      </c>
      <c r="J1102" s="20">
        <v>0</v>
      </c>
      <c r="L1102" s="20">
        <v>0</v>
      </c>
      <c r="N1102" s="20">
        <v>265641</v>
      </c>
      <c r="P1102" s="20">
        <v>16250</v>
      </c>
      <c r="R1102" s="20">
        <v>0</v>
      </c>
      <c r="T1102" s="20">
        <v>2522</v>
      </c>
      <c r="V1102" s="29">
        <v>284413</v>
      </c>
      <c r="X1102" s="8" t="str">
        <f t="shared" si="17"/>
        <v>No</v>
      </c>
      <c r="Z1102" s="21"/>
      <c r="AC1102" s="28"/>
    </row>
    <row r="1103" spans="1:29">
      <c r="A1103" s="8" t="s">
        <v>2786</v>
      </c>
      <c r="B1103" s="8" t="s">
        <v>626</v>
      </c>
      <c r="C1103" s="8" t="s">
        <v>210</v>
      </c>
      <c r="D1103" s="185" t="s">
        <v>2787</v>
      </c>
      <c r="E1103" s="188" t="s">
        <v>2788</v>
      </c>
      <c r="F1103" s="8" t="s">
        <v>157</v>
      </c>
      <c r="G1103" s="8" t="s">
        <v>147</v>
      </c>
      <c r="H1103" s="6">
        <v>0</v>
      </c>
      <c r="I1103" s="12">
        <v>12</v>
      </c>
      <c r="J1103" s="20">
        <v>0</v>
      </c>
      <c r="L1103" s="20">
        <v>0</v>
      </c>
      <c r="N1103" s="20">
        <v>230557</v>
      </c>
      <c r="P1103" s="20">
        <v>0</v>
      </c>
      <c r="R1103" s="20">
        <v>0</v>
      </c>
      <c r="T1103" s="20">
        <v>0</v>
      </c>
      <c r="V1103" s="29">
        <v>230557</v>
      </c>
      <c r="X1103" s="8" t="str">
        <f t="shared" si="17"/>
        <v>No</v>
      </c>
      <c r="Z1103" s="21"/>
      <c r="AC1103" s="28"/>
    </row>
    <row r="1104" spans="1:29">
      <c r="A1104" s="8" t="s">
        <v>4293</v>
      </c>
      <c r="B1104" s="8" t="s">
        <v>4294</v>
      </c>
      <c r="C1104" s="8" t="s">
        <v>235</v>
      </c>
      <c r="D1104" s="185" t="s">
        <v>4295</v>
      </c>
      <c r="E1104" s="188" t="s">
        <v>4296</v>
      </c>
      <c r="F1104" s="8" t="s">
        <v>83</v>
      </c>
      <c r="G1104" s="8" t="s">
        <v>147</v>
      </c>
      <c r="H1104" s="6">
        <v>0</v>
      </c>
      <c r="I1104" s="12">
        <v>12</v>
      </c>
      <c r="J1104" s="20">
        <v>0</v>
      </c>
      <c r="L1104" s="20">
        <v>0</v>
      </c>
      <c r="N1104" s="20">
        <v>223177</v>
      </c>
      <c r="P1104" s="20">
        <v>0</v>
      </c>
      <c r="R1104" s="20">
        <v>0</v>
      </c>
      <c r="T1104" s="20">
        <v>0</v>
      </c>
      <c r="V1104" s="29">
        <v>223177</v>
      </c>
      <c r="X1104" s="8" t="str">
        <f t="shared" si="17"/>
        <v>No</v>
      </c>
      <c r="Z1104" s="21"/>
      <c r="AC1104" s="28"/>
    </row>
    <row r="1105" spans="1:29">
      <c r="A1105" s="8" t="s">
        <v>3133</v>
      </c>
      <c r="B1105" s="8" t="s">
        <v>3134</v>
      </c>
      <c r="C1105" s="8" t="s">
        <v>466</v>
      </c>
      <c r="D1105" s="185">
        <v>5199</v>
      </c>
      <c r="E1105" s="188">
        <v>50199</v>
      </c>
      <c r="F1105" s="8" t="s">
        <v>88</v>
      </c>
      <c r="G1105" s="8" t="s">
        <v>84</v>
      </c>
      <c r="H1105" s="6">
        <v>1368035</v>
      </c>
      <c r="I1105" s="12">
        <v>12</v>
      </c>
      <c r="J1105" s="20">
        <v>577663</v>
      </c>
      <c r="L1105" s="20">
        <v>0</v>
      </c>
      <c r="N1105" s="20">
        <v>0</v>
      </c>
      <c r="P1105" s="20">
        <v>180518</v>
      </c>
      <c r="R1105" s="20">
        <v>0</v>
      </c>
      <c r="T1105" s="20">
        <v>0</v>
      </c>
      <c r="V1105" s="29">
        <v>758181</v>
      </c>
      <c r="X1105" s="8" t="str">
        <f t="shared" si="17"/>
        <v>No</v>
      </c>
      <c r="Z1105" s="21"/>
      <c r="AC1105" s="28"/>
    </row>
    <row r="1106" spans="1:29">
      <c r="A1106" s="8" t="s">
        <v>2746</v>
      </c>
      <c r="B1106" s="8" t="s">
        <v>2747</v>
      </c>
      <c r="C1106" s="8" t="s">
        <v>65</v>
      </c>
      <c r="D1106" s="185" t="s">
        <v>2748</v>
      </c>
      <c r="E1106" s="188" t="s">
        <v>2749</v>
      </c>
      <c r="F1106" s="8" t="s">
        <v>83</v>
      </c>
      <c r="G1106" s="8" t="s">
        <v>147</v>
      </c>
      <c r="H1106" s="6">
        <v>0</v>
      </c>
      <c r="I1106" s="12">
        <v>12</v>
      </c>
      <c r="J1106" s="20">
        <v>0</v>
      </c>
      <c r="L1106" s="20">
        <v>4120</v>
      </c>
      <c r="N1106" s="20">
        <v>1045540</v>
      </c>
      <c r="P1106" s="20">
        <v>0</v>
      </c>
      <c r="R1106" s="20">
        <v>0</v>
      </c>
      <c r="T1106" s="20">
        <v>0</v>
      </c>
      <c r="V1106" s="29">
        <v>1049660</v>
      </c>
      <c r="X1106" s="8" t="str">
        <f t="shared" si="17"/>
        <v>No</v>
      </c>
      <c r="Z1106" s="21"/>
      <c r="AC1106" s="28"/>
    </row>
    <row r="1107" spans="1:29">
      <c r="A1107" s="8" t="s">
        <v>709</v>
      </c>
      <c r="B1107" s="8" t="s">
        <v>593</v>
      </c>
      <c r="C1107" s="8" t="s">
        <v>178</v>
      </c>
      <c r="D1107" s="185">
        <v>5207</v>
      </c>
      <c r="E1107" s="188">
        <v>50207</v>
      </c>
      <c r="F1107" s="8" t="s">
        <v>83</v>
      </c>
      <c r="G1107" s="8" t="s">
        <v>5756</v>
      </c>
      <c r="H1107" s="6">
        <v>59014</v>
      </c>
      <c r="I1107" s="12">
        <v>12</v>
      </c>
      <c r="J1107" s="20">
        <v>566816</v>
      </c>
      <c r="L1107" s="20">
        <v>0</v>
      </c>
      <c r="N1107" s="20">
        <v>0</v>
      </c>
      <c r="P1107" s="20">
        <v>23977</v>
      </c>
      <c r="R1107" s="20">
        <v>0</v>
      </c>
      <c r="T1107" s="20">
        <v>0</v>
      </c>
      <c r="V1107" s="29">
        <v>590793</v>
      </c>
      <c r="X1107" s="8" t="str">
        <f t="shared" si="17"/>
        <v>No</v>
      </c>
      <c r="Z1107" s="21"/>
      <c r="AC1107" s="28"/>
    </row>
    <row r="1108" spans="1:29">
      <c r="A1108" s="8" t="s">
        <v>3358</v>
      </c>
      <c r="B1108" s="8" t="s">
        <v>1195</v>
      </c>
      <c r="C1108" s="8" t="s">
        <v>555</v>
      </c>
      <c r="D1108" s="185" t="s">
        <v>3359</v>
      </c>
      <c r="E1108" s="188" t="s">
        <v>3360</v>
      </c>
      <c r="F1108" s="8" t="s">
        <v>83</v>
      </c>
      <c r="G1108" s="8" t="s">
        <v>147</v>
      </c>
      <c r="H1108" s="6">
        <v>0</v>
      </c>
      <c r="I1108" s="12">
        <v>12</v>
      </c>
      <c r="J1108" s="20">
        <v>0</v>
      </c>
      <c r="L1108" s="20">
        <v>0</v>
      </c>
      <c r="N1108" s="20">
        <v>65086</v>
      </c>
      <c r="P1108" s="20">
        <v>0</v>
      </c>
      <c r="R1108" s="20">
        <v>0</v>
      </c>
      <c r="T1108" s="20">
        <v>0</v>
      </c>
      <c r="V1108" s="29">
        <v>65086</v>
      </c>
      <c r="X1108" s="8" t="str">
        <f t="shared" si="17"/>
        <v>No</v>
      </c>
      <c r="Z1108" s="21"/>
      <c r="AC1108" s="28"/>
    </row>
    <row r="1109" spans="1:29">
      <c r="A1109" s="8" t="s">
        <v>2012</v>
      </c>
      <c r="B1109" s="8" t="s">
        <v>2013</v>
      </c>
      <c r="C1109" s="8" t="s">
        <v>69</v>
      </c>
      <c r="D1109" s="185" t="s">
        <v>2014</v>
      </c>
      <c r="E1109" s="188" t="s">
        <v>2015</v>
      </c>
      <c r="F1109" s="8" t="s">
        <v>157</v>
      </c>
      <c r="G1109" s="8" t="s">
        <v>147</v>
      </c>
      <c r="H1109" s="6">
        <v>0</v>
      </c>
      <c r="I1109" s="12">
        <v>12</v>
      </c>
      <c r="J1109" s="20">
        <v>0</v>
      </c>
      <c r="L1109" s="20">
        <v>0</v>
      </c>
      <c r="N1109" s="20">
        <v>309921</v>
      </c>
      <c r="P1109" s="20">
        <v>48000</v>
      </c>
      <c r="R1109" s="20">
        <v>0</v>
      </c>
      <c r="T1109" s="20">
        <v>2075</v>
      </c>
      <c r="V1109" s="29">
        <v>359996</v>
      </c>
      <c r="X1109" s="8" t="str">
        <f t="shared" si="17"/>
        <v>No</v>
      </c>
      <c r="Z1109" s="21"/>
      <c r="AC1109" s="28"/>
    </row>
    <row r="1110" spans="1:29">
      <c r="A1110" s="8" t="s">
        <v>6195</v>
      </c>
      <c r="B1110" s="8" t="s">
        <v>6196</v>
      </c>
      <c r="C1110" s="8" t="s">
        <v>91</v>
      </c>
      <c r="E1110" s="188">
        <v>90295</v>
      </c>
      <c r="F1110" s="8" t="s">
        <v>83</v>
      </c>
      <c r="G1110" s="8" t="s">
        <v>5756</v>
      </c>
      <c r="H1110" s="6">
        <v>12150996</v>
      </c>
      <c r="I1110" s="12">
        <v>12</v>
      </c>
      <c r="J1110" s="20">
        <v>0</v>
      </c>
      <c r="L1110" s="20">
        <v>0</v>
      </c>
      <c r="N1110" s="20">
        <v>0</v>
      </c>
      <c r="P1110" s="20">
        <v>0</v>
      </c>
      <c r="R1110" s="20">
        <v>0</v>
      </c>
      <c r="T1110" s="20">
        <v>0</v>
      </c>
      <c r="V1110" s="29">
        <v>0</v>
      </c>
      <c r="X1110" s="8" t="str">
        <f t="shared" si="17"/>
        <v>No</v>
      </c>
      <c r="Z1110" s="21"/>
      <c r="AC1110" s="28"/>
    </row>
    <row r="1111" spans="1:29">
      <c r="A1111" s="8" t="s">
        <v>6187</v>
      </c>
      <c r="B1111" s="8" t="s">
        <v>6188</v>
      </c>
      <c r="C1111" s="8" t="s">
        <v>91</v>
      </c>
      <c r="E1111" s="188">
        <v>90266</v>
      </c>
      <c r="F1111" s="8" t="s">
        <v>83</v>
      </c>
      <c r="G1111" s="8" t="s">
        <v>5756</v>
      </c>
      <c r="H1111" s="6">
        <v>12150996</v>
      </c>
      <c r="I1111" s="12">
        <v>12</v>
      </c>
      <c r="J1111" s="20">
        <v>0</v>
      </c>
      <c r="L1111" s="20">
        <v>0</v>
      </c>
      <c r="N1111" s="20">
        <v>0</v>
      </c>
      <c r="P1111" s="20">
        <v>0</v>
      </c>
      <c r="R1111" s="20">
        <v>0</v>
      </c>
      <c r="T1111" s="20">
        <v>0</v>
      </c>
      <c r="V1111" s="29">
        <v>0</v>
      </c>
      <c r="X1111" s="8" t="str">
        <f t="shared" si="17"/>
        <v>No</v>
      </c>
      <c r="Z1111" s="21"/>
      <c r="AC1111" s="28"/>
    </row>
    <row r="1112" spans="1:29">
      <c r="A1112" s="8" t="s">
        <v>6583</v>
      </c>
      <c r="B1112" s="8" t="s">
        <v>6447</v>
      </c>
      <c r="C1112" s="8" t="s">
        <v>120</v>
      </c>
      <c r="D1112" s="185" t="s">
        <v>5159</v>
      </c>
      <c r="E1112" s="188" t="s">
        <v>5160</v>
      </c>
      <c r="F1112" s="8" t="s">
        <v>83</v>
      </c>
      <c r="G1112" s="8" t="s">
        <v>147</v>
      </c>
      <c r="H1112" s="6">
        <v>0</v>
      </c>
      <c r="I1112" s="12">
        <v>12</v>
      </c>
      <c r="J1112" s="20">
        <v>7396</v>
      </c>
      <c r="L1112" s="20">
        <v>0</v>
      </c>
      <c r="N1112" s="20">
        <v>370153</v>
      </c>
      <c r="P1112" s="20">
        <v>0</v>
      </c>
      <c r="R1112" s="20">
        <v>0</v>
      </c>
      <c r="T1112" s="20">
        <v>0</v>
      </c>
      <c r="V1112" s="29">
        <v>377549</v>
      </c>
      <c r="X1112" s="8" t="str">
        <f t="shared" si="17"/>
        <v>No</v>
      </c>
      <c r="Z1112" s="21"/>
      <c r="AC1112" s="28"/>
    </row>
    <row r="1113" spans="1:29">
      <c r="A1113" s="8" t="s">
        <v>5198</v>
      </c>
      <c r="B1113" s="8" t="s">
        <v>5199</v>
      </c>
      <c r="C1113" s="8" t="s">
        <v>168</v>
      </c>
      <c r="D1113" s="185" t="s">
        <v>5200</v>
      </c>
      <c r="E1113" s="188" t="s">
        <v>5201</v>
      </c>
      <c r="F1113" s="8" t="s">
        <v>183</v>
      </c>
      <c r="G1113" s="8" t="s">
        <v>147</v>
      </c>
      <c r="H1113" s="6">
        <v>0</v>
      </c>
      <c r="I1113" s="12">
        <v>12</v>
      </c>
      <c r="J1113" s="20">
        <v>0</v>
      </c>
      <c r="L1113" s="20">
        <v>0</v>
      </c>
      <c r="N1113" s="20">
        <v>177804</v>
      </c>
      <c r="P1113" s="20">
        <v>271653</v>
      </c>
      <c r="R1113" s="20">
        <v>0</v>
      </c>
      <c r="T1113" s="20">
        <v>0</v>
      </c>
      <c r="V1113" s="29">
        <v>449457</v>
      </c>
      <c r="X1113" s="8" t="str">
        <f t="shared" si="17"/>
        <v>No</v>
      </c>
      <c r="Z1113" s="21"/>
      <c r="AC1113" s="28"/>
    </row>
    <row r="1114" spans="1:29">
      <c r="A1114" s="8" t="s">
        <v>6585</v>
      </c>
      <c r="B1114" s="8" t="s">
        <v>1223</v>
      </c>
      <c r="C1114" s="8" t="s">
        <v>420</v>
      </c>
      <c r="D1114" s="185" t="s">
        <v>1224</v>
      </c>
      <c r="E1114" s="188">
        <v>31</v>
      </c>
      <c r="F1114" s="8" t="s">
        <v>36</v>
      </c>
      <c r="G1114" s="8" t="s">
        <v>5756</v>
      </c>
      <c r="H1114" s="6">
        <v>0</v>
      </c>
      <c r="I1114" s="12">
        <v>12</v>
      </c>
      <c r="J1114" s="20">
        <v>0</v>
      </c>
      <c r="L1114" s="20">
        <v>0</v>
      </c>
      <c r="N1114" s="20">
        <v>347853</v>
      </c>
      <c r="P1114" s="20">
        <v>0</v>
      </c>
      <c r="R1114" s="20">
        <v>0</v>
      </c>
      <c r="T1114" s="20">
        <v>0</v>
      </c>
      <c r="V1114" s="29">
        <v>347853</v>
      </c>
      <c r="X1114" s="8" t="str">
        <f t="shared" si="17"/>
        <v>No</v>
      </c>
      <c r="Z1114" s="21"/>
      <c r="AC1114" s="28"/>
    </row>
    <row r="1115" spans="1:29">
      <c r="A1115" s="8" t="s">
        <v>4328</v>
      </c>
      <c r="B1115" s="8" t="s">
        <v>4329</v>
      </c>
      <c r="C1115" s="8" t="s">
        <v>235</v>
      </c>
      <c r="D1115" s="185" t="s">
        <v>4330</v>
      </c>
      <c r="E1115" s="188" t="s">
        <v>4331</v>
      </c>
      <c r="F1115" s="8" t="s">
        <v>83</v>
      </c>
      <c r="G1115" s="8" t="s">
        <v>147</v>
      </c>
      <c r="H1115" s="6">
        <v>0</v>
      </c>
      <c r="I1115" s="12">
        <v>12</v>
      </c>
      <c r="J1115" s="20">
        <v>0</v>
      </c>
      <c r="L1115" s="20">
        <v>0</v>
      </c>
      <c r="N1115" s="20">
        <v>195081</v>
      </c>
      <c r="P1115" s="20">
        <v>0</v>
      </c>
      <c r="R1115" s="20">
        <v>0</v>
      </c>
      <c r="T1115" s="20">
        <v>0</v>
      </c>
      <c r="V1115" s="29">
        <v>195081</v>
      </c>
      <c r="X1115" s="8" t="str">
        <f t="shared" si="17"/>
        <v>No</v>
      </c>
      <c r="Z1115" s="21"/>
      <c r="AC1115" s="28"/>
    </row>
    <row r="1116" spans="1:29">
      <c r="A1116" s="8" t="s">
        <v>5417</v>
      </c>
      <c r="B1116" s="8" t="s">
        <v>5418</v>
      </c>
      <c r="C1116" s="8" t="s">
        <v>58</v>
      </c>
      <c r="D1116" s="185" t="s">
        <v>5419</v>
      </c>
      <c r="E1116" s="188" t="s">
        <v>5420</v>
      </c>
      <c r="F1116" s="8" t="s">
        <v>83</v>
      </c>
      <c r="G1116" s="8" t="s">
        <v>147</v>
      </c>
      <c r="H1116" s="6">
        <v>0</v>
      </c>
      <c r="I1116" s="12">
        <v>12</v>
      </c>
      <c r="J1116" s="20">
        <v>0</v>
      </c>
      <c r="L1116" s="20">
        <v>0</v>
      </c>
      <c r="N1116" s="20">
        <v>326897</v>
      </c>
      <c r="P1116" s="20">
        <v>0</v>
      </c>
      <c r="R1116" s="20">
        <v>0</v>
      </c>
      <c r="T1116" s="20">
        <v>0</v>
      </c>
      <c r="V1116" s="29">
        <v>326897</v>
      </c>
      <c r="X1116" s="8" t="str">
        <f t="shared" si="17"/>
        <v>No</v>
      </c>
      <c r="Z1116" s="21"/>
      <c r="AC1116" s="28"/>
    </row>
    <row r="1117" spans="1:29">
      <c r="A1117" s="8" t="s">
        <v>2606</v>
      </c>
      <c r="B1117" s="8" t="s">
        <v>2607</v>
      </c>
      <c r="C1117" s="8" t="s">
        <v>466</v>
      </c>
      <c r="D1117" s="185" t="s">
        <v>2608</v>
      </c>
      <c r="E1117" s="188" t="s">
        <v>2609</v>
      </c>
      <c r="F1117" s="8" t="s">
        <v>83</v>
      </c>
      <c r="G1117" s="8" t="s">
        <v>147</v>
      </c>
      <c r="H1117" s="6">
        <v>0</v>
      </c>
      <c r="I1117" s="12">
        <v>12</v>
      </c>
      <c r="J1117" s="20">
        <v>37473</v>
      </c>
      <c r="L1117" s="20">
        <v>0</v>
      </c>
      <c r="N1117" s="20">
        <v>130459</v>
      </c>
      <c r="P1117" s="20">
        <v>0</v>
      </c>
      <c r="R1117" s="20">
        <v>0</v>
      </c>
      <c r="T1117" s="20">
        <v>0</v>
      </c>
      <c r="V1117" s="29">
        <v>167932</v>
      </c>
      <c r="X1117" s="8" t="str">
        <f t="shared" si="17"/>
        <v>No</v>
      </c>
      <c r="Z1117" s="21"/>
      <c r="AC1117" s="28"/>
    </row>
    <row r="1118" spans="1:29">
      <c r="A1118" s="8" t="s">
        <v>3324</v>
      </c>
      <c r="B1118" s="8" t="s">
        <v>3325</v>
      </c>
      <c r="C1118" s="8" t="s">
        <v>555</v>
      </c>
      <c r="D1118" s="185" t="s">
        <v>3326</v>
      </c>
      <c r="E1118" s="188" t="s">
        <v>3327</v>
      </c>
      <c r="F1118" s="8" t="s">
        <v>83</v>
      </c>
      <c r="G1118" s="8" t="s">
        <v>147</v>
      </c>
      <c r="H1118" s="6">
        <v>0</v>
      </c>
      <c r="I1118" s="12">
        <v>12</v>
      </c>
      <c r="J1118" s="20">
        <v>0</v>
      </c>
      <c r="L1118" s="20">
        <v>0</v>
      </c>
      <c r="N1118" s="20">
        <v>194664</v>
      </c>
      <c r="P1118" s="20">
        <v>0</v>
      </c>
      <c r="R1118" s="20">
        <v>0</v>
      </c>
      <c r="T1118" s="20">
        <v>0</v>
      </c>
      <c r="V1118" s="29">
        <v>194664</v>
      </c>
      <c r="X1118" s="8" t="str">
        <f t="shared" si="17"/>
        <v>No</v>
      </c>
      <c r="Z1118" s="21"/>
      <c r="AC1118" s="28"/>
    </row>
    <row r="1119" spans="1:29">
      <c r="A1119" s="8" t="s">
        <v>5236</v>
      </c>
      <c r="B1119" s="8" t="s">
        <v>5237</v>
      </c>
      <c r="C1119" s="8" t="s">
        <v>168</v>
      </c>
      <c r="D1119" s="185" t="s">
        <v>5238</v>
      </c>
      <c r="E1119" s="188" t="s">
        <v>5239</v>
      </c>
      <c r="F1119" s="8" t="s">
        <v>157</v>
      </c>
      <c r="G1119" s="8" t="s">
        <v>147</v>
      </c>
      <c r="H1119" s="6">
        <v>0</v>
      </c>
      <c r="I1119" s="12">
        <v>12</v>
      </c>
      <c r="J1119" s="20">
        <v>0</v>
      </c>
      <c r="L1119" s="20">
        <v>0</v>
      </c>
      <c r="N1119" s="20">
        <v>242066</v>
      </c>
      <c r="P1119" s="20">
        <v>317851</v>
      </c>
      <c r="R1119" s="20">
        <v>0</v>
      </c>
      <c r="T1119" s="20">
        <v>0</v>
      </c>
      <c r="V1119" s="29">
        <v>559917</v>
      </c>
      <c r="X1119" s="8" t="str">
        <f t="shared" si="17"/>
        <v>No</v>
      </c>
      <c r="Z1119" s="21"/>
      <c r="AC1119" s="28"/>
    </row>
    <row r="1120" spans="1:29">
      <c r="A1120" s="8" t="s">
        <v>1145</v>
      </c>
      <c r="B1120" s="8" t="s">
        <v>1146</v>
      </c>
      <c r="C1120" s="8" t="s">
        <v>106</v>
      </c>
      <c r="D1120" s="185">
        <v>7046</v>
      </c>
      <c r="E1120" s="188">
        <v>70046</v>
      </c>
      <c r="F1120" s="8" t="s">
        <v>83</v>
      </c>
      <c r="G1120" s="8" t="s">
        <v>5756</v>
      </c>
      <c r="H1120" s="6">
        <v>1519417</v>
      </c>
      <c r="I1120" s="12">
        <v>12</v>
      </c>
      <c r="J1120" s="20">
        <v>651331</v>
      </c>
      <c r="L1120" s="20">
        <v>0</v>
      </c>
      <c r="N1120" s="20">
        <v>0</v>
      </c>
      <c r="P1120" s="20">
        <v>0</v>
      </c>
      <c r="R1120" s="20">
        <v>0</v>
      </c>
      <c r="T1120" s="20">
        <v>0</v>
      </c>
      <c r="V1120" s="29">
        <v>651331</v>
      </c>
      <c r="X1120" s="8" t="str">
        <f t="shared" si="17"/>
        <v>No</v>
      </c>
      <c r="Z1120" s="21"/>
      <c r="AC1120" s="28"/>
    </row>
    <row r="1121" spans="1:29">
      <c r="A1121" s="8" t="s">
        <v>5988</v>
      </c>
      <c r="B1121" s="8" t="s">
        <v>6444</v>
      </c>
      <c r="C1121" s="8" t="s">
        <v>132</v>
      </c>
      <c r="D1121" s="185" t="s">
        <v>5529</v>
      </c>
      <c r="E1121" s="188" t="s">
        <v>5530</v>
      </c>
      <c r="F1121" s="8" t="s">
        <v>157</v>
      </c>
      <c r="G1121" s="8" t="s">
        <v>147</v>
      </c>
      <c r="H1121" s="6">
        <v>0</v>
      </c>
      <c r="I1121" s="12">
        <v>12</v>
      </c>
      <c r="J1121" s="20">
        <v>83040</v>
      </c>
      <c r="L1121" s="20">
        <v>0</v>
      </c>
      <c r="N1121" s="20">
        <v>320934</v>
      </c>
      <c r="P1121" s="20">
        <v>81466</v>
      </c>
      <c r="R1121" s="20">
        <v>0</v>
      </c>
      <c r="T1121" s="20">
        <v>0</v>
      </c>
      <c r="V1121" s="29">
        <v>485440</v>
      </c>
      <c r="X1121" s="8" t="str">
        <f t="shared" si="17"/>
        <v>No</v>
      </c>
      <c r="Z1121" s="21"/>
      <c r="AC1121" s="28"/>
    </row>
    <row r="1122" spans="1:29">
      <c r="A1122" s="8" t="s">
        <v>1944</v>
      </c>
      <c r="B1122" s="8" t="s">
        <v>1945</v>
      </c>
      <c r="C1122" s="8" t="s">
        <v>87</v>
      </c>
      <c r="D1122" s="185">
        <v>51</v>
      </c>
      <c r="E1122" s="188">
        <v>51</v>
      </c>
      <c r="F1122" s="8" t="s">
        <v>83</v>
      </c>
      <c r="G1122" s="8" t="s">
        <v>5756</v>
      </c>
      <c r="H1122" s="6">
        <v>51924</v>
      </c>
      <c r="I1122" s="12">
        <v>12</v>
      </c>
      <c r="J1122" s="20">
        <v>293735</v>
      </c>
      <c r="L1122" s="20">
        <v>0</v>
      </c>
      <c r="N1122" s="20">
        <v>0</v>
      </c>
      <c r="P1122" s="20">
        <v>0</v>
      </c>
      <c r="R1122" s="20">
        <v>0</v>
      </c>
      <c r="T1122" s="20">
        <v>0</v>
      </c>
      <c r="V1122" s="29">
        <v>293735</v>
      </c>
      <c r="X1122" s="8" t="str">
        <f t="shared" si="17"/>
        <v>No</v>
      </c>
      <c r="Z1122" s="21"/>
      <c r="AC1122" s="28"/>
    </row>
    <row r="1123" spans="1:29">
      <c r="A1123" s="8" t="s">
        <v>4289</v>
      </c>
      <c r="B1123" s="8" t="s">
        <v>4290</v>
      </c>
      <c r="C1123" s="8" t="s">
        <v>235</v>
      </c>
      <c r="D1123" s="185" t="s">
        <v>4291</v>
      </c>
      <c r="E1123" s="188" t="s">
        <v>4292</v>
      </c>
      <c r="F1123" s="8" t="s">
        <v>83</v>
      </c>
      <c r="G1123" s="8" t="s">
        <v>147</v>
      </c>
      <c r="H1123" s="6">
        <v>0</v>
      </c>
      <c r="I1123" s="12">
        <v>12</v>
      </c>
      <c r="J1123" s="20">
        <v>0</v>
      </c>
      <c r="L1123" s="20">
        <v>0</v>
      </c>
      <c r="N1123" s="20">
        <v>192294</v>
      </c>
      <c r="P1123" s="20">
        <v>0</v>
      </c>
      <c r="R1123" s="20">
        <v>0</v>
      </c>
      <c r="T1123" s="20">
        <v>0</v>
      </c>
      <c r="V1123" s="29">
        <v>192294</v>
      </c>
      <c r="X1123" s="8" t="str">
        <f t="shared" si="17"/>
        <v>No</v>
      </c>
      <c r="Z1123" s="21"/>
      <c r="AC1123" s="28"/>
    </row>
    <row r="1124" spans="1:29">
      <c r="A1124" s="8" t="s">
        <v>4723</v>
      </c>
      <c r="B1124" s="8" t="s">
        <v>2508</v>
      </c>
      <c r="C1124" s="8" t="s">
        <v>79</v>
      </c>
      <c r="D1124" s="185" t="s">
        <v>4724</v>
      </c>
      <c r="E1124" s="188" t="s">
        <v>4725</v>
      </c>
      <c r="F1124" s="8" t="s">
        <v>83</v>
      </c>
      <c r="G1124" s="8" t="s">
        <v>147</v>
      </c>
      <c r="H1124" s="6">
        <v>0</v>
      </c>
      <c r="I1124" s="12">
        <v>12</v>
      </c>
      <c r="J1124" s="20">
        <v>0</v>
      </c>
      <c r="L1124" s="20">
        <v>0</v>
      </c>
      <c r="N1124" s="20">
        <v>540072</v>
      </c>
      <c r="P1124" s="20">
        <v>0</v>
      </c>
      <c r="R1124" s="20">
        <v>0</v>
      </c>
      <c r="T1124" s="20">
        <v>0</v>
      </c>
      <c r="V1124" s="29">
        <v>540072</v>
      </c>
      <c r="X1124" s="8" t="str">
        <f t="shared" si="17"/>
        <v>No</v>
      </c>
      <c r="Z1124" s="21"/>
      <c r="AC1124" s="28"/>
    </row>
    <row r="1125" spans="1:29">
      <c r="A1125" s="8" t="s">
        <v>2676</v>
      </c>
      <c r="B1125" s="8" t="s">
        <v>659</v>
      </c>
      <c r="C1125" s="8" t="s">
        <v>555</v>
      </c>
      <c r="D1125" s="185">
        <v>5194</v>
      </c>
      <c r="E1125" s="188">
        <v>50194</v>
      </c>
      <c r="F1125" s="8" t="s">
        <v>157</v>
      </c>
      <c r="G1125" s="8" t="s">
        <v>5756</v>
      </c>
      <c r="H1125" s="6">
        <v>296863</v>
      </c>
      <c r="I1125" s="12">
        <v>12</v>
      </c>
      <c r="J1125" s="20">
        <v>0</v>
      </c>
      <c r="L1125" s="20">
        <v>0</v>
      </c>
      <c r="N1125" s="20">
        <v>46864</v>
      </c>
      <c r="P1125" s="20">
        <v>8066</v>
      </c>
      <c r="R1125" s="20">
        <v>0</v>
      </c>
      <c r="T1125" s="20">
        <v>0</v>
      </c>
      <c r="V1125" s="29">
        <v>54930</v>
      </c>
      <c r="X1125" s="8" t="str">
        <f t="shared" si="17"/>
        <v>No</v>
      </c>
      <c r="Z1125" s="21"/>
      <c r="AC1125" s="28"/>
    </row>
    <row r="1126" spans="1:29">
      <c r="A1126" s="8" t="s">
        <v>1331</v>
      </c>
      <c r="B1126" s="8" t="s">
        <v>535</v>
      </c>
      <c r="C1126" s="8" t="s">
        <v>466</v>
      </c>
      <c r="D1126" s="185">
        <v>5020</v>
      </c>
      <c r="E1126" s="188">
        <v>50020</v>
      </c>
      <c r="F1126" s="8" t="s">
        <v>83</v>
      </c>
      <c r="G1126" s="8" t="s">
        <v>5756</v>
      </c>
      <c r="H1126" s="6">
        <v>85256</v>
      </c>
      <c r="I1126" s="12">
        <v>12</v>
      </c>
      <c r="J1126" s="20">
        <v>1371010</v>
      </c>
      <c r="L1126" s="20">
        <v>0</v>
      </c>
      <c r="N1126" s="20">
        <v>0</v>
      </c>
      <c r="P1126" s="20">
        <v>0</v>
      </c>
      <c r="R1126" s="20">
        <v>0</v>
      </c>
      <c r="T1126" s="20">
        <v>0</v>
      </c>
      <c r="V1126" s="29">
        <v>1371010</v>
      </c>
      <c r="X1126" s="8" t="str">
        <f t="shared" si="17"/>
        <v>No</v>
      </c>
      <c r="Z1126" s="21"/>
      <c r="AC1126" s="28"/>
    </row>
    <row r="1127" spans="1:29">
      <c r="A1127" s="8" t="s">
        <v>4367</v>
      </c>
      <c r="B1127" s="8" t="s">
        <v>4368</v>
      </c>
      <c r="C1127" s="8" t="s">
        <v>235</v>
      </c>
      <c r="D1127" s="185" t="s">
        <v>4369</v>
      </c>
      <c r="E1127" s="188" t="s">
        <v>4370</v>
      </c>
      <c r="F1127" s="8" t="s">
        <v>157</v>
      </c>
      <c r="G1127" s="8" t="s">
        <v>147</v>
      </c>
      <c r="H1127" s="6">
        <v>0</v>
      </c>
      <c r="I1127" s="12">
        <v>12</v>
      </c>
      <c r="J1127" s="20">
        <v>0</v>
      </c>
      <c r="L1127" s="20">
        <v>0</v>
      </c>
      <c r="N1127" s="20">
        <v>256740</v>
      </c>
      <c r="P1127" s="20">
        <v>0</v>
      </c>
      <c r="R1127" s="20">
        <v>0</v>
      </c>
      <c r="T1127" s="20">
        <v>0</v>
      </c>
      <c r="V1127" s="29">
        <v>256740</v>
      </c>
      <c r="X1127" s="8" t="str">
        <f t="shared" si="17"/>
        <v>No</v>
      </c>
      <c r="Z1127" s="21"/>
      <c r="AC1127" s="28"/>
    </row>
    <row r="1128" spans="1:29">
      <c r="A1128" s="8" t="s">
        <v>984</v>
      </c>
      <c r="B1128" s="8" t="s">
        <v>985</v>
      </c>
      <c r="C1128" s="8" t="s">
        <v>129</v>
      </c>
      <c r="D1128" s="185" t="s">
        <v>986</v>
      </c>
      <c r="E1128" s="188" t="s">
        <v>987</v>
      </c>
      <c r="F1128" s="8" t="s">
        <v>83</v>
      </c>
      <c r="G1128" s="8" t="s">
        <v>147</v>
      </c>
      <c r="H1128" s="6">
        <v>0</v>
      </c>
      <c r="I1128" s="12">
        <v>12</v>
      </c>
      <c r="J1128" s="20">
        <v>0</v>
      </c>
      <c r="L1128" s="20">
        <v>0</v>
      </c>
      <c r="N1128" s="20">
        <v>215845</v>
      </c>
      <c r="P1128" s="20">
        <v>0</v>
      </c>
      <c r="R1128" s="20">
        <v>0</v>
      </c>
      <c r="T1128" s="20">
        <v>0</v>
      </c>
      <c r="V1128" s="29">
        <v>215845</v>
      </c>
      <c r="X1128" s="8" t="str">
        <f t="shared" si="17"/>
        <v>No</v>
      </c>
      <c r="Z1128" s="21"/>
      <c r="AC1128" s="28"/>
    </row>
    <row r="1129" spans="1:29">
      <c r="A1129" s="8" t="s">
        <v>1014</v>
      </c>
      <c r="B1129" s="8" t="s">
        <v>1015</v>
      </c>
      <c r="C1129" s="8" t="s">
        <v>120</v>
      </c>
      <c r="D1129" s="185">
        <v>6125</v>
      </c>
      <c r="E1129" s="188">
        <v>60125</v>
      </c>
      <c r="F1129" s="8" t="s">
        <v>83</v>
      </c>
      <c r="G1129" s="8" t="s">
        <v>5756</v>
      </c>
      <c r="H1129" s="6">
        <v>1362416</v>
      </c>
      <c r="I1129" s="12">
        <v>12</v>
      </c>
      <c r="J1129" s="20">
        <v>379209</v>
      </c>
      <c r="L1129" s="20">
        <v>0</v>
      </c>
      <c r="N1129" s="20">
        <v>0</v>
      </c>
      <c r="P1129" s="20">
        <v>0</v>
      </c>
      <c r="R1129" s="20">
        <v>0</v>
      </c>
      <c r="T1129" s="20">
        <v>0</v>
      </c>
      <c r="V1129" s="29">
        <v>379209</v>
      </c>
      <c r="X1129" s="8" t="str">
        <f t="shared" si="17"/>
        <v>No</v>
      </c>
      <c r="Z1129" s="21"/>
      <c r="AC1129" s="28"/>
    </row>
    <row r="1130" spans="1:29">
      <c r="A1130" s="8" t="s">
        <v>5992</v>
      </c>
      <c r="B1130" s="8" t="s">
        <v>5490</v>
      </c>
      <c r="C1130" s="8" t="s">
        <v>132</v>
      </c>
      <c r="D1130" s="185" t="s">
        <v>5491</v>
      </c>
      <c r="E1130" s="188" t="s">
        <v>5492</v>
      </c>
      <c r="F1130" s="8" t="s">
        <v>157</v>
      </c>
      <c r="G1130" s="8" t="s">
        <v>147</v>
      </c>
      <c r="H1130" s="6">
        <v>0</v>
      </c>
      <c r="I1130" s="12">
        <v>12</v>
      </c>
      <c r="J1130" s="20">
        <v>28400</v>
      </c>
      <c r="L1130" s="20">
        <v>0</v>
      </c>
      <c r="N1130" s="20">
        <v>270307</v>
      </c>
      <c r="P1130" s="20">
        <v>0</v>
      </c>
      <c r="R1130" s="20">
        <v>0</v>
      </c>
      <c r="T1130" s="20">
        <v>0</v>
      </c>
      <c r="V1130" s="29">
        <v>298707</v>
      </c>
      <c r="X1130" s="8" t="str">
        <f t="shared" si="17"/>
        <v>No</v>
      </c>
      <c r="Z1130" s="21"/>
      <c r="AC1130" s="28"/>
    </row>
    <row r="1131" spans="1:29">
      <c r="A1131" s="8" t="s">
        <v>3112</v>
      </c>
      <c r="B1131" s="8" t="s">
        <v>495</v>
      </c>
      <c r="C1131" s="8" t="s">
        <v>171</v>
      </c>
      <c r="D1131" s="185" t="s">
        <v>3113</v>
      </c>
      <c r="E1131" s="188" t="s">
        <v>3114</v>
      </c>
      <c r="F1131" s="8" t="s">
        <v>83</v>
      </c>
      <c r="G1131" s="8" t="s">
        <v>147</v>
      </c>
      <c r="H1131" s="6">
        <v>0</v>
      </c>
      <c r="I1131" s="12">
        <v>12</v>
      </c>
      <c r="J1131" s="20">
        <v>0</v>
      </c>
      <c r="L1131" s="20">
        <v>0</v>
      </c>
      <c r="N1131" s="20">
        <v>58950</v>
      </c>
      <c r="P1131" s="20">
        <v>0</v>
      </c>
      <c r="R1131" s="20">
        <v>0</v>
      </c>
      <c r="T1131" s="20">
        <v>120191</v>
      </c>
      <c r="V1131" s="29">
        <v>179141</v>
      </c>
      <c r="X1131" s="8" t="str">
        <f t="shared" si="17"/>
        <v>No</v>
      </c>
      <c r="Z1131" s="21"/>
      <c r="AC1131" s="28"/>
    </row>
    <row r="1132" spans="1:29">
      <c r="A1132" s="8" t="s">
        <v>1024</v>
      </c>
      <c r="B1132" s="8" t="s">
        <v>477</v>
      </c>
      <c r="C1132" s="8" t="s">
        <v>124</v>
      </c>
      <c r="D1132" s="185">
        <v>6132</v>
      </c>
      <c r="E1132" s="188">
        <v>60132</v>
      </c>
      <c r="F1132" s="8" t="s">
        <v>157</v>
      </c>
      <c r="G1132" s="8" t="s">
        <v>5756</v>
      </c>
      <c r="H1132" s="6">
        <v>252720</v>
      </c>
      <c r="I1132" s="12">
        <v>11</v>
      </c>
      <c r="J1132" s="20">
        <v>0</v>
      </c>
      <c r="L1132" s="20">
        <v>0</v>
      </c>
      <c r="N1132" s="20">
        <v>206759</v>
      </c>
      <c r="P1132" s="20">
        <v>0</v>
      </c>
      <c r="R1132" s="20">
        <v>0</v>
      </c>
      <c r="T1132" s="20">
        <v>0</v>
      </c>
      <c r="V1132" s="29">
        <v>206759</v>
      </c>
      <c r="X1132" s="8" t="str">
        <f t="shared" si="17"/>
        <v>No</v>
      </c>
      <c r="Z1132" s="21"/>
      <c r="AC1132" s="28"/>
    </row>
    <row r="1133" spans="1:29">
      <c r="A1133" s="8" t="s">
        <v>6587</v>
      </c>
      <c r="B1133" s="8" t="s">
        <v>3039</v>
      </c>
      <c r="C1133" s="8" t="s">
        <v>233</v>
      </c>
      <c r="D1133" s="185" t="s">
        <v>3040</v>
      </c>
      <c r="E1133" s="188" t="s">
        <v>3041</v>
      </c>
      <c r="F1133" s="8" t="s">
        <v>157</v>
      </c>
      <c r="G1133" s="8" t="s">
        <v>147</v>
      </c>
      <c r="H1133" s="6">
        <v>0</v>
      </c>
      <c r="I1133" s="12">
        <v>11</v>
      </c>
      <c r="J1133" s="20">
        <v>34827</v>
      </c>
      <c r="L1133" s="20">
        <v>0</v>
      </c>
      <c r="N1133" s="20">
        <v>190954</v>
      </c>
      <c r="P1133" s="20">
        <v>0</v>
      </c>
      <c r="R1133" s="20">
        <v>0</v>
      </c>
      <c r="T1133" s="20">
        <v>31673</v>
      </c>
      <c r="V1133" s="29">
        <v>257454</v>
      </c>
      <c r="X1133" s="8" t="str">
        <f t="shared" si="17"/>
        <v>No</v>
      </c>
      <c r="Z1133" s="21"/>
      <c r="AC1133" s="28"/>
    </row>
    <row r="1134" spans="1:29">
      <c r="A1134" s="8" t="s">
        <v>2613</v>
      </c>
      <c r="B1134" s="8" t="s">
        <v>716</v>
      </c>
      <c r="C1134" s="8" t="s">
        <v>466</v>
      </c>
      <c r="D1134" s="185" t="s">
        <v>2614</v>
      </c>
      <c r="E1134" s="188" t="s">
        <v>2615</v>
      </c>
      <c r="F1134" s="8" t="s">
        <v>83</v>
      </c>
      <c r="G1134" s="8" t="s">
        <v>147</v>
      </c>
      <c r="H1134" s="6">
        <v>0</v>
      </c>
      <c r="I1134" s="12">
        <v>11</v>
      </c>
      <c r="J1134" s="20">
        <v>99133</v>
      </c>
      <c r="L1134" s="20">
        <v>0</v>
      </c>
      <c r="N1134" s="20">
        <v>164852</v>
      </c>
      <c r="P1134" s="20">
        <v>0</v>
      </c>
      <c r="R1134" s="20">
        <v>0</v>
      </c>
      <c r="T1134" s="20">
        <v>0</v>
      </c>
      <c r="V1134" s="29">
        <v>263985</v>
      </c>
      <c r="X1134" s="8" t="str">
        <f t="shared" si="17"/>
        <v>No</v>
      </c>
      <c r="Z1134" s="21"/>
      <c r="AC1134" s="28"/>
    </row>
    <row r="1135" spans="1:29">
      <c r="A1135" s="8" t="s">
        <v>4666</v>
      </c>
      <c r="B1135" s="8" t="s">
        <v>6450</v>
      </c>
      <c r="C1135" s="8" t="s">
        <v>42</v>
      </c>
      <c r="D1135" s="185" t="s">
        <v>4667</v>
      </c>
      <c r="E1135" s="188" t="s">
        <v>4668</v>
      </c>
      <c r="F1135" s="8" t="s">
        <v>83</v>
      </c>
      <c r="G1135" s="8" t="s">
        <v>147</v>
      </c>
      <c r="H1135" s="6">
        <v>0</v>
      </c>
      <c r="I1135" s="12">
        <v>11</v>
      </c>
      <c r="J1135" s="20">
        <v>0</v>
      </c>
      <c r="L1135" s="20">
        <v>0</v>
      </c>
      <c r="N1135" s="20">
        <v>388500</v>
      </c>
      <c r="P1135" s="20">
        <v>0</v>
      </c>
      <c r="R1135" s="20">
        <v>0</v>
      </c>
      <c r="T1135" s="20">
        <v>0</v>
      </c>
      <c r="V1135" s="29">
        <v>388500</v>
      </c>
      <c r="X1135" s="8" t="str">
        <f t="shared" si="17"/>
        <v>No</v>
      </c>
      <c r="Z1135" s="21"/>
      <c r="AC1135" s="28"/>
    </row>
    <row r="1136" spans="1:29">
      <c r="A1136" s="8" t="s">
        <v>4854</v>
      </c>
      <c r="B1136" s="8" t="s">
        <v>4855</v>
      </c>
      <c r="C1136" s="8" t="s">
        <v>87</v>
      </c>
      <c r="D1136" s="185" t="s">
        <v>4856</v>
      </c>
      <c r="E1136" s="188" t="s">
        <v>4857</v>
      </c>
      <c r="F1136" s="8" t="s">
        <v>157</v>
      </c>
      <c r="G1136" s="8" t="s">
        <v>147</v>
      </c>
      <c r="H1136" s="6">
        <v>0</v>
      </c>
      <c r="I1136" s="12">
        <v>11</v>
      </c>
      <c r="J1136" s="20">
        <v>0</v>
      </c>
      <c r="L1136" s="20">
        <v>0</v>
      </c>
      <c r="N1136" s="20">
        <v>105794</v>
      </c>
      <c r="P1136" s="20">
        <v>0</v>
      </c>
      <c r="R1136" s="20">
        <v>0</v>
      </c>
      <c r="T1136" s="20">
        <v>0</v>
      </c>
      <c r="V1136" s="29">
        <v>105794</v>
      </c>
      <c r="X1136" s="8" t="str">
        <f t="shared" si="17"/>
        <v>No</v>
      </c>
      <c r="Z1136" s="21"/>
      <c r="AC1136" s="28"/>
    </row>
    <row r="1137" spans="1:29">
      <c r="A1137" s="8" t="s">
        <v>4858</v>
      </c>
      <c r="B1137" s="8" t="s">
        <v>4859</v>
      </c>
      <c r="C1137" s="8" t="s">
        <v>87</v>
      </c>
      <c r="D1137" s="185" t="s">
        <v>4860</v>
      </c>
      <c r="E1137" s="188" t="s">
        <v>4861</v>
      </c>
      <c r="F1137" s="8" t="s">
        <v>88</v>
      </c>
      <c r="G1137" s="8" t="s">
        <v>147</v>
      </c>
      <c r="H1137" s="6">
        <v>0</v>
      </c>
      <c r="I1137" s="12">
        <v>11</v>
      </c>
      <c r="J1137" s="20">
        <v>0</v>
      </c>
      <c r="L1137" s="20">
        <v>0</v>
      </c>
      <c r="N1137" s="20">
        <v>562175</v>
      </c>
      <c r="P1137" s="20">
        <v>0</v>
      </c>
      <c r="R1137" s="20">
        <v>0</v>
      </c>
      <c r="T1137" s="20">
        <v>0</v>
      </c>
      <c r="V1137" s="29">
        <v>562175</v>
      </c>
      <c r="X1137" s="8" t="str">
        <f t="shared" si="17"/>
        <v>No</v>
      </c>
      <c r="Z1137" s="21"/>
      <c r="AC1137" s="28"/>
    </row>
    <row r="1138" spans="1:29">
      <c r="A1138" s="8" t="s">
        <v>2900</v>
      </c>
      <c r="B1138" s="8" t="s">
        <v>2901</v>
      </c>
      <c r="C1138" s="8" t="s">
        <v>124</v>
      </c>
      <c r="D1138" s="185" t="s">
        <v>2902</v>
      </c>
      <c r="E1138" s="188" t="s">
        <v>2903</v>
      </c>
      <c r="F1138" s="8" t="s">
        <v>1320</v>
      </c>
      <c r="G1138" s="8" t="s">
        <v>147</v>
      </c>
      <c r="H1138" s="6">
        <v>0</v>
      </c>
      <c r="I1138" s="12">
        <v>11</v>
      </c>
      <c r="J1138" s="20">
        <v>0</v>
      </c>
      <c r="L1138" s="20">
        <v>0</v>
      </c>
      <c r="N1138" s="20">
        <v>206747</v>
      </c>
      <c r="P1138" s="20">
        <v>0</v>
      </c>
      <c r="R1138" s="20">
        <v>0</v>
      </c>
      <c r="T1138" s="20">
        <v>61247</v>
      </c>
      <c r="V1138" s="29">
        <v>267994</v>
      </c>
      <c r="X1138" s="8" t="str">
        <f t="shared" si="17"/>
        <v>No</v>
      </c>
      <c r="Z1138" s="21"/>
      <c r="AC1138" s="28"/>
    </row>
    <row r="1139" spans="1:29">
      <c r="A1139" s="8" t="s">
        <v>571</v>
      </c>
      <c r="B1139" s="8" t="s">
        <v>572</v>
      </c>
      <c r="C1139" s="8" t="s">
        <v>103</v>
      </c>
      <c r="D1139" s="185">
        <v>4197</v>
      </c>
      <c r="E1139" s="188">
        <v>40197</v>
      </c>
      <c r="F1139" s="8" t="s">
        <v>83</v>
      </c>
      <c r="G1139" s="8" t="s">
        <v>5756</v>
      </c>
      <c r="H1139" s="6">
        <v>306196</v>
      </c>
      <c r="I1139" s="12">
        <v>11</v>
      </c>
      <c r="J1139" s="20">
        <v>0</v>
      </c>
      <c r="L1139" s="20">
        <v>0</v>
      </c>
      <c r="N1139" s="20">
        <v>0</v>
      </c>
      <c r="P1139" s="20">
        <v>0</v>
      </c>
      <c r="R1139" s="20">
        <v>0</v>
      </c>
      <c r="T1139" s="20">
        <v>0</v>
      </c>
      <c r="V1139" s="29">
        <v>0</v>
      </c>
      <c r="X1139" s="8" t="str">
        <f t="shared" si="17"/>
        <v>No</v>
      </c>
      <c r="Z1139" s="21"/>
      <c r="AC1139" s="28"/>
    </row>
    <row r="1140" spans="1:29">
      <c r="A1140" s="8" t="s">
        <v>5636</v>
      </c>
      <c r="B1140" s="8" t="s">
        <v>3565</v>
      </c>
      <c r="C1140" s="8" t="s">
        <v>254</v>
      </c>
      <c r="D1140" s="185" t="s">
        <v>5637</v>
      </c>
      <c r="E1140" s="188" t="s">
        <v>5638</v>
      </c>
      <c r="F1140" s="8" t="s">
        <v>83</v>
      </c>
      <c r="G1140" s="8" t="s">
        <v>147</v>
      </c>
      <c r="H1140" s="6">
        <v>0</v>
      </c>
      <c r="I1140" s="12">
        <v>11</v>
      </c>
      <c r="J1140" s="20">
        <v>0</v>
      </c>
      <c r="L1140" s="20">
        <v>0</v>
      </c>
      <c r="N1140" s="20">
        <v>471801</v>
      </c>
      <c r="P1140" s="20">
        <v>0</v>
      </c>
      <c r="R1140" s="20">
        <v>0</v>
      </c>
      <c r="T1140" s="20">
        <v>0</v>
      </c>
      <c r="V1140" s="29">
        <v>471801</v>
      </c>
      <c r="X1140" s="8" t="str">
        <f t="shared" si="17"/>
        <v>No</v>
      </c>
      <c r="Z1140" s="21"/>
      <c r="AC1140" s="28"/>
    </row>
    <row r="1141" spans="1:29">
      <c r="A1141" s="8" t="s">
        <v>3619</v>
      </c>
      <c r="B1141" s="8" t="s">
        <v>3620</v>
      </c>
      <c r="C1141" s="8" t="s">
        <v>168</v>
      </c>
      <c r="D1141" s="185">
        <v>47</v>
      </c>
      <c r="E1141" s="188">
        <v>47</v>
      </c>
      <c r="F1141" s="8" t="s">
        <v>83</v>
      </c>
      <c r="G1141" s="8" t="s">
        <v>84</v>
      </c>
      <c r="H1141" s="6">
        <v>62433</v>
      </c>
      <c r="I1141" s="12">
        <v>11</v>
      </c>
      <c r="J1141" s="20">
        <v>1496966</v>
      </c>
      <c r="L1141" s="20">
        <v>0</v>
      </c>
      <c r="N1141" s="20">
        <v>0</v>
      </c>
      <c r="P1141" s="20">
        <v>0</v>
      </c>
      <c r="R1141" s="20">
        <v>0</v>
      </c>
      <c r="T1141" s="20">
        <v>0</v>
      </c>
      <c r="V1141" s="29">
        <v>1496966</v>
      </c>
      <c r="X1141" s="8" t="str">
        <f t="shared" si="17"/>
        <v>No</v>
      </c>
      <c r="Z1141" s="21"/>
      <c r="AC1141" s="28"/>
    </row>
    <row r="1142" spans="1:29">
      <c r="A1142" s="8" t="s">
        <v>2896</v>
      </c>
      <c r="B1142" s="8" t="s">
        <v>2897</v>
      </c>
      <c r="C1142" s="8" t="s">
        <v>124</v>
      </c>
      <c r="D1142" s="185" t="s">
        <v>2898</v>
      </c>
      <c r="E1142" s="188" t="s">
        <v>2899</v>
      </c>
      <c r="F1142" s="8" t="s">
        <v>1320</v>
      </c>
      <c r="G1142" s="8" t="s">
        <v>147</v>
      </c>
      <c r="H1142" s="6">
        <v>0</v>
      </c>
      <c r="I1142" s="12">
        <v>11</v>
      </c>
      <c r="J1142" s="20">
        <v>0</v>
      </c>
      <c r="L1142" s="20">
        <v>0</v>
      </c>
      <c r="N1142" s="20">
        <v>230276</v>
      </c>
      <c r="P1142" s="20">
        <v>0</v>
      </c>
      <c r="R1142" s="20">
        <v>0</v>
      </c>
      <c r="T1142" s="20">
        <v>28126</v>
      </c>
      <c r="V1142" s="29">
        <v>258402</v>
      </c>
      <c r="X1142" s="8" t="str">
        <f t="shared" si="17"/>
        <v>No</v>
      </c>
      <c r="Z1142" s="21"/>
      <c r="AC1142" s="28"/>
    </row>
    <row r="1143" spans="1:29">
      <c r="A1143" s="8" t="s">
        <v>6042</v>
      </c>
      <c r="B1143" s="8" t="s">
        <v>6106</v>
      </c>
      <c r="C1143" s="8" t="s">
        <v>39</v>
      </c>
      <c r="D1143" s="185" t="s">
        <v>6043</v>
      </c>
      <c r="E1143" s="188">
        <v>99433</v>
      </c>
      <c r="F1143" s="8" t="s">
        <v>36</v>
      </c>
      <c r="G1143" s="8" t="s">
        <v>5756</v>
      </c>
      <c r="H1143" s="6">
        <v>0</v>
      </c>
      <c r="I1143" s="12">
        <v>11</v>
      </c>
      <c r="J1143" s="20">
        <v>0</v>
      </c>
      <c r="L1143" s="20">
        <v>0</v>
      </c>
      <c r="N1143" s="20">
        <v>7988</v>
      </c>
      <c r="P1143" s="20">
        <v>10051</v>
      </c>
      <c r="R1143" s="20">
        <v>0</v>
      </c>
      <c r="T1143" s="20">
        <v>398401</v>
      </c>
      <c r="V1143" s="29">
        <v>416440</v>
      </c>
      <c r="X1143" s="8" t="str">
        <f t="shared" si="17"/>
        <v>No</v>
      </c>
      <c r="Z1143" s="21"/>
      <c r="AC1143" s="28"/>
    </row>
    <row r="1144" spans="1:29">
      <c r="A1144" s="8" t="s">
        <v>4285</v>
      </c>
      <c r="B1144" s="8" t="s">
        <v>4286</v>
      </c>
      <c r="C1144" s="8" t="s">
        <v>235</v>
      </c>
      <c r="D1144" s="185" t="s">
        <v>4287</v>
      </c>
      <c r="E1144" s="188" t="s">
        <v>4288</v>
      </c>
      <c r="F1144" s="8" t="s">
        <v>83</v>
      </c>
      <c r="G1144" s="8" t="s">
        <v>147</v>
      </c>
      <c r="H1144" s="6">
        <v>0</v>
      </c>
      <c r="I1144" s="12">
        <v>11</v>
      </c>
      <c r="J1144" s="20">
        <v>0</v>
      </c>
      <c r="L1144" s="20">
        <v>0</v>
      </c>
      <c r="N1144" s="20">
        <v>208942</v>
      </c>
      <c r="P1144" s="20">
        <v>0</v>
      </c>
      <c r="R1144" s="20">
        <v>0</v>
      </c>
      <c r="T1144" s="20">
        <v>83252</v>
      </c>
      <c r="V1144" s="29">
        <v>292194</v>
      </c>
      <c r="X1144" s="8" t="str">
        <f t="shared" si="17"/>
        <v>No</v>
      </c>
      <c r="Z1144" s="21"/>
      <c r="AC1144" s="28"/>
    </row>
    <row r="1145" spans="1:29">
      <c r="A1145" s="8" t="s">
        <v>609</v>
      </c>
      <c r="B1145" s="8" t="s">
        <v>610</v>
      </c>
      <c r="C1145" s="8" t="s">
        <v>420</v>
      </c>
      <c r="D1145" s="185" t="s">
        <v>611</v>
      </c>
      <c r="E1145" s="188" t="s">
        <v>612</v>
      </c>
      <c r="F1145" s="8" t="s">
        <v>157</v>
      </c>
      <c r="G1145" s="8" t="s">
        <v>147</v>
      </c>
      <c r="H1145" s="6">
        <v>0</v>
      </c>
      <c r="I1145" s="12">
        <v>11</v>
      </c>
      <c r="J1145" s="20">
        <v>0</v>
      </c>
      <c r="L1145" s="20">
        <v>0</v>
      </c>
      <c r="N1145" s="20">
        <v>53220</v>
      </c>
      <c r="P1145" s="20">
        <v>41659</v>
      </c>
      <c r="R1145" s="20">
        <v>0</v>
      </c>
      <c r="T1145" s="20">
        <v>0</v>
      </c>
      <c r="V1145" s="29">
        <v>94879</v>
      </c>
      <c r="X1145" s="8" t="str">
        <f t="shared" si="17"/>
        <v>No</v>
      </c>
      <c r="Z1145" s="21"/>
      <c r="AC1145" s="28"/>
    </row>
    <row r="1146" spans="1:29">
      <c r="A1146" s="8" t="s">
        <v>1404</v>
      </c>
      <c r="B1146" s="8" t="s">
        <v>6453</v>
      </c>
      <c r="C1146" s="8" t="s">
        <v>150</v>
      </c>
      <c r="D1146" s="185" t="s">
        <v>1405</v>
      </c>
      <c r="E1146" s="188" t="s">
        <v>1406</v>
      </c>
      <c r="F1146" s="8" t="s">
        <v>157</v>
      </c>
      <c r="G1146" s="8" t="s">
        <v>147</v>
      </c>
      <c r="H1146" s="6">
        <v>0</v>
      </c>
      <c r="I1146" s="12">
        <v>11</v>
      </c>
      <c r="J1146" s="20">
        <v>34390</v>
      </c>
      <c r="L1146" s="20">
        <v>0</v>
      </c>
      <c r="N1146" s="20">
        <v>117437</v>
      </c>
      <c r="P1146" s="20">
        <v>27435</v>
      </c>
      <c r="R1146" s="20">
        <v>0</v>
      </c>
      <c r="T1146" s="20">
        <v>0</v>
      </c>
      <c r="V1146" s="29">
        <v>179262</v>
      </c>
      <c r="X1146" s="8" t="str">
        <f t="shared" si="17"/>
        <v>No</v>
      </c>
      <c r="Z1146" s="21"/>
      <c r="AC1146" s="28"/>
    </row>
    <row r="1147" spans="1:29">
      <c r="A1147" s="8" t="s">
        <v>3240</v>
      </c>
      <c r="B1147" s="8" t="s">
        <v>3241</v>
      </c>
      <c r="C1147" s="8" t="s">
        <v>555</v>
      </c>
      <c r="D1147" s="185" t="s">
        <v>3242</v>
      </c>
      <c r="E1147" s="188" t="s">
        <v>3243</v>
      </c>
      <c r="F1147" s="8" t="s">
        <v>83</v>
      </c>
      <c r="G1147" s="8" t="s">
        <v>147</v>
      </c>
      <c r="H1147" s="6">
        <v>0</v>
      </c>
      <c r="I1147" s="12">
        <v>11</v>
      </c>
      <c r="J1147" s="20">
        <v>0</v>
      </c>
      <c r="L1147" s="20">
        <v>0</v>
      </c>
      <c r="N1147" s="20">
        <v>361090</v>
      </c>
      <c r="P1147" s="20">
        <v>0</v>
      </c>
      <c r="R1147" s="20">
        <v>0</v>
      </c>
      <c r="T1147" s="20">
        <v>0</v>
      </c>
      <c r="V1147" s="29">
        <v>361090</v>
      </c>
      <c r="X1147" s="8" t="str">
        <f t="shared" si="17"/>
        <v>No</v>
      </c>
      <c r="Z1147" s="21"/>
      <c r="AC1147" s="28"/>
    </row>
    <row r="1148" spans="1:29">
      <c r="A1148" s="8" t="s">
        <v>3967</v>
      </c>
      <c r="B1148" s="8" t="s">
        <v>3968</v>
      </c>
      <c r="C1148" s="8" t="s">
        <v>278</v>
      </c>
      <c r="D1148" s="185" t="s">
        <v>3969</v>
      </c>
      <c r="E1148" s="188" t="s">
        <v>3970</v>
      </c>
      <c r="F1148" s="8" t="s">
        <v>157</v>
      </c>
      <c r="G1148" s="8" t="s">
        <v>147</v>
      </c>
      <c r="H1148" s="6">
        <v>0</v>
      </c>
      <c r="I1148" s="12">
        <v>11</v>
      </c>
      <c r="J1148" s="20">
        <v>0</v>
      </c>
      <c r="L1148" s="20">
        <v>0</v>
      </c>
      <c r="N1148" s="20">
        <v>430026</v>
      </c>
      <c r="P1148" s="20">
        <v>0</v>
      </c>
      <c r="R1148" s="20">
        <v>0</v>
      </c>
      <c r="T1148" s="20">
        <v>0</v>
      </c>
      <c r="V1148" s="29">
        <v>430026</v>
      </c>
      <c r="X1148" s="8" t="str">
        <f t="shared" si="17"/>
        <v>No</v>
      </c>
      <c r="Z1148" s="21"/>
      <c r="AC1148" s="28"/>
    </row>
    <row r="1149" spans="1:29">
      <c r="A1149" s="8" t="s">
        <v>678</v>
      </c>
      <c r="B1149" s="8" t="s">
        <v>679</v>
      </c>
      <c r="C1149" s="8" t="s">
        <v>42</v>
      </c>
      <c r="D1149" s="185">
        <v>2085</v>
      </c>
      <c r="E1149" s="188">
        <v>20085</v>
      </c>
      <c r="F1149" s="8" t="s">
        <v>83</v>
      </c>
      <c r="G1149" s="8" t="s">
        <v>5756</v>
      </c>
      <c r="H1149" s="6">
        <v>18351295</v>
      </c>
      <c r="I1149" s="12">
        <v>11</v>
      </c>
      <c r="J1149" s="20">
        <v>0</v>
      </c>
      <c r="L1149" s="20">
        <v>0</v>
      </c>
      <c r="N1149" s="20">
        <v>0</v>
      </c>
      <c r="P1149" s="20">
        <v>0</v>
      </c>
      <c r="R1149" s="20">
        <v>0</v>
      </c>
      <c r="T1149" s="20">
        <v>0</v>
      </c>
      <c r="V1149" s="29">
        <v>0</v>
      </c>
      <c r="X1149" s="8" t="str">
        <f t="shared" si="17"/>
        <v>No</v>
      </c>
      <c r="Z1149" s="21"/>
      <c r="AC1149" s="28"/>
    </row>
    <row r="1150" spans="1:29">
      <c r="A1150" s="8" t="s">
        <v>2489</v>
      </c>
      <c r="B1150" s="8" t="s">
        <v>2104</v>
      </c>
      <c r="C1150" s="8" t="s">
        <v>46</v>
      </c>
      <c r="D1150" s="185" t="s">
        <v>2490</v>
      </c>
      <c r="E1150" s="188" t="s">
        <v>2491</v>
      </c>
      <c r="F1150" s="8" t="s">
        <v>88</v>
      </c>
      <c r="G1150" s="8" t="s">
        <v>147</v>
      </c>
      <c r="H1150" s="6">
        <v>0</v>
      </c>
      <c r="I1150" s="12">
        <v>11</v>
      </c>
      <c r="J1150" s="20">
        <v>0</v>
      </c>
      <c r="L1150" s="20">
        <v>0</v>
      </c>
      <c r="N1150" s="20">
        <v>434261</v>
      </c>
      <c r="P1150" s="20">
        <v>0</v>
      </c>
      <c r="R1150" s="20">
        <v>0</v>
      </c>
      <c r="T1150" s="20">
        <v>0</v>
      </c>
      <c r="V1150" s="29">
        <v>434261</v>
      </c>
      <c r="X1150" s="8" t="str">
        <f t="shared" si="17"/>
        <v>No</v>
      </c>
      <c r="Z1150" s="21"/>
      <c r="AC1150" s="28"/>
    </row>
    <row r="1151" spans="1:29">
      <c r="A1151" s="8" t="s">
        <v>2943</v>
      </c>
      <c r="B1151" s="8" t="s">
        <v>6448</v>
      </c>
      <c r="C1151" s="8" t="s">
        <v>124</v>
      </c>
      <c r="D1151" s="185" t="s">
        <v>2944</v>
      </c>
      <c r="E1151" s="188" t="s">
        <v>2945</v>
      </c>
      <c r="F1151" s="8" t="s">
        <v>1320</v>
      </c>
      <c r="G1151" s="8" t="s">
        <v>147</v>
      </c>
      <c r="H1151" s="6">
        <v>0</v>
      </c>
      <c r="I1151" s="12">
        <v>11</v>
      </c>
      <c r="J1151" s="20">
        <v>0</v>
      </c>
      <c r="L1151" s="20">
        <v>0</v>
      </c>
      <c r="N1151" s="20">
        <v>248000</v>
      </c>
      <c r="P1151" s="20">
        <v>0</v>
      </c>
      <c r="R1151" s="20">
        <v>0</v>
      </c>
      <c r="T1151" s="20">
        <v>13044</v>
      </c>
      <c r="V1151" s="29">
        <v>261044</v>
      </c>
      <c r="X1151" s="8" t="str">
        <f t="shared" si="17"/>
        <v>No</v>
      </c>
      <c r="Z1151" s="21"/>
      <c r="AC1151" s="28"/>
    </row>
    <row r="1152" spans="1:29">
      <c r="A1152" s="8" t="s">
        <v>6589</v>
      </c>
      <c r="B1152" s="8" t="s">
        <v>3361</v>
      </c>
      <c r="C1152" s="8" t="s">
        <v>555</v>
      </c>
      <c r="D1152" s="185" t="s">
        <v>3362</v>
      </c>
      <c r="E1152" s="188" t="s">
        <v>3363</v>
      </c>
      <c r="F1152" s="8" t="s">
        <v>83</v>
      </c>
      <c r="G1152" s="8" t="s">
        <v>147</v>
      </c>
      <c r="H1152" s="6">
        <v>0</v>
      </c>
      <c r="I1152" s="12">
        <v>11</v>
      </c>
      <c r="J1152" s="20">
        <v>0</v>
      </c>
      <c r="L1152" s="20">
        <v>0</v>
      </c>
      <c r="N1152" s="20">
        <v>541079</v>
      </c>
      <c r="P1152" s="20">
        <v>0</v>
      </c>
      <c r="R1152" s="20">
        <v>0</v>
      </c>
      <c r="T1152" s="20">
        <v>0</v>
      </c>
      <c r="V1152" s="29">
        <v>541079</v>
      </c>
      <c r="X1152" s="8" t="str">
        <f t="shared" si="17"/>
        <v>No</v>
      </c>
      <c r="Z1152" s="21"/>
      <c r="AC1152" s="28"/>
    </row>
    <row r="1153" spans="1:29">
      <c r="A1153" s="8" t="s">
        <v>1935</v>
      </c>
      <c r="B1153" s="8" t="s">
        <v>1195</v>
      </c>
      <c r="C1153" s="8" t="s">
        <v>235</v>
      </c>
      <c r="D1153" s="185">
        <v>4095</v>
      </c>
      <c r="E1153" s="188">
        <v>40095</v>
      </c>
      <c r="F1153" s="8" t="s">
        <v>83</v>
      </c>
      <c r="G1153" s="8" t="s">
        <v>5756</v>
      </c>
      <c r="H1153" s="6">
        <v>117798</v>
      </c>
      <c r="I1153" s="12">
        <v>11</v>
      </c>
      <c r="J1153" s="20">
        <v>1179529</v>
      </c>
      <c r="L1153" s="20">
        <v>695417</v>
      </c>
      <c r="N1153" s="20">
        <v>0</v>
      </c>
      <c r="P1153" s="20">
        <v>33600</v>
      </c>
      <c r="R1153" s="20">
        <v>0</v>
      </c>
      <c r="T1153" s="20">
        <v>0</v>
      </c>
      <c r="V1153" s="29">
        <v>1908546</v>
      </c>
      <c r="X1153" s="8" t="str">
        <f t="shared" si="17"/>
        <v>No</v>
      </c>
      <c r="Z1153" s="21"/>
      <c r="AC1153" s="28"/>
    </row>
    <row r="1154" spans="1:29">
      <c r="A1154" s="8" t="s">
        <v>515</v>
      </c>
      <c r="B1154" s="8" t="s">
        <v>81</v>
      </c>
      <c r="C1154" s="8" t="s">
        <v>82</v>
      </c>
      <c r="D1154" s="185">
        <v>2201</v>
      </c>
      <c r="E1154" s="188">
        <v>20201</v>
      </c>
      <c r="F1154" s="8" t="s">
        <v>83</v>
      </c>
      <c r="G1154" s="8" t="s">
        <v>5756</v>
      </c>
      <c r="H1154" s="6">
        <v>5441567</v>
      </c>
      <c r="I1154" s="12">
        <v>11</v>
      </c>
      <c r="J1154" s="20">
        <v>0</v>
      </c>
      <c r="L1154" s="20">
        <v>0</v>
      </c>
      <c r="N1154" s="20">
        <v>0</v>
      </c>
      <c r="P1154" s="20">
        <v>173816</v>
      </c>
      <c r="R1154" s="20">
        <v>236387</v>
      </c>
      <c r="T1154" s="20">
        <v>0</v>
      </c>
      <c r="V1154" s="29">
        <v>410203</v>
      </c>
      <c r="X1154" s="8" t="str">
        <f t="shared" si="17"/>
        <v>No</v>
      </c>
      <c r="Z1154" s="21"/>
      <c r="AC1154" s="28"/>
    </row>
    <row r="1155" spans="1:29">
      <c r="A1155" s="8" t="s">
        <v>2518</v>
      </c>
      <c r="B1155" s="8" t="s">
        <v>2218</v>
      </c>
      <c r="C1155" s="8" t="s">
        <v>466</v>
      </c>
      <c r="D1155" s="185" t="s">
        <v>2519</v>
      </c>
      <c r="E1155" s="188" t="s">
        <v>2520</v>
      </c>
      <c r="F1155" s="8" t="s">
        <v>83</v>
      </c>
      <c r="G1155" s="8" t="s">
        <v>147</v>
      </c>
      <c r="H1155" s="6">
        <v>0</v>
      </c>
      <c r="I1155" s="12">
        <v>11</v>
      </c>
      <c r="J1155" s="20">
        <v>0</v>
      </c>
      <c r="L1155" s="20">
        <v>0</v>
      </c>
      <c r="N1155" s="20">
        <v>447142</v>
      </c>
      <c r="P1155" s="20">
        <v>0</v>
      </c>
      <c r="R1155" s="20">
        <v>0</v>
      </c>
      <c r="T1155" s="20">
        <v>0</v>
      </c>
      <c r="V1155" s="29">
        <v>447142</v>
      </c>
      <c r="X1155" s="8" t="str">
        <f t="shared" ref="X1155:X1218" si="18">IF(W1155&amp;U1155&amp;S1155&amp;Q1155&amp;O1155&amp;M1155&amp;K1155&lt;&gt;"","Yes","No")</f>
        <v>No</v>
      </c>
      <c r="Z1155" s="21"/>
      <c r="AC1155" s="28"/>
    </row>
    <row r="1156" spans="1:29">
      <c r="A1156" s="8" t="s">
        <v>3828</v>
      </c>
      <c r="B1156" s="8" t="s">
        <v>3829</v>
      </c>
      <c r="C1156" s="8" t="s">
        <v>278</v>
      </c>
      <c r="D1156" s="185" t="s">
        <v>3830</v>
      </c>
      <c r="E1156" s="188" t="s">
        <v>3831</v>
      </c>
      <c r="F1156" s="8" t="s">
        <v>83</v>
      </c>
      <c r="G1156" s="8" t="s">
        <v>147</v>
      </c>
      <c r="H1156" s="6">
        <v>0</v>
      </c>
      <c r="I1156" s="12">
        <v>11</v>
      </c>
      <c r="J1156" s="20">
        <v>0</v>
      </c>
      <c r="L1156" s="20">
        <v>0</v>
      </c>
      <c r="N1156" s="20">
        <v>621468</v>
      </c>
      <c r="P1156" s="20">
        <v>0</v>
      </c>
      <c r="R1156" s="20">
        <v>0</v>
      </c>
      <c r="T1156" s="20">
        <v>0</v>
      </c>
      <c r="V1156" s="29">
        <v>621468</v>
      </c>
      <c r="X1156" s="8" t="str">
        <f t="shared" si="18"/>
        <v>No</v>
      </c>
      <c r="Z1156" s="21"/>
      <c r="AC1156" s="28"/>
    </row>
    <row r="1157" spans="1:29">
      <c r="A1157" s="8" t="s">
        <v>4850</v>
      </c>
      <c r="B1157" s="8" t="s">
        <v>4851</v>
      </c>
      <c r="C1157" s="8" t="s">
        <v>87</v>
      </c>
      <c r="D1157" s="185" t="s">
        <v>4852</v>
      </c>
      <c r="E1157" s="188" t="s">
        <v>4853</v>
      </c>
      <c r="F1157" s="8" t="s">
        <v>83</v>
      </c>
      <c r="G1157" s="8" t="s">
        <v>147</v>
      </c>
      <c r="H1157" s="6">
        <v>0</v>
      </c>
      <c r="I1157" s="12">
        <v>11</v>
      </c>
      <c r="J1157" s="20">
        <v>0</v>
      </c>
      <c r="L1157" s="20">
        <v>0</v>
      </c>
      <c r="N1157" s="20">
        <v>0</v>
      </c>
      <c r="P1157" s="20">
        <v>0</v>
      </c>
      <c r="R1157" s="20">
        <v>0</v>
      </c>
      <c r="T1157" s="20">
        <v>30086</v>
      </c>
      <c r="V1157" s="29">
        <v>30086</v>
      </c>
      <c r="X1157" s="8" t="str">
        <f t="shared" si="18"/>
        <v>No</v>
      </c>
      <c r="Z1157" s="21"/>
      <c r="AC1157" s="28"/>
    </row>
    <row r="1158" spans="1:29">
      <c r="A1158" s="8" t="s">
        <v>3504</v>
      </c>
      <c r="B1158" s="8" t="s">
        <v>3505</v>
      </c>
      <c r="C1158" s="8" t="s">
        <v>580</v>
      </c>
      <c r="D1158" s="185" t="s">
        <v>3506</v>
      </c>
      <c r="E1158" s="188" t="s">
        <v>3507</v>
      </c>
      <c r="F1158" s="8" t="s">
        <v>157</v>
      </c>
      <c r="G1158" s="8" t="s">
        <v>147</v>
      </c>
      <c r="H1158" s="6">
        <v>0</v>
      </c>
      <c r="I1158" s="12">
        <v>11</v>
      </c>
      <c r="J1158" s="20">
        <v>462885</v>
      </c>
      <c r="L1158" s="20">
        <v>0</v>
      </c>
      <c r="N1158" s="20">
        <v>278380</v>
      </c>
      <c r="P1158" s="20">
        <v>0</v>
      </c>
      <c r="R1158" s="20">
        <v>0</v>
      </c>
      <c r="T1158" s="20">
        <v>0</v>
      </c>
      <c r="V1158" s="29">
        <v>741265</v>
      </c>
      <c r="X1158" s="8" t="str">
        <f t="shared" si="18"/>
        <v>No</v>
      </c>
      <c r="Z1158" s="21"/>
      <c r="AC1158" s="28"/>
    </row>
    <row r="1159" spans="1:29">
      <c r="A1159" s="8" t="s">
        <v>1531</v>
      </c>
      <c r="B1159" s="8" t="s">
        <v>1532</v>
      </c>
      <c r="C1159" s="8" t="s">
        <v>178</v>
      </c>
      <c r="D1159" s="185" t="s">
        <v>1533</v>
      </c>
      <c r="E1159" s="188" t="s">
        <v>1534</v>
      </c>
      <c r="F1159" s="8" t="s">
        <v>88</v>
      </c>
      <c r="G1159" s="8" t="s">
        <v>147</v>
      </c>
      <c r="H1159" s="6">
        <v>0</v>
      </c>
      <c r="I1159" s="12">
        <v>11</v>
      </c>
      <c r="J1159" s="20">
        <v>0</v>
      </c>
      <c r="L1159" s="20">
        <v>0</v>
      </c>
      <c r="N1159" s="20">
        <v>87431</v>
      </c>
      <c r="P1159" s="20">
        <v>0</v>
      </c>
      <c r="R1159" s="20">
        <v>0</v>
      </c>
      <c r="T1159" s="20">
        <v>0</v>
      </c>
      <c r="V1159" s="29">
        <v>87431</v>
      </c>
      <c r="X1159" s="8" t="str">
        <f t="shared" si="18"/>
        <v>No</v>
      </c>
      <c r="Z1159" s="21"/>
      <c r="AC1159" s="28"/>
    </row>
    <row r="1160" spans="1:29">
      <c r="A1160" s="8" t="s">
        <v>1127</v>
      </c>
      <c r="B1160" s="8" t="s">
        <v>1128</v>
      </c>
      <c r="C1160" s="8" t="s">
        <v>238</v>
      </c>
      <c r="D1160" s="185" t="s">
        <v>1129</v>
      </c>
      <c r="E1160" s="188" t="s">
        <v>1130</v>
      </c>
      <c r="F1160" s="8" t="s">
        <v>88</v>
      </c>
      <c r="G1160" s="8" t="s">
        <v>147</v>
      </c>
      <c r="H1160" s="6">
        <v>0</v>
      </c>
      <c r="I1160" s="12">
        <v>11</v>
      </c>
      <c r="J1160" s="20">
        <v>0</v>
      </c>
      <c r="L1160" s="20">
        <v>0</v>
      </c>
      <c r="N1160" s="20">
        <v>49744</v>
      </c>
      <c r="P1160" s="20">
        <v>122820</v>
      </c>
      <c r="R1160" s="20">
        <v>0</v>
      </c>
      <c r="T1160" s="20">
        <v>0</v>
      </c>
      <c r="V1160" s="29">
        <v>172564</v>
      </c>
      <c r="X1160" s="8" t="str">
        <f t="shared" si="18"/>
        <v>No</v>
      </c>
      <c r="Z1160" s="21"/>
      <c r="AC1160" s="28"/>
    </row>
    <row r="1161" spans="1:29">
      <c r="A1161" s="8" t="s">
        <v>4088</v>
      </c>
      <c r="B1161" s="8" t="s">
        <v>4089</v>
      </c>
      <c r="C1161" s="8" t="s">
        <v>34</v>
      </c>
      <c r="D1161" s="185" t="s">
        <v>4090</v>
      </c>
      <c r="E1161" s="188">
        <v>88122</v>
      </c>
      <c r="F1161" s="8" t="s">
        <v>36</v>
      </c>
      <c r="G1161" s="8" t="s">
        <v>5756</v>
      </c>
      <c r="H1161" s="6">
        <v>0</v>
      </c>
      <c r="I1161" s="12">
        <v>11</v>
      </c>
      <c r="J1161" s="20">
        <v>0</v>
      </c>
      <c r="L1161" s="20">
        <v>0</v>
      </c>
      <c r="N1161" s="20">
        <v>734416</v>
      </c>
      <c r="P1161" s="20">
        <v>0</v>
      </c>
      <c r="R1161" s="20">
        <v>188358</v>
      </c>
      <c r="T1161" s="20">
        <v>0</v>
      </c>
      <c r="V1161" s="29">
        <v>922774</v>
      </c>
      <c r="X1161" s="8" t="str">
        <f t="shared" si="18"/>
        <v>No</v>
      </c>
      <c r="Z1161" s="21"/>
      <c r="AC1161" s="28"/>
    </row>
    <row r="1162" spans="1:29">
      <c r="A1162" s="8" t="s">
        <v>5106</v>
      </c>
      <c r="B1162" s="8" t="s">
        <v>5107</v>
      </c>
      <c r="C1162" s="8" t="s">
        <v>217</v>
      </c>
      <c r="D1162" s="185">
        <v>3108</v>
      </c>
      <c r="E1162" s="188">
        <v>30108</v>
      </c>
      <c r="F1162" s="8" t="s">
        <v>83</v>
      </c>
      <c r="G1162" s="8" t="s">
        <v>5756</v>
      </c>
      <c r="H1162" s="6">
        <v>5441567</v>
      </c>
      <c r="I1162" s="12">
        <v>11</v>
      </c>
      <c r="J1162" s="20">
        <v>248725</v>
      </c>
      <c r="L1162" s="20">
        <v>0</v>
      </c>
      <c r="N1162" s="20">
        <v>327986</v>
      </c>
      <c r="P1162" s="20">
        <v>0</v>
      </c>
      <c r="R1162" s="20">
        <v>0</v>
      </c>
      <c r="T1162" s="20">
        <v>0</v>
      </c>
      <c r="V1162" s="29">
        <v>576711</v>
      </c>
      <c r="X1162" s="8" t="str">
        <f t="shared" si="18"/>
        <v>No</v>
      </c>
      <c r="Z1162" s="21"/>
      <c r="AC1162" s="28"/>
    </row>
    <row r="1163" spans="1:29">
      <c r="A1163" s="8" t="s">
        <v>1093</v>
      </c>
      <c r="B1163" s="8" t="s">
        <v>308</v>
      </c>
      <c r="C1163" s="8" t="s">
        <v>213</v>
      </c>
      <c r="D1163" s="185">
        <v>6104</v>
      </c>
      <c r="E1163" s="188">
        <v>60104</v>
      </c>
      <c r="F1163" s="8" t="s">
        <v>83</v>
      </c>
      <c r="G1163" s="8" t="s">
        <v>5756</v>
      </c>
      <c r="H1163" s="6">
        <v>65419</v>
      </c>
      <c r="I1163" s="12">
        <v>11</v>
      </c>
      <c r="J1163" s="20">
        <v>619518</v>
      </c>
      <c r="L1163" s="20">
        <v>0</v>
      </c>
      <c r="N1163" s="20">
        <v>0</v>
      </c>
      <c r="P1163" s="20">
        <v>0</v>
      </c>
      <c r="R1163" s="20">
        <v>0</v>
      </c>
      <c r="T1163" s="20">
        <v>0</v>
      </c>
      <c r="V1163" s="29">
        <v>619518</v>
      </c>
      <c r="X1163" s="8" t="str">
        <f t="shared" si="18"/>
        <v>No</v>
      </c>
      <c r="Z1163" s="21"/>
      <c r="AC1163" s="28"/>
    </row>
    <row r="1164" spans="1:29">
      <c r="A1164" s="8" t="s">
        <v>2795</v>
      </c>
      <c r="B1164" s="8" t="s">
        <v>2796</v>
      </c>
      <c r="C1164" s="8" t="s">
        <v>210</v>
      </c>
      <c r="D1164" s="185" t="s">
        <v>2797</v>
      </c>
      <c r="E1164" s="188" t="s">
        <v>2798</v>
      </c>
      <c r="F1164" s="8" t="s">
        <v>157</v>
      </c>
      <c r="G1164" s="8" t="s">
        <v>147</v>
      </c>
      <c r="H1164" s="6">
        <v>0</v>
      </c>
      <c r="I1164" s="12">
        <v>11</v>
      </c>
      <c r="J1164" s="20">
        <v>0</v>
      </c>
      <c r="L1164" s="20">
        <v>0</v>
      </c>
      <c r="N1164" s="20">
        <v>365452</v>
      </c>
      <c r="P1164" s="20">
        <v>43600</v>
      </c>
      <c r="R1164" s="20">
        <v>0</v>
      </c>
      <c r="T1164" s="20">
        <v>0</v>
      </c>
      <c r="V1164" s="29">
        <v>409052</v>
      </c>
      <c r="X1164" s="8" t="str">
        <f t="shared" si="18"/>
        <v>No</v>
      </c>
      <c r="Z1164" s="21"/>
      <c r="AC1164" s="28"/>
    </row>
    <row r="1165" spans="1:29">
      <c r="A1165" s="8" t="s">
        <v>5038</v>
      </c>
      <c r="B1165" s="8" t="s">
        <v>5039</v>
      </c>
      <c r="C1165" s="8" t="s">
        <v>91</v>
      </c>
      <c r="D1165" s="185" t="s">
        <v>5040</v>
      </c>
      <c r="E1165" s="188" t="s">
        <v>5041</v>
      </c>
      <c r="F1165" s="8" t="s">
        <v>88</v>
      </c>
      <c r="G1165" s="8" t="s">
        <v>147</v>
      </c>
      <c r="H1165" s="6">
        <v>0</v>
      </c>
      <c r="I1165" s="12">
        <v>11</v>
      </c>
      <c r="J1165" s="20">
        <v>0</v>
      </c>
      <c r="L1165" s="20">
        <v>0</v>
      </c>
      <c r="N1165" s="20">
        <v>547804</v>
      </c>
      <c r="P1165" s="20">
        <v>0</v>
      </c>
      <c r="R1165" s="20">
        <v>0</v>
      </c>
      <c r="T1165" s="20">
        <v>0</v>
      </c>
      <c r="V1165" s="29">
        <v>547804</v>
      </c>
      <c r="X1165" s="8" t="str">
        <f t="shared" si="18"/>
        <v>No</v>
      </c>
      <c r="Z1165" s="21"/>
      <c r="AC1165" s="28"/>
    </row>
    <row r="1166" spans="1:29">
      <c r="A1166" s="8" t="s">
        <v>4282</v>
      </c>
      <c r="B1166" s="8" t="s">
        <v>755</v>
      </c>
      <c r="C1166" s="8" t="s">
        <v>235</v>
      </c>
      <c r="D1166" s="185" t="s">
        <v>4283</v>
      </c>
      <c r="E1166" s="188" t="s">
        <v>4284</v>
      </c>
      <c r="F1166" s="8" t="s">
        <v>83</v>
      </c>
      <c r="G1166" s="8" t="s">
        <v>147</v>
      </c>
      <c r="H1166" s="6">
        <v>0</v>
      </c>
      <c r="I1166" s="12">
        <v>11</v>
      </c>
      <c r="J1166" s="20">
        <v>0</v>
      </c>
      <c r="L1166" s="20">
        <v>0</v>
      </c>
      <c r="N1166" s="20">
        <v>419981</v>
      </c>
      <c r="P1166" s="20">
        <v>158409</v>
      </c>
      <c r="R1166" s="20">
        <v>0</v>
      </c>
      <c r="T1166" s="20">
        <v>0</v>
      </c>
      <c r="V1166" s="29">
        <v>578390</v>
      </c>
      <c r="X1166" s="8" t="str">
        <f t="shared" si="18"/>
        <v>No</v>
      </c>
      <c r="Z1166" s="21"/>
      <c r="AC1166" s="28"/>
    </row>
    <row r="1167" spans="1:29">
      <c r="A1167" s="8" t="s">
        <v>1952</v>
      </c>
      <c r="B1167" s="8" t="s">
        <v>1953</v>
      </c>
      <c r="C1167" s="8" t="s">
        <v>132</v>
      </c>
      <c r="D1167" s="185">
        <v>5053</v>
      </c>
      <c r="E1167" s="188">
        <v>50053</v>
      </c>
      <c r="F1167" s="8" t="s">
        <v>83</v>
      </c>
      <c r="G1167" s="8" t="s">
        <v>84</v>
      </c>
      <c r="H1167" s="6">
        <v>92742</v>
      </c>
      <c r="I1167" s="12">
        <v>11</v>
      </c>
      <c r="J1167" s="20">
        <v>1292470</v>
      </c>
      <c r="L1167" s="20">
        <v>0</v>
      </c>
      <c r="N1167" s="20">
        <v>0</v>
      </c>
      <c r="P1167" s="20">
        <v>0</v>
      </c>
      <c r="R1167" s="20">
        <v>0</v>
      </c>
      <c r="T1167" s="20">
        <v>0</v>
      </c>
      <c r="V1167" s="29">
        <v>1292470</v>
      </c>
      <c r="X1167" s="8" t="str">
        <f t="shared" si="18"/>
        <v>No</v>
      </c>
      <c r="Z1167" s="21"/>
      <c r="AC1167" s="28"/>
    </row>
    <row r="1168" spans="1:29">
      <c r="A1168" s="8" t="s">
        <v>1270</v>
      </c>
      <c r="B1168" s="8" t="s">
        <v>1266</v>
      </c>
      <c r="C1168" s="8" t="s">
        <v>141</v>
      </c>
      <c r="D1168" s="185" t="s">
        <v>1271</v>
      </c>
      <c r="E1168" s="188" t="s">
        <v>1272</v>
      </c>
      <c r="F1168" s="8" t="s">
        <v>157</v>
      </c>
      <c r="G1168" s="8" t="s">
        <v>147</v>
      </c>
      <c r="H1168" s="6">
        <v>0</v>
      </c>
      <c r="I1168" s="12">
        <v>11</v>
      </c>
      <c r="J1168" s="20">
        <v>0</v>
      </c>
      <c r="L1168" s="20">
        <v>0</v>
      </c>
      <c r="N1168" s="20">
        <v>417680</v>
      </c>
      <c r="P1168" s="20">
        <v>121650</v>
      </c>
      <c r="R1168" s="20">
        <v>0</v>
      </c>
      <c r="T1168" s="20">
        <v>0</v>
      </c>
      <c r="V1168" s="29">
        <v>539330</v>
      </c>
      <c r="X1168" s="8" t="str">
        <f t="shared" si="18"/>
        <v>No</v>
      </c>
      <c r="Z1168" s="21"/>
      <c r="AC1168" s="28"/>
    </row>
    <row r="1169" spans="1:29">
      <c r="A1169" s="8" t="s">
        <v>2536</v>
      </c>
      <c r="B1169" s="8" t="s">
        <v>512</v>
      </c>
      <c r="C1169" s="8" t="s">
        <v>466</v>
      </c>
      <c r="D1169" s="185" t="s">
        <v>2537</v>
      </c>
      <c r="E1169" s="188" t="s">
        <v>2538</v>
      </c>
      <c r="F1169" s="8" t="s">
        <v>157</v>
      </c>
      <c r="G1169" s="8" t="s">
        <v>147</v>
      </c>
      <c r="H1169" s="6">
        <v>0</v>
      </c>
      <c r="I1169" s="12">
        <v>11</v>
      </c>
      <c r="J1169" s="20">
        <v>41391</v>
      </c>
      <c r="L1169" s="20">
        <v>0</v>
      </c>
      <c r="N1169" s="20">
        <v>155335</v>
      </c>
      <c r="P1169" s="20">
        <v>0</v>
      </c>
      <c r="R1169" s="20">
        <v>0</v>
      </c>
      <c r="T1169" s="20">
        <v>0</v>
      </c>
      <c r="V1169" s="29">
        <v>196726</v>
      </c>
      <c r="X1169" s="8" t="str">
        <f t="shared" si="18"/>
        <v>No</v>
      </c>
      <c r="Z1169" s="21"/>
      <c r="AC1169" s="28"/>
    </row>
    <row r="1170" spans="1:29">
      <c r="A1170" s="8" t="s">
        <v>1675</v>
      </c>
      <c r="B1170" s="8" t="s">
        <v>1676</v>
      </c>
      <c r="C1170" s="8" t="s">
        <v>178</v>
      </c>
      <c r="D1170" s="185" t="s">
        <v>1677</v>
      </c>
      <c r="E1170" s="188" t="s">
        <v>1678</v>
      </c>
      <c r="F1170" s="8" t="s">
        <v>88</v>
      </c>
      <c r="G1170" s="8" t="s">
        <v>147</v>
      </c>
      <c r="H1170" s="6">
        <v>0</v>
      </c>
      <c r="I1170" s="12">
        <v>11</v>
      </c>
      <c r="J1170" s="20">
        <v>0</v>
      </c>
      <c r="L1170" s="20">
        <v>0</v>
      </c>
      <c r="N1170" s="20">
        <v>295841</v>
      </c>
      <c r="P1170" s="20">
        <v>0</v>
      </c>
      <c r="R1170" s="20">
        <v>0</v>
      </c>
      <c r="T1170" s="20">
        <v>0</v>
      </c>
      <c r="V1170" s="29">
        <v>295841</v>
      </c>
      <c r="X1170" s="8" t="str">
        <f t="shared" si="18"/>
        <v>No</v>
      </c>
      <c r="Z1170" s="21"/>
      <c r="AC1170" s="28"/>
    </row>
    <row r="1171" spans="1:29">
      <c r="A1171" s="8" t="s">
        <v>4060</v>
      </c>
      <c r="B1171" s="8" t="s">
        <v>4061</v>
      </c>
      <c r="C1171" s="8" t="s">
        <v>46</v>
      </c>
      <c r="D1171" s="185">
        <v>5026</v>
      </c>
      <c r="E1171" s="188">
        <v>50026</v>
      </c>
      <c r="F1171" s="8" t="s">
        <v>83</v>
      </c>
      <c r="G1171" s="8" t="s">
        <v>84</v>
      </c>
      <c r="H1171" s="6">
        <v>176676</v>
      </c>
      <c r="I1171" s="12">
        <v>11</v>
      </c>
      <c r="J1171" s="20">
        <v>1161603</v>
      </c>
      <c r="L1171" s="20">
        <v>0</v>
      </c>
      <c r="N1171" s="20">
        <v>0</v>
      </c>
      <c r="P1171" s="20">
        <v>0</v>
      </c>
      <c r="R1171" s="20">
        <v>0</v>
      </c>
      <c r="T1171" s="20">
        <v>0</v>
      </c>
      <c r="V1171" s="29">
        <v>1161603</v>
      </c>
      <c r="X1171" s="8" t="str">
        <f t="shared" si="18"/>
        <v>No</v>
      </c>
      <c r="Z1171" s="21"/>
      <c r="AC1171" s="28"/>
    </row>
    <row r="1172" spans="1:29">
      <c r="A1172" s="8" t="s">
        <v>1188</v>
      </c>
      <c r="B1172" s="8" t="s">
        <v>1189</v>
      </c>
      <c r="C1172" s="8" t="s">
        <v>82</v>
      </c>
      <c r="D1172" s="185">
        <v>2202</v>
      </c>
      <c r="E1172" s="188">
        <v>20202</v>
      </c>
      <c r="F1172" s="8" t="s">
        <v>83</v>
      </c>
      <c r="G1172" s="8" t="s">
        <v>5756</v>
      </c>
      <c r="H1172" s="6">
        <v>18351295</v>
      </c>
      <c r="I1172" s="12">
        <v>11</v>
      </c>
      <c r="J1172" s="20">
        <v>0</v>
      </c>
      <c r="L1172" s="20">
        <v>0</v>
      </c>
      <c r="N1172" s="20">
        <v>0</v>
      </c>
      <c r="P1172" s="20">
        <v>0</v>
      </c>
      <c r="R1172" s="20">
        <v>0</v>
      </c>
      <c r="T1172" s="20">
        <v>0</v>
      </c>
      <c r="V1172" s="29">
        <v>0</v>
      </c>
      <c r="X1172" s="8" t="str">
        <f t="shared" si="18"/>
        <v>No</v>
      </c>
      <c r="Z1172" s="21"/>
      <c r="AC1172" s="28"/>
    </row>
    <row r="1173" spans="1:29">
      <c r="A1173" s="8" t="s">
        <v>1105</v>
      </c>
      <c r="B1173" s="8" t="s">
        <v>1106</v>
      </c>
      <c r="C1173" s="8" t="s">
        <v>171</v>
      </c>
      <c r="D1173" s="185">
        <v>4192</v>
      </c>
      <c r="E1173" s="188">
        <v>40192</v>
      </c>
      <c r="F1173" s="8" t="s">
        <v>83</v>
      </c>
      <c r="G1173" s="8" t="s">
        <v>84</v>
      </c>
      <c r="H1173" s="6">
        <v>376047</v>
      </c>
      <c r="I1173" s="12">
        <v>11</v>
      </c>
      <c r="J1173" s="20">
        <v>1301478</v>
      </c>
      <c r="L1173" s="20">
        <v>0</v>
      </c>
      <c r="N1173" s="20">
        <v>72761</v>
      </c>
      <c r="P1173" s="20">
        <v>19823</v>
      </c>
      <c r="R1173" s="20">
        <v>0</v>
      </c>
      <c r="T1173" s="20">
        <v>0</v>
      </c>
      <c r="V1173" s="29">
        <v>1394062</v>
      </c>
      <c r="X1173" s="8" t="str">
        <f t="shared" si="18"/>
        <v>No</v>
      </c>
      <c r="Z1173" s="21"/>
      <c r="AC1173" s="28"/>
    </row>
    <row r="1174" spans="1:29">
      <c r="A1174" s="8" t="s">
        <v>198</v>
      </c>
      <c r="B1174" s="8" t="s">
        <v>199</v>
      </c>
      <c r="C1174" s="8" t="s">
        <v>103</v>
      </c>
      <c r="D1174" s="185">
        <v>4137</v>
      </c>
      <c r="E1174" s="188">
        <v>40137</v>
      </c>
      <c r="F1174" s="8" t="s">
        <v>83</v>
      </c>
      <c r="G1174" s="8" t="s">
        <v>5756</v>
      </c>
      <c r="H1174" s="6">
        <v>2148346</v>
      </c>
      <c r="I1174" s="12">
        <v>11</v>
      </c>
      <c r="J1174" s="20">
        <v>149542</v>
      </c>
      <c r="L1174" s="20">
        <v>0</v>
      </c>
      <c r="N1174" s="20">
        <v>0</v>
      </c>
      <c r="P1174" s="20">
        <v>0</v>
      </c>
      <c r="R1174" s="20">
        <v>0</v>
      </c>
      <c r="T1174" s="20">
        <v>0</v>
      </c>
      <c r="V1174" s="29">
        <v>149542</v>
      </c>
      <c r="X1174" s="8" t="str">
        <f t="shared" si="18"/>
        <v>No</v>
      </c>
      <c r="Z1174" s="21"/>
      <c r="AC1174" s="28"/>
    </row>
    <row r="1175" spans="1:29">
      <c r="A1175" s="8" t="s">
        <v>5210</v>
      </c>
      <c r="B1175" s="8" t="s">
        <v>5211</v>
      </c>
      <c r="C1175" s="8" t="s">
        <v>168</v>
      </c>
      <c r="D1175" s="185" t="s">
        <v>5212</v>
      </c>
      <c r="E1175" s="188" t="s">
        <v>5213</v>
      </c>
      <c r="F1175" s="8" t="s">
        <v>88</v>
      </c>
      <c r="G1175" s="8" t="s">
        <v>147</v>
      </c>
      <c r="H1175" s="6">
        <v>0</v>
      </c>
      <c r="I1175" s="12">
        <v>11</v>
      </c>
      <c r="J1175" s="20">
        <v>0</v>
      </c>
      <c r="L1175" s="20">
        <v>0</v>
      </c>
      <c r="N1175" s="20">
        <v>209995</v>
      </c>
      <c r="P1175" s="20">
        <v>243920</v>
      </c>
      <c r="R1175" s="20">
        <v>0</v>
      </c>
      <c r="T1175" s="20">
        <v>0</v>
      </c>
      <c r="V1175" s="29">
        <v>453915</v>
      </c>
      <c r="X1175" s="8" t="str">
        <f t="shared" si="18"/>
        <v>No</v>
      </c>
      <c r="Z1175" s="21"/>
      <c r="AC1175" s="28"/>
    </row>
    <row r="1176" spans="1:29">
      <c r="A1176" s="8" t="s">
        <v>1366</v>
      </c>
      <c r="B1176" s="8" t="s">
        <v>1367</v>
      </c>
      <c r="C1176" s="8" t="s">
        <v>288</v>
      </c>
      <c r="D1176" s="185">
        <v>3093</v>
      </c>
      <c r="E1176" s="188">
        <v>30093</v>
      </c>
      <c r="F1176" s="8" t="s">
        <v>83</v>
      </c>
      <c r="G1176" s="8" t="s">
        <v>5756</v>
      </c>
      <c r="H1176" s="6">
        <v>56827</v>
      </c>
      <c r="I1176" s="12">
        <v>11</v>
      </c>
      <c r="J1176" s="20">
        <v>0</v>
      </c>
      <c r="L1176" s="20">
        <v>0</v>
      </c>
      <c r="N1176" s="20">
        <v>0</v>
      </c>
      <c r="P1176" s="20">
        <v>0</v>
      </c>
      <c r="R1176" s="20">
        <v>0</v>
      </c>
      <c r="T1176" s="20">
        <v>0</v>
      </c>
      <c r="V1176" s="29">
        <v>0</v>
      </c>
      <c r="X1176" s="8" t="str">
        <f t="shared" si="18"/>
        <v>No</v>
      </c>
      <c r="Z1176" s="21"/>
      <c r="AC1176" s="28"/>
    </row>
    <row r="1177" spans="1:29">
      <c r="A1177" s="8" t="s">
        <v>3314</v>
      </c>
      <c r="B1177" s="8" t="s">
        <v>2104</v>
      </c>
      <c r="C1177" s="8" t="s">
        <v>555</v>
      </c>
      <c r="D1177" s="185" t="s">
        <v>3315</v>
      </c>
      <c r="E1177" s="188" t="s">
        <v>3316</v>
      </c>
      <c r="F1177" s="8" t="s">
        <v>83</v>
      </c>
      <c r="G1177" s="8" t="s">
        <v>147</v>
      </c>
      <c r="H1177" s="6">
        <v>0</v>
      </c>
      <c r="I1177" s="12">
        <v>11</v>
      </c>
      <c r="J1177" s="20">
        <v>0</v>
      </c>
      <c r="L1177" s="20">
        <v>0</v>
      </c>
      <c r="N1177" s="20">
        <v>165034</v>
      </c>
      <c r="P1177" s="20">
        <v>0</v>
      </c>
      <c r="R1177" s="20">
        <v>0</v>
      </c>
      <c r="T1177" s="20">
        <v>0</v>
      </c>
      <c r="V1177" s="29">
        <v>165034</v>
      </c>
      <c r="X1177" s="8" t="str">
        <f t="shared" si="18"/>
        <v>No</v>
      </c>
      <c r="Z1177" s="21"/>
      <c r="AC1177" s="28"/>
    </row>
    <row r="1178" spans="1:29">
      <c r="A1178" s="8" t="s">
        <v>5548</v>
      </c>
      <c r="B1178" s="8" t="s">
        <v>838</v>
      </c>
      <c r="C1178" s="8" t="s">
        <v>132</v>
      </c>
      <c r="D1178" s="185" t="s">
        <v>5549</v>
      </c>
      <c r="E1178" s="188" t="s">
        <v>5550</v>
      </c>
      <c r="F1178" s="8" t="s">
        <v>1320</v>
      </c>
      <c r="G1178" s="8" t="s">
        <v>147</v>
      </c>
      <c r="H1178" s="6">
        <v>0</v>
      </c>
      <c r="I1178" s="12">
        <v>11</v>
      </c>
      <c r="J1178" s="20">
        <v>34720</v>
      </c>
      <c r="L1178" s="20">
        <v>0</v>
      </c>
      <c r="N1178" s="20">
        <v>264317</v>
      </c>
      <c r="P1178" s="20">
        <v>27989</v>
      </c>
      <c r="R1178" s="20">
        <v>0</v>
      </c>
      <c r="T1178" s="20">
        <v>0</v>
      </c>
      <c r="V1178" s="29">
        <v>327026</v>
      </c>
      <c r="X1178" s="8" t="str">
        <f t="shared" si="18"/>
        <v>No</v>
      </c>
      <c r="Z1178" s="21"/>
      <c r="AC1178" s="28"/>
    </row>
    <row r="1179" spans="1:29">
      <c r="A1179" s="8" t="s">
        <v>5639</v>
      </c>
      <c r="B1179" s="8" t="s">
        <v>5640</v>
      </c>
      <c r="C1179" s="8" t="s">
        <v>254</v>
      </c>
      <c r="D1179" s="185" t="s">
        <v>5641</v>
      </c>
      <c r="E1179" s="188" t="s">
        <v>5642</v>
      </c>
      <c r="F1179" s="8" t="s">
        <v>83</v>
      </c>
      <c r="G1179" s="8" t="s">
        <v>147</v>
      </c>
      <c r="H1179" s="6">
        <v>0</v>
      </c>
      <c r="I1179" s="12">
        <v>11</v>
      </c>
      <c r="J1179" s="20">
        <v>0</v>
      </c>
      <c r="L1179" s="20">
        <v>0</v>
      </c>
      <c r="N1179" s="20">
        <v>663321</v>
      </c>
      <c r="P1179" s="20">
        <v>0</v>
      </c>
      <c r="R1179" s="20">
        <v>0</v>
      </c>
      <c r="T1179" s="20">
        <v>0</v>
      </c>
      <c r="V1179" s="29">
        <v>663321</v>
      </c>
      <c r="X1179" s="8" t="str">
        <f t="shared" si="18"/>
        <v>No</v>
      </c>
      <c r="Z1179" s="21"/>
      <c r="AC1179" s="28"/>
    </row>
    <row r="1180" spans="1:29">
      <c r="A1180" s="8" t="s">
        <v>6225</v>
      </c>
      <c r="B1180" s="8" t="s">
        <v>5439</v>
      </c>
      <c r="C1180" s="8" t="s">
        <v>58</v>
      </c>
      <c r="E1180" s="188" t="s">
        <v>6226</v>
      </c>
      <c r="F1180" s="8" t="s">
        <v>88</v>
      </c>
      <c r="G1180" s="8" t="s">
        <v>147</v>
      </c>
      <c r="H1180" s="6">
        <v>0</v>
      </c>
      <c r="I1180" s="12">
        <v>11</v>
      </c>
      <c r="J1180" s="20">
        <v>0</v>
      </c>
      <c r="L1180" s="20">
        <v>0</v>
      </c>
      <c r="N1180" s="20">
        <v>259114</v>
      </c>
      <c r="P1180" s="20">
        <v>0</v>
      </c>
      <c r="R1180" s="20">
        <v>0</v>
      </c>
      <c r="T1180" s="20">
        <v>0</v>
      </c>
      <c r="V1180" s="29">
        <v>259114</v>
      </c>
      <c r="X1180" s="8" t="str">
        <f t="shared" si="18"/>
        <v>No</v>
      </c>
      <c r="Z1180" s="21"/>
      <c r="AC1180" s="28"/>
    </row>
    <row r="1181" spans="1:29">
      <c r="A1181" s="8" t="s">
        <v>4413</v>
      </c>
      <c r="B1181" s="8" t="s">
        <v>3845</v>
      </c>
      <c r="C1181" s="8" t="s">
        <v>235</v>
      </c>
      <c r="D1181" s="185" t="s">
        <v>4414</v>
      </c>
      <c r="E1181" s="188" t="s">
        <v>4415</v>
      </c>
      <c r="F1181" s="8" t="s">
        <v>83</v>
      </c>
      <c r="G1181" s="8" t="s">
        <v>147</v>
      </c>
      <c r="H1181" s="6">
        <v>0</v>
      </c>
      <c r="I1181" s="12">
        <v>11</v>
      </c>
      <c r="J1181" s="20">
        <v>0</v>
      </c>
      <c r="L1181" s="20">
        <v>0</v>
      </c>
      <c r="N1181" s="20">
        <v>301091</v>
      </c>
      <c r="P1181" s="20">
        <v>0</v>
      </c>
      <c r="R1181" s="20">
        <v>0</v>
      </c>
      <c r="T1181" s="20">
        <v>0</v>
      </c>
      <c r="V1181" s="29">
        <v>301091</v>
      </c>
      <c r="X1181" s="8" t="str">
        <f t="shared" si="18"/>
        <v>No</v>
      </c>
      <c r="Z1181" s="21"/>
      <c r="AC1181" s="28"/>
    </row>
    <row r="1182" spans="1:29">
      <c r="A1182" s="8" t="s">
        <v>1516</v>
      </c>
      <c r="B1182" s="8" t="s">
        <v>1517</v>
      </c>
      <c r="C1182" s="8" t="s">
        <v>178</v>
      </c>
      <c r="D1182" s="185" t="s">
        <v>1518</v>
      </c>
      <c r="E1182" s="188" t="s">
        <v>1519</v>
      </c>
      <c r="F1182" s="8" t="s">
        <v>88</v>
      </c>
      <c r="G1182" s="8" t="s">
        <v>147</v>
      </c>
      <c r="H1182" s="6">
        <v>0</v>
      </c>
      <c r="I1182" s="12">
        <v>11</v>
      </c>
      <c r="J1182" s="20">
        <v>0</v>
      </c>
      <c r="L1182" s="20">
        <v>0</v>
      </c>
      <c r="N1182" s="20">
        <v>275943</v>
      </c>
      <c r="P1182" s="20">
        <v>0</v>
      </c>
      <c r="R1182" s="20">
        <v>0</v>
      </c>
      <c r="T1182" s="20">
        <v>0</v>
      </c>
      <c r="V1182" s="29">
        <v>275943</v>
      </c>
      <c r="X1182" s="8" t="str">
        <f t="shared" si="18"/>
        <v>No</v>
      </c>
      <c r="Z1182" s="21"/>
      <c r="AC1182" s="28"/>
    </row>
    <row r="1183" spans="1:29">
      <c r="A1183" s="8" t="s">
        <v>3666</v>
      </c>
      <c r="B1183" s="8" t="s">
        <v>136</v>
      </c>
      <c r="C1183" s="8" t="s">
        <v>137</v>
      </c>
      <c r="D1183" s="185">
        <v>3106</v>
      </c>
      <c r="E1183" s="188">
        <v>30106</v>
      </c>
      <c r="F1183" s="8" t="s">
        <v>125</v>
      </c>
      <c r="G1183" s="8" t="s">
        <v>5756</v>
      </c>
      <c r="H1183" s="6">
        <v>4586770</v>
      </c>
      <c r="I1183" s="12">
        <v>11</v>
      </c>
      <c r="J1183" s="20">
        <v>0</v>
      </c>
      <c r="L1183" s="20">
        <v>0</v>
      </c>
      <c r="N1183" s="20">
        <v>0</v>
      </c>
      <c r="P1183" s="20">
        <v>0</v>
      </c>
      <c r="R1183" s="20">
        <v>9590</v>
      </c>
      <c r="T1183" s="20">
        <v>0</v>
      </c>
      <c r="V1183" s="29">
        <v>9590</v>
      </c>
      <c r="X1183" s="8" t="str">
        <f t="shared" si="18"/>
        <v>No</v>
      </c>
      <c r="Z1183" s="21"/>
      <c r="AC1183" s="28"/>
    </row>
    <row r="1184" spans="1:29">
      <c r="A1184" s="8" t="s">
        <v>403</v>
      </c>
      <c r="B1184" s="8" t="s">
        <v>404</v>
      </c>
      <c r="C1184" s="8" t="s">
        <v>103</v>
      </c>
      <c r="D1184" s="185">
        <v>4150</v>
      </c>
      <c r="E1184" s="188">
        <v>40150</v>
      </c>
      <c r="F1184" s="8" t="s">
        <v>83</v>
      </c>
      <c r="G1184" s="8" t="s">
        <v>5756</v>
      </c>
      <c r="H1184" s="6">
        <v>71747</v>
      </c>
      <c r="I1184" s="12">
        <v>11</v>
      </c>
      <c r="J1184" s="20">
        <v>419331</v>
      </c>
      <c r="L1184" s="20">
        <v>0</v>
      </c>
      <c r="N1184" s="20">
        <v>0</v>
      </c>
      <c r="P1184" s="20">
        <v>0</v>
      </c>
      <c r="R1184" s="20">
        <v>0</v>
      </c>
      <c r="T1184" s="20">
        <v>0</v>
      </c>
      <c r="V1184" s="29">
        <v>419331</v>
      </c>
      <c r="X1184" s="8" t="str">
        <f t="shared" si="18"/>
        <v>No</v>
      </c>
      <c r="Z1184" s="21"/>
      <c r="AC1184" s="28"/>
    </row>
    <row r="1185" spans="1:29">
      <c r="A1185" s="8" t="s">
        <v>6586</v>
      </c>
      <c r="B1185" s="8" t="s">
        <v>4469</v>
      </c>
      <c r="C1185" s="8" t="s">
        <v>160</v>
      </c>
      <c r="D1185" s="185" t="s">
        <v>4470</v>
      </c>
      <c r="E1185" s="188" t="s">
        <v>4471</v>
      </c>
      <c r="F1185" s="8" t="s">
        <v>113</v>
      </c>
      <c r="G1185" s="8" t="s">
        <v>147</v>
      </c>
      <c r="H1185" s="6">
        <v>0</v>
      </c>
      <c r="I1185" s="12">
        <v>11</v>
      </c>
      <c r="J1185" s="20">
        <v>0</v>
      </c>
      <c r="L1185" s="20">
        <v>0</v>
      </c>
      <c r="N1185" s="20">
        <v>166151</v>
      </c>
      <c r="P1185" s="20">
        <v>0</v>
      </c>
      <c r="R1185" s="20">
        <v>0</v>
      </c>
      <c r="T1185" s="20">
        <v>0</v>
      </c>
      <c r="V1185" s="29">
        <v>166151</v>
      </c>
      <c r="X1185" s="8" t="str">
        <f t="shared" si="18"/>
        <v>No</v>
      </c>
      <c r="Z1185" s="21"/>
      <c r="AC1185" s="28"/>
    </row>
    <row r="1186" spans="1:29">
      <c r="A1186" s="8" t="s">
        <v>2435</v>
      </c>
      <c r="B1186" s="8" t="s">
        <v>2436</v>
      </c>
      <c r="C1186" s="8" t="s">
        <v>46</v>
      </c>
      <c r="D1186" s="185" t="s">
        <v>2437</v>
      </c>
      <c r="E1186" s="188" t="s">
        <v>2438</v>
      </c>
      <c r="F1186" s="8" t="s">
        <v>88</v>
      </c>
      <c r="G1186" s="8" t="s">
        <v>147</v>
      </c>
      <c r="H1186" s="6">
        <v>0</v>
      </c>
      <c r="I1186" s="12">
        <v>11</v>
      </c>
      <c r="J1186" s="20">
        <v>0</v>
      </c>
      <c r="L1186" s="20">
        <v>0</v>
      </c>
      <c r="N1186" s="20">
        <v>144895</v>
      </c>
      <c r="P1186" s="20">
        <v>0</v>
      </c>
      <c r="R1186" s="20">
        <v>0</v>
      </c>
      <c r="T1186" s="20">
        <v>0</v>
      </c>
      <c r="V1186" s="29">
        <v>144895</v>
      </c>
      <c r="X1186" s="8" t="str">
        <f t="shared" si="18"/>
        <v>No</v>
      </c>
      <c r="Z1186" s="21"/>
      <c r="AC1186" s="28"/>
    </row>
    <row r="1187" spans="1:29">
      <c r="A1187" s="8" t="s">
        <v>234</v>
      </c>
      <c r="B1187" s="8" t="s">
        <v>111</v>
      </c>
      <c r="C1187" s="8" t="s">
        <v>235</v>
      </c>
      <c r="D1187" s="185">
        <v>4167</v>
      </c>
      <c r="E1187" s="188">
        <v>40167</v>
      </c>
      <c r="F1187" s="8" t="s">
        <v>83</v>
      </c>
      <c r="G1187" s="8" t="s">
        <v>5756</v>
      </c>
      <c r="H1187" s="6">
        <v>214881</v>
      </c>
      <c r="I1187" s="12">
        <v>11</v>
      </c>
      <c r="J1187" s="20">
        <v>1942994</v>
      </c>
      <c r="L1187" s="20">
        <v>200304</v>
      </c>
      <c r="N1187" s="20">
        <v>0</v>
      </c>
      <c r="P1187" s="20">
        <v>153650</v>
      </c>
      <c r="R1187" s="20">
        <v>0</v>
      </c>
      <c r="T1187" s="20">
        <v>0</v>
      </c>
      <c r="V1187" s="29">
        <v>2296948</v>
      </c>
      <c r="X1187" s="8" t="str">
        <f t="shared" si="18"/>
        <v>No</v>
      </c>
      <c r="Z1187" s="21"/>
      <c r="AC1187" s="28"/>
    </row>
    <row r="1188" spans="1:29">
      <c r="A1188" s="8" t="s">
        <v>2363</v>
      </c>
      <c r="B1188" s="8" t="s">
        <v>2364</v>
      </c>
      <c r="C1188" s="8" t="s">
        <v>103</v>
      </c>
      <c r="D1188" s="185">
        <v>4234</v>
      </c>
      <c r="E1188" s="188">
        <v>40234</v>
      </c>
      <c r="F1188" s="8" t="s">
        <v>83</v>
      </c>
      <c r="G1188" s="8" t="s">
        <v>5756</v>
      </c>
      <c r="H1188" s="6">
        <v>149539</v>
      </c>
      <c r="I1188" s="12">
        <v>11</v>
      </c>
      <c r="J1188" s="20">
        <v>880736</v>
      </c>
      <c r="L1188" s="20">
        <v>0</v>
      </c>
      <c r="N1188" s="20">
        <v>0</v>
      </c>
      <c r="P1188" s="20">
        <v>18530</v>
      </c>
      <c r="R1188" s="20">
        <v>0</v>
      </c>
      <c r="T1188" s="20">
        <v>0</v>
      </c>
      <c r="V1188" s="29">
        <v>899266</v>
      </c>
      <c r="X1188" s="8" t="str">
        <f t="shared" si="18"/>
        <v>No</v>
      </c>
      <c r="Z1188" s="21"/>
      <c r="AC1188" s="28"/>
    </row>
    <row r="1189" spans="1:29">
      <c r="A1189" s="8" t="s">
        <v>1476</v>
      </c>
      <c r="B1189" s="8" t="s">
        <v>1477</v>
      </c>
      <c r="C1189" s="8" t="s">
        <v>275</v>
      </c>
      <c r="D1189" s="185">
        <v>7052</v>
      </c>
      <c r="E1189" s="188">
        <v>70052</v>
      </c>
      <c r="F1189" s="8" t="s">
        <v>157</v>
      </c>
      <c r="G1189" s="8" t="s">
        <v>5756</v>
      </c>
      <c r="H1189" s="6">
        <v>50440</v>
      </c>
      <c r="I1189" s="12">
        <v>11</v>
      </c>
      <c r="J1189" s="20">
        <v>0</v>
      </c>
      <c r="L1189" s="20">
        <v>0</v>
      </c>
      <c r="N1189" s="20">
        <v>22425</v>
      </c>
      <c r="P1189" s="20">
        <v>0</v>
      </c>
      <c r="R1189" s="20">
        <v>0</v>
      </c>
      <c r="T1189" s="20">
        <v>0</v>
      </c>
      <c r="V1189" s="29">
        <v>22425</v>
      </c>
      <c r="X1189" s="8" t="str">
        <f t="shared" si="18"/>
        <v>No</v>
      </c>
      <c r="Z1189" s="21"/>
      <c r="AC1189" s="28"/>
    </row>
    <row r="1190" spans="1:29">
      <c r="A1190" s="8" t="s">
        <v>4201</v>
      </c>
      <c r="B1190" s="8" t="s">
        <v>4202</v>
      </c>
      <c r="C1190" s="8" t="s">
        <v>154</v>
      </c>
      <c r="D1190" s="185" t="s">
        <v>4203</v>
      </c>
      <c r="E1190" s="188" t="s">
        <v>4204</v>
      </c>
      <c r="F1190" s="8" t="s">
        <v>83</v>
      </c>
      <c r="G1190" s="8" t="s">
        <v>147</v>
      </c>
      <c r="H1190" s="6">
        <v>0</v>
      </c>
      <c r="I1190" s="12">
        <v>11</v>
      </c>
      <c r="J1190" s="20">
        <v>0</v>
      </c>
      <c r="L1190" s="20">
        <v>0</v>
      </c>
      <c r="N1190" s="20">
        <v>65261</v>
      </c>
      <c r="P1190" s="20">
        <v>0</v>
      </c>
      <c r="R1190" s="20">
        <v>0</v>
      </c>
      <c r="T1190" s="20">
        <v>280019</v>
      </c>
      <c r="V1190" s="29">
        <v>345280</v>
      </c>
      <c r="X1190" s="8" t="str">
        <f t="shared" si="18"/>
        <v>No</v>
      </c>
      <c r="Z1190" s="21"/>
      <c r="AC1190" s="28"/>
    </row>
    <row r="1191" spans="1:29">
      <c r="A1191" s="8" t="s">
        <v>5998</v>
      </c>
      <c r="B1191" s="8" t="s">
        <v>2114</v>
      </c>
      <c r="C1191" s="8" t="s">
        <v>466</v>
      </c>
      <c r="D1191" s="185" t="s">
        <v>2543</v>
      </c>
      <c r="E1191" s="188" t="s">
        <v>2544</v>
      </c>
      <c r="F1191" s="8" t="s">
        <v>157</v>
      </c>
      <c r="G1191" s="8" t="s">
        <v>147</v>
      </c>
      <c r="H1191" s="6">
        <v>0</v>
      </c>
      <c r="I1191" s="12">
        <v>11</v>
      </c>
      <c r="J1191" s="20">
        <v>329751</v>
      </c>
      <c r="L1191" s="20">
        <v>0</v>
      </c>
      <c r="N1191" s="20">
        <v>367260</v>
      </c>
      <c r="P1191" s="20">
        <v>0</v>
      </c>
      <c r="R1191" s="20">
        <v>0</v>
      </c>
      <c r="T1191" s="20">
        <v>0</v>
      </c>
      <c r="V1191" s="29">
        <v>697011</v>
      </c>
      <c r="X1191" s="8" t="str">
        <f t="shared" si="18"/>
        <v>No</v>
      </c>
      <c r="Z1191" s="21"/>
      <c r="AC1191" s="28"/>
    </row>
    <row r="1192" spans="1:29">
      <c r="A1192" s="8" t="s">
        <v>2355</v>
      </c>
      <c r="B1192" s="8" t="s">
        <v>2356</v>
      </c>
      <c r="C1192" s="8" t="s">
        <v>106</v>
      </c>
      <c r="D1192" s="185" t="s">
        <v>2357</v>
      </c>
      <c r="E1192" s="188" t="s">
        <v>2358</v>
      </c>
      <c r="F1192" s="8" t="s">
        <v>157</v>
      </c>
      <c r="G1192" s="8" t="s">
        <v>147</v>
      </c>
      <c r="H1192" s="6">
        <v>0</v>
      </c>
      <c r="I1192" s="12">
        <v>11</v>
      </c>
      <c r="J1192" s="20">
        <v>42716</v>
      </c>
      <c r="L1192" s="20">
        <v>0</v>
      </c>
      <c r="N1192" s="20">
        <v>207500</v>
      </c>
      <c r="P1192" s="20">
        <v>0</v>
      </c>
      <c r="R1192" s="20">
        <v>0</v>
      </c>
      <c r="T1192" s="20">
        <v>0</v>
      </c>
      <c r="V1192" s="29">
        <v>250216</v>
      </c>
      <c r="X1192" s="8" t="str">
        <f t="shared" si="18"/>
        <v>No</v>
      </c>
      <c r="Z1192" s="21"/>
      <c r="AC1192" s="28"/>
    </row>
    <row r="1193" spans="1:29">
      <c r="A1193" s="8" t="s">
        <v>5956</v>
      </c>
      <c r="B1193" s="8" t="s">
        <v>6122</v>
      </c>
      <c r="C1193" s="8" t="s">
        <v>42</v>
      </c>
      <c r="D1193" s="185" t="s">
        <v>4609</v>
      </c>
      <c r="E1193" s="188" t="s">
        <v>4610</v>
      </c>
      <c r="F1193" s="8" t="s">
        <v>83</v>
      </c>
      <c r="G1193" s="8" t="s">
        <v>147</v>
      </c>
      <c r="H1193" s="6">
        <v>0</v>
      </c>
      <c r="I1193" s="12">
        <v>11</v>
      </c>
      <c r="J1193" s="20">
        <v>0</v>
      </c>
      <c r="L1193" s="20">
        <v>0</v>
      </c>
      <c r="N1193" s="20">
        <v>161337</v>
      </c>
      <c r="P1193" s="20">
        <v>0</v>
      </c>
      <c r="R1193" s="20">
        <v>0</v>
      </c>
      <c r="T1193" s="20">
        <v>0</v>
      </c>
      <c r="V1193" s="29">
        <v>161337</v>
      </c>
      <c r="X1193" s="8" t="str">
        <f t="shared" si="18"/>
        <v>No</v>
      </c>
      <c r="Z1193" s="21"/>
      <c r="AC1193" s="28"/>
    </row>
    <row r="1194" spans="1:29">
      <c r="A1194" s="8" t="s">
        <v>3983</v>
      </c>
      <c r="B1194" s="8" t="s">
        <v>3984</v>
      </c>
      <c r="C1194" s="8" t="s">
        <v>39</v>
      </c>
      <c r="D1194" s="185" t="s">
        <v>3985</v>
      </c>
      <c r="E1194" s="188" t="s">
        <v>3986</v>
      </c>
      <c r="F1194" s="8" t="s">
        <v>83</v>
      </c>
      <c r="G1194" s="8" t="s">
        <v>147</v>
      </c>
      <c r="H1194" s="6">
        <v>0</v>
      </c>
      <c r="I1194" s="12">
        <v>11</v>
      </c>
      <c r="J1194" s="20">
        <v>0</v>
      </c>
      <c r="L1194" s="20">
        <v>0</v>
      </c>
      <c r="N1194" s="20">
        <v>600641</v>
      </c>
      <c r="P1194" s="20">
        <v>0</v>
      </c>
      <c r="R1194" s="20">
        <v>0</v>
      </c>
      <c r="T1194" s="20">
        <v>0</v>
      </c>
      <c r="V1194" s="29">
        <v>600641</v>
      </c>
      <c r="X1194" s="8" t="str">
        <f t="shared" si="18"/>
        <v>No</v>
      </c>
      <c r="Z1194" s="21"/>
      <c r="AC1194" s="28"/>
    </row>
    <row r="1195" spans="1:29">
      <c r="A1195" s="8" t="s">
        <v>6588</v>
      </c>
      <c r="B1195" s="8" t="s">
        <v>2006</v>
      </c>
      <c r="C1195" s="8" t="s">
        <v>69</v>
      </c>
      <c r="D1195" s="185" t="s">
        <v>2007</v>
      </c>
      <c r="E1195" s="188" t="s">
        <v>2008</v>
      </c>
      <c r="F1195" s="8" t="s">
        <v>157</v>
      </c>
      <c r="G1195" s="8" t="s">
        <v>147</v>
      </c>
      <c r="H1195" s="6">
        <v>0</v>
      </c>
      <c r="I1195" s="12">
        <v>11</v>
      </c>
      <c r="J1195" s="20">
        <v>13737</v>
      </c>
      <c r="L1195" s="20">
        <v>0</v>
      </c>
      <c r="N1195" s="20">
        <v>446085</v>
      </c>
      <c r="P1195" s="20">
        <v>0</v>
      </c>
      <c r="R1195" s="20">
        <v>0</v>
      </c>
      <c r="T1195" s="20">
        <v>8597</v>
      </c>
      <c r="V1195" s="29">
        <v>468419</v>
      </c>
      <c r="X1195" s="8" t="str">
        <f t="shared" si="18"/>
        <v>No</v>
      </c>
      <c r="Z1195" s="21"/>
      <c r="AC1195" s="28"/>
    </row>
    <row r="1196" spans="1:29">
      <c r="A1196" s="8" t="s">
        <v>5069</v>
      </c>
      <c r="B1196" s="8" t="s">
        <v>5070</v>
      </c>
      <c r="C1196" s="8" t="s">
        <v>91</v>
      </c>
      <c r="D1196" s="185" t="s">
        <v>5071</v>
      </c>
      <c r="E1196" s="188" t="s">
        <v>5072</v>
      </c>
      <c r="F1196" s="8" t="s">
        <v>83</v>
      </c>
      <c r="G1196" s="8" t="s">
        <v>147</v>
      </c>
      <c r="H1196" s="6">
        <v>0</v>
      </c>
      <c r="I1196" s="12">
        <v>11</v>
      </c>
      <c r="J1196" s="20">
        <v>0</v>
      </c>
      <c r="L1196" s="20">
        <v>0</v>
      </c>
      <c r="N1196" s="20">
        <v>338998</v>
      </c>
      <c r="P1196" s="20">
        <v>257356</v>
      </c>
      <c r="R1196" s="20">
        <v>0</v>
      </c>
      <c r="T1196" s="20">
        <v>12530</v>
      </c>
      <c r="V1196" s="29">
        <v>608884</v>
      </c>
      <c r="X1196" s="8" t="str">
        <f t="shared" si="18"/>
        <v>No</v>
      </c>
      <c r="Z1196" s="21"/>
      <c r="AC1196" s="28"/>
    </row>
    <row r="1197" spans="1:29">
      <c r="A1197" s="8" t="s">
        <v>805</v>
      </c>
      <c r="B1197" s="8" t="s">
        <v>751</v>
      </c>
      <c r="C1197" s="8" t="s">
        <v>129</v>
      </c>
      <c r="D1197" s="185" t="s">
        <v>806</v>
      </c>
      <c r="E1197" s="188" t="s">
        <v>807</v>
      </c>
      <c r="F1197" s="8" t="s">
        <v>83</v>
      </c>
      <c r="G1197" s="8" t="s">
        <v>147</v>
      </c>
      <c r="H1197" s="6">
        <v>0</v>
      </c>
      <c r="I1197" s="12">
        <v>11</v>
      </c>
      <c r="J1197" s="20">
        <v>0</v>
      </c>
      <c r="L1197" s="20">
        <v>0</v>
      </c>
      <c r="N1197" s="20">
        <v>330765</v>
      </c>
      <c r="P1197" s="20">
        <v>0</v>
      </c>
      <c r="R1197" s="20">
        <v>0</v>
      </c>
      <c r="T1197" s="20">
        <v>48429</v>
      </c>
      <c r="V1197" s="29">
        <v>379194</v>
      </c>
      <c r="X1197" s="8" t="str">
        <f t="shared" si="18"/>
        <v>No</v>
      </c>
      <c r="Z1197" s="21"/>
      <c r="AC1197" s="28"/>
    </row>
    <row r="1198" spans="1:29">
      <c r="A1198" s="8" t="s">
        <v>4944</v>
      </c>
      <c r="B1198" s="8" t="s">
        <v>4945</v>
      </c>
      <c r="C1198" s="8" t="s">
        <v>91</v>
      </c>
      <c r="D1198" s="185" t="s">
        <v>4946</v>
      </c>
      <c r="E1198" s="188" t="s">
        <v>4947</v>
      </c>
      <c r="F1198" s="8" t="s">
        <v>83</v>
      </c>
      <c r="G1198" s="8" t="s">
        <v>147</v>
      </c>
      <c r="H1198" s="6">
        <v>0</v>
      </c>
      <c r="I1198" s="12">
        <v>10</v>
      </c>
      <c r="J1198" s="20">
        <v>0</v>
      </c>
      <c r="L1198" s="20">
        <v>0</v>
      </c>
      <c r="N1198" s="20">
        <v>449352</v>
      </c>
      <c r="P1198" s="20">
        <v>0</v>
      </c>
      <c r="R1198" s="20">
        <v>0</v>
      </c>
      <c r="T1198" s="20">
        <v>0</v>
      </c>
      <c r="V1198" s="29">
        <v>449352</v>
      </c>
      <c r="X1198" s="8" t="str">
        <f t="shared" si="18"/>
        <v>No</v>
      </c>
      <c r="Z1198" s="21"/>
      <c r="AC1198" s="28"/>
    </row>
    <row r="1199" spans="1:29">
      <c r="A1199" s="8" t="s">
        <v>5574</v>
      </c>
      <c r="B1199" s="8" t="s">
        <v>2299</v>
      </c>
      <c r="C1199" s="8" t="s">
        <v>132</v>
      </c>
      <c r="D1199" s="185" t="s">
        <v>5575</v>
      </c>
      <c r="E1199" s="188" t="s">
        <v>5576</v>
      </c>
      <c r="F1199" s="8" t="s">
        <v>83</v>
      </c>
      <c r="G1199" s="8" t="s">
        <v>147</v>
      </c>
      <c r="H1199" s="6">
        <v>0</v>
      </c>
      <c r="I1199" s="12">
        <v>10</v>
      </c>
      <c r="J1199" s="20">
        <v>86240</v>
      </c>
      <c r="L1199" s="20">
        <v>0</v>
      </c>
      <c r="N1199" s="20">
        <v>407857</v>
      </c>
      <c r="P1199" s="20">
        <v>0</v>
      </c>
      <c r="R1199" s="20">
        <v>0</v>
      </c>
      <c r="T1199" s="20">
        <v>90539</v>
      </c>
      <c r="V1199" s="29">
        <v>584636</v>
      </c>
      <c r="X1199" s="8" t="str">
        <f t="shared" si="18"/>
        <v>No</v>
      </c>
      <c r="Z1199" s="21"/>
      <c r="AC1199" s="28"/>
    </row>
    <row r="1200" spans="1:29">
      <c r="A1200" s="8" t="s">
        <v>4914</v>
      </c>
      <c r="B1200" s="8" t="s">
        <v>1754</v>
      </c>
      <c r="C1200" s="8" t="s">
        <v>91</v>
      </c>
      <c r="D1200" s="185">
        <v>9225</v>
      </c>
      <c r="E1200" s="188">
        <v>90225</v>
      </c>
      <c r="F1200" s="8" t="s">
        <v>88</v>
      </c>
      <c r="G1200" s="8" t="s">
        <v>84</v>
      </c>
      <c r="H1200" s="6">
        <v>3281212</v>
      </c>
      <c r="I1200" s="12">
        <v>10</v>
      </c>
      <c r="J1200" s="20">
        <v>9965377</v>
      </c>
      <c r="L1200" s="20">
        <v>16681440</v>
      </c>
      <c r="N1200" s="20">
        <v>0</v>
      </c>
      <c r="P1200" s="20">
        <v>0</v>
      </c>
      <c r="R1200" s="20">
        <v>0</v>
      </c>
      <c r="T1200" s="20">
        <v>0</v>
      </c>
      <c r="V1200" s="29">
        <v>26646817</v>
      </c>
      <c r="X1200" s="8" t="str">
        <f t="shared" si="18"/>
        <v>No</v>
      </c>
      <c r="Z1200" s="21"/>
      <c r="AC1200" s="28"/>
    </row>
    <row r="1201" spans="1:29">
      <c r="A1201" s="8" t="s">
        <v>1336</v>
      </c>
      <c r="B1201" s="8" t="s">
        <v>123</v>
      </c>
      <c r="C1201" s="8" t="s">
        <v>124</v>
      </c>
      <c r="D1201" s="185">
        <v>6080</v>
      </c>
      <c r="E1201" s="188">
        <v>60080</v>
      </c>
      <c r="F1201" s="8" t="s">
        <v>83</v>
      </c>
      <c r="G1201" s="8" t="s">
        <v>5756</v>
      </c>
      <c r="H1201" s="6">
        <v>144875</v>
      </c>
      <c r="I1201" s="12">
        <v>10</v>
      </c>
      <c r="J1201" s="20">
        <v>1091229</v>
      </c>
      <c r="L1201" s="20">
        <v>0</v>
      </c>
      <c r="N1201" s="20">
        <v>0</v>
      </c>
      <c r="P1201" s="20">
        <v>0</v>
      </c>
      <c r="R1201" s="20">
        <v>0</v>
      </c>
      <c r="T1201" s="20">
        <v>0</v>
      </c>
      <c r="V1201" s="29">
        <v>1091229</v>
      </c>
      <c r="X1201" s="8" t="str">
        <f t="shared" si="18"/>
        <v>No</v>
      </c>
      <c r="Z1201" s="21"/>
      <c r="AC1201" s="28"/>
    </row>
    <row r="1202" spans="1:29">
      <c r="A1202" s="8" t="s">
        <v>4756</v>
      </c>
      <c r="B1202" s="8" t="s">
        <v>4757</v>
      </c>
      <c r="C1202" s="8" t="s">
        <v>82</v>
      </c>
      <c r="D1202" s="185">
        <v>2208</v>
      </c>
      <c r="E1202" s="188">
        <v>20208</v>
      </c>
      <c r="F1202" s="8" t="s">
        <v>83</v>
      </c>
      <c r="G1202" s="8" t="s">
        <v>5756</v>
      </c>
      <c r="H1202" s="6">
        <v>5441567</v>
      </c>
      <c r="I1202" s="12">
        <v>10</v>
      </c>
      <c r="J1202" s="20">
        <v>0</v>
      </c>
      <c r="L1202" s="20">
        <v>0</v>
      </c>
      <c r="N1202" s="20">
        <v>291927</v>
      </c>
      <c r="P1202" s="20">
        <v>0</v>
      </c>
      <c r="R1202" s="20">
        <v>0</v>
      </c>
      <c r="T1202" s="20">
        <v>50000</v>
      </c>
      <c r="V1202" s="29">
        <v>341927</v>
      </c>
      <c r="X1202" s="8" t="str">
        <f t="shared" si="18"/>
        <v>No</v>
      </c>
      <c r="Z1202" s="21"/>
      <c r="AC1202" s="28"/>
    </row>
    <row r="1203" spans="1:29">
      <c r="A1203" s="8" t="s">
        <v>4659</v>
      </c>
      <c r="B1203" s="8" t="s">
        <v>3618</v>
      </c>
      <c r="C1203" s="8" t="s">
        <v>42</v>
      </c>
      <c r="D1203" s="185" t="s">
        <v>4660</v>
      </c>
      <c r="E1203" s="188" t="s">
        <v>4661</v>
      </c>
      <c r="F1203" s="8" t="s">
        <v>88</v>
      </c>
      <c r="G1203" s="8" t="s">
        <v>147</v>
      </c>
      <c r="H1203" s="6">
        <v>0</v>
      </c>
      <c r="I1203" s="12">
        <v>10</v>
      </c>
      <c r="J1203" s="20">
        <v>0</v>
      </c>
      <c r="L1203" s="20">
        <v>0</v>
      </c>
      <c r="N1203" s="20">
        <v>114000</v>
      </c>
      <c r="P1203" s="20">
        <v>0</v>
      </c>
      <c r="R1203" s="20">
        <v>0</v>
      </c>
      <c r="T1203" s="20">
        <v>0</v>
      </c>
      <c r="V1203" s="29">
        <v>114000</v>
      </c>
      <c r="X1203" s="8" t="str">
        <f t="shared" si="18"/>
        <v>No</v>
      </c>
      <c r="Z1203" s="21"/>
      <c r="AC1203" s="28"/>
    </row>
    <row r="1204" spans="1:29">
      <c r="A1204" s="8" t="s">
        <v>3062</v>
      </c>
      <c r="B1204" s="8" t="s">
        <v>6455</v>
      </c>
      <c r="C1204" s="8" t="s">
        <v>171</v>
      </c>
      <c r="D1204" s="185" t="s">
        <v>3063</v>
      </c>
      <c r="E1204" s="188" t="s">
        <v>3064</v>
      </c>
      <c r="F1204" s="8" t="s">
        <v>83</v>
      </c>
      <c r="G1204" s="8" t="s">
        <v>147</v>
      </c>
      <c r="H1204" s="6">
        <v>0</v>
      </c>
      <c r="I1204" s="12">
        <v>10</v>
      </c>
      <c r="J1204" s="20">
        <v>107236</v>
      </c>
      <c r="L1204" s="20">
        <v>0</v>
      </c>
      <c r="N1204" s="20">
        <v>104459</v>
      </c>
      <c r="P1204" s="20">
        <v>53650</v>
      </c>
      <c r="R1204" s="20">
        <v>0</v>
      </c>
      <c r="T1204" s="20">
        <v>2065</v>
      </c>
      <c r="V1204" s="29">
        <v>267410</v>
      </c>
      <c r="X1204" s="8" t="str">
        <f t="shared" si="18"/>
        <v>No</v>
      </c>
      <c r="Z1204" s="21"/>
      <c r="AC1204" s="28"/>
    </row>
    <row r="1205" spans="1:29">
      <c r="A1205" s="8" t="s">
        <v>5544</v>
      </c>
      <c r="B1205" s="8" t="s">
        <v>5545</v>
      </c>
      <c r="C1205" s="8" t="s">
        <v>132</v>
      </c>
      <c r="D1205" s="185" t="s">
        <v>5546</v>
      </c>
      <c r="E1205" s="188" t="s">
        <v>5547</v>
      </c>
      <c r="F1205" s="8" t="s">
        <v>1320</v>
      </c>
      <c r="G1205" s="8" t="s">
        <v>147</v>
      </c>
      <c r="H1205" s="6">
        <v>0</v>
      </c>
      <c r="I1205" s="12">
        <v>10</v>
      </c>
      <c r="J1205" s="20">
        <v>0</v>
      </c>
      <c r="L1205" s="20">
        <v>0</v>
      </c>
      <c r="N1205" s="20">
        <v>536566</v>
      </c>
      <c r="P1205" s="20">
        <v>149124</v>
      </c>
      <c r="R1205" s="20">
        <v>0</v>
      </c>
      <c r="T1205" s="20">
        <v>0</v>
      </c>
      <c r="V1205" s="29">
        <v>685690</v>
      </c>
      <c r="X1205" s="8" t="str">
        <f t="shared" si="18"/>
        <v>No</v>
      </c>
      <c r="Z1205" s="21"/>
      <c r="AC1205" s="28"/>
    </row>
    <row r="1206" spans="1:29">
      <c r="A1206" s="8" t="s">
        <v>1119</v>
      </c>
      <c r="B1206" s="8" t="s">
        <v>1120</v>
      </c>
      <c r="C1206" s="8" t="s">
        <v>238</v>
      </c>
      <c r="D1206" s="185" t="s">
        <v>1121</v>
      </c>
      <c r="E1206" s="188" t="s">
        <v>1122</v>
      </c>
      <c r="F1206" s="8" t="s">
        <v>88</v>
      </c>
      <c r="G1206" s="8" t="s">
        <v>147</v>
      </c>
      <c r="H1206" s="6">
        <v>0</v>
      </c>
      <c r="I1206" s="12">
        <v>10</v>
      </c>
      <c r="J1206" s="20">
        <v>0</v>
      </c>
      <c r="L1206" s="20">
        <v>0</v>
      </c>
      <c r="N1206" s="20">
        <v>261587</v>
      </c>
      <c r="P1206" s="20">
        <v>89624</v>
      </c>
      <c r="R1206" s="20">
        <v>0</v>
      </c>
      <c r="T1206" s="20">
        <v>0</v>
      </c>
      <c r="V1206" s="29">
        <v>351211</v>
      </c>
      <c r="X1206" s="8" t="str">
        <f t="shared" si="18"/>
        <v>No</v>
      </c>
      <c r="Z1206" s="21"/>
      <c r="AC1206" s="28"/>
    </row>
    <row r="1207" spans="1:29">
      <c r="A1207" s="8" t="s">
        <v>942</v>
      </c>
      <c r="B1207" s="8" t="s">
        <v>4308</v>
      </c>
      <c r="C1207" s="8" t="s">
        <v>235</v>
      </c>
      <c r="D1207" s="185" t="s">
        <v>4309</v>
      </c>
      <c r="E1207" s="188" t="s">
        <v>4310</v>
      </c>
      <c r="F1207" s="8" t="s">
        <v>83</v>
      </c>
      <c r="G1207" s="8" t="s">
        <v>147</v>
      </c>
      <c r="H1207" s="6">
        <v>0</v>
      </c>
      <c r="I1207" s="12">
        <v>10</v>
      </c>
      <c r="J1207" s="20">
        <v>0</v>
      </c>
      <c r="L1207" s="20">
        <v>0</v>
      </c>
      <c r="N1207" s="20">
        <v>192994</v>
      </c>
      <c r="P1207" s="20">
        <v>0</v>
      </c>
      <c r="R1207" s="20">
        <v>0</v>
      </c>
      <c r="T1207" s="20">
        <v>0</v>
      </c>
      <c r="V1207" s="29">
        <v>192994</v>
      </c>
      <c r="X1207" s="8" t="str">
        <f t="shared" si="18"/>
        <v>No</v>
      </c>
      <c r="Z1207" s="21"/>
      <c r="AC1207" s="28"/>
    </row>
    <row r="1208" spans="1:29">
      <c r="A1208" s="8" t="s">
        <v>3587</v>
      </c>
      <c r="B1208" s="8" t="s">
        <v>3588</v>
      </c>
      <c r="C1208" s="8" t="s">
        <v>109</v>
      </c>
      <c r="D1208" s="185" t="s">
        <v>3589</v>
      </c>
      <c r="E1208" s="188" t="s">
        <v>3590</v>
      </c>
      <c r="F1208" s="8" t="s">
        <v>83</v>
      </c>
      <c r="G1208" s="8" t="s">
        <v>147</v>
      </c>
      <c r="H1208" s="6">
        <v>0</v>
      </c>
      <c r="I1208" s="12">
        <v>10</v>
      </c>
      <c r="J1208" s="20">
        <v>131079</v>
      </c>
      <c r="L1208" s="20">
        <v>0</v>
      </c>
      <c r="N1208" s="20">
        <v>132868</v>
      </c>
      <c r="P1208" s="20">
        <v>0</v>
      </c>
      <c r="R1208" s="20">
        <v>0</v>
      </c>
      <c r="T1208" s="20">
        <v>0</v>
      </c>
      <c r="V1208" s="29">
        <v>263947</v>
      </c>
      <c r="X1208" s="8" t="str">
        <f t="shared" si="18"/>
        <v>No</v>
      </c>
      <c r="Z1208" s="21"/>
      <c r="AC1208" s="28"/>
    </row>
    <row r="1209" spans="1:29">
      <c r="A1209" s="8" t="s">
        <v>3641</v>
      </c>
      <c r="B1209" s="8" t="s">
        <v>3642</v>
      </c>
      <c r="C1209" s="8" t="s">
        <v>73</v>
      </c>
      <c r="D1209" s="185">
        <v>6100</v>
      </c>
      <c r="E1209" s="188">
        <v>60100</v>
      </c>
      <c r="F1209" s="8" t="s">
        <v>83</v>
      </c>
      <c r="G1209" s="8" t="s">
        <v>5756</v>
      </c>
      <c r="H1209" s="6">
        <v>53049</v>
      </c>
      <c r="I1209" s="12">
        <v>10</v>
      </c>
      <c r="J1209" s="20">
        <v>444744</v>
      </c>
      <c r="L1209" s="20">
        <v>0</v>
      </c>
      <c r="N1209" s="20">
        <v>0</v>
      </c>
      <c r="P1209" s="20">
        <v>38556</v>
      </c>
      <c r="R1209" s="20">
        <v>0</v>
      </c>
      <c r="T1209" s="20">
        <v>0</v>
      </c>
      <c r="V1209" s="29">
        <v>483300</v>
      </c>
      <c r="X1209" s="8" t="str">
        <f t="shared" si="18"/>
        <v>No</v>
      </c>
      <c r="Z1209" s="21"/>
      <c r="AC1209" s="28"/>
    </row>
    <row r="1210" spans="1:29">
      <c r="A1210" s="8" t="s">
        <v>5534</v>
      </c>
      <c r="B1210" s="8" t="s">
        <v>635</v>
      </c>
      <c r="C1210" s="8" t="s">
        <v>132</v>
      </c>
      <c r="D1210" s="185" t="s">
        <v>5535</v>
      </c>
      <c r="E1210" s="188" t="s">
        <v>5536</v>
      </c>
      <c r="F1210" s="8" t="s">
        <v>157</v>
      </c>
      <c r="G1210" s="8" t="s">
        <v>147</v>
      </c>
      <c r="H1210" s="6">
        <v>0</v>
      </c>
      <c r="I1210" s="12">
        <v>10</v>
      </c>
      <c r="J1210" s="20">
        <v>34720</v>
      </c>
      <c r="L1210" s="20">
        <v>0</v>
      </c>
      <c r="N1210" s="20">
        <v>209844</v>
      </c>
      <c r="P1210" s="20">
        <v>27989</v>
      </c>
      <c r="R1210" s="20">
        <v>0</v>
      </c>
      <c r="T1210" s="20">
        <v>0</v>
      </c>
      <c r="V1210" s="29">
        <v>272553</v>
      </c>
      <c r="X1210" s="8" t="str">
        <f t="shared" si="18"/>
        <v>No</v>
      </c>
      <c r="Z1210" s="21"/>
      <c r="AC1210" s="28"/>
    </row>
    <row r="1211" spans="1:29">
      <c r="A1211" s="8" t="s">
        <v>1571</v>
      </c>
      <c r="B1211" s="8" t="s">
        <v>1572</v>
      </c>
      <c r="C1211" s="8" t="s">
        <v>178</v>
      </c>
      <c r="D1211" s="185" t="s">
        <v>1573</v>
      </c>
      <c r="E1211" s="188" t="s">
        <v>1574</v>
      </c>
      <c r="F1211" s="8" t="s">
        <v>83</v>
      </c>
      <c r="G1211" s="8" t="s">
        <v>147</v>
      </c>
      <c r="H1211" s="6">
        <v>0</v>
      </c>
      <c r="I1211" s="12">
        <v>10</v>
      </c>
      <c r="J1211" s="20">
        <v>0</v>
      </c>
      <c r="L1211" s="20">
        <v>0</v>
      </c>
      <c r="N1211" s="20">
        <v>152855</v>
      </c>
      <c r="P1211" s="20">
        <v>0</v>
      </c>
      <c r="R1211" s="20">
        <v>0</v>
      </c>
      <c r="T1211" s="20">
        <v>0</v>
      </c>
      <c r="V1211" s="29">
        <v>152855</v>
      </c>
      <c r="X1211" s="8" t="str">
        <f t="shared" si="18"/>
        <v>No</v>
      </c>
      <c r="Z1211" s="21"/>
      <c r="AC1211" s="28"/>
    </row>
    <row r="1212" spans="1:29">
      <c r="A1212" s="8" t="s">
        <v>2570</v>
      </c>
      <c r="B1212" s="8" t="s">
        <v>1281</v>
      </c>
      <c r="C1212" s="8" t="s">
        <v>466</v>
      </c>
      <c r="D1212" s="185" t="s">
        <v>2571</v>
      </c>
      <c r="E1212" s="188" t="s">
        <v>2572</v>
      </c>
      <c r="F1212" s="8" t="s">
        <v>83</v>
      </c>
      <c r="G1212" s="8" t="s">
        <v>147</v>
      </c>
      <c r="H1212" s="6">
        <v>0</v>
      </c>
      <c r="I1212" s="12">
        <v>10</v>
      </c>
      <c r="J1212" s="20">
        <v>133036</v>
      </c>
      <c r="L1212" s="20">
        <v>0</v>
      </c>
      <c r="N1212" s="20">
        <v>402109</v>
      </c>
      <c r="P1212" s="20">
        <v>0</v>
      </c>
      <c r="R1212" s="20">
        <v>0</v>
      </c>
      <c r="T1212" s="20">
        <v>0</v>
      </c>
      <c r="V1212" s="29">
        <v>535145</v>
      </c>
      <c r="X1212" s="8" t="str">
        <f t="shared" si="18"/>
        <v>No</v>
      </c>
      <c r="Z1212" s="21"/>
      <c r="AC1212" s="28"/>
    </row>
    <row r="1213" spans="1:29">
      <c r="A1213" s="8" t="s">
        <v>2792</v>
      </c>
      <c r="B1213" s="8" t="s">
        <v>1951</v>
      </c>
      <c r="C1213" s="8" t="s">
        <v>210</v>
      </c>
      <c r="D1213" s="185" t="s">
        <v>2793</v>
      </c>
      <c r="E1213" s="188" t="s">
        <v>2794</v>
      </c>
      <c r="F1213" s="8" t="s">
        <v>157</v>
      </c>
      <c r="G1213" s="8" t="s">
        <v>147</v>
      </c>
      <c r="H1213" s="6">
        <v>0</v>
      </c>
      <c r="I1213" s="12">
        <v>10</v>
      </c>
      <c r="J1213" s="20">
        <v>0</v>
      </c>
      <c r="L1213" s="20">
        <v>0</v>
      </c>
      <c r="N1213" s="20">
        <v>371923</v>
      </c>
      <c r="P1213" s="20">
        <v>0</v>
      </c>
      <c r="R1213" s="20">
        <v>0</v>
      </c>
      <c r="T1213" s="20">
        <v>12060</v>
      </c>
      <c r="V1213" s="29">
        <v>383983</v>
      </c>
      <c r="X1213" s="8" t="str">
        <f t="shared" si="18"/>
        <v>No</v>
      </c>
      <c r="Z1213" s="21"/>
      <c r="AC1213" s="28"/>
    </row>
    <row r="1214" spans="1:29">
      <c r="A1214" s="8" t="s">
        <v>2139</v>
      </c>
      <c r="B1214" s="8" t="s">
        <v>2140</v>
      </c>
      <c r="C1214" s="8" t="s">
        <v>275</v>
      </c>
      <c r="D1214" s="185" t="s">
        <v>2141</v>
      </c>
      <c r="E1214" s="188" t="s">
        <v>2142</v>
      </c>
      <c r="F1214" s="8" t="s">
        <v>83</v>
      </c>
      <c r="G1214" s="8" t="s">
        <v>147</v>
      </c>
      <c r="H1214" s="6">
        <v>0</v>
      </c>
      <c r="I1214" s="12">
        <v>10</v>
      </c>
      <c r="J1214" s="20">
        <v>0</v>
      </c>
      <c r="L1214" s="20">
        <v>0</v>
      </c>
      <c r="N1214" s="20">
        <v>329328</v>
      </c>
      <c r="P1214" s="20">
        <v>0</v>
      </c>
      <c r="R1214" s="20">
        <v>0</v>
      </c>
      <c r="T1214" s="20">
        <v>0</v>
      </c>
      <c r="V1214" s="29">
        <v>329328</v>
      </c>
      <c r="X1214" s="8" t="str">
        <f t="shared" si="18"/>
        <v>No</v>
      </c>
      <c r="Z1214" s="21"/>
      <c r="AC1214" s="28"/>
    </row>
    <row r="1215" spans="1:29">
      <c r="A1215" s="8" t="s">
        <v>2287</v>
      </c>
      <c r="B1215" s="8" t="s">
        <v>2288</v>
      </c>
      <c r="C1215" s="8" t="s">
        <v>106</v>
      </c>
      <c r="D1215" s="185" t="s">
        <v>2289</v>
      </c>
      <c r="E1215" s="188" t="s">
        <v>2290</v>
      </c>
      <c r="F1215" s="8" t="s">
        <v>157</v>
      </c>
      <c r="G1215" s="8" t="s">
        <v>147</v>
      </c>
      <c r="H1215" s="6">
        <v>0</v>
      </c>
      <c r="I1215" s="12">
        <v>10</v>
      </c>
      <c r="J1215" s="20">
        <v>29786</v>
      </c>
      <c r="L1215" s="20">
        <v>0</v>
      </c>
      <c r="N1215" s="20">
        <v>148093</v>
      </c>
      <c r="P1215" s="20">
        <v>0</v>
      </c>
      <c r="R1215" s="20">
        <v>0</v>
      </c>
      <c r="T1215" s="20">
        <v>0</v>
      </c>
      <c r="V1215" s="29">
        <v>177879</v>
      </c>
      <c r="X1215" s="8" t="str">
        <f t="shared" si="18"/>
        <v>No</v>
      </c>
      <c r="Z1215" s="21"/>
      <c r="AC1215" s="28"/>
    </row>
    <row r="1216" spans="1:29">
      <c r="A1216" s="8" t="s">
        <v>5249</v>
      </c>
      <c r="B1216" s="8" t="s">
        <v>5250</v>
      </c>
      <c r="C1216" s="8" t="s">
        <v>168</v>
      </c>
      <c r="D1216" s="185" t="s">
        <v>5251</v>
      </c>
      <c r="E1216" s="188" t="s">
        <v>5252</v>
      </c>
      <c r="F1216" s="8" t="s">
        <v>83</v>
      </c>
      <c r="G1216" s="8" t="s">
        <v>147</v>
      </c>
      <c r="H1216" s="6">
        <v>0</v>
      </c>
      <c r="I1216" s="12">
        <v>10</v>
      </c>
      <c r="J1216" s="20">
        <v>0</v>
      </c>
      <c r="L1216" s="20">
        <v>0</v>
      </c>
      <c r="N1216" s="20">
        <v>142094</v>
      </c>
      <c r="P1216" s="20">
        <v>136613</v>
      </c>
      <c r="R1216" s="20">
        <v>0</v>
      </c>
      <c r="T1216" s="20">
        <v>0</v>
      </c>
      <c r="V1216" s="29">
        <v>278707</v>
      </c>
      <c r="X1216" s="8" t="str">
        <f t="shared" si="18"/>
        <v>No</v>
      </c>
      <c r="Z1216" s="21"/>
      <c r="AC1216" s="28"/>
    </row>
    <row r="1217" spans="1:29">
      <c r="A1217" s="8" t="s">
        <v>4749</v>
      </c>
      <c r="B1217" s="8" t="s">
        <v>4163</v>
      </c>
      <c r="C1217" s="8" t="s">
        <v>91</v>
      </c>
      <c r="D1217" s="185">
        <v>9156</v>
      </c>
      <c r="E1217" s="188">
        <v>90156</v>
      </c>
      <c r="F1217" s="8" t="s">
        <v>83</v>
      </c>
      <c r="G1217" s="8" t="s">
        <v>84</v>
      </c>
      <c r="H1217" s="6">
        <v>59219</v>
      </c>
      <c r="I1217" s="12">
        <v>10</v>
      </c>
      <c r="J1217" s="20">
        <v>2524640</v>
      </c>
      <c r="L1217" s="20">
        <v>0</v>
      </c>
      <c r="N1217" s="20">
        <v>0</v>
      </c>
      <c r="P1217" s="20">
        <v>0</v>
      </c>
      <c r="R1217" s="20">
        <v>0</v>
      </c>
      <c r="T1217" s="20">
        <v>0</v>
      </c>
      <c r="V1217" s="29">
        <v>2524640</v>
      </c>
      <c r="X1217" s="8" t="str">
        <f t="shared" si="18"/>
        <v>No</v>
      </c>
      <c r="Z1217" s="21"/>
      <c r="AC1217" s="28"/>
    </row>
    <row r="1218" spans="1:29">
      <c r="A1218" s="8" t="s">
        <v>1023</v>
      </c>
      <c r="B1218" s="8" t="s">
        <v>246</v>
      </c>
      <c r="C1218" s="8" t="s">
        <v>124</v>
      </c>
      <c r="D1218" s="185">
        <v>6025</v>
      </c>
      <c r="E1218" s="188">
        <v>60025</v>
      </c>
      <c r="F1218" s="8" t="s">
        <v>83</v>
      </c>
      <c r="G1218" s="8" t="s">
        <v>5756</v>
      </c>
      <c r="H1218" s="6">
        <v>82804</v>
      </c>
      <c r="I1218" s="12">
        <v>10</v>
      </c>
      <c r="J1218" s="20">
        <v>810269</v>
      </c>
      <c r="L1218" s="20">
        <v>0</v>
      </c>
      <c r="N1218" s="20">
        <v>0</v>
      </c>
      <c r="P1218" s="20">
        <v>0</v>
      </c>
      <c r="R1218" s="20">
        <v>0</v>
      </c>
      <c r="T1218" s="20">
        <v>0</v>
      </c>
      <c r="V1218" s="29">
        <v>810269</v>
      </c>
      <c r="X1218" s="8" t="str">
        <f t="shared" si="18"/>
        <v>No</v>
      </c>
      <c r="Z1218" s="21"/>
      <c r="AC1218" s="28"/>
    </row>
    <row r="1219" spans="1:29">
      <c r="A1219" s="8" t="s">
        <v>2885</v>
      </c>
      <c r="B1219" s="8" t="s">
        <v>2886</v>
      </c>
      <c r="C1219" s="8" t="s">
        <v>124</v>
      </c>
      <c r="D1219" s="185" t="s">
        <v>2887</v>
      </c>
      <c r="E1219" s="188" t="s">
        <v>2888</v>
      </c>
      <c r="F1219" s="8" t="s">
        <v>1320</v>
      </c>
      <c r="G1219" s="8" t="s">
        <v>147</v>
      </c>
      <c r="H1219" s="6">
        <v>0</v>
      </c>
      <c r="I1219" s="12">
        <v>10</v>
      </c>
      <c r="J1219" s="20">
        <v>0</v>
      </c>
      <c r="L1219" s="20">
        <v>0</v>
      </c>
      <c r="N1219" s="20">
        <v>221073</v>
      </c>
      <c r="P1219" s="20">
        <v>0</v>
      </c>
      <c r="R1219" s="20">
        <v>0</v>
      </c>
      <c r="T1219" s="20">
        <v>0</v>
      </c>
      <c r="V1219" s="29">
        <v>221073</v>
      </c>
      <c r="X1219" s="8" t="str">
        <f t="shared" ref="X1219:X1282" si="19">IF(W1219&amp;U1219&amp;S1219&amp;Q1219&amp;O1219&amp;M1219&amp;K1219&lt;&gt;"","Yes","No")</f>
        <v>No</v>
      </c>
      <c r="Z1219" s="21"/>
      <c r="AC1219" s="28"/>
    </row>
    <row r="1220" spans="1:29">
      <c r="A1220" s="8" t="s">
        <v>1713</v>
      </c>
      <c r="B1220" s="8" t="s">
        <v>1714</v>
      </c>
      <c r="C1220" s="8" t="s">
        <v>91</v>
      </c>
      <c r="D1220" s="185">
        <v>9201</v>
      </c>
      <c r="E1220" s="188">
        <v>90201</v>
      </c>
      <c r="F1220" s="8" t="s">
        <v>83</v>
      </c>
      <c r="G1220" s="8" t="s">
        <v>84</v>
      </c>
      <c r="H1220" s="6">
        <v>99904</v>
      </c>
      <c r="I1220" s="12">
        <v>10</v>
      </c>
      <c r="J1220" s="20">
        <v>822580</v>
      </c>
      <c r="L1220" s="20">
        <v>0</v>
      </c>
      <c r="N1220" s="20">
        <v>0</v>
      </c>
      <c r="P1220" s="20">
        <v>0</v>
      </c>
      <c r="R1220" s="20">
        <v>0</v>
      </c>
      <c r="T1220" s="20">
        <v>0</v>
      </c>
      <c r="V1220" s="29">
        <v>822580</v>
      </c>
      <c r="X1220" s="8" t="str">
        <f t="shared" si="19"/>
        <v>No</v>
      </c>
      <c r="Z1220" s="21"/>
      <c r="AC1220" s="28"/>
    </row>
    <row r="1221" spans="1:29">
      <c r="A1221" s="8" t="s">
        <v>6210</v>
      </c>
      <c r="B1221" s="8" t="s">
        <v>6211</v>
      </c>
      <c r="C1221" s="8" t="s">
        <v>171</v>
      </c>
      <c r="E1221" s="188">
        <v>40256</v>
      </c>
      <c r="F1221" s="8" t="s">
        <v>83</v>
      </c>
      <c r="G1221" s="8" t="s">
        <v>5756</v>
      </c>
      <c r="H1221" s="6">
        <v>5502379</v>
      </c>
      <c r="I1221" s="12">
        <v>10</v>
      </c>
      <c r="J1221" s="20">
        <v>0</v>
      </c>
      <c r="L1221" s="20">
        <v>0</v>
      </c>
      <c r="N1221" s="20">
        <v>0</v>
      </c>
      <c r="P1221" s="20">
        <v>252632</v>
      </c>
      <c r="R1221" s="20">
        <v>0</v>
      </c>
      <c r="T1221" s="20">
        <v>0</v>
      </c>
      <c r="V1221" s="29">
        <v>252632</v>
      </c>
      <c r="X1221" s="8" t="str">
        <f t="shared" si="19"/>
        <v>No</v>
      </c>
      <c r="Z1221" s="21"/>
      <c r="AC1221" s="28"/>
    </row>
    <row r="1222" spans="1:29">
      <c r="A1222" s="8" t="s">
        <v>2549</v>
      </c>
      <c r="B1222" s="8" t="s">
        <v>2550</v>
      </c>
      <c r="C1222" s="8" t="s">
        <v>466</v>
      </c>
      <c r="D1222" s="185" t="s">
        <v>2551</v>
      </c>
      <c r="E1222" s="188" t="s">
        <v>2552</v>
      </c>
      <c r="F1222" s="8" t="s">
        <v>157</v>
      </c>
      <c r="G1222" s="8" t="s">
        <v>147</v>
      </c>
      <c r="H1222" s="6">
        <v>0</v>
      </c>
      <c r="I1222" s="12">
        <v>10</v>
      </c>
      <c r="J1222" s="20">
        <v>192580</v>
      </c>
      <c r="L1222" s="20">
        <v>0</v>
      </c>
      <c r="N1222" s="20">
        <v>282890</v>
      </c>
      <c r="P1222" s="20">
        <v>0</v>
      </c>
      <c r="R1222" s="20">
        <v>0</v>
      </c>
      <c r="T1222" s="20">
        <v>0</v>
      </c>
      <c r="V1222" s="29">
        <v>475470</v>
      </c>
      <c r="X1222" s="8" t="str">
        <f t="shared" si="19"/>
        <v>No</v>
      </c>
      <c r="Z1222" s="21"/>
      <c r="AC1222" s="28"/>
    </row>
    <row r="1223" spans="1:29">
      <c r="A1223" s="8" t="s">
        <v>2815</v>
      </c>
      <c r="B1223" s="8" t="s">
        <v>2816</v>
      </c>
      <c r="C1223" s="8" t="s">
        <v>210</v>
      </c>
      <c r="D1223" s="185" t="s">
        <v>2817</v>
      </c>
      <c r="E1223" s="188" t="s">
        <v>2818</v>
      </c>
      <c r="F1223" s="8" t="s">
        <v>157</v>
      </c>
      <c r="G1223" s="8" t="s">
        <v>147</v>
      </c>
      <c r="H1223" s="6">
        <v>0</v>
      </c>
      <c r="I1223" s="12">
        <v>10</v>
      </c>
      <c r="J1223" s="20">
        <v>0</v>
      </c>
      <c r="L1223" s="20">
        <v>0</v>
      </c>
      <c r="N1223" s="20">
        <v>381026</v>
      </c>
      <c r="P1223" s="20">
        <v>0</v>
      </c>
      <c r="R1223" s="20">
        <v>0</v>
      </c>
      <c r="T1223" s="20">
        <v>0</v>
      </c>
      <c r="V1223" s="29">
        <v>381026</v>
      </c>
      <c r="X1223" s="8" t="str">
        <f t="shared" si="19"/>
        <v>No</v>
      </c>
      <c r="Z1223" s="21"/>
      <c r="AC1223" s="28"/>
    </row>
    <row r="1224" spans="1:29">
      <c r="A1224" s="8" t="s">
        <v>4576</v>
      </c>
      <c r="B1224" s="8" t="s">
        <v>4577</v>
      </c>
      <c r="C1224" s="8" t="s">
        <v>265</v>
      </c>
      <c r="D1224" s="185">
        <v>7007</v>
      </c>
      <c r="E1224" s="188">
        <v>70007</v>
      </c>
      <c r="F1224" s="8" t="s">
        <v>83</v>
      </c>
      <c r="G1224" s="8" t="s">
        <v>5756</v>
      </c>
      <c r="H1224" s="6">
        <v>280051</v>
      </c>
      <c r="I1224" s="12">
        <v>10</v>
      </c>
      <c r="J1224" s="20">
        <v>922026</v>
      </c>
      <c r="L1224" s="20">
        <v>0</v>
      </c>
      <c r="N1224" s="20">
        <v>0</v>
      </c>
      <c r="P1224" s="20">
        <v>46410</v>
      </c>
      <c r="R1224" s="20">
        <v>0</v>
      </c>
      <c r="T1224" s="20">
        <v>0</v>
      </c>
      <c r="V1224" s="29">
        <v>968436</v>
      </c>
      <c r="X1224" s="8" t="str">
        <f t="shared" si="19"/>
        <v>No</v>
      </c>
      <c r="Z1224" s="21"/>
      <c r="AC1224" s="28"/>
    </row>
    <row r="1225" spans="1:29">
      <c r="A1225" s="8" t="s">
        <v>5507</v>
      </c>
      <c r="B1225" s="8" t="s">
        <v>5508</v>
      </c>
      <c r="C1225" s="8" t="s">
        <v>132</v>
      </c>
      <c r="D1225" s="185" t="s">
        <v>5509</v>
      </c>
      <c r="E1225" s="188" t="s">
        <v>5510</v>
      </c>
      <c r="F1225" s="8" t="s">
        <v>157</v>
      </c>
      <c r="G1225" s="8" t="s">
        <v>147</v>
      </c>
      <c r="H1225" s="6">
        <v>0</v>
      </c>
      <c r="I1225" s="12">
        <v>10</v>
      </c>
      <c r="J1225" s="20">
        <v>0</v>
      </c>
      <c r="L1225" s="20">
        <v>0</v>
      </c>
      <c r="N1225" s="20">
        <v>156592</v>
      </c>
      <c r="P1225" s="20">
        <v>40733</v>
      </c>
      <c r="R1225" s="20">
        <v>0</v>
      </c>
      <c r="T1225" s="20">
        <v>0</v>
      </c>
      <c r="V1225" s="29">
        <v>197325</v>
      </c>
      <c r="X1225" s="8" t="str">
        <f t="shared" si="19"/>
        <v>No</v>
      </c>
      <c r="Z1225" s="21"/>
      <c r="AC1225" s="28"/>
    </row>
    <row r="1226" spans="1:29">
      <c r="A1226" s="8" t="s">
        <v>1267</v>
      </c>
      <c r="B1226" s="8" t="s">
        <v>6593</v>
      </c>
      <c r="C1226" s="8" t="s">
        <v>141</v>
      </c>
      <c r="D1226" s="185" t="s">
        <v>1268</v>
      </c>
      <c r="E1226" s="188" t="s">
        <v>1269</v>
      </c>
      <c r="F1226" s="8" t="s">
        <v>83</v>
      </c>
      <c r="G1226" s="8" t="s">
        <v>147</v>
      </c>
      <c r="H1226" s="6">
        <v>0</v>
      </c>
      <c r="I1226" s="12">
        <v>10</v>
      </c>
      <c r="J1226" s="20">
        <v>0</v>
      </c>
      <c r="L1226" s="20">
        <v>0</v>
      </c>
      <c r="N1226" s="20">
        <v>581633</v>
      </c>
      <c r="P1226" s="20">
        <v>0</v>
      </c>
      <c r="R1226" s="20">
        <v>0</v>
      </c>
      <c r="T1226" s="20">
        <v>0</v>
      </c>
      <c r="V1226" s="29">
        <v>581633</v>
      </c>
      <c r="X1226" s="8" t="str">
        <f t="shared" si="19"/>
        <v>No</v>
      </c>
      <c r="Z1226" s="21"/>
      <c r="AC1226" s="28"/>
    </row>
    <row r="1227" spans="1:29">
      <c r="A1227" s="8" t="s">
        <v>6592</v>
      </c>
      <c r="B1227" s="8" t="s">
        <v>486</v>
      </c>
      <c r="C1227" s="8" t="s">
        <v>132</v>
      </c>
      <c r="D1227" s="185">
        <v>5201</v>
      </c>
      <c r="E1227" s="188">
        <v>50201</v>
      </c>
      <c r="F1227" s="8" t="s">
        <v>157</v>
      </c>
      <c r="G1227" s="8" t="s">
        <v>5756</v>
      </c>
      <c r="H1227" s="6">
        <v>1487483</v>
      </c>
      <c r="I1227" s="12">
        <v>10</v>
      </c>
      <c r="J1227" s="20">
        <v>0</v>
      </c>
      <c r="L1227" s="20">
        <v>0</v>
      </c>
      <c r="N1227" s="20">
        <v>221615</v>
      </c>
      <c r="P1227" s="20">
        <v>0</v>
      </c>
      <c r="R1227" s="20">
        <v>0</v>
      </c>
      <c r="T1227" s="20">
        <v>0</v>
      </c>
      <c r="V1227" s="29">
        <v>221615</v>
      </c>
      <c r="X1227" s="8" t="str">
        <f t="shared" si="19"/>
        <v>No</v>
      </c>
      <c r="Z1227" s="21"/>
      <c r="AC1227" s="28"/>
    </row>
    <row r="1228" spans="1:29">
      <c r="A1228" s="8" t="s">
        <v>4364</v>
      </c>
      <c r="B1228" s="8" t="s">
        <v>2322</v>
      </c>
      <c r="C1228" s="8" t="s">
        <v>235</v>
      </c>
      <c r="D1228" s="185" t="s">
        <v>4365</v>
      </c>
      <c r="E1228" s="188" t="s">
        <v>4366</v>
      </c>
      <c r="F1228" s="8" t="s">
        <v>83</v>
      </c>
      <c r="G1228" s="8" t="s">
        <v>147</v>
      </c>
      <c r="H1228" s="6">
        <v>0</v>
      </c>
      <c r="I1228" s="12">
        <v>10</v>
      </c>
      <c r="J1228" s="20">
        <v>0</v>
      </c>
      <c r="L1228" s="20">
        <v>0</v>
      </c>
      <c r="N1228" s="20">
        <v>229496</v>
      </c>
      <c r="P1228" s="20">
        <v>0</v>
      </c>
      <c r="R1228" s="20">
        <v>0</v>
      </c>
      <c r="T1228" s="20">
        <v>0</v>
      </c>
      <c r="V1228" s="29">
        <v>229496</v>
      </c>
      <c r="X1228" s="8" t="str">
        <f t="shared" si="19"/>
        <v>No</v>
      </c>
      <c r="Z1228" s="21"/>
      <c r="AC1228" s="28"/>
    </row>
    <row r="1229" spans="1:29">
      <c r="A1229" s="8" t="s">
        <v>1277</v>
      </c>
      <c r="B1229" s="8" t="s">
        <v>221</v>
      </c>
      <c r="C1229" s="8" t="s">
        <v>141</v>
      </c>
      <c r="D1229" s="185" t="s">
        <v>1278</v>
      </c>
      <c r="E1229" s="188" t="s">
        <v>1279</v>
      </c>
      <c r="F1229" s="8" t="s">
        <v>157</v>
      </c>
      <c r="G1229" s="8" t="s">
        <v>147</v>
      </c>
      <c r="H1229" s="6">
        <v>0</v>
      </c>
      <c r="I1229" s="12">
        <v>10</v>
      </c>
      <c r="J1229" s="20">
        <v>0</v>
      </c>
      <c r="L1229" s="20">
        <v>0</v>
      </c>
      <c r="N1229" s="20">
        <v>769407</v>
      </c>
      <c r="P1229" s="20">
        <v>0</v>
      </c>
      <c r="R1229" s="20">
        <v>0</v>
      </c>
      <c r="T1229" s="20">
        <v>0</v>
      </c>
      <c r="V1229" s="29">
        <v>769407</v>
      </c>
      <c r="X1229" s="8" t="str">
        <f t="shared" si="19"/>
        <v>No</v>
      </c>
      <c r="Z1229" s="21"/>
      <c r="AC1229" s="28"/>
    </row>
    <row r="1230" spans="1:29">
      <c r="A1230" s="8" t="s">
        <v>215</v>
      </c>
      <c r="B1230" s="8" t="s">
        <v>216</v>
      </c>
      <c r="C1230" s="8" t="s">
        <v>217</v>
      </c>
      <c r="D1230" s="185">
        <v>3042</v>
      </c>
      <c r="E1230" s="188">
        <v>30042</v>
      </c>
      <c r="F1230" s="8" t="s">
        <v>83</v>
      </c>
      <c r="G1230" s="8" t="s">
        <v>5756</v>
      </c>
      <c r="H1230" s="6">
        <v>182696</v>
      </c>
      <c r="I1230" s="12">
        <v>10</v>
      </c>
      <c r="J1230" s="20">
        <v>1109771</v>
      </c>
      <c r="L1230" s="20">
        <v>0</v>
      </c>
      <c r="N1230" s="20">
        <v>0</v>
      </c>
      <c r="P1230" s="20">
        <v>0</v>
      </c>
      <c r="R1230" s="20">
        <v>0</v>
      </c>
      <c r="T1230" s="20">
        <v>0</v>
      </c>
      <c r="V1230" s="29">
        <v>1109771</v>
      </c>
      <c r="X1230" s="8" t="str">
        <f t="shared" si="19"/>
        <v>No</v>
      </c>
      <c r="Z1230" s="21"/>
      <c r="AC1230" s="28"/>
    </row>
    <row r="1231" spans="1:29">
      <c r="A1231" s="8" t="s">
        <v>935</v>
      </c>
      <c r="B1231" s="8" t="s">
        <v>936</v>
      </c>
      <c r="C1231" s="8" t="s">
        <v>129</v>
      </c>
      <c r="D1231" s="185" t="s">
        <v>937</v>
      </c>
      <c r="E1231" s="188" t="s">
        <v>938</v>
      </c>
      <c r="F1231" s="8" t="s">
        <v>83</v>
      </c>
      <c r="G1231" s="8" t="s">
        <v>147</v>
      </c>
      <c r="H1231" s="6">
        <v>0</v>
      </c>
      <c r="I1231" s="12">
        <v>10</v>
      </c>
      <c r="J1231" s="20">
        <v>0</v>
      </c>
      <c r="L1231" s="20">
        <v>0</v>
      </c>
      <c r="N1231" s="20">
        <v>407079</v>
      </c>
      <c r="P1231" s="20">
        <v>0</v>
      </c>
      <c r="R1231" s="20">
        <v>0</v>
      </c>
      <c r="T1231" s="20">
        <v>0</v>
      </c>
      <c r="V1231" s="29">
        <v>407079</v>
      </c>
      <c r="X1231" s="8" t="str">
        <f t="shared" si="19"/>
        <v>No</v>
      </c>
      <c r="Z1231" s="21"/>
      <c r="AC1231" s="28"/>
    </row>
    <row r="1232" spans="1:29">
      <c r="A1232" s="8" t="s">
        <v>2777</v>
      </c>
      <c r="B1232" s="8" t="s">
        <v>209</v>
      </c>
      <c r="C1232" s="8" t="s">
        <v>210</v>
      </c>
      <c r="E1232" s="188" t="s">
        <v>2778</v>
      </c>
      <c r="F1232" s="8" t="s">
        <v>157</v>
      </c>
      <c r="G1232" s="8" t="s">
        <v>147</v>
      </c>
      <c r="H1232" s="6">
        <v>0</v>
      </c>
      <c r="I1232" s="12">
        <v>10</v>
      </c>
      <c r="J1232" s="20">
        <v>0</v>
      </c>
      <c r="L1232" s="20">
        <v>0</v>
      </c>
      <c r="N1232" s="20">
        <v>383253</v>
      </c>
      <c r="P1232" s="20">
        <v>0</v>
      </c>
      <c r="R1232" s="20">
        <v>0</v>
      </c>
      <c r="T1232" s="20">
        <v>123389</v>
      </c>
      <c r="V1232" s="29">
        <v>506642</v>
      </c>
      <c r="X1232" s="8" t="str">
        <f t="shared" si="19"/>
        <v>No</v>
      </c>
      <c r="Z1232" s="21"/>
      <c r="AC1232" s="28"/>
    </row>
    <row r="1233" spans="1:29">
      <c r="A1233" s="8" t="s">
        <v>6216</v>
      </c>
      <c r="B1233" s="8" t="s">
        <v>6217</v>
      </c>
      <c r="C1233" s="8" t="s">
        <v>91</v>
      </c>
      <c r="E1233" s="188">
        <v>90294</v>
      </c>
      <c r="F1233" s="8" t="s">
        <v>83</v>
      </c>
      <c r="G1233" s="8" t="s">
        <v>5756</v>
      </c>
      <c r="H1233" s="6">
        <v>12150996</v>
      </c>
      <c r="I1233" s="12">
        <v>10</v>
      </c>
      <c r="J1233" s="20">
        <v>0</v>
      </c>
      <c r="L1233" s="20">
        <v>0</v>
      </c>
      <c r="N1233" s="20">
        <v>0</v>
      </c>
      <c r="P1233" s="20">
        <v>436278</v>
      </c>
      <c r="R1233" s="20">
        <v>0</v>
      </c>
      <c r="T1233" s="20">
        <v>0</v>
      </c>
      <c r="V1233" s="29">
        <v>436278</v>
      </c>
      <c r="X1233" s="8" t="str">
        <f t="shared" si="19"/>
        <v>No</v>
      </c>
      <c r="Z1233" s="21"/>
      <c r="AC1233" s="28"/>
    </row>
    <row r="1234" spans="1:29">
      <c r="A1234" s="8" t="s">
        <v>1933</v>
      </c>
      <c r="B1234" s="8" t="s">
        <v>1934</v>
      </c>
      <c r="C1234" s="8" t="s">
        <v>50</v>
      </c>
      <c r="D1234" s="185">
        <v>4213</v>
      </c>
      <c r="E1234" s="188">
        <v>40213</v>
      </c>
      <c r="F1234" s="8" t="s">
        <v>83</v>
      </c>
      <c r="G1234" s="8" t="s">
        <v>5756</v>
      </c>
      <c r="H1234" s="6">
        <v>263907</v>
      </c>
      <c r="I1234" s="12">
        <v>10</v>
      </c>
      <c r="J1234" s="20">
        <v>93000</v>
      </c>
      <c r="L1234" s="20">
        <v>0</v>
      </c>
      <c r="N1234" s="20">
        <v>245169</v>
      </c>
      <c r="P1234" s="20">
        <v>0</v>
      </c>
      <c r="R1234" s="20">
        <v>0</v>
      </c>
      <c r="T1234" s="20">
        <v>0</v>
      </c>
      <c r="V1234" s="29">
        <v>338169</v>
      </c>
      <c r="X1234" s="8" t="str">
        <f t="shared" si="19"/>
        <v>No</v>
      </c>
      <c r="Z1234" s="21"/>
      <c r="AC1234" s="28"/>
    </row>
    <row r="1235" spans="1:29">
      <c r="A1235" s="8" t="s">
        <v>4496</v>
      </c>
      <c r="B1235" s="8" t="s">
        <v>4490</v>
      </c>
      <c r="C1235" s="8" t="s">
        <v>454</v>
      </c>
      <c r="D1235" s="185" t="s">
        <v>4497</v>
      </c>
      <c r="E1235" s="188" t="s">
        <v>4498</v>
      </c>
      <c r="F1235" s="8" t="s">
        <v>83</v>
      </c>
      <c r="G1235" s="8" t="s">
        <v>147</v>
      </c>
      <c r="H1235" s="6">
        <v>0</v>
      </c>
      <c r="I1235" s="12">
        <v>10</v>
      </c>
      <c r="J1235" s="20">
        <v>0</v>
      </c>
      <c r="L1235" s="20">
        <v>0</v>
      </c>
      <c r="N1235" s="20">
        <v>228200</v>
      </c>
      <c r="P1235" s="20">
        <v>0</v>
      </c>
      <c r="R1235" s="20">
        <v>0</v>
      </c>
      <c r="T1235" s="20">
        <v>0</v>
      </c>
      <c r="V1235" s="29">
        <v>228200</v>
      </c>
      <c r="X1235" s="8" t="str">
        <f t="shared" si="19"/>
        <v>No</v>
      </c>
      <c r="Z1235" s="21"/>
      <c r="AC1235" s="28"/>
    </row>
    <row r="1236" spans="1:29">
      <c r="A1236" s="8" t="s">
        <v>5479</v>
      </c>
      <c r="B1236" s="8" t="s">
        <v>5480</v>
      </c>
      <c r="C1236" s="8" t="s">
        <v>132</v>
      </c>
      <c r="D1236" s="185" t="s">
        <v>5481</v>
      </c>
      <c r="E1236" s="188" t="s">
        <v>5482</v>
      </c>
      <c r="F1236" s="8" t="s">
        <v>157</v>
      </c>
      <c r="G1236" s="8" t="s">
        <v>147</v>
      </c>
      <c r="H1236" s="6">
        <v>0</v>
      </c>
      <c r="I1236" s="12">
        <v>10</v>
      </c>
      <c r="J1236" s="20">
        <v>41520</v>
      </c>
      <c r="L1236" s="20">
        <v>0</v>
      </c>
      <c r="N1236" s="20">
        <v>195208</v>
      </c>
      <c r="P1236" s="20">
        <v>0</v>
      </c>
      <c r="R1236" s="20">
        <v>0</v>
      </c>
      <c r="T1236" s="20">
        <v>0</v>
      </c>
      <c r="V1236" s="29">
        <v>236728</v>
      </c>
      <c r="X1236" s="8" t="str">
        <f t="shared" si="19"/>
        <v>No</v>
      </c>
      <c r="Z1236" s="21"/>
      <c r="AC1236" s="28"/>
    </row>
    <row r="1237" spans="1:29">
      <c r="A1237" s="8" t="s">
        <v>846</v>
      </c>
      <c r="B1237" s="8" t="s">
        <v>847</v>
      </c>
      <c r="C1237" s="8" t="s">
        <v>129</v>
      </c>
      <c r="D1237" s="185" t="s">
        <v>848</v>
      </c>
      <c r="E1237" s="188" t="s">
        <v>849</v>
      </c>
      <c r="F1237" s="8" t="s">
        <v>83</v>
      </c>
      <c r="G1237" s="8" t="s">
        <v>147</v>
      </c>
      <c r="H1237" s="6">
        <v>0</v>
      </c>
      <c r="I1237" s="12">
        <v>10</v>
      </c>
      <c r="J1237" s="20">
        <v>0</v>
      </c>
      <c r="L1237" s="20">
        <v>0</v>
      </c>
      <c r="N1237" s="20">
        <v>189350</v>
      </c>
      <c r="P1237" s="20">
        <v>0</v>
      </c>
      <c r="R1237" s="20">
        <v>0</v>
      </c>
      <c r="T1237" s="20">
        <v>0</v>
      </c>
      <c r="V1237" s="29">
        <v>189350</v>
      </c>
      <c r="X1237" s="8" t="str">
        <f t="shared" si="19"/>
        <v>No</v>
      </c>
      <c r="Z1237" s="21"/>
      <c r="AC1237" s="28"/>
    </row>
    <row r="1238" spans="1:29">
      <c r="A1238" s="8" t="s">
        <v>4873</v>
      </c>
      <c r="B1238" s="8" t="s">
        <v>4874</v>
      </c>
      <c r="C1238" s="8" t="s">
        <v>87</v>
      </c>
      <c r="D1238" s="185" t="s">
        <v>4875</v>
      </c>
      <c r="E1238" s="188" t="s">
        <v>4876</v>
      </c>
      <c r="F1238" s="8" t="s">
        <v>157</v>
      </c>
      <c r="G1238" s="8" t="s">
        <v>147</v>
      </c>
      <c r="H1238" s="6">
        <v>0</v>
      </c>
      <c r="I1238" s="12">
        <v>10</v>
      </c>
      <c r="J1238" s="20">
        <v>0</v>
      </c>
      <c r="L1238" s="20">
        <v>0</v>
      </c>
      <c r="N1238" s="20">
        <v>0</v>
      </c>
      <c r="P1238" s="20">
        <v>145841</v>
      </c>
      <c r="R1238" s="20">
        <v>0</v>
      </c>
      <c r="T1238" s="20">
        <v>26588</v>
      </c>
      <c r="V1238" s="29">
        <v>172429</v>
      </c>
      <c r="X1238" s="8" t="str">
        <f t="shared" si="19"/>
        <v>No</v>
      </c>
      <c r="Z1238" s="21"/>
      <c r="AC1238" s="28"/>
    </row>
    <row r="1239" spans="1:29">
      <c r="A1239" s="8" t="s">
        <v>181</v>
      </c>
      <c r="B1239" s="8" t="s">
        <v>182</v>
      </c>
      <c r="C1239" s="8" t="s">
        <v>154</v>
      </c>
      <c r="D1239" s="185">
        <v>4187</v>
      </c>
      <c r="E1239" s="188">
        <v>40187</v>
      </c>
      <c r="F1239" s="8" t="s">
        <v>183</v>
      </c>
      <c r="G1239" s="8" t="s">
        <v>5756</v>
      </c>
      <c r="H1239" s="6">
        <v>104996</v>
      </c>
      <c r="I1239" s="12">
        <v>10</v>
      </c>
      <c r="J1239" s="20">
        <v>0</v>
      </c>
      <c r="L1239" s="20">
        <v>0</v>
      </c>
      <c r="N1239" s="20">
        <v>66684</v>
      </c>
      <c r="P1239" s="20">
        <v>0</v>
      </c>
      <c r="R1239" s="20">
        <v>0</v>
      </c>
      <c r="T1239" s="20">
        <v>0</v>
      </c>
      <c r="V1239" s="29">
        <v>66684</v>
      </c>
      <c r="X1239" s="8" t="str">
        <f t="shared" si="19"/>
        <v>No</v>
      </c>
      <c r="Z1239" s="21"/>
      <c r="AC1239" s="28"/>
    </row>
    <row r="1240" spans="1:29">
      <c r="A1240" s="8" t="s">
        <v>6594</v>
      </c>
      <c r="B1240" s="8" t="s">
        <v>1847</v>
      </c>
      <c r="C1240" s="8" t="s">
        <v>265</v>
      </c>
      <c r="D1240" s="185" t="s">
        <v>1889</v>
      </c>
      <c r="E1240" s="188" t="s">
        <v>1890</v>
      </c>
      <c r="F1240" s="8" t="s">
        <v>88</v>
      </c>
      <c r="G1240" s="8" t="s">
        <v>147</v>
      </c>
      <c r="H1240" s="6">
        <v>0</v>
      </c>
      <c r="I1240" s="12">
        <v>10</v>
      </c>
      <c r="J1240" s="20">
        <v>0</v>
      </c>
      <c r="L1240" s="20">
        <v>0</v>
      </c>
      <c r="N1240" s="20">
        <v>357455</v>
      </c>
      <c r="P1240" s="20">
        <v>0</v>
      </c>
      <c r="R1240" s="20">
        <v>0</v>
      </c>
      <c r="T1240" s="20">
        <v>0</v>
      </c>
      <c r="V1240" s="29">
        <v>357455</v>
      </c>
      <c r="X1240" s="8" t="str">
        <f t="shared" si="19"/>
        <v>No</v>
      </c>
      <c r="Z1240" s="21"/>
      <c r="AC1240" s="28"/>
    </row>
    <row r="1241" spans="1:29">
      <c r="A1241" s="8" t="s">
        <v>5667</v>
      </c>
      <c r="B1241" s="8" t="s">
        <v>5618</v>
      </c>
      <c r="C1241" s="8" t="s">
        <v>254</v>
      </c>
      <c r="D1241" s="185" t="s">
        <v>5668</v>
      </c>
      <c r="E1241" s="188" t="s">
        <v>5669</v>
      </c>
      <c r="F1241" s="8" t="s">
        <v>157</v>
      </c>
      <c r="G1241" s="8" t="s">
        <v>147</v>
      </c>
      <c r="H1241" s="6">
        <v>0</v>
      </c>
      <c r="I1241" s="12">
        <v>10</v>
      </c>
      <c r="J1241" s="20">
        <v>0</v>
      </c>
      <c r="L1241" s="20">
        <v>0</v>
      </c>
      <c r="N1241" s="20">
        <v>132140</v>
      </c>
      <c r="P1241" s="20">
        <v>55229</v>
      </c>
      <c r="R1241" s="20">
        <v>0</v>
      </c>
      <c r="T1241" s="20">
        <v>0</v>
      </c>
      <c r="V1241" s="29">
        <v>187369</v>
      </c>
      <c r="X1241" s="8" t="str">
        <f t="shared" si="19"/>
        <v>No</v>
      </c>
      <c r="Z1241" s="21"/>
      <c r="AC1241" s="28"/>
    </row>
    <row r="1242" spans="1:29">
      <c r="A1242" s="8" t="s">
        <v>573</v>
      </c>
      <c r="B1242" s="8" t="s">
        <v>319</v>
      </c>
      <c r="C1242" s="8" t="s">
        <v>213</v>
      </c>
      <c r="D1242" s="185">
        <v>6086</v>
      </c>
      <c r="E1242" s="188">
        <v>60086</v>
      </c>
      <c r="F1242" s="8" t="s">
        <v>83</v>
      </c>
      <c r="G1242" s="8" t="s">
        <v>5756</v>
      </c>
      <c r="H1242" s="6">
        <v>122947</v>
      </c>
      <c r="I1242" s="12">
        <v>10</v>
      </c>
      <c r="J1242" s="20">
        <v>1532263</v>
      </c>
      <c r="L1242" s="20">
        <v>0</v>
      </c>
      <c r="N1242" s="20">
        <v>0</v>
      </c>
      <c r="P1242" s="20">
        <v>0</v>
      </c>
      <c r="R1242" s="20">
        <v>0</v>
      </c>
      <c r="T1242" s="20">
        <v>0</v>
      </c>
      <c r="V1242" s="29">
        <v>1532263</v>
      </c>
      <c r="X1242" s="8" t="str">
        <f t="shared" si="19"/>
        <v>No</v>
      </c>
      <c r="Z1242" s="21"/>
      <c r="AC1242" s="28"/>
    </row>
    <row r="1243" spans="1:29">
      <c r="A1243" s="8" t="s">
        <v>6590</v>
      </c>
      <c r="B1243" s="8" t="s">
        <v>1520</v>
      </c>
      <c r="C1243" s="8" t="s">
        <v>178</v>
      </c>
      <c r="D1243" s="185" t="s">
        <v>1521</v>
      </c>
      <c r="E1243" s="188" t="s">
        <v>1522</v>
      </c>
      <c r="F1243" s="8" t="s">
        <v>88</v>
      </c>
      <c r="G1243" s="8" t="s">
        <v>147</v>
      </c>
      <c r="H1243" s="6">
        <v>0</v>
      </c>
      <c r="I1243" s="12">
        <v>10</v>
      </c>
      <c r="J1243" s="20">
        <v>0</v>
      </c>
      <c r="L1243" s="20">
        <v>0</v>
      </c>
      <c r="N1243" s="20">
        <v>154301</v>
      </c>
      <c r="P1243" s="20">
        <v>0</v>
      </c>
      <c r="R1243" s="20">
        <v>0</v>
      </c>
      <c r="T1243" s="20">
        <v>0</v>
      </c>
      <c r="V1243" s="29">
        <v>154301</v>
      </c>
      <c r="X1243" s="8" t="str">
        <f t="shared" si="19"/>
        <v>No</v>
      </c>
      <c r="Z1243" s="21"/>
      <c r="AC1243" s="28"/>
    </row>
    <row r="1244" spans="1:29">
      <c r="A1244" s="8" t="s">
        <v>5945</v>
      </c>
      <c r="B1244" s="8" t="s">
        <v>6074</v>
      </c>
      <c r="C1244" s="8" t="s">
        <v>82</v>
      </c>
      <c r="D1244" s="185">
        <v>2220</v>
      </c>
      <c r="E1244" s="188">
        <v>20220</v>
      </c>
      <c r="F1244" s="8" t="s">
        <v>113</v>
      </c>
      <c r="G1244" s="8" t="s">
        <v>5756</v>
      </c>
      <c r="H1244" s="6">
        <v>18351295</v>
      </c>
      <c r="I1244" s="12">
        <v>10</v>
      </c>
      <c r="J1244" s="20">
        <v>0</v>
      </c>
      <c r="L1244" s="20">
        <v>0</v>
      </c>
      <c r="N1244" s="20">
        <v>0</v>
      </c>
      <c r="P1244" s="20">
        <v>0</v>
      </c>
      <c r="R1244" s="20">
        <v>0</v>
      </c>
      <c r="T1244" s="20">
        <v>0</v>
      </c>
      <c r="V1244" s="29">
        <v>0</v>
      </c>
      <c r="X1244" s="8" t="str">
        <f t="shared" si="19"/>
        <v>No</v>
      </c>
      <c r="Z1244" s="21"/>
      <c r="AC1244" s="28"/>
    </row>
    <row r="1245" spans="1:29">
      <c r="A1245" s="8" t="s">
        <v>3195</v>
      </c>
      <c r="B1245" s="8" t="s">
        <v>3196</v>
      </c>
      <c r="C1245" s="8" t="s">
        <v>50</v>
      </c>
      <c r="D1245" s="185" t="s">
        <v>3197</v>
      </c>
      <c r="E1245" s="188" t="s">
        <v>3198</v>
      </c>
      <c r="F1245" s="8" t="s">
        <v>83</v>
      </c>
      <c r="G1245" s="8" t="s">
        <v>147</v>
      </c>
      <c r="H1245" s="6">
        <v>0</v>
      </c>
      <c r="I1245" s="12">
        <v>10</v>
      </c>
      <c r="J1245" s="20">
        <v>0</v>
      </c>
      <c r="L1245" s="20">
        <v>0</v>
      </c>
      <c r="N1245" s="20">
        <v>181778</v>
      </c>
      <c r="P1245" s="20">
        <v>2139</v>
      </c>
      <c r="R1245" s="20">
        <v>0</v>
      </c>
      <c r="T1245" s="20">
        <v>0</v>
      </c>
      <c r="V1245" s="29">
        <v>183917</v>
      </c>
      <c r="X1245" s="8" t="str">
        <f t="shared" si="19"/>
        <v>No</v>
      </c>
      <c r="Z1245" s="21"/>
      <c r="AC1245" s="28"/>
    </row>
    <row r="1246" spans="1:29">
      <c r="A1246" s="8" t="s">
        <v>4009</v>
      </c>
      <c r="B1246" s="8" t="s">
        <v>4010</v>
      </c>
      <c r="C1246" s="8" t="s">
        <v>39</v>
      </c>
      <c r="D1246" s="185" t="s">
        <v>4011</v>
      </c>
      <c r="E1246" s="188" t="s">
        <v>4012</v>
      </c>
      <c r="F1246" s="8" t="s">
        <v>83</v>
      </c>
      <c r="G1246" s="8" t="s">
        <v>147</v>
      </c>
      <c r="H1246" s="6">
        <v>0</v>
      </c>
      <c r="I1246" s="12">
        <v>10</v>
      </c>
      <c r="J1246" s="20">
        <v>0</v>
      </c>
      <c r="L1246" s="20">
        <v>0</v>
      </c>
      <c r="N1246" s="20">
        <v>676222</v>
      </c>
      <c r="P1246" s="20">
        <v>0</v>
      </c>
      <c r="R1246" s="20">
        <v>0</v>
      </c>
      <c r="T1246" s="20">
        <v>0</v>
      </c>
      <c r="V1246" s="29">
        <v>676222</v>
      </c>
      <c r="X1246" s="8" t="str">
        <f t="shared" si="19"/>
        <v>No</v>
      </c>
      <c r="Z1246" s="21"/>
      <c r="AC1246" s="28"/>
    </row>
    <row r="1247" spans="1:29">
      <c r="A1247" s="8" t="s">
        <v>6214</v>
      </c>
      <c r="B1247" s="8" t="s">
        <v>6215</v>
      </c>
      <c r="C1247" s="8" t="s">
        <v>91</v>
      </c>
      <c r="E1247" s="188">
        <v>90286</v>
      </c>
      <c r="F1247" s="8" t="s">
        <v>83</v>
      </c>
      <c r="G1247" s="8" t="s">
        <v>5756</v>
      </c>
      <c r="H1247" s="6">
        <v>12150996</v>
      </c>
      <c r="I1247" s="12">
        <v>10</v>
      </c>
      <c r="J1247" s="20">
        <v>0</v>
      </c>
      <c r="L1247" s="20">
        <v>0</v>
      </c>
      <c r="N1247" s="20">
        <v>0</v>
      </c>
      <c r="P1247" s="20">
        <v>0</v>
      </c>
      <c r="R1247" s="20">
        <v>0</v>
      </c>
      <c r="T1247" s="20">
        <v>0</v>
      </c>
      <c r="V1247" s="29">
        <v>0</v>
      </c>
      <c r="X1247" s="8" t="str">
        <f t="shared" si="19"/>
        <v>No</v>
      </c>
      <c r="Z1247" s="21"/>
      <c r="AC1247" s="28"/>
    </row>
    <row r="1248" spans="1:29">
      <c r="A1248" s="8" t="s">
        <v>1489</v>
      </c>
      <c r="B1248" s="8" t="s">
        <v>1490</v>
      </c>
      <c r="C1248" s="8" t="s">
        <v>178</v>
      </c>
      <c r="D1248" s="185" t="s">
        <v>1491</v>
      </c>
      <c r="E1248" s="188" t="s">
        <v>1492</v>
      </c>
      <c r="F1248" s="8" t="s">
        <v>83</v>
      </c>
      <c r="G1248" s="8" t="s">
        <v>147</v>
      </c>
      <c r="H1248" s="6">
        <v>0</v>
      </c>
      <c r="I1248" s="12">
        <v>10</v>
      </c>
      <c r="J1248" s="20">
        <v>0</v>
      </c>
      <c r="L1248" s="20">
        <v>0</v>
      </c>
      <c r="N1248" s="20">
        <v>150786</v>
      </c>
      <c r="P1248" s="20">
        <v>0</v>
      </c>
      <c r="R1248" s="20">
        <v>0</v>
      </c>
      <c r="T1248" s="20">
        <v>0</v>
      </c>
      <c r="V1248" s="29">
        <v>150786</v>
      </c>
      <c r="X1248" s="8" t="str">
        <f t="shared" si="19"/>
        <v>No</v>
      </c>
      <c r="Z1248" s="21"/>
      <c r="AC1248" s="28"/>
    </row>
    <row r="1249" spans="1:29">
      <c r="A1249" s="8" t="s">
        <v>4554</v>
      </c>
      <c r="B1249" s="8" t="s">
        <v>4555</v>
      </c>
      <c r="C1249" s="8" t="s">
        <v>454</v>
      </c>
      <c r="D1249" s="185" t="s">
        <v>4556</v>
      </c>
      <c r="E1249" s="188" t="s">
        <v>4557</v>
      </c>
      <c r="F1249" s="8" t="s">
        <v>157</v>
      </c>
      <c r="G1249" s="8" t="s">
        <v>147</v>
      </c>
      <c r="H1249" s="6">
        <v>0</v>
      </c>
      <c r="I1249" s="12">
        <v>10</v>
      </c>
      <c r="J1249" s="20">
        <v>0</v>
      </c>
      <c r="L1249" s="20">
        <v>0</v>
      </c>
      <c r="N1249" s="20">
        <v>68200</v>
      </c>
      <c r="P1249" s="20">
        <v>132826</v>
      </c>
      <c r="R1249" s="20">
        <v>0</v>
      </c>
      <c r="T1249" s="20">
        <v>94095</v>
      </c>
      <c r="V1249" s="29">
        <v>295121</v>
      </c>
      <c r="X1249" s="8" t="str">
        <f t="shared" si="19"/>
        <v>No</v>
      </c>
      <c r="Z1249" s="21"/>
      <c r="AC1249" s="28"/>
    </row>
    <row r="1250" spans="1:29">
      <c r="A1250" s="8" t="s">
        <v>4826</v>
      </c>
      <c r="B1250" s="8" t="s">
        <v>4827</v>
      </c>
      <c r="C1250" s="8" t="s">
        <v>87</v>
      </c>
      <c r="D1250" s="185" t="s">
        <v>4828</v>
      </c>
      <c r="E1250" s="188" t="s">
        <v>4829</v>
      </c>
      <c r="F1250" s="8" t="s">
        <v>83</v>
      </c>
      <c r="G1250" s="8" t="s">
        <v>147</v>
      </c>
      <c r="H1250" s="6">
        <v>0</v>
      </c>
      <c r="I1250" s="12">
        <v>10</v>
      </c>
      <c r="J1250" s="20">
        <v>0</v>
      </c>
      <c r="L1250" s="20">
        <v>0</v>
      </c>
      <c r="N1250" s="20">
        <v>0</v>
      </c>
      <c r="P1250" s="20">
        <v>220342</v>
      </c>
      <c r="R1250" s="20">
        <v>0</v>
      </c>
      <c r="T1250" s="20">
        <v>0</v>
      </c>
      <c r="V1250" s="29">
        <v>220342</v>
      </c>
      <c r="X1250" s="8" t="str">
        <f t="shared" si="19"/>
        <v>No</v>
      </c>
      <c r="Z1250" s="21"/>
      <c r="AC1250" s="28"/>
    </row>
    <row r="1251" spans="1:29">
      <c r="A1251" s="8" t="s">
        <v>44</v>
      </c>
      <c r="B1251" s="8" t="s">
        <v>45</v>
      </c>
      <c r="C1251" s="8" t="s">
        <v>46</v>
      </c>
      <c r="D1251" s="185" t="s">
        <v>47</v>
      </c>
      <c r="E1251" s="188">
        <v>55270</v>
      </c>
      <c r="F1251" s="8" t="s">
        <v>36</v>
      </c>
      <c r="G1251" s="8" t="s">
        <v>5756</v>
      </c>
      <c r="H1251" s="6">
        <v>0</v>
      </c>
      <c r="I1251" s="12">
        <v>10</v>
      </c>
      <c r="J1251" s="20">
        <v>0</v>
      </c>
      <c r="L1251" s="20">
        <v>0</v>
      </c>
      <c r="N1251" s="20">
        <v>1018254</v>
      </c>
      <c r="P1251" s="20">
        <v>0</v>
      </c>
      <c r="R1251" s="20">
        <v>0</v>
      </c>
      <c r="T1251" s="20">
        <v>0</v>
      </c>
      <c r="V1251" s="29">
        <v>1018254</v>
      </c>
      <c r="X1251" s="8" t="str">
        <f t="shared" si="19"/>
        <v>No</v>
      </c>
      <c r="Z1251" s="21"/>
      <c r="AC1251" s="28"/>
    </row>
    <row r="1252" spans="1:29">
      <c r="A1252" s="8" t="s">
        <v>4621</v>
      </c>
      <c r="B1252" s="8" t="s">
        <v>4622</v>
      </c>
      <c r="C1252" s="8" t="s">
        <v>42</v>
      </c>
      <c r="D1252" s="185" t="s">
        <v>4623</v>
      </c>
      <c r="E1252" s="188" t="s">
        <v>4624</v>
      </c>
      <c r="F1252" s="8" t="s">
        <v>83</v>
      </c>
      <c r="G1252" s="8" t="s">
        <v>147</v>
      </c>
      <c r="H1252" s="6">
        <v>0</v>
      </c>
      <c r="I1252" s="12">
        <v>10</v>
      </c>
      <c r="J1252" s="20">
        <v>0</v>
      </c>
      <c r="L1252" s="20">
        <v>0</v>
      </c>
      <c r="N1252" s="20">
        <v>290090</v>
      </c>
      <c r="P1252" s="20">
        <v>0</v>
      </c>
      <c r="R1252" s="20">
        <v>0</v>
      </c>
      <c r="T1252" s="20">
        <v>0</v>
      </c>
      <c r="V1252" s="29">
        <v>290090</v>
      </c>
      <c r="X1252" s="8" t="str">
        <f t="shared" si="19"/>
        <v>No</v>
      </c>
      <c r="Z1252" s="21"/>
      <c r="AC1252" s="28"/>
    </row>
    <row r="1253" spans="1:29">
      <c r="A1253" s="8" t="s">
        <v>5991</v>
      </c>
      <c r="B1253" s="8" t="s">
        <v>5504</v>
      </c>
      <c r="C1253" s="8" t="s">
        <v>132</v>
      </c>
      <c r="D1253" s="185" t="s">
        <v>5505</v>
      </c>
      <c r="E1253" s="188" t="s">
        <v>5506</v>
      </c>
      <c r="F1253" s="8" t="s">
        <v>157</v>
      </c>
      <c r="G1253" s="8" t="s">
        <v>147</v>
      </c>
      <c r="H1253" s="6">
        <v>0</v>
      </c>
      <c r="I1253" s="12">
        <v>10</v>
      </c>
      <c r="J1253" s="20">
        <v>0</v>
      </c>
      <c r="L1253" s="20">
        <v>0</v>
      </c>
      <c r="N1253" s="20">
        <v>362986</v>
      </c>
      <c r="P1253" s="20">
        <v>0</v>
      </c>
      <c r="R1253" s="20">
        <v>0</v>
      </c>
      <c r="T1253" s="20">
        <v>0</v>
      </c>
      <c r="V1253" s="29">
        <v>362986</v>
      </c>
      <c r="X1253" s="8" t="str">
        <f t="shared" si="19"/>
        <v>No</v>
      </c>
      <c r="Z1253" s="21"/>
      <c r="AC1253" s="28"/>
    </row>
    <row r="1254" spans="1:29">
      <c r="A1254" s="8" t="s">
        <v>4125</v>
      </c>
      <c r="B1254" s="8" t="s">
        <v>4126</v>
      </c>
      <c r="C1254" s="8" t="s">
        <v>120</v>
      </c>
      <c r="D1254" s="185">
        <v>6013</v>
      </c>
      <c r="E1254" s="188">
        <v>60013</v>
      </c>
      <c r="F1254" s="8" t="s">
        <v>83</v>
      </c>
      <c r="G1254" s="8" t="s">
        <v>5756</v>
      </c>
      <c r="H1254" s="6">
        <v>153150</v>
      </c>
      <c r="I1254" s="12">
        <v>10</v>
      </c>
      <c r="J1254" s="20">
        <v>1019864</v>
      </c>
      <c r="L1254" s="20">
        <v>0</v>
      </c>
      <c r="N1254" s="20">
        <v>0</v>
      </c>
      <c r="P1254" s="20">
        <v>0</v>
      </c>
      <c r="R1254" s="20">
        <v>0</v>
      </c>
      <c r="T1254" s="20">
        <v>0</v>
      </c>
      <c r="V1254" s="29">
        <v>1019864</v>
      </c>
      <c r="X1254" s="8" t="str">
        <f t="shared" si="19"/>
        <v>No</v>
      </c>
      <c r="Z1254" s="21"/>
      <c r="AC1254" s="28"/>
    </row>
    <row r="1255" spans="1:29">
      <c r="A1255" s="8" t="s">
        <v>6197</v>
      </c>
      <c r="B1255" s="8" t="s">
        <v>1808</v>
      </c>
      <c r="C1255" s="8" t="s">
        <v>91</v>
      </c>
      <c r="D1255" s="185" t="s">
        <v>6198</v>
      </c>
      <c r="E1255" s="188" t="s">
        <v>6199</v>
      </c>
      <c r="F1255" s="8" t="s">
        <v>88</v>
      </c>
      <c r="G1255" s="8" t="s">
        <v>147</v>
      </c>
      <c r="H1255" s="6">
        <v>0</v>
      </c>
      <c r="I1255" s="12">
        <v>10</v>
      </c>
      <c r="J1255" s="20">
        <v>0</v>
      </c>
      <c r="L1255" s="20">
        <v>0</v>
      </c>
      <c r="N1255" s="20">
        <v>222000</v>
      </c>
      <c r="P1255" s="20">
        <v>0</v>
      </c>
      <c r="R1255" s="20">
        <v>0</v>
      </c>
      <c r="T1255" s="20">
        <v>0</v>
      </c>
      <c r="V1255" s="29">
        <v>222000</v>
      </c>
      <c r="X1255" s="8" t="str">
        <f t="shared" si="19"/>
        <v>No</v>
      </c>
      <c r="Z1255" s="21"/>
      <c r="AC1255" s="28"/>
    </row>
    <row r="1256" spans="1:29">
      <c r="A1256" s="8" t="s">
        <v>4193</v>
      </c>
      <c r="B1256" s="8" t="s">
        <v>4194</v>
      </c>
      <c r="C1256" s="8" t="s">
        <v>154</v>
      </c>
      <c r="D1256" s="185" t="s">
        <v>4195</v>
      </c>
      <c r="E1256" s="188" t="s">
        <v>4196</v>
      </c>
      <c r="F1256" s="8" t="s">
        <v>83</v>
      </c>
      <c r="G1256" s="8" t="s">
        <v>147</v>
      </c>
      <c r="H1256" s="6">
        <v>0</v>
      </c>
      <c r="I1256" s="12">
        <v>10</v>
      </c>
      <c r="J1256" s="20">
        <v>0</v>
      </c>
      <c r="L1256" s="20">
        <v>0</v>
      </c>
      <c r="N1256" s="20">
        <v>209294</v>
      </c>
      <c r="P1256" s="20">
        <v>0</v>
      </c>
      <c r="R1256" s="20">
        <v>0</v>
      </c>
      <c r="T1256" s="20">
        <v>186064</v>
      </c>
      <c r="V1256" s="29">
        <v>395358</v>
      </c>
      <c r="X1256" s="8" t="str">
        <f t="shared" si="19"/>
        <v>No</v>
      </c>
      <c r="Z1256" s="21"/>
      <c r="AC1256" s="28"/>
    </row>
    <row r="1257" spans="1:29">
      <c r="A1257" s="8" t="s">
        <v>3762</v>
      </c>
      <c r="B1257" s="8" t="s">
        <v>1932</v>
      </c>
      <c r="C1257" s="8" t="s">
        <v>278</v>
      </c>
      <c r="D1257" s="185" t="s">
        <v>3763</v>
      </c>
      <c r="E1257" s="188" t="s">
        <v>3764</v>
      </c>
      <c r="F1257" s="8" t="s">
        <v>157</v>
      </c>
      <c r="G1257" s="8" t="s">
        <v>147</v>
      </c>
      <c r="H1257" s="6">
        <v>0</v>
      </c>
      <c r="I1257" s="12">
        <v>10</v>
      </c>
      <c r="J1257" s="20">
        <v>0</v>
      </c>
      <c r="L1257" s="20">
        <v>0</v>
      </c>
      <c r="N1257" s="20">
        <v>182992</v>
      </c>
      <c r="P1257" s="20">
        <v>0</v>
      </c>
      <c r="R1257" s="20">
        <v>0</v>
      </c>
      <c r="T1257" s="20">
        <v>0</v>
      </c>
      <c r="V1257" s="29">
        <v>182992</v>
      </c>
      <c r="X1257" s="8" t="str">
        <f t="shared" si="19"/>
        <v>No</v>
      </c>
      <c r="Z1257" s="21"/>
      <c r="AC1257" s="28"/>
    </row>
    <row r="1258" spans="1:29">
      <c r="A1258" s="8" t="s">
        <v>315</v>
      </c>
      <c r="B1258" s="8" t="s">
        <v>316</v>
      </c>
      <c r="C1258" s="8" t="s">
        <v>213</v>
      </c>
      <c r="D1258" s="185" t="s">
        <v>317</v>
      </c>
      <c r="E1258" s="188" t="s">
        <v>318</v>
      </c>
      <c r="F1258" s="8" t="s">
        <v>157</v>
      </c>
      <c r="G1258" s="8" t="s">
        <v>147</v>
      </c>
      <c r="H1258" s="6">
        <v>0</v>
      </c>
      <c r="I1258" s="12">
        <v>10</v>
      </c>
      <c r="J1258" s="20">
        <v>0</v>
      </c>
      <c r="L1258" s="20">
        <v>0</v>
      </c>
      <c r="N1258" s="20">
        <v>268448</v>
      </c>
      <c r="P1258" s="20">
        <v>0</v>
      </c>
      <c r="R1258" s="20">
        <v>0</v>
      </c>
      <c r="T1258" s="20">
        <v>0</v>
      </c>
      <c r="V1258" s="29">
        <v>268448</v>
      </c>
      <c r="X1258" s="8" t="str">
        <f t="shared" si="19"/>
        <v>No</v>
      </c>
      <c r="Z1258" s="21"/>
      <c r="AC1258" s="28"/>
    </row>
    <row r="1259" spans="1:29">
      <c r="A1259" s="8" t="s">
        <v>939</v>
      </c>
      <c r="B1259" s="8" t="s">
        <v>6081</v>
      </c>
      <c r="C1259" s="8" t="s">
        <v>129</v>
      </c>
      <c r="D1259" s="185" t="s">
        <v>940</v>
      </c>
      <c r="E1259" s="188" t="s">
        <v>941</v>
      </c>
      <c r="F1259" s="8" t="s">
        <v>83</v>
      </c>
      <c r="G1259" s="8" t="s">
        <v>147</v>
      </c>
      <c r="H1259" s="6">
        <v>0</v>
      </c>
      <c r="I1259" s="12">
        <v>10</v>
      </c>
      <c r="J1259" s="20">
        <v>0</v>
      </c>
      <c r="L1259" s="20">
        <v>0</v>
      </c>
      <c r="N1259" s="20">
        <v>281265</v>
      </c>
      <c r="P1259" s="20">
        <v>0</v>
      </c>
      <c r="R1259" s="20">
        <v>0</v>
      </c>
      <c r="T1259" s="20">
        <v>0</v>
      </c>
      <c r="V1259" s="29">
        <v>281265</v>
      </c>
      <c r="X1259" s="8" t="str">
        <f t="shared" si="19"/>
        <v>No</v>
      </c>
      <c r="Z1259" s="21"/>
      <c r="AC1259" s="28"/>
    </row>
    <row r="1260" spans="1:29">
      <c r="A1260" s="8" t="s">
        <v>5427</v>
      </c>
      <c r="B1260" s="8" t="s">
        <v>5428</v>
      </c>
      <c r="C1260" s="8" t="s">
        <v>58</v>
      </c>
      <c r="D1260" s="185" t="s">
        <v>5429</v>
      </c>
      <c r="E1260" s="188" t="s">
        <v>5430</v>
      </c>
      <c r="F1260" s="8" t="s">
        <v>83</v>
      </c>
      <c r="G1260" s="8" t="s">
        <v>147</v>
      </c>
      <c r="H1260" s="6">
        <v>0</v>
      </c>
      <c r="I1260" s="12">
        <v>10</v>
      </c>
      <c r="J1260" s="20">
        <v>0</v>
      </c>
      <c r="L1260" s="20">
        <v>0</v>
      </c>
      <c r="N1260" s="20">
        <v>296526</v>
      </c>
      <c r="P1260" s="20">
        <v>0</v>
      </c>
      <c r="R1260" s="20">
        <v>0</v>
      </c>
      <c r="T1260" s="20">
        <v>0</v>
      </c>
      <c r="V1260" s="29">
        <v>296526</v>
      </c>
      <c r="X1260" s="8" t="str">
        <f t="shared" si="19"/>
        <v>No</v>
      </c>
      <c r="Z1260" s="21"/>
      <c r="AC1260" s="28"/>
    </row>
    <row r="1261" spans="1:29">
      <c r="A1261" s="8" t="s">
        <v>2971</v>
      </c>
      <c r="B1261" s="8" t="s">
        <v>2972</v>
      </c>
      <c r="C1261" s="8" t="s">
        <v>54</v>
      </c>
      <c r="D1261" s="185">
        <v>8026</v>
      </c>
      <c r="E1261" s="188">
        <v>80026</v>
      </c>
      <c r="F1261" s="8" t="s">
        <v>83</v>
      </c>
      <c r="G1261" s="8" t="s">
        <v>5756</v>
      </c>
      <c r="H1261" s="6">
        <v>98370</v>
      </c>
      <c r="I1261" s="12">
        <v>10</v>
      </c>
      <c r="J1261" s="20">
        <v>868085</v>
      </c>
      <c r="L1261" s="20">
        <v>0</v>
      </c>
      <c r="N1261" s="20">
        <v>0</v>
      </c>
      <c r="P1261" s="20">
        <v>0</v>
      </c>
      <c r="R1261" s="20">
        <v>0</v>
      </c>
      <c r="T1261" s="20">
        <v>0</v>
      </c>
      <c r="V1261" s="29">
        <v>868085</v>
      </c>
      <c r="X1261" s="8" t="str">
        <f t="shared" si="19"/>
        <v>No</v>
      </c>
      <c r="Z1261" s="21"/>
      <c r="AC1261" s="28"/>
    </row>
    <row r="1262" spans="1:29">
      <c r="A1262" s="8" t="s">
        <v>3296</v>
      </c>
      <c r="B1262" s="8" t="s">
        <v>3297</v>
      </c>
      <c r="C1262" s="8" t="s">
        <v>555</v>
      </c>
      <c r="D1262" s="185" t="s">
        <v>3298</v>
      </c>
      <c r="E1262" s="188" t="s">
        <v>3299</v>
      </c>
      <c r="F1262" s="8" t="s">
        <v>83</v>
      </c>
      <c r="G1262" s="8" t="s">
        <v>147</v>
      </c>
      <c r="H1262" s="6">
        <v>0</v>
      </c>
      <c r="I1262" s="12">
        <v>10</v>
      </c>
      <c r="J1262" s="20">
        <v>0</v>
      </c>
      <c r="L1262" s="20">
        <v>0</v>
      </c>
      <c r="N1262" s="20">
        <v>223463</v>
      </c>
      <c r="P1262" s="20">
        <v>0</v>
      </c>
      <c r="R1262" s="20">
        <v>0</v>
      </c>
      <c r="T1262" s="20">
        <v>0</v>
      </c>
      <c r="V1262" s="29">
        <v>223463</v>
      </c>
      <c r="X1262" s="8" t="str">
        <f t="shared" si="19"/>
        <v>No</v>
      </c>
      <c r="Z1262" s="21"/>
      <c r="AC1262" s="28"/>
    </row>
    <row r="1263" spans="1:29">
      <c r="A1263" s="8" t="s">
        <v>5689</v>
      </c>
      <c r="B1263" s="8" t="s">
        <v>5690</v>
      </c>
      <c r="C1263" s="8" t="s">
        <v>91</v>
      </c>
      <c r="D1263" s="185">
        <v>9244</v>
      </c>
      <c r="E1263" s="188">
        <v>90244</v>
      </c>
      <c r="F1263" s="8" t="s">
        <v>83</v>
      </c>
      <c r="G1263" s="8" t="s">
        <v>84</v>
      </c>
      <c r="H1263" s="6">
        <v>219454</v>
      </c>
      <c r="I1263" s="12">
        <v>10</v>
      </c>
      <c r="J1263" s="20">
        <v>1063216</v>
      </c>
      <c r="L1263" s="20">
        <v>0</v>
      </c>
      <c r="N1263" s="20">
        <v>0</v>
      </c>
      <c r="P1263" s="20">
        <v>0</v>
      </c>
      <c r="R1263" s="20">
        <v>0</v>
      </c>
      <c r="T1263" s="20">
        <v>0</v>
      </c>
      <c r="V1263" s="29">
        <v>1063216</v>
      </c>
      <c r="X1263" s="8" t="str">
        <f t="shared" si="19"/>
        <v>No</v>
      </c>
      <c r="Z1263" s="21"/>
      <c r="AC1263" s="28"/>
    </row>
    <row r="1264" spans="1:29">
      <c r="A1264" s="8" t="s">
        <v>1698</v>
      </c>
      <c r="B1264" s="8" t="s">
        <v>1699</v>
      </c>
      <c r="C1264" s="8" t="s">
        <v>87</v>
      </c>
      <c r="D1264" s="185" t="s">
        <v>1700</v>
      </c>
      <c r="E1264" s="188">
        <v>9</v>
      </c>
      <c r="F1264" s="8" t="s">
        <v>36</v>
      </c>
      <c r="G1264" s="8" t="s">
        <v>5756</v>
      </c>
      <c r="H1264" s="6">
        <v>0</v>
      </c>
      <c r="I1264" s="12">
        <v>10</v>
      </c>
      <c r="J1264" s="20">
        <v>0</v>
      </c>
      <c r="L1264" s="20">
        <v>0</v>
      </c>
      <c r="N1264" s="20">
        <v>174514</v>
      </c>
      <c r="P1264" s="20">
        <v>0</v>
      </c>
      <c r="R1264" s="20">
        <v>0</v>
      </c>
      <c r="T1264" s="20">
        <v>0</v>
      </c>
      <c r="V1264" s="29">
        <v>174514</v>
      </c>
      <c r="X1264" s="8" t="str">
        <f t="shared" si="19"/>
        <v>No</v>
      </c>
      <c r="Z1264" s="21"/>
      <c r="AC1264" s="28"/>
    </row>
    <row r="1265" spans="1:29">
      <c r="A1265" s="8" t="s">
        <v>4754</v>
      </c>
      <c r="B1265" s="8" t="s">
        <v>655</v>
      </c>
      <c r="C1265" s="8" t="s">
        <v>150</v>
      </c>
      <c r="D1265" s="185" t="s">
        <v>4755</v>
      </c>
      <c r="E1265" s="188">
        <v>60005</v>
      </c>
      <c r="F1265" s="8" t="s">
        <v>36</v>
      </c>
      <c r="G1265" s="8" t="s">
        <v>5756</v>
      </c>
      <c r="H1265" s="6">
        <v>0</v>
      </c>
      <c r="I1265" s="12">
        <v>10</v>
      </c>
      <c r="J1265" s="20">
        <v>0</v>
      </c>
      <c r="L1265" s="20">
        <v>0</v>
      </c>
      <c r="N1265" s="20">
        <v>291963</v>
      </c>
      <c r="P1265" s="20">
        <v>0</v>
      </c>
      <c r="R1265" s="20">
        <v>0</v>
      </c>
      <c r="T1265" s="20">
        <v>0</v>
      </c>
      <c r="V1265" s="29">
        <v>291963</v>
      </c>
      <c r="X1265" s="8" t="str">
        <f t="shared" si="19"/>
        <v>No</v>
      </c>
      <c r="Z1265" s="21"/>
      <c r="AC1265" s="28"/>
    </row>
    <row r="1266" spans="1:29">
      <c r="A1266" s="8" t="s">
        <v>6591</v>
      </c>
      <c r="B1266" s="8" t="s">
        <v>640</v>
      </c>
      <c r="C1266" s="8" t="s">
        <v>235</v>
      </c>
      <c r="D1266" s="185">
        <v>4231</v>
      </c>
      <c r="E1266" s="188">
        <v>40231</v>
      </c>
      <c r="F1266" s="8" t="s">
        <v>83</v>
      </c>
      <c r="G1266" s="8" t="s">
        <v>5756</v>
      </c>
      <c r="H1266" s="6">
        <v>347602</v>
      </c>
      <c r="I1266" s="12">
        <v>10</v>
      </c>
      <c r="J1266" s="20">
        <v>0</v>
      </c>
      <c r="L1266" s="20">
        <v>0</v>
      </c>
      <c r="N1266" s="20">
        <v>251439</v>
      </c>
      <c r="P1266" s="20">
        <v>0</v>
      </c>
      <c r="R1266" s="20">
        <v>0</v>
      </c>
      <c r="T1266" s="20">
        <v>58748</v>
      </c>
      <c r="V1266" s="29">
        <v>310187</v>
      </c>
      <c r="X1266" s="8" t="str">
        <f t="shared" si="19"/>
        <v>No</v>
      </c>
      <c r="Z1266" s="21"/>
      <c r="AC1266" s="28"/>
    </row>
    <row r="1267" spans="1:29">
      <c r="A1267" s="8" t="s">
        <v>411</v>
      </c>
      <c r="B1267" s="8" t="s">
        <v>412</v>
      </c>
      <c r="C1267" s="8" t="s">
        <v>178</v>
      </c>
      <c r="D1267" s="185">
        <v>5141</v>
      </c>
      <c r="E1267" s="188">
        <v>50141</v>
      </c>
      <c r="F1267" s="8" t="s">
        <v>88</v>
      </c>
      <c r="G1267" s="8" t="s">
        <v>84</v>
      </c>
      <c r="H1267" s="6">
        <v>3734090</v>
      </c>
      <c r="I1267" s="12">
        <v>10</v>
      </c>
      <c r="J1267" s="20">
        <v>450162</v>
      </c>
      <c r="L1267" s="20">
        <v>1806076</v>
      </c>
      <c r="N1267" s="20">
        <v>0</v>
      </c>
      <c r="P1267" s="20">
        <v>82657</v>
      </c>
      <c r="R1267" s="20">
        <v>76121</v>
      </c>
      <c r="T1267" s="20">
        <v>0</v>
      </c>
      <c r="V1267" s="29">
        <v>2415016</v>
      </c>
      <c r="X1267" s="8" t="str">
        <f t="shared" si="19"/>
        <v>No</v>
      </c>
      <c r="Z1267" s="21"/>
      <c r="AC1267" s="28"/>
    </row>
    <row r="1268" spans="1:29">
      <c r="A1268" s="8" t="s">
        <v>3264</v>
      </c>
      <c r="B1268" s="8" t="s">
        <v>3265</v>
      </c>
      <c r="C1268" s="8" t="s">
        <v>555</v>
      </c>
      <c r="D1268" s="185" t="s">
        <v>3266</v>
      </c>
      <c r="E1268" s="188" t="s">
        <v>3267</v>
      </c>
      <c r="F1268" s="8" t="s">
        <v>83</v>
      </c>
      <c r="G1268" s="8" t="s">
        <v>147</v>
      </c>
      <c r="H1268" s="6">
        <v>0</v>
      </c>
      <c r="I1268" s="12">
        <v>10</v>
      </c>
      <c r="J1268" s="20">
        <v>0</v>
      </c>
      <c r="L1268" s="20">
        <v>0</v>
      </c>
      <c r="N1268" s="20">
        <v>171443</v>
      </c>
      <c r="P1268" s="20">
        <v>0</v>
      </c>
      <c r="R1268" s="20">
        <v>0</v>
      </c>
      <c r="T1268" s="20">
        <v>0</v>
      </c>
      <c r="V1268" s="29">
        <v>171443</v>
      </c>
      <c r="X1268" s="8" t="str">
        <f t="shared" si="19"/>
        <v>No</v>
      </c>
      <c r="Z1268" s="21"/>
      <c r="AC1268" s="28"/>
    </row>
    <row r="1269" spans="1:29">
      <c r="A1269" s="8" t="s">
        <v>4024</v>
      </c>
      <c r="B1269" s="8" t="s">
        <v>4025</v>
      </c>
      <c r="C1269" s="8" t="s">
        <v>39</v>
      </c>
      <c r="D1269" s="185" t="s">
        <v>4026</v>
      </c>
      <c r="E1269" s="188" t="s">
        <v>4027</v>
      </c>
      <c r="F1269" s="8" t="s">
        <v>83</v>
      </c>
      <c r="G1269" s="8" t="s">
        <v>147</v>
      </c>
      <c r="H1269" s="6">
        <v>0</v>
      </c>
      <c r="I1269" s="12">
        <v>10</v>
      </c>
      <c r="J1269" s="20">
        <v>0</v>
      </c>
      <c r="L1269" s="20">
        <v>0</v>
      </c>
      <c r="N1269" s="20">
        <v>868954</v>
      </c>
      <c r="P1269" s="20">
        <v>0</v>
      </c>
      <c r="R1269" s="20">
        <v>0</v>
      </c>
      <c r="T1269" s="20">
        <v>0</v>
      </c>
      <c r="V1269" s="29">
        <v>868954</v>
      </c>
      <c r="X1269" s="8" t="str">
        <f t="shared" si="19"/>
        <v>No</v>
      </c>
      <c r="Z1269" s="21"/>
      <c r="AC1269" s="28"/>
    </row>
    <row r="1270" spans="1:29">
      <c r="A1270" s="8" t="s">
        <v>762</v>
      </c>
      <c r="B1270" s="8" t="s">
        <v>6089</v>
      </c>
      <c r="C1270" s="8" t="s">
        <v>129</v>
      </c>
      <c r="D1270" s="185" t="s">
        <v>764</v>
      </c>
      <c r="E1270" s="188" t="s">
        <v>765</v>
      </c>
      <c r="F1270" s="8" t="s">
        <v>83</v>
      </c>
      <c r="G1270" s="8" t="s">
        <v>147</v>
      </c>
      <c r="H1270" s="6">
        <v>0</v>
      </c>
      <c r="I1270" s="12">
        <v>10</v>
      </c>
      <c r="J1270" s="20">
        <v>0</v>
      </c>
      <c r="L1270" s="20">
        <v>0</v>
      </c>
      <c r="N1270" s="20">
        <v>384875</v>
      </c>
      <c r="P1270" s="20">
        <v>0</v>
      </c>
      <c r="R1270" s="20">
        <v>0</v>
      </c>
      <c r="T1270" s="20">
        <v>0</v>
      </c>
      <c r="V1270" s="29">
        <v>384875</v>
      </c>
      <c r="X1270" s="8" t="str">
        <f t="shared" si="19"/>
        <v>No</v>
      </c>
      <c r="Z1270" s="21"/>
      <c r="AC1270" s="28"/>
    </row>
    <row r="1271" spans="1:29">
      <c r="A1271" s="8" t="s">
        <v>4378</v>
      </c>
      <c r="B1271" s="8" t="s">
        <v>4379</v>
      </c>
      <c r="C1271" s="8" t="s">
        <v>235</v>
      </c>
      <c r="D1271" s="185" t="s">
        <v>4380</v>
      </c>
      <c r="E1271" s="188" t="s">
        <v>4381</v>
      </c>
      <c r="F1271" s="8" t="s">
        <v>83</v>
      </c>
      <c r="G1271" s="8" t="s">
        <v>147</v>
      </c>
      <c r="H1271" s="6">
        <v>0</v>
      </c>
      <c r="I1271" s="12">
        <v>10</v>
      </c>
      <c r="J1271" s="20">
        <v>0</v>
      </c>
      <c r="L1271" s="20">
        <v>0</v>
      </c>
      <c r="N1271" s="20">
        <v>218550</v>
      </c>
      <c r="P1271" s="20">
        <v>0</v>
      </c>
      <c r="R1271" s="20">
        <v>0</v>
      </c>
      <c r="T1271" s="20">
        <v>0</v>
      </c>
      <c r="V1271" s="29">
        <v>218550</v>
      </c>
      <c r="X1271" s="8" t="str">
        <f t="shared" si="19"/>
        <v>No</v>
      </c>
      <c r="Z1271" s="21"/>
      <c r="AC1271" s="28"/>
    </row>
    <row r="1272" spans="1:29">
      <c r="A1272" s="8" t="s">
        <v>1486</v>
      </c>
      <c r="B1272" s="8" t="s">
        <v>6454</v>
      </c>
      <c r="C1272" s="8" t="s">
        <v>178</v>
      </c>
      <c r="D1272" s="185" t="s">
        <v>1487</v>
      </c>
      <c r="E1272" s="188" t="s">
        <v>1488</v>
      </c>
      <c r="F1272" s="8" t="s">
        <v>88</v>
      </c>
      <c r="G1272" s="8" t="s">
        <v>147</v>
      </c>
      <c r="H1272" s="6">
        <v>0</v>
      </c>
      <c r="I1272" s="12">
        <v>10</v>
      </c>
      <c r="J1272" s="20">
        <v>0</v>
      </c>
      <c r="L1272" s="20">
        <v>0</v>
      </c>
      <c r="N1272" s="20">
        <v>112941</v>
      </c>
      <c r="P1272" s="20">
        <v>0</v>
      </c>
      <c r="R1272" s="20">
        <v>0</v>
      </c>
      <c r="T1272" s="20">
        <v>0</v>
      </c>
      <c r="V1272" s="29">
        <v>112941</v>
      </c>
      <c r="X1272" s="8" t="str">
        <f t="shared" si="19"/>
        <v>No</v>
      </c>
      <c r="Z1272" s="21"/>
      <c r="AC1272" s="28"/>
    </row>
    <row r="1273" spans="1:29">
      <c r="A1273" s="8" t="s">
        <v>1388</v>
      </c>
      <c r="B1273" s="8" t="s">
        <v>1389</v>
      </c>
      <c r="C1273" s="8" t="s">
        <v>109</v>
      </c>
      <c r="D1273" s="185">
        <v>4016</v>
      </c>
      <c r="E1273" s="188">
        <v>40016</v>
      </c>
      <c r="F1273" s="8" t="s">
        <v>83</v>
      </c>
      <c r="G1273" s="8" t="s">
        <v>5756</v>
      </c>
      <c r="H1273" s="6">
        <v>202637</v>
      </c>
      <c r="I1273" s="12">
        <v>10</v>
      </c>
      <c r="J1273" s="20">
        <v>505429</v>
      </c>
      <c r="L1273" s="20">
        <v>0</v>
      </c>
      <c r="N1273" s="20">
        <v>0</v>
      </c>
      <c r="P1273" s="20">
        <v>0</v>
      </c>
      <c r="R1273" s="20">
        <v>0</v>
      </c>
      <c r="T1273" s="20">
        <v>0</v>
      </c>
      <c r="V1273" s="29">
        <v>505429</v>
      </c>
      <c r="X1273" s="8" t="str">
        <f t="shared" si="19"/>
        <v>No</v>
      </c>
      <c r="Z1273" s="21"/>
      <c r="AC1273" s="28"/>
    </row>
    <row r="1274" spans="1:29">
      <c r="A1274" s="8" t="s">
        <v>2855</v>
      </c>
      <c r="B1274" s="8" t="s">
        <v>2856</v>
      </c>
      <c r="C1274" s="8" t="s">
        <v>124</v>
      </c>
      <c r="D1274" s="185" t="s">
        <v>2857</v>
      </c>
      <c r="E1274" s="188" t="s">
        <v>2858</v>
      </c>
      <c r="F1274" s="8" t="s">
        <v>1320</v>
      </c>
      <c r="G1274" s="8" t="s">
        <v>147</v>
      </c>
      <c r="H1274" s="6">
        <v>0</v>
      </c>
      <c r="I1274" s="12">
        <v>10</v>
      </c>
      <c r="J1274" s="20">
        <v>0</v>
      </c>
      <c r="L1274" s="20">
        <v>0</v>
      </c>
      <c r="N1274" s="20">
        <v>211612</v>
      </c>
      <c r="P1274" s="20">
        <v>0</v>
      </c>
      <c r="R1274" s="20">
        <v>0</v>
      </c>
      <c r="T1274" s="20">
        <v>21476</v>
      </c>
      <c r="V1274" s="29">
        <v>233088</v>
      </c>
      <c r="X1274" s="8" t="str">
        <f t="shared" si="19"/>
        <v>No</v>
      </c>
      <c r="Z1274" s="21"/>
      <c r="AC1274" s="28"/>
    </row>
    <row r="1275" spans="1:29">
      <c r="A1275" s="8" t="s">
        <v>616</v>
      </c>
      <c r="B1275" s="8" t="s">
        <v>617</v>
      </c>
      <c r="C1275" s="8" t="s">
        <v>420</v>
      </c>
      <c r="D1275" s="185" t="s">
        <v>618</v>
      </c>
      <c r="E1275" s="188" t="s">
        <v>619</v>
      </c>
      <c r="F1275" s="8" t="s">
        <v>88</v>
      </c>
      <c r="G1275" s="8" t="s">
        <v>147</v>
      </c>
      <c r="H1275" s="6">
        <v>0</v>
      </c>
      <c r="I1275" s="12">
        <v>10</v>
      </c>
      <c r="J1275" s="20">
        <v>84432</v>
      </c>
      <c r="L1275" s="20">
        <v>0</v>
      </c>
      <c r="N1275" s="20">
        <v>429204</v>
      </c>
      <c r="P1275" s="20">
        <v>0</v>
      </c>
      <c r="R1275" s="20">
        <v>0</v>
      </c>
      <c r="T1275" s="20">
        <v>0</v>
      </c>
      <c r="V1275" s="29">
        <v>513636</v>
      </c>
      <c r="X1275" s="8" t="str">
        <f t="shared" si="19"/>
        <v>No</v>
      </c>
      <c r="Z1275" s="21"/>
      <c r="AC1275" s="28"/>
    </row>
    <row r="1276" spans="1:29">
      <c r="A1276" s="8" t="s">
        <v>4588</v>
      </c>
      <c r="B1276" s="8" t="s">
        <v>4589</v>
      </c>
      <c r="C1276" s="8" t="s">
        <v>58</v>
      </c>
      <c r="D1276" s="185" t="s">
        <v>4590</v>
      </c>
      <c r="E1276" s="188">
        <v>55276</v>
      </c>
      <c r="F1276" s="8" t="s">
        <v>36</v>
      </c>
      <c r="G1276" s="8" t="s">
        <v>5756</v>
      </c>
      <c r="H1276" s="6">
        <v>0</v>
      </c>
      <c r="I1276" s="12">
        <v>10</v>
      </c>
      <c r="J1276" s="20">
        <v>0</v>
      </c>
      <c r="L1276" s="20">
        <v>0</v>
      </c>
      <c r="N1276" s="20">
        <v>1014596</v>
      </c>
      <c r="P1276" s="20">
        <v>0</v>
      </c>
      <c r="R1276" s="20">
        <v>0</v>
      </c>
      <c r="T1276" s="20">
        <v>0</v>
      </c>
      <c r="V1276" s="29">
        <v>1014596</v>
      </c>
      <c r="X1276" s="8" t="str">
        <f t="shared" si="19"/>
        <v>No</v>
      </c>
      <c r="Z1276" s="21"/>
      <c r="AC1276" s="28"/>
    </row>
    <row r="1277" spans="1:29">
      <c r="A1277" s="8" t="s">
        <v>6001</v>
      </c>
      <c r="B1277" s="8" t="s">
        <v>319</v>
      </c>
      <c r="C1277" s="8" t="s">
        <v>213</v>
      </c>
      <c r="D1277" s="185" t="s">
        <v>320</v>
      </c>
      <c r="E1277" s="188" t="s">
        <v>321</v>
      </c>
      <c r="F1277" s="8" t="s">
        <v>1320</v>
      </c>
      <c r="G1277" s="8" t="s">
        <v>147</v>
      </c>
      <c r="H1277" s="6">
        <v>0</v>
      </c>
      <c r="I1277" s="12">
        <v>10</v>
      </c>
      <c r="J1277" s="20">
        <v>0</v>
      </c>
      <c r="L1277" s="20">
        <v>0</v>
      </c>
      <c r="N1277" s="20">
        <v>93491</v>
      </c>
      <c r="P1277" s="20">
        <v>0</v>
      </c>
      <c r="R1277" s="20">
        <v>0</v>
      </c>
      <c r="T1277" s="20">
        <v>0</v>
      </c>
      <c r="V1277" s="29">
        <v>93491</v>
      </c>
      <c r="X1277" s="8" t="str">
        <f t="shared" si="19"/>
        <v>No</v>
      </c>
      <c r="Z1277" s="21"/>
      <c r="AC1277" s="28"/>
    </row>
    <row r="1278" spans="1:29">
      <c r="A1278" s="8" t="s">
        <v>1411</v>
      </c>
      <c r="B1278" s="8" t="s">
        <v>267</v>
      </c>
      <c r="C1278" s="8" t="s">
        <v>150</v>
      </c>
      <c r="D1278" s="185" t="s">
        <v>1412</v>
      </c>
      <c r="E1278" s="188" t="s">
        <v>1413</v>
      </c>
      <c r="F1278" s="8" t="s">
        <v>157</v>
      </c>
      <c r="G1278" s="8" t="s">
        <v>147</v>
      </c>
      <c r="H1278" s="6">
        <v>0</v>
      </c>
      <c r="I1278" s="12">
        <v>10</v>
      </c>
      <c r="J1278" s="20">
        <v>154578</v>
      </c>
      <c r="L1278" s="20">
        <v>0</v>
      </c>
      <c r="N1278" s="20">
        <v>94577</v>
      </c>
      <c r="P1278" s="20">
        <v>32694</v>
      </c>
      <c r="R1278" s="20">
        <v>0</v>
      </c>
      <c r="T1278" s="20">
        <v>104661</v>
      </c>
      <c r="V1278" s="29">
        <v>386510</v>
      </c>
      <c r="X1278" s="8" t="str">
        <f t="shared" si="19"/>
        <v>No</v>
      </c>
      <c r="Z1278" s="21"/>
      <c r="AC1278" s="28"/>
    </row>
    <row r="1279" spans="1:29">
      <c r="A1279" s="8" t="s">
        <v>5181</v>
      </c>
      <c r="B1279" s="8" t="s">
        <v>6456</v>
      </c>
      <c r="C1279" s="8" t="s">
        <v>168</v>
      </c>
      <c r="D1279" s="185" t="s">
        <v>5182</v>
      </c>
      <c r="E1279" s="188" t="s">
        <v>5183</v>
      </c>
      <c r="F1279" s="8" t="s">
        <v>83</v>
      </c>
      <c r="G1279" s="8" t="s">
        <v>147</v>
      </c>
      <c r="H1279" s="6">
        <v>0</v>
      </c>
      <c r="I1279" s="12">
        <v>10</v>
      </c>
      <c r="J1279" s="20">
        <v>0</v>
      </c>
      <c r="L1279" s="20">
        <v>0</v>
      </c>
      <c r="N1279" s="20">
        <v>130489</v>
      </c>
      <c r="P1279" s="20">
        <v>123005</v>
      </c>
      <c r="R1279" s="20">
        <v>0</v>
      </c>
      <c r="T1279" s="20">
        <v>137407</v>
      </c>
      <c r="V1279" s="29">
        <v>390901</v>
      </c>
      <c r="X1279" s="8" t="str">
        <f t="shared" si="19"/>
        <v>No</v>
      </c>
      <c r="Z1279" s="21"/>
      <c r="AC1279" s="28"/>
    </row>
    <row r="1280" spans="1:29">
      <c r="A1280" s="8" t="s">
        <v>4346</v>
      </c>
      <c r="B1280" s="8" t="s">
        <v>4347</v>
      </c>
      <c r="C1280" s="8" t="s">
        <v>235</v>
      </c>
      <c r="D1280" s="185" t="s">
        <v>4348</v>
      </c>
      <c r="E1280" s="188" t="s">
        <v>4349</v>
      </c>
      <c r="F1280" s="8" t="s">
        <v>83</v>
      </c>
      <c r="G1280" s="8" t="s">
        <v>147</v>
      </c>
      <c r="H1280" s="6">
        <v>0</v>
      </c>
      <c r="I1280" s="12">
        <v>10</v>
      </c>
      <c r="J1280" s="20">
        <v>0</v>
      </c>
      <c r="L1280" s="20">
        <v>0</v>
      </c>
      <c r="N1280" s="20">
        <v>307561</v>
      </c>
      <c r="P1280" s="20">
        <v>0</v>
      </c>
      <c r="R1280" s="20">
        <v>0</v>
      </c>
      <c r="T1280" s="20">
        <v>0</v>
      </c>
      <c r="V1280" s="29">
        <v>307561</v>
      </c>
      <c r="X1280" s="8" t="str">
        <f t="shared" si="19"/>
        <v>No</v>
      </c>
      <c r="Z1280" s="21"/>
      <c r="AC1280" s="28"/>
    </row>
    <row r="1281" spans="1:29">
      <c r="A1281" s="8" t="s">
        <v>5995</v>
      </c>
      <c r="B1281" s="8" t="s">
        <v>6460</v>
      </c>
      <c r="C1281" s="8" t="s">
        <v>132</v>
      </c>
      <c r="D1281" s="185" t="s">
        <v>5483</v>
      </c>
      <c r="E1281" s="188" t="s">
        <v>5484</v>
      </c>
      <c r="F1281" s="8" t="s">
        <v>157</v>
      </c>
      <c r="G1281" s="8" t="s">
        <v>147</v>
      </c>
      <c r="H1281" s="6">
        <v>0</v>
      </c>
      <c r="I1281" s="12">
        <v>10</v>
      </c>
      <c r="J1281" s="20">
        <v>0</v>
      </c>
      <c r="L1281" s="20">
        <v>0</v>
      </c>
      <c r="N1281" s="20">
        <v>188780</v>
      </c>
      <c r="P1281" s="20">
        <v>27989</v>
      </c>
      <c r="R1281" s="20">
        <v>0</v>
      </c>
      <c r="T1281" s="20">
        <v>0</v>
      </c>
      <c r="V1281" s="29">
        <v>216769</v>
      </c>
      <c r="X1281" s="8" t="str">
        <f t="shared" si="19"/>
        <v>No</v>
      </c>
      <c r="Z1281" s="21"/>
      <c r="AC1281" s="28"/>
    </row>
    <row r="1282" spans="1:29">
      <c r="A1282" s="8" t="s">
        <v>6596</v>
      </c>
      <c r="B1282" s="8" t="s">
        <v>2028</v>
      </c>
      <c r="C1282" s="8" t="s">
        <v>69</v>
      </c>
      <c r="D1282" s="185" t="s">
        <v>2029</v>
      </c>
      <c r="E1282" s="188" t="s">
        <v>2030</v>
      </c>
      <c r="F1282" s="8" t="s">
        <v>157</v>
      </c>
      <c r="G1282" s="8" t="s">
        <v>147</v>
      </c>
      <c r="H1282" s="6">
        <v>0</v>
      </c>
      <c r="I1282" s="12">
        <v>9</v>
      </c>
      <c r="J1282" s="20">
        <v>0</v>
      </c>
      <c r="L1282" s="20">
        <v>0</v>
      </c>
      <c r="N1282" s="20">
        <v>253179</v>
      </c>
      <c r="P1282" s="20">
        <v>0</v>
      </c>
      <c r="R1282" s="20">
        <v>0</v>
      </c>
      <c r="T1282" s="20">
        <v>0</v>
      </c>
      <c r="V1282" s="29">
        <v>253179</v>
      </c>
      <c r="X1282" s="8" t="str">
        <f t="shared" si="19"/>
        <v>No</v>
      </c>
      <c r="Z1282" s="21"/>
      <c r="AC1282" s="28"/>
    </row>
    <row r="1283" spans="1:29">
      <c r="A1283" s="8" t="s">
        <v>6251</v>
      </c>
      <c r="B1283" s="8" t="s">
        <v>6085</v>
      </c>
      <c r="C1283" s="8" t="s">
        <v>129</v>
      </c>
      <c r="D1283" s="185" t="s">
        <v>844</v>
      </c>
      <c r="E1283" s="188" t="s">
        <v>845</v>
      </c>
      <c r="F1283" s="8" t="s">
        <v>83</v>
      </c>
      <c r="G1283" s="8" t="s">
        <v>147</v>
      </c>
      <c r="H1283" s="6">
        <v>0</v>
      </c>
      <c r="I1283" s="12">
        <v>9</v>
      </c>
      <c r="J1283" s="20">
        <v>0</v>
      </c>
      <c r="L1283" s="20">
        <v>0</v>
      </c>
      <c r="N1283" s="20">
        <v>275222</v>
      </c>
      <c r="P1283" s="20">
        <v>0</v>
      </c>
      <c r="R1283" s="20">
        <v>0</v>
      </c>
      <c r="T1283" s="20">
        <v>0</v>
      </c>
      <c r="V1283" s="29">
        <v>275222</v>
      </c>
      <c r="X1283" s="8" t="str">
        <f t="shared" ref="X1283:X1346" si="20">IF(W1283&amp;U1283&amp;S1283&amp;Q1283&amp;O1283&amp;M1283&amp;K1283&lt;&gt;"","Yes","No")</f>
        <v>No</v>
      </c>
      <c r="Z1283" s="21"/>
      <c r="AC1283" s="28"/>
    </row>
    <row r="1284" spans="1:29">
      <c r="A1284" s="8" t="s">
        <v>3343</v>
      </c>
      <c r="B1284" s="8" t="s">
        <v>3344</v>
      </c>
      <c r="C1284" s="8" t="s">
        <v>555</v>
      </c>
      <c r="D1284" s="185" t="s">
        <v>3345</v>
      </c>
      <c r="E1284" s="188" t="s">
        <v>3346</v>
      </c>
      <c r="F1284" s="8" t="s">
        <v>83</v>
      </c>
      <c r="G1284" s="8" t="s">
        <v>147</v>
      </c>
      <c r="H1284" s="6">
        <v>0</v>
      </c>
      <c r="I1284" s="12">
        <v>9</v>
      </c>
      <c r="J1284" s="20">
        <v>0</v>
      </c>
      <c r="L1284" s="20">
        <v>0</v>
      </c>
      <c r="N1284" s="20">
        <v>95300</v>
      </c>
      <c r="P1284" s="20">
        <v>0</v>
      </c>
      <c r="R1284" s="20">
        <v>0</v>
      </c>
      <c r="T1284" s="20">
        <v>0</v>
      </c>
      <c r="V1284" s="29">
        <v>95300</v>
      </c>
      <c r="X1284" s="8" t="str">
        <f t="shared" si="20"/>
        <v>No</v>
      </c>
      <c r="Z1284" s="21"/>
      <c r="AC1284" s="28"/>
    </row>
    <row r="1285" spans="1:29">
      <c r="A1285" s="8" t="s">
        <v>4336</v>
      </c>
      <c r="B1285" s="8" t="s">
        <v>6463</v>
      </c>
      <c r="C1285" s="8" t="s">
        <v>235</v>
      </c>
      <c r="D1285" s="185" t="s">
        <v>4337</v>
      </c>
      <c r="E1285" s="188" t="s">
        <v>4338</v>
      </c>
      <c r="F1285" s="8" t="s">
        <v>83</v>
      </c>
      <c r="G1285" s="8" t="s">
        <v>147</v>
      </c>
      <c r="H1285" s="6">
        <v>0</v>
      </c>
      <c r="I1285" s="12">
        <v>9</v>
      </c>
      <c r="J1285" s="20">
        <v>0</v>
      </c>
      <c r="L1285" s="20">
        <v>0</v>
      </c>
      <c r="N1285" s="20">
        <v>359357</v>
      </c>
      <c r="P1285" s="20">
        <v>0</v>
      </c>
      <c r="R1285" s="20">
        <v>0</v>
      </c>
      <c r="T1285" s="20">
        <v>0</v>
      </c>
      <c r="V1285" s="29">
        <v>359357</v>
      </c>
      <c r="X1285" s="8" t="str">
        <f t="shared" si="20"/>
        <v>No</v>
      </c>
      <c r="Z1285" s="21"/>
      <c r="AC1285" s="28"/>
    </row>
    <row r="1286" spans="1:29">
      <c r="A1286" s="8" t="s">
        <v>1344</v>
      </c>
      <c r="B1286" s="8" t="s">
        <v>1345</v>
      </c>
      <c r="C1286" s="8" t="s">
        <v>39</v>
      </c>
      <c r="D1286" s="185" t="s">
        <v>1346</v>
      </c>
      <c r="E1286" s="188">
        <v>99340</v>
      </c>
      <c r="F1286" s="8" t="s">
        <v>36</v>
      </c>
      <c r="G1286" s="8" t="s">
        <v>5756</v>
      </c>
      <c r="H1286" s="6">
        <v>0</v>
      </c>
      <c r="I1286" s="12">
        <v>9</v>
      </c>
      <c r="J1286" s="20">
        <v>0</v>
      </c>
      <c r="L1286" s="20">
        <v>0</v>
      </c>
      <c r="N1286" s="20">
        <v>96577</v>
      </c>
      <c r="P1286" s="20">
        <v>0</v>
      </c>
      <c r="R1286" s="20">
        <v>0</v>
      </c>
      <c r="T1286" s="20">
        <v>118801</v>
      </c>
      <c r="V1286" s="29">
        <v>215378</v>
      </c>
      <c r="X1286" s="8" t="str">
        <f t="shared" si="20"/>
        <v>No</v>
      </c>
      <c r="Z1286" s="21"/>
      <c r="AC1286" s="28"/>
    </row>
    <row r="1287" spans="1:29">
      <c r="A1287" s="8" t="s">
        <v>345</v>
      </c>
      <c r="B1287" s="8" t="s">
        <v>346</v>
      </c>
      <c r="C1287" s="8" t="s">
        <v>73</v>
      </c>
      <c r="D1287" s="185" t="s">
        <v>347</v>
      </c>
      <c r="E1287" s="188" t="s">
        <v>348</v>
      </c>
      <c r="F1287" s="8" t="s">
        <v>83</v>
      </c>
      <c r="G1287" s="8" t="s">
        <v>147</v>
      </c>
      <c r="H1287" s="6">
        <v>0</v>
      </c>
      <c r="I1287" s="12">
        <v>9</v>
      </c>
      <c r="J1287" s="20">
        <v>86854</v>
      </c>
      <c r="L1287" s="20">
        <v>0</v>
      </c>
      <c r="N1287" s="20">
        <v>682319</v>
      </c>
      <c r="P1287" s="20">
        <v>0</v>
      </c>
      <c r="R1287" s="20">
        <v>0</v>
      </c>
      <c r="T1287" s="20">
        <v>0</v>
      </c>
      <c r="V1287" s="29">
        <v>769173</v>
      </c>
      <c r="X1287" s="8" t="str">
        <f t="shared" si="20"/>
        <v>No</v>
      </c>
      <c r="Z1287" s="21"/>
      <c r="AC1287" s="28"/>
    </row>
    <row r="1288" spans="1:29">
      <c r="A1288" s="8" t="s">
        <v>3029</v>
      </c>
      <c r="B1288" s="8" t="s">
        <v>6458</v>
      </c>
      <c r="C1288" s="8" t="s">
        <v>233</v>
      </c>
      <c r="D1288" s="185" t="s">
        <v>3030</v>
      </c>
      <c r="E1288" s="188" t="s">
        <v>3031</v>
      </c>
      <c r="F1288" s="8" t="s">
        <v>88</v>
      </c>
      <c r="G1288" s="8" t="s">
        <v>147</v>
      </c>
      <c r="H1288" s="6">
        <v>0</v>
      </c>
      <c r="I1288" s="12">
        <v>9</v>
      </c>
      <c r="J1288" s="20">
        <v>93368</v>
      </c>
      <c r="L1288" s="20">
        <v>0</v>
      </c>
      <c r="N1288" s="20">
        <v>351914</v>
      </c>
      <c r="P1288" s="20">
        <v>0</v>
      </c>
      <c r="R1288" s="20">
        <v>0</v>
      </c>
      <c r="T1288" s="20">
        <v>11378</v>
      </c>
      <c r="V1288" s="29">
        <v>456660</v>
      </c>
      <c r="X1288" s="8" t="str">
        <f t="shared" si="20"/>
        <v>No</v>
      </c>
      <c r="Z1288" s="21"/>
      <c r="AC1288" s="28"/>
    </row>
    <row r="1289" spans="1:29">
      <c r="A1289" s="8" t="s">
        <v>1891</v>
      </c>
      <c r="B1289" s="8" t="s">
        <v>1892</v>
      </c>
      <c r="C1289" s="8" t="s">
        <v>265</v>
      </c>
      <c r="D1289" s="185" t="s">
        <v>1893</v>
      </c>
      <c r="E1289" s="188" t="s">
        <v>1894</v>
      </c>
      <c r="F1289" s="8" t="s">
        <v>88</v>
      </c>
      <c r="G1289" s="8" t="s">
        <v>147</v>
      </c>
      <c r="H1289" s="6">
        <v>0</v>
      </c>
      <c r="I1289" s="12">
        <v>9</v>
      </c>
      <c r="J1289" s="20">
        <v>0</v>
      </c>
      <c r="L1289" s="20">
        <v>0</v>
      </c>
      <c r="N1289" s="20">
        <v>393253</v>
      </c>
      <c r="P1289" s="20">
        <v>0</v>
      </c>
      <c r="R1289" s="20">
        <v>0</v>
      </c>
      <c r="T1289" s="20">
        <v>0</v>
      </c>
      <c r="V1289" s="29">
        <v>393253</v>
      </c>
      <c r="X1289" s="8" t="str">
        <f t="shared" si="20"/>
        <v>No</v>
      </c>
      <c r="Z1289" s="21"/>
      <c r="AC1289" s="28"/>
    </row>
    <row r="1290" spans="1:29">
      <c r="A1290" s="8" t="s">
        <v>2477</v>
      </c>
      <c r="B1290" s="8" t="s">
        <v>2478</v>
      </c>
      <c r="C1290" s="8" t="s">
        <v>46</v>
      </c>
      <c r="D1290" s="185" t="s">
        <v>2479</v>
      </c>
      <c r="E1290" s="188" t="s">
        <v>2480</v>
      </c>
      <c r="F1290" s="8" t="s">
        <v>88</v>
      </c>
      <c r="G1290" s="8" t="s">
        <v>147</v>
      </c>
      <c r="H1290" s="6">
        <v>0</v>
      </c>
      <c r="I1290" s="12">
        <v>9</v>
      </c>
      <c r="J1290" s="20">
        <v>0</v>
      </c>
      <c r="L1290" s="20">
        <v>0</v>
      </c>
      <c r="N1290" s="20">
        <v>223230</v>
      </c>
      <c r="P1290" s="20">
        <v>0</v>
      </c>
      <c r="R1290" s="20">
        <v>0</v>
      </c>
      <c r="T1290" s="20">
        <v>0</v>
      </c>
      <c r="V1290" s="29">
        <v>223230</v>
      </c>
      <c r="X1290" s="8" t="str">
        <f t="shared" si="20"/>
        <v>No</v>
      </c>
      <c r="Z1290" s="21"/>
      <c r="AC1290" s="28"/>
    </row>
    <row r="1291" spans="1:29">
      <c r="A1291" s="8" t="s">
        <v>5647</v>
      </c>
      <c r="B1291" s="8" t="s">
        <v>5648</v>
      </c>
      <c r="C1291" s="8" t="s">
        <v>254</v>
      </c>
      <c r="D1291" s="185" t="s">
        <v>5649</v>
      </c>
      <c r="E1291" s="188" t="s">
        <v>5650</v>
      </c>
      <c r="F1291" s="8" t="s">
        <v>83</v>
      </c>
      <c r="G1291" s="8" t="s">
        <v>147</v>
      </c>
      <c r="H1291" s="6">
        <v>0</v>
      </c>
      <c r="I1291" s="12">
        <v>9</v>
      </c>
      <c r="J1291" s="20">
        <v>0</v>
      </c>
      <c r="L1291" s="20">
        <v>0</v>
      </c>
      <c r="N1291" s="20">
        <v>133363</v>
      </c>
      <c r="P1291" s="20">
        <v>0</v>
      </c>
      <c r="R1291" s="20">
        <v>0</v>
      </c>
      <c r="T1291" s="20">
        <v>0</v>
      </c>
      <c r="V1291" s="29">
        <v>133363</v>
      </c>
      <c r="X1291" s="8" t="str">
        <f t="shared" si="20"/>
        <v>No</v>
      </c>
      <c r="Z1291" s="21"/>
      <c r="AC1291" s="28"/>
    </row>
    <row r="1292" spans="1:29">
      <c r="A1292" s="8" t="s">
        <v>5421</v>
      </c>
      <c r="B1292" s="8" t="s">
        <v>131</v>
      </c>
      <c r="C1292" s="8" t="s">
        <v>58</v>
      </c>
      <c r="D1292" s="185" t="s">
        <v>5422</v>
      </c>
      <c r="E1292" s="188" t="s">
        <v>5423</v>
      </c>
      <c r="F1292" s="8" t="s">
        <v>83</v>
      </c>
      <c r="G1292" s="8" t="s">
        <v>147</v>
      </c>
      <c r="H1292" s="6">
        <v>0</v>
      </c>
      <c r="I1292" s="12">
        <v>9</v>
      </c>
      <c r="J1292" s="20">
        <v>0</v>
      </c>
      <c r="L1292" s="20">
        <v>0</v>
      </c>
      <c r="N1292" s="20">
        <v>536757</v>
      </c>
      <c r="P1292" s="20">
        <v>0</v>
      </c>
      <c r="R1292" s="20">
        <v>0</v>
      </c>
      <c r="T1292" s="20">
        <v>0</v>
      </c>
      <c r="V1292" s="29">
        <v>536757</v>
      </c>
      <c r="X1292" s="8" t="str">
        <f t="shared" si="20"/>
        <v>No</v>
      </c>
      <c r="Z1292" s="21"/>
      <c r="AC1292" s="28"/>
    </row>
    <row r="1293" spans="1:29">
      <c r="A1293" s="8" t="s">
        <v>179</v>
      </c>
      <c r="B1293" s="8" t="s">
        <v>180</v>
      </c>
      <c r="C1293" s="8" t="s">
        <v>91</v>
      </c>
      <c r="D1293" s="185">
        <v>9238</v>
      </c>
      <c r="E1293" s="188">
        <v>90238</v>
      </c>
      <c r="F1293" s="8" t="s">
        <v>83</v>
      </c>
      <c r="G1293" s="8" t="s">
        <v>5756</v>
      </c>
      <c r="H1293" s="6">
        <v>54372</v>
      </c>
      <c r="I1293" s="12">
        <v>9</v>
      </c>
      <c r="J1293" s="20">
        <v>1026695</v>
      </c>
      <c r="L1293" s="20">
        <v>0</v>
      </c>
      <c r="N1293" s="20">
        <v>0</v>
      </c>
      <c r="P1293" s="20">
        <v>0</v>
      </c>
      <c r="R1293" s="20">
        <v>0</v>
      </c>
      <c r="T1293" s="20">
        <v>0</v>
      </c>
      <c r="V1293" s="29">
        <v>1026695</v>
      </c>
      <c r="X1293" s="8" t="str">
        <f t="shared" si="20"/>
        <v>No</v>
      </c>
      <c r="Z1293" s="21"/>
      <c r="AC1293" s="28"/>
    </row>
    <row r="1294" spans="1:29">
      <c r="A1294" s="8" t="s">
        <v>4780</v>
      </c>
      <c r="B1294" s="8" t="s">
        <v>3550</v>
      </c>
      <c r="C1294" s="8" t="s">
        <v>109</v>
      </c>
      <c r="D1294" s="185">
        <v>4020</v>
      </c>
      <c r="E1294" s="188">
        <v>40020</v>
      </c>
      <c r="F1294" s="8" t="s">
        <v>83</v>
      </c>
      <c r="G1294" s="8" t="s">
        <v>5756</v>
      </c>
      <c r="H1294" s="6">
        <v>70543</v>
      </c>
      <c r="I1294" s="12">
        <v>9</v>
      </c>
      <c r="J1294" s="20">
        <v>820166</v>
      </c>
      <c r="L1294" s="20">
        <v>0</v>
      </c>
      <c r="N1294" s="20">
        <v>0</v>
      </c>
      <c r="P1294" s="20">
        <v>0</v>
      </c>
      <c r="R1294" s="20">
        <v>0</v>
      </c>
      <c r="T1294" s="20">
        <v>0</v>
      </c>
      <c r="V1294" s="29">
        <v>820166</v>
      </c>
      <c r="X1294" s="8" t="str">
        <f t="shared" si="20"/>
        <v>No</v>
      </c>
      <c r="Z1294" s="21"/>
      <c r="AC1294" s="28"/>
    </row>
    <row r="1295" spans="1:29">
      <c r="A1295" s="8" t="s">
        <v>6207</v>
      </c>
      <c r="B1295" s="8" t="s">
        <v>244</v>
      </c>
      <c r="C1295" s="8" t="s">
        <v>235</v>
      </c>
      <c r="D1295" s="185" t="s">
        <v>6208</v>
      </c>
      <c r="E1295" s="188" t="s">
        <v>6209</v>
      </c>
      <c r="F1295" s="8" t="s">
        <v>157</v>
      </c>
      <c r="G1295" s="8" t="s">
        <v>147</v>
      </c>
      <c r="H1295" s="6">
        <v>280648</v>
      </c>
      <c r="I1295" s="12">
        <v>9</v>
      </c>
      <c r="J1295" s="20">
        <v>0</v>
      </c>
      <c r="L1295" s="20">
        <v>0</v>
      </c>
      <c r="N1295" s="20">
        <v>392537</v>
      </c>
      <c r="P1295" s="20">
        <v>11876</v>
      </c>
      <c r="R1295" s="20">
        <v>0</v>
      </c>
      <c r="T1295" s="20">
        <v>0</v>
      </c>
      <c r="V1295" s="29">
        <v>404413</v>
      </c>
      <c r="X1295" s="8" t="str">
        <f t="shared" si="20"/>
        <v>No</v>
      </c>
      <c r="Z1295" s="21"/>
      <c r="AC1295" s="28"/>
    </row>
    <row r="1296" spans="1:29">
      <c r="A1296" s="8" t="s">
        <v>641</v>
      </c>
      <c r="B1296" s="8" t="s">
        <v>642</v>
      </c>
      <c r="C1296" s="8" t="s">
        <v>106</v>
      </c>
      <c r="D1296" s="185">
        <v>7040</v>
      </c>
      <c r="E1296" s="188">
        <v>70040</v>
      </c>
      <c r="F1296" s="8" t="s">
        <v>83</v>
      </c>
      <c r="G1296" s="8" t="s">
        <v>5756</v>
      </c>
      <c r="H1296" s="6">
        <v>82775</v>
      </c>
      <c r="I1296" s="12">
        <v>9</v>
      </c>
      <c r="J1296" s="20">
        <v>589964</v>
      </c>
      <c r="L1296" s="20">
        <v>0</v>
      </c>
      <c r="N1296" s="20">
        <v>0</v>
      </c>
      <c r="P1296" s="20">
        <v>0</v>
      </c>
      <c r="R1296" s="20">
        <v>0</v>
      </c>
      <c r="T1296" s="20">
        <v>0</v>
      </c>
      <c r="V1296" s="29">
        <v>589964</v>
      </c>
      <c r="X1296" s="8" t="str">
        <f t="shared" si="20"/>
        <v>No</v>
      </c>
      <c r="Z1296" s="21"/>
      <c r="AC1296" s="28"/>
    </row>
    <row r="1297" spans="1:29">
      <c r="A1297" s="8" t="s">
        <v>4926</v>
      </c>
      <c r="B1297" s="8" t="s">
        <v>4927</v>
      </c>
      <c r="C1297" s="8" t="s">
        <v>91</v>
      </c>
      <c r="D1297" s="185" t="s">
        <v>4928</v>
      </c>
      <c r="E1297" s="188" t="s">
        <v>4929</v>
      </c>
      <c r="F1297" s="8" t="s">
        <v>83</v>
      </c>
      <c r="G1297" s="8" t="s">
        <v>147</v>
      </c>
      <c r="H1297" s="6">
        <v>0</v>
      </c>
      <c r="I1297" s="12">
        <v>9</v>
      </c>
      <c r="J1297" s="20">
        <v>0</v>
      </c>
      <c r="L1297" s="20">
        <v>0</v>
      </c>
      <c r="N1297" s="20">
        <v>55562</v>
      </c>
      <c r="P1297" s="20">
        <v>0</v>
      </c>
      <c r="R1297" s="20">
        <v>0</v>
      </c>
      <c r="T1297" s="20">
        <v>0</v>
      </c>
      <c r="V1297" s="29">
        <v>55562</v>
      </c>
      <c r="X1297" s="8" t="str">
        <f t="shared" si="20"/>
        <v>No</v>
      </c>
      <c r="Z1297" s="21"/>
      <c r="AC1297" s="28"/>
    </row>
    <row r="1298" spans="1:29">
      <c r="A1298" s="8" t="s">
        <v>1033</v>
      </c>
      <c r="B1298" s="8" t="s">
        <v>1034</v>
      </c>
      <c r="C1298" s="8" t="s">
        <v>120</v>
      </c>
      <c r="D1298" s="185">
        <v>6093</v>
      </c>
      <c r="E1298" s="188">
        <v>60093</v>
      </c>
      <c r="F1298" s="8" t="s">
        <v>88</v>
      </c>
      <c r="G1298" s="8" t="s">
        <v>5756</v>
      </c>
      <c r="H1298" s="6">
        <v>78162</v>
      </c>
      <c r="I1298" s="12">
        <v>9</v>
      </c>
      <c r="J1298" s="20">
        <v>860362</v>
      </c>
      <c r="L1298" s="20">
        <v>0</v>
      </c>
      <c r="N1298" s="20">
        <v>0</v>
      </c>
      <c r="P1298" s="20">
        <v>0</v>
      </c>
      <c r="R1298" s="20">
        <v>0</v>
      </c>
      <c r="T1298" s="20">
        <v>0</v>
      </c>
      <c r="V1298" s="29">
        <v>860362</v>
      </c>
      <c r="X1298" s="8" t="str">
        <f t="shared" si="20"/>
        <v>No</v>
      </c>
      <c r="Z1298" s="21"/>
      <c r="AC1298" s="28"/>
    </row>
    <row r="1299" spans="1:29">
      <c r="A1299" s="8" t="s">
        <v>2580</v>
      </c>
      <c r="B1299" s="8" t="s">
        <v>1798</v>
      </c>
      <c r="C1299" s="8" t="s">
        <v>466</v>
      </c>
      <c r="D1299" s="185" t="s">
        <v>2581</v>
      </c>
      <c r="E1299" s="188" t="s">
        <v>2582</v>
      </c>
      <c r="F1299" s="8" t="s">
        <v>83</v>
      </c>
      <c r="G1299" s="8" t="s">
        <v>147</v>
      </c>
      <c r="H1299" s="6">
        <v>0</v>
      </c>
      <c r="I1299" s="12">
        <v>9</v>
      </c>
      <c r="J1299" s="20">
        <v>58152</v>
      </c>
      <c r="L1299" s="20">
        <v>0</v>
      </c>
      <c r="N1299" s="20">
        <v>399000</v>
      </c>
      <c r="P1299" s="20">
        <v>0</v>
      </c>
      <c r="R1299" s="20">
        <v>0</v>
      </c>
      <c r="T1299" s="20">
        <v>0</v>
      </c>
      <c r="V1299" s="29">
        <v>457152</v>
      </c>
      <c r="X1299" s="8" t="str">
        <f t="shared" si="20"/>
        <v>No</v>
      </c>
      <c r="Z1299" s="21"/>
      <c r="AC1299" s="28"/>
    </row>
    <row r="1300" spans="1:29">
      <c r="A1300" s="8" t="s">
        <v>3468</v>
      </c>
      <c r="B1300" s="8" t="s">
        <v>3469</v>
      </c>
      <c r="C1300" s="8" t="s">
        <v>34</v>
      </c>
      <c r="D1300" s="185" t="s">
        <v>3470</v>
      </c>
      <c r="E1300" s="188" t="s">
        <v>3471</v>
      </c>
      <c r="F1300" s="8" t="s">
        <v>83</v>
      </c>
      <c r="G1300" s="8" t="s">
        <v>147</v>
      </c>
      <c r="H1300" s="6">
        <v>0</v>
      </c>
      <c r="I1300" s="12">
        <v>9</v>
      </c>
      <c r="J1300" s="20">
        <v>48373</v>
      </c>
      <c r="L1300" s="20">
        <v>0</v>
      </c>
      <c r="N1300" s="20">
        <v>366057</v>
      </c>
      <c r="P1300" s="20">
        <v>3000</v>
      </c>
      <c r="R1300" s="20">
        <v>0</v>
      </c>
      <c r="T1300" s="20">
        <v>76705</v>
      </c>
      <c r="V1300" s="29">
        <v>494135</v>
      </c>
      <c r="X1300" s="8" t="str">
        <f t="shared" si="20"/>
        <v>No</v>
      </c>
      <c r="Z1300" s="21"/>
      <c r="AC1300" s="28"/>
    </row>
    <row r="1301" spans="1:29">
      <c r="A1301" s="8" t="s">
        <v>5613</v>
      </c>
      <c r="B1301" s="8" t="s">
        <v>5614</v>
      </c>
      <c r="C1301" s="8" t="s">
        <v>254</v>
      </c>
      <c r="D1301" s="185" t="s">
        <v>5615</v>
      </c>
      <c r="E1301" s="188" t="s">
        <v>5616</v>
      </c>
      <c r="F1301" s="8" t="s">
        <v>157</v>
      </c>
      <c r="G1301" s="8" t="s">
        <v>147</v>
      </c>
      <c r="H1301" s="6">
        <v>0</v>
      </c>
      <c r="I1301" s="12">
        <v>9</v>
      </c>
      <c r="J1301" s="20">
        <v>0</v>
      </c>
      <c r="L1301" s="20">
        <v>0</v>
      </c>
      <c r="N1301" s="20">
        <v>201000</v>
      </c>
      <c r="P1301" s="20">
        <v>0</v>
      </c>
      <c r="R1301" s="20">
        <v>0</v>
      </c>
      <c r="T1301" s="20">
        <v>0</v>
      </c>
      <c r="V1301" s="29">
        <v>201000</v>
      </c>
      <c r="X1301" s="8" t="str">
        <f t="shared" si="20"/>
        <v>No</v>
      </c>
      <c r="Z1301" s="21"/>
      <c r="AC1301" s="28"/>
    </row>
    <row r="1302" spans="1:29">
      <c r="A1302" s="8" t="s">
        <v>2377</v>
      </c>
      <c r="B1302" s="8" t="s">
        <v>2378</v>
      </c>
      <c r="C1302" s="8" t="s">
        <v>235</v>
      </c>
      <c r="D1302" s="185">
        <v>4010</v>
      </c>
      <c r="E1302" s="188">
        <v>40010</v>
      </c>
      <c r="F1302" s="8" t="s">
        <v>83</v>
      </c>
      <c r="G1302" s="8" t="s">
        <v>5756</v>
      </c>
      <c r="H1302" s="6">
        <v>169495</v>
      </c>
      <c r="I1302" s="12">
        <v>9</v>
      </c>
      <c r="J1302" s="20">
        <v>668704</v>
      </c>
      <c r="L1302" s="20">
        <v>0</v>
      </c>
      <c r="N1302" s="20">
        <v>0</v>
      </c>
      <c r="P1302" s="20">
        <v>0</v>
      </c>
      <c r="R1302" s="20">
        <v>0</v>
      </c>
      <c r="T1302" s="20">
        <v>0</v>
      </c>
      <c r="V1302" s="29">
        <v>668704</v>
      </c>
      <c r="X1302" s="8" t="str">
        <f t="shared" si="20"/>
        <v>No</v>
      </c>
      <c r="Z1302" s="21"/>
      <c r="AC1302" s="28"/>
    </row>
    <row r="1303" spans="1:29">
      <c r="A1303" s="8" t="s">
        <v>6600</v>
      </c>
      <c r="B1303" s="8" t="s">
        <v>6601</v>
      </c>
      <c r="C1303" s="8" t="s">
        <v>278</v>
      </c>
      <c r="D1303" s="185" t="s">
        <v>6602</v>
      </c>
      <c r="E1303" s="188" t="s">
        <v>6603</v>
      </c>
      <c r="F1303" s="8" t="s">
        <v>157</v>
      </c>
      <c r="G1303" s="8" t="s">
        <v>147</v>
      </c>
      <c r="H1303" s="6">
        <v>0</v>
      </c>
      <c r="I1303" s="12">
        <v>9</v>
      </c>
      <c r="J1303" s="20">
        <v>0</v>
      </c>
      <c r="L1303" s="20">
        <v>0</v>
      </c>
      <c r="N1303" s="20">
        <v>36923</v>
      </c>
      <c r="P1303" s="20">
        <v>0</v>
      </c>
      <c r="R1303" s="20">
        <v>0</v>
      </c>
      <c r="T1303" s="20">
        <v>0</v>
      </c>
      <c r="V1303" s="29">
        <v>36923</v>
      </c>
      <c r="X1303" s="8" t="str">
        <f t="shared" si="20"/>
        <v>No</v>
      </c>
      <c r="Z1303" s="21"/>
      <c r="AC1303" s="28"/>
    </row>
    <row r="1304" spans="1:29">
      <c r="A1304" s="8" t="s">
        <v>4386</v>
      </c>
      <c r="B1304" s="8" t="s">
        <v>136</v>
      </c>
      <c r="C1304" s="8" t="s">
        <v>235</v>
      </c>
      <c r="D1304" s="185" t="s">
        <v>4387</v>
      </c>
      <c r="E1304" s="188" t="s">
        <v>4388</v>
      </c>
      <c r="F1304" s="8" t="s">
        <v>83</v>
      </c>
      <c r="G1304" s="8" t="s">
        <v>147</v>
      </c>
      <c r="H1304" s="6">
        <v>0</v>
      </c>
      <c r="I1304" s="12">
        <v>9</v>
      </c>
      <c r="J1304" s="20">
        <v>0</v>
      </c>
      <c r="L1304" s="20">
        <v>0</v>
      </c>
      <c r="N1304" s="20">
        <v>490603</v>
      </c>
      <c r="P1304" s="20">
        <v>0</v>
      </c>
      <c r="R1304" s="20">
        <v>0</v>
      </c>
      <c r="T1304" s="20">
        <v>0</v>
      </c>
      <c r="V1304" s="29">
        <v>490603</v>
      </c>
      <c r="X1304" s="8" t="str">
        <f t="shared" si="20"/>
        <v>No</v>
      </c>
      <c r="Z1304" s="21"/>
      <c r="AC1304" s="28"/>
    </row>
    <row r="1305" spans="1:29">
      <c r="A1305" s="8" t="s">
        <v>6231</v>
      </c>
      <c r="B1305" s="8" t="s">
        <v>6232</v>
      </c>
      <c r="C1305" s="8" t="s">
        <v>91</v>
      </c>
      <c r="E1305" s="188">
        <v>90285</v>
      </c>
      <c r="F1305" s="8" t="s">
        <v>83</v>
      </c>
      <c r="G1305" s="8" t="s">
        <v>5756</v>
      </c>
      <c r="H1305" s="6">
        <v>12150996</v>
      </c>
      <c r="I1305" s="12">
        <v>9</v>
      </c>
      <c r="J1305" s="20">
        <v>0</v>
      </c>
      <c r="L1305" s="20">
        <v>0</v>
      </c>
      <c r="N1305" s="20">
        <v>0</v>
      </c>
      <c r="P1305" s="20">
        <v>0</v>
      </c>
      <c r="R1305" s="20">
        <v>0</v>
      </c>
      <c r="T1305" s="20">
        <v>0</v>
      </c>
      <c r="V1305" s="29">
        <v>0</v>
      </c>
      <c r="X1305" s="8" t="str">
        <f t="shared" si="20"/>
        <v>No</v>
      </c>
      <c r="Z1305" s="21"/>
      <c r="AC1305" s="28"/>
    </row>
    <row r="1306" spans="1:29">
      <c r="A1306" s="8" t="s">
        <v>4209</v>
      </c>
      <c r="B1306" s="8" t="s">
        <v>4210</v>
      </c>
      <c r="C1306" s="8" t="s">
        <v>154</v>
      </c>
      <c r="D1306" s="185" t="s">
        <v>4211</v>
      </c>
      <c r="E1306" s="188" t="s">
        <v>4212</v>
      </c>
      <c r="F1306" s="8" t="s">
        <v>83</v>
      </c>
      <c r="G1306" s="8" t="s">
        <v>147</v>
      </c>
      <c r="H1306" s="6">
        <v>0</v>
      </c>
      <c r="I1306" s="12">
        <v>9</v>
      </c>
      <c r="J1306" s="20">
        <v>0</v>
      </c>
      <c r="L1306" s="20">
        <v>0</v>
      </c>
      <c r="N1306" s="20">
        <v>227993</v>
      </c>
      <c r="P1306" s="20">
        <v>0</v>
      </c>
      <c r="R1306" s="20">
        <v>0</v>
      </c>
      <c r="T1306" s="20">
        <v>201837</v>
      </c>
      <c r="V1306" s="29">
        <v>429830</v>
      </c>
      <c r="X1306" s="8" t="str">
        <f t="shared" si="20"/>
        <v>No</v>
      </c>
      <c r="Z1306" s="21"/>
      <c r="AC1306" s="28"/>
    </row>
    <row r="1307" spans="1:29">
      <c r="A1307" s="8" t="s">
        <v>5273</v>
      </c>
      <c r="B1307" s="8" t="s">
        <v>6457</v>
      </c>
      <c r="C1307" s="8" t="s">
        <v>168</v>
      </c>
      <c r="D1307" s="185" t="s">
        <v>5274</v>
      </c>
      <c r="E1307" s="188" t="s">
        <v>5275</v>
      </c>
      <c r="F1307" s="8" t="s">
        <v>83</v>
      </c>
      <c r="G1307" s="8" t="s">
        <v>147</v>
      </c>
      <c r="H1307" s="6">
        <v>0</v>
      </c>
      <c r="I1307" s="12">
        <v>9</v>
      </c>
      <c r="J1307" s="20">
        <v>0</v>
      </c>
      <c r="L1307" s="20">
        <v>0</v>
      </c>
      <c r="N1307" s="20">
        <v>185188</v>
      </c>
      <c r="P1307" s="20">
        <v>8221</v>
      </c>
      <c r="R1307" s="20">
        <v>0</v>
      </c>
      <c r="T1307" s="20">
        <v>0</v>
      </c>
      <c r="V1307" s="29">
        <v>193409</v>
      </c>
      <c r="X1307" s="8" t="str">
        <f t="shared" si="20"/>
        <v>No</v>
      </c>
      <c r="Z1307" s="21"/>
      <c r="AC1307" s="28"/>
    </row>
    <row r="1308" spans="1:29">
      <c r="A1308" s="8" t="s">
        <v>299</v>
      </c>
      <c r="B1308" s="8" t="s">
        <v>300</v>
      </c>
      <c r="C1308" s="8" t="s">
        <v>213</v>
      </c>
      <c r="D1308" s="185" t="s">
        <v>301</v>
      </c>
      <c r="E1308" s="188" t="s">
        <v>302</v>
      </c>
      <c r="F1308" s="8" t="s">
        <v>83</v>
      </c>
      <c r="G1308" s="8" t="s">
        <v>147</v>
      </c>
      <c r="H1308" s="6">
        <v>0</v>
      </c>
      <c r="I1308" s="12">
        <v>9</v>
      </c>
      <c r="J1308" s="20">
        <v>158713</v>
      </c>
      <c r="L1308" s="20">
        <v>0</v>
      </c>
      <c r="N1308" s="20">
        <v>391651</v>
      </c>
      <c r="P1308" s="20">
        <v>0</v>
      </c>
      <c r="R1308" s="20">
        <v>0</v>
      </c>
      <c r="T1308" s="20">
        <v>0</v>
      </c>
      <c r="V1308" s="29">
        <v>550364</v>
      </c>
      <c r="X1308" s="8" t="str">
        <f t="shared" si="20"/>
        <v>No</v>
      </c>
      <c r="Z1308" s="21"/>
      <c r="AC1308" s="28"/>
    </row>
    <row r="1309" spans="1:29">
      <c r="A1309" s="8" t="s">
        <v>3213</v>
      </c>
      <c r="B1309" s="8" t="s">
        <v>3214</v>
      </c>
      <c r="C1309" s="8" t="s">
        <v>50</v>
      </c>
      <c r="D1309" s="185" t="s">
        <v>3215</v>
      </c>
      <c r="E1309" s="188" t="s">
        <v>3216</v>
      </c>
      <c r="F1309" s="8" t="s">
        <v>83</v>
      </c>
      <c r="G1309" s="8" t="s">
        <v>147</v>
      </c>
      <c r="H1309" s="6">
        <v>0</v>
      </c>
      <c r="I1309" s="12">
        <v>9</v>
      </c>
      <c r="J1309" s="20">
        <v>0</v>
      </c>
      <c r="L1309" s="20">
        <v>0</v>
      </c>
      <c r="N1309" s="20">
        <v>179532</v>
      </c>
      <c r="P1309" s="20">
        <v>0</v>
      </c>
      <c r="R1309" s="20">
        <v>0</v>
      </c>
      <c r="T1309" s="20">
        <v>0</v>
      </c>
      <c r="V1309" s="29">
        <v>179532</v>
      </c>
      <c r="X1309" s="8" t="str">
        <f t="shared" si="20"/>
        <v>No</v>
      </c>
      <c r="Z1309" s="21"/>
      <c r="AC1309" s="28"/>
    </row>
    <row r="1310" spans="1:29">
      <c r="A1310" s="8" t="s">
        <v>3234</v>
      </c>
      <c r="B1310" s="8" t="s">
        <v>3235</v>
      </c>
      <c r="C1310" s="8" t="s">
        <v>150</v>
      </c>
      <c r="D1310" s="185">
        <v>6118</v>
      </c>
      <c r="E1310" s="188">
        <v>60118</v>
      </c>
      <c r="F1310" s="8" t="s">
        <v>83</v>
      </c>
      <c r="G1310" s="8" t="s">
        <v>5756</v>
      </c>
      <c r="H1310" s="6">
        <v>861505</v>
      </c>
      <c r="I1310" s="12">
        <v>9</v>
      </c>
      <c r="J1310" s="20">
        <v>666513</v>
      </c>
      <c r="L1310" s="20">
        <v>0</v>
      </c>
      <c r="N1310" s="20">
        <v>0</v>
      </c>
      <c r="P1310" s="20">
        <v>211810</v>
      </c>
      <c r="R1310" s="20">
        <v>0</v>
      </c>
      <c r="T1310" s="20">
        <v>0</v>
      </c>
      <c r="V1310" s="29">
        <v>878323</v>
      </c>
      <c r="X1310" s="8" t="str">
        <f t="shared" si="20"/>
        <v>No</v>
      </c>
      <c r="Z1310" s="21"/>
      <c r="AC1310" s="28"/>
    </row>
    <row r="1311" spans="1:29">
      <c r="A1311" s="8" t="s">
        <v>6595</v>
      </c>
      <c r="B1311" s="8" t="s">
        <v>3340</v>
      </c>
      <c r="C1311" s="8" t="s">
        <v>91</v>
      </c>
      <c r="D1311" s="185" t="s">
        <v>5067</v>
      </c>
      <c r="E1311" s="188" t="s">
        <v>5068</v>
      </c>
      <c r="F1311" s="8" t="s">
        <v>83</v>
      </c>
      <c r="G1311" s="8" t="s">
        <v>147</v>
      </c>
      <c r="H1311" s="6">
        <v>0</v>
      </c>
      <c r="I1311" s="12">
        <v>9</v>
      </c>
      <c r="J1311" s="20">
        <v>0</v>
      </c>
      <c r="L1311" s="20">
        <v>0</v>
      </c>
      <c r="N1311" s="20">
        <v>183266</v>
      </c>
      <c r="P1311" s="20">
        <v>0</v>
      </c>
      <c r="R1311" s="20">
        <v>0</v>
      </c>
      <c r="T1311" s="20">
        <v>0</v>
      </c>
      <c r="V1311" s="29">
        <v>183266</v>
      </c>
      <c r="X1311" s="8" t="str">
        <f t="shared" si="20"/>
        <v>No</v>
      </c>
      <c r="Z1311" s="21"/>
      <c r="AC1311" s="28"/>
    </row>
    <row r="1312" spans="1:29">
      <c r="A1312" s="8" t="s">
        <v>1611</v>
      </c>
      <c r="B1312" s="8" t="s">
        <v>1600</v>
      </c>
      <c r="C1312" s="8" t="s">
        <v>178</v>
      </c>
      <c r="D1312" s="185" t="s">
        <v>1612</v>
      </c>
      <c r="E1312" s="188" t="s">
        <v>1613</v>
      </c>
      <c r="F1312" s="8" t="s">
        <v>88</v>
      </c>
      <c r="G1312" s="8" t="s">
        <v>147</v>
      </c>
      <c r="H1312" s="6">
        <v>0</v>
      </c>
      <c r="I1312" s="12">
        <v>9</v>
      </c>
      <c r="J1312" s="20">
        <v>0</v>
      </c>
      <c r="L1312" s="20">
        <v>0</v>
      </c>
      <c r="N1312" s="20">
        <v>157041</v>
      </c>
      <c r="P1312" s="20">
        <v>0</v>
      </c>
      <c r="R1312" s="20">
        <v>0</v>
      </c>
      <c r="T1312" s="20">
        <v>0</v>
      </c>
      <c r="V1312" s="29">
        <v>157041</v>
      </c>
      <c r="X1312" s="8" t="str">
        <f t="shared" si="20"/>
        <v>No</v>
      </c>
      <c r="Z1312" s="21"/>
      <c r="AC1312" s="28"/>
    </row>
    <row r="1313" spans="1:29">
      <c r="A1313" s="8" t="s">
        <v>387</v>
      </c>
      <c r="B1313" s="8" t="s">
        <v>388</v>
      </c>
      <c r="C1313" s="8" t="s">
        <v>73</v>
      </c>
      <c r="D1313" s="185" t="s">
        <v>389</v>
      </c>
      <c r="E1313" s="188" t="s">
        <v>390</v>
      </c>
      <c r="F1313" s="8" t="s">
        <v>83</v>
      </c>
      <c r="G1313" s="8" t="s">
        <v>147</v>
      </c>
      <c r="H1313" s="6">
        <v>0</v>
      </c>
      <c r="I1313" s="12">
        <v>9</v>
      </c>
      <c r="J1313" s="20">
        <v>98946</v>
      </c>
      <c r="L1313" s="20">
        <v>0</v>
      </c>
      <c r="N1313" s="20">
        <v>480385</v>
      </c>
      <c r="P1313" s="20">
        <v>0</v>
      </c>
      <c r="R1313" s="20">
        <v>0</v>
      </c>
      <c r="T1313" s="20">
        <v>0</v>
      </c>
      <c r="V1313" s="29">
        <v>579331</v>
      </c>
      <c r="X1313" s="8" t="str">
        <f t="shared" si="20"/>
        <v>No</v>
      </c>
      <c r="Z1313" s="21"/>
      <c r="AC1313" s="28"/>
    </row>
    <row r="1314" spans="1:29">
      <c r="A1314" s="8" t="s">
        <v>6061</v>
      </c>
      <c r="B1314" s="8" t="s">
        <v>6093</v>
      </c>
      <c r="C1314" s="8" t="s">
        <v>129</v>
      </c>
      <c r="E1314" s="188" t="s">
        <v>6060</v>
      </c>
      <c r="F1314" s="8" t="s">
        <v>83</v>
      </c>
      <c r="G1314" s="8" t="s">
        <v>147</v>
      </c>
      <c r="H1314" s="6">
        <v>0</v>
      </c>
      <c r="I1314" s="12">
        <v>9</v>
      </c>
      <c r="J1314" s="20">
        <v>0</v>
      </c>
      <c r="L1314" s="20">
        <v>0</v>
      </c>
      <c r="N1314" s="20">
        <v>286085</v>
      </c>
      <c r="P1314" s="20">
        <v>0</v>
      </c>
      <c r="R1314" s="20">
        <v>0</v>
      </c>
      <c r="T1314" s="20">
        <v>0</v>
      </c>
      <c r="V1314" s="29">
        <v>286085</v>
      </c>
      <c r="X1314" s="8" t="str">
        <f t="shared" si="20"/>
        <v>No</v>
      </c>
      <c r="Z1314" s="21"/>
      <c r="AC1314" s="28"/>
    </row>
    <row r="1315" spans="1:29">
      <c r="A1315" s="8" t="s">
        <v>3035</v>
      </c>
      <c r="B1315" s="8" t="s">
        <v>3036</v>
      </c>
      <c r="C1315" s="8" t="s">
        <v>233</v>
      </c>
      <c r="D1315" s="185" t="s">
        <v>3037</v>
      </c>
      <c r="E1315" s="188" t="s">
        <v>3038</v>
      </c>
      <c r="F1315" s="8" t="s">
        <v>88</v>
      </c>
      <c r="G1315" s="8" t="s">
        <v>147</v>
      </c>
      <c r="H1315" s="6">
        <v>0</v>
      </c>
      <c r="I1315" s="12">
        <v>9</v>
      </c>
      <c r="J1315" s="20">
        <v>0</v>
      </c>
      <c r="L1315" s="20">
        <v>0</v>
      </c>
      <c r="N1315" s="20">
        <v>403930</v>
      </c>
      <c r="P1315" s="20">
        <v>0</v>
      </c>
      <c r="R1315" s="20">
        <v>0</v>
      </c>
      <c r="T1315" s="20">
        <v>7521</v>
      </c>
      <c r="V1315" s="29">
        <v>411451</v>
      </c>
      <c r="X1315" s="8" t="str">
        <f t="shared" si="20"/>
        <v>No</v>
      </c>
      <c r="Z1315" s="21"/>
      <c r="AC1315" s="28"/>
    </row>
    <row r="1316" spans="1:29">
      <c r="A1316" s="8" t="s">
        <v>6212</v>
      </c>
      <c r="B1316" s="8" t="s">
        <v>2481</v>
      </c>
      <c r="C1316" s="8" t="s">
        <v>46</v>
      </c>
      <c r="E1316" s="188" t="s">
        <v>6213</v>
      </c>
      <c r="F1316" s="8" t="s">
        <v>88</v>
      </c>
      <c r="G1316" s="8" t="s">
        <v>147</v>
      </c>
      <c r="H1316" s="6">
        <v>0</v>
      </c>
      <c r="I1316" s="12">
        <v>9</v>
      </c>
      <c r="J1316" s="20">
        <v>0</v>
      </c>
      <c r="L1316" s="20">
        <v>0</v>
      </c>
      <c r="N1316" s="20">
        <v>218932</v>
      </c>
      <c r="P1316" s="20">
        <v>0</v>
      </c>
      <c r="R1316" s="20">
        <v>0</v>
      </c>
      <c r="T1316" s="20">
        <v>0</v>
      </c>
      <c r="V1316" s="29">
        <v>218932</v>
      </c>
      <c r="X1316" s="8" t="str">
        <f t="shared" si="20"/>
        <v>No</v>
      </c>
      <c r="Z1316" s="21"/>
      <c r="AC1316" s="28"/>
    </row>
    <row r="1317" spans="1:29">
      <c r="A1317" s="8" t="s">
        <v>1958</v>
      </c>
      <c r="B1317" s="8" t="s">
        <v>1959</v>
      </c>
      <c r="C1317" s="8" t="s">
        <v>87</v>
      </c>
      <c r="D1317" s="185" t="s">
        <v>1960</v>
      </c>
      <c r="E1317" s="188">
        <v>207</v>
      </c>
      <c r="F1317" s="8" t="s">
        <v>36</v>
      </c>
      <c r="G1317" s="8" t="s">
        <v>5756</v>
      </c>
      <c r="H1317" s="6">
        <v>0</v>
      </c>
      <c r="I1317" s="12">
        <v>9</v>
      </c>
      <c r="J1317" s="20">
        <v>0</v>
      </c>
      <c r="L1317" s="20">
        <v>0</v>
      </c>
      <c r="N1317" s="20">
        <v>106429</v>
      </c>
      <c r="P1317" s="20">
        <v>0</v>
      </c>
      <c r="R1317" s="20">
        <v>0</v>
      </c>
      <c r="T1317" s="20">
        <v>0</v>
      </c>
      <c r="V1317" s="29">
        <v>106429</v>
      </c>
      <c r="X1317" s="8" t="str">
        <f t="shared" si="20"/>
        <v>No</v>
      </c>
      <c r="Z1317" s="21"/>
      <c r="AC1317" s="28"/>
    </row>
    <row r="1318" spans="1:29">
      <c r="A1318" s="8" t="s">
        <v>4252</v>
      </c>
      <c r="B1318" s="8" t="s">
        <v>4253</v>
      </c>
      <c r="C1318" s="8" t="s">
        <v>235</v>
      </c>
      <c r="D1318" s="185" t="s">
        <v>4254</v>
      </c>
      <c r="E1318" s="188" t="s">
        <v>4255</v>
      </c>
      <c r="F1318" s="8" t="s">
        <v>83</v>
      </c>
      <c r="G1318" s="8" t="s">
        <v>147</v>
      </c>
      <c r="H1318" s="6">
        <v>0</v>
      </c>
      <c r="I1318" s="12">
        <v>9</v>
      </c>
      <c r="J1318" s="20">
        <v>0</v>
      </c>
      <c r="L1318" s="20">
        <v>0</v>
      </c>
      <c r="N1318" s="20">
        <v>129187</v>
      </c>
      <c r="P1318" s="20">
        <v>68632</v>
      </c>
      <c r="R1318" s="20">
        <v>0</v>
      </c>
      <c r="T1318" s="20">
        <v>0</v>
      </c>
      <c r="V1318" s="29">
        <v>197819</v>
      </c>
      <c r="X1318" s="8" t="str">
        <f t="shared" si="20"/>
        <v>No</v>
      </c>
      <c r="Z1318" s="21"/>
      <c r="AC1318" s="28"/>
    </row>
    <row r="1319" spans="1:29">
      <c r="A1319" s="8" t="s">
        <v>4514</v>
      </c>
      <c r="B1319" s="8" t="s">
        <v>4515</v>
      </c>
      <c r="C1319" s="8" t="s">
        <v>454</v>
      </c>
      <c r="D1319" s="185" t="s">
        <v>4516</v>
      </c>
      <c r="E1319" s="188" t="s">
        <v>4517</v>
      </c>
      <c r="F1319" s="8" t="s">
        <v>157</v>
      </c>
      <c r="G1319" s="8" t="s">
        <v>147</v>
      </c>
      <c r="H1319" s="6">
        <v>0</v>
      </c>
      <c r="I1319" s="12">
        <v>9</v>
      </c>
      <c r="J1319" s="20">
        <v>0</v>
      </c>
      <c r="L1319" s="20">
        <v>0</v>
      </c>
      <c r="N1319" s="20">
        <v>736392</v>
      </c>
      <c r="P1319" s="20">
        <v>25912</v>
      </c>
      <c r="R1319" s="20">
        <v>0</v>
      </c>
      <c r="T1319" s="20">
        <v>14901</v>
      </c>
      <c r="V1319" s="29">
        <v>777205</v>
      </c>
      <c r="X1319" s="8" t="str">
        <f t="shared" si="20"/>
        <v>No</v>
      </c>
      <c r="Z1319" s="21"/>
      <c r="AC1319" s="28"/>
    </row>
    <row r="1320" spans="1:29">
      <c r="A1320" s="8" t="s">
        <v>3161</v>
      </c>
      <c r="B1320" s="8" t="s">
        <v>3162</v>
      </c>
      <c r="C1320" s="8" t="s">
        <v>50</v>
      </c>
      <c r="D1320" s="185" t="s">
        <v>3163</v>
      </c>
      <c r="E1320" s="188" t="s">
        <v>3164</v>
      </c>
      <c r="F1320" s="8" t="s">
        <v>83</v>
      </c>
      <c r="G1320" s="8" t="s">
        <v>147</v>
      </c>
      <c r="H1320" s="6">
        <v>0</v>
      </c>
      <c r="I1320" s="12">
        <v>9</v>
      </c>
      <c r="J1320" s="20">
        <v>0</v>
      </c>
      <c r="L1320" s="20">
        <v>0</v>
      </c>
      <c r="N1320" s="20">
        <v>235164</v>
      </c>
      <c r="P1320" s="20">
        <v>0</v>
      </c>
      <c r="R1320" s="20">
        <v>0</v>
      </c>
      <c r="T1320" s="20">
        <v>0</v>
      </c>
      <c r="V1320" s="29">
        <v>235164</v>
      </c>
      <c r="X1320" s="8" t="str">
        <f t="shared" si="20"/>
        <v>No</v>
      </c>
      <c r="Z1320" s="21"/>
      <c r="AC1320" s="28"/>
    </row>
    <row r="1321" spans="1:29">
      <c r="A1321" s="8" t="s">
        <v>4313</v>
      </c>
      <c r="B1321" s="8" t="s">
        <v>4314</v>
      </c>
      <c r="C1321" s="8" t="s">
        <v>235</v>
      </c>
      <c r="D1321" s="185" t="s">
        <v>4315</v>
      </c>
      <c r="E1321" s="188" t="s">
        <v>4316</v>
      </c>
      <c r="F1321" s="8" t="s">
        <v>83</v>
      </c>
      <c r="G1321" s="8" t="s">
        <v>147</v>
      </c>
      <c r="H1321" s="6">
        <v>0</v>
      </c>
      <c r="I1321" s="12">
        <v>9</v>
      </c>
      <c r="J1321" s="20">
        <v>0</v>
      </c>
      <c r="L1321" s="20">
        <v>0</v>
      </c>
      <c r="N1321" s="20">
        <v>173710</v>
      </c>
      <c r="P1321" s="20">
        <v>22682</v>
      </c>
      <c r="R1321" s="20">
        <v>0</v>
      </c>
      <c r="T1321" s="20">
        <v>0</v>
      </c>
      <c r="V1321" s="29">
        <v>196392</v>
      </c>
      <c r="X1321" s="8" t="str">
        <f t="shared" si="20"/>
        <v>No</v>
      </c>
      <c r="Z1321" s="21"/>
      <c r="AC1321" s="28"/>
    </row>
    <row r="1322" spans="1:29">
      <c r="A1322" s="8" t="s">
        <v>1948</v>
      </c>
      <c r="B1322" s="8" t="s">
        <v>1932</v>
      </c>
      <c r="C1322" s="8" t="s">
        <v>132</v>
      </c>
      <c r="D1322" s="185">
        <v>5177</v>
      </c>
      <c r="E1322" s="188">
        <v>50177</v>
      </c>
      <c r="F1322" s="8" t="s">
        <v>83</v>
      </c>
      <c r="G1322" s="8" t="s">
        <v>5756</v>
      </c>
      <c r="H1322" s="6">
        <v>54933</v>
      </c>
      <c r="I1322" s="12">
        <v>9</v>
      </c>
      <c r="J1322" s="20">
        <v>658424</v>
      </c>
      <c r="L1322" s="20">
        <v>0</v>
      </c>
      <c r="N1322" s="20">
        <v>0</v>
      </c>
      <c r="P1322" s="20">
        <v>0</v>
      </c>
      <c r="R1322" s="20">
        <v>0</v>
      </c>
      <c r="T1322" s="20">
        <v>0</v>
      </c>
      <c r="V1322" s="29">
        <v>658424</v>
      </c>
      <c r="X1322" s="8" t="str">
        <f t="shared" si="20"/>
        <v>No</v>
      </c>
      <c r="Z1322" s="21"/>
      <c r="AC1322" s="28"/>
    </row>
    <row r="1323" spans="1:29">
      <c r="A1323" s="8" t="s">
        <v>3317</v>
      </c>
      <c r="B1323" s="8" t="s">
        <v>3318</v>
      </c>
      <c r="C1323" s="8" t="s">
        <v>555</v>
      </c>
      <c r="D1323" s="185" t="s">
        <v>3319</v>
      </c>
      <c r="E1323" s="188" t="s">
        <v>3320</v>
      </c>
      <c r="F1323" s="8" t="s">
        <v>83</v>
      </c>
      <c r="G1323" s="8" t="s">
        <v>147</v>
      </c>
      <c r="H1323" s="6">
        <v>0</v>
      </c>
      <c r="I1323" s="12">
        <v>9</v>
      </c>
      <c r="J1323" s="20">
        <v>0</v>
      </c>
      <c r="L1323" s="20">
        <v>0</v>
      </c>
      <c r="N1323" s="20">
        <v>241476</v>
      </c>
      <c r="P1323" s="20">
        <v>0</v>
      </c>
      <c r="R1323" s="20">
        <v>0</v>
      </c>
      <c r="T1323" s="20">
        <v>0</v>
      </c>
      <c r="V1323" s="29">
        <v>241476</v>
      </c>
      <c r="X1323" s="8" t="str">
        <f t="shared" si="20"/>
        <v>No</v>
      </c>
      <c r="Z1323" s="21"/>
      <c r="AC1323" s="28"/>
    </row>
    <row r="1324" spans="1:29">
      <c r="A1324" s="8" t="s">
        <v>5943</v>
      </c>
      <c r="B1324" s="8" t="s">
        <v>4670</v>
      </c>
      <c r="C1324" s="8" t="s">
        <v>42</v>
      </c>
      <c r="D1324" s="185">
        <v>2216</v>
      </c>
      <c r="E1324" s="188">
        <v>20216</v>
      </c>
      <c r="F1324" s="8" t="s">
        <v>83</v>
      </c>
      <c r="G1324" s="8" t="s">
        <v>5756</v>
      </c>
      <c r="H1324" s="6">
        <v>423566</v>
      </c>
      <c r="I1324" s="12">
        <v>9</v>
      </c>
      <c r="J1324" s="20">
        <v>342324</v>
      </c>
      <c r="L1324" s="20">
        <v>0</v>
      </c>
      <c r="N1324" s="20">
        <v>0</v>
      </c>
      <c r="P1324" s="20">
        <v>0</v>
      </c>
      <c r="R1324" s="20">
        <v>0</v>
      </c>
      <c r="T1324" s="20">
        <v>0</v>
      </c>
      <c r="V1324" s="29">
        <v>342324</v>
      </c>
      <c r="X1324" s="8" t="str">
        <f t="shared" si="20"/>
        <v>No</v>
      </c>
      <c r="Z1324" s="21"/>
      <c r="AC1324" s="28"/>
    </row>
    <row r="1325" spans="1:29">
      <c r="A1325" s="8" t="s">
        <v>5318</v>
      </c>
      <c r="B1325" s="8" t="s">
        <v>5319</v>
      </c>
      <c r="C1325" s="8" t="s">
        <v>58</v>
      </c>
      <c r="D1325" s="185" t="s">
        <v>5320</v>
      </c>
      <c r="E1325" s="188" t="s">
        <v>5321</v>
      </c>
      <c r="F1325" s="8" t="s">
        <v>83</v>
      </c>
      <c r="G1325" s="8" t="s">
        <v>147</v>
      </c>
      <c r="H1325" s="6">
        <v>0</v>
      </c>
      <c r="I1325" s="12">
        <v>9</v>
      </c>
      <c r="J1325" s="20">
        <v>0</v>
      </c>
      <c r="L1325" s="20">
        <v>0</v>
      </c>
      <c r="N1325" s="20">
        <v>321857</v>
      </c>
      <c r="P1325" s="20">
        <v>0</v>
      </c>
      <c r="R1325" s="20">
        <v>0</v>
      </c>
      <c r="T1325" s="20">
        <v>0</v>
      </c>
      <c r="V1325" s="29">
        <v>321857</v>
      </c>
      <c r="X1325" s="8" t="str">
        <f t="shared" si="20"/>
        <v>No</v>
      </c>
      <c r="Z1325" s="21"/>
      <c r="AC1325" s="28"/>
    </row>
    <row r="1326" spans="1:29">
      <c r="A1326" s="8" t="s">
        <v>899</v>
      </c>
      <c r="B1326" s="8" t="s">
        <v>900</v>
      </c>
      <c r="C1326" s="8" t="s">
        <v>129</v>
      </c>
      <c r="D1326" s="185" t="s">
        <v>901</v>
      </c>
      <c r="E1326" s="188" t="s">
        <v>902</v>
      </c>
      <c r="F1326" s="8" t="s">
        <v>83</v>
      </c>
      <c r="G1326" s="8" t="s">
        <v>147</v>
      </c>
      <c r="H1326" s="6">
        <v>0</v>
      </c>
      <c r="I1326" s="12">
        <v>9</v>
      </c>
      <c r="J1326" s="20">
        <v>0</v>
      </c>
      <c r="L1326" s="20">
        <v>0</v>
      </c>
      <c r="N1326" s="20">
        <v>375552</v>
      </c>
      <c r="P1326" s="20">
        <v>0</v>
      </c>
      <c r="R1326" s="20">
        <v>0</v>
      </c>
      <c r="T1326" s="20">
        <v>6978</v>
      </c>
      <c r="V1326" s="29">
        <v>382530</v>
      </c>
      <c r="X1326" s="8" t="str">
        <f t="shared" si="20"/>
        <v>No</v>
      </c>
      <c r="Z1326" s="21"/>
      <c r="AC1326" s="28"/>
    </row>
    <row r="1327" spans="1:29">
      <c r="A1327" s="8" t="s">
        <v>2556</v>
      </c>
      <c r="B1327" s="8" t="s">
        <v>1195</v>
      </c>
      <c r="C1327" s="8" t="s">
        <v>466</v>
      </c>
      <c r="D1327" s="185" t="s">
        <v>2557</v>
      </c>
      <c r="E1327" s="188" t="s">
        <v>2558</v>
      </c>
      <c r="F1327" s="8" t="s">
        <v>83</v>
      </c>
      <c r="G1327" s="8" t="s">
        <v>147</v>
      </c>
      <c r="H1327" s="6">
        <v>0</v>
      </c>
      <c r="I1327" s="12">
        <v>9</v>
      </c>
      <c r="J1327" s="20">
        <v>117841</v>
      </c>
      <c r="L1327" s="20">
        <v>0</v>
      </c>
      <c r="N1327" s="20">
        <v>322792</v>
      </c>
      <c r="P1327" s="20">
        <v>0</v>
      </c>
      <c r="R1327" s="20">
        <v>0</v>
      </c>
      <c r="T1327" s="20">
        <v>0</v>
      </c>
      <c r="V1327" s="29">
        <v>440633</v>
      </c>
      <c r="X1327" s="8" t="str">
        <f t="shared" si="20"/>
        <v>No</v>
      </c>
      <c r="Z1327" s="21"/>
      <c r="AC1327" s="28"/>
    </row>
    <row r="1328" spans="1:29">
      <c r="A1328" s="8" t="s">
        <v>2115</v>
      </c>
      <c r="B1328" s="8" t="s">
        <v>2116</v>
      </c>
      <c r="C1328" s="8" t="s">
        <v>275</v>
      </c>
      <c r="D1328" s="185" t="s">
        <v>2117</v>
      </c>
      <c r="E1328" s="188" t="s">
        <v>2118</v>
      </c>
      <c r="F1328" s="8" t="s">
        <v>83</v>
      </c>
      <c r="G1328" s="8" t="s">
        <v>147</v>
      </c>
      <c r="H1328" s="6">
        <v>0</v>
      </c>
      <c r="I1328" s="12">
        <v>9</v>
      </c>
      <c r="J1328" s="20">
        <v>0</v>
      </c>
      <c r="L1328" s="20">
        <v>0</v>
      </c>
      <c r="N1328" s="20">
        <v>173014</v>
      </c>
      <c r="P1328" s="20">
        <v>0</v>
      </c>
      <c r="R1328" s="20">
        <v>0</v>
      </c>
      <c r="T1328" s="20">
        <v>0</v>
      </c>
      <c r="V1328" s="29">
        <v>173014</v>
      </c>
      <c r="X1328" s="8" t="str">
        <f t="shared" si="20"/>
        <v>No</v>
      </c>
      <c r="Z1328" s="21"/>
      <c r="AC1328" s="28"/>
    </row>
    <row r="1329" spans="1:29">
      <c r="A1329" s="8" t="s">
        <v>4051</v>
      </c>
      <c r="B1329" s="8" t="s">
        <v>111</v>
      </c>
      <c r="C1329" s="8" t="s">
        <v>112</v>
      </c>
      <c r="D1329" s="185" t="s">
        <v>4052</v>
      </c>
      <c r="E1329" s="188" t="s">
        <v>4053</v>
      </c>
      <c r="F1329" s="8" t="s">
        <v>157</v>
      </c>
      <c r="G1329" s="8" t="s">
        <v>147</v>
      </c>
      <c r="H1329" s="6">
        <v>0</v>
      </c>
      <c r="I1329" s="12">
        <v>9</v>
      </c>
      <c r="J1329" s="20">
        <v>0</v>
      </c>
      <c r="L1329" s="20">
        <v>0</v>
      </c>
      <c r="N1329" s="20">
        <v>538124</v>
      </c>
      <c r="P1329" s="20">
        <v>22671</v>
      </c>
      <c r="R1329" s="20">
        <v>0</v>
      </c>
      <c r="T1329" s="20">
        <v>44445</v>
      </c>
      <c r="V1329" s="29">
        <v>605240</v>
      </c>
      <c r="X1329" s="8" t="str">
        <f t="shared" si="20"/>
        <v>No</v>
      </c>
      <c r="Z1329" s="21"/>
      <c r="AC1329" s="28"/>
    </row>
    <row r="1330" spans="1:29">
      <c r="A1330" s="8" t="s">
        <v>6604</v>
      </c>
      <c r="B1330" s="8" t="s">
        <v>78</v>
      </c>
      <c r="C1330" s="8" t="s">
        <v>79</v>
      </c>
      <c r="D1330" s="185" t="s">
        <v>4740</v>
      </c>
      <c r="E1330" s="188" t="s">
        <v>4741</v>
      </c>
      <c r="F1330" s="8" t="s">
        <v>83</v>
      </c>
      <c r="G1330" s="8" t="s">
        <v>147</v>
      </c>
      <c r="H1330" s="6">
        <v>0</v>
      </c>
      <c r="I1330" s="12">
        <v>9</v>
      </c>
      <c r="J1330" s="20">
        <v>0</v>
      </c>
      <c r="L1330" s="20">
        <v>0</v>
      </c>
      <c r="N1330" s="20">
        <v>276328</v>
      </c>
      <c r="P1330" s="20">
        <v>0</v>
      </c>
      <c r="R1330" s="20">
        <v>0</v>
      </c>
      <c r="T1330" s="20">
        <v>0</v>
      </c>
      <c r="V1330" s="29">
        <v>276328</v>
      </c>
      <c r="X1330" s="8" t="str">
        <f t="shared" si="20"/>
        <v>No</v>
      </c>
      <c r="Z1330" s="21"/>
      <c r="AC1330" s="28"/>
    </row>
    <row r="1331" spans="1:29">
      <c r="A1331" s="8" t="s">
        <v>1170</v>
      </c>
      <c r="B1331" s="8" t="s">
        <v>1171</v>
      </c>
      <c r="C1331" s="8" t="s">
        <v>39</v>
      </c>
      <c r="D1331" s="185" t="s">
        <v>1172</v>
      </c>
      <c r="E1331" s="188">
        <v>99286</v>
      </c>
      <c r="F1331" s="8" t="s">
        <v>36</v>
      </c>
      <c r="G1331" s="8" t="s">
        <v>5756</v>
      </c>
      <c r="H1331" s="6">
        <v>0</v>
      </c>
      <c r="I1331" s="12">
        <v>9</v>
      </c>
      <c r="J1331" s="20">
        <v>0</v>
      </c>
      <c r="L1331" s="20">
        <v>0</v>
      </c>
      <c r="N1331" s="20">
        <v>963128</v>
      </c>
      <c r="P1331" s="20">
        <v>0</v>
      </c>
      <c r="R1331" s="20">
        <v>0</v>
      </c>
      <c r="T1331" s="20">
        <v>0</v>
      </c>
      <c r="V1331" s="29">
        <v>963128</v>
      </c>
      <c r="X1331" s="8" t="str">
        <f t="shared" si="20"/>
        <v>No</v>
      </c>
      <c r="Z1331" s="21"/>
      <c r="AC1331" s="28"/>
    </row>
    <row r="1332" spans="1:29">
      <c r="A1332" s="8" t="s">
        <v>6597</v>
      </c>
      <c r="B1332" s="8" t="s">
        <v>6598</v>
      </c>
      <c r="C1332" s="8" t="s">
        <v>454</v>
      </c>
      <c r="E1332" s="188" t="s">
        <v>6599</v>
      </c>
      <c r="F1332" s="8" t="s">
        <v>83</v>
      </c>
      <c r="G1332" s="8" t="s">
        <v>147</v>
      </c>
      <c r="H1332" s="6">
        <v>0</v>
      </c>
      <c r="I1332" s="12">
        <v>9</v>
      </c>
      <c r="J1332" s="20">
        <v>0</v>
      </c>
      <c r="L1332" s="20">
        <v>0</v>
      </c>
      <c r="N1332" s="20">
        <v>0</v>
      </c>
      <c r="P1332" s="20">
        <v>0</v>
      </c>
      <c r="R1332" s="20">
        <v>0</v>
      </c>
      <c r="T1332" s="20">
        <v>0</v>
      </c>
      <c r="V1332" s="29">
        <v>0</v>
      </c>
      <c r="X1332" s="8" t="str">
        <f t="shared" si="20"/>
        <v>No</v>
      </c>
      <c r="Z1332" s="21"/>
      <c r="AC1332" s="28"/>
    </row>
    <row r="1333" spans="1:29">
      <c r="A1333" s="8" t="s">
        <v>558</v>
      </c>
      <c r="B1333" s="8" t="s">
        <v>559</v>
      </c>
      <c r="C1333" s="8" t="s">
        <v>120</v>
      </c>
      <c r="D1333" s="185">
        <v>6068</v>
      </c>
      <c r="E1333" s="188">
        <v>60068</v>
      </c>
      <c r="F1333" s="8" t="s">
        <v>83</v>
      </c>
      <c r="G1333" s="8" t="s">
        <v>5756</v>
      </c>
      <c r="H1333" s="6">
        <v>5121892</v>
      </c>
      <c r="I1333" s="12">
        <v>9</v>
      </c>
      <c r="J1333" s="20">
        <v>121728</v>
      </c>
      <c r="L1333" s="20">
        <v>0</v>
      </c>
      <c r="N1333" s="20">
        <v>0</v>
      </c>
      <c r="P1333" s="20">
        <v>262000</v>
      </c>
      <c r="R1333" s="20">
        <v>0</v>
      </c>
      <c r="T1333" s="20">
        <v>0</v>
      </c>
      <c r="V1333" s="29">
        <v>383728</v>
      </c>
      <c r="X1333" s="8" t="str">
        <f t="shared" si="20"/>
        <v>No</v>
      </c>
      <c r="Z1333" s="21"/>
      <c r="AC1333" s="28"/>
    </row>
    <row r="1334" spans="1:29">
      <c r="A1334" s="8" t="s">
        <v>5476</v>
      </c>
      <c r="B1334" s="8" t="s">
        <v>6452</v>
      </c>
      <c r="C1334" s="8" t="s">
        <v>132</v>
      </c>
      <c r="D1334" s="185" t="s">
        <v>5477</v>
      </c>
      <c r="E1334" s="188" t="s">
        <v>5478</v>
      </c>
      <c r="F1334" s="8" t="s">
        <v>157</v>
      </c>
      <c r="G1334" s="8" t="s">
        <v>147</v>
      </c>
      <c r="H1334" s="6">
        <v>0</v>
      </c>
      <c r="I1334" s="12">
        <v>9</v>
      </c>
      <c r="J1334" s="20">
        <v>0</v>
      </c>
      <c r="L1334" s="20">
        <v>0</v>
      </c>
      <c r="N1334" s="20">
        <v>184766</v>
      </c>
      <c r="P1334" s="20">
        <v>0</v>
      </c>
      <c r="R1334" s="20">
        <v>0</v>
      </c>
      <c r="T1334" s="20">
        <v>0</v>
      </c>
      <c r="V1334" s="29">
        <v>184766</v>
      </c>
      <c r="X1334" s="8" t="str">
        <f t="shared" si="20"/>
        <v>No</v>
      </c>
      <c r="Z1334" s="21"/>
      <c r="AC1334" s="28"/>
    </row>
    <row r="1335" spans="1:29">
      <c r="A1335" s="8" t="s">
        <v>2616</v>
      </c>
      <c r="B1335" s="8" t="s">
        <v>1132</v>
      </c>
      <c r="C1335" s="8" t="s">
        <v>466</v>
      </c>
      <c r="D1335" s="185" t="s">
        <v>2617</v>
      </c>
      <c r="E1335" s="188" t="s">
        <v>2618</v>
      </c>
      <c r="F1335" s="8" t="s">
        <v>157</v>
      </c>
      <c r="G1335" s="8" t="s">
        <v>147</v>
      </c>
      <c r="H1335" s="6">
        <v>0</v>
      </c>
      <c r="I1335" s="12">
        <v>9</v>
      </c>
      <c r="J1335" s="20">
        <v>249178</v>
      </c>
      <c r="L1335" s="20">
        <v>0</v>
      </c>
      <c r="N1335" s="20">
        <v>462295</v>
      </c>
      <c r="P1335" s="20">
        <v>0</v>
      </c>
      <c r="R1335" s="20">
        <v>0</v>
      </c>
      <c r="T1335" s="20">
        <v>0</v>
      </c>
      <c r="V1335" s="29">
        <v>711473</v>
      </c>
      <c r="X1335" s="8" t="str">
        <f t="shared" si="20"/>
        <v>No</v>
      </c>
      <c r="Z1335" s="21"/>
      <c r="AC1335" s="28"/>
    </row>
    <row r="1336" spans="1:29">
      <c r="A1336" s="8" t="s">
        <v>859</v>
      </c>
      <c r="B1336" s="8" t="s">
        <v>860</v>
      </c>
      <c r="C1336" s="8" t="s">
        <v>129</v>
      </c>
      <c r="D1336" s="185" t="s">
        <v>861</v>
      </c>
      <c r="E1336" s="188" t="s">
        <v>862</v>
      </c>
      <c r="F1336" s="8" t="s">
        <v>83</v>
      </c>
      <c r="G1336" s="8" t="s">
        <v>147</v>
      </c>
      <c r="H1336" s="6">
        <v>0</v>
      </c>
      <c r="I1336" s="12">
        <v>9</v>
      </c>
      <c r="J1336" s="20">
        <v>0</v>
      </c>
      <c r="L1336" s="20">
        <v>0</v>
      </c>
      <c r="N1336" s="20">
        <v>280123</v>
      </c>
      <c r="P1336" s="20">
        <v>0</v>
      </c>
      <c r="R1336" s="20">
        <v>0</v>
      </c>
      <c r="T1336" s="20">
        <v>0</v>
      </c>
      <c r="V1336" s="29">
        <v>280123</v>
      </c>
      <c r="X1336" s="8" t="str">
        <f t="shared" si="20"/>
        <v>No</v>
      </c>
      <c r="Z1336" s="21"/>
      <c r="AC1336" s="28"/>
    </row>
    <row r="1337" spans="1:29">
      <c r="A1337" s="8" t="s">
        <v>4847</v>
      </c>
      <c r="B1337" s="8" t="s">
        <v>3301</v>
      </c>
      <c r="C1337" s="8" t="s">
        <v>87</v>
      </c>
      <c r="D1337" s="185" t="s">
        <v>4848</v>
      </c>
      <c r="E1337" s="188" t="s">
        <v>4849</v>
      </c>
      <c r="F1337" s="8" t="s">
        <v>88</v>
      </c>
      <c r="G1337" s="8" t="s">
        <v>147</v>
      </c>
      <c r="H1337" s="6">
        <v>0</v>
      </c>
      <c r="I1337" s="12">
        <v>9</v>
      </c>
      <c r="J1337" s="20">
        <v>0</v>
      </c>
      <c r="L1337" s="20">
        <v>0</v>
      </c>
      <c r="N1337" s="20">
        <v>465000</v>
      </c>
      <c r="P1337" s="20">
        <v>0</v>
      </c>
      <c r="R1337" s="20">
        <v>0</v>
      </c>
      <c r="T1337" s="20">
        <v>0</v>
      </c>
      <c r="V1337" s="29">
        <v>465000</v>
      </c>
      <c r="X1337" s="8" t="str">
        <f t="shared" si="20"/>
        <v>No</v>
      </c>
      <c r="Z1337" s="21"/>
      <c r="AC1337" s="28"/>
    </row>
    <row r="1338" spans="1:29">
      <c r="A1338" s="8" t="s">
        <v>6221</v>
      </c>
      <c r="B1338" s="8" t="s">
        <v>6222</v>
      </c>
      <c r="C1338" s="8" t="s">
        <v>129</v>
      </c>
      <c r="E1338" s="188">
        <v>40246</v>
      </c>
      <c r="F1338" s="8" t="s">
        <v>157</v>
      </c>
      <c r="G1338" s="8" t="s">
        <v>5756</v>
      </c>
      <c r="H1338" s="6">
        <v>4515419</v>
      </c>
      <c r="I1338" s="12">
        <v>9</v>
      </c>
      <c r="J1338" s="20">
        <v>62100</v>
      </c>
      <c r="L1338" s="20">
        <v>0</v>
      </c>
      <c r="N1338" s="20">
        <v>0</v>
      </c>
      <c r="P1338" s="20">
        <v>212897</v>
      </c>
      <c r="R1338" s="20">
        <v>0</v>
      </c>
      <c r="T1338" s="20">
        <v>0</v>
      </c>
      <c r="V1338" s="29">
        <v>274997</v>
      </c>
      <c r="X1338" s="8" t="str">
        <f t="shared" si="20"/>
        <v>No</v>
      </c>
      <c r="Z1338" s="21"/>
      <c r="AC1338" s="28"/>
    </row>
    <row r="1339" spans="1:29">
      <c r="A1339" s="8" t="s">
        <v>5311</v>
      </c>
      <c r="B1339" s="8" t="s">
        <v>485</v>
      </c>
      <c r="C1339" s="8" t="s">
        <v>58</v>
      </c>
      <c r="D1339" s="185" t="s">
        <v>5312</v>
      </c>
      <c r="E1339" s="188" t="s">
        <v>5313</v>
      </c>
      <c r="F1339" s="8" t="s">
        <v>83</v>
      </c>
      <c r="G1339" s="8" t="s">
        <v>147</v>
      </c>
      <c r="H1339" s="6">
        <v>0</v>
      </c>
      <c r="I1339" s="12">
        <v>9</v>
      </c>
      <c r="J1339" s="20">
        <v>0</v>
      </c>
      <c r="L1339" s="20">
        <v>0</v>
      </c>
      <c r="N1339" s="20">
        <v>128060</v>
      </c>
      <c r="P1339" s="20">
        <v>0</v>
      </c>
      <c r="R1339" s="20">
        <v>0</v>
      </c>
      <c r="T1339" s="20">
        <v>0</v>
      </c>
      <c r="V1339" s="29">
        <v>128060</v>
      </c>
      <c r="X1339" s="8" t="str">
        <f t="shared" si="20"/>
        <v>No</v>
      </c>
      <c r="Z1339" s="21"/>
      <c r="AC1339" s="28"/>
    </row>
    <row r="1340" spans="1:29">
      <c r="A1340" s="8" t="s">
        <v>4401</v>
      </c>
      <c r="B1340" s="8" t="s">
        <v>4402</v>
      </c>
      <c r="C1340" s="8" t="s">
        <v>235</v>
      </c>
      <c r="D1340" s="185" t="s">
        <v>4403</v>
      </c>
      <c r="E1340" s="188" t="s">
        <v>4404</v>
      </c>
      <c r="F1340" s="8" t="s">
        <v>83</v>
      </c>
      <c r="G1340" s="8" t="s">
        <v>147</v>
      </c>
      <c r="H1340" s="6">
        <v>0</v>
      </c>
      <c r="I1340" s="12">
        <v>9</v>
      </c>
      <c r="J1340" s="20">
        <v>0</v>
      </c>
      <c r="L1340" s="20">
        <v>0</v>
      </c>
      <c r="N1340" s="20">
        <v>291148</v>
      </c>
      <c r="P1340" s="20">
        <v>0</v>
      </c>
      <c r="R1340" s="20">
        <v>0</v>
      </c>
      <c r="T1340" s="20">
        <v>0</v>
      </c>
      <c r="V1340" s="29">
        <v>291148</v>
      </c>
      <c r="X1340" s="8" t="str">
        <f t="shared" si="20"/>
        <v>No</v>
      </c>
      <c r="Z1340" s="21"/>
      <c r="AC1340" s="28"/>
    </row>
    <row r="1341" spans="1:29">
      <c r="A1341" s="8" t="s">
        <v>4534</v>
      </c>
      <c r="B1341" s="8" t="s">
        <v>4535</v>
      </c>
      <c r="C1341" s="8" t="s">
        <v>454</v>
      </c>
      <c r="D1341" s="185" t="s">
        <v>4536</v>
      </c>
      <c r="E1341" s="188" t="s">
        <v>4537</v>
      </c>
      <c r="F1341" s="8" t="s">
        <v>125</v>
      </c>
      <c r="G1341" s="8" t="s">
        <v>147</v>
      </c>
      <c r="H1341" s="6">
        <v>0</v>
      </c>
      <c r="I1341" s="12">
        <v>9</v>
      </c>
      <c r="J1341" s="20">
        <v>0</v>
      </c>
      <c r="L1341" s="20">
        <v>0</v>
      </c>
      <c r="N1341" s="20">
        <v>258630</v>
      </c>
      <c r="P1341" s="20">
        <v>33086</v>
      </c>
      <c r="R1341" s="20">
        <v>0</v>
      </c>
      <c r="T1341" s="20">
        <v>0</v>
      </c>
      <c r="V1341" s="29">
        <v>291716</v>
      </c>
      <c r="X1341" s="8" t="str">
        <f t="shared" si="20"/>
        <v>No</v>
      </c>
      <c r="Z1341" s="21"/>
      <c r="AC1341" s="28"/>
    </row>
    <row r="1342" spans="1:29">
      <c r="A1342" s="8" t="s">
        <v>6219</v>
      </c>
      <c r="B1342" s="8" t="s">
        <v>6220</v>
      </c>
      <c r="C1342" s="8" t="s">
        <v>91</v>
      </c>
      <c r="E1342" s="188">
        <v>90252</v>
      </c>
      <c r="F1342" s="8" t="s">
        <v>83</v>
      </c>
      <c r="G1342" s="8" t="s">
        <v>5756</v>
      </c>
      <c r="H1342" s="6">
        <v>12150996</v>
      </c>
      <c r="I1342" s="12">
        <v>9</v>
      </c>
      <c r="J1342" s="20">
        <v>0</v>
      </c>
      <c r="L1342" s="20">
        <v>0</v>
      </c>
      <c r="N1342" s="20">
        <v>0</v>
      </c>
      <c r="P1342" s="20">
        <v>0</v>
      </c>
      <c r="R1342" s="20">
        <v>0</v>
      </c>
      <c r="T1342" s="20">
        <v>0</v>
      </c>
      <c r="V1342" s="29">
        <v>0</v>
      </c>
      <c r="X1342" s="8" t="str">
        <f t="shared" si="20"/>
        <v>No</v>
      </c>
      <c r="Z1342" s="21"/>
      <c r="AC1342" s="28"/>
    </row>
    <row r="1343" spans="1:29">
      <c r="A1343" s="8" t="s">
        <v>2969</v>
      </c>
      <c r="B1343" s="8" t="s">
        <v>2970</v>
      </c>
      <c r="C1343" s="8" t="s">
        <v>120</v>
      </c>
      <c r="D1343" s="185">
        <v>6035</v>
      </c>
      <c r="E1343" s="188">
        <v>60035</v>
      </c>
      <c r="F1343" s="8" t="s">
        <v>83</v>
      </c>
      <c r="G1343" s="8" t="s">
        <v>5756</v>
      </c>
      <c r="H1343" s="6">
        <v>99437</v>
      </c>
      <c r="I1343" s="12">
        <v>9</v>
      </c>
      <c r="J1343" s="20">
        <v>1300402</v>
      </c>
      <c r="L1343" s="20">
        <v>0</v>
      </c>
      <c r="N1343" s="20">
        <v>0</v>
      </c>
      <c r="P1343" s="20">
        <v>0</v>
      </c>
      <c r="R1343" s="20">
        <v>0</v>
      </c>
      <c r="T1343" s="20">
        <v>0</v>
      </c>
      <c r="V1343" s="29">
        <v>1300402</v>
      </c>
      <c r="X1343" s="8" t="str">
        <f t="shared" si="20"/>
        <v>No</v>
      </c>
      <c r="Z1343" s="21"/>
      <c r="AC1343" s="28"/>
    </row>
    <row r="1344" spans="1:29">
      <c r="A1344" s="8" t="s">
        <v>1478</v>
      </c>
      <c r="B1344" s="8" t="s">
        <v>1479</v>
      </c>
      <c r="C1344" s="8" t="s">
        <v>58</v>
      </c>
      <c r="D1344" s="185">
        <v>5152</v>
      </c>
      <c r="E1344" s="188">
        <v>50152</v>
      </c>
      <c r="F1344" s="8" t="s">
        <v>83</v>
      </c>
      <c r="G1344" s="8" t="s">
        <v>5756</v>
      </c>
      <c r="H1344" s="6">
        <v>100868</v>
      </c>
      <c r="I1344" s="12">
        <v>9</v>
      </c>
      <c r="J1344" s="20">
        <v>271039</v>
      </c>
      <c r="L1344" s="20">
        <v>0</v>
      </c>
      <c r="N1344" s="20">
        <v>0</v>
      </c>
      <c r="P1344" s="20">
        <v>0</v>
      </c>
      <c r="R1344" s="20">
        <v>0</v>
      </c>
      <c r="T1344" s="20">
        <v>0</v>
      </c>
      <c r="V1344" s="29">
        <v>271039</v>
      </c>
      <c r="X1344" s="8" t="str">
        <f t="shared" si="20"/>
        <v>No</v>
      </c>
      <c r="Z1344" s="21"/>
      <c r="AC1344" s="28"/>
    </row>
    <row r="1345" spans="1:29">
      <c r="A1345" s="8" t="s">
        <v>5500</v>
      </c>
      <c r="B1345" s="8" t="s">
        <v>5501</v>
      </c>
      <c r="C1345" s="8" t="s">
        <v>132</v>
      </c>
      <c r="D1345" s="185" t="s">
        <v>5502</v>
      </c>
      <c r="E1345" s="188" t="s">
        <v>5503</v>
      </c>
      <c r="F1345" s="8" t="s">
        <v>157</v>
      </c>
      <c r="G1345" s="8" t="s">
        <v>147</v>
      </c>
      <c r="H1345" s="6">
        <v>0</v>
      </c>
      <c r="I1345" s="12">
        <v>9</v>
      </c>
      <c r="J1345" s="20">
        <v>0</v>
      </c>
      <c r="L1345" s="20">
        <v>0</v>
      </c>
      <c r="N1345" s="20">
        <v>153848</v>
      </c>
      <c r="P1345" s="20">
        <v>0</v>
      </c>
      <c r="R1345" s="20">
        <v>0</v>
      </c>
      <c r="T1345" s="20">
        <v>0</v>
      </c>
      <c r="V1345" s="29">
        <v>153848</v>
      </c>
      <c r="X1345" s="8" t="str">
        <f t="shared" si="20"/>
        <v>No</v>
      </c>
      <c r="Z1345" s="21"/>
      <c r="AC1345" s="28"/>
    </row>
    <row r="1346" spans="1:29">
      <c r="A1346" s="8" t="s">
        <v>3428</v>
      </c>
      <c r="B1346" s="8" t="s">
        <v>1089</v>
      </c>
      <c r="C1346" s="8" t="s">
        <v>34</v>
      </c>
      <c r="D1346" s="185" t="s">
        <v>3429</v>
      </c>
      <c r="E1346" s="188" t="s">
        <v>3430</v>
      </c>
      <c r="F1346" s="8" t="s">
        <v>157</v>
      </c>
      <c r="G1346" s="8" t="s">
        <v>147</v>
      </c>
      <c r="H1346" s="6">
        <v>0</v>
      </c>
      <c r="I1346" s="12">
        <v>9</v>
      </c>
      <c r="J1346" s="20">
        <v>89459</v>
      </c>
      <c r="L1346" s="20">
        <v>0</v>
      </c>
      <c r="N1346" s="20">
        <v>214488</v>
      </c>
      <c r="P1346" s="20">
        <v>3092</v>
      </c>
      <c r="R1346" s="20">
        <v>0</v>
      </c>
      <c r="T1346" s="20">
        <v>34593</v>
      </c>
      <c r="V1346" s="29">
        <v>341632</v>
      </c>
      <c r="X1346" s="8" t="str">
        <f t="shared" si="20"/>
        <v>No</v>
      </c>
      <c r="Z1346" s="21"/>
      <c r="AC1346" s="28"/>
    </row>
    <row r="1347" spans="1:29">
      <c r="A1347" s="8" t="s">
        <v>4357</v>
      </c>
      <c r="B1347" s="8" t="s">
        <v>4358</v>
      </c>
      <c r="C1347" s="8" t="s">
        <v>235</v>
      </c>
      <c r="D1347" s="185" t="s">
        <v>4359</v>
      </c>
      <c r="E1347" s="188" t="s">
        <v>4360</v>
      </c>
      <c r="F1347" s="8" t="s">
        <v>83</v>
      </c>
      <c r="G1347" s="8" t="s">
        <v>147</v>
      </c>
      <c r="H1347" s="6">
        <v>0</v>
      </c>
      <c r="I1347" s="12">
        <v>9</v>
      </c>
      <c r="J1347" s="20">
        <v>0</v>
      </c>
      <c r="L1347" s="20">
        <v>0</v>
      </c>
      <c r="N1347" s="20">
        <v>212640</v>
      </c>
      <c r="P1347" s="20">
        <v>72801</v>
      </c>
      <c r="R1347" s="20">
        <v>0</v>
      </c>
      <c r="T1347" s="20">
        <v>0</v>
      </c>
      <c r="V1347" s="29">
        <v>285441</v>
      </c>
      <c r="X1347" s="8" t="str">
        <f t="shared" ref="X1347:X1410" si="21">IF(W1347&amp;U1347&amp;S1347&amp;Q1347&amp;O1347&amp;M1347&amp;K1347&lt;&gt;"","Yes","No")</f>
        <v>No</v>
      </c>
      <c r="Z1347" s="21"/>
      <c r="AC1347" s="28"/>
    </row>
    <row r="1348" spans="1:29">
      <c r="A1348" s="8" t="s">
        <v>2924</v>
      </c>
      <c r="B1348" s="8" t="s">
        <v>2925</v>
      </c>
      <c r="C1348" s="8" t="s">
        <v>124</v>
      </c>
      <c r="D1348" s="185" t="s">
        <v>2926</v>
      </c>
      <c r="E1348" s="188" t="s">
        <v>2927</v>
      </c>
      <c r="F1348" s="8" t="s">
        <v>1320</v>
      </c>
      <c r="G1348" s="8" t="s">
        <v>147</v>
      </c>
      <c r="H1348" s="6">
        <v>0</v>
      </c>
      <c r="I1348" s="12">
        <v>8</v>
      </c>
      <c r="J1348" s="20">
        <v>0</v>
      </c>
      <c r="L1348" s="20">
        <v>0</v>
      </c>
      <c r="N1348" s="20">
        <v>181389</v>
      </c>
      <c r="P1348" s="20">
        <v>0</v>
      </c>
      <c r="R1348" s="20">
        <v>0</v>
      </c>
      <c r="T1348" s="20">
        <v>6943</v>
      </c>
      <c r="V1348" s="29">
        <v>188332</v>
      </c>
      <c r="X1348" s="8" t="str">
        <f t="shared" si="21"/>
        <v>No</v>
      </c>
      <c r="Z1348" s="21"/>
      <c r="AC1348" s="28"/>
    </row>
    <row r="1349" spans="1:29">
      <c r="A1349" s="8" t="s">
        <v>5473</v>
      </c>
      <c r="B1349" s="8" t="s">
        <v>2071</v>
      </c>
      <c r="C1349" s="8" t="s">
        <v>132</v>
      </c>
      <c r="D1349" s="185" t="s">
        <v>5474</v>
      </c>
      <c r="E1349" s="188" t="s">
        <v>5475</v>
      </c>
      <c r="F1349" s="8" t="s">
        <v>1320</v>
      </c>
      <c r="G1349" s="8" t="s">
        <v>147</v>
      </c>
      <c r="H1349" s="6">
        <v>0</v>
      </c>
      <c r="I1349" s="12">
        <v>8</v>
      </c>
      <c r="J1349" s="20">
        <v>0</v>
      </c>
      <c r="L1349" s="20">
        <v>0</v>
      </c>
      <c r="N1349" s="20">
        <v>184217</v>
      </c>
      <c r="P1349" s="20">
        <v>27989</v>
      </c>
      <c r="R1349" s="20">
        <v>0</v>
      </c>
      <c r="T1349" s="20">
        <v>0</v>
      </c>
      <c r="V1349" s="29">
        <v>212206</v>
      </c>
      <c r="X1349" s="8" t="str">
        <f t="shared" si="21"/>
        <v>No</v>
      </c>
      <c r="Z1349" s="21"/>
      <c r="AC1349" s="28"/>
    </row>
    <row r="1350" spans="1:29">
      <c r="A1350" s="8" t="s">
        <v>5464</v>
      </c>
      <c r="B1350" s="8" t="s">
        <v>6464</v>
      </c>
      <c r="C1350" s="8" t="s">
        <v>132</v>
      </c>
      <c r="D1350" s="185" t="s">
        <v>5465</v>
      </c>
      <c r="E1350" s="188" t="s">
        <v>5466</v>
      </c>
      <c r="F1350" s="8" t="s">
        <v>157</v>
      </c>
      <c r="G1350" s="8" t="s">
        <v>147</v>
      </c>
      <c r="H1350" s="6">
        <v>0</v>
      </c>
      <c r="I1350" s="12">
        <v>8</v>
      </c>
      <c r="J1350" s="20">
        <v>111440</v>
      </c>
      <c r="L1350" s="20">
        <v>0</v>
      </c>
      <c r="N1350" s="20">
        <v>197719</v>
      </c>
      <c r="P1350" s="20">
        <v>0</v>
      </c>
      <c r="R1350" s="20">
        <v>0</v>
      </c>
      <c r="T1350" s="20">
        <v>0</v>
      </c>
      <c r="V1350" s="29">
        <v>309159</v>
      </c>
      <c r="X1350" s="8" t="str">
        <f t="shared" si="21"/>
        <v>No</v>
      </c>
      <c r="Z1350" s="21"/>
      <c r="AC1350" s="28"/>
    </row>
    <row r="1351" spans="1:29">
      <c r="A1351" s="8" t="s">
        <v>705</v>
      </c>
      <c r="B1351" s="8" t="s">
        <v>706</v>
      </c>
      <c r="C1351" s="8" t="s">
        <v>132</v>
      </c>
      <c r="D1351" s="185">
        <v>5098</v>
      </c>
      <c r="E1351" s="188">
        <v>50098</v>
      </c>
      <c r="F1351" s="8" t="s">
        <v>83</v>
      </c>
      <c r="G1351" s="8" t="s">
        <v>5756</v>
      </c>
      <c r="H1351" s="6">
        <v>66025</v>
      </c>
      <c r="I1351" s="12">
        <v>8</v>
      </c>
      <c r="J1351" s="20">
        <v>982981</v>
      </c>
      <c r="L1351" s="20">
        <v>0</v>
      </c>
      <c r="N1351" s="20">
        <v>0</v>
      </c>
      <c r="P1351" s="20">
        <v>0</v>
      </c>
      <c r="R1351" s="20">
        <v>0</v>
      </c>
      <c r="T1351" s="20">
        <v>0</v>
      </c>
      <c r="V1351" s="29">
        <v>982981</v>
      </c>
      <c r="X1351" s="8" t="str">
        <f t="shared" si="21"/>
        <v>No</v>
      </c>
      <c r="Z1351" s="21"/>
      <c r="AC1351" s="28"/>
    </row>
    <row r="1352" spans="1:29">
      <c r="A1352" s="8" t="s">
        <v>6191</v>
      </c>
      <c r="B1352" s="8" t="s">
        <v>6192</v>
      </c>
      <c r="C1352" s="8" t="s">
        <v>168</v>
      </c>
      <c r="D1352" s="185" t="s">
        <v>5218</v>
      </c>
      <c r="E1352" s="188" t="s">
        <v>5219</v>
      </c>
      <c r="F1352" s="8" t="s">
        <v>157</v>
      </c>
      <c r="G1352" s="8" t="s">
        <v>147</v>
      </c>
      <c r="H1352" s="6">
        <v>0</v>
      </c>
      <c r="I1352" s="12">
        <v>8</v>
      </c>
      <c r="J1352" s="20">
        <v>0</v>
      </c>
      <c r="L1352" s="20">
        <v>0</v>
      </c>
      <c r="N1352" s="20">
        <v>283015</v>
      </c>
      <c r="P1352" s="20">
        <v>112298</v>
      </c>
      <c r="R1352" s="20">
        <v>0</v>
      </c>
      <c r="T1352" s="20">
        <v>51535</v>
      </c>
      <c r="V1352" s="29">
        <v>446848</v>
      </c>
      <c r="X1352" s="8" t="str">
        <f t="shared" si="21"/>
        <v>No</v>
      </c>
      <c r="Z1352" s="21"/>
      <c r="AC1352" s="28"/>
    </row>
    <row r="1353" spans="1:29">
      <c r="A1353" s="8" t="s">
        <v>634</v>
      </c>
      <c r="B1353" s="8" t="s">
        <v>635</v>
      </c>
      <c r="C1353" s="8" t="s">
        <v>160</v>
      </c>
      <c r="D1353" s="185">
        <v>1015</v>
      </c>
      <c r="E1353" s="188">
        <v>10015</v>
      </c>
      <c r="F1353" s="8" t="s">
        <v>83</v>
      </c>
      <c r="G1353" s="8" t="s">
        <v>5756</v>
      </c>
      <c r="H1353" s="6">
        <v>59397</v>
      </c>
      <c r="I1353" s="12">
        <v>8</v>
      </c>
      <c r="J1353" s="20">
        <v>881348</v>
      </c>
      <c r="L1353" s="20">
        <v>0</v>
      </c>
      <c r="N1353" s="20">
        <v>0</v>
      </c>
      <c r="P1353" s="20">
        <v>0</v>
      </c>
      <c r="R1353" s="20">
        <v>0</v>
      </c>
      <c r="T1353" s="20">
        <v>0</v>
      </c>
      <c r="V1353" s="29">
        <v>881348</v>
      </c>
      <c r="X1353" s="8" t="str">
        <f t="shared" si="21"/>
        <v>No</v>
      </c>
      <c r="Z1353" s="21"/>
      <c r="AC1353" s="28"/>
    </row>
    <row r="1354" spans="1:29">
      <c r="A1354" s="8" t="s">
        <v>3144</v>
      </c>
      <c r="B1354" s="8" t="s">
        <v>3145</v>
      </c>
      <c r="C1354" s="8" t="s">
        <v>50</v>
      </c>
      <c r="D1354" s="185" t="s">
        <v>3146</v>
      </c>
      <c r="E1354" s="188" t="s">
        <v>3147</v>
      </c>
      <c r="F1354" s="8" t="s">
        <v>83</v>
      </c>
      <c r="G1354" s="8" t="s">
        <v>147</v>
      </c>
      <c r="H1354" s="6">
        <v>0</v>
      </c>
      <c r="I1354" s="12">
        <v>8</v>
      </c>
      <c r="J1354" s="20">
        <v>0</v>
      </c>
      <c r="L1354" s="20">
        <v>0</v>
      </c>
      <c r="N1354" s="20">
        <v>158239</v>
      </c>
      <c r="P1354" s="20">
        <v>0</v>
      </c>
      <c r="R1354" s="20">
        <v>0</v>
      </c>
      <c r="T1354" s="20">
        <v>0</v>
      </c>
      <c r="V1354" s="29">
        <v>158239</v>
      </c>
      <c r="X1354" s="8" t="str">
        <f t="shared" si="21"/>
        <v>No</v>
      </c>
      <c r="Z1354" s="21"/>
      <c r="AC1354" s="28"/>
    </row>
    <row r="1355" spans="1:29">
      <c r="A1355" s="8" t="s">
        <v>5986</v>
      </c>
      <c r="B1355" s="8" t="s">
        <v>5554</v>
      </c>
      <c r="C1355" s="8" t="s">
        <v>132</v>
      </c>
      <c r="D1355" s="185" t="s">
        <v>5555</v>
      </c>
      <c r="E1355" s="188" t="s">
        <v>5556</v>
      </c>
      <c r="F1355" s="8" t="s">
        <v>157</v>
      </c>
      <c r="G1355" s="8" t="s">
        <v>147</v>
      </c>
      <c r="H1355" s="6">
        <v>0</v>
      </c>
      <c r="I1355" s="12">
        <v>8</v>
      </c>
      <c r="J1355" s="20">
        <v>77840</v>
      </c>
      <c r="L1355" s="20">
        <v>0</v>
      </c>
      <c r="N1355" s="20">
        <v>343608</v>
      </c>
      <c r="P1355" s="20">
        <v>0</v>
      </c>
      <c r="R1355" s="20">
        <v>0</v>
      </c>
      <c r="T1355" s="20">
        <v>0</v>
      </c>
      <c r="V1355" s="29">
        <v>421448</v>
      </c>
      <c r="X1355" s="8" t="str">
        <f t="shared" si="21"/>
        <v>No</v>
      </c>
      <c r="Z1355" s="21"/>
      <c r="AC1355" s="28"/>
    </row>
    <row r="1356" spans="1:29">
      <c r="A1356" s="8" t="s">
        <v>355</v>
      </c>
      <c r="B1356" s="8" t="s">
        <v>356</v>
      </c>
      <c r="C1356" s="8" t="s">
        <v>73</v>
      </c>
      <c r="D1356" s="185" t="s">
        <v>357</v>
      </c>
      <c r="E1356" s="188" t="s">
        <v>358</v>
      </c>
      <c r="F1356" s="8" t="s">
        <v>157</v>
      </c>
      <c r="G1356" s="8" t="s">
        <v>147</v>
      </c>
      <c r="H1356" s="6">
        <v>0</v>
      </c>
      <c r="I1356" s="12">
        <v>8</v>
      </c>
      <c r="J1356" s="20">
        <v>58399</v>
      </c>
      <c r="L1356" s="20">
        <v>0</v>
      </c>
      <c r="N1356" s="20">
        <v>548804</v>
      </c>
      <c r="P1356" s="20">
        <v>0</v>
      </c>
      <c r="R1356" s="20">
        <v>0</v>
      </c>
      <c r="T1356" s="20">
        <v>0</v>
      </c>
      <c r="V1356" s="29">
        <v>607203</v>
      </c>
      <c r="X1356" s="8" t="str">
        <f t="shared" si="21"/>
        <v>No</v>
      </c>
      <c r="Z1356" s="21"/>
      <c r="AC1356" s="28"/>
    </row>
    <row r="1357" spans="1:29">
      <c r="A1357" s="8" t="s">
        <v>3321</v>
      </c>
      <c r="B1357" s="8" t="s">
        <v>1920</v>
      </c>
      <c r="C1357" s="8" t="s">
        <v>555</v>
      </c>
      <c r="D1357" s="185" t="s">
        <v>3322</v>
      </c>
      <c r="E1357" s="188" t="s">
        <v>3323</v>
      </c>
      <c r="F1357" s="8" t="s">
        <v>83</v>
      </c>
      <c r="G1357" s="8" t="s">
        <v>147</v>
      </c>
      <c r="H1357" s="6">
        <v>0</v>
      </c>
      <c r="I1357" s="12">
        <v>8</v>
      </c>
      <c r="J1357" s="20">
        <v>0</v>
      </c>
      <c r="L1357" s="20">
        <v>0</v>
      </c>
      <c r="N1357" s="20">
        <v>153871</v>
      </c>
      <c r="P1357" s="20">
        <v>0</v>
      </c>
      <c r="R1357" s="20">
        <v>0</v>
      </c>
      <c r="T1357" s="20">
        <v>0</v>
      </c>
      <c r="V1357" s="29">
        <v>153871</v>
      </c>
      <c r="X1357" s="8" t="str">
        <f t="shared" si="21"/>
        <v>No</v>
      </c>
      <c r="Z1357" s="21"/>
      <c r="AC1357" s="28"/>
    </row>
    <row r="1358" spans="1:29">
      <c r="A1358" s="8" t="s">
        <v>5228</v>
      </c>
      <c r="B1358" s="8" t="s">
        <v>5229</v>
      </c>
      <c r="C1358" s="8" t="s">
        <v>168</v>
      </c>
      <c r="D1358" s="185" t="s">
        <v>5230</v>
      </c>
      <c r="E1358" s="188" t="s">
        <v>5231</v>
      </c>
      <c r="F1358" s="8" t="s">
        <v>88</v>
      </c>
      <c r="G1358" s="8" t="s">
        <v>147</v>
      </c>
      <c r="H1358" s="6">
        <v>0</v>
      </c>
      <c r="I1358" s="12">
        <v>8</v>
      </c>
      <c r="J1358" s="20">
        <v>0</v>
      </c>
      <c r="L1358" s="20">
        <v>0</v>
      </c>
      <c r="N1358" s="20">
        <v>546266</v>
      </c>
      <c r="P1358" s="20">
        <v>0</v>
      </c>
      <c r="R1358" s="20">
        <v>0</v>
      </c>
      <c r="T1358" s="20">
        <v>0</v>
      </c>
      <c r="V1358" s="29">
        <v>546266</v>
      </c>
      <c r="X1358" s="8" t="str">
        <f t="shared" si="21"/>
        <v>No</v>
      </c>
      <c r="Z1358" s="21"/>
      <c r="AC1358" s="28"/>
    </row>
    <row r="1359" spans="1:29">
      <c r="A1359" s="8" t="s">
        <v>3403</v>
      </c>
      <c r="B1359" s="8" t="s">
        <v>3404</v>
      </c>
      <c r="C1359" s="8" t="s">
        <v>141</v>
      </c>
      <c r="D1359" s="185">
        <v>3113</v>
      </c>
      <c r="E1359" s="188">
        <v>30989</v>
      </c>
      <c r="F1359" s="8" t="s">
        <v>125</v>
      </c>
      <c r="G1359" s="8" t="s">
        <v>5756</v>
      </c>
      <c r="H1359" s="6">
        <v>56611</v>
      </c>
      <c r="I1359" s="12">
        <v>8</v>
      </c>
      <c r="J1359" s="20">
        <v>872263</v>
      </c>
      <c r="L1359" s="20">
        <v>0</v>
      </c>
      <c r="N1359" s="20">
        <v>0</v>
      </c>
      <c r="P1359" s="20">
        <v>0</v>
      </c>
      <c r="R1359" s="20">
        <v>0</v>
      </c>
      <c r="T1359" s="20">
        <v>0</v>
      </c>
      <c r="V1359" s="29">
        <v>872263</v>
      </c>
      <c r="X1359" s="8" t="str">
        <f t="shared" si="21"/>
        <v>No</v>
      </c>
      <c r="Z1359" s="21"/>
      <c r="AC1359" s="28"/>
    </row>
    <row r="1360" spans="1:29">
      <c r="A1360" s="8" t="s">
        <v>367</v>
      </c>
      <c r="B1360" s="8" t="s">
        <v>368</v>
      </c>
      <c r="C1360" s="8" t="s">
        <v>73</v>
      </c>
      <c r="D1360" s="185" t="s">
        <v>369</v>
      </c>
      <c r="E1360" s="188" t="s">
        <v>370</v>
      </c>
      <c r="F1360" s="8" t="s">
        <v>83</v>
      </c>
      <c r="G1360" s="8" t="s">
        <v>147</v>
      </c>
      <c r="H1360" s="6">
        <v>0</v>
      </c>
      <c r="I1360" s="12">
        <v>8</v>
      </c>
      <c r="J1360" s="20">
        <v>44000</v>
      </c>
      <c r="L1360" s="20">
        <v>0</v>
      </c>
      <c r="N1360" s="20">
        <v>458028</v>
      </c>
      <c r="P1360" s="20">
        <v>0</v>
      </c>
      <c r="R1360" s="20">
        <v>0</v>
      </c>
      <c r="T1360" s="20">
        <v>0</v>
      </c>
      <c r="V1360" s="29">
        <v>502028</v>
      </c>
      <c r="X1360" s="8" t="str">
        <f t="shared" si="21"/>
        <v>No</v>
      </c>
      <c r="Z1360" s="21"/>
      <c r="AC1360" s="28"/>
    </row>
    <row r="1361" spans="1:29">
      <c r="A1361" s="8" t="s">
        <v>4409</v>
      </c>
      <c r="B1361" s="8" t="s">
        <v>4410</v>
      </c>
      <c r="C1361" s="8" t="s">
        <v>235</v>
      </c>
      <c r="D1361" s="185" t="s">
        <v>4411</v>
      </c>
      <c r="E1361" s="188" t="s">
        <v>4412</v>
      </c>
      <c r="F1361" s="8" t="s">
        <v>83</v>
      </c>
      <c r="G1361" s="8" t="s">
        <v>147</v>
      </c>
      <c r="H1361" s="6">
        <v>0</v>
      </c>
      <c r="I1361" s="12">
        <v>8</v>
      </c>
      <c r="J1361" s="20">
        <v>0</v>
      </c>
      <c r="L1361" s="20">
        <v>0</v>
      </c>
      <c r="N1361" s="20">
        <v>131177</v>
      </c>
      <c r="P1361" s="20">
        <v>11999</v>
      </c>
      <c r="R1361" s="20">
        <v>0</v>
      </c>
      <c r="T1361" s="20">
        <v>0</v>
      </c>
      <c r="V1361" s="29">
        <v>143176</v>
      </c>
      <c r="X1361" s="8" t="str">
        <f t="shared" si="21"/>
        <v>No</v>
      </c>
      <c r="Z1361" s="21"/>
      <c r="AC1361" s="28"/>
    </row>
    <row r="1362" spans="1:29">
      <c r="A1362" s="8" t="s">
        <v>964</v>
      </c>
      <c r="B1362" s="8" t="s">
        <v>4297</v>
      </c>
      <c r="C1362" s="8" t="s">
        <v>235</v>
      </c>
      <c r="D1362" s="185" t="s">
        <v>4298</v>
      </c>
      <c r="E1362" s="188" t="s">
        <v>4299</v>
      </c>
      <c r="F1362" s="8" t="s">
        <v>83</v>
      </c>
      <c r="G1362" s="8" t="s">
        <v>147</v>
      </c>
      <c r="H1362" s="6">
        <v>0</v>
      </c>
      <c r="I1362" s="12">
        <v>8</v>
      </c>
      <c r="J1362" s="20">
        <v>0</v>
      </c>
      <c r="L1362" s="20">
        <v>0</v>
      </c>
      <c r="N1362" s="20">
        <v>296374</v>
      </c>
      <c r="P1362" s="20">
        <v>140977</v>
      </c>
      <c r="R1362" s="20">
        <v>0</v>
      </c>
      <c r="T1362" s="20">
        <v>0</v>
      </c>
      <c r="V1362" s="29">
        <v>437351</v>
      </c>
      <c r="X1362" s="8" t="str">
        <f t="shared" si="21"/>
        <v>No</v>
      </c>
      <c r="Z1362" s="21"/>
      <c r="AC1362" s="28"/>
    </row>
    <row r="1363" spans="1:29">
      <c r="A1363" s="8" t="s">
        <v>3271</v>
      </c>
      <c r="B1363" s="8" t="s">
        <v>2322</v>
      </c>
      <c r="C1363" s="8" t="s">
        <v>555</v>
      </c>
      <c r="D1363" s="185" t="s">
        <v>3272</v>
      </c>
      <c r="E1363" s="188" t="s">
        <v>3273</v>
      </c>
      <c r="F1363" s="8" t="s">
        <v>83</v>
      </c>
      <c r="G1363" s="8" t="s">
        <v>147</v>
      </c>
      <c r="H1363" s="6">
        <v>0</v>
      </c>
      <c r="I1363" s="12">
        <v>8</v>
      </c>
      <c r="J1363" s="20">
        <v>0</v>
      </c>
      <c r="L1363" s="20">
        <v>0</v>
      </c>
      <c r="N1363" s="20">
        <v>161165</v>
      </c>
      <c r="P1363" s="20">
        <v>0</v>
      </c>
      <c r="R1363" s="20">
        <v>0</v>
      </c>
      <c r="T1363" s="20">
        <v>0</v>
      </c>
      <c r="V1363" s="29">
        <v>161165</v>
      </c>
      <c r="X1363" s="8" t="str">
        <f t="shared" si="21"/>
        <v>No</v>
      </c>
      <c r="Z1363" s="21"/>
      <c r="AC1363" s="28"/>
    </row>
    <row r="1364" spans="1:29">
      <c r="A1364" s="8" t="s">
        <v>6223</v>
      </c>
      <c r="B1364" s="8" t="s">
        <v>6224</v>
      </c>
      <c r="C1364" s="8" t="s">
        <v>91</v>
      </c>
      <c r="E1364" s="188">
        <v>90282</v>
      </c>
      <c r="F1364" s="8" t="s">
        <v>83</v>
      </c>
      <c r="G1364" s="8" t="s">
        <v>5756</v>
      </c>
      <c r="H1364" s="6">
        <v>12150996</v>
      </c>
      <c r="I1364" s="12">
        <v>8</v>
      </c>
      <c r="J1364" s="20">
        <v>0</v>
      </c>
      <c r="L1364" s="20">
        <v>0</v>
      </c>
      <c r="N1364" s="20">
        <v>0</v>
      </c>
      <c r="P1364" s="20">
        <v>0</v>
      </c>
      <c r="R1364" s="20">
        <v>0</v>
      </c>
      <c r="T1364" s="20">
        <v>0</v>
      </c>
      <c r="V1364" s="29">
        <v>0</v>
      </c>
      <c r="X1364" s="8" t="str">
        <f t="shared" si="21"/>
        <v>No</v>
      </c>
      <c r="Z1364" s="21"/>
      <c r="AC1364" s="28"/>
    </row>
    <row r="1365" spans="1:29">
      <c r="A1365" s="8" t="s">
        <v>1096</v>
      </c>
      <c r="B1365" s="8" t="s">
        <v>1097</v>
      </c>
      <c r="C1365" s="8" t="s">
        <v>466</v>
      </c>
      <c r="D1365" s="185">
        <v>5142</v>
      </c>
      <c r="E1365" s="188">
        <v>50142</v>
      </c>
      <c r="F1365" s="8" t="s">
        <v>88</v>
      </c>
      <c r="G1365" s="8" t="s">
        <v>5756</v>
      </c>
      <c r="H1365" s="6">
        <v>70889</v>
      </c>
      <c r="I1365" s="12">
        <v>8</v>
      </c>
      <c r="J1365" s="20">
        <v>536637</v>
      </c>
      <c r="L1365" s="20">
        <v>0</v>
      </c>
      <c r="N1365" s="20">
        <v>0</v>
      </c>
      <c r="P1365" s="20">
        <v>0</v>
      </c>
      <c r="R1365" s="20">
        <v>0</v>
      </c>
      <c r="T1365" s="20">
        <v>0</v>
      </c>
      <c r="V1365" s="29">
        <v>536637</v>
      </c>
      <c r="X1365" s="8" t="str">
        <f t="shared" si="21"/>
        <v>No</v>
      </c>
      <c r="Z1365" s="21"/>
      <c r="AC1365" s="28"/>
    </row>
    <row r="1366" spans="1:29">
      <c r="A1366" s="8" t="s">
        <v>6606</v>
      </c>
      <c r="B1366" s="8" t="s">
        <v>6070</v>
      </c>
      <c r="C1366" s="8" t="s">
        <v>141</v>
      </c>
      <c r="E1366" s="188">
        <v>30198</v>
      </c>
      <c r="F1366" s="8" t="s">
        <v>83</v>
      </c>
      <c r="G1366" s="8" t="s">
        <v>5756</v>
      </c>
      <c r="H1366" s="6">
        <v>1439666</v>
      </c>
      <c r="I1366" s="12">
        <v>8</v>
      </c>
      <c r="J1366" s="20">
        <v>0</v>
      </c>
      <c r="L1366" s="20">
        <v>0</v>
      </c>
      <c r="N1366" s="20">
        <v>0</v>
      </c>
      <c r="P1366" s="20">
        <v>0</v>
      </c>
      <c r="R1366" s="20">
        <v>0</v>
      </c>
      <c r="T1366" s="20">
        <v>0</v>
      </c>
      <c r="V1366" s="29">
        <v>0</v>
      </c>
      <c r="X1366" s="8" t="str">
        <f t="shared" si="21"/>
        <v>No</v>
      </c>
      <c r="Z1366" s="21"/>
      <c r="AC1366" s="28"/>
    </row>
    <row r="1367" spans="1:29">
      <c r="A1367" s="8" t="s">
        <v>4374</v>
      </c>
      <c r="B1367" s="8" t="s">
        <v>4375</v>
      </c>
      <c r="C1367" s="8" t="s">
        <v>235</v>
      </c>
      <c r="D1367" s="185" t="s">
        <v>4376</v>
      </c>
      <c r="E1367" s="188" t="s">
        <v>4377</v>
      </c>
      <c r="F1367" s="8" t="s">
        <v>83</v>
      </c>
      <c r="G1367" s="8" t="s">
        <v>147</v>
      </c>
      <c r="H1367" s="6">
        <v>0</v>
      </c>
      <c r="I1367" s="12">
        <v>8</v>
      </c>
      <c r="J1367" s="20">
        <v>0</v>
      </c>
      <c r="L1367" s="20">
        <v>0</v>
      </c>
      <c r="N1367" s="20">
        <v>289980</v>
      </c>
      <c r="P1367" s="20">
        <v>38407</v>
      </c>
      <c r="R1367" s="20">
        <v>0</v>
      </c>
      <c r="T1367" s="20">
        <v>0</v>
      </c>
      <c r="V1367" s="29">
        <v>328387</v>
      </c>
      <c r="X1367" s="8" t="str">
        <f t="shared" si="21"/>
        <v>No</v>
      </c>
      <c r="Z1367" s="21"/>
      <c r="AC1367" s="28">
        <v>2</v>
      </c>
    </row>
    <row r="1368" spans="1:29">
      <c r="A1368" s="8" t="s">
        <v>926</v>
      </c>
      <c r="B1368" s="8" t="s">
        <v>6082</v>
      </c>
      <c r="C1368" s="8" t="s">
        <v>129</v>
      </c>
      <c r="D1368" s="185" t="s">
        <v>927</v>
      </c>
      <c r="E1368" s="188" t="s">
        <v>928</v>
      </c>
      <c r="F1368" s="8" t="s">
        <v>83</v>
      </c>
      <c r="G1368" s="8" t="s">
        <v>147</v>
      </c>
      <c r="H1368" s="6">
        <v>0</v>
      </c>
      <c r="I1368" s="12">
        <v>8</v>
      </c>
      <c r="J1368" s="20">
        <v>0</v>
      </c>
      <c r="L1368" s="20">
        <v>0</v>
      </c>
      <c r="N1368" s="20">
        <v>252553</v>
      </c>
      <c r="P1368" s="20">
        <v>0</v>
      </c>
      <c r="R1368" s="20">
        <v>0</v>
      </c>
      <c r="T1368" s="20">
        <v>0</v>
      </c>
      <c r="V1368" s="29">
        <v>252553</v>
      </c>
      <c r="X1368" s="8" t="str">
        <f t="shared" si="21"/>
        <v>No</v>
      </c>
      <c r="Z1368" s="21"/>
      <c r="AC1368" s="28"/>
    </row>
    <row r="1369" spans="1:29">
      <c r="A1369" s="8" t="s">
        <v>4039</v>
      </c>
      <c r="B1369" s="8" t="s">
        <v>3973</v>
      </c>
      <c r="C1369" s="8" t="s">
        <v>112</v>
      </c>
      <c r="D1369" s="185" t="s">
        <v>4040</v>
      </c>
      <c r="E1369" s="188" t="s">
        <v>4041</v>
      </c>
      <c r="F1369" s="8" t="s">
        <v>157</v>
      </c>
      <c r="G1369" s="8" t="s">
        <v>147</v>
      </c>
      <c r="H1369" s="6">
        <v>0</v>
      </c>
      <c r="I1369" s="12">
        <v>8</v>
      </c>
      <c r="J1369" s="20">
        <v>150857</v>
      </c>
      <c r="L1369" s="20">
        <v>0</v>
      </c>
      <c r="N1369" s="20">
        <v>215639</v>
      </c>
      <c r="P1369" s="20">
        <v>83513</v>
      </c>
      <c r="R1369" s="20">
        <v>0</v>
      </c>
      <c r="T1369" s="20">
        <v>10959</v>
      </c>
      <c r="V1369" s="29">
        <v>460968</v>
      </c>
      <c r="X1369" s="8" t="str">
        <f t="shared" si="21"/>
        <v>No</v>
      </c>
      <c r="Z1369" s="21"/>
      <c r="AC1369" s="28"/>
    </row>
    <row r="1370" spans="1:29">
      <c r="A1370" s="8" t="s">
        <v>5497</v>
      </c>
      <c r="B1370" s="8" t="s">
        <v>4190</v>
      </c>
      <c r="C1370" s="8" t="s">
        <v>132</v>
      </c>
      <c r="D1370" s="185" t="s">
        <v>5498</v>
      </c>
      <c r="E1370" s="188" t="s">
        <v>5499</v>
      </c>
      <c r="F1370" s="8" t="s">
        <v>157</v>
      </c>
      <c r="G1370" s="8" t="s">
        <v>147</v>
      </c>
      <c r="H1370" s="6">
        <v>0</v>
      </c>
      <c r="I1370" s="12">
        <v>8</v>
      </c>
      <c r="J1370" s="20">
        <v>0</v>
      </c>
      <c r="L1370" s="20">
        <v>0</v>
      </c>
      <c r="N1370" s="20">
        <v>264578</v>
      </c>
      <c r="P1370" s="20">
        <v>55978</v>
      </c>
      <c r="R1370" s="20">
        <v>0</v>
      </c>
      <c r="T1370" s="20">
        <v>0</v>
      </c>
      <c r="V1370" s="29">
        <v>320556</v>
      </c>
      <c r="X1370" s="8" t="str">
        <f t="shared" si="21"/>
        <v>No</v>
      </c>
      <c r="Z1370" s="21"/>
      <c r="AC1370" s="28"/>
    </row>
    <row r="1371" spans="1:29">
      <c r="A1371" s="8" t="s">
        <v>2946</v>
      </c>
      <c r="B1371" s="8" t="s">
        <v>2947</v>
      </c>
      <c r="C1371" s="8" t="s">
        <v>124</v>
      </c>
      <c r="E1371" s="188" t="s">
        <v>2948</v>
      </c>
      <c r="F1371" s="8" t="s">
        <v>83</v>
      </c>
      <c r="G1371" s="8" t="s">
        <v>147</v>
      </c>
      <c r="H1371" s="6">
        <v>0</v>
      </c>
      <c r="I1371" s="12">
        <v>8</v>
      </c>
      <c r="J1371" s="20">
        <v>0</v>
      </c>
      <c r="L1371" s="20">
        <v>0</v>
      </c>
      <c r="N1371" s="20">
        <v>196482</v>
      </c>
      <c r="P1371" s="20">
        <v>0</v>
      </c>
      <c r="R1371" s="20">
        <v>0</v>
      </c>
      <c r="T1371" s="20">
        <v>0</v>
      </c>
      <c r="V1371" s="29">
        <v>196482</v>
      </c>
      <c r="X1371" s="8" t="str">
        <f t="shared" si="21"/>
        <v>No</v>
      </c>
      <c r="Z1371" s="21"/>
      <c r="AC1371" s="28"/>
    </row>
    <row r="1372" spans="1:29">
      <c r="A1372" s="8" t="s">
        <v>2726</v>
      </c>
      <c r="B1372" s="8" t="s">
        <v>2727</v>
      </c>
      <c r="C1372" s="8" t="s">
        <v>65</v>
      </c>
      <c r="E1372" s="188" t="s">
        <v>2728</v>
      </c>
      <c r="F1372" s="8" t="s">
        <v>157</v>
      </c>
      <c r="G1372" s="8" t="s">
        <v>147</v>
      </c>
      <c r="H1372" s="6">
        <v>0</v>
      </c>
      <c r="I1372" s="12">
        <v>8</v>
      </c>
      <c r="J1372" s="20">
        <v>0</v>
      </c>
      <c r="L1372" s="20">
        <v>0</v>
      </c>
      <c r="N1372" s="20">
        <v>229499</v>
      </c>
      <c r="P1372" s="20">
        <v>0</v>
      </c>
      <c r="R1372" s="20">
        <v>0</v>
      </c>
      <c r="T1372" s="20">
        <v>206854</v>
      </c>
      <c r="V1372" s="29">
        <v>436353</v>
      </c>
      <c r="X1372" s="8" t="str">
        <f t="shared" si="21"/>
        <v>No</v>
      </c>
      <c r="Z1372" s="21"/>
      <c r="AC1372" s="28"/>
    </row>
    <row r="1373" spans="1:29">
      <c r="A1373" s="8" t="s">
        <v>5077</v>
      </c>
      <c r="B1373" s="8" t="s">
        <v>5078</v>
      </c>
      <c r="C1373" s="8" t="s">
        <v>91</v>
      </c>
      <c r="D1373" s="185" t="s">
        <v>5079</v>
      </c>
      <c r="E1373" s="188" t="s">
        <v>5080</v>
      </c>
      <c r="F1373" s="8" t="s">
        <v>83</v>
      </c>
      <c r="G1373" s="8" t="s">
        <v>147</v>
      </c>
      <c r="H1373" s="6">
        <v>0</v>
      </c>
      <c r="I1373" s="12">
        <v>8</v>
      </c>
      <c r="J1373" s="20">
        <v>0</v>
      </c>
      <c r="L1373" s="20">
        <v>0</v>
      </c>
      <c r="N1373" s="20">
        <v>97491</v>
      </c>
      <c r="P1373" s="20">
        <v>0</v>
      </c>
      <c r="R1373" s="20">
        <v>0</v>
      </c>
      <c r="T1373" s="20">
        <v>0</v>
      </c>
      <c r="V1373" s="29">
        <v>97491</v>
      </c>
      <c r="X1373" s="8" t="str">
        <f t="shared" si="21"/>
        <v>No</v>
      </c>
      <c r="Z1373" s="21"/>
      <c r="AC1373" s="28"/>
    </row>
    <row r="1374" spans="1:29">
      <c r="A1374" s="8" t="s">
        <v>5390</v>
      </c>
      <c r="B1374" s="8" t="s">
        <v>5391</v>
      </c>
      <c r="C1374" s="8" t="s">
        <v>58</v>
      </c>
      <c r="D1374" s="185" t="s">
        <v>5392</v>
      </c>
      <c r="E1374" s="188" t="s">
        <v>5393</v>
      </c>
      <c r="F1374" s="8" t="s">
        <v>83</v>
      </c>
      <c r="G1374" s="8" t="s">
        <v>147</v>
      </c>
      <c r="H1374" s="6">
        <v>0</v>
      </c>
      <c r="I1374" s="12">
        <v>8</v>
      </c>
      <c r="J1374" s="20">
        <v>0</v>
      </c>
      <c r="L1374" s="20">
        <v>0</v>
      </c>
      <c r="N1374" s="20">
        <v>278232</v>
      </c>
      <c r="P1374" s="20">
        <v>0</v>
      </c>
      <c r="R1374" s="20">
        <v>0</v>
      </c>
      <c r="T1374" s="20">
        <v>0</v>
      </c>
      <c r="V1374" s="29">
        <v>278232</v>
      </c>
      <c r="X1374" s="8" t="str">
        <f t="shared" si="21"/>
        <v>No</v>
      </c>
      <c r="Z1374" s="21"/>
      <c r="AC1374" s="28"/>
    </row>
    <row r="1375" spans="1:29">
      <c r="A1375" s="8" t="s">
        <v>4274</v>
      </c>
      <c r="B1375" s="8" t="s">
        <v>4275</v>
      </c>
      <c r="C1375" s="8" t="s">
        <v>235</v>
      </c>
      <c r="D1375" s="185" t="s">
        <v>4276</v>
      </c>
      <c r="E1375" s="188" t="s">
        <v>4277</v>
      </c>
      <c r="F1375" s="8" t="s">
        <v>83</v>
      </c>
      <c r="G1375" s="8" t="s">
        <v>147</v>
      </c>
      <c r="H1375" s="6">
        <v>0</v>
      </c>
      <c r="I1375" s="12">
        <v>8</v>
      </c>
      <c r="J1375" s="20">
        <v>0</v>
      </c>
      <c r="L1375" s="20">
        <v>0</v>
      </c>
      <c r="N1375" s="20">
        <v>337202</v>
      </c>
      <c r="P1375" s="20">
        <v>10481</v>
      </c>
      <c r="R1375" s="20">
        <v>0</v>
      </c>
      <c r="T1375" s="20">
        <v>0</v>
      </c>
      <c r="V1375" s="29">
        <v>347683</v>
      </c>
      <c r="X1375" s="8" t="str">
        <f t="shared" si="21"/>
        <v>No</v>
      </c>
      <c r="Z1375" s="21"/>
      <c r="AC1375" s="28"/>
    </row>
    <row r="1376" spans="1:29">
      <c r="A1376" s="8" t="s">
        <v>4941</v>
      </c>
      <c r="B1376" s="8" t="s">
        <v>1927</v>
      </c>
      <c r="C1376" s="8" t="s">
        <v>91</v>
      </c>
      <c r="D1376" s="185" t="s">
        <v>4942</v>
      </c>
      <c r="E1376" s="188" t="s">
        <v>4943</v>
      </c>
      <c r="F1376" s="8" t="s">
        <v>88</v>
      </c>
      <c r="G1376" s="8" t="s">
        <v>147</v>
      </c>
      <c r="H1376" s="6">
        <v>0</v>
      </c>
      <c r="I1376" s="12">
        <v>8</v>
      </c>
      <c r="J1376" s="20">
        <v>0</v>
      </c>
      <c r="L1376" s="20">
        <v>0</v>
      </c>
      <c r="N1376" s="20">
        <v>452825</v>
      </c>
      <c r="P1376" s="20">
        <v>0</v>
      </c>
      <c r="R1376" s="20">
        <v>0</v>
      </c>
      <c r="T1376" s="20">
        <v>0</v>
      </c>
      <c r="V1376" s="29">
        <v>452825</v>
      </c>
      <c r="X1376" s="8" t="str">
        <f t="shared" si="21"/>
        <v>No</v>
      </c>
      <c r="Z1376" s="21"/>
      <c r="AC1376" s="28"/>
    </row>
    <row r="1377" spans="1:29">
      <c r="A1377" s="8" t="s">
        <v>1631</v>
      </c>
      <c r="B1377" s="8" t="s">
        <v>1632</v>
      </c>
      <c r="C1377" s="8" t="s">
        <v>178</v>
      </c>
      <c r="D1377" s="185" t="s">
        <v>1633</v>
      </c>
      <c r="E1377" s="188" t="s">
        <v>1634</v>
      </c>
      <c r="F1377" s="8" t="s">
        <v>83</v>
      </c>
      <c r="G1377" s="8" t="s">
        <v>147</v>
      </c>
      <c r="H1377" s="6">
        <v>0</v>
      </c>
      <c r="I1377" s="12">
        <v>8</v>
      </c>
      <c r="J1377" s="20">
        <v>55366</v>
      </c>
      <c r="L1377" s="20">
        <v>0</v>
      </c>
      <c r="N1377" s="20">
        <v>92894</v>
      </c>
      <c r="P1377" s="20">
        <v>0</v>
      </c>
      <c r="R1377" s="20">
        <v>0</v>
      </c>
      <c r="T1377" s="20">
        <v>0</v>
      </c>
      <c r="V1377" s="29">
        <v>148260</v>
      </c>
      <c r="X1377" s="8" t="str">
        <f t="shared" si="21"/>
        <v>No</v>
      </c>
      <c r="Z1377" s="21"/>
      <c r="AC1377" s="28"/>
    </row>
    <row r="1378" spans="1:29">
      <c r="A1378" s="8" t="s">
        <v>284</v>
      </c>
      <c r="B1378" s="8" t="s">
        <v>285</v>
      </c>
      <c r="C1378" s="8" t="s">
        <v>141</v>
      </c>
      <c r="D1378" s="185">
        <v>3058</v>
      </c>
      <c r="E1378" s="188">
        <v>30058</v>
      </c>
      <c r="F1378" s="8" t="s">
        <v>83</v>
      </c>
      <c r="G1378" s="8" t="s">
        <v>84</v>
      </c>
      <c r="H1378" s="6">
        <v>4586770</v>
      </c>
      <c r="I1378" s="12">
        <v>8</v>
      </c>
      <c r="J1378" s="20">
        <v>0</v>
      </c>
      <c r="L1378" s="20">
        <v>0</v>
      </c>
      <c r="N1378" s="20">
        <v>0</v>
      </c>
      <c r="P1378" s="20">
        <v>0</v>
      </c>
      <c r="R1378" s="20">
        <v>0</v>
      </c>
      <c r="T1378" s="20">
        <v>0</v>
      </c>
      <c r="V1378" s="29">
        <v>0</v>
      </c>
      <c r="X1378" s="8" t="str">
        <f t="shared" si="21"/>
        <v>No</v>
      </c>
      <c r="Z1378" s="21"/>
      <c r="AC1378" s="28"/>
    </row>
    <row r="1379" spans="1:29">
      <c r="A1379" s="8" t="s">
        <v>5413</v>
      </c>
      <c r="B1379" s="8" t="s">
        <v>5414</v>
      </c>
      <c r="C1379" s="8" t="s">
        <v>58</v>
      </c>
      <c r="D1379" s="185" t="s">
        <v>5415</v>
      </c>
      <c r="E1379" s="188" t="s">
        <v>5416</v>
      </c>
      <c r="F1379" s="8" t="s">
        <v>83</v>
      </c>
      <c r="G1379" s="8" t="s">
        <v>147</v>
      </c>
      <c r="H1379" s="6">
        <v>0</v>
      </c>
      <c r="I1379" s="12">
        <v>8</v>
      </c>
      <c r="J1379" s="20">
        <v>0</v>
      </c>
      <c r="L1379" s="20">
        <v>0</v>
      </c>
      <c r="N1379" s="20">
        <v>935340</v>
      </c>
      <c r="P1379" s="20">
        <v>0</v>
      </c>
      <c r="R1379" s="20">
        <v>0</v>
      </c>
      <c r="T1379" s="20">
        <v>0</v>
      </c>
      <c r="V1379" s="29">
        <v>935340</v>
      </c>
      <c r="X1379" s="8" t="str">
        <f t="shared" si="21"/>
        <v>No</v>
      </c>
      <c r="Z1379" s="21"/>
      <c r="AC1379" s="28"/>
    </row>
    <row r="1380" spans="1:29">
      <c r="A1380" s="8" t="s">
        <v>172</v>
      </c>
      <c r="B1380" s="8" t="s">
        <v>173</v>
      </c>
      <c r="C1380" s="8" t="s">
        <v>120</v>
      </c>
      <c r="D1380" s="185">
        <v>6081</v>
      </c>
      <c r="E1380" s="188">
        <v>60081</v>
      </c>
      <c r="F1380" s="8" t="s">
        <v>83</v>
      </c>
      <c r="G1380" s="8" t="s">
        <v>5756</v>
      </c>
      <c r="H1380" s="6">
        <v>98884</v>
      </c>
      <c r="I1380" s="12">
        <v>8</v>
      </c>
      <c r="J1380" s="20">
        <v>1353274</v>
      </c>
      <c r="L1380" s="20">
        <v>0</v>
      </c>
      <c r="N1380" s="20">
        <v>29679</v>
      </c>
      <c r="P1380" s="20">
        <v>0</v>
      </c>
      <c r="R1380" s="20">
        <v>0</v>
      </c>
      <c r="T1380" s="20">
        <v>0</v>
      </c>
      <c r="V1380" s="29">
        <v>1382953</v>
      </c>
      <c r="X1380" s="8" t="str">
        <f t="shared" si="21"/>
        <v>No</v>
      </c>
      <c r="Z1380" s="21"/>
      <c r="AC1380" s="28"/>
    </row>
    <row r="1381" spans="1:29">
      <c r="A1381" s="8" t="s">
        <v>5206</v>
      </c>
      <c r="B1381" s="8" t="s">
        <v>5207</v>
      </c>
      <c r="C1381" s="8" t="s">
        <v>168</v>
      </c>
      <c r="D1381" s="185" t="s">
        <v>5208</v>
      </c>
      <c r="E1381" s="188" t="s">
        <v>5209</v>
      </c>
      <c r="F1381" s="8" t="s">
        <v>83</v>
      </c>
      <c r="G1381" s="8" t="s">
        <v>147</v>
      </c>
      <c r="H1381" s="6">
        <v>0</v>
      </c>
      <c r="I1381" s="12">
        <v>8</v>
      </c>
      <c r="J1381" s="20">
        <v>3320</v>
      </c>
      <c r="L1381" s="20">
        <v>0</v>
      </c>
      <c r="N1381" s="20">
        <v>162302</v>
      </c>
      <c r="P1381" s="20">
        <v>100290</v>
      </c>
      <c r="R1381" s="20">
        <v>0</v>
      </c>
      <c r="T1381" s="20">
        <v>59703</v>
      </c>
      <c r="V1381" s="29">
        <v>325615</v>
      </c>
      <c r="X1381" s="8" t="str">
        <f t="shared" si="21"/>
        <v>No</v>
      </c>
      <c r="Z1381" s="21"/>
      <c r="AC1381" s="28"/>
    </row>
    <row r="1382" spans="1:29">
      <c r="A1382" s="8" t="s">
        <v>6610</v>
      </c>
      <c r="B1382" s="8" t="s">
        <v>5116</v>
      </c>
      <c r="C1382" s="8" t="s">
        <v>120</v>
      </c>
      <c r="D1382" s="185" t="s">
        <v>5117</v>
      </c>
      <c r="E1382" s="188">
        <v>60260</v>
      </c>
      <c r="F1382" s="8" t="s">
        <v>157</v>
      </c>
      <c r="G1382" s="8" t="s">
        <v>5756</v>
      </c>
      <c r="H1382" s="6">
        <v>5121892</v>
      </c>
      <c r="I1382" s="12">
        <v>8</v>
      </c>
      <c r="J1382" s="20">
        <v>15003</v>
      </c>
      <c r="L1382" s="20">
        <v>0</v>
      </c>
      <c r="N1382" s="20">
        <v>250672</v>
      </c>
      <c r="P1382" s="20">
        <v>136762</v>
      </c>
      <c r="R1382" s="20">
        <v>0</v>
      </c>
      <c r="T1382" s="20">
        <v>0</v>
      </c>
      <c r="V1382" s="29">
        <v>402437</v>
      </c>
      <c r="X1382" s="8" t="str">
        <f t="shared" si="21"/>
        <v>No</v>
      </c>
      <c r="Z1382" s="21"/>
      <c r="AC1382" s="28"/>
    </row>
    <row r="1383" spans="1:29">
      <c r="A1383" s="8" t="s">
        <v>5220</v>
      </c>
      <c r="B1383" s="8" t="s">
        <v>5221</v>
      </c>
      <c r="C1383" s="8" t="s">
        <v>168</v>
      </c>
      <c r="D1383" s="185" t="s">
        <v>5222</v>
      </c>
      <c r="E1383" s="188" t="s">
        <v>5223</v>
      </c>
      <c r="F1383" s="8" t="s">
        <v>83</v>
      </c>
      <c r="G1383" s="8" t="s">
        <v>147</v>
      </c>
      <c r="H1383" s="6">
        <v>0</v>
      </c>
      <c r="I1383" s="12">
        <v>8</v>
      </c>
      <c r="J1383" s="20">
        <v>0</v>
      </c>
      <c r="L1383" s="20">
        <v>17267</v>
      </c>
      <c r="N1383" s="20">
        <v>278364</v>
      </c>
      <c r="P1383" s="20">
        <v>228497</v>
      </c>
      <c r="R1383" s="20">
        <v>0</v>
      </c>
      <c r="T1383" s="20">
        <v>0</v>
      </c>
      <c r="V1383" s="29">
        <v>524128</v>
      </c>
      <c r="X1383" s="8" t="str">
        <f t="shared" si="21"/>
        <v>No</v>
      </c>
      <c r="Z1383" s="21"/>
      <c r="AC1383" s="28"/>
    </row>
    <row r="1384" spans="1:29">
      <c r="A1384" s="8" t="s">
        <v>2053</v>
      </c>
      <c r="B1384" s="8" t="s">
        <v>2054</v>
      </c>
      <c r="C1384" s="8" t="s">
        <v>69</v>
      </c>
      <c r="D1384" s="185" t="s">
        <v>2055</v>
      </c>
      <c r="E1384" s="188" t="s">
        <v>2056</v>
      </c>
      <c r="F1384" s="8" t="s">
        <v>157</v>
      </c>
      <c r="G1384" s="8" t="s">
        <v>147</v>
      </c>
      <c r="H1384" s="6">
        <v>0</v>
      </c>
      <c r="I1384" s="12">
        <v>8</v>
      </c>
      <c r="J1384" s="20">
        <v>0</v>
      </c>
      <c r="L1384" s="20">
        <v>0</v>
      </c>
      <c r="N1384" s="20">
        <v>110435</v>
      </c>
      <c r="P1384" s="20">
        <v>0</v>
      </c>
      <c r="R1384" s="20">
        <v>0</v>
      </c>
      <c r="T1384" s="20">
        <v>849</v>
      </c>
      <c r="V1384" s="29">
        <v>111284</v>
      </c>
      <c r="X1384" s="8" t="str">
        <f t="shared" si="21"/>
        <v>No</v>
      </c>
      <c r="Z1384" s="21"/>
      <c r="AC1384" s="28"/>
    </row>
    <row r="1385" spans="1:29">
      <c r="A1385" s="8" t="s">
        <v>6218</v>
      </c>
      <c r="B1385" s="8" t="s">
        <v>6170</v>
      </c>
      <c r="C1385" s="8" t="s">
        <v>91</v>
      </c>
      <c r="E1385" s="188">
        <v>90277</v>
      </c>
      <c r="F1385" s="8" t="s">
        <v>83</v>
      </c>
      <c r="G1385" s="8" t="s">
        <v>5756</v>
      </c>
      <c r="H1385" s="6">
        <v>12150996</v>
      </c>
      <c r="I1385" s="12">
        <v>8</v>
      </c>
      <c r="J1385" s="20">
        <v>0</v>
      </c>
      <c r="L1385" s="20">
        <v>0</v>
      </c>
      <c r="N1385" s="20">
        <v>0</v>
      </c>
      <c r="P1385" s="20">
        <v>0</v>
      </c>
      <c r="R1385" s="20">
        <v>0</v>
      </c>
      <c r="T1385" s="20">
        <v>0</v>
      </c>
      <c r="V1385" s="29">
        <v>0</v>
      </c>
      <c r="X1385" s="8" t="str">
        <f t="shared" si="21"/>
        <v>No</v>
      </c>
      <c r="Z1385" s="21"/>
      <c r="AC1385" s="28"/>
    </row>
    <row r="1386" spans="1:29">
      <c r="A1386" s="8" t="s">
        <v>3911</v>
      </c>
      <c r="B1386" s="8" t="s">
        <v>3912</v>
      </c>
      <c r="C1386" s="8" t="s">
        <v>278</v>
      </c>
      <c r="D1386" s="185" t="s">
        <v>3913</v>
      </c>
      <c r="E1386" s="188" t="s">
        <v>3914</v>
      </c>
      <c r="F1386" s="8" t="s">
        <v>157</v>
      </c>
      <c r="G1386" s="8" t="s">
        <v>147</v>
      </c>
      <c r="H1386" s="6">
        <v>0</v>
      </c>
      <c r="I1386" s="12">
        <v>8</v>
      </c>
      <c r="J1386" s="20">
        <v>0</v>
      </c>
      <c r="L1386" s="20">
        <v>0</v>
      </c>
      <c r="N1386" s="20">
        <v>108716</v>
      </c>
      <c r="P1386" s="20">
        <v>0</v>
      </c>
      <c r="R1386" s="20">
        <v>0</v>
      </c>
      <c r="T1386" s="20">
        <v>0</v>
      </c>
      <c r="V1386" s="29">
        <v>108716</v>
      </c>
      <c r="X1386" s="8" t="str">
        <f t="shared" si="21"/>
        <v>No</v>
      </c>
      <c r="Z1386" s="21"/>
      <c r="AC1386" s="28"/>
    </row>
    <row r="1387" spans="1:29">
      <c r="A1387" s="8" t="s">
        <v>3278</v>
      </c>
      <c r="B1387" s="8" t="s">
        <v>3279</v>
      </c>
      <c r="C1387" s="8" t="s">
        <v>555</v>
      </c>
      <c r="D1387" s="185" t="s">
        <v>3280</v>
      </c>
      <c r="E1387" s="188" t="s">
        <v>3281</v>
      </c>
      <c r="F1387" s="8" t="s">
        <v>83</v>
      </c>
      <c r="G1387" s="8" t="s">
        <v>147</v>
      </c>
      <c r="H1387" s="6">
        <v>0</v>
      </c>
      <c r="I1387" s="12">
        <v>8</v>
      </c>
      <c r="J1387" s="20">
        <v>0</v>
      </c>
      <c r="L1387" s="20">
        <v>0</v>
      </c>
      <c r="N1387" s="20">
        <v>55578</v>
      </c>
      <c r="P1387" s="20">
        <v>213559</v>
      </c>
      <c r="R1387" s="20">
        <v>0</v>
      </c>
      <c r="T1387" s="20">
        <v>0</v>
      </c>
      <c r="V1387" s="29">
        <v>269137</v>
      </c>
      <c r="X1387" s="8" t="str">
        <f t="shared" si="21"/>
        <v>No</v>
      </c>
      <c r="Z1387" s="21"/>
      <c r="AC1387" s="28"/>
    </row>
    <row r="1388" spans="1:29">
      <c r="A1388" s="8" t="s">
        <v>507</v>
      </c>
      <c r="B1388" s="8" t="s">
        <v>508</v>
      </c>
      <c r="C1388" s="8" t="s">
        <v>58</v>
      </c>
      <c r="D1388" s="185">
        <v>5133</v>
      </c>
      <c r="E1388" s="188">
        <v>50133</v>
      </c>
      <c r="F1388" s="8" t="s">
        <v>83</v>
      </c>
      <c r="G1388" s="8" t="s">
        <v>5756</v>
      </c>
      <c r="H1388" s="6">
        <v>102852</v>
      </c>
      <c r="I1388" s="12">
        <v>8</v>
      </c>
      <c r="J1388" s="20">
        <v>197630</v>
      </c>
      <c r="L1388" s="20">
        <v>0</v>
      </c>
      <c r="N1388" s="20">
        <v>0</v>
      </c>
      <c r="P1388" s="20">
        <v>0</v>
      </c>
      <c r="R1388" s="20">
        <v>0</v>
      </c>
      <c r="T1388" s="20">
        <v>0</v>
      </c>
      <c r="V1388" s="29">
        <v>197630</v>
      </c>
      <c r="X1388" s="8" t="str">
        <f t="shared" si="21"/>
        <v>No</v>
      </c>
      <c r="Z1388" s="21"/>
      <c r="AC1388" s="28"/>
    </row>
    <row r="1389" spans="1:29">
      <c r="A1389" s="8" t="s">
        <v>2566</v>
      </c>
      <c r="B1389" s="8" t="s">
        <v>2567</v>
      </c>
      <c r="C1389" s="8" t="s">
        <v>466</v>
      </c>
      <c r="D1389" s="185" t="s">
        <v>2568</v>
      </c>
      <c r="E1389" s="188" t="s">
        <v>2569</v>
      </c>
      <c r="F1389" s="8" t="s">
        <v>83</v>
      </c>
      <c r="G1389" s="8" t="s">
        <v>147</v>
      </c>
      <c r="H1389" s="6">
        <v>0</v>
      </c>
      <c r="I1389" s="12">
        <v>8</v>
      </c>
      <c r="J1389" s="20">
        <v>50658</v>
      </c>
      <c r="L1389" s="20">
        <v>0</v>
      </c>
      <c r="N1389" s="20">
        <v>580194</v>
      </c>
      <c r="P1389" s="20">
        <v>0</v>
      </c>
      <c r="R1389" s="20">
        <v>0</v>
      </c>
      <c r="T1389" s="20">
        <v>0</v>
      </c>
      <c r="V1389" s="29">
        <v>630852</v>
      </c>
      <c r="X1389" s="8" t="str">
        <f t="shared" si="21"/>
        <v>No</v>
      </c>
      <c r="Z1389" s="21"/>
      <c r="AC1389" s="28"/>
    </row>
    <row r="1390" spans="1:29">
      <c r="A1390" s="8" t="s">
        <v>5253</v>
      </c>
      <c r="B1390" s="8" t="s">
        <v>5254</v>
      </c>
      <c r="C1390" s="8" t="s">
        <v>168</v>
      </c>
      <c r="D1390" s="185" t="s">
        <v>5255</v>
      </c>
      <c r="E1390" s="188" t="s">
        <v>5256</v>
      </c>
      <c r="F1390" s="8" t="s">
        <v>83</v>
      </c>
      <c r="G1390" s="8" t="s">
        <v>147</v>
      </c>
      <c r="H1390" s="6">
        <v>0</v>
      </c>
      <c r="I1390" s="12">
        <v>8</v>
      </c>
      <c r="J1390" s="20">
        <v>0</v>
      </c>
      <c r="L1390" s="20">
        <v>0</v>
      </c>
      <c r="N1390" s="20">
        <v>140204</v>
      </c>
      <c r="P1390" s="20">
        <v>39454</v>
      </c>
      <c r="R1390" s="20">
        <v>0</v>
      </c>
      <c r="T1390" s="20">
        <v>133950</v>
      </c>
      <c r="V1390" s="29">
        <v>313608</v>
      </c>
      <c r="X1390" s="8" t="str">
        <f t="shared" si="21"/>
        <v>No</v>
      </c>
      <c r="Z1390" s="21"/>
      <c r="AC1390" s="28"/>
    </row>
    <row r="1391" spans="1:29">
      <c r="A1391" s="8" t="s">
        <v>5947</v>
      </c>
      <c r="B1391" s="8" t="s">
        <v>97</v>
      </c>
      <c r="C1391" s="8" t="s">
        <v>42</v>
      </c>
      <c r="E1391" s="188">
        <v>22930</v>
      </c>
      <c r="F1391" s="8" t="s">
        <v>157</v>
      </c>
      <c r="G1391" s="8" t="s">
        <v>84</v>
      </c>
      <c r="H1391" s="6">
        <v>18351295</v>
      </c>
      <c r="I1391" s="12">
        <v>8</v>
      </c>
      <c r="J1391" s="20">
        <v>0</v>
      </c>
      <c r="L1391" s="20">
        <v>0</v>
      </c>
      <c r="N1391" s="20">
        <v>0</v>
      </c>
      <c r="P1391" s="20">
        <v>0</v>
      </c>
      <c r="R1391" s="20">
        <v>0</v>
      </c>
      <c r="T1391" s="20">
        <v>0</v>
      </c>
      <c r="V1391" s="29">
        <v>0</v>
      </c>
      <c r="X1391" s="8" t="str">
        <f t="shared" si="21"/>
        <v>No</v>
      </c>
      <c r="Z1391" s="21"/>
      <c r="AC1391" s="28"/>
    </row>
    <row r="1392" spans="1:29">
      <c r="A1392" s="8" t="s">
        <v>1231</v>
      </c>
      <c r="B1392" s="8" t="s">
        <v>485</v>
      </c>
      <c r="C1392" s="8" t="s">
        <v>42</v>
      </c>
      <c r="D1392" s="185">
        <v>2183</v>
      </c>
      <c r="E1392" s="188">
        <v>20183</v>
      </c>
      <c r="F1392" s="8" t="s">
        <v>83</v>
      </c>
      <c r="G1392" s="8" t="s">
        <v>5756</v>
      </c>
      <c r="H1392" s="6">
        <v>423566</v>
      </c>
      <c r="I1392" s="12">
        <v>8</v>
      </c>
      <c r="J1392" s="20">
        <v>180000</v>
      </c>
      <c r="L1392" s="20">
        <v>0</v>
      </c>
      <c r="N1392" s="20">
        <v>0</v>
      </c>
      <c r="P1392" s="20">
        <v>0</v>
      </c>
      <c r="R1392" s="20">
        <v>0</v>
      </c>
      <c r="T1392" s="20">
        <v>0</v>
      </c>
      <c r="V1392" s="29">
        <v>180000</v>
      </c>
      <c r="X1392" s="8" t="str">
        <f t="shared" si="21"/>
        <v>No</v>
      </c>
      <c r="Z1392" s="21"/>
      <c r="AC1392" s="28"/>
    </row>
    <row r="1393" spans="1:29">
      <c r="A1393" s="8" t="s">
        <v>3881</v>
      </c>
      <c r="B1393" s="8" t="s">
        <v>3882</v>
      </c>
      <c r="C1393" s="8" t="s">
        <v>278</v>
      </c>
      <c r="D1393" s="185" t="s">
        <v>3883</v>
      </c>
      <c r="E1393" s="188" t="s">
        <v>3884</v>
      </c>
      <c r="F1393" s="8" t="s">
        <v>157</v>
      </c>
      <c r="G1393" s="8" t="s">
        <v>147</v>
      </c>
      <c r="H1393" s="6">
        <v>0</v>
      </c>
      <c r="I1393" s="12">
        <v>8</v>
      </c>
      <c r="J1393" s="20">
        <v>0</v>
      </c>
      <c r="L1393" s="20">
        <v>0</v>
      </c>
      <c r="N1393" s="20">
        <v>183666</v>
      </c>
      <c r="P1393" s="20">
        <v>0</v>
      </c>
      <c r="R1393" s="20">
        <v>0</v>
      </c>
      <c r="T1393" s="20">
        <v>0</v>
      </c>
      <c r="V1393" s="29">
        <v>183666</v>
      </c>
      <c r="X1393" s="8" t="str">
        <f t="shared" si="21"/>
        <v>No</v>
      </c>
      <c r="Z1393" s="21"/>
      <c r="AC1393" s="28"/>
    </row>
    <row r="1394" spans="1:29">
      <c r="A1394" s="8" t="s">
        <v>5514</v>
      </c>
      <c r="B1394" s="8" t="s">
        <v>477</v>
      </c>
      <c r="C1394" s="8" t="s">
        <v>132</v>
      </c>
      <c r="D1394" s="185" t="s">
        <v>5515</v>
      </c>
      <c r="E1394" s="188" t="s">
        <v>5516</v>
      </c>
      <c r="F1394" s="8" t="s">
        <v>83</v>
      </c>
      <c r="G1394" s="8" t="s">
        <v>147</v>
      </c>
      <c r="H1394" s="6">
        <v>0</v>
      </c>
      <c r="I1394" s="12">
        <v>8</v>
      </c>
      <c r="J1394" s="20">
        <v>0</v>
      </c>
      <c r="L1394" s="20">
        <v>0</v>
      </c>
      <c r="N1394" s="20">
        <v>52456</v>
      </c>
      <c r="P1394" s="20">
        <v>0</v>
      </c>
      <c r="R1394" s="20">
        <v>0</v>
      </c>
      <c r="T1394" s="20">
        <v>0</v>
      </c>
      <c r="V1394" s="29">
        <v>52456</v>
      </c>
      <c r="X1394" s="8" t="str">
        <f t="shared" si="21"/>
        <v>No</v>
      </c>
      <c r="Z1394" s="21"/>
      <c r="AC1394" s="28"/>
    </row>
    <row r="1395" spans="1:29">
      <c r="A1395" s="8" t="s">
        <v>5352</v>
      </c>
      <c r="B1395" s="8" t="s">
        <v>1089</v>
      </c>
      <c r="C1395" s="8" t="s">
        <v>58</v>
      </c>
      <c r="D1395" s="185" t="s">
        <v>5353</v>
      </c>
      <c r="E1395" s="188" t="s">
        <v>5354</v>
      </c>
      <c r="F1395" s="8" t="s">
        <v>83</v>
      </c>
      <c r="G1395" s="8" t="s">
        <v>147</v>
      </c>
      <c r="H1395" s="6">
        <v>0</v>
      </c>
      <c r="I1395" s="12">
        <v>8</v>
      </c>
      <c r="J1395" s="20">
        <v>0</v>
      </c>
      <c r="L1395" s="20">
        <v>0</v>
      </c>
      <c r="N1395" s="20">
        <v>295785</v>
      </c>
      <c r="P1395" s="20">
        <v>0</v>
      </c>
      <c r="R1395" s="20">
        <v>0</v>
      </c>
      <c r="T1395" s="20">
        <v>0</v>
      </c>
      <c r="V1395" s="29">
        <v>295785</v>
      </c>
      <c r="X1395" s="8" t="str">
        <f t="shared" si="21"/>
        <v>No</v>
      </c>
      <c r="Z1395" s="21"/>
      <c r="AC1395" s="28"/>
    </row>
    <row r="1396" spans="1:29">
      <c r="A1396" s="8" t="s">
        <v>2859</v>
      </c>
      <c r="B1396" s="8" t="s">
        <v>2860</v>
      </c>
      <c r="C1396" s="8" t="s">
        <v>124</v>
      </c>
      <c r="D1396" s="185" t="s">
        <v>2861</v>
      </c>
      <c r="E1396" s="188" t="s">
        <v>2862</v>
      </c>
      <c r="F1396" s="8" t="s">
        <v>1320</v>
      </c>
      <c r="G1396" s="8" t="s">
        <v>147</v>
      </c>
      <c r="H1396" s="6">
        <v>0</v>
      </c>
      <c r="I1396" s="12">
        <v>8</v>
      </c>
      <c r="J1396" s="20">
        <v>0</v>
      </c>
      <c r="L1396" s="20">
        <v>0</v>
      </c>
      <c r="N1396" s="20">
        <v>214348</v>
      </c>
      <c r="P1396" s="20">
        <v>0</v>
      </c>
      <c r="R1396" s="20">
        <v>0</v>
      </c>
      <c r="T1396" s="20">
        <v>39000</v>
      </c>
      <c r="V1396" s="29">
        <v>253348</v>
      </c>
      <c r="X1396" s="8" t="str">
        <f t="shared" si="21"/>
        <v>No</v>
      </c>
      <c r="Z1396" s="21"/>
      <c r="AC1396" s="28"/>
    </row>
    <row r="1397" spans="1:29">
      <c r="A1397" s="8" t="s">
        <v>4901</v>
      </c>
      <c r="B1397" s="8" t="s">
        <v>4902</v>
      </c>
      <c r="C1397" s="8" t="s">
        <v>87</v>
      </c>
      <c r="D1397" s="185" t="s">
        <v>4903</v>
      </c>
      <c r="E1397" s="188" t="s">
        <v>4904</v>
      </c>
      <c r="F1397" s="8" t="s">
        <v>157</v>
      </c>
      <c r="G1397" s="8" t="s">
        <v>147</v>
      </c>
      <c r="H1397" s="6">
        <v>0</v>
      </c>
      <c r="I1397" s="12">
        <v>8</v>
      </c>
      <c r="J1397" s="20">
        <v>0</v>
      </c>
      <c r="L1397" s="20">
        <v>0</v>
      </c>
      <c r="N1397" s="20">
        <v>0</v>
      </c>
      <c r="P1397" s="20">
        <v>0</v>
      </c>
      <c r="R1397" s="20">
        <v>0</v>
      </c>
      <c r="T1397" s="20">
        <v>103429</v>
      </c>
      <c r="V1397" s="29">
        <v>103429</v>
      </c>
      <c r="X1397" s="8" t="str">
        <f t="shared" si="21"/>
        <v>No</v>
      </c>
      <c r="Z1397" s="21"/>
      <c r="AC1397" s="28"/>
    </row>
    <row r="1398" spans="1:29">
      <c r="A1398" s="8" t="s">
        <v>6608</v>
      </c>
      <c r="B1398" s="8" t="s">
        <v>4048</v>
      </c>
      <c r="C1398" s="8" t="s">
        <v>112</v>
      </c>
      <c r="E1398" s="188" t="s">
        <v>6609</v>
      </c>
      <c r="F1398" s="8" t="s">
        <v>157</v>
      </c>
      <c r="G1398" s="8" t="s">
        <v>147</v>
      </c>
      <c r="H1398" s="6">
        <v>0</v>
      </c>
      <c r="I1398" s="12">
        <v>8</v>
      </c>
      <c r="J1398" s="20">
        <v>116943</v>
      </c>
      <c r="L1398" s="20">
        <v>0</v>
      </c>
      <c r="N1398" s="20">
        <v>172843</v>
      </c>
      <c r="P1398" s="20">
        <v>0</v>
      </c>
      <c r="R1398" s="20">
        <v>0</v>
      </c>
      <c r="T1398" s="20">
        <v>483</v>
      </c>
      <c r="V1398" s="29">
        <v>290269</v>
      </c>
      <c r="X1398" s="8" t="str">
        <f t="shared" si="21"/>
        <v>No</v>
      </c>
      <c r="Z1398" s="21"/>
      <c r="AC1398" s="28" t="s">
        <v>5839</v>
      </c>
    </row>
    <row r="1399" spans="1:29">
      <c r="A1399" s="8" t="s">
        <v>791</v>
      </c>
      <c r="B1399" s="8" t="s">
        <v>792</v>
      </c>
      <c r="C1399" s="8" t="s">
        <v>129</v>
      </c>
      <c r="D1399" s="185" t="s">
        <v>793</v>
      </c>
      <c r="E1399" s="188" t="s">
        <v>794</v>
      </c>
      <c r="F1399" s="8" t="s">
        <v>83</v>
      </c>
      <c r="G1399" s="8" t="s">
        <v>147</v>
      </c>
      <c r="H1399" s="6">
        <v>0</v>
      </c>
      <c r="I1399" s="12">
        <v>8</v>
      </c>
      <c r="J1399" s="20">
        <v>0</v>
      </c>
      <c r="L1399" s="20">
        <v>0</v>
      </c>
      <c r="N1399" s="20">
        <v>71574</v>
      </c>
      <c r="P1399" s="20">
        <v>0</v>
      </c>
      <c r="R1399" s="20">
        <v>0</v>
      </c>
      <c r="T1399" s="20">
        <v>97147</v>
      </c>
      <c r="V1399" s="29">
        <v>168721</v>
      </c>
      <c r="X1399" s="8" t="str">
        <f t="shared" si="21"/>
        <v>No</v>
      </c>
      <c r="Z1399" s="21"/>
      <c r="AC1399" s="28"/>
    </row>
    <row r="1400" spans="1:29">
      <c r="A1400" s="8" t="s">
        <v>4433</v>
      </c>
      <c r="B1400" s="8" t="s">
        <v>4434</v>
      </c>
      <c r="C1400" s="8" t="s">
        <v>171</v>
      </c>
      <c r="D1400" s="185">
        <v>4120</v>
      </c>
      <c r="E1400" s="188">
        <v>40120</v>
      </c>
      <c r="F1400" s="8" t="s">
        <v>83</v>
      </c>
      <c r="G1400" s="8" t="s">
        <v>84</v>
      </c>
      <c r="H1400" s="6">
        <v>156909</v>
      </c>
      <c r="I1400" s="12">
        <v>8</v>
      </c>
      <c r="J1400" s="20">
        <v>1654145</v>
      </c>
      <c r="L1400" s="20">
        <v>0</v>
      </c>
      <c r="N1400" s="20">
        <v>0</v>
      </c>
      <c r="P1400" s="20">
        <v>0</v>
      </c>
      <c r="R1400" s="20">
        <v>0</v>
      </c>
      <c r="T1400" s="20">
        <v>0</v>
      </c>
      <c r="V1400" s="29">
        <v>1654145</v>
      </c>
      <c r="X1400" s="8" t="str">
        <f t="shared" si="21"/>
        <v>No</v>
      </c>
      <c r="Z1400" s="21"/>
      <c r="AC1400" s="28"/>
    </row>
    <row r="1401" spans="1:29">
      <c r="A1401" s="8" t="s">
        <v>802</v>
      </c>
      <c r="B1401" s="8" t="s">
        <v>6468</v>
      </c>
      <c r="C1401" s="8" t="s">
        <v>129</v>
      </c>
      <c r="D1401" s="185" t="s">
        <v>803</v>
      </c>
      <c r="E1401" s="188" t="s">
        <v>804</v>
      </c>
      <c r="F1401" s="8" t="s">
        <v>83</v>
      </c>
      <c r="G1401" s="8" t="s">
        <v>147</v>
      </c>
      <c r="H1401" s="6">
        <v>0</v>
      </c>
      <c r="I1401" s="12">
        <v>8</v>
      </c>
      <c r="J1401" s="20">
        <v>0</v>
      </c>
      <c r="L1401" s="20">
        <v>0</v>
      </c>
      <c r="N1401" s="20">
        <v>274818</v>
      </c>
      <c r="P1401" s="20">
        <v>0</v>
      </c>
      <c r="R1401" s="20">
        <v>0</v>
      </c>
      <c r="T1401" s="20">
        <v>0</v>
      </c>
      <c r="V1401" s="29">
        <v>274818</v>
      </c>
      <c r="X1401" s="8" t="str">
        <f t="shared" si="21"/>
        <v>No</v>
      </c>
      <c r="Z1401" s="21"/>
      <c r="AC1401" s="28"/>
    </row>
    <row r="1402" spans="1:29">
      <c r="A1402" s="8" t="s">
        <v>6230</v>
      </c>
      <c r="B1402" s="8" t="s">
        <v>2485</v>
      </c>
      <c r="C1402" s="8" t="s">
        <v>46</v>
      </c>
      <c r="D1402" s="185" t="s">
        <v>2486</v>
      </c>
      <c r="E1402" s="188" t="s">
        <v>2487</v>
      </c>
      <c r="F1402" s="8" t="s">
        <v>88</v>
      </c>
      <c r="G1402" s="8" t="s">
        <v>147</v>
      </c>
      <c r="H1402" s="6">
        <v>0</v>
      </c>
      <c r="I1402" s="12">
        <v>8</v>
      </c>
      <c r="J1402" s="20">
        <v>0</v>
      </c>
      <c r="L1402" s="20">
        <v>0</v>
      </c>
      <c r="N1402" s="20">
        <v>0</v>
      </c>
      <c r="P1402" s="20">
        <v>0</v>
      </c>
      <c r="R1402" s="20">
        <v>0</v>
      </c>
      <c r="T1402" s="20">
        <v>0</v>
      </c>
      <c r="V1402" s="29">
        <v>0</v>
      </c>
      <c r="X1402" s="8" t="str">
        <f t="shared" si="21"/>
        <v>No</v>
      </c>
      <c r="Z1402" s="21"/>
      <c r="AC1402" s="28"/>
    </row>
    <row r="1403" spans="1:29">
      <c r="A1403" s="8" t="s">
        <v>2949</v>
      </c>
      <c r="B1403" s="8" t="s">
        <v>2950</v>
      </c>
      <c r="C1403" s="8" t="s">
        <v>124</v>
      </c>
      <c r="E1403" s="188" t="s">
        <v>2951</v>
      </c>
      <c r="F1403" s="8" t="s">
        <v>1320</v>
      </c>
      <c r="G1403" s="8" t="s">
        <v>147</v>
      </c>
      <c r="H1403" s="6">
        <v>0</v>
      </c>
      <c r="I1403" s="12">
        <v>8</v>
      </c>
      <c r="J1403" s="20">
        <v>0</v>
      </c>
      <c r="L1403" s="20">
        <v>0</v>
      </c>
      <c r="N1403" s="20">
        <v>86683</v>
      </c>
      <c r="P1403" s="20">
        <v>0</v>
      </c>
      <c r="R1403" s="20">
        <v>0</v>
      </c>
      <c r="T1403" s="20">
        <v>0</v>
      </c>
      <c r="V1403" s="29">
        <v>86683</v>
      </c>
      <c r="X1403" s="8" t="str">
        <f t="shared" si="21"/>
        <v>No</v>
      </c>
      <c r="Z1403" s="21"/>
      <c r="AC1403" s="28"/>
    </row>
    <row r="1404" spans="1:29">
      <c r="A1404" s="8" t="s">
        <v>2524</v>
      </c>
      <c r="B1404" s="8" t="s">
        <v>2525</v>
      </c>
      <c r="C1404" s="8" t="s">
        <v>466</v>
      </c>
      <c r="D1404" s="185" t="s">
        <v>2526</v>
      </c>
      <c r="E1404" s="188" t="s">
        <v>2527</v>
      </c>
      <c r="F1404" s="8" t="s">
        <v>157</v>
      </c>
      <c r="G1404" s="8" t="s">
        <v>147</v>
      </c>
      <c r="H1404" s="6">
        <v>0</v>
      </c>
      <c r="I1404" s="12">
        <v>8</v>
      </c>
      <c r="J1404" s="20">
        <v>107505</v>
      </c>
      <c r="L1404" s="20">
        <v>0</v>
      </c>
      <c r="N1404" s="20">
        <v>258969</v>
      </c>
      <c r="P1404" s="20">
        <v>0</v>
      </c>
      <c r="R1404" s="20">
        <v>0</v>
      </c>
      <c r="T1404" s="20">
        <v>0</v>
      </c>
      <c r="V1404" s="29">
        <v>366474</v>
      </c>
      <c r="X1404" s="8" t="str">
        <f t="shared" si="21"/>
        <v>No</v>
      </c>
      <c r="Z1404" s="21"/>
      <c r="AC1404" s="28"/>
    </row>
    <row r="1405" spans="1:29">
      <c r="A1405" s="8" t="s">
        <v>6607</v>
      </c>
      <c r="B1405" s="8" t="s">
        <v>2071</v>
      </c>
      <c r="C1405" s="8" t="s">
        <v>42</v>
      </c>
      <c r="D1405" s="185" t="s">
        <v>4640</v>
      </c>
      <c r="E1405" s="188" t="s">
        <v>4641</v>
      </c>
      <c r="F1405" s="8" t="s">
        <v>88</v>
      </c>
      <c r="G1405" s="8" t="s">
        <v>147</v>
      </c>
      <c r="H1405" s="6">
        <v>0</v>
      </c>
      <c r="I1405" s="12">
        <v>8</v>
      </c>
      <c r="J1405" s="20">
        <v>0</v>
      </c>
      <c r="L1405" s="20">
        <v>0</v>
      </c>
      <c r="N1405" s="20">
        <v>70000</v>
      </c>
      <c r="P1405" s="20">
        <v>0</v>
      </c>
      <c r="R1405" s="20">
        <v>0</v>
      </c>
      <c r="T1405" s="20">
        <v>0</v>
      </c>
      <c r="V1405" s="29">
        <v>70000</v>
      </c>
      <c r="X1405" s="8" t="str">
        <f t="shared" si="21"/>
        <v>No</v>
      </c>
      <c r="Z1405" s="21"/>
      <c r="AC1405" s="28"/>
    </row>
    <row r="1406" spans="1:29">
      <c r="A1406" s="8" t="s">
        <v>421</v>
      </c>
      <c r="B1406" s="8" t="s">
        <v>422</v>
      </c>
      <c r="C1406" s="8" t="s">
        <v>103</v>
      </c>
      <c r="D1406" s="185">
        <v>4182</v>
      </c>
      <c r="E1406" s="188">
        <v>40182</v>
      </c>
      <c r="F1406" s="8" t="s">
        <v>83</v>
      </c>
      <c r="G1406" s="8" t="s">
        <v>5756</v>
      </c>
      <c r="H1406" s="6">
        <v>2148346</v>
      </c>
      <c r="I1406" s="12">
        <v>8</v>
      </c>
      <c r="J1406" s="20">
        <v>171899</v>
      </c>
      <c r="L1406" s="20">
        <v>0</v>
      </c>
      <c r="N1406" s="20">
        <v>0</v>
      </c>
      <c r="P1406" s="20">
        <v>0</v>
      </c>
      <c r="R1406" s="20">
        <v>0</v>
      </c>
      <c r="T1406" s="20">
        <v>0</v>
      </c>
      <c r="V1406" s="29">
        <v>171899</v>
      </c>
      <c r="X1406" s="8" t="str">
        <f t="shared" si="21"/>
        <v>No</v>
      </c>
      <c r="Z1406" s="21"/>
      <c r="AC1406" s="28"/>
    </row>
    <row r="1407" spans="1:29">
      <c r="A1407" s="8" t="s">
        <v>5994</v>
      </c>
      <c r="B1407" s="8" t="s">
        <v>3254</v>
      </c>
      <c r="C1407" s="8" t="s">
        <v>132</v>
      </c>
      <c r="D1407" s="185" t="s">
        <v>5485</v>
      </c>
      <c r="E1407" s="188" t="s">
        <v>5486</v>
      </c>
      <c r="F1407" s="8" t="s">
        <v>157</v>
      </c>
      <c r="G1407" s="8" t="s">
        <v>147</v>
      </c>
      <c r="H1407" s="6">
        <v>0</v>
      </c>
      <c r="I1407" s="12">
        <v>8</v>
      </c>
      <c r="J1407" s="20">
        <v>0</v>
      </c>
      <c r="L1407" s="20">
        <v>0</v>
      </c>
      <c r="N1407" s="20">
        <v>124298</v>
      </c>
      <c r="P1407" s="20">
        <v>0</v>
      </c>
      <c r="R1407" s="20">
        <v>0</v>
      </c>
      <c r="T1407" s="20">
        <v>0</v>
      </c>
      <c r="V1407" s="29">
        <v>124298</v>
      </c>
      <c r="X1407" s="8" t="str">
        <f t="shared" si="21"/>
        <v>No</v>
      </c>
      <c r="Z1407" s="21"/>
      <c r="AC1407" s="28"/>
    </row>
    <row r="1408" spans="1:29">
      <c r="A1408" s="8" t="s">
        <v>3094</v>
      </c>
      <c r="B1408" s="8" t="s">
        <v>6462</v>
      </c>
      <c r="C1408" s="8" t="s">
        <v>171</v>
      </c>
      <c r="D1408" s="185" t="s">
        <v>3095</v>
      </c>
      <c r="E1408" s="188" t="s">
        <v>3096</v>
      </c>
      <c r="F1408" s="8" t="s">
        <v>83</v>
      </c>
      <c r="G1408" s="8" t="s">
        <v>147</v>
      </c>
      <c r="H1408" s="6">
        <v>0</v>
      </c>
      <c r="I1408" s="12">
        <v>8</v>
      </c>
      <c r="J1408" s="20">
        <v>62925</v>
      </c>
      <c r="L1408" s="20">
        <v>891246</v>
      </c>
      <c r="N1408" s="20">
        <v>956991</v>
      </c>
      <c r="P1408" s="20">
        <v>0</v>
      </c>
      <c r="R1408" s="20">
        <v>0</v>
      </c>
      <c r="T1408" s="20">
        <v>0</v>
      </c>
      <c r="V1408" s="29">
        <v>1911162</v>
      </c>
      <c r="X1408" s="8" t="str">
        <f t="shared" si="21"/>
        <v>No</v>
      </c>
      <c r="Z1408" s="21"/>
      <c r="AC1408" s="28"/>
    </row>
    <row r="1409" spans="1:29">
      <c r="A1409" s="8" t="s">
        <v>6229</v>
      </c>
      <c r="B1409" s="8" t="s">
        <v>5577</v>
      </c>
      <c r="C1409" s="8" t="s">
        <v>132</v>
      </c>
      <c r="D1409" s="185" t="s">
        <v>5578</v>
      </c>
      <c r="E1409" s="188" t="s">
        <v>5579</v>
      </c>
      <c r="F1409" s="8" t="s">
        <v>1320</v>
      </c>
      <c r="G1409" s="8" t="s">
        <v>147</v>
      </c>
      <c r="H1409" s="6">
        <v>0</v>
      </c>
      <c r="I1409" s="12">
        <v>8</v>
      </c>
      <c r="J1409" s="20">
        <v>0</v>
      </c>
      <c r="L1409" s="20">
        <v>0</v>
      </c>
      <c r="N1409" s="20">
        <v>158093</v>
      </c>
      <c r="P1409" s="20">
        <v>27989</v>
      </c>
      <c r="R1409" s="20">
        <v>0</v>
      </c>
      <c r="T1409" s="20">
        <v>3345</v>
      </c>
      <c r="V1409" s="29">
        <v>189427</v>
      </c>
      <c r="X1409" s="8" t="str">
        <f t="shared" si="21"/>
        <v>No</v>
      </c>
      <c r="Z1409" s="21"/>
      <c r="AC1409" s="28"/>
    </row>
    <row r="1410" spans="1:29">
      <c r="A1410" s="8" t="s">
        <v>2928</v>
      </c>
      <c r="B1410" s="8" t="s">
        <v>2929</v>
      </c>
      <c r="C1410" s="8" t="s">
        <v>124</v>
      </c>
      <c r="D1410" s="185" t="s">
        <v>2930</v>
      </c>
      <c r="E1410" s="188" t="s">
        <v>2931</v>
      </c>
      <c r="F1410" s="8" t="s">
        <v>1320</v>
      </c>
      <c r="G1410" s="8" t="s">
        <v>147</v>
      </c>
      <c r="H1410" s="6">
        <v>0</v>
      </c>
      <c r="I1410" s="12">
        <v>8</v>
      </c>
      <c r="J1410" s="20">
        <v>0</v>
      </c>
      <c r="L1410" s="20">
        <v>0</v>
      </c>
      <c r="N1410" s="20">
        <v>250605</v>
      </c>
      <c r="P1410" s="20">
        <v>0</v>
      </c>
      <c r="R1410" s="20">
        <v>0</v>
      </c>
      <c r="T1410" s="20">
        <v>11784</v>
      </c>
      <c r="V1410" s="29">
        <v>262389</v>
      </c>
      <c r="X1410" s="8" t="str">
        <f t="shared" si="21"/>
        <v>No</v>
      </c>
      <c r="Z1410" s="21"/>
      <c r="AC1410" s="28"/>
    </row>
    <row r="1411" spans="1:29">
      <c r="A1411" s="8" t="s">
        <v>3347</v>
      </c>
      <c r="B1411" s="8" t="s">
        <v>3348</v>
      </c>
      <c r="C1411" s="8" t="s">
        <v>555</v>
      </c>
      <c r="D1411" s="185" t="s">
        <v>3349</v>
      </c>
      <c r="E1411" s="188" t="s">
        <v>3350</v>
      </c>
      <c r="F1411" s="8" t="s">
        <v>83</v>
      </c>
      <c r="G1411" s="8" t="s">
        <v>147</v>
      </c>
      <c r="H1411" s="6">
        <v>0</v>
      </c>
      <c r="I1411" s="12">
        <v>8</v>
      </c>
      <c r="J1411" s="20">
        <v>0</v>
      </c>
      <c r="L1411" s="20">
        <v>0</v>
      </c>
      <c r="N1411" s="20">
        <v>51252</v>
      </c>
      <c r="P1411" s="20">
        <v>0</v>
      </c>
      <c r="R1411" s="20">
        <v>0</v>
      </c>
      <c r="T1411" s="20">
        <v>0</v>
      </c>
      <c r="V1411" s="29">
        <v>51252</v>
      </c>
      <c r="X1411" s="8" t="str">
        <f t="shared" ref="X1411:X1474" si="22">IF(W1411&amp;U1411&amp;S1411&amp;Q1411&amp;O1411&amp;M1411&amp;K1411&lt;&gt;"","Yes","No")</f>
        <v>No</v>
      </c>
      <c r="Z1411" s="21"/>
      <c r="AC1411" s="28"/>
    </row>
    <row r="1412" spans="1:29">
      <c r="A1412" s="8" t="s">
        <v>1227</v>
      </c>
      <c r="B1412" s="8" t="s">
        <v>1228</v>
      </c>
      <c r="C1412" s="8" t="s">
        <v>154</v>
      </c>
      <c r="D1412" s="185">
        <v>4101</v>
      </c>
      <c r="E1412" s="188">
        <v>40101</v>
      </c>
      <c r="F1412" s="8" t="s">
        <v>88</v>
      </c>
      <c r="G1412" s="8" t="s">
        <v>5756</v>
      </c>
      <c r="H1412" s="6">
        <v>180786</v>
      </c>
      <c r="I1412" s="12">
        <v>8</v>
      </c>
      <c r="J1412" s="20">
        <v>687011</v>
      </c>
      <c r="L1412" s="20">
        <v>0</v>
      </c>
      <c r="N1412" s="20">
        <v>0</v>
      </c>
      <c r="P1412" s="20">
        <v>0</v>
      </c>
      <c r="R1412" s="20">
        <v>0</v>
      </c>
      <c r="T1412" s="20">
        <v>0</v>
      </c>
      <c r="V1412" s="29">
        <v>687011</v>
      </c>
      <c r="X1412" s="8" t="str">
        <f t="shared" si="22"/>
        <v>No</v>
      </c>
      <c r="Z1412" s="21"/>
      <c r="AC1412" s="28"/>
    </row>
    <row r="1413" spans="1:29">
      <c r="A1413" s="8" t="s">
        <v>1902</v>
      </c>
      <c r="B1413" s="8" t="s">
        <v>1863</v>
      </c>
      <c r="C1413" s="8" t="s">
        <v>265</v>
      </c>
      <c r="D1413" s="185" t="s">
        <v>1903</v>
      </c>
      <c r="E1413" s="188" t="s">
        <v>1904</v>
      </c>
      <c r="F1413" s="8" t="s">
        <v>88</v>
      </c>
      <c r="G1413" s="8" t="s">
        <v>147</v>
      </c>
      <c r="H1413" s="6">
        <v>0</v>
      </c>
      <c r="I1413" s="12">
        <v>8</v>
      </c>
      <c r="J1413" s="20">
        <v>0</v>
      </c>
      <c r="L1413" s="20">
        <v>0</v>
      </c>
      <c r="N1413" s="20">
        <v>208006</v>
      </c>
      <c r="P1413" s="20">
        <v>0</v>
      </c>
      <c r="R1413" s="20">
        <v>0</v>
      </c>
      <c r="T1413" s="20">
        <v>0</v>
      </c>
      <c r="V1413" s="29">
        <v>208006</v>
      </c>
      <c r="X1413" s="8" t="str">
        <f t="shared" si="22"/>
        <v>No</v>
      </c>
      <c r="Z1413" s="21"/>
      <c r="AC1413" s="28"/>
    </row>
    <row r="1414" spans="1:29">
      <c r="A1414" s="8" t="s">
        <v>2904</v>
      </c>
      <c r="B1414" s="8" t="s">
        <v>755</v>
      </c>
      <c r="C1414" s="8" t="s">
        <v>124</v>
      </c>
      <c r="D1414" s="185" t="s">
        <v>2905</v>
      </c>
      <c r="E1414" s="188" t="s">
        <v>2906</v>
      </c>
      <c r="F1414" s="8" t="s">
        <v>83</v>
      </c>
      <c r="G1414" s="8" t="s">
        <v>147</v>
      </c>
      <c r="H1414" s="6">
        <v>0</v>
      </c>
      <c r="I1414" s="12">
        <v>8</v>
      </c>
      <c r="J1414" s="20">
        <v>0</v>
      </c>
      <c r="L1414" s="20">
        <v>0</v>
      </c>
      <c r="N1414" s="20">
        <v>124176</v>
      </c>
      <c r="P1414" s="20">
        <v>0</v>
      </c>
      <c r="R1414" s="20">
        <v>0</v>
      </c>
      <c r="T1414" s="20">
        <v>8599</v>
      </c>
      <c r="V1414" s="29">
        <v>132775</v>
      </c>
      <c r="X1414" s="8" t="str">
        <f t="shared" si="22"/>
        <v>No</v>
      </c>
      <c r="Z1414" s="21"/>
      <c r="AC1414" s="28"/>
    </row>
    <row r="1415" spans="1:29">
      <c r="A1415" s="8" t="s">
        <v>3152</v>
      </c>
      <c r="B1415" s="8" t="s">
        <v>3153</v>
      </c>
      <c r="C1415" s="8" t="s">
        <v>50</v>
      </c>
      <c r="D1415" s="185" t="s">
        <v>3154</v>
      </c>
      <c r="E1415" s="188" t="s">
        <v>3155</v>
      </c>
      <c r="F1415" s="8" t="s">
        <v>83</v>
      </c>
      <c r="G1415" s="8" t="s">
        <v>147</v>
      </c>
      <c r="H1415" s="6">
        <v>0</v>
      </c>
      <c r="I1415" s="12">
        <v>8</v>
      </c>
      <c r="J1415" s="20">
        <v>0</v>
      </c>
      <c r="L1415" s="20">
        <v>0</v>
      </c>
      <c r="N1415" s="20">
        <v>177041</v>
      </c>
      <c r="P1415" s="20">
        <v>0</v>
      </c>
      <c r="R1415" s="20">
        <v>0</v>
      </c>
      <c r="T1415" s="20">
        <v>0</v>
      </c>
      <c r="V1415" s="29">
        <v>177041</v>
      </c>
      <c r="X1415" s="8" t="str">
        <f t="shared" si="22"/>
        <v>No</v>
      </c>
      <c r="Z1415" s="21"/>
      <c r="AC1415" s="28"/>
    </row>
    <row r="1416" spans="1:29">
      <c r="A1416" s="8" t="s">
        <v>4930</v>
      </c>
      <c r="B1416" s="8" t="s">
        <v>3329</v>
      </c>
      <c r="C1416" s="8" t="s">
        <v>91</v>
      </c>
      <c r="D1416" s="185" t="s">
        <v>4931</v>
      </c>
      <c r="E1416" s="188" t="s">
        <v>4932</v>
      </c>
      <c r="F1416" s="8" t="s">
        <v>83</v>
      </c>
      <c r="G1416" s="8" t="s">
        <v>147</v>
      </c>
      <c r="H1416" s="6">
        <v>0</v>
      </c>
      <c r="I1416" s="12">
        <v>8</v>
      </c>
      <c r="J1416" s="20">
        <v>0</v>
      </c>
      <c r="L1416" s="20">
        <v>0</v>
      </c>
      <c r="N1416" s="20">
        <v>237314</v>
      </c>
      <c r="P1416" s="20">
        <v>0</v>
      </c>
      <c r="R1416" s="20">
        <v>0</v>
      </c>
      <c r="T1416" s="20">
        <v>0</v>
      </c>
      <c r="V1416" s="29">
        <v>237314</v>
      </c>
      <c r="X1416" s="8" t="str">
        <f t="shared" si="22"/>
        <v>No</v>
      </c>
      <c r="Z1416" s="21"/>
      <c r="AC1416" s="28"/>
    </row>
    <row r="1417" spans="1:29">
      <c r="A1417" s="8" t="s">
        <v>4112</v>
      </c>
      <c r="B1417" s="8" t="s">
        <v>3726</v>
      </c>
      <c r="C1417" s="8" t="s">
        <v>58</v>
      </c>
      <c r="D1417" s="185">
        <v>5109</v>
      </c>
      <c r="E1417" s="188">
        <v>50109</v>
      </c>
      <c r="F1417" s="8" t="s">
        <v>83</v>
      </c>
      <c r="G1417" s="8" t="s">
        <v>5756</v>
      </c>
      <c r="H1417" s="6">
        <v>63835</v>
      </c>
      <c r="I1417" s="12">
        <v>8</v>
      </c>
      <c r="J1417" s="20">
        <v>595951</v>
      </c>
      <c r="L1417" s="20">
        <v>0</v>
      </c>
      <c r="N1417" s="20">
        <v>0</v>
      </c>
      <c r="P1417" s="20">
        <v>0</v>
      </c>
      <c r="R1417" s="20">
        <v>0</v>
      </c>
      <c r="T1417" s="20">
        <v>0</v>
      </c>
      <c r="V1417" s="29">
        <v>595951</v>
      </c>
      <c r="X1417" s="8" t="str">
        <f t="shared" si="22"/>
        <v>No</v>
      </c>
      <c r="Z1417" s="21"/>
      <c r="AC1417" s="28"/>
    </row>
    <row r="1418" spans="1:29">
      <c r="A1418" s="8" t="s">
        <v>5692</v>
      </c>
      <c r="B1418" s="8" t="s">
        <v>2963</v>
      </c>
      <c r="C1418" s="8" t="s">
        <v>42</v>
      </c>
      <c r="D1418" s="185">
        <v>2006</v>
      </c>
      <c r="E1418" s="188">
        <v>20006</v>
      </c>
      <c r="F1418" s="8" t="s">
        <v>83</v>
      </c>
      <c r="G1418" s="8" t="s">
        <v>84</v>
      </c>
      <c r="H1418" s="6">
        <v>18351295</v>
      </c>
      <c r="I1418" s="12">
        <v>8</v>
      </c>
      <c r="J1418" s="20">
        <v>447932</v>
      </c>
      <c r="L1418" s="20">
        <v>0</v>
      </c>
      <c r="N1418" s="20">
        <v>0</v>
      </c>
      <c r="P1418" s="20">
        <v>0</v>
      </c>
      <c r="R1418" s="20">
        <v>0</v>
      </c>
      <c r="T1418" s="20">
        <v>0</v>
      </c>
      <c r="V1418" s="29">
        <v>447932</v>
      </c>
      <c r="X1418" s="8" t="str">
        <f t="shared" si="22"/>
        <v>No</v>
      </c>
      <c r="Z1418" s="21"/>
      <c r="AC1418" s="28"/>
    </row>
    <row r="1419" spans="1:29">
      <c r="A1419" s="8" t="s">
        <v>3693</v>
      </c>
      <c r="B1419" s="8" t="s">
        <v>1045</v>
      </c>
      <c r="C1419" s="8" t="s">
        <v>132</v>
      </c>
      <c r="D1419" s="185">
        <v>5183</v>
      </c>
      <c r="E1419" s="188">
        <v>50183</v>
      </c>
      <c r="F1419" s="8" t="s">
        <v>83</v>
      </c>
      <c r="G1419" s="8" t="s">
        <v>84</v>
      </c>
      <c r="H1419" s="6">
        <v>8608208</v>
      </c>
      <c r="I1419" s="12">
        <v>8</v>
      </c>
      <c r="J1419" s="20">
        <v>553323</v>
      </c>
      <c r="L1419" s="20">
        <v>0</v>
      </c>
      <c r="N1419" s="20">
        <v>0</v>
      </c>
      <c r="P1419" s="20">
        <v>0</v>
      </c>
      <c r="R1419" s="20">
        <v>0</v>
      </c>
      <c r="T1419" s="20">
        <v>0</v>
      </c>
      <c r="V1419" s="29">
        <v>553323</v>
      </c>
      <c r="X1419" s="8" t="str">
        <f t="shared" si="22"/>
        <v>No</v>
      </c>
      <c r="Z1419" s="21"/>
      <c r="AC1419" s="28"/>
    </row>
    <row r="1420" spans="1:29">
      <c r="A1420" s="8" t="s">
        <v>691</v>
      </c>
      <c r="B1420" s="8" t="s">
        <v>665</v>
      </c>
      <c r="C1420" s="8" t="s">
        <v>112</v>
      </c>
      <c r="D1420" s="185">
        <v>1123</v>
      </c>
      <c r="E1420" s="188">
        <v>10123</v>
      </c>
      <c r="F1420" s="8" t="s">
        <v>88</v>
      </c>
      <c r="G1420" s="8" t="s">
        <v>5756</v>
      </c>
      <c r="H1420" s="6">
        <v>4181019</v>
      </c>
      <c r="I1420" s="12">
        <v>8</v>
      </c>
      <c r="J1420" s="20">
        <v>205193</v>
      </c>
      <c r="L1420" s="20">
        <v>0</v>
      </c>
      <c r="N1420" s="20">
        <v>0</v>
      </c>
      <c r="P1420" s="20">
        <v>170172</v>
      </c>
      <c r="R1420" s="20">
        <v>0</v>
      </c>
      <c r="T1420" s="20">
        <v>22123</v>
      </c>
      <c r="V1420" s="29">
        <v>397488</v>
      </c>
      <c r="X1420" s="8" t="str">
        <f t="shared" si="22"/>
        <v>No</v>
      </c>
      <c r="Z1420" s="21"/>
      <c r="AC1420" s="28"/>
    </row>
    <row r="1421" spans="1:29">
      <c r="A1421" s="8" t="s">
        <v>2132</v>
      </c>
      <c r="B1421" s="8" t="s">
        <v>2133</v>
      </c>
      <c r="C1421" s="8" t="s">
        <v>275</v>
      </c>
      <c r="D1421" s="185" t="s">
        <v>2134</v>
      </c>
      <c r="E1421" s="188" t="s">
        <v>2135</v>
      </c>
      <c r="F1421" s="8" t="s">
        <v>83</v>
      </c>
      <c r="G1421" s="8" t="s">
        <v>147</v>
      </c>
      <c r="H1421" s="6">
        <v>0</v>
      </c>
      <c r="I1421" s="12">
        <v>8</v>
      </c>
      <c r="J1421" s="20">
        <v>0</v>
      </c>
      <c r="L1421" s="20">
        <v>0</v>
      </c>
      <c r="N1421" s="20">
        <v>108899</v>
      </c>
      <c r="P1421" s="20">
        <v>0</v>
      </c>
      <c r="R1421" s="20">
        <v>0</v>
      </c>
      <c r="T1421" s="20">
        <v>0</v>
      </c>
      <c r="V1421" s="29">
        <v>108899</v>
      </c>
      <c r="X1421" s="8" t="str">
        <f t="shared" si="22"/>
        <v>No</v>
      </c>
      <c r="Z1421" s="21"/>
      <c r="AC1421" s="28"/>
    </row>
    <row r="1422" spans="1:29">
      <c r="A1422" s="8" t="s">
        <v>5257</v>
      </c>
      <c r="B1422" s="8" t="s">
        <v>5258</v>
      </c>
      <c r="C1422" s="8" t="s">
        <v>168</v>
      </c>
      <c r="D1422" s="185" t="s">
        <v>5259</v>
      </c>
      <c r="E1422" s="188" t="s">
        <v>5260</v>
      </c>
      <c r="F1422" s="8" t="s">
        <v>83</v>
      </c>
      <c r="G1422" s="8" t="s">
        <v>147</v>
      </c>
      <c r="H1422" s="6">
        <v>0</v>
      </c>
      <c r="I1422" s="12">
        <v>8</v>
      </c>
      <c r="J1422" s="20">
        <v>0</v>
      </c>
      <c r="L1422" s="20">
        <v>0</v>
      </c>
      <c r="N1422" s="20">
        <v>130283</v>
      </c>
      <c r="P1422" s="20">
        <v>60909</v>
      </c>
      <c r="R1422" s="20">
        <v>0</v>
      </c>
      <c r="T1422" s="20">
        <v>0</v>
      </c>
      <c r="V1422" s="29">
        <v>191192</v>
      </c>
      <c r="X1422" s="8" t="str">
        <f t="shared" si="22"/>
        <v>No</v>
      </c>
      <c r="Z1422" s="21"/>
      <c r="AC1422" s="28"/>
    </row>
    <row r="1423" spans="1:29">
      <c r="A1423" s="8" t="s">
        <v>75</v>
      </c>
      <c r="B1423" s="8" t="s">
        <v>76</v>
      </c>
      <c r="C1423" s="8" t="s">
        <v>46</v>
      </c>
      <c r="D1423" s="185" t="s">
        <v>77</v>
      </c>
      <c r="E1423" s="188">
        <v>55234</v>
      </c>
      <c r="F1423" s="8" t="s">
        <v>36</v>
      </c>
      <c r="G1423" s="8" t="s">
        <v>5756</v>
      </c>
      <c r="H1423" s="6">
        <v>0</v>
      </c>
      <c r="I1423" s="12">
        <v>8</v>
      </c>
      <c r="J1423" s="20">
        <v>0</v>
      </c>
      <c r="L1423" s="20">
        <v>0</v>
      </c>
      <c r="N1423" s="20">
        <v>531383</v>
      </c>
      <c r="P1423" s="20">
        <v>0</v>
      </c>
      <c r="R1423" s="20">
        <v>0</v>
      </c>
      <c r="T1423" s="20">
        <v>0</v>
      </c>
      <c r="V1423" s="29">
        <v>531383</v>
      </c>
      <c r="X1423" s="8" t="str">
        <f t="shared" si="22"/>
        <v>No</v>
      </c>
      <c r="Z1423" s="21"/>
      <c r="AC1423" s="28"/>
    </row>
    <row r="1424" spans="1:29">
      <c r="A1424" s="8" t="s">
        <v>4389</v>
      </c>
      <c r="B1424" s="8" t="s">
        <v>4390</v>
      </c>
      <c r="C1424" s="8" t="s">
        <v>235</v>
      </c>
      <c r="D1424" s="185" t="s">
        <v>4391</v>
      </c>
      <c r="E1424" s="188" t="s">
        <v>4392</v>
      </c>
      <c r="F1424" s="8" t="s">
        <v>83</v>
      </c>
      <c r="G1424" s="8" t="s">
        <v>147</v>
      </c>
      <c r="H1424" s="6">
        <v>0</v>
      </c>
      <c r="I1424" s="12">
        <v>8</v>
      </c>
      <c r="J1424" s="20">
        <v>0</v>
      </c>
      <c r="L1424" s="20">
        <v>0</v>
      </c>
      <c r="N1424" s="20">
        <v>188313</v>
      </c>
      <c r="P1424" s="20">
        <v>0</v>
      </c>
      <c r="R1424" s="20">
        <v>0</v>
      </c>
      <c r="T1424" s="20">
        <v>0</v>
      </c>
      <c r="V1424" s="29">
        <v>188313</v>
      </c>
      <c r="X1424" s="8" t="str">
        <f t="shared" si="22"/>
        <v>No</v>
      </c>
      <c r="Z1424" s="21"/>
      <c r="AC1424" s="28"/>
    </row>
    <row r="1425" spans="1:29">
      <c r="A1425" s="8" t="s">
        <v>3488</v>
      </c>
      <c r="B1425" s="8" t="s">
        <v>3489</v>
      </c>
      <c r="C1425" s="8" t="s">
        <v>580</v>
      </c>
      <c r="D1425" s="185" t="s">
        <v>3490</v>
      </c>
      <c r="E1425" s="188" t="s">
        <v>3491</v>
      </c>
      <c r="F1425" s="8" t="s">
        <v>157</v>
      </c>
      <c r="G1425" s="8" t="s">
        <v>147</v>
      </c>
      <c r="H1425" s="6">
        <v>0</v>
      </c>
      <c r="I1425" s="12">
        <v>8</v>
      </c>
      <c r="J1425" s="20">
        <v>0</v>
      </c>
      <c r="L1425" s="20">
        <v>0</v>
      </c>
      <c r="N1425" s="20">
        <v>0</v>
      </c>
      <c r="P1425" s="20">
        <v>0</v>
      </c>
      <c r="R1425" s="20">
        <v>0</v>
      </c>
      <c r="T1425" s="20">
        <v>0</v>
      </c>
      <c r="V1425" s="29">
        <v>0</v>
      </c>
      <c r="X1425" s="8" t="str">
        <f t="shared" si="22"/>
        <v>No</v>
      </c>
      <c r="Z1425" s="21"/>
      <c r="AC1425" s="28"/>
    </row>
    <row r="1426" spans="1:29">
      <c r="A1426" s="8" t="s">
        <v>3199</v>
      </c>
      <c r="B1426" s="8" t="s">
        <v>1468</v>
      </c>
      <c r="C1426" s="8" t="s">
        <v>50</v>
      </c>
      <c r="D1426" s="185" t="s">
        <v>3200</v>
      </c>
      <c r="E1426" s="188" t="s">
        <v>3201</v>
      </c>
      <c r="F1426" s="8" t="s">
        <v>157</v>
      </c>
      <c r="G1426" s="8" t="s">
        <v>147</v>
      </c>
      <c r="H1426" s="6">
        <v>0</v>
      </c>
      <c r="I1426" s="12">
        <v>8</v>
      </c>
      <c r="J1426" s="20">
        <v>109243</v>
      </c>
      <c r="L1426" s="20">
        <v>0</v>
      </c>
      <c r="N1426" s="20">
        <v>34437</v>
      </c>
      <c r="P1426" s="20">
        <v>0</v>
      </c>
      <c r="R1426" s="20">
        <v>0</v>
      </c>
      <c r="T1426" s="20">
        <v>0</v>
      </c>
      <c r="V1426" s="29">
        <v>143680</v>
      </c>
      <c r="X1426" s="8" t="str">
        <f t="shared" si="22"/>
        <v>No</v>
      </c>
      <c r="Z1426" s="21"/>
      <c r="AC1426" s="28"/>
    </row>
    <row r="1427" spans="1:29">
      <c r="A1427" s="8" t="s">
        <v>32</v>
      </c>
      <c r="B1427" s="8" t="s">
        <v>33</v>
      </c>
      <c r="C1427" s="8" t="s">
        <v>34</v>
      </c>
      <c r="D1427" s="185" t="s">
        <v>35</v>
      </c>
      <c r="E1427" s="188">
        <v>88182</v>
      </c>
      <c r="F1427" s="8" t="s">
        <v>36</v>
      </c>
      <c r="G1427" s="8" t="s">
        <v>5756</v>
      </c>
      <c r="H1427" s="6">
        <v>0</v>
      </c>
      <c r="I1427" s="12">
        <v>8</v>
      </c>
      <c r="J1427" s="20">
        <v>0</v>
      </c>
      <c r="L1427" s="20">
        <v>0</v>
      </c>
      <c r="N1427" s="20">
        <v>446739</v>
      </c>
      <c r="P1427" s="20">
        <v>0</v>
      </c>
      <c r="R1427" s="20">
        <v>128880</v>
      </c>
      <c r="T1427" s="20">
        <v>0</v>
      </c>
      <c r="V1427" s="29">
        <v>575619</v>
      </c>
      <c r="X1427" s="8" t="str">
        <f t="shared" si="22"/>
        <v>No</v>
      </c>
      <c r="Z1427" s="21"/>
      <c r="AC1427" s="28"/>
    </row>
    <row r="1428" spans="1:29">
      <c r="A1428" s="8" t="s">
        <v>2713</v>
      </c>
      <c r="B1428" s="8" t="s">
        <v>2714</v>
      </c>
      <c r="C1428" s="8" t="s">
        <v>46</v>
      </c>
      <c r="D1428" s="185" t="s">
        <v>2715</v>
      </c>
      <c r="E1428" s="188">
        <v>55252</v>
      </c>
      <c r="F1428" s="8" t="s">
        <v>36</v>
      </c>
      <c r="G1428" s="8" t="s">
        <v>5756</v>
      </c>
      <c r="H1428" s="6">
        <v>0</v>
      </c>
      <c r="I1428" s="12">
        <v>8</v>
      </c>
      <c r="J1428" s="20">
        <v>0</v>
      </c>
      <c r="L1428" s="20">
        <v>0</v>
      </c>
      <c r="N1428" s="20">
        <v>537794</v>
      </c>
      <c r="P1428" s="20">
        <v>0</v>
      </c>
      <c r="R1428" s="20">
        <v>0</v>
      </c>
      <c r="T1428" s="20">
        <v>0</v>
      </c>
      <c r="V1428" s="29">
        <v>537794</v>
      </c>
      <c r="X1428" s="8" t="str">
        <f t="shared" si="22"/>
        <v>No</v>
      </c>
      <c r="Z1428" s="21"/>
      <c r="AC1428" s="28"/>
    </row>
    <row r="1429" spans="1:29">
      <c r="A1429" s="8" t="s">
        <v>4043</v>
      </c>
      <c r="B1429" s="8" t="s">
        <v>4044</v>
      </c>
      <c r="C1429" s="8" t="s">
        <v>112</v>
      </c>
      <c r="D1429" s="185" t="s">
        <v>4045</v>
      </c>
      <c r="E1429" s="188" t="s">
        <v>4046</v>
      </c>
      <c r="F1429" s="8" t="s">
        <v>157</v>
      </c>
      <c r="G1429" s="8" t="s">
        <v>147</v>
      </c>
      <c r="H1429" s="6">
        <v>0</v>
      </c>
      <c r="I1429" s="12">
        <v>8</v>
      </c>
      <c r="J1429" s="20">
        <v>67209</v>
      </c>
      <c r="L1429" s="20">
        <v>0</v>
      </c>
      <c r="N1429" s="20">
        <v>241710</v>
      </c>
      <c r="P1429" s="20">
        <v>160739</v>
      </c>
      <c r="R1429" s="20">
        <v>0</v>
      </c>
      <c r="T1429" s="20">
        <v>2262</v>
      </c>
      <c r="V1429" s="29">
        <v>471920</v>
      </c>
      <c r="X1429" s="8" t="str">
        <f t="shared" si="22"/>
        <v>No</v>
      </c>
      <c r="Z1429" s="21"/>
      <c r="AC1429" s="28"/>
    </row>
    <row r="1430" spans="1:29">
      <c r="A1430" s="8" t="s">
        <v>953</v>
      </c>
      <c r="B1430" s="8" t="s">
        <v>5511</v>
      </c>
      <c r="C1430" s="8" t="s">
        <v>132</v>
      </c>
      <c r="D1430" s="185" t="s">
        <v>5512</v>
      </c>
      <c r="E1430" s="188" t="s">
        <v>5513</v>
      </c>
      <c r="F1430" s="8" t="s">
        <v>157</v>
      </c>
      <c r="G1430" s="8" t="s">
        <v>147</v>
      </c>
      <c r="H1430" s="6">
        <v>0</v>
      </c>
      <c r="I1430" s="12">
        <v>8</v>
      </c>
      <c r="J1430" s="20">
        <v>41520</v>
      </c>
      <c r="L1430" s="20">
        <v>0</v>
      </c>
      <c r="N1430" s="20">
        <v>195457</v>
      </c>
      <c r="P1430" s="20">
        <v>0</v>
      </c>
      <c r="R1430" s="20">
        <v>0</v>
      </c>
      <c r="T1430" s="20">
        <v>0</v>
      </c>
      <c r="V1430" s="29">
        <v>236977</v>
      </c>
      <c r="X1430" s="8" t="str">
        <f t="shared" si="22"/>
        <v>No</v>
      </c>
      <c r="Z1430" s="21"/>
      <c r="AC1430" s="28"/>
    </row>
    <row r="1431" spans="1:29">
      <c r="A1431" s="8" t="s">
        <v>6605</v>
      </c>
      <c r="B1431" s="8" t="s">
        <v>2218</v>
      </c>
      <c r="C1431" s="8" t="s">
        <v>254</v>
      </c>
      <c r="D1431" s="185" t="s">
        <v>5597</v>
      </c>
      <c r="E1431" s="188" t="s">
        <v>5598</v>
      </c>
      <c r="F1431" s="8" t="s">
        <v>83</v>
      </c>
      <c r="G1431" s="8" t="s">
        <v>147</v>
      </c>
      <c r="H1431" s="6">
        <v>0</v>
      </c>
      <c r="I1431" s="12">
        <v>8</v>
      </c>
      <c r="J1431" s="20">
        <v>0</v>
      </c>
      <c r="L1431" s="20">
        <v>0</v>
      </c>
      <c r="N1431" s="20">
        <v>221459</v>
      </c>
      <c r="P1431" s="20">
        <v>0</v>
      </c>
      <c r="R1431" s="20">
        <v>0</v>
      </c>
      <c r="T1431" s="20">
        <v>0</v>
      </c>
      <c r="V1431" s="29">
        <v>221459</v>
      </c>
      <c r="X1431" s="8" t="str">
        <f t="shared" si="22"/>
        <v>No</v>
      </c>
      <c r="Z1431" s="21"/>
      <c r="AC1431" s="28"/>
    </row>
    <row r="1432" spans="1:29">
      <c r="A1432" s="8" t="s">
        <v>1543</v>
      </c>
      <c r="B1432" s="8" t="s">
        <v>6461</v>
      </c>
      <c r="C1432" s="8" t="s">
        <v>178</v>
      </c>
      <c r="D1432" s="185" t="s">
        <v>1544</v>
      </c>
      <c r="E1432" s="188" t="s">
        <v>1545</v>
      </c>
      <c r="F1432" s="8" t="s">
        <v>83</v>
      </c>
      <c r="G1432" s="8" t="s">
        <v>147</v>
      </c>
      <c r="H1432" s="6">
        <v>0</v>
      </c>
      <c r="I1432" s="12">
        <v>8</v>
      </c>
      <c r="J1432" s="20">
        <v>0</v>
      </c>
      <c r="L1432" s="20">
        <v>0</v>
      </c>
      <c r="N1432" s="20">
        <v>225832</v>
      </c>
      <c r="P1432" s="20">
        <v>0</v>
      </c>
      <c r="R1432" s="20">
        <v>0</v>
      </c>
      <c r="T1432" s="20">
        <v>0</v>
      </c>
      <c r="V1432" s="29">
        <v>225832</v>
      </c>
      <c r="X1432" s="8" t="str">
        <f t="shared" si="22"/>
        <v>No</v>
      </c>
      <c r="Z1432" s="21"/>
      <c r="AC1432" s="28"/>
    </row>
    <row r="1433" spans="1:29">
      <c r="A1433" s="8" t="s">
        <v>307</v>
      </c>
      <c r="B1433" s="8" t="s">
        <v>308</v>
      </c>
      <c r="C1433" s="8" t="s">
        <v>213</v>
      </c>
      <c r="D1433" s="185" t="s">
        <v>309</v>
      </c>
      <c r="E1433" s="188" t="s">
        <v>310</v>
      </c>
      <c r="F1433" s="8" t="s">
        <v>157</v>
      </c>
      <c r="G1433" s="8" t="s">
        <v>147</v>
      </c>
      <c r="H1433" s="6">
        <v>0</v>
      </c>
      <c r="I1433" s="12">
        <v>8</v>
      </c>
      <c r="J1433" s="20">
        <v>0</v>
      </c>
      <c r="L1433" s="20">
        <v>0</v>
      </c>
      <c r="N1433" s="20">
        <v>131135</v>
      </c>
      <c r="P1433" s="20">
        <v>0</v>
      </c>
      <c r="R1433" s="20">
        <v>0</v>
      </c>
      <c r="T1433" s="20">
        <v>0</v>
      </c>
      <c r="V1433" s="29">
        <v>131135</v>
      </c>
      <c r="X1433" s="8" t="str">
        <f t="shared" si="22"/>
        <v>No</v>
      </c>
      <c r="Z1433" s="21"/>
      <c r="AC1433" s="28"/>
    </row>
    <row r="1434" spans="1:29">
      <c r="A1434" s="8" t="s">
        <v>4389</v>
      </c>
      <c r="B1434" s="8" t="s">
        <v>4625</v>
      </c>
      <c r="C1434" s="8" t="s">
        <v>42</v>
      </c>
      <c r="D1434" s="185" t="s">
        <v>4626</v>
      </c>
      <c r="E1434" s="188" t="s">
        <v>4627</v>
      </c>
      <c r="F1434" s="8" t="s">
        <v>83</v>
      </c>
      <c r="G1434" s="8" t="s">
        <v>147</v>
      </c>
      <c r="H1434" s="6">
        <v>0</v>
      </c>
      <c r="I1434" s="12">
        <v>8</v>
      </c>
      <c r="J1434" s="20">
        <v>0</v>
      </c>
      <c r="L1434" s="20">
        <v>0</v>
      </c>
      <c r="N1434" s="20">
        <v>166865</v>
      </c>
      <c r="P1434" s="20">
        <v>0</v>
      </c>
      <c r="R1434" s="20">
        <v>0</v>
      </c>
      <c r="T1434" s="20">
        <v>0</v>
      </c>
      <c r="V1434" s="29">
        <v>166865</v>
      </c>
      <c r="X1434" s="8" t="str">
        <f t="shared" si="22"/>
        <v>No</v>
      </c>
      <c r="Z1434" s="21"/>
      <c r="AC1434" s="28"/>
    </row>
    <row r="1435" spans="1:29">
      <c r="A1435" s="8" t="s">
        <v>4423</v>
      </c>
      <c r="B1435" s="8" t="s">
        <v>416</v>
      </c>
      <c r="C1435" s="8" t="s">
        <v>87</v>
      </c>
      <c r="D1435" s="185">
        <v>23</v>
      </c>
      <c r="E1435" s="188">
        <v>23</v>
      </c>
      <c r="F1435" s="8" t="s">
        <v>83</v>
      </c>
      <c r="G1435" s="8" t="s">
        <v>84</v>
      </c>
      <c r="H1435" s="6">
        <v>3059393</v>
      </c>
      <c r="I1435" s="12">
        <v>8</v>
      </c>
      <c r="J1435" s="20">
        <v>178544</v>
      </c>
      <c r="L1435" s="20">
        <v>0</v>
      </c>
      <c r="N1435" s="20">
        <v>0</v>
      </c>
      <c r="P1435" s="20">
        <v>0</v>
      </c>
      <c r="R1435" s="20">
        <v>0</v>
      </c>
      <c r="T1435" s="20">
        <v>0</v>
      </c>
      <c r="V1435" s="29">
        <v>178544</v>
      </c>
      <c r="X1435" s="8" t="str">
        <f t="shared" si="22"/>
        <v>No</v>
      </c>
      <c r="Z1435" s="21"/>
      <c r="AC1435" s="28"/>
    </row>
    <row r="1436" spans="1:29">
      <c r="A1436" s="8" t="s">
        <v>192</v>
      </c>
      <c r="B1436" s="8" t="s">
        <v>193</v>
      </c>
      <c r="C1436" s="8" t="s">
        <v>79</v>
      </c>
      <c r="D1436" s="185">
        <v>9215</v>
      </c>
      <c r="E1436" s="188">
        <v>90215</v>
      </c>
      <c r="F1436" s="8" t="s">
        <v>125</v>
      </c>
      <c r="G1436" s="8" t="s">
        <v>5756</v>
      </c>
      <c r="H1436" s="6">
        <v>58079</v>
      </c>
      <c r="I1436" s="12">
        <v>8</v>
      </c>
      <c r="J1436" s="20">
        <v>1087413</v>
      </c>
      <c r="L1436" s="20">
        <v>0</v>
      </c>
      <c r="N1436" s="20">
        <v>0</v>
      </c>
      <c r="P1436" s="20">
        <v>176855</v>
      </c>
      <c r="R1436" s="20">
        <v>0</v>
      </c>
      <c r="T1436" s="20">
        <v>0</v>
      </c>
      <c r="V1436" s="29">
        <v>1264268</v>
      </c>
      <c r="X1436" s="8" t="str">
        <f t="shared" si="22"/>
        <v>No</v>
      </c>
      <c r="Z1436" s="21"/>
      <c r="AC1436" s="28"/>
    </row>
    <row r="1437" spans="1:29">
      <c r="A1437" s="8" t="s">
        <v>3758</v>
      </c>
      <c r="B1437" s="8" t="s">
        <v>3759</v>
      </c>
      <c r="C1437" s="8" t="s">
        <v>278</v>
      </c>
      <c r="D1437" s="185" t="s">
        <v>3760</v>
      </c>
      <c r="E1437" s="188" t="s">
        <v>3761</v>
      </c>
      <c r="F1437" s="8" t="s">
        <v>83</v>
      </c>
      <c r="G1437" s="8" t="s">
        <v>147</v>
      </c>
      <c r="H1437" s="6">
        <v>0</v>
      </c>
      <c r="I1437" s="12">
        <v>8</v>
      </c>
      <c r="J1437" s="20">
        <v>0</v>
      </c>
      <c r="L1437" s="20">
        <v>0</v>
      </c>
      <c r="N1437" s="20">
        <v>149307</v>
      </c>
      <c r="P1437" s="20">
        <v>0</v>
      </c>
      <c r="R1437" s="20">
        <v>0</v>
      </c>
      <c r="T1437" s="20">
        <v>0</v>
      </c>
      <c r="V1437" s="29">
        <v>149307</v>
      </c>
      <c r="X1437" s="8" t="str">
        <f t="shared" si="22"/>
        <v>No</v>
      </c>
      <c r="Z1437" s="21"/>
      <c r="AC1437" s="28"/>
    </row>
    <row r="1438" spans="1:29">
      <c r="A1438" s="8" t="s">
        <v>6233</v>
      </c>
      <c r="B1438" s="8" t="s">
        <v>4133</v>
      </c>
      <c r="C1438" s="8" t="s">
        <v>91</v>
      </c>
      <c r="E1438" s="188">
        <v>90293</v>
      </c>
      <c r="F1438" s="8" t="s">
        <v>83</v>
      </c>
      <c r="G1438" s="8" t="s">
        <v>5756</v>
      </c>
      <c r="H1438" s="6">
        <v>12150996</v>
      </c>
      <c r="I1438" s="12">
        <v>8</v>
      </c>
      <c r="J1438" s="20">
        <v>0</v>
      </c>
      <c r="L1438" s="20">
        <v>0</v>
      </c>
      <c r="N1438" s="20">
        <v>0</v>
      </c>
      <c r="P1438" s="20">
        <v>0</v>
      </c>
      <c r="R1438" s="20">
        <v>0</v>
      </c>
      <c r="T1438" s="20">
        <v>0</v>
      </c>
      <c r="V1438" s="29">
        <v>0</v>
      </c>
      <c r="X1438" s="8" t="str">
        <f t="shared" si="22"/>
        <v>No</v>
      </c>
      <c r="Z1438" s="21"/>
      <c r="AC1438" s="28"/>
    </row>
    <row r="1439" spans="1:29">
      <c r="A1439" s="8" t="s">
        <v>2935</v>
      </c>
      <c r="B1439" s="8" t="s">
        <v>2936</v>
      </c>
      <c r="C1439" s="8" t="s">
        <v>124</v>
      </c>
      <c r="D1439" s="185" t="s">
        <v>2937</v>
      </c>
      <c r="E1439" s="188" t="s">
        <v>2938</v>
      </c>
      <c r="F1439" s="8" t="s">
        <v>1320</v>
      </c>
      <c r="G1439" s="8" t="s">
        <v>147</v>
      </c>
      <c r="H1439" s="6">
        <v>0</v>
      </c>
      <c r="I1439" s="12">
        <v>8</v>
      </c>
      <c r="J1439" s="20">
        <v>0</v>
      </c>
      <c r="L1439" s="20">
        <v>0</v>
      </c>
      <c r="N1439" s="20">
        <v>99696</v>
      </c>
      <c r="P1439" s="20">
        <v>0</v>
      </c>
      <c r="R1439" s="20">
        <v>0</v>
      </c>
      <c r="T1439" s="20">
        <v>48000</v>
      </c>
      <c r="V1439" s="29">
        <v>147696</v>
      </c>
      <c r="X1439" s="8" t="str">
        <f t="shared" si="22"/>
        <v>No</v>
      </c>
      <c r="Z1439" s="21"/>
      <c r="AC1439" s="28"/>
    </row>
    <row r="1440" spans="1:29">
      <c r="A1440" s="8" t="s">
        <v>1956</v>
      </c>
      <c r="B1440" s="8" t="s">
        <v>1957</v>
      </c>
      <c r="C1440" s="8" t="s">
        <v>103</v>
      </c>
      <c r="D1440" s="185">
        <v>4183</v>
      </c>
      <c r="E1440" s="188">
        <v>40183</v>
      </c>
      <c r="F1440" s="8" t="s">
        <v>83</v>
      </c>
      <c r="G1440" s="8" t="s">
        <v>5756</v>
      </c>
      <c r="H1440" s="6">
        <v>306196</v>
      </c>
      <c r="I1440" s="12">
        <v>8</v>
      </c>
      <c r="J1440" s="20">
        <v>0</v>
      </c>
      <c r="L1440" s="20">
        <v>0</v>
      </c>
      <c r="N1440" s="20">
        <v>0</v>
      </c>
      <c r="P1440" s="20">
        <v>0</v>
      </c>
      <c r="R1440" s="20">
        <v>0</v>
      </c>
      <c r="T1440" s="20">
        <v>0</v>
      </c>
      <c r="V1440" s="29">
        <v>0</v>
      </c>
      <c r="X1440" s="8" t="str">
        <f t="shared" si="22"/>
        <v>No</v>
      </c>
      <c r="Z1440" s="21"/>
      <c r="AC1440" s="28"/>
    </row>
    <row r="1441" spans="1:29">
      <c r="A1441" s="8" t="s">
        <v>1989</v>
      </c>
      <c r="B1441" s="8" t="s">
        <v>1990</v>
      </c>
      <c r="C1441" s="8" t="s">
        <v>168</v>
      </c>
      <c r="D1441" s="185" t="s">
        <v>1991</v>
      </c>
      <c r="E1441" s="188">
        <v>119</v>
      </c>
      <c r="F1441" s="8" t="s">
        <v>36</v>
      </c>
      <c r="G1441" s="8" t="s">
        <v>5756</v>
      </c>
      <c r="H1441" s="6">
        <v>0</v>
      </c>
      <c r="I1441" s="12">
        <v>8</v>
      </c>
      <c r="J1441" s="20">
        <v>0</v>
      </c>
      <c r="L1441" s="20">
        <v>43463</v>
      </c>
      <c r="N1441" s="20">
        <v>370526</v>
      </c>
      <c r="P1441" s="20">
        <v>55700</v>
      </c>
      <c r="R1441" s="20">
        <v>0</v>
      </c>
      <c r="T1441" s="20">
        <v>82313</v>
      </c>
      <c r="V1441" s="29">
        <v>552002</v>
      </c>
      <c r="X1441" s="8" t="str">
        <f t="shared" si="22"/>
        <v>No</v>
      </c>
      <c r="Z1441" s="21"/>
      <c r="AC1441" s="28"/>
    </row>
    <row r="1442" spans="1:29">
      <c r="A1442" s="8" t="s">
        <v>2706</v>
      </c>
      <c r="B1442" s="8" t="s">
        <v>182</v>
      </c>
      <c r="C1442" s="8" t="s">
        <v>154</v>
      </c>
      <c r="D1442" s="185" t="s">
        <v>2707</v>
      </c>
      <c r="E1442" s="188">
        <v>44907</v>
      </c>
      <c r="F1442" s="8" t="s">
        <v>36</v>
      </c>
      <c r="G1442" s="8" t="s">
        <v>5756</v>
      </c>
      <c r="H1442" s="6">
        <v>0</v>
      </c>
      <c r="I1442" s="12">
        <v>7</v>
      </c>
      <c r="J1442" s="20">
        <v>0</v>
      </c>
      <c r="L1442" s="20">
        <v>0</v>
      </c>
      <c r="N1442" s="20">
        <v>319688</v>
      </c>
      <c r="P1442" s="20">
        <v>0</v>
      </c>
      <c r="R1442" s="20">
        <v>0</v>
      </c>
      <c r="T1442" s="20">
        <v>0</v>
      </c>
      <c r="V1442" s="29">
        <v>319688</v>
      </c>
      <c r="X1442" s="8" t="str">
        <f t="shared" si="22"/>
        <v>No</v>
      </c>
      <c r="Z1442" s="21"/>
      <c r="AC1442" s="28"/>
    </row>
    <row r="1443" spans="1:29">
      <c r="A1443" s="8" t="s">
        <v>533</v>
      </c>
      <c r="B1443" s="8" t="s">
        <v>534</v>
      </c>
      <c r="C1443" s="8" t="s">
        <v>274</v>
      </c>
      <c r="D1443" s="185">
        <v>4186</v>
      </c>
      <c r="E1443" s="188">
        <v>40186</v>
      </c>
      <c r="F1443" s="8" t="s">
        <v>83</v>
      </c>
      <c r="G1443" s="8" t="s">
        <v>5756</v>
      </c>
      <c r="H1443" s="6">
        <v>133228</v>
      </c>
      <c r="I1443" s="12">
        <v>7</v>
      </c>
      <c r="J1443" s="20">
        <v>835551</v>
      </c>
      <c r="L1443" s="20">
        <v>0</v>
      </c>
      <c r="N1443" s="20">
        <v>0</v>
      </c>
      <c r="P1443" s="20">
        <v>0</v>
      </c>
      <c r="R1443" s="20">
        <v>0</v>
      </c>
      <c r="T1443" s="20">
        <v>0</v>
      </c>
      <c r="V1443" s="29">
        <v>835551</v>
      </c>
      <c r="X1443" s="8" t="str">
        <f t="shared" si="22"/>
        <v>No</v>
      </c>
      <c r="Z1443" s="21"/>
      <c r="AC1443" s="28"/>
    </row>
    <row r="1444" spans="1:29">
      <c r="A1444" s="8" t="s">
        <v>5681</v>
      </c>
      <c r="B1444" s="8" t="s">
        <v>5603</v>
      </c>
      <c r="C1444" s="8" t="s">
        <v>254</v>
      </c>
      <c r="D1444" s="185" t="s">
        <v>5682</v>
      </c>
      <c r="E1444" s="188" t="s">
        <v>5683</v>
      </c>
      <c r="F1444" s="8" t="s">
        <v>83</v>
      </c>
      <c r="G1444" s="8" t="s">
        <v>147</v>
      </c>
      <c r="H1444" s="6">
        <v>0</v>
      </c>
      <c r="I1444" s="12">
        <v>7</v>
      </c>
      <c r="J1444" s="20">
        <v>0</v>
      </c>
      <c r="L1444" s="20">
        <v>0</v>
      </c>
      <c r="N1444" s="20">
        <v>146499</v>
      </c>
      <c r="P1444" s="20">
        <v>0</v>
      </c>
      <c r="R1444" s="20">
        <v>0</v>
      </c>
      <c r="T1444" s="20">
        <v>0</v>
      </c>
      <c r="V1444" s="29">
        <v>146499</v>
      </c>
      <c r="X1444" s="8" t="str">
        <f t="shared" si="22"/>
        <v>No</v>
      </c>
      <c r="Z1444" s="21"/>
      <c r="AC1444" s="28"/>
    </row>
    <row r="1445" spans="1:29">
      <c r="A1445" s="8" t="s">
        <v>563</v>
      </c>
      <c r="B1445" s="8" t="s">
        <v>495</v>
      </c>
      <c r="C1445" s="8" t="s">
        <v>274</v>
      </c>
      <c r="D1445" s="185">
        <v>4055</v>
      </c>
      <c r="E1445" s="188">
        <v>40055</v>
      </c>
      <c r="F1445" s="8" t="s">
        <v>83</v>
      </c>
      <c r="G1445" s="8" t="s">
        <v>5756</v>
      </c>
      <c r="H1445" s="6">
        <v>69501</v>
      </c>
      <c r="I1445" s="12">
        <v>7</v>
      </c>
      <c r="J1445" s="20">
        <v>346704</v>
      </c>
      <c r="L1445" s="20">
        <v>0</v>
      </c>
      <c r="N1445" s="20">
        <v>0</v>
      </c>
      <c r="P1445" s="20">
        <v>0</v>
      </c>
      <c r="R1445" s="20">
        <v>0</v>
      </c>
      <c r="T1445" s="20">
        <v>0</v>
      </c>
      <c r="V1445" s="29">
        <v>346704</v>
      </c>
      <c r="X1445" s="8" t="str">
        <f t="shared" si="22"/>
        <v>No</v>
      </c>
      <c r="Z1445" s="21"/>
      <c r="AC1445" s="28"/>
    </row>
    <row r="1446" spans="1:29">
      <c r="A1446" s="8" t="s">
        <v>1966</v>
      </c>
      <c r="B1446" s="8" t="s">
        <v>1967</v>
      </c>
      <c r="C1446" s="8" t="s">
        <v>265</v>
      </c>
      <c r="D1446" s="185">
        <v>7030</v>
      </c>
      <c r="E1446" s="188">
        <v>70030</v>
      </c>
      <c r="F1446" s="8" t="s">
        <v>83</v>
      </c>
      <c r="G1446" s="8" t="s">
        <v>84</v>
      </c>
      <c r="H1446" s="6">
        <v>106621</v>
      </c>
      <c r="I1446" s="12">
        <v>7</v>
      </c>
      <c r="J1446" s="20">
        <v>430989</v>
      </c>
      <c r="L1446" s="20">
        <v>0</v>
      </c>
      <c r="N1446" s="20">
        <v>0</v>
      </c>
      <c r="P1446" s="20">
        <v>31320</v>
      </c>
      <c r="R1446" s="20">
        <v>0</v>
      </c>
      <c r="T1446" s="20">
        <v>0</v>
      </c>
      <c r="V1446" s="29">
        <v>462309</v>
      </c>
      <c r="X1446" s="8" t="str">
        <f t="shared" si="22"/>
        <v>No</v>
      </c>
      <c r="Z1446" s="21"/>
      <c r="AC1446" s="28"/>
    </row>
    <row r="1447" spans="1:29">
      <c r="A1447" s="8" t="s">
        <v>5981</v>
      </c>
      <c r="B1447" s="8" t="s">
        <v>6102</v>
      </c>
      <c r="C1447" s="8" t="s">
        <v>46</v>
      </c>
      <c r="D1447" s="185">
        <v>5220</v>
      </c>
      <c r="E1447" s="188">
        <v>50517</v>
      </c>
      <c r="F1447" s="8" t="s">
        <v>83</v>
      </c>
      <c r="G1447" s="8" t="s">
        <v>84</v>
      </c>
      <c r="H1447" s="6">
        <v>2650890</v>
      </c>
      <c r="I1447" s="12">
        <v>7</v>
      </c>
      <c r="J1447" s="20">
        <v>0</v>
      </c>
      <c r="L1447" s="20">
        <v>0</v>
      </c>
      <c r="N1447" s="20">
        <v>0</v>
      </c>
      <c r="P1447" s="20">
        <v>0</v>
      </c>
      <c r="R1447" s="20">
        <v>0</v>
      </c>
      <c r="T1447" s="20">
        <v>0</v>
      </c>
      <c r="V1447" s="29">
        <v>0</v>
      </c>
      <c r="X1447" s="8" t="str">
        <f t="shared" si="22"/>
        <v>No</v>
      </c>
      <c r="Z1447" s="21"/>
      <c r="AC1447" s="28"/>
    </row>
    <row r="1448" spans="1:29">
      <c r="A1448" s="8" t="s">
        <v>4317</v>
      </c>
      <c r="B1448" s="8" t="s">
        <v>878</v>
      </c>
      <c r="C1448" s="8" t="s">
        <v>235</v>
      </c>
      <c r="D1448" s="185" t="s">
        <v>4318</v>
      </c>
      <c r="E1448" s="188" t="s">
        <v>4319</v>
      </c>
      <c r="F1448" s="8" t="s">
        <v>83</v>
      </c>
      <c r="G1448" s="8" t="s">
        <v>147</v>
      </c>
      <c r="H1448" s="6">
        <v>0</v>
      </c>
      <c r="I1448" s="12">
        <v>7</v>
      </c>
      <c r="J1448" s="20">
        <v>0</v>
      </c>
      <c r="L1448" s="20">
        <v>0</v>
      </c>
      <c r="N1448" s="20">
        <v>121302</v>
      </c>
      <c r="P1448" s="20">
        <v>61436</v>
      </c>
      <c r="R1448" s="20">
        <v>0</v>
      </c>
      <c r="T1448" s="20">
        <v>0</v>
      </c>
      <c r="V1448" s="29">
        <v>182738</v>
      </c>
      <c r="X1448" s="8" t="str">
        <f t="shared" si="22"/>
        <v>No</v>
      </c>
      <c r="Z1448" s="21"/>
      <c r="AC1448" s="28"/>
    </row>
    <row r="1449" spans="1:29">
      <c r="A1449" s="8" t="s">
        <v>6616</v>
      </c>
      <c r="B1449" s="8" t="s">
        <v>2623</v>
      </c>
      <c r="C1449" s="8" t="s">
        <v>50</v>
      </c>
      <c r="D1449" s="185" t="s">
        <v>3169</v>
      </c>
      <c r="E1449" s="188" t="s">
        <v>3170</v>
      </c>
      <c r="F1449" s="8" t="s">
        <v>157</v>
      </c>
      <c r="G1449" s="8" t="s">
        <v>147</v>
      </c>
      <c r="H1449" s="6">
        <v>0</v>
      </c>
      <c r="I1449" s="12">
        <v>7</v>
      </c>
      <c r="J1449" s="20">
        <v>0</v>
      </c>
      <c r="L1449" s="20">
        <v>0</v>
      </c>
      <c r="N1449" s="20">
        <v>125540</v>
      </c>
      <c r="P1449" s="20">
        <v>0</v>
      </c>
      <c r="R1449" s="20">
        <v>0</v>
      </c>
      <c r="T1449" s="20">
        <v>0</v>
      </c>
      <c r="V1449" s="29">
        <v>125540</v>
      </c>
      <c r="X1449" s="8" t="str">
        <f t="shared" si="22"/>
        <v>No</v>
      </c>
      <c r="Z1449" s="21"/>
      <c r="AC1449" s="28"/>
    </row>
    <row r="1450" spans="1:29">
      <c r="A1450" s="8" t="s">
        <v>204</v>
      </c>
      <c r="B1450" s="8" t="s">
        <v>205</v>
      </c>
      <c r="C1450" s="8" t="s">
        <v>141</v>
      </c>
      <c r="D1450" s="185">
        <v>3099</v>
      </c>
      <c r="E1450" s="188">
        <v>30099</v>
      </c>
      <c r="F1450" s="8" t="s">
        <v>83</v>
      </c>
      <c r="G1450" s="8" t="s">
        <v>5756</v>
      </c>
      <c r="H1450" s="6">
        <v>69449</v>
      </c>
      <c r="I1450" s="12">
        <v>7</v>
      </c>
      <c r="J1450" s="20">
        <v>883816</v>
      </c>
      <c r="L1450" s="20">
        <v>0</v>
      </c>
      <c r="N1450" s="20">
        <v>0</v>
      </c>
      <c r="P1450" s="20">
        <v>0</v>
      </c>
      <c r="R1450" s="20">
        <v>0</v>
      </c>
      <c r="T1450" s="20">
        <v>0</v>
      </c>
      <c r="V1450" s="29">
        <v>883816</v>
      </c>
      <c r="X1450" s="8" t="str">
        <f t="shared" si="22"/>
        <v>No</v>
      </c>
      <c r="Z1450" s="21"/>
      <c r="AC1450" s="28"/>
    </row>
    <row r="1451" spans="1:29">
      <c r="A1451" s="8" t="s">
        <v>3292</v>
      </c>
      <c r="B1451" s="8" t="s">
        <v>3293</v>
      </c>
      <c r="C1451" s="8" t="s">
        <v>555</v>
      </c>
      <c r="D1451" s="185" t="s">
        <v>3294</v>
      </c>
      <c r="E1451" s="188" t="s">
        <v>3295</v>
      </c>
      <c r="F1451" s="8" t="s">
        <v>83</v>
      </c>
      <c r="G1451" s="8" t="s">
        <v>147</v>
      </c>
      <c r="H1451" s="6">
        <v>0</v>
      </c>
      <c r="I1451" s="12">
        <v>7</v>
      </c>
      <c r="J1451" s="20">
        <v>0</v>
      </c>
      <c r="L1451" s="20">
        <v>0</v>
      </c>
      <c r="N1451" s="20">
        <v>117874</v>
      </c>
      <c r="P1451" s="20">
        <v>0</v>
      </c>
      <c r="R1451" s="20">
        <v>0</v>
      </c>
      <c r="T1451" s="20">
        <v>0</v>
      </c>
      <c r="V1451" s="29">
        <v>117874</v>
      </c>
      <c r="X1451" s="8" t="str">
        <f t="shared" si="22"/>
        <v>No</v>
      </c>
      <c r="Z1451" s="21"/>
      <c r="AC1451" s="28"/>
    </row>
    <row r="1452" spans="1:29">
      <c r="A1452" s="8" t="s">
        <v>2701</v>
      </c>
      <c r="B1452" s="8" t="s">
        <v>2702</v>
      </c>
      <c r="C1452" s="8" t="s">
        <v>150</v>
      </c>
      <c r="D1452" s="185" t="s">
        <v>2703</v>
      </c>
      <c r="E1452" s="188">
        <v>66176</v>
      </c>
      <c r="F1452" s="8" t="s">
        <v>36</v>
      </c>
      <c r="G1452" s="8" t="s">
        <v>5756</v>
      </c>
      <c r="H1452" s="6">
        <v>0</v>
      </c>
      <c r="I1452" s="12">
        <v>7</v>
      </c>
      <c r="J1452" s="20">
        <v>0</v>
      </c>
      <c r="L1452" s="20">
        <v>0</v>
      </c>
      <c r="N1452" s="20">
        <v>130272</v>
      </c>
      <c r="P1452" s="20">
        <v>0</v>
      </c>
      <c r="R1452" s="20">
        <v>0</v>
      </c>
      <c r="T1452" s="20">
        <v>108549</v>
      </c>
      <c r="V1452" s="29">
        <v>238821</v>
      </c>
      <c r="X1452" s="8" t="str">
        <f t="shared" si="22"/>
        <v>No</v>
      </c>
      <c r="Z1452" s="21"/>
      <c r="AC1452" s="28"/>
    </row>
    <row r="1453" spans="1:29">
      <c r="A1453" s="8" t="s">
        <v>6391</v>
      </c>
      <c r="B1453" s="8" t="s">
        <v>635</v>
      </c>
      <c r="C1453" s="8" t="s">
        <v>87</v>
      </c>
      <c r="E1453" s="188">
        <v>407</v>
      </c>
      <c r="F1453" s="8" t="s">
        <v>36</v>
      </c>
      <c r="G1453" s="8" t="s">
        <v>5756</v>
      </c>
      <c r="H1453" s="6">
        <v>3059393</v>
      </c>
      <c r="I1453" s="12">
        <v>7</v>
      </c>
      <c r="J1453" s="20">
        <v>0</v>
      </c>
      <c r="L1453" s="20">
        <v>0</v>
      </c>
      <c r="N1453" s="20">
        <v>490769</v>
      </c>
      <c r="P1453" s="20">
        <v>194262</v>
      </c>
      <c r="R1453" s="20">
        <v>0</v>
      </c>
      <c r="T1453" s="20">
        <v>0</v>
      </c>
      <c r="V1453" s="29">
        <v>685031</v>
      </c>
      <c r="X1453" s="8" t="str">
        <f t="shared" si="22"/>
        <v>No</v>
      </c>
      <c r="Z1453" s="21"/>
      <c r="AC1453" s="28"/>
    </row>
    <row r="1454" spans="1:29">
      <c r="A1454" s="8" t="s">
        <v>6614</v>
      </c>
      <c r="B1454" s="8" t="s">
        <v>6526</v>
      </c>
      <c r="C1454" s="8" t="s">
        <v>420</v>
      </c>
      <c r="E1454" s="188">
        <v>416</v>
      </c>
      <c r="F1454" s="8" t="s">
        <v>214</v>
      </c>
      <c r="G1454" s="8" t="s">
        <v>5756</v>
      </c>
      <c r="H1454" s="6">
        <v>349684</v>
      </c>
      <c r="I1454" s="12">
        <v>7</v>
      </c>
      <c r="J1454" s="20">
        <v>344840</v>
      </c>
      <c r="L1454" s="20">
        <v>0</v>
      </c>
      <c r="N1454" s="20">
        <v>0</v>
      </c>
      <c r="P1454" s="20">
        <v>0</v>
      </c>
      <c r="R1454" s="20">
        <v>0</v>
      </c>
      <c r="T1454" s="20">
        <v>0</v>
      </c>
      <c r="V1454" s="29">
        <v>344840</v>
      </c>
      <c r="X1454" s="8" t="str">
        <f t="shared" si="22"/>
        <v>No</v>
      </c>
      <c r="Z1454" s="21"/>
      <c r="AC1454" s="28"/>
    </row>
    <row r="1455" spans="1:29">
      <c r="A1455" s="8" t="s">
        <v>289</v>
      </c>
      <c r="B1455" s="8" t="s">
        <v>290</v>
      </c>
      <c r="C1455" s="8" t="s">
        <v>103</v>
      </c>
      <c r="D1455" s="185">
        <v>4165</v>
      </c>
      <c r="E1455" s="188">
        <v>40165</v>
      </c>
      <c r="F1455" s="8" t="s">
        <v>83</v>
      </c>
      <c r="G1455" s="8" t="s">
        <v>5756</v>
      </c>
      <c r="H1455" s="6">
        <v>2148346</v>
      </c>
      <c r="I1455" s="12">
        <v>7</v>
      </c>
      <c r="J1455" s="20">
        <v>118477</v>
      </c>
      <c r="L1455" s="20">
        <v>0</v>
      </c>
      <c r="N1455" s="20">
        <v>0</v>
      </c>
      <c r="P1455" s="20">
        <v>0</v>
      </c>
      <c r="R1455" s="20">
        <v>0</v>
      </c>
      <c r="T1455" s="20">
        <v>0</v>
      </c>
      <c r="V1455" s="29">
        <v>118477</v>
      </c>
      <c r="X1455" s="8" t="str">
        <f t="shared" si="22"/>
        <v>No</v>
      </c>
      <c r="Z1455" s="21"/>
      <c r="AC1455" s="28"/>
    </row>
    <row r="1456" spans="1:29">
      <c r="A1456" s="8" t="s">
        <v>4693</v>
      </c>
      <c r="B1456" s="8" t="s">
        <v>1697</v>
      </c>
      <c r="C1456" s="8" t="s">
        <v>42</v>
      </c>
      <c r="D1456" s="185" t="s">
        <v>4694</v>
      </c>
      <c r="E1456" s="188" t="s">
        <v>4695</v>
      </c>
      <c r="F1456" s="8" t="s">
        <v>83</v>
      </c>
      <c r="G1456" s="8" t="s">
        <v>147</v>
      </c>
      <c r="H1456" s="6">
        <v>0</v>
      </c>
      <c r="I1456" s="12">
        <v>7</v>
      </c>
      <c r="J1456" s="20">
        <v>0</v>
      </c>
      <c r="L1456" s="20">
        <v>0</v>
      </c>
      <c r="N1456" s="20">
        <v>166500</v>
      </c>
      <c r="P1456" s="20">
        <v>0</v>
      </c>
      <c r="R1456" s="20">
        <v>0</v>
      </c>
      <c r="T1456" s="20">
        <v>0</v>
      </c>
      <c r="V1456" s="29">
        <v>166500</v>
      </c>
      <c r="X1456" s="8" t="str">
        <f t="shared" si="22"/>
        <v>No</v>
      </c>
      <c r="Z1456" s="21"/>
      <c r="AC1456" s="28"/>
    </row>
    <row r="1457" spans="1:29">
      <c r="A1457" s="8" t="s">
        <v>1225</v>
      </c>
      <c r="B1457" s="8" t="s">
        <v>1226</v>
      </c>
      <c r="C1457" s="8" t="s">
        <v>420</v>
      </c>
      <c r="D1457" s="185">
        <v>53</v>
      </c>
      <c r="E1457" s="188">
        <v>53</v>
      </c>
      <c r="F1457" s="8" t="s">
        <v>36</v>
      </c>
      <c r="G1457" s="8" t="s">
        <v>5756</v>
      </c>
      <c r="H1457" s="6">
        <v>98378</v>
      </c>
      <c r="I1457" s="12">
        <v>7</v>
      </c>
      <c r="J1457" s="20">
        <v>243233</v>
      </c>
      <c r="L1457" s="20">
        <v>0</v>
      </c>
      <c r="N1457" s="20">
        <v>683673</v>
      </c>
      <c r="P1457" s="20">
        <v>150397</v>
      </c>
      <c r="R1457" s="20">
        <v>0</v>
      </c>
      <c r="T1457" s="20">
        <v>0</v>
      </c>
      <c r="V1457" s="29">
        <v>1077303</v>
      </c>
      <c r="X1457" s="8" t="str">
        <f t="shared" si="22"/>
        <v>No</v>
      </c>
      <c r="Z1457" s="21"/>
      <c r="AC1457" s="28"/>
    </row>
    <row r="1458" spans="1:29">
      <c r="A1458" s="8" t="s">
        <v>2863</v>
      </c>
      <c r="B1458" s="8" t="s">
        <v>2864</v>
      </c>
      <c r="C1458" s="8" t="s">
        <v>124</v>
      </c>
      <c r="D1458" s="185" t="s">
        <v>2865</v>
      </c>
      <c r="E1458" s="188" t="s">
        <v>2866</v>
      </c>
      <c r="F1458" s="8" t="s">
        <v>1320</v>
      </c>
      <c r="G1458" s="8" t="s">
        <v>147</v>
      </c>
      <c r="H1458" s="6">
        <v>0</v>
      </c>
      <c r="I1458" s="12">
        <v>7</v>
      </c>
      <c r="J1458" s="20">
        <v>0</v>
      </c>
      <c r="L1458" s="20">
        <v>0</v>
      </c>
      <c r="N1458" s="20">
        <v>137679</v>
      </c>
      <c r="P1458" s="20">
        <v>0</v>
      </c>
      <c r="R1458" s="20">
        <v>0</v>
      </c>
      <c r="T1458" s="20">
        <v>22704</v>
      </c>
      <c r="V1458" s="29">
        <v>160383</v>
      </c>
      <c r="X1458" s="8" t="str">
        <f t="shared" si="22"/>
        <v>No</v>
      </c>
      <c r="Z1458" s="21"/>
      <c r="AC1458" s="28"/>
    </row>
    <row r="1459" spans="1:29">
      <c r="A1459" s="8" t="s">
        <v>3435</v>
      </c>
      <c r="B1459" s="8" t="s">
        <v>3436</v>
      </c>
      <c r="C1459" s="8" t="s">
        <v>34</v>
      </c>
      <c r="D1459" s="185" t="s">
        <v>3437</v>
      </c>
      <c r="E1459" s="188" t="s">
        <v>3438</v>
      </c>
      <c r="F1459" s="8" t="s">
        <v>157</v>
      </c>
      <c r="G1459" s="8" t="s">
        <v>147</v>
      </c>
      <c r="H1459" s="6">
        <v>0</v>
      </c>
      <c r="I1459" s="12">
        <v>7</v>
      </c>
      <c r="J1459" s="20">
        <v>0</v>
      </c>
      <c r="L1459" s="20">
        <v>0</v>
      </c>
      <c r="N1459" s="20">
        <v>136323</v>
      </c>
      <c r="P1459" s="20">
        <v>0</v>
      </c>
      <c r="R1459" s="20">
        <v>0</v>
      </c>
      <c r="T1459" s="20">
        <v>12191</v>
      </c>
      <c r="V1459" s="29">
        <v>148514</v>
      </c>
      <c r="X1459" s="8" t="str">
        <f t="shared" si="22"/>
        <v>No</v>
      </c>
      <c r="Z1459" s="21"/>
      <c r="AC1459" s="28"/>
    </row>
    <row r="1460" spans="1:29">
      <c r="A1460" s="8" t="s">
        <v>1090</v>
      </c>
      <c r="B1460" s="8" t="s">
        <v>755</v>
      </c>
      <c r="C1460" s="8" t="s">
        <v>274</v>
      </c>
      <c r="D1460" s="185">
        <v>4162</v>
      </c>
      <c r="E1460" s="188">
        <v>40162</v>
      </c>
      <c r="F1460" s="8" t="s">
        <v>83</v>
      </c>
      <c r="G1460" s="8" t="s">
        <v>5756</v>
      </c>
      <c r="H1460" s="6">
        <v>969587</v>
      </c>
      <c r="I1460" s="12">
        <v>7</v>
      </c>
      <c r="J1460" s="20">
        <v>988496</v>
      </c>
      <c r="L1460" s="20">
        <v>0</v>
      </c>
      <c r="N1460" s="20">
        <v>0</v>
      </c>
      <c r="P1460" s="20">
        <v>0</v>
      </c>
      <c r="R1460" s="20">
        <v>0</v>
      </c>
      <c r="T1460" s="20">
        <v>0</v>
      </c>
      <c r="V1460" s="29">
        <v>988496</v>
      </c>
      <c r="X1460" s="8" t="str">
        <f t="shared" si="22"/>
        <v>No</v>
      </c>
      <c r="Z1460" s="21"/>
      <c r="AC1460" s="28"/>
    </row>
    <row r="1461" spans="1:29">
      <c r="A1461" s="8" t="s">
        <v>2994</v>
      </c>
      <c r="B1461" s="8" t="s">
        <v>2995</v>
      </c>
      <c r="C1461" s="8" t="s">
        <v>91</v>
      </c>
      <c r="D1461" s="185">
        <v>9217</v>
      </c>
      <c r="E1461" s="188">
        <v>90217</v>
      </c>
      <c r="F1461" s="8" t="s">
        <v>83</v>
      </c>
      <c r="G1461" s="8" t="s">
        <v>5756</v>
      </c>
      <c r="H1461" s="6">
        <v>83578</v>
      </c>
      <c r="I1461" s="12">
        <v>7</v>
      </c>
      <c r="J1461" s="20">
        <v>422571</v>
      </c>
      <c r="L1461" s="20">
        <v>0</v>
      </c>
      <c r="N1461" s="20">
        <v>0</v>
      </c>
      <c r="P1461" s="20">
        <v>0</v>
      </c>
      <c r="R1461" s="20">
        <v>0</v>
      </c>
      <c r="T1461" s="20">
        <v>0</v>
      </c>
      <c r="V1461" s="29">
        <v>422571</v>
      </c>
      <c r="X1461" s="8" t="str">
        <f t="shared" si="22"/>
        <v>No</v>
      </c>
      <c r="Z1461" s="21"/>
      <c r="AC1461" s="28"/>
    </row>
    <row r="1462" spans="1:29">
      <c r="A1462" s="8" t="s">
        <v>4791</v>
      </c>
      <c r="B1462" s="8" t="s">
        <v>2864</v>
      </c>
      <c r="C1462" s="8" t="s">
        <v>124</v>
      </c>
      <c r="D1462" s="185">
        <v>6023</v>
      </c>
      <c r="E1462" s="188">
        <v>60023</v>
      </c>
      <c r="F1462" s="8" t="s">
        <v>83</v>
      </c>
      <c r="G1462" s="8" t="s">
        <v>5756</v>
      </c>
      <c r="H1462" s="6">
        <v>143440</v>
      </c>
      <c r="I1462" s="12">
        <v>7</v>
      </c>
      <c r="J1462" s="20">
        <v>1758443</v>
      </c>
      <c r="L1462" s="20">
        <v>0</v>
      </c>
      <c r="N1462" s="20">
        <v>0</v>
      </c>
      <c r="P1462" s="20">
        <v>0</v>
      </c>
      <c r="R1462" s="20">
        <v>0</v>
      </c>
      <c r="T1462" s="20">
        <v>0</v>
      </c>
      <c r="V1462" s="29">
        <v>1758443</v>
      </c>
      <c r="X1462" s="8" t="str">
        <f t="shared" si="22"/>
        <v>No</v>
      </c>
      <c r="Z1462" s="21"/>
      <c r="AC1462" s="28"/>
    </row>
    <row r="1463" spans="1:29">
      <c r="A1463" s="8" t="s">
        <v>808</v>
      </c>
      <c r="B1463" s="8" t="s">
        <v>240</v>
      </c>
      <c r="C1463" s="8" t="s">
        <v>129</v>
      </c>
      <c r="D1463" s="185" t="s">
        <v>809</v>
      </c>
      <c r="E1463" s="188" t="s">
        <v>810</v>
      </c>
      <c r="F1463" s="8" t="s">
        <v>83</v>
      </c>
      <c r="G1463" s="8" t="s">
        <v>147</v>
      </c>
      <c r="H1463" s="6">
        <v>0</v>
      </c>
      <c r="I1463" s="12">
        <v>7</v>
      </c>
      <c r="J1463" s="20">
        <v>0</v>
      </c>
      <c r="L1463" s="20">
        <v>0</v>
      </c>
      <c r="N1463" s="20">
        <v>248395</v>
      </c>
      <c r="P1463" s="20">
        <v>0</v>
      </c>
      <c r="R1463" s="20">
        <v>0</v>
      </c>
      <c r="T1463" s="20">
        <v>74768</v>
      </c>
      <c r="V1463" s="29">
        <v>323163</v>
      </c>
      <c r="X1463" s="8" t="str">
        <f t="shared" si="22"/>
        <v>No</v>
      </c>
      <c r="Z1463" s="21"/>
      <c r="AC1463" s="28"/>
    </row>
    <row r="1464" spans="1:29">
      <c r="A1464" s="8" t="s">
        <v>6281</v>
      </c>
      <c r="B1464" s="8" t="s">
        <v>6282</v>
      </c>
      <c r="C1464" s="8" t="s">
        <v>454</v>
      </c>
      <c r="E1464" s="188" t="s">
        <v>6283</v>
      </c>
      <c r="F1464" s="8" t="s">
        <v>83</v>
      </c>
      <c r="G1464" s="8" t="s">
        <v>147</v>
      </c>
      <c r="H1464" s="6">
        <v>0</v>
      </c>
      <c r="I1464" s="12">
        <v>7</v>
      </c>
      <c r="J1464" s="20">
        <v>0</v>
      </c>
      <c r="L1464" s="20">
        <v>0</v>
      </c>
      <c r="N1464" s="20">
        <v>0</v>
      </c>
      <c r="P1464" s="20">
        <v>0</v>
      </c>
      <c r="R1464" s="20">
        <v>0</v>
      </c>
      <c r="T1464" s="20">
        <v>0</v>
      </c>
      <c r="V1464" s="29">
        <v>0</v>
      </c>
      <c r="X1464" s="8" t="str">
        <f t="shared" si="22"/>
        <v>No</v>
      </c>
      <c r="Z1464" s="21"/>
      <c r="AC1464" s="28"/>
    </row>
    <row r="1465" spans="1:29">
      <c r="A1465" s="8" t="s">
        <v>999</v>
      </c>
      <c r="B1465" s="8" t="s">
        <v>1000</v>
      </c>
      <c r="C1465" s="8" t="s">
        <v>129</v>
      </c>
      <c r="D1465" s="185" t="s">
        <v>1001</v>
      </c>
      <c r="E1465" s="188" t="s">
        <v>1002</v>
      </c>
      <c r="F1465" s="8" t="s">
        <v>83</v>
      </c>
      <c r="G1465" s="8" t="s">
        <v>147</v>
      </c>
      <c r="H1465" s="6">
        <v>0</v>
      </c>
      <c r="I1465" s="12">
        <v>7</v>
      </c>
      <c r="J1465" s="20">
        <v>0</v>
      </c>
      <c r="L1465" s="20">
        <v>0</v>
      </c>
      <c r="N1465" s="20">
        <v>216512</v>
      </c>
      <c r="P1465" s="20">
        <v>0</v>
      </c>
      <c r="R1465" s="20">
        <v>0</v>
      </c>
      <c r="T1465" s="20">
        <v>0</v>
      </c>
      <c r="V1465" s="29">
        <v>216512</v>
      </c>
      <c r="X1465" s="8" t="str">
        <f t="shared" si="22"/>
        <v>No</v>
      </c>
      <c r="Z1465" s="21"/>
      <c r="AC1465" s="28"/>
    </row>
    <row r="1466" spans="1:29">
      <c r="A1466" s="8" t="s">
        <v>837</v>
      </c>
      <c r="B1466" s="8" t="s">
        <v>838</v>
      </c>
      <c r="C1466" s="8" t="s">
        <v>129</v>
      </c>
      <c r="D1466" s="185" t="s">
        <v>839</v>
      </c>
      <c r="E1466" s="188" t="s">
        <v>840</v>
      </c>
      <c r="F1466" s="8" t="s">
        <v>83</v>
      </c>
      <c r="G1466" s="8" t="s">
        <v>147</v>
      </c>
      <c r="H1466" s="6">
        <v>0</v>
      </c>
      <c r="I1466" s="12">
        <v>7</v>
      </c>
      <c r="J1466" s="20">
        <v>0</v>
      </c>
      <c r="L1466" s="20">
        <v>0</v>
      </c>
      <c r="N1466" s="20">
        <v>157574</v>
      </c>
      <c r="P1466" s="20">
        <v>0</v>
      </c>
      <c r="R1466" s="20">
        <v>0</v>
      </c>
      <c r="T1466" s="20">
        <v>0</v>
      </c>
      <c r="V1466" s="29">
        <v>157574</v>
      </c>
      <c r="X1466" s="8" t="str">
        <f t="shared" si="22"/>
        <v>No</v>
      </c>
      <c r="Z1466" s="21"/>
      <c r="AC1466" s="28"/>
    </row>
    <row r="1467" spans="1:29">
      <c r="A1467" s="8" t="s">
        <v>6203</v>
      </c>
      <c r="B1467" s="8" t="s">
        <v>4235</v>
      </c>
      <c r="C1467" s="8" t="s">
        <v>132</v>
      </c>
      <c r="D1467" s="185" t="s">
        <v>5580</v>
      </c>
      <c r="E1467" s="188" t="s">
        <v>5581</v>
      </c>
      <c r="F1467" s="8" t="s">
        <v>157</v>
      </c>
      <c r="G1467" s="8" t="s">
        <v>147</v>
      </c>
      <c r="H1467" s="6">
        <v>0</v>
      </c>
      <c r="I1467" s="12">
        <v>7</v>
      </c>
      <c r="J1467" s="20">
        <v>34720</v>
      </c>
      <c r="L1467" s="20">
        <v>0</v>
      </c>
      <c r="N1467" s="20">
        <v>177220</v>
      </c>
      <c r="P1467" s="20">
        <v>0</v>
      </c>
      <c r="R1467" s="20">
        <v>0</v>
      </c>
      <c r="T1467" s="20">
        <v>0</v>
      </c>
      <c r="V1467" s="29">
        <v>211940</v>
      </c>
      <c r="X1467" s="8" t="str">
        <f t="shared" si="22"/>
        <v>No</v>
      </c>
      <c r="Z1467" s="21"/>
      <c r="AC1467" s="28"/>
    </row>
    <row r="1468" spans="1:29">
      <c r="A1468" s="8" t="s">
        <v>4992</v>
      </c>
      <c r="B1468" s="8" t="s">
        <v>4993</v>
      </c>
      <c r="C1468" s="8" t="s">
        <v>91</v>
      </c>
      <c r="D1468" s="185" t="s">
        <v>4994</v>
      </c>
      <c r="E1468" s="188" t="s">
        <v>4995</v>
      </c>
      <c r="F1468" s="8" t="s">
        <v>83</v>
      </c>
      <c r="G1468" s="8" t="s">
        <v>147</v>
      </c>
      <c r="H1468" s="6">
        <v>0</v>
      </c>
      <c r="I1468" s="12">
        <v>7</v>
      </c>
      <c r="J1468" s="20">
        <v>0</v>
      </c>
      <c r="L1468" s="20">
        <v>0</v>
      </c>
      <c r="N1468" s="20">
        <v>239841</v>
      </c>
      <c r="P1468" s="20">
        <v>0</v>
      </c>
      <c r="R1468" s="20">
        <v>0</v>
      </c>
      <c r="T1468" s="20">
        <v>0</v>
      </c>
      <c r="V1468" s="29">
        <v>239841</v>
      </c>
      <c r="X1468" s="8" t="str">
        <f t="shared" si="22"/>
        <v>No</v>
      </c>
      <c r="Z1468" s="21"/>
      <c r="AC1468" s="28"/>
    </row>
    <row r="1469" spans="1:29">
      <c r="A1469" s="8" t="s">
        <v>2932</v>
      </c>
      <c r="B1469" s="8" t="s">
        <v>2846</v>
      </c>
      <c r="C1469" s="8" t="s">
        <v>124</v>
      </c>
      <c r="D1469" s="185" t="s">
        <v>2933</v>
      </c>
      <c r="E1469" s="188" t="s">
        <v>2934</v>
      </c>
      <c r="F1469" s="8" t="s">
        <v>83</v>
      </c>
      <c r="G1469" s="8" t="s">
        <v>147</v>
      </c>
      <c r="H1469" s="6">
        <v>0</v>
      </c>
      <c r="I1469" s="12">
        <v>7</v>
      </c>
      <c r="J1469" s="20">
        <v>0</v>
      </c>
      <c r="L1469" s="20">
        <v>0</v>
      </c>
      <c r="N1469" s="20">
        <v>121839</v>
      </c>
      <c r="P1469" s="20">
        <v>0</v>
      </c>
      <c r="R1469" s="20">
        <v>0</v>
      </c>
      <c r="T1469" s="20">
        <v>0</v>
      </c>
      <c r="V1469" s="29">
        <v>121839</v>
      </c>
      <c r="X1469" s="8" t="str">
        <f t="shared" si="22"/>
        <v>No</v>
      </c>
      <c r="Z1469" s="21"/>
      <c r="AC1469" s="28"/>
    </row>
    <row r="1470" spans="1:29">
      <c r="A1470" s="8" t="s">
        <v>158</v>
      </c>
      <c r="B1470" s="8" t="s">
        <v>159</v>
      </c>
      <c r="C1470" s="8" t="s">
        <v>160</v>
      </c>
      <c r="D1470" s="185">
        <v>1112</v>
      </c>
      <c r="E1470" s="188">
        <v>10112</v>
      </c>
      <c r="F1470" s="8" t="s">
        <v>83</v>
      </c>
      <c r="G1470" s="8" t="s">
        <v>5756</v>
      </c>
      <c r="H1470" s="6">
        <v>203914</v>
      </c>
      <c r="I1470" s="12">
        <v>7</v>
      </c>
      <c r="J1470" s="20">
        <v>853821</v>
      </c>
      <c r="L1470" s="20">
        <v>0</v>
      </c>
      <c r="N1470" s="20">
        <v>0</v>
      </c>
      <c r="P1470" s="20">
        <v>0</v>
      </c>
      <c r="R1470" s="20">
        <v>0</v>
      </c>
      <c r="T1470" s="20">
        <v>4105</v>
      </c>
      <c r="V1470" s="29">
        <v>857926</v>
      </c>
      <c r="X1470" s="8" t="str">
        <f t="shared" si="22"/>
        <v>No</v>
      </c>
      <c r="Z1470" s="21"/>
      <c r="AC1470" s="28"/>
    </row>
    <row r="1471" spans="1:29">
      <c r="A1471" s="8" t="s">
        <v>3732</v>
      </c>
      <c r="B1471" s="8" t="s">
        <v>3733</v>
      </c>
      <c r="C1471" s="8" t="s">
        <v>278</v>
      </c>
      <c r="D1471" s="185" t="s">
        <v>3734</v>
      </c>
      <c r="E1471" s="188" t="s">
        <v>3735</v>
      </c>
      <c r="F1471" s="8" t="s">
        <v>83</v>
      </c>
      <c r="G1471" s="8" t="s">
        <v>147</v>
      </c>
      <c r="H1471" s="6">
        <v>0</v>
      </c>
      <c r="I1471" s="12">
        <v>7</v>
      </c>
      <c r="J1471" s="20">
        <v>0</v>
      </c>
      <c r="L1471" s="20">
        <v>0</v>
      </c>
      <c r="N1471" s="20">
        <v>252376</v>
      </c>
      <c r="P1471" s="20">
        <v>0</v>
      </c>
      <c r="R1471" s="20">
        <v>0</v>
      </c>
      <c r="T1471" s="20">
        <v>0</v>
      </c>
      <c r="V1471" s="29">
        <v>252376</v>
      </c>
      <c r="X1471" s="8" t="str">
        <f t="shared" si="22"/>
        <v>No</v>
      </c>
      <c r="Z1471" s="21"/>
      <c r="AC1471" s="28"/>
    </row>
    <row r="1472" spans="1:29">
      <c r="A1472" s="8" t="s">
        <v>4505</v>
      </c>
      <c r="B1472" s="8" t="s">
        <v>6615</v>
      </c>
      <c r="C1472" s="8" t="s">
        <v>454</v>
      </c>
      <c r="D1472" s="185" t="s">
        <v>4506</v>
      </c>
      <c r="E1472" s="188" t="s">
        <v>4507</v>
      </c>
      <c r="F1472" s="8" t="s">
        <v>83</v>
      </c>
      <c r="G1472" s="8" t="s">
        <v>147</v>
      </c>
      <c r="H1472" s="6">
        <v>0</v>
      </c>
      <c r="I1472" s="12">
        <v>7</v>
      </c>
      <c r="J1472" s="20">
        <v>0</v>
      </c>
      <c r="L1472" s="20">
        <v>0</v>
      </c>
      <c r="N1472" s="20">
        <v>35680</v>
      </c>
      <c r="P1472" s="20">
        <v>0</v>
      </c>
      <c r="R1472" s="20">
        <v>0</v>
      </c>
      <c r="T1472" s="20">
        <v>16900</v>
      </c>
      <c r="V1472" s="29">
        <v>52580</v>
      </c>
      <c r="X1472" s="8" t="str">
        <f t="shared" si="22"/>
        <v>No</v>
      </c>
      <c r="Z1472" s="21"/>
      <c r="AC1472" s="28"/>
    </row>
    <row r="1473" spans="1:29">
      <c r="A1473" s="8" t="s">
        <v>2921</v>
      </c>
      <c r="B1473" s="8" t="s">
        <v>1876</v>
      </c>
      <c r="C1473" s="8" t="s">
        <v>124</v>
      </c>
      <c r="D1473" s="185" t="s">
        <v>2922</v>
      </c>
      <c r="E1473" s="188" t="s">
        <v>2923</v>
      </c>
      <c r="F1473" s="8" t="s">
        <v>1320</v>
      </c>
      <c r="G1473" s="8" t="s">
        <v>147</v>
      </c>
      <c r="H1473" s="6">
        <v>0</v>
      </c>
      <c r="I1473" s="12">
        <v>7</v>
      </c>
      <c r="J1473" s="20">
        <v>0</v>
      </c>
      <c r="L1473" s="20">
        <v>0</v>
      </c>
      <c r="N1473" s="20">
        <v>207325</v>
      </c>
      <c r="P1473" s="20">
        <v>0</v>
      </c>
      <c r="R1473" s="20">
        <v>0</v>
      </c>
      <c r="T1473" s="20">
        <v>20660</v>
      </c>
      <c r="V1473" s="29">
        <v>227985</v>
      </c>
      <c r="X1473" s="8" t="str">
        <f t="shared" si="22"/>
        <v>No</v>
      </c>
      <c r="Z1473" s="21"/>
      <c r="AC1473" s="28"/>
    </row>
    <row r="1474" spans="1:29">
      <c r="A1474" s="8" t="s">
        <v>5951</v>
      </c>
      <c r="B1474" s="8" t="s">
        <v>4653</v>
      </c>
      <c r="C1474" s="8" t="s">
        <v>42</v>
      </c>
      <c r="D1474" s="185" t="s">
        <v>4654</v>
      </c>
      <c r="E1474" s="188" t="s">
        <v>4655</v>
      </c>
      <c r="F1474" s="8" t="s">
        <v>83</v>
      </c>
      <c r="G1474" s="8" t="s">
        <v>147</v>
      </c>
      <c r="H1474" s="6">
        <v>0</v>
      </c>
      <c r="I1474" s="12">
        <v>7</v>
      </c>
      <c r="J1474" s="20">
        <v>0</v>
      </c>
      <c r="L1474" s="20">
        <v>0</v>
      </c>
      <c r="N1474" s="20">
        <v>214576</v>
      </c>
      <c r="P1474" s="20">
        <v>0</v>
      </c>
      <c r="R1474" s="20">
        <v>0</v>
      </c>
      <c r="T1474" s="20">
        <v>0</v>
      </c>
      <c r="V1474" s="29">
        <v>214576</v>
      </c>
      <c r="X1474" s="8" t="str">
        <f t="shared" si="22"/>
        <v>No</v>
      </c>
      <c r="Z1474" s="21"/>
      <c r="AC1474" s="28"/>
    </row>
    <row r="1475" spans="1:29">
      <c r="A1475" s="8" t="s">
        <v>3077</v>
      </c>
      <c r="B1475" s="8" t="s">
        <v>867</v>
      </c>
      <c r="C1475" s="8" t="s">
        <v>171</v>
      </c>
      <c r="D1475" s="185" t="s">
        <v>3078</v>
      </c>
      <c r="E1475" s="188" t="s">
        <v>3079</v>
      </c>
      <c r="F1475" s="8" t="s">
        <v>83</v>
      </c>
      <c r="G1475" s="8" t="s">
        <v>147</v>
      </c>
      <c r="H1475" s="6">
        <v>0</v>
      </c>
      <c r="I1475" s="12">
        <v>7</v>
      </c>
      <c r="J1475" s="20">
        <v>0</v>
      </c>
      <c r="L1475" s="20">
        <v>0</v>
      </c>
      <c r="N1475" s="20">
        <v>184389</v>
      </c>
      <c r="P1475" s="20">
        <v>69494</v>
      </c>
      <c r="R1475" s="20">
        <v>0</v>
      </c>
      <c r="T1475" s="20">
        <v>62350</v>
      </c>
      <c r="V1475" s="29">
        <v>316233</v>
      </c>
      <c r="X1475" s="8" t="str">
        <f t="shared" ref="X1475:X1538" si="23">IF(W1475&amp;U1475&amp;S1475&amp;Q1475&amp;O1475&amp;M1475&amp;K1475&lt;&gt;"","Yes","No")</f>
        <v>No</v>
      </c>
      <c r="Z1475" s="21"/>
      <c r="AC1475" s="28"/>
    </row>
    <row r="1476" spans="1:29">
      <c r="A1476" s="8" t="s">
        <v>1599</v>
      </c>
      <c r="B1476" s="8" t="s">
        <v>1600</v>
      </c>
      <c r="C1476" s="8" t="s">
        <v>178</v>
      </c>
      <c r="D1476" s="185" t="s">
        <v>1601</v>
      </c>
      <c r="E1476" s="188" t="s">
        <v>1602</v>
      </c>
      <c r="F1476" s="8" t="s">
        <v>83</v>
      </c>
      <c r="G1476" s="8" t="s">
        <v>147</v>
      </c>
      <c r="H1476" s="6">
        <v>0</v>
      </c>
      <c r="I1476" s="12">
        <v>7</v>
      </c>
      <c r="J1476" s="20">
        <v>0</v>
      </c>
      <c r="L1476" s="20">
        <v>0</v>
      </c>
      <c r="N1476" s="20">
        <v>117053</v>
      </c>
      <c r="P1476" s="20">
        <v>0</v>
      </c>
      <c r="R1476" s="20">
        <v>0</v>
      </c>
      <c r="T1476" s="20">
        <v>0</v>
      </c>
      <c r="V1476" s="29">
        <v>117053</v>
      </c>
      <c r="X1476" s="8" t="str">
        <f t="shared" si="23"/>
        <v>No</v>
      </c>
      <c r="Z1476" s="21"/>
      <c r="AC1476" s="28"/>
    </row>
    <row r="1477" spans="1:29">
      <c r="A1477" s="8" t="s">
        <v>3818</v>
      </c>
      <c r="B1477" s="8" t="s">
        <v>3819</v>
      </c>
      <c r="C1477" s="8" t="s">
        <v>278</v>
      </c>
      <c r="D1477" s="185" t="s">
        <v>3820</v>
      </c>
      <c r="E1477" s="188" t="s">
        <v>3821</v>
      </c>
      <c r="F1477" s="8" t="s">
        <v>157</v>
      </c>
      <c r="G1477" s="8" t="s">
        <v>147</v>
      </c>
      <c r="H1477" s="6">
        <v>0</v>
      </c>
      <c r="I1477" s="12">
        <v>7</v>
      </c>
      <c r="J1477" s="20">
        <v>0</v>
      </c>
      <c r="L1477" s="20">
        <v>0</v>
      </c>
      <c r="N1477" s="20">
        <v>48118</v>
      </c>
      <c r="P1477" s="20">
        <v>0</v>
      </c>
      <c r="R1477" s="20">
        <v>0</v>
      </c>
      <c r="T1477" s="20">
        <v>0</v>
      </c>
      <c r="V1477" s="29">
        <v>48118</v>
      </c>
      <c r="X1477" s="8" t="str">
        <f t="shared" si="23"/>
        <v>No</v>
      </c>
      <c r="Z1477" s="21"/>
      <c r="AC1477" s="28"/>
    </row>
    <row r="1478" spans="1:29">
      <c r="A1478" s="8" t="s">
        <v>2610</v>
      </c>
      <c r="B1478" s="8" t="s">
        <v>2587</v>
      </c>
      <c r="C1478" s="8" t="s">
        <v>466</v>
      </c>
      <c r="D1478" s="185" t="s">
        <v>2611</v>
      </c>
      <c r="E1478" s="188" t="s">
        <v>2612</v>
      </c>
      <c r="F1478" s="8" t="s">
        <v>83</v>
      </c>
      <c r="G1478" s="8" t="s">
        <v>147</v>
      </c>
      <c r="H1478" s="6">
        <v>0</v>
      </c>
      <c r="I1478" s="12">
        <v>7</v>
      </c>
      <c r="J1478" s="20">
        <v>32893</v>
      </c>
      <c r="L1478" s="20">
        <v>0</v>
      </c>
      <c r="N1478" s="20">
        <v>254203</v>
      </c>
      <c r="P1478" s="20">
        <v>0</v>
      </c>
      <c r="R1478" s="20">
        <v>0</v>
      </c>
      <c r="T1478" s="20">
        <v>0</v>
      </c>
      <c r="V1478" s="29">
        <v>287096</v>
      </c>
      <c r="X1478" s="8" t="str">
        <f t="shared" si="23"/>
        <v>No</v>
      </c>
      <c r="Z1478" s="21"/>
      <c r="AC1478" s="28"/>
    </row>
    <row r="1479" spans="1:29">
      <c r="A1479" s="8" t="s">
        <v>2907</v>
      </c>
      <c r="B1479" s="8" t="s">
        <v>2864</v>
      </c>
      <c r="C1479" s="8" t="s">
        <v>124</v>
      </c>
      <c r="D1479" s="185" t="s">
        <v>2908</v>
      </c>
      <c r="E1479" s="188" t="s">
        <v>2909</v>
      </c>
      <c r="F1479" s="8" t="s">
        <v>83</v>
      </c>
      <c r="G1479" s="8" t="s">
        <v>147</v>
      </c>
      <c r="H1479" s="6">
        <v>0</v>
      </c>
      <c r="I1479" s="12">
        <v>7</v>
      </c>
      <c r="J1479" s="20">
        <v>0</v>
      </c>
      <c r="L1479" s="20">
        <v>0</v>
      </c>
      <c r="N1479" s="20">
        <v>145401</v>
      </c>
      <c r="P1479" s="20">
        <v>0</v>
      </c>
      <c r="R1479" s="20">
        <v>0</v>
      </c>
      <c r="T1479" s="20">
        <v>0</v>
      </c>
      <c r="V1479" s="29">
        <v>145401</v>
      </c>
      <c r="X1479" s="8" t="str">
        <f t="shared" si="23"/>
        <v>No</v>
      </c>
      <c r="Z1479" s="21"/>
      <c r="AC1479" s="28"/>
    </row>
    <row r="1480" spans="1:29">
      <c r="A1480" s="8" t="s">
        <v>4231</v>
      </c>
      <c r="B1480" s="8" t="s">
        <v>1500</v>
      </c>
      <c r="C1480" s="8" t="s">
        <v>235</v>
      </c>
      <c r="D1480" s="185" t="s">
        <v>4232</v>
      </c>
      <c r="E1480" s="188" t="s">
        <v>4233</v>
      </c>
      <c r="F1480" s="8" t="s">
        <v>83</v>
      </c>
      <c r="G1480" s="8" t="s">
        <v>147</v>
      </c>
      <c r="H1480" s="6">
        <v>0</v>
      </c>
      <c r="I1480" s="12">
        <v>7</v>
      </c>
      <c r="J1480" s="20">
        <v>0</v>
      </c>
      <c r="L1480" s="20">
        <v>0</v>
      </c>
      <c r="N1480" s="20">
        <v>100687</v>
      </c>
      <c r="P1480" s="20">
        <v>0</v>
      </c>
      <c r="R1480" s="20">
        <v>0</v>
      </c>
      <c r="T1480" s="20">
        <v>0</v>
      </c>
      <c r="V1480" s="29">
        <v>100687</v>
      </c>
      <c r="X1480" s="8" t="str">
        <f t="shared" si="23"/>
        <v>No</v>
      </c>
      <c r="Z1480" s="21"/>
      <c r="AC1480" s="28"/>
    </row>
    <row r="1481" spans="1:29">
      <c r="A1481" s="8" t="s">
        <v>1251</v>
      </c>
      <c r="B1481" s="8" t="s">
        <v>1252</v>
      </c>
      <c r="C1481" s="8" t="s">
        <v>42</v>
      </c>
      <c r="D1481" s="185">
        <v>2148</v>
      </c>
      <c r="E1481" s="188">
        <v>20148</v>
      </c>
      <c r="F1481" s="8" t="s">
        <v>183</v>
      </c>
      <c r="G1481" s="8" t="s">
        <v>5756</v>
      </c>
      <c r="H1481" s="6">
        <v>423566</v>
      </c>
      <c r="I1481" s="12">
        <v>7</v>
      </c>
      <c r="J1481" s="20">
        <v>0</v>
      </c>
      <c r="L1481" s="20">
        <v>0</v>
      </c>
      <c r="N1481" s="20">
        <v>0</v>
      </c>
      <c r="P1481" s="20">
        <v>0</v>
      </c>
      <c r="R1481" s="20">
        <v>0</v>
      </c>
      <c r="T1481" s="20">
        <v>0</v>
      </c>
      <c r="V1481" s="29">
        <v>0</v>
      </c>
      <c r="X1481" s="8" t="str">
        <f t="shared" si="23"/>
        <v>No</v>
      </c>
      <c r="Z1481" s="21"/>
      <c r="AC1481" s="28"/>
    </row>
    <row r="1482" spans="1:29">
      <c r="A1482" s="8" t="s">
        <v>5291</v>
      </c>
      <c r="B1482" s="8" t="s">
        <v>5292</v>
      </c>
      <c r="C1482" s="8" t="s">
        <v>39</v>
      </c>
      <c r="D1482" s="185">
        <v>9239</v>
      </c>
      <c r="E1482" s="188">
        <v>90239</v>
      </c>
      <c r="F1482" s="8" t="s">
        <v>83</v>
      </c>
      <c r="G1482" s="8" t="s">
        <v>5756</v>
      </c>
      <c r="H1482" s="6">
        <v>52745</v>
      </c>
      <c r="I1482" s="12">
        <v>7</v>
      </c>
      <c r="J1482" s="20">
        <v>557165</v>
      </c>
      <c r="L1482" s="20">
        <v>0</v>
      </c>
      <c r="N1482" s="20">
        <v>0</v>
      </c>
      <c r="P1482" s="20">
        <v>0</v>
      </c>
      <c r="R1482" s="20">
        <v>0</v>
      </c>
      <c r="T1482" s="20">
        <v>0</v>
      </c>
      <c r="V1482" s="29">
        <v>557165</v>
      </c>
      <c r="X1482" s="8" t="str">
        <f t="shared" si="23"/>
        <v>No</v>
      </c>
      <c r="Z1482" s="21"/>
      <c r="AC1482" s="28"/>
    </row>
    <row r="1483" spans="1:29">
      <c r="A1483" s="8" t="s">
        <v>208</v>
      </c>
      <c r="B1483" s="8" t="s">
        <v>209</v>
      </c>
      <c r="C1483" s="8" t="s">
        <v>210</v>
      </c>
      <c r="D1483" s="185">
        <v>4060</v>
      </c>
      <c r="E1483" s="188">
        <v>40060</v>
      </c>
      <c r="F1483" s="8" t="s">
        <v>83</v>
      </c>
      <c r="G1483" s="8" t="s">
        <v>5756</v>
      </c>
      <c r="H1483" s="6">
        <v>80358</v>
      </c>
      <c r="I1483" s="12">
        <v>7</v>
      </c>
      <c r="J1483" s="20">
        <v>839739</v>
      </c>
      <c r="L1483" s="20">
        <v>0</v>
      </c>
      <c r="N1483" s="20">
        <v>0</v>
      </c>
      <c r="P1483" s="20">
        <v>223320</v>
      </c>
      <c r="R1483" s="20">
        <v>0</v>
      </c>
      <c r="T1483" s="20">
        <v>0</v>
      </c>
      <c r="V1483" s="29">
        <v>1063059</v>
      </c>
      <c r="X1483" s="8" t="str">
        <f t="shared" si="23"/>
        <v>No</v>
      </c>
      <c r="Z1483" s="21"/>
      <c r="AC1483" s="28"/>
    </row>
    <row r="1484" spans="1:29">
      <c r="A1484" s="8" t="s">
        <v>1105</v>
      </c>
      <c r="B1484" s="8" t="s">
        <v>4224</v>
      </c>
      <c r="C1484" s="8" t="s">
        <v>235</v>
      </c>
      <c r="D1484" s="185" t="s">
        <v>4225</v>
      </c>
      <c r="E1484" s="188" t="s">
        <v>4226</v>
      </c>
      <c r="F1484" s="8" t="s">
        <v>83</v>
      </c>
      <c r="G1484" s="8" t="s">
        <v>147</v>
      </c>
      <c r="H1484" s="6">
        <v>0</v>
      </c>
      <c r="I1484" s="12">
        <v>7</v>
      </c>
      <c r="J1484" s="20">
        <v>0</v>
      </c>
      <c r="L1484" s="20">
        <v>0</v>
      </c>
      <c r="N1484" s="20">
        <v>145329</v>
      </c>
      <c r="P1484" s="20">
        <v>0</v>
      </c>
      <c r="R1484" s="20">
        <v>0</v>
      </c>
      <c r="T1484" s="20">
        <v>0</v>
      </c>
      <c r="V1484" s="29">
        <v>145329</v>
      </c>
      <c r="X1484" s="8" t="str">
        <f t="shared" si="23"/>
        <v>No</v>
      </c>
      <c r="Z1484" s="21"/>
      <c r="AC1484" s="28"/>
    </row>
    <row r="1485" spans="1:29">
      <c r="A1485" s="8" t="s">
        <v>1332</v>
      </c>
      <c r="B1485" s="8" t="s">
        <v>1333</v>
      </c>
      <c r="C1485" s="8" t="s">
        <v>103</v>
      </c>
      <c r="D1485" s="185">
        <v>4198</v>
      </c>
      <c r="E1485" s="188">
        <v>40198</v>
      </c>
      <c r="F1485" s="8" t="s">
        <v>83</v>
      </c>
      <c r="G1485" s="8" t="s">
        <v>5756</v>
      </c>
      <c r="H1485" s="6">
        <v>2148346</v>
      </c>
      <c r="I1485" s="12">
        <v>7</v>
      </c>
      <c r="J1485" s="20">
        <v>173181</v>
      </c>
      <c r="L1485" s="20">
        <v>0</v>
      </c>
      <c r="N1485" s="20">
        <v>0</v>
      </c>
      <c r="P1485" s="20">
        <v>0</v>
      </c>
      <c r="R1485" s="20">
        <v>0</v>
      </c>
      <c r="T1485" s="20">
        <v>0</v>
      </c>
      <c r="V1485" s="29">
        <v>173181</v>
      </c>
      <c r="X1485" s="8" t="str">
        <f t="shared" si="23"/>
        <v>No</v>
      </c>
      <c r="Z1485" s="21"/>
      <c r="AC1485" s="28"/>
    </row>
    <row r="1486" spans="1:29">
      <c r="A1486" s="8" t="s">
        <v>4840</v>
      </c>
      <c r="B1486" s="8" t="s">
        <v>173</v>
      </c>
      <c r="C1486" s="8" t="s">
        <v>87</v>
      </c>
      <c r="D1486" s="185" t="s">
        <v>4841</v>
      </c>
      <c r="E1486" s="188" t="s">
        <v>4842</v>
      </c>
      <c r="F1486" s="8" t="s">
        <v>157</v>
      </c>
      <c r="G1486" s="8" t="s">
        <v>147</v>
      </c>
      <c r="H1486" s="6">
        <v>0</v>
      </c>
      <c r="I1486" s="12">
        <v>7</v>
      </c>
      <c r="J1486" s="20">
        <v>0</v>
      </c>
      <c r="L1486" s="20">
        <v>0</v>
      </c>
      <c r="N1486" s="20">
        <v>55795</v>
      </c>
      <c r="P1486" s="20">
        <v>0</v>
      </c>
      <c r="R1486" s="20">
        <v>0</v>
      </c>
      <c r="T1486" s="20">
        <v>0</v>
      </c>
      <c r="V1486" s="29">
        <v>55795</v>
      </c>
      <c r="X1486" s="8" t="str">
        <f t="shared" si="23"/>
        <v>No</v>
      </c>
      <c r="Z1486" s="21"/>
      <c r="AC1486" s="28"/>
    </row>
    <row r="1487" spans="1:29">
      <c r="A1487" s="8" t="s">
        <v>2462</v>
      </c>
      <c r="B1487" s="8" t="s">
        <v>2463</v>
      </c>
      <c r="C1487" s="8" t="s">
        <v>46</v>
      </c>
      <c r="D1487" s="185" t="s">
        <v>2464</v>
      </c>
      <c r="E1487" s="188" t="s">
        <v>2465</v>
      </c>
      <c r="F1487" s="8" t="s">
        <v>88</v>
      </c>
      <c r="G1487" s="8" t="s">
        <v>147</v>
      </c>
      <c r="H1487" s="6">
        <v>0</v>
      </c>
      <c r="I1487" s="12">
        <v>7</v>
      </c>
      <c r="J1487" s="20">
        <v>0</v>
      </c>
      <c r="L1487" s="20">
        <v>0</v>
      </c>
      <c r="N1487" s="20">
        <v>313598</v>
      </c>
      <c r="P1487" s="20">
        <v>0</v>
      </c>
      <c r="R1487" s="20">
        <v>0</v>
      </c>
      <c r="T1487" s="20">
        <v>0</v>
      </c>
      <c r="V1487" s="29">
        <v>313598</v>
      </c>
      <c r="X1487" s="8" t="str">
        <f t="shared" si="23"/>
        <v>No</v>
      </c>
      <c r="Z1487" s="21"/>
      <c r="AC1487" s="28"/>
    </row>
    <row r="1488" spans="1:29">
      <c r="A1488" s="8" t="s">
        <v>3171</v>
      </c>
      <c r="B1488" s="8" t="s">
        <v>3172</v>
      </c>
      <c r="C1488" s="8" t="s">
        <v>50</v>
      </c>
      <c r="D1488" s="185" t="s">
        <v>3173</v>
      </c>
      <c r="E1488" s="188" t="s">
        <v>3174</v>
      </c>
      <c r="F1488" s="8" t="s">
        <v>83</v>
      </c>
      <c r="G1488" s="8" t="s">
        <v>147</v>
      </c>
      <c r="H1488" s="6">
        <v>0</v>
      </c>
      <c r="I1488" s="12">
        <v>7</v>
      </c>
      <c r="J1488" s="20">
        <v>0</v>
      </c>
      <c r="L1488" s="20">
        <v>0</v>
      </c>
      <c r="N1488" s="20">
        <v>135589</v>
      </c>
      <c r="P1488" s="20">
        <v>0</v>
      </c>
      <c r="R1488" s="20">
        <v>0</v>
      </c>
      <c r="T1488" s="20">
        <v>0</v>
      </c>
      <c r="V1488" s="29">
        <v>135589</v>
      </c>
      <c r="X1488" s="8" t="str">
        <f t="shared" si="23"/>
        <v>No</v>
      </c>
      <c r="Z1488" s="21"/>
      <c r="AC1488" s="28"/>
    </row>
    <row r="1489" spans="1:29">
      <c r="A1489" s="8" t="s">
        <v>6015</v>
      </c>
      <c r="B1489" s="8" t="s">
        <v>6109</v>
      </c>
      <c r="C1489" s="8" t="s">
        <v>120</v>
      </c>
      <c r="E1489" s="188" t="s">
        <v>6016</v>
      </c>
      <c r="F1489" s="8" t="s">
        <v>83</v>
      </c>
      <c r="G1489" s="8" t="s">
        <v>147</v>
      </c>
      <c r="H1489" s="6">
        <v>0</v>
      </c>
      <c r="I1489" s="12">
        <v>7</v>
      </c>
      <c r="J1489" s="20">
        <v>0</v>
      </c>
      <c r="L1489" s="20">
        <v>0</v>
      </c>
      <c r="N1489" s="20">
        <v>71430</v>
      </c>
      <c r="P1489" s="20">
        <v>80</v>
      </c>
      <c r="R1489" s="20">
        <v>0</v>
      </c>
      <c r="T1489" s="20">
        <v>22345</v>
      </c>
      <c r="V1489" s="29">
        <v>93855</v>
      </c>
      <c r="X1489" s="8" t="str">
        <f t="shared" si="23"/>
        <v>No</v>
      </c>
      <c r="Z1489" s="21"/>
      <c r="AC1489" s="28"/>
    </row>
    <row r="1490" spans="1:29">
      <c r="A1490" s="8" t="s">
        <v>6237</v>
      </c>
      <c r="B1490" s="8" t="s">
        <v>6238</v>
      </c>
      <c r="C1490" s="8" t="s">
        <v>171</v>
      </c>
      <c r="E1490" s="188">
        <v>40251</v>
      </c>
      <c r="F1490" s="8" t="s">
        <v>83</v>
      </c>
      <c r="G1490" s="8" t="s">
        <v>5756</v>
      </c>
      <c r="H1490" s="6">
        <v>5502379</v>
      </c>
      <c r="I1490" s="12">
        <v>7</v>
      </c>
      <c r="J1490" s="20">
        <v>0</v>
      </c>
      <c r="L1490" s="20">
        <v>0</v>
      </c>
      <c r="N1490" s="20">
        <v>0</v>
      </c>
      <c r="P1490" s="20">
        <v>0</v>
      </c>
      <c r="R1490" s="20">
        <v>0</v>
      </c>
      <c r="T1490" s="20">
        <v>0</v>
      </c>
      <c r="V1490" s="29">
        <v>0</v>
      </c>
      <c r="X1490" s="8" t="str">
        <f t="shared" si="23"/>
        <v>No</v>
      </c>
      <c r="Z1490" s="21"/>
      <c r="AC1490" s="28"/>
    </row>
    <row r="1491" spans="1:29">
      <c r="A1491" s="8" t="s">
        <v>266</v>
      </c>
      <c r="B1491" s="8" t="s">
        <v>267</v>
      </c>
      <c r="C1491" s="8" t="s">
        <v>150</v>
      </c>
      <c r="D1491" s="185" t="s">
        <v>268</v>
      </c>
      <c r="E1491" s="188">
        <v>60004</v>
      </c>
      <c r="F1491" s="8" t="s">
        <v>36</v>
      </c>
      <c r="G1491" s="8" t="s">
        <v>5756</v>
      </c>
      <c r="H1491" s="6">
        <v>0</v>
      </c>
      <c r="I1491" s="12">
        <v>7</v>
      </c>
      <c r="J1491" s="20">
        <v>0</v>
      </c>
      <c r="L1491" s="20">
        <v>0</v>
      </c>
      <c r="N1491" s="20">
        <v>578008</v>
      </c>
      <c r="P1491" s="20">
        <v>0</v>
      </c>
      <c r="R1491" s="20">
        <v>0</v>
      </c>
      <c r="T1491" s="20">
        <v>0</v>
      </c>
      <c r="V1491" s="29">
        <v>578008</v>
      </c>
      <c r="X1491" s="8" t="str">
        <f t="shared" si="23"/>
        <v>No</v>
      </c>
      <c r="Z1491" s="21"/>
      <c r="AC1491" s="28"/>
    </row>
    <row r="1492" spans="1:29">
      <c r="A1492" s="8" t="s">
        <v>3572</v>
      </c>
      <c r="B1492" s="8" t="s">
        <v>3573</v>
      </c>
      <c r="C1492" s="8" t="s">
        <v>109</v>
      </c>
      <c r="D1492" s="185" t="s">
        <v>3574</v>
      </c>
      <c r="E1492" s="188" t="s">
        <v>3575</v>
      </c>
      <c r="F1492" s="8" t="s">
        <v>83</v>
      </c>
      <c r="G1492" s="8" t="s">
        <v>147</v>
      </c>
      <c r="H1492" s="6">
        <v>0</v>
      </c>
      <c r="I1492" s="12">
        <v>7</v>
      </c>
      <c r="J1492" s="20">
        <v>0</v>
      </c>
      <c r="L1492" s="20">
        <v>0</v>
      </c>
      <c r="N1492" s="20">
        <v>131058</v>
      </c>
      <c r="P1492" s="20">
        <v>0</v>
      </c>
      <c r="R1492" s="20">
        <v>0</v>
      </c>
      <c r="T1492" s="20">
        <v>0</v>
      </c>
      <c r="V1492" s="29">
        <v>131058</v>
      </c>
      <c r="X1492" s="8" t="str">
        <f t="shared" si="23"/>
        <v>No</v>
      </c>
      <c r="Z1492" s="21"/>
      <c r="AC1492" s="28"/>
    </row>
    <row r="1493" spans="1:29">
      <c r="A1493" s="8" t="s">
        <v>1928</v>
      </c>
      <c r="B1493" s="8" t="s">
        <v>1929</v>
      </c>
      <c r="C1493" s="8" t="s">
        <v>34</v>
      </c>
      <c r="D1493" s="185" t="s">
        <v>1930</v>
      </c>
      <c r="E1493" s="188">
        <v>88158</v>
      </c>
      <c r="F1493" s="8" t="s">
        <v>36</v>
      </c>
      <c r="G1493" s="8" t="s">
        <v>5756</v>
      </c>
      <c r="H1493" s="6">
        <v>0</v>
      </c>
      <c r="I1493" s="12">
        <v>7</v>
      </c>
      <c r="J1493" s="20">
        <v>0</v>
      </c>
      <c r="L1493" s="20">
        <v>0</v>
      </c>
      <c r="N1493" s="20">
        <v>545256</v>
      </c>
      <c r="P1493" s="20">
        <v>0</v>
      </c>
      <c r="R1493" s="20">
        <v>0</v>
      </c>
      <c r="T1493" s="20">
        <v>0</v>
      </c>
      <c r="V1493" s="29">
        <v>545256</v>
      </c>
      <c r="X1493" s="8" t="str">
        <f t="shared" si="23"/>
        <v>No</v>
      </c>
      <c r="Z1493" s="21"/>
      <c r="AC1493" s="28"/>
    </row>
    <row r="1494" spans="1:29">
      <c r="A1494" s="8" t="s">
        <v>6243</v>
      </c>
      <c r="B1494" s="8" t="s">
        <v>6244</v>
      </c>
      <c r="C1494" s="8" t="s">
        <v>171</v>
      </c>
      <c r="E1494" s="188">
        <v>40254</v>
      </c>
      <c r="F1494" s="8" t="s">
        <v>83</v>
      </c>
      <c r="G1494" s="8" t="s">
        <v>5756</v>
      </c>
      <c r="H1494" s="6">
        <v>5502379</v>
      </c>
      <c r="I1494" s="12">
        <v>7</v>
      </c>
      <c r="J1494" s="20">
        <v>0</v>
      </c>
      <c r="L1494" s="20">
        <v>0</v>
      </c>
      <c r="N1494" s="20">
        <v>0</v>
      </c>
      <c r="P1494" s="20">
        <v>0</v>
      </c>
      <c r="R1494" s="20">
        <v>0</v>
      </c>
      <c r="T1494" s="20">
        <v>0</v>
      </c>
      <c r="V1494" s="29">
        <v>0</v>
      </c>
      <c r="X1494" s="8" t="str">
        <f t="shared" si="23"/>
        <v>No</v>
      </c>
      <c r="Z1494" s="21"/>
      <c r="AC1494" s="28"/>
    </row>
    <row r="1495" spans="1:29">
      <c r="A1495" s="8" t="s">
        <v>4020</v>
      </c>
      <c r="B1495" s="8" t="s">
        <v>4021</v>
      </c>
      <c r="C1495" s="8" t="s">
        <v>39</v>
      </c>
      <c r="D1495" s="185" t="s">
        <v>4022</v>
      </c>
      <c r="E1495" s="188" t="s">
        <v>4023</v>
      </c>
      <c r="F1495" s="8" t="s">
        <v>83</v>
      </c>
      <c r="G1495" s="8" t="s">
        <v>147</v>
      </c>
      <c r="H1495" s="6">
        <v>0</v>
      </c>
      <c r="I1495" s="12">
        <v>7</v>
      </c>
      <c r="J1495" s="20">
        <v>0</v>
      </c>
      <c r="L1495" s="20">
        <v>0</v>
      </c>
      <c r="N1495" s="20">
        <v>519933</v>
      </c>
      <c r="P1495" s="20">
        <v>0</v>
      </c>
      <c r="R1495" s="20">
        <v>0</v>
      </c>
      <c r="T1495" s="20">
        <v>0</v>
      </c>
      <c r="V1495" s="29">
        <v>519933</v>
      </c>
      <c r="X1495" s="8" t="str">
        <f t="shared" si="23"/>
        <v>No</v>
      </c>
      <c r="Z1495" s="21"/>
      <c r="AC1495" s="28"/>
    </row>
    <row r="1496" spans="1:29">
      <c r="A1496" s="8" t="s">
        <v>6613</v>
      </c>
      <c r="B1496" s="8" t="s">
        <v>5340</v>
      </c>
      <c r="C1496" s="8" t="s">
        <v>58</v>
      </c>
      <c r="D1496" s="185" t="s">
        <v>5341</v>
      </c>
      <c r="E1496" s="188" t="s">
        <v>5342</v>
      </c>
      <c r="F1496" s="8" t="s">
        <v>88</v>
      </c>
      <c r="G1496" s="8" t="s">
        <v>147</v>
      </c>
      <c r="H1496" s="6">
        <v>0</v>
      </c>
      <c r="I1496" s="12">
        <v>7</v>
      </c>
      <c r="J1496" s="20">
        <v>0</v>
      </c>
      <c r="L1496" s="20">
        <v>0</v>
      </c>
      <c r="N1496" s="20">
        <v>454514</v>
      </c>
      <c r="P1496" s="20">
        <v>0</v>
      </c>
      <c r="R1496" s="20">
        <v>0</v>
      </c>
      <c r="T1496" s="20">
        <v>0</v>
      </c>
      <c r="V1496" s="29">
        <v>454514</v>
      </c>
      <c r="X1496" s="8" t="str">
        <f t="shared" si="23"/>
        <v>No</v>
      </c>
      <c r="Z1496" s="21"/>
      <c r="AC1496" s="28"/>
    </row>
    <row r="1497" spans="1:29">
      <c r="A1497" s="8" t="s">
        <v>4767</v>
      </c>
      <c r="B1497" s="8" t="s">
        <v>97</v>
      </c>
      <c r="C1497" s="8" t="s">
        <v>42</v>
      </c>
      <c r="D1497" s="185">
        <v>2189</v>
      </c>
      <c r="E1497" s="188">
        <v>20189</v>
      </c>
      <c r="F1497" s="8" t="s">
        <v>113</v>
      </c>
      <c r="G1497" s="8" t="s">
        <v>84</v>
      </c>
      <c r="H1497" s="6">
        <v>18351295</v>
      </c>
      <c r="I1497" s="12">
        <v>7</v>
      </c>
      <c r="J1497" s="20">
        <v>0</v>
      </c>
      <c r="L1497" s="20">
        <v>0</v>
      </c>
      <c r="N1497" s="20">
        <v>0</v>
      </c>
      <c r="P1497" s="20">
        <v>0</v>
      </c>
      <c r="R1497" s="20">
        <v>0</v>
      </c>
      <c r="T1497" s="20">
        <v>0</v>
      </c>
      <c r="V1497" s="29">
        <v>0</v>
      </c>
      <c r="X1497" s="8" t="str">
        <f t="shared" si="23"/>
        <v>No</v>
      </c>
      <c r="Z1497" s="21"/>
      <c r="AC1497" s="28"/>
    </row>
    <row r="1498" spans="1:29">
      <c r="A1498" s="8" t="s">
        <v>4047</v>
      </c>
      <c r="B1498" s="8" t="s">
        <v>5203</v>
      </c>
      <c r="C1498" s="8" t="s">
        <v>112</v>
      </c>
      <c r="D1498" s="185" t="s">
        <v>4049</v>
      </c>
      <c r="E1498" s="188" t="s">
        <v>4050</v>
      </c>
      <c r="F1498" s="8" t="s">
        <v>157</v>
      </c>
      <c r="G1498" s="8" t="s">
        <v>147</v>
      </c>
      <c r="H1498" s="6">
        <v>0</v>
      </c>
      <c r="I1498" s="12">
        <v>7</v>
      </c>
      <c r="J1498" s="20">
        <v>0</v>
      </c>
      <c r="L1498" s="20">
        <v>0</v>
      </c>
      <c r="N1498" s="20">
        <v>43353</v>
      </c>
      <c r="P1498" s="20">
        <v>0</v>
      </c>
      <c r="R1498" s="20">
        <v>0</v>
      </c>
      <c r="T1498" s="20">
        <v>0</v>
      </c>
      <c r="V1498" s="29">
        <v>43353</v>
      </c>
      <c r="X1498" s="8" t="str">
        <f t="shared" si="23"/>
        <v>No</v>
      </c>
      <c r="Z1498" s="21"/>
      <c r="AC1498" s="28"/>
    </row>
    <row r="1499" spans="1:29">
      <c r="A1499" s="8" t="s">
        <v>3206</v>
      </c>
      <c r="B1499" s="8" t="s">
        <v>3207</v>
      </c>
      <c r="C1499" s="8" t="s">
        <v>50</v>
      </c>
      <c r="D1499" s="185" t="s">
        <v>3208</v>
      </c>
      <c r="E1499" s="188" t="s">
        <v>3209</v>
      </c>
      <c r="F1499" s="8" t="s">
        <v>83</v>
      </c>
      <c r="G1499" s="8" t="s">
        <v>147</v>
      </c>
      <c r="H1499" s="6">
        <v>0</v>
      </c>
      <c r="I1499" s="12">
        <v>7</v>
      </c>
      <c r="J1499" s="20">
        <v>0</v>
      </c>
      <c r="L1499" s="20">
        <v>0</v>
      </c>
      <c r="N1499" s="20">
        <v>261055</v>
      </c>
      <c r="P1499" s="20">
        <v>0</v>
      </c>
      <c r="R1499" s="20">
        <v>0</v>
      </c>
      <c r="T1499" s="20">
        <v>0</v>
      </c>
      <c r="V1499" s="29">
        <v>261055</v>
      </c>
      <c r="X1499" s="8" t="str">
        <f t="shared" si="23"/>
        <v>No</v>
      </c>
      <c r="Z1499" s="21"/>
      <c r="AC1499" s="28"/>
    </row>
    <row r="1500" spans="1:29">
      <c r="A1500" s="8" t="s">
        <v>152</v>
      </c>
      <c r="B1500" s="8" t="s">
        <v>153</v>
      </c>
      <c r="C1500" s="8" t="s">
        <v>154</v>
      </c>
      <c r="D1500" s="185">
        <v>4156</v>
      </c>
      <c r="E1500" s="188">
        <v>40156</v>
      </c>
      <c r="F1500" s="8" t="s">
        <v>125</v>
      </c>
      <c r="G1500" s="8" t="s">
        <v>5756</v>
      </c>
      <c r="H1500" s="6">
        <v>386787</v>
      </c>
      <c r="I1500" s="12">
        <v>7</v>
      </c>
      <c r="J1500" s="20">
        <v>505519</v>
      </c>
      <c r="L1500" s="20">
        <v>0</v>
      </c>
      <c r="N1500" s="20">
        <v>0</v>
      </c>
      <c r="P1500" s="20">
        <v>48000</v>
      </c>
      <c r="R1500" s="20">
        <v>0</v>
      </c>
      <c r="T1500" s="20">
        <v>0</v>
      </c>
      <c r="V1500" s="29">
        <v>553519</v>
      </c>
      <c r="X1500" s="8" t="str">
        <f t="shared" si="23"/>
        <v>No</v>
      </c>
      <c r="Z1500" s="21"/>
      <c r="AC1500" s="28"/>
    </row>
    <row r="1501" spans="1:29">
      <c r="A1501" s="8" t="s">
        <v>101</v>
      </c>
      <c r="B1501" s="8" t="s">
        <v>102</v>
      </c>
      <c r="C1501" s="8" t="s">
        <v>103</v>
      </c>
      <c r="D1501" s="185">
        <v>4160</v>
      </c>
      <c r="E1501" s="188">
        <v>40160</v>
      </c>
      <c r="F1501" s="8" t="s">
        <v>83</v>
      </c>
      <c r="G1501" s="8" t="s">
        <v>5756</v>
      </c>
      <c r="H1501" s="6">
        <v>139171</v>
      </c>
      <c r="I1501" s="12">
        <v>7</v>
      </c>
      <c r="J1501" s="20">
        <v>17968</v>
      </c>
      <c r="L1501" s="20">
        <v>0</v>
      </c>
      <c r="N1501" s="20">
        <v>0</v>
      </c>
      <c r="P1501" s="20">
        <v>0</v>
      </c>
      <c r="R1501" s="20">
        <v>0</v>
      </c>
      <c r="T1501" s="20">
        <v>0</v>
      </c>
      <c r="V1501" s="29">
        <v>17968</v>
      </c>
      <c r="X1501" s="8" t="str">
        <f t="shared" si="23"/>
        <v>No</v>
      </c>
      <c r="Z1501" s="21"/>
      <c r="AC1501" s="28"/>
    </row>
    <row r="1502" spans="1:29">
      <c r="A1502" s="8" t="s">
        <v>5968</v>
      </c>
      <c r="B1502" s="8" t="s">
        <v>6094</v>
      </c>
      <c r="C1502" s="8" t="s">
        <v>171</v>
      </c>
      <c r="E1502" s="188">
        <v>40241</v>
      </c>
      <c r="F1502" s="8" t="s">
        <v>83</v>
      </c>
      <c r="G1502" s="8" t="s">
        <v>5756</v>
      </c>
      <c r="H1502" s="6">
        <v>5502379</v>
      </c>
      <c r="I1502" s="12">
        <v>7</v>
      </c>
      <c r="J1502" s="20">
        <v>0</v>
      </c>
      <c r="L1502" s="20">
        <v>0</v>
      </c>
      <c r="N1502" s="20">
        <v>0</v>
      </c>
      <c r="P1502" s="20">
        <v>0</v>
      </c>
      <c r="R1502" s="20">
        <v>0</v>
      </c>
      <c r="T1502" s="20">
        <v>0</v>
      </c>
      <c r="V1502" s="29">
        <v>0</v>
      </c>
      <c r="X1502" s="8" t="str">
        <f t="shared" si="23"/>
        <v>No</v>
      </c>
      <c r="Z1502" s="21"/>
      <c r="AC1502" s="28"/>
    </row>
    <row r="1503" spans="1:29">
      <c r="A1503" s="8" t="s">
        <v>5363</v>
      </c>
      <c r="B1503" s="8" t="s">
        <v>5364</v>
      </c>
      <c r="C1503" s="8" t="s">
        <v>58</v>
      </c>
      <c r="D1503" s="185" t="s">
        <v>5365</v>
      </c>
      <c r="E1503" s="188" t="s">
        <v>5366</v>
      </c>
      <c r="F1503" s="8" t="s">
        <v>83</v>
      </c>
      <c r="G1503" s="8" t="s">
        <v>147</v>
      </c>
      <c r="H1503" s="6">
        <v>0</v>
      </c>
      <c r="I1503" s="12">
        <v>7</v>
      </c>
      <c r="J1503" s="20">
        <v>0</v>
      </c>
      <c r="L1503" s="20">
        <v>0</v>
      </c>
      <c r="N1503" s="20">
        <v>665690</v>
      </c>
      <c r="P1503" s="20">
        <v>0</v>
      </c>
      <c r="R1503" s="20">
        <v>0</v>
      </c>
      <c r="T1503" s="20">
        <v>0</v>
      </c>
      <c r="V1503" s="29">
        <v>665690</v>
      </c>
      <c r="X1503" s="8" t="str">
        <f t="shared" si="23"/>
        <v>No</v>
      </c>
      <c r="Z1503" s="21"/>
      <c r="AC1503" s="28"/>
    </row>
    <row r="1504" spans="1:29">
      <c r="A1504" s="8" t="s">
        <v>2849</v>
      </c>
      <c r="B1504" s="8" t="s">
        <v>1115</v>
      </c>
      <c r="C1504" s="8" t="s">
        <v>124</v>
      </c>
      <c r="D1504" s="185" t="s">
        <v>2850</v>
      </c>
      <c r="E1504" s="188" t="s">
        <v>2851</v>
      </c>
      <c r="F1504" s="8" t="s">
        <v>1320</v>
      </c>
      <c r="G1504" s="8" t="s">
        <v>147</v>
      </c>
      <c r="H1504" s="6">
        <v>0</v>
      </c>
      <c r="I1504" s="12">
        <v>7</v>
      </c>
      <c r="J1504" s="20">
        <v>0</v>
      </c>
      <c r="L1504" s="20">
        <v>0</v>
      </c>
      <c r="N1504" s="20">
        <v>145324</v>
      </c>
      <c r="P1504" s="20">
        <v>0</v>
      </c>
      <c r="R1504" s="20">
        <v>0</v>
      </c>
      <c r="T1504" s="20">
        <v>50088</v>
      </c>
      <c r="V1504" s="29">
        <v>195412</v>
      </c>
      <c r="X1504" s="8" t="str">
        <f t="shared" si="23"/>
        <v>No</v>
      </c>
      <c r="Z1504" s="21"/>
      <c r="AC1504" s="28"/>
    </row>
    <row r="1505" spans="1:29">
      <c r="A1505" s="8" t="s">
        <v>4631</v>
      </c>
      <c r="B1505" s="8" t="s">
        <v>2093</v>
      </c>
      <c r="C1505" s="8" t="s">
        <v>42</v>
      </c>
      <c r="D1505" s="185" t="s">
        <v>4632</v>
      </c>
      <c r="E1505" s="188" t="s">
        <v>4633</v>
      </c>
      <c r="F1505" s="8" t="s">
        <v>88</v>
      </c>
      <c r="G1505" s="8" t="s">
        <v>147</v>
      </c>
      <c r="H1505" s="6">
        <v>0</v>
      </c>
      <c r="I1505" s="12">
        <v>7</v>
      </c>
      <c r="J1505" s="20">
        <v>0</v>
      </c>
      <c r="L1505" s="20">
        <v>0</v>
      </c>
      <c r="N1505" s="20">
        <v>69000</v>
      </c>
      <c r="P1505" s="20">
        <v>0</v>
      </c>
      <c r="R1505" s="20">
        <v>0</v>
      </c>
      <c r="T1505" s="20">
        <v>0</v>
      </c>
      <c r="V1505" s="29">
        <v>69000</v>
      </c>
      <c r="X1505" s="8" t="str">
        <f t="shared" si="23"/>
        <v>No</v>
      </c>
      <c r="Z1505" s="21"/>
      <c r="AC1505" s="28"/>
    </row>
    <row r="1506" spans="1:29">
      <c r="A1506" s="8" t="s">
        <v>6241</v>
      </c>
      <c r="B1506" s="8" t="s">
        <v>6242</v>
      </c>
      <c r="C1506" s="8" t="s">
        <v>91</v>
      </c>
      <c r="E1506" s="188">
        <v>90260</v>
      </c>
      <c r="F1506" s="8" t="s">
        <v>83</v>
      </c>
      <c r="G1506" s="8" t="s">
        <v>5756</v>
      </c>
      <c r="H1506" s="6">
        <v>12150996</v>
      </c>
      <c r="I1506" s="12">
        <v>7</v>
      </c>
      <c r="J1506" s="20">
        <v>0</v>
      </c>
      <c r="L1506" s="20">
        <v>0</v>
      </c>
      <c r="N1506" s="20">
        <v>0</v>
      </c>
      <c r="P1506" s="20">
        <v>0</v>
      </c>
      <c r="R1506" s="20">
        <v>0</v>
      </c>
      <c r="T1506" s="20">
        <v>0</v>
      </c>
      <c r="V1506" s="29">
        <v>0</v>
      </c>
      <c r="X1506" s="8" t="str">
        <f t="shared" si="23"/>
        <v>No</v>
      </c>
      <c r="Z1506" s="21"/>
      <c r="AC1506" s="28"/>
    </row>
    <row r="1507" spans="1:29">
      <c r="A1507" s="8" t="s">
        <v>4648</v>
      </c>
      <c r="B1507" s="8" t="s">
        <v>4634</v>
      </c>
      <c r="C1507" s="8" t="s">
        <v>42</v>
      </c>
      <c r="D1507" s="185" t="s">
        <v>4649</v>
      </c>
      <c r="E1507" s="188" t="s">
        <v>4650</v>
      </c>
      <c r="F1507" s="8" t="s">
        <v>83</v>
      </c>
      <c r="G1507" s="8" t="s">
        <v>147</v>
      </c>
      <c r="H1507" s="6">
        <v>0</v>
      </c>
      <c r="I1507" s="12">
        <v>7</v>
      </c>
      <c r="J1507" s="20">
        <v>0</v>
      </c>
      <c r="L1507" s="20">
        <v>0</v>
      </c>
      <c r="N1507" s="20">
        <v>105000</v>
      </c>
      <c r="P1507" s="20">
        <v>0</v>
      </c>
      <c r="R1507" s="20">
        <v>0</v>
      </c>
      <c r="T1507" s="20">
        <v>0</v>
      </c>
      <c r="V1507" s="29">
        <v>105000</v>
      </c>
      <c r="X1507" s="8" t="str">
        <f t="shared" si="23"/>
        <v>No</v>
      </c>
      <c r="Z1507" s="21"/>
      <c r="AC1507" s="28"/>
    </row>
    <row r="1508" spans="1:29">
      <c r="A1508" s="8" t="s">
        <v>4742</v>
      </c>
      <c r="B1508" s="8" t="s">
        <v>4730</v>
      </c>
      <c r="C1508" s="8" t="s">
        <v>79</v>
      </c>
      <c r="D1508" s="185" t="s">
        <v>4743</v>
      </c>
      <c r="E1508" s="188" t="s">
        <v>4744</v>
      </c>
      <c r="F1508" s="8" t="s">
        <v>157</v>
      </c>
      <c r="G1508" s="8" t="s">
        <v>147</v>
      </c>
      <c r="H1508" s="6">
        <v>0</v>
      </c>
      <c r="I1508" s="12">
        <v>7</v>
      </c>
      <c r="J1508" s="20">
        <v>0</v>
      </c>
      <c r="L1508" s="20">
        <v>0</v>
      </c>
      <c r="N1508" s="20">
        <v>421836</v>
      </c>
      <c r="P1508" s="20">
        <v>0</v>
      </c>
      <c r="R1508" s="20">
        <v>0</v>
      </c>
      <c r="T1508" s="20">
        <v>0</v>
      </c>
      <c r="V1508" s="29">
        <v>421836</v>
      </c>
      <c r="X1508" s="8" t="str">
        <f t="shared" si="23"/>
        <v>No</v>
      </c>
      <c r="Z1508" s="21"/>
      <c r="AC1508" s="28"/>
    </row>
    <row r="1509" spans="1:29">
      <c r="A1509" s="8" t="s">
        <v>4259</v>
      </c>
      <c r="B1509" s="8" t="s">
        <v>1876</v>
      </c>
      <c r="C1509" s="8" t="s">
        <v>235</v>
      </c>
      <c r="D1509" s="185" t="s">
        <v>4260</v>
      </c>
      <c r="E1509" s="188" t="s">
        <v>4261</v>
      </c>
      <c r="F1509" s="8" t="s">
        <v>83</v>
      </c>
      <c r="G1509" s="8" t="s">
        <v>147</v>
      </c>
      <c r="H1509" s="6">
        <v>0</v>
      </c>
      <c r="I1509" s="12">
        <v>7</v>
      </c>
      <c r="J1509" s="20">
        <v>0</v>
      </c>
      <c r="L1509" s="20">
        <v>0</v>
      </c>
      <c r="N1509" s="20">
        <v>246416</v>
      </c>
      <c r="P1509" s="20">
        <v>0</v>
      </c>
      <c r="R1509" s="20">
        <v>0</v>
      </c>
      <c r="T1509" s="20">
        <v>0</v>
      </c>
      <c r="V1509" s="29">
        <v>246416</v>
      </c>
      <c r="X1509" s="8" t="str">
        <f t="shared" si="23"/>
        <v>No</v>
      </c>
      <c r="Z1509" s="21"/>
      <c r="AC1509" s="28"/>
    </row>
    <row r="1510" spans="1:29">
      <c r="A1510" s="8" t="s">
        <v>2265</v>
      </c>
      <c r="B1510" s="8" t="s">
        <v>2266</v>
      </c>
      <c r="C1510" s="8" t="s">
        <v>275</v>
      </c>
      <c r="D1510" s="185" t="s">
        <v>2267</v>
      </c>
      <c r="E1510" s="188" t="s">
        <v>2268</v>
      </c>
      <c r="F1510" s="8" t="s">
        <v>157</v>
      </c>
      <c r="G1510" s="8" t="s">
        <v>147</v>
      </c>
      <c r="H1510" s="6">
        <v>0</v>
      </c>
      <c r="I1510" s="12">
        <v>7</v>
      </c>
      <c r="J1510" s="20">
        <v>0</v>
      </c>
      <c r="L1510" s="20">
        <v>0</v>
      </c>
      <c r="N1510" s="20">
        <v>151185</v>
      </c>
      <c r="P1510" s="20">
        <v>0</v>
      </c>
      <c r="R1510" s="20">
        <v>0</v>
      </c>
      <c r="T1510" s="20">
        <v>0</v>
      </c>
      <c r="V1510" s="29">
        <v>151185</v>
      </c>
      <c r="X1510" s="8" t="str">
        <f t="shared" si="23"/>
        <v>No</v>
      </c>
      <c r="Z1510" s="21"/>
      <c r="AC1510" s="28"/>
    </row>
    <row r="1511" spans="1:29">
      <c r="A1511" s="8" t="s">
        <v>6617</v>
      </c>
      <c r="B1511" s="8" t="s">
        <v>2412</v>
      </c>
      <c r="C1511" s="8" t="s">
        <v>46</v>
      </c>
      <c r="E1511" s="188" t="s">
        <v>6618</v>
      </c>
      <c r="F1511" s="8" t="s">
        <v>88</v>
      </c>
      <c r="G1511" s="8" t="s">
        <v>147</v>
      </c>
      <c r="H1511" s="6">
        <v>0</v>
      </c>
      <c r="I1511" s="12">
        <v>7</v>
      </c>
      <c r="J1511" s="20">
        <v>0</v>
      </c>
      <c r="L1511" s="20">
        <v>0</v>
      </c>
      <c r="N1511" s="20">
        <v>90276</v>
      </c>
      <c r="P1511" s="20">
        <v>0</v>
      </c>
      <c r="R1511" s="20">
        <v>0</v>
      </c>
      <c r="T1511" s="20">
        <v>0</v>
      </c>
      <c r="V1511" s="29">
        <v>90276</v>
      </c>
      <c r="X1511" s="8" t="str">
        <f t="shared" si="23"/>
        <v>No</v>
      </c>
      <c r="Z1511" s="21"/>
      <c r="AC1511" s="28"/>
    </row>
    <row r="1512" spans="1:29">
      <c r="A1512" s="8" t="s">
        <v>5953</v>
      </c>
      <c r="B1512" s="8" t="s">
        <v>6119</v>
      </c>
      <c r="C1512" s="8" t="s">
        <v>42</v>
      </c>
      <c r="D1512" s="185" t="s">
        <v>4664</v>
      </c>
      <c r="E1512" s="188" t="s">
        <v>4665</v>
      </c>
      <c r="F1512" s="8" t="s">
        <v>83</v>
      </c>
      <c r="G1512" s="8" t="s">
        <v>147</v>
      </c>
      <c r="H1512" s="6">
        <v>0</v>
      </c>
      <c r="I1512" s="12">
        <v>7</v>
      </c>
      <c r="J1512" s="20">
        <v>0</v>
      </c>
      <c r="L1512" s="20">
        <v>0</v>
      </c>
      <c r="N1512" s="20">
        <v>285500</v>
      </c>
      <c r="P1512" s="20">
        <v>0</v>
      </c>
      <c r="R1512" s="20">
        <v>0</v>
      </c>
      <c r="T1512" s="20">
        <v>0</v>
      </c>
      <c r="V1512" s="29">
        <v>285500</v>
      </c>
      <c r="X1512" s="8" t="str">
        <f t="shared" si="23"/>
        <v>No</v>
      </c>
      <c r="Z1512" s="21"/>
      <c r="AC1512" s="28"/>
    </row>
    <row r="1513" spans="1:29">
      <c r="A1513" s="8" t="s">
        <v>830</v>
      </c>
      <c r="B1513" s="8" t="s">
        <v>763</v>
      </c>
      <c r="C1513" s="8" t="s">
        <v>129</v>
      </c>
      <c r="D1513" s="185" t="s">
        <v>831</v>
      </c>
      <c r="E1513" s="188" t="s">
        <v>832</v>
      </c>
      <c r="F1513" s="8" t="s">
        <v>83</v>
      </c>
      <c r="G1513" s="8" t="s">
        <v>147</v>
      </c>
      <c r="H1513" s="6">
        <v>0</v>
      </c>
      <c r="I1513" s="12">
        <v>7</v>
      </c>
      <c r="J1513" s="20">
        <v>0</v>
      </c>
      <c r="L1513" s="20">
        <v>0</v>
      </c>
      <c r="N1513" s="20">
        <v>281679</v>
      </c>
      <c r="P1513" s="20">
        <v>0</v>
      </c>
      <c r="R1513" s="20">
        <v>0</v>
      </c>
      <c r="T1513" s="20">
        <v>0</v>
      </c>
      <c r="V1513" s="29">
        <v>281679</v>
      </c>
      <c r="X1513" s="8" t="str">
        <f t="shared" si="23"/>
        <v>No</v>
      </c>
      <c r="Z1513" s="21"/>
      <c r="AC1513" s="28"/>
    </row>
    <row r="1514" spans="1:29">
      <c r="A1514" s="8" t="s">
        <v>1324</v>
      </c>
      <c r="B1514" s="8" t="s">
        <v>6465</v>
      </c>
      <c r="C1514" s="8" t="s">
        <v>141</v>
      </c>
      <c r="D1514" s="185" t="s">
        <v>1325</v>
      </c>
      <c r="E1514" s="188" t="s">
        <v>1326</v>
      </c>
      <c r="F1514" s="8" t="s">
        <v>83</v>
      </c>
      <c r="G1514" s="8" t="s">
        <v>147</v>
      </c>
      <c r="H1514" s="6">
        <v>0</v>
      </c>
      <c r="I1514" s="12">
        <v>7</v>
      </c>
      <c r="J1514" s="20">
        <v>0</v>
      </c>
      <c r="L1514" s="20">
        <v>0</v>
      </c>
      <c r="N1514" s="20">
        <v>260463</v>
      </c>
      <c r="P1514" s="20">
        <v>0</v>
      </c>
      <c r="R1514" s="20">
        <v>0</v>
      </c>
      <c r="T1514" s="20">
        <v>0</v>
      </c>
      <c r="V1514" s="29">
        <v>260463</v>
      </c>
      <c r="X1514" s="8" t="str">
        <f t="shared" si="23"/>
        <v>No</v>
      </c>
      <c r="Z1514" s="21"/>
      <c r="AC1514" s="28"/>
    </row>
    <row r="1515" spans="1:29">
      <c r="A1515" s="8" t="s">
        <v>4518</v>
      </c>
      <c r="B1515" s="8" t="s">
        <v>4519</v>
      </c>
      <c r="C1515" s="8" t="s">
        <v>454</v>
      </c>
      <c r="D1515" s="185" t="s">
        <v>4520</v>
      </c>
      <c r="E1515" s="188" t="s">
        <v>4521</v>
      </c>
      <c r="F1515" s="8" t="s">
        <v>83</v>
      </c>
      <c r="G1515" s="8" t="s">
        <v>147</v>
      </c>
      <c r="H1515" s="6">
        <v>0</v>
      </c>
      <c r="I1515" s="12">
        <v>7</v>
      </c>
      <c r="J1515" s="20">
        <v>0</v>
      </c>
      <c r="L1515" s="20">
        <v>0</v>
      </c>
      <c r="N1515" s="20">
        <v>64190</v>
      </c>
      <c r="P1515" s="20">
        <v>0</v>
      </c>
      <c r="R1515" s="20">
        <v>0</v>
      </c>
      <c r="T1515" s="20">
        <v>33767</v>
      </c>
      <c r="V1515" s="29">
        <v>97957</v>
      </c>
      <c r="X1515" s="8" t="str">
        <f t="shared" si="23"/>
        <v>No</v>
      </c>
      <c r="Z1515" s="21"/>
      <c r="AC1515" s="28"/>
    </row>
    <row r="1516" spans="1:29">
      <c r="A1516" s="8" t="s">
        <v>4862</v>
      </c>
      <c r="B1516" s="8" t="s">
        <v>4863</v>
      </c>
      <c r="C1516" s="8" t="s">
        <v>87</v>
      </c>
      <c r="D1516" s="185" t="s">
        <v>4864</v>
      </c>
      <c r="E1516" s="188" t="s">
        <v>4865</v>
      </c>
      <c r="F1516" s="8" t="s">
        <v>157</v>
      </c>
      <c r="G1516" s="8" t="s">
        <v>147</v>
      </c>
      <c r="H1516" s="6">
        <v>0</v>
      </c>
      <c r="I1516" s="12">
        <v>7</v>
      </c>
      <c r="J1516" s="20">
        <v>0</v>
      </c>
      <c r="L1516" s="20">
        <v>0</v>
      </c>
      <c r="N1516" s="20">
        <v>0</v>
      </c>
      <c r="P1516" s="20">
        <v>100902</v>
      </c>
      <c r="R1516" s="20">
        <v>0</v>
      </c>
      <c r="T1516" s="20">
        <v>0</v>
      </c>
      <c r="V1516" s="29">
        <v>100902</v>
      </c>
      <c r="X1516" s="8" t="str">
        <f t="shared" si="23"/>
        <v>No</v>
      </c>
      <c r="Z1516" s="21"/>
      <c r="AC1516" s="28"/>
    </row>
    <row r="1517" spans="1:29">
      <c r="A1517" s="8" t="s">
        <v>5835</v>
      </c>
      <c r="B1517" s="8" t="s">
        <v>3512</v>
      </c>
      <c r="C1517" s="8" t="s">
        <v>580</v>
      </c>
      <c r="D1517" s="185" t="s">
        <v>3513</v>
      </c>
      <c r="E1517" s="188" t="s">
        <v>3514</v>
      </c>
      <c r="F1517" s="8" t="s">
        <v>157</v>
      </c>
      <c r="G1517" s="8" t="s">
        <v>147</v>
      </c>
      <c r="H1517" s="6">
        <v>0</v>
      </c>
      <c r="I1517" s="12">
        <v>7</v>
      </c>
      <c r="J1517" s="20">
        <v>0</v>
      </c>
      <c r="L1517" s="20">
        <v>0</v>
      </c>
      <c r="N1517" s="20">
        <v>169919</v>
      </c>
      <c r="P1517" s="20">
        <v>0</v>
      </c>
      <c r="R1517" s="20">
        <v>0</v>
      </c>
      <c r="T1517" s="20">
        <v>0</v>
      </c>
      <c r="V1517" s="29">
        <v>169919</v>
      </c>
      <c r="X1517" s="8" t="str">
        <f t="shared" si="23"/>
        <v>No</v>
      </c>
      <c r="Z1517" s="21"/>
      <c r="AC1517" s="28"/>
    </row>
    <row r="1518" spans="1:29">
      <c r="A1518" s="8" t="s">
        <v>5664</v>
      </c>
      <c r="B1518" s="8" t="s">
        <v>6619</v>
      </c>
      <c r="C1518" s="8" t="s">
        <v>254</v>
      </c>
      <c r="D1518" s="185" t="s">
        <v>5665</v>
      </c>
      <c r="E1518" s="188" t="s">
        <v>5666</v>
      </c>
      <c r="F1518" s="8" t="s">
        <v>83</v>
      </c>
      <c r="G1518" s="8" t="s">
        <v>147</v>
      </c>
      <c r="H1518" s="6">
        <v>0</v>
      </c>
      <c r="I1518" s="12">
        <v>7</v>
      </c>
      <c r="J1518" s="20">
        <v>0</v>
      </c>
      <c r="L1518" s="20">
        <v>0</v>
      </c>
      <c r="N1518" s="20">
        <v>104975</v>
      </c>
      <c r="P1518" s="20">
        <v>0</v>
      </c>
      <c r="R1518" s="20">
        <v>0</v>
      </c>
      <c r="T1518" s="20">
        <v>0</v>
      </c>
      <c r="V1518" s="29">
        <v>104975</v>
      </c>
      <c r="X1518" s="8" t="str">
        <f t="shared" si="23"/>
        <v>No</v>
      </c>
      <c r="Z1518" s="21"/>
      <c r="AC1518" s="28"/>
    </row>
    <row r="1519" spans="1:29">
      <c r="A1519" s="8" t="s">
        <v>6239</v>
      </c>
      <c r="B1519" s="8" t="s">
        <v>6096</v>
      </c>
      <c r="C1519" s="8" t="s">
        <v>5851</v>
      </c>
      <c r="E1519" s="188" t="s">
        <v>6240</v>
      </c>
      <c r="F1519" s="8" t="s">
        <v>138</v>
      </c>
      <c r="G1519" s="8" t="s">
        <v>147</v>
      </c>
      <c r="H1519" s="6">
        <v>0</v>
      </c>
      <c r="I1519" s="12">
        <v>7</v>
      </c>
      <c r="J1519" s="20">
        <v>0</v>
      </c>
      <c r="L1519" s="20">
        <v>0</v>
      </c>
      <c r="N1519" s="20">
        <v>414435</v>
      </c>
      <c r="P1519" s="20">
        <v>0</v>
      </c>
      <c r="R1519" s="20">
        <v>0</v>
      </c>
      <c r="T1519" s="20">
        <v>0</v>
      </c>
      <c r="V1519" s="29">
        <v>414435</v>
      </c>
      <c r="X1519" s="8" t="str">
        <f t="shared" si="23"/>
        <v>No</v>
      </c>
      <c r="Z1519" s="21"/>
      <c r="AC1519" s="28"/>
    </row>
    <row r="1520" spans="1:29">
      <c r="A1520" s="8" t="s">
        <v>363</v>
      </c>
      <c r="B1520" s="8" t="s">
        <v>364</v>
      </c>
      <c r="C1520" s="8" t="s">
        <v>73</v>
      </c>
      <c r="D1520" s="185" t="s">
        <v>365</v>
      </c>
      <c r="E1520" s="188" t="s">
        <v>366</v>
      </c>
      <c r="F1520" s="8" t="s">
        <v>157</v>
      </c>
      <c r="G1520" s="8" t="s">
        <v>147</v>
      </c>
      <c r="H1520" s="6">
        <v>0</v>
      </c>
      <c r="I1520" s="12">
        <v>7</v>
      </c>
      <c r="J1520" s="20">
        <v>0</v>
      </c>
      <c r="L1520" s="20">
        <v>0</v>
      </c>
      <c r="N1520" s="20">
        <v>198546</v>
      </c>
      <c r="P1520" s="20">
        <v>0</v>
      </c>
      <c r="R1520" s="20">
        <v>0</v>
      </c>
      <c r="T1520" s="20">
        <v>0</v>
      </c>
      <c r="V1520" s="29">
        <v>198546</v>
      </c>
      <c r="X1520" s="8" t="str">
        <f t="shared" si="23"/>
        <v>No</v>
      </c>
      <c r="Z1520" s="21"/>
      <c r="AC1520" s="28"/>
    </row>
    <row r="1521" spans="1:29">
      <c r="A1521" s="8" t="s">
        <v>1825</v>
      </c>
      <c r="B1521" s="8" t="s">
        <v>1045</v>
      </c>
      <c r="C1521" s="8" t="s">
        <v>132</v>
      </c>
      <c r="D1521" s="185">
        <v>5179</v>
      </c>
      <c r="E1521" s="188">
        <v>50179</v>
      </c>
      <c r="F1521" s="8" t="s">
        <v>157</v>
      </c>
      <c r="G1521" s="8" t="s">
        <v>84</v>
      </c>
      <c r="H1521" s="6">
        <v>8608208</v>
      </c>
      <c r="I1521" s="12">
        <v>7</v>
      </c>
      <c r="J1521" s="20">
        <v>136080</v>
      </c>
      <c r="L1521" s="20">
        <v>0</v>
      </c>
      <c r="N1521" s="20">
        <v>0</v>
      </c>
      <c r="P1521" s="20">
        <v>46748</v>
      </c>
      <c r="R1521" s="20">
        <v>0</v>
      </c>
      <c r="T1521" s="20">
        <v>21365</v>
      </c>
      <c r="V1521" s="29">
        <v>204193</v>
      </c>
      <c r="X1521" s="8" t="str">
        <f t="shared" si="23"/>
        <v>No</v>
      </c>
      <c r="Z1521" s="21"/>
      <c r="AC1521" s="28"/>
    </row>
    <row r="1522" spans="1:29">
      <c r="A1522" s="8" t="s">
        <v>3175</v>
      </c>
      <c r="B1522" s="8" t="s">
        <v>3176</v>
      </c>
      <c r="C1522" s="8" t="s">
        <v>50</v>
      </c>
      <c r="D1522" s="185" t="s">
        <v>3177</v>
      </c>
      <c r="E1522" s="188" t="s">
        <v>3178</v>
      </c>
      <c r="F1522" s="8" t="s">
        <v>157</v>
      </c>
      <c r="G1522" s="8" t="s">
        <v>147</v>
      </c>
      <c r="H1522" s="6">
        <v>0</v>
      </c>
      <c r="I1522" s="12">
        <v>7</v>
      </c>
      <c r="J1522" s="20">
        <v>0</v>
      </c>
      <c r="L1522" s="20">
        <v>0</v>
      </c>
      <c r="N1522" s="20">
        <v>152084</v>
      </c>
      <c r="P1522" s="20">
        <v>0</v>
      </c>
      <c r="R1522" s="20">
        <v>0</v>
      </c>
      <c r="T1522" s="20">
        <v>0</v>
      </c>
      <c r="V1522" s="29">
        <v>152084</v>
      </c>
      <c r="X1522" s="8" t="str">
        <f t="shared" si="23"/>
        <v>No</v>
      </c>
      <c r="Z1522" s="21"/>
      <c r="AC1522" s="28"/>
    </row>
    <row r="1523" spans="1:29">
      <c r="A1523" s="8" t="s">
        <v>2583</v>
      </c>
      <c r="B1523" s="8" t="s">
        <v>716</v>
      </c>
      <c r="C1523" s="8" t="s">
        <v>466</v>
      </c>
      <c r="D1523" s="185" t="s">
        <v>2584</v>
      </c>
      <c r="E1523" s="188" t="s">
        <v>2585</v>
      </c>
      <c r="F1523" s="8" t="s">
        <v>157</v>
      </c>
      <c r="G1523" s="8" t="s">
        <v>147</v>
      </c>
      <c r="H1523" s="6">
        <v>0</v>
      </c>
      <c r="I1523" s="12">
        <v>7</v>
      </c>
      <c r="J1523" s="20">
        <v>115066</v>
      </c>
      <c r="L1523" s="20">
        <v>0</v>
      </c>
      <c r="N1523" s="20">
        <v>140924</v>
      </c>
      <c r="P1523" s="20">
        <v>0</v>
      </c>
      <c r="R1523" s="20">
        <v>0</v>
      </c>
      <c r="T1523" s="20">
        <v>0</v>
      </c>
      <c r="V1523" s="29">
        <v>255990</v>
      </c>
      <c r="X1523" s="8" t="str">
        <f t="shared" si="23"/>
        <v>No</v>
      </c>
      <c r="Z1523" s="21"/>
      <c r="AC1523" s="28"/>
    </row>
    <row r="1524" spans="1:29">
      <c r="A1524" s="8" t="s">
        <v>2573</v>
      </c>
      <c r="B1524" s="8" t="s">
        <v>1389</v>
      </c>
      <c r="C1524" s="8" t="s">
        <v>466</v>
      </c>
      <c r="D1524" s="185" t="s">
        <v>2574</v>
      </c>
      <c r="E1524" s="188" t="s">
        <v>2575</v>
      </c>
      <c r="F1524" s="8" t="s">
        <v>83</v>
      </c>
      <c r="G1524" s="8" t="s">
        <v>147</v>
      </c>
      <c r="H1524" s="6">
        <v>0</v>
      </c>
      <c r="I1524" s="12">
        <v>7</v>
      </c>
      <c r="J1524" s="20">
        <v>60382</v>
      </c>
      <c r="L1524" s="20">
        <v>0</v>
      </c>
      <c r="N1524" s="20">
        <v>230924</v>
      </c>
      <c r="P1524" s="20">
        <v>0</v>
      </c>
      <c r="R1524" s="20">
        <v>0</v>
      </c>
      <c r="T1524" s="20">
        <v>0</v>
      </c>
      <c r="V1524" s="29">
        <v>291306</v>
      </c>
      <c r="X1524" s="8" t="str">
        <f t="shared" si="23"/>
        <v>No</v>
      </c>
      <c r="Z1524" s="21"/>
      <c r="AC1524" s="28"/>
    </row>
    <row r="1525" spans="1:29">
      <c r="A1525" s="8" t="s">
        <v>6611</v>
      </c>
      <c r="B1525" s="8" t="s">
        <v>6612</v>
      </c>
      <c r="C1525" s="8" t="s">
        <v>178</v>
      </c>
      <c r="E1525" s="188">
        <v>50523</v>
      </c>
      <c r="F1525" s="8" t="s">
        <v>36</v>
      </c>
      <c r="G1525" s="8" t="s">
        <v>5756</v>
      </c>
      <c r="H1525" s="6">
        <v>0</v>
      </c>
      <c r="I1525" s="12">
        <v>7</v>
      </c>
      <c r="J1525" s="20">
        <v>0</v>
      </c>
      <c r="L1525" s="20">
        <v>0</v>
      </c>
      <c r="N1525" s="20">
        <v>0</v>
      </c>
      <c r="P1525" s="20">
        <v>0</v>
      </c>
      <c r="R1525" s="20">
        <v>0</v>
      </c>
      <c r="T1525" s="20">
        <v>0</v>
      </c>
      <c r="V1525" s="29">
        <v>0</v>
      </c>
      <c r="X1525" s="8" t="str">
        <f t="shared" si="23"/>
        <v>No</v>
      </c>
      <c r="Z1525" s="21"/>
      <c r="AC1525" s="28"/>
    </row>
    <row r="1526" spans="1:29">
      <c r="A1526" s="8" t="s">
        <v>5946</v>
      </c>
      <c r="B1526" s="8" t="s">
        <v>6107</v>
      </c>
      <c r="C1526" s="8" t="s">
        <v>82</v>
      </c>
      <c r="D1526" s="185">
        <v>2222</v>
      </c>
      <c r="E1526" s="188">
        <v>20222</v>
      </c>
      <c r="F1526" s="8" t="s">
        <v>113</v>
      </c>
      <c r="G1526" s="8" t="s">
        <v>5756</v>
      </c>
      <c r="H1526" s="6">
        <v>18351295</v>
      </c>
      <c r="I1526" s="12">
        <v>7</v>
      </c>
      <c r="J1526" s="20">
        <v>0</v>
      </c>
      <c r="L1526" s="20">
        <v>0</v>
      </c>
      <c r="N1526" s="20">
        <v>0</v>
      </c>
      <c r="P1526" s="20">
        <v>0</v>
      </c>
      <c r="R1526" s="20">
        <v>0</v>
      </c>
      <c r="T1526" s="20">
        <v>0</v>
      </c>
      <c r="V1526" s="29">
        <v>0</v>
      </c>
      <c r="X1526" s="8" t="str">
        <f t="shared" si="23"/>
        <v>No</v>
      </c>
      <c r="Z1526" s="21"/>
      <c r="AC1526" s="28"/>
    </row>
    <row r="1527" spans="1:29">
      <c r="A1527" s="8" t="s">
        <v>6236</v>
      </c>
      <c r="B1527" s="8" t="s">
        <v>561</v>
      </c>
      <c r="C1527" s="8" t="s">
        <v>235</v>
      </c>
      <c r="E1527" s="188">
        <v>40252</v>
      </c>
      <c r="F1527" s="8" t="s">
        <v>83</v>
      </c>
      <c r="G1527" s="8" t="s">
        <v>5756</v>
      </c>
      <c r="H1527" s="6">
        <v>119911</v>
      </c>
      <c r="I1527" s="12">
        <v>7</v>
      </c>
      <c r="J1527" s="20">
        <v>548158</v>
      </c>
      <c r="L1527" s="20">
        <v>0</v>
      </c>
      <c r="N1527" s="20">
        <v>0</v>
      </c>
      <c r="P1527" s="20">
        <v>0</v>
      </c>
      <c r="R1527" s="20">
        <v>0</v>
      </c>
      <c r="T1527" s="20">
        <v>0</v>
      </c>
      <c r="V1527" s="29">
        <v>548158</v>
      </c>
      <c r="X1527" s="8" t="str">
        <f t="shared" si="23"/>
        <v>No</v>
      </c>
      <c r="Z1527" s="21"/>
      <c r="AC1527" s="28"/>
    </row>
    <row r="1528" spans="1:29">
      <c r="A1528" s="8" t="s">
        <v>750</v>
      </c>
      <c r="B1528" s="8" t="s">
        <v>6091</v>
      </c>
      <c r="C1528" s="8" t="s">
        <v>129</v>
      </c>
      <c r="D1528" s="185" t="s">
        <v>752</v>
      </c>
      <c r="E1528" s="188" t="s">
        <v>753</v>
      </c>
      <c r="F1528" s="8" t="s">
        <v>83</v>
      </c>
      <c r="G1528" s="8" t="s">
        <v>147</v>
      </c>
      <c r="H1528" s="6">
        <v>0</v>
      </c>
      <c r="I1528" s="12">
        <v>7</v>
      </c>
      <c r="J1528" s="20">
        <v>0</v>
      </c>
      <c r="L1528" s="20">
        <v>0</v>
      </c>
      <c r="N1528" s="20">
        <v>180514</v>
      </c>
      <c r="P1528" s="20">
        <v>0</v>
      </c>
      <c r="R1528" s="20">
        <v>0</v>
      </c>
      <c r="T1528" s="20">
        <v>0</v>
      </c>
      <c r="V1528" s="29">
        <v>180514</v>
      </c>
      <c r="X1528" s="8" t="str">
        <f t="shared" si="23"/>
        <v>No</v>
      </c>
      <c r="Z1528" s="21"/>
      <c r="AC1528" s="28"/>
    </row>
    <row r="1529" spans="1:29">
      <c r="A1529" s="8" t="s">
        <v>903</v>
      </c>
      <c r="B1529" s="8" t="s">
        <v>904</v>
      </c>
      <c r="C1529" s="8" t="s">
        <v>129</v>
      </c>
      <c r="D1529" s="185" t="s">
        <v>905</v>
      </c>
      <c r="E1529" s="188" t="s">
        <v>906</v>
      </c>
      <c r="F1529" s="8" t="s">
        <v>83</v>
      </c>
      <c r="G1529" s="8" t="s">
        <v>147</v>
      </c>
      <c r="H1529" s="6">
        <v>0</v>
      </c>
      <c r="I1529" s="12">
        <v>7</v>
      </c>
      <c r="J1529" s="20">
        <v>0</v>
      </c>
      <c r="L1529" s="20">
        <v>0</v>
      </c>
      <c r="N1529" s="20">
        <v>206673</v>
      </c>
      <c r="P1529" s="20">
        <v>0</v>
      </c>
      <c r="R1529" s="20">
        <v>0</v>
      </c>
      <c r="T1529" s="20">
        <v>0</v>
      </c>
      <c r="V1529" s="29">
        <v>206673</v>
      </c>
      <c r="X1529" s="8" t="str">
        <f t="shared" si="23"/>
        <v>No</v>
      </c>
      <c r="Z1529" s="21"/>
      <c r="AC1529" s="28"/>
    </row>
    <row r="1530" spans="1:29">
      <c r="A1530" s="8" t="s">
        <v>413</v>
      </c>
      <c r="B1530" s="8" t="s">
        <v>414</v>
      </c>
      <c r="C1530" s="8" t="s">
        <v>91</v>
      </c>
      <c r="D1530" s="185">
        <v>9024</v>
      </c>
      <c r="E1530" s="188">
        <v>90024</v>
      </c>
      <c r="F1530" s="8" t="s">
        <v>83</v>
      </c>
      <c r="G1530" s="8" t="s">
        <v>84</v>
      </c>
      <c r="H1530" s="6">
        <v>12150996</v>
      </c>
      <c r="I1530" s="12">
        <v>7</v>
      </c>
      <c r="J1530" s="20">
        <v>0</v>
      </c>
      <c r="L1530" s="20">
        <v>0</v>
      </c>
      <c r="N1530" s="20">
        <v>0</v>
      </c>
      <c r="P1530" s="20">
        <v>0</v>
      </c>
      <c r="R1530" s="20">
        <v>0</v>
      </c>
      <c r="T1530" s="20">
        <v>0</v>
      </c>
      <c r="V1530" s="29">
        <v>0</v>
      </c>
      <c r="X1530" s="8" t="str">
        <f t="shared" si="23"/>
        <v>No</v>
      </c>
      <c r="Z1530" s="21"/>
      <c r="AC1530" s="28"/>
    </row>
    <row r="1531" spans="1:29">
      <c r="A1531" s="8" t="s">
        <v>2336</v>
      </c>
      <c r="B1531" s="8" t="s">
        <v>2337</v>
      </c>
      <c r="C1531" s="8" t="s">
        <v>106</v>
      </c>
      <c r="D1531" s="185" t="s">
        <v>2338</v>
      </c>
      <c r="E1531" s="188" t="s">
        <v>2339</v>
      </c>
      <c r="F1531" s="8" t="s">
        <v>157</v>
      </c>
      <c r="G1531" s="8" t="s">
        <v>147</v>
      </c>
      <c r="H1531" s="6">
        <v>0</v>
      </c>
      <c r="I1531" s="12">
        <v>7</v>
      </c>
      <c r="J1531" s="20">
        <v>0</v>
      </c>
      <c r="L1531" s="20">
        <v>0</v>
      </c>
      <c r="N1531" s="20">
        <v>175000</v>
      </c>
      <c r="P1531" s="20">
        <v>0</v>
      </c>
      <c r="R1531" s="20">
        <v>0</v>
      </c>
      <c r="T1531" s="20">
        <v>0</v>
      </c>
      <c r="V1531" s="29">
        <v>175000</v>
      </c>
      <c r="X1531" s="8" t="str">
        <f t="shared" si="23"/>
        <v>No</v>
      </c>
      <c r="Z1531" s="21"/>
      <c r="AC1531" s="28"/>
    </row>
    <row r="1532" spans="1:29">
      <c r="A1532" s="8" t="s">
        <v>3877</v>
      </c>
      <c r="B1532" s="8" t="s">
        <v>3878</v>
      </c>
      <c r="C1532" s="8" t="s">
        <v>278</v>
      </c>
      <c r="D1532" s="185" t="s">
        <v>3879</v>
      </c>
      <c r="E1532" s="188" t="s">
        <v>3880</v>
      </c>
      <c r="F1532" s="8" t="s">
        <v>83</v>
      </c>
      <c r="G1532" s="8" t="s">
        <v>147</v>
      </c>
      <c r="H1532" s="6">
        <v>0</v>
      </c>
      <c r="I1532" s="12">
        <v>7</v>
      </c>
      <c r="J1532" s="20">
        <v>0</v>
      </c>
      <c r="L1532" s="20">
        <v>0</v>
      </c>
      <c r="N1532" s="20">
        <v>333314</v>
      </c>
      <c r="P1532" s="20">
        <v>0</v>
      </c>
      <c r="R1532" s="20">
        <v>0</v>
      </c>
      <c r="T1532" s="20">
        <v>0</v>
      </c>
      <c r="V1532" s="29">
        <v>333314</v>
      </c>
      <c r="X1532" s="8" t="str">
        <f t="shared" si="23"/>
        <v>No</v>
      </c>
      <c r="Z1532" s="21"/>
      <c r="AC1532" s="28"/>
    </row>
    <row r="1533" spans="1:29">
      <c r="A1533" s="8" t="s">
        <v>2867</v>
      </c>
      <c r="B1533" s="8" t="s">
        <v>812</v>
      </c>
      <c r="C1533" s="8" t="s">
        <v>124</v>
      </c>
      <c r="D1533" s="185" t="s">
        <v>2868</v>
      </c>
      <c r="E1533" s="188" t="s">
        <v>2869</v>
      </c>
      <c r="F1533" s="8" t="s">
        <v>83</v>
      </c>
      <c r="G1533" s="8" t="s">
        <v>147</v>
      </c>
      <c r="H1533" s="6">
        <v>0</v>
      </c>
      <c r="I1533" s="12">
        <v>7</v>
      </c>
      <c r="J1533" s="20">
        <v>0</v>
      </c>
      <c r="L1533" s="20">
        <v>0</v>
      </c>
      <c r="N1533" s="20">
        <v>114342</v>
      </c>
      <c r="P1533" s="20">
        <v>0</v>
      </c>
      <c r="R1533" s="20">
        <v>0</v>
      </c>
      <c r="T1533" s="20">
        <v>0</v>
      </c>
      <c r="V1533" s="29">
        <v>114342</v>
      </c>
      <c r="X1533" s="8" t="str">
        <f t="shared" si="23"/>
        <v>No</v>
      </c>
      <c r="Z1533" s="21"/>
      <c r="AC1533" s="28"/>
    </row>
    <row r="1534" spans="1:29">
      <c r="A1534" s="8" t="s">
        <v>3253</v>
      </c>
      <c r="B1534" s="8" t="s">
        <v>3254</v>
      </c>
      <c r="C1534" s="8" t="s">
        <v>555</v>
      </c>
      <c r="D1534" s="185" t="s">
        <v>3255</v>
      </c>
      <c r="E1534" s="188" t="s">
        <v>3256</v>
      </c>
      <c r="F1534" s="8" t="s">
        <v>83</v>
      </c>
      <c r="G1534" s="8" t="s">
        <v>147</v>
      </c>
      <c r="H1534" s="6">
        <v>0</v>
      </c>
      <c r="I1534" s="12">
        <v>7</v>
      </c>
      <c r="J1534" s="20">
        <v>0</v>
      </c>
      <c r="L1534" s="20">
        <v>0</v>
      </c>
      <c r="N1534" s="20">
        <v>81636</v>
      </c>
      <c r="P1534" s="20">
        <v>0</v>
      </c>
      <c r="R1534" s="20">
        <v>0</v>
      </c>
      <c r="T1534" s="20">
        <v>0</v>
      </c>
      <c r="V1534" s="29">
        <v>81636</v>
      </c>
      <c r="X1534" s="8" t="str">
        <f t="shared" si="23"/>
        <v>No</v>
      </c>
      <c r="Z1534" s="21"/>
      <c r="AC1534" s="28"/>
    </row>
    <row r="1535" spans="1:29">
      <c r="A1535" s="8" t="s">
        <v>3992</v>
      </c>
      <c r="B1535" s="8" t="s">
        <v>1555</v>
      </c>
      <c r="C1535" s="8" t="s">
        <v>39</v>
      </c>
      <c r="D1535" s="185" t="s">
        <v>3993</v>
      </c>
      <c r="E1535" s="188" t="s">
        <v>3994</v>
      </c>
      <c r="F1535" s="8" t="s">
        <v>83</v>
      </c>
      <c r="G1535" s="8" t="s">
        <v>147</v>
      </c>
      <c r="H1535" s="6">
        <v>0</v>
      </c>
      <c r="I1535" s="12">
        <v>7</v>
      </c>
      <c r="J1535" s="20">
        <v>0</v>
      </c>
      <c r="L1535" s="20">
        <v>0</v>
      </c>
      <c r="N1535" s="20">
        <v>354897</v>
      </c>
      <c r="P1535" s="20">
        <v>0</v>
      </c>
      <c r="R1535" s="20">
        <v>0</v>
      </c>
      <c r="T1535" s="20">
        <v>0</v>
      </c>
      <c r="V1535" s="29">
        <v>354897</v>
      </c>
      <c r="X1535" s="8" t="str">
        <f t="shared" si="23"/>
        <v>No</v>
      </c>
      <c r="Z1535" s="21"/>
      <c r="AC1535" s="28"/>
    </row>
    <row r="1536" spans="1:29">
      <c r="A1536" s="8" t="s">
        <v>5966</v>
      </c>
      <c r="B1536" s="8" t="s">
        <v>6095</v>
      </c>
      <c r="C1536" s="8" t="s">
        <v>171</v>
      </c>
      <c r="E1536" s="188">
        <v>40239</v>
      </c>
      <c r="F1536" s="8" t="s">
        <v>83</v>
      </c>
      <c r="G1536" s="8" t="s">
        <v>5756</v>
      </c>
      <c r="H1536" s="6">
        <v>5502379</v>
      </c>
      <c r="I1536" s="12">
        <v>7</v>
      </c>
      <c r="J1536" s="20">
        <v>0</v>
      </c>
      <c r="L1536" s="20">
        <v>0</v>
      </c>
      <c r="N1536" s="20">
        <v>0</v>
      </c>
      <c r="P1536" s="20">
        <v>0</v>
      </c>
      <c r="R1536" s="20">
        <v>0</v>
      </c>
      <c r="T1536" s="20">
        <v>0</v>
      </c>
      <c r="V1536" s="29">
        <v>0</v>
      </c>
      <c r="X1536" s="8" t="str">
        <f t="shared" si="23"/>
        <v>No</v>
      </c>
      <c r="Z1536" s="21"/>
      <c r="AC1536" s="28"/>
    </row>
    <row r="1537" spans="1:29">
      <c r="A1537" s="8" t="s">
        <v>1245</v>
      </c>
      <c r="B1537" s="8" t="s">
        <v>1246</v>
      </c>
      <c r="C1537" s="8" t="s">
        <v>278</v>
      </c>
      <c r="D1537" s="185">
        <v>7056</v>
      </c>
      <c r="E1537" s="188">
        <v>70056</v>
      </c>
      <c r="F1537" s="8" t="s">
        <v>83</v>
      </c>
      <c r="G1537" s="8" t="s">
        <v>5756</v>
      </c>
      <c r="H1537" s="6">
        <v>472870</v>
      </c>
      <c r="I1537" s="12">
        <v>7</v>
      </c>
      <c r="J1537" s="20">
        <v>10748</v>
      </c>
      <c r="L1537" s="20">
        <v>0</v>
      </c>
      <c r="N1537" s="20">
        <v>122038</v>
      </c>
      <c r="P1537" s="20">
        <v>0</v>
      </c>
      <c r="R1537" s="20">
        <v>0</v>
      </c>
      <c r="T1537" s="20">
        <v>0</v>
      </c>
      <c r="V1537" s="29">
        <v>132786</v>
      </c>
      <c r="X1537" s="8" t="str">
        <f t="shared" si="23"/>
        <v>No</v>
      </c>
      <c r="Z1537" s="21"/>
      <c r="AC1537" s="28"/>
    </row>
    <row r="1538" spans="1:29">
      <c r="A1538" s="8" t="s">
        <v>1284</v>
      </c>
      <c r="B1538" s="8" t="s">
        <v>1274</v>
      </c>
      <c r="C1538" s="8" t="s">
        <v>141</v>
      </c>
      <c r="D1538" s="185" t="s">
        <v>1285</v>
      </c>
      <c r="E1538" s="188" t="s">
        <v>1286</v>
      </c>
      <c r="F1538" s="8" t="s">
        <v>157</v>
      </c>
      <c r="G1538" s="8" t="s">
        <v>147</v>
      </c>
      <c r="H1538" s="6">
        <v>0</v>
      </c>
      <c r="I1538" s="12">
        <v>7</v>
      </c>
      <c r="J1538" s="20">
        <v>0</v>
      </c>
      <c r="L1538" s="20">
        <v>0</v>
      </c>
      <c r="N1538" s="20">
        <v>449393</v>
      </c>
      <c r="P1538" s="20">
        <v>0</v>
      </c>
      <c r="R1538" s="20">
        <v>0</v>
      </c>
      <c r="T1538" s="20">
        <v>0</v>
      </c>
      <c r="V1538" s="29">
        <v>449393</v>
      </c>
      <c r="X1538" s="8" t="str">
        <f t="shared" si="23"/>
        <v>No</v>
      </c>
      <c r="Z1538" s="21"/>
      <c r="AC1538" s="28"/>
    </row>
    <row r="1539" spans="1:29">
      <c r="A1539" s="8" t="s">
        <v>2482</v>
      </c>
      <c r="B1539" s="8" t="s">
        <v>6466</v>
      </c>
      <c r="C1539" s="8" t="s">
        <v>46</v>
      </c>
      <c r="D1539" s="185" t="s">
        <v>2483</v>
      </c>
      <c r="E1539" s="188" t="s">
        <v>2484</v>
      </c>
      <c r="F1539" s="8" t="s">
        <v>88</v>
      </c>
      <c r="G1539" s="8" t="s">
        <v>147</v>
      </c>
      <c r="H1539" s="6">
        <v>0</v>
      </c>
      <c r="I1539" s="12">
        <v>7</v>
      </c>
      <c r="J1539" s="20">
        <v>0</v>
      </c>
      <c r="L1539" s="20">
        <v>0</v>
      </c>
      <c r="N1539" s="20">
        <v>161028</v>
      </c>
      <c r="P1539" s="20">
        <v>0</v>
      </c>
      <c r="R1539" s="20">
        <v>0</v>
      </c>
      <c r="T1539" s="20">
        <v>0</v>
      </c>
      <c r="V1539" s="29">
        <v>161028</v>
      </c>
      <c r="X1539" s="8" t="str">
        <f t="shared" ref="X1539:X1602" si="24">IF(W1539&amp;U1539&amp;S1539&amp;Q1539&amp;O1539&amp;M1539&amp;K1539&lt;&gt;"","Yes","No")</f>
        <v>No</v>
      </c>
      <c r="Z1539" s="21"/>
      <c r="AC1539" s="28"/>
    </row>
    <row r="1540" spans="1:29">
      <c r="A1540" s="8" t="s">
        <v>4278</v>
      </c>
      <c r="B1540" s="8" t="s">
        <v>4279</v>
      </c>
      <c r="C1540" s="8" t="s">
        <v>235</v>
      </c>
      <c r="D1540" s="185" t="s">
        <v>4280</v>
      </c>
      <c r="E1540" s="188" t="s">
        <v>4281</v>
      </c>
      <c r="F1540" s="8" t="s">
        <v>83</v>
      </c>
      <c r="G1540" s="8" t="s">
        <v>147</v>
      </c>
      <c r="H1540" s="6">
        <v>0</v>
      </c>
      <c r="I1540" s="12">
        <v>7</v>
      </c>
      <c r="J1540" s="20">
        <v>0</v>
      </c>
      <c r="L1540" s="20">
        <v>0</v>
      </c>
      <c r="N1540" s="20">
        <v>370242</v>
      </c>
      <c r="P1540" s="20">
        <v>62813</v>
      </c>
      <c r="R1540" s="20">
        <v>0</v>
      </c>
      <c r="T1540" s="20">
        <v>0</v>
      </c>
      <c r="V1540" s="29">
        <v>433055</v>
      </c>
      <c r="X1540" s="8" t="str">
        <f t="shared" si="24"/>
        <v>No</v>
      </c>
      <c r="Z1540" s="21"/>
      <c r="AC1540" s="28"/>
    </row>
    <row r="1541" spans="1:29">
      <c r="A1541" s="8" t="s">
        <v>446</v>
      </c>
      <c r="B1541" s="8" t="s">
        <v>447</v>
      </c>
      <c r="C1541" s="8" t="s">
        <v>91</v>
      </c>
      <c r="D1541" s="185">
        <v>9220</v>
      </c>
      <c r="E1541" s="188">
        <v>90220</v>
      </c>
      <c r="F1541" s="8" t="s">
        <v>83</v>
      </c>
      <c r="G1541" s="8" t="s">
        <v>5756</v>
      </c>
      <c r="H1541" s="6">
        <v>1723634</v>
      </c>
      <c r="I1541" s="12">
        <v>7</v>
      </c>
      <c r="J1541" s="20">
        <v>69571</v>
      </c>
      <c r="L1541" s="20">
        <v>0</v>
      </c>
      <c r="N1541" s="20">
        <v>0</v>
      </c>
      <c r="P1541" s="20">
        <v>0</v>
      </c>
      <c r="R1541" s="20">
        <v>0</v>
      </c>
      <c r="T1541" s="20">
        <v>0</v>
      </c>
      <c r="V1541" s="29">
        <v>69571</v>
      </c>
      <c r="X1541" s="8" t="str">
        <f t="shared" si="24"/>
        <v>No</v>
      </c>
      <c r="Z1541" s="21"/>
      <c r="AC1541" s="28"/>
    </row>
    <row r="1542" spans="1:29">
      <c r="A1542" s="8" t="s">
        <v>4937</v>
      </c>
      <c r="B1542" s="8" t="s">
        <v>4938</v>
      </c>
      <c r="C1542" s="8" t="s">
        <v>91</v>
      </c>
      <c r="D1542" s="185" t="s">
        <v>4939</v>
      </c>
      <c r="E1542" s="188" t="s">
        <v>4940</v>
      </c>
      <c r="F1542" s="8" t="s">
        <v>83</v>
      </c>
      <c r="G1542" s="8" t="s">
        <v>147</v>
      </c>
      <c r="H1542" s="6">
        <v>0</v>
      </c>
      <c r="I1542" s="12">
        <v>6</v>
      </c>
      <c r="J1542" s="20">
        <v>108793</v>
      </c>
      <c r="L1542" s="20">
        <v>0</v>
      </c>
      <c r="N1542" s="20">
        <v>83498</v>
      </c>
      <c r="P1542" s="20">
        <v>150000</v>
      </c>
      <c r="R1542" s="20">
        <v>0</v>
      </c>
      <c r="T1542" s="20">
        <v>0</v>
      </c>
      <c r="V1542" s="29">
        <v>342291</v>
      </c>
      <c r="X1542" s="8" t="str">
        <f t="shared" si="24"/>
        <v>No</v>
      </c>
      <c r="Z1542" s="21"/>
      <c r="AC1542" s="28"/>
    </row>
    <row r="1543" spans="1:29">
      <c r="A1543" s="8" t="s">
        <v>3332</v>
      </c>
      <c r="B1543" s="8" t="s">
        <v>2493</v>
      </c>
      <c r="C1543" s="8" t="s">
        <v>555</v>
      </c>
      <c r="D1543" s="185" t="s">
        <v>3333</v>
      </c>
      <c r="E1543" s="188" t="s">
        <v>3334</v>
      </c>
      <c r="F1543" s="8" t="s">
        <v>83</v>
      </c>
      <c r="G1543" s="8" t="s">
        <v>147</v>
      </c>
      <c r="H1543" s="6">
        <v>0</v>
      </c>
      <c r="I1543" s="12">
        <v>6</v>
      </c>
      <c r="J1543" s="20">
        <v>0</v>
      </c>
      <c r="L1543" s="20">
        <v>0</v>
      </c>
      <c r="N1543" s="20">
        <v>99480</v>
      </c>
      <c r="P1543" s="20">
        <v>0</v>
      </c>
      <c r="R1543" s="20">
        <v>0</v>
      </c>
      <c r="T1543" s="20">
        <v>0</v>
      </c>
      <c r="V1543" s="29">
        <v>99480</v>
      </c>
      <c r="X1543" s="8" t="str">
        <f t="shared" si="24"/>
        <v>No</v>
      </c>
      <c r="Z1543" s="21"/>
      <c r="AC1543" s="28"/>
    </row>
    <row r="1544" spans="1:29">
      <c r="A1544" s="8" t="s">
        <v>3222</v>
      </c>
      <c r="B1544" s="8" t="s">
        <v>3223</v>
      </c>
      <c r="C1544" s="8" t="s">
        <v>73</v>
      </c>
      <c r="D1544" s="185" t="s">
        <v>3224</v>
      </c>
      <c r="E1544" s="188">
        <v>60620</v>
      </c>
      <c r="F1544" s="8" t="s">
        <v>36</v>
      </c>
      <c r="G1544" s="8" t="s">
        <v>5756</v>
      </c>
      <c r="H1544" s="6">
        <v>0</v>
      </c>
      <c r="I1544" s="12">
        <v>6</v>
      </c>
      <c r="J1544" s="20">
        <v>0</v>
      </c>
      <c r="L1544" s="20">
        <v>0</v>
      </c>
      <c r="N1544" s="20">
        <v>164635</v>
      </c>
      <c r="P1544" s="20">
        <v>0</v>
      </c>
      <c r="R1544" s="20">
        <v>0</v>
      </c>
      <c r="T1544" s="20">
        <v>0</v>
      </c>
      <c r="V1544" s="29">
        <v>164635</v>
      </c>
      <c r="X1544" s="8" t="str">
        <f t="shared" si="24"/>
        <v>No</v>
      </c>
      <c r="Z1544" s="21"/>
      <c r="AC1544" s="28"/>
    </row>
    <row r="1545" spans="1:29">
      <c r="A1545" s="8" t="s">
        <v>1539</v>
      </c>
      <c r="B1545" s="8" t="s">
        <v>1540</v>
      </c>
      <c r="C1545" s="8" t="s">
        <v>178</v>
      </c>
      <c r="D1545" s="185" t="s">
        <v>1541</v>
      </c>
      <c r="E1545" s="188" t="s">
        <v>1542</v>
      </c>
      <c r="F1545" s="8" t="s">
        <v>83</v>
      </c>
      <c r="G1545" s="8" t="s">
        <v>147</v>
      </c>
      <c r="H1545" s="6">
        <v>0</v>
      </c>
      <c r="I1545" s="12">
        <v>6</v>
      </c>
      <c r="J1545" s="20">
        <v>0</v>
      </c>
      <c r="L1545" s="20">
        <v>0</v>
      </c>
      <c r="N1545" s="20">
        <v>87044</v>
      </c>
      <c r="P1545" s="20">
        <v>0</v>
      </c>
      <c r="R1545" s="20">
        <v>0</v>
      </c>
      <c r="T1545" s="20">
        <v>0</v>
      </c>
      <c r="V1545" s="29">
        <v>87044</v>
      </c>
      <c r="X1545" s="8" t="str">
        <f t="shared" si="24"/>
        <v>No</v>
      </c>
      <c r="Z1545" s="21"/>
      <c r="AC1545" s="28"/>
    </row>
    <row r="1546" spans="1:29">
      <c r="A1546" s="8" t="s">
        <v>4933</v>
      </c>
      <c r="B1546" s="8" t="s">
        <v>4934</v>
      </c>
      <c r="C1546" s="8" t="s">
        <v>91</v>
      </c>
      <c r="D1546" s="185" t="s">
        <v>4935</v>
      </c>
      <c r="E1546" s="188" t="s">
        <v>4936</v>
      </c>
      <c r="F1546" s="8" t="s">
        <v>83</v>
      </c>
      <c r="G1546" s="8" t="s">
        <v>147</v>
      </c>
      <c r="H1546" s="6">
        <v>0</v>
      </c>
      <c r="I1546" s="12">
        <v>6</v>
      </c>
      <c r="J1546" s="20">
        <v>0</v>
      </c>
      <c r="L1546" s="20">
        <v>0</v>
      </c>
      <c r="N1546" s="20">
        <v>114413</v>
      </c>
      <c r="P1546" s="20">
        <v>0</v>
      </c>
      <c r="R1546" s="20">
        <v>0</v>
      </c>
      <c r="T1546" s="20">
        <v>0</v>
      </c>
      <c r="V1546" s="29">
        <v>114413</v>
      </c>
      <c r="X1546" s="8" t="str">
        <f t="shared" si="24"/>
        <v>No</v>
      </c>
      <c r="Z1546" s="21"/>
      <c r="AC1546" s="28"/>
    </row>
    <row r="1547" spans="1:29">
      <c r="A1547" s="8" t="s">
        <v>3125</v>
      </c>
      <c r="B1547" s="8" t="s">
        <v>3126</v>
      </c>
      <c r="C1547" s="8" t="s">
        <v>233</v>
      </c>
      <c r="D1547" s="185">
        <v>3066</v>
      </c>
      <c r="E1547" s="188">
        <v>30066</v>
      </c>
      <c r="F1547" s="8" t="s">
        <v>543</v>
      </c>
      <c r="G1547" s="8" t="s">
        <v>5756</v>
      </c>
      <c r="H1547" s="6">
        <v>70889</v>
      </c>
      <c r="I1547" s="12">
        <v>6</v>
      </c>
      <c r="J1547" s="20">
        <v>333079</v>
      </c>
      <c r="L1547" s="20">
        <v>0</v>
      </c>
      <c r="N1547" s="20">
        <v>0</v>
      </c>
      <c r="P1547" s="20">
        <v>0</v>
      </c>
      <c r="R1547" s="20">
        <v>0</v>
      </c>
      <c r="T1547" s="20">
        <v>0</v>
      </c>
      <c r="V1547" s="29">
        <v>333079</v>
      </c>
      <c r="X1547" s="8" t="str">
        <f t="shared" si="24"/>
        <v>No</v>
      </c>
      <c r="Z1547" s="21"/>
      <c r="AC1547" s="28"/>
    </row>
    <row r="1548" spans="1:29">
      <c r="A1548" s="8" t="s">
        <v>863</v>
      </c>
      <c r="B1548" s="8" t="s">
        <v>281</v>
      </c>
      <c r="C1548" s="8" t="s">
        <v>129</v>
      </c>
      <c r="D1548" s="185" t="s">
        <v>864</v>
      </c>
      <c r="E1548" s="188" t="s">
        <v>865</v>
      </c>
      <c r="F1548" s="8" t="s">
        <v>83</v>
      </c>
      <c r="G1548" s="8" t="s">
        <v>147</v>
      </c>
      <c r="H1548" s="6">
        <v>0</v>
      </c>
      <c r="I1548" s="12">
        <v>6</v>
      </c>
      <c r="J1548" s="20">
        <v>0</v>
      </c>
      <c r="L1548" s="20">
        <v>0</v>
      </c>
      <c r="N1548" s="20">
        <v>171991</v>
      </c>
      <c r="P1548" s="20">
        <v>0</v>
      </c>
      <c r="R1548" s="20">
        <v>0</v>
      </c>
      <c r="T1548" s="20">
        <v>100000</v>
      </c>
      <c r="V1548" s="29">
        <v>271991</v>
      </c>
      <c r="X1548" s="8" t="str">
        <f t="shared" si="24"/>
        <v>No</v>
      </c>
      <c r="Z1548" s="21"/>
      <c r="AC1548" s="28"/>
    </row>
    <row r="1549" spans="1:29">
      <c r="A1549" s="8" t="s">
        <v>4915</v>
      </c>
      <c r="B1549" s="8" t="s">
        <v>4916</v>
      </c>
      <c r="C1549" s="8" t="s">
        <v>91</v>
      </c>
      <c r="D1549" s="185" t="s">
        <v>4917</v>
      </c>
      <c r="E1549" s="188" t="s">
        <v>4918</v>
      </c>
      <c r="F1549" s="8" t="s">
        <v>83</v>
      </c>
      <c r="G1549" s="8" t="s">
        <v>147</v>
      </c>
      <c r="H1549" s="6">
        <v>0</v>
      </c>
      <c r="I1549" s="12">
        <v>6</v>
      </c>
      <c r="J1549" s="20">
        <v>0</v>
      </c>
      <c r="L1549" s="20">
        <v>0</v>
      </c>
      <c r="N1549" s="20">
        <v>0</v>
      </c>
      <c r="P1549" s="20">
        <v>0</v>
      </c>
      <c r="R1549" s="20">
        <v>0</v>
      </c>
      <c r="T1549" s="20">
        <v>0</v>
      </c>
      <c r="V1549" s="29">
        <v>0</v>
      </c>
      <c r="X1549" s="8" t="str">
        <f t="shared" si="24"/>
        <v>No</v>
      </c>
      <c r="Z1549" s="21"/>
      <c r="AC1549" s="28"/>
    </row>
    <row r="1550" spans="1:29">
      <c r="A1550" s="8" t="s">
        <v>3310</v>
      </c>
      <c r="B1550" s="8" t="s">
        <v>3311</v>
      </c>
      <c r="C1550" s="8" t="s">
        <v>555</v>
      </c>
      <c r="D1550" s="185" t="s">
        <v>3312</v>
      </c>
      <c r="E1550" s="188" t="s">
        <v>3313</v>
      </c>
      <c r="F1550" s="8" t="s">
        <v>83</v>
      </c>
      <c r="G1550" s="8" t="s">
        <v>147</v>
      </c>
      <c r="H1550" s="6">
        <v>0</v>
      </c>
      <c r="I1550" s="12">
        <v>6</v>
      </c>
      <c r="J1550" s="20">
        <v>0</v>
      </c>
      <c r="L1550" s="20">
        <v>0</v>
      </c>
      <c r="N1550" s="20">
        <v>105000</v>
      </c>
      <c r="P1550" s="20">
        <v>0</v>
      </c>
      <c r="R1550" s="20">
        <v>0</v>
      </c>
      <c r="T1550" s="20">
        <v>0</v>
      </c>
      <c r="V1550" s="29">
        <v>105000</v>
      </c>
      <c r="X1550" s="8" t="str">
        <f t="shared" si="24"/>
        <v>No</v>
      </c>
      <c r="Z1550" s="21"/>
      <c r="AC1550" s="28"/>
    </row>
    <row r="1551" spans="1:29">
      <c r="A1551" s="8" t="s">
        <v>378</v>
      </c>
      <c r="B1551" s="8" t="s">
        <v>6469</v>
      </c>
      <c r="C1551" s="8" t="s">
        <v>73</v>
      </c>
      <c r="D1551" s="185" t="s">
        <v>379</v>
      </c>
      <c r="E1551" s="188" t="s">
        <v>380</v>
      </c>
      <c r="F1551" s="8" t="s">
        <v>157</v>
      </c>
      <c r="G1551" s="8" t="s">
        <v>147</v>
      </c>
      <c r="H1551" s="6">
        <v>0</v>
      </c>
      <c r="I1551" s="12">
        <v>6</v>
      </c>
      <c r="J1551" s="20">
        <v>108141</v>
      </c>
      <c r="L1551" s="20">
        <v>0</v>
      </c>
      <c r="N1551" s="20">
        <v>113880</v>
      </c>
      <c r="P1551" s="20">
        <v>0</v>
      </c>
      <c r="R1551" s="20">
        <v>0</v>
      </c>
      <c r="T1551" s="20">
        <v>0</v>
      </c>
      <c r="V1551" s="29">
        <v>222021</v>
      </c>
      <c r="X1551" s="8" t="str">
        <f t="shared" si="24"/>
        <v>No</v>
      </c>
      <c r="Z1551" s="21"/>
      <c r="AC1551" s="28"/>
    </row>
    <row r="1552" spans="1:29">
      <c r="A1552" s="8" t="s">
        <v>4129</v>
      </c>
      <c r="B1552" s="8" t="s">
        <v>4130</v>
      </c>
      <c r="C1552" s="8" t="s">
        <v>168</v>
      </c>
      <c r="D1552" s="185" t="s">
        <v>4131</v>
      </c>
      <c r="E1552" s="188">
        <v>10</v>
      </c>
      <c r="F1552" s="8" t="s">
        <v>36</v>
      </c>
      <c r="G1552" s="8" t="s">
        <v>5756</v>
      </c>
      <c r="H1552" s="6">
        <v>0</v>
      </c>
      <c r="I1552" s="12">
        <v>6</v>
      </c>
      <c r="J1552" s="20">
        <v>0</v>
      </c>
      <c r="L1552" s="20">
        <v>0</v>
      </c>
      <c r="N1552" s="20">
        <v>270499</v>
      </c>
      <c r="P1552" s="20">
        <v>64377</v>
      </c>
      <c r="R1552" s="20">
        <v>0</v>
      </c>
      <c r="T1552" s="20">
        <v>11696</v>
      </c>
      <c r="V1552" s="29">
        <v>346572</v>
      </c>
      <c r="X1552" s="8" t="str">
        <f t="shared" si="24"/>
        <v>No</v>
      </c>
      <c r="Z1552" s="21"/>
      <c r="AC1552" s="28"/>
    </row>
    <row r="1553" spans="1:29">
      <c r="A1553" s="8" t="s">
        <v>6623</v>
      </c>
      <c r="B1553" s="8" t="s">
        <v>1232</v>
      </c>
      <c r="C1553" s="8" t="s">
        <v>150</v>
      </c>
      <c r="D1553" s="185" t="s">
        <v>1233</v>
      </c>
      <c r="E1553" s="188">
        <v>66194</v>
      </c>
      <c r="F1553" s="8" t="s">
        <v>36</v>
      </c>
      <c r="G1553" s="8" t="s">
        <v>5756</v>
      </c>
      <c r="H1553" s="6">
        <v>0</v>
      </c>
      <c r="I1553" s="12">
        <v>6</v>
      </c>
      <c r="J1553" s="20">
        <v>0</v>
      </c>
      <c r="L1553" s="20">
        <v>0</v>
      </c>
      <c r="N1553" s="20">
        <v>418478</v>
      </c>
      <c r="P1553" s="20">
        <v>0</v>
      </c>
      <c r="R1553" s="20">
        <v>0</v>
      </c>
      <c r="T1553" s="20">
        <v>0</v>
      </c>
      <c r="V1553" s="29">
        <v>418478</v>
      </c>
      <c r="X1553" s="8" t="str">
        <f t="shared" si="24"/>
        <v>No</v>
      </c>
      <c r="Z1553" s="21"/>
      <c r="AC1553" s="28"/>
    </row>
    <row r="1554" spans="1:29">
      <c r="A1554" s="8" t="s">
        <v>1449</v>
      </c>
      <c r="B1554" s="8" t="s">
        <v>1450</v>
      </c>
      <c r="C1554" s="8" t="s">
        <v>150</v>
      </c>
      <c r="D1554" s="185" t="s">
        <v>1451</v>
      </c>
      <c r="E1554" s="188" t="s">
        <v>1452</v>
      </c>
      <c r="F1554" s="8" t="s">
        <v>157</v>
      </c>
      <c r="G1554" s="8" t="s">
        <v>147</v>
      </c>
      <c r="H1554" s="6">
        <v>0</v>
      </c>
      <c r="I1554" s="12">
        <v>6</v>
      </c>
      <c r="J1554" s="20">
        <v>0</v>
      </c>
      <c r="L1554" s="20">
        <v>0</v>
      </c>
      <c r="N1554" s="20">
        <v>120899</v>
      </c>
      <c r="P1554" s="20">
        <v>0</v>
      </c>
      <c r="R1554" s="20">
        <v>0</v>
      </c>
      <c r="T1554" s="20">
        <v>0</v>
      </c>
      <c r="V1554" s="29">
        <v>120899</v>
      </c>
      <c r="X1554" s="8" t="str">
        <f t="shared" si="24"/>
        <v>No</v>
      </c>
      <c r="Z1554" s="21"/>
      <c r="AC1554" s="28"/>
    </row>
    <row r="1555" spans="1:29">
      <c r="A1555" s="8" t="s">
        <v>3191</v>
      </c>
      <c r="B1555" s="8" t="s">
        <v>3192</v>
      </c>
      <c r="C1555" s="8" t="s">
        <v>50</v>
      </c>
      <c r="D1555" s="185" t="s">
        <v>3193</v>
      </c>
      <c r="E1555" s="188" t="s">
        <v>3194</v>
      </c>
      <c r="F1555" s="8" t="s">
        <v>83</v>
      </c>
      <c r="G1555" s="8" t="s">
        <v>147</v>
      </c>
      <c r="H1555" s="6">
        <v>0</v>
      </c>
      <c r="I1555" s="12">
        <v>6</v>
      </c>
      <c r="J1555" s="20">
        <v>0</v>
      </c>
      <c r="L1555" s="20">
        <v>0</v>
      </c>
      <c r="N1555" s="20">
        <v>114191</v>
      </c>
      <c r="P1555" s="20">
        <v>0</v>
      </c>
      <c r="R1555" s="20">
        <v>0</v>
      </c>
      <c r="T1555" s="20">
        <v>0</v>
      </c>
      <c r="V1555" s="29">
        <v>114191</v>
      </c>
      <c r="X1555" s="8" t="str">
        <f t="shared" si="24"/>
        <v>No</v>
      </c>
      <c r="Z1555" s="21"/>
      <c r="AC1555" s="28"/>
    </row>
    <row r="1556" spans="1:29">
      <c r="A1556" s="8" t="s">
        <v>4538</v>
      </c>
      <c r="B1556" s="8" t="s">
        <v>4539</v>
      </c>
      <c r="C1556" s="8" t="s">
        <v>454</v>
      </c>
      <c r="D1556" s="185" t="s">
        <v>4540</v>
      </c>
      <c r="E1556" s="188" t="s">
        <v>4541</v>
      </c>
      <c r="F1556" s="8" t="s">
        <v>157</v>
      </c>
      <c r="G1556" s="8" t="s">
        <v>147</v>
      </c>
      <c r="H1556" s="6">
        <v>0</v>
      </c>
      <c r="I1556" s="12">
        <v>6</v>
      </c>
      <c r="J1556" s="20">
        <v>0</v>
      </c>
      <c r="L1556" s="20">
        <v>0</v>
      </c>
      <c r="N1556" s="20">
        <v>250153</v>
      </c>
      <c r="P1556" s="20">
        <v>0</v>
      </c>
      <c r="R1556" s="20">
        <v>0</v>
      </c>
      <c r="T1556" s="20">
        <v>0</v>
      </c>
      <c r="V1556" s="29">
        <v>250153</v>
      </c>
      <c r="X1556" s="8" t="str">
        <f t="shared" si="24"/>
        <v>No</v>
      </c>
      <c r="Z1556" s="21"/>
      <c r="AC1556" s="28"/>
    </row>
    <row r="1557" spans="1:29">
      <c r="A1557" s="8" t="s">
        <v>6248</v>
      </c>
      <c r="B1557" s="8" t="s">
        <v>6249</v>
      </c>
      <c r="C1557" s="8" t="s">
        <v>91</v>
      </c>
      <c r="E1557" s="188">
        <v>90250</v>
      </c>
      <c r="F1557" s="8" t="s">
        <v>83</v>
      </c>
      <c r="G1557" s="8" t="s">
        <v>5756</v>
      </c>
      <c r="H1557" s="6">
        <v>12150996</v>
      </c>
      <c r="I1557" s="12">
        <v>6</v>
      </c>
      <c r="J1557" s="20">
        <v>0</v>
      </c>
      <c r="L1557" s="20">
        <v>0</v>
      </c>
      <c r="N1557" s="20">
        <v>0</v>
      </c>
      <c r="P1557" s="20">
        <v>0</v>
      </c>
      <c r="R1557" s="20">
        <v>0</v>
      </c>
      <c r="T1557" s="20">
        <v>0</v>
      </c>
      <c r="V1557" s="29">
        <v>0</v>
      </c>
      <c r="X1557" s="8" t="str">
        <f t="shared" si="24"/>
        <v>No</v>
      </c>
      <c r="Z1557" s="21"/>
      <c r="AC1557" s="28"/>
    </row>
    <row r="1558" spans="1:29">
      <c r="A1558" s="8" t="s">
        <v>2873</v>
      </c>
      <c r="B1558" s="8" t="s">
        <v>2874</v>
      </c>
      <c r="C1558" s="8" t="s">
        <v>124</v>
      </c>
      <c r="D1558" s="185" t="s">
        <v>2875</v>
      </c>
      <c r="E1558" s="188" t="s">
        <v>2876</v>
      </c>
      <c r="F1558" s="8" t="s">
        <v>83</v>
      </c>
      <c r="G1558" s="8" t="s">
        <v>147</v>
      </c>
      <c r="H1558" s="6">
        <v>0</v>
      </c>
      <c r="I1558" s="12">
        <v>6</v>
      </c>
      <c r="J1558" s="20">
        <v>0</v>
      </c>
      <c r="L1558" s="20">
        <v>0</v>
      </c>
      <c r="N1558" s="20">
        <v>130710</v>
      </c>
      <c r="P1558" s="20">
        <v>0</v>
      </c>
      <c r="R1558" s="20">
        <v>0</v>
      </c>
      <c r="T1558" s="20">
        <v>0</v>
      </c>
      <c r="V1558" s="29">
        <v>130710</v>
      </c>
      <c r="X1558" s="8" t="str">
        <f t="shared" si="24"/>
        <v>No</v>
      </c>
      <c r="Z1558" s="21"/>
      <c r="AC1558" s="28"/>
    </row>
    <row r="1559" spans="1:29">
      <c r="A1559" s="8" t="s">
        <v>6254</v>
      </c>
      <c r="B1559" s="8" t="s">
        <v>6255</v>
      </c>
      <c r="C1559" s="8" t="s">
        <v>91</v>
      </c>
      <c r="E1559" s="188">
        <v>90253</v>
      </c>
      <c r="F1559" s="8" t="s">
        <v>83</v>
      </c>
      <c r="G1559" s="8" t="s">
        <v>5756</v>
      </c>
      <c r="H1559" s="6">
        <v>12150996</v>
      </c>
      <c r="I1559" s="12">
        <v>6</v>
      </c>
      <c r="J1559" s="20">
        <v>0</v>
      </c>
      <c r="L1559" s="20">
        <v>0</v>
      </c>
      <c r="N1559" s="20">
        <v>0</v>
      </c>
      <c r="P1559" s="20">
        <v>0</v>
      </c>
      <c r="R1559" s="20">
        <v>0</v>
      </c>
      <c r="T1559" s="20">
        <v>0</v>
      </c>
      <c r="V1559" s="29">
        <v>0</v>
      </c>
      <c r="X1559" s="8" t="str">
        <f t="shared" si="24"/>
        <v>No</v>
      </c>
      <c r="Z1559" s="21"/>
      <c r="AC1559" s="28"/>
    </row>
    <row r="1560" spans="1:29">
      <c r="A1560" s="8" t="s">
        <v>3699</v>
      </c>
      <c r="B1560" s="8" t="s">
        <v>3700</v>
      </c>
      <c r="C1560" s="8" t="s">
        <v>254</v>
      </c>
      <c r="D1560" s="185" t="s">
        <v>3701</v>
      </c>
      <c r="E1560" s="188">
        <v>88188</v>
      </c>
      <c r="F1560" s="8" t="s">
        <v>36</v>
      </c>
      <c r="G1560" s="8" t="s">
        <v>5756</v>
      </c>
      <c r="H1560" s="6">
        <v>0</v>
      </c>
      <c r="I1560" s="12">
        <v>6</v>
      </c>
      <c r="J1560" s="20">
        <v>0</v>
      </c>
      <c r="L1560" s="20">
        <v>0</v>
      </c>
      <c r="N1560" s="20">
        <v>294813</v>
      </c>
      <c r="P1560" s="20">
        <v>0</v>
      </c>
      <c r="R1560" s="20">
        <v>0</v>
      </c>
      <c r="T1560" s="20">
        <v>373547</v>
      </c>
      <c r="V1560" s="29">
        <v>668360</v>
      </c>
      <c r="X1560" s="8" t="str">
        <f t="shared" si="24"/>
        <v>No</v>
      </c>
      <c r="Z1560" s="21"/>
      <c r="AC1560" s="28"/>
    </row>
    <row r="1561" spans="1:29">
      <c r="A1561" s="8" t="s">
        <v>4473</v>
      </c>
      <c r="B1561" s="8" t="s">
        <v>4474</v>
      </c>
      <c r="C1561" s="8" t="s">
        <v>454</v>
      </c>
      <c r="D1561" s="185" t="s">
        <v>4475</v>
      </c>
      <c r="E1561" s="188" t="s">
        <v>4476</v>
      </c>
      <c r="F1561" s="8" t="s">
        <v>83</v>
      </c>
      <c r="G1561" s="8" t="s">
        <v>147</v>
      </c>
      <c r="H1561" s="6">
        <v>0</v>
      </c>
      <c r="I1561" s="12">
        <v>6</v>
      </c>
      <c r="J1561" s="20">
        <v>0</v>
      </c>
      <c r="L1561" s="20">
        <v>0</v>
      </c>
      <c r="N1561" s="20">
        <v>276812</v>
      </c>
      <c r="P1561" s="20">
        <v>0</v>
      </c>
      <c r="R1561" s="20">
        <v>0</v>
      </c>
      <c r="T1561" s="20">
        <v>0</v>
      </c>
      <c r="V1561" s="29">
        <v>276812</v>
      </c>
      <c r="X1561" s="8" t="str">
        <f t="shared" si="24"/>
        <v>No</v>
      </c>
      <c r="Z1561" s="21"/>
      <c r="AC1561" s="28"/>
    </row>
    <row r="1562" spans="1:29">
      <c r="A1562" s="8" t="s">
        <v>2852</v>
      </c>
      <c r="B1562" s="8" t="s">
        <v>323</v>
      </c>
      <c r="C1562" s="8" t="s">
        <v>124</v>
      </c>
      <c r="D1562" s="185" t="s">
        <v>2853</v>
      </c>
      <c r="E1562" s="188" t="s">
        <v>2854</v>
      </c>
      <c r="F1562" s="8" t="s">
        <v>1320</v>
      </c>
      <c r="G1562" s="8" t="s">
        <v>147</v>
      </c>
      <c r="H1562" s="6">
        <v>0</v>
      </c>
      <c r="I1562" s="12">
        <v>6</v>
      </c>
      <c r="J1562" s="20">
        <v>0</v>
      </c>
      <c r="L1562" s="20">
        <v>0</v>
      </c>
      <c r="N1562" s="20">
        <v>198010</v>
      </c>
      <c r="P1562" s="20">
        <v>0</v>
      </c>
      <c r="R1562" s="20">
        <v>0</v>
      </c>
      <c r="T1562" s="20">
        <v>23965</v>
      </c>
      <c r="V1562" s="29">
        <v>221975</v>
      </c>
      <c r="X1562" s="8" t="str">
        <f t="shared" si="24"/>
        <v>No</v>
      </c>
      <c r="Z1562" s="21"/>
      <c r="AC1562" s="28"/>
    </row>
    <row r="1563" spans="1:29">
      <c r="A1563" s="8" t="s">
        <v>3674</v>
      </c>
      <c r="B1563" s="8" t="s">
        <v>3675</v>
      </c>
      <c r="C1563" s="8" t="s">
        <v>288</v>
      </c>
      <c r="D1563" s="185">
        <v>3077</v>
      </c>
      <c r="E1563" s="188">
        <v>30077</v>
      </c>
      <c r="F1563" s="8" t="s">
        <v>83</v>
      </c>
      <c r="G1563" s="8" t="s">
        <v>84</v>
      </c>
      <c r="H1563" s="6">
        <v>107682</v>
      </c>
      <c r="I1563" s="12">
        <v>6</v>
      </c>
      <c r="J1563" s="20">
        <v>767922</v>
      </c>
      <c r="L1563" s="20">
        <v>0</v>
      </c>
      <c r="N1563" s="20">
        <v>0</v>
      </c>
      <c r="P1563" s="20">
        <v>0</v>
      </c>
      <c r="R1563" s="20">
        <v>0</v>
      </c>
      <c r="T1563" s="20">
        <v>0</v>
      </c>
      <c r="V1563" s="29">
        <v>767922</v>
      </c>
      <c r="X1563" s="8" t="str">
        <f t="shared" si="24"/>
        <v>No</v>
      </c>
      <c r="Z1563" s="21"/>
      <c r="AC1563" s="28"/>
    </row>
    <row r="1564" spans="1:29">
      <c r="A1564" s="8" t="s">
        <v>5957</v>
      </c>
      <c r="B1564" s="8" t="s">
        <v>1951</v>
      </c>
      <c r="C1564" s="8" t="s">
        <v>42</v>
      </c>
      <c r="D1564" s="185" t="s">
        <v>4611</v>
      </c>
      <c r="E1564" s="188" t="s">
        <v>4612</v>
      </c>
      <c r="F1564" s="8" t="s">
        <v>83</v>
      </c>
      <c r="G1564" s="8" t="s">
        <v>147</v>
      </c>
      <c r="H1564" s="6">
        <v>0</v>
      </c>
      <c r="I1564" s="12">
        <v>6</v>
      </c>
      <c r="J1564" s="20">
        <v>0</v>
      </c>
      <c r="L1564" s="20">
        <v>0</v>
      </c>
      <c r="N1564" s="20">
        <v>104000</v>
      </c>
      <c r="P1564" s="20">
        <v>0</v>
      </c>
      <c r="R1564" s="20">
        <v>0</v>
      </c>
      <c r="T1564" s="20">
        <v>0</v>
      </c>
      <c r="V1564" s="29">
        <v>104000</v>
      </c>
      <c r="X1564" s="8" t="str">
        <f t="shared" si="24"/>
        <v>No</v>
      </c>
      <c r="Z1564" s="21"/>
      <c r="AC1564" s="28"/>
    </row>
    <row r="1565" spans="1:29">
      <c r="A1565" s="8" t="s">
        <v>324</v>
      </c>
      <c r="B1565" s="8" t="s">
        <v>325</v>
      </c>
      <c r="C1565" s="8" t="s">
        <v>103</v>
      </c>
      <c r="D1565" s="185">
        <v>4122</v>
      </c>
      <c r="E1565" s="188">
        <v>40122</v>
      </c>
      <c r="F1565" s="8" t="s">
        <v>83</v>
      </c>
      <c r="G1565" s="8" t="s">
        <v>5756</v>
      </c>
      <c r="H1565" s="6">
        <v>2148346</v>
      </c>
      <c r="I1565" s="12">
        <v>6</v>
      </c>
      <c r="J1565" s="20">
        <v>87709</v>
      </c>
      <c r="L1565" s="20">
        <v>0</v>
      </c>
      <c r="N1565" s="20">
        <v>0</v>
      </c>
      <c r="P1565" s="20">
        <v>0</v>
      </c>
      <c r="R1565" s="20">
        <v>0</v>
      </c>
      <c r="T1565" s="20">
        <v>0</v>
      </c>
      <c r="V1565" s="29">
        <v>87709</v>
      </c>
      <c r="X1565" s="8" t="str">
        <f t="shared" si="24"/>
        <v>No</v>
      </c>
      <c r="Z1565" s="21"/>
      <c r="AC1565" s="28"/>
    </row>
    <row r="1566" spans="1:29">
      <c r="A1566" s="8" t="s">
        <v>6252</v>
      </c>
      <c r="B1566" s="8" t="s">
        <v>6253</v>
      </c>
      <c r="C1566" s="8" t="s">
        <v>91</v>
      </c>
      <c r="E1566" s="188">
        <v>90262</v>
      </c>
      <c r="F1566" s="8" t="s">
        <v>83</v>
      </c>
      <c r="G1566" s="8" t="s">
        <v>5756</v>
      </c>
      <c r="H1566" s="6">
        <v>12150996</v>
      </c>
      <c r="I1566" s="12">
        <v>6</v>
      </c>
      <c r="J1566" s="20">
        <v>0</v>
      </c>
      <c r="L1566" s="20">
        <v>0</v>
      </c>
      <c r="N1566" s="20">
        <v>0</v>
      </c>
      <c r="P1566" s="20">
        <v>0</v>
      </c>
      <c r="R1566" s="20">
        <v>0</v>
      </c>
      <c r="T1566" s="20">
        <v>0</v>
      </c>
      <c r="V1566" s="29">
        <v>0</v>
      </c>
      <c r="X1566" s="8" t="str">
        <f t="shared" si="24"/>
        <v>No</v>
      </c>
      <c r="Z1566" s="21"/>
      <c r="AC1566" s="28"/>
    </row>
    <row r="1567" spans="1:29">
      <c r="A1567" s="8" t="s">
        <v>3238</v>
      </c>
      <c r="B1567" s="8" t="s">
        <v>3239</v>
      </c>
      <c r="C1567" s="8" t="s">
        <v>124</v>
      </c>
      <c r="D1567" s="185">
        <v>6127</v>
      </c>
      <c r="E1567" s="188">
        <v>60127</v>
      </c>
      <c r="F1567" s="8" t="s">
        <v>83</v>
      </c>
      <c r="G1567" s="8" t="s">
        <v>84</v>
      </c>
      <c r="H1567" s="6">
        <v>899703</v>
      </c>
      <c r="I1567" s="12">
        <v>6</v>
      </c>
      <c r="J1567" s="20">
        <v>5193</v>
      </c>
      <c r="L1567" s="20">
        <v>0</v>
      </c>
      <c r="N1567" s="20">
        <v>0</v>
      </c>
      <c r="P1567" s="20">
        <v>0</v>
      </c>
      <c r="R1567" s="20">
        <v>109443</v>
      </c>
      <c r="T1567" s="20">
        <v>0</v>
      </c>
      <c r="V1567" s="29">
        <v>114636</v>
      </c>
      <c r="X1567" s="8" t="str">
        <f t="shared" si="24"/>
        <v>No</v>
      </c>
      <c r="Z1567" s="21"/>
      <c r="AC1567" s="28"/>
    </row>
    <row r="1568" spans="1:29">
      <c r="A1568" s="8" t="s">
        <v>5993</v>
      </c>
      <c r="B1568" s="8" t="s">
        <v>5487</v>
      </c>
      <c r="C1568" s="8" t="s">
        <v>132</v>
      </c>
      <c r="D1568" s="185" t="s">
        <v>5488</v>
      </c>
      <c r="E1568" s="188" t="s">
        <v>5489</v>
      </c>
      <c r="F1568" s="8" t="s">
        <v>157</v>
      </c>
      <c r="G1568" s="8" t="s">
        <v>147</v>
      </c>
      <c r="H1568" s="6">
        <v>0</v>
      </c>
      <c r="I1568" s="12">
        <v>6</v>
      </c>
      <c r="J1568" s="20">
        <v>0</v>
      </c>
      <c r="L1568" s="20">
        <v>0</v>
      </c>
      <c r="N1568" s="20">
        <v>249616</v>
      </c>
      <c r="P1568" s="20">
        <v>0</v>
      </c>
      <c r="R1568" s="20">
        <v>0</v>
      </c>
      <c r="T1568" s="20">
        <v>0</v>
      </c>
      <c r="V1568" s="29">
        <v>249616</v>
      </c>
      <c r="X1568" s="8" t="str">
        <f t="shared" si="24"/>
        <v>No</v>
      </c>
      <c r="Z1568" s="21"/>
      <c r="AC1568" s="28"/>
    </row>
    <row r="1569" spans="1:29">
      <c r="A1569" s="8" t="s">
        <v>6632</v>
      </c>
      <c r="B1569" s="8" t="s">
        <v>2009</v>
      </c>
      <c r="C1569" s="8" t="s">
        <v>69</v>
      </c>
      <c r="D1569" s="185" t="s">
        <v>2010</v>
      </c>
      <c r="E1569" s="188" t="s">
        <v>2011</v>
      </c>
      <c r="F1569" s="8" t="s">
        <v>157</v>
      </c>
      <c r="G1569" s="8" t="s">
        <v>147</v>
      </c>
      <c r="H1569" s="6">
        <v>0</v>
      </c>
      <c r="I1569" s="12">
        <v>6</v>
      </c>
      <c r="J1569" s="20">
        <v>0</v>
      </c>
      <c r="L1569" s="20">
        <v>0</v>
      </c>
      <c r="N1569" s="20">
        <v>146365</v>
      </c>
      <c r="P1569" s="20">
        <v>0</v>
      </c>
      <c r="R1569" s="20">
        <v>0</v>
      </c>
      <c r="T1569" s="20">
        <v>2456</v>
      </c>
      <c r="V1569" s="29">
        <v>148821</v>
      </c>
      <c r="X1569" s="8" t="str">
        <f t="shared" si="24"/>
        <v>No</v>
      </c>
      <c r="Z1569" s="21"/>
      <c r="AC1569" s="28"/>
    </row>
    <row r="1570" spans="1:29">
      <c r="A1570" s="8" t="s">
        <v>6629</v>
      </c>
      <c r="B1570" s="8" t="s">
        <v>1202</v>
      </c>
      <c r="C1570" s="8" t="s">
        <v>254</v>
      </c>
      <c r="D1570" s="185" t="s">
        <v>1203</v>
      </c>
      <c r="E1570" s="188">
        <v>80018</v>
      </c>
      <c r="F1570" s="8" t="s">
        <v>36</v>
      </c>
      <c r="G1570" s="8" t="s">
        <v>5756</v>
      </c>
      <c r="H1570" s="6">
        <v>0</v>
      </c>
      <c r="I1570" s="12">
        <v>6</v>
      </c>
      <c r="J1570" s="20">
        <v>0</v>
      </c>
      <c r="L1570" s="20">
        <v>0</v>
      </c>
      <c r="N1570" s="20">
        <v>364280</v>
      </c>
      <c r="P1570" s="20">
        <v>0</v>
      </c>
      <c r="R1570" s="20">
        <v>0</v>
      </c>
      <c r="T1570" s="20">
        <v>0</v>
      </c>
      <c r="V1570" s="29">
        <v>364280</v>
      </c>
      <c r="X1570" s="8" t="str">
        <f t="shared" si="24"/>
        <v>No</v>
      </c>
      <c r="Z1570" s="21"/>
      <c r="AC1570" s="28"/>
    </row>
    <row r="1571" spans="1:29">
      <c r="A1571" s="8" t="s">
        <v>1620</v>
      </c>
      <c r="B1571" s="8" t="s">
        <v>1195</v>
      </c>
      <c r="C1571" s="8" t="s">
        <v>178</v>
      </c>
      <c r="D1571" s="185" t="s">
        <v>1621</v>
      </c>
      <c r="E1571" s="188" t="s">
        <v>1622</v>
      </c>
      <c r="F1571" s="8" t="s">
        <v>83</v>
      </c>
      <c r="G1571" s="8" t="s">
        <v>147</v>
      </c>
      <c r="H1571" s="6">
        <v>0</v>
      </c>
      <c r="I1571" s="12">
        <v>6</v>
      </c>
      <c r="J1571" s="20">
        <v>0</v>
      </c>
      <c r="L1571" s="20">
        <v>0</v>
      </c>
      <c r="N1571" s="20">
        <v>54897</v>
      </c>
      <c r="P1571" s="20">
        <v>0</v>
      </c>
      <c r="R1571" s="20">
        <v>0</v>
      </c>
      <c r="T1571" s="20">
        <v>0</v>
      </c>
      <c r="V1571" s="29">
        <v>54897</v>
      </c>
      <c r="X1571" s="8" t="str">
        <f t="shared" si="24"/>
        <v>No</v>
      </c>
      <c r="Z1571" s="21"/>
      <c r="AC1571" s="28"/>
    </row>
    <row r="1572" spans="1:29">
      <c r="A1572" s="8" t="s">
        <v>3744</v>
      </c>
      <c r="B1572" s="8" t="s">
        <v>3745</v>
      </c>
      <c r="C1572" s="8" t="s">
        <v>278</v>
      </c>
      <c r="D1572" s="185" t="s">
        <v>3746</v>
      </c>
      <c r="E1572" s="188" t="s">
        <v>3747</v>
      </c>
      <c r="F1572" s="8" t="s">
        <v>138</v>
      </c>
      <c r="G1572" s="8" t="s">
        <v>147</v>
      </c>
      <c r="H1572" s="6">
        <v>0</v>
      </c>
      <c r="I1572" s="12">
        <v>6</v>
      </c>
      <c r="J1572" s="20">
        <v>0</v>
      </c>
      <c r="L1572" s="20">
        <v>0</v>
      </c>
      <c r="N1572" s="20">
        <v>70734</v>
      </c>
      <c r="P1572" s="20">
        <v>0</v>
      </c>
      <c r="R1572" s="20">
        <v>0</v>
      </c>
      <c r="T1572" s="20">
        <v>0</v>
      </c>
      <c r="V1572" s="29">
        <v>70734</v>
      </c>
      <c r="X1572" s="8" t="str">
        <f t="shared" si="24"/>
        <v>No</v>
      </c>
      <c r="Z1572" s="21"/>
      <c r="AC1572" s="28"/>
    </row>
    <row r="1573" spans="1:29">
      <c r="A1573" s="8" t="s">
        <v>4342</v>
      </c>
      <c r="B1573" s="8" t="s">
        <v>4343</v>
      </c>
      <c r="C1573" s="8" t="s">
        <v>235</v>
      </c>
      <c r="D1573" s="185" t="s">
        <v>4344</v>
      </c>
      <c r="E1573" s="188" t="s">
        <v>4345</v>
      </c>
      <c r="F1573" s="8" t="s">
        <v>83</v>
      </c>
      <c r="G1573" s="8" t="s">
        <v>147</v>
      </c>
      <c r="H1573" s="6">
        <v>0</v>
      </c>
      <c r="I1573" s="12">
        <v>6</v>
      </c>
      <c r="J1573" s="20">
        <v>0</v>
      </c>
      <c r="L1573" s="20">
        <v>0</v>
      </c>
      <c r="N1573" s="20">
        <v>208142</v>
      </c>
      <c r="P1573" s="20">
        <v>0</v>
      </c>
      <c r="R1573" s="20">
        <v>0</v>
      </c>
      <c r="T1573" s="20">
        <v>0</v>
      </c>
      <c r="V1573" s="29">
        <v>208142</v>
      </c>
      <c r="X1573" s="8" t="str">
        <f t="shared" si="24"/>
        <v>No</v>
      </c>
      <c r="Z1573" s="21"/>
      <c r="AC1573" s="28"/>
    </row>
    <row r="1574" spans="1:29">
      <c r="A1574" s="8" t="s">
        <v>276</v>
      </c>
      <c r="B1574" s="8" t="s">
        <v>277</v>
      </c>
      <c r="C1574" s="8" t="s">
        <v>278</v>
      </c>
      <c r="D1574" s="185" t="s">
        <v>279</v>
      </c>
      <c r="E1574" s="188">
        <v>77075</v>
      </c>
      <c r="F1574" s="8" t="s">
        <v>36</v>
      </c>
      <c r="G1574" s="8" t="s">
        <v>5756</v>
      </c>
      <c r="H1574" s="6">
        <v>0</v>
      </c>
      <c r="I1574" s="12">
        <v>6</v>
      </c>
      <c r="J1574" s="20">
        <v>0</v>
      </c>
      <c r="L1574" s="20">
        <v>0</v>
      </c>
      <c r="N1574" s="20">
        <v>240229</v>
      </c>
      <c r="P1574" s="20">
        <v>0</v>
      </c>
      <c r="R1574" s="20">
        <v>0</v>
      </c>
      <c r="T1574" s="20">
        <v>0</v>
      </c>
      <c r="V1574" s="29">
        <v>240229</v>
      </c>
      <c r="X1574" s="8" t="str">
        <f t="shared" si="24"/>
        <v>No</v>
      </c>
      <c r="Z1574" s="21"/>
      <c r="AC1574" s="28"/>
    </row>
    <row r="1575" spans="1:29">
      <c r="A1575" s="8" t="s">
        <v>6630</v>
      </c>
      <c r="B1575" s="8" t="s">
        <v>6631</v>
      </c>
      <c r="C1575" s="8" t="s">
        <v>91</v>
      </c>
      <c r="E1575" s="188">
        <v>90301</v>
      </c>
      <c r="F1575" s="8" t="s">
        <v>83</v>
      </c>
      <c r="G1575" s="8" t="s">
        <v>5756</v>
      </c>
      <c r="H1575" s="6">
        <v>12150996</v>
      </c>
      <c r="I1575" s="12">
        <v>6</v>
      </c>
      <c r="J1575" s="20">
        <v>0</v>
      </c>
      <c r="L1575" s="20">
        <v>0</v>
      </c>
      <c r="N1575" s="20">
        <v>0</v>
      </c>
      <c r="P1575" s="20">
        <v>0</v>
      </c>
      <c r="R1575" s="20">
        <v>0</v>
      </c>
      <c r="T1575" s="20">
        <v>0</v>
      </c>
      <c r="V1575" s="29">
        <v>0</v>
      </c>
      <c r="X1575" s="8" t="str">
        <f t="shared" si="24"/>
        <v>No</v>
      </c>
      <c r="Z1575" s="21"/>
      <c r="AC1575" s="28"/>
    </row>
    <row r="1576" spans="1:29">
      <c r="A1576" s="8" t="s">
        <v>5402</v>
      </c>
      <c r="B1576" s="8" t="s">
        <v>5403</v>
      </c>
      <c r="C1576" s="8" t="s">
        <v>58</v>
      </c>
      <c r="D1576" s="185" t="s">
        <v>5404</v>
      </c>
      <c r="E1576" s="188" t="s">
        <v>5405</v>
      </c>
      <c r="F1576" s="8" t="s">
        <v>83</v>
      </c>
      <c r="G1576" s="8" t="s">
        <v>147</v>
      </c>
      <c r="H1576" s="6">
        <v>0</v>
      </c>
      <c r="I1576" s="12">
        <v>6</v>
      </c>
      <c r="J1576" s="20">
        <v>0</v>
      </c>
      <c r="L1576" s="20">
        <v>0</v>
      </c>
      <c r="N1576" s="20">
        <v>294612</v>
      </c>
      <c r="P1576" s="20">
        <v>0</v>
      </c>
      <c r="R1576" s="20">
        <v>0</v>
      </c>
      <c r="T1576" s="20">
        <v>0</v>
      </c>
      <c r="V1576" s="29">
        <v>294612</v>
      </c>
      <c r="X1576" s="8" t="str">
        <f t="shared" si="24"/>
        <v>No</v>
      </c>
      <c r="Z1576" s="21"/>
      <c r="AC1576" s="28"/>
    </row>
    <row r="1577" spans="1:29">
      <c r="A1577" s="8" t="s">
        <v>330</v>
      </c>
      <c r="B1577" s="8" t="s">
        <v>331</v>
      </c>
      <c r="C1577" s="8" t="s">
        <v>160</v>
      </c>
      <c r="D1577" s="185" t="s">
        <v>332</v>
      </c>
      <c r="E1577" s="188">
        <v>11140</v>
      </c>
      <c r="F1577" s="8" t="s">
        <v>36</v>
      </c>
      <c r="G1577" s="8" t="s">
        <v>5756</v>
      </c>
      <c r="H1577" s="6">
        <v>0</v>
      </c>
      <c r="I1577" s="12">
        <v>6</v>
      </c>
      <c r="J1577" s="20">
        <v>0</v>
      </c>
      <c r="L1577" s="20">
        <v>0</v>
      </c>
      <c r="N1577" s="20">
        <v>42901</v>
      </c>
      <c r="P1577" s="20">
        <v>0</v>
      </c>
      <c r="R1577" s="20">
        <v>0</v>
      </c>
      <c r="T1577" s="20">
        <v>104754</v>
      </c>
      <c r="V1577" s="29">
        <v>147655</v>
      </c>
      <c r="X1577" s="8" t="str">
        <f t="shared" si="24"/>
        <v>No</v>
      </c>
      <c r="Z1577" s="21"/>
      <c r="AC1577" s="28"/>
    </row>
    <row r="1578" spans="1:29">
      <c r="A1578" s="8" t="s">
        <v>6047</v>
      </c>
      <c r="B1578" s="8" t="s">
        <v>6117</v>
      </c>
      <c r="C1578" s="8" t="s">
        <v>79</v>
      </c>
      <c r="E1578" s="188" t="s">
        <v>6048</v>
      </c>
      <c r="F1578" s="8" t="s">
        <v>83</v>
      </c>
      <c r="G1578" s="8" t="s">
        <v>147</v>
      </c>
      <c r="H1578" s="6">
        <v>0</v>
      </c>
      <c r="I1578" s="12">
        <v>6</v>
      </c>
      <c r="J1578" s="20">
        <v>0</v>
      </c>
      <c r="L1578" s="20">
        <v>0</v>
      </c>
      <c r="N1578" s="20">
        <v>10054</v>
      </c>
      <c r="P1578" s="20">
        <v>0</v>
      </c>
      <c r="R1578" s="20">
        <v>0</v>
      </c>
      <c r="T1578" s="20">
        <v>23117</v>
      </c>
      <c r="V1578" s="29">
        <v>33171</v>
      </c>
      <c r="X1578" s="8" t="str">
        <f t="shared" si="24"/>
        <v>No</v>
      </c>
      <c r="Z1578" s="21"/>
      <c r="AC1578" s="28"/>
    </row>
    <row r="1579" spans="1:29">
      <c r="A1579" s="8" t="s">
        <v>3722</v>
      </c>
      <c r="B1579" s="8" t="s">
        <v>6470</v>
      </c>
      <c r="C1579" s="8" t="s">
        <v>278</v>
      </c>
      <c r="D1579" s="185" t="s">
        <v>3723</v>
      </c>
      <c r="E1579" s="188" t="s">
        <v>3724</v>
      </c>
      <c r="F1579" s="8" t="s">
        <v>157</v>
      </c>
      <c r="G1579" s="8" t="s">
        <v>147</v>
      </c>
      <c r="H1579" s="6">
        <v>0</v>
      </c>
      <c r="I1579" s="12">
        <v>6</v>
      </c>
      <c r="J1579" s="20">
        <v>0</v>
      </c>
      <c r="L1579" s="20">
        <v>0</v>
      </c>
      <c r="N1579" s="20">
        <v>218822</v>
      </c>
      <c r="P1579" s="20">
        <v>0</v>
      </c>
      <c r="R1579" s="20">
        <v>0</v>
      </c>
      <c r="T1579" s="20">
        <v>0</v>
      </c>
      <c r="V1579" s="29">
        <v>218822</v>
      </c>
      <c r="X1579" s="8" t="str">
        <f t="shared" si="24"/>
        <v>No</v>
      </c>
      <c r="Z1579" s="21"/>
      <c r="AC1579" s="28"/>
    </row>
    <row r="1580" spans="1:29">
      <c r="A1580" s="8" t="s">
        <v>6624</v>
      </c>
      <c r="B1580" s="8" t="s">
        <v>5147</v>
      </c>
      <c r="C1580" s="8" t="s">
        <v>120</v>
      </c>
      <c r="D1580" s="185" t="s">
        <v>5148</v>
      </c>
      <c r="E1580" s="188" t="s">
        <v>5149</v>
      </c>
      <c r="F1580" s="8" t="s">
        <v>83</v>
      </c>
      <c r="G1580" s="8" t="s">
        <v>147</v>
      </c>
      <c r="H1580" s="6">
        <v>0</v>
      </c>
      <c r="I1580" s="12">
        <v>6</v>
      </c>
      <c r="J1580" s="20">
        <v>9614</v>
      </c>
      <c r="L1580" s="20">
        <v>0</v>
      </c>
      <c r="N1580" s="20">
        <v>615111</v>
      </c>
      <c r="P1580" s="20">
        <v>132072</v>
      </c>
      <c r="R1580" s="20">
        <v>0</v>
      </c>
      <c r="T1580" s="20">
        <v>0</v>
      </c>
      <c r="V1580" s="29">
        <v>756797</v>
      </c>
      <c r="X1580" s="8" t="str">
        <f t="shared" si="24"/>
        <v>No</v>
      </c>
      <c r="Z1580" s="21"/>
      <c r="AC1580" s="28"/>
    </row>
    <row r="1581" spans="1:29">
      <c r="A1581" s="8" t="s">
        <v>5952</v>
      </c>
      <c r="B1581" s="8" t="s">
        <v>6120</v>
      </c>
      <c r="C1581" s="8" t="s">
        <v>42</v>
      </c>
      <c r="D1581" s="185" t="s">
        <v>4662</v>
      </c>
      <c r="E1581" s="188" t="s">
        <v>4663</v>
      </c>
      <c r="F1581" s="8" t="s">
        <v>83</v>
      </c>
      <c r="G1581" s="8" t="s">
        <v>147</v>
      </c>
      <c r="H1581" s="6">
        <v>0</v>
      </c>
      <c r="I1581" s="12">
        <v>6</v>
      </c>
      <c r="J1581" s="20">
        <v>0</v>
      </c>
      <c r="L1581" s="20">
        <v>0</v>
      </c>
      <c r="N1581" s="20">
        <v>227180</v>
      </c>
      <c r="P1581" s="20">
        <v>0</v>
      </c>
      <c r="R1581" s="20">
        <v>0</v>
      </c>
      <c r="T1581" s="20">
        <v>0</v>
      </c>
      <c r="V1581" s="29">
        <v>227180</v>
      </c>
      <c r="X1581" s="8" t="str">
        <f t="shared" si="24"/>
        <v>No</v>
      </c>
      <c r="Z1581" s="21"/>
      <c r="AC1581" s="28"/>
    </row>
    <row r="1582" spans="1:29">
      <c r="A1582" s="8" t="s">
        <v>4156</v>
      </c>
      <c r="B1582" s="8" t="s">
        <v>4157</v>
      </c>
      <c r="C1582" s="8" t="s">
        <v>150</v>
      </c>
      <c r="D1582" s="185" t="s">
        <v>4158</v>
      </c>
      <c r="E1582" s="188">
        <v>66146</v>
      </c>
      <c r="F1582" s="8" t="s">
        <v>36</v>
      </c>
      <c r="G1582" s="8" t="s">
        <v>5756</v>
      </c>
      <c r="H1582" s="6">
        <v>0</v>
      </c>
      <c r="I1582" s="12">
        <v>6</v>
      </c>
      <c r="J1582" s="20">
        <v>0</v>
      </c>
      <c r="L1582" s="20">
        <v>0</v>
      </c>
      <c r="N1582" s="20">
        <v>310483</v>
      </c>
      <c r="P1582" s="20">
        <v>0</v>
      </c>
      <c r="R1582" s="20">
        <v>0</v>
      </c>
      <c r="T1582" s="20">
        <v>0</v>
      </c>
      <c r="V1582" s="29">
        <v>310483</v>
      </c>
      <c r="X1582" s="8" t="str">
        <f t="shared" si="24"/>
        <v>No</v>
      </c>
      <c r="Z1582" s="21"/>
      <c r="AC1582" s="28"/>
    </row>
    <row r="1583" spans="1:29">
      <c r="A1583" s="8" t="s">
        <v>1589</v>
      </c>
      <c r="B1583" s="8" t="s">
        <v>1590</v>
      </c>
      <c r="C1583" s="8" t="s">
        <v>178</v>
      </c>
      <c r="D1583" s="185" t="s">
        <v>1591</v>
      </c>
      <c r="E1583" s="188" t="s">
        <v>1592</v>
      </c>
      <c r="F1583" s="8" t="s">
        <v>88</v>
      </c>
      <c r="G1583" s="8" t="s">
        <v>147</v>
      </c>
      <c r="H1583" s="6">
        <v>0</v>
      </c>
      <c r="I1583" s="12">
        <v>6</v>
      </c>
      <c r="J1583" s="20">
        <v>0</v>
      </c>
      <c r="L1583" s="20">
        <v>0</v>
      </c>
      <c r="N1583" s="20">
        <v>100398</v>
      </c>
      <c r="P1583" s="20">
        <v>0</v>
      </c>
      <c r="R1583" s="20">
        <v>0</v>
      </c>
      <c r="T1583" s="20">
        <v>0</v>
      </c>
      <c r="V1583" s="29">
        <v>100398</v>
      </c>
      <c r="X1583" s="8" t="str">
        <f t="shared" si="24"/>
        <v>No</v>
      </c>
      <c r="Z1583" s="21"/>
      <c r="AC1583" s="28"/>
    </row>
    <row r="1584" spans="1:29">
      <c r="A1584" s="8" t="s">
        <v>4175</v>
      </c>
      <c r="B1584" s="8" t="s">
        <v>4176</v>
      </c>
      <c r="C1584" s="8" t="s">
        <v>150</v>
      </c>
      <c r="D1584" s="185" t="s">
        <v>4177</v>
      </c>
      <c r="E1584" s="188">
        <v>66164</v>
      </c>
      <c r="F1584" s="8" t="s">
        <v>36</v>
      </c>
      <c r="G1584" s="8" t="s">
        <v>5756</v>
      </c>
      <c r="H1584" s="6">
        <v>0</v>
      </c>
      <c r="I1584" s="12">
        <v>6</v>
      </c>
      <c r="J1584" s="20">
        <v>0</v>
      </c>
      <c r="L1584" s="20">
        <v>0</v>
      </c>
      <c r="N1584" s="20">
        <v>204481</v>
      </c>
      <c r="P1584" s="20">
        <v>0</v>
      </c>
      <c r="R1584" s="20">
        <v>0</v>
      </c>
      <c r="T1584" s="20">
        <v>0</v>
      </c>
      <c r="V1584" s="29">
        <v>204481</v>
      </c>
      <c r="X1584" s="8" t="str">
        <f t="shared" si="24"/>
        <v>No</v>
      </c>
      <c r="Z1584" s="21"/>
      <c r="AC1584" s="28"/>
    </row>
    <row r="1585" spans="1:29">
      <c r="A1585" s="8" t="s">
        <v>1441</v>
      </c>
      <c r="B1585" s="8" t="s">
        <v>1442</v>
      </c>
      <c r="C1585" s="8" t="s">
        <v>150</v>
      </c>
      <c r="D1585" s="185" t="s">
        <v>1443</v>
      </c>
      <c r="E1585" s="188" t="s">
        <v>1444</v>
      </c>
      <c r="F1585" s="8" t="s">
        <v>83</v>
      </c>
      <c r="G1585" s="8" t="s">
        <v>147</v>
      </c>
      <c r="H1585" s="6">
        <v>0</v>
      </c>
      <c r="I1585" s="12">
        <v>6</v>
      </c>
      <c r="J1585" s="20">
        <v>0</v>
      </c>
      <c r="L1585" s="20">
        <v>0</v>
      </c>
      <c r="N1585" s="20">
        <v>96526</v>
      </c>
      <c r="P1585" s="20">
        <v>0</v>
      </c>
      <c r="R1585" s="20">
        <v>0</v>
      </c>
      <c r="T1585" s="20">
        <v>0</v>
      </c>
      <c r="V1585" s="29">
        <v>96526</v>
      </c>
      <c r="X1585" s="8" t="str">
        <f t="shared" si="24"/>
        <v>No</v>
      </c>
      <c r="Z1585" s="21"/>
      <c r="AC1585" s="28"/>
    </row>
    <row r="1586" spans="1:29">
      <c r="A1586" s="8" t="s">
        <v>5657</v>
      </c>
      <c r="B1586" s="8" t="s">
        <v>5658</v>
      </c>
      <c r="C1586" s="8" t="s">
        <v>254</v>
      </c>
      <c r="D1586" s="185" t="s">
        <v>5659</v>
      </c>
      <c r="E1586" s="188" t="s">
        <v>5660</v>
      </c>
      <c r="F1586" s="8" t="s">
        <v>83</v>
      </c>
      <c r="G1586" s="8" t="s">
        <v>147</v>
      </c>
      <c r="H1586" s="6">
        <v>0</v>
      </c>
      <c r="I1586" s="12">
        <v>6</v>
      </c>
      <c r="J1586" s="20">
        <v>0</v>
      </c>
      <c r="L1586" s="20">
        <v>0</v>
      </c>
      <c r="N1586" s="20">
        <v>214410</v>
      </c>
      <c r="P1586" s="20">
        <v>0</v>
      </c>
      <c r="R1586" s="20">
        <v>0</v>
      </c>
      <c r="T1586" s="20">
        <v>0</v>
      </c>
      <c r="V1586" s="29">
        <v>214410</v>
      </c>
      <c r="X1586" s="8" t="str">
        <f t="shared" si="24"/>
        <v>No</v>
      </c>
      <c r="Z1586" s="21"/>
      <c r="AC1586" s="28"/>
    </row>
    <row r="1587" spans="1:29">
      <c r="A1587" s="8" t="s">
        <v>1161</v>
      </c>
      <c r="B1587" s="8" t="s">
        <v>1162</v>
      </c>
      <c r="C1587" s="8" t="s">
        <v>42</v>
      </c>
      <c r="D1587" s="185">
        <v>2175</v>
      </c>
      <c r="E1587" s="188">
        <v>20175</v>
      </c>
      <c r="F1587" s="8" t="s">
        <v>113</v>
      </c>
      <c r="G1587" s="8" t="s">
        <v>84</v>
      </c>
      <c r="H1587" s="6">
        <v>18351295</v>
      </c>
      <c r="I1587" s="12">
        <v>6</v>
      </c>
      <c r="J1587" s="20">
        <v>0</v>
      </c>
      <c r="L1587" s="20">
        <v>0</v>
      </c>
      <c r="N1587" s="20">
        <v>0</v>
      </c>
      <c r="P1587" s="20">
        <v>0</v>
      </c>
      <c r="R1587" s="20">
        <v>0</v>
      </c>
      <c r="T1587" s="20">
        <v>0</v>
      </c>
      <c r="V1587" s="29">
        <v>0</v>
      </c>
      <c r="X1587" s="8" t="str">
        <f t="shared" si="24"/>
        <v>No</v>
      </c>
      <c r="Z1587" s="21"/>
      <c r="AC1587" s="28"/>
    </row>
    <row r="1588" spans="1:29">
      <c r="A1588" s="8" t="s">
        <v>5060</v>
      </c>
      <c r="B1588" s="8" t="s">
        <v>5061</v>
      </c>
      <c r="C1588" s="8" t="s">
        <v>91</v>
      </c>
      <c r="D1588" s="185" t="s">
        <v>5062</v>
      </c>
      <c r="E1588" s="188" t="s">
        <v>5063</v>
      </c>
      <c r="F1588" s="8" t="s">
        <v>83</v>
      </c>
      <c r="G1588" s="8" t="s">
        <v>147</v>
      </c>
      <c r="H1588" s="6">
        <v>0</v>
      </c>
      <c r="I1588" s="12">
        <v>6</v>
      </c>
      <c r="J1588" s="20">
        <v>0</v>
      </c>
      <c r="L1588" s="20">
        <v>0</v>
      </c>
      <c r="N1588" s="20">
        <v>116537</v>
      </c>
      <c r="P1588" s="20">
        <v>0</v>
      </c>
      <c r="R1588" s="20">
        <v>0</v>
      </c>
      <c r="T1588" s="20">
        <v>0</v>
      </c>
      <c r="V1588" s="29">
        <v>116537</v>
      </c>
      <c r="X1588" s="8" t="str">
        <f t="shared" si="24"/>
        <v>No</v>
      </c>
      <c r="Z1588" s="21"/>
      <c r="AC1588" s="28"/>
    </row>
    <row r="1589" spans="1:29">
      <c r="A1589" s="8" t="s">
        <v>3982</v>
      </c>
      <c r="B1589" s="8" t="s">
        <v>1337</v>
      </c>
      <c r="C1589" s="8" t="s">
        <v>42</v>
      </c>
      <c r="D1589" s="185">
        <v>2009</v>
      </c>
      <c r="E1589" s="188">
        <v>20009</v>
      </c>
      <c r="F1589" s="8" t="s">
        <v>83</v>
      </c>
      <c r="G1589" s="8" t="s">
        <v>5756</v>
      </c>
      <c r="H1589" s="6">
        <v>423566</v>
      </c>
      <c r="I1589" s="12">
        <v>6</v>
      </c>
      <c r="J1589" s="20">
        <v>239656</v>
      </c>
      <c r="L1589" s="20">
        <v>0</v>
      </c>
      <c r="N1589" s="20">
        <v>0</v>
      </c>
      <c r="P1589" s="20">
        <v>0</v>
      </c>
      <c r="R1589" s="20">
        <v>0</v>
      </c>
      <c r="T1589" s="20">
        <v>0</v>
      </c>
      <c r="V1589" s="29">
        <v>239656</v>
      </c>
      <c r="X1589" s="8" t="str">
        <f t="shared" si="24"/>
        <v>No</v>
      </c>
      <c r="Z1589" s="21"/>
      <c r="AC1589" s="28"/>
    </row>
    <row r="1590" spans="1:29">
      <c r="A1590" s="8" t="s">
        <v>6621</v>
      </c>
      <c r="B1590" s="8" t="s">
        <v>2136</v>
      </c>
      <c r="C1590" s="8" t="s">
        <v>275</v>
      </c>
      <c r="D1590" s="185" t="s">
        <v>2137</v>
      </c>
      <c r="E1590" s="188" t="s">
        <v>2138</v>
      </c>
      <c r="F1590" s="8" t="s">
        <v>157</v>
      </c>
      <c r="G1590" s="8" t="s">
        <v>147</v>
      </c>
      <c r="H1590" s="6">
        <v>0</v>
      </c>
      <c r="I1590" s="12">
        <v>6</v>
      </c>
      <c r="J1590" s="20">
        <v>0</v>
      </c>
      <c r="L1590" s="20">
        <v>0</v>
      </c>
      <c r="N1590" s="20">
        <v>239106</v>
      </c>
      <c r="P1590" s="20">
        <v>0</v>
      </c>
      <c r="R1590" s="20">
        <v>0</v>
      </c>
      <c r="T1590" s="20">
        <v>0</v>
      </c>
      <c r="V1590" s="29">
        <v>239106</v>
      </c>
      <c r="X1590" s="8" t="str">
        <f t="shared" si="24"/>
        <v>No</v>
      </c>
      <c r="Z1590" s="21"/>
      <c r="AC1590" s="28"/>
    </row>
    <row r="1591" spans="1:29">
      <c r="A1591" s="8" t="s">
        <v>6234</v>
      </c>
      <c r="B1591" s="8" t="s">
        <v>6235</v>
      </c>
      <c r="C1591" s="8" t="s">
        <v>91</v>
      </c>
      <c r="E1591" s="188">
        <v>90251</v>
      </c>
      <c r="F1591" s="8" t="s">
        <v>83</v>
      </c>
      <c r="G1591" s="8" t="s">
        <v>5756</v>
      </c>
      <c r="H1591" s="6">
        <v>12150996</v>
      </c>
      <c r="I1591" s="12">
        <v>6</v>
      </c>
      <c r="J1591" s="20">
        <v>0</v>
      </c>
      <c r="L1591" s="20">
        <v>0</v>
      </c>
      <c r="N1591" s="20">
        <v>0</v>
      </c>
      <c r="P1591" s="20">
        <v>0</v>
      </c>
      <c r="R1591" s="20">
        <v>0</v>
      </c>
      <c r="T1591" s="20">
        <v>0</v>
      </c>
      <c r="V1591" s="29">
        <v>0</v>
      </c>
      <c r="X1591" s="8" t="str">
        <f t="shared" si="24"/>
        <v>No</v>
      </c>
      <c r="Z1591" s="21"/>
      <c r="AC1591" s="28"/>
    </row>
    <row r="1592" spans="1:29">
      <c r="A1592" s="8" t="s">
        <v>5282</v>
      </c>
      <c r="B1592" s="8" t="s">
        <v>296</v>
      </c>
      <c r="C1592" s="8" t="s">
        <v>213</v>
      </c>
      <c r="D1592" s="185">
        <v>6034</v>
      </c>
      <c r="E1592" s="188">
        <v>60034</v>
      </c>
      <c r="F1592" s="8" t="s">
        <v>83</v>
      </c>
      <c r="G1592" s="8" t="s">
        <v>5756</v>
      </c>
      <c r="H1592" s="6">
        <v>53495</v>
      </c>
      <c r="I1592" s="12">
        <v>6</v>
      </c>
      <c r="J1592" s="20">
        <v>690514</v>
      </c>
      <c r="L1592" s="20">
        <v>0</v>
      </c>
      <c r="N1592" s="20">
        <v>0</v>
      </c>
      <c r="P1592" s="20">
        <v>0</v>
      </c>
      <c r="R1592" s="20">
        <v>0</v>
      </c>
      <c r="T1592" s="20">
        <v>0</v>
      </c>
      <c r="V1592" s="29">
        <v>690514</v>
      </c>
      <c r="X1592" s="8" t="str">
        <f t="shared" si="24"/>
        <v>No</v>
      </c>
      <c r="Z1592" s="21"/>
      <c r="AC1592" s="28"/>
    </row>
    <row r="1593" spans="1:29">
      <c r="A1593" s="8" t="s">
        <v>4705</v>
      </c>
      <c r="B1593" s="8" t="s">
        <v>4684</v>
      </c>
      <c r="C1593" s="8" t="s">
        <v>42</v>
      </c>
      <c r="D1593" s="185" t="s">
        <v>4706</v>
      </c>
      <c r="E1593" s="188" t="s">
        <v>4707</v>
      </c>
      <c r="F1593" s="8" t="s">
        <v>83</v>
      </c>
      <c r="G1593" s="8" t="s">
        <v>147</v>
      </c>
      <c r="H1593" s="6">
        <v>0</v>
      </c>
      <c r="I1593" s="12">
        <v>6</v>
      </c>
      <c r="J1593" s="20">
        <v>0</v>
      </c>
      <c r="L1593" s="20">
        <v>0</v>
      </c>
      <c r="N1593" s="20">
        <v>302000</v>
      </c>
      <c r="P1593" s="20">
        <v>0</v>
      </c>
      <c r="R1593" s="20">
        <v>0</v>
      </c>
      <c r="T1593" s="20">
        <v>0</v>
      </c>
      <c r="V1593" s="29">
        <v>302000</v>
      </c>
      <c r="X1593" s="8" t="str">
        <f t="shared" si="24"/>
        <v>No</v>
      </c>
      <c r="Z1593" s="21"/>
      <c r="AC1593" s="28"/>
    </row>
    <row r="1594" spans="1:29">
      <c r="A1594" s="8" t="s">
        <v>919</v>
      </c>
      <c r="B1594" s="8" t="s">
        <v>834</v>
      </c>
      <c r="C1594" s="8" t="s">
        <v>129</v>
      </c>
      <c r="D1594" s="185" t="s">
        <v>920</v>
      </c>
      <c r="E1594" s="188" t="s">
        <v>921</v>
      </c>
      <c r="F1594" s="8" t="s">
        <v>83</v>
      </c>
      <c r="G1594" s="8" t="s">
        <v>147</v>
      </c>
      <c r="H1594" s="6">
        <v>0</v>
      </c>
      <c r="I1594" s="12">
        <v>6</v>
      </c>
      <c r="J1594" s="20">
        <v>0</v>
      </c>
      <c r="L1594" s="20">
        <v>0</v>
      </c>
      <c r="N1594" s="20">
        <v>186824</v>
      </c>
      <c r="P1594" s="20">
        <v>0</v>
      </c>
      <c r="R1594" s="20">
        <v>0</v>
      </c>
      <c r="T1594" s="20">
        <v>0</v>
      </c>
      <c r="V1594" s="29">
        <v>186824</v>
      </c>
      <c r="X1594" s="8" t="str">
        <f t="shared" si="24"/>
        <v>No</v>
      </c>
      <c r="Z1594" s="21"/>
      <c r="AC1594" s="28" t="s">
        <v>5838</v>
      </c>
    </row>
    <row r="1595" spans="1:29">
      <c r="A1595" s="8" t="s">
        <v>3217</v>
      </c>
      <c r="B1595" s="8" t="s">
        <v>3218</v>
      </c>
      <c r="C1595" s="8" t="s">
        <v>50</v>
      </c>
      <c r="D1595" s="185" t="s">
        <v>3219</v>
      </c>
      <c r="E1595" s="188" t="s">
        <v>3220</v>
      </c>
      <c r="F1595" s="8" t="s">
        <v>157</v>
      </c>
      <c r="G1595" s="8" t="s">
        <v>147</v>
      </c>
      <c r="H1595" s="6">
        <v>0</v>
      </c>
      <c r="I1595" s="12">
        <v>6</v>
      </c>
      <c r="J1595" s="20">
        <v>0</v>
      </c>
      <c r="L1595" s="20">
        <v>0</v>
      </c>
      <c r="N1595" s="20">
        <v>142671</v>
      </c>
      <c r="P1595" s="20">
        <v>0</v>
      </c>
      <c r="R1595" s="20">
        <v>0</v>
      </c>
      <c r="T1595" s="20">
        <v>0</v>
      </c>
      <c r="V1595" s="29">
        <v>142671</v>
      </c>
      <c r="X1595" s="8" t="str">
        <f t="shared" si="24"/>
        <v>No</v>
      </c>
      <c r="Z1595" s="21"/>
      <c r="AC1595" s="28"/>
    </row>
    <row r="1596" spans="1:29">
      <c r="A1596" s="8" t="s">
        <v>6622</v>
      </c>
      <c r="B1596" s="8" t="s">
        <v>4361</v>
      </c>
      <c r="C1596" s="8" t="s">
        <v>235</v>
      </c>
      <c r="D1596" s="185" t="s">
        <v>4362</v>
      </c>
      <c r="E1596" s="188" t="s">
        <v>4363</v>
      </c>
      <c r="F1596" s="8" t="s">
        <v>83</v>
      </c>
      <c r="G1596" s="8" t="s">
        <v>147</v>
      </c>
      <c r="H1596" s="6">
        <v>0</v>
      </c>
      <c r="I1596" s="12">
        <v>6</v>
      </c>
      <c r="J1596" s="20">
        <v>0</v>
      </c>
      <c r="L1596" s="20">
        <v>0</v>
      </c>
      <c r="N1596" s="20">
        <v>98920</v>
      </c>
      <c r="P1596" s="20">
        <v>34484</v>
      </c>
      <c r="R1596" s="20">
        <v>0</v>
      </c>
      <c r="T1596" s="20">
        <v>0</v>
      </c>
      <c r="V1596" s="29">
        <v>133404</v>
      </c>
      <c r="X1596" s="8" t="str">
        <f t="shared" si="24"/>
        <v>No</v>
      </c>
      <c r="Z1596" s="21"/>
      <c r="AC1596" s="28"/>
    </row>
    <row r="1597" spans="1:29">
      <c r="A1597" s="8" t="s">
        <v>3649</v>
      </c>
      <c r="B1597" s="8" t="s">
        <v>3650</v>
      </c>
      <c r="C1597" s="8" t="s">
        <v>54</v>
      </c>
      <c r="D1597" s="185" t="s">
        <v>3651</v>
      </c>
      <c r="E1597" s="188" t="s">
        <v>3652</v>
      </c>
      <c r="F1597" s="8" t="s">
        <v>83</v>
      </c>
      <c r="G1597" s="8" t="s">
        <v>147</v>
      </c>
      <c r="H1597" s="6">
        <v>0</v>
      </c>
      <c r="I1597" s="12">
        <v>6</v>
      </c>
      <c r="J1597" s="20">
        <v>0</v>
      </c>
      <c r="L1597" s="20">
        <v>0</v>
      </c>
      <c r="N1597" s="20">
        <v>189408</v>
      </c>
      <c r="P1597" s="20">
        <v>0</v>
      </c>
      <c r="R1597" s="20">
        <v>0</v>
      </c>
      <c r="T1597" s="20">
        <v>0</v>
      </c>
      <c r="V1597" s="29">
        <v>189408</v>
      </c>
      <c r="X1597" s="8" t="str">
        <f t="shared" si="24"/>
        <v>No</v>
      </c>
      <c r="Z1597" s="21"/>
      <c r="AC1597" s="28"/>
    </row>
    <row r="1598" spans="1:29">
      <c r="A1598" s="8" t="s">
        <v>5384</v>
      </c>
      <c r="B1598" s="8" t="s">
        <v>5385</v>
      </c>
      <c r="C1598" s="8" t="s">
        <v>58</v>
      </c>
      <c r="D1598" s="185" t="s">
        <v>5386</v>
      </c>
      <c r="E1598" s="188" t="s">
        <v>5387</v>
      </c>
      <c r="F1598" s="8" t="s">
        <v>83</v>
      </c>
      <c r="G1598" s="8" t="s">
        <v>147</v>
      </c>
      <c r="H1598" s="6">
        <v>0</v>
      </c>
      <c r="I1598" s="12">
        <v>6</v>
      </c>
      <c r="J1598" s="20">
        <v>0</v>
      </c>
      <c r="L1598" s="20">
        <v>0</v>
      </c>
      <c r="N1598" s="20">
        <v>119223</v>
      </c>
      <c r="P1598" s="20">
        <v>0</v>
      </c>
      <c r="R1598" s="20">
        <v>0</v>
      </c>
      <c r="T1598" s="20">
        <v>0</v>
      </c>
      <c r="V1598" s="29">
        <v>119223</v>
      </c>
      <c r="X1598" s="8" t="str">
        <f t="shared" si="24"/>
        <v>No</v>
      </c>
      <c r="Z1598" s="21"/>
      <c r="AC1598" s="28"/>
    </row>
    <row r="1599" spans="1:29">
      <c r="A1599" s="8" t="s">
        <v>3752</v>
      </c>
      <c r="B1599" s="8" t="s">
        <v>6467</v>
      </c>
      <c r="C1599" s="8" t="s">
        <v>278</v>
      </c>
      <c r="D1599" s="185" t="s">
        <v>3753</v>
      </c>
      <c r="E1599" s="188" t="s">
        <v>3754</v>
      </c>
      <c r="F1599" s="8" t="s">
        <v>83</v>
      </c>
      <c r="G1599" s="8" t="s">
        <v>147</v>
      </c>
      <c r="H1599" s="6">
        <v>0</v>
      </c>
      <c r="I1599" s="12">
        <v>6</v>
      </c>
      <c r="J1599" s="20">
        <v>0</v>
      </c>
      <c r="L1599" s="20">
        <v>0</v>
      </c>
      <c r="N1599" s="20">
        <v>55772</v>
      </c>
      <c r="P1599" s="20">
        <v>0</v>
      </c>
      <c r="R1599" s="20">
        <v>0</v>
      </c>
      <c r="T1599" s="20">
        <v>0</v>
      </c>
      <c r="V1599" s="29">
        <v>55772</v>
      </c>
      <c r="X1599" s="8" t="str">
        <f t="shared" si="24"/>
        <v>No</v>
      </c>
      <c r="Z1599" s="21"/>
      <c r="AC1599" s="28"/>
    </row>
    <row r="1600" spans="1:29">
      <c r="A1600" s="8" t="s">
        <v>4489</v>
      </c>
      <c r="B1600" s="8" t="s">
        <v>4490</v>
      </c>
      <c r="C1600" s="8" t="s">
        <v>454</v>
      </c>
      <c r="D1600" s="185" t="s">
        <v>4491</v>
      </c>
      <c r="E1600" s="188" t="s">
        <v>4492</v>
      </c>
      <c r="F1600" s="8" t="s">
        <v>88</v>
      </c>
      <c r="G1600" s="8" t="s">
        <v>147</v>
      </c>
      <c r="H1600" s="6">
        <v>0</v>
      </c>
      <c r="I1600" s="12">
        <v>6</v>
      </c>
      <c r="J1600" s="20">
        <v>0</v>
      </c>
      <c r="L1600" s="20">
        <v>0</v>
      </c>
      <c r="N1600" s="20">
        <v>187101</v>
      </c>
      <c r="P1600" s="20">
        <v>0</v>
      </c>
      <c r="R1600" s="20">
        <v>0</v>
      </c>
      <c r="T1600" s="20">
        <v>0</v>
      </c>
      <c r="V1600" s="29">
        <v>187101</v>
      </c>
      <c r="X1600" s="8" t="str">
        <f t="shared" si="24"/>
        <v>No</v>
      </c>
      <c r="Z1600" s="21"/>
      <c r="AC1600" s="28"/>
    </row>
    <row r="1601" spans="1:29">
      <c r="A1601" s="8" t="s">
        <v>2939</v>
      </c>
      <c r="B1601" s="8" t="s">
        <v>2940</v>
      </c>
      <c r="C1601" s="8" t="s">
        <v>124</v>
      </c>
      <c r="D1601" s="185" t="s">
        <v>2941</v>
      </c>
      <c r="E1601" s="188" t="s">
        <v>2942</v>
      </c>
      <c r="F1601" s="8" t="s">
        <v>1320</v>
      </c>
      <c r="G1601" s="8" t="s">
        <v>147</v>
      </c>
      <c r="H1601" s="6">
        <v>0</v>
      </c>
      <c r="I1601" s="12">
        <v>6</v>
      </c>
      <c r="J1601" s="20">
        <v>0</v>
      </c>
      <c r="L1601" s="20">
        <v>0</v>
      </c>
      <c r="N1601" s="20">
        <v>104178</v>
      </c>
      <c r="P1601" s="20">
        <v>0</v>
      </c>
      <c r="R1601" s="20">
        <v>0</v>
      </c>
      <c r="T1601" s="20">
        <v>29064</v>
      </c>
      <c r="V1601" s="29">
        <v>133242</v>
      </c>
      <c r="X1601" s="8" t="str">
        <f t="shared" si="24"/>
        <v>No</v>
      </c>
      <c r="Z1601" s="21"/>
      <c r="AC1601" s="28"/>
    </row>
    <row r="1602" spans="1:29">
      <c r="A1602" s="8" t="s">
        <v>6625</v>
      </c>
      <c r="B1602" s="8" t="s">
        <v>6626</v>
      </c>
      <c r="C1602" s="8" t="s">
        <v>42</v>
      </c>
      <c r="E1602" s="188" t="s">
        <v>6627</v>
      </c>
      <c r="F1602" s="8" t="s">
        <v>83</v>
      </c>
      <c r="G1602" s="8" t="s">
        <v>147</v>
      </c>
      <c r="H1602" s="6">
        <v>0</v>
      </c>
      <c r="I1602" s="12">
        <v>6</v>
      </c>
      <c r="J1602" s="20">
        <v>0</v>
      </c>
      <c r="L1602" s="20">
        <v>0</v>
      </c>
      <c r="N1602" s="20">
        <v>41616</v>
      </c>
      <c r="P1602" s="20">
        <v>0</v>
      </c>
      <c r="R1602" s="20">
        <v>0</v>
      </c>
      <c r="T1602" s="20">
        <v>0</v>
      </c>
      <c r="V1602" s="29">
        <v>41616</v>
      </c>
      <c r="X1602" s="8" t="str">
        <f t="shared" si="24"/>
        <v>No</v>
      </c>
      <c r="Z1602" s="21"/>
      <c r="AC1602" s="28"/>
    </row>
    <row r="1603" spans="1:29">
      <c r="A1603" s="8" t="s">
        <v>474</v>
      </c>
      <c r="B1603" s="8" t="s">
        <v>475</v>
      </c>
      <c r="C1603" s="8" t="s">
        <v>42</v>
      </c>
      <c r="D1603" s="185">
        <v>2120</v>
      </c>
      <c r="E1603" s="188">
        <v>20120</v>
      </c>
      <c r="F1603" s="8" t="s">
        <v>83</v>
      </c>
      <c r="G1603" s="8" t="s">
        <v>5756</v>
      </c>
      <c r="H1603" s="6">
        <v>65443</v>
      </c>
      <c r="I1603" s="12">
        <v>6</v>
      </c>
      <c r="J1603" s="20">
        <v>1196307</v>
      </c>
      <c r="L1603" s="20">
        <v>0</v>
      </c>
      <c r="N1603" s="20">
        <v>0</v>
      </c>
      <c r="P1603" s="20">
        <v>0</v>
      </c>
      <c r="R1603" s="20">
        <v>0</v>
      </c>
      <c r="T1603" s="20">
        <v>0</v>
      </c>
      <c r="V1603" s="29">
        <v>1196307</v>
      </c>
      <c r="X1603" s="8" t="str">
        <f t="shared" ref="X1603:X1666" si="25">IF(W1603&amp;U1603&amp;S1603&amp;Q1603&amp;O1603&amp;M1603&amp;K1603&lt;&gt;"","Yes","No")</f>
        <v>No</v>
      </c>
      <c r="Z1603" s="21"/>
      <c r="AC1603" s="28"/>
    </row>
    <row r="1604" spans="1:29">
      <c r="A1604" s="8" t="s">
        <v>6271</v>
      </c>
      <c r="B1604" s="8" t="s">
        <v>134</v>
      </c>
      <c r="C1604" s="8" t="s">
        <v>466</v>
      </c>
      <c r="D1604" s="185">
        <v>3098</v>
      </c>
      <c r="E1604" s="188" t="s">
        <v>6272</v>
      </c>
      <c r="F1604" s="8" t="s">
        <v>83</v>
      </c>
      <c r="G1604" s="8" t="s">
        <v>147</v>
      </c>
      <c r="H1604" s="6">
        <v>0</v>
      </c>
      <c r="I1604" s="12">
        <v>6</v>
      </c>
      <c r="J1604" s="20">
        <v>0</v>
      </c>
      <c r="L1604" s="20">
        <v>0</v>
      </c>
      <c r="N1604" s="20">
        <v>257795</v>
      </c>
      <c r="P1604" s="20">
        <v>0</v>
      </c>
      <c r="R1604" s="20">
        <v>0</v>
      </c>
      <c r="T1604" s="20">
        <v>0</v>
      </c>
      <c r="V1604" s="29">
        <v>257795</v>
      </c>
      <c r="X1604" s="8" t="str">
        <f t="shared" si="25"/>
        <v>No</v>
      </c>
      <c r="Z1604" s="21"/>
      <c r="AC1604" s="28"/>
    </row>
    <row r="1605" spans="1:29">
      <c r="A1605" s="8" t="s">
        <v>2193</v>
      </c>
      <c r="B1605" s="8" t="s">
        <v>2194</v>
      </c>
      <c r="C1605" s="8" t="s">
        <v>275</v>
      </c>
      <c r="D1605" s="185" t="s">
        <v>2195</v>
      </c>
      <c r="E1605" s="188" t="s">
        <v>2196</v>
      </c>
      <c r="F1605" s="8" t="s">
        <v>83</v>
      </c>
      <c r="G1605" s="8" t="s">
        <v>147</v>
      </c>
      <c r="H1605" s="6">
        <v>0</v>
      </c>
      <c r="I1605" s="12">
        <v>6</v>
      </c>
      <c r="J1605" s="20">
        <v>0</v>
      </c>
      <c r="L1605" s="20">
        <v>0</v>
      </c>
      <c r="N1605" s="20">
        <v>140891</v>
      </c>
      <c r="P1605" s="20">
        <v>0</v>
      </c>
      <c r="R1605" s="20">
        <v>0</v>
      </c>
      <c r="T1605" s="20">
        <v>0</v>
      </c>
      <c r="V1605" s="29">
        <v>140891</v>
      </c>
      <c r="X1605" s="8" t="str">
        <f t="shared" si="25"/>
        <v>No</v>
      </c>
      <c r="Z1605" s="21"/>
      <c r="AC1605" s="28"/>
    </row>
    <row r="1606" spans="1:29">
      <c r="A1606" s="8" t="s">
        <v>4238</v>
      </c>
      <c r="B1606" s="8" t="s">
        <v>4239</v>
      </c>
      <c r="C1606" s="8" t="s">
        <v>235</v>
      </c>
      <c r="D1606" s="185" t="s">
        <v>4240</v>
      </c>
      <c r="E1606" s="188" t="s">
        <v>4241</v>
      </c>
      <c r="F1606" s="8" t="s">
        <v>83</v>
      </c>
      <c r="G1606" s="8" t="s">
        <v>147</v>
      </c>
      <c r="H1606" s="6">
        <v>0</v>
      </c>
      <c r="I1606" s="12">
        <v>6</v>
      </c>
      <c r="J1606" s="20">
        <v>0</v>
      </c>
      <c r="L1606" s="20">
        <v>0</v>
      </c>
      <c r="N1606" s="20">
        <v>249618</v>
      </c>
      <c r="P1606" s="20">
        <v>32473</v>
      </c>
      <c r="R1606" s="20">
        <v>0</v>
      </c>
      <c r="T1606" s="20">
        <v>0</v>
      </c>
      <c r="V1606" s="29">
        <v>282091</v>
      </c>
      <c r="X1606" s="8" t="str">
        <f t="shared" si="25"/>
        <v>No</v>
      </c>
      <c r="Z1606" s="21"/>
      <c r="AC1606" s="28"/>
    </row>
    <row r="1607" spans="1:29">
      <c r="A1607" s="8" t="s">
        <v>6049</v>
      </c>
      <c r="B1607" s="8" t="s">
        <v>6118</v>
      </c>
      <c r="C1607" s="8" t="s">
        <v>79</v>
      </c>
      <c r="E1607" s="188" t="s">
        <v>6050</v>
      </c>
      <c r="F1607" s="8" t="s">
        <v>157</v>
      </c>
      <c r="G1607" s="8" t="s">
        <v>147</v>
      </c>
      <c r="H1607" s="6">
        <v>0</v>
      </c>
      <c r="I1607" s="12">
        <v>6</v>
      </c>
      <c r="J1607" s="20">
        <v>0</v>
      </c>
      <c r="L1607" s="20">
        <v>0</v>
      </c>
      <c r="N1607" s="20">
        <v>105313</v>
      </c>
      <c r="P1607" s="20">
        <v>0</v>
      </c>
      <c r="R1607" s="20">
        <v>0</v>
      </c>
      <c r="T1607" s="20">
        <v>0</v>
      </c>
      <c r="V1607" s="29">
        <v>105313</v>
      </c>
      <c r="X1607" s="8" t="str">
        <f t="shared" si="25"/>
        <v>No</v>
      </c>
      <c r="Z1607" s="21"/>
      <c r="AC1607" s="28"/>
    </row>
    <row r="1608" spans="1:29">
      <c r="A1608" s="8" t="s">
        <v>352</v>
      </c>
      <c r="B1608" s="8" t="s">
        <v>6459</v>
      </c>
      <c r="C1608" s="8" t="s">
        <v>73</v>
      </c>
      <c r="D1608" s="185" t="s">
        <v>353</v>
      </c>
      <c r="E1608" s="188" t="s">
        <v>354</v>
      </c>
      <c r="F1608" s="8" t="s">
        <v>83</v>
      </c>
      <c r="G1608" s="8" t="s">
        <v>147</v>
      </c>
      <c r="H1608" s="6">
        <v>0</v>
      </c>
      <c r="I1608" s="12">
        <v>6</v>
      </c>
      <c r="J1608" s="20">
        <v>247171</v>
      </c>
      <c r="L1608" s="20">
        <v>0</v>
      </c>
      <c r="N1608" s="20">
        <v>424207</v>
      </c>
      <c r="P1608" s="20">
        <v>0</v>
      </c>
      <c r="R1608" s="20">
        <v>0</v>
      </c>
      <c r="T1608" s="20">
        <v>0</v>
      </c>
      <c r="V1608" s="29">
        <v>671378</v>
      </c>
      <c r="X1608" s="8" t="str">
        <f t="shared" si="25"/>
        <v>No</v>
      </c>
      <c r="Z1608" s="21"/>
      <c r="AC1608" s="28"/>
    </row>
    <row r="1609" spans="1:29">
      <c r="A1609" s="8" t="s">
        <v>6264</v>
      </c>
      <c r="B1609" s="8" t="s">
        <v>5561</v>
      </c>
      <c r="C1609" s="8" t="s">
        <v>132</v>
      </c>
      <c r="D1609" s="185" t="s">
        <v>5562</v>
      </c>
      <c r="E1609" s="188" t="s">
        <v>5563</v>
      </c>
      <c r="F1609" s="8" t="s">
        <v>157</v>
      </c>
      <c r="G1609" s="8" t="s">
        <v>147</v>
      </c>
      <c r="H1609" s="6">
        <v>0</v>
      </c>
      <c r="I1609" s="12">
        <v>6</v>
      </c>
      <c r="J1609" s="20">
        <v>0</v>
      </c>
      <c r="L1609" s="20">
        <v>0</v>
      </c>
      <c r="N1609" s="20">
        <v>82645</v>
      </c>
      <c r="P1609" s="20">
        <v>64323</v>
      </c>
      <c r="R1609" s="20">
        <v>0</v>
      </c>
      <c r="T1609" s="20">
        <v>0</v>
      </c>
      <c r="V1609" s="29">
        <v>146968</v>
      </c>
      <c r="X1609" s="8" t="str">
        <f t="shared" si="25"/>
        <v>No</v>
      </c>
      <c r="Z1609" s="21"/>
      <c r="AC1609" s="28"/>
    </row>
    <row r="1610" spans="1:29">
      <c r="A1610" s="8" t="s">
        <v>1238</v>
      </c>
      <c r="B1610" s="8" t="s">
        <v>519</v>
      </c>
      <c r="C1610" s="8" t="s">
        <v>69</v>
      </c>
      <c r="D1610" s="185" t="s">
        <v>1239</v>
      </c>
      <c r="E1610" s="188">
        <v>80266</v>
      </c>
      <c r="F1610" s="8" t="s">
        <v>36</v>
      </c>
      <c r="G1610" s="8" t="s">
        <v>5756</v>
      </c>
      <c r="H1610" s="6">
        <v>0</v>
      </c>
      <c r="I1610" s="12">
        <v>6</v>
      </c>
      <c r="J1610" s="20">
        <v>0</v>
      </c>
      <c r="L1610" s="20">
        <v>0</v>
      </c>
      <c r="N1610" s="20">
        <v>24550</v>
      </c>
      <c r="P1610" s="20">
        <v>0</v>
      </c>
      <c r="R1610" s="20">
        <v>0</v>
      </c>
      <c r="T1610" s="20">
        <v>0</v>
      </c>
      <c r="V1610" s="29">
        <v>24550</v>
      </c>
      <c r="X1610" s="8" t="str">
        <f t="shared" si="25"/>
        <v>No</v>
      </c>
      <c r="Z1610" s="21"/>
      <c r="AC1610" s="28"/>
    </row>
    <row r="1611" spans="1:29">
      <c r="A1611" s="8" t="s">
        <v>3667</v>
      </c>
      <c r="B1611" s="8" t="s">
        <v>3668</v>
      </c>
      <c r="C1611" s="8" t="s">
        <v>73</v>
      </c>
      <c r="D1611" s="185" t="s">
        <v>3669</v>
      </c>
      <c r="E1611" s="188">
        <v>66152</v>
      </c>
      <c r="F1611" s="8" t="s">
        <v>36</v>
      </c>
      <c r="G1611" s="8" t="s">
        <v>5756</v>
      </c>
      <c r="H1611" s="6">
        <v>0</v>
      </c>
      <c r="I1611" s="12">
        <v>6</v>
      </c>
      <c r="J1611" s="20">
        <v>0</v>
      </c>
      <c r="L1611" s="20">
        <v>0</v>
      </c>
      <c r="N1611" s="20">
        <v>72564</v>
      </c>
      <c r="P1611" s="20">
        <v>0</v>
      </c>
      <c r="R1611" s="20">
        <v>114370</v>
      </c>
      <c r="T1611" s="20">
        <v>0</v>
      </c>
      <c r="V1611" s="29">
        <v>186934</v>
      </c>
      <c r="X1611" s="8" t="str">
        <f t="shared" si="25"/>
        <v>No</v>
      </c>
      <c r="Z1611" s="21"/>
      <c r="AC1611" s="28"/>
    </row>
    <row r="1612" spans="1:29">
      <c r="A1612" s="8" t="s">
        <v>4775</v>
      </c>
      <c r="B1612" s="8" t="s">
        <v>1205</v>
      </c>
      <c r="C1612" s="8" t="s">
        <v>39</v>
      </c>
      <c r="D1612" s="185" t="s">
        <v>4776</v>
      </c>
      <c r="E1612" s="188">
        <v>99376</v>
      </c>
      <c r="F1612" s="8" t="s">
        <v>36</v>
      </c>
      <c r="G1612" s="8" t="s">
        <v>5756</v>
      </c>
      <c r="H1612" s="6">
        <v>0</v>
      </c>
      <c r="I1612" s="12">
        <v>6</v>
      </c>
      <c r="J1612" s="20">
        <v>0</v>
      </c>
      <c r="L1612" s="20">
        <v>0</v>
      </c>
      <c r="N1612" s="20">
        <v>496043</v>
      </c>
      <c r="P1612" s="20">
        <v>0</v>
      </c>
      <c r="R1612" s="20">
        <v>0</v>
      </c>
      <c r="T1612" s="20">
        <v>0</v>
      </c>
      <c r="V1612" s="29">
        <v>496043</v>
      </c>
      <c r="X1612" s="8" t="str">
        <f t="shared" si="25"/>
        <v>No</v>
      </c>
      <c r="Z1612" s="21"/>
      <c r="AC1612" s="28"/>
    </row>
    <row r="1613" spans="1:29">
      <c r="A1613" s="8" t="s">
        <v>5057</v>
      </c>
      <c r="B1613" s="8" t="s">
        <v>1030</v>
      </c>
      <c r="C1613" s="8" t="s">
        <v>91</v>
      </c>
      <c r="D1613" s="185" t="s">
        <v>5058</v>
      </c>
      <c r="E1613" s="188" t="s">
        <v>5059</v>
      </c>
      <c r="F1613" s="8" t="s">
        <v>83</v>
      </c>
      <c r="G1613" s="8" t="s">
        <v>147</v>
      </c>
      <c r="H1613" s="6">
        <v>0</v>
      </c>
      <c r="I1613" s="12">
        <v>6</v>
      </c>
      <c r="J1613" s="20">
        <v>0</v>
      </c>
      <c r="L1613" s="20">
        <v>0</v>
      </c>
      <c r="N1613" s="20">
        <v>237305</v>
      </c>
      <c r="P1613" s="20">
        <v>0</v>
      </c>
      <c r="R1613" s="20">
        <v>0</v>
      </c>
      <c r="T1613" s="20">
        <v>0</v>
      </c>
      <c r="V1613" s="29">
        <v>237305</v>
      </c>
      <c r="X1613" s="8" t="str">
        <f t="shared" si="25"/>
        <v>No</v>
      </c>
      <c r="Z1613" s="21"/>
      <c r="AC1613" s="28"/>
    </row>
    <row r="1614" spans="1:29">
      <c r="A1614" s="8" t="s">
        <v>1338</v>
      </c>
      <c r="B1614" s="8" t="s">
        <v>1339</v>
      </c>
      <c r="C1614" s="8" t="s">
        <v>103</v>
      </c>
      <c r="D1614" s="185">
        <v>4199</v>
      </c>
      <c r="E1614" s="188">
        <v>40199</v>
      </c>
      <c r="F1614" s="8" t="s">
        <v>83</v>
      </c>
      <c r="G1614" s="8" t="s">
        <v>5756</v>
      </c>
      <c r="H1614" s="6">
        <v>2148346</v>
      </c>
      <c r="I1614" s="12">
        <v>6</v>
      </c>
      <c r="J1614" s="20">
        <v>278291</v>
      </c>
      <c r="L1614" s="20">
        <v>0</v>
      </c>
      <c r="N1614" s="20">
        <v>0</v>
      </c>
      <c r="P1614" s="20">
        <v>0</v>
      </c>
      <c r="R1614" s="20">
        <v>0</v>
      </c>
      <c r="T1614" s="20">
        <v>0</v>
      </c>
      <c r="V1614" s="29">
        <v>278291</v>
      </c>
      <c r="X1614" s="8" t="str">
        <f t="shared" si="25"/>
        <v>No</v>
      </c>
      <c r="Z1614" s="21"/>
      <c r="AC1614" s="28"/>
    </row>
    <row r="1615" spans="1:29">
      <c r="A1615" s="8" t="s">
        <v>2313</v>
      </c>
      <c r="B1615" s="8" t="s">
        <v>2314</v>
      </c>
      <c r="C1615" s="8" t="s">
        <v>106</v>
      </c>
      <c r="D1615" s="185" t="s">
        <v>2315</v>
      </c>
      <c r="E1615" s="188" t="s">
        <v>2316</v>
      </c>
      <c r="F1615" s="8" t="s">
        <v>157</v>
      </c>
      <c r="G1615" s="8" t="s">
        <v>147</v>
      </c>
      <c r="H1615" s="6">
        <v>0</v>
      </c>
      <c r="I1615" s="12">
        <v>6</v>
      </c>
      <c r="J1615" s="20">
        <v>38668</v>
      </c>
      <c r="L1615" s="20">
        <v>0</v>
      </c>
      <c r="N1615" s="20">
        <v>147994</v>
      </c>
      <c r="P1615" s="20">
        <v>0</v>
      </c>
      <c r="R1615" s="20">
        <v>0</v>
      </c>
      <c r="T1615" s="20">
        <v>0</v>
      </c>
      <c r="V1615" s="29">
        <v>186662</v>
      </c>
      <c r="X1615" s="8" t="str">
        <f t="shared" si="25"/>
        <v>No</v>
      </c>
      <c r="Z1615" s="21"/>
      <c r="AC1615" s="28"/>
    </row>
    <row r="1616" spans="1:29">
      <c r="A1616" s="8" t="s">
        <v>2143</v>
      </c>
      <c r="B1616" s="8" t="s">
        <v>2144</v>
      </c>
      <c r="C1616" s="8" t="s">
        <v>275</v>
      </c>
      <c r="D1616" s="185" t="s">
        <v>2145</v>
      </c>
      <c r="E1616" s="188" t="s">
        <v>2146</v>
      </c>
      <c r="F1616" s="8" t="s">
        <v>83</v>
      </c>
      <c r="G1616" s="8" t="s">
        <v>147</v>
      </c>
      <c r="H1616" s="6">
        <v>0</v>
      </c>
      <c r="I1616" s="12">
        <v>6</v>
      </c>
      <c r="J1616" s="20">
        <v>0</v>
      </c>
      <c r="L1616" s="20">
        <v>0</v>
      </c>
      <c r="N1616" s="20">
        <v>239900</v>
      </c>
      <c r="P1616" s="20">
        <v>0</v>
      </c>
      <c r="R1616" s="20">
        <v>0</v>
      </c>
      <c r="T1616" s="20">
        <v>0</v>
      </c>
      <c r="V1616" s="29">
        <v>239900</v>
      </c>
      <c r="X1616" s="8" t="str">
        <f t="shared" si="25"/>
        <v>No</v>
      </c>
      <c r="Z1616" s="21"/>
      <c r="AC1616" s="28"/>
    </row>
    <row r="1617" spans="1:29">
      <c r="A1617" s="8" t="s">
        <v>1995</v>
      </c>
      <c r="B1617" s="8" t="s">
        <v>1996</v>
      </c>
      <c r="C1617" s="8" t="s">
        <v>213</v>
      </c>
      <c r="D1617" s="185">
        <v>6105</v>
      </c>
      <c r="E1617" s="188">
        <v>60105</v>
      </c>
      <c r="F1617" s="8" t="s">
        <v>83</v>
      </c>
      <c r="G1617" s="8" t="s">
        <v>5756</v>
      </c>
      <c r="H1617" s="6">
        <v>55121</v>
      </c>
      <c r="I1617" s="12">
        <v>6</v>
      </c>
      <c r="J1617" s="20">
        <v>742829</v>
      </c>
      <c r="L1617" s="20">
        <v>0</v>
      </c>
      <c r="N1617" s="20">
        <v>0</v>
      </c>
      <c r="P1617" s="20">
        <v>0</v>
      </c>
      <c r="R1617" s="20">
        <v>0</v>
      </c>
      <c r="T1617" s="20">
        <v>0</v>
      </c>
      <c r="V1617" s="29">
        <v>742829</v>
      </c>
      <c r="X1617" s="8" t="str">
        <f t="shared" si="25"/>
        <v>No</v>
      </c>
      <c r="Z1617" s="21"/>
      <c r="AC1617" s="28"/>
    </row>
    <row r="1618" spans="1:29">
      <c r="A1618" s="8" t="s">
        <v>2889</v>
      </c>
      <c r="B1618" s="8" t="s">
        <v>2890</v>
      </c>
      <c r="C1618" s="8" t="s">
        <v>124</v>
      </c>
      <c r="D1618" s="185" t="s">
        <v>2891</v>
      </c>
      <c r="E1618" s="188" t="s">
        <v>2892</v>
      </c>
      <c r="F1618" s="8" t="s">
        <v>1320</v>
      </c>
      <c r="G1618" s="8" t="s">
        <v>147</v>
      </c>
      <c r="H1618" s="6">
        <v>0</v>
      </c>
      <c r="I1618" s="12">
        <v>6</v>
      </c>
      <c r="J1618" s="20">
        <v>0</v>
      </c>
      <c r="L1618" s="20">
        <v>0</v>
      </c>
      <c r="N1618" s="20">
        <v>53178</v>
      </c>
      <c r="P1618" s="20">
        <v>0</v>
      </c>
      <c r="R1618" s="20">
        <v>0</v>
      </c>
      <c r="T1618" s="20">
        <v>0</v>
      </c>
      <c r="V1618" s="29">
        <v>53178</v>
      </c>
      <c r="X1618" s="8" t="str">
        <f t="shared" si="25"/>
        <v>No</v>
      </c>
      <c r="Z1618" s="21"/>
      <c r="AC1618" s="28"/>
    </row>
    <row r="1619" spans="1:29">
      <c r="A1619" s="8" t="s">
        <v>6250</v>
      </c>
      <c r="B1619" s="8" t="s">
        <v>1035</v>
      </c>
      <c r="C1619" s="8" t="s">
        <v>42</v>
      </c>
      <c r="D1619" s="185">
        <v>2179</v>
      </c>
      <c r="E1619" s="188">
        <v>20179</v>
      </c>
      <c r="F1619" s="8" t="s">
        <v>183</v>
      </c>
      <c r="G1619" s="8" t="s">
        <v>5756</v>
      </c>
      <c r="H1619" s="6">
        <v>423566</v>
      </c>
      <c r="I1619" s="12">
        <v>6</v>
      </c>
      <c r="J1619" s="20">
        <v>0</v>
      </c>
      <c r="L1619" s="20">
        <v>0</v>
      </c>
      <c r="N1619" s="20">
        <v>0</v>
      </c>
      <c r="P1619" s="20">
        <v>0</v>
      </c>
      <c r="R1619" s="20">
        <v>0</v>
      </c>
      <c r="T1619" s="20">
        <v>0</v>
      </c>
      <c r="V1619" s="29">
        <v>0</v>
      </c>
      <c r="X1619" s="8" t="str">
        <f t="shared" si="25"/>
        <v>No</v>
      </c>
      <c r="Z1619" s="21"/>
      <c r="AC1619" s="28"/>
    </row>
    <row r="1620" spans="1:29">
      <c r="A1620" s="8" t="s">
        <v>5606</v>
      </c>
      <c r="B1620" s="8" t="s">
        <v>3311</v>
      </c>
      <c r="C1620" s="8" t="s">
        <v>254</v>
      </c>
      <c r="D1620" s="185" t="s">
        <v>5607</v>
      </c>
      <c r="E1620" s="188" t="s">
        <v>5608</v>
      </c>
      <c r="F1620" s="8" t="s">
        <v>83</v>
      </c>
      <c r="G1620" s="8" t="s">
        <v>147</v>
      </c>
      <c r="H1620" s="6">
        <v>0</v>
      </c>
      <c r="I1620" s="12">
        <v>6</v>
      </c>
      <c r="J1620" s="20">
        <v>0</v>
      </c>
      <c r="L1620" s="20">
        <v>0</v>
      </c>
      <c r="N1620" s="20">
        <v>120153</v>
      </c>
      <c r="P1620" s="20">
        <v>0</v>
      </c>
      <c r="R1620" s="20">
        <v>0</v>
      </c>
      <c r="T1620" s="20">
        <v>0</v>
      </c>
      <c r="V1620" s="29">
        <v>120153</v>
      </c>
      <c r="X1620" s="8" t="str">
        <f t="shared" si="25"/>
        <v>No</v>
      </c>
      <c r="Z1620" s="21"/>
      <c r="AC1620" s="28"/>
    </row>
    <row r="1621" spans="1:29">
      <c r="A1621" s="8" t="s">
        <v>1554</v>
      </c>
      <c r="B1621" s="8" t="s">
        <v>1555</v>
      </c>
      <c r="C1621" s="8" t="s">
        <v>178</v>
      </c>
      <c r="D1621" s="185" t="s">
        <v>1556</v>
      </c>
      <c r="E1621" s="188" t="s">
        <v>1557</v>
      </c>
      <c r="F1621" s="8" t="s">
        <v>88</v>
      </c>
      <c r="G1621" s="8" t="s">
        <v>147</v>
      </c>
      <c r="H1621" s="6">
        <v>0</v>
      </c>
      <c r="I1621" s="12">
        <v>6</v>
      </c>
      <c r="J1621" s="20">
        <v>0</v>
      </c>
      <c r="L1621" s="20">
        <v>0</v>
      </c>
      <c r="N1621" s="20">
        <v>204920</v>
      </c>
      <c r="P1621" s="20">
        <v>0</v>
      </c>
      <c r="R1621" s="20">
        <v>0</v>
      </c>
      <c r="T1621" s="20">
        <v>0</v>
      </c>
      <c r="V1621" s="29">
        <v>204920</v>
      </c>
      <c r="X1621" s="8" t="str">
        <f t="shared" si="25"/>
        <v>No</v>
      </c>
      <c r="Z1621" s="21"/>
      <c r="AC1621" s="28"/>
    </row>
    <row r="1622" spans="1:29">
      <c r="A1622" s="8" t="s">
        <v>4418</v>
      </c>
      <c r="B1622" s="8" t="s">
        <v>3845</v>
      </c>
      <c r="C1622" s="8" t="s">
        <v>235</v>
      </c>
      <c r="E1622" s="188" t="s">
        <v>4419</v>
      </c>
      <c r="F1622" s="8" t="s">
        <v>83</v>
      </c>
      <c r="G1622" s="8" t="s">
        <v>147</v>
      </c>
      <c r="H1622" s="6">
        <v>0</v>
      </c>
      <c r="I1622" s="12">
        <v>6</v>
      </c>
      <c r="J1622" s="20">
        <v>0</v>
      </c>
      <c r="L1622" s="20">
        <v>0</v>
      </c>
      <c r="N1622" s="20">
        <v>433589</v>
      </c>
      <c r="P1622" s="20">
        <v>0</v>
      </c>
      <c r="R1622" s="20">
        <v>0</v>
      </c>
      <c r="T1622" s="20">
        <v>0</v>
      </c>
      <c r="V1622" s="29">
        <v>433589</v>
      </c>
      <c r="X1622" s="8" t="str">
        <f t="shared" si="25"/>
        <v>No</v>
      </c>
      <c r="Z1622" s="21"/>
      <c r="AC1622" s="28"/>
    </row>
    <row r="1623" spans="1:29">
      <c r="A1623" s="8" t="s">
        <v>913</v>
      </c>
      <c r="B1623" s="8" t="s">
        <v>914</v>
      </c>
      <c r="C1623" s="8" t="s">
        <v>129</v>
      </c>
      <c r="D1623" s="185" t="s">
        <v>915</v>
      </c>
      <c r="E1623" s="188" t="s">
        <v>916</v>
      </c>
      <c r="F1623" s="8" t="s">
        <v>83</v>
      </c>
      <c r="G1623" s="8" t="s">
        <v>147</v>
      </c>
      <c r="H1623" s="6">
        <v>0</v>
      </c>
      <c r="I1623" s="12">
        <v>6</v>
      </c>
      <c r="J1623" s="20">
        <v>0</v>
      </c>
      <c r="L1623" s="20">
        <v>0</v>
      </c>
      <c r="N1623" s="20">
        <v>215448</v>
      </c>
      <c r="P1623" s="20">
        <v>0</v>
      </c>
      <c r="R1623" s="20">
        <v>0</v>
      </c>
      <c r="T1623" s="20">
        <v>0</v>
      </c>
      <c r="V1623" s="29">
        <v>215448</v>
      </c>
      <c r="X1623" s="8" t="str">
        <f t="shared" si="25"/>
        <v>No</v>
      </c>
      <c r="Z1623" s="21"/>
      <c r="AC1623" s="28"/>
    </row>
    <row r="1624" spans="1:29">
      <c r="A1624" s="8" t="s">
        <v>5022</v>
      </c>
      <c r="B1624" s="8" t="s">
        <v>5023</v>
      </c>
      <c r="C1624" s="8" t="s">
        <v>91</v>
      </c>
      <c r="D1624" s="185" t="s">
        <v>5024</v>
      </c>
      <c r="E1624" s="188" t="s">
        <v>5025</v>
      </c>
      <c r="F1624" s="8" t="s">
        <v>83</v>
      </c>
      <c r="G1624" s="8" t="s">
        <v>147</v>
      </c>
      <c r="H1624" s="6">
        <v>0</v>
      </c>
      <c r="I1624" s="12">
        <v>6</v>
      </c>
      <c r="J1624" s="20">
        <v>0</v>
      </c>
      <c r="L1624" s="20">
        <v>0</v>
      </c>
      <c r="N1624" s="20">
        <v>65879</v>
      </c>
      <c r="P1624" s="20">
        <v>0</v>
      </c>
      <c r="R1624" s="20">
        <v>0</v>
      </c>
      <c r="T1624" s="20">
        <v>0</v>
      </c>
      <c r="V1624" s="29">
        <v>65879</v>
      </c>
      <c r="X1624" s="8" t="str">
        <f t="shared" si="25"/>
        <v>No</v>
      </c>
      <c r="Z1624" s="21"/>
      <c r="AC1624" s="28"/>
    </row>
    <row r="1625" spans="1:29">
      <c r="A1625" s="8" t="s">
        <v>3778</v>
      </c>
      <c r="B1625" s="8" t="s">
        <v>3779</v>
      </c>
      <c r="C1625" s="8" t="s">
        <v>278</v>
      </c>
      <c r="D1625" s="185" t="s">
        <v>3780</v>
      </c>
      <c r="E1625" s="188" t="s">
        <v>3781</v>
      </c>
      <c r="F1625" s="8" t="s">
        <v>83</v>
      </c>
      <c r="G1625" s="8" t="s">
        <v>147</v>
      </c>
      <c r="H1625" s="6">
        <v>0</v>
      </c>
      <c r="I1625" s="12">
        <v>6</v>
      </c>
      <c r="J1625" s="20">
        <v>0</v>
      </c>
      <c r="L1625" s="20">
        <v>0</v>
      </c>
      <c r="N1625" s="20">
        <v>74339</v>
      </c>
      <c r="P1625" s="20">
        <v>0</v>
      </c>
      <c r="R1625" s="20">
        <v>0</v>
      </c>
      <c r="T1625" s="20">
        <v>0</v>
      </c>
      <c r="V1625" s="29">
        <v>74339</v>
      </c>
      <c r="X1625" s="8" t="str">
        <f t="shared" si="25"/>
        <v>No</v>
      </c>
      <c r="Z1625" s="21"/>
      <c r="AC1625" s="28"/>
    </row>
    <row r="1626" spans="1:29">
      <c r="A1626" s="8" t="s">
        <v>5269</v>
      </c>
      <c r="B1626" s="8" t="s">
        <v>5270</v>
      </c>
      <c r="C1626" s="8" t="s">
        <v>168</v>
      </c>
      <c r="D1626" s="185" t="s">
        <v>5271</v>
      </c>
      <c r="E1626" s="188" t="s">
        <v>5272</v>
      </c>
      <c r="F1626" s="8" t="s">
        <v>83</v>
      </c>
      <c r="G1626" s="8" t="s">
        <v>147</v>
      </c>
      <c r="H1626" s="6">
        <v>0</v>
      </c>
      <c r="I1626" s="12">
        <v>6</v>
      </c>
      <c r="J1626" s="20">
        <v>311250</v>
      </c>
      <c r="L1626" s="20">
        <v>0</v>
      </c>
      <c r="N1626" s="20">
        <v>410674</v>
      </c>
      <c r="P1626" s="20">
        <v>282411</v>
      </c>
      <c r="R1626" s="20">
        <v>0</v>
      </c>
      <c r="T1626" s="20">
        <v>53112</v>
      </c>
      <c r="V1626" s="29">
        <v>1057447</v>
      </c>
      <c r="X1626" s="8" t="str">
        <f t="shared" si="25"/>
        <v>No</v>
      </c>
      <c r="Z1626" s="21"/>
      <c r="AC1626" s="28"/>
    </row>
    <row r="1627" spans="1:29">
      <c r="A1627" s="8" t="s">
        <v>6628</v>
      </c>
      <c r="B1627" s="8" t="s">
        <v>6401</v>
      </c>
      <c r="C1627" s="8" t="s">
        <v>454</v>
      </c>
      <c r="D1627" s="185" t="s">
        <v>4559</v>
      </c>
      <c r="E1627" s="188" t="s">
        <v>4560</v>
      </c>
      <c r="F1627" s="8" t="s">
        <v>157</v>
      </c>
      <c r="G1627" s="8" t="s">
        <v>147</v>
      </c>
      <c r="H1627" s="6">
        <v>0</v>
      </c>
      <c r="I1627" s="12">
        <v>6</v>
      </c>
      <c r="J1627" s="20">
        <v>0</v>
      </c>
      <c r="L1627" s="20">
        <v>0</v>
      </c>
      <c r="N1627" s="20">
        <v>116700</v>
      </c>
      <c r="P1627" s="20">
        <v>0</v>
      </c>
      <c r="R1627" s="20">
        <v>0</v>
      </c>
      <c r="T1627" s="20">
        <v>0</v>
      </c>
      <c r="V1627" s="29">
        <v>116700</v>
      </c>
      <c r="X1627" s="8" t="str">
        <f t="shared" si="25"/>
        <v>No</v>
      </c>
      <c r="Z1627" s="21"/>
      <c r="AC1627" s="28"/>
    </row>
    <row r="1628" spans="1:29">
      <c r="A1628" s="8" t="s">
        <v>5355</v>
      </c>
      <c r="B1628" s="8" t="s">
        <v>5356</v>
      </c>
      <c r="C1628" s="8" t="s">
        <v>58</v>
      </c>
      <c r="D1628" s="185" t="s">
        <v>5357</v>
      </c>
      <c r="E1628" s="188" t="s">
        <v>5358</v>
      </c>
      <c r="F1628" s="8" t="s">
        <v>83</v>
      </c>
      <c r="G1628" s="8" t="s">
        <v>147</v>
      </c>
      <c r="H1628" s="6">
        <v>0</v>
      </c>
      <c r="I1628" s="12">
        <v>6</v>
      </c>
      <c r="J1628" s="20">
        <v>0</v>
      </c>
      <c r="L1628" s="20">
        <v>0</v>
      </c>
      <c r="N1628" s="20">
        <v>147310</v>
      </c>
      <c r="P1628" s="20">
        <v>0</v>
      </c>
      <c r="R1628" s="20">
        <v>0</v>
      </c>
      <c r="T1628" s="20">
        <v>0</v>
      </c>
      <c r="V1628" s="29">
        <v>147310</v>
      </c>
      <c r="X1628" s="8" t="str">
        <f t="shared" si="25"/>
        <v>No</v>
      </c>
      <c r="Z1628" s="21"/>
      <c r="AC1628" s="28"/>
    </row>
    <row r="1629" spans="1:29">
      <c r="A1629" s="8" t="s">
        <v>4057</v>
      </c>
      <c r="B1629" s="8" t="s">
        <v>3973</v>
      </c>
      <c r="C1629" s="8" t="s">
        <v>112</v>
      </c>
      <c r="D1629" s="185" t="s">
        <v>4058</v>
      </c>
      <c r="E1629" s="188" t="s">
        <v>4059</v>
      </c>
      <c r="F1629" s="8" t="s">
        <v>157</v>
      </c>
      <c r="G1629" s="8" t="s">
        <v>147</v>
      </c>
      <c r="H1629" s="6">
        <v>0</v>
      </c>
      <c r="I1629" s="12">
        <v>6</v>
      </c>
      <c r="J1629" s="20">
        <v>52338</v>
      </c>
      <c r="L1629" s="20">
        <v>0</v>
      </c>
      <c r="N1629" s="20">
        <v>105236</v>
      </c>
      <c r="P1629" s="20">
        <v>1018</v>
      </c>
      <c r="R1629" s="20">
        <v>0</v>
      </c>
      <c r="T1629" s="20">
        <v>10456</v>
      </c>
      <c r="V1629" s="29">
        <v>169048</v>
      </c>
      <c r="X1629" s="8" t="str">
        <f t="shared" si="25"/>
        <v>No</v>
      </c>
      <c r="Z1629" s="21"/>
      <c r="AC1629" s="28"/>
    </row>
    <row r="1630" spans="1:29">
      <c r="A1630" s="8" t="s">
        <v>1683</v>
      </c>
      <c r="B1630" s="8" t="s">
        <v>1572</v>
      </c>
      <c r="C1630" s="8" t="s">
        <v>178</v>
      </c>
      <c r="D1630" s="185" t="s">
        <v>1684</v>
      </c>
      <c r="E1630" s="188" t="s">
        <v>1685</v>
      </c>
      <c r="F1630" s="8" t="s">
        <v>83</v>
      </c>
      <c r="G1630" s="8" t="s">
        <v>147</v>
      </c>
      <c r="H1630" s="6">
        <v>0</v>
      </c>
      <c r="I1630" s="12">
        <v>6</v>
      </c>
      <c r="J1630" s="20">
        <v>0</v>
      </c>
      <c r="L1630" s="20">
        <v>0</v>
      </c>
      <c r="N1630" s="20">
        <v>96867</v>
      </c>
      <c r="P1630" s="20">
        <v>0</v>
      </c>
      <c r="R1630" s="20">
        <v>0</v>
      </c>
      <c r="T1630" s="20">
        <v>0</v>
      </c>
      <c r="V1630" s="29">
        <v>96867</v>
      </c>
      <c r="X1630" s="8" t="str">
        <f t="shared" si="25"/>
        <v>No</v>
      </c>
      <c r="Z1630" s="21"/>
      <c r="AC1630" s="28"/>
    </row>
    <row r="1631" spans="1:29">
      <c r="A1631" s="8" t="s">
        <v>5000</v>
      </c>
      <c r="B1631" s="8" t="s">
        <v>5001</v>
      </c>
      <c r="C1631" s="8" t="s">
        <v>91</v>
      </c>
      <c r="D1631" s="185" t="s">
        <v>5002</v>
      </c>
      <c r="E1631" s="188" t="s">
        <v>5003</v>
      </c>
      <c r="F1631" s="8" t="s">
        <v>83</v>
      </c>
      <c r="G1631" s="8" t="s">
        <v>147</v>
      </c>
      <c r="H1631" s="6">
        <v>0</v>
      </c>
      <c r="I1631" s="12">
        <v>6</v>
      </c>
      <c r="J1631" s="20">
        <v>0</v>
      </c>
      <c r="L1631" s="20">
        <v>0</v>
      </c>
      <c r="N1631" s="20">
        <v>268000</v>
      </c>
      <c r="P1631" s="20">
        <v>0</v>
      </c>
      <c r="R1631" s="20">
        <v>0</v>
      </c>
      <c r="T1631" s="20">
        <v>0</v>
      </c>
      <c r="V1631" s="29">
        <v>268000</v>
      </c>
      <c r="X1631" s="8" t="str">
        <f t="shared" si="25"/>
        <v>No</v>
      </c>
      <c r="Z1631" s="21"/>
      <c r="AC1631" s="28"/>
    </row>
    <row r="1632" spans="1:29">
      <c r="A1632" s="8" t="s">
        <v>1716</v>
      </c>
      <c r="B1632" s="8" t="s">
        <v>1717</v>
      </c>
      <c r="C1632" s="8" t="s">
        <v>648</v>
      </c>
      <c r="D1632" s="185" t="s">
        <v>1718</v>
      </c>
      <c r="E1632" s="188" t="s">
        <v>1719</v>
      </c>
      <c r="F1632" s="8" t="s">
        <v>157</v>
      </c>
      <c r="G1632" s="8" t="s">
        <v>147</v>
      </c>
      <c r="H1632" s="6">
        <v>0</v>
      </c>
      <c r="I1632" s="12">
        <v>6</v>
      </c>
      <c r="J1632" s="20">
        <v>9660</v>
      </c>
      <c r="L1632" s="20">
        <v>0</v>
      </c>
      <c r="N1632" s="20">
        <v>609263</v>
      </c>
      <c r="P1632" s="20">
        <v>0</v>
      </c>
      <c r="R1632" s="20">
        <v>0</v>
      </c>
      <c r="T1632" s="20">
        <v>0</v>
      </c>
      <c r="V1632" s="29">
        <v>618923</v>
      </c>
      <c r="X1632" s="8" t="str">
        <f t="shared" si="25"/>
        <v>No</v>
      </c>
      <c r="Z1632" s="21"/>
      <c r="AC1632" s="28"/>
    </row>
    <row r="1633" spans="1:29">
      <c r="A1633" s="8" t="s">
        <v>6620</v>
      </c>
      <c r="B1633" s="8" t="s">
        <v>1660</v>
      </c>
      <c r="C1633" s="8" t="s">
        <v>275</v>
      </c>
      <c r="D1633" s="185" t="s">
        <v>2221</v>
      </c>
      <c r="E1633" s="188" t="s">
        <v>2222</v>
      </c>
      <c r="F1633" s="8" t="s">
        <v>1320</v>
      </c>
      <c r="G1633" s="8" t="s">
        <v>147</v>
      </c>
      <c r="H1633" s="6">
        <v>0</v>
      </c>
      <c r="I1633" s="12">
        <v>6</v>
      </c>
      <c r="J1633" s="20">
        <v>0</v>
      </c>
      <c r="L1633" s="20">
        <v>0</v>
      </c>
      <c r="N1633" s="20">
        <v>103235</v>
      </c>
      <c r="P1633" s="20">
        <v>0</v>
      </c>
      <c r="R1633" s="20">
        <v>0</v>
      </c>
      <c r="T1633" s="20">
        <v>0</v>
      </c>
      <c r="V1633" s="29">
        <v>103235</v>
      </c>
      <c r="X1633" s="8" t="str">
        <f t="shared" si="25"/>
        <v>No</v>
      </c>
      <c r="Z1633" s="21"/>
      <c r="AC1633" s="28"/>
    </row>
    <row r="1634" spans="1:29">
      <c r="A1634" s="8" t="s">
        <v>942</v>
      </c>
      <c r="B1634" s="8" t="s">
        <v>6080</v>
      </c>
      <c r="C1634" s="8" t="s">
        <v>129</v>
      </c>
      <c r="D1634" s="185" t="s">
        <v>944</v>
      </c>
      <c r="E1634" s="188" t="s">
        <v>945</v>
      </c>
      <c r="F1634" s="8" t="s">
        <v>83</v>
      </c>
      <c r="G1634" s="8" t="s">
        <v>147</v>
      </c>
      <c r="H1634" s="6">
        <v>0</v>
      </c>
      <c r="I1634" s="12">
        <v>6</v>
      </c>
      <c r="J1634" s="20">
        <v>0</v>
      </c>
      <c r="L1634" s="20">
        <v>0</v>
      </c>
      <c r="N1634" s="20">
        <v>248507</v>
      </c>
      <c r="P1634" s="20">
        <v>0</v>
      </c>
      <c r="R1634" s="20">
        <v>0</v>
      </c>
      <c r="T1634" s="20">
        <v>0</v>
      </c>
      <c r="V1634" s="29">
        <v>248507</v>
      </c>
      <c r="X1634" s="8" t="str">
        <f t="shared" si="25"/>
        <v>No</v>
      </c>
      <c r="Z1634" s="21"/>
      <c r="AC1634" s="28"/>
    </row>
    <row r="1635" spans="1:29">
      <c r="A1635" s="8" t="s">
        <v>6277</v>
      </c>
      <c r="B1635" s="8" t="s">
        <v>6278</v>
      </c>
      <c r="C1635" s="8" t="s">
        <v>91</v>
      </c>
      <c r="E1635" s="188">
        <v>90300</v>
      </c>
      <c r="F1635" s="8" t="s">
        <v>83</v>
      </c>
      <c r="G1635" s="8" t="s">
        <v>5756</v>
      </c>
      <c r="H1635" s="6">
        <v>12150996</v>
      </c>
      <c r="I1635" s="12">
        <v>5</v>
      </c>
      <c r="J1635" s="20">
        <v>0</v>
      </c>
      <c r="L1635" s="20">
        <v>0</v>
      </c>
      <c r="N1635" s="20">
        <v>0</v>
      </c>
      <c r="P1635" s="20">
        <v>0</v>
      </c>
      <c r="R1635" s="20">
        <v>0</v>
      </c>
      <c r="T1635" s="20">
        <v>0</v>
      </c>
      <c r="V1635" s="29">
        <v>0</v>
      </c>
      <c r="X1635" s="8" t="str">
        <f t="shared" si="25"/>
        <v>No</v>
      </c>
      <c r="Z1635" s="21"/>
      <c r="AC1635" s="28"/>
    </row>
    <row r="1636" spans="1:29">
      <c r="A1636" s="8" t="s">
        <v>6645</v>
      </c>
      <c r="B1636" s="8" t="s">
        <v>6646</v>
      </c>
      <c r="C1636" s="8" t="s">
        <v>454</v>
      </c>
      <c r="E1636" s="188" t="s">
        <v>6647</v>
      </c>
      <c r="F1636" s="8" t="s">
        <v>83</v>
      </c>
      <c r="G1636" s="8" t="s">
        <v>147</v>
      </c>
      <c r="H1636" s="6">
        <v>0</v>
      </c>
      <c r="I1636" s="12">
        <v>5</v>
      </c>
      <c r="J1636" s="20">
        <v>0</v>
      </c>
      <c r="L1636" s="20">
        <v>0</v>
      </c>
      <c r="N1636" s="20">
        <v>0</v>
      </c>
      <c r="P1636" s="20">
        <v>0</v>
      </c>
      <c r="R1636" s="20">
        <v>0</v>
      </c>
      <c r="T1636" s="20">
        <v>0</v>
      </c>
      <c r="V1636" s="29">
        <v>0</v>
      </c>
      <c r="X1636" s="8" t="str">
        <f t="shared" si="25"/>
        <v>No</v>
      </c>
      <c r="Z1636" s="21"/>
      <c r="AC1636" s="28"/>
    </row>
    <row r="1637" spans="1:29">
      <c r="A1637" s="8" t="s">
        <v>5431</v>
      </c>
      <c r="B1637" s="8" t="s">
        <v>5432</v>
      </c>
      <c r="C1637" s="8" t="s">
        <v>58</v>
      </c>
      <c r="D1637" s="185" t="s">
        <v>5433</v>
      </c>
      <c r="E1637" s="188" t="s">
        <v>5434</v>
      </c>
      <c r="F1637" s="8" t="s">
        <v>83</v>
      </c>
      <c r="G1637" s="8" t="s">
        <v>147</v>
      </c>
      <c r="H1637" s="6">
        <v>0</v>
      </c>
      <c r="I1637" s="12">
        <v>5</v>
      </c>
      <c r="J1637" s="20">
        <v>0</v>
      </c>
      <c r="L1637" s="20">
        <v>0</v>
      </c>
      <c r="N1637" s="20">
        <v>144040</v>
      </c>
      <c r="P1637" s="20">
        <v>0</v>
      </c>
      <c r="R1637" s="20">
        <v>0</v>
      </c>
      <c r="T1637" s="20">
        <v>0</v>
      </c>
      <c r="V1637" s="29">
        <v>144040</v>
      </c>
      <c r="X1637" s="8" t="str">
        <f t="shared" si="25"/>
        <v>No</v>
      </c>
      <c r="Z1637" s="21"/>
      <c r="AC1637" s="28"/>
    </row>
    <row r="1638" spans="1:29">
      <c r="A1638" s="8" t="s">
        <v>3832</v>
      </c>
      <c r="B1638" s="8" t="s">
        <v>3833</v>
      </c>
      <c r="C1638" s="8" t="s">
        <v>278</v>
      </c>
      <c r="D1638" s="185" t="s">
        <v>3834</v>
      </c>
      <c r="E1638" s="188" t="s">
        <v>3835</v>
      </c>
      <c r="F1638" s="8" t="s">
        <v>157</v>
      </c>
      <c r="G1638" s="8" t="s">
        <v>147</v>
      </c>
      <c r="H1638" s="6">
        <v>0</v>
      </c>
      <c r="I1638" s="12">
        <v>5</v>
      </c>
      <c r="J1638" s="20">
        <v>0</v>
      </c>
      <c r="L1638" s="20">
        <v>0</v>
      </c>
      <c r="N1638" s="20">
        <v>63912</v>
      </c>
      <c r="P1638" s="20">
        <v>0</v>
      </c>
      <c r="R1638" s="20">
        <v>0</v>
      </c>
      <c r="T1638" s="20">
        <v>0</v>
      </c>
      <c r="V1638" s="29">
        <v>63912</v>
      </c>
      <c r="X1638" s="8" t="str">
        <f t="shared" si="25"/>
        <v>No</v>
      </c>
      <c r="Z1638" s="21"/>
      <c r="AC1638" s="28"/>
    </row>
    <row r="1639" spans="1:29">
      <c r="A1639" s="8" t="s">
        <v>2078</v>
      </c>
      <c r="B1639" s="8" t="s">
        <v>1932</v>
      </c>
      <c r="C1639" s="8" t="s">
        <v>275</v>
      </c>
      <c r="D1639" s="185" t="s">
        <v>2079</v>
      </c>
      <c r="E1639" s="188" t="s">
        <v>2080</v>
      </c>
      <c r="F1639" s="8" t="s">
        <v>83</v>
      </c>
      <c r="G1639" s="8" t="s">
        <v>147</v>
      </c>
      <c r="H1639" s="6">
        <v>0</v>
      </c>
      <c r="I1639" s="12">
        <v>5</v>
      </c>
      <c r="J1639" s="20">
        <v>0</v>
      </c>
      <c r="L1639" s="20">
        <v>0</v>
      </c>
      <c r="N1639" s="20">
        <v>165104</v>
      </c>
      <c r="P1639" s="20">
        <v>0</v>
      </c>
      <c r="R1639" s="20">
        <v>0</v>
      </c>
      <c r="T1639" s="20">
        <v>0</v>
      </c>
      <c r="V1639" s="29">
        <v>165104</v>
      </c>
      <c r="X1639" s="8" t="str">
        <f t="shared" si="25"/>
        <v>No</v>
      </c>
      <c r="Z1639" s="21"/>
      <c r="AC1639" s="28"/>
    </row>
    <row r="1640" spans="1:29">
      <c r="A1640" s="8" t="s">
        <v>2189</v>
      </c>
      <c r="B1640" s="8" t="s">
        <v>2190</v>
      </c>
      <c r="C1640" s="8" t="s">
        <v>275</v>
      </c>
      <c r="D1640" s="185" t="s">
        <v>2191</v>
      </c>
      <c r="E1640" s="188" t="s">
        <v>2192</v>
      </c>
      <c r="F1640" s="8" t="s">
        <v>157</v>
      </c>
      <c r="G1640" s="8" t="s">
        <v>147</v>
      </c>
      <c r="H1640" s="6">
        <v>0</v>
      </c>
      <c r="I1640" s="12">
        <v>5</v>
      </c>
      <c r="J1640" s="20">
        <v>0</v>
      </c>
      <c r="L1640" s="20">
        <v>0</v>
      </c>
      <c r="N1640" s="20">
        <v>57386</v>
      </c>
      <c r="P1640" s="20">
        <v>0</v>
      </c>
      <c r="R1640" s="20">
        <v>0</v>
      </c>
      <c r="T1640" s="20">
        <v>0</v>
      </c>
      <c r="V1640" s="29">
        <v>57386</v>
      </c>
      <c r="X1640" s="8" t="str">
        <f t="shared" si="25"/>
        <v>No</v>
      </c>
      <c r="Z1640" s="21"/>
      <c r="AC1640" s="28"/>
    </row>
    <row r="1641" spans="1:29">
      <c r="A1641" s="8" t="s">
        <v>4745</v>
      </c>
      <c r="B1641" s="8" t="s">
        <v>6473</v>
      </c>
      <c r="C1641" s="8" t="s">
        <v>79</v>
      </c>
      <c r="D1641" s="185" t="s">
        <v>4746</v>
      </c>
      <c r="E1641" s="188" t="s">
        <v>4747</v>
      </c>
      <c r="F1641" s="8" t="s">
        <v>83</v>
      </c>
      <c r="G1641" s="8" t="s">
        <v>147</v>
      </c>
      <c r="H1641" s="6">
        <v>0</v>
      </c>
      <c r="I1641" s="12">
        <v>5</v>
      </c>
      <c r="J1641" s="20">
        <v>0</v>
      </c>
      <c r="L1641" s="20">
        <v>0</v>
      </c>
      <c r="N1641" s="20">
        <v>76168</v>
      </c>
      <c r="P1641" s="20">
        <v>0</v>
      </c>
      <c r="R1641" s="20">
        <v>0</v>
      </c>
      <c r="T1641" s="20">
        <v>0</v>
      </c>
      <c r="V1641" s="29">
        <v>76168</v>
      </c>
      <c r="X1641" s="8" t="str">
        <f t="shared" si="25"/>
        <v>No</v>
      </c>
      <c r="Z1641" s="21"/>
      <c r="AC1641" s="28"/>
    </row>
    <row r="1642" spans="1:29">
      <c r="A1642" s="8" t="s">
        <v>6267</v>
      </c>
      <c r="B1642" s="8" t="s">
        <v>1376</v>
      </c>
      <c r="C1642" s="8" t="s">
        <v>132</v>
      </c>
      <c r="D1642" s="185" t="s">
        <v>5567</v>
      </c>
      <c r="E1642" s="188" t="s">
        <v>5568</v>
      </c>
      <c r="F1642" s="8" t="s">
        <v>125</v>
      </c>
      <c r="G1642" s="8" t="s">
        <v>147</v>
      </c>
      <c r="H1642" s="6">
        <v>0</v>
      </c>
      <c r="I1642" s="12">
        <v>5</v>
      </c>
      <c r="J1642" s="20">
        <v>83040</v>
      </c>
      <c r="L1642" s="20">
        <v>0</v>
      </c>
      <c r="N1642" s="20">
        <v>207606</v>
      </c>
      <c r="P1642" s="20">
        <v>0</v>
      </c>
      <c r="R1642" s="20">
        <v>0</v>
      </c>
      <c r="T1642" s="20">
        <v>0</v>
      </c>
      <c r="V1642" s="29">
        <v>290646</v>
      </c>
      <c r="X1642" s="8" t="str">
        <f t="shared" si="25"/>
        <v>No</v>
      </c>
      <c r="Z1642" s="21"/>
      <c r="AC1642" s="28"/>
    </row>
    <row r="1643" spans="1:29">
      <c r="A1643" s="8" t="s">
        <v>3725</v>
      </c>
      <c r="B1643" s="8" t="s">
        <v>3726</v>
      </c>
      <c r="C1643" s="8" t="s">
        <v>278</v>
      </c>
      <c r="D1643" s="185" t="s">
        <v>3727</v>
      </c>
      <c r="E1643" s="188" t="s">
        <v>3728</v>
      </c>
      <c r="F1643" s="8" t="s">
        <v>157</v>
      </c>
      <c r="G1643" s="8" t="s">
        <v>147</v>
      </c>
      <c r="H1643" s="6">
        <v>0</v>
      </c>
      <c r="I1643" s="12">
        <v>5</v>
      </c>
      <c r="J1643" s="20">
        <v>0</v>
      </c>
      <c r="L1643" s="20">
        <v>0</v>
      </c>
      <c r="N1643" s="20">
        <v>158253</v>
      </c>
      <c r="P1643" s="20">
        <v>0</v>
      </c>
      <c r="R1643" s="20">
        <v>0</v>
      </c>
      <c r="T1643" s="20">
        <v>0</v>
      </c>
      <c r="V1643" s="29">
        <v>158253</v>
      </c>
      <c r="X1643" s="8" t="str">
        <f t="shared" si="25"/>
        <v>No</v>
      </c>
      <c r="Z1643" s="21"/>
      <c r="AC1643" s="28"/>
    </row>
    <row r="1644" spans="1:29">
      <c r="A1644" s="8" t="s">
        <v>3664</v>
      </c>
      <c r="B1644" s="8" t="s">
        <v>2747</v>
      </c>
      <c r="C1644" s="8" t="s">
        <v>65</v>
      </c>
      <c r="D1644" s="185" t="s">
        <v>3665</v>
      </c>
      <c r="E1644" s="188">
        <v>239</v>
      </c>
      <c r="F1644" s="8" t="s">
        <v>36</v>
      </c>
      <c r="G1644" s="8" t="s">
        <v>5756</v>
      </c>
      <c r="H1644" s="6">
        <v>0</v>
      </c>
      <c r="I1644" s="12">
        <v>5</v>
      </c>
      <c r="J1644" s="20">
        <v>0</v>
      </c>
      <c r="L1644" s="20">
        <v>0</v>
      </c>
      <c r="N1644" s="20">
        <v>68006</v>
      </c>
      <c r="P1644" s="20">
        <v>0</v>
      </c>
      <c r="R1644" s="20">
        <v>0</v>
      </c>
      <c r="T1644" s="20">
        <v>25351</v>
      </c>
      <c r="V1644" s="29">
        <v>93357</v>
      </c>
      <c r="X1644" s="8" t="str">
        <f t="shared" si="25"/>
        <v>No</v>
      </c>
      <c r="Z1644" s="21"/>
      <c r="AC1644" s="28"/>
    </row>
    <row r="1645" spans="1:29">
      <c r="A1645" s="8" t="s">
        <v>833</v>
      </c>
      <c r="B1645" s="8" t="s">
        <v>6086</v>
      </c>
      <c r="C1645" s="8" t="s">
        <v>129</v>
      </c>
      <c r="D1645" s="185" t="s">
        <v>835</v>
      </c>
      <c r="E1645" s="188" t="s">
        <v>836</v>
      </c>
      <c r="F1645" s="8" t="s">
        <v>83</v>
      </c>
      <c r="G1645" s="8" t="s">
        <v>147</v>
      </c>
      <c r="H1645" s="6">
        <v>0</v>
      </c>
      <c r="I1645" s="12">
        <v>5</v>
      </c>
      <c r="J1645" s="20">
        <v>0</v>
      </c>
      <c r="L1645" s="20">
        <v>0</v>
      </c>
      <c r="N1645" s="20">
        <v>135050</v>
      </c>
      <c r="P1645" s="20">
        <v>0</v>
      </c>
      <c r="R1645" s="20">
        <v>0</v>
      </c>
      <c r="T1645" s="20">
        <v>0</v>
      </c>
      <c r="V1645" s="29">
        <v>135050</v>
      </c>
      <c r="X1645" s="8" t="str">
        <f t="shared" si="25"/>
        <v>No</v>
      </c>
      <c r="Z1645" s="21"/>
      <c r="AC1645" s="28"/>
    </row>
    <row r="1646" spans="1:29">
      <c r="A1646" s="8" t="s">
        <v>3158</v>
      </c>
      <c r="B1646" s="8" t="s">
        <v>547</v>
      </c>
      <c r="C1646" s="8" t="s">
        <v>50</v>
      </c>
      <c r="D1646" s="185" t="s">
        <v>3159</v>
      </c>
      <c r="E1646" s="188" t="s">
        <v>3160</v>
      </c>
      <c r="F1646" s="8" t="s">
        <v>83</v>
      </c>
      <c r="G1646" s="8" t="s">
        <v>147</v>
      </c>
      <c r="H1646" s="6">
        <v>0</v>
      </c>
      <c r="I1646" s="12">
        <v>5</v>
      </c>
      <c r="J1646" s="20">
        <v>0</v>
      </c>
      <c r="L1646" s="20">
        <v>0</v>
      </c>
      <c r="N1646" s="20">
        <v>158100</v>
      </c>
      <c r="P1646" s="20">
        <v>0</v>
      </c>
      <c r="R1646" s="20">
        <v>0</v>
      </c>
      <c r="T1646" s="20">
        <v>0</v>
      </c>
      <c r="V1646" s="29">
        <v>158100</v>
      </c>
      <c r="X1646" s="8" t="str">
        <f t="shared" si="25"/>
        <v>No</v>
      </c>
      <c r="Z1646" s="21"/>
      <c r="AC1646" s="28"/>
    </row>
    <row r="1647" spans="1:29">
      <c r="A1647" s="8" t="s">
        <v>4430</v>
      </c>
      <c r="B1647" s="8" t="s">
        <v>4430</v>
      </c>
      <c r="C1647" s="8" t="s">
        <v>103</v>
      </c>
      <c r="D1647" s="185" t="s">
        <v>4431</v>
      </c>
      <c r="E1647" s="188" t="s">
        <v>4432</v>
      </c>
      <c r="F1647" s="8" t="s">
        <v>83</v>
      </c>
      <c r="G1647" s="8" t="s">
        <v>147</v>
      </c>
      <c r="H1647" s="6">
        <v>0</v>
      </c>
      <c r="I1647" s="12">
        <v>5</v>
      </c>
      <c r="J1647" s="20">
        <v>0</v>
      </c>
      <c r="L1647" s="20">
        <v>0</v>
      </c>
      <c r="N1647" s="20">
        <v>60495</v>
      </c>
      <c r="P1647" s="20">
        <v>0</v>
      </c>
      <c r="R1647" s="20">
        <v>0</v>
      </c>
      <c r="T1647" s="20">
        <v>0</v>
      </c>
      <c r="V1647" s="29">
        <v>60495</v>
      </c>
      <c r="X1647" s="8" t="str">
        <f t="shared" si="25"/>
        <v>No</v>
      </c>
      <c r="Z1647" s="21"/>
      <c r="AC1647" s="28"/>
    </row>
    <row r="1648" spans="1:29">
      <c r="A1648" s="8" t="s">
        <v>3537</v>
      </c>
      <c r="B1648" s="8" t="s">
        <v>1759</v>
      </c>
      <c r="C1648" s="8" t="s">
        <v>109</v>
      </c>
      <c r="D1648" s="185">
        <v>5107</v>
      </c>
      <c r="E1648" s="188">
        <v>50107</v>
      </c>
      <c r="F1648" s="8" t="s">
        <v>83</v>
      </c>
      <c r="G1648" s="8" t="s">
        <v>5756</v>
      </c>
      <c r="H1648" s="6">
        <v>229351</v>
      </c>
      <c r="I1648" s="12">
        <v>5</v>
      </c>
      <c r="J1648" s="20">
        <v>404468</v>
      </c>
      <c r="L1648" s="20">
        <v>0</v>
      </c>
      <c r="N1648" s="20">
        <v>0</v>
      </c>
      <c r="P1648" s="20">
        <v>0</v>
      </c>
      <c r="R1648" s="20">
        <v>0</v>
      </c>
      <c r="T1648" s="20">
        <v>0</v>
      </c>
      <c r="V1648" s="29">
        <v>404468</v>
      </c>
      <c r="X1648" s="8" t="str">
        <f t="shared" si="25"/>
        <v>No</v>
      </c>
      <c r="Z1648" s="21"/>
      <c r="AC1648" s="28"/>
    </row>
    <row r="1649" spans="1:29">
      <c r="A1649" s="8" t="s">
        <v>1157</v>
      </c>
      <c r="B1649" s="8" t="s">
        <v>1158</v>
      </c>
      <c r="C1649" s="8" t="s">
        <v>150</v>
      </c>
      <c r="D1649" s="185" t="s">
        <v>1159</v>
      </c>
      <c r="E1649" s="188">
        <v>66158</v>
      </c>
      <c r="F1649" s="8" t="s">
        <v>36</v>
      </c>
      <c r="G1649" s="8" t="s">
        <v>5756</v>
      </c>
      <c r="H1649" s="6">
        <v>0</v>
      </c>
      <c r="I1649" s="12">
        <v>5</v>
      </c>
      <c r="J1649" s="20">
        <v>0</v>
      </c>
      <c r="L1649" s="20">
        <v>0</v>
      </c>
      <c r="N1649" s="20">
        <v>423284</v>
      </c>
      <c r="P1649" s="20">
        <v>0</v>
      </c>
      <c r="R1649" s="20">
        <v>0</v>
      </c>
      <c r="T1649" s="20">
        <v>0</v>
      </c>
      <c r="V1649" s="29">
        <v>423284</v>
      </c>
      <c r="X1649" s="8" t="str">
        <f t="shared" si="25"/>
        <v>No</v>
      </c>
      <c r="Z1649" s="21"/>
      <c r="AC1649" s="28"/>
    </row>
    <row r="1650" spans="1:29">
      <c r="A1650" s="8" t="s">
        <v>1088</v>
      </c>
      <c r="B1650" s="8" t="s">
        <v>1089</v>
      </c>
      <c r="C1650" s="8" t="s">
        <v>42</v>
      </c>
      <c r="D1650" s="185">
        <v>2215</v>
      </c>
      <c r="E1650" s="188">
        <v>20215</v>
      </c>
      <c r="F1650" s="8" t="s">
        <v>83</v>
      </c>
      <c r="G1650" s="8" t="s">
        <v>5756</v>
      </c>
      <c r="H1650" s="6">
        <v>57840</v>
      </c>
      <c r="I1650" s="12">
        <v>5</v>
      </c>
      <c r="J1650" s="20">
        <v>0</v>
      </c>
      <c r="L1650" s="20">
        <v>0</v>
      </c>
      <c r="N1650" s="20">
        <v>0</v>
      </c>
      <c r="P1650" s="20">
        <v>0</v>
      </c>
      <c r="R1650" s="20">
        <v>0</v>
      </c>
      <c r="T1650" s="20">
        <v>0</v>
      </c>
      <c r="V1650" s="29">
        <v>0</v>
      </c>
      <c r="X1650" s="8" t="str">
        <f t="shared" si="25"/>
        <v>No</v>
      </c>
      <c r="Z1650" s="21"/>
      <c r="AC1650" s="28"/>
    </row>
    <row r="1651" spans="1:29">
      <c r="A1651" s="8" t="s">
        <v>873</v>
      </c>
      <c r="B1651" s="8" t="s">
        <v>874</v>
      </c>
      <c r="C1651" s="8" t="s">
        <v>129</v>
      </c>
      <c r="D1651" s="185" t="s">
        <v>875</v>
      </c>
      <c r="E1651" s="188" t="s">
        <v>876</v>
      </c>
      <c r="F1651" s="8" t="s">
        <v>83</v>
      </c>
      <c r="G1651" s="8" t="s">
        <v>147</v>
      </c>
      <c r="H1651" s="6">
        <v>0</v>
      </c>
      <c r="I1651" s="12">
        <v>5</v>
      </c>
      <c r="J1651" s="20">
        <v>0</v>
      </c>
      <c r="L1651" s="20">
        <v>0</v>
      </c>
      <c r="N1651" s="20">
        <v>141734</v>
      </c>
      <c r="P1651" s="20">
        <v>0</v>
      </c>
      <c r="R1651" s="20">
        <v>0</v>
      </c>
      <c r="T1651" s="20">
        <v>0</v>
      </c>
      <c r="V1651" s="29">
        <v>141734</v>
      </c>
      <c r="X1651" s="8" t="str">
        <f t="shared" si="25"/>
        <v>No</v>
      </c>
      <c r="Z1651" s="21"/>
      <c r="AC1651" s="28"/>
    </row>
    <row r="1652" spans="1:29">
      <c r="A1652" s="8" t="s">
        <v>5053</v>
      </c>
      <c r="B1652" s="8" t="s">
        <v>5054</v>
      </c>
      <c r="C1652" s="8" t="s">
        <v>91</v>
      </c>
      <c r="D1652" s="185" t="s">
        <v>5055</v>
      </c>
      <c r="E1652" s="188" t="s">
        <v>5056</v>
      </c>
      <c r="F1652" s="8" t="s">
        <v>83</v>
      </c>
      <c r="G1652" s="8" t="s">
        <v>147</v>
      </c>
      <c r="H1652" s="6">
        <v>0</v>
      </c>
      <c r="I1652" s="12">
        <v>5</v>
      </c>
      <c r="J1652" s="20">
        <v>0</v>
      </c>
      <c r="L1652" s="20">
        <v>0</v>
      </c>
      <c r="N1652" s="20">
        <v>87275</v>
      </c>
      <c r="P1652" s="20">
        <v>0</v>
      </c>
      <c r="R1652" s="20">
        <v>0</v>
      </c>
      <c r="T1652" s="20">
        <v>0</v>
      </c>
      <c r="V1652" s="29">
        <v>87275</v>
      </c>
      <c r="X1652" s="8" t="str">
        <f t="shared" si="25"/>
        <v>No</v>
      </c>
      <c r="Z1652" s="21"/>
      <c r="AC1652" s="28"/>
    </row>
    <row r="1653" spans="1:29">
      <c r="A1653" s="8" t="s">
        <v>6651</v>
      </c>
      <c r="B1653" s="8" t="s">
        <v>2003</v>
      </c>
      <c r="C1653" s="8" t="s">
        <v>69</v>
      </c>
      <c r="D1653" s="185" t="s">
        <v>2068</v>
      </c>
      <c r="E1653" s="188" t="s">
        <v>2069</v>
      </c>
      <c r="F1653" s="8" t="s">
        <v>83</v>
      </c>
      <c r="G1653" s="8" t="s">
        <v>147</v>
      </c>
      <c r="H1653" s="6">
        <v>0</v>
      </c>
      <c r="I1653" s="12">
        <v>5</v>
      </c>
      <c r="J1653" s="20">
        <v>31356</v>
      </c>
      <c r="L1653" s="20">
        <v>0</v>
      </c>
      <c r="N1653" s="20">
        <v>478516</v>
      </c>
      <c r="P1653" s="20">
        <v>0</v>
      </c>
      <c r="R1653" s="20">
        <v>0</v>
      </c>
      <c r="T1653" s="20">
        <v>0</v>
      </c>
      <c r="V1653" s="29">
        <v>509872</v>
      </c>
      <c r="X1653" s="8" t="str">
        <f t="shared" si="25"/>
        <v>No</v>
      </c>
      <c r="Z1653" s="21"/>
      <c r="AC1653" s="28"/>
    </row>
    <row r="1654" spans="1:29">
      <c r="A1654" s="8" t="s">
        <v>3495</v>
      </c>
      <c r="B1654" s="8" t="s">
        <v>6477</v>
      </c>
      <c r="C1654" s="8" t="s">
        <v>580</v>
      </c>
      <c r="D1654" s="185" t="s">
        <v>3496</v>
      </c>
      <c r="E1654" s="188" t="s">
        <v>3497</v>
      </c>
      <c r="F1654" s="8" t="s">
        <v>157</v>
      </c>
      <c r="G1654" s="8" t="s">
        <v>147</v>
      </c>
      <c r="H1654" s="6">
        <v>0</v>
      </c>
      <c r="I1654" s="12">
        <v>5</v>
      </c>
      <c r="J1654" s="20">
        <v>0</v>
      </c>
      <c r="L1654" s="20">
        <v>0</v>
      </c>
      <c r="N1654" s="20">
        <v>81009</v>
      </c>
      <c r="P1654" s="20">
        <v>0</v>
      </c>
      <c r="R1654" s="20">
        <v>0</v>
      </c>
      <c r="T1654" s="20">
        <v>0</v>
      </c>
      <c r="V1654" s="29">
        <v>81009</v>
      </c>
      <c r="X1654" s="8" t="str">
        <f t="shared" si="25"/>
        <v>No</v>
      </c>
      <c r="Z1654" s="21"/>
      <c r="AC1654" s="28"/>
    </row>
    <row r="1655" spans="1:29">
      <c r="A1655" s="8" t="s">
        <v>5651</v>
      </c>
      <c r="B1655" s="8" t="s">
        <v>1384</v>
      </c>
      <c r="C1655" s="8" t="s">
        <v>254</v>
      </c>
      <c r="D1655" s="185" t="s">
        <v>5652</v>
      </c>
      <c r="E1655" s="188" t="s">
        <v>5653</v>
      </c>
      <c r="F1655" s="8" t="s">
        <v>83</v>
      </c>
      <c r="G1655" s="8" t="s">
        <v>147</v>
      </c>
      <c r="H1655" s="6">
        <v>0</v>
      </c>
      <c r="I1655" s="12">
        <v>5</v>
      </c>
      <c r="J1655" s="20">
        <v>0</v>
      </c>
      <c r="L1655" s="20">
        <v>0</v>
      </c>
      <c r="N1655" s="20">
        <v>248663</v>
      </c>
      <c r="P1655" s="20">
        <v>0</v>
      </c>
      <c r="R1655" s="20">
        <v>0</v>
      </c>
      <c r="T1655" s="20">
        <v>0</v>
      </c>
      <c r="V1655" s="29">
        <v>248663</v>
      </c>
      <c r="X1655" s="8" t="str">
        <f t="shared" si="25"/>
        <v>No</v>
      </c>
      <c r="Z1655" s="21"/>
      <c r="AC1655" s="28"/>
    </row>
    <row r="1656" spans="1:29">
      <c r="A1656" s="8" t="s">
        <v>5625</v>
      </c>
      <c r="B1656" s="8" t="s">
        <v>5626</v>
      </c>
      <c r="C1656" s="8" t="s">
        <v>254</v>
      </c>
      <c r="D1656" s="185" t="s">
        <v>5627</v>
      </c>
      <c r="E1656" s="188" t="s">
        <v>5628</v>
      </c>
      <c r="F1656" s="8" t="s">
        <v>157</v>
      </c>
      <c r="G1656" s="8" t="s">
        <v>147</v>
      </c>
      <c r="H1656" s="6">
        <v>0</v>
      </c>
      <c r="I1656" s="12">
        <v>5</v>
      </c>
      <c r="J1656" s="20">
        <v>0</v>
      </c>
      <c r="L1656" s="20">
        <v>0</v>
      </c>
      <c r="N1656" s="20">
        <v>186640</v>
      </c>
      <c r="P1656" s="20">
        <v>0</v>
      </c>
      <c r="R1656" s="20">
        <v>0</v>
      </c>
      <c r="T1656" s="20">
        <v>0</v>
      </c>
      <c r="V1656" s="29">
        <v>186640</v>
      </c>
      <c r="X1656" s="8" t="str">
        <f t="shared" si="25"/>
        <v>No</v>
      </c>
      <c r="Z1656" s="21"/>
      <c r="AC1656" s="28"/>
    </row>
    <row r="1657" spans="1:29">
      <c r="A1657" s="8" t="s">
        <v>3179</v>
      </c>
      <c r="B1657" s="8" t="s">
        <v>3180</v>
      </c>
      <c r="C1657" s="8" t="s">
        <v>50</v>
      </c>
      <c r="D1657" s="185" t="s">
        <v>3181</v>
      </c>
      <c r="E1657" s="188" t="s">
        <v>3182</v>
      </c>
      <c r="F1657" s="8" t="s">
        <v>83</v>
      </c>
      <c r="G1657" s="8" t="s">
        <v>147</v>
      </c>
      <c r="H1657" s="6">
        <v>0</v>
      </c>
      <c r="I1657" s="12">
        <v>5</v>
      </c>
      <c r="J1657" s="20">
        <v>0</v>
      </c>
      <c r="L1657" s="20">
        <v>0</v>
      </c>
      <c r="N1657" s="20">
        <v>148647</v>
      </c>
      <c r="P1657" s="20">
        <v>0</v>
      </c>
      <c r="R1657" s="20">
        <v>0</v>
      </c>
      <c r="T1657" s="20">
        <v>0</v>
      </c>
      <c r="V1657" s="29">
        <v>148647</v>
      </c>
      <c r="X1657" s="8" t="str">
        <f t="shared" si="25"/>
        <v>No</v>
      </c>
      <c r="Z1657" s="21"/>
      <c r="AC1657" s="28"/>
    </row>
    <row r="1658" spans="1:29">
      <c r="A1658" s="8" t="s">
        <v>243</v>
      </c>
      <c r="B1658" s="8" t="s">
        <v>244</v>
      </c>
      <c r="C1658" s="8" t="s">
        <v>235</v>
      </c>
      <c r="D1658" s="185">
        <v>4229</v>
      </c>
      <c r="E1658" s="188">
        <v>40229</v>
      </c>
      <c r="F1658" s="8" t="s">
        <v>83</v>
      </c>
      <c r="G1658" s="8" t="s">
        <v>5756</v>
      </c>
      <c r="H1658" s="6">
        <v>280648</v>
      </c>
      <c r="I1658" s="12">
        <v>5</v>
      </c>
      <c r="J1658" s="20">
        <v>189433</v>
      </c>
      <c r="L1658" s="20">
        <v>0</v>
      </c>
      <c r="N1658" s="20">
        <v>0</v>
      </c>
      <c r="P1658" s="20">
        <v>0</v>
      </c>
      <c r="R1658" s="20">
        <v>0</v>
      </c>
      <c r="T1658" s="20">
        <v>0</v>
      </c>
      <c r="V1658" s="29">
        <v>189433</v>
      </c>
      <c r="X1658" s="8" t="str">
        <f t="shared" si="25"/>
        <v>No</v>
      </c>
      <c r="Z1658" s="21"/>
      <c r="AC1658" s="28"/>
    </row>
    <row r="1659" spans="1:29">
      <c r="A1659" s="8" t="s">
        <v>896</v>
      </c>
      <c r="B1659" s="8" t="s">
        <v>6480</v>
      </c>
      <c r="C1659" s="8" t="s">
        <v>129</v>
      </c>
      <c r="D1659" s="185" t="s">
        <v>897</v>
      </c>
      <c r="E1659" s="188" t="s">
        <v>898</v>
      </c>
      <c r="F1659" s="8" t="s">
        <v>83</v>
      </c>
      <c r="G1659" s="8" t="s">
        <v>147</v>
      </c>
      <c r="H1659" s="6">
        <v>0</v>
      </c>
      <c r="I1659" s="12">
        <v>5</v>
      </c>
      <c r="J1659" s="20">
        <v>0</v>
      </c>
      <c r="L1659" s="20">
        <v>0</v>
      </c>
      <c r="N1659" s="20">
        <v>81460</v>
      </c>
      <c r="P1659" s="20">
        <v>0</v>
      </c>
      <c r="R1659" s="20">
        <v>0</v>
      </c>
      <c r="T1659" s="20">
        <v>0</v>
      </c>
      <c r="V1659" s="29">
        <v>81460</v>
      </c>
      <c r="X1659" s="8" t="str">
        <f t="shared" si="25"/>
        <v>No</v>
      </c>
      <c r="Z1659" s="21"/>
      <c r="AC1659" s="28"/>
    </row>
    <row r="1660" spans="1:29">
      <c r="A1660" s="8" t="s">
        <v>6276</v>
      </c>
      <c r="B1660" s="8" t="s">
        <v>4773</v>
      </c>
      <c r="C1660" s="8" t="s">
        <v>254</v>
      </c>
      <c r="D1660" s="185" t="s">
        <v>4774</v>
      </c>
      <c r="E1660" s="188">
        <v>88152</v>
      </c>
      <c r="F1660" s="8" t="s">
        <v>36</v>
      </c>
      <c r="G1660" s="8" t="s">
        <v>5756</v>
      </c>
      <c r="H1660" s="6">
        <v>0</v>
      </c>
      <c r="I1660" s="12">
        <v>5</v>
      </c>
      <c r="J1660" s="20">
        <v>0</v>
      </c>
      <c r="L1660" s="20">
        <v>0</v>
      </c>
      <c r="N1660" s="20">
        <v>188494</v>
      </c>
      <c r="P1660" s="20">
        <v>0</v>
      </c>
      <c r="R1660" s="20">
        <v>0</v>
      </c>
      <c r="T1660" s="20">
        <v>0</v>
      </c>
      <c r="V1660" s="29">
        <v>188494</v>
      </c>
      <c r="X1660" s="8" t="str">
        <f t="shared" si="25"/>
        <v>No</v>
      </c>
      <c r="Z1660" s="21"/>
      <c r="AC1660" s="28"/>
    </row>
    <row r="1661" spans="1:29">
      <c r="A1661" s="8" t="s">
        <v>1109</v>
      </c>
      <c r="B1661" s="8" t="s">
        <v>1110</v>
      </c>
      <c r="C1661" s="8" t="s">
        <v>103</v>
      </c>
      <c r="D1661" s="185">
        <v>4151</v>
      </c>
      <c r="E1661" s="188">
        <v>40151</v>
      </c>
      <c r="F1661" s="8" t="s">
        <v>83</v>
      </c>
      <c r="G1661" s="8" t="s">
        <v>5756</v>
      </c>
      <c r="H1661" s="6">
        <v>139171</v>
      </c>
      <c r="I1661" s="12">
        <v>5</v>
      </c>
      <c r="J1661" s="20">
        <v>178696</v>
      </c>
      <c r="L1661" s="20">
        <v>0</v>
      </c>
      <c r="N1661" s="20">
        <v>0</v>
      </c>
      <c r="P1661" s="20">
        <v>0</v>
      </c>
      <c r="R1661" s="20">
        <v>0</v>
      </c>
      <c r="T1661" s="20">
        <v>0</v>
      </c>
      <c r="V1661" s="29">
        <v>178696</v>
      </c>
      <c r="X1661" s="8" t="str">
        <f t="shared" si="25"/>
        <v>No</v>
      </c>
      <c r="Z1661" s="21"/>
      <c r="AC1661" s="28"/>
    </row>
    <row r="1662" spans="1:29">
      <c r="A1662" s="8" t="s">
        <v>1064</v>
      </c>
      <c r="B1662" s="8" t="s">
        <v>201</v>
      </c>
      <c r="C1662" s="8" t="s">
        <v>106</v>
      </c>
      <c r="D1662" s="185">
        <v>7050</v>
      </c>
      <c r="E1662" s="188">
        <v>70050</v>
      </c>
      <c r="F1662" s="8" t="s">
        <v>214</v>
      </c>
      <c r="G1662" s="8" t="s">
        <v>5756</v>
      </c>
      <c r="H1662" s="6">
        <v>52900</v>
      </c>
      <c r="I1662" s="12">
        <v>5</v>
      </c>
      <c r="J1662" s="20">
        <v>144125</v>
      </c>
      <c r="L1662" s="20">
        <v>0</v>
      </c>
      <c r="N1662" s="20">
        <v>0</v>
      </c>
      <c r="P1662" s="20">
        <v>0</v>
      </c>
      <c r="R1662" s="20">
        <v>0</v>
      </c>
      <c r="T1662" s="20">
        <v>0</v>
      </c>
      <c r="V1662" s="29">
        <v>144125</v>
      </c>
      <c r="X1662" s="8" t="str">
        <f t="shared" si="25"/>
        <v>No</v>
      </c>
      <c r="Z1662" s="21"/>
      <c r="AC1662" s="28"/>
    </row>
    <row r="1663" spans="1:29">
      <c r="A1663" s="8" t="s">
        <v>4013</v>
      </c>
      <c r="B1663" s="8" t="s">
        <v>4014</v>
      </c>
      <c r="C1663" s="8" t="s">
        <v>39</v>
      </c>
      <c r="D1663" s="185" t="s">
        <v>4015</v>
      </c>
      <c r="E1663" s="188" t="s">
        <v>4016</v>
      </c>
      <c r="F1663" s="8" t="s">
        <v>157</v>
      </c>
      <c r="G1663" s="8" t="s">
        <v>147</v>
      </c>
      <c r="H1663" s="6">
        <v>0</v>
      </c>
      <c r="I1663" s="12">
        <v>5</v>
      </c>
      <c r="J1663" s="20">
        <v>0</v>
      </c>
      <c r="L1663" s="20">
        <v>0</v>
      </c>
      <c r="N1663" s="20">
        <v>496914</v>
      </c>
      <c r="P1663" s="20">
        <v>0</v>
      </c>
      <c r="R1663" s="20">
        <v>0</v>
      </c>
      <c r="T1663" s="20">
        <v>0</v>
      </c>
      <c r="V1663" s="29">
        <v>496914</v>
      </c>
      <c r="X1663" s="8" t="str">
        <f t="shared" si="25"/>
        <v>No</v>
      </c>
      <c r="Z1663" s="21"/>
      <c r="AC1663" s="28"/>
    </row>
    <row r="1664" spans="1:29">
      <c r="A1664" s="8" t="s">
        <v>5348</v>
      </c>
      <c r="B1664" s="8" t="s">
        <v>5349</v>
      </c>
      <c r="C1664" s="8" t="s">
        <v>58</v>
      </c>
      <c r="D1664" s="185" t="s">
        <v>5350</v>
      </c>
      <c r="E1664" s="188" t="s">
        <v>5351</v>
      </c>
      <c r="F1664" s="8" t="s">
        <v>83</v>
      </c>
      <c r="G1664" s="8" t="s">
        <v>147</v>
      </c>
      <c r="H1664" s="6">
        <v>0</v>
      </c>
      <c r="I1664" s="12">
        <v>5</v>
      </c>
      <c r="J1664" s="20">
        <v>0</v>
      </c>
      <c r="L1664" s="20">
        <v>0</v>
      </c>
      <c r="N1664" s="20">
        <v>154708</v>
      </c>
      <c r="P1664" s="20">
        <v>0</v>
      </c>
      <c r="R1664" s="20">
        <v>0</v>
      </c>
      <c r="T1664" s="20">
        <v>0</v>
      </c>
      <c r="V1664" s="29">
        <v>154708</v>
      </c>
      <c r="X1664" s="8" t="str">
        <f t="shared" si="25"/>
        <v>No</v>
      </c>
      <c r="Z1664" s="21"/>
      <c r="AC1664" s="28"/>
    </row>
    <row r="1665" spans="1:29">
      <c r="A1665" s="8" t="s">
        <v>4760</v>
      </c>
      <c r="B1665" s="8" t="s">
        <v>1080</v>
      </c>
      <c r="C1665" s="8" t="s">
        <v>42</v>
      </c>
      <c r="D1665" s="185">
        <v>2191</v>
      </c>
      <c r="E1665" s="188">
        <v>20191</v>
      </c>
      <c r="F1665" s="8" t="s">
        <v>83</v>
      </c>
      <c r="G1665" s="8" t="s">
        <v>5756</v>
      </c>
      <c r="H1665" s="6">
        <v>57442</v>
      </c>
      <c r="I1665" s="12">
        <v>5</v>
      </c>
      <c r="J1665" s="20">
        <v>419782</v>
      </c>
      <c r="L1665" s="20">
        <v>0</v>
      </c>
      <c r="N1665" s="20">
        <v>0</v>
      </c>
      <c r="P1665" s="20">
        <v>0</v>
      </c>
      <c r="R1665" s="20">
        <v>0</v>
      </c>
      <c r="T1665" s="20">
        <v>0</v>
      </c>
      <c r="V1665" s="29">
        <v>419782</v>
      </c>
      <c r="X1665" s="8" t="str">
        <f t="shared" si="25"/>
        <v>No</v>
      </c>
      <c r="Z1665" s="21"/>
      <c r="AC1665" s="28"/>
    </row>
    <row r="1666" spans="1:29">
      <c r="A1666" s="8" t="s">
        <v>2743</v>
      </c>
      <c r="B1666" s="8" t="s">
        <v>2731</v>
      </c>
      <c r="C1666" s="8" t="s">
        <v>65</v>
      </c>
      <c r="D1666" s="185" t="s">
        <v>2744</v>
      </c>
      <c r="E1666" s="188" t="s">
        <v>2745</v>
      </c>
      <c r="F1666" s="8" t="s">
        <v>157</v>
      </c>
      <c r="G1666" s="8" t="s">
        <v>147</v>
      </c>
      <c r="H1666" s="6">
        <v>0</v>
      </c>
      <c r="I1666" s="12">
        <v>5</v>
      </c>
      <c r="J1666" s="20">
        <v>0</v>
      </c>
      <c r="L1666" s="20">
        <v>0</v>
      </c>
      <c r="N1666" s="20">
        <v>538704</v>
      </c>
      <c r="P1666" s="20">
        <v>0</v>
      </c>
      <c r="R1666" s="20">
        <v>0</v>
      </c>
      <c r="T1666" s="20">
        <v>50000</v>
      </c>
      <c r="V1666" s="29">
        <v>588704</v>
      </c>
      <c r="X1666" s="8" t="str">
        <f t="shared" si="25"/>
        <v>No</v>
      </c>
      <c r="Z1666" s="21"/>
      <c r="AC1666" s="28"/>
    </row>
    <row r="1667" spans="1:29">
      <c r="A1667" s="8" t="s">
        <v>4737</v>
      </c>
      <c r="B1667" s="8" t="s">
        <v>4730</v>
      </c>
      <c r="C1667" s="8" t="s">
        <v>79</v>
      </c>
      <c r="D1667" s="185" t="s">
        <v>4738</v>
      </c>
      <c r="E1667" s="188" t="s">
        <v>4739</v>
      </c>
      <c r="F1667" s="8" t="s">
        <v>157</v>
      </c>
      <c r="G1667" s="8" t="s">
        <v>147</v>
      </c>
      <c r="H1667" s="6">
        <v>0</v>
      </c>
      <c r="I1667" s="12">
        <v>5</v>
      </c>
      <c r="J1667" s="20">
        <v>0</v>
      </c>
      <c r="L1667" s="20">
        <v>0</v>
      </c>
      <c r="N1667" s="20">
        <v>431969</v>
      </c>
      <c r="P1667" s="20">
        <v>0</v>
      </c>
      <c r="R1667" s="20">
        <v>0</v>
      </c>
      <c r="T1667" s="20">
        <v>0</v>
      </c>
      <c r="V1667" s="29">
        <v>431969</v>
      </c>
      <c r="X1667" s="8" t="str">
        <f t="shared" ref="X1667:X1730" si="26">IF(W1667&amp;U1667&amp;S1667&amp;Q1667&amp;O1667&amp;M1667&amp;K1667&lt;&gt;"","Yes","No")</f>
        <v>No</v>
      </c>
      <c r="Z1667" s="21"/>
      <c r="AC1667" s="28"/>
    </row>
    <row r="1668" spans="1:29">
      <c r="A1668" s="8" t="s">
        <v>6634</v>
      </c>
      <c r="B1668" s="8" t="s">
        <v>3987</v>
      </c>
      <c r="C1668" s="8" t="s">
        <v>39</v>
      </c>
      <c r="D1668" s="185" t="s">
        <v>3988</v>
      </c>
      <c r="E1668" s="188" t="s">
        <v>3989</v>
      </c>
      <c r="F1668" s="8" t="s">
        <v>83</v>
      </c>
      <c r="G1668" s="8" t="s">
        <v>147</v>
      </c>
      <c r="H1668" s="6">
        <v>0</v>
      </c>
      <c r="I1668" s="12">
        <v>5</v>
      </c>
      <c r="J1668" s="20">
        <v>0</v>
      </c>
      <c r="L1668" s="20">
        <v>0</v>
      </c>
      <c r="N1668" s="20">
        <v>202135</v>
      </c>
      <c r="P1668" s="20">
        <v>0</v>
      </c>
      <c r="R1668" s="20">
        <v>0</v>
      </c>
      <c r="T1668" s="20">
        <v>0</v>
      </c>
      <c r="V1668" s="29">
        <v>202135</v>
      </c>
      <c r="X1668" s="8" t="str">
        <f t="shared" si="26"/>
        <v>No</v>
      </c>
      <c r="Z1668" s="21"/>
      <c r="AC1668" s="28"/>
    </row>
    <row r="1669" spans="1:29">
      <c r="A1669" s="8" t="s">
        <v>6351</v>
      </c>
      <c r="B1669" s="8" t="s">
        <v>6352</v>
      </c>
      <c r="C1669" s="8" t="s">
        <v>178</v>
      </c>
      <c r="E1669" s="188" t="s">
        <v>6353</v>
      </c>
      <c r="F1669" s="8" t="s">
        <v>157</v>
      </c>
      <c r="G1669" s="8" t="s">
        <v>147</v>
      </c>
      <c r="H1669" s="6">
        <v>0</v>
      </c>
      <c r="I1669" s="12">
        <v>5</v>
      </c>
      <c r="J1669" s="20">
        <v>0</v>
      </c>
      <c r="L1669" s="20">
        <v>0</v>
      </c>
      <c r="N1669" s="20">
        <v>180164</v>
      </c>
      <c r="P1669" s="20">
        <v>0</v>
      </c>
      <c r="R1669" s="20">
        <v>0</v>
      </c>
      <c r="T1669" s="20">
        <v>0</v>
      </c>
      <c r="V1669" s="29">
        <v>180164</v>
      </c>
      <c r="X1669" s="8" t="str">
        <f t="shared" si="26"/>
        <v>No</v>
      </c>
      <c r="Z1669" s="21"/>
      <c r="AC1669" s="28"/>
    </row>
    <row r="1670" spans="1:29">
      <c r="A1670" s="8" t="s">
        <v>6268</v>
      </c>
      <c r="B1670" s="8" t="s">
        <v>6269</v>
      </c>
      <c r="C1670" s="8" t="s">
        <v>171</v>
      </c>
      <c r="E1670" s="188">
        <v>40262</v>
      </c>
      <c r="F1670" s="8" t="s">
        <v>83</v>
      </c>
      <c r="G1670" s="8" t="s">
        <v>5756</v>
      </c>
      <c r="H1670" s="6">
        <v>5502379</v>
      </c>
      <c r="I1670" s="12">
        <v>5</v>
      </c>
      <c r="J1670" s="20">
        <v>0</v>
      </c>
      <c r="L1670" s="20">
        <v>0</v>
      </c>
      <c r="N1670" s="20">
        <v>0</v>
      </c>
      <c r="P1670" s="20">
        <v>0</v>
      </c>
      <c r="R1670" s="20">
        <v>0</v>
      </c>
      <c r="T1670" s="20">
        <v>78386</v>
      </c>
      <c r="V1670" s="29">
        <v>78386</v>
      </c>
      <c r="X1670" s="8" t="str">
        <f t="shared" si="26"/>
        <v>No</v>
      </c>
      <c r="Z1670" s="21"/>
      <c r="AC1670" s="28"/>
    </row>
    <row r="1671" spans="1:29">
      <c r="A1671" s="8" t="s">
        <v>3995</v>
      </c>
      <c r="B1671" s="8" t="s">
        <v>3996</v>
      </c>
      <c r="C1671" s="8" t="s">
        <v>39</v>
      </c>
      <c r="D1671" s="185" t="s">
        <v>3997</v>
      </c>
      <c r="E1671" s="188" t="s">
        <v>3998</v>
      </c>
      <c r="F1671" s="8" t="s">
        <v>83</v>
      </c>
      <c r="G1671" s="8" t="s">
        <v>147</v>
      </c>
      <c r="H1671" s="6">
        <v>0</v>
      </c>
      <c r="I1671" s="12">
        <v>5</v>
      </c>
      <c r="J1671" s="20">
        <v>0</v>
      </c>
      <c r="L1671" s="20">
        <v>0</v>
      </c>
      <c r="N1671" s="20">
        <v>162499</v>
      </c>
      <c r="P1671" s="20">
        <v>0</v>
      </c>
      <c r="R1671" s="20">
        <v>0</v>
      </c>
      <c r="T1671" s="20">
        <v>0</v>
      </c>
      <c r="V1671" s="29">
        <v>162499</v>
      </c>
      <c r="X1671" s="8" t="str">
        <f t="shared" si="26"/>
        <v>No</v>
      </c>
      <c r="Z1671" s="21"/>
      <c r="AC1671" s="28"/>
    </row>
    <row r="1672" spans="1:29">
      <c r="A1672" s="8" t="s">
        <v>2020</v>
      </c>
      <c r="B1672" s="8" t="s">
        <v>2021</v>
      </c>
      <c r="C1672" s="8" t="s">
        <v>69</v>
      </c>
      <c r="D1672" s="185" t="s">
        <v>2022</v>
      </c>
      <c r="E1672" s="188" t="s">
        <v>2023</v>
      </c>
      <c r="F1672" s="8" t="s">
        <v>157</v>
      </c>
      <c r="G1672" s="8" t="s">
        <v>147</v>
      </c>
      <c r="H1672" s="6">
        <v>0</v>
      </c>
      <c r="I1672" s="12">
        <v>5</v>
      </c>
      <c r="J1672" s="20">
        <v>194547</v>
      </c>
      <c r="L1672" s="20">
        <v>0</v>
      </c>
      <c r="N1672" s="20">
        <v>118875</v>
      </c>
      <c r="P1672" s="20">
        <v>0</v>
      </c>
      <c r="R1672" s="20">
        <v>0</v>
      </c>
      <c r="T1672" s="20">
        <v>590</v>
      </c>
      <c r="V1672" s="29">
        <v>314012</v>
      </c>
      <c r="X1672" s="8" t="str">
        <f t="shared" si="26"/>
        <v>No</v>
      </c>
      <c r="Z1672" s="21"/>
      <c r="AC1672" s="28"/>
    </row>
    <row r="1673" spans="1:29">
      <c r="A1673" s="8" t="s">
        <v>6270</v>
      </c>
      <c r="B1673" s="8" t="s">
        <v>4163</v>
      </c>
      <c r="C1673" s="8" t="s">
        <v>91</v>
      </c>
      <c r="E1673" s="188">
        <v>90297</v>
      </c>
      <c r="F1673" s="8" t="s">
        <v>125</v>
      </c>
      <c r="G1673" s="8" t="s">
        <v>5756</v>
      </c>
      <c r="H1673" s="6">
        <v>59219</v>
      </c>
      <c r="I1673" s="12">
        <v>5</v>
      </c>
      <c r="J1673" s="20">
        <v>0</v>
      </c>
      <c r="L1673" s="20">
        <v>0</v>
      </c>
      <c r="N1673" s="20">
        <v>0</v>
      </c>
      <c r="P1673" s="20">
        <v>0</v>
      </c>
      <c r="R1673" s="20">
        <v>18450</v>
      </c>
      <c r="T1673" s="20">
        <v>0</v>
      </c>
      <c r="V1673" s="29">
        <v>18450</v>
      </c>
      <c r="X1673" s="8" t="str">
        <f t="shared" si="26"/>
        <v>No</v>
      </c>
      <c r="Z1673" s="21"/>
      <c r="AC1673" s="28"/>
    </row>
    <row r="1674" spans="1:29">
      <c r="A1674" s="8" t="s">
        <v>6635</v>
      </c>
      <c r="B1674" s="8" t="s">
        <v>6636</v>
      </c>
      <c r="C1674" s="8" t="s">
        <v>124</v>
      </c>
      <c r="E1674" s="188" t="s">
        <v>6637</v>
      </c>
      <c r="F1674" s="8" t="s">
        <v>1320</v>
      </c>
      <c r="G1674" s="8" t="s">
        <v>147</v>
      </c>
      <c r="H1674" s="6">
        <v>0</v>
      </c>
      <c r="I1674" s="12">
        <v>5</v>
      </c>
      <c r="J1674" s="20">
        <v>0</v>
      </c>
      <c r="L1674" s="20">
        <v>0</v>
      </c>
      <c r="N1674" s="20">
        <v>120935</v>
      </c>
      <c r="P1674" s="20">
        <v>0</v>
      </c>
      <c r="R1674" s="20">
        <v>0</v>
      </c>
      <c r="T1674" s="20">
        <v>4808</v>
      </c>
      <c r="V1674" s="29">
        <v>125743</v>
      </c>
      <c r="X1674" s="8" t="str">
        <f t="shared" si="26"/>
        <v>No</v>
      </c>
      <c r="Z1674" s="21"/>
      <c r="AC1674" s="28"/>
    </row>
    <row r="1675" spans="1:29">
      <c r="A1675" s="8" t="s">
        <v>5470</v>
      </c>
      <c r="B1675" s="8" t="s">
        <v>1281</v>
      </c>
      <c r="C1675" s="8" t="s">
        <v>132</v>
      </c>
      <c r="D1675" s="185" t="s">
        <v>5471</v>
      </c>
      <c r="E1675" s="188" t="s">
        <v>5472</v>
      </c>
      <c r="F1675" s="8" t="s">
        <v>83</v>
      </c>
      <c r="G1675" s="8" t="s">
        <v>147</v>
      </c>
      <c r="H1675" s="6">
        <v>0</v>
      </c>
      <c r="I1675" s="12">
        <v>5</v>
      </c>
      <c r="J1675" s="20">
        <v>172480</v>
      </c>
      <c r="L1675" s="20">
        <v>0</v>
      </c>
      <c r="N1675" s="20">
        <v>596110</v>
      </c>
      <c r="P1675" s="20">
        <v>0</v>
      </c>
      <c r="R1675" s="20">
        <v>0</v>
      </c>
      <c r="T1675" s="20">
        <v>0</v>
      </c>
      <c r="V1675" s="29">
        <v>768590</v>
      </c>
      <c r="X1675" s="8" t="str">
        <f t="shared" si="26"/>
        <v>No</v>
      </c>
      <c r="Z1675" s="21"/>
      <c r="AC1675" s="28"/>
    </row>
    <row r="1676" spans="1:29">
      <c r="A1676" s="8" t="s">
        <v>1643</v>
      </c>
      <c r="B1676" s="8" t="s">
        <v>1644</v>
      </c>
      <c r="C1676" s="8" t="s">
        <v>178</v>
      </c>
      <c r="D1676" s="185" t="s">
        <v>1645</v>
      </c>
      <c r="E1676" s="188" t="s">
        <v>1646</v>
      </c>
      <c r="F1676" s="8" t="s">
        <v>83</v>
      </c>
      <c r="G1676" s="8" t="s">
        <v>147</v>
      </c>
      <c r="H1676" s="6">
        <v>0</v>
      </c>
      <c r="I1676" s="12">
        <v>5</v>
      </c>
      <c r="J1676" s="20">
        <v>0</v>
      </c>
      <c r="L1676" s="20">
        <v>0</v>
      </c>
      <c r="N1676" s="20">
        <v>184325</v>
      </c>
      <c r="P1676" s="20">
        <v>0</v>
      </c>
      <c r="R1676" s="20">
        <v>0</v>
      </c>
      <c r="T1676" s="20">
        <v>0</v>
      </c>
      <c r="V1676" s="29">
        <v>184325</v>
      </c>
      <c r="X1676" s="8" t="str">
        <f t="shared" si="26"/>
        <v>No</v>
      </c>
      <c r="Z1676" s="21"/>
      <c r="AC1676" s="28"/>
    </row>
    <row r="1677" spans="1:29">
      <c r="A1677" s="8" t="s">
        <v>6652</v>
      </c>
      <c r="B1677" s="8" t="s">
        <v>6653</v>
      </c>
      <c r="C1677" s="8" t="s">
        <v>454</v>
      </c>
      <c r="E1677" s="188" t="s">
        <v>6654</v>
      </c>
      <c r="F1677" s="8" t="s">
        <v>157</v>
      </c>
      <c r="G1677" s="8" t="s">
        <v>147</v>
      </c>
      <c r="H1677" s="6">
        <v>0</v>
      </c>
      <c r="I1677" s="12">
        <v>5</v>
      </c>
      <c r="J1677" s="20">
        <v>0</v>
      </c>
      <c r="L1677" s="20">
        <v>0</v>
      </c>
      <c r="N1677" s="20">
        <v>0</v>
      </c>
      <c r="P1677" s="20">
        <v>94383</v>
      </c>
      <c r="R1677" s="20">
        <v>0</v>
      </c>
      <c r="T1677" s="20">
        <v>109407</v>
      </c>
      <c r="V1677" s="29">
        <v>203790</v>
      </c>
      <c r="X1677" s="8" t="str">
        <f t="shared" si="26"/>
        <v>No</v>
      </c>
      <c r="Z1677" s="21"/>
      <c r="AC1677" s="28"/>
    </row>
    <row r="1678" spans="1:29">
      <c r="A1678" s="8" t="s">
        <v>1921</v>
      </c>
      <c r="B1678" s="8" t="s">
        <v>1922</v>
      </c>
      <c r="C1678" s="8" t="s">
        <v>454</v>
      </c>
      <c r="D1678" s="185">
        <v>8025</v>
      </c>
      <c r="E1678" s="188">
        <v>80025</v>
      </c>
      <c r="F1678" s="8" t="s">
        <v>83</v>
      </c>
      <c r="G1678" s="8" t="s">
        <v>84</v>
      </c>
      <c r="H1678" s="6">
        <v>264465</v>
      </c>
      <c r="I1678" s="12">
        <v>5</v>
      </c>
      <c r="J1678" s="20">
        <v>0</v>
      </c>
      <c r="L1678" s="20">
        <v>0</v>
      </c>
      <c r="N1678" s="20">
        <v>0</v>
      </c>
      <c r="P1678" s="20">
        <v>0</v>
      </c>
      <c r="R1678" s="20">
        <v>0</v>
      </c>
      <c r="T1678" s="20">
        <v>0</v>
      </c>
      <c r="V1678" s="29">
        <v>0</v>
      </c>
      <c r="X1678" s="8" t="str">
        <f t="shared" si="26"/>
        <v>No</v>
      </c>
      <c r="Z1678" s="21"/>
      <c r="AC1678" s="28"/>
    </row>
    <row r="1679" spans="1:29">
      <c r="A1679" s="8" t="s">
        <v>2269</v>
      </c>
      <c r="B1679" s="8" t="s">
        <v>2270</v>
      </c>
      <c r="C1679" s="8" t="s">
        <v>275</v>
      </c>
      <c r="D1679" s="185" t="s">
        <v>2271</v>
      </c>
      <c r="E1679" s="188" t="s">
        <v>2272</v>
      </c>
      <c r="F1679" s="8" t="s">
        <v>157</v>
      </c>
      <c r="G1679" s="8" t="s">
        <v>147</v>
      </c>
      <c r="H1679" s="6">
        <v>0</v>
      </c>
      <c r="I1679" s="12">
        <v>5</v>
      </c>
      <c r="J1679" s="20">
        <v>0</v>
      </c>
      <c r="L1679" s="20">
        <v>0</v>
      </c>
      <c r="N1679" s="20">
        <v>105664</v>
      </c>
      <c r="P1679" s="20">
        <v>0</v>
      </c>
      <c r="R1679" s="20">
        <v>0</v>
      </c>
      <c r="T1679" s="20">
        <v>0</v>
      </c>
      <c r="V1679" s="29">
        <v>105664</v>
      </c>
      <c r="X1679" s="8" t="str">
        <f t="shared" si="26"/>
        <v>No</v>
      </c>
      <c r="Z1679" s="21"/>
      <c r="AC1679" s="28"/>
    </row>
    <row r="1680" spans="1:29">
      <c r="A1680" s="8" t="s">
        <v>3524</v>
      </c>
      <c r="B1680" s="8" t="s">
        <v>3525</v>
      </c>
      <c r="C1680" s="8" t="s">
        <v>580</v>
      </c>
      <c r="D1680" s="185" t="s">
        <v>3526</v>
      </c>
      <c r="E1680" s="188" t="s">
        <v>3527</v>
      </c>
      <c r="F1680" s="8" t="s">
        <v>157</v>
      </c>
      <c r="G1680" s="8" t="s">
        <v>147</v>
      </c>
      <c r="H1680" s="6">
        <v>0</v>
      </c>
      <c r="I1680" s="12">
        <v>5</v>
      </c>
      <c r="J1680" s="20">
        <v>0</v>
      </c>
      <c r="L1680" s="20">
        <v>0</v>
      </c>
      <c r="N1680" s="20">
        <v>0</v>
      </c>
      <c r="P1680" s="20">
        <v>0</v>
      </c>
      <c r="R1680" s="20">
        <v>0</v>
      </c>
      <c r="T1680" s="20">
        <v>0</v>
      </c>
      <c r="V1680" s="29">
        <v>0</v>
      </c>
      <c r="X1680" s="8" t="str">
        <f t="shared" si="26"/>
        <v>No</v>
      </c>
      <c r="Z1680" s="21"/>
      <c r="AC1680" s="28"/>
    </row>
    <row r="1681" spans="1:29">
      <c r="A1681" s="8" t="s">
        <v>5446</v>
      </c>
      <c r="B1681" s="8" t="s">
        <v>3973</v>
      </c>
      <c r="C1681" s="8" t="s">
        <v>58</v>
      </c>
      <c r="D1681" s="185" t="s">
        <v>5447</v>
      </c>
      <c r="E1681" s="188" t="s">
        <v>5448</v>
      </c>
      <c r="F1681" s="8" t="s">
        <v>83</v>
      </c>
      <c r="G1681" s="8" t="s">
        <v>147</v>
      </c>
      <c r="H1681" s="6">
        <v>0</v>
      </c>
      <c r="I1681" s="12">
        <v>5</v>
      </c>
      <c r="J1681" s="20">
        <v>0</v>
      </c>
      <c r="L1681" s="20">
        <v>0</v>
      </c>
      <c r="N1681" s="20">
        <v>56570</v>
      </c>
      <c r="P1681" s="20">
        <v>0</v>
      </c>
      <c r="R1681" s="20">
        <v>0</v>
      </c>
      <c r="T1681" s="20">
        <v>0</v>
      </c>
      <c r="V1681" s="29">
        <v>56570</v>
      </c>
      <c r="X1681" s="8" t="str">
        <f t="shared" si="26"/>
        <v>No</v>
      </c>
      <c r="Z1681" s="21"/>
      <c r="AC1681" s="28"/>
    </row>
    <row r="1682" spans="1:29">
      <c r="A1682" s="8" t="s">
        <v>5934</v>
      </c>
      <c r="B1682" s="8" t="s">
        <v>6078</v>
      </c>
      <c r="C1682" s="8" t="s">
        <v>238</v>
      </c>
      <c r="D1682" s="185" t="s">
        <v>5935</v>
      </c>
      <c r="E1682" s="188">
        <v>11152</v>
      </c>
      <c r="F1682" s="8" t="s">
        <v>36</v>
      </c>
      <c r="G1682" s="8" t="s">
        <v>5756</v>
      </c>
      <c r="H1682" s="6">
        <v>0</v>
      </c>
      <c r="I1682" s="12">
        <v>5</v>
      </c>
      <c r="J1682" s="20">
        <v>0</v>
      </c>
      <c r="L1682" s="20">
        <v>0</v>
      </c>
      <c r="N1682" s="20">
        <v>113801</v>
      </c>
      <c r="P1682" s="20">
        <v>0</v>
      </c>
      <c r="R1682" s="20">
        <v>0</v>
      </c>
      <c r="T1682" s="20">
        <v>0</v>
      </c>
      <c r="V1682" s="29">
        <v>113801</v>
      </c>
      <c r="X1682" s="8" t="str">
        <f t="shared" si="26"/>
        <v>No</v>
      </c>
      <c r="Z1682" s="21"/>
      <c r="AC1682" s="28"/>
    </row>
    <row r="1683" spans="1:29">
      <c r="A1683" s="8" t="s">
        <v>3148</v>
      </c>
      <c r="B1683" s="8" t="s">
        <v>3149</v>
      </c>
      <c r="C1683" s="8" t="s">
        <v>50</v>
      </c>
      <c r="D1683" s="185" t="s">
        <v>3150</v>
      </c>
      <c r="E1683" s="188" t="s">
        <v>3151</v>
      </c>
      <c r="F1683" s="8" t="s">
        <v>157</v>
      </c>
      <c r="G1683" s="8" t="s">
        <v>147</v>
      </c>
      <c r="H1683" s="6">
        <v>0</v>
      </c>
      <c r="I1683" s="12">
        <v>5</v>
      </c>
      <c r="J1683" s="20">
        <v>0</v>
      </c>
      <c r="L1683" s="20">
        <v>0</v>
      </c>
      <c r="N1683" s="20">
        <v>109925</v>
      </c>
      <c r="P1683" s="20">
        <v>0</v>
      </c>
      <c r="R1683" s="20">
        <v>0</v>
      </c>
      <c r="T1683" s="20">
        <v>0</v>
      </c>
      <c r="V1683" s="29">
        <v>109925</v>
      </c>
      <c r="X1683" s="8" t="str">
        <f t="shared" si="26"/>
        <v>No</v>
      </c>
      <c r="Z1683" s="21"/>
      <c r="AC1683" s="28"/>
    </row>
    <row r="1684" spans="1:29">
      <c r="A1684" s="8" t="s">
        <v>6633</v>
      </c>
      <c r="B1684" s="8" t="s">
        <v>4079</v>
      </c>
      <c r="C1684" s="8" t="s">
        <v>178</v>
      </c>
      <c r="D1684" s="185">
        <v>5038</v>
      </c>
      <c r="E1684" s="188">
        <v>50038</v>
      </c>
      <c r="F1684" s="8" t="s">
        <v>83</v>
      </c>
      <c r="G1684" s="8" t="s">
        <v>5756</v>
      </c>
      <c r="H1684" s="6">
        <v>278165</v>
      </c>
      <c r="I1684" s="12">
        <v>5</v>
      </c>
      <c r="J1684" s="20">
        <v>255889</v>
      </c>
      <c r="L1684" s="20">
        <v>0</v>
      </c>
      <c r="N1684" s="20">
        <v>0</v>
      </c>
      <c r="P1684" s="20">
        <v>0</v>
      </c>
      <c r="R1684" s="20">
        <v>0</v>
      </c>
      <c r="T1684" s="20">
        <v>0</v>
      </c>
      <c r="V1684" s="29">
        <v>255889</v>
      </c>
      <c r="X1684" s="8" t="str">
        <f t="shared" si="26"/>
        <v>No</v>
      </c>
      <c r="Z1684" s="21"/>
      <c r="AC1684" s="28"/>
    </row>
    <row r="1685" spans="1:29">
      <c r="A1685" s="8" t="s">
        <v>6392</v>
      </c>
      <c r="B1685" s="8" t="s">
        <v>6393</v>
      </c>
      <c r="C1685" s="8" t="s">
        <v>58</v>
      </c>
      <c r="E1685" s="188" t="s">
        <v>6394</v>
      </c>
      <c r="F1685" s="8" t="s">
        <v>83</v>
      </c>
      <c r="G1685" s="8" t="s">
        <v>147</v>
      </c>
      <c r="H1685" s="6">
        <v>0</v>
      </c>
      <c r="I1685" s="12">
        <v>5</v>
      </c>
      <c r="J1685" s="20">
        <v>0</v>
      </c>
      <c r="L1685" s="20">
        <v>0</v>
      </c>
      <c r="N1685" s="20">
        <v>140017</v>
      </c>
      <c r="P1685" s="20">
        <v>0</v>
      </c>
      <c r="R1685" s="20">
        <v>0</v>
      </c>
      <c r="T1685" s="20">
        <v>0</v>
      </c>
      <c r="V1685" s="29">
        <v>140017</v>
      </c>
      <c r="X1685" s="8" t="str">
        <f t="shared" si="26"/>
        <v>No</v>
      </c>
      <c r="Z1685" s="21"/>
      <c r="AC1685" s="28"/>
    </row>
    <row r="1686" spans="1:29">
      <c r="A1686" s="8" t="s">
        <v>5632</v>
      </c>
      <c r="B1686" s="8" t="s">
        <v>5633</v>
      </c>
      <c r="C1686" s="8" t="s">
        <v>254</v>
      </c>
      <c r="D1686" s="185" t="s">
        <v>5634</v>
      </c>
      <c r="E1686" s="188" t="s">
        <v>5635</v>
      </c>
      <c r="F1686" s="8" t="s">
        <v>157</v>
      </c>
      <c r="G1686" s="8" t="s">
        <v>147</v>
      </c>
      <c r="H1686" s="6">
        <v>0</v>
      </c>
      <c r="I1686" s="12">
        <v>5</v>
      </c>
      <c r="J1686" s="20">
        <v>0</v>
      </c>
      <c r="L1686" s="20">
        <v>0</v>
      </c>
      <c r="N1686" s="20">
        <v>53039</v>
      </c>
      <c r="P1686" s="20">
        <v>0</v>
      </c>
      <c r="R1686" s="20">
        <v>0</v>
      </c>
      <c r="T1686" s="20">
        <v>0</v>
      </c>
      <c r="V1686" s="29">
        <v>53039</v>
      </c>
      <c r="X1686" s="8" t="str">
        <f t="shared" si="26"/>
        <v>No</v>
      </c>
      <c r="Z1686" s="21"/>
      <c r="AC1686" s="28"/>
    </row>
    <row r="1687" spans="1:29">
      <c r="A1687" s="8" t="s">
        <v>4830</v>
      </c>
      <c r="B1687" s="8" t="s">
        <v>167</v>
      </c>
      <c r="C1687" s="8" t="s">
        <v>168</v>
      </c>
      <c r="D1687" s="185" t="s">
        <v>4831</v>
      </c>
      <c r="E1687" s="188" t="s">
        <v>4832</v>
      </c>
      <c r="F1687" s="8" t="s">
        <v>157</v>
      </c>
      <c r="G1687" s="8" t="s">
        <v>147</v>
      </c>
      <c r="H1687" s="6">
        <v>0</v>
      </c>
      <c r="I1687" s="12">
        <v>5</v>
      </c>
      <c r="J1687" s="20">
        <v>0</v>
      </c>
      <c r="L1687" s="20">
        <v>0</v>
      </c>
      <c r="N1687" s="20">
        <v>0</v>
      </c>
      <c r="P1687" s="20">
        <v>0</v>
      </c>
      <c r="R1687" s="20">
        <v>0</v>
      </c>
      <c r="T1687" s="20">
        <v>0</v>
      </c>
      <c r="V1687" s="29">
        <v>0</v>
      </c>
      <c r="X1687" s="8" t="str">
        <f t="shared" si="26"/>
        <v>No</v>
      </c>
      <c r="Z1687" s="21"/>
      <c r="AC1687" s="28"/>
    </row>
    <row r="1688" spans="1:29">
      <c r="A1688" s="8" t="s">
        <v>2450</v>
      </c>
      <c r="B1688" s="8" t="s">
        <v>2451</v>
      </c>
      <c r="C1688" s="8" t="s">
        <v>46</v>
      </c>
      <c r="D1688" s="185" t="s">
        <v>2452</v>
      </c>
      <c r="E1688" s="188" t="s">
        <v>2453</v>
      </c>
      <c r="F1688" s="8" t="s">
        <v>88</v>
      </c>
      <c r="G1688" s="8" t="s">
        <v>147</v>
      </c>
      <c r="H1688" s="6">
        <v>0</v>
      </c>
      <c r="I1688" s="12">
        <v>5</v>
      </c>
      <c r="J1688" s="20">
        <v>0</v>
      </c>
      <c r="L1688" s="20">
        <v>0</v>
      </c>
      <c r="N1688" s="20">
        <v>119456</v>
      </c>
      <c r="P1688" s="20">
        <v>0</v>
      </c>
      <c r="R1688" s="20">
        <v>0</v>
      </c>
      <c r="T1688" s="20">
        <v>0</v>
      </c>
      <c r="V1688" s="29">
        <v>119456</v>
      </c>
      <c r="X1688" s="8" t="str">
        <f t="shared" si="26"/>
        <v>No</v>
      </c>
      <c r="Z1688" s="21"/>
      <c r="AC1688" s="28"/>
    </row>
    <row r="1689" spans="1:29">
      <c r="A1689" s="8" t="s">
        <v>3492</v>
      </c>
      <c r="B1689" s="8" t="s">
        <v>1063</v>
      </c>
      <c r="C1689" s="8" t="s">
        <v>580</v>
      </c>
      <c r="D1689" s="185" t="s">
        <v>3493</v>
      </c>
      <c r="E1689" s="188" t="s">
        <v>3494</v>
      </c>
      <c r="F1689" s="8" t="s">
        <v>157</v>
      </c>
      <c r="G1689" s="8" t="s">
        <v>147</v>
      </c>
      <c r="H1689" s="6">
        <v>0</v>
      </c>
      <c r="I1689" s="12">
        <v>5</v>
      </c>
      <c r="J1689" s="20">
        <v>0</v>
      </c>
      <c r="L1689" s="20">
        <v>0</v>
      </c>
      <c r="N1689" s="20">
        <v>147313</v>
      </c>
      <c r="P1689" s="20">
        <v>0</v>
      </c>
      <c r="R1689" s="20">
        <v>0</v>
      </c>
      <c r="T1689" s="20">
        <v>0</v>
      </c>
      <c r="V1689" s="29">
        <v>147313</v>
      </c>
      <c r="X1689" s="8" t="str">
        <f t="shared" si="26"/>
        <v>No</v>
      </c>
      <c r="Z1689" s="21"/>
      <c r="AC1689" s="28"/>
    </row>
    <row r="1690" spans="1:29">
      <c r="A1690" s="8" t="s">
        <v>713</v>
      </c>
      <c r="B1690" s="8" t="s">
        <v>714</v>
      </c>
      <c r="C1690" s="8" t="s">
        <v>420</v>
      </c>
      <c r="D1690" s="185">
        <v>55</v>
      </c>
      <c r="E1690" s="188">
        <v>55</v>
      </c>
      <c r="F1690" s="8" t="s">
        <v>83</v>
      </c>
      <c r="G1690" s="8" t="s">
        <v>5756</v>
      </c>
      <c r="H1690" s="6">
        <v>98378</v>
      </c>
      <c r="I1690" s="12">
        <v>5</v>
      </c>
      <c r="J1690" s="20">
        <v>408393</v>
      </c>
      <c r="L1690" s="20">
        <v>0</v>
      </c>
      <c r="N1690" s="20">
        <v>0</v>
      </c>
      <c r="P1690" s="20">
        <v>16795</v>
      </c>
      <c r="R1690" s="20">
        <v>0</v>
      </c>
      <c r="T1690" s="20">
        <v>0</v>
      </c>
      <c r="V1690" s="29">
        <v>425188</v>
      </c>
      <c r="X1690" s="8" t="str">
        <f t="shared" si="26"/>
        <v>No</v>
      </c>
      <c r="Z1690" s="21"/>
      <c r="AC1690" s="28"/>
    </row>
    <row r="1691" spans="1:29">
      <c r="A1691" s="8" t="s">
        <v>1499</v>
      </c>
      <c r="B1691" s="8" t="s">
        <v>1500</v>
      </c>
      <c r="C1691" s="8" t="s">
        <v>178</v>
      </c>
      <c r="D1691" s="185" t="s">
        <v>1501</v>
      </c>
      <c r="E1691" s="188" t="s">
        <v>1502</v>
      </c>
      <c r="F1691" s="8" t="s">
        <v>83</v>
      </c>
      <c r="G1691" s="8" t="s">
        <v>147</v>
      </c>
      <c r="H1691" s="6">
        <v>0</v>
      </c>
      <c r="I1691" s="12">
        <v>5</v>
      </c>
      <c r="J1691" s="20">
        <v>0</v>
      </c>
      <c r="L1691" s="20">
        <v>0</v>
      </c>
      <c r="N1691" s="20">
        <v>78353</v>
      </c>
      <c r="P1691" s="20">
        <v>0</v>
      </c>
      <c r="R1691" s="20">
        <v>0</v>
      </c>
      <c r="T1691" s="20">
        <v>0</v>
      </c>
      <c r="V1691" s="29">
        <v>78353</v>
      </c>
      <c r="X1691" s="8" t="str">
        <f t="shared" si="26"/>
        <v>No</v>
      </c>
      <c r="Z1691" s="21"/>
      <c r="AC1691" s="28"/>
    </row>
    <row r="1692" spans="1:29">
      <c r="A1692" s="8" t="s">
        <v>60</v>
      </c>
      <c r="B1692" s="8" t="s">
        <v>61</v>
      </c>
      <c r="C1692" s="8" t="s">
        <v>46</v>
      </c>
      <c r="D1692" s="185" t="s">
        <v>62</v>
      </c>
      <c r="E1692" s="188">
        <v>55246</v>
      </c>
      <c r="F1692" s="8" t="s">
        <v>36</v>
      </c>
      <c r="G1692" s="8" t="s">
        <v>5756</v>
      </c>
      <c r="H1692" s="6">
        <v>0</v>
      </c>
      <c r="I1692" s="12">
        <v>5</v>
      </c>
      <c r="J1692" s="20">
        <v>0</v>
      </c>
      <c r="L1692" s="20">
        <v>0</v>
      </c>
      <c r="N1692" s="20">
        <v>646414</v>
      </c>
      <c r="P1692" s="20">
        <v>0</v>
      </c>
      <c r="R1692" s="20">
        <v>0</v>
      </c>
      <c r="T1692" s="20">
        <v>0</v>
      </c>
      <c r="V1692" s="29">
        <v>646414</v>
      </c>
      <c r="X1692" s="8" t="str">
        <f t="shared" si="26"/>
        <v>No</v>
      </c>
      <c r="Z1692" s="21"/>
      <c r="AC1692" s="28"/>
    </row>
    <row r="1693" spans="1:29">
      <c r="A1693" s="8" t="s">
        <v>613</v>
      </c>
      <c r="B1693" s="8" t="s">
        <v>483</v>
      </c>
      <c r="C1693" s="8" t="s">
        <v>420</v>
      </c>
      <c r="D1693" s="185" t="s">
        <v>614</v>
      </c>
      <c r="E1693" s="188" t="s">
        <v>615</v>
      </c>
      <c r="F1693" s="8" t="s">
        <v>157</v>
      </c>
      <c r="G1693" s="8" t="s">
        <v>147</v>
      </c>
      <c r="H1693" s="6">
        <v>0</v>
      </c>
      <c r="I1693" s="12">
        <v>5</v>
      </c>
      <c r="J1693" s="20">
        <v>0</v>
      </c>
      <c r="L1693" s="20">
        <v>0</v>
      </c>
      <c r="N1693" s="20">
        <v>429650</v>
      </c>
      <c r="P1693" s="20">
        <v>0</v>
      </c>
      <c r="R1693" s="20">
        <v>0</v>
      </c>
      <c r="T1693" s="20">
        <v>0</v>
      </c>
      <c r="V1693" s="29">
        <v>429650</v>
      </c>
      <c r="X1693" s="8" t="str">
        <f t="shared" si="26"/>
        <v>No</v>
      </c>
      <c r="Z1693" s="21"/>
      <c r="AC1693" s="28"/>
    </row>
    <row r="1694" spans="1:29">
      <c r="A1694" s="8" t="s">
        <v>1143</v>
      </c>
      <c r="B1694" s="8" t="s">
        <v>1144</v>
      </c>
      <c r="C1694" s="8" t="s">
        <v>466</v>
      </c>
      <c r="D1694" s="185">
        <v>5019</v>
      </c>
      <c r="E1694" s="188">
        <v>50019</v>
      </c>
      <c r="F1694" s="8" t="s">
        <v>83</v>
      </c>
      <c r="G1694" s="8" t="s">
        <v>5756</v>
      </c>
      <c r="H1694" s="6">
        <v>97503</v>
      </c>
      <c r="I1694" s="12">
        <v>5</v>
      </c>
      <c r="J1694" s="20">
        <v>458154</v>
      </c>
      <c r="L1694" s="20">
        <v>0</v>
      </c>
      <c r="N1694" s="20">
        <v>0</v>
      </c>
      <c r="P1694" s="20">
        <v>0</v>
      </c>
      <c r="R1694" s="20">
        <v>0</v>
      </c>
      <c r="T1694" s="20">
        <v>0</v>
      </c>
      <c r="V1694" s="29">
        <v>458154</v>
      </c>
      <c r="X1694" s="8" t="str">
        <f t="shared" si="26"/>
        <v>No</v>
      </c>
      <c r="Z1694" s="21"/>
      <c r="AC1694" s="28"/>
    </row>
    <row r="1695" spans="1:29">
      <c r="A1695" s="8" t="s">
        <v>5015</v>
      </c>
      <c r="B1695" s="8" t="s">
        <v>635</v>
      </c>
      <c r="C1695" s="8" t="s">
        <v>91</v>
      </c>
      <c r="D1695" s="185" t="s">
        <v>5016</v>
      </c>
      <c r="E1695" s="188" t="s">
        <v>5017</v>
      </c>
      <c r="F1695" s="8" t="s">
        <v>83</v>
      </c>
      <c r="G1695" s="8" t="s">
        <v>147</v>
      </c>
      <c r="H1695" s="6">
        <v>0</v>
      </c>
      <c r="I1695" s="12">
        <v>5</v>
      </c>
      <c r="J1695" s="20">
        <v>0</v>
      </c>
      <c r="L1695" s="20">
        <v>0</v>
      </c>
      <c r="N1695" s="20">
        <v>78928</v>
      </c>
      <c r="P1695" s="20">
        <v>0</v>
      </c>
      <c r="R1695" s="20">
        <v>0</v>
      </c>
      <c r="T1695" s="20">
        <v>0</v>
      </c>
      <c r="V1695" s="29">
        <v>78928</v>
      </c>
      <c r="X1695" s="8" t="str">
        <f t="shared" si="26"/>
        <v>No</v>
      </c>
      <c r="Z1695" s="21"/>
      <c r="AC1695" s="28"/>
    </row>
    <row r="1696" spans="1:29">
      <c r="A1696" s="8" t="s">
        <v>3719</v>
      </c>
      <c r="B1696" s="8" t="s">
        <v>6451</v>
      </c>
      <c r="C1696" s="8" t="s">
        <v>39</v>
      </c>
      <c r="D1696" s="185" t="s">
        <v>3990</v>
      </c>
      <c r="E1696" s="188" t="s">
        <v>3991</v>
      </c>
      <c r="F1696" s="8" t="s">
        <v>83</v>
      </c>
      <c r="G1696" s="8" t="s">
        <v>147</v>
      </c>
      <c r="H1696" s="6">
        <v>0</v>
      </c>
      <c r="I1696" s="12">
        <v>5</v>
      </c>
      <c r="J1696" s="20">
        <v>0</v>
      </c>
      <c r="L1696" s="20">
        <v>0</v>
      </c>
      <c r="N1696" s="20">
        <v>411144</v>
      </c>
      <c r="P1696" s="20">
        <v>0</v>
      </c>
      <c r="R1696" s="20">
        <v>0</v>
      </c>
      <c r="T1696" s="20">
        <v>0</v>
      </c>
      <c r="V1696" s="29">
        <v>411144</v>
      </c>
      <c r="X1696" s="8" t="str">
        <f t="shared" si="26"/>
        <v>No</v>
      </c>
      <c r="Z1696" s="21"/>
      <c r="AC1696" s="28"/>
    </row>
    <row r="1697" spans="1:29">
      <c r="A1697" s="8" t="s">
        <v>6256</v>
      </c>
      <c r="B1697" s="8" t="s">
        <v>6257</v>
      </c>
      <c r="C1697" s="8" t="s">
        <v>91</v>
      </c>
      <c r="E1697" s="188">
        <v>90289</v>
      </c>
      <c r="F1697" s="8" t="s">
        <v>83</v>
      </c>
      <c r="G1697" s="8" t="s">
        <v>5756</v>
      </c>
      <c r="H1697" s="6">
        <v>12150996</v>
      </c>
      <c r="I1697" s="12">
        <v>5</v>
      </c>
      <c r="J1697" s="20">
        <v>0</v>
      </c>
      <c r="L1697" s="20">
        <v>0</v>
      </c>
      <c r="N1697" s="20">
        <v>0</v>
      </c>
      <c r="P1697" s="20">
        <v>0</v>
      </c>
      <c r="R1697" s="20">
        <v>0</v>
      </c>
      <c r="T1697" s="20">
        <v>0</v>
      </c>
      <c r="V1697" s="29">
        <v>0</v>
      </c>
      <c r="X1697" s="8" t="str">
        <f t="shared" si="26"/>
        <v>No</v>
      </c>
      <c r="Z1697" s="21"/>
      <c r="AC1697" s="28"/>
    </row>
    <row r="1698" spans="1:29">
      <c r="A1698" s="8" t="s">
        <v>6641</v>
      </c>
      <c r="B1698" s="8" t="s">
        <v>4486</v>
      </c>
      <c r="C1698" s="8" t="s">
        <v>454</v>
      </c>
      <c r="D1698" s="185" t="s">
        <v>4487</v>
      </c>
      <c r="E1698" s="188" t="s">
        <v>4488</v>
      </c>
      <c r="F1698" s="8" t="s">
        <v>157</v>
      </c>
      <c r="G1698" s="8" t="s">
        <v>147</v>
      </c>
      <c r="H1698" s="6">
        <v>0</v>
      </c>
      <c r="I1698" s="12">
        <v>5</v>
      </c>
      <c r="J1698" s="20">
        <v>0</v>
      </c>
      <c r="L1698" s="20">
        <v>0</v>
      </c>
      <c r="N1698" s="20">
        <v>38079</v>
      </c>
      <c r="P1698" s="20">
        <v>0</v>
      </c>
      <c r="R1698" s="20">
        <v>0</v>
      </c>
      <c r="T1698" s="20">
        <v>0</v>
      </c>
      <c r="V1698" s="29">
        <v>38079</v>
      </c>
      <c r="X1698" s="8" t="str">
        <f t="shared" si="26"/>
        <v>No</v>
      </c>
      <c r="Z1698" s="21"/>
      <c r="AC1698" s="28"/>
    </row>
    <row r="1699" spans="1:29">
      <c r="A1699" s="8" t="s">
        <v>5493</v>
      </c>
      <c r="B1699" s="8" t="s">
        <v>5494</v>
      </c>
      <c r="C1699" s="8" t="s">
        <v>132</v>
      </c>
      <c r="D1699" s="185" t="s">
        <v>5495</v>
      </c>
      <c r="E1699" s="188" t="s">
        <v>5496</v>
      </c>
      <c r="F1699" s="8" t="s">
        <v>83</v>
      </c>
      <c r="G1699" s="8" t="s">
        <v>147</v>
      </c>
      <c r="H1699" s="6">
        <v>0</v>
      </c>
      <c r="I1699" s="12">
        <v>5</v>
      </c>
      <c r="J1699" s="20">
        <v>0</v>
      </c>
      <c r="L1699" s="20">
        <v>0</v>
      </c>
      <c r="N1699" s="20">
        <v>233345</v>
      </c>
      <c r="P1699" s="20">
        <v>0</v>
      </c>
      <c r="R1699" s="20">
        <v>0</v>
      </c>
      <c r="T1699" s="20">
        <v>0</v>
      </c>
      <c r="V1699" s="29">
        <v>233345</v>
      </c>
      <c r="X1699" s="8" t="str">
        <f t="shared" si="26"/>
        <v>No</v>
      </c>
      <c r="Z1699" s="21"/>
      <c r="AC1699" s="28"/>
    </row>
    <row r="1700" spans="1:29">
      <c r="A1700" s="8" t="s">
        <v>4003</v>
      </c>
      <c r="B1700" s="8" t="s">
        <v>2416</v>
      </c>
      <c r="C1700" s="8" t="s">
        <v>39</v>
      </c>
      <c r="D1700" s="185" t="s">
        <v>4004</v>
      </c>
      <c r="E1700" s="188" t="s">
        <v>4005</v>
      </c>
      <c r="F1700" s="8" t="s">
        <v>83</v>
      </c>
      <c r="G1700" s="8" t="s">
        <v>147</v>
      </c>
      <c r="H1700" s="6">
        <v>0</v>
      </c>
      <c r="I1700" s="12">
        <v>5</v>
      </c>
      <c r="J1700" s="20">
        <v>0</v>
      </c>
      <c r="L1700" s="20">
        <v>0</v>
      </c>
      <c r="N1700" s="20">
        <v>109139</v>
      </c>
      <c r="P1700" s="20">
        <v>0</v>
      </c>
      <c r="R1700" s="20">
        <v>0</v>
      </c>
      <c r="T1700" s="20">
        <v>0</v>
      </c>
      <c r="V1700" s="29">
        <v>109139</v>
      </c>
      <c r="X1700" s="8" t="str">
        <f t="shared" si="26"/>
        <v>No</v>
      </c>
      <c r="Z1700" s="21"/>
      <c r="AC1700" s="28"/>
    </row>
    <row r="1701" spans="1:29">
      <c r="A1701" s="8" t="s">
        <v>1165</v>
      </c>
      <c r="B1701" s="8" t="s">
        <v>1166</v>
      </c>
      <c r="C1701" s="8" t="s">
        <v>65</v>
      </c>
      <c r="D1701" s="185" t="s">
        <v>1167</v>
      </c>
      <c r="E1701" s="188">
        <v>85</v>
      </c>
      <c r="F1701" s="8" t="s">
        <v>36</v>
      </c>
      <c r="G1701" s="8" t="s">
        <v>5756</v>
      </c>
      <c r="H1701" s="6">
        <v>0</v>
      </c>
      <c r="I1701" s="12">
        <v>5</v>
      </c>
      <c r="J1701" s="20">
        <v>0</v>
      </c>
      <c r="L1701" s="20">
        <v>0</v>
      </c>
      <c r="N1701" s="20">
        <v>346848</v>
      </c>
      <c r="P1701" s="20">
        <v>0</v>
      </c>
      <c r="R1701" s="20">
        <v>0</v>
      </c>
      <c r="T1701" s="20">
        <v>18713</v>
      </c>
      <c r="V1701" s="29">
        <v>365561</v>
      </c>
      <c r="X1701" s="8" t="str">
        <f t="shared" si="26"/>
        <v>No</v>
      </c>
      <c r="Z1701" s="21"/>
      <c r="AC1701" s="28"/>
    </row>
    <row r="1702" spans="1:29">
      <c r="A1702" s="8" t="s">
        <v>4567</v>
      </c>
      <c r="B1702" s="8" t="s">
        <v>2370</v>
      </c>
      <c r="C1702" s="8" t="s">
        <v>454</v>
      </c>
      <c r="D1702" s="185" t="s">
        <v>4568</v>
      </c>
      <c r="E1702" s="188" t="s">
        <v>4569</v>
      </c>
      <c r="F1702" s="8" t="s">
        <v>157</v>
      </c>
      <c r="G1702" s="8" t="s">
        <v>147</v>
      </c>
      <c r="H1702" s="6">
        <v>0</v>
      </c>
      <c r="I1702" s="12">
        <v>5</v>
      </c>
      <c r="J1702" s="20">
        <v>0</v>
      </c>
      <c r="L1702" s="20">
        <v>0</v>
      </c>
      <c r="N1702" s="20">
        <v>219604</v>
      </c>
      <c r="P1702" s="20">
        <v>24885</v>
      </c>
      <c r="R1702" s="20">
        <v>0</v>
      </c>
      <c r="T1702" s="20">
        <v>0</v>
      </c>
      <c r="V1702" s="29">
        <v>244489</v>
      </c>
      <c r="X1702" s="8" t="str">
        <f t="shared" si="26"/>
        <v>No</v>
      </c>
      <c r="Z1702" s="21"/>
      <c r="AC1702" s="28"/>
    </row>
    <row r="1703" spans="1:29">
      <c r="A1703" s="8" t="s">
        <v>638</v>
      </c>
      <c r="B1703" s="8" t="s">
        <v>639</v>
      </c>
      <c r="C1703" s="8" t="s">
        <v>124</v>
      </c>
      <c r="D1703" s="185">
        <v>6058</v>
      </c>
      <c r="E1703" s="188">
        <v>60058</v>
      </c>
      <c r="F1703" s="8" t="s">
        <v>83</v>
      </c>
      <c r="G1703" s="8" t="s">
        <v>5756</v>
      </c>
      <c r="H1703" s="6">
        <v>899703</v>
      </c>
      <c r="I1703" s="12">
        <v>5</v>
      </c>
      <c r="J1703" s="20">
        <v>42678</v>
      </c>
      <c r="L1703" s="20">
        <v>0</v>
      </c>
      <c r="N1703" s="20">
        <v>0</v>
      </c>
      <c r="P1703" s="20">
        <v>0</v>
      </c>
      <c r="R1703" s="20">
        <v>0</v>
      </c>
      <c r="T1703" s="20">
        <v>0</v>
      </c>
      <c r="V1703" s="29">
        <v>42678</v>
      </c>
      <c r="X1703" s="8" t="str">
        <f t="shared" si="26"/>
        <v>No</v>
      </c>
      <c r="Z1703" s="21"/>
      <c r="AC1703" s="28"/>
    </row>
    <row r="1704" spans="1:29">
      <c r="A1704" s="8" t="s">
        <v>6648</v>
      </c>
      <c r="B1704" s="8" t="s">
        <v>6649</v>
      </c>
      <c r="C1704" s="8" t="s">
        <v>210</v>
      </c>
      <c r="E1704" s="188" t="s">
        <v>6650</v>
      </c>
      <c r="F1704" s="8" t="s">
        <v>157</v>
      </c>
      <c r="G1704" s="8" t="s">
        <v>147</v>
      </c>
      <c r="H1704" s="6">
        <v>0</v>
      </c>
      <c r="I1704" s="12">
        <v>5</v>
      </c>
      <c r="J1704" s="20">
        <v>99914</v>
      </c>
      <c r="L1704" s="20">
        <v>0</v>
      </c>
      <c r="N1704" s="20">
        <v>158283</v>
      </c>
      <c r="P1704" s="20">
        <v>0</v>
      </c>
      <c r="R1704" s="20">
        <v>0</v>
      </c>
      <c r="T1704" s="20">
        <v>0</v>
      </c>
      <c r="V1704" s="29">
        <v>258197</v>
      </c>
      <c r="X1704" s="8" t="str">
        <f t="shared" si="26"/>
        <v>No</v>
      </c>
      <c r="Z1704" s="21"/>
      <c r="AC1704" s="28"/>
    </row>
    <row r="1705" spans="1:29">
      <c r="A1705" s="8" t="s">
        <v>4006</v>
      </c>
      <c r="B1705" s="8" t="s">
        <v>4007</v>
      </c>
      <c r="C1705" s="8" t="s">
        <v>39</v>
      </c>
      <c r="E1705" s="188" t="s">
        <v>4008</v>
      </c>
      <c r="F1705" s="8" t="s">
        <v>157</v>
      </c>
      <c r="G1705" s="8" t="s">
        <v>147</v>
      </c>
      <c r="H1705" s="6">
        <v>0</v>
      </c>
      <c r="I1705" s="12">
        <v>5</v>
      </c>
      <c r="J1705" s="20">
        <v>0</v>
      </c>
      <c r="L1705" s="20">
        <v>0</v>
      </c>
      <c r="N1705" s="20">
        <v>200390</v>
      </c>
      <c r="P1705" s="20">
        <v>0</v>
      </c>
      <c r="R1705" s="20">
        <v>0</v>
      </c>
      <c r="T1705" s="20">
        <v>0</v>
      </c>
      <c r="V1705" s="29">
        <v>200390</v>
      </c>
      <c r="X1705" s="8" t="str">
        <f t="shared" si="26"/>
        <v>No</v>
      </c>
      <c r="Z1705" s="21"/>
      <c r="AC1705" s="28"/>
    </row>
    <row r="1706" spans="1:29">
      <c r="A1706" s="8" t="s">
        <v>1211</v>
      </c>
      <c r="B1706" s="8" t="s">
        <v>1212</v>
      </c>
      <c r="C1706" s="8" t="s">
        <v>87</v>
      </c>
      <c r="D1706" s="185" t="s">
        <v>1213</v>
      </c>
      <c r="E1706" s="188">
        <v>111</v>
      </c>
      <c r="F1706" s="8" t="s">
        <v>36</v>
      </c>
      <c r="G1706" s="8" t="s">
        <v>5756</v>
      </c>
      <c r="H1706" s="6">
        <v>0</v>
      </c>
      <c r="I1706" s="12">
        <v>5</v>
      </c>
      <c r="J1706" s="20">
        <v>0</v>
      </c>
      <c r="L1706" s="20">
        <v>0</v>
      </c>
      <c r="N1706" s="20">
        <v>704448</v>
      </c>
      <c r="P1706" s="20">
        <v>0</v>
      </c>
      <c r="R1706" s="20">
        <v>0</v>
      </c>
      <c r="T1706" s="20">
        <v>0</v>
      </c>
      <c r="V1706" s="29">
        <v>704448</v>
      </c>
      <c r="X1706" s="8" t="str">
        <f t="shared" si="26"/>
        <v>No</v>
      </c>
      <c r="Z1706" s="21"/>
      <c r="AC1706" s="28"/>
    </row>
    <row r="1707" spans="1:29">
      <c r="A1707" s="8" t="s">
        <v>2024</v>
      </c>
      <c r="B1707" s="8" t="s">
        <v>2025</v>
      </c>
      <c r="C1707" s="8" t="s">
        <v>69</v>
      </c>
      <c r="D1707" s="185" t="s">
        <v>2026</v>
      </c>
      <c r="E1707" s="188" t="s">
        <v>2027</v>
      </c>
      <c r="F1707" s="8" t="s">
        <v>157</v>
      </c>
      <c r="G1707" s="8" t="s">
        <v>147</v>
      </c>
      <c r="H1707" s="6">
        <v>0</v>
      </c>
      <c r="I1707" s="12">
        <v>5</v>
      </c>
      <c r="J1707" s="20">
        <v>31692</v>
      </c>
      <c r="L1707" s="20">
        <v>0</v>
      </c>
      <c r="N1707" s="20">
        <v>94522</v>
      </c>
      <c r="P1707" s="20">
        <v>0</v>
      </c>
      <c r="R1707" s="20">
        <v>0</v>
      </c>
      <c r="T1707" s="20">
        <v>6763</v>
      </c>
      <c r="V1707" s="29">
        <v>132977</v>
      </c>
      <c r="X1707" s="8" t="str">
        <f t="shared" si="26"/>
        <v>No</v>
      </c>
      <c r="Z1707" s="21"/>
      <c r="AC1707" s="28"/>
    </row>
    <row r="1708" spans="1:29">
      <c r="A1708" s="8" t="s">
        <v>720</v>
      </c>
      <c r="B1708" s="8" t="s">
        <v>721</v>
      </c>
      <c r="C1708" s="8" t="s">
        <v>132</v>
      </c>
      <c r="D1708" s="185">
        <v>5162</v>
      </c>
      <c r="E1708" s="188">
        <v>50162</v>
      </c>
      <c r="F1708" s="8" t="s">
        <v>83</v>
      </c>
      <c r="G1708" s="8" t="s">
        <v>5756</v>
      </c>
      <c r="H1708" s="6">
        <v>66025</v>
      </c>
      <c r="I1708" s="12">
        <v>5</v>
      </c>
      <c r="J1708" s="20">
        <v>224370</v>
      </c>
      <c r="L1708" s="20">
        <v>0</v>
      </c>
      <c r="N1708" s="20">
        <v>0</v>
      </c>
      <c r="P1708" s="20">
        <v>0</v>
      </c>
      <c r="R1708" s="20">
        <v>154102</v>
      </c>
      <c r="T1708" s="20">
        <v>0</v>
      </c>
      <c r="V1708" s="29">
        <v>378472</v>
      </c>
      <c r="X1708" s="8" t="str">
        <f t="shared" si="26"/>
        <v>No</v>
      </c>
      <c r="Z1708" s="21"/>
      <c r="AC1708" s="28"/>
    </row>
    <row r="1709" spans="1:29">
      <c r="A1709" s="8" t="s">
        <v>2081</v>
      </c>
      <c r="B1709" s="8" t="s">
        <v>2082</v>
      </c>
      <c r="C1709" s="8" t="s">
        <v>275</v>
      </c>
      <c r="D1709" s="185" t="s">
        <v>2083</v>
      </c>
      <c r="E1709" s="188" t="s">
        <v>2084</v>
      </c>
      <c r="F1709" s="8" t="s">
        <v>83</v>
      </c>
      <c r="G1709" s="8" t="s">
        <v>147</v>
      </c>
      <c r="H1709" s="6">
        <v>0</v>
      </c>
      <c r="I1709" s="12">
        <v>5</v>
      </c>
      <c r="J1709" s="20">
        <v>0</v>
      </c>
      <c r="L1709" s="20">
        <v>0</v>
      </c>
      <c r="N1709" s="20">
        <v>112359</v>
      </c>
      <c r="P1709" s="20">
        <v>0</v>
      </c>
      <c r="R1709" s="20">
        <v>0</v>
      </c>
      <c r="T1709" s="20">
        <v>0</v>
      </c>
      <c r="V1709" s="29">
        <v>112359</v>
      </c>
      <c r="X1709" s="8" t="str">
        <f t="shared" si="26"/>
        <v>No</v>
      </c>
      <c r="Z1709" s="21"/>
      <c r="AC1709" s="28"/>
    </row>
    <row r="1710" spans="1:29">
      <c r="A1710" s="8" t="s">
        <v>5467</v>
      </c>
      <c r="B1710" s="8" t="s">
        <v>1953</v>
      </c>
      <c r="C1710" s="8" t="s">
        <v>132</v>
      </c>
      <c r="D1710" s="185" t="s">
        <v>5468</v>
      </c>
      <c r="E1710" s="188" t="s">
        <v>5469</v>
      </c>
      <c r="F1710" s="8" t="s">
        <v>125</v>
      </c>
      <c r="G1710" s="8" t="s">
        <v>147</v>
      </c>
      <c r="H1710" s="6">
        <v>0</v>
      </c>
      <c r="I1710" s="12">
        <v>5</v>
      </c>
      <c r="J1710" s="20">
        <v>0</v>
      </c>
      <c r="L1710" s="20">
        <v>0</v>
      </c>
      <c r="N1710" s="20">
        <v>146252</v>
      </c>
      <c r="P1710" s="20">
        <v>0</v>
      </c>
      <c r="R1710" s="20">
        <v>0</v>
      </c>
      <c r="T1710" s="20">
        <v>0</v>
      </c>
      <c r="V1710" s="29">
        <v>146252</v>
      </c>
      <c r="X1710" s="8" t="str">
        <f t="shared" si="26"/>
        <v>No</v>
      </c>
      <c r="Z1710" s="21"/>
      <c r="AC1710" s="28"/>
    </row>
    <row r="1711" spans="1:29">
      <c r="A1711" s="8" t="s">
        <v>5081</v>
      </c>
      <c r="B1711" s="8" t="s">
        <v>4106</v>
      </c>
      <c r="C1711" s="8" t="s">
        <v>91</v>
      </c>
      <c r="D1711" s="185" t="s">
        <v>5082</v>
      </c>
      <c r="E1711" s="188" t="s">
        <v>5083</v>
      </c>
      <c r="F1711" s="8" t="s">
        <v>83</v>
      </c>
      <c r="G1711" s="8" t="s">
        <v>147</v>
      </c>
      <c r="H1711" s="6">
        <v>0</v>
      </c>
      <c r="I1711" s="12">
        <v>5</v>
      </c>
      <c r="J1711" s="20">
        <v>0</v>
      </c>
      <c r="L1711" s="20">
        <v>0</v>
      </c>
      <c r="N1711" s="20">
        <v>188265</v>
      </c>
      <c r="P1711" s="20">
        <v>0</v>
      </c>
      <c r="R1711" s="20">
        <v>0</v>
      </c>
      <c r="T1711" s="20">
        <v>0</v>
      </c>
      <c r="V1711" s="29">
        <v>188265</v>
      </c>
      <c r="X1711" s="8" t="str">
        <f t="shared" si="26"/>
        <v>No</v>
      </c>
      <c r="Z1711" s="21"/>
      <c r="AC1711" s="28"/>
    </row>
    <row r="1712" spans="1:29">
      <c r="A1712" s="8" t="s">
        <v>5438</v>
      </c>
      <c r="B1712" s="8" t="s">
        <v>5439</v>
      </c>
      <c r="C1712" s="8" t="s">
        <v>58</v>
      </c>
      <c r="D1712" s="185" t="s">
        <v>5440</v>
      </c>
      <c r="E1712" s="188" t="s">
        <v>5441</v>
      </c>
      <c r="F1712" s="8" t="s">
        <v>83</v>
      </c>
      <c r="G1712" s="8" t="s">
        <v>147</v>
      </c>
      <c r="H1712" s="6">
        <v>0</v>
      </c>
      <c r="I1712" s="12">
        <v>5</v>
      </c>
      <c r="J1712" s="20">
        <v>0</v>
      </c>
      <c r="L1712" s="20">
        <v>0</v>
      </c>
      <c r="N1712" s="20">
        <v>209595</v>
      </c>
      <c r="P1712" s="20">
        <v>0</v>
      </c>
      <c r="R1712" s="20">
        <v>0</v>
      </c>
      <c r="T1712" s="20">
        <v>0</v>
      </c>
      <c r="V1712" s="29">
        <v>209595</v>
      </c>
      <c r="X1712" s="8" t="str">
        <f t="shared" si="26"/>
        <v>No</v>
      </c>
      <c r="Z1712" s="21"/>
      <c r="AC1712" s="28"/>
    </row>
    <row r="1713" spans="1:29">
      <c r="A1713" s="8" t="s">
        <v>4748</v>
      </c>
      <c r="B1713" s="8" t="s">
        <v>412</v>
      </c>
      <c r="C1713" s="8" t="s">
        <v>178</v>
      </c>
      <c r="D1713" s="185">
        <v>5213</v>
      </c>
      <c r="E1713" s="188">
        <v>50213</v>
      </c>
      <c r="F1713" s="8" t="s">
        <v>157</v>
      </c>
      <c r="G1713" s="8" t="s">
        <v>84</v>
      </c>
      <c r="H1713" s="6">
        <v>3734090</v>
      </c>
      <c r="I1713" s="12">
        <v>5</v>
      </c>
      <c r="J1713" s="20">
        <v>942991</v>
      </c>
      <c r="L1713" s="20">
        <v>0</v>
      </c>
      <c r="N1713" s="20">
        <v>0</v>
      </c>
      <c r="P1713" s="20">
        <v>0</v>
      </c>
      <c r="R1713" s="20">
        <v>3625270</v>
      </c>
      <c r="T1713" s="20">
        <v>0</v>
      </c>
      <c r="V1713" s="29">
        <v>4568261</v>
      </c>
      <c r="X1713" s="8" t="str">
        <f t="shared" si="26"/>
        <v>No</v>
      </c>
      <c r="Z1713" s="21"/>
      <c r="AC1713" s="28"/>
    </row>
    <row r="1714" spans="1:29">
      <c r="A1714" s="8" t="s">
        <v>5300</v>
      </c>
      <c r="B1714" s="8" t="s">
        <v>5301</v>
      </c>
      <c r="C1714" s="8" t="s">
        <v>58</v>
      </c>
      <c r="D1714" s="185" t="s">
        <v>5302</v>
      </c>
      <c r="E1714" s="188" t="s">
        <v>5303</v>
      </c>
      <c r="F1714" s="8" t="s">
        <v>83</v>
      </c>
      <c r="G1714" s="8" t="s">
        <v>147</v>
      </c>
      <c r="H1714" s="6">
        <v>0</v>
      </c>
      <c r="I1714" s="12">
        <v>5</v>
      </c>
      <c r="J1714" s="20">
        <v>0</v>
      </c>
      <c r="L1714" s="20">
        <v>0</v>
      </c>
      <c r="N1714" s="20">
        <v>99770</v>
      </c>
      <c r="P1714" s="20">
        <v>0</v>
      </c>
      <c r="R1714" s="20">
        <v>0</v>
      </c>
      <c r="T1714" s="20">
        <v>0</v>
      </c>
      <c r="V1714" s="29">
        <v>99770</v>
      </c>
      <c r="X1714" s="8" t="str">
        <f t="shared" si="26"/>
        <v>No</v>
      </c>
      <c r="Z1714" s="21"/>
      <c r="AC1714" s="28"/>
    </row>
    <row r="1715" spans="1:29">
      <c r="A1715" s="8" t="s">
        <v>1809</v>
      </c>
      <c r="B1715" s="8" t="s">
        <v>253</v>
      </c>
      <c r="C1715" s="8" t="s">
        <v>254</v>
      </c>
      <c r="D1715" s="185">
        <v>8107</v>
      </c>
      <c r="E1715" s="188">
        <v>80107</v>
      </c>
      <c r="F1715" s="8" t="s">
        <v>214</v>
      </c>
      <c r="G1715" s="8" t="s">
        <v>84</v>
      </c>
      <c r="H1715" s="6">
        <v>82157</v>
      </c>
      <c r="I1715" s="12">
        <v>5</v>
      </c>
      <c r="J1715" s="20">
        <v>0</v>
      </c>
      <c r="L1715" s="20">
        <v>0</v>
      </c>
      <c r="N1715" s="20">
        <v>0</v>
      </c>
      <c r="P1715" s="20">
        <v>0</v>
      </c>
      <c r="R1715" s="20">
        <v>0</v>
      </c>
      <c r="T1715" s="20">
        <v>0</v>
      </c>
      <c r="V1715" s="29">
        <v>0</v>
      </c>
      <c r="X1715" s="8" t="str">
        <f t="shared" si="26"/>
        <v>No</v>
      </c>
      <c r="Z1715" s="21"/>
      <c r="AC1715" s="28"/>
    </row>
    <row r="1716" spans="1:29">
      <c r="A1716" s="8" t="s">
        <v>6642</v>
      </c>
      <c r="B1716" s="8" t="s">
        <v>1076</v>
      </c>
      <c r="C1716" s="8" t="s">
        <v>163</v>
      </c>
      <c r="E1716" s="188">
        <v>11159</v>
      </c>
      <c r="F1716" s="8" t="s">
        <v>113</v>
      </c>
      <c r="G1716" s="8" t="s">
        <v>5756</v>
      </c>
      <c r="H1716" s="6">
        <v>4181019</v>
      </c>
      <c r="I1716" s="12">
        <v>5</v>
      </c>
      <c r="J1716" s="20">
        <v>0</v>
      </c>
      <c r="L1716" s="20">
        <v>0</v>
      </c>
      <c r="N1716" s="20">
        <v>0</v>
      </c>
      <c r="P1716" s="20">
        <v>0</v>
      </c>
      <c r="R1716" s="20">
        <v>0</v>
      </c>
      <c r="T1716" s="20">
        <v>0</v>
      </c>
      <c r="V1716" s="29">
        <v>0</v>
      </c>
      <c r="X1716" s="8" t="str">
        <f t="shared" si="26"/>
        <v>No</v>
      </c>
      <c r="Z1716" s="21"/>
      <c r="AC1716" s="28"/>
    </row>
    <row r="1717" spans="1:29">
      <c r="A1717" s="8" t="s">
        <v>3683</v>
      </c>
      <c r="B1717" s="8" t="s">
        <v>2766</v>
      </c>
      <c r="C1717" s="8" t="s">
        <v>39</v>
      </c>
      <c r="D1717" s="185">
        <v>9140</v>
      </c>
      <c r="E1717" s="188">
        <v>90140</v>
      </c>
      <c r="F1717" s="8" t="s">
        <v>83</v>
      </c>
      <c r="G1717" s="8" t="s">
        <v>84</v>
      </c>
      <c r="H1717" s="6">
        <v>3629114</v>
      </c>
      <c r="I1717" s="12">
        <v>5</v>
      </c>
      <c r="J1717" s="20">
        <v>22688</v>
      </c>
      <c r="L1717" s="20">
        <v>0</v>
      </c>
      <c r="N1717" s="20">
        <v>0</v>
      </c>
      <c r="P1717" s="20">
        <v>251704</v>
      </c>
      <c r="R1717" s="20">
        <v>0</v>
      </c>
      <c r="T1717" s="20">
        <v>0</v>
      </c>
      <c r="V1717" s="29">
        <v>274392</v>
      </c>
      <c r="X1717" s="8" t="str">
        <f t="shared" si="26"/>
        <v>No</v>
      </c>
      <c r="Z1717" s="21"/>
      <c r="AC1717" s="28"/>
    </row>
    <row r="1718" spans="1:29">
      <c r="A1718" s="8" t="s">
        <v>2057</v>
      </c>
      <c r="B1718" s="8" t="s">
        <v>2058</v>
      </c>
      <c r="C1718" s="8" t="s">
        <v>69</v>
      </c>
      <c r="D1718" s="185" t="s">
        <v>2059</v>
      </c>
      <c r="E1718" s="188" t="s">
        <v>2060</v>
      </c>
      <c r="F1718" s="8" t="s">
        <v>157</v>
      </c>
      <c r="G1718" s="8" t="s">
        <v>147</v>
      </c>
      <c r="H1718" s="6">
        <v>0</v>
      </c>
      <c r="I1718" s="12">
        <v>5</v>
      </c>
      <c r="J1718" s="20">
        <v>28000</v>
      </c>
      <c r="L1718" s="20">
        <v>0</v>
      </c>
      <c r="N1718" s="20">
        <v>57706</v>
      </c>
      <c r="P1718" s="20">
        <v>0</v>
      </c>
      <c r="R1718" s="20">
        <v>0</v>
      </c>
      <c r="T1718" s="20">
        <v>0</v>
      </c>
      <c r="V1718" s="29">
        <v>85706</v>
      </c>
      <c r="X1718" s="8" t="str">
        <f t="shared" si="26"/>
        <v>No</v>
      </c>
      <c r="Z1718" s="21"/>
      <c r="AC1718" s="28"/>
    </row>
    <row r="1719" spans="1:29">
      <c r="A1719" s="8" t="s">
        <v>6639</v>
      </c>
      <c r="B1719" s="8" t="s">
        <v>577</v>
      </c>
      <c r="C1719" s="8" t="s">
        <v>73</v>
      </c>
      <c r="E1719" s="188" t="s">
        <v>6640</v>
      </c>
      <c r="F1719" s="8" t="s">
        <v>83</v>
      </c>
      <c r="G1719" s="8" t="s">
        <v>147</v>
      </c>
      <c r="H1719" s="6">
        <v>0</v>
      </c>
      <c r="I1719" s="12">
        <v>5</v>
      </c>
      <c r="J1719" s="20">
        <v>0</v>
      </c>
      <c r="L1719" s="20">
        <v>0</v>
      </c>
      <c r="N1719" s="20">
        <v>413791</v>
      </c>
      <c r="P1719" s="20">
        <v>0</v>
      </c>
      <c r="R1719" s="20">
        <v>0</v>
      </c>
      <c r="T1719" s="20">
        <v>0</v>
      </c>
      <c r="V1719" s="29">
        <v>413791</v>
      </c>
      <c r="X1719" s="8" t="str">
        <f t="shared" si="26"/>
        <v>No</v>
      </c>
      <c r="Z1719" s="21"/>
      <c r="AC1719" s="28"/>
    </row>
    <row r="1720" spans="1:29">
      <c r="A1720" s="8" t="s">
        <v>116</v>
      </c>
      <c r="B1720" s="8" t="s">
        <v>117</v>
      </c>
      <c r="C1720" s="8" t="s">
        <v>42</v>
      </c>
      <c r="D1720" s="185">
        <v>2214</v>
      </c>
      <c r="E1720" s="188">
        <v>20214</v>
      </c>
      <c r="F1720" s="8" t="s">
        <v>83</v>
      </c>
      <c r="G1720" s="8" t="s">
        <v>5756</v>
      </c>
      <c r="H1720" s="6">
        <v>423566</v>
      </c>
      <c r="I1720" s="12">
        <v>5</v>
      </c>
      <c r="J1720" s="20">
        <v>284490</v>
      </c>
      <c r="L1720" s="20">
        <v>0</v>
      </c>
      <c r="N1720" s="20">
        <v>104248</v>
      </c>
      <c r="P1720" s="20">
        <v>0</v>
      </c>
      <c r="R1720" s="20">
        <v>0</v>
      </c>
      <c r="T1720" s="20">
        <v>0</v>
      </c>
      <c r="V1720" s="29">
        <v>388738</v>
      </c>
      <c r="X1720" s="8" t="str">
        <f t="shared" si="26"/>
        <v>No</v>
      </c>
      <c r="Z1720" s="21"/>
      <c r="AC1720" s="28"/>
    </row>
    <row r="1721" spans="1:29">
      <c r="A1721" s="8" t="s">
        <v>5834</v>
      </c>
      <c r="B1721" s="8" t="s">
        <v>1555</v>
      </c>
      <c r="C1721" s="8" t="s">
        <v>580</v>
      </c>
      <c r="D1721" s="185" t="s">
        <v>3502</v>
      </c>
      <c r="E1721" s="188" t="s">
        <v>3503</v>
      </c>
      <c r="F1721" s="8" t="s">
        <v>157</v>
      </c>
      <c r="G1721" s="8" t="s">
        <v>147</v>
      </c>
      <c r="H1721" s="6">
        <v>0</v>
      </c>
      <c r="I1721" s="12">
        <v>5</v>
      </c>
      <c r="J1721" s="20">
        <v>0</v>
      </c>
      <c r="L1721" s="20">
        <v>0</v>
      </c>
      <c r="N1721" s="20">
        <v>79552</v>
      </c>
      <c r="P1721" s="20">
        <v>0</v>
      </c>
      <c r="R1721" s="20">
        <v>0</v>
      </c>
      <c r="T1721" s="20">
        <v>0</v>
      </c>
      <c r="V1721" s="29">
        <v>79552</v>
      </c>
      <c r="X1721" s="8" t="str">
        <f t="shared" si="26"/>
        <v>No</v>
      </c>
      <c r="Z1721" s="21"/>
      <c r="AC1721" s="28"/>
    </row>
    <row r="1722" spans="1:29">
      <c r="A1722" s="8" t="s">
        <v>870</v>
      </c>
      <c r="B1722" s="8" t="s">
        <v>6474</v>
      </c>
      <c r="C1722" s="8" t="s">
        <v>129</v>
      </c>
      <c r="D1722" s="185" t="s">
        <v>871</v>
      </c>
      <c r="E1722" s="188" t="s">
        <v>872</v>
      </c>
      <c r="F1722" s="8" t="s">
        <v>83</v>
      </c>
      <c r="G1722" s="8" t="s">
        <v>147</v>
      </c>
      <c r="H1722" s="6">
        <v>0</v>
      </c>
      <c r="I1722" s="12">
        <v>5</v>
      </c>
      <c r="J1722" s="20">
        <v>0</v>
      </c>
      <c r="L1722" s="20">
        <v>0</v>
      </c>
      <c r="N1722" s="20">
        <v>209020</v>
      </c>
      <c r="P1722" s="20">
        <v>0</v>
      </c>
      <c r="R1722" s="20">
        <v>0</v>
      </c>
      <c r="T1722" s="20">
        <v>22312</v>
      </c>
      <c r="V1722" s="29">
        <v>231332</v>
      </c>
      <c r="X1722" s="8" t="str">
        <f t="shared" si="26"/>
        <v>No</v>
      </c>
      <c r="Z1722" s="21"/>
      <c r="AC1722" s="28"/>
    </row>
    <row r="1723" spans="1:29">
      <c r="A1723" s="8" t="s">
        <v>6643</v>
      </c>
      <c r="B1723" s="8" t="s">
        <v>3833</v>
      </c>
      <c r="C1723" s="8" t="s">
        <v>278</v>
      </c>
      <c r="E1723" s="188" t="s">
        <v>6644</v>
      </c>
      <c r="F1723" s="8" t="s">
        <v>157</v>
      </c>
      <c r="G1723" s="8" t="s">
        <v>147</v>
      </c>
      <c r="H1723" s="6">
        <v>0</v>
      </c>
      <c r="I1723" s="12">
        <v>5</v>
      </c>
      <c r="J1723" s="20">
        <v>0</v>
      </c>
      <c r="L1723" s="20">
        <v>0</v>
      </c>
      <c r="N1723" s="20">
        <v>82428</v>
      </c>
      <c r="P1723" s="20">
        <v>0</v>
      </c>
      <c r="R1723" s="20">
        <v>0</v>
      </c>
      <c r="T1723" s="20">
        <v>0</v>
      </c>
      <c r="V1723" s="29">
        <v>82428</v>
      </c>
      <c r="X1723" s="8" t="str">
        <f t="shared" si="26"/>
        <v>No</v>
      </c>
      <c r="Z1723" s="21"/>
      <c r="AC1723" s="28"/>
    </row>
    <row r="1724" spans="1:29">
      <c r="A1724" s="8" t="s">
        <v>6011</v>
      </c>
      <c r="B1724" s="8" t="s">
        <v>6111</v>
      </c>
      <c r="C1724" s="8" t="s">
        <v>120</v>
      </c>
      <c r="E1724" s="188" t="s">
        <v>6012</v>
      </c>
      <c r="F1724" s="8" t="s">
        <v>98</v>
      </c>
      <c r="G1724" s="8" t="s">
        <v>147</v>
      </c>
      <c r="H1724" s="6">
        <v>0</v>
      </c>
      <c r="I1724" s="12">
        <v>5</v>
      </c>
      <c r="J1724" s="20">
        <v>0</v>
      </c>
      <c r="L1724" s="20">
        <v>0</v>
      </c>
      <c r="N1724" s="20">
        <v>139988</v>
      </c>
      <c r="P1724" s="20">
        <v>14890</v>
      </c>
      <c r="R1724" s="20">
        <v>0</v>
      </c>
      <c r="T1724" s="20">
        <v>180515</v>
      </c>
      <c r="V1724" s="29">
        <v>335393</v>
      </c>
      <c r="X1724" s="8" t="str">
        <f t="shared" si="26"/>
        <v>No</v>
      </c>
      <c r="Z1724" s="21"/>
      <c r="AC1724" s="28"/>
    </row>
    <row r="1725" spans="1:29">
      <c r="A1725" s="8" t="s">
        <v>3228</v>
      </c>
      <c r="B1725" s="8" t="s">
        <v>3229</v>
      </c>
      <c r="C1725" s="8" t="s">
        <v>69</v>
      </c>
      <c r="D1725" s="185" t="s">
        <v>3230</v>
      </c>
      <c r="E1725" s="188">
        <v>88128</v>
      </c>
      <c r="F1725" s="8" t="s">
        <v>36</v>
      </c>
      <c r="G1725" s="8" t="s">
        <v>5756</v>
      </c>
      <c r="H1725" s="6">
        <v>0</v>
      </c>
      <c r="I1725" s="12">
        <v>5</v>
      </c>
      <c r="J1725" s="20">
        <v>0</v>
      </c>
      <c r="L1725" s="20">
        <v>0</v>
      </c>
      <c r="N1725" s="20">
        <v>147635</v>
      </c>
      <c r="P1725" s="20">
        <v>0</v>
      </c>
      <c r="R1725" s="20">
        <v>0</v>
      </c>
      <c r="T1725" s="20">
        <v>0</v>
      </c>
      <c r="V1725" s="29">
        <v>147635</v>
      </c>
      <c r="X1725" s="8" t="str">
        <f t="shared" si="26"/>
        <v>No</v>
      </c>
      <c r="Z1725" s="21"/>
      <c r="AC1725" s="28"/>
    </row>
    <row r="1726" spans="1:29">
      <c r="A1726" s="8" t="s">
        <v>4836</v>
      </c>
      <c r="B1726" s="8" t="s">
        <v>4837</v>
      </c>
      <c r="C1726" s="8" t="s">
        <v>87</v>
      </c>
      <c r="D1726" s="185" t="s">
        <v>4838</v>
      </c>
      <c r="E1726" s="188" t="s">
        <v>4839</v>
      </c>
      <c r="F1726" s="8" t="s">
        <v>88</v>
      </c>
      <c r="G1726" s="8" t="s">
        <v>147</v>
      </c>
      <c r="H1726" s="6">
        <v>0</v>
      </c>
      <c r="I1726" s="12">
        <v>5</v>
      </c>
      <c r="J1726" s="20">
        <v>0</v>
      </c>
      <c r="L1726" s="20">
        <v>0</v>
      </c>
      <c r="N1726" s="20">
        <v>0</v>
      </c>
      <c r="P1726" s="20">
        <v>0</v>
      </c>
      <c r="R1726" s="20">
        <v>0</v>
      </c>
      <c r="T1726" s="20">
        <v>0</v>
      </c>
      <c r="V1726" s="29">
        <v>0</v>
      </c>
      <c r="X1726" s="8" t="str">
        <f t="shared" si="26"/>
        <v>No</v>
      </c>
      <c r="Z1726" s="21"/>
      <c r="AC1726" s="28"/>
    </row>
    <row r="1727" spans="1:29">
      <c r="A1727" s="8" t="s">
        <v>6297</v>
      </c>
      <c r="B1727" s="8" t="s">
        <v>6298</v>
      </c>
      <c r="C1727" s="8" t="s">
        <v>171</v>
      </c>
      <c r="E1727" s="188">
        <v>40249</v>
      </c>
      <c r="F1727" s="8" t="s">
        <v>83</v>
      </c>
      <c r="G1727" s="8" t="s">
        <v>5756</v>
      </c>
      <c r="H1727" s="6">
        <v>5502379</v>
      </c>
      <c r="I1727" s="12">
        <v>5</v>
      </c>
      <c r="J1727" s="20">
        <v>0</v>
      </c>
      <c r="L1727" s="20">
        <v>0</v>
      </c>
      <c r="N1727" s="20">
        <v>0</v>
      </c>
      <c r="P1727" s="20">
        <v>0</v>
      </c>
      <c r="R1727" s="20">
        <v>0</v>
      </c>
      <c r="T1727" s="20">
        <v>0</v>
      </c>
      <c r="V1727" s="29">
        <v>0</v>
      </c>
      <c r="X1727" s="8" t="str">
        <f t="shared" si="26"/>
        <v>No</v>
      </c>
      <c r="Z1727" s="21"/>
      <c r="AC1727" s="28"/>
    </row>
    <row r="1728" spans="1:29">
      <c r="A1728" s="8" t="s">
        <v>4300</v>
      </c>
      <c r="B1728" s="8" t="s">
        <v>4301</v>
      </c>
      <c r="C1728" s="8" t="s">
        <v>235</v>
      </c>
      <c r="D1728" s="185" t="s">
        <v>4302</v>
      </c>
      <c r="E1728" s="188" t="s">
        <v>4303</v>
      </c>
      <c r="F1728" s="8" t="s">
        <v>83</v>
      </c>
      <c r="G1728" s="8" t="s">
        <v>147</v>
      </c>
      <c r="H1728" s="6">
        <v>0</v>
      </c>
      <c r="I1728" s="12">
        <v>5</v>
      </c>
      <c r="J1728" s="20">
        <v>0</v>
      </c>
      <c r="L1728" s="20">
        <v>0</v>
      </c>
      <c r="N1728" s="20">
        <v>180349</v>
      </c>
      <c r="P1728" s="20">
        <v>0</v>
      </c>
      <c r="R1728" s="20">
        <v>0</v>
      </c>
      <c r="T1728" s="20">
        <v>0</v>
      </c>
      <c r="V1728" s="29">
        <v>180349</v>
      </c>
      <c r="X1728" s="8" t="str">
        <f t="shared" si="26"/>
        <v>No</v>
      </c>
      <c r="Z1728" s="21"/>
      <c r="AC1728" s="28"/>
    </row>
    <row r="1729" spans="1:29">
      <c r="A1729" s="8" t="s">
        <v>2155</v>
      </c>
      <c r="B1729" s="8" t="s">
        <v>2156</v>
      </c>
      <c r="C1729" s="8" t="s">
        <v>275</v>
      </c>
      <c r="D1729" s="185" t="s">
        <v>2157</v>
      </c>
      <c r="E1729" s="188" t="s">
        <v>2158</v>
      </c>
      <c r="F1729" s="8" t="s">
        <v>83</v>
      </c>
      <c r="G1729" s="8" t="s">
        <v>147</v>
      </c>
      <c r="H1729" s="6">
        <v>0</v>
      </c>
      <c r="I1729" s="12">
        <v>5</v>
      </c>
      <c r="J1729" s="20">
        <v>0</v>
      </c>
      <c r="L1729" s="20">
        <v>0</v>
      </c>
      <c r="N1729" s="20">
        <v>111826</v>
      </c>
      <c r="P1729" s="20">
        <v>0</v>
      </c>
      <c r="R1729" s="20">
        <v>0</v>
      </c>
      <c r="T1729" s="20">
        <v>0</v>
      </c>
      <c r="V1729" s="29">
        <v>111826</v>
      </c>
      <c r="X1729" s="8" t="str">
        <f t="shared" si="26"/>
        <v>No</v>
      </c>
      <c r="Z1729" s="21"/>
      <c r="AC1729" s="28"/>
    </row>
    <row r="1730" spans="1:29">
      <c r="A1730" s="8" t="s">
        <v>892</v>
      </c>
      <c r="B1730" s="8" t="s">
        <v>893</v>
      </c>
      <c r="C1730" s="8" t="s">
        <v>129</v>
      </c>
      <c r="D1730" s="185" t="s">
        <v>894</v>
      </c>
      <c r="E1730" s="188" t="s">
        <v>895</v>
      </c>
      <c r="F1730" s="8" t="s">
        <v>83</v>
      </c>
      <c r="G1730" s="8" t="s">
        <v>147</v>
      </c>
      <c r="H1730" s="6">
        <v>0</v>
      </c>
      <c r="I1730" s="12">
        <v>5</v>
      </c>
      <c r="J1730" s="20">
        <v>0</v>
      </c>
      <c r="L1730" s="20">
        <v>0</v>
      </c>
      <c r="N1730" s="20">
        <v>247626</v>
      </c>
      <c r="P1730" s="20">
        <v>23417</v>
      </c>
      <c r="R1730" s="20">
        <v>0</v>
      </c>
      <c r="T1730" s="20">
        <v>0</v>
      </c>
      <c r="V1730" s="29">
        <v>271043</v>
      </c>
      <c r="X1730" s="8" t="str">
        <f t="shared" si="26"/>
        <v>No</v>
      </c>
      <c r="Z1730" s="21"/>
      <c r="AC1730" s="28"/>
    </row>
    <row r="1731" spans="1:29">
      <c r="A1731" s="8" t="s">
        <v>71</v>
      </c>
      <c r="B1731" s="8" t="s">
        <v>72</v>
      </c>
      <c r="C1731" s="8" t="s">
        <v>73</v>
      </c>
      <c r="D1731" s="185" t="s">
        <v>74</v>
      </c>
      <c r="E1731" s="188">
        <v>66188</v>
      </c>
      <c r="F1731" s="8" t="s">
        <v>36</v>
      </c>
      <c r="G1731" s="8" t="s">
        <v>5756</v>
      </c>
      <c r="H1731" s="6">
        <v>0</v>
      </c>
      <c r="I1731" s="12">
        <v>5</v>
      </c>
      <c r="J1731" s="20">
        <v>0</v>
      </c>
      <c r="L1731" s="20">
        <v>0</v>
      </c>
      <c r="N1731" s="20">
        <v>181484</v>
      </c>
      <c r="P1731" s="20">
        <v>0</v>
      </c>
      <c r="R1731" s="20">
        <v>51616</v>
      </c>
      <c r="T1731" s="20">
        <v>0</v>
      </c>
      <c r="V1731" s="29">
        <v>233100</v>
      </c>
      <c r="X1731" s="8" t="str">
        <f t="shared" ref="X1731:X1794" si="27">IF(W1731&amp;U1731&amp;S1731&amp;Q1731&amp;O1731&amp;M1731&amp;K1731&lt;&gt;"","Yes","No")</f>
        <v>No</v>
      </c>
      <c r="Z1731" s="21"/>
      <c r="AC1731" s="28"/>
    </row>
    <row r="1732" spans="1:29">
      <c r="A1732" s="8" t="s">
        <v>6638</v>
      </c>
      <c r="B1732" s="8" t="s">
        <v>3472</v>
      </c>
      <c r="C1732" s="8" t="s">
        <v>34</v>
      </c>
      <c r="D1732" s="185" t="s">
        <v>3473</v>
      </c>
      <c r="E1732" s="188" t="s">
        <v>3474</v>
      </c>
      <c r="F1732" s="8" t="s">
        <v>157</v>
      </c>
      <c r="G1732" s="8" t="s">
        <v>147</v>
      </c>
      <c r="H1732" s="6">
        <v>0</v>
      </c>
      <c r="I1732" s="12">
        <v>5</v>
      </c>
      <c r="J1732" s="20">
        <v>77256</v>
      </c>
      <c r="L1732" s="20">
        <v>0</v>
      </c>
      <c r="N1732" s="20">
        <v>179939</v>
      </c>
      <c r="P1732" s="20">
        <v>6000</v>
      </c>
      <c r="R1732" s="20">
        <v>0</v>
      </c>
      <c r="T1732" s="20">
        <v>33946</v>
      </c>
      <c r="V1732" s="29">
        <v>297141</v>
      </c>
      <c r="X1732" s="8" t="str">
        <f t="shared" si="27"/>
        <v>No</v>
      </c>
      <c r="Z1732" s="21"/>
      <c r="AC1732" s="28"/>
    </row>
    <row r="1733" spans="1:29">
      <c r="A1733" s="8" t="s">
        <v>6031</v>
      </c>
      <c r="B1733" s="8" t="s">
        <v>6104</v>
      </c>
      <c r="C1733" s="8" t="s">
        <v>580</v>
      </c>
      <c r="D1733" s="185" t="s">
        <v>6032</v>
      </c>
      <c r="E1733" s="188" t="s">
        <v>6033</v>
      </c>
      <c r="F1733" s="8" t="s">
        <v>157</v>
      </c>
      <c r="G1733" s="8" t="s">
        <v>147</v>
      </c>
      <c r="H1733" s="6">
        <v>0</v>
      </c>
      <c r="I1733" s="12">
        <v>5</v>
      </c>
      <c r="J1733" s="20">
        <v>5000</v>
      </c>
      <c r="L1733" s="20">
        <v>0</v>
      </c>
      <c r="N1733" s="20">
        <v>34954</v>
      </c>
      <c r="P1733" s="20">
        <v>0</v>
      </c>
      <c r="R1733" s="20">
        <v>0</v>
      </c>
      <c r="T1733" s="20">
        <v>0</v>
      </c>
      <c r="V1733" s="29">
        <v>39954</v>
      </c>
      <c r="X1733" s="8" t="str">
        <f t="shared" si="27"/>
        <v>No</v>
      </c>
      <c r="Z1733" s="21"/>
      <c r="AC1733" s="28"/>
    </row>
    <row r="1734" spans="1:29">
      <c r="A1734" s="8" t="s">
        <v>5332</v>
      </c>
      <c r="B1734" s="8" t="s">
        <v>5333</v>
      </c>
      <c r="C1734" s="8" t="s">
        <v>58</v>
      </c>
      <c r="D1734" s="185" t="s">
        <v>5334</v>
      </c>
      <c r="E1734" s="188" t="s">
        <v>5335</v>
      </c>
      <c r="F1734" s="8" t="s">
        <v>83</v>
      </c>
      <c r="G1734" s="8" t="s">
        <v>147</v>
      </c>
      <c r="H1734" s="6">
        <v>0</v>
      </c>
      <c r="I1734" s="12">
        <v>5</v>
      </c>
      <c r="J1734" s="20">
        <v>0</v>
      </c>
      <c r="L1734" s="20">
        <v>0</v>
      </c>
      <c r="N1734" s="20">
        <v>97099</v>
      </c>
      <c r="P1734" s="20">
        <v>0</v>
      </c>
      <c r="R1734" s="20">
        <v>0</v>
      </c>
      <c r="T1734" s="20">
        <v>0</v>
      </c>
      <c r="V1734" s="29">
        <v>97099</v>
      </c>
      <c r="X1734" s="8" t="str">
        <f t="shared" si="27"/>
        <v>No</v>
      </c>
      <c r="Z1734" s="21"/>
      <c r="AC1734" s="28"/>
    </row>
    <row r="1735" spans="1:29">
      <c r="A1735" s="8" t="s">
        <v>1564</v>
      </c>
      <c r="B1735" s="8" t="s">
        <v>1565</v>
      </c>
      <c r="C1735" s="8" t="s">
        <v>178</v>
      </c>
      <c r="D1735" s="185" t="s">
        <v>1566</v>
      </c>
      <c r="E1735" s="188" t="s">
        <v>1567</v>
      </c>
      <c r="F1735" s="8" t="s">
        <v>83</v>
      </c>
      <c r="G1735" s="8" t="s">
        <v>147</v>
      </c>
      <c r="H1735" s="6">
        <v>0</v>
      </c>
      <c r="I1735" s="12">
        <v>5</v>
      </c>
      <c r="J1735" s="20">
        <v>0</v>
      </c>
      <c r="L1735" s="20">
        <v>0</v>
      </c>
      <c r="N1735" s="20">
        <v>103684</v>
      </c>
      <c r="P1735" s="20">
        <v>0</v>
      </c>
      <c r="R1735" s="20">
        <v>0</v>
      </c>
      <c r="T1735" s="20">
        <v>0</v>
      </c>
      <c r="V1735" s="29">
        <v>103684</v>
      </c>
      <c r="X1735" s="8" t="str">
        <f t="shared" si="27"/>
        <v>No</v>
      </c>
      <c r="Z1735" s="21"/>
      <c r="AC1735" s="28"/>
    </row>
    <row r="1736" spans="1:29">
      <c r="A1736" s="8" t="s">
        <v>3885</v>
      </c>
      <c r="B1736" s="8" t="s">
        <v>3207</v>
      </c>
      <c r="C1736" s="8" t="s">
        <v>278</v>
      </c>
      <c r="D1736" s="185" t="s">
        <v>3886</v>
      </c>
      <c r="E1736" s="188" t="s">
        <v>3887</v>
      </c>
      <c r="F1736" s="8" t="s">
        <v>83</v>
      </c>
      <c r="G1736" s="8" t="s">
        <v>147</v>
      </c>
      <c r="H1736" s="6">
        <v>0</v>
      </c>
      <c r="I1736" s="12">
        <v>5</v>
      </c>
      <c r="J1736" s="20">
        <v>0</v>
      </c>
      <c r="L1736" s="20">
        <v>0</v>
      </c>
      <c r="N1736" s="20">
        <v>118730</v>
      </c>
      <c r="P1736" s="20">
        <v>0</v>
      </c>
      <c r="R1736" s="20">
        <v>0</v>
      </c>
      <c r="T1736" s="20">
        <v>0</v>
      </c>
      <c r="V1736" s="29">
        <v>118730</v>
      </c>
      <c r="X1736" s="8" t="str">
        <f t="shared" si="27"/>
        <v>No</v>
      </c>
      <c r="Z1736" s="21"/>
      <c r="AC1736" s="28"/>
    </row>
    <row r="1737" spans="1:29">
      <c r="A1737" s="8" t="s">
        <v>6258</v>
      </c>
      <c r="B1737" s="8" t="s">
        <v>6259</v>
      </c>
      <c r="C1737" s="8" t="s">
        <v>420</v>
      </c>
      <c r="D1737" s="185" t="s">
        <v>607</v>
      </c>
      <c r="E1737" s="188" t="s">
        <v>608</v>
      </c>
      <c r="F1737" s="8" t="s">
        <v>157</v>
      </c>
      <c r="G1737" s="8" t="s">
        <v>147</v>
      </c>
      <c r="H1737" s="6">
        <v>0</v>
      </c>
      <c r="I1737" s="12">
        <v>5</v>
      </c>
      <c r="J1737" s="20">
        <v>0</v>
      </c>
      <c r="L1737" s="20">
        <v>0</v>
      </c>
      <c r="N1737" s="20">
        <v>359157</v>
      </c>
      <c r="P1737" s="20">
        <v>0</v>
      </c>
      <c r="R1737" s="20">
        <v>0</v>
      </c>
      <c r="T1737" s="20">
        <v>0</v>
      </c>
      <c r="V1737" s="29">
        <v>359157</v>
      </c>
      <c r="X1737" s="8" t="str">
        <f t="shared" si="27"/>
        <v>No</v>
      </c>
      <c r="Z1737" s="21"/>
      <c r="AC1737" s="28"/>
    </row>
    <row r="1738" spans="1:29">
      <c r="A1738" s="8" t="s">
        <v>1976</v>
      </c>
      <c r="B1738" s="8" t="s">
        <v>1376</v>
      </c>
      <c r="C1738" s="8" t="s">
        <v>154</v>
      </c>
      <c r="D1738" s="185">
        <v>4081</v>
      </c>
      <c r="E1738" s="188">
        <v>40081</v>
      </c>
      <c r="F1738" s="8" t="s">
        <v>83</v>
      </c>
      <c r="G1738" s="8" t="s">
        <v>5756</v>
      </c>
      <c r="H1738" s="6">
        <v>75702</v>
      </c>
      <c r="I1738" s="12">
        <v>5</v>
      </c>
      <c r="J1738" s="20">
        <v>362411</v>
      </c>
      <c r="L1738" s="20">
        <v>0</v>
      </c>
      <c r="N1738" s="20">
        <v>97103</v>
      </c>
      <c r="P1738" s="20">
        <v>0</v>
      </c>
      <c r="R1738" s="20">
        <v>0</v>
      </c>
      <c r="T1738" s="20">
        <v>0</v>
      </c>
      <c r="V1738" s="29">
        <v>459514</v>
      </c>
      <c r="X1738" s="8" t="str">
        <f t="shared" si="27"/>
        <v>No</v>
      </c>
      <c r="Z1738" s="21"/>
      <c r="AC1738" s="28"/>
    </row>
    <row r="1739" spans="1:29">
      <c r="A1739" s="8" t="s">
        <v>6260</v>
      </c>
      <c r="B1739" s="8" t="s">
        <v>6261</v>
      </c>
      <c r="C1739" s="8" t="s">
        <v>580</v>
      </c>
      <c r="D1739" s="185" t="s">
        <v>6262</v>
      </c>
      <c r="E1739" s="188" t="s">
        <v>6263</v>
      </c>
      <c r="F1739" s="8" t="s">
        <v>157</v>
      </c>
      <c r="G1739" s="8" t="s">
        <v>147</v>
      </c>
      <c r="H1739" s="6">
        <v>0</v>
      </c>
      <c r="I1739" s="12">
        <v>5</v>
      </c>
      <c r="J1739" s="20">
        <v>0</v>
      </c>
      <c r="L1739" s="20">
        <v>0</v>
      </c>
      <c r="N1739" s="20">
        <v>0</v>
      </c>
      <c r="P1739" s="20">
        <v>0</v>
      </c>
      <c r="R1739" s="20">
        <v>0</v>
      </c>
      <c r="T1739" s="20">
        <v>0</v>
      </c>
      <c r="V1739" s="29">
        <v>0</v>
      </c>
      <c r="X1739" s="8" t="str">
        <f t="shared" si="27"/>
        <v>No</v>
      </c>
      <c r="Z1739" s="21"/>
      <c r="AC1739" s="28"/>
    </row>
    <row r="1740" spans="1:29">
      <c r="A1740" s="8" t="s">
        <v>3768</v>
      </c>
      <c r="B1740" s="8" t="s">
        <v>561</v>
      </c>
      <c r="C1740" s="8" t="s">
        <v>278</v>
      </c>
      <c r="D1740" s="185" t="s">
        <v>3769</v>
      </c>
      <c r="E1740" s="188" t="s">
        <v>3770</v>
      </c>
      <c r="F1740" s="8" t="s">
        <v>83</v>
      </c>
      <c r="G1740" s="8" t="s">
        <v>147</v>
      </c>
      <c r="H1740" s="6">
        <v>0</v>
      </c>
      <c r="I1740" s="12">
        <v>5</v>
      </c>
      <c r="J1740" s="20">
        <v>0</v>
      </c>
      <c r="L1740" s="20">
        <v>0</v>
      </c>
      <c r="N1740" s="20">
        <v>267320</v>
      </c>
      <c r="P1740" s="20">
        <v>0</v>
      </c>
      <c r="R1740" s="20">
        <v>0</v>
      </c>
      <c r="T1740" s="20">
        <v>0</v>
      </c>
      <c r="V1740" s="29">
        <v>267320</v>
      </c>
      <c r="X1740" s="8" t="str">
        <f t="shared" si="27"/>
        <v>No</v>
      </c>
      <c r="Z1740" s="21"/>
      <c r="AC1740" s="28"/>
    </row>
    <row r="1741" spans="1:29">
      <c r="A1741" s="8" t="s">
        <v>783</v>
      </c>
      <c r="B1741" s="8" t="s">
        <v>784</v>
      </c>
      <c r="C1741" s="8" t="s">
        <v>129</v>
      </c>
      <c r="D1741" s="185" t="s">
        <v>785</v>
      </c>
      <c r="E1741" s="188" t="s">
        <v>786</v>
      </c>
      <c r="F1741" s="8" t="s">
        <v>83</v>
      </c>
      <c r="G1741" s="8" t="s">
        <v>147</v>
      </c>
      <c r="H1741" s="6">
        <v>0</v>
      </c>
      <c r="I1741" s="12">
        <v>5</v>
      </c>
      <c r="J1741" s="20">
        <v>0</v>
      </c>
      <c r="L1741" s="20">
        <v>0</v>
      </c>
      <c r="N1741" s="20">
        <v>174186</v>
      </c>
      <c r="P1741" s="20">
        <v>0</v>
      </c>
      <c r="R1741" s="20">
        <v>0</v>
      </c>
      <c r="T1741" s="20">
        <v>0</v>
      </c>
      <c r="V1741" s="29">
        <v>174186</v>
      </c>
      <c r="X1741" s="8" t="str">
        <f t="shared" si="27"/>
        <v>No</v>
      </c>
      <c r="Z1741" s="21"/>
      <c r="AC1741" s="28"/>
    </row>
    <row r="1742" spans="1:29">
      <c r="A1742" s="8" t="s">
        <v>2492</v>
      </c>
      <c r="B1742" s="8" t="s">
        <v>2493</v>
      </c>
      <c r="C1742" s="8" t="s">
        <v>46</v>
      </c>
      <c r="D1742" s="185" t="s">
        <v>2494</v>
      </c>
      <c r="E1742" s="188" t="s">
        <v>2495</v>
      </c>
      <c r="F1742" s="8" t="s">
        <v>88</v>
      </c>
      <c r="G1742" s="8" t="s">
        <v>147</v>
      </c>
      <c r="H1742" s="6">
        <v>0</v>
      </c>
      <c r="I1742" s="12">
        <v>5</v>
      </c>
      <c r="J1742" s="20">
        <v>0</v>
      </c>
      <c r="L1742" s="20">
        <v>0</v>
      </c>
      <c r="N1742" s="20">
        <v>119215</v>
      </c>
      <c r="P1742" s="20">
        <v>0</v>
      </c>
      <c r="R1742" s="20">
        <v>0</v>
      </c>
      <c r="T1742" s="20">
        <v>0</v>
      </c>
      <c r="V1742" s="29">
        <v>119215</v>
      </c>
      <c r="X1742" s="8" t="str">
        <f t="shared" si="27"/>
        <v>No</v>
      </c>
      <c r="Z1742" s="21"/>
      <c r="AC1742" s="28"/>
    </row>
    <row r="1743" spans="1:29">
      <c r="A1743" s="8" t="s">
        <v>2845</v>
      </c>
      <c r="B1743" s="8" t="s">
        <v>2846</v>
      </c>
      <c r="C1743" s="8" t="s">
        <v>124</v>
      </c>
      <c r="D1743" s="185" t="s">
        <v>2847</v>
      </c>
      <c r="E1743" s="188" t="s">
        <v>2848</v>
      </c>
      <c r="F1743" s="8" t="s">
        <v>1320</v>
      </c>
      <c r="G1743" s="8" t="s">
        <v>147</v>
      </c>
      <c r="H1743" s="6">
        <v>0</v>
      </c>
      <c r="I1743" s="12">
        <v>5</v>
      </c>
      <c r="J1743" s="20">
        <v>0</v>
      </c>
      <c r="L1743" s="20">
        <v>0</v>
      </c>
      <c r="N1743" s="20">
        <v>173486</v>
      </c>
      <c r="P1743" s="20">
        <v>0</v>
      </c>
      <c r="R1743" s="20">
        <v>0</v>
      </c>
      <c r="T1743" s="20">
        <v>19188</v>
      </c>
      <c r="V1743" s="29">
        <v>192674</v>
      </c>
      <c r="X1743" s="8" t="str">
        <f t="shared" si="27"/>
        <v>No</v>
      </c>
      <c r="Z1743" s="21"/>
      <c r="AC1743" s="28"/>
    </row>
    <row r="1744" spans="1:29">
      <c r="A1744" s="8" t="s">
        <v>932</v>
      </c>
      <c r="B1744" s="8" t="s">
        <v>6472</v>
      </c>
      <c r="C1744" s="8" t="s">
        <v>129</v>
      </c>
      <c r="D1744" s="185" t="s">
        <v>933</v>
      </c>
      <c r="E1744" s="188" t="s">
        <v>934</v>
      </c>
      <c r="F1744" s="8" t="s">
        <v>83</v>
      </c>
      <c r="G1744" s="8" t="s">
        <v>147</v>
      </c>
      <c r="H1744" s="6">
        <v>0</v>
      </c>
      <c r="I1744" s="12">
        <v>5</v>
      </c>
      <c r="J1744" s="20">
        <v>0</v>
      </c>
      <c r="L1744" s="20">
        <v>0</v>
      </c>
      <c r="N1744" s="20">
        <v>91804</v>
      </c>
      <c r="P1744" s="20">
        <v>0</v>
      </c>
      <c r="R1744" s="20">
        <v>0</v>
      </c>
      <c r="T1744" s="20">
        <v>0</v>
      </c>
      <c r="V1744" s="29">
        <v>91804</v>
      </c>
      <c r="X1744" s="8" t="str">
        <f t="shared" si="27"/>
        <v>No</v>
      </c>
      <c r="Z1744" s="21"/>
      <c r="AC1744" s="28"/>
    </row>
    <row r="1745" spans="1:29">
      <c r="A1745" s="8" t="s">
        <v>5984</v>
      </c>
      <c r="B1745" s="8" t="s">
        <v>6099</v>
      </c>
      <c r="C1745" s="8" t="s">
        <v>555</v>
      </c>
      <c r="E1745" s="188" t="s">
        <v>5985</v>
      </c>
      <c r="F1745" s="8" t="s">
        <v>83</v>
      </c>
      <c r="G1745" s="8" t="s">
        <v>147</v>
      </c>
      <c r="H1745" s="6">
        <v>0</v>
      </c>
      <c r="I1745" s="12">
        <v>5</v>
      </c>
      <c r="J1745" s="20">
        <v>0</v>
      </c>
      <c r="L1745" s="20">
        <v>0</v>
      </c>
      <c r="N1745" s="20">
        <v>232069</v>
      </c>
      <c r="P1745" s="20">
        <v>0</v>
      </c>
      <c r="R1745" s="20">
        <v>0</v>
      </c>
      <c r="T1745" s="20">
        <v>0</v>
      </c>
      <c r="V1745" s="29">
        <v>232069</v>
      </c>
      <c r="X1745" s="8" t="str">
        <f t="shared" si="27"/>
        <v>No</v>
      </c>
      <c r="Z1745" s="21"/>
      <c r="AC1745" s="28"/>
    </row>
    <row r="1746" spans="1:29">
      <c r="A1746" s="8" t="s">
        <v>3681</v>
      </c>
      <c r="B1746" s="8" t="s">
        <v>3682</v>
      </c>
      <c r="C1746" s="8" t="s">
        <v>58</v>
      </c>
      <c r="D1746" s="185">
        <v>5217</v>
      </c>
      <c r="E1746" s="188">
        <v>55308</v>
      </c>
      <c r="F1746" s="8" t="s">
        <v>83</v>
      </c>
      <c r="G1746" s="8" t="s">
        <v>5756</v>
      </c>
      <c r="H1746" s="6">
        <v>401661</v>
      </c>
      <c r="I1746" s="12">
        <v>5</v>
      </c>
      <c r="J1746" s="20">
        <v>0</v>
      </c>
      <c r="L1746" s="20">
        <v>0</v>
      </c>
      <c r="N1746" s="20">
        <v>0</v>
      </c>
      <c r="P1746" s="20">
        <v>51895</v>
      </c>
      <c r="R1746" s="20">
        <v>0</v>
      </c>
      <c r="T1746" s="20">
        <v>0</v>
      </c>
      <c r="V1746" s="29">
        <v>51895</v>
      </c>
      <c r="X1746" s="8" t="str">
        <f t="shared" si="27"/>
        <v>No</v>
      </c>
      <c r="Z1746" s="21"/>
      <c r="AC1746" s="28"/>
    </row>
    <row r="1747" spans="1:29">
      <c r="A1747" s="8" t="s">
        <v>2708</v>
      </c>
      <c r="B1747" s="8" t="s">
        <v>2709</v>
      </c>
      <c r="C1747" s="8" t="s">
        <v>103</v>
      </c>
      <c r="D1747" s="185">
        <v>4121</v>
      </c>
      <c r="E1747" s="188">
        <v>40121</v>
      </c>
      <c r="F1747" s="8" t="s">
        <v>83</v>
      </c>
      <c r="G1747" s="8" t="s">
        <v>5756</v>
      </c>
      <c r="H1747" s="6">
        <v>109572</v>
      </c>
      <c r="I1747" s="12">
        <v>5</v>
      </c>
      <c r="J1747" s="20">
        <v>84036</v>
      </c>
      <c r="L1747" s="20">
        <v>0</v>
      </c>
      <c r="N1747" s="20">
        <v>0</v>
      </c>
      <c r="P1747" s="20">
        <v>0</v>
      </c>
      <c r="R1747" s="20">
        <v>0</v>
      </c>
      <c r="T1747" s="20">
        <v>0</v>
      </c>
      <c r="V1747" s="29">
        <v>84036</v>
      </c>
      <c r="X1747" s="8" t="str">
        <f t="shared" si="27"/>
        <v>No</v>
      </c>
      <c r="Z1747" s="21"/>
      <c r="AC1747" s="28"/>
    </row>
    <row r="1748" spans="1:29">
      <c r="A1748" s="8" t="s">
        <v>6002</v>
      </c>
      <c r="B1748" s="8" t="s">
        <v>1382</v>
      </c>
      <c r="C1748" s="8" t="s">
        <v>124</v>
      </c>
      <c r="E1748" s="188" t="s">
        <v>6003</v>
      </c>
      <c r="F1748" s="8" t="s">
        <v>1320</v>
      </c>
      <c r="G1748" s="8" t="s">
        <v>147</v>
      </c>
      <c r="H1748" s="6">
        <v>0</v>
      </c>
      <c r="I1748" s="12">
        <v>5</v>
      </c>
      <c r="J1748" s="20">
        <v>0</v>
      </c>
      <c r="L1748" s="20">
        <v>0</v>
      </c>
      <c r="N1748" s="20">
        <v>72555</v>
      </c>
      <c r="P1748" s="20">
        <v>0</v>
      </c>
      <c r="R1748" s="20">
        <v>0</v>
      </c>
      <c r="T1748" s="20">
        <v>0</v>
      </c>
      <c r="V1748" s="29">
        <v>72555</v>
      </c>
      <c r="X1748" s="8" t="str">
        <f t="shared" si="27"/>
        <v>No</v>
      </c>
      <c r="Z1748" s="21"/>
      <c r="AC1748" s="28"/>
    </row>
    <row r="1749" spans="1:29">
      <c r="A1749" s="8" t="s">
        <v>3748</v>
      </c>
      <c r="B1749" s="8" t="s">
        <v>3749</v>
      </c>
      <c r="C1749" s="8" t="s">
        <v>278</v>
      </c>
      <c r="D1749" s="185" t="s">
        <v>3750</v>
      </c>
      <c r="E1749" s="188" t="s">
        <v>3751</v>
      </c>
      <c r="F1749" s="8" t="s">
        <v>157</v>
      </c>
      <c r="G1749" s="8" t="s">
        <v>147</v>
      </c>
      <c r="H1749" s="6">
        <v>0</v>
      </c>
      <c r="I1749" s="12">
        <v>5</v>
      </c>
      <c r="J1749" s="20">
        <v>0</v>
      </c>
      <c r="L1749" s="20">
        <v>0</v>
      </c>
      <c r="N1749" s="20">
        <v>102183</v>
      </c>
      <c r="P1749" s="20">
        <v>0</v>
      </c>
      <c r="R1749" s="20">
        <v>0</v>
      </c>
      <c r="T1749" s="20">
        <v>0</v>
      </c>
      <c r="V1749" s="29">
        <v>102183</v>
      </c>
      <c r="X1749" s="8" t="str">
        <f t="shared" si="27"/>
        <v>No</v>
      </c>
      <c r="Z1749" s="21"/>
      <c r="AC1749" s="28"/>
    </row>
    <row r="1750" spans="1:29">
      <c r="A1750" s="8" t="s">
        <v>494</v>
      </c>
      <c r="B1750" s="8" t="s">
        <v>495</v>
      </c>
      <c r="C1750" s="8" t="s">
        <v>141</v>
      </c>
      <c r="D1750" s="185">
        <v>3053</v>
      </c>
      <c r="E1750" s="188">
        <v>30053</v>
      </c>
      <c r="F1750" s="8" t="s">
        <v>83</v>
      </c>
      <c r="G1750" s="8" t="s">
        <v>5756</v>
      </c>
      <c r="H1750" s="6">
        <v>69501</v>
      </c>
      <c r="I1750" s="12">
        <v>4</v>
      </c>
      <c r="J1750" s="20">
        <v>234488</v>
      </c>
      <c r="L1750" s="20">
        <v>0</v>
      </c>
      <c r="N1750" s="20">
        <v>0</v>
      </c>
      <c r="P1750" s="20">
        <v>0</v>
      </c>
      <c r="R1750" s="20">
        <v>0</v>
      </c>
      <c r="T1750" s="20">
        <v>0</v>
      </c>
      <c r="V1750" s="29">
        <v>234488</v>
      </c>
      <c r="X1750" s="8" t="str">
        <f t="shared" si="27"/>
        <v>No</v>
      </c>
      <c r="Z1750" s="21"/>
      <c r="AC1750" s="28"/>
    </row>
    <row r="1751" spans="1:29">
      <c r="A1751" s="8" t="s">
        <v>5398</v>
      </c>
      <c r="B1751" s="8" t="s">
        <v>5399</v>
      </c>
      <c r="C1751" s="8" t="s">
        <v>58</v>
      </c>
      <c r="D1751" s="185" t="s">
        <v>5400</v>
      </c>
      <c r="E1751" s="188" t="s">
        <v>5401</v>
      </c>
      <c r="F1751" s="8" t="s">
        <v>83</v>
      </c>
      <c r="G1751" s="8" t="s">
        <v>147</v>
      </c>
      <c r="H1751" s="6">
        <v>0</v>
      </c>
      <c r="I1751" s="12">
        <v>4</v>
      </c>
      <c r="J1751" s="20">
        <v>25070</v>
      </c>
      <c r="L1751" s="20">
        <v>0</v>
      </c>
      <c r="N1751" s="20">
        <v>132542</v>
      </c>
      <c r="P1751" s="20">
        <v>0</v>
      </c>
      <c r="R1751" s="20">
        <v>0</v>
      </c>
      <c r="T1751" s="20">
        <v>0</v>
      </c>
      <c r="V1751" s="29">
        <v>157612</v>
      </c>
      <c r="X1751" s="8" t="str">
        <f t="shared" si="27"/>
        <v>No</v>
      </c>
      <c r="Z1751" s="21"/>
      <c r="AC1751" s="28"/>
    </row>
    <row r="1752" spans="1:29">
      <c r="A1752" s="8" t="s">
        <v>5192</v>
      </c>
      <c r="B1752" s="8" t="s">
        <v>6476</v>
      </c>
      <c r="C1752" s="8" t="s">
        <v>168</v>
      </c>
      <c r="D1752" s="185" t="s">
        <v>5193</v>
      </c>
      <c r="E1752" s="188" t="s">
        <v>5194</v>
      </c>
      <c r="F1752" s="8" t="s">
        <v>88</v>
      </c>
      <c r="G1752" s="8" t="s">
        <v>147</v>
      </c>
      <c r="H1752" s="6">
        <v>0</v>
      </c>
      <c r="I1752" s="12">
        <v>4</v>
      </c>
      <c r="J1752" s="20">
        <v>0</v>
      </c>
      <c r="L1752" s="20">
        <v>0</v>
      </c>
      <c r="N1752" s="20">
        <v>233529</v>
      </c>
      <c r="P1752" s="20">
        <v>27053</v>
      </c>
      <c r="R1752" s="20">
        <v>0</v>
      </c>
      <c r="T1752" s="20">
        <v>0</v>
      </c>
      <c r="V1752" s="29">
        <v>260582</v>
      </c>
      <c r="X1752" s="8" t="str">
        <f t="shared" si="27"/>
        <v>No</v>
      </c>
      <c r="Z1752" s="21"/>
      <c r="AC1752" s="28"/>
    </row>
    <row r="1753" spans="1:29">
      <c r="A1753" s="8" t="s">
        <v>5442</v>
      </c>
      <c r="B1753" s="8" t="s">
        <v>5443</v>
      </c>
      <c r="C1753" s="8" t="s">
        <v>58</v>
      </c>
      <c r="D1753" s="185" t="s">
        <v>5444</v>
      </c>
      <c r="E1753" s="188" t="s">
        <v>5445</v>
      </c>
      <c r="F1753" s="8" t="s">
        <v>83</v>
      </c>
      <c r="G1753" s="8" t="s">
        <v>147</v>
      </c>
      <c r="H1753" s="6">
        <v>0</v>
      </c>
      <c r="I1753" s="12">
        <v>4</v>
      </c>
      <c r="J1753" s="20">
        <v>0</v>
      </c>
      <c r="L1753" s="20">
        <v>0</v>
      </c>
      <c r="N1753" s="20">
        <v>409548</v>
      </c>
      <c r="P1753" s="20">
        <v>0</v>
      </c>
      <c r="R1753" s="20">
        <v>0</v>
      </c>
      <c r="T1753" s="20">
        <v>0</v>
      </c>
      <c r="V1753" s="29">
        <v>409548</v>
      </c>
      <c r="X1753" s="8" t="str">
        <f t="shared" si="27"/>
        <v>No</v>
      </c>
      <c r="Z1753" s="21"/>
      <c r="AC1753" s="28"/>
    </row>
    <row r="1754" spans="1:29">
      <c r="A1754" s="8" t="s">
        <v>3822</v>
      </c>
      <c r="B1754" s="8" t="s">
        <v>3293</v>
      </c>
      <c r="C1754" s="8" t="s">
        <v>278</v>
      </c>
      <c r="D1754" s="185" t="s">
        <v>3823</v>
      </c>
      <c r="E1754" s="188" t="s">
        <v>3824</v>
      </c>
      <c r="F1754" s="8" t="s">
        <v>157</v>
      </c>
      <c r="G1754" s="8" t="s">
        <v>147</v>
      </c>
      <c r="H1754" s="6">
        <v>0</v>
      </c>
      <c r="I1754" s="12">
        <v>4</v>
      </c>
      <c r="J1754" s="20">
        <v>0</v>
      </c>
      <c r="L1754" s="20">
        <v>0</v>
      </c>
      <c r="N1754" s="20">
        <v>43790</v>
      </c>
      <c r="P1754" s="20">
        <v>0</v>
      </c>
      <c r="R1754" s="20">
        <v>0</v>
      </c>
      <c r="T1754" s="20">
        <v>0</v>
      </c>
      <c r="V1754" s="29">
        <v>43790</v>
      </c>
      <c r="X1754" s="8" t="str">
        <f t="shared" si="27"/>
        <v>No</v>
      </c>
      <c r="Z1754" s="21"/>
      <c r="AC1754" s="28"/>
    </row>
    <row r="1755" spans="1:29">
      <c r="A1755" s="8" t="s">
        <v>2261</v>
      </c>
      <c r="B1755" s="8" t="s">
        <v>2262</v>
      </c>
      <c r="C1755" s="8" t="s">
        <v>275</v>
      </c>
      <c r="D1755" s="185" t="s">
        <v>2263</v>
      </c>
      <c r="E1755" s="188" t="s">
        <v>2264</v>
      </c>
      <c r="F1755" s="8" t="s">
        <v>83</v>
      </c>
      <c r="G1755" s="8" t="s">
        <v>147</v>
      </c>
      <c r="H1755" s="6">
        <v>0</v>
      </c>
      <c r="I1755" s="12">
        <v>4</v>
      </c>
      <c r="J1755" s="20">
        <v>0</v>
      </c>
      <c r="L1755" s="20">
        <v>0</v>
      </c>
      <c r="N1755" s="20">
        <v>65973</v>
      </c>
      <c r="P1755" s="20">
        <v>0</v>
      </c>
      <c r="R1755" s="20">
        <v>0</v>
      </c>
      <c r="T1755" s="20">
        <v>0</v>
      </c>
      <c r="V1755" s="29">
        <v>65973</v>
      </c>
      <c r="X1755" s="8" t="str">
        <f t="shared" si="27"/>
        <v>No</v>
      </c>
      <c r="Z1755" s="21"/>
      <c r="AC1755" s="28"/>
    </row>
    <row r="1756" spans="1:29">
      <c r="A1756" s="8" t="s">
        <v>2913</v>
      </c>
      <c r="B1756" s="8" t="s">
        <v>2914</v>
      </c>
      <c r="C1756" s="8" t="s">
        <v>124</v>
      </c>
      <c r="D1756" s="185" t="s">
        <v>2915</v>
      </c>
      <c r="E1756" s="188" t="s">
        <v>2916</v>
      </c>
      <c r="F1756" s="8" t="s">
        <v>1320</v>
      </c>
      <c r="G1756" s="8" t="s">
        <v>147</v>
      </c>
      <c r="H1756" s="6">
        <v>0</v>
      </c>
      <c r="I1756" s="12">
        <v>4</v>
      </c>
      <c r="J1756" s="20">
        <v>0</v>
      </c>
      <c r="L1756" s="20">
        <v>0</v>
      </c>
      <c r="N1756" s="20">
        <v>95828</v>
      </c>
      <c r="P1756" s="20">
        <v>0</v>
      </c>
      <c r="R1756" s="20">
        <v>0</v>
      </c>
      <c r="T1756" s="20">
        <v>49347</v>
      </c>
      <c r="V1756" s="29">
        <v>145175</v>
      </c>
      <c r="X1756" s="8" t="str">
        <f t="shared" si="27"/>
        <v>No</v>
      </c>
      <c r="Z1756" s="21"/>
      <c r="AC1756" s="28"/>
    </row>
    <row r="1757" spans="1:29">
      <c r="A1757" s="8" t="s">
        <v>1623</v>
      </c>
      <c r="B1757" s="8" t="s">
        <v>1624</v>
      </c>
      <c r="C1757" s="8" t="s">
        <v>178</v>
      </c>
      <c r="D1757" s="185" t="s">
        <v>1625</v>
      </c>
      <c r="E1757" s="188" t="s">
        <v>1626</v>
      </c>
      <c r="F1757" s="8" t="s">
        <v>83</v>
      </c>
      <c r="G1757" s="8" t="s">
        <v>147</v>
      </c>
      <c r="H1757" s="6">
        <v>0</v>
      </c>
      <c r="I1757" s="12">
        <v>4</v>
      </c>
      <c r="J1757" s="20">
        <v>0</v>
      </c>
      <c r="L1757" s="20">
        <v>0</v>
      </c>
      <c r="N1757" s="20">
        <v>42818</v>
      </c>
      <c r="P1757" s="20">
        <v>0</v>
      </c>
      <c r="R1757" s="20">
        <v>0</v>
      </c>
      <c r="T1757" s="20">
        <v>0</v>
      </c>
      <c r="V1757" s="29">
        <v>42818</v>
      </c>
      <c r="X1757" s="8" t="str">
        <f t="shared" si="27"/>
        <v>No</v>
      </c>
      <c r="Z1757" s="21"/>
      <c r="AC1757" s="28"/>
    </row>
    <row r="1758" spans="1:29">
      <c r="A1758" s="8" t="s">
        <v>6664</v>
      </c>
      <c r="B1758" s="8" t="s">
        <v>5304</v>
      </c>
      <c r="C1758" s="8" t="s">
        <v>58</v>
      </c>
      <c r="D1758" s="185" t="s">
        <v>5305</v>
      </c>
      <c r="E1758" s="188" t="s">
        <v>5306</v>
      </c>
      <c r="F1758" s="8" t="s">
        <v>88</v>
      </c>
      <c r="G1758" s="8" t="s">
        <v>147</v>
      </c>
      <c r="H1758" s="6">
        <v>0</v>
      </c>
      <c r="I1758" s="12">
        <v>4</v>
      </c>
      <c r="J1758" s="20">
        <v>0</v>
      </c>
      <c r="L1758" s="20">
        <v>0</v>
      </c>
      <c r="N1758" s="20">
        <v>778218</v>
      </c>
      <c r="P1758" s="20">
        <v>0</v>
      </c>
      <c r="R1758" s="20">
        <v>0</v>
      </c>
      <c r="T1758" s="20">
        <v>0</v>
      </c>
      <c r="V1758" s="29">
        <v>778218</v>
      </c>
      <c r="X1758" s="8" t="str">
        <f t="shared" si="27"/>
        <v>No</v>
      </c>
      <c r="Z1758" s="21"/>
      <c r="AC1758" s="28"/>
    </row>
    <row r="1759" spans="1:29">
      <c r="A1759" s="8" t="s">
        <v>2173</v>
      </c>
      <c r="B1759" s="8" t="s">
        <v>2174</v>
      </c>
      <c r="C1759" s="8" t="s">
        <v>275</v>
      </c>
      <c r="D1759" s="185" t="s">
        <v>2175</v>
      </c>
      <c r="E1759" s="188" t="s">
        <v>2176</v>
      </c>
      <c r="F1759" s="8" t="s">
        <v>83</v>
      </c>
      <c r="G1759" s="8" t="s">
        <v>147</v>
      </c>
      <c r="H1759" s="6">
        <v>0</v>
      </c>
      <c r="I1759" s="12">
        <v>4</v>
      </c>
      <c r="J1759" s="20">
        <v>0</v>
      </c>
      <c r="L1759" s="20">
        <v>0</v>
      </c>
      <c r="N1759" s="20">
        <v>33549</v>
      </c>
      <c r="P1759" s="20">
        <v>0</v>
      </c>
      <c r="R1759" s="20">
        <v>0</v>
      </c>
      <c r="T1759" s="20">
        <v>0</v>
      </c>
      <c r="V1759" s="29">
        <v>33549</v>
      </c>
      <c r="X1759" s="8" t="str">
        <f t="shared" si="27"/>
        <v>No</v>
      </c>
      <c r="Z1759" s="21"/>
      <c r="AC1759" s="28"/>
    </row>
    <row r="1760" spans="1:29">
      <c r="A1760" s="8" t="s">
        <v>3508</v>
      </c>
      <c r="B1760" s="8" t="s">
        <v>3509</v>
      </c>
      <c r="C1760" s="8" t="s">
        <v>580</v>
      </c>
      <c r="D1760" s="185" t="s">
        <v>3510</v>
      </c>
      <c r="E1760" s="188" t="s">
        <v>3511</v>
      </c>
      <c r="F1760" s="8" t="s">
        <v>157</v>
      </c>
      <c r="G1760" s="8" t="s">
        <v>147</v>
      </c>
      <c r="H1760" s="6">
        <v>0</v>
      </c>
      <c r="I1760" s="12">
        <v>4</v>
      </c>
      <c r="J1760" s="20">
        <v>0</v>
      </c>
      <c r="L1760" s="20">
        <v>0</v>
      </c>
      <c r="N1760" s="20">
        <v>85880</v>
      </c>
      <c r="P1760" s="20">
        <v>0</v>
      </c>
      <c r="R1760" s="20">
        <v>0</v>
      </c>
      <c r="T1760" s="20">
        <v>0</v>
      </c>
      <c r="V1760" s="29">
        <v>85880</v>
      </c>
      <c r="X1760" s="8" t="str">
        <f t="shared" si="27"/>
        <v>No</v>
      </c>
      <c r="Z1760" s="21"/>
      <c r="AC1760" s="28"/>
    </row>
    <row r="1761" spans="1:29">
      <c r="A1761" s="8" t="s">
        <v>2061</v>
      </c>
      <c r="B1761" s="8" t="s">
        <v>2062</v>
      </c>
      <c r="C1761" s="8" t="s">
        <v>69</v>
      </c>
      <c r="D1761" s="185" t="s">
        <v>2063</v>
      </c>
      <c r="E1761" s="188" t="s">
        <v>2064</v>
      </c>
      <c r="F1761" s="8" t="s">
        <v>83</v>
      </c>
      <c r="G1761" s="8" t="s">
        <v>147</v>
      </c>
      <c r="H1761" s="6">
        <v>0</v>
      </c>
      <c r="I1761" s="12">
        <v>4</v>
      </c>
      <c r="J1761" s="20">
        <v>291813</v>
      </c>
      <c r="L1761" s="20">
        <v>0</v>
      </c>
      <c r="N1761" s="20">
        <v>58201</v>
      </c>
      <c r="P1761" s="20">
        <v>0</v>
      </c>
      <c r="R1761" s="20">
        <v>0</v>
      </c>
      <c r="T1761" s="20">
        <v>0</v>
      </c>
      <c r="V1761" s="29">
        <v>350014</v>
      </c>
      <c r="X1761" s="8" t="str">
        <f t="shared" si="27"/>
        <v>No</v>
      </c>
      <c r="Z1761" s="21"/>
      <c r="AC1761" s="28"/>
    </row>
    <row r="1762" spans="1:29">
      <c r="A1762" s="8" t="s">
        <v>6667</v>
      </c>
      <c r="B1762" s="8" t="s">
        <v>6668</v>
      </c>
      <c r="C1762" s="8" t="s">
        <v>580</v>
      </c>
      <c r="D1762" s="185" t="s">
        <v>6669</v>
      </c>
      <c r="E1762" s="188" t="s">
        <v>6670</v>
      </c>
      <c r="F1762" s="8" t="s">
        <v>157</v>
      </c>
      <c r="G1762" s="8" t="s">
        <v>147</v>
      </c>
      <c r="H1762" s="6">
        <v>0</v>
      </c>
      <c r="I1762" s="12">
        <v>4</v>
      </c>
      <c r="J1762" s="20">
        <v>0</v>
      </c>
      <c r="L1762" s="20">
        <v>0</v>
      </c>
      <c r="N1762" s="20">
        <v>0</v>
      </c>
      <c r="P1762" s="20">
        <v>31897</v>
      </c>
      <c r="R1762" s="20">
        <v>0</v>
      </c>
      <c r="T1762" s="20">
        <v>0</v>
      </c>
      <c r="V1762" s="29">
        <v>31897</v>
      </c>
      <c r="X1762" s="8" t="str">
        <f t="shared" si="27"/>
        <v>No</v>
      </c>
      <c r="Z1762" s="21"/>
      <c r="AC1762" s="28"/>
    </row>
    <row r="1763" spans="1:29">
      <c r="A1763" s="8" t="s">
        <v>93</v>
      </c>
      <c r="B1763" s="8" t="s">
        <v>94</v>
      </c>
      <c r="C1763" s="8" t="s">
        <v>39</v>
      </c>
      <c r="D1763" s="185" t="s">
        <v>95</v>
      </c>
      <c r="E1763" s="188">
        <v>99382</v>
      </c>
      <c r="F1763" s="8" t="s">
        <v>36</v>
      </c>
      <c r="G1763" s="8" t="s">
        <v>5756</v>
      </c>
      <c r="H1763" s="6">
        <v>0</v>
      </c>
      <c r="I1763" s="12">
        <v>4</v>
      </c>
      <c r="J1763" s="20">
        <v>0</v>
      </c>
      <c r="L1763" s="20">
        <v>0</v>
      </c>
      <c r="N1763" s="20">
        <v>532112</v>
      </c>
      <c r="P1763" s="20">
        <v>0</v>
      </c>
      <c r="R1763" s="20">
        <v>0</v>
      </c>
      <c r="T1763" s="20">
        <v>0</v>
      </c>
      <c r="V1763" s="29">
        <v>532112</v>
      </c>
      <c r="X1763" s="8" t="str">
        <f t="shared" si="27"/>
        <v>No</v>
      </c>
      <c r="Z1763" s="21"/>
      <c r="AC1763" s="28"/>
    </row>
    <row r="1764" spans="1:29">
      <c r="A1764" s="8" t="s">
        <v>6662</v>
      </c>
      <c r="B1764" s="8" t="s">
        <v>5347</v>
      </c>
      <c r="C1764" s="8" t="s">
        <v>58</v>
      </c>
      <c r="E1764" s="188" t="s">
        <v>6663</v>
      </c>
      <c r="F1764" s="8" t="s">
        <v>83</v>
      </c>
      <c r="G1764" s="8" t="s">
        <v>147</v>
      </c>
      <c r="H1764" s="6">
        <v>0</v>
      </c>
      <c r="I1764" s="12">
        <v>4</v>
      </c>
      <c r="J1764" s="20">
        <v>0</v>
      </c>
      <c r="L1764" s="20">
        <v>0</v>
      </c>
      <c r="N1764" s="20">
        <v>103058</v>
      </c>
      <c r="P1764" s="20">
        <v>0</v>
      </c>
      <c r="R1764" s="20">
        <v>0</v>
      </c>
      <c r="T1764" s="20">
        <v>0</v>
      </c>
      <c r="V1764" s="29">
        <v>103058</v>
      </c>
      <c r="X1764" s="8" t="str">
        <f t="shared" si="27"/>
        <v>No</v>
      </c>
      <c r="Z1764" s="21"/>
      <c r="AC1764" s="28"/>
    </row>
    <row r="1765" spans="1:29">
      <c r="A1765" s="8" t="s">
        <v>6302</v>
      </c>
      <c r="B1765" s="8" t="s">
        <v>6170</v>
      </c>
      <c r="C1765" s="8" t="s">
        <v>91</v>
      </c>
      <c r="E1765" s="188">
        <v>90276</v>
      </c>
      <c r="F1765" s="8" t="s">
        <v>83</v>
      </c>
      <c r="G1765" s="8" t="s">
        <v>5756</v>
      </c>
      <c r="H1765" s="6">
        <v>12150996</v>
      </c>
      <c r="I1765" s="12">
        <v>4</v>
      </c>
      <c r="J1765" s="20">
        <v>0</v>
      </c>
      <c r="L1765" s="20">
        <v>0</v>
      </c>
      <c r="N1765" s="20">
        <v>0</v>
      </c>
      <c r="P1765" s="20">
        <v>0</v>
      </c>
      <c r="R1765" s="20">
        <v>0</v>
      </c>
      <c r="T1765" s="20">
        <v>0</v>
      </c>
      <c r="V1765" s="29">
        <v>0</v>
      </c>
      <c r="X1765" s="8" t="str">
        <f t="shared" si="27"/>
        <v>No</v>
      </c>
      <c r="Z1765" s="21"/>
      <c r="AC1765" s="28"/>
    </row>
    <row r="1766" spans="1:29">
      <c r="A1766" s="8" t="s">
        <v>142</v>
      </c>
      <c r="B1766" s="8" t="s">
        <v>143</v>
      </c>
      <c r="C1766" s="8" t="s">
        <v>144</v>
      </c>
      <c r="D1766" s="185" t="s">
        <v>145</v>
      </c>
      <c r="E1766" s="188" t="s">
        <v>146</v>
      </c>
      <c r="F1766" s="8" t="s">
        <v>138</v>
      </c>
      <c r="G1766" s="8" t="s">
        <v>147</v>
      </c>
      <c r="H1766" s="6">
        <v>0</v>
      </c>
      <c r="I1766" s="12">
        <v>4</v>
      </c>
      <c r="J1766" s="20">
        <v>31258</v>
      </c>
      <c r="L1766" s="20">
        <v>0</v>
      </c>
      <c r="N1766" s="20">
        <v>297452</v>
      </c>
      <c r="P1766" s="20">
        <v>18184</v>
      </c>
      <c r="R1766" s="20">
        <v>0</v>
      </c>
      <c r="T1766" s="20">
        <v>0</v>
      </c>
      <c r="V1766" s="29">
        <v>346894</v>
      </c>
      <c r="X1766" s="8" t="str">
        <f t="shared" si="27"/>
        <v>No</v>
      </c>
      <c r="Z1766" s="21"/>
      <c r="AC1766" s="28"/>
    </row>
    <row r="1767" spans="1:29">
      <c r="A1767" s="8" t="s">
        <v>4137</v>
      </c>
      <c r="B1767" s="8" t="s">
        <v>4138</v>
      </c>
      <c r="C1767" s="8" t="s">
        <v>87</v>
      </c>
      <c r="D1767" s="185" t="s">
        <v>4139</v>
      </c>
      <c r="E1767" s="188">
        <v>4</v>
      </c>
      <c r="F1767" s="8" t="s">
        <v>36</v>
      </c>
      <c r="G1767" s="8" t="s">
        <v>5756</v>
      </c>
      <c r="H1767" s="6">
        <v>0</v>
      </c>
      <c r="I1767" s="12">
        <v>4</v>
      </c>
      <c r="J1767" s="20">
        <v>0</v>
      </c>
      <c r="L1767" s="20">
        <v>0</v>
      </c>
      <c r="N1767" s="20">
        <v>135461</v>
      </c>
      <c r="P1767" s="20">
        <v>0</v>
      </c>
      <c r="R1767" s="20">
        <v>0</v>
      </c>
      <c r="T1767" s="20">
        <v>744960</v>
      </c>
      <c r="V1767" s="29">
        <v>880421</v>
      </c>
      <c r="X1767" s="8" t="str">
        <f t="shared" si="27"/>
        <v>No</v>
      </c>
      <c r="Z1767" s="21"/>
      <c r="AC1767" s="28"/>
    </row>
    <row r="1768" spans="1:29">
      <c r="A1768" s="8" t="s">
        <v>3282</v>
      </c>
      <c r="B1768" s="8" t="s">
        <v>3283</v>
      </c>
      <c r="C1768" s="8" t="s">
        <v>555</v>
      </c>
      <c r="D1768" s="185" t="s">
        <v>3284</v>
      </c>
      <c r="E1768" s="188" t="s">
        <v>3285</v>
      </c>
      <c r="F1768" s="8" t="s">
        <v>83</v>
      </c>
      <c r="G1768" s="8" t="s">
        <v>147</v>
      </c>
      <c r="H1768" s="6">
        <v>0</v>
      </c>
      <c r="I1768" s="12">
        <v>4</v>
      </c>
      <c r="J1768" s="20">
        <v>0</v>
      </c>
      <c r="L1768" s="20">
        <v>0</v>
      </c>
      <c r="N1768" s="20">
        <v>280924</v>
      </c>
      <c r="P1768" s="20">
        <v>0</v>
      </c>
      <c r="R1768" s="20">
        <v>0</v>
      </c>
      <c r="T1768" s="20">
        <v>0</v>
      </c>
      <c r="V1768" s="29">
        <v>280924</v>
      </c>
      <c r="X1768" s="8" t="str">
        <f t="shared" si="27"/>
        <v>No</v>
      </c>
      <c r="Z1768" s="21"/>
      <c r="AC1768" s="28"/>
    </row>
    <row r="1769" spans="1:29">
      <c r="A1769" s="8" t="s">
        <v>6666</v>
      </c>
      <c r="B1769" s="8" t="s">
        <v>708</v>
      </c>
      <c r="C1769" s="8" t="s">
        <v>555</v>
      </c>
      <c r="E1769" s="188">
        <v>50521</v>
      </c>
      <c r="F1769" s="8" t="s">
        <v>113</v>
      </c>
      <c r="G1769" s="8" t="s">
        <v>84</v>
      </c>
      <c r="H1769" s="6">
        <v>8608208</v>
      </c>
      <c r="I1769" s="12">
        <v>4</v>
      </c>
      <c r="J1769" s="20">
        <v>0</v>
      </c>
      <c r="L1769" s="20">
        <v>0</v>
      </c>
      <c r="N1769" s="20">
        <v>0</v>
      </c>
      <c r="P1769" s="20">
        <v>0</v>
      </c>
      <c r="R1769" s="20">
        <v>0</v>
      </c>
      <c r="T1769" s="20">
        <v>0</v>
      </c>
      <c r="V1769" s="29">
        <v>0</v>
      </c>
      <c r="X1769" s="8" t="str">
        <f t="shared" si="27"/>
        <v>No</v>
      </c>
      <c r="Z1769" s="21"/>
      <c r="AC1769" s="28"/>
    </row>
    <row r="1770" spans="1:29">
      <c r="A1770" s="8" t="s">
        <v>742</v>
      </c>
      <c r="B1770" s="8" t="s">
        <v>743</v>
      </c>
      <c r="C1770" s="8" t="s">
        <v>129</v>
      </c>
      <c r="D1770" s="185" t="s">
        <v>744</v>
      </c>
      <c r="E1770" s="188" t="s">
        <v>745</v>
      </c>
      <c r="F1770" s="8" t="s">
        <v>83</v>
      </c>
      <c r="G1770" s="8" t="s">
        <v>147</v>
      </c>
      <c r="H1770" s="6">
        <v>0</v>
      </c>
      <c r="I1770" s="12">
        <v>4</v>
      </c>
      <c r="J1770" s="20">
        <v>0</v>
      </c>
      <c r="L1770" s="20">
        <v>0</v>
      </c>
      <c r="N1770" s="20">
        <v>112858</v>
      </c>
      <c r="P1770" s="20">
        <v>0</v>
      </c>
      <c r="R1770" s="20">
        <v>0</v>
      </c>
      <c r="T1770" s="20">
        <v>0</v>
      </c>
      <c r="V1770" s="29">
        <v>112858</v>
      </c>
      <c r="X1770" s="8" t="str">
        <f t="shared" si="27"/>
        <v>No</v>
      </c>
      <c r="Z1770" s="21"/>
      <c r="AC1770" s="28"/>
    </row>
    <row r="1771" spans="1:29">
      <c r="A1771" s="8" t="s">
        <v>6246</v>
      </c>
      <c r="B1771" s="8" t="s">
        <v>6247</v>
      </c>
      <c r="C1771" s="8" t="s">
        <v>91</v>
      </c>
      <c r="E1771" s="188">
        <v>90246</v>
      </c>
      <c r="F1771" s="8" t="s">
        <v>83</v>
      </c>
      <c r="G1771" s="8" t="s">
        <v>5756</v>
      </c>
      <c r="H1771" s="6">
        <v>12150996</v>
      </c>
      <c r="I1771" s="12">
        <v>4</v>
      </c>
      <c r="J1771" s="20">
        <v>0</v>
      </c>
      <c r="L1771" s="20">
        <v>0</v>
      </c>
      <c r="N1771" s="20">
        <v>0</v>
      </c>
      <c r="P1771" s="20">
        <v>0</v>
      </c>
      <c r="R1771" s="20">
        <v>0</v>
      </c>
      <c r="T1771" s="20">
        <v>0</v>
      </c>
      <c r="V1771" s="29">
        <v>0</v>
      </c>
      <c r="X1771" s="8" t="str">
        <f t="shared" si="27"/>
        <v>No</v>
      </c>
      <c r="Z1771" s="21"/>
      <c r="AC1771" s="28"/>
    </row>
    <row r="1772" spans="1:29">
      <c r="A1772" s="8" t="s">
        <v>6019</v>
      </c>
      <c r="B1772" s="8" t="s">
        <v>428</v>
      </c>
      <c r="C1772" s="8" t="s">
        <v>275</v>
      </c>
      <c r="E1772" s="188" t="s">
        <v>6020</v>
      </c>
      <c r="F1772" s="8" t="s">
        <v>83</v>
      </c>
      <c r="G1772" s="8" t="s">
        <v>147</v>
      </c>
      <c r="H1772" s="6">
        <v>0</v>
      </c>
      <c r="I1772" s="12">
        <v>4</v>
      </c>
      <c r="J1772" s="20">
        <v>0</v>
      </c>
      <c r="L1772" s="20">
        <v>0</v>
      </c>
      <c r="N1772" s="20">
        <v>129952</v>
      </c>
      <c r="P1772" s="20">
        <v>0</v>
      </c>
      <c r="R1772" s="20">
        <v>0</v>
      </c>
      <c r="T1772" s="20">
        <v>0</v>
      </c>
      <c r="V1772" s="29">
        <v>129952</v>
      </c>
      <c r="X1772" s="8" t="str">
        <f t="shared" si="27"/>
        <v>No</v>
      </c>
      <c r="Z1772" s="21"/>
      <c r="AC1772" s="28"/>
    </row>
    <row r="1773" spans="1:29">
      <c r="A1773" s="8" t="s">
        <v>3903</v>
      </c>
      <c r="B1773" s="8" t="s">
        <v>3904</v>
      </c>
      <c r="C1773" s="8" t="s">
        <v>278</v>
      </c>
      <c r="D1773" s="185" t="s">
        <v>3905</v>
      </c>
      <c r="E1773" s="188" t="s">
        <v>3906</v>
      </c>
      <c r="F1773" s="8" t="s">
        <v>83</v>
      </c>
      <c r="G1773" s="8" t="s">
        <v>147</v>
      </c>
      <c r="H1773" s="6">
        <v>0</v>
      </c>
      <c r="I1773" s="12">
        <v>4</v>
      </c>
      <c r="J1773" s="20">
        <v>0</v>
      </c>
      <c r="L1773" s="20">
        <v>0</v>
      </c>
      <c r="N1773" s="20">
        <v>33677</v>
      </c>
      <c r="P1773" s="20">
        <v>0</v>
      </c>
      <c r="R1773" s="20">
        <v>0</v>
      </c>
      <c r="T1773" s="20">
        <v>0</v>
      </c>
      <c r="V1773" s="29">
        <v>33677</v>
      </c>
      <c r="X1773" s="8" t="str">
        <f t="shared" si="27"/>
        <v>No</v>
      </c>
      <c r="Z1773" s="21"/>
      <c r="AC1773" s="28"/>
    </row>
    <row r="1774" spans="1:29">
      <c r="A1774" s="8" t="s">
        <v>2151</v>
      </c>
      <c r="B1774" s="8" t="s">
        <v>2152</v>
      </c>
      <c r="C1774" s="8" t="s">
        <v>275</v>
      </c>
      <c r="D1774" s="185" t="s">
        <v>2153</v>
      </c>
      <c r="E1774" s="188" t="s">
        <v>2154</v>
      </c>
      <c r="F1774" s="8" t="s">
        <v>157</v>
      </c>
      <c r="G1774" s="8" t="s">
        <v>147</v>
      </c>
      <c r="H1774" s="6">
        <v>0</v>
      </c>
      <c r="I1774" s="12">
        <v>4</v>
      </c>
      <c r="J1774" s="20">
        <v>0</v>
      </c>
      <c r="L1774" s="20">
        <v>0</v>
      </c>
      <c r="N1774" s="20">
        <v>72956</v>
      </c>
      <c r="P1774" s="20">
        <v>0</v>
      </c>
      <c r="R1774" s="20">
        <v>0</v>
      </c>
      <c r="T1774" s="20">
        <v>0</v>
      </c>
      <c r="V1774" s="29">
        <v>72956</v>
      </c>
      <c r="X1774" s="8" t="str">
        <f t="shared" si="27"/>
        <v>No</v>
      </c>
      <c r="Z1774" s="21"/>
      <c r="AC1774" s="28"/>
    </row>
    <row r="1775" spans="1:29">
      <c r="A1775" s="8" t="s">
        <v>4397</v>
      </c>
      <c r="B1775" s="8" t="s">
        <v>4398</v>
      </c>
      <c r="C1775" s="8" t="s">
        <v>235</v>
      </c>
      <c r="D1775" s="185" t="s">
        <v>4399</v>
      </c>
      <c r="E1775" s="188" t="s">
        <v>4400</v>
      </c>
      <c r="F1775" s="8" t="s">
        <v>83</v>
      </c>
      <c r="G1775" s="8" t="s">
        <v>147</v>
      </c>
      <c r="H1775" s="6">
        <v>0</v>
      </c>
      <c r="I1775" s="12">
        <v>4</v>
      </c>
      <c r="J1775" s="20">
        <v>0</v>
      </c>
      <c r="L1775" s="20">
        <v>0</v>
      </c>
      <c r="N1775" s="20">
        <v>63360</v>
      </c>
      <c r="P1775" s="20">
        <v>0</v>
      </c>
      <c r="R1775" s="20">
        <v>0</v>
      </c>
      <c r="T1775" s="20">
        <v>0</v>
      </c>
      <c r="V1775" s="29">
        <v>63360</v>
      </c>
      <c r="X1775" s="8" t="str">
        <f t="shared" si="27"/>
        <v>No</v>
      </c>
      <c r="Z1775" s="21"/>
      <c r="AC1775" s="28"/>
    </row>
    <row r="1776" spans="1:29">
      <c r="A1776" s="8" t="s">
        <v>1017</v>
      </c>
      <c r="B1776" s="8" t="s">
        <v>1018</v>
      </c>
      <c r="C1776" s="8" t="s">
        <v>275</v>
      </c>
      <c r="D1776" s="185" t="s">
        <v>1019</v>
      </c>
      <c r="E1776" s="188">
        <v>70004</v>
      </c>
      <c r="F1776" s="8" t="s">
        <v>36</v>
      </c>
      <c r="G1776" s="8" t="s">
        <v>5756</v>
      </c>
      <c r="H1776" s="6">
        <v>0</v>
      </c>
      <c r="I1776" s="12">
        <v>4</v>
      </c>
      <c r="J1776" s="20">
        <v>0</v>
      </c>
      <c r="L1776" s="20">
        <v>0</v>
      </c>
      <c r="N1776" s="20">
        <v>253840</v>
      </c>
      <c r="P1776" s="20">
        <v>0</v>
      </c>
      <c r="R1776" s="20">
        <v>0</v>
      </c>
      <c r="T1776" s="20">
        <v>0</v>
      </c>
      <c r="V1776" s="29">
        <v>253840</v>
      </c>
      <c r="X1776" s="8" t="str">
        <f t="shared" si="27"/>
        <v>No</v>
      </c>
      <c r="Z1776" s="21"/>
      <c r="AC1776" s="28"/>
    </row>
    <row r="1777" spans="1:29">
      <c r="A1777" s="8" t="s">
        <v>3202</v>
      </c>
      <c r="B1777" s="8" t="s">
        <v>3203</v>
      </c>
      <c r="C1777" s="8" t="s">
        <v>50</v>
      </c>
      <c r="D1777" s="185" t="s">
        <v>3204</v>
      </c>
      <c r="E1777" s="188" t="s">
        <v>3205</v>
      </c>
      <c r="F1777" s="8" t="s">
        <v>83</v>
      </c>
      <c r="G1777" s="8" t="s">
        <v>147</v>
      </c>
      <c r="H1777" s="6">
        <v>0</v>
      </c>
      <c r="I1777" s="12">
        <v>4</v>
      </c>
      <c r="J1777" s="20">
        <v>0</v>
      </c>
      <c r="L1777" s="20">
        <v>0</v>
      </c>
      <c r="N1777" s="20">
        <v>125909</v>
      </c>
      <c r="P1777" s="20">
        <v>0</v>
      </c>
      <c r="R1777" s="20">
        <v>0</v>
      </c>
      <c r="T1777" s="20">
        <v>0</v>
      </c>
      <c r="V1777" s="29">
        <v>125909</v>
      </c>
      <c r="X1777" s="8" t="str">
        <f t="shared" si="27"/>
        <v>No</v>
      </c>
      <c r="Z1777" s="21"/>
      <c r="AC1777" s="28"/>
    </row>
    <row r="1778" spans="1:29">
      <c r="A1778" s="8" t="s">
        <v>2119</v>
      </c>
      <c r="B1778" s="8" t="s">
        <v>2120</v>
      </c>
      <c r="C1778" s="8" t="s">
        <v>275</v>
      </c>
      <c r="D1778" s="185" t="s">
        <v>2121</v>
      </c>
      <c r="E1778" s="188" t="s">
        <v>2122</v>
      </c>
      <c r="F1778" s="8" t="s">
        <v>83</v>
      </c>
      <c r="G1778" s="8" t="s">
        <v>147</v>
      </c>
      <c r="H1778" s="6">
        <v>0</v>
      </c>
      <c r="I1778" s="12">
        <v>4</v>
      </c>
      <c r="J1778" s="20">
        <v>0</v>
      </c>
      <c r="L1778" s="20">
        <v>0</v>
      </c>
      <c r="N1778" s="20">
        <v>78329</v>
      </c>
      <c r="P1778" s="20">
        <v>0</v>
      </c>
      <c r="R1778" s="20">
        <v>0</v>
      </c>
      <c r="T1778" s="20">
        <v>0</v>
      </c>
      <c r="V1778" s="29">
        <v>78329</v>
      </c>
      <c r="X1778" s="8" t="str">
        <f t="shared" si="27"/>
        <v>No</v>
      </c>
      <c r="Z1778" s="21"/>
      <c r="AC1778" s="28"/>
    </row>
    <row r="1779" spans="1:29">
      <c r="A1779" s="8" t="s">
        <v>6037</v>
      </c>
      <c r="B1779" s="8" t="s">
        <v>6105</v>
      </c>
      <c r="C1779" s="8" t="s">
        <v>580</v>
      </c>
      <c r="E1779" s="188" t="s">
        <v>6038</v>
      </c>
      <c r="F1779" s="8" t="s">
        <v>157</v>
      </c>
      <c r="G1779" s="8" t="s">
        <v>147</v>
      </c>
      <c r="H1779" s="6">
        <v>0</v>
      </c>
      <c r="I1779" s="12">
        <v>4</v>
      </c>
      <c r="J1779" s="20">
        <v>0</v>
      </c>
      <c r="L1779" s="20">
        <v>0</v>
      </c>
      <c r="N1779" s="20">
        <v>0</v>
      </c>
      <c r="P1779" s="20">
        <v>0</v>
      </c>
      <c r="R1779" s="20">
        <v>0</v>
      </c>
      <c r="T1779" s="20">
        <v>0</v>
      </c>
      <c r="V1779" s="29">
        <v>0</v>
      </c>
      <c r="X1779" s="8" t="str">
        <f t="shared" si="27"/>
        <v>No</v>
      </c>
      <c r="Z1779" s="21"/>
      <c r="AC1779" s="28"/>
    </row>
    <row r="1780" spans="1:29">
      <c r="A1780" s="8" t="s">
        <v>776</v>
      </c>
      <c r="B1780" s="8" t="s">
        <v>6481</v>
      </c>
      <c r="C1780" s="8" t="s">
        <v>129</v>
      </c>
      <c r="D1780" s="185" t="s">
        <v>777</v>
      </c>
      <c r="E1780" s="188" t="s">
        <v>778</v>
      </c>
      <c r="F1780" s="8" t="s">
        <v>83</v>
      </c>
      <c r="G1780" s="8" t="s">
        <v>147</v>
      </c>
      <c r="H1780" s="6">
        <v>0</v>
      </c>
      <c r="I1780" s="12">
        <v>4</v>
      </c>
      <c r="J1780" s="20">
        <v>0</v>
      </c>
      <c r="L1780" s="20">
        <v>0</v>
      </c>
      <c r="N1780" s="20">
        <v>117923</v>
      </c>
      <c r="P1780" s="20">
        <v>0</v>
      </c>
      <c r="R1780" s="20">
        <v>0</v>
      </c>
      <c r="T1780" s="20">
        <v>0</v>
      </c>
      <c r="V1780" s="29">
        <v>117923</v>
      </c>
      <c r="X1780" s="8" t="str">
        <f t="shared" si="27"/>
        <v>No</v>
      </c>
      <c r="Z1780" s="21"/>
      <c r="AC1780" s="28"/>
    </row>
    <row r="1781" spans="1:29">
      <c r="A1781" s="8" t="s">
        <v>3765</v>
      </c>
      <c r="B1781" s="8" t="s">
        <v>3361</v>
      </c>
      <c r="C1781" s="8" t="s">
        <v>278</v>
      </c>
      <c r="D1781" s="185" t="s">
        <v>3766</v>
      </c>
      <c r="E1781" s="188" t="s">
        <v>3767</v>
      </c>
      <c r="F1781" s="8" t="s">
        <v>157</v>
      </c>
      <c r="G1781" s="8" t="s">
        <v>147</v>
      </c>
      <c r="H1781" s="6">
        <v>0</v>
      </c>
      <c r="I1781" s="12">
        <v>4</v>
      </c>
      <c r="J1781" s="20">
        <v>0</v>
      </c>
      <c r="L1781" s="20">
        <v>0</v>
      </c>
      <c r="N1781" s="20">
        <v>63886</v>
      </c>
      <c r="P1781" s="20">
        <v>0</v>
      </c>
      <c r="R1781" s="20">
        <v>0</v>
      </c>
      <c r="T1781" s="20">
        <v>0</v>
      </c>
      <c r="V1781" s="29">
        <v>63886</v>
      </c>
      <c r="X1781" s="8" t="str">
        <f t="shared" si="27"/>
        <v>No</v>
      </c>
      <c r="Z1781" s="21"/>
      <c r="AC1781" s="28"/>
    </row>
    <row r="1782" spans="1:29">
      <c r="A1782" s="8" t="s">
        <v>4483</v>
      </c>
      <c r="B1782" s="8" t="s">
        <v>2348</v>
      </c>
      <c r="C1782" s="8" t="s">
        <v>454</v>
      </c>
      <c r="D1782" s="185" t="s">
        <v>4484</v>
      </c>
      <c r="E1782" s="188" t="s">
        <v>4485</v>
      </c>
      <c r="F1782" s="8" t="s">
        <v>83</v>
      </c>
      <c r="G1782" s="8" t="s">
        <v>147</v>
      </c>
      <c r="H1782" s="6">
        <v>0</v>
      </c>
      <c r="I1782" s="12">
        <v>4</v>
      </c>
      <c r="J1782" s="20">
        <v>0</v>
      </c>
      <c r="L1782" s="20">
        <v>0</v>
      </c>
      <c r="N1782" s="20">
        <v>150299</v>
      </c>
      <c r="P1782" s="20">
        <v>58238</v>
      </c>
      <c r="R1782" s="20">
        <v>0</v>
      </c>
      <c r="T1782" s="20">
        <v>82766</v>
      </c>
      <c r="V1782" s="29">
        <v>291303</v>
      </c>
      <c r="X1782" s="8" t="str">
        <f t="shared" si="27"/>
        <v>No</v>
      </c>
      <c r="Z1782" s="21"/>
      <c r="AC1782" s="28"/>
    </row>
    <row r="1783" spans="1:29">
      <c r="A1783" s="8" t="s">
        <v>4905</v>
      </c>
      <c r="B1783" s="8" t="s">
        <v>1986</v>
      </c>
      <c r="C1783" s="8" t="s">
        <v>87</v>
      </c>
      <c r="D1783" s="185" t="s">
        <v>4906</v>
      </c>
      <c r="E1783" s="188" t="s">
        <v>4907</v>
      </c>
      <c r="F1783" s="8" t="s">
        <v>125</v>
      </c>
      <c r="G1783" s="8" t="s">
        <v>147</v>
      </c>
      <c r="H1783" s="6">
        <v>0</v>
      </c>
      <c r="I1783" s="12">
        <v>4</v>
      </c>
      <c r="J1783" s="20">
        <v>0</v>
      </c>
      <c r="L1783" s="20">
        <v>0</v>
      </c>
      <c r="N1783" s="20">
        <v>225804</v>
      </c>
      <c r="P1783" s="20">
        <v>0</v>
      </c>
      <c r="R1783" s="20">
        <v>0</v>
      </c>
      <c r="T1783" s="20">
        <v>0</v>
      </c>
      <c r="V1783" s="29">
        <v>225804</v>
      </c>
      <c r="X1783" s="8" t="str">
        <f t="shared" si="27"/>
        <v>No</v>
      </c>
      <c r="Z1783" s="21"/>
      <c r="AC1783" s="28"/>
    </row>
    <row r="1784" spans="1:29">
      <c r="A1784" s="8" t="s">
        <v>6055</v>
      </c>
      <c r="B1784" s="8" t="s">
        <v>1087</v>
      </c>
      <c r="C1784" s="8" t="s">
        <v>106</v>
      </c>
      <c r="E1784" s="188">
        <v>70271</v>
      </c>
      <c r="F1784" s="8" t="s">
        <v>83</v>
      </c>
      <c r="G1784" s="8" t="s">
        <v>84</v>
      </c>
      <c r="H1784" s="6">
        <v>1519417</v>
      </c>
      <c r="I1784" s="12">
        <v>4</v>
      </c>
      <c r="J1784" s="20">
        <v>0</v>
      </c>
      <c r="L1784" s="20">
        <v>0</v>
      </c>
      <c r="N1784" s="20">
        <v>0</v>
      </c>
      <c r="P1784" s="20">
        <v>0</v>
      </c>
      <c r="R1784" s="20">
        <v>0</v>
      </c>
      <c r="T1784" s="20">
        <v>0</v>
      </c>
      <c r="V1784" s="29">
        <v>0</v>
      </c>
      <c r="X1784" s="8" t="str">
        <f t="shared" si="27"/>
        <v>No</v>
      </c>
      <c r="Z1784" s="21"/>
      <c r="AC1784" s="28"/>
    </row>
    <row r="1785" spans="1:29">
      <c r="A1785" s="8" t="s">
        <v>787</v>
      </c>
      <c r="B1785" s="8" t="s">
        <v>788</v>
      </c>
      <c r="C1785" s="8" t="s">
        <v>129</v>
      </c>
      <c r="D1785" s="185" t="s">
        <v>789</v>
      </c>
      <c r="E1785" s="188" t="s">
        <v>790</v>
      </c>
      <c r="F1785" s="8" t="s">
        <v>83</v>
      </c>
      <c r="G1785" s="8" t="s">
        <v>147</v>
      </c>
      <c r="H1785" s="6">
        <v>0</v>
      </c>
      <c r="I1785" s="12">
        <v>4</v>
      </c>
      <c r="J1785" s="20">
        <v>0</v>
      </c>
      <c r="L1785" s="20">
        <v>0</v>
      </c>
      <c r="N1785" s="20">
        <v>109818</v>
      </c>
      <c r="P1785" s="20">
        <v>0</v>
      </c>
      <c r="R1785" s="20">
        <v>0</v>
      </c>
      <c r="T1785" s="20">
        <v>0</v>
      </c>
      <c r="V1785" s="29">
        <v>109818</v>
      </c>
      <c r="X1785" s="8" t="str">
        <f t="shared" si="27"/>
        <v>No</v>
      </c>
      <c r="Z1785" s="21"/>
      <c r="AC1785" s="28"/>
    </row>
    <row r="1786" spans="1:29">
      <c r="A1786" s="8" t="s">
        <v>3755</v>
      </c>
      <c r="B1786" s="8" t="s">
        <v>6478</v>
      </c>
      <c r="C1786" s="8" t="s">
        <v>278</v>
      </c>
      <c r="D1786" s="185" t="s">
        <v>3756</v>
      </c>
      <c r="E1786" s="188" t="s">
        <v>3757</v>
      </c>
      <c r="F1786" s="8" t="s">
        <v>83</v>
      </c>
      <c r="G1786" s="8" t="s">
        <v>147</v>
      </c>
      <c r="H1786" s="6">
        <v>0</v>
      </c>
      <c r="I1786" s="12">
        <v>4</v>
      </c>
      <c r="J1786" s="20">
        <v>0</v>
      </c>
      <c r="L1786" s="20">
        <v>0</v>
      </c>
      <c r="N1786" s="20">
        <v>44671</v>
      </c>
      <c r="P1786" s="20">
        <v>0</v>
      </c>
      <c r="R1786" s="20">
        <v>0</v>
      </c>
      <c r="T1786" s="20">
        <v>0</v>
      </c>
      <c r="V1786" s="29">
        <v>44671</v>
      </c>
      <c r="X1786" s="8" t="str">
        <f t="shared" si="27"/>
        <v>No</v>
      </c>
      <c r="Z1786" s="21"/>
      <c r="AC1786" s="28"/>
    </row>
    <row r="1787" spans="1:29">
      <c r="A1787" s="8" t="s">
        <v>2637</v>
      </c>
      <c r="B1787" s="8" t="s">
        <v>6294</v>
      </c>
      <c r="C1787" s="8" t="s">
        <v>288</v>
      </c>
      <c r="D1787" s="185" t="s">
        <v>2638</v>
      </c>
      <c r="E1787" s="188" t="s">
        <v>2639</v>
      </c>
      <c r="F1787" s="8" t="s">
        <v>88</v>
      </c>
      <c r="G1787" s="8" t="s">
        <v>147</v>
      </c>
      <c r="H1787" s="6">
        <v>0</v>
      </c>
      <c r="I1787" s="12">
        <v>4</v>
      </c>
      <c r="J1787" s="20">
        <v>0</v>
      </c>
      <c r="L1787" s="20">
        <v>0</v>
      </c>
      <c r="N1787" s="20">
        <v>0</v>
      </c>
      <c r="P1787" s="20">
        <v>0</v>
      </c>
      <c r="R1787" s="20">
        <v>0</v>
      </c>
      <c r="T1787" s="20">
        <v>0</v>
      </c>
      <c r="V1787" s="29">
        <v>0</v>
      </c>
      <c r="X1787" s="8" t="str">
        <f t="shared" si="27"/>
        <v>No</v>
      </c>
      <c r="Z1787" s="21"/>
      <c r="AC1787" s="28"/>
    </row>
    <row r="1788" spans="1:29">
      <c r="A1788" s="8" t="s">
        <v>6660</v>
      </c>
      <c r="B1788" s="8" t="s">
        <v>2218</v>
      </c>
      <c r="C1788" s="8" t="s">
        <v>275</v>
      </c>
      <c r="D1788" s="185" t="s">
        <v>2219</v>
      </c>
      <c r="E1788" s="188" t="s">
        <v>2220</v>
      </c>
      <c r="F1788" s="8" t="s">
        <v>83</v>
      </c>
      <c r="G1788" s="8" t="s">
        <v>147</v>
      </c>
      <c r="H1788" s="6">
        <v>0</v>
      </c>
      <c r="I1788" s="12">
        <v>4</v>
      </c>
      <c r="J1788" s="20">
        <v>0</v>
      </c>
      <c r="L1788" s="20">
        <v>0</v>
      </c>
      <c r="N1788" s="20">
        <v>115919</v>
      </c>
      <c r="P1788" s="20">
        <v>0</v>
      </c>
      <c r="R1788" s="20">
        <v>0</v>
      </c>
      <c r="T1788" s="20">
        <v>0</v>
      </c>
      <c r="V1788" s="29">
        <v>115919</v>
      </c>
      <c r="X1788" s="8" t="str">
        <f t="shared" si="27"/>
        <v>No</v>
      </c>
      <c r="Z1788" s="21"/>
      <c r="AC1788" s="28"/>
    </row>
    <row r="1789" spans="1:29">
      <c r="A1789" s="8" t="s">
        <v>6299</v>
      </c>
      <c r="B1789" s="8" t="s">
        <v>6300</v>
      </c>
      <c r="C1789" s="8" t="s">
        <v>42</v>
      </c>
      <c r="E1789" s="188" t="s">
        <v>6301</v>
      </c>
      <c r="F1789" s="8" t="s">
        <v>83</v>
      </c>
      <c r="G1789" s="8" t="s">
        <v>147</v>
      </c>
      <c r="H1789" s="6">
        <v>0</v>
      </c>
      <c r="I1789" s="12">
        <v>4</v>
      </c>
      <c r="J1789" s="20">
        <v>0</v>
      </c>
      <c r="L1789" s="20">
        <v>0</v>
      </c>
      <c r="N1789" s="20">
        <v>0</v>
      </c>
      <c r="P1789" s="20">
        <v>0</v>
      </c>
      <c r="R1789" s="20">
        <v>0</v>
      </c>
      <c r="T1789" s="20">
        <v>0</v>
      </c>
      <c r="V1789" s="29">
        <v>0</v>
      </c>
      <c r="X1789" s="8" t="str">
        <f t="shared" si="27"/>
        <v>No</v>
      </c>
      <c r="Z1789" s="21"/>
      <c r="AC1789" s="28"/>
    </row>
    <row r="1790" spans="1:29">
      <c r="A1790" s="8" t="s">
        <v>4034</v>
      </c>
      <c r="B1790" s="8" t="s">
        <v>173</v>
      </c>
      <c r="C1790" s="8" t="s">
        <v>87</v>
      </c>
      <c r="D1790" s="185" t="s">
        <v>4035</v>
      </c>
      <c r="E1790" s="188">
        <v>127</v>
      </c>
      <c r="F1790" s="8" t="s">
        <v>36</v>
      </c>
      <c r="G1790" s="8" t="s">
        <v>5756</v>
      </c>
      <c r="H1790" s="6">
        <v>0</v>
      </c>
      <c r="I1790" s="12">
        <v>4</v>
      </c>
      <c r="J1790" s="20">
        <v>0</v>
      </c>
      <c r="L1790" s="20">
        <v>0</v>
      </c>
      <c r="N1790" s="20">
        <v>88683</v>
      </c>
      <c r="P1790" s="20">
        <v>0</v>
      </c>
      <c r="R1790" s="20">
        <v>0</v>
      </c>
      <c r="T1790" s="20">
        <v>172006</v>
      </c>
      <c r="V1790" s="29">
        <v>260689</v>
      </c>
      <c r="X1790" s="8" t="str">
        <f t="shared" si="27"/>
        <v>No</v>
      </c>
      <c r="Z1790" s="21"/>
      <c r="AC1790" s="28"/>
    </row>
    <row r="1791" spans="1:29">
      <c r="A1791" s="8" t="s">
        <v>5424</v>
      </c>
      <c r="B1791" s="8" t="s">
        <v>3859</v>
      </c>
      <c r="C1791" s="8" t="s">
        <v>46</v>
      </c>
      <c r="D1791" s="185" t="s">
        <v>5425</v>
      </c>
      <c r="E1791" s="188" t="s">
        <v>5426</v>
      </c>
      <c r="F1791" s="8" t="s">
        <v>83</v>
      </c>
      <c r="G1791" s="8" t="s">
        <v>147</v>
      </c>
      <c r="H1791" s="6">
        <v>0</v>
      </c>
      <c r="I1791" s="12">
        <v>4</v>
      </c>
      <c r="J1791" s="20">
        <v>0</v>
      </c>
      <c r="L1791" s="20">
        <v>0</v>
      </c>
      <c r="N1791" s="20">
        <v>179245</v>
      </c>
      <c r="P1791" s="20">
        <v>0</v>
      </c>
      <c r="R1791" s="20">
        <v>0</v>
      </c>
      <c r="T1791" s="20">
        <v>0</v>
      </c>
      <c r="V1791" s="29">
        <v>179245</v>
      </c>
      <c r="X1791" s="8" t="str">
        <f t="shared" si="27"/>
        <v>No</v>
      </c>
      <c r="Z1791" s="21"/>
      <c r="AC1791" s="28"/>
    </row>
    <row r="1792" spans="1:29">
      <c r="A1792" s="8" t="s">
        <v>6655</v>
      </c>
      <c r="B1792" s="8" t="s">
        <v>6656</v>
      </c>
      <c r="C1792" s="8" t="s">
        <v>46</v>
      </c>
      <c r="D1792" s="185" t="s">
        <v>6657</v>
      </c>
      <c r="E1792" s="188" t="s">
        <v>6658</v>
      </c>
      <c r="F1792" s="8" t="s">
        <v>157</v>
      </c>
      <c r="G1792" s="8" t="s">
        <v>147</v>
      </c>
      <c r="H1792" s="6">
        <v>0</v>
      </c>
      <c r="I1792" s="12">
        <v>4</v>
      </c>
      <c r="J1792" s="20">
        <v>0</v>
      </c>
      <c r="L1792" s="20">
        <v>0</v>
      </c>
      <c r="N1792" s="20">
        <v>30168</v>
      </c>
      <c r="P1792" s="20">
        <v>0</v>
      </c>
      <c r="R1792" s="20">
        <v>0</v>
      </c>
      <c r="T1792" s="20">
        <v>0</v>
      </c>
      <c r="V1792" s="29">
        <v>30168</v>
      </c>
      <c r="X1792" s="8" t="str">
        <f t="shared" si="27"/>
        <v>No</v>
      </c>
      <c r="Z1792" s="21"/>
      <c r="AC1792" s="28"/>
    </row>
    <row r="1793" spans="1:29">
      <c r="A1793" s="8" t="s">
        <v>2085</v>
      </c>
      <c r="B1793" s="8" t="s">
        <v>2086</v>
      </c>
      <c r="C1793" s="8" t="s">
        <v>275</v>
      </c>
      <c r="D1793" s="185" t="s">
        <v>2087</v>
      </c>
      <c r="E1793" s="188" t="s">
        <v>2088</v>
      </c>
      <c r="F1793" s="8" t="s">
        <v>157</v>
      </c>
      <c r="G1793" s="8" t="s">
        <v>147</v>
      </c>
      <c r="H1793" s="6">
        <v>0</v>
      </c>
      <c r="I1793" s="12">
        <v>4</v>
      </c>
      <c r="J1793" s="20">
        <v>0</v>
      </c>
      <c r="L1793" s="20">
        <v>0</v>
      </c>
      <c r="N1793" s="20">
        <v>47836</v>
      </c>
      <c r="P1793" s="20">
        <v>0</v>
      </c>
      <c r="R1793" s="20">
        <v>0</v>
      </c>
      <c r="T1793" s="20">
        <v>0</v>
      </c>
      <c r="V1793" s="29">
        <v>47836</v>
      </c>
      <c r="X1793" s="8" t="str">
        <f t="shared" si="27"/>
        <v>No</v>
      </c>
      <c r="Z1793" s="21"/>
      <c r="AC1793" s="28"/>
    </row>
    <row r="1794" spans="1:29">
      <c r="A1794" s="8" t="s">
        <v>5566</v>
      </c>
      <c r="B1794" s="8" t="s">
        <v>4645</v>
      </c>
      <c r="C1794" s="8" t="s">
        <v>42</v>
      </c>
      <c r="D1794" s="185" t="s">
        <v>4646</v>
      </c>
      <c r="E1794" s="188" t="s">
        <v>4647</v>
      </c>
      <c r="F1794" s="8" t="s">
        <v>83</v>
      </c>
      <c r="G1794" s="8" t="s">
        <v>147</v>
      </c>
      <c r="H1794" s="6">
        <v>0</v>
      </c>
      <c r="I1794" s="12">
        <v>4</v>
      </c>
      <c r="J1794" s="20">
        <v>0</v>
      </c>
      <c r="L1794" s="20">
        <v>0</v>
      </c>
      <c r="N1794" s="20">
        <v>73948</v>
      </c>
      <c r="P1794" s="20">
        <v>0</v>
      </c>
      <c r="R1794" s="20">
        <v>0</v>
      </c>
      <c r="T1794" s="20">
        <v>0</v>
      </c>
      <c r="V1794" s="29">
        <v>73948</v>
      </c>
      <c r="X1794" s="8" t="str">
        <f t="shared" si="27"/>
        <v>No</v>
      </c>
      <c r="Z1794" s="21"/>
      <c r="AC1794" s="28"/>
    </row>
    <row r="1795" spans="1:29">
      <c r="A1795" s="8" t="s">
        <v>818</v>
      </c>
      <c r="B1795" s="8" t="s">
        <v>519</v>
      </c>
      <c r="C1795" s="8" t="s">
        <v>129</v>
      </c>
      <c r="D1795" s="185" t="s">
        <v>819</v>
      </c>
      <c r="E1795" s="188" t="s">
        <v>820</v>
      </c>
      <c r="F1795" s="8" t="s">
        <v>83</v>
      </c>
      <c r="G1795" s="8" t="s">
        <v>147</v>
      </c>
      <c r="H1795" s="6">
        <v>0</v>
      </c>
      <c r="I1795" s="12">
        <v>4</v>
      </c>
      <c r="J1795" s="20">
        <v>0</v>
      </c>
      <c r="L1795" s="20">
        <v>0</v>
      </c>
      <c r="N1795" s="20">
        <v>163369</v>
      </c>
      <c r="P1795" s="20">
        <v>0</v>
      </c>
      <c r="R1795" s="20">
        <v>0</v>
      </c>
      <c r="T1795" s="20">
        <v>4294</v>
      </c>
      <c r="V1795" s="29">
        <v>167663</v>
      </c>
      <c r="X1795" s="8" t="str">
        <f t="shared" ref="X1795:X1858" si="28">IF(W1795&amp;U1795&amp;S1795&amp;Q1795&amp;O1795&amp;M1795&amp;K1795&lt;&gt;"","Yes","No")</f>
        <v>No</v>
      </c>
      <c r="Z1795" s="21"/>
      <c r="AC1795" s="28"/>
    </row>
    <row r="1796" spans="1:29">
      <c r="A1796" s="8" t="s">
        <v>5460</v>
      </c>
      <c r="B1796" s="8" t="s">
        <v>5461</v>
      </c>
      <c r="C1796" s="8" t="s">
        <v>132</v>
      </c>
      <c r="D1796" s="185" t="s">
        <v>5462</v>
      </c>
      <c r="E1796" s="188" t="s">
        <v>5463</v>
      </c>
      <c r="F1796" s="8" t="s">
        <v>83</v>
      </c>
      <c r="G1796" s="8" t="s">
        <v>147</v>
      </c>
      <c r="H1796" s="6">
        <v>0</v>
      </c>
      <c r="I1796" s="12">
        <v>4</v>
      </c>
      <c r="J1796" s="20">
        <v>0</v>
      </c>
      <c r="L1796" s="20">
        <v>0</v>
      </c>
      <c r="N1796" s="20">
        <v>122922</v>
      </c>
      <c r="P1796" s="20">
        <v>0</v>
      </c>
      <c r="R1796" s="20">
        <v>0</v>
      </c>
      <c r="T1796" s="20">
        <v>0</v>
      </c>
      <c r="V1796" s="29">
        <v>122922</v>
      </c>
      <c r="X1796" s="8" t="str">
        <f t="shared" si="28"/>
        <v>No</v>
      </c>
      <c r="Z1796" s="21"/>
      <c r="AC1796" s="28"/>
    </row>
    <row r="1797" spans="1:29">
      <c r="A1797" s="8" t="s">
        <v>4105</v>
      </c>
      <c r="B1797" s="8" t="s">
        <v>4106</v>
      </c>
      <c r="C1797" s="8" t="s">
        <v>91</v>
      </c>
      <c r="D1797" s="185" t="s">
        <v>4107</v>
      </c>
      <c r="E1797" s="188">
        <v>99256</v>
      </c>
      <c r="F1797" s="8" t="s">
        <v>36</v>
      </c>
      <c r="G1797" s="8" t="s">
        <v>5756</v>
      </c>
      <c r="H1797" s="6">
        <v>0</v>
      </c>
      <c r="I1797" s="12">
        <v>4</v>
      </c>
      <c r="J1797" s="20">
        <v>0</v>
      </c>
      <c r="L1797" s="20">
        <v>0</v>
      </c>
      <c r="N1797" s="20">
        <v>236200</v>
      </c>
      <c r="P1797" s="20">
        <v>0</v>
      </c>
      <c r="R1797" s="20">
        <v>0</v>
      </c>
      <c r="T1797" s="20">
        <v>0</v>
      </c>
      <c r="V1797" s="29">
        <v>236200</v>
      </c>
      <c r="X1797" s="8" t="str">
        <f t="shared" si="28"/>
        <v>No</v>
      </c>
      <c r="Z1797" s="21"/>
      <c r="AC1797" s="28"/>
    </row>
    <row r="1798" spans="1:29">
      <c r="A1798" s="8" t="s">
        <v>827</v>
      </c>
      <c r="B1798" s="8" t="s">
        <v>6087</v>
      </c>
      <c r="C1798" s="8" t="s">
        <v>129</v>
      </c>
      <c r="D1798" s="185" t="s">
        <v>828</v>
      </c>
      <c r="E1798" s="188" t="s">
        <v>829</v>
      </c>
      <c r="F1798" s="8" t="s">
        <v>83</v>
      </c>
      <c r="G1798" s="8" t="s">
        <v>147</v>
      </c>
      <c r="H1798" s="6">
        <v>0</v>
      </c>
      <c r="I1798" s="12">
        <v>4</v>
      </c>
      <c r="J1798" s="20">
        <v>0</v>
      </c>
      <c r="L1798" s="20">
        <v>0</v>
      </c>
      <c r="N1798" s="20">
        <v>125117</v>
      </c>
      <c r="P1798" s="20">
        <v>0</v>
      </c>
      <c r="R1798" s="20">
        <v>0</v>
      </c>
      <c r="T1798" s="20">
        <v>0</v>
      </c>
      <c r="V1798" s="29">
        <v>125117</v>
      </c>
      <c r="X1798" s="8" t="str">
        <f t="shared" si="28"/>
        <v>No</v>
      </c>
      <c r="Z1798" s="21"/>
      <c r="AC1798" s="28"/>
    </row>
    <row r="1799" spans="1:29">
      <c r="A1799" s="8" t="s">
        <v>6671</v>
      </c>
      <c r="B1799" s="8" t="s">
        <v>6084</v>
      </c>
      <c r="C1799" s="8" t="s">
        <v>129</v>
      </c>
      <c r="D1799" s="185" t="s">
        <v>857</v>
      </c>
      <c r="E1799" s="188" t="s">
        <v>858</v>
      </c>
      <c r="F1799" s="8" t="s">
        <v>83</v>
      </c>
      <c r="G1799" s="8" t="s">
        <v>147</v>
      </c>
      <c r="H1799" s="6">
        <v>0</v>
      </c>
      <c r="I1799" s="12">
        <v>4</v>
      </c>
      <c r="J1799" s="20">
        <v>0</v>
      </c>
      <c r="L1799" s="20">
        <v>0</v>
      </c>
      <c r="N1799" s="20">
        <v>110615</v>
      </c>
      <c r="P1799" s="20">
        <v>0</v>
      </c>
      <c r="R1799" s="20">
        <v>0</v>
      </c>
      <c r="T1799" s="20">
        <v>0</v>
      </c>
      <c r="V1799" s="29">
        <v>110615</v>
      </c>
      <c r="X1799" s="8" t="str">
        <f t="shared" si="28"/>
        <v>No</v>
      </c>
      <c r="Z1799" s="21"/>
      <c r="AC1799" s="28"/>
    </row>
    <row r="1800" spans="1:29">
      <c r="A1800" s="8" t="s">
        <v>5836</v>
      </c>
      <c r="B1800" s="8" t="s">
        <v>3396</v>
      </c>
      <c r="C1800" s="8" t="s">
        <v>580</v>
      </c>
      <c r="D1800" s="185" t="s">
        <v>3515</v>
      </c>
      <c r="E1800" s="188" t="s">
        <v>3516</v>
      </c>
      <c r="F1800" s="8" t="s">
        <v>157</v>
      </c>
      <c r="G1800" s="8" t="s">
        <v>147</v>
      </c>
      <c r="H1800" s="6">
        <v>0</v>
      </c>
      <c r="I1800" s="12">
        <v>4</v>
      </c>
      <c r="J1800" s="20">
        <v>0</v>
      </c>
      <c r="L1800" s="20">
        <v>0</v>
      </c>
      <c r="N1800" s="20">
        <v>81557</v>
      </c>
      <c r="P1800" s="20">
        <v>0</v>
      </c>
      <c r="R1800" s="20">
        <v>0</v>
      </c>
      <c r="T1800" s="20">
        <v>0</v>
      </c>
      <c r="V1800" s="29">
        <v>81557</v>
      </c>
      <c r="X1800" s="8" t="str">
        <f t="shared" si="28"/>
        <v>No</v>
      </c>
      <c r="Z1800" s="21"/>
      <c r="AC1800" s="28"/>
    </row>
    <row r="1801" spans="1:29">
      <c r="A1801" s="8" t="s">
        <v>5902</v>
      </c>
      <c r="B1801" s="8" t="s">
        <v>5903</v>
      </c>
      <c r="C1801" s="8" t="s">
        <v>42</v>
      </c>
      <c r="D1801" s="185" t="s">
        <v>4673</v>
      </c>
      <c r="E1801" s="188" t="s">
        <v>4674</v>
      </c>
      <c r="F1801" s="8" t="s">
        <v>83</v>
      </c>
      <c r="G1801" s="8" t="s">
        <v>147</v>
      </c>
      <c r="H1801" s="6">
        <v>0</v>
      </c>
      <c r="I1801" s="12">
        <v>4</v>
      </c>
      <c r="J1801" s="20">
        <v>0</v>
      </c>
      <c r="L1801" s="20">
        <v>0</v>
      </c>
      <c r="N1801" s="20">
        <v>106000</v>
      </c>
      <c r="P1801" s="20">
        <v>0</v>
      </c>
      <c r="R1801" s="20">
        <v>0</v>
      </c>
      <c r="T1801" s="20">
        <v>0</v>
      </c>
      <c r="V1801" s="29">
        <v>106000</v>
      </c>
      <c r="X1801" s="8" t="str">
        <f t="shared" si="28"/>
        <v>No</v>
      </c>
      <c r="Z1801" s="21"/>
      <c r="AC1801" s="28"/>
    </row>
    <row r="1802" spans="1:29">
      <c r="A1802" s="8" t="s">
        <v>371</v>
      </c>
      <c r="B1802" s="8" t="s">
        <v>372</v>
      </c>
      <c r="C1802" s="8" t="s">
        <v>73</v>
      </c>
      <c r="D1802" s="185" t="s">
        <v>373</v>
      </c>
      <c r="E1802" s="188" t="s">
        <v>374</v>
      </c>
      <c r="F1802" s="8" t="s">
        <v>83</v>
      </c>
      <c r="G1802" s="8" t="s">
        <v>147</v>
      </c>
      <c r="H1802" s="6">
        <v>0</v>
      </c>
      <c r="I1802" s="12">
        <v>4</v>
      </c>
      <c r="J1802" s="20">
        <v>53028</v>
      </c>
      <c r="L1802" s="20">
        <v>0</v>
      </c>
      <c r="N1802" s="20">
        <v>131108</v>
      </c>
      <c r="P1802" s="20">
        <v>0</v>
      </c>
      <c r="R1802" s="20">
        <v>0</v>
      </c>
      <c r="T1802" s="20">
        <v>0</v>
      </c>
      <c r="V1802" s="29">
        <v>184136</v>
      </c>
      <c r="X1802" s="8" t="str">
        <f t="shared" si="28"/>
        <v>No</v>
      </c>
      <c r="Z1802" s="21"/>
      <c r="AC1802" s="28"/>
    </row>
    <row r="1803" spans="1:29">
      <c r="A1803" s="8" t="s">
        <v>2159</v>
      </c>
      <c r="B1803" s="8" t="s">
        <v>2160</v>
      </c>
      <c r="C1803" s="8" t="s">
        <v>275</v>
      </c>
      <c r="D1803" s="185" t="s">
        <v>2161</v>
      </c>
      <c r="E1803" s="188" t="s">
        <v>2162</v>
      </c>
      <c r="F1803" s="8" t="s">
        <v>83</v>
      </c>
      <c r="G1803" s="8" t="s">
        <v>147</v>
      </c>
      <c r="H1803" s="6">
        <v>0</v>
      </c>
      <c r="I1803" s="12">
        <v>4</v>
      </c>
      <c r="J1803" s="20">
        <v>0</v>
      </c>
      <c r="L1803" s="20">
        <v>0</v>
      </c>
      <c r="N1803" s="20">
        <v>70619</v>
      </c>
      <c r="P1803" s="20">
        <v>0</v>
      </c>
      <c r="R1803" s="20">
        <v>0</v>
      </c>
      <c r="T1803" s="20">
        <v>0</v>
      </c>
      <c r="V1803" s="29">
        <v>70619</v>
      </c>
      <c r="X1803" s="8" t="str">
        <f t="shared" si="28"/>
        <v>No</v>
      </c>
      <c r="Z1803" s="21"/>
      <c r="AC1803" s="28"/>
    </row>
    <row r="1804" spans="1:29">
      <c r="A1804" s="8" t="s">
        <v>6028</v>
      </c>
      <c r="B1804" s="8" t="s">
        <v>3518</v>
      </c>
      <c r="C1804" s="8" t="s">
        <v>580</v>
      </c>
      <c r="D1804" s="185" t="s">
        <v>6029</v>
      </c>
      <c r="E1804" s="188" t="s">
        <v>6030</v>
      </c>
      <c r="F1804" s="8" t="s">
        <v>157</v>
      </c>
      <c r="G1804" s="8" t="s">
        <v>147</v>
      </c>
      <c r="H1804" s="6">
        <v>0</v>
      </c>
      <c r="I1804" s="12">
        <v>4</v>
      </c>
      <c r="J1804" s="20">
        <v>0</v>
      </c>
      <c r="L1804" s="20">
        <v>0</v>
      </c>
      <c r="N1804" s="20">
        <v>0</v>
      </c>
      <c r="P1804" s="20">
        <v>0</v>
      </c>
      <c r="R1804" s="20">
        <v>0</v>
      </c>
      <c r="T1804" s="20">
        <v>0</v>
      </c>
      <c r="V1804" s="29">
        <v>0</v>
      </c>
      <c r="X1804" s="8" t="str">
        <f t="shared" si="28"/>
        <v>No</v>
      </c>
      <c r="Z1804" s="21"/>
      <c r="AC1804" s="28"/>
    </row>
    <row r="1805" spans="1:29">
      <c r="A1805" s="8" t="s">
        <v>5621</v>
      </c>
      <c r="B1805" s="8" t="s">
        <v>5622</v>
      </c>
      <c r="C1805" s="8" t="s">
        <v>254</v>
      </c>
      <c r="D1805" s="185" t="s">
        <v>5623</v>
      </c>
      <c r="E1805" s="188" t="s">
        <v>5624</v>
      </c>
      <c r="F1805" s="8" t="s">
        <v>157</v>
      </c>
      <c r="G1805" s="8" t="s">
        <v>147</v>
      </c>
      <c r="H1805" s="6">
        <v>0</v>
      </c>
      <c r="I1805" s="12">
        <v>4</v>
      </c>
      <c r="J1805" s="20">
        <v>0</v>
      </c>
      <c r="L1805" s="20">
        <v>0</v>
      </c>
      <c r="N1805" s="20">
        <v>22931</v>
      </c>
      <c r="P1805" s="20">
        <v>0</v>
      </c>
      <c r="R1805" s="20">
        <v>0</v>
      </c>
      <c r="T1805" s="20">
        <v>0</v>
      </c>
      <c r="V1805" s="29">
        <v>22931</v>
      </c>
      <c r="X1805" s="8" t="str">
        <f t="shared" si="28"/>
        <v>No</v>
      </c>
      <c r="Z1805" s="21"/>
      <c r="AC1805" s="28"/>
    </row>
    <row r="1806" spans="1:29">
      <c r="A1806" s="8" t="s">
        <v>482</v>
      </c>
      <c r="B1806" s="8" t="s">
        <v>483</v>
      </c>
      <c r="C1806" s="8" t="s">
        <v>420</v>
      </c>
      <c r="D1806" s="185">
        <v>48</v>
      </c>
      <c r="E1806" s="188">
        <v>48</v>
      </c>
      <c r="F1806" s="8" t="s">
        <v>83</v>
      </c>
      <c r="G1806" s="8" t="s">
        <v>5756</v>
      </c>
      <c r="H1806" s="6">
        <v>51924</v>
      </c>
      <c r="I1806" s="12">
        <v>4</v>
      </c>
      <c r="J1806" s="20">
        <v>459816</v>
      </c>
      <c r="L1806" s="20">
        <v>0</v>
      </c>
      <c r="N1806" s="20">
        <v>0</v>
      </c>
      <c r="P1806" s="20">
        <v>0</v>
      </c>
      <c r="R1806" s="20">
        <v>0</v>
      </c>
      <c r="T1806" s="20">
        <v>0</v>
      </c>
      <c r="V1806" s="29">
        <v>459816</v>
      </c>
      <c r="X1806" s="8" t="str">
        <f t="shared" si="28"/>
        <v>No</v>
      </c>
      <c r="Z1806" s="21"/>
      <c r="AC1806" s="28"/>
    </row>
    <row r="1807" spans="1:29">
      <c r="A1807" s="8" t="s">
        <v>4530</v>
      </c>
      <c r="B1807" s="8" t="s">
        <v>4531</v>
      </c>
      <c r="C1807" s="8" t="s">
        <v>454</v>
      </c>
      <c r="D1807" s="185" t="s">
        <v>4532</v>
      </c>
      <c r="E1807" s="188" t="s">
        <v>4533</v>
      </c>
      <c r="F1807" s="8" t="s">
        <v>83</v>
      </c>
      <c r="G1807" s="8" t="s">
        <v>147</v>
      </c>
      <c r="H1807" s="6">
        <v>0</v>
      </c>
      <c r="I1807" s="12">
        <v>4</v>
      </c>
      <c r="J1807" s="20">
        <v>0</v>
      </c>
      <c r="L1807" s="20">
        <v>0</v>
      </c>
      <c r="N1807" s="20">
        <v>68950</v>
      </c>
      <c r="P1807" s="20">
        <v>0</v>
      </c>
      <c r="R1807" s="20">
        <v>0</v>
      </c>
      <c r="T1807" s="20">
        <v>0</v>
      </c>
      <c r="V1807" s="29">
        <v>68950</v>
      </c>
      <c r="X1807" s="8" t="str">
        <f t="shared" si="28"/>
        <v>No</v>
      </c>
      <c r="Z1807" s="21"/>
      <c r="AC1807" s="28"/>
    </row>
    <row r="1808" spans="1:29">
      <c r="A1808" s="8" t="s">
        <v>2893</v>
      </c>
      <c r="B1808" s="8" t="s">
        <v>1466</v>
      </c>
      <c r="C1808" s="8" t="s">
        <v>124</v>
      </c>
      <c r="D1808" s="185" t="s">
        <v>2894</v>
      </c>
      <c r="E1808" s="188" t="s">
        <v>2895</v>
      </c>
      <c r="F1808" s="8" t="s">
        <v>1320</v>
      </c>
      <c r="G1808" s="8" t="s">
        <v>147</v>
      </c>
      <c r="H1808" s="6">
        <v>0</v>
      </c>
      <c r="I1808" s="12">
        <v>4</v>
      </c>
      <c r="J1808" s="20">
        <v>0</v>
      </c>
      <c r="L1808" s="20">
        <v>0</v>
      </c>
      <c r="N1808" s="20">
        <v>53240</v>
      </c>
      <c r="P1808" s="20">
        <v>0</v>
      </c>
      <c r="R1808" s="20">
        <v>0</v>
      </c>
      <c r="T1808" s="20">
        <v>26067</v>
      </c>
      <c r="V1808" s="29">
        <v>79307</v>
      </c>
      <c r="X1808" s="8" t="str">
        <f t="shared" si="28"/>
        <v>No</v>
      </c>
      <c r="Z1808" s="21"/>
      <c r="AC1808" s="28"/>
    </row>
    <row r="1809" spans="1:29">
      <c r="A1809" s="8" t="s">
        <v>888</v>
      </c>
      <c r="B1809" s="8" t="s">
        <v>889</v>
      </c>
      <c r="C1809" s="8" t="s">
        <v>129</v>
      </c>
      <c r="D1809" s="185" t="s">
        <v>890</v>
      </c>
      <c r="E1809" s="188" t="s">
        <v>891</v>
      </c>
      <c r="F1809" s="8" t="s">
        <v>83</v>
      </c>
      <c r="G1809" s="8" t="s">
        <v>147</v>
      </c>
      <c r="H1809" s="6">
        <v>0</v>
      </c>
      <c r="I1809" s="12">
        <v>4</v>
      </c>
      <c r="J1809" s="20">
        <v>0</v>
      </c>
      <c r="L1809" s="20">
        <v>0</v>
      </c>
      <c r="N1809" s="20">
        <v>134032</v>
      </c>
      <c r="P1809" s="20">
        <v>0</v>
      </c>
      <c r="R1809" s="20">
        <v>0</v>
      </c>
      <c r="T1809" s="20">
        <v>0</v>
      </c>
      <c r="V1809" s="29">
        <v>134032</v>
      </c>
      <c r="X1809" s="8" t="str">
        <f t="shared" si="28"/>
        <v>No</v>
      </c>
      <c r="Z1809" s="21"/>
      <c r="AC1809" s="28"/>
    </row>
    <row r="1810" spans="1:29">
      <c r="A1810" s="8" t="s">
        <v>5925</v>
      </c>
      <c r="B1810" s="8" t="s">
        <v>1092</v>
      </c>
      <c r="C1810" s="8" t="s">
        <v>87</v>
      </c>
      <c r="E1810" s="188" t="s">
        <v>5926</v>
      </c>
      <c r="F1810" s="8" t="s">
        <v>113</v>
      </c>
      <c r="G1810" s="8" t="s">
        <v>147</v>
      </c>
      <c r="H1810" s="6">
        <v>0</v>
      </c>
      <c r="I1810" s="12">
        <v>4</v>
      </c>
      <c r="J1810" s="20">
        <v>0</v>
      </c>
      <c r="L1810" s="20">
        <v>0</v>
      </c>
      <c r="N1810" s="20">
        <v>0</v>
      </c>
      <c r="P1810" s="20">
        <v>0</v>
      </c>
      <c r="R1810" s="20">
        <v>0</v>
      </c>
      <c r="T1810" s="20">
        <v>0</v>
      </c>
      <c r="V1810" s="29">
        <v>0</v>
      </c>
      <c r="X1810" s="8" t="str">
        <f t="shared" si="28"/>
        <v>No</v>
      </c>
      <c r="Z1810" s="21"/>
      <c r="AC1810" s="28"/>
    </row>
    <row r="1811" spans="1:29">
      <c r="A1811" s="8" t="s">
        <v>6303</v>
      </c>
      <c r="B1811" s="8" t="s">
        <v>6304</v>
      </c>
      <c r="C1811" s="8" t="s">
        <v>91</v>
      </c>
      <c r="E1811" s="188">
        <v>90283</v>
      </c>
      <c r="F1811" s="8" t="s">
        <v>83</v>
      </c>
      <c r="G1811" s="8" t="s">
        <v>5756</v>
      </c>
      <c r="H1811" s="6">
        <v>12150996</v>
      </c>
      <c r="I1811" s="12">
        <v>4</v>
      </c>
      <c r="J1811" s="20">
        <v>0</v>
      </c>
      <c r="L1811" s="20">
        <v>0</v>
      </c>
      <c r="N1811" s="20">
        <v>0</v>
      </c>
      <c r="P1811" s="20">
        <v>0</v>
      </c>
      <c r="R1811" s="20">
        <v>0</v>
      </c>
      <c r="T1811" s="20">
        <v>0</v>
      </c>
      <c r="V1811" s="29">
        <v>0</v>
      </c>
      <c r="X1811" s="8" t="str">
        <f t="shared" si="28"/>
        <v>No</v>
      </c>
      <c r="Z1811" s="21"/>
      <c r="AC1811" s="28"/>
    </row>
    <row r="1812" spans="1:29">
      <c r="A1812" s="8" t="s">
        <v>3888</v>
      </c>
      <c r="B1812" s="8" t="s">
        <v>3882</v>
      </c>
      <c r="C1812" s="8" t="s">
        <v>278</v>
      </c>
      <c r="D1812" s="185" t="s">
        <v>3889</v>
      </c>
      <c r="E1812" s="188" t="s">
        <v>3890</v>
      </c>
      <c r="F1812" s="8" t="s">
        <v>83</v>
      </c>
      <c r="G1812" s="8" t="s">
        <v>147</v>
      </c>
      <c r="H1812" s="6">
        <v>0</v>
      </c>
      <c r="I1812" s="12">
        <v>4</v>
      </c>
      <c r="J1812" s="20">
        <v>0</v>
      </c>
      <c r="L1812" s="20">
        <v>0</v>
      </c>
      <c r="N1812" s="20">
        <v>92320</v>
      </c>
      <c r="P1812" s="20">
        <v>0</v>
      </c>
      <c r="R1812" s="20">
        <v>0</v>
      </c>
      <c r="T1812" s="20">
        <v>0</v>
      </c>
      <c r="V1812" s="29">
        <v>92320</v>
      </c>
      <c r="X1812" s="8" t="str">
        <f t="shared" si="28"/>
        <v>No</v>
      </c>
      <c r="Z1812" s="21"/>
      <c r="AC1812" s="28"/>
    </row>
    <row r="1813" spans="1:29">
      <c r="A1813" s="8" t="s">
        <v>1961</v>
      </c>
      <c r="B1813" s="8" t="s">
        <v>1962</v>
      </c>
      <c r="C1813" s="8" t="s">
        <v>34</v>
      </c>
      <c r="D1813" s="185" t="s">
        <v>1963</v>
      </c>
      <c r="E1813" s="188">
        <v>88176</v>
      </c>
      <c r="F1813" s="8" t="s">
        <v>36</v>
      </c>
      <c r="G1813" s="8" t="s">
        <v>5756</v>
      </c>
      <c r="H1813" s="6">
        <v>0</v>
      </c>
      <c r="I1813" s="12">
        <v>4</v>
      </c>
      <c r="J1813" s="20">
        <v>0</v>
      </c>
      <c r="L1813" s="20">
        <v>0</v>
      </c>
      <c r="N1813" s="20">
        <v>62697</v>
      </c>
      <c r="P1813" s="20">
        <v>0</v>
      </c>
      <c r="R1813" s="20">
        <v>0</v>
      </c>
      <c r="T1813" s="20">
        <v>276117</v>
      </c>
      <c r="V1813" s="29">
        <v>338814</v>
      </c>
      <c r="X1813" s="8" t="str">
        <f t="shared" si="28"/>
        <v>No</v>
      </c>
      <c r="Z1813" s="21"/>
      <c r="AC1813" s="28"/>
    </row>
    <row r="1814" spans="1:29">
      <c r="A1814" s="8" t="s">
        <v>5266</v>
      </c>
      <c r="B1814" s="8" t="s">
        <v>287</v>
      </c>
      <c r="C1814" s="8" t="s">
        <v>168</v>
      </c>
      <c r="D1814" s="185" t="s">
        <v>5267</v>
      </c>
      <c r="E1814" s="188" t="s">
        <v>5268</v>
      </c>
      <c r="F1814" s="8" t="s">
        <v>83</v>
      </c>
      <c r="G1814" s="8" t="s">
        <v>147</v>
      </c>
      <c r="H1814" s="6">
        <v>0</v>
      </c>
      <c r="I1814" s="12">
        <v>4</v>
      </c>
      <c r="J1814" s="20">
        <v>0</v>
      </c>
      <c r="L1814" s="20">
        <v>0</v>
      </c>
      <c r="N1814" s="20">
        <v>82545</v>
      </c>
      <c r="P1814" s="20">
        <v>3014</v>
      </c>
      <c r="R1814" s="20">
        <v>0</v>
      </c>
      <c r="T1814" s="20">
        <v>0</v>
      </c>
      <c r="V1814" s="29">
        <v>85559</v>
      </c>
      <c r="X1814" s="8" t="str">
        <f t="shared" si="28"/>
        <v>No</v>
      </c>
      <c r="Z1814" s="21"/>
      <c r="AC1814" s="28"/>
    </row>
    <row r="1815" spans="1:29">
      <c r="A1815" s="8" t="s">
        <v>2738</v>
      </c>
      <c r="B1815" s="8" t="s">
        <v>2739</v>
      </c>
      <c r="C1815" s="8" t="s">
        <v>65</v>
      </c>
      <c r="D1815" s="185" t="s">
        <v>2740</v>
      </c>
      <c r="E1815" s="188" t="s">
        <v>2741</v>
      </c>
      <c r="F1815" s="8" t="s">
        <v>157</v>
      </c>
      <c r="G1815" s="8" t="s">
        <v>147</v>
      </c>
      <c r="H1815" s="6">
        <v>0</v>
      </c>
      <c r="I1815" s="12">
        <v>4</v>
      </c>
      <c r="J1815" s="20">
        <v>0</v>
      </c>
      <c r="L1815" s="20">
        <v>0</v>
      </c>
      <c r="N1815" s="20">
        <v>264558</v>
      </c>
      <c r="P1815" s="20">
        <v>0</v>
      </c>
      <c r="R1815" s="20">
        <v>0</v>
      </c>
      <c r="T1815" s="20">
        <v>0</v>
      </c>
      <c r="V1815" s="29">
        <v>264558</v>
      </c>
      <c r="X1815" s="8" t="str">
        <f t="shared" si="28"/>
        <v>No</v>
      </c>
      <c r="Z1815" s="21"/>
      <c r="AC1815" s="28"/>
    </row>
    <row r="1816" spans="1:29">
      <c r="A1816" s="8" t="s">
        <v>2344</v>
      </c>
      <c r="B1816" s="8" t="s">
        <v>1876</v>
      </c>
      <c r="C1816" s="8" t="s">
        <v>106</v>
      </c>
      <c r="D1816" s="185" t="s">
        <v>2345</v>
      </c>
      <c r="E1816" s="188" t="s">
        <v>2346</v>
      </c>
      <c r="F1816" s="8" t="s">
        <v>83</v>
      </c>
      <c r="G1816" s="8" t="s">
        <v>147</v>
      </c>
      <c r="H1816" s="6">
        <v>0</v>
      </c>
      <c r="I1816" s="12">
        <v>4</v>
      </c>
      <c r="J1816" s="20">
        <v>0</v>
      </c>
      <c r="L1816" s="20">
        <v>0</v>
      </c>
      <c r="N1816" s="20">
        <v>62665</v>
      </c>
      <c r="P1816" s="20">
        <v>0</v>
      </c>
      <c r="R1816" s="20">
        <v>0</v>
      </c>
      <c r="T1816" s="20">
        <v>0</v>
      </c>
      <c r="V1816" s="29">
        <v>62665</v>
      </c>
      <c r="X1816" s="8" t="str">
        <f t="shared" si="28"/>
        <v>No</v>
      </c>
      <c r="Z1816" s="21"/>
      <c r="AC1816" s="28"/>
    </row>
    <row r="1817" spans="1:29">
      <c r="A1817" s="8" t="s">
        <v>6286</v>
      </c>
      <c r="B1817" s="8" t="s">
        <v>1984</v>
      </c>
      <c r="C1817" s="8" t="s">
        <v>171</v>
      </c>
      <c r="E1817" s="188">
        <v>40257</v>
      </c>
      <c r="F1817" s="8" t="s">
        <v>83</v>
      </c>
      <c r="G1817" s="8" t="s">
        <v>5756</v>
      </c>
      <c r="H1817" s="6">
        <v>5502379</v>
      </c>
      <c r="I1817" s="12">
        <v>4</v>
      </c>
      <c r="J1817" s="20">
        <v>0</v>
      </c>
      <c r="L1817" s="20">
        <v>0</v>
      </c>
      <c r="N1817" s="20">
        <v>0</v>
      </c>
      <c r="P1817" s="20">
        <v>0</v>
      </c>
      <c r="R1817" s="20">
        <v>0</v>
      </c>
      <c r="T1817" s="20">
        <v>0</v>
      </c>
      <c r="V1817" s="29">
        <v>0</v>
      </c>
      <c r="X1817" s="8" t="str">
        <f t="shared" si="28"/>
        <v>No</v>
      </c>
      <c r="Z1817" s="21"/>
      <c r="AC1817" s="28"/>
    </row>
    <row r="1818" spans="1:29">
      <c r="A1818" s="8" t="s">
        <v>5965</v>
      </c>
      <c r="B1818" s="8" t="s">
        <v>6069</v>
      </c>
      <c r="C1818" s="8" t="s">
        <v>171</v>
      </c>
      <c r="E1818" s="188">
        <v>40238</v>
      </c>
      <c r="F1818" s="8" t="s">
        <v>83</v>
      </c>
      <c r="G1818" s="8" t="s">
        <v>5756</v>
      </c>
      <c r="H1818" s="6">
        <v>5502379</v>
      </c>
      <c r="I1818" s="12">
        <v>4</v>
      </c>
      <c r="J1818" s="20">
        <v>0</v>
      </c>
      <c r="L1818" s="20">
        <v>0</v>
      </c>
      <c r="N1818" s="20">
        <v>0</v>
      </c>
      <c r="P1818" s="20">
        <v>0</v>
      </c>
      <c r="R1818" s="20">
        <v>0</v>
      </c>
      <c r="T1818" s="20">
        <v>0</v>
      </c>
      <c r="V1818" s="29">
        <v>0</v>
      </c>
      <c r="X1818" s="8" t="str">
        <f t="shared" si="28"/>
        <v>No</v>
      </c>
      <c r="Z1818" s="21"/>
      <c r="AC1818" s="28"/>
    </row>
    <row r="1819" spans="1:29">
      <c r="A1819" s="8" t="s">
        <v>6284</v>
      </c>
      <c r="B1819" s="8" t="s">
        <v>6285</v>
      </c>
      <c r="C1819" s="8" t="s">
        <v>91</v>
      </c>
      <c r="E1819" s="188">
        <v>90254</v>
      </c>
      <c r="F1819" s="8" t="s">
        <v>83</v>
      </c>
      <c r="G1819" s="8" t="s">
        <v>5756</v>
      </c>
      <c r="H1819" s="6">
        <v>12150996</v>
      </c>
      <c r="I1819" s="12">
        <v>4</v>
      </c>
      <c r="J1819" s="20">
        <v>0</v>
      </c>
      <c r="L1819" s="20">
        <v>231460</v>
      </c>
      <c r="N1819" s="20">
        <v>0</v>
      </c>
      <c r="P1819" s="20">
        <v>0</v>
      </c>
      <c r="R1819" s="20">
        <v>0</v>
      </c>
      <c r="T1819" s="20">
        <v>0</v>
      </c>
      <c r="V1819" s="29">
        <v>231460</v>
      </c>
      <c r="X1819" s="8" t="str">
        <f t="shared" si="28"/>
        <v>No</v>
      </c>
      <c r="Z1819" s="21"/>
      <c r="AC1819" s="28"/>
    </row>
    <row r="1820" spans="1:29">
      <c r="A1820" s="8" t="s">
        <v>6330</v>
      </c>
      <c r="B1820" s="8" t="s">
        <v>6331</v>
      </c>
      <c r="C1820" s="8" t="s">
        <v>178</v>
      </c>
      <c r="E1820" s="188" t="s">
        <v>6332</v>
      </c>
      <c r="F1820" s="8" t="s">
        <v>157</v>
      </c>
      <c r="G1820" s="8" t="s">
        <v>147</v>
      </c>
      <c r="H1820" s="6">
        <v>0</v>
      </c>
      <c r="I1820" s="12">
        <v>4</v>
      </c>
      <c r="J1820" s="20">
        <v>0</v>
      </c>
      <c r="L1820" s="20">
        <v>0</v>
      </c>
      <c r="N1820" s="20">
        <v>53450</v>
      </c>
      <c r="P1820" s="20">
        <v>88089</v>
      </c>
      <c r="R1820" s="20">
        <v>0</v>
      </c>
      <c r="T1820" s="20">
        <v>0</v>
      </c>
      <c r="V1820" s="29">
        <v>141539</v>
      </c>
      <c r="X1820" s="8" t="str">
        <f t="shared" si="28"/>
        <v>No</v>
      </c>
      <c r="Z1820" s="21"/>
      <c r="AC1820" s="28"/>
    </row>
    <row r="1821" spans="1:29">
      <c r="A1821" s="8" t="s">
        <v>3858</v>
      </c>
      <c r="B1821" s="8" t="s">
        <v>3859</v>
      </c>
      <c r="C1821" s="8" t="s">
        <v>278</v>
      </c>
      <c r="D1821" s="185" t="s">
        <v>3860</v>
      </c>
      <c r="E1821" s="188" t="s">
        <v>3861</v>
      </c>
      <c r="F1821" s="8" t="s">
        <v>83</v>
      </c>
      <c r="G1821" s="8" t="s">
        <v>147</v>
      </c>
      <c r="H1821" s="6">
        <v>0</v>
      </c>
      <c r="I1821" s="12">
        <v>4</v>
      </c>
      <c r="J1821" s="20">
        <v>0</v>
      </c>
      <c r="L1821" s="20">
        <v>0</v>
      </c>
      <c r="N1821" s="20">
        <v>76887</v>
      </c>
      <c r="P1821" s="20">
        <v>0</v>
      </c>
      <c r="R1821" s="20">
        <v>0</v>
      </c>
      <c r="T1821" s="20">
        <v>0</v>
      </c>
      <c r="V1821" s="29">
        <v>76887</v>
      </c>
      <c r="X1821" s="8" t="str">
        <f t="shared" si="28"/>
        <v>No</v>
      </c>
      <c r="Z1821" s="21"/>
      <c r="AC1821" s="28"/>
    </row>
    <row r="1822" spans="1:29">
      <c r="A1822" s="8" t="s">
        <v>5004</v>
      </c>
      <c r="B1822" s="8" t="s">
        <v>5005</v>
      </c>
      <c r="C1822" s="8" t="s">
        <v>91</v>
      </c>
      <c r="D1822" s="185" t="s">
        <v>5006</v>
      </c>
      <c r="E1822" s="188" t="s">
        <v>5007</v>
      </c>
      <c r="F1822" s="8" t="s">
        <v>83</v>
      </c>
      <c r="G1822" s="8" t="s">
        <v>147</v>
      </c>
      <c r="H1822" s="6">
        <v>0</v>
      </c>
      <c r="I1822" s="12">
        <v>4</v>
      </c>
      <c r="J1822" s="20">
        <v>0</v>
      </c>
      <c r="L1822" s="20">
        <v>0</v>
      </c>
      <c r="N1822" s="20">
        <v>48000</v>
      </c>
      <c r="P1822" s="20">
        <v>0</v>
      </c>
      <c r="R1822" s="20">
        <v>0</v>
      </c>
      <c r="T1822" s="20">
        <v>0</v>
      </c>
      <c r="V1822" s="29">
        <v>48000</v>
      </c>
      <c r="X1822" s="8" t="str">
        <f t="shared" si="28"/>
        <v>No</v>
      </c>
      <c r="Z1822" s="21"/>
      <c r="AC1822" s="28"/>
    </row>
    <row r="1823" spans="1:29">
      <c r="A1823" s="8" t="s">
        <v>6265</v>
      </c>
      <c r="B1823" s="8" t="s">
        <v>6266</v>
      </c>
      <c r="C1823" s="8" t="s">
        <v>91</v>
      </c>
      <c r="E1823" s="188">
        <v>90292</v>
      </c>
      <c r="F1823" s="8" t="s">
        <v>83</v>
      </c>
      <c r="G1823" s="8" t="s">
        <v>5756</v>
      </c>
      <c r="H1823" s="6">
        <v>12150996</v>
      </c>
      <c r="I1823" s="12">
        <v>4</v>
      </c>
      <c r="J1823" s="20">
        <v>0</v>
      </c>
      <c r="L1823" s="20">
        <v>0</v>
      </c>
      <c r="N1823" s="20">
        <v>0</v>
      </c>
      <c r="P1823" s="20">
        <v>0</v>
      </c>
      <c r="R1823" s="20">
        <v>0</v>
      </c>
      <c r="T1823" s="20">
        <v>0</v>
      </c>
      <c r="V1823" s="29">
        <v>0</v>
      </c>
      <c r="X1823" s="8" t="str">
        <f t="shared" si="28"/>
        <v>No</v>
      </c>
      <c r="Z1823" s="21"/>
      <c r="AC1823" s="28"/>
    </row>
    <row r="1824" spans="1:29">
      <c r="A1824" s="8" t="s">
        <v>4948</v>
      </c>
      <c r="B1824" s="8" t="s">
        <v>4949</v>
      </c>
      <c r="C1824" s="8" t="s">
        <v>91</v>
      </c>
      <c r="D1824" s="185" t="s">
        <v>4950</v>
      </c>
      <c r="E1824" s="188" t="s">
        <v>4951</v>
      </c>
      <c r="F1824" s="8" t="s">
        <v>88</v>
      </c>
      <c r="G1824" s="8" t="s">
        <v>147</v>
      </c>
      <c r="H1824" s="6">
        <v>0</v>
      </c>
      <c r="I1824" s="12">
        <v>4</v>
      </c>
      <c r="J1824" s="20">
        <v>0</v>
      </c>
      <c r="L1824" s="20">
        <v>0</v>
      </c>
      <c r="N1824" s="20">
        <v>450218</v>
      </c>
      <c r="P1824" s="20">
        <v>0</v>
      </c>
      <c r="R1824" s="20">
        <v>0</v>
      </c>
      <c r="T1824" s="20">
        <v>0</v>
      </c>
      <c r="V1824" s="29">
        <v>450218</v>
      </c>
      <c r="X1824" s="8" t="str">
        <f t="shared" si="28"/>
        <v>No</v>
      </c>
      <c r="Z1824" s="21"/>
      <c r="AC1824" s="28"/>
    </row>
    <row r="1825" spans="1:29">
      <c r="A1825" s="8" t="s">
        <v>4074</v>
      </c>
      <c r="B1825" s="8" t="s">
        <v>4075</v>
      </c>
      <c r="C1825" s="8" t="s">
        <v>420</v>
      </c>
      <c r="D1825" s="185" t="s">
        <v>4076</v>
      </c>
      <c r="E1825" s="188">
        <v>135</v>
      </c>
      <c r="F1825" s="8" t="s">
        <v>36</v>
      </c>
      <c r="G1825" s="8" t="s">
        <v>5756</v>
      </c>
      <c r="H1825" s="6">
        <v>0</v>
      </c>
      <c r="I1825" s="12">
        <v>4</v>
      </c>
      <c r="J1825" s="20">
        <v>0</v>
      </c>
      <c r="L1825" s="20">
        <v>0</v>
      </c>
      <c r="N1825" s="20">
        <v>693289</v>
      </c>
      <c r="P1825" s="20">
        <v>0</v>
      </c>
      <c r="R1825" s="20">
        <v>0</v>
      </c>
      <c r="T1825" s="20">
        <v>0</v>
      </c>
      <c r="V1825" s="29">
        <v>693289</v>
      </c>
      <c r="X1825" s="8" t="str">
        <f t="shared" si="28"/>
        <v>No</v>
      </c>
      <c r="Z1825" s="21"/>
      <c r="AC1825" s="28"/>
    </row>
    <row r="1826" spans="1:29">
      <c r="A1826" s="8" t="s">
        <v>6245</v>
      </c>
      <c r="B1826" s="8" t="s">
        <v>1028</v>
      </c>
      <c r="C1826" s="8" t="s">
        <v>91</v>
      </c>
      <c r="E1826" s="188">
        <v>90298</v>
      </c>
      <c r="F1826" s="8" t="s">
        <v>83</v>
      </c>
      <c r="G1826" s="8" t="s">
        <v>5756</v>
      </c>
      <c r="H1826" s="6">
        <v>214811</v>
      </c>
      <c r="I1826" s="12">
        <v>4</v>
      </c>
      <c r="J1826" s="20">
        <v>0</v>
      </c>
      <c r="L1826" s="20">
        <v>0</v>
      </c>
      <c r="N1826" s="20">
        <v>0</v>
      </c>
      <c r="P1826" s="20">
        <v>0</v>
      </c>
      <c r="R1826" s="20">
        <v>0</v>
      </c>
      <c r="T1826" s="20">
        <v>0</v>
      </c>
      <c r="V1826" s="29">
        <v>0</v>
      </c>
      <c r="X1826" s="8" t="str">
        <f t="shared" si="28"/>
        <v>No</v>
      </c>
      <c r="Z1826" s="21"/>
      <c r="AC1826" s="28"/>
    </row>
    <row r="1827" spans="1:29">
      <c r="A1827" s="8" t="s">
        <v>6659</v>
      </c>
      <c r="B1827" s="8" t="s">
        <v>3293</v>
      </c>
      <c r="C1827" s="8" t="s">
        <v>91</v>
      </c>
      <c r="D1827" s="185" t="s">
        <v>5098</v>
      </c>
      <c r="E1827" s="188" t="s">
        <v>5099</v>
      </c>
      <c r="F1827" s="8" t="s">
        <v>83</v>
      </c>
      <c r="G1827" s="8" t="s">
        <v>147</v>
      </c>
      <c r="H1827" s="6">
        <v>0</v>
      </c>
      <c r="I1827" s="12">
        <v>4</v>
      </c>
      <c r="J1827" s="20">
        <v>0</v>
      </c>
      <c r="L1827" s="20">
        <v>0</v>
      </c>
      <c r="N1827" s="20">
        <v>125000</v>
      </c>
      <c r="P1827" s="20">
        <v>0</v>
      </c>
      <c r="R1827" s="20">
        <v>0</v>
      </c>
      <c r="T1827" s="20">
        <v>0</v>
      </c>
      <c r="V1827" s="29">
        <v>125000</v>
      </c>
      <c r="X1827" s="8" t="str">
        <f t="shared" si="28"/>
        <v>No</v>
      </c>
      <c r="Z1827" s="21"/>
      <c r="AC1827" s="28"/>
    </row>
    <row r="1828" spans="1:29">
      <c r="A1828" s="8" t="s">
        <v>6661</v>
      </c>
      <c r="B1828" s="8" t="s">
        <v>1617</v>
      </c>
      <c r="C1828" s="8" t="s">
        <v>178</v>
      </c>
      <c r="D1828" s="185" t="s">
        <v>1618</v>
      </c>
      <c r="E1828" s="188" t="s">
        <v>1619</v>
      </c>
      <c r="F1828" s="8" t="s">
        <v>83</v>
      </c>
      <c r="G1828" s="8" t="s">
        <v>147</v>
      </c>
      <c r="H1828" s="6">
        <v>0</v>
      </c>
      <c r="I1828" s="12">
        <v>4</v>
      </c>
      <c r="J1828" s="20">
        <v>0</v>
      </c>
      <c r="L1828" s="20">
        <v>0</v>
      </c>
      <c r="N1828" s="20">
        <v>104464</v>
      </c>
      <c r="P1828" s="20">
        <v>0</v>
      </c>
      <c r="R1828" s="20">
        <v>0</v>
      </c>
      <c r="T1828" s="20">
        <v>0</v>
      </c>
      <c r="V1828" s="29">
        <v>104464</v>
      </c>
      <c r="X1828" s="8" t="str">
        <f t="shared" si="28"/>
        <v>No</v>
      </c>
      <c r="Z1828" s="21"/>
      <c r="AC1828" s="28"/>
    </row>
    <row r="1829" spans="1:29">
      <c r="A1829" s="8" t="s">
        <v>6665</v>
      </c>
      <c r="B1829" s="8" t="s">
        <v>841</v>
      </c>
      <c r="C1829" s="8" t="s">
        <v>129</v>
      </c>
      <c r="D1829" s="185" t="s">
        <v>842</v>
      </c>
      <c r="E1829" s="188" t="s">
        <v>843</v>
      </c>
      <c r="F1829" s="8" t="s">
        <v>83</v>
      </c>
      <c r="G1829" s="8" t="s">
        <v>147</v>
      </c>
      <c r="H1829" s="6">
        <v>0</v>
      </c>
      <c r="I1829" s="12">
        <v>4</v>
      </c>
      <c r="J1829" s="20">
        <v>0</v>
      </c>
      <c r="L1829" s="20">
        <v>0</v>
      </c>
      <c r="N1829" s="20">
        <v>159268</v>
      </c>
      <c r="P1829" s="20">
        <v>42492</v>
      </c>
      <c r="R1829" s="20">
        <v>0</v>
      </c>
      <c r="T1829" s="20">
        <v>0</v>
      </c>
      <c r="V1829" s="29">
        <v>201760</v>
      </c>
      <c r="X1829" s="8" t="str">
        <f t="shared" si="28"/>
        <v>No</v>
      </c>
      <c r="Z1829" s="21"/>
      <c r="AC1829" s="28"/>
    </row>
    <row r="1830" spans="1:29">
      <c r="A1830" s="8" t="s">
        <v>3694</v>
      </c>
      <c r="B1830" s="8" t="s">
        <v>3695</v>
      </c>
      <c r="C1830" s="8" t="s">
        <v>275</v>
      </c>
      <c r="E1830" s="188">
        <v>77077</v>
      </c>
      <c r="F1830" s="8" t="s">
        <v>36</v>
      </c>
      <c r="G1830" s="8" t="s">
        <v>5756</v>
      </c>
      <c r="H1830" s="6">
        <v>0</v>
      </c>
      <c r="I1830" s="12">
        <v>4</v>
      </c>
      <c r="J1830" s="20">
        <v>0</v>
      </c>
      <c r="L1830" s="20">
        <v>0</v>
      </c>
      <c r="N1830" s="20">
        <v>249609</v>
      </c>
      <c r="P1830" s="20">
        <v>0</v>
      </c>
      <c r="R1830" s="20">
        <v>0</v>
      </c>
      <c r="T1830" s="20">
        <v>0</v>
      </c>
      <c r="V1830" s="29">
        <v>249609</v>
      </c>
      <c r="X1830" s="8" t="str">
        <f t="shared" si="28"/>
        <v>No</v>
      </c>
      <c r="Z1830" s="21"/>
      <c r="AC1830" s="28"/>
    </row>
    <row r="1831" spans="1:29">
      <c r="A1831" s="8" t="s">
        <v>5406</v>
      </c>
      <c r="B1831" s="8" t="s">
        <v>5287</v>
      </c>
      <c r="C1831" s="8" t="s">
        <v>58</v>
      </c>
      <c r="D1831" s="185" t="s">
        <v>5407</v>
      </c>
      <c r="E1831" s="188" t="s">
        <v>5408</v>
      </c>
      <c r="F1831" s="8" t="s">
        <v>83</v>
      </c>
      <c r="G1831" s="8" t="s">
        <v>147</v>
      </c>
      <c r="H1831" s="6">
        <v>0</v>
      </c>
      <c r="I1831" s="12">
        <v>4</v>
      </c>
      <c r="J1831" s="20">
        <v>0</v>
      </c>
      <c r="L1831" s="20">
        <v>0</v>
      </c>
      <c r="N1831" s="20">
        <v>231961</v>
      </c>
      <c r="P1831" s="20">
        <v>0</v>
      </c>
      <c r="R1831" s="20">
        <v>0</v>
      </c>
      <c r="T1831" s="20">
        <v>0</v>
      </c>
      <c r="V1831" s="29">
        <v>231961</v>
      </c>
      <c r="X1831" s="8" t="str">
        <f t="shared" si="28"/>
        <v>No</v>
      </c>
      <c r="Z1831" s="21"/>
      <c r="AC1831" s="28"/>
    </row>
    <row r="1832" spans="1:29">
      <c r="A1832" s="8" t="s">
        <v>4656</v>
      </c>
      <c r="B1832" s="8" t="s">
        <v>4634</v>
      </c>
      <c r="C1832" s="8" t="s">
        <v>42</v>
      </c>
      <c r="D1832" s="185" t="s">
        <v>4657</v>
      </c>
      <c r="E1832" s="188" t="s">
        <v>4658</v>
      </c>
      <c r="F1832" s="8" t="s">
        <v>83</v>
      </c>
      <c r="G1832" s="8" t="s">
        <v>147</v>
      </c>
      <c r="H1832" s="6">
        <v>0</v>
      </c>
      <c r="I1832" s="12">
        <v>4</v>
      </c>
      <c r="J1832" s="20">
        <v>0</v>
      </c>
      <c r="L1832" s="20">
        <v>0</v>
      </c>
      <c r="N1832" s="20">
        <v>218000</v>
      </c>
      <c r="P1832" s="20">
        <v>0</v>
      </c>
      <c r="R1832" s="20">
        <v>0</v>
      </c>
      <c r="T1832" s="20">
        <v>0</v>
      </c>
      <c r="V1832" s="29">
        <v>218000</v>
      </c>
      <c r="X1832" s="8" t="str">
        <f t="shared" si="28"/>
        <v>No</v>
      </c>
      <c r="Z1832" s="21"/>
      <c r="AC1832" s="28"/>
    </row>
    <row r="1833" spans="1:29">
      <c r="A1833" s="8" t="s">
        <v>2181</v>
      </c>
      <c r="B1833" s="8" t="s">
        <v>2182</v>
      </c>
      <c r="C1833" s="8" t="s">
        <v>275</v>
      </c>
      <c r="D1833" s="185" t="s">
        <v>2183</v>
      </c>
      <c r="E1833" s="188" t="s">
        <v>2184</v>
      </c>
      <c r="F1833" s="8" t="s">
        <v>157</v>
      </c>
      <c r="G1833" s="8" t="s">
        <v>147</v>
      </c>
      <c r="H1833" s="6">
        <v>0</v>
      </c>
      <c r="I1833" s="12">
        <v>4</v>
      </c>
      <c r="J1833" s="20">
        <v>0</v>
      </c>
      <c r="L1833" s="20">
        <v>0</v>
      </c>
      <c r="N1833" s="20">
        <v>14557</v>
      </c>
      <c r="P1833" s="20">
        <v>0</v>
      </c>
      <c r="R1833" s="20">
        <v>0</v>
      </c>
      <c r="T1833" s="20">
        <v>0</v>
      </c>
      <c r="V1833" s="29">
        <v>14557</v>
      </c>
      <c r="X1833" s="8" t="str">
        <f t="shared" si="28"/>
        <v>No</v>
      </c>
      <c r="Z1833" s="21"/>
      <c r="AC1833" s="28"/>
    </row>
    <row r="1834" spans="1:29">
      <c r="A1834" s="8" t="s">
        <v>2239</v>
      </c>
      <c r="B1834" s="8" t="s">
        <v>2240</v>
      </c>
      <c r="C1834" s="8" t="s">
        <v>275</v>
      </c>
      <c r="D1834" s="185" t="s">
        <v>2241</v>
      </c>
      <c r="E1834" s="188" t="s">
        <v>2242</v>
      </c>
      <c r="F1834" s="8" t="s">
        <v>83</v>
      </c>
      <c r="G1834" s="8" t="s">
        <v>147</v>
      </c>
      <c r="H1834" s="6">
        <v>0</v>
      </c>
      <c r="I1834" s="12">
        <v>4</v>
      </c>
      <c r="J1834" s="20">
        <v>0</v>
      </c>
      <c r="L1834" s="20">
        <v>0</v>
      </c>
      <c r="N1834" s="20">
        <v>110580</v>
      </c>
      <c r="P1834" s="20">
        <v>0</v>
      </c>
      <c r="R1834" s="20">
        <v>0</v>
      </c>
      <c r="T1834" s="20">
        <v>0</v>
      </c>
      <c r="V1834" s="29">
        <v>110580</v>
      </c>
      <c r="X1834" s="8" t="str">
        <f t="shared" si="28"/>
        <v>No</v>
      </c>
      <c r="Z1834" s="21"/>
      <c r="AC1834" s="28"/>
    </row>
    <row r="1835" spans="1:29">
      <c r="A1835" s="8" t="s">
        <v>5654</v>
      </c>
      <c r="B1835" s="8" t="s">
        <v>5633</v>
      </c>
      <c r="C1835" s="8" t="s">
        <v>254</v>
      </c>
      <c r="D1835" s="185" t="s">
        <v>5655</v>
      </c>
      <c r="E1835" s="188" t="s">
        <v>5656</v>
      </c>
      <c r="F1835" s="8" t="s">
        <v>83</v>
      </c>
      <c r="G1835" s="8" t="s">
        <v>147</v>
      </c>
      <c r="H1835" s="6">
        <v>0</v>
      </c>
      <c r="I1835" s="12">
        <v>4</v>
      </c>
      <c r="J1835" s="20">
        <v>0</v>
      </c>
      <c r="L1835" s="20">
        <v>0</v>
      </c>
      <c r="N1835" s="20">
        <v>105051</v>
      </c>
      <c r="P1835" s="20">
        <v>0</v>
      </c>
      <c r="R1835" s="20">
        <v>0</v>
      </c>
      <c r="T1835" s="20">
        <v>0</v>
      </c>
      <c r="V1835" s="29">
        <v>105051</v>
      </c>
      <c r="X1835" s="8" t="str">
        <f t="shared" si="28"/>
        <v>No</v>
      </c>
      <c r="Z1835" s="21"/>
      <c r="AC1835" s="28"/>
    </row>
    <row r="1836" spans="1:29">
      <c r="A1836" s="8" t="s">
        <v>2075</v>
      </c>
      <c r="B1836" s="8" t="s">
        <v>2076</v>
      </c>
      <c r="C1836" s="8" t="s">
        <v>132</v>
      </c>
      <c r="D1836" s="185">
        <v>5042</v>
      </c>
      <c r="E1836" s="188">
        <v>50042</v>
      </c>
      <c r="F1836" s="8" t="s">
        <v>83</v>
      </c>
      <c r="G1836" s="8" t="s">
        <v>84</v>
      </c>
      <c r="H1836" s="6">
        <v>8608208</v>
      </c>
      <c r="I1836" s="12">
        <v>4</v>
      </c>
      <c r="J1836" s="20">
        <v>650925</v>
      </c>
      <c r="L1836" s="20">
        <v>0</v>
      </c>
      <c r="N1836" s="20">
        <v>0</v>
      </c>
      <c r="P1836" s="20">
        <v>0</v>
      </c>
      <c r="R1836" s="20">
        <v>0</v>
      </c>
      <c r="T1836" s="20">
        <v>0</v>
      </c>
      <c r="V1836" s="29">
        <v>650925</v>
      </c>
      <c r="X1836" s="8" t="str">
        <f t="shared" si="28"/>
        <v>No</v>
      </c>
      <c r="Z1836" s="21"/>
      <c r="AC1836" s="28"/>
    </row>
    <row r="1837" spans="1:29">
      <c r="A1837" s="8" t="s">
        <v>218</v>
      </c>
      <c r="B1837" s="8" t="s">
        <v>219</v>
      </c>
      <c r="C1837" s="8" t="s">
        <v>103</v>
      </c>
      <c r="D1837" s="185">
        <v>4145</v>
      </c>
      <c r="E1837" s="188">
        <v>40145</v>
      </c>
      <c r="F1837" s="8" t="s">
        <v>83</v>
      </c>
      <c r="G1837" s="8" t="s">
        <v>5756</v>
      </c>
      <c r="H1837" s="6">
        <v>2148346</v>
      </c>
      <c r="I1837" s="12">
        <v>4</v>
      </c>
      <c r="J1837" s="20">
        <v>19264</v>
      </c>
      <c r="L1837" s="20">
        <v>0</v>
      </c>
      <c r="N1837" s="20">
        <v>0</v>
      </c>
      <c r="P1837" s="20">
        <v>0</v>
      </c>
      <c r="R1837" s="20">
        <v>0</v>
      </c>
      <c r="T1837" s="20">
        <v>0</v>
      </c>
      <c r="V1837" s="29">
        <v>19264</v>
      </c>
      <c r="X1837" s="8" t="str">
        <f t="shared" si="28"/>
        <v>No</v>
      </c>
      <c r="Z1837" s="21"/>
      <c r="AC1837" s="28"/>
    </row>
    <row r="1838" spans="1:29">
      <c r="A1838" s="8" t="s">
        <v>5322</v>
      </c>
      <c r="B1838" s="8" t="s">
        <v>5323</v>
      </c>
      <c r="C1838" s="8" t="s">
        <v>58</v>
      </c>
      <c r="D1838" s="185" t="s">
        <v>5324</v>
      </c>
      <c r="E1838" s="188" t="s">
        <v>5325</v>
      </c>
      <c r="F1838" s="8" t="s">
        <v>83</v>
      </c>
      <c r="G1838" s="8" t="s">
        <v>147</v>
      </c>
      <c r="H1838" s="6">
        <v>0</v>
      </c>
      <c r="I1838" s="12">
        <v>4</v>
      </c>
      <c r="J1838" s="20">
        <v>0</v>
      </c>
      <c r="L1838" s="20">
        <v>0</v>
      </c>
      <c r="N1838" s="20">
        <v>211182</v>
      </c>
      <c r="P1838" s="20">
        <v>0</v>
      </c>
      <c r="R1838" s="20">
        <v>0</v>
      </c>
      <c r="T1838" s="20">
        <v>0</v>
      </c>
      <c r="V1838" s="29">
        <v>211182</v>
      </c>
      <c r="X1838" s="8" t="str">
        <f t="shared" si="28"/>
        <v>No</v>
      </c>
      <c r="Z1838" s="21"/>
      <c r="AC1838" s="28"/>
    </row>
    <row r="1839" spans="1:29">
      <c r="A1839" s="8" t="s">
        <v>5046</v>
      </c>
      <c r="B1839" s="8" t="s">
        <v>5047</v>
      </c>
      <c r="C1839" s="8" t="s">
        <v>91</v>
      </c>
      <c r="D1839" s="185" t="s">
        <v>5048</v>
      </c>
      <c r="E1839" s="188" t="s">
        <v>5049</v>
      </c>
      <c r="F1839" s="8" t="s">
        <v>83</v>
      </c>
      <c r="G1839" s="8" t="s">
        <v>147</v>
      </c>
      <c r="H1839" s="6">
        <v>0</v>
      </c>
      <c r="I1839" s="12">
        <v>4</v>
      </c>
      <c r="J1839" s="20">
        <v>0</v>
      </c>
      <c r="L1839" s="20">
        <v>0</v>
      </c>
      <c r="N1839" s="20">
        <v>164442</v>
      </c>
      <c r="P1839" s="20">
        <v>0</v>
      </c>
      <c r="R1839" s="20">
        <v>0</v>
      </c>
      <c r="T1839" s="20">
        <v>0</v>
      </c>
      <c r="V1839" s="29">
        <v>164442</v>
      </c>
      <c r="X1839" s="8" t="str">
        <f t="shared" si="28"/>
        <v>No</v>
      </c>
      <c r="Z1839" s="21"/>
      <c r="AC1839" s="28"/>
    </row>
    <row r="1840" spans="1:29">
      <c r="A1840" s="8" t="s">
        <v>5246</v>
      </c>
      <c r="B1840" s="8" t="s">
        <v>1990</v>
      </c>
      <c r="C1840" s="8" t="s">
        <v>168</v>
      </c>
      <c r="D1840" s="185" t="s">
        <v>5247</v>
      </c>
      <c r="E1840" s="188" t="s">
        <v>5248</v>
      </c>
      <c r="F1840" s="8" t="s">
        <v>83</v>
      </c>
      <c r="G1840" s="8" t="s">
        <v>147</v>
      </c>
      <c r="H1840" s="6">
        <v>0</v>
      </c>
      <c r="I1840" s="12">
        <v>4</v>
      </c>
      <c r="J1840" s="20">
        <v>0</v>
      </c>
      <c r="L1840" s="20">
        <v>0</v>
      </c>
      <c r="N1840" s="20">
        <v>76228</v>
      </c>
      <c r="P1840" s="20">
        <v>134087</v>
      </c>
      <c r="R1840" s="20">
        <v>0</v>
      </c>
      <c r="T1840" s="20">
        <v>0</v>
      </c>
      <c r="V1840" s="29">
        <v>210315</v>
      </c>
      <c r="X1840" s="8" t="str">
        <f t="shared" si="28"/>
        <v>No</v>
      </c>
      <c r="Z1840" s="21"/>
      <c r="AC1840" s="28"/>
    </row>
    <row r="1841" spans="1:29">
      <c r="A1841" s="8" t="s">
        <v>1445</v>
      </c>
      <c r="B1841" s="8" t="s">
        <v>1446</v>
      </c>
      <c r="C1841" s="8" t="s">
        <v>150</v>
      </c>
      <c r="D1841" s="185" t="s">
        <v>1447</v>
      </c>
      <c r="E1841" s="188" t="s">
        <v>1448</v>
      </c>
      <c r="F1841" s="8" t="s">
        <v>83</v>
      </c>
      <c r="G1841" s="8" t="s">
        <v>147</v>
      </c>
      <c r="H1841" s="6">
        <v>0</v>
      </c>
      <c r="I1841" s="12">
        <v>4</v>
      </c>
      <c r="J1841" s="20">
        <v>0</v>
      </c>
      <c r="L1841" s="20">
        <v>0</v>
      </c>
      <c r="N1841" s="20">
        <v>101986</v>
      </c>
      <c r="P1841" s="20">
        <v>0</v>
      </c>
      <c r="R1841" s="20">
        <v>0</v>
      </c>
      <c r="T1841" s="20">
        <v>0</v>
      </c>
      <c r="V1841" s="29">
        <v>101986</v>
      </c>
      <c r="X1841" s="8" t="str">
        <f t="shared" si="28"/>
        <v>No</v>
      </c>
      <c r="Z1841" s="21"/>
      <c r="AC1841" s="28"/>
    </row>
    <row r="1842" spans="1:29">
      <c r="A1842" s="8" t="s">
        <v>4912</v>
      </c>
      <c r="B1842" s="8" t="s">
        <v>3465</v>
      </c>
      <c r="C1842" s="8" t="s">
        <v>87</v>
      </c>
      <c r="E1842" s="188" t="s">
        <v>4913</v>
      </c>
      <c r="F1842" s="8" t="s">
        <v>157</v>
      </c>
      <c r="G1842" s="8" t="s">
        <v>147</v>
      </c>
      <c r="H1842" s="6">
        <v>0</v>
      </c>
      <c r="I1842" s="12">
        <v>4</v>
      </c>
      <c r="J1842" s="20">
        <v>0</v>
      </c>
      <c r="L1842" s="20">
        <v>0</v>
      </c>
      <c r="N1842" s="20">
        <v>0</v>
      </c>
      <c r="P1842" s="20">
        <v>0</v>
      </c>
      <c r="R1842" s="20">
        <v>0</v>
      </c>
      <c r="T1842" s="20">
        <v>0</v>
      </c>
      <c r="V1842" s="29">
        <v>0</v>
      </c>
      <c r="X1842" s="8" t="str">
        <f t="shared" si="28"/>
        <v>No</v>
      </c>
      <c r="Z1842" s="21"/>
      <c r="AC1842" s="28"/>
    </row>
    <row r="1843" spans="1:29">
      <c r="A1843" s="8" t="s">
        <v>2325</v>
      </c>
      <c r="B1843" s="8" t="s">
        <v>2326</v>
      </c>
      <c r="C1843" s="8" t="s">
        <v>106</v>
      </c>
      <c r="D1843" s="185" t="s">
        <v>2327</v>
      </c>
      <c r="E1843" s="188" t="s">
        <v>2328</v>
      </c>
      <c r="F1843" s="8" t="s">
        <v>83</v>
      </c>
      <c r="G1843" s="8" t="s">
        <v>147</v>
      </c>
      <c r="H1843" s="6">
        <v>0</v>
      </c>
      <c r="I1843" s="12">
        <v>4</v>
      </c>
      <c r="J1843" s="20">
        <v>0</v>
      </c>
      <c r="L1843" s="20">
        <v>0</v>
      </c>
      <c r="N1843" s="20">
        <v>74028</v>
      </c>
      <c r="P1843" s="20">
        <v>0</v>
      </c>
      <c r="R1843" s="20">
        <v>0</v>
      </c>
      <c r="T1843" s="20">
        <v>0</v>
      </c>
      <c r="V1843" s="29">
        <v>74028</v>
      </c>
      <c r="X1843" s="8" t="str">
        <f t="shared" si="28"/>
        <v>No</v>
      </c>
      <c r="Z1843" s="21"/>
      <c r="AC1843" s="28"/>
    </row>
    <row r="1844" spans="1:29">
      <c r="A1844" s="8" t="s">
        <v>6279</v>
      </c>
      <c r="B1844" s="8" t="s">
        <v>6280</v>
      </c>
      <c r="C1844" s="8" t="s">
        <v>91</v>
      </c>
      <c r="E1844" s="188">
        <v>90281</v>
      </c>
      <c r="F1844" s="8" t="s">
        <v>83</v>
      </c>
      <c r="G1844" s="8" t="s">
        <v>5756</v>
      </c>
      <c r="H1844" s="6">
        <v>12150996</v>
      </c>
      <c r="I1844" s="12">
        <v>4</v>
      </c>
      <c r="J1844" s="20">
        <v>0</v>
      </c>
      <c r="L1844" s="20">
        <v>0</v>
      </c>
      <c r="N1844" s="20">
        <v>0</v>
      </c>
      <c r="P1844" s="20">
        <v>0</v>
      </c>
      <c r="R1844" s="20">
        <v>0</v>
      </c>
      <c r="T1844" s="20">
        <v>0</v>
      </c>
      <c r="V1844" s="29">
        <v>0</v>
      </c>
      <c r="X1844" s="8" t="str">
        <f t="shared" si="28"/>
        <v>No</v>
      </c>
      <c r="Z1844" s="21"/>
      <c r="AC1844" s="28"/>
    </row>
    <row r="1845" spans="1:29">
      <c r="A1845" s="8" t="s">
        <v>6163</v>
      </c>
      <c r="B1845" s="8" t="s">
        <v>6164</v>
      </c>
      <c r="C1845" s="8" t="s">
        <v>91</v>
      </c>
      <c r="E1845" s="188">
        <v>90249</v>
      </c>
      <c r="F1845" s="8" t="s">
        <v>83</v>
      </c>
      <c r="G1845" s="8" t="s">
        <v>5756</v>
      </c>
      <c r="H1845" s="6">
        <v>12150996</v>
      </c>
      <c r="I1845" s="12">
        <v>4</v>
      </c>
      <c r="J1845" s="20">
        <v>0</v>
      </c>
      <c r="L1845" s="20">
        <v>0</v>
      </c>
      <c r="N1845" s="20">
        <v>0</v>
      </c>
      <c r="P1845" s="20">
        <v>0</v>
      </c>
      <c r="R1845" s="20">
        <v>0</v>
      </c>
      <c r="T1845" s="20">
        <v>0</v>
      </c>
      <c r="V1845" s="29">
        <v>0</v>
      </c>
      <c r="X1845" s="8" t="str">
        <f t="shared" si="28"/>
        <v>No</v>
      </c>
      <c r="Z1845" s="21"/>
      <c r="AC1845" s="28"/>
    </row>
    <row r="1846" spans="1:29">
      <c r="A1846" s="8" t="s">
        <v>1062</v>
      </c>
      <c r="B1846" s="8" t="s">
        <v>1063</v>
      </c>
      <c r="C1846" s="8" t="s">
        <v>238</v>
      </c>
      <c r="D1846" s="185">
        <v>1132</v>
      </c>
      <c r="E1846" s="188">
        <v>10132</v>
      </c>
      <c r="F1846" s="8" t="s">
        <v>113</v>
      </c>
      <c r="G1846" s="8" t="s">
        <v>5756</v>
      </c>
      <c r="H1846" s="6">
        <v>924859</v>
      </c>
      <c r="I1846" s="12">
        <v>4</v>
      </c>
      <c r="J1846" s="20">
        <v>0</v>
      </c>
      <c r="L1846" s="20">
        <v>0</v>
      </c>
      <c r="N1846" s="20">
        <v>0</v>
      </c>
      <c r="P1846" s="20">
        <v>0</v>
      </c>
      <c r="R1846" s="20">
        <v>0</v>
      </c>
      <c r="T1846" s="20">
        <v>0</v>
      </c>
      <c r="V1846" s="29">
        <v>0</v>
      </c>
      <c r="X1846" s="8" t="str">
        <f t="shared" si="28"/>
        <v>No</v>
      </c>
      <c r="Z1846" s="21"/>
      <c r="AC1846" s="28"/>
    </row>
    <row r="1847" spans="1:29">
      <c r="A1847" s="8" t="s">
        <v>1343</v>
      </c>
      <c r="B1847" s="8" t="s">
        <v>485</v>
      </c>
      <c r="C1847" s="8" t="s">
        <v>42</v>
      </c>
      <c r="D1847" s="185">
        <v>2187</v>
      </c>
      <c r="E1847" s="188">
        <v>20187</v>
      </c>
      <c r="F1847" s="8" t="s">
        <v>83</v>
      </c>
      <c r="G1847" s="8" t="s">
        <v>5756</v>
      </c>
      <c r="H1847" s="6">
        <v>423566</v>
      </c>
      <c r="I1847" s="12">
        <v>4</v>
      </c>
      <c r="J1847" s="20">
        <v>275000</v>
      </c>
      <c r="L1847" s="20">
        <v>0</v>
      </c>
      <c r="N1847" s="20">
        <v>0</v>
      </c>
      <c r="P1847" s="20">
        <v>0</v>
      </c>
      <c r="R1847" s="20">
        <v>0</v>
      </c>
      <c r="T1847" s="20">
        <v>0</v>
      </c>
      <c r="V1847" s="29">
        <v>275000</v>
      </c>
      <c r="X1847" s="8" t="str">
        <f t="shared" si="28"/>
        <v>No</v>
      </c>
      <c r="Z1847" s="21"/>
      <c r="AC1847" s="28"/>
    </row>
    <row r="1848" spans="1:29">
      <c r="A1848" s="8" t="s">
        <v>3225</v>
      </c>
      <c r="B1848" s="8" t="s">
        <v>3226</v>
      </c>
      <c r="C1848" s="8" t="s">
        <v>254</v>
      </c>
      <c r="D1848" s="185" t="s">
        <v>3227</v>
      </c>
      <c r="E1848" s="188">
        <v>88164</v>
      </c>
      <c r="F1848" s="8" t="s">
        <v>36</v>
      </c>
      <c r="G1848" s="8" t="s">
        <v>5756</v>
      </c>
      <c r="H1848" s="6">
        <v>0</v>
      </c>
      <c r="I1848" s="12">
        <v>4</v>
      </c>
      <c r="J1848" s="20">
        <v>0</v>
      </c>
      <c r="L1848" s="20">
        <v>0</v>
      </c>
      <c r="N1848" s="20">
        <v>234793</v>
      </c>
      <c r="P1848" s="20">
        <v>0</v>
      </c>
      <c r="R1848" s="20">
        <v>0</v>
      </c>
      <c r="T1848" s="20">
        <v>50000</v>
      </c>
      <c r="V1848" s="29">
        <v>284793</v>
      </c>
      <c r="X1848" s="8" t="str">
        <f t="shared" si="28"/>
        <v>No</v>
      </c>
      <c r="Z1848" s="21"/>
      <c r="AC1848" s="28"/>
    </row>
    <row r="1849" spans="1:29">
      <c r="A1849" s="8" t="s">
        <v>2730</v>
      </c>
      <c r="B1849" s="8" t="s">
        <v>2731</v>
      </c>
      <c r="C1849" s="8" t="s">
        <v>65</v>
      </c>
      <c r="D1849" s="185" t="s">
        <v>2732</v>
      </c>
      <c r="E1849" s="188" t="s">
        <v>2733</v>
      </c>
      <c r="F1849" s="8" t="s">
        <v>157</v>
      </c>
      <c r="G1849" s="8" t="s">
        <v>147</v>
      </c>
      <c r="H1849" s="6">
        <v>0</v>
      </c>
      <c r="I1849" s="12">
        <v>4</v>
      </c>
      <c r="J1849" s="20">
        <v>0</v>
      </c>
      <c r="L1849" s="20">
        <v>0</v>
      </c>
      <c r="N1849" s="20">
        <v>489526</v>
      </c>
      <c r="P1849" s="20">
        <v>0</v>
      </c>
      <c r="R1849" s="20">
        <v>0</v>
      </c>
      <c r="T1849" s="20">
        <v>75000</v>
      </c>
      <c r="V1849" s="29">
        <v>564526</v>
      </c>
      <c r="X1849" s="8" t="str">
        <f t="shared" si="28"/>
        <v>No</v>
      </c>
      <c r="Z1849" s="21"/>
      <c r="AC1849" s="28"/>
    </row>
    <row r="1850" spans="1:29">
      <c r="A1850" s="8" t="s">
        <v>5989</v>
      </c>
      <c r="B1850" s="8" t="s">
        <v>2662</v>
      </c>
      <c r="C1850" s="8" t="s">
        <v>132</v>
      </c>
      <c r="D1850" s="185" t="s">
        <v>5519</v>
      </c>
      <c r="E1850" s="188" t="s">
        <v>5520</v>
      </c>
      <c r="F1850" s="8" t="s">
        <v>83</v>
      </c>
      <c r="G1850" s="8" t="s">
        <v>147</v>
      </c>
      <c r="H1850" s="6">
        <v>0</v>
      </c>
      <c r="I1850" s="12">
        <v>4</v>
      </c>
      <c r="J1850" s="20">
        <v>0</v>
      </c>
      <c r="L1850" s="20">
        <v>0</v>
      </c>
      <c r="N1850" s="20">
        <v>210719</v>
      </c>
      <c r="P1850" s="20">
        <v>0</v>
      </c>
      <c r="R1850" s="20">
        <v>0</v>
      </c>
      <c r="T1850" s="20">
        <v>0</v>
      </c>
      <c r="V1850" s="29">
        <v>210719</v>
      </c>
      <c r="X1850" s="8" t="str">
        <f t="shared" si="28"/>
        <v>No</v>
      </c>
      <c r="Z1850" s="21"/>
      <c r="AC1850" s="28"/>
    </row>
    <row r="1851" spans="1:29">
      <c r="A1851" s="8" t="s">
        <v>4699</v>
      </c>
      <c r="B1851" s="8" t="s">
        <v>4634</v>
      </c>
      <c r="C1851" s="8" t="s">
        <v>42</v>
      </c>
      <c r="D1851" s="185" t="s">
        <v>4700</v>
      </c>
      <c r="E1851" s="188" t="s">
        <v>4701</v>
      </c>
      <c r="F1851" s="8" t="s">
        <v>83</v>
      </c>
      <c r="G1851" s="8" t="s">
        <v>147</v>
      </c>
      <c r="H1851" s="6">
        <v>0</v>
      </c>
      <c r="I1851" s="12">
        <v>4</v>
      </c>
      <c r="J1851" s="20">
        <v>0</v>
      </c>
      <c r="L1851" s="20">
        <v>0</v>
      </c>
      <c r="N1851" s="20">
        <v>293360</v>
      </c>
      <c r="P1851" s="20">
        <v>0</v>
      </c>
      <c r="R1851" s="20">
        <v>0</v>
      </c>
      <c r="T1851" s="20">
        <v>0</v>
      </c>
      <c r="V1851" s="29">
        <v>293360</v>
      </c>
      <c r="X1851" s="8" t="str">
        <f t="shared" si="28"/>
        <v>No</v>
      </c>
      <c r="Z1851" s="21"/>
      <c r="AC1851" s="28"/>
    </row>
    <row r="1852" spans="1:29">
      <c r="A1852" s="8" t="s">
        <v>6289</v>
      </c>
      <c r="B1852" s="8" t="s">
        <v>6290</v>
      </c>
      <c r="C1852" s="8" t="s">
        <v>91</v>
      </c>
      <c r="E1852" s="188">
        <v>90284</v>
      </c>
      <c r="F1852" s="8" t="s">
        <v>83</v>
      </c>
      <c r="G1852" s="8" t="s">
        <v>5756</v>
      </c>
      <c r="H1852" s="6">
        <v>12150996</v>
      </c>
      <c r="I1852" s="12">
        <v>4</v>
      </c>
      <c r="J1852" s="20">
        <v>0</v>
      </c>
      <c r="L1852" s="20">
        <v>0</v>
      </c>
      <c r="N1852" s="20">
        <v>0</v>
      </c>
      <c r="P1852" s="20">
        <v>0</v>
      </c>
      <c r="R1852" s="20">
        <v>0</v>
      </c>
      <c r="T1852" s="20">
        <v>0</v>
      </c>
      <c r="V1852" s="29">
        <v>0</v>
      </c>
      <c r="X1852" s="8" t="str">
        <f t="shared" si="28"/>
        <v>No</v>
      </c>
      <c r="Z1852" s="21"/>
      <c r="AC1852" s="28"/>
    </row>
    <row r="1853" spans="1:29">
      <c r="A1853" s="8" t="s">
        <v>964</v>
      </c>
      <c r="B1853" s="8" t="s">
        <v>965</v>
      </c>
      <c r="C1853" s="8" t="s">
        <v>129</v>
      </c>
      <c r="D1853" s="185" t="s">
        <v>966</v>
      </c>
      <c r="E1853" s="188" t="s">
        <v>967</v>
      </c>
      <c r="F1853" s="8" t="s">
        <v>83</v>
      </c>
      <c r="G1853" s="8" t="s">
        <v>147</v>
      </c>
      <c r="H1853" s="6">
        <v>0</v>
      </c>
      <c r="I1853" s="12">
        <v>4</v>
      </c>
      <c r="J1853" s="20">
        <v>0</v>
      </c>
      <c r="L1853" s="20">
        <v>0</v>
      </c>
      <c r="N1853" s="20">
        <v>116570</v>
      </c>
      <c r="P1853" s="20">
        <v>11819</v>
      </c>
      <c r="R1853" s="20">
        <v>0</v>
      </c>
      <c r="T1853" s="20">
        <v>0</v>
      </c>
      <c r="V1853" s="29">
        <v>128389</v>
      </c>
      <c r="X1853" s="8" t="str">
        <f t="shared" si="28"/>
        <v>No</v>
      </c>
      <c r="Z1853" s="21"/>
      <c r="AC1853" s="28"/>
    </row>
    <row r="1854" spans="1:29">
      <c r="A1854" s="8" t="s">
        <v>3210</v>
      </c>
      <c r="B1854" s="8" t="s">
        <v>834</v>
      </c>
      <c r="C1854" s="8" t="s">
        <v>50</v>
      </c>
      <c r="D1854" s="185" t="s">
        <v>3211</v>
      </c>
      <c r="E1854" s="188" t="s">
        <v>3212</v>
      </c>
      <c r="F1854" s="8" t="s">
        <v>83</v>
      </c>
      <c r="G1854" s="8" t="s">
        <v>147</v>
      </c>
      <c r="H1854" s="6">
        <v>0</v>
      </c>
      <c r="I1854" s="12">
        <v>4</v>
      </c>
      <c r="J1854" s="20">
        <v>0</v>
      </c>
      <c r="L1854" s="20">
        <v>0</v>
      </c>
      <c r="N1854" s="20">
        <v>64298</v>
      </c>
      <c r="P1854" s="20">
        <v>0</v>
      </c>
      <c r="R1854" s="20">
        <v>0</v>
      </c>
      <c r="T1854" s="20">
        <v>0</v>
      </c>
      <c r="V1854" s="29">
        <v>64298</v>
      </c>
      <c r="X1854" s="8" t="str">
        <f t="shared" si="28"/>
        <v>No</v>
      </c>
      <c r="Z1854" s="21"/>
      <c r="AC1854" s="28"/>
    </row>
    <row r="1855" spans="1:29">
      <c r="A1855" s="8" t="s">
        <v>6295</v>
      </c>
      <c r="B1855" s="8" t="s">
        <v>6296</v>
      </c>
      <c r="C1855" s="8" t="s">
        <v>91</v>
      </c>
      <c r="E1855" s="188">
        <v>90255</v>
      </c>
      <c r="F1855" s="8" t="s">
        <v>83</v>
      </c>
      <c r="G1855" s="8" t="s">
        <v>5756</v>
      </c>
      <c r="H1855" s="6">
        <v>12150996</v>
      </c>
      <c r="I1855" s="12">
        <v>4</v>
      </c>
      <c r="J1855" s="20">
        <v>0</v>
      </c>
      <c r="L1855" s="20">
        <v>0</v>
      </c>
      <c r="N1855" s="20">
        <v>0</v>
      </c>
      <c r="P1855" s="20">
        <v>0</v>
      </c>
      <c r="R1855" s="20">
        <v>0</v>
      </c>
      <c r="T1855" s="20">
        <v>0</v>
      </c>
      <c r="V1855" s="29">
        <v>0</v>
      </c>
      <c r="X1855" s="8" t="str">
        <f t="shared" si="28"/>
        <v>No</v>
      </c>
      <c r="Z1855" s="21"/>
      <c r="AC1855" s="28"/>
    </row>
    <row r="1856" spans="1:29">
      <c r="A1856" s="8" t="s">
        <v>5011</v>
      </c>
      <c r="B1856" s="8" t="s">
        <v>5012</v>
      </c>
      <c r="C1856" s="8" t="s">
        <v>91</v>
      </c>
      <c r="D1856" s="185" t="s">
        <v>5013</v>
      </c>
      <c r="E1856" s="188" t="s">
        <v>5014</v>
      </c>
      <c r="F1856" s="8" t="s">
        <v>83</v>
      </c>
      <c r="G1856" s="8" t="s">
        <v>147</v>
      </c>
      <c r="H1856" s="6">
        <v>0</v>
      </c>
      <c r="I1856" s="12">
        <v>4</v>
      </c>
      <c r="J1856" s="20">
        <v>0</v>
      </c>
      <c r="L1856" s="20">
        <v>0</v>
      </c>
      <c r="N1856" s="20">
        <v>441234</v>
      </c>
      <c r="P1856" s="20">
        <v>0</v>
      </c>
      <c r="R1856" s="20">
        <v>0</v>
      </c>
      <c r="T1856" s="20">
        <v>0</v>
      </c>
      <c r="V1856" s="29">
        <v>441234</v>
      </c>
      <c r="X1856" s="8" t="str">
        <f t="shared" si="28"/>
        <v>No</v>
      </c>
      <c r="Z1856" s="21"/>
      <c r="AC1856" s="28"/>
    </row>
    <row r="1857" spans="1:29">
      <c r="A1857" s="8" t="s">
        <v>6291</v>
      </c>
      <c r="B1857" s="8" t="s">
        <v>6292</v>
      </c>
      <c r="C1857" s="8" t="s">
        <v>580</v>
      </c>
      <c r="E1857" s="188" t="s">
        <v>6293</v>
      </c>
      <c r="F1857" s="8" t="s">
        <v>157</v>
      </c>
      <c r="G1857" s="8" t="s">
        <v>147</v>
      </c>
      <c r="H1857" s="6">
        <v>0</v>
      </c>
      <c r="I1857" s="12">
        <v>4</v>
      </c>
      <c r="J1857" s="20">
        <v>0</v>
      </c>
      <c r="L1857" s="20">
        <v>0</v>
      </c>
      <c r="N1857" s="20">
        <v>0</v>
      </c>
      <c r="P1857" s="20">
        <v>0</v>
      </c>
      <c r="R1857" s="20">
        <v>0</v>
      </c>
      <c r="T1857" s="20">
        <v>0</v>
      </c>
      <c r="V1857" s="29">
        <v>0</v>
      </c>
      <c r="X1857" s="8" t="str">
        <f t="shared" si="28"/>
        <v>No</v>
      </c>
      <c r="Z1857" s="21"/>
      <c r="AC1857" s="28"/>
    </row>
    <row r="1858" spans="1:29">
      <c r="A1858" s="8" t="s">
        <v>6273</v>
      </c>
      <c r="B1858" s="8" t="s">
        <v>6274</v>
      </c>
      <c r="C1858" s="8" t="s">
        <v>178</v>
      </c>
      <c r="E1858" s="188" t="s">
        <v>6275</v>
      </c>
      <c r="F1858" s="8" t="s">
        <v>157</v>
      </c>
      <c r="G1858" s="8" t="s">
        <v>147</v>
      </c>
      <c r="H1858" s="6">
        <v>0</v>
      </c>
      <c r="I1858" s="12">
        <v>4</v>
      </c>
      <c r="J1858" s="20">
        <v>0</v>
      </c>
      <c r="L1858" s="20">
        <v>0</v>
      </c>
      <c r="N1858" s="20">
        <v>46585</v>
      </c>
      <c r="P1858" s="20">
        <v>321110</v>
      </c>
      <c r="R1858" s="20">
        <v>0</v>
      </c>
      <c r="T1858" s="20">
        <v>0</v>
      </c>
      <c r="V1858" s="29">
        <v>367695</v>
      </c>
      <c r="X1858" s="8" t="str">
        <f t="shared" si="28"/>
        <v>No</v>
      </c>
      <c r="Z1858" s="21"/>
      <c r="AC1858" s="28"/>
    </row>
    <row r="1859" spans="1:29">
      <c r="A1859" s="8" t="s">
        <v>6287</v>
      </c>
      <c r="B1859" s="8" t="s">
        <v>6288</v>
      </c>
      <c r="C1859" s="8" t="s">
        <v>91</v>
      </c>
      <c r="E1859" s="188">
        <v>90261</v>
      </c>
      <c r="F1859" s="8" t="s">
        <v>83</v>
      </c>
      <c r="G1859" s="8" t="s">
        <v>5756</v>
      </c>
      <c r="H1859" s="6">
        <v>12150996</v>
      </c>
      <c r="I1859" s="12">
        <v>4</v>
      </c>
      <c r="J1859" s="20">
        <v>0</v>
      </c>
      <c r="L1859" s="20">
        <v>0</v>
      </c>
      <c r="N1859" s="20">
        <v>0</v>
      </c>
      <c r="P1859" s="20">
        <v>0</v>
      </c>
      <c r="R1859" s="20">
        <v>0</v>
      </c>
      <c r="T1859" s="20">
        <v>0</v>
      </c>
      <c r="V1859" s="29">
        <v>0</v>
      </c>
      <c r="X1859" s="8" t="str">
        <f t="shared" ref="X1859:X1922" si="29">IF(W1859&amp;U1859&amp;S1859&amp;Q1859&amp;O1859&amp;M1859&amp;K1859&lt;&gt;"","Yes","No")</f>
        <v>No</v>
      </c>
      <c r="Z1859" s="21"/>
      <c r="AC1859" s="28"/>
    </row>
    <row r="1860" spans="1:29">
      <c r="A1860" s="8" t="s">
        <v>562</v>
      </c>
      <c r="B1860" s="8" t="s">
        <v>167</v>
      </c>
      <c r="C1860" s="8" t="s">
        <v>160</v>
      </c>
      <c r="D1860" s="185">
        <v>1088</v>
      </c>
      <c r="E1860" s="188">
        <v>10088</v>
      </c>
      <c r="F1860" s="8" t="s">
        <v>88</v>
      </c>
      <c r="G1860" s="8" t="s">
        <v>84</v>
      </c>
      <c r="H1860" s="6">
        <v>203914</v>
      </c>
      <c r="I1860" s="12">
        <v>4</v>
      </c>
      <c r="J1860" s="20">
        <v>1788015</v>
      </c>
      <c r="L1860" s="20">
        <v>0</v>
      </c>
      <c r="N1860" s="20">
        <v>238605</v>
      </c>
      <c r="P1860" s="20">
        <v>0</v>
      </c>
      <c r="R1860" s="20">
        <v>0</v>
      </c>
      <c r="T1860" s="20">
        <v>0</v>
      </c>
      <c r="V1860" s="29">
        <v>2026620</v>
      </c>
      <c r="X1860" s="8" t="str">
        <f t="shared" si="29"/>
        <v>No</v>
      </c>
      <c r="Z1860" s="21"/>
      <c r="AC1860" s="28"/>
    </row>
    <row r="1861" spans="1:29">
      <c r="A1861" s="8" t="s">
        <v>795</v>
      </c>
      <c r="B1861" s="8" t="s">
        <v>759</v>
      </c>
      <c r="C1861" s="8" t="s">
        <v>129</v>
      </c>
      <c r="D1861" s="185" t="s">
        <v>796</v>
      </c>
      <c r="E1861" s="188" t="s">
        <v>797</v>
      </c>
      <c r="F1861" s="8" t="s">
        <v>83</v>
      </c>
      <c r="G1861" s="8" t="s">
        <v>147</v>
      </c>
      <c r="H1861" s="6">
        <v>0</v>
      </c>
      <c r="I1861" s="12">
        <v>4</v>
      </c>
      <c r="J1861" s="20">
        <v>0</v>
      </c>
      <c r="L1861" s="20">
        <v>0</v>
      </c>
      <c r="N1861" s="20">
        <v>114198</v>
      </c>
      <c r="P1861" s="20">
        <v>0</v>
      </c>
      <c r="R1861" s="20">
        <v>0</v>
      </c>
      <c r="T1861" s="20">
        <v>0</v>
      </c>
      <c r="V1861" s="29">
        <v>114198</v>
      </c>
      <c r="X1861" s="8" t="str">
        <f t="shared" si="29"/>
        <v>No</v>
      </c>
      <c r="Z1861" s="21"/>
      <c r="AC1861" s="28"/>
    </row>
    <row r="1862" spans="1:29">
      <c r="A1862" s="8" t="s">
        <v>531</v>
      </c>
      <c r="B1862" s="8" t="s">
        <v>532</v>
      </c>
      <c r="C1862" s="8" t="s">
        <v>120</v>
      </c>
      <c r="D1862" s="185">
        <v>6129</v>
      </c>
      <c r="E1862" s="188">
        <v>60129</v>
      </c>
      <c r="F1862" s="8" t="s">
        <v>83</v>
      </c>
      <c r="G1862" s="8" t="s">
        <v>5756</v>
      </c>
      <c r="H1862" s="6">
        <v>239938</v>
      </c>
      <c r="I1862" s="12">
        <v>4</v>
      </c>
      <c r="J1862" s="20">
        <v>518076</v>
      </c>
      <c r="L1862" s="20">
        <v>0</v>
      </c>
      <c r="N1862" s="20">
        <v>0</v>
      </c>
      <c r="P1862" s="20">
        <v>0</v>
      </c>
      <c r="R1862" s="20">
        <v>0</v>
      </c>
      <c r="T1862" s="20">
        <v>0</v>
      </c>
      <c r="V1862" s="29">
        <v>518076</v>
      </c>
      <c r="X1862" s="8" t="str">
        <f t="shared" si="29"/>
        <v>No</v>
      </c>
      <c r="Z1862" s="21"/>
      <c r="AC1862" s="28"/>
    </row>
    <row r="1863" spans="1:29">
      <c r="A1863" s="8" t="s">
        <v>815</v>
      </c>
      <c r="B1863" s="8" t="s">
        <v>6500</v>
      </c>
      <c r="C1863" s="8" t="s">
        <v>129</v>
      </c>
      <c r="D1863" s="185" t="s">
        <v>816</v>
      </c>
      <c r="E1863" s="188" t="s">
        <v>817</v>
      </c>
      <c r="F1863" s="8" t="s">
        <v>83</v>
      </c>
      <c r="G1863" s="8" t="s">
        <v>147</v>
      </c>
      <c r="H1863" s="6">
        <v>0</v>
      </c>
      <c r="I1863" s="12">
        <v>3</v>
      </c>
      <c r="J1863" s="20">
        <v>0</v>
      </c>
      <c r="L1863" s="20">
        <v>0</v>
      </c>
      <c r="N1863" s="20">
        <v>78990</v>
      </c>
      <c r="P1863" s="20">
        <v>0</v>
      </c>
      <c r="R1863" s="20">
        <v>0</v>
      </c>
      <c r="T1863" s="20">
        <v>0</v>
      </c>
      <c r="V1863" s="29">
        <v>78990</v>
      </c>
      <c r="X1863" s="8" t="str">
        <f t="shared" si="29"/>
        <v>No</v>
      </c>
      <c r="Z1863" s="21"/>
      <c r="AC1863" s="28"/>
    </row>
    <row r="1864" spans="1:29">
      <c r="A1864" s="8" t="s">
        <v>1307</v>
      </c>
      <c r="B1864" s="8" t="s">
        <v>1308</v>
      </c>
      <c r="C1864" s="8" t="s">
        <v>141</v>
      </c>
      <c r="D1864" s="185" t="s">
        <v>1309</v>
      </c>
      <c r="E1864" s="188" t="s">
        <v>1310</v>
      </c>
      <c r="F1864" s="8" t="s">
        <v>83</v>
      </c>
      <c r="G1864" s="8" t="s">
        <v>147</v>
      </c>
      <c r="H1864" s="6">
        <v>0</v>
      </c>
      <c r="I1864" s="12">
        <v>3</v>
      </c>
      <c r="J1864" s="20">
        <v>0</v>
      </c>
      <c r="L1864" s="20">
        <v>0</v>
      </c>
      <c r="N1864" s="20">
        <v>147028</v>
      </c>
      <c r="P1864" s="20">
        <v>0</v>
      </c>
      <c r="R1864" s="20">
        <v>0</v>
      </c>
      <c r="T1864" s="20">
        <v>0</v>
      </c>
      <c r="V1864" s="29">
        <v>147028</v>
      </c>
      <c r="X1864" s="8" t="str">
        <f t="shared" si="29"/>
        <v>No</v>
      </c>
      <c r="Z1864" s="21"/>
      <c r="AC1864" s="28"/>
    </row>
    <row r="1865" spans="1:29">
      <c r="A1865" s="8" t="s">
        <v>337</v>
      </c>
      <c r="B1865" s="8" t="s">
        <v>338</v>
      </c>
      <c r="C1865" s="8" t="s">
        <v>73</v>
      </c>
      <c r="D1865" s="185" t="s">
        <v>339</v>
      </c>
      <c r="E1865" s="188" t="s">
        <v>340</v>
      </c>
      <c r="F1865" s="8" t="s">
        <v>83</v>
      </c>
      <c r="G1865" s="8" t="s">
        <v>147</v>
      </c>
      <c r="H1865" s="6">
        <v>0</v>
      </c>
      <c r="I1865" s="12">
        <v>3</v>
      </c>
      <c r="J1865" s="20">
        <v>0</v>
      </c>
      <c r="L1865" s="20">
        <v>0</v>
      </c>
      <c r="N1865" s="20">
        <v>138764</v>
      </c>
      <c r="P1865" s="20">
        <v>0</v>
      </c>
      <c r="R1865" s="20">
        <v>0</v>
      </c>
      <c r="T1865" s="20">
        <v>0</v>
      </c>
      <c r="V1865" s="29">
        <v>138764</v>
      </c>
      <c r="X1865" s="8" t="str">
        <f t="shared" si="29"/>
        <v>No</v>
      </c>
      <c r="Z1865" s="21"/>
      <c r="AC1865" s="28"/>
    </row>
    <row r="1866" spans="1:29">
      <c r="A1866" s="8" t="s">
        <v>3736</v>
      </c>
      <c r="B1866" s="8" t="s">
        <v>3737</v>
      </c>
      <c r="C1866" s="8" t="s">
        <v>278</v>
      </c>
      <c r="D1866" s="185" t="s">
        <v>3738</v>
      </c>
      <c r="E1866" s="188" t="s">
        <v>3739</v>
      </c>
      <c r="F1866" s="8" t="s">
        <v>157</v>
      </c>
      <c r="G1866" s="8" t="s">
        <v>147</v>
      </c>
      <c r="H1866" s="6">
        <v>0</v>
      </c>
      <c r="I1866" s="12">
        <v>3</v>
      </c>
      <c r="J1866" s="20">
        <v>0</v>
      </c>
      <c r="L1866" s="20">
        <v>0</v>
      </c>
      <c r="N1866" s="20">
        <v>70910</v>
      </c>
      <c r="P1866" s="20">
        <v>0</v>
      </c>
      <c r="R1866" s="20">
        <v>0</v>
      </c>
      <c r="T1866" s="20">
        <v>0</v>
      </c>
      <c r="V1866" s="29">
        <v>70910</v>
      </c>
      <c r="X1866" s="8" t="str">
        <f t="shared" si="29"/>
        <v>No</v>
      </c>
      <c r="Z1866" s="21"/>
      <c r="AC1866" s="28"/>
    </row>
    <row r="1867" spans="1:29">
      <c r="A1867" s="8" t="s">
        <v>2038</v>
      </c>
      <c r="B1867" s="8" t="s">
        <v>2039</v>
      </c>
      <c r="C1867" s="8" t="s">
        <v>69</v>
      </c>
      <c r="D1867" s="185" t="s">
        <v>2040</v>
      </c>
      <c r="E1867" s="188" t="s">
        <v>2041</v>
      </c>
      <c r="F1867" s="8" t="s">
        <v>157</v>
      </c>
      <c r="G1867" s="8" t="s">
        <v>147</v>
      </c>
      <c r="H1867" s="6">
        <v>0</v>
      </c>
      <c r="I1867" s="12">
        <v>3</v>
      </c>
      <c r="J1867" s="20">
        <v>1608</v>
      </c>
      <c r="L1867" s="20">
        <v>0</v>
      </c>
      <c r="N1867" s="20">
        <v>75753</v>
      </c>
      <c r="P1867" s="20">
        <v>0</v>
      </c>
      <c r="R1867" s="20">
        <v>0</v>
      </c>
      <c r="T1867" s="20">
        <v>402</v>
      </c>
      <c r="V1867" s="29">
        <v>77763</v>
      </c>
      <c r="X1867" s="8" t="str">
        <f t="shared" si="29"/>
        <v>No</v>
      </c>
      <c r="Z1867" s="21"/>
      <c r="AC1867" s="28"/>
    </row>
    <row r="1868" spans="1:29">
      <c r="A1868" s="8" t="s">
        <v>824</v>
      </c>
      <c r="B1868" s="8" t="s">
        <v>6484</v>
      </c>
      <c r="C1868" s="8" t="s">
        <v>129</v>
      </c>
      <c r="D1868" s="185" t="s">
        <v>825</v>
      </c>
      <c r="E1868" s="188" t="s">
        <v>826</v>
      </c>
      <c r="F1868" s="8" t="s">
        <v>83</v>
      </c>
      <c r="G1868" s="8" t="s">
        <v>147</v>
      </c>
      <c r="H1868" s="6">
        <v>0</v>
      </c>
      <c r="I1868" s="12">
        <v>3</v>
      </c>
      <c r="J1868" s="20">
        <v>0</v>
      </c>
      <c r="L1868" s="20">
        <v>0</v>
      </c>
      <c r="N1868" s="20">
        <v>99615</v>
      </c>
      <c r="P1868" s="20">
        <v>0</v>
      </c>
      <c r="R1868" s="20">
        <v>0</v>
      </c>
      <c r="T1868" s="20">
        <v>0</v>
      </c>
      <c r="V1868" s="29">
        <v>99615</v>
      </c>
      <c r="X1868" s="8" t="str">
        <f t="shared" si="29"/>
        <v>No</v>
      </c>
      <c r="Z1868" s="21"/>
      <c r="AC1868" s="28"/>
    </row>
    <row r="1869" spans="1:29">
      <c r="A1869" s="8" t="s">
        <v>4234</v>
      </c>
      <c r="B1869" s="8" t="s">
        <v>4235</v>
      </c>
      <c r="C1869" s="8" t="s">
        <v>235</v>
      </c>
      <c r="D1869" s="185" t="s">
        <v>4236</v>
      </c>
      <c r="E1869" s="188" t="s">
        <v>4237</v>
      </c>
      <c r="F1869" s="8" t="s">
        <v>83</v>
      </c>
      <c r="G1869" s="8" t="s">
        <v>147</v>
      </c>
      <c r="H1869" s="6">
        <v>0</v>
      </c>
      <c r="I1869" s="12">
        <v>3</v>
      </c>
      <c r="J1869" s="20">
        <v>0</v>
      </c>
      <c r="L1869" s="20">
        <v>0</v>
      </c>
      <c r="N1869" s="20">
        <v>60067</v>
      </c>
      <c r="P1869" s="20">
        <v>0</v>
      </c>
      <c r="R1869" s="20">
        <v>0</v>
      </c>
      <c r="T1869" s="20">
        <v>0</v>
      </c>
      <c r="V1869" s="29">
        <v>60067</v>
      </c>
      <c r="X1869" s="8" t="str">
        <f t="shared" si="29"/>
        <v>No</v>
      </c>
      <c r="Z1869" s="21"/>
      <c r="AC1869" s="28"/>
    </row>
    <row r="1870" spans="1:29">
      <c r="A1870" s="8" t="s">
        <v>1021</v>
      </c>
      <c r="B1870" s="8" t="s">
        <v>1022</v>
      </c>
      <c r="C1870" s="8" t="s">
        <v>129</v>
      </c>
      <c r="D1870" s="185">
        <v>4193</v>
      </c>
      <c r="E1870" s="188">
        <v>40193</v>
      </c>
      <c r="F1870" s="8" t="s">
        <v>83</v>
      </c>
      <c r="G1870" s="8" t="s">
        <v>5756</v>
      </c>
      <c r="H1870" s="6">
        <v>51456</v>
      </c>
      <c r="I1870" s="12">
        <v>3</v>
      </c>
      <c r="J1870" s="20">
        <v>497897</v>
      </c>
      <c r="L1870" s="20">
        <v>0</v>
      </c>
      <c r="N1870" s="20">
        <v>0</v>
      </c>
      <c r="P1870" s="20">
        <v>0</v>
      </c>
      <c r="R1870" s="20">
        <v>0</v>
      </c>
      <c r="T1870" s="20">
        <v>0</v>
      </c>
      <c r="V1870" s="29">
        <v>497897</v>
      </c>
      <c r="X1870" s="8" t="str">
        <f t="shared" si="29"/>
        <v>No</v>
      </c>
      <c r="Z1870" s="21"/>
      <c r="AC1870" s="28"/>
    </row>
    <row r="1871" spans="1:29">
      <c r="A1871" s="8" t="s">
        <v>4669</v>
      </c>
      <c r="B1871" s="8" t="s">
        <v>4670</v>
      </c>
      <c r="C1871" s="8" t="s">
        <v>42</v>
      </c>
      <c r="D1871" s="185" t="s">
        <v>4671</v>
      </c>
      <c r="E1871" s="188" t="s">
        <v>4672</v>
      </c>
      <c r="F1871" s="8" t="s">
        <v>83</v>
      </c>
      <c r="G1871" s="8" t="s">
        <v>147</v>
      </c>
      <c r="H1871" s="6">
        <v>0</v>
      </c>
      <c r="I1871" s="12">
        <v>3</v>
      </c>
      <c r="J1871" s="20">
        <v>0</v>
      </c>
      <c r="L1871" s="20">
        <v>0</v>
      </c>
      <c r="N1871" s="20">
        <v>66882</v>
      </c>
      <c r="P1871" s="20">
        <v>0</v>
      </c>
      <c r="R1871" s="20">
        <v>0</v>
      </c>
      <c r="T1871" s="20">
        <v>0</v>
      </c>
      <c r="V1871" s="29">
        <v>66882</v>
      </c>
      <c r="X1871" s="8" t="str">
        <f t="shared" si="29"/>
        <v>No</v>
      </c>
      <c r="Z1871" s="21"/>
      <c r="AC1871" s="28"/>
    </row>
    <row r="1872" spans="1:29">
      <c r="A1872" s="8" t="s">
        <v>6675</v>
      </c>
      <c r="B1872" s="8" t="s">
        <v>2247</v>
      </c>
      <c r="C1872" s="8" t="s">
        <v>275</v>
      </c>
      <c r="D1872" s="185" t="s">
        <v>2248</v>
      </c>
      <c r="E1872" s="188" t="s">
        <v>2249</v>
      </c>
      <c r="F1872" s="8" t="s">
        <v>83</v>
      </c>
      <c r="G1872" s="8" t="s">
        <v>147</v>
      </c>
      <c r="H1872" s="6">
        <v>0</v>
      </c>
      <c r="I1872" s="12">
        <v>3</v>
      </c>
      <c r="J1872" s="20">
        <v>0</v>
      </c>
      <c r="L1872" s="20">
        <v>0</v>
      </c>
      <c r="N1872" s="20">
        <v>65678</v>
      </c>
      <c r="P1872" s="20">
        <v>0</v>
      </c>
      <c r="R1872" s="20">
        <v>0</v>
      </c>
      <c r="T1872" s="20">
        <v>0</v>
      </c>
      <c r="V1872" s="29">
        <v>65678</v>
      </c>
      <c r="X1872" s="8" t="str">
        <f t="shared" si="29"/>
        <v>No</v>
      </c>
      <c r="Z1872" s="21"/>
      <c r="AC1872" s="28"/>
    </row>
    <row r="1873" spans="1:29">
      <c r="A1873" s="8" t="s">
        <v>6682</v>
      </c>
      <c r="B1873" s="8" t="s">
        <v>2250</v>
      </c>
      <c r="C1873" s="8" t="s">
        <v>275</v>
      </c>
      <c r="D1873" s="185" t="s">
        <v>2251</v>
      </c>
      <c r="E1873" s="188" t="s">
        <v>2252</v>
      </c>
      <c r="F1873" s="8" t="s">
        <v>83</v>
      </c>
      <c r="G1873" s="8" t="s">
        <v>147</v>
      </c>
      <c r="H1873" s="6">
        <v>0</v>
      </c>
      <c r="I1873" s="12">
        <v>3</v>
      </c>
      <c r="J1873" s="20">
        <v>0</v>
      </c>
      <c r="L1873" s="20">
        <v>0</v>
      </c>
      <c r="N1873" s="20">
        <v>47421</v>
      </c>
      <c r="P1873" s="20">
        <v>0</v>
      </c>
      <c r="R1873" s="20">
        <v>0</v>
      </c>
      <c r="T1873" s="20">
        <v>0</v>
      </c>
      <c r="V1873" s="29">
        <v>47421</v>
      </c>
      <c r="X1873" s="8" t="str">
        <f t="shared" si="29"/>
        <v>No</v>
      </c>
      <c r="Z1873" s="21"/>
      <c r="AC1873" s="28"/>
    </row>
    <row r="1874" spans="1:29">
      <c r="A1874" s="8" t="s">
        <v>6678</v>
      </c>
      <c r="B1874" s="8" t="s">
        <v>6679</v>
      </c>
      <c r="C1874" s="8" t="s">
        <v>39</v>
      </c>
      <c r="E1874" s="188" t="s">
        <v>6680</v>
      </c>
      <c r="F1874" s="8" t="s">
        <v>36</v>
      </c>
      <c r="G1874" s="8" t="s">
        <v>147</v>
      </c>
      <c r="H1874" s="6">
        <v>0</v>
      </c>
      <c r="I1874" s="12">
        <v>3</v>
      </c>
      <c r="J1874" s="20">
        <v>0</v>
      </c>
      <c r="L1874" s="20">
        <v>0</v>
      </c>
      <c r="N1874" s="20">
        <v>167198</v>
      </c>
      <c r="P1874" s="20">
        <v>0</v>
      </c>
      <c r="R1874" s="20">
        <v>0</v>
      </c>
      <c r="T1874" s="20">
        <v>0</v>
      </c>
      <c r="V1874" s="29">
        <v>167198</v>
      </c>
      <c r="X1874" s="8" t="str">
        <f t="shared" si="29"/>
        <v>No</v>
      </c>
      <c r="Z1874" s="21"/>
      <c r="AC1874" s="28"/>
    </row>
    <row r="1875" spans="1:29">
      <c r="A1875" s="8" t="s">
        <v>3371</v>
      </c>
      <c r="B1875" s="8" t="s">
        <v>3372</v>
      </c>
      <c r="C1875" s="8" t="s">
        <v>254</v>
      </c>
      <c r="D1875" s="185" t="s">
        <v>3373</v>
      </c>
      <c r="E1875" s="188">
        <v>88116</v>
      </c>
      <c r="F1875" s="8" t="s">
        <v>36</v>
      </c>
      <c r="G1875" s="8" t="s">
        <v>5756</v>
      </c>
      <c r="H1875" s="6">
        <v>0</v>
      </c>
      <c r="I1875" s="12">
        <v>3</v>
      </c>
      <c r="J1875" s="20">
        <v>0</v>
      </c>
      <c r="L1875" s="20">
        <v>0</v>
      </c>
      <c r="N1875" s="20">
        <v>186718</v>
      </c>
      <c r="P1875" s="20">
        <v>0</v>
      </c>
      <c r="R1875" s="20">
        <v>0</v>
      </c>
      <c r="T1875" s="20">
        <v>23437</v>
      </c>
      <c r="V1875" s="29">
        <v>210155</v>
      </c>
      <c r="X1875" s="8" t="str">
        <f t="shared" si="29"/>
        <v>No</v>
      </c>
      <c r="Z1875" s="21"/>
      <c r="AC1875" s="28"/>
    </row>
    <row r="1876" spans="1:29">
      <c r="A1876" s="8" t="s">
        <v>5314</v>
      </c>
      <c r="B1876" s="8" t="s">
        <v>5315</v>
      </c>
      <c r="C1876" s="8" t="s">
        <v>58</v>
      </c>
      <c r="D1876" s="185" t="s">
        <v>5316</v>
      </c>
      <c r="E1876" s="188" t="s">
        <v>5317</v>
      </c>
      <c r="F1876" s="8" t="s">
        <v>83</v>
      </c>
      <c r="G1876" s="8" t="s">
        <v>147</v>
      </c>
      <c r="H1876" s="6">
        <v>0</v>
      </c>
      <c r="I1876" s="12">
        <v>3</v>
      </c>
      <c r="J1876" s="20">
        <v>0</v>
      </c>
      <c r="L1876" s="20">
        <v>0</v>
      </c>
      <c r="N1876" s="20">
        <v>106706</v>
      </c>
      <c r="P1876" s="20">
        <v>0</v>
      </c>
      <c r="R1876" s="20">
        <v>0</v>
      </c>
      <c r="T1876" s="20">
        <v>0</v>
      </c>
      <c r="V1876" s="29">
        <v>106706</v>
      </c>
      <c r="X1876" s="8" t="str">
        <f t="shared" si="29"/>
        <v>No</v>
      </c>
      <c r="Z1876" s="21"/>
      <c r="AC1876" s="28"/>
    </row>
    <row r="1877" spans="1:29">
      <c r="A1877" s="8" t="s">
        <v>2163</v>
      </c>
      <c r="B1877" s="8" t="s">
        <v>2164</v>
      </c>
      <c r="C1877" s="8" t="s">
        <v>275</v>
      </c>
      <c r="D1877" s="185" t="s">
        <v>2165</v>
      </c>
      <c r="E1877" s="188" t="s">
        <v>2166</v>
      </c>
      <c r="F1877" s="8" t="s">
        <v>83</v>
      </c>
      <c r="G1877" s="8" t="s">
        <v>147</v>
      </c>
      <c r="H1877" s="6">
        <v>0</v>
      </c>
      <c r="I1877" s="12">
        <v>3</v>
      </c>
      <c r="J1877" s="20">
        <v>0</v>
      </c>
      <c r="L1877" s="20">
        <v>0</v>
      </c>
      <c r="N1877" s="20">
        <v>76596</v>
      </c>
      <c r="P1877" s="20">
        <v>0</v>
      </c>
      <c r="R1877" s="20">
        <v>0</v>
      </c>
      <c r="T1877" s="20">
        <v>0</v>
      </c>
      <c r="V1877" s="29">
        <v>76596</v>
      </c>
      <c r="X1877" s="8" t="str">
        <f t="shared" si="29"/>
        <v>No</v>
      </c>
      <c r="Z1877" s="21"/>
      <c r="AC1877" s="28"/>
    </row>
    <row r="1878" spans="1:29">
      <c r="A1878" s="8" t="s">
        <v>6354</v>
      </c>
      <c r="B1878" s="8" t="s">
        <v>6355</v>
      </c>
      <c r="C1878" s="8" t="s">
        <v>278</v>
      </c>
      <c r="E1878" s="188" t="s">
        <v>6356</v>
      </c>
      <c r="F1878" s="8" t="s">
        <v>157</v>
      </c>
      <c r="G1878" s="8" t="s">
        <v>147</v>
      </c>
      <c r="H1878" s="6">
        <v>0</v>
      </c>
      <c r="I1878" s="12">
        <v>3</v>
      </c>
      <c r="J1878" s="20">
        <v>0</v>
      </c>
      <c r="L1878" s="20">
        <v>0</v>
      </c>
      <c r="N1878" s="20">
        <v>95929</v>
      </c>
      <c r="P1878" s="20">
        <v>0</v>
      </c>
      <c r="R1878" s="20">
        <v>0</v>
      </c>
      <c r="T1878" s="20">
        <v>0</v>
      </c>
      <c r="V1878" s="29">
        <v>95929</v>
      </c>
      <c r="X1878" s="8" t="str">
        <f t="shared" si="29"/>
        <v>No</v>
      </c>
      <c r="Z1878" s="21"/>
      <c r="AC1878" s="28"/>
    </row>
    <row r="1879" spans="1:29">
      <c r="A1879" s="8" t="s">
        <v>164</v>
      </c>
      <c r="B1879" s="8" t="s">
        <v>165</v>
      </c>
      <c r="C1879" s="8" t="s">
        <v>91</v>
      </c>
      <c r="D1879" s="185">
        <v>9194</v>
      </c>
      <c r="E1879" s="188">
        <v>90194</v>
      </c>
      <c r="F1879" s="8" t="s">
        <v>83</v>
      </c>
      <c r="G1879" s="8" t="s">
        <v>5756</v>
      </c>
      <c r="H1879" s="6">
        <v>65088</v>
      </c>
      <c r="I1879" s="12">
        <v>3</v>
      </c>
      <c r="J1879" s="20">
        <v>173250</v>
      </c>
      <c r="L1879" s="20">
        <v>0</v>
      </c>
      <c r="N1879" s="20">
        <v>0</v>
      </c>
      <c r="P1879" s="20">
        <v>0</v>
      </c>
      <c r="R1879" s="20">
        <v>0</v>
      </c>
      <c r="T1879" s="20">
        <v>0</v>
      </c>
      <c r="V1879" s="29">
        <v>173250</v>
      </c>
      <c r="X1879" s="8" t="str">
        <f t="shared" si="29"/>
        <v>No</v>
      </c>
      <c r="Z1879" s="21"/>
      <c r="AC1879" s="28"/>
    </row>
    <row r="1880" spans="1:29">
      <c r="A1880" s="8" t="s">
        <v>6013</v>
      </c>
      <c r="B1880" s="8" t="s">
        <v>6110</v>
      </c>
      <c r="C1880" s="8" t="s">
        <v>120</v>
      </c>
      <c r="E1880" s="188" t="s">
        <v>6014</v>
      </c>
      <c r="F1880" s="8" t="s">
        <v>83</v>
      </c>
      <c r="G1880" s="8" t="s">
        <v>147</v>
      </c>
      <c r="H1880" s="6">
        <v>0</v>
      </c>
      <c r="I1880" s="12">
        <v>3</v>
      </c>
      <c r="J1880" s="20">
        <v>0</v>
      </c>
      <c r="L1880" s="20">
        <v>0</v>
      </c>
      <c r="N1880" s="20">
        <v>106864</v>
      </c>
      <c r="P1880" s="20">
        <v>26049</v>
      </c>
      <c r="R1880" s="20">
        <v>0</v>
      </c>
      <c r="T1880" s="20">
        <v>40351</v>
      </c>
      <c r="V1880" s="29">
        <v>173264</v>
      </c>
      <c r="X1880" s="8" t="str">
        <f t="shared" si="29"/>
        <v>No</v>
      </c>
      <c r="Z1880" s="21"/>
      <c r="AC1880" s="28"/>
    </row>
    <row r="1881" spans="1:29">
      <c r="A1881" s="8" t="s">
        <v>6307</v>
      </c>
      <c r="B1881" s="8" t="s">
        <v>6170</v>
      </c>
      <c r="C1881" s="8" t="s">
        <v>91</v>
      </c>
      <c r="E1881" s="188">
        <v>90279</v>
      </c>
      <c r="F1881" s="8" t="s">
        <v>83</v>
      </c>
      <c r="G1881" s="8" t="s">
        <v>5756</v>
      </c>
      <c r="H1881" s="6">
        <v>12150996</v>
      </c>
      <c r="I1881" s="12">
        <v>3</v>
      </c>
      <c r="J1881" s="20">
        <v>0</v>
      </c>
      <c r="L1881" s="20">
        <v>0</v>
      </c>
      <c r="N1881" s="20">
        <v>0</v>
      </c>
      <c r="P1881" s="20">
        <v>0</v>
      </c>
      <c r="R1881" s="20">
        <v>0</v>
      </c>
      <c r="T1881" s="20">
        <v>0</v>
      </c>
      <c r="V1881" s="29">
        <v>0</v>
      </c>
      <c r="X1881" s="8" t="str">
        <f t="shared" si="29"/>
        <v>No</v>
      </c>
      <c r="Z1881" s="21"/>
      <c r="AC1881" s="28"/>
    </row>
    <row r="1882" spans="1:29">
      <c r="A1882" s="8" t="s">
        <v>5326</v>
      </c>
      <c r="B1882" s="8" t="s">
        <v>5327</v>
      </c>
      <c r="C1882" s="8" t="s">
        <v>58</v>
      </c>
      <c r="D1882" s="185" t="s">
        <v>5328</v>
      </c>
      <c r="E1882" s="188" t="s">
        <v>5329</v>
      </c>
      <c r="F1882" s="8" t="s">
        <v>83</v>
      </c>
      <c r="G1882" s="8" t="s">
        <v>147</v>
      </c>
      <c r="H1882" s="6">
        <v>0</v>
      </c>
      <c r="I1882" s="12">
        <v>3</v>
      </c>
      <c r="J1882" s="20">
        <v>0</v>
      </c>
      <c r="L1882" s="20">
        <v>0</v>
      </c>
      <c r="N1882" s="20">
        <v>81564</v>
      </c>
      <c r="P1882" s="20">
        <v>0</v>
      </c>
      <c r="R1882" s="20">
        <v>0</v>
      </c>
      <c r="T1882" s="20">
        <v>0</v>
      </c>
      <c r="V1882" s="29">
        <v>81564</v>
      </c>
      <c r="X1882" s="8" t="str">
        <f t="shared" si="29"/>
        <v>No</v>
      </c>
      <c r="Z1882" s="21"/>
      <c r="AC1882" s="28"/>
    </row>
    <row r="1883" spans="1:29">
      <c r="A1883" s="8" t="s">
        <v>884</v>
      </c>
      <c r="B1883" s="8" t="s">
        <v>885</v>
      </c>
      <c r="C1883" s="8" t="s">
        <v>129</v>
      </c>
      <c r="D1883" s="185" t="s">
        <v>886</v>
      </c>
      <c r="E1883" s="188" t="s">
        <v>887</v>
      </c>
      <c r="F1883" s="8" t="s">
        <v>83</v>
      </c>
      <c r="G1883" s="8" t="s">
        <v>147</v>
      </c>
      <c r="H1883" s="6">
        <v>0</v>
      </c>
      <c r="I1883" s="12">
        <v>3</v>
      </c>
      <c r="J1883" s="20">
        <v>0</v>
      </c>
      <c r="L1883" s="20">
        <v>0</v>
      </c>
      <c r="N1883" s="20">
        <v>68682</v>
      </c>
      <c r="P1883" s="20">
        <v>0</v>
      </c>
      <c r="R1883" s="20">
        <v>0</v>
      </c>
      <c r="T1883" s="20">
        <v>0</v>
      </c>
      <c r="V1883" s="29">
        <v>68682</v>
      </c>
      <c r="X1883" s="8" t="str">
        <f t="shared" si="29"/>
        <v>No</v>
      </c>
      <c r="Z1883" s="21"/>
      <c r="AC1883" s="28"/>
    </row>
    <row r="1884" spans="1:29">
      <c r="A1884" s="8" t="s">
        <v>6320</v>
      </c>
      <c r="B1884" s="8" t="s">
        <v>6321</v>
      </c>
      <c r="C1884" s="8" t="s">
        <v>580</v>
      </c>
      <c r="D1884" s="185" t="s">
        <v>6322</v>
      </c>
      <c r="E1884" s="188" t="s">
        <v>6323</v>
      </c>
      <c r="F1884" s="8" t="s">
        <v>157</v>
      </c>
      <c r="G1884" s="8" t="s">
        <v>147</v>
      </c>
      <c r="H1884" s="6">
        <v>0</v>
      </c>
      <c r="I1884" s="12">
        <v>3</v>
      </c>
      <c r="J1884" s="20">
        <v>0</v>
      </c>
      <c r="L1884" s="20">
        <v>0</v>
      </c>
      <c r="N1884" s="20">
        <v>0</v>
      </c>
      <c r="P1884" s="20">
        <v>0</v>
      </c>
      <c r="R1884" s="20">
        <v>0</v>
      </c>
      <c r="T1884" s="20">
        <v>0</v>
      </c>
      <c r="V1884" s="29">
        <v>0</v>
      </c>
      <c r="X1884" s="8" t="str">
        <f t="shared" si="29"/>
        <v>No</v>
      </c>
      <c r="Z1884" s="21"/>
      <c r="AC1884" s="28"/>
    </row>
    <row r="1885" spans="1:29">
      <c r="A1885" s="8" t="s">
        <v>5929</v>
      </c>
      <c r="B1885" s="8" t="s">
        <v>561</v>
      </c>
      <c r="C1885" s="8" t="s">
        <v>163</v>
      </c>
      <c r="D1885" s="185">
        <v>1158</v>
      </c>
      <c r="E1885" s="188">
        <v>10180</v>
      </c>
      <c r="F1885" s="8" t="s">
        <v>83</v>
      </c>
      <c r="G1885" s="8" t="s">
        <v>5756</v>
      </c>
      <c r="H1885" s="6">
        <v>4181019</v>
      </c>
      <c r="I1885" s="12">
        <v>3</v>
      </c>
      <c r="J1885" s="20">
        <v>0</v>
      </c>
      <c r="L1885" s="20">
        <v>0</v>
      </c>
      <c r="N1885" s="20">
        <v>0</v>
      </c>
      <c r="P1885" s="20">
        <v>0</v>
      </c>
      <c r="R1885" s="20">
        <v>0</v>
      </c>
      <c r="T1885" s="20">
        <v>0</v>
      </c>
      <c r="V1885" s="29">
        <v>0</v>
      </c>
      <c r="X1885" s="8" t="str">
        <f t="shared" si="29"/>
        <v>No</v>
      </c>
      <c r="Z1885" s="21"/>
      <c r="AC1885" s="28"/>
    </row>
    <row r="1886" spans="1:29">
      <c r="A1886" s="8" t="s">
        <v>907</v>
      </c>
      <c r="B1886" s="8" t="s">
        <v>6083</v>
      </c>
      <c r="C1886" s="8" t="s">
        <v>129</v>
      </c>
      <c r="D1886" s="185" t="s">
        <v>908</v>
      </c>
      <c r="E1886" s="188" t="s">
        <v>909</v>
      </c>
      <c r="F1886" s="8" t="s">
        <v>83</v>
      </c>
      <c r="G1886" s="8" t="s">
        <v>147</v>
      </c>
      <c r="H1886" s="6">
        <v>0</v>
      </c>
      <c r="I1886" s="12">
        <v>3</v>
      </c>
      <c r="J1886" s="20">
        <v>0</v>
      </c>
      <c r="L1886" s="20">
        <v>0</v>
      </c>
      <c r="N1886" s="20">
        <v>95967</v>
      </c>
      <c r="P1886" s="20">
        <v>1231</v>
      </c>
      <c r="R1886" s="20">
        <v>0</v>
      </c>
      <c r="T1886" s="20">
        <v>0</v>
      </c>
      <c r="V1886" s="29">
        <v>97198</v>
      </c>
      <c r="X1886" s="8" t="str">
        <f t="shared" si="29"/>
        <v>No</v>
      </c>
      <c r="Z1886" s="21"/>
      <c r="AC1886" s="28"/>
    </row>
    <row r="1887" spans="1:29">
      <c r="A1887" s="8" t="s">
        <v>956</v>
      </c>
      <c r="B1887" s="8" t="s">
        <v>957</v>
      </c>
      <c r="C1887" s="8" t="s">
        <v>129</v>
      </c>
      <c r="D1887" s="185" t="s">
        <v>958</v>
      </c>
      <c r="E1887" s="188" t="s">
        <v>959</v>
      </c>
      <c r="F1887" s="8" t="s">
        <v>83</v>
      </c>
      <c r="G1887" s="8" t="s">
        <v>147</v>
      </c>
      <c r="H1887" s="6">
        <v>0</v>
      </c>
      <c r="I1887" s="12">
        <v>3</v>
      </c>
      <c r="J1887" s="20">
        <v>0</v>
      </c>
      <c r="L1887" s="20">
        <v>0</v>
      </c>
      <c r="N1887" s="20">
        <v>84339</v>
      </c>
      <c r="P1887" s="20">
        <v>0</v>
      </c>
      <c r="R1887" s="20">
        <v>0</v>
      </c>
      <c r="T1887" s="20">
        <v>0</v>
      </c>
      <c r="V1887" s="29">
        <v>84339</v>
      </c>
      <c r="X1887" s="8" t="str">
        <f t="shared" si="29"/>
        <v>No</v>
      </c>
      <c r="Z1887" s="21"/>
      <c r="AC1887" s="28"/>
    </row>
    <row r="1888" spans="1:29">
      <c r="A1888" s="8" t="s">
        <v>4069</v>
      </c>
      <c r="B1888" s="8" t="s">
        <v>4070</v>
      </c>
      <c r="C1888" s="8" t="s">
        <v>87</v>
      </c>
      <c r="D1888" s="185" t="s">
        <v>4071</v>
      </c>
      <c r="E1888" s="188">
        <v>15</v>
      </c>
      <c r="F1888" s="8" t="s">
        <v>36</v>
      </c>
      <c r="G1888" s="8" t="s">
        <v>5756</v>
      </c>
      <c r="H1888" s="6">
        <v>0</v>
      </c>
      <c r="I1888" s="12">
        <v>3</v>
      </c>
      <c r="J1888" s="20">
        <v>0</v>
      </c>
      <c r="L1888" s="20">
        <v>0</v>
      </c>
      <c r="N1888" s="20">
        <v>125000</v>
      </c>
      <c r="P1888" s="20">
        <v>0</v>
      </c>
      <c r="R1888" s="20">
        <v>0</v>
      </c>
      <c r="T1888" s="20">
        <v>0</v>
      </c>
      <c r="V1888" s="29">
        <v>125000</v>
      </c>
      <c r="X1888" s="8" t="str">
        <f t="shared" si="29"/>
        <v>No</v>
      </c>
      <c r="Z1888" s="21"/>
      <c r="AC1888" s="28"/>
    </row>
    <row r="1889" spans="1:29">
      <c r="A1889" s="8" t="s">
        <v>5030</v>
      </c>
      <c r="B1889" s="8" t="s">
        <v>5031</v>
      </c>
      <c r="C1889" s="8" t="s">
        <v>91</v>
      </c>
      <c r="D1889" s="185" t="s">
        <v>5032</v>
      </c>
      <c r="E1889" s="188" t="s">
        <v>5033</v>
      </c>
      <c r="F1889" s="8" t="s">
        <v>83</v>
      </c>
      <c r="G1889" s="8" t="s">
        <v>147</v>
      </c>
      <c r="H1889" s="6">
        <v>0</v>
      </c>
      <c r="I1889" s="12">
        <v>3</v>
      </c>
      <c r="J1889" s="20">
        <v>0</v>
      </c>
      <c r="L1889" s="20">
        <v>0</v>
      </c>
      <c r="N1889" s="20">
        <v>140000</v>
      </c>
      <c r="P1889" s="20">
        <v>0</v>
      </c>
      <c r="R1889" s="20">
        <v>0</v>
      </c>
      <c r="T1889" s="20">
        <v>0</v>
      </c>
      <c r="V1889" s="29">
        <v>140000</v>
      </c>
      <c r="X1889" s="8" t="str">
        <f t="shared" si="29"/>
        <v>No</v>
      </c>
      <c r="Z1889" s="21"/>
      <c r="AC1889" s="28"/>
    </row>
    <row r="1890" spans="1:29">
      <c r="A1890" s="8" t="s">
        <v>581</v>
      </c>
      <c r="B1890" s="8" t="s">
        <v>582</v>
      </c>
      <c r="C1890" s="8" t="s">
        <v>73</v>
      </c>
      <c r="D1890" s="185" t="s">
        <v>583</v>
      </c>
      <c r="E1890" s="188">
        <v>66242</v>
      </c>
      <c r="F1890" s="8" t="s">
        <v>36</v>
      </c>
      <c r="G1890" s="8" t="s">
        <v>5756</v>
      </c>
      <c r="H1890" s="6">
        <v>0</v>
      </c>
      <c r="I1890" s="12">
        <v>3</v>
      </c>
      <c r="J1890" s="20">
        <v>0</v>
      </c>
      <c r="L1890" s="20">
        <v>0</v>
      </c>
      <c r="N1890" s="20">
        <v>274674</v>
      </c>
      <c r="P1890" s="20">
        <v>0</v>
      </c>
      <c r="R1890" s="20">
        <v>143201</v>
      </c>
      <c r="T1890" s="20">
        <v>0</v>
      </c>
      <c r="V1890" s="29">
        <v>417875</v>
      </c>
      <c r="X1890" s="8" t="str">
        <f t="shared" si="29"/>
        <v>No</v>
      </c>
      <c r="Z1890" s="21"/>
      <c r="AC1890" s="28"/>
    </row>
    <row r="1891" spans="1:29">
      <c r="A1891" s="8" t="s">
        <v>3457</v>
      </c>
      <c r="B1891" s="8" t="s">
        <v>893</v>
      </c>
      <c r="C1891" s="8" t="s">
        <v>34</v>
      </c>
      <c r="D1891" s="185" t="s">
        <v>3458</v>
      </c>
      <c r="E1891" s="188" t="s">
        <v>3459</v>
      </c>
      <c r="F1891" s="8" t="s">
        <v>83</v>
      </c>
      <c r="G1891" s="8" t="s">
        <v>147</v>
      </c>
      <c r="H1891" s="6">
        <v>0</v>
      </c>
      <c r="I1891" s="12">
        <v>3</v>
      </c>
      <c r="J1891" s="20">
        <v>46064</v>
      </c>
      <c r="L1891" s="20">
        <v>0</v>
      </c>
      <c r="N1891" s="20">
        <v>64942</v>
      </c>
      <c r="P1891" s="20">
        <v>700</v>
      </c>
      <c r="R1891" s="20">
        <v>0</v>
      </c>
      <c r="T1891" s="20">
        <v>1131</v>
      </c>
      <c r="V1891" s="29">
        <v>112837</v>
      </c>
      <c r="X1891" s="8" t="str">
        <f t="shared" si="29"/>
        <v>No</v>
      </c>
      <c r="Z1891" s="21"/>
      <c r="AC1891" s="28"/>
    </row>
    <row r="1892" spans="1:29">
      <c r="A1892" s="8" t="s">
        <v>4751</v>
      </c>
      <c r="B1892" s="8" t="s">
        <v>2729</v>
      </c>
      <c r="C1892" s="8" t="s">
        <v>65</v>
      </c>
      <c r="D1892" s="185" t="s">
        <v>4752</v>
      </c>
      <c r="E1892" s="188">
        <v>14</v>
      </c>
      <c r="F1892" s="8" t="s">
        <v>36</v>
      </c>
      <c r="G1892" s="8" t="s">
        <v>5756</v>
      </c>
      <c r="H1892" s="6">
        <v>0</v>
      </c>
      <c r="I1892" s="12">
        <v>3</v>
      </c>
      <c r="J1892" s="20">
        <v>0</v>
      </c>
      <c r="L1892" s="20">
        <v>0</v>
      </c>
      <c r="N1892" s="20">
        <v>464773</v>
      </c>
      <c r="P1892" s="20">
        <v>0</v>
      </c>
      <c r="R1892" s="20">
        <v>36630</v>
      </c>
      <c r="T1892" s="20">
        <v>73804</v>
      </c>
      <c r="V1892" s="29">
        <v>575207</v>
      </c>
      <c r="X1892" s="8" t="str">
        <f t="shared" si="29"/>
        <v>No</v>
      </c>
      <c r="Z1892" s="21"/>
      <c r="AC1892" s="28"/>
    </row>
    <row r="1893" spans="1:29">
      <c r="A1893" s="8" t="s">
        <v>3873</v>
      </c>
      <c r="B1893" s="8" t="s">
        <v>3874</v>
      </c>
      <c r="C1893" s="8" t="s">
        <v>278</v>
      </c>
      <c r="D1893" s="185" t="s">
        <v>3875</v>
      </c>
      <c r="E1893" s="188" t="s">
        <v>3876</v>
      </c>
      <c r="F1893" s="8" t="s">
        <v>83</v>
      </c>
      <c r="G1893" s="8" t="s">
        <v>147</v>
      </c>
      <c r="H1893" s="6">
        <v>0</v>
      </c>
      <c r="I1893" s="12">
        <v>3</v>
      </c>
      <c r="J1893" s="20">
        <v>0</v>
      </c>
      <c r="L1893" s="20">
        <v>0</v>
      </c>
      <c r="N1893" s="20">
        <v>54051</v>
      </c>
      <c r="P1893" s="20">
        <v>0</v>
      </c>
      <c r="R1893" s="20">
        <v>0</v>
      </c>
      <c r="T1893" s="20">
        <v>0</v>
      </c>
      <c r="V1893" s="29">
        <v>54051</v>
      </c>
      <c r="X1893" s="8" t="str">
        <f t="shared" si="29"/>
        <v>No</v>
      </c>
      <c r="Z1893" s="21"/>
      <c r="AC1893" s="28"/>
    </row>
    <row r="1894" spans="1:29">
      <c r="A1894" s="8" t="s">
        <v>5018</v>
      </c>
      <c r="B1894" s="8" t="s">
        <v>5019</v>
      </c>
      <c r="C1894" s="8" t="s">
        <v>91</v>
      </c>
      <c r="D1894" s="185" t="s">
        <v>5020</v>
      </c>
      <c r="E1894" s="188" t="s">
        <v>5021</v>
      </c>
      <c r="F1894" s="8" t="s">
        <v>88</v>
      </c>
      <c r="G1894" s="8" t="s">
        <v>147</v>
      </c>
      <c r="H1894" s="6">
        <v>0</v>
      </c>
      <c r="I1894" s="12">
        <v>3</v>
      </c>
      <c r="J1894" s="20">
        <v>0</v>
      </c>
      <c r="L1894" s="20">
        <v>0</v>
      </c>
      <c r="N1894" s="20">
        <v>189028</v>
      </c>
      <c r="P1894" s="20">
        <v>0</v>
      </c>
      <c r="R1894" s="20">
        <v>0</v>
      </c>
      <c r="T1894" s="20">
        <v>0</v>
      </c>
      <c r="V1894" s="29">
        <v>189028</v>
      </c>
      <c r="X1894" s="8" t="str">
        <f t="shared" si="29"/>
        <v>No</v>
      </c>
      <c r="Z1894" s="21"/>
      <c r="AC1894" s="28"/>
    </row>
    <row r="1895" spans="1:29">
      <c r="A1895" s="8" t="s">
        <v>4606</v>
      </c>
      <c r="B1895" s="8" t="s">
        <v>6483</v>
      </c>
      <c r="C1895" s="8" t="s">
        <v>42</v>
      </c>
      <c r="D1895" s="185" t="s">
        <v>4607</v>
      </c>
      <c r="E1895" s="188" t="s">
        <v>4608</v>
      </c>
      <c r="F1895" s="8" t="s">
        <v>83</v>
      </c>
      <c r="G1895" s="8" t="s">
        <v>147</v>
      </c>
      <c r="H1895" s="6">
        <v>0</v>
      </c>
      <c r="I1895" s="12">
        <v>3</v>
      </c>
      <c r="J1895" s="20">
        <v>0</v>
      </c>
      <c r="L1895" s="20">
        <v>0</v>
      </c>
      <c r="N1895" s="20">
        <v>57462</v>
      </c>
      <c r="P1895" s="20">
        <v>0</v>
      </c>
      <c r="R1895" s="20">
        <v>0</v>
      </c>
      <c r="T1895" s="20">
        <v>0</v>
      </c>
      <c r="V1895" s="29">
        <v>57462</v>
      </c>
      <c r="X1895" s="8" t="str">
        <f t="shared" si="29"/>
        <v>No</v>
      </c>
      <c r="Z1895" s="21"/>
      <c r="AC1895" s="28"/>
    </row>
    <row r="1896" spans="1:29">
      <c r="A1896" s="8" t="s">
        <v>978</v>
      </c>
      <c r="B1896" s="8" t="s">
        <v>6079</v>
      </c>
      <c r="C1896" s="8" t="s">
        <v>129</v>
      </c>
      <c r="D1896" s="185" t="s">
        <v>979</v>
      </c>
      <c r="E1896" s="188" t="s">
        <v>980</v>
      </c>
      <c r="F1896" s="8" t="s">
        <v>83</v>
      </c>
      <c r="G1896" s="8" t="s">
        <v>147</v>
      </c>
      <c r="H1896" s="6">
        <v>0</v>
      </c>
      <c r="I1896" s="12">
        <v>3</v>
      </c>
      <c r="J1896" s="20">
        <v>0</v>
      </c>
      <c r="L1896" s="20">
        <v>0</v>
      </c>
      <c r="N1896" s="20">
        <v>93036</v>
      </c>
      <c r="P1896" s="20">
        <v>0</v>
      </c>
      <c r="R1896" s="20">
        <v>0</v>
      </c>
      <c r="T1896" s="20">
        <v>0</v>
      </c>
      <c r="V1896" s="29">
        <v>93036</v>
      </c>
      <c r="X1896" s="8" t="str">
        <f t="shared" si="29"/>
        <v>No</v>
      </c>
      <c r="Z1896" s="21"/>
      <c r="AC1896" s="28"/>
    </row>
    <row r="1897" spans="1:29">
      <c r="A1897" s="8" t="s">
        <v>2407</v>
      </c>
      <c r="B1897" s="8" t="s">
        <v>2408</v>
      </c>
      <c r="C1897" s="8" t="s">
        <v>46</v>
      </c>
      <c r="D1897" s="185" t="s">
        <v>2409</v>
      </c>
      <c r="E1897" s="188" t="s">
        <v>2410</v>
      </c>
      <c r="F1897" s="8" t="s">
        <v>88</v>
      </c>
      <c r="G1897" s="8" t="s">
        <v>147</v>
      </c>
      <c r="H1897" s="6">
        <v>0</v>
      </c>
      <c r="I1897" s="12">
        <v>3</v>
      </c>
      <c r="J1897" s="20">
        <v>0</v>
      </c>
      <c r="L1897" s="20">
        <v>0</v>
      </c>
      <c r="N1897" s="20">
        <v>101810</v>
      </c>
      <c r="P1897" s="20">
        <v>0</v>
      </c>
      <c r="R1897" s="20">
        <v>0</v>
      </c>
      <c r="T1897" s="20">
        <v>0</v>
      </c>
      <c r="V1897" s="29">
        <v>101810</v>
      </c>
      <c r="X1897" s="8" t="str">
        <f t="shared" si="29"/>
        <v>No</v>
      </c>
      <c r="Z1897" s="21"/>
      <c r="AC1897" s="28"/>
    </row>
    <row r="1898" spans="1:29">
      <c r="A1898" s="8" t="s">
        <v>6676</v>
      </c>
      <c r="B1898" s="8" t="s">
        <v>6114</v>
      </c>
      <c r="C1898" s="8" t="s">
        <v>254</v>
      </c>
      <c r="E1898" s="188" t="s">
        <v>6024</v>
      </c>
      <c r="F1898" s="8" t="s">
        <v>83</v>
      </c>
      <c r="G1898" s="8" t="s">
        <v>147</v>
      </c>
      <c r="H1898" s="6">
        <v>0</v>
      </c>
      <c r="I1898" s="12">
        <v>3</v>
      </c>
      <c r="J1898" s="20">
        <v>0</v>
      </c>
      <c r="L1898" s="20">
        <v>0</v>
      </c>
      <c r="N1898" s="20">
        <v>110410</v>
      </c>
      <c r="P1898" s="20">
        <v>0</v>
      </c>
      <c r="R1898" s="20">
        <v>0</v>
      </c>
      <c r="T1898" s="20">
        <v>0</v>
      </c>
      <c r="V1898" s="29">
        <v>110410</v>
      </c>
      <c r="X1898" s="8" t="str">
        <f t="shared" si="29"/>
        <v>No</v>
      </c>
      <c r="Z1898" s="21"/>
      <c r="AC1898" s="28"/>
    </row>
    <row r="1899" spans="1:29">
      <c r="A1899" s="8" t="s">
        <v>6308</v>
      </c>
      <c r="B1899" s="8" t="s">
        <v>6309</v>
      </c>
      <c r="C1899" s="8" t="s">
        <v>163</v>
      </c>
      <c r="E1899" s="188">
        <v>10189</v>
      </c>
      <c r="F1899" s="8" t="s">
        <v>157</v>
      </c>
      <c r="G1899" s="8" t="s">
        <v>5756</v>
      </c>
      <c r="H1899" s="6">
        <v>59124</v>
      </c>
      <c r="I1899" s="12">
        <v>3</v>
      </c>
      <c r="J1899" s="20">
        <v>0</v>
      </c>
      <c r="L1899" s="20">
        <v>0</v>
      </c>
      <c r="N1899" s="20">
        <v>0</v>
      </c>
      <c r="P1899" s="20">
        <v>0</v>
      </c>
      <c r="R1899" s="20">
        <v>0</v>
      </c>
      <c r="T1899" s="20">
        <v>0</v>
      </c>
      <c r="V1899" s="29">
        <v>0</v>
      </c>
      <c r="X1899" s="8" t="str">
        <f t="shared" si="29"/>
        <v>No</v>
      </c>
      <c r="Z1899" s="21"/>
      <c r="AC1899" s="28"/>
    </row>
    <row r="1900" spans="1:29">
      <c r="A1900" s="8" t="s">
        <v>988</v>
      </c>
      <c r="B1900" s="8" t="s">
        <v>989</v>
      </c>
      <c r="C1900" s="8" t="s">
        <v>129</v>
      </c>
      <c r="D1900" s="185" t="s">
        <v>990</v>
      </c>
      <c r="E1900" s="188" t="s">
        <v>991</v>
      </c>
      <c r="F1900" s="8" t="s">
        <v>83</v>
      </c>
      <c r="G1900" s="8" t="s">
        <v>147</v>
      </c>
      <c r="H1900" s="6">
        <v>0</v>
      </c>
      <c r="I1900" s="12">
        <v>3</v>
      </c>
      <c r="J1900" s="20">
        <v>0</v>
      </c>
      <c r="L1900" s="20">
        <v>0</v>
      </c>
      <c r="N1900" s="20">
        <v>54834</v>
      </c>
      <c r="P1900" s="20">
        <v>0</v>
      </c>
      <c r="R1900" s="20">
        <v>0</v>
      </c>
      <c r="T1900" s="20">
        <v>0</v>
      </c>
      <c r="V1900" s="29">
        <v>54834</v>
      </c>
      <c r="X1900" s="8" t="str">
        <f t="shared" si="29"/>
        <v>No</v>
      </c>
      <c r="Z1900" s="21"/>
      <c r="AC1900" s="28"/>
    </row>
    <row r="1901" spans="1:29">
      <c r="A1901" s="8" t="s">
        <v>6313</v>
      </c>
      <c r="B1901" s="8" t="s">
        <v>6314</v>
      </c>
      <c r="C1901" s="8" t="s">
        <v>555</v>
      </c>
      <c r="E1901" s="188" t="s">
        <v>6315</v>
      </c>
      <c r="F1901" s="8" t="s">
        <v>83</v>
      </c>
      <c r="G1901" s="8" t="s">
        <v>147</v>
      </c>
      <c r="H1901" s="6">
        <v>0</v>
      </c>
      <c r="I1901" s="12">
        <v>3</v>
      </c>
      <c r="J1901" s="20">
        <v>0</v>
      </c>
      <c r="L1901" s="20">
        <v>0</v>
      </c>
      <c r="N1901" s="20">
        <v>55285</v>
      </c>
      <c r="P1901" s="20">
        <v>0</v>
      </c>
      <c r="R1901" s="20">
        <v>0</v>
      </c>
      <c r="T1901" s="20">
        <v>0</v>
      </c>
      <c r="V1901" s="29">
        <v>55285</v>
      </c>
      <c r="X1901" s="8" t="str">
        <f t="shared" si="29"/>
        <v>No</v>
      </c>
      <c r="Z1901" s="21"/>
      <c r="AC1901" s="28"/>
    </row>
    <row r="1902" spans="1:29">
      <c r="A1902" s="8" t="s">
        <v>3678</v>
      </c>
      <c r="B1902" s="8" t="s">
        <v>3679</v>
      </c>
      <c r="C1902" s="8" t="s">
        <v>87</v>
      </c>
      <c r="D1902" s="185" t="s">
        <v>3680</v>
      </c>
      <c r="E1902" s="188">
        <v>103</v>
      </c>
      <c r="F1902" s="8" t="s">
        <v>36</v>
      </c>
      <c r="G1902" s="8" t="s">
        <v>5756</v>
      </c>
      <c r="H1902" s="6">
        <v>0</v>
      </c>
      <c r="I1902" s="12">
        <v>3</v>
      </c>
      <c r="J1902" s="20">
        <v>0</v>
      </c>
      <c r="L1902" s="20">
        <v>0</v>
      </c>
      <c r="N1902" s="20">
        <v>89396</v>
      </c>
      <c r="P1902" s="20">
        <v>0</v>
      </c>
      <c r="R1902" s="20">
        <v>0</v>
      </c>
      <c r="T1902" s="20">
        <v>0</v>
      </c>
      <c r="V1902" s="29">
        <v>89396</v>
      </c>
      <c r="X1902" s="8" t="str">
        <f t="shared" si="29"/>
        <v>No</v>
      </c>
      <c r="Z1902" s="21"/>
      <c r="AC1902" s="28"/>
    </row>
    <row r="1903" spans="1:29">
      <c r="A1903" s="8" t="s">
        <v>798</v>
      </c>
      <c r="B1903" s="8" t="s">
        <v>799</v>
      </c>
      <c r="C1903" s="8" t="s">
        <v>129</v>
      </c>
      <c r="D1903" s="185" t="s">
        <v>800</v>
      </c>
      <c r="E1903" s="188" t="s">
        <v>801</v>
      </c>
      <c r="F1903" s="8" t="s">
        <v>83</v>
      </c>
      <c r="G1903" s="8" t="s">
        <v>147</v>
      </c>
      <c r="H1903" s="6">
        <v>0</v>
      </c>
      <c r="I1903" s="12">
        <v>3</v>
      </c>
      <c r="J1903" s="20">
        <v>0</v>
      </c>
      <c r="L1903" s="20">
        <v>0</v>
      </c>
      <c r="N1903" s="20">
        <v>34186</v>
      </c>
      <c r="P1903" s="20">
        <v>0</v>
      </c>
      <c r="R1903" s="20">
        <v>0</v>
      </c>
      <c r="T1903" s="20">
        <v>9504</v>
      </c>
      <c r="V1903" s="29">
        <v>43690</v>
      </c>
      <c r="X1903" s="8" t="str">
        <f t="shared" si="29"/>
        <v>No</v>
      </c>
      <c r="Z1903" s="21"/>
      <c r="AC1903" s="28"/>
    </row>
    <row r="1904" spans="1:29">
      <c r="A1904" s="8" t="s">
        <v>3840</v>
      </c>
      <c r="B1904" s="8" t="s">
        <v>3841</v>
      </c>
      <c r="C1904" s="8" t="s">
        <v>278</v>
      </c>
      <c r="D1904" s="185" t="s">
        <v>3842</v>
      </c>
      <c r="E1904" s="188" t="s">
        <v>3843</v>
      </c>
      <c r="F1904" s="8" t="s">
        <v>157</v>
      </c>
      <c r="G1904" s="8" t="s">
        <v>147</v>
      </c>
      <c r="H1904" s="6">
        <v>0</v>
      </c>
      <c r="I1904" s="12">
        <v>3</v>
      </c>
      <c r="J1904" s="20">
        <v>0</v>
      </c>
      <c r="L1904" s="20">
        <v>0</v>
      </c>
      <c r="N1904" s="20">
        <v>17210</v>
      </c>
      <c r="P1904" s="20">
        <v>0</v>
      </c>
      <c r="R1904" s="20">
        <v>0</v>
      </c>
      <c r="T1904" s="20">
        <v>0</v>
      </c>
      <c r="V1904" s="29">
        <v>17210</v>
      </c>
      <c r="X1904" s="8" t="str">
        <f t="shared" si="29"/>
        <v>No</v>
      </c>
      <c r="Z1904" s="21"/>
      <c r="AC1904" s="28"/>
    </row>
    <row r="1905" spans="1:29">
      <c r="A1905" s="8" t="s">
        <v>3413</v>
      </c>
      <c r="B1905" s="8" t="s">
        <v>3414</v>
      </c>
      <c r="C1905" s="8" t="s">
        <v>34</v>
      </c>
      <c r="D1905" s="185" t="s">
        <v>3415</v>
      </c>
      <c r="E1905" s="188" t="s">
        <v>3416</v>
      </c>
      <c r="F1905" s="8" t="s">
        <v>157</v>
      </c>
      <c r="G1905" s="8" t="s">
        <v>147</v>
      </c>
      <c r="H1905" s="6">
        <v>0</v>
      </c>
      <c r="I1905" s="12">
        <v>3</v>
      </c>
      <c r="J1905" s="20">
        <v>0</v>
      </c>
      <c r="L1905" s="20">
        <v>0</v>
      </c>
      <c r="N1905" s="20">
        <v>44722</v>
      </c>
      <c r="P1905" s="20">
        <v>0</v>
      </c>
      <c r="R1905" s="20">
        <v>0</v>
      </c>
      <c r="T1905" s="20">
        <v>2614</v>
      </c>
      <c r="V1905" s="29">
        <v>47336</v>
      </c>
      <c r="X1905" s="8" t="str">
        <f t="shared" si="29"/>
        <v>No</v>
      </c>
      <c r="Z1905" s="21"/>
      <c r="AC1905" s="28"/>
    </row>
    <row r="1906" spans="1:29">
      <c r="A1906" s="8" t="s">
        <v>2385</v>
      </c>
      <c r="B1906" s="8" t="s">
        <v>2386</v>
      </c>
      <c r="C1906" s="8" t="s">
        <v>46</v>
      </c>
      <c r="D1906" s="185" t="s">
        <v>2387</v>
      </c>
      <c r="E1906" s="188" t="s">
        <v>2388</v>
      </c>
      <c r="F1906" s="8" t="s">
        <v>88</v>
      </c>
      <c r="G1906" s="8" t="s">
        <v>147</v>
      </c>
      <c r="H1906" s="6">
        <v>0</v>
      </c>
      <c r="I1906" s="12">
        <v>3</v>
      </c>
      <c r="J1906" s="20">
        <v>0</v>
      </c>
      <c r="L1906" s="20">
        <v>0</v>
      </c>
      <c r="N1906" s="20">
        <v>57933</v>
      </c>
      <c r="P1906" s="20">
        <v>0</v>
      </c>
      <c r="R1906" s="20">
        <v>0</v>
      </c>
      <c r="T1906" s="20">
        <v>0</v>
      </c>
      <c r="V1906" s="29">
        <v>57933</v>
      </c>
      <c r="X1906" s="8" t="str">
        <f t="shared" si="29"/>
        <v>No</v>
      </c>
      <c r="Z1906" s="21"/>
      <c r="AC1906" s="28"/>
    </row>
    <row r="1907" spans="1:29">
      <c r="A1907" s="8" t="s">
        <v>2197</v>
      </c>
      <c r="B1907" s="8" t="s">
        <v>2198</v>
      </c>
      <c r="C1907" s="8" t="s">
        <v>275</v>
      </c>
      <c r="D1907" s="185" t="s">
        <v>2199</v>
      </c>
      <c r="E1907" s="188" t="s">
        <v>2200</v>
      </c>
      <c r="F1907" s="8" t="s">
        <v>157</v>
      </c>
      <c r="G1907" s="8" t="s">
        <v>147</v>
      </c>
      <c r="H1907" s="6">
        <v>0</v>
      </c>
      <c r="I1907" s="12">
        <v>3</v>
      </c>
      <c r="J1907" s="20">
        <v>0</v>
      </c>
      <c r="L1907" s="20">
        <v>0</v>
      </c>
      <c r="N1907" s="20">
        <v>50054</v>
      </c>
      <c r="P1907" s="20">
        <v>0</v>
      </c>
      <c r="R1907" s="20">
        <v>0</v>
      </c>
      <c r="T1907" s="20">
        <v>0</v>
      </c>
      <c r="V1907" s="29">
        <v>50054</v>
      </c>
      <c r="X1907" s="8" t="str">
        <f t="shared" si="29"/>
        <v>No</v>
      </c>
      <c r="Z1907" s="21"/>
      <c r="AC1907" s="28"/>
    </row>
    <row r="1908" spans="1:29">
      <c r="A1908" s="8" t="s">
        <v>1915</v>
      </c>
      <c r="B1908" s="8" t="s">
        <v>1000</v>
      </c>
      <c r="C1908" s="8" t="s">
        <v>120</v>
      </c>
      <c r="D1908" s="185">
        <v>6133</v>
      </c>
      <c r="E1908" s="188">
        <v>60133</v>
      </c>
      <c r="F1908" s="8" t="s">
        <v>157</v>
      </c>
      <c r="G1908" s="8" t="s">
        <v>84</v>
      </c>
      <c r="H1908" s="6">
        <v>5121892</v>
      </c>
      <c r="I1908" s="12">
        <v>3</v>
      </c>
      <c r="J1908" s="20">
        <v>145897</v>
      </c>
      <c r="L1908" s="20">
        <v>0</v>
      </c>
      <c r="N1908" s="20">
        <v>0</v>
      </c>
      <c r="P1908" s="20">
        <v>0</v>
      </c>
      <c r="R1908" s="20">
        <v>0</v>
      </c>
      <c r="T1908" s="20">
        <v>0</v>
      </c>
      <c r="V1908" s="29">
        <v>145897</v>
      </c>
      <c r="X1908" s="8" t="str">
        <f t="shared" si="29"/>
        <v>No</v>
      </c>
      <c r="Z1908" s="21"/>
      <c r="AC1908" s="28"/>
    </row>
    <row r="1909" spans="1:29">
      <c r="A1909" s="8" t="s">
        <v>1815</v>
      </c>
      <c r="B1909" s="8" t="s">
        <v>1816</v>
      </c>
      <c r="C1909" s="8" t="s">
        <v>65</v>
      </c>
      <c r="D1909" s="185" t="s">
        <v>1817</v>
      </c>
      <c r="E1909" s="188">
        <v>30</v>
      </c>
      <c r="F1909" s="8" t="s">
        <v>36</v>
      </c>
      <c r="G1909" s="8" t="s">
        <v>5756</v>
      </c>
      <c r="H1909" s="6">
        <v>0</v>
      </c>
      <c r="I1909" s="12">
        <v>3</v>
      </c>
      <c r="J1909" s="20">
        <v>0</v>
      </c>
      <c r="L1909" s="20">
        <v>0</v>
      </c>
      <c r="N1909" s="20">
        <v>72373</v>
      </c>
      <c r="P1909" s="20">
        <v>0</v>
      </c>
      <c r="R1909" s="20">
        <v>0</v>
      </c>
      <c r="T1909" s="20">
        <v>0</v>
      </c>
      <c r="V1909" s="29">
        <v>72373</v>
      </c>
      <c r="X1909" s="8" t="str">
        <f t="shared" si="29"/>
        <v>No</v>
      </c>
      <c r="Z1909" s="21"/>
      <c r="AC1909" s="28"/>
    </row>
    <row r="1910" spans="1:29">
      <c r="A1910" s="8" t="s">
        <v>2185</v>
      </c>
      <c r="B1910" s="8" t="s">
        <v>2186</v>
      </c>
      <c r="C1910" s="8" t="s">
        <v>275</v>
      </c>
      <c r="D1910" s="185" t="s">
        <v>2187</v>
      </c>
      <c r="E1910" s="188" t="s">
        <v>2188</v>
      </c>
      <c r="F1910" s="8" t="s">
        <v>157</v>
      </c>
      <c r="G1910" s="8" t="s">
        <v>147</v>
      </c>
      <c r="H1910" s="6">
        <v>0</v>
      </c>
      <c r="I1910" s="12">
        <v>3</v>
      </c>
      <c r="J1910" s="20">
        <v>0</v>
      </c>
      <c r="L1910" s="20">
        <v>0</v>
      </c>
      <c r="N1910" s="20">
        <v>42214</v>
      </c>
      <c r="P1910" s="20">
        <v>0</v>
      </c>
      <c r="R1910" s="20">
        <v>0</v>
      </c>
      <c r="T1910" s="20">
        <v>0</v>
      </c>
      <c r="V1910" s="29">
        <v>42214</v>
      </c>
      <c r="X1910" s="8" t="str">
        <f t="shared" si="29"/>
        <v>No</v>
      </c>
      <c r="Z1910" s="21"/>
      <c r="AC1910" s="28"/>
    </row>
    <row r="1911" spans="1:29">
      <c r="A1911" s="8" t="s">
        <v>5678</v>
      </c>
      <c r="B1911" s="8" t="s">
        <v>6691</v>
      </c>
      <c r="C1911" s="8" t="s">
        <v>254</v>
      </c>
      <c r="D1911" s="185" t="s">
        <v>5679</v>
      </c>
      <c r="E1911" s="188" t="s">
        <v>5680</v>
      </c>
      <c r="F1911" s="8" t="s">
        <v>83</v>
      </c>
      <c r="G1911" s="8" t="s">
        <v>147</v>
      </c>
      <c r="H1911" s="6">
        <v>0</v>
      </c>
      <c r="I1911" s="12">
        <v>3</v>
      </c>
      <c r="J1911" s="20">
        <v>0</v>
      </c>
      <c r="L1911" s="20">
        <v>0</v>
      </c>
      <c r="N1911" s="20">
        <v>17423</v>
      </c>
      <c r="P1911" s="20">
        <v>0</v>
      </c>
      <c r="R1911" s="20">
        <v>0</v>
      </c>
      <c r="T1911" s="20">
        <v>0</v>
      </c>
      <c r="V1911" s="29">
        <v>17423</v>
      </c>
      <c r="X1911" s="8" t="str">
        <f t="shared" si="29"/>
        <v>No</v>
      </c>
      <c r="Z1911" s="21"/>
      <c r="AC1911" s="28"/>
    </row>
    <row r="1912" spans="1:29">
      <c r="A1912" s="8" t="s">
        <v>6004</v>
      </c>
      <c r="B1912" s="8" t="s">
        <v>384</v>
      </c>
      <c r="C1912" s="8" t="s">
        <v>73</v>
      </c>
      <c r="D1912" s="185" t="s">
        <v>385</v>
      </c>
      <c r="E1912" s="188" t="s">
        <v>386</v>
      </c>
      <c r="F1912" s="8" t="s">
        <v>83</v>
      </c>
      <c r="G1912" s="8" t="s">
        <v>147</v>
      </c>
      <c r="H1912" s="6">
        <v>0</v>
      </c>
      <c r="I1912" s="12">
        <v>3</v>
      </c>
      <c r="J1912" s="20">
        <v>0</v>
      </c>
      <c r="L1912" s="20">
        <v>0</v>
      </c>
      <c r="N1912" s="20">
        <v>94973</v>
      </c>
      <c r="P1912" s="20">
        <v>0</v>
      </c>
      <c r="R1912" s="20">
        <v>0</v>
      </c>
      <c r="T1912" s="20">
        <v>0</v>
      </c>
      <c r="V1912" s="29">
        <v>94973</v>
      </c>
      <c r="X1912" s="8" t="str">
        <f t="shared" si="29"/>
        <v>No</v>
      </c>
      <c r="Z1912" s="21"/>
      <c r="AC1912" s="28"/>
    </row>
    <row r="1913" spans="1:29">
      <c r="A1913" s="8" t="s">
        <v>6683</v>
      </c>
      <c r="B1913" s="8" t="s">
        <v>2474</v>
      </c>
      <c r="C1913" s="8" t="s">
        <v>46</v>
      </c>
      <c r="D1913" s="185" t="s">
        <v>2475</v>
      </c>
      <c r="E1913" s="188" t="s">
        <v>2476</v>
      </c>
      <c r="F1913" s="8" t="s">
        <v>88</v>
      </c>
      <c r="G1913" s="8" t="s">
        <v>147</v>
      </c>
      <c r="H1913" s="6">
        <v>0</v>
      </c>
      <c r="I1913" s="12">
        <v>3</v>
      </c>
      <c r="J1913" s="20">
        <v>59167</v>
      </c>
      <c r="L1913" s="20">
        <v>0</v>
      </c>
      <c r="N1913" s="20">
        <v>0</v>
      </c>
      <c r="P1913" s="20">
        <v>0</v>
      </c>
      <c r="R1913" s="20">
        <v>0</v>
      </c>
      <c r="T1913" s="20">
        <v>0</v>
      </c>
      <c r="V1913" s="29">
        <v>59167</v>
      </c>
      <c r="X1913" s="8" t="str">
        <f t="shared" si="29"/>
        <v>No</v>
      </c>
      <c r="Z1913" s="21"/>
      <c r="AC1913" s="28"/>
    </row>
    <row r="1914" spans="1:29">
      <c r="A1914" s="8" t="s">
        <v>2170</v>
      </c>
      <c r="B1914" s="8" t="s">
        <v>418</v>
      </c>
      <c r="C1914" s="8" t="s">
        <v>275</v>
      </c>
      <c r="D1914" s="185" t="s">
        <v>2171</v>
      </c>
      <c r="E1914" s="188" t="s">
        <v>2172</v>
      </c>
      <c r="F1914" s="8" t="s">
        <v>157</v>
      </c>
      <c r="G1914" s="8" t="s">
        <v>147</v>
      </c>
      <c r="H1914" s="6">
        <v>0</v>
      </c>
      <c r="I1914" s="12">
        <v>3</v>
      </c>
      <c r="J1914" s="20">
        <v>0</v>
      </c>
      <c r="L1914" s="20">
        <v>0</v>
      </c>
      <c r="N1914" s="20">
        <v>72646</v>
      </c>
      <c r="P1914" s="20">
        <v>0</v>
      </c>
      <c r="R1914" s="20">
        <v>0</v>
      </c>
      <c r="T1914" s="20">
        <v>0</v>
      </c>
      <c r="V1914" s="29">
        <v>72646</v>
      </c>
      <c r="X1914" s="8" t="str">
        <f t="shared" si="29"/>
        <v>No</v>
      </c>
      <c r="Z1914" s="21"/>
      <c r="AC1914" s="28"/>
    </row>
    <row r="1915" spans="1:29">
      <c r="A1915" s="8" t="s">
        <v>6684</v>
      </c>
      <c r="B1915" s="8" t="s">
        <v>6685</v>
      </c>
      <c r="C1915" s="8" t="s">
        <v>39</v>
      </c>
      <c r="E1915" s="188" t="s">
        <v>6686</v>
      </c>
      <c r="F1915" s="8" t="s">
        <v>83</v>
      </c>
      <c r="G1915" s="8" t="s">
        <v>147</v>
      </c>
      <c r="H1915" s="6">
        <v>0</v>
      </c>
      <c r="I1915" s="12">
        <v>3</v>
      </c>
      <c r="J1915" s="20">
        <v>0</v>
      </c>
      <c r="L1915" s="20">
        <v>0</v>
      </c>
      <c r="N1915" s="20">
        <v>157454</v>
      </c>
      <c r="P1915" s="20">
        <v>0</v>
      </c>
      <c r="R1915" s="20">
        <v>0</v>
      </c>
      <c r="T1915" s="20">
        <v>9123</v>
      </c>
      <c r="V1915" s="29">
        <v>166577</v>
      </c>
      <c r="X1915" s="8" t="str">
        <f t="shared" si="29"/>
        <v>No</v>
      </c>
      <c r="Z1915" s="21"/>
      <c r="AC1915" s="28"/>
    </row>
    <row r="1916" spans="1:29">
      <c r="A1916" s="8" t="s">
        <v>6677</v>
      </c>
      <c r="B1916" s="8" t="s">
        <v>2065</v>
      </c>
      <c r="C1916" s="8" t="s">
        <v>69</v>
      </c>
      <c r="D1916" s="185" t="s">
        <v>2066</v>
      </c>
      <c r="E1916" s="188" t="s">
        <v>2067</v>
      </c>
      <c r="F1916" s="8" t="s">
        <v>157</v>
      </c>
      <c r="G1916" s="8" t="s">
        <v>147</v>
      </c>
      <c r="H1916" s="6">
        <v>0</v>
      </c>
      <c r="I1916" s="12">
        <v>3</v>
      </c>
      <c r="J1916" s="20">
        <v>0</v>
      </c>
      <c r="L1916" s="20">
        <v>0</v>
      </c>
      <c r="N1916" s="20">
        <v>102627</v>
      </c>
      <c r="P1916" s="20">
        <v>0</v>
      </c>
      <c r="R1916" s="20">
        <v>0</v>
      </c>
      <c r="T1916" s="20">
        <v>888</v>
      </c>
      <c r="V1916" s="29">
        <v>103515</v>
      </c>
      <c r="X1916" s="8" t="str">
        <f t="shared" si="29"/>
        <v>No</v>
      </c>
      <c r="Z1916" s="21"/>
      <c r="AC1916" s="28"/>
    </row>
    <row r="1917" spans="1:29">
      <c r="A1917" s="8" t="s">
        <v>5962</v>
      </c>
      <c r="B1917" s="8" t="s">
        <v>292</v>
      </c>
      <c r="C1917" s="8" t="s">
        <v>288</v>
      </c>
      <c r="E1917" s="188">
        <v>30990</v>
      </c>
      <c r="F1917" s="8" t="s">
        <v>157</v>
      </c>
      <c r="G1917" s="8" t="s">
        <v>5756</v>
      </c>
      <c r="H1917" s="6">
        <v>1733853</v>
      </c>
      <c r="I1917" s="12">
        <v>3</v>
      </c>
      <c r="J1917" s="20">
        <v>0</v>
      </c>
      <c r="L1917" s="20">
        <v>0</v>
      </c>
      <c r="N1917" s="20">
        <v>0</v>
      </c>
      <c r="P1917" s="20">
        <v>0</v>
      </c>
      <c r="R1917" s="20">
        <v>0</v>
      </c>
      <c r="T1917" s="20">
        <v>0</v>
      </c>
      <c r="V1917" s="29">
        <v>0</v>
      </c>
      <c r="X1917" s="8" t="str">
        <f t="shared" si="29"/>
        <v>No</v>
      </c>
      <c r="Z1917" s="21"/>
      <c r="AC1917" s="28"/>
    </row>
    <row r="1918" spans="1:29">
      <c r="A1918" s="8" t="s">
        <v>4919</v>
      </c>
      <c r="B1918" s="8" t="s">
        <v>4920</v>
      </c>
      <c r="C1918" s="8" t="s">
        <v>91</v>
      </c>
      <c r="D1918" s="185" t="s">
        <v>4921</v>
      </c>
      <c r="E1918" s="188" t="s">
        <v>4922</v>
      </c>
      <c r="F1918" s="8" t="s">
        <v>83</v>
      </c>
      <c r="G1918" s="8" t="s">
        <v>147</v>
      </c>
      <c r="H1918" s="6">
        <v>0</v>
      </c>
      <c r="I1918" s="12">
        <v>3</v>
      </c>
      <c r="J1918" s="20">
        <v>0</v>
      </c>
      <c r="L1918" s="20">
        <v>0</v>
      </c>
      <c r="N1918" s="20">
        <v>80792</v>
      </c>
      <c r="P1918" s="20">
        <v>0</v>
      </c>
      <c r="R1918" s="20">
        <v>0</v>
      </c>
      <c r="T1918" s="20">
        <v>0</v>
      </c>
      <c r="V1918" s="29">
        <v>80792</v>
      </c>
      <c r="X1918" s="8" t="str">
        <f t="shared" si="29"/>
        <v>No</v>
      </c>
      <c r="Z1918" s="21"/>
      <c r="AC1918" s="28"/>
    </row>
    <row r="1919" spans="1:29">
      <c r="A1919" s="8" t="s">
        <v>3795</v>
      </c>
      <c r="B1919" s="8" t="s">
        <v>3796</v>
      </c>
      <c r="C1919" s="8" t="s">
        <v>278</v>
      </c>
      <c r="D1919" s="185" t="s">
        <v>3797</v>
      </c>
      <c r="E1919" s="188" t="s">
        <v>3798</v>
      </c>
      <c r="F1919" s="8" t="s">
        <v>83</v>
      </c>
      <c r="G1919" s="8" t="s">
        <v>147</v>
      </c>
      <c r="H1919" s="6">
        <v>0</v>
      </c>
      <c r="I1919" s="12">
        <v>3</v>
      </c>
      <c r="J1919" s="20">
        <v>0</v>
      </c>
      <c r="L1919" s="20">
        <v>0</v>
      </c>
      <c r="N1919" s="20">
        <v>24392</v>
      </c>
      <c r="P1919" s="20">
        <v>0</v>
      </c>
      <c r="R1919" s="20">
        <v>0</v>
      </c>
      <c r="T1919" s="20">
        <v>0</v>
      </c>
      <c r="V1919" s="29">
        <v>24392</v>
      </c>
      <c r="X1919" s="8" t="str">
        <f t="shared" si="29"/>
        <v>No</v>
      </c>
      <c r="Z1919" s="21"/>
      <c r="AC1919" s="28"/>
    </row>
    <row r="1920" spans="1:29">
      <c r="A1920" s="8" t="s">
        <v>877</v>
      </c>
      <c r="B1920" s="8" t="s">
        <v>878</v>
      </c>
      <c r="C1920" s="8" t="s">
        <v>129</v>
      </c>
      <c r="D1920" s="185" t="s">
        <v>879</v>
      </c>
      <c r="E1920" s="188" t="s">
        <v>880</v>
      </c>
      <c r="F1920" s="8" t="s">
        <v>83</v>
      </c>
      <c r="G1920" s="8" t="s">
        <v>147</v>
      </c>
      <c r="H1920" s="6">
        <v>0</v>
      </c>
      <c r="I1920" s="12">
        <v>3</v>
      </c>
      <c r="J1920" s="20">
        <v>0</v>
      </c>
      <c r="L1920" s="20">
        <v>0</v>
      </c>
      <c r="N1920" s="20">
        <v>82944</v>
      </c>
      <c r="P1920" s="20">
        <v>0</v>
      </c>
      <c r="R1920" s="20">
        <v>0</v>
      </c>
      <c r="T1920" s="20">
        <v>25194</v>
      </c>
      <c r="V1920" s="29">
        <v>108138</v>
      </c>
      <c r="X1920" s="8" t="str">
        <f t="shared" si="29"/>
        <v>No</v>
      </c>
      <c r="Z1920" s="21"/>
      <c r="AC1920" s="28"/>
    </row>
    <row r="1921" spans="1:29">
      <c r="A1921" s="8" t="s">
        <v>2147</v>
      </c>
      <c r="B1921" s="8" t="s">
        <v>2148</v>
      </c>
      <c r="C1921" s="8" t="s">
        <v>275</v>
      </c>
      <c r="D1921" s="185" t="s">
        <v>2149</v>
      </c>
      <c r="E1921" s="188" t="s">
        <v>2150</v>
      </c>
      <c r="F1921" s="8" t="s">
        <v>83</v>
      </c>
      <c r="G1921" s="8" t="s">
        <v>147</v>
      </c>
      <c r="H1921" s="6">
        <v>0</v>
      </c>
      <c r="I1921" s="12">
        <v>3</v>
      </c>
      <c r="J1921" s="20">
        <v>0</v>
      </c>
      <c r="L1921" s="20">
        <v>0</v>
      </c>
      <c r="N1921" s="20">
        <v>28821</v>
      </c>
      <c r="P1921" s="20">
        <v>0</v>
      </c>
      <c r="R1921" s="20">
        <v>0</v>
      </c>
      <c r="T1921" s="20">
        <v>0</v>
      </c>
      <c r="V1921" s="29">
        <v>28821</v>
      </c>
      <c r="X1921" s="8" t="str">
        <f t="shared" si="29"/>
        <v>No</v>
      </c>
      <c r="Z1921" s="21"/>
      <c r="AC1921" s="28"/>
    </row>
    <row r="1922" spans="1:29">
      <c r="A1922" s="8" t="s">
        <v>1055</v>
      </c>
      <c r="B1922" s="8" t="s">
        <v>128</v>
      </c>
      <c r="C1922" s="8" t="s">
        <v>129</v>
      </c>
      <c r="D1922" s="185">
        <v>4230</v>
      </c>
      <c r="E1922" s="188">
        <v>40230</v>
      </c>
      <c r="F1922" s="8" t="s">
        <v>83</v>
      </c>
      <c r="G1922" s="8" t="s">
        <v>84</v>
      </c>
      <c r="H1922" s="6">
        <v>4515419</v>
      </c>
      <c r="I1922" s="12">
        <v>3</v>
      </c>
      <c r="J1922" s="20">
        <v>4384967</v>
      </c>
      <c r="L1922" s="20">
        <v>0</v>
      </c>
      <c r="N1922" s="20">
        <v>0</v>
      </c>
      <c r="P1922" s="20">
        <v>0</v>
      </c>
      <c r="R1922" s="20">
        <v>0</v>
      </c>
      <c r="T1922" s="20">
        <v>0</v>
      </c>
      <c r="V1922" s="29">
        <v>4384967</v>
      </c>
      <c r="X1922" s="8" t="str">
        <f t="shared" si="29"/>
        <v>No</v>
      </c>
      <c r="Z1922" s="21"/>
      <c r="AC1922" s="28"/>
    </row>
    <row r="1923" spans="1:29">
      <c r="A1923" s="8" t="s">
        <v>949</v>
      </c>
      <c r="B1923" s="8" t="s">
        <v>950</v>
      </c>
      <c r="C1923" s="8" t="s">
        <v>129</v>
      </c>
      <c r="D1923" s="185" t="s">
        <v>951</v>
      </c>
      <c r="E1923" s="188" t="s">
        <v>952</v>
      </c>
      <c r="F1923" s="8" t="s">
        <v>83</v>
      </c>
      <c r="G1923" s="8" t="s">
        <v>147</v>
      </c>
      <c r="H1923" s="6">
        <v>0</v>
      </c>
      <c r="I1923" s="12">
        <v>3</v>
      </c>
      <c r="J1923" s="20">
        <v>0</v>
      </c>
      <c r="L1923" s="20">
        <v>0</v>
      </c>
      <c r="N1923" s="20">
        <v>84917</v>
      </c>
      <c r="P1923" s="20">
        <v>4422</v>
      </c>
      <c r="R1923" s="20">
        <v>0</v>
      </c>
      <c r="T1923" s="20">
        <v>0</v>
      </c>
      <c r="V1923" s="29">
        <v>89339</v>
      </c>
      <c r="X1923" s="8" t="str">
        <f t="shared" ref="X1923:X1986" si="30">IF(W1923&amp;U1923&amp;S1923&amp;Q1923&amp;O1923&amp;M1923&amp;K1923&lt;&gt;"","Yes","No")</f>
        <v>No</v>
      </c>
      <c r="Z1923" s="21"/>
      <c r="AC1923" s="28"/>
    </row>
    <row r="1924" spans="1:29">
      <c r="A1924" s="8" t="s">
        <v>4696</v>
      </c>
      <c r="B1924" s="8" t="s">
        <v>570</v>
      </c>
      <c r="C1924" s="8" t="s">
        <v>42</v>
      </c>
      <c r="D1924" s="185" t="s">
        <v>4697</v>
      </c>
      <c r="E1924" s="188" t="s">
        <v>4698</v>
      </c>
      <c r="F1924" s="8" t="s">
        <v>83</v>
      </c>
      <c r="G1924" s="8" t="s">
        <v>147</v>
      </c>
      <c r="H1924" s="6">
        <v>0</v>
      </c>
      <c r="I1924" s="12">
        <v>3</v>
      </c>
      <c r="J1924" s="20">
        <v>0</v>
      </c>
      <c r="L1924" s="20">
        <v>0</v>
      </c>
      <c r="N1924" s="20">
        <v>85408</v>
      </c>
      <c r="P1924" s="20">
        <v>0</v>
      </c>
      <c r="R1924" s="20">
        <v>0</v>
      </c>
      <c r="T1924" s="20">
        <v>0</v>
      </c>
      <c r="V1924" s="29">
        <v>85408</v>
      </c>
      <c r="X1924" s="8" t="str">
        <f t="shared" si="30"/>
        <v>No</v>
      </c>
      <c r="Z1924" s="21"/>
      <c r="AC1924" s="28"/>
    </row>
    <row r="1925" spans="1:29">
      <c r="A1925" s="8" t="s">
        <v>758</v>
      </c>
      <c r="B1925" s="8" t="s">
        <v>6090</v>
      </c>
      <c r="C1925" s="8" t="s">
        <v>129</v>
      </c>
      <c r="D1925" s="185" t="s">
        <v>760</v>
      </c>
      <c r="E1925" s="188" t="s">
        <v>761</v>
      </c>
      <c r="F1925" s="8" t="s">
        <v>83</v>
      </c>
      <c r="G1925" s="8" t="s">
        <v>147</v>
      </c>
      <c r="H1925" s="6">
        <v>0</v>
      </c>
      <c r="I1925" s="12">
        <v>3</v>
      </c>
      <c r="J1925" s="20">
        <v>0</v>
      </c>
      <c r="L1925" s="20">
        <v>0</v>
      </c>
      <c r="N1925" s="20">
        <v>72052</v>
      </c>
      <c r="P1925" s="20">
        <v>0</v>
      </c>
      <c r="R1925" s="20">
        <v>0</v>
      </c>
      <c r="T1925" s="20">
        <v>0</v>
      </c>
      <c r="V1925" s="29">
        <v>72052</v>
      </c>
      <c r="X1925" s="8" t="str">
        <f t="shared" si="30"/>
        <v>No</v>
      </c>
      <c r="Z1925" s="21"/>
      <c r="AC1925" s="28"/>
    </row>
    <row r="1926" spans="1:29">
      <c r="A1926" s="8" t="s">
        <v>4078</v>
      </c>
      <c r="B1926" s="8" t="s">
        <v>2689</v>
      </c>
      <c r="C1926" s="8" t="s">
        <v>235</v>
      </c>
      <c r="D1926" s="185">
        <v>4233</v>
      </c>
      <c r="E1926" s="188">
        <v>40233</v>
      </c>
      <c r="F1926" s="8" t="s">
        <v>83</v>
      </c>
      <c r="G1926" s="8" t="s">
        <v>5756</v>
      </c>
      <c r="H1926" s="6">
        <v>214881</v>
      </c>
      <c r="I1926" s="12">
        <v>3</v>
      </c>
      <c r="J1926" s="20">
        <v>204585</v>
      </c>
      <c r="L1926" s="20">
        <v>0</v>
      </c>
      <c r="N1926" s="20">
        <v>0</v>
      </c>
      <c r="P1926" s="20">
        <v>0</v>
      </c>
      <c r="R1926" s="20">
        <v>0</v>
      </c>
      <c r="T1926" s="20">
        <v>0</v>
      </c>
      <c r="V1926" s="29">
        <v>204585</v>
      </c>
      <c r="X1926" s="8" t="str">
        <f t="shared" si="30"/>
        <v>No</v>
      </c>
      <c r="Z1926" s="21"/>
      <c r="AC1926" s="28"/>
    </row>
    <row r="1927" spans="1:29">
      <c r="A1927" s="8" t="s">
        <v>5930</v>
      </c>
      <c r="B1927" s="8" t="s">
        <v>3563</v>
      </c>
      <c r="C1927" s="8" t="s">
        <v>163</v>
      </c>
      <c r="D1927" s="185">
        <v>1159</v>
      </c>
      <c r="E1927" s="188">
        <v>10181</v>
      </c>
      <c r="F1927" s="8" t="s">
        <v>83</v>
      </c>
      <c r="G1927" s="8" t="s">
        <v>5756</v>
      </c>
      <c r="H1927" s="6">
        <v>4181019</v>
      </c>
      <c r="I1927" s="12">
        <v>3</v>
      </c>
      <c r="J1927" s="20">
        <v>0</v>
      </c>
      <c r="L1927" s="20">
        <v>0</v>
      </c>
      <c r="N1927" s="20">
        <v>0</v>
      </c>
      <c r="P1927" s="20">
        <v>0</v>
      </c>
      <c r="R1927" s="20">
        <v>0</v>
      </c>
      <c r="T1927" s="20">
        <v>0</v>
      </c>
      <c r="V1927" s="29">
        <v>0</v>
      </c>
      <c r="X1927" s="8" t="str">
        <f t="shared" si="30"/>
        <v>No</v>
      </c>
      <c r="Z1927" s="21"/>
      <c r="AC1927" s="28"/>
    </row>
    <row r="1928" spans="1:29">
      <c r="A1928" s="8" t="s">
        <v>2127</v>
      </c>
      <c r="B1928" s="8" t="s">
        <v>191</v>
      </c>
      <c r="C1928" s="8" t="s">
        <v>275</v>
      </c>
      <c r="D1928" s="185" t="s">
        <v>2128</v>
      </c>
      <c r="E1928" s="188" t="s">
        <v>2129</v>
      </c>
      <c r="F1928" s="8" t="s">
        <v>83</v>
      </c>
      <c r="G1928" s="8" t="s">
        <v>147</v>
      </c>
      <c r="H1928" s="6">
        <v>0</v>
      </c>
      <c r="I1928" s="12">
        <v>3</v>
      </c>
      <c r="J1928" s="20">
        <v>0</v>
      </c>
      <c r="L1928" s="20">
        <v>0</v>
      </c>
      <c r="N1928" s="20">
        <v>39593</v>
      </c>
      <c r="P1928" s="20">
        <v>0</v>
      </c>
      <c r="R1928" s="20">
        <v>0</v>
      </c>
      <c r="T1928" s="20">
        <v>0</v>
      </c>
      <c r="V1928" s="29">
        <v>39593</v>
      </c>
      <c r="X1928" s="8" t="str">
        <f t="shared" si="30"/>
        <v>No</v>
      </c>
      <c r="Z1928" s="21"/>
      <c r="AC1928" s="28"/>
    </row>
    <row r="1929" spans="1:29">
      <c r="A1929" s="8" t="s">
        <v>960</v>
      </c>
      <c r="B1929" s="8" t="s">
        <v>961</v>
      </c>
      <c r="C1929" s="8" t="s">
        <v>129</v>
      </c>
      <c r="D1929" s="185" t="s">
        <v>962</v>
      </c>
      <c r="E1929" s="188" t="s">
        <v>963</v>
      </c>
      <c r="F1929" s="8" t="s">
        <v>83</v>
      </c>
      <c r="G1929" s="8" t="s">
        <v>147</v>
      </c>
      <c r="H1929" s="6">
        <v>0</v>
      </c>
      <c r="I1929" s="12">
        <v>3</v>
      </c>
      <c r="J1929" s="20">
        <v>0</v>
      </c>
      <c r="L1929" s="20">
        <v>0</v>
      </c>
      <c r="N1929" s="20">
        <v>82805</v>
      </c>
      <c r="P1929" s="20">
        <v>0</v>
      </c>
      <c r="R1929" s="20">
        <v>0</v>
      </c>
      <c r="T1929" s="20">
        <v>0</v>
      </c>
      <c r="V1929" s="29">
        <v>82805</v>
      </c>
      <c r="X1929" s="8" t="str">
        <f t="shared" si="30"/>
        <v>No</v>
      </c>
      <c r="Z1929" s="21"/>
      <c r="AC1929" s="28"/>
    </row>
    <row r="1930" spans="1:29">
      <c r="A1930" s="8" t="s">
        <v>1942</v>
      </c>
      <c r="B1930" s="8" t="s">
        <v>1943</v>
      </c>
      <c r="C1930" s="8" t="s">
        <v>124</v>
      </c>
      <c r="D1930" s="185">
        <v>6112</v>
      </c>
      <c r="E1930" s="188">
        <v>60112</v>
      </c>
      <c r="F1930" s="8" t="s">
        <v>88</v>
      </c>
      <c r="G1930" s="8" t="s">
        <v>5756</v>
      </c>
      <c r="H1930" s="6">
        <v>899703</v>
      </c>
      <c r="I1930" s="12">
        <v>3</v>
      </c>
      <c r="J1930" s="20">
        <v>112397</v>
      </c>
      <c r="L1930" s="20">
        <v>265795</v>
      </c>
      <c r="N1930" s="20">
        <v>361010</v>
      </c>
      <c r="P1930" s="20">
        <v>112383</v>
      </c>
      <c r="R1930" s="20">
        <v>0</v>
      </c>
      <c r="T1930" s="20">
        <v>0</v>
      </c>
      <c r="V1930" s="29">
        <v>851585</v>
      </c>
      <c r="X1930" s="8" t="str">
        <f t="shared" si="30"/>
        <v>No</v>
      </c>
      <c r="Z1930" s="21"/>
      <c r="AC1930" s="28"/>
    </row>
    <row r="1931" spans="1:29">
      <c r="A1931" s="8" t="s">
        <v>3782</v>
      </c>
      <c r="B1931" s="8" t="s">
        <v>3783</v>
      </c>
      <c r="C1931" s="8" t="s">
        <v>278</v>
      </c>
      <c r="D1931" s="185" t="s">
        <v>3784</v>
      </c>
      <c r="E1931" s="188" t="s">
        <v>3785</v>
      </c>
      <c r="F1931" s="8" t="s">
        <v>157</v>
      </c>
      <c r="G1931" s="8" t="s">
        <v>147</v>
      </c>
      <c r="H1931" s="6">
        <v>0</v>
      </c>
      <c r="I1931" s="12">
        <v>3</v>
      </c>
      <c r="J1931" s="20">
        <v>0</v>
      </c>
      <c r="L1931" s="20">
        <v>0</v>
      </c>
      <c r="N1931" s="20">
        <v>85689</v>
      </c>
      <c r="P1931" s="20">
        <v>0</v>
      </c>
      <c r="R1931" s="20">
        <v>0</v>
      </c>
      <c r="T1931" s="20">
        <v>0</v>
      </c>
      <c r="V1931" s="29">
        <v>85689</v>
      </c>
      <c r="X1931" s="8" t="str">
        <f t="shared" si="30"/>
        <v>No</v>
      </c>
      <c r="Z1931" s="21"/>
      <c r="AC1931" s="28"/>
    </row>
    <row r="1932" spans="1:29">
      <c r="A1932" s="8" t="s">
        <v>4382</v>
      </c>
      <c r="B1932" s="8" t="s">
        <v>4383</v>
      </c>
      <c r="C1932" s="8" t="s">
        <v>235</v>
      </c>
      <c r="D1932" s="185" t="s">
        <v>4384</v>
      </c>
      <c r="E1932" s="188" t="s">
        <v>4385</v>
      </c>
      <c r="F1932" s="8" t="s">
        <v>157</v>
      </c>
      <c r="G1932" s="8" t="s">
        <v>147</v>
      </c>
      <c r="H1932" s="6">
        <v>0</v>
      </c>
      <c r="I1932" s="12">
        <v>3</v>
      </c>
      <c r="J1932" s="20">
        <v>0</v>
      </c>
      <c r="L1932" s="20">
        <v>0</v>
      </c>
      <c r="N1932" s="20">
        <v>79548</v>
      </c>
      <c r="P1932" s="20">
        <v>14118</v>
      </c>
      <c r="R1932" s="20">
        <v>0</v>
      </c>
      <c r="T1932" s="20">
        <v>0</v>
      </c>
      <c r="V1932" s="29">
        <v>93666</v>
      </c>
      <c r="X1932" s="8" t="str">
        <f t="shared" si="30"/>
        <v>No</v>
      </c>
      <c r="Z1932" s="21"/>
      <c r="AC1932" s="28"/>
    </row>
    <row r="1933" spans="1:29">
      <c r="A1933" s="8" t="s">
        <v>6034</v>
      </c>
      <c r="B1933" s="8" t="s">
        <v>6103</v>
      </c>
      <c r="C1933" s="8" t="s">
        <v>580</v>
      </c>
      <c r="D1933" s="185" t="s">
        <v>6035</v>
      </c>
      <c r="E1933" s="188" t="s">
        <v>6036</v>
      </c>
      <c r="F1933" s="8" t="s">
        <v>157</v>
      </c>
      <c r="G1933" s="8" t="s">
        <v>147</v>
      </c>
      <c r="H1933" s="6">
        <v>0</v>
      </c>
      <c r="I1933" s="12">
        <v>3</v>
      </c>
      <c r="J1933" s="20">
        <v>0</v>
      </c>
      <c r="L1933" s="20">
        <v>0</v>
      </c>
      <c r="N1933" s="20">
        <v>0</v>
      </c>
      <c r="P1933" s="20">
        <v>0</v>
      </c>
      <c r="R1933" s="20">
        <v>0</v>
      </c>
      <c r="T1933" s="20">
        <v>0</v>
      </c>
      <c r="V1933" s="29">
        <v>0</v>
      </c>
      <c r="X1933" s="8" t="str">
        <f t="shared" si="30"/>
        <v>No</v>
      </c>
      <c r="Z1933" s="21"/>
      <c r="AC1933" s="28"/>
    </row>
    <row r="1934" spans="1:29">
      <c r="A1934" s="8" t="s">
        <v>3869</v>
      </c>
      <c r="B1934" s="8" t="s">
        <v>3870</v>
      </c>
      <c r="C1934" s="8" t="s">
        <v>278</v>
      </c>
      <c r="D1934" s="185" t="s">
        <v>3871</v>
      </c>
      <c r="E1934" s="188" t="s">
        <v>3872</v>
      </c>
      <c r="F1934" s="8" t="s">
        <v>157</v>
      </c>
      <c r="G1934" s="8" t="s">
        <v>147</v>
      </c>
      <c r="H1934" s="6">
        <v>0</v>
      </c>
      <c r="I1934" s="12">
        <v>3</v>
      </c>
      <c r="J1934" s="20">
        <v>0</v>
      </c>
      <c r="L1934" s="20">
        <v>0</v>
      </c>
      <c r="N1934" s="20">
        <v>82891</v>
      </c>
      <c r="P1934" s="20">
        <v>0</v>
      </c>
      <c r="R1934" s="20">
        <v>0</v>
      </c>
      <c r="T1934" s="20">
        <v>0</v>
      </c>
      <c r="V1934" s="29">
        <v>82891</v>
      </c>
      <c r="X1934" s="8" t="str">
        <f t="shared" si="30"/>
        <v>No</v>
      </c>
      <c r="Z1934" s="21"/>
      <c r="AC1934" s="28"/>
    </row>
    <row r="1935" spans="1:29">
      <c r="A1935" s="8" t="s">
        <v>5933</v>
      </c>
      <c r="B1935" s="8" t="s">
        <v>6098</v>
      </c>
      <c r="C1935" s="8" t="s">
        <v>163</v>
      </c>
      <c r="E1935" s="188">
        <v>10184</v>
      </c>
      <c r="F1935" s="8" t="s">
        <v>36</v>
      </c>
      <c r="G1935" s="8" t="s">
        <v>5756</v>
      </c>
      <c r="H1935" s="6">
        <v>246695</v>
      </c>
      <c r="I1935" s="12">
        <v>3</v>
      </c>
      <c r="J1935" s="20">
        <v>0</v>
      </c>
      <c r="L1935" s="20">
        <v>0</v>
      </c>
      <c r="N1935" s="20">
        <v>0</v>
      </c>
      <c r="P1935" s="20">
        <v>0</v>
      </c>
      <c r="R1935" s="20">
        <v>0</v>
      </c>
      <c r="T1935" s="20">
        <v>191227</v>
      </c>
      <c r="V1935" s="29">
        <v>191227</v>
      </c>
      <c r="X1935" s="8" t="str">
        <f t="shared" si="30"/>
        <v>No</v>
      </c>
      <c r="Z1935" s="21"/>
      <c r="AC1935" s="28"/>
    </row>
    <row r="1936" spans="1:29">
      <c r="A1936" s="8" t="s">
        <v>972</v>
      </c>
      <c r="B1936" s="8" t="s">
        <v>2890</v>
      </c>
      <c r="C1936" s="8" t="s">
        <v>129</v>
      </c>
      <c r="D1936" s="185" t="s">
        <v>973</v>
      </c>
      <c r="E1936" s="188" t="s">
        <v>974</v>
      </c>
      <c r="F1936" s="8" t="s">
        <v>83</v>
      </c>
      <c r="G1936" s="8" t="s">
        <v>147</v>
      </c>
      <c r="H1936" s="6">
        <v>0</v>
      </c>
      <c r="I1936" s="12">
        <v>3</v>
      </c>
      <c r="J1936" s="20">
        <v>0</v>
      </c>
      <c r="L1936" s="20">
        <v>0</v>
      </c>
      <c r="N1936" s="20">
        <v>142009</v>
      </c>
      <c r="P1936" s="20">
        <v>0</v>
      </c>
      <c r="R1936" s="20">
        <v>0</v>
      </c>
      <c r="T1936" s="20">
        <v>0</v>
      </c>
      <c r="V1936" s="29">
        <v>142009</v>
      </c>
      <c r="X1936" s="8" t="str">
        <f t="shared" si="30"/>
        <v>No</v>
      </c>
      <c r="Z1936" s="21"/>
      <c r="AC1936" s="28"/>
    </row>
    <row r="1937" spans="1:29">
      <c r="A1937" s="8" t="s">
        <v>3684</v>
      </c>
      <c r="B1937" s="8" t="s">
        <v>3685</v>
      </c>
      <c r="C1937" s="8" t="s">
        <v>34</v>
      </c>
      <c r="D1937" s="185" t="s">
        <v>3686</v>
      </c>
      <c r="E1937" s="188">
        <v>88194</v>
      </c>
      <c r="F1937" s="8" t="s">
        <v>36</v>
      </c>
      <c r="G1937" s="8" t="s">
        <v>5756</v>
      </c>
      <c r="H1937" s="6">
        <v>0</v>
      </c>
      <c r="I1937" s="12">
        <v>3</v>
      </c>
      <c r="J1937" s="20">
        <v>0</v>
      </c>
      <c r="L1937" s="20">
        <v>0</v>
      </c>
      <c r="N1937" s="20">
        <v>198623</v>
      </c>
      <c r="P1937" s="20">
        <v>0</v>
      </c>
      <c r="R1937" s="20">
        <v>0</v>
      </c>
      <c r="T1937" s="20">
        <v>0</v>
      </c>
      <c r="V1937" s="29">
        <v>198623</v>
      </c>
      <c r="X1937" s="8" t="str">
        <f t="shared" si="30"/>
        <v>No</v>
      </c>
      <c r="Z1937" s="21"/>
      <c r="AC1937" s="28"/>
    </row>
    <row r="1938" spans="1:29">
      <c r="A1938" s="8" t="s">
        <v>6316</v>
      </c>
      <c r="B1938" s="8" t="s">
        <v>6317</v>
      </c>
      <c r="C1938" s="8" t="s">
        <v>42</v>
      </c>
      <c r="D1938" s="185" t="s">
        <v>6318</v>
      </c>
      <c r="E1938" s="188" t="s">
        <v>6319</v>
      </c>
      <c r="F1938" s="8" t="s">
        <v>83</v>
      </c>
      <c r="G1938" s="8" t="s">
        <v>147</v>
      </c>
      <c r="H1938" s="6">
        <v>0</v>
      </c>
      <c r="I1938" s="12">
        <v>3</v>
      </c>
      <c r="J1938" s="20">
        <v>0</v>
      </c>
      <c r="L1938" s="20">
        <v>0</v>
      </c>
      <c r="N1938" s="20">
        <v>25000</v>
      </c>
      <c r="P1938" s="20">
        <v>0</v>
      </c>
      <c r="R1938" s="20">
        <v>0</v>
      </c>
      <c r="T1938" s="20">
        <v>0</v>
      </c>
      <c r="V1938" s="29">
        <v>25000</v>
      </c>
      <c r="X1938" s="8" t="str">
        <f t="shared" si="30"/>
        <v>No</v>
      </c>
      <c r="Z1938" s="21"/>
      <c r="AC1938" s="28"/>
    </row>
    <row r="1939" spans="1:29">
      <c r="A1939" s="8" t="s">
        <v>6695</v>
      </c>
      <c r="B1939" s="8" t="s">
        <v>6696</v>
      </c>
      <c r="C1939" s="8" t="s">
        <v>454</v>
      </c>
      <c r="D1939" s="185" t="s">
        <v>6697</v>
      </c>
      <c r="E1939" s="188" t="s">
        <v>6698</v>
      </c>
      <c r="F1939" s="8" t="s">
        <v>83</v>
      </c>
      <c r="G1939" s="8" t="s">
        <v>147</v>
      </c>
      <c r="H1939" s="6">
        <v>0</v>
      </c>
      <c r="I1939" s="12">
        <v>3</v>
      </c>
      <c r="J1939" s="20">
        <v>0</v>
      </c>
      <c r="L1939" s="20">
        <v>0</v>
      </c>
      <c r="N1939" s="20">
        <v>109766</v>
      </c>
      <c r="P1939" s="20">
        <v>39998</v>
      </c>
      <c r="R1939" s="20">
        <v>0</v>
      </c>
      <c r="T1939" s="20">
        <v>0</v>
      </c>
      <c r="V1939" s="29">
        <v>149764</v>
      </c>
      <c r="X1939" s="8" t="str">
        <f t="shared" si="30"/>
        <v>No</v>
      </c>
      <c r="Z1939" s="21"/>
      <c r="AC1939" s="28"/>
    </row>
    <row r="1940" spans="1:29">
      <c r="A1940" s="8" t="s">
        <v>5916</v>
      </c>
      <c r="B1940" s="8" t="s">
        <v>6071</v>
      </c>
      <c r="C1940" s="8" t="s">
        <v>420</v>
      </c>
      <c r="E1940" s="188" t="s">
        <v>5917</v>
      </c>
      <c r="F1940" s="8" t="s">
        <v>83</v>
      </c>
      <c r="G1940" s="8" t="s">
        <v>147</v>
      </c>
      <c r="H1940" s="6">
        <v>0</v>
      </c>
      <c r="I1940" s="12">
        <v>3</v>
      </c>
      <c r="J1940" s="20">
        <v>0</v>
      </c>
      <c r="L1940" s="20">
        <v>0</v>
      </c>
      <c r="N1940" s="20">
        <v>51026</v>
      </c>
      <c r="P1940" s="20">
        <v>0</v>
      </c>
      <c r="R1940" s="20">
        <v>0</v>
      </c>
      <c r="T1940" s="20">
        <v>0</v>
      </c>
      <c r="V1940" s="29">
        <v>51026</v>
      </c>
      <c r="X1940" s="8" t="str">
        <f t="shared" si="30"/>
        <v>No</v>
      </c>
      <c r="Z1940" s="21"/>
      <c r="AC1940" s="28"/>
    </row>
    <row r="1941" spans="1:29">
      <c r="A1941" s="8" t="s">
        <v>929</v>
      </c>
      <c r="B1941" s="8" t="s">
        <v>436</v>
      </c>
      <c r="C1941" s="8" t="s">
        <v>129</v>
      </c>
      <c r="D1941" s="185" t="s">
        <v>930</v>
      </c>
      <c r="E1941" s="188" t="s">
        <v>931</v>
      </c>
      <c r="F1941" s="8" t="s">
        <v>83</v>
      </c>
      <c r="G1941" s="8" t="s">
        <v>147</v>
      </c>
      <c r="H1941" s="6">
        <v>0</v>
      </c>
      <c r="I1941" s="12">
        <v>3</v>
      </c>
      <c r="J1941" s="20">
        <v>0</v>
      </c>
      <c r="L1941" s="20">
        <v>0</v>
      </c>
      <c r="N1941" s="20">
        <v>96342</v>
      </c>
      <c r="P1941" s="20">
        <v>0</v>
      </c>
      <c r="R1941" s="20">
        <v>0</v>
      </c>
      <c r="T1941" s="20">
        <v>0</v>
      </c>
      <c r="V1941" s="29">
        <v>96342</v>
      </c>
      <c r="X1941" s="8" t="str">
        <f t="shared" si="30"/>
        <v>No</v>
      </c>
      <c r="Z1941" s="21"/>
      <c r="AC1941" s="28"/>
    </row>
    <row r="1942" spans="1:29">
      <c r="A1942" s="8" t="s">
        <v>981</v>
      </c>
      <c r="B1942" s="8" t="s">
        <v>136</v>
      </c>
      <c r="C1942" s="8" t="s">
        <v>129</v>
      </c>
      <c r="D1942" s="185" t="s">
        <v>982</v>
      </c>
      <c r="E1942" s="188" t="s">
        <v>983</v>
      </c>
      <c r="F1942" s="8" t="s">
        <v>83</v>
      </c>
      <c r="G1942" s="8" t="s">
        <v>147</v>
      </c>
      <c r="H1942" s="6">
        <v>0</v>
      </c>
      <c r="I1942" s="12">
        <v>3</v>
      </c>
      <c r="J1942" s="20">
        <v>0</v>
      </c>
      <c r="L1942" s="20">
        <v>0</v>
      </c>
      <c r="N1942" s="20">
        <v>152422</v>
      </c>
      <c r="P1942" s="20">
        <v>0</v>
      </c>
      <c r="R1942" s="20">
        <v>0</v>
      </c>
      <c r="T1942" s="20">
        <v>0</v>
      </c>
      <c r="V1942" s="29">
        <v>152422</v>
      </c>
      <c r="X1942" s="8" t="str">
        <f t="shared" si="30"/>
        <v>No</v>
      </c>
      <c r="Z1942" s="21"/>
      <c r="AC1942" s="28"/>
    </row>
    <row r="1943" spans="1:29">
      <c r="A1943" s="8" t="s">
        <v>3364</v>
      </c>
      <c r="B1943" s="8" t="s">
        <v>535</v>
      </c>
      <c r="C1943" s="8" t="s">
        <v>555</v>
      </c>
      <c r="E1943" s="188" t="s">
        <v>3365</v>
      </c>
      <c r="F1943" s="8" t="s">
        <v>83</v>
      </c>
      <c r="G1943" s="8" t="s">
        <v>147</v>
      </c>
      <c r="H1943" s="6">
        <v>0</v>
      </c>
      <c r="I1943" s="12">
        <v>3</v>
      </c>
      <c r="J1943" s="20">
        <v>0</v>
      </c>
      <c r="L1943" s="20">
        <v>0</v>
      </c>
      <c r="N1943" s="20">
        <v>167108</v>
      </c>
      <c r="P1943" s="20">
        <v>0</v>
      </c>
      <c r="R1943" s="20">
        <v>0</v>
      </c>
      <c r="T1943" s="20">
        <v>0</v>
      </c>
      <c r="V1943" s="29">
        <v>167108</v>
      </c>
      <c r="X1943" s="8" t="str">
        <f t="shared" si="30"/>
        <v>No</v>
      </c>
      <c r="Z1943" s="21"/>
      <c r="AC1943" s="28"/>
    </row>
    <row r="1944" spans="1:29">
      <c r="A1944" s="8" t="s">
        <v>4785</v>
      </c>
      <c r="B1944" s="8" t="s">
        <v>4786</v>
      </c>
      <c r="C1944" s="8" t="s">
        <v>58</v>
      </c>
      <c r="D1944" s="185" t="s">
        <v>4787</v>
      </c>
      <c r="E1944" s="188">
        <v>55300</v>
      </c>
      <c r="F1944" s="8" t="s">
        <v>36</v>
      </c>
      <c r="G1944" s="8" t="s">
        <v>5756</v>
      </c>
      <c r="H1944" s="6">
        <v>0</v>
      </c>
      <c r="I1944" s="12">
        <v>3</v>
      </c>
      <c r="J1944" s="20">
        <v>0</v>
      </c>
      <c r="L1944" s="20">
        <v>0</v>
      </c>
      <c r="N1944" s="20">
        <v>0</v>
      </c>
      <c r="P1944" s="20">
        <v>0</v>
      </c>
      <c r="R1944" s="20">
        <v>0</v>
      </c>
      <c r="T1944" s="20">
        <v>166057</v>
      </c>
      <c r="V1944" s="29">
        <v>166057</v>
      </c>
      <c r="X1944" s="8" t="str">
        <f t="shared" si="30"/>
        <v>No</v>
      </c>
      <c r="Z1944" s="21"/>
      <c r="AC1944" s="28"/>
    </row>
    <row r="1945" spans="1:29">
      <c r="A1945" s="8" t="s">
        <v>3431</v>
      </c>
      <c r="B1945" s="8" t="s">
        <v>3432</v>
      </c>
      <c r="C1945" s="8" t="s">
        <v>34</v>
      </c>
      <c r="D1945" s="185" t="s">
        <v>3433</v>
      </c>
      <c r="E1945" s="188" t="s">
        <v>3434</v>
      </c>
      <c r="F1945" s="8" t="s">
        <v>157</v>
      </c>
      <c r="G1945" s="8" t="s">
        <v>147</v>
      </c>
      <c r="H1945" s="6">
        <v>0</v>
      </c>
      <c r="I1945" s="12">
        <v>3</v>
      </c>
      <c r="J1945" s="20">
        <v>0</v>
      </c>
      <c r="L1945" s="20">
        <v>0</v>
      </c>
      <c r="N1945" s="20">
        <v>38738</v>
      </c>
      <c r="P1945" s="20">
        <v>738</v>
      </c>
      <c r="R1945" s="20">
        <v>0</v>
      </c>
      <c r="T1945" s="20">
        <v>523</v>
      </c>
      <c r="V1945" s="29">
        <v>39999</v>
      </c>
      <c r="X1945" s="8" t="str">
        <f t="shared" si="30"/>
        <v>No</v>
      </c>
      <c r="Z1945" s="21"/>
      <c r="AC1945" s="28"/>
    </row>
    <row r="1946" spans="1:29">
      <c r="A1946" s="8" t="s">
        <v>5374</v>
      </c>
      <c r="B1946" s="8" t="s">
        <v>5375</v>
      </c>
      <c r="C1946" s="8" t="s">
        <v>58</v>
      </c>
      <c r="D1946" s="185" t="s">
        <v>5376</v>
      </c>
      <c r="E1946" s="188" t="s">
        <v>5377</v>
      </c>
      <c r="F1946" s="8" t="s">
        <v>83</v>
      </c>
      <c r="G1946" s="8" t="s">
        <v>147</v>
      </c>
      <c r="H1946" s="6">
        <v>0</v>
      </c>
      <c r="I1946" s="12">
        <v>3</v>
      </c>
      <c r="J1946" s="20">
        <v>0</v>
      </c>
      <c r="L1946" s="20">
        <v>0</v>
      </c>
      <c r="N1946" s="20">
        <v>72813</v>
      </c>
      <c r="P1946" s="20">
        <v>0</v>
      </c>
      <c r="R1946" s="20">
        <v>0</v>
      </c>
      <c r="T1946" s="20">
        <v>0</v>
      </c>
      <c r="V1946" s="29">
        <v>72813</v>
      </c>
      <c r="X1946" s="8" t="str">
        <f t="shared" si="30"/>
        <v>No</v>
      </c>
      <c r="Z1946" s="21"/>
      <c r="AC1946" s="28"/>
    </row>
    <row r="1947" spans="1:29">
      <c r="A1947" s="8" t="s">
        <v>625</v>
      </c>
      <c r="B1947" s="8" t="s">
        <v>626</v>
      </c>
      <c r="C1947" s="8" t="s">
        <v>580</v>
      </c>
      <c r="D1947" s="185" t="s">
        <v>3486</v>
      </c>
      <c r="E1947" s="188" t="s">
        <v>5922</v>
      </c>
      <c r="F1947" s="8" t="s">
        <v>88</v>
      </c>
      <c r="G1947" s="8" t="s">
        <v>147</v>
      </c>
      <c r="H1947" s="6">
        <v>0</v>
      </c>
      <c r="I1947" s="12">
        <v>3</v>
      </c>
      <c r="J1947" s="20">
        <v>0</v>
      </c>
      <c r="L1947" s="20">
        <v>0</v>
      </c>
      <c r="N1947" s="20">
        <v>128667</v>
      </c>
      <c r="P1947" s="20">
        <v>0</v>
      </c>
      <c r="R1947" s="20">
        <v>0</v>
      </c>
      <c r="T1947" s="20">
        <v>0</v>
      </c>
      <c r="V1947" s="29">
        <v>128667</v>
      </c>
      <c r="X1947" s="8" t="str">
        <f t="shared" si="30"/>
        <v>No</v>
      </c>
      <c r="Z1947" s="21"/>
      <c r="AC1947" s="28"/>
    </row>
    <row r="1948" spans="1:29">
      <c r="A1948" s="8" t="s">
        <v>4996</v>
      </c>
      <c r="B1948" s="8" t="s">
        <v>4997</v>
      </c>
      <c r="C1948" s="8" t="s">
        <v>91</v>
      </c>
      <c r="D1948" s="185" t="s">
        <v>4998</v>
      </c>
      <c r="E1948" s="188" t="s">
        <v>4999</v>
      </c>
      <c r="F1948" s="8" t="s">
        <v>83</v>
      </c>
      <c r="G1948" s="8" t="s">
        <v>147</v>
      </c>
      <c r="H1948" s="6">
        <v>0</v>
      </c>
      <c r="I1948" s="12">
        <v>3</v>
      </c>
      <c r="J1948" s="20">
        <v>0</v>
      </c>
      <c r="L1948" s="20">
        <v>0</v>
      </c>
      <c r="N1948" s="20">
        <v>58067</v>
      </c>
      <c r="P1948" s="20">
        <v>0</v>
      </c>
      <c r="R1948" s="20">
        <v>0</v>
      </c>
      <c r="T1948" s="20">
        <v>0</v>
      </c>
      <c r="V1948" s="29">
        <v>58067</v>
      </c>
      <c r="X1948" s="8" t="str">
        <f t="shared" si="30"/>
        <v>No</v>
      </c>
      <c r="Z1948" s="21"/>
      <c r="AC1948" s="28"/>
    </row>
    <row r="1949" spans="1:29">
      <c r="A1949" s="8" t="s">
        <v>3952</v>
      </c>
      <c r="B1949" s="8" t="s">
        <v>3953</v>
      </c>
      <c r="C1949" s="8" t="s">
        <v>278</v>
      </c>
      <c r="D1949" s="185" t="s">
        <v>3954</v>
      </c>
      <c r="E1949" s="188" t="s">
        <v>3955</v>
      </c>
      <c r="F1949" s="8" t="s">
        <v>83</v>
      </c>
      <c r="G1949" s="8" t="s">
        <v>147</v>
      </c>
      <c r="H1949" s="6">
        <v>0</v>
      </c>
      <c r="I1949" s="12">
        <v>3</v>
      </c>
      <c r="J1949" s="20">
        <v>0</v>
      </c>
      <c r="L1949" s="20">
        <v>0</v>
      </c>
      <c r="N1949" s="20">
        <v>39600</v>
      </c>
      <c r="P1949" s="20">
        <v>0</v>
      </c>
      <c r="R1949" s="20">
        <v>0</v>
      </c>
      <c r="T1949" s="20">
        <v>0</v>
      </c>
      <c r="V1949" s="29">
        <v>39600</v>
      </c>
      <c r="X1949" s="8" t="str">
        <f t="shared" si="30"/>
        <v>No</v>
      </c>
      <c r="Z1949" s="21"/>
      <c r="AC1949" s="28"/>
    </row>
    <row r="1950" spans="1:29">
      <c r="A1950" s="8" t="s">
        <v>3836</v>
      </c>
      <c r="B1950" s="8" t="s">
        <v>3837</v>
      </c>
      <c r="C1950" s="8" t="s">
        <v>278</v>
      </c>
      <c r="D1950" s="185" t="s">
        <v>3838</v>
      </c>
      <c r="E1950" s="188" t="s">
        <v>3839</v>
      </c>
      <c r="F1950" s="8" t="s">
        <v>157</v>
      </c>
      <c r="G1950" s="8" t="s">
        <v>147</v>
      </c>
      <c r="H1950" s="6">
        <v>0</v>
      </c>
      <c r="I1950" s="12">
        <v>3</v>
      </c>
      <c r="J1950" s="20">
        <v>0</v>
      </c>
      <c r="L1950" s="20">
        <v>0</v>
      </c>
      <c r="N1950" s="20">
        <v>65765</v>
      </c>
      <c r="P1950" s="20">
        <v>60002</v>
      </c>
      <c r="R1950" s="20">
        <v>0</v>
      </c>
      <c r="T1950" s="20">
        <v>0</v>
      </c>
      <c r="V1950" s="29">
        <v>125767</v>
      </c>
      <c r="X1950" s="8" t="str">
        <f t="shared" si="30"/>
        <v>No</v>
      </c>
      <c r="Z1950" s="21"/>
      <c r="AC1950" s="28"/>
    </row>
    <row r="1951" spans="1:29">
      <c r="A1951" s="8" t="s">
        <v>1003</v>
      </c>
      <c r="B1951" s="8" t="s">
        <v>6485</v>
      </c>
      <c r="C1951" s="8" t="s">
        <v>129</v>
      </c>
      <c r="D1951" s="185" t="s">
        <v>1004</v>
      </c>
      <c r="E1951" s="188" t="s">
        <v>1005</v>
      </c>
      <c r="F1951" s="8" t="s">
        <v>83</v>
      </c>
      <c r="G1951" s="8" t="s">
        <v>147</v>
      </c>
      <c r="H1951" s="6">
        <v>0</v>
      </c>
      <c r="I1951" s="12">
        <v>3</v>
      </c>
      <c r="J1951" s="20">
        <v>0</v>
      </c>
      <c r="L1951" s="20">
        <v>0</v>
      </c>
      <c r="N1951" s="20">
        <v>48196</v>
      </c>
      <c r="P1951" s="20">
        <v>514</v>
      </c>
      <c r="R1951" s="20">
        <v>0</v>
      </c>
      <c r="T1951" s="20">
        <v>0</v>
      </c>
      <c r="V1951" s="29">
        <v>48710</v>
      </c>
      <c r="X1951" s="8" t="str">
        <f t="shared" si="30"/>
        <v>No</v>
      </c>
      <c r="Z1951" s="21"/>
      <c r="AC1951" s="28"/>
    </row>
    <row r="1952" spans="1:29">
      <c r="A1952" s="8" t="s">
        <v>2204</v>
      </c>
      <c r="B1952" s="8" t="s">
        <v>2205</v>
      </c>
      <c r="C1952" s="8" t="s">
        <v>275</v>
      </c>
      <c r="D1952" s="185" t="s">
        <v>2206</v>
      </c>
      <c r="E1952" s="188" t="s">
        <v>2207</v>
      </c>
      <c r="F1952" s="8" t="s">
        <v>157</v>
      </c>
      <c r="G1952" s="8" t="s">
        <v>147</v>
      </c>
      <c r="H1952" s="6">
        <v>0</v>
      </c>
      <c r="I1952" s="12">
        <v>3</v>
      </c>
      <c r="J1952" s="20">
        <v>0</v>
      </c>
      <c r="L1952" s="20">
        <v>0</v>
      </c>
      <c r="N1952" s="20">
        <v>57485</v>
      </c>
      <c r="P1952" s="20">
        <v>0</v>
      </c>
      <c r="R1952" s="20">
        <v>0</v>
      </c>
      <c r="T1952" s="20">
        <v>0</v>
      </c>
      <c r="V1952" s="29">
        <v>57485</v>
      </c>
      <c r="X1952" s="8" t="str">
        <f t="shared" si="30"/>
        <v>No</v>
      </c>
      <c r="Z1952" s="21"/>
      <c r="AC1952" s="28"/>
    </row>
    <row r="1953" spans="1:29">
      <c r="A1953" s="8" t="s">
        <v>6699</v>
      </c>
      <c r="B1953" s="8" t="s">
        <v>2035</v>
      </c>
      <c r="C1953" s="8" t="s">
        <v>69</v>
      </c>
      <c r="D1953" s="185" t="s">
        <v>2036</v>
      </c>
      <c r="E1953" s="188" t="s">
        <v>2037</v>
      </c>
      <c r="F1953" s="8" t="s">
        <v>157</v>
      </c>
      <c r="G1953" s="8" t="s">
        <v>147</v>
      </c>
      <c r="H1953" s="6">
        <v>0</v>
      </c>
      <c r="I1953" s="12">
        <v>3</v>
      </c>
      <c r="J1953" s="20">
        <v>0</v>
      </c>
      <c r="L1953" s="20">
        <v>0</v>
      </c>
      <c r="N1953" s="20">
        <v>49813</v>
      </c>
      <c r="P1953" s="20">
        <v>0</v>
      </c>
      <c r="R1953" s="20">
        <v>0</v>
      </c>
      <c r="T1953" s="20">
        <v>0</v>
      </c>
      <c r="V1953" s="29">
        <v>49813</v>
      </c>
      <c r="X1953" s="8" t="str">
        <f t="shared" si="30"/>
        <v>No</v>
      </c>
      <c r="Z1953" s="21"/>
      <c r="AC1953" s="28"/>
    </row>
    <row r="1954" spans="1:29">
      <c r="A1954" s="8" t="s">
        <v>3825</v>
      </c>
      <c r="B1954" s="8" t="s">
        <v>6486</v>
      </c>
      <c r="C1954" s="8" t="s">
        <v>278</v>
      </c>
      <c r="D1954" s="185" t="s">
        <v>3826</v>
      </c>
      <c r="E1954" s="188" t="s">
        <v>3827</v>
      </c>
      <c r="F1954" s="8" t="s">
        <v>157</v>
      </c>
      <c r="G1954" s="8" t="s">
        <v>147</v>
      </c>
      <c r="H1954" s="6">
        <v>0</v>
      </c>
      <c r="I1954" s="12">
        <v>3</v>
      </c>
      <c r="J1954" s="20">
        <v>0</v>
      </c>
      <c r="L1954" s="20">
        <v>0</v>
      </c>
      <c r="N1954" s="20">
        <v>18854</v>
      </c>
      <c r="P1954" s="20">
        <v>0</v>
      </c>
      <c r="R1954" s="20">
        <v>0</v>
      </c>
      <c r="T1954" s="20">
        <v>0</v>
      </c>
      <c r="V1954" s="29">
        <v>18854</v>
      </c>
      <c r="X1954" s="8" t="str">
        <f t="shared" si="30"/>
        <v>No</v>
      </c>
      <c r="Z1954" s="21"/>
      <c r="AC1954" s="28"/>
    </row>
    <row r="1955" spans="1:29">
      <c r="A1955" s="8" t="s">
        <v>341</v>
      </c>
      <c r="B1955" s="8" t="s">
        <v>342</v>
      </c>
      <c r="C1955" s="8" t="s">
        <v>73</v>
      </c>
      <c r="D1955" s="185" t="s">
        <v>343</v>
      </c>
      <c r="E1955" s="188" t="s">
        <v>344</v>
      </c>
      <c r="F1955" s="8" t="s">
        <v>83</v>
      </c>
      <c r="G1955" s="8" t="s">
        <v>147</v>
      </c>
      <c r="H1955" s="6">
        <v>0</v>
      </c>
      <c r="I1955" s="12">
        <v>3</v>
      </c>
      <c r="J1955" s="20">
        <v>57450</v>
      </c>
      <c r="L1955" s="20">
        <v>0</v>
      </c>
      <c r="N1955" s="20">
        <v>113432</v>
      </c>
      <c r="P1955" s="20">
        <v>0</v>
      </c>
      <c r="R1955" s="20">
        <v>0</v>
      </c>
      <c r="T1955" s="20">
        <v>0</v>
      </c>
      <c r="V1955" s="29">
        <v>170882</v>
      </c>
      <c r="X1955" s="8" t="str">
        <f t="shared" si="30"/>
        <v>No</v>
      </c>
      <c r="Z1955" s="21"/>
      <c r="AC1955" s="28"/>
    </row>
    <row r="1956" spans="1:29">
      <c r="A1956" s="8" t="s">
        <v>6692</v>
      </c>
      <c r="B1956" s="8" t="s">
        <v>6693</v>
      </c>
      <c r="C1956" s="8" t="s">
        <v>160</v>
      </c>
      <c r="D1956" s="185" t="s">
        <v>6694</v>
      </c>
      <c r="E1956" s="188">
        <v>11146</v>
      </c>
      <c r="F1956" s="8" t="s">
        <v>36</v>
      </c>
      <c r="G1956" s="8" t="s">
        <v>5756</v>
      </c>
      <c r="H1956" s="6">
        <v>0</v>
      </c>
      <c r="I1956" s="12">
        <v>3</v>
      </c>
      <c r="J1956" s="20">
        <v>0</v>
      </c>
      <c r="L1956" s="20">
        <v>0</v>
      </c>
      <c r="N1956" s="20">
        <v>8913</v>
      </c>
      <c r="P1956" s="20">
        <v>0</v>
      </c>
      <c r="R1956" s="20">
        <v>0</v>
      </c>
      <c r="T1956" s="20">
        <v>21001</v>
      </c>
      <c r="V1956" s="29">
        <v>29914</v>
      </c>
      <c r="X1956" s="8" t="str">
        <f t="shared" si="30"/>
        <v>No</v>
      </c>
      <c r="Z1956" s="21"/>
      <c r="AC1956" s="28"/>
    </row>
    <row r="1957" spans="1:29">
      <c r="A1957" s="8" t="s">
        <v>850</v>
      </c>
      <c r="B1957" s="8" t="s">
        <v>6123</v>
      </c>
      <c r="C1957" s="8" t="s">
        <v>129</v>
      </c>
      <c r="D1957" s="185" t="s">
        <v>851</v>
      </c>
      <c r="E1957" s="188" t="s">
        <v>852</v>
      </c>
      <c r="F1957" s="8" t="s">
        <v>83</v>
      </c>
      <c r="G1957" s="8" t="s">
        <v>147</v>
      </c>
      <c r="H1957" s="6">
        <v>0</v>
      </c>
      <c r="I1957" s="12">
        <v>3</v>
      </c>
      <c r="J1957" s="20">
        <v>0</v>
      </c>
      <c r="L1957" s="20">
        <v>0</v>
      </c>
      <c r="N1957" s="20">
        <v>72780</v>
      </c>
      <c r="P1957" s="20">
        <v>0</v>
      </c>
      <c r="R1957" s="20">
        <v>0</v>
      </c>
      <c r="T1957" s="20">
        <v>0</v>
      </c>
      <c r="V1957" s="29">
        <v>72780</v>
      </c>
      <c r="X1957" s="8" t="str">
        <f t="shared" si="30"/>
        <v>No</v>
      </c>
      <c r="Z1957" s="21"/>
      <c r="AC1957" s="28"/>
    </row>
    <row r="1958" spans="1:29">
      <c r="A1958" s="8" t="s">
        <v>4582</v>
      </c>
      <c r="B1958" s="8" t="s">
        <v>2956</v>
      </c>
      <c r="C1958" s="8" t="s">
        <v>79</v>
      </c>
      <c r="D1958" s="185" t="s">
        <v>4583</v>
      </c>
      <c r="E1958" s="188">
        <v>90011</v>
      </c>
      <c r="F1958" s="8" t="s">
        <v>36</v>
      </c>
      <c r="G1958" s="8" t="s">
        <v>5756</v>
      </c>
      <c r="H1958" s="6">
        <v>0</v>
      </c>
      <c r="I1958" s="12">
        <v>3</v>
      </c>
      <c r="J1958" s="20">
        <v>0</v>
      </c>
      <c r="L1958" s="20">
        <v>0</v>
      </c>
      <c r="N1958" s="20">
        <v>0</v>
      </c>
      <c r="P1958" s="20">
        <v>0</v>
      </c>
      <c r="R1958" s="20">
        <v>0</v>
      </c>
      <c r="T1958" s="20">
        <v>45000</v>
      </c>
      <c r="V1958" s="29">
        <v>45000</v>
      </c>
      <c r="X1958" s="8" t="str">
        <f t="shared" si="30"/>
        <v>No</v>
      </c>
      <c r="Z1958" s="21"/>
      <c r="AC1958" s="28"/>
    </row>
    <row r="1959" spans="1:29">
      <c r="A1959" s="8" t="s">
        <v>1176</v>
      </c>
      <c r="B1959" s="8" t="s">
        <v>1177</v>
      </c>
      <c r="C1959" s="8" t="s">
        <v>91</v>
      </c>
      <c r="D1959" s="185" t="s">
        <v>1178</v>
      </c>
      <c r="E1959" s="188">
        <v>99262</v>
      </c>
      <c r="F1959" s="8" t="s">
        <v>36</v>
      </c>
      <c r="G1959" s="8" t="s">
        <v>5756</v>
      </c>
      <c r="H1959" s="6">
        <v>0</v>
      </c>
      <c r="I1959" s="12">
        <v>3</v>
      </c>
      <c r="J1959" s="20">
        <v>0</v>
      </c>
      <c r="L1959" s="20">
        <v>0</v>
      </c>
      <c r="N1959" s="20">
        <v>32207</v>
      </c>
      <c r="P1959" s="20">
        <v>0</v>
      </c>
      <c r="R1959" s="20">
        <v>0</v>
      </c>
      <c r="T1959" s="20">
        <v>392195</v>
      </c>
      <c r="V1959" s="29">
        <v>424402</v>
      </c>
      <c r="X1959" s="8" t="str">
        <f t="shared" si="30"/>
        <v>No</v>
      </c>
      <c r="Z1959" s="21"/>
      <c r="AC1959" s="28"/>
    </row>
    <row r="1960" spans="1:29">
      <c r="A1960" s="8" t="s">
        <v>5088</v>
      </c>
      <c r="B1960" s="8" t="s">
        <v>5089</v>
      </c>
      <c r="C1960" s="8" t="s">
        <v>91</v>
      </c>
      <c r="D1960" s="185" t="s">
        <v>5090</v>
      </c>
      <c r="E1960" s="188" t="s">
        <v>5091</v>
      </c>
      <c r="F1960" s="8" t="s">
        <v>83</v>
      </c>
      <c r="G1960" s="8" t="s">
        <v>147</v>
      </c>
      <c r="H1960" s="6">
        <v>0</v>
      </c>
      <c r="I1960" s="12">
        <v>3</v>
      </c>
      <c r="J1960" s="20">
        <v>0</v>
      </c>
      <c r="L1960" s="20">
        <v>0</v>
      </c>
      <c r="N1960" s="20">
        <v>43513</v>
      </c>
      <c r="P1960" s="20">
        <v>0</v>
      </c>
      <c r="R1960" s="20">
        <v>0</v>
      </c>
      <c r="T1960" s="20">
        <v>0</v>
      </c>
      <c r="V1960" s="29">
        <v>43513</v>
      </c>
      <c r="X1960" s="8" t="str">
        <f t="shared" si="30"/>
        <v>No</v>
      </c>
      <c r="Z1960" s="21"/>
      <c r="AC1960" s="28"/>
    </row>
    <row r="1961" spans="1:29">
      <c r="A1961" s="8" t="s">
        <v>2470</v>
      </c>
      <c r="B1961" s="8" t="s">
        <v>2471</v>
      </c>
      <c r="C1961" s="8" t="s">
        <v>46</v>
      </c>
      <c r="D1961" s="185" t="s">
        <v>2472</v>
      </c>
      <c r="E1961" s="188" t="s">
        <v>2473</v>
      </c>
      <c r="F1961" s="8" t="s">
        <v>88</v>
      </c>
      <c r="G1961" s="8" t="s">
        <v>147</v>
      </c>
      <c r="H1961" s="6">
        <v>0</v>
      </c>
      <c r="I1961" s="12">
        <v>3</v>
      </c>
      <c r="J1961" s="20">
        <v>0</v>
      </c>
      <c r="L1961" s="20">
        <v>0</v>
      </c>
      <c r="N1961" s="20">
        <v>211743</v>
      </c>
      <c r="P1961" s="20">
        <v>0</v>
      </c>
      <c r="R1961" s="20">
        <v>0</v>
      </c>
      <c r="T1961" s="20">
        <v>0</v>
      </c>
      <c r="V1961" s="29">
        <v>211743</v>
      </c>
      <c r="X1961" s="8" t="str">
        <f t="shared" si="30"/>
        <v>No</v>
      </c>
      <c r="Z1961" s="21"/>
      <c r="AC1961" s="28"/>
    </row>
    <row r="1962" spans="1:29">
      <c r="A1962" s="8" t="s">
        <v>6387</v>
      </c>
      <c r="B1962" s="8" t="s">
        <v>6388</v>
      </c>
      <c r="C1962" s="8" t="s">
        <v>580</v>
      </c>
      <c r="D1962" s="185" t="s">
        <v>6389</v>
      </c>
      <c r="E1962" s="188" t="s">
        <v>6390</v>
      </c>
      <c r="F1962" s="8" t="s">
        <v>157</v>
      </c>
      <c r="G1962" s="8" t="s">
        <v>147</v>
      </c>
      <c r="H1962" s="6">
        <v>0</v>
      </c>
      <c r="I1962" s="12">
        <v>3</v>
      </c>
      <c r="J1962" s="20">
        <v>0</v>
      </c>
      <c r="L1962" s="20">
        <v>0</v>
      </c>
      <c r="N1962" s="20">
        <v>0</v>
      </c>
      <c r="P1962" s="20">
        <v>0</v>
      </c>
      <c r="R1962" s="20">
        <v>0</v>
      </c>
      <c r="T1962" s="20">
        <v>0</v>
      </c>
      <c r="V1962" s="29">
        <v>0</v>
      </c>
      <c r="X1962" s="8" t="str">
        <f t="shared" si="30"/>
        <v>No</v>
      </c>
      <c r="Z1962" s="21"/>
      <c r="AC1962" s="28"/>
    </row>
    <row r="1963" spans="1:29">
      <c r="A1963" s="8" t="s">
        <v>375</v>
      </c>
      <c r="B1963" s="8" t="s">
        <v>6479</v>
      </c>
      <c r="C1963" s="8" t="s">
        <v>73</v>
      </c>
      <c r="D1963" s="185" t="s">
        <v>376</v>
      </c>
      <c r="E1963" s="188" t="s">
        <v>377</v>
      </c>
      <c r="F1963" s="8" t="s">
        <v>83</v>
      </c>
      <c r="G1963" s="8" t="s">
        <v>147</v>
      </c>
      <c r="H1963" s="6">
        <v>0</v>
      </c>
      <c r="I1963" s="12">
        <v>3</v>
      </c>
      <c r="J1963" s="20">
        <v>0</v>
      </c>
      <c r="L1963" s="20">
        <v>0</v>
      </c>
      <c r="N1963" s="20">
        <v>93513</v>
      </c>
      <c r="P1963" s="20">
        <v>0</v>
      </c>
      <c r="R1963" s="20">
        <v>0</v>
      </c>
      <c r="T1963" s="20">
        <v>0</v>
      </c>
      <c r="V1963" s="29">
        <v>93513</v>
      </c>
      <c r="X1963" s="8" t="str">
        <f t="shared" si="30"/>
        <v>No</v>
      </c>
      <c r="Z1963" s="21"/>
      <c r="AC1963" s="28"/>
    </row>
    <row r="1964" spans="1:29">
      <c r="A1964" s="8" t="s">
        <v>2283</v>
      </c>
      <c r="B1964" s="8" t="s">
        <v>2284</v>
      </c>
      <c r="C1964" s="8" t="s">
        <v>106</v>
      </c>
      <c r="D1964" s="185" t="s">
        <v>2285</v>
      </c>
      <c r="E1964" s="188" t="s">
        <v>2286</v>
      </c>
      <c r="F1964" s="8" t="s">
        <v>83</v>
      </c>
      <c r="G1964" s="8" t="s">
        <v>147</v>
      </c>
      <c r="H1964" s="6">
        <v>0</v>
      </c>
      <c r="I1964" s="12">
        <v>3</v>
      </c>
      <c r="J1964" s="20">
        <v>0</v>
      </c>
      <c r="L1964" s="20">
        <v>0</v>
      </c>
      <c r="N1964" s="20">
        <v>57872</v>
      </c>
      <c r="P1964" s="20">
        <v>0</v>
      </c>
      <c r="R1964" s="20">
        <v>0</v>
      </c>
      <c r="T1964" s="20">
        <v>0</v>
      </c>
      <c r="V1964" s="29">
        <v>57872</v>
      </c>
      <c r="X1964" s="8" t="str">
        <f t="shared" si="30"/>
        <v>No</v>
      </c>
      <c r="Z1964" s="21"/>
      <c r="AC1964" s="28"/>
    </row>
    <row r="1965" spans="1:29">
      <c r="A1965" s="8" t="s">
        <v>6017</v>
      </c>
      <c r="B1965" s="8" t="s">
        <v>6487</v>
      </c>
      <c r="C1965" s="8" t="s">
        <v>120</v>
      </c>
      <c r="E1965" s="188" t="s">
        <v>6018</v>
      </c>
      <c r="F1965" s="8" t="s">
        <v>83</v>
      </c>
      <c r="G1965" s="8" t="s">
        <v>147</v>
      </c>
      <c r="H1965" s="6">
        <v>0</v>
      </c>
      <c r="I1965" s="12">
        <v>3</v>
      </c>
      <c r="J1965" s="20">
        <v>0</v>
      </c>
      <c r="L1965" s="20">
        <v>0</v>
      </c>
      <c r="N1965" s="20">
        <v>55584</v>
      </c>
      <c r="P1965" s="20">
        <v>1890</v>
      </c>
      <c r="R1965" s="20">
        <v>0</v>
      </c>
      <c r="T1965" s="20">
        <v>72533</v>
      </c>
      <c r="V1965" s="29">
        <v>130007</v>
      </c>
      <c r="X1965" s="8" t="str">
        <f t="shared" si="30"/>
        <v>No</v>
      </c>
      <c r="Z1965" s="21"/>
      <c r="AC1965" s="28"/>
    </row>
    <row r="1966" spans="1:29">
      <c r="A1966" s="8" t="s">
        <v>67</v>
      </c>
      <c r="B1966" s="8" t="s">
        <v>68</v>
      </c>
      <c r="C1966" s="8" t="s">
        <v>69</v>
      </c>
      <c r="D1966" s="185" t="s">
        <v>70</v>
      </c>
      <c r="E1966" s="188">
        <v>88146</v>
      </c>
      <c r="F1966" s="8" t="s">
        <v>36</v>
      </c>
      <c r="G1966" s="8" t="s">
        <v>5756</v>
      </c>
      <c r="H1966" s="6">
        <v>0</v>
      </c>
      <c r="I1966" s="12">
        <v>3</v>
      </c>
      <c r="J1966" s="20">
        <v>0</v>
      </c>
      <c r="L1966" s="20">
        <v>0</v>
      </c>
      <c r="N1966" s="20">
        <v>139901</v>
      </c>
      <c r="P1966" s="20">
        <v>0</v>
      </c>
      <c r="R1966" s="20">
        <v>0</v>
      </c>
      <c r="T1966" s="20">
        <v>0</v>
      </c>
      <c r="V1966" s="29">
        <v>139901</v>
      </c>
      <c r="X1966" s="8" t="str">
        <f t="shared" si="30"/>
        <v>No</v>
      </c>
      <c r="Z1966" s="21"/>
      <c r="AC1966" s="28"/>
    </row>
    <row r="1967" spans="1:29">
      <c r="A1967" s="8" t="s">
        <v>4717</v>
      </c>
      <c r="B1967" s="8" t="s">
        <v>6488</v>
      </c>
      <c r="C1967" s="8" t="s">
        <v>79</v>
      </c>
      <c r="D1967" s="185" t="s">
        <v>4718</v>
      </c>
      <c r="E1967" s="188" t="s">
        <v>4719</v>
      </c>
      <c r="F1967" s="8" t="s">
        <v>83</v>
      </c>
      <c r="G1967" s="8" t="s">
        <v>147</v>
      </c>
      <c r="H1967" s="6">
        <v>0</v>
      </c>
      <c r="I1967" s="12">
        <v>3</v>
      </c>
      <c r="J1967" s="20">
        <v>0</v>
      </c>
      <c r="L1967" s="20">
        <v>0</v>
      </c>
      <c r="N1967" s="20">
        <v>61934</v>
      </c>
      <c r="P1967" s="20">
        <v>66874</v>
      </c>
      <c r="R1967" s="20">
        <v>0</v>
      </c>
      <c r="T1967" s="20">
        <v>0</v>
      </c>
      <c r="V1967" s="29">
        <v>128808</v>
      </c>
      <c r="X1967" s="8" t="str">
        <f t="shared" si="30"/>
        <v>No</v>
      </c>
      <c r="Z1967" s="21"/>
      <c r="AC1967" s="28"/>
    </row>
    <row r="1968" spans="1:29">
      <c r="A1968" s="8" t="s">
        <v>5034</v>
      </c>
      <c r="B1968" s="8" t="s">
        <v>5035</v>
      </c>
      <c r="C1968" s="8" t="s">
        <v>91</v>
      </c>
      <c r="D1968" s="185" t="s">
        <v>5036</v>
      </c>
      <c r="E1968" s="188" t="s">
        <v>5037</v>
      </c>
      <c r="F1968" s="8" t="s">
        <v>83</v>
      </c>
      <c r="G1968" s="8" t="s">
        <v>147</v>
      </c>
      <c r="H1968" s="6">
        <v>0</v>
      </c>
      <c r="I1968" s="12">
        <v>3</v>
      </c>
      <c r="J1968" s="20">
        <v>0</v>
      </c>
      <c r="L1968" s="20">
        <v>0</v>
      </c>
      <c r="N1968" s="20">
        <v>68500</v>
      </c>
      <c r="P1968" s="20">
        <v>170500</v>
      </c>
      <c r="R1968" s="20">
        <v>0</v>
      </c>
      <c r="T1968" s="20">
        <v>0</v>
      </c>
      <c r="V1968" s="29">
        <v>239000</v>
      </c>
      <c r="X1968" s="8" t="str">
        <f t="shared" si="30"/>
        <v>No</v>
      </c>
      <c r="Z1968" s="21"/>
      <c r="AC1968" s="28"/>
    </row>
    <row r="1969" spans="1:29">
      <c r="A1969" s="8" t="s">
        <v>3789</v>
      </c>
      <c r="B1969" s="8" t="s">
        <v>1047</v>
      </c>
      <c r="C1969" s="8" t="s">
        <v>278</v>
      </c>
      <c r="D1969" s="185" t="s">
        <v>3790</v>
      </c>
      <c r="E1969" s="188" t="s">
        <v>3791</v>
      </c>
      <c r="F1969" s="8" t="s">
        <v>83</v>
      </c>
      <c r="G1969" s="8" t="s">
        <v>147</v>
      </c>
      <c r="H1969" s="6">
        <v>0</v>
      </c>
      <c r="I1969" s="12">
        <v>3</v>
      </c>
      <c r="J1969" s="20">
        <v>0</v>
      </c>
      <c r="L1969" s="20">
        <v>0</v>
      </c>
      <c r="N1969" s="20">
        <v>62391</v>
      </c>
      <c r="P1969" s="20">
        <v>0</v>
      </c>
      <c r="R1969" s="20">
        <v>0</v>
      </c>
      <c r="T1969" s="20">
        <v>0</v>
      </c>
      <c r="V1969" s="29">
        <v>62391</v>
      </c>
      <c r="X1969" s="8" t="str">
        <f t="shared" si="30"/>
        <v>No</v>
      </c>
      <c r="Z1969" s="21"/>
      <c r="AC1969" s="28"/>
    </row>
    <row r="1970" spans="1:29">
      <c r="A1970" s="8" t="s">
        <v>2633</v>
      </c>
      <c r="B1970" s="8" t="s">
        <v>2634</v>
      </c>
      <c r="C1970" s="8" t="s">
        <v>288</v>
      </c>
      <c r="D1970" s="185" t="s">
        <v>2635</v>
      </c>
      <c r="E1970" s="188" t="s">
        <v>2636</v>
      </c>
      <c r="F1970" s="8" t="s">
        <v>83</v>
      </c>
      <c r="G1970" s="8" t="s">
        <v>147</v>
      </c>
      <c r="H1970" s="6">
        <v>0</v>
      </c>
      <c r="I1970" s="12">
        <v>3</v>
      </c>
      <c r="J1970" s="20">
        <v>0</v>
      </c>
      <c r="L1970" s="20">
        <v>0</v>
      </c>
      <c r="N1970" s="20">
        <v>0</v>
      </c>
      <c r="P1970" s="20">
        <v>0</v>
      </c>
      <c r="R1970" s="20">
        <v>0</v>
      </c>
      <c r="T1970" s="20">
        <v>0</v>
      </c>
      <c r="V1970" s="29">
        <v>0</v>
      </c>
      <c r="X1970" s="8" t="str">
        <f t="shared" si="30"/>
        <v>No</v>
      </c>
      <c r="Z1970" s="21"/>
      <c r="AC1970" s="28"/>
    </row>
    <row r="1971" spans="1:29">
      <c r="A1971" s="8" t="s">
        <v>6310</v>
      </c>
      <c r="B1971" s="8" t="s">
        <v>6311</v>
      </c>
      <c r="C1971" s="8" t="s">
        <v>171</v>
      </c>
      <c r="E1971" s="188">
        <v>40255</v>
      </c>
      <c r="F1971" s="8" t="s">
        <v>83</v>
      </c>
      <c r="G1971" s="8" t="s">
        <v>5756</v>
      </c>
      <c r="H1971" s="6">
        <v>5502379</v>
      </c>
      <c r="I1971" s="12">
        <v>3</v>
      </c>
      <c r="J1971" s="20">
        <v>0</v>
      </c>
      <c r="L1971" s="20">
        <v>0</v>
      </c>
      <c r="N1971" s="20">
        <v>0</v>
      </c>
      <c r="P1971" s="20">
        <v>0</v>
      </c>
      <c r="R1971" s="20">
        <v>0</v>
      </c>
      <c r="T1971" s="20">
        <v>0</v>
      </c>
      <c r="V1971" s="29">
        <v>0</v>
      </c>
      <c r="X1971" s="8" t="str">
        <f t="shared" si="30"/>
        <v>No</v>
      </c>
      <c r="Z1971" s="21"/>
      <c r="AC1971" s="28"/>
    </row>
    <row r="1972" spans="1:29">
      <c r="A1972" s="8" t="s">
        <v>1496</v>
      </c>
      <c r="B1972" s="8" t="s">
        <v>6489</v>
      </c>
      <c r="C1972" s="8" t="s">
        <v>178</v>
      </c>
      <c r="D1972" s="185" t="s">
        <v>1497</v>
      </c>
      <c r="E1972" s="188" t="s">
        <v>1498</v>
      </c>
      <c r="F1972" s="8" t="s">
        <v>83</v>
      </c>
      <c r="G1972" s="8" t="s">
        <v>147</v>
      </c>
      <c r="H1972" s="6">
        <v>0</v>
      </c>
      <c r="I1972" s="12">
        <v>3</v>
      </c>
      <c r="J1972" s="20">
        <v>0</v>
      </c>
      <c r="L1972" s="20">
        <v>0</v>
      </c>
      <c r="N1972" s="20">
        <v>82443</v>
      </c>
      <c r="P1972" s="20">
        <v>0</v>
      </c>
      <c r="R1972" s="20">
        <v>0</v>
      </c>
      <c r="T1972" s="20">
        <v>0</v>
      </c>
      <c r="V1972" s="29">
        <v>82443</v>
      </c>
      <c r="X1972" s="8" t="str">
        <f t="shared" si="30"/>
        <v>No</v>
      </c>
      <c r="Z1972" s="21"/>
      <c r="AC1972" s="28"/>
    </row>
    <row r="1973" spans="1:29">
      <c r="A1973" s="8" t="s">
        <v>5343</v>
      </c>
      <c r="B1973" s="8" t="s">
        <v>5344</v>
      </c>
      <c r="C1973" s="8" t="s">
        <v>58</v>
      </c>
      <c r="D1973" s="185" t="s">
        <v>5345</v>
      </c>
      <c r="E1973" s="188" t="s">
        <v>5346</v>
      </c>
      <c r="F1973" s="8" t="s">
        <v>83</v>
      </c>
      <c r="G1973" s="8" t="s">
        <v>147</v>
      </c>
      <c r="H1973" s="6">
        <v>0</v>
      </c>
      <c r="I1973" s="12">
        <v>3</v>
      </c>
      <c r="J1973" s="20">
        <v>0</v>
      </c>
      <c r="L1973" s="20">
        <v>0</v>
      </c>
      <c r="N1973" s="20">
        <v>99864</v>
      </c>
      <c r="P1973" s="20">
        <v>0</v>
      </c>
      <c r="R1973" s="20">
        <v>0</v>
      </c>
      <c r="T1973" s="20">
        <v>0</v>
      </c>
      <c r="V1973" s="29">
        <v>99864</v>
      </c>
      <c r="X1973" s="8" t="str">
        <f t="shared" si="30"/>
        <v>No</v>
      </c>
      <c r="Z1973" s="21"/>
      <c r="AC1973" s="28"/>
    </row>
    <row r="1974" spans="1:29">
      <c r="A1974" s="8" t="s">
        <v>2877</v>
      </c>
      <c r="B1974" s="8" t="s">
        <v>2878</v>
      </c>
      <c r="C1974" s="8" t="s">
        <v>124</v>
      </c>
      <c r="D1974" s="185" t="s">
        <v>2879</v>
      </c>
      <c r="E1974" s="188" t="s">
        <v>2880</v>
      </c>
      <c r="F1974" s="8" t="s">
        <v>83</v>
      </c>
      <c r="G1974" s="8" t="s">
        <v>147</v>
      </c>
      <c r="H1974" s="6">
        <v>0</v>
      </c>
      <c r="I1974" s="12">
        <v>3</v>
      </c>
      <c r="J1974" s="20">
        <v>0</v>
      </c>
      <c r="L1974" s="20">
        <v>0</v>
      </c>
      <c r="N1974" s="20">
        <v>57248</v>
      </c>
      <c r="P1974" s="20">
        <v>0</v>
      </c>
      <c r="R1974" s="20">
        <v>0</v>
      </c>
      <c r="T1974" s="20">
        <v>0</v>
      </c>
      <c r="V1974" s="29">
        <v>57248</v>
      </c>
      <c r="X1974" s="8" t="str">
        <f t="shared" si="30"/>
        <v>No</v>
      </c>
      <c r="Z1974" s="21"/>
      <c r="AC1974" s="28"/>
    </row>
    <row r="1975" spans="1:29">
      <c r="A1975" s="8" t="s">
        <v>6672</v>
      </c>
      <c r="B1975" s="8" t="s">
        <v>2742</v>
      </c>
      <c r="C1975" s="8" t="s">
        <v>65</v>
      </c>
      <c r="D1975" s="185" t="s">
        <v>6673</v>
      </c>
      <c r="E1975" s="188" t="s">
        <v>6674</v>
      </c>
      <c r="F1975" s="8" t="s">
        <v>157</v>
      </c>
      <c r="G1975" s="8" t="s">
        <v>147</v>
      </c>
      <c r="H1975" s="6">
        <v>0</v>
      </c>
      <c r="I1975" s="12">
        <v>3</v>
      </c>
      <c r="J1975" s="20">
        <v>0</v>
      </c>
      <c r="L1975" s="20">
        <v>0</v>
      </c>
      <c r="N1975" s="20">
        <v>147978</v>
      </c>
      <c r="P1975" s="20">
        <v>0</v>
      </c>
      <c r="R1975" s="20">
        <v>0</v>
      </c>
      <c r="T1975" s="20">
        <v>0</v>
      </c>
      <c r="V1975" s="29">
        <v>147978</v>
      </c>
      <c r="X1975" s="8" t="str">
        <f t="shared" si="30"/>
        <v>No</v>
      </c>
      <c r="Z1975" s="21"/>
      <c r="AC1975" s="28"/>
    </row>
    <row r="1976" spans="1:29">
      <c r="A1976" s="8" t="s">
        <v>2423</v>
      </c>
      <c r="B1976" s="8" t="s">
        <v>2424</v>
      </c>
      <c r="C1976" s="8" t="s">
        <v>46</v>
      </c>
      <c r="D1976" s="185" t="s">
        <v>2425</v>
      </c>
      <c r="E1976" s="188" t="s">
        <v>2426</v>
      </c>
      <c r="F1976" s="8" t="s">
        <v>88</v>
      </c>
      <c r="G1976" s="8" t="s">
        <v>147</v>
      </c>
      <c r="H1976" s="6">
        <v>0</v>
      </c>
      <c r="I1976" s="12">
        <v>3</v>
      </c>
      <c r="J1976" s="20">
        <v>0</v>
      </c>
      <c r="L1976" s="20">
        <v>0</v>
      </c>
      <c r="N1976" s="20">
        <v>98625</v>
      </c>
      <c r="P1976" s="20">
        <v>0</v>
      </c>
      <c r="R1976" s="20">
        <v>0</v>
      </c>
      <c r="T1976" s="20">
        <v>0</v>
      </c>
      <c r="V1976" s="29">
        <v>98625</v>
      </c>
      <c r="X1976" s="8" t="str">
        <f t="shared" si="30"/>
        <v>No</v>
      </c>
      <c r="Z1976" s="21"/>
      <c r="AC1976" s="28"/>
    </row>
    <row r="1977" spans="1:29">
      <c r="A1977" s="8" t="s">
        <v>2347</v>
      </c>
      <c r="B1977" s="8" t="s">
        <v>2348</v>
      </c>
      <c r="C1977" s="8" t="s">
        <v>106</v>
      </c>
      <c r="D1977" s="185" t="s">
        <v>2349</v>
      </c>
      <c r="E1977" s="188" t="s">
        <v>2350</v>
      </c>
      <c r="F1977" s="8" t="s">
        <v>83</v>
      </c>
      <c r="G1977" s="8" t="s">
        <v>147</v>
      </c>
      <c r="H1977" s="6">
        <v>0</v>
      </c>
      <c r="I1977" s="12">
        <v>3</v>
      </c>
      <c r="J1977" s="20">
        <v>21931</v>
      </c>
      <c r="L1977" s="20">
        <v>0</v>
      </c>
      <c r="N1977" s="20">
        <v>55767</v>
      </c>
      <c r="P1977" s="20">
        <v>0</v>
      </c>
      <c r="R1977" s="20">
        <v>0</v>
      </c>
      <c r="T1977" s="20">
        <v>0</v>
      </c>
      <c r="V1977" s="29">
        <v>77698</v>
      </c>
      <c r="X1977" s="8" t="str">
        <f t="shared" si="30"/>
        <v>No</v>
      </c>
      <c r="Z1977" s="21"/>
      <c r="AC1977" s="28"/>
    </row>
    <row r="1978" spans="1:29">
      <c r="A1978" s="8" t="s">
        <v>4733</v>
      </c>
      <c r="B1978" s="8" t="s">
        <v>4734</v>
      </c>
      <c r="C1978" s="8" t="s">
        <v>79</v>
      </c>
      <c r="D1978" s="185" t="s">
        <v>4735</v>
      </c>
      <c r="E1978" s="188" t="s">
        <v>4736</v>
      </c>
      <c r="F1978" s="8" t="s">
        <v>83</v>
      </c>
      <c r="G1978" s="8" t="s">
        <v>147</v>
      </c>
      <c r="H1978" s="6">
        <v>0</v>
      </c>
      <c r="I1978" s="12">
        <v>3</v>
      </c>
      <c r="J1978" s="20">
        <v>0</v>
      </c>
      <c r="L1978" s="20">
        <v>0</v>
      </c>
      <c r="N1978" s="20">
        <v>83136</v>
      </c>
      <c r="P1978" s="20">
        <v>0</v>
      </c>
      <c r="R1978" s="20">
        <v>0</v>
      </c>
      <c r="T1978" s="20">
        <v>0</v>
      </c>
      <c r="V1978" s="29">
        <v>83136</v>
      </c>
      <c r="X1978" s="8" t="str">
        <f t="shared" si="30"/>
        <v>No</v>
      </c>
      <c r="Z1978" s="21"/>
      <c r="AC1978" s="28"/>
    </row>
    <row r="1979" spans="1:29">
      <c r="A1979" s="8" t="s">
        <v>773</v>
      </c>
      <c r="B1979" s="8" t="s">
        <v>6497</v>
      </c>
      <c r="C1979" s="8" t="s">
        <v>129</v>
      </c>
      <c r="D1979" s="185" t="s">
        <v>774</v>
      </c>
      <c r="E1979" s="188" t="s">
        <v>775</v>
      </c>
      <c r="F1979" s="8" t="s">
        <v>83</v>
      </c>
      <c r="G1979" s="8" t="s">
        <v>147</v>
      </c>
      <c r="H1979" s="6">
        <v>0</v>
      </c>
      <c r="I1979" s="12">
        <v>3</v>
      </c>
      <c r="J1979" s="20">
        <v>0</v>
      </c>
      <c r="L1979" s="20">
        <v>0</v>
      </c>
      <c r="N1979" s="20">
        <v>118970</v>
      </c>
      <c r="P1979" s="20">
        <v>0</v>
      </c>
      <c r="R1979" s="20">
        <v>0</v>
      </c>
      <c r="T1979" s="20">
        <v>0</v>
      </c>
      <c r="V1979" s="29">
        <v>118970</v>
      </c>
      <c r="X1979" s="8" t="str">
        <f t="shared" si="30"/>
        <v>No</v>
      </c>
      <c r="Z1979" s="21"/>
      <c r="AC1979" s="28"/>
    </row>
    <row r="1980" spans="1:29">
      <c r="A1980" s="8" t="s">
        <v>52</v>
      </c>
      <c r="B1980" s="8" t="s">
        <v>53</v>
      </c>
      <c r="C1980" s="8" t="s">
        <v>54</v>
      </c>
      <c r="D1980" s="185" t="s">
        <v>55</v>
      </c>
      <c r="E1980" s="188">
        <v>88200</v>
      </c>
      <c r="F1980" s="8" t="s">
        <v>36</v>
      </c>
      <c r="G1980" s="8" t="s">
        <v>5756</v>
      </c>
      <c r="H1980" s="6">
        <v>0</v>
      </c>
      <c r="I1980" s="12">
        <v>3</v>
      </c>
      <c r="J1980" s="20">
        <v>0</v>
      </c>
      <c r="L1980" s="20">
        <v>0</v>
      </c>
      <c r="N1980" s="20">
        <v>101330</v>
      </c>
      <c r="P1980" s="20">
        <v>0</v>
      </c>
      <c r="R1980" s="20">
        <v>0</v>
      </c>
      <c r="T1980" s="20">
        <v>0</v>
      </c>
      <c r="V1980" s="29">
        <v>101330</v>
      </c>
      <c r="X1980" s="8" t="str">
        <f t="shared" si="30"/>
        <v>No</v>
      </c>
      <c r="Z1980" s="21"/>
      <c r="AC1980" s="28"/>
    </row>
    <row r="1981" spans="1:29">
      <c r="A1981" s="8" t="s">
        <v>4908</v>
      </c>
      <c r="B1981" s="8" t="s">
        <v>4909</v>
      </c>
      <c r="C1981" s="8" t="s">
        <v>87</v>
      </c>
      <c r="D1981" s="185" t="s">
        <v>4910</v>
      </c>
      <c r="E1981" s="188" t="s">
        <v>4911</v>
      </c>
      <c r="F1981" s="8" t="s">
        <v>83</v>
      </c>
      <c r="G1981" s="8" t="s">
        <v>147</v>
      </c>
      <c r="H1981" s="6">
        <v>0</v>
      </c>
      <c r="I1981" s="12">
        <v>3</v>
      </c>
      <c r="J1981" s="20">
        <v>0</v>
      </c>
      <c r="L1981" s="20">
        <v>0</v>
      </c>
      <c r="N1981" s="20">
        <v>0</v>
      </c>
      <c r="P1981" s="20">
        <v>0</v>
      </c>
      <c r="R1981" s="20">
        <v>0</v>
      </c>
      <c r="T1981" s="20">
        <v>0</v>
      </c>
      <c r="V1981" s="29">
        <v>0</v>
      </c>
      <c r="X1981" s="8" t="str">
        <f t="shared" si="30"/>
        <v>No</v>
      </c>
      <c r="Z1981" s="21"/>
      <c r="AC1981" s="28"/>
    </row>
    <row r="1982" spans="1:29">
      <c r="A1982" s="8" t="s">
        <v>587</v>
      </c>
      <c r="B1982" s="8" t="s">
        <v>588</v>
      </c>
      <c r="C1982" s="8" t="s">
        <v>91</v>
      </c>
      <c r="D1982" s="185">
        <v>9167</v>
      </c>
      <c r="E1982" s="188">
        <v>90167</v>
      </c>
      <c r="F1982" s="8" t="s">
        <v>83</v>
      </c>
      <c r="G1982" s="8" t="s">
        <v>5756</v>
      </c>
      <c r="H1982" s="6">
        <v>72794</v>
      </c>
      <c r="I1982" s="12">
        <v>3</v>
      </c>
      <c r="J1982" s="20">
        <v>0</v>
      </c>
      <c r="L1982" s="20">
        <v>0</v>
      </c>
      <c r="N1982" s="20">
        <v>0</v>
      </c>
      <c r="P1982" s="20">
        <v>0</v>
      </c>
      <c r="R1982" s="20">
        <v>0</v>
      </c>
      <c r="T1982" s="20">
        <v>0</v>
      </c>
      <c r="V1982" s="29">
        <v>0</v>
      </c>
      <c r="X1982" s="8" t="str">
        <f t="shared" si="30"/>
        <v>No</v>
      </c>
      <c r="Z1982" s="21"/>
      <c r="AC1982" s="28"/>
    </row>
    <row r="1983" spans="1:29">
      <c r="A1983" s="8" t="s">
        <v>1715</v>
      </c>
      <c r="B1983" s="8" t="s">
        <v>718</v>
      </c>
      <c r="C1983" s="8" t="s">
        <v>278</v>
      </c>
      <c r="D1983" s="185">
        <v>7054</v>
      </c>
      <c r="E1983" s="188" t="s">
        <v>6681</v>
      </c>
      <c r="F1983" s="8" t="s">
        <v>83</v>
      </c>
      <c r="G1983" s="8" t="s">
        <v>147</v>
      </c>
      <c r="H1983" s="6">
        <v>472870</v>
      </c>
      <c r="I1983" s="12">
        <v>3</v>
      </c>
      <c r="J1983" s="20">
        <v>0</v>
      </c>
      <c r="L1983" s="20">
        <v>0</v>
      </c>
      <c r="N1983" s="20">
        <v>188015</v>
      </c>
      <c r="P1983" s="20">
        <v>0</v>
      </c>
      <c r="R1983" s="20">
        <v>0</v>
      </c>
      <c r="T1983" s="20">
        <v>0</v>
      </c>
      <c r="V1983" s="29">
        <v>188015</v>
      </c>
      <c r="X1983" s="8" t="str">
        <f t="shared" si="30"/>
        <v>No</v>
      </c>
      <c r="Z1983" s="21"/>
      <c r="AC1983" s="28"/>
    </row>
    <row r="1984" spans="1:29">
      <c r="A1984" s="8" t="s">
        <v>2411</v>
      </c>
      <c r="B1984" s="8" t="s">
        <v>2412</v>
      </c>
      <c r="C1984" s="8" t="s">
        <v>46</v>
      </c>
      <c r="D1984" s="185" t="s">
        <v>2413</v>
      </c>
      <c r="E1984" s="188" t="s">
        <v>2414</v>
      </c>
      <c r="F1984" s="8" t="s">
        <v>88</v>
      </c>
      <c r="G1984" s="8" t="s">
        <v>147</v>
      </c>
      <c r="H1984" s="6">
        <v>0</v>
      </c>
      <c r="I1984" s="12">
        <v>3</v>
      </c>
      <c r="J1984" s="20">
        <v>0</v>
      </c>
      <c r="L1984" s="20">
        <v>0</v>
      </c>
      <c r="N1984" s="20">
        <v>9377</v>
      </c>
      <c r="P1984" s="20">
        <v>0</v>
      </c>
      <c r="R1984" s="20">
        <v>0</v>
      </c>
      <c r="T1984" s="20">
        <v>0</v>
      </c>
      <c r="V1984" s="29">
        <v>9377</v>
      </c>
      <c r="X1984" s="8" t="str">
        <f t="shared" si="30"/>
        <v>No</v>
      </c>
      <c r="Z1984" s="21"/>
      <c r="AC1984" s="28"/>
    </row>
    <row r="1985" spans="1:29">
      <c r="A1985" s="8" t="s">
        <v>4964</v>
      </c>
      <c r="B1985" s="8" t="s">
        <v>4965</v>
      </c>
      <c r="C1985" s="8" t="s">
        <v>91</v>
      </c>
      <c r="D1985" s="185" t="s">
        <v>4966</v>
      </c>
      <c r="E1985" s="188" t="s">
        <v>4967</v>
      </c>
      <c r="F1985" s="8" t="s">
        <v>83</v>
      </c>
      <c r="G1985" s="8" t="s">
        <v>147</v>
      </c>
      <c r="H1985" s="6">
        <v>0</v>
      </c>
      <c r="I1985" s="12">
        <v>3</v>
      </c>
      <c r="J1985" s="20">
        <v>0</v>
      </c>
      <c r="L1985" s="20">
        <v>0</v>
      </c>
      <c r="N1985" s="20">
        <v>60888</v>
      </c>
      <c r="P1985" s="20">
        <v>0</v>
      </c>
      <c r="R1985" s="20">
        <v>0</v>
      </c>
      <c r="T1985" s="20">
        <v>0</v>
      </c>
      <c r="V1985" s="29">
        <v>60888</v>
      </c>
      <c r="X1985" s="8" t="str">
        <f t="shared" si="30"/>
        <v>No</v>
      </c>
      <c r="Z1985" s="21"/>
      <c r="AC1985" s="28"/>
    </row>
    <row r="1986" spans="1:29">
      <c r="A1986" s="8" t="s">
        <v>3855</v>
      </c>
      <c r="B1986" s="8" t="s">
        <v>6482</v>
      </c>
      <c r="C1986" s="8" t="s">
        <v>278</v>
      </c>
      <c r="D1986" s="185" t="s">
        <v>3856</v>
      </c>
      <c r="E1986" s="188" t="s">
        <v>3857</v>
      </c>
      <c r="F1986" s="8" t="s">
        <v>157</v>
      </c>
      <c r="G1986" s="8" t="s">
        <v>147</v>
      </c>
      <c r="H1986" s="6">
        <v>0</v>
      </c>
      <c r="I1986" s="12">
        <v>3</v>
      </c>
      <c r="J1986" s="20">
        <v>0</v>
      </c>
      <c r="L1986" s="20">
        <v>0</v>
      </c>
      <c r="N1986" s="20">
        <v>76600</v>
      </c>
      <c r="P1986" s="20">
        <v>0</v>
      </c>
      <c r="R1986" s="20">
        <v>0</v>
      </c>
      <c r="T1986" s="20">
        <v>0</v>
      </c>
      <c r="V1986" s="29">
        <v>76600</v>
      </c>
      <c r="X1986" s="8" t="str">
        <f t="shared" si="30"/>
        <v>No</v>
      </c>
      <c r="Z1986" s="21"/>
      <c r="AC1986" s="28"/>
    </row>
    <row r="1987" spans="1:29">
      <c r="A1987" s="8" t="s">
        <v>6687</v>
      </c>
      <c r="B1987" s="8" t="s">
        <v>6688</v>
      </c>
      <c r="C1987" s="8" t="s">
        <v>454</v>
      </c>
      <c r="D1987" s="185" t="s">
        <v>6689</v>
      </c>
      <c r="E1987" s="188" t="s">
        <v>6690</v>
      </c>
      <c r="F1987" s="8" t="s">
        <v>83</v>
      </c>
      <c r="G1987" s="8" t="s">
        <v>147</v>
      </c>
      <c r="H1987" s="6">
        <v>0</v>
      </c>
      <c r="I1987" s="12">
        <v>3</v>
      </c>
      <c r="J1987" s="20">
        <v>0</v>
      </c>
      <c r="L1987" s="20">
        <v>0</v>
      </c>
      <c r="N1987" s="20">
        <v>0</v>
      </c>
      <c r="P1987" s="20">
        <v>0</v>
      </c>
      <c r="R1987" s="20">
        <v>0</v>
      </c>
      <c r="T1987" s="20">
        <v>0</v>
      </c>
      <c r="V1987" s="29">
        <v>0</v>
      </c>
      <c r="X1987" s="8" t="str">
        <f t="shared" ref="X1987:X2050" si="31">IF(W1987&amp;U1987&amp;S1987&amp;Q1987&amp;O1987&amp;M1987&amp;K1987&lt;&gt;"","Yes","No")</f>
        <v>No</v>
      </c>
      <c r="Z1987" s="21"/>
      <c r="AC1987" s="28"/>
    </row>
    <row r="1988" spans="1:29">
      <c r="A1988" s="8" t="s">
        <v>3999</v>
      </c>
      <c r="B1988" s="8" t="s">
        <v>4000</v>
      </c>
      <c r="C1988" s="8" t="s">
        <v>39</v>
      </c>
      <c r="D1988" s="185" t="s">
        <v>4001</v>
      </c>
      <c r="E1988" s="188" t="s">
        <v>4002</v>
      </c>
      <c r="F1988" s="8" t="s">
        <v>83</v>
      </c>
      <c r="G1988" s="8" t="s">
        <v>147</v>
      </c>
      <c r="H1988" s="6">
        <v>0</v>
      </c>
      <c r="I1988" s="12">
        <v>3</v>
      </c>
      <c r="J1988" s="20">
        <v>0</v>
      </c>
      <c r="L1988" s="20">
        <v>0</v>
      </c>
      <c r="N1988" s="20">
        <v>231426</v>
      </c>
      <c r="P1988" s="20">
        <v>0</v>
      </c>
      <c r="R1988" s="20">
        <v>0</v>
      </c>
      <c r="T1988" s="20">
        <v>0</v>
      </c>
      <c r="V1988" s="29">
        <v>231426</v>
      </c>
      <c r="X1988" s="8" t="str">
        <f t="shared" si="31"/>
        <v>No</v>
      </c>
      <c r="Z1988" s="21"/>
      <c r="AC1988" s="28"/>
    </row>
    <row r="1989" spans="1:29">
      <c r="A1989" s="8" t="s">
        <v>1923</v>
      </c>
      <c r="B1989" s="8" t="s">
        <v>1831</v>
      </c>
      <c r="C1989" s="8" t="s">
        <v>87</v>
      </c>
      <c r="D1989" s="185" t="s">
        <v>1924</v>
      </c>
      <c r="E1989" s="188">
        <v>95</v>
      </c>
      <c r="F1989" s="8" t="s">
        <v>36</v>
      </c>
      <c r="G1989" s="8" t="s">
        <v>5756</v>
      </c>
      <c r="H1989" s="6">
        <v>0</v>
      </c>
      <c r="I1989" s="12">
        <v>3</v>
      </c>
      <c r="J1989" s="20">
        <v>0</v>
      </c>
      <c r="L1989" s="20">
        <v>0</v>
      </c>
      <c r="N1989" s="20">
        <v>193808</v>
      </c>
      <c r="P1989" s="20">
        <v>0</v>
      </c>
      <c r="R1989" s="20">
        <v>68573</v>
      </c>
      <c r="T1989" s="20">
        <v>0</v>
      </c>
      <c r="V1989" s="29">
        <v>262381</v>
      </c>
      <c r="X1989" s="8" t="str">
        <f t="shared" si="31"/>
        <v>No</v>
      </c>
      <c r="Z1989" s="21"/>
      <c r="AC1989" s="28"/>
    </row>
    <row r="1990" spans="1:29">
      <c r="A1990" s="8" t="s">
        <v>1295</v>
      </c>
      <c r="B1990" s="8" t="s">
        <v>1296</v>
      </c>
      <c r="C1990" s="8" t="s">
        <v>141</v>
      </c>
      <c r="D1990" s="185" t="s">
        <v>1297</v>
      </c>
      <c r="E1990" s="188" t="s">
        <v>1298</v>
      </c>
      <c r="F1990" s="8" t="s">
        <v>88</v>
      </c>
      <c r="G1990" s="8" t="s">
        <v>147</v>
      </c>
      <c r="H1990" s="6">
        <v>0</v>
      </c>
      <c r="I1990" s="12">
        <v>3</v>
      </c>
      <c r="J1990" s="20">
        <v>0</v>
      </c>
      <c r="L1990" s="20">
        <v>0</v>
      </c>
      <c r="N1990" s="20">
        <v>40696</v>
      </c>
      <c r="P1990" s="20">
        <v>0</v>
      </c>
      <c r="R1990" s="20">
        <v>0</v>
      </c>
      <c r="T1990" s="20">
        <v>0</v>
      </c>
      <c r="V1990" s="29">
        <v>40696</v>
      </c>
      <c r="X1990" s="8" t="str">
        <f t="shared" si="31"/>
        <v>No</v>
      </c>
      <c r="Z1990" s="21"/>
      <c r="AC1990" s="28"/>
    </row>
    <row r="1991" spans="1:29">
      <c r="A1991" s="8" t="s">
        <v>2089</v>
      </c>
      <c r="B1991" s="8" t="s">
        <v>521</v>
      </c>
      <c r="C1991" s="8" t="s">
        <v>275</v>
      </c>
      <c r="D1991" s="185" t="s">
        <v>2090</v>
      </c>
      <c r="E1991" s="188" t="s">
        <v>2091</v>
      </c>
      <c r="F1991" s="8" t="s">
        <v>83</v>
      </c>
      <c r="G1991" s="8" t="s">
        <v>147</v>
      </c>
      <c r="H1991" s="6">
        <v>0</v>
      </c>
      <c r="I1991" s="12">
        <v>3</v>
      </c>
      <c r="J1991" s="20">
        <v>0</v>
      </c>
      <c r="L1991" s="20">
        <v>0</v>
      </c>
      <c r="N1991" s="20">
        <v>82928</v>
      </c>
      <c r="P1991" s="20">
        <v>0</v>
      </c>
      <c r="R1991" s="20">
        <v>0</v>
      </c>
      <c r="T1991" s="20">
        <v>0</v>
      </c>
      <c r="V1991" s="29">
        <v>82928</v>
      </c>
      <c r="X1991" s="8" t="str">
        <f t="shared" si="31"/>
        <v>No</v>
      </c>
      <c r="Z1991" s="21"/>
      <c r="AC1991" s="28"/>
    </row>
    <row r="1992" spans="1:29">
      <c r="A1992" s="8" t="s">
        <v>3417</v>
      </c>
      <c r="B1992" s="8" t="s">
        <v>893</v>
      </c>
      <c r="C1992" s="8" t="s">
        <v>34</v>
      </c>
      <c r="D1992" s="185" t="s">
        <v>3418</v>
      </c>
      <c r="E1992" s="188" t="s">
        <v>3419</v>
      </c>
      <c r="F1992" s="8" t="s">
        <v>157</v>
      </c>
      <c r="G1992" s="8" t="s">
        <v>147</v>
      </c>
      <c r="H1992" s="6">
        <v>0</v>
      </c>
      <c r="I1992" s="12">
        <v>3</v>
      </c>
      <c r="J1992" s="20">
        <v>733</v>
      </c>
      <c r="L1992" s="20">
        <v>0</v>
      </c>
      <c r="N1992" s="20">
        <v>56194</v>
      </c>
      <c r="P1992" s="20">
        <v>1766</v>
      </c>
      <c r="R1992" s="20">
        <v>0</v>
      </c>
      <c r="T1992" s="20">
        <v>4631</v>
      </c>
      <c r="V1992" s="29">
        <v>63324</v>
      </c>
      <c r="X1992" s="8" t="str">
        <f t="shared" si="31"/>
        <v>No</v>
      </c>
      <c r="Z1992" s="21"/>
      <c r="AC1992" s="28"/>
    </row>
    <row r="1993" spans="1:29">
      <c r="A1993" s="8" t="s">
        <v>89</v>
      </c>
      <c r="B1993" s="8" t="s">
        <v>90</v>
      </c>
      <c r="C1993" s="8" t="s">
        <v>91</v>
      </c>
      <c r="D1993" s="185" t="s">
        <v>92</v>
      </c>
      <c r="E1993" s="188">
        <v>99316</v>
      </c>
      <c r="F1993" s="8" t="s">
        <v>36</v>
      </c>
      <c r="G1993" s="8" t="s">
        <v>5756</v>
      </c>
      <c r="H1993" s="6">
        <v>0</v>
      </c>
      <c r="I1993" s="12">
        <v>2</v>
      </c>
      <c r="J1993" s="20">
        <v>0</v>
      </c>
      <c r="L1993" s="20">
        <v>0</v>
      </c>
      <c r="N1993" s="20">
        <v>0</v>
      </c>
      <c r="P1993" s="20">
        <v>0</v>
      </c>
      <c r="R1993" s="20">
        <v>0</v>
      </c>
      <c r="T1993" s="20">
        <v>605000</v>
      </c>
      <c r="V1993" s="29">
        <v>605000</v>
      </c>
      <c r="X1993" s="8" t="str">
        <f t="shared" si="31"/>
        <v>No</v>
      </c>
      <c r="Z1993" s="21"/>
      <c r="AC1993" s="28"/>
    </row>
    <row r="1994" spans="1:29">
      <c r="A1994" s="8" t="s">
        <v>6312</v>
      </c>
      <c r="B1994" s="8" t="s">
        <v>1111</v>
      </c>
      <c r="C1994" s="8" t="s">
        <v>163</v>
      </c>
      <c r="E1994" s="188">
        <v>10196</v>
      </c>
      <c r="F1994" s="8" t="s">
        <v>1320</v>
      </c>
      <c r="G1994" s="8" t="s">
        <v>5756</v>
      </c>
      <c r="H1994" s="6">
        <v>59124</v>
      </c>
      <c r="I1994" s="12">
        <v>2</v>
      </c>
      <c r="J1994" s="20">
        <v>0</v>
      </c>
      <c r="L1994" s="20">
        <v>0</v>
      </c>
      <c r="N1994" s="20">
        <v>0</v>
      </c>
      <c r="P1994" s="20">
        <v>0</v>
      </c>
      <c r="R1994" s="20">
        <v>0</v>
      </c>
      <c r="T1994" s="20">
        <v>0</v>
      </c>
      <c r="V1994" s="29">
        <v>0</v>
      </c>
      <c r="X1994" s="8" t="str">
        <f t="shared" si="31"/>
        <v>No</v>
      </c>
      <c r="Z1994" s="21"/>
      <c r="AC1994" s="28"/>
    </row>
    <row r="1995" spans="1:29">
      <c r="A1995" s="8" t="s">
        <v>3938</v>
      </c>
      <c r="B1995" s="8" t="s">
        <v>6493</v>
      </c>
      <c r="C1995" s="8" t="s">
        <v>278</v>
      </c>
      <c r="D1995" s="185" t="s">
        <v>3939</v>
      </c>
      <c r="E1995" s="188" t="s">
        <v>3940</v>
      </c>
      <c r="F1995" s="8" t="s">
        <v>83</v>
      </c>
      <c r="G1995" s="8" t="s">
        <v>147</v>
      </c>
      <c r="H1995" s="6">
        <v>0</v>
      </c>
      <c r="I1995" s="12">
        <v>2</v>
      </c>
      <c r="J1995" s="20">
        <v>0</v>
      </c>
      <c r="L1995" s="20">
        <v>0</v>
      </c>
      <c r="N1995" s="20">
        <v>43056</v>
      </c>
      <c r="P1995" s="20">
        <v>0</v>
      </c>
      <c r="R1995" s="20">
        <v>0</v>
      </c>
      <c r="T1995" s="20">
        <v>0</v>
      </c>
      <c r="V1995" s="29">
        <v>43056</v>
      </c>
      <c r="X1995" s="8" t="str">
        <f t="shared" si="31"/>
        <v>No</v>
      </c>
      <c r="Z1995" s="21"/>
      <c r="AC1995" s="28"/>
    </row>
    <row r="1996" spans="1:29">
      <c r="A1996" s="8" t="s">
        <v>2201</v>
      </c>
      <c r="B1996" s="8" t="s">
        <v>2201</v>
      </c>
      <c r="C1996" s="8" t="s">
        <v>275</v>
      </c>
      <c r="D1996" s="185" t="s">
        <v>2202</v>
      </c>
      <c r="E1996" s="188" t="s">
        <v>2203</v>
      </c>
      <c r="F1996" s="8" t="s">
        <v>83</v>
      </c>
      <c r="G1996" s="8" t="s">
        <v>147</v>
      </c>
      <c r="H1996" s="6">
        <v>0</v>
      </c>
      <c r="I1996" s="12">
        <v>2</v>
      </c>
      <c r="J1996" s="20">
        <v>0</v>
      </c>
      <c r="L1996" s="20">
        <v>0</v>
      </c>
      <c r="N1996" s="20">
        <v>15624</v>
      </c>
      <c r="P1996" s="20">
        <v>0</v>
      </c>
      <c r="R1996" s="20">
        <v>0</v>
      </c>
      <c r="T1996" s="20">
        <v>0</v>
      </c>
      <c r="V1996" s="29">
        <v>15624</v>
      </c>
      <c r="X1996" s="8" t="str">
        <f t="shared" si="31"/>
        <v>No</v>
      </c>
      <c r="Z1996" s="21"/>
      <c r="AC1996" s="28"/>
    </row>
    <row r="1997" spans="1:29">
      <c r="A1997" s="8" t="s">
        <v>3927</v>
      </c>
      <c r="B1997" s="8" t="s">
        <v>3928</v>
      </c>
      <c r="C1997" s="8" t="s">
        <v>278</v>
      </c>
      <c r="D1997" s="185" t="s">
        <v>3929</v>
      </c>
      <c r="E1997" s="188" t="s">
        <v>3930</v>
      </c>
      <c r="F1997" s="8" t="s">
        <v>83</v>
      </c>
      <c r="G1997" s="8" t="s">
        <v>147</v>
      </c>
      <c r="H1997" s="6">
        <v>0</v>
      </c>
      <c r="I1997" s="12">
        <v>2</v>
      </c>
      <c r="J1997" s="20">
        <v>0</v>
      </c>
      <c r="L1997" s="20">
        <v>0</v>
      </c>
      <c r="N1997" s="20">
        <v>88981</v>
      </c>
      <c r="P1997" s="20">
        <v>0</v>
      </c>
      <c r="R1997" s="20">
        <v>0</v>
      </c>
      <c r="T1997" s="20">
        <v>0</v>
      </c>
      <c r="V1997" s="29">
        <v>88981</v>
      </c>
      <c r="X1997" s="8" t="str">
        <f t="shared" si="31"/>
        <v>No</v>
      </c>
      <c r="Z1997" s="21"/>
      <c r="AC1997" s="28"/>
    </row>
    <row r="1998" spans="1:29">
      <c r="A1998" s="8" t="s">
        <v>853</v>
      </c>
      <c r="B1998" s="8" t="s">
        <v>854</v>
      </c>
      <c r="C1998" s="8" t="s">
        <v>129</v>
      </c>
      <c r="D1998" s="185" t="s">
        <v>855</v>
      </c>
      <c r="E1998" s="188" t="s">
        <v>856</v>
      </c>
      <c r="F1998" s="8" t="s">
        <v>83</v>
      </c>
      <c r="G1998" s="8" t="s">
        <v>147</v>
      </c>
      <c r="H1998" s="6">
        <v>0</v>
      </c>
      <c r="I1998" s="12">
        <v>2</v>
      </c>
      <c r="J1998" s="20">
        <v>0</v>
      </c>
      <c r="L1998" s="20">
        <v>0</v>
      </c>
      <c r="N1998" s="20">
        <v>58479</v>
      </c>
      <c r="P1998" s="20">
        <v>0</v>
      </c>
      <c r="R1998" s="20">
        <v>0</v>
      </c>
      <c r="T1998" s="20">
        <v>0</v>
      </c>
      <c r="V1998" s="29">
        <v>58479</v>
      </c>
      <c r="X1998" s="8" t="str">
        <f t="shared" si="31"/>
        <v>No</v>
      </c>
      <c r="Z1998" s="21"/>
      <c r="AC1998" s="28"/>
    </row>
    <row r="1999" spans="1:29">
      <c r="A1999" s="8" t="s">
        <v>2050</v>
      </c>
      <c r="B1999" s="8" t="s">
        <v>2025</v>
      </c>
      <c r="C1999" s="8" t="s">
        <v>69</v>
      </c>
      <c r="D1999" s="185" t="s">
        <v>2051</v>
      </c>
      <c r="E1999" s="188" t="s">
        <v>2052</v>
      </c>
      <c r="F1999" s="8" t="s">
        <v>157</v>
      </c>
      <c r="G1999" s="8" t="s">
        <v>147</v>
      </c>
      <c r="H1999" s="6">
        <v>0</v>
      </c>
      <c r="I1999" s="12">
        <v>2</v>
      </c>
      <c r="J1999" s="20">
        <v>50400</v>
      </c>
      <c r="L1999" s="20">
        <v>0</v>
      </c>
      <c r="N1999" s="20">
        <v>41122</v>
      </c>
      <c r="P1999" s="20">
        <v>0</v>
      </c>
      <c r="R1999" s="20">
        <v>0</v>
      </c>
      <c r="T1999" s="20">
        <v>0</v>
      </c>
      <c r="V1999" s="29">
        <v>91522</v>
      </c>
      <c r="X1999" s="8" t="str">
        <f t="shared" si="31"/>
        <v>No</v>
      </c>
      <c r="Z1999" s="21"/>
      <c r="AC1999" s="28"/>
    </row>
    <row r="2000" spans="1:29">
      <c r="A2000" s="8" t="s">
        <v>381</v>
      </c>
      <c r="B2000" s="8" t="s">
        <v>6471</v>
      </c>
      <c r="C2000" s="8" t="s">
        <v>73</v>
      </c>
      <c r="D2000" s="185" t="s">
        <v>382</v>
      </c>
      <c r="E2000" s="188" t="s">
        <v>383</v>
      </c>
      <c r="F2000" s="8" t="s">
        <v>83</v>
      </c>
      <c r="G2000" s="8" t="s">
        <v>147</v>
      </c>
      <c r="H2000" s="6">
        <v>0</v>
      </c>
      <c r="I2000" s="12">
        <v>2</v>
      </c>
      <c r="J2000" s="20">
        <v>128000</v>
      </c>
      <c r="L2000" s="20">
        <v>0</v>
      </c>
      <c r="N2000" s="20">
        <v>80451</v>
      </c>
      <c r="P2000" s="20">
        <v>0</v>
      </c>
      <c r="R2000" s="20">
        <v>0</v>
      </c>
      <c r="T2000" s="20">
        <v>0</v>
      </c>
      <c r="V2000" s="29">
        <v>208451</v>
      </c>
      <c r="X2000" s="8" t="str">
        <f t="shared" si="31"/>
        <v>No</v>
      </c>
      <c r="Z2000" s="21"/>
      <c r="AC2000" s="28"/>
    </row>
    <row r="2001" spans="1:29">
      <c r="A2001" s="8" t="s">
        <v>6704</v>
      </c>
      <c r="B2001" s="8" t="s">
        <v>6496</v>
      </c>
      <c r="C2001" s="8" t="s">
        <v>69</v>
      </c>
      <c r="D2001" s="185" t="s">
        <v>2048</v>
      </c>
      <c r="E2001" s="188" t="s">
        <v>2049</v>
      </c>
      <c r="F2001" s="8" t="s">
        <v>157</v>
      </c>
      <c r="G2001" s="8" t="s">
        <v>147</v>
      </c>
      <c r="H2001" s="6">
        <v>0</v>
      </c>
      <c r="I2001" s="12">
        <v>2</v>
      </c>
      <c r="J2001" s="20">
        <v>0</v>
      </c>
      <c r="L2001" s="20">
        <v>0</v>
      </c>
      <c r="N2001" s="20">
        <v>65911</v>
      </c>
      <c r="P2001" s="20">
        <v>0</v>
      </c>
      <c r="R2001" s="20">
        <v>0</v>
      </c>
      <c r="T2001" s="20">
        <v>0</v>
      </c>
      <c r="V2001" s="29">
        <v>65911</v>
      </c>
      <c r="X2001" s="8" t="str">
        <f t="shared" si="31"/>
        <v>No</v>
      </c>
      <c r="Z2001" s="21"/>
      <c r="AC2001" s="28"/>
    </row>
    <row r="2002" spans="1:29">
      <c r="A2002" s="8" t="s">
        <v>2294</v>
      </c>
      <c r="B2002" s="8" t="s">
        <v>2295</v>
      </c>
      <c r="C2002" s="8" t="s">
        <v>106</v>
      </c>
      <c r="D2002" s="185" t="s">
        <v>2296</v>
      </c>
      <c r="E2002" s="188" t="s">
        <v>2297</v>
      </c>
      <c r="F2002" s="8" t="s">
        <v>157</v>
      </c>
      <c r="G2002" s="8" t="s">
        <v>147</v>
      </c>
      <c r="H2002" s="6">
        <v>0</v>
      </c>
      <c r="I2002" s="12">
        <v>2</v>
      </c>
      <c r="J2002" s="20">
        <v>0</v>
      </c>
      <c r="L2002" s="20">
        <v>0</v>
      </c>
      <c r="N2002" s="20">
        <v>40818</v>
      </c>
      <c r="P2002" s="20">
        <v>0</v>
      </c>
      <c r="R2002" s="20">
        <v>0</v>
      </c>
      <c r="T2002" s="20">
        <v>0</v>
      </c>
      <c r="V2002" s="29">
        <v>40818</v>
      </c>
      <c r="X2002" s="8" t="str">
        <f t="shared" si="31"/>
        <v>No</v>
      </c>
      <c r="Z2002" s="21"/>
      <c r="AC2002" s="28"/>
    </row>
    <row r="2003" spans="1:29">
      <c r="A2003" s="8" t="s">
        <v>5670</v>
      </c>
      <c r="B2003" s="8" t="s">
        <v>5671</v>
      </c>
      <c r="C2003" s="8" t="s">
        <v>254</v>
      </c>
      <c r="D2003" s="185" t="s">
        <v>5672</v>
      </c>
      <c r="E2003" s="188" t="s">
        <v>5673</v>
      </c>
      <c r="F2003" s="8" t="s">
        <v>157</v>
      </c>
      <c r="G2003" s="8" t="s">
        <v>147</v>
      </c>
      <c r="H2003" s="6">
        <v>0</v>
      </c>
      <c r="I2003" s="12">
        <v>2</v>
      </c>
      <c r="J2003" s="20">
        <v>0</v>
      </c>
      <c r="L2003" s="20">
        <v>0</v>
      </c>
      <c r="N2003" s="20">
        <v>50331</v>
      </c>
      <c r="P2003" s="20">
        <v>0</v>
      </c>
      <c r="R2003" s="20">
        <v>0</v>
      </c>
      <c r="T2003" s="20">
        <v>0</v>
      </c>
      <c r="V2003" s="29">
        <v>50331</v>
      </c>
      <c r="X2003" s="8" t="str">
        <f t="shared" si="31"/>
        <v>No</v>
      </c>
      <c r="Z2003" s="21"/>
      <c r="AC2003" s="28"/>
    </row>
    <row r="2004" spans="1:29">
      <c r="A2004" s="8" t="s">
        <v>1351</v>
      </c>
      <c r="B2004" s="8" t="s">
        <v>1352</v>
      </c>
      <c r="C2004" s="8" t="s">
        <v>91</v>
      </c>
      <c r="D2004" s="185" t="s">
        <v>1353</v>
      </c>
      <c r="E2004" s="188">
        <v>99364</v>
      </c>
      <c r="F2004" s="8" t="s">
        <v>36</v>
      </c>
      <c r="G2004" s="8" t="s">
        <v>5756</v>
      </c>
      <c r="H2004" s="6">
        <v>0</v>
      </c>
      <c r="I2004" s="12">
        <v>2</v>
      </c>
      <c r="J2004" s="20">
        <v>0</v>
      </c>
      <c r="L2004" s="20">
        <v>0</v>
      </c>
      <c r="N2004" s="20">
        <v>108761</v>
      </c>
      <c r="P2004" s="20">
        <v>0</v>
      </c>
      <c r="R2004" s="20">
        <v>0</v>
      </c>
      <c r="T2004" s="20">
        <v>67465</v>
      </c>
      <c r="V2004" s="29">
        <v>176226</v>
      </c>
      <c r="X2004" s="8" t="str">
        <f t="shared" si="31"/>
        <v>No</v>
      </c>
      <c r="Z2004" s="21"/>
      <c r="AC2004" s="28"/>
    </row>
    <row r="2005" spans="1:29">
      <c r="A2005" s="8" t="s">
        <v>5451</v>
      </c>
      <c r="B2005" s="8" t="s">
        <v>5452</v>
      </c>
      <c r="C2005" s="8" t="s">
        <v>58</v>
      </c>
      <c r="D2005" s="185" t="s">
        <v>5453</v>
      </c>
      <c r="E2005" s="188" t="s">
        <v>5454</v>
      </c>
      <c r="F2005" s="8" t="s">
        <v>83</v>
      </c>
      <c r="G2005" s="8" t="s">
        <v>147</v>
      </c>
      <c r="H2005" s="6">
        <v>0</v>
      </c>
      <c r="I2005" s="12">
        <v>2</v>
      </c>
      <c r="J2005" s="20">
        <v>0</v>
      </c>
      <c r="L2005" s="20">
        <v>0</v>
      </c>
      <c r="N2005" s="20">
        <v>116980</v>
      </c>
      <c r="P2005" s="20">
        <v>0</v>
      </c>
      <c r="R2005" s="20">
        <v>0</v>
      </c>
      <c r="T2005" s="20">
        <v>0</v>
      </c>
      <c r="V2005" s="29">
        <v>116980</v>
      </c>
      <c r="X2005" s="8" t="str">
        <f t="shared" si="31"/>
        <v>No</v>
      </c>
      <c r="Z2005" s="21"/>
      <c r="AC2005" s="28"/>
    </row>
    <row r="2006" spans="1:29">
      <c r="A2006" s="8" t="s">
        <v>6340</v>
      </c>
      <c r="B2006" s="8" t="s">
        <v>6170</v>
      </c>
      <c r="C2006" s="8" t="s">
        <v>91</v>
      </c>
      <c r="E2006" s="188">
        <v>90273</v>
      </c>
      <c r="F2006" s="8" t="s">
        <v>83</v>
      </c>
      <c r="G2006" s="8" t="s">
        <v>5756</v>
      </c>
      <c r="H2006" s="6">
        <v>12150996</v>
      </c>
      <c r="I2006" s="12">
        <v>2</v>
      </c>
      <c r="J2006" s="20">
        <v>697000</v>
      </c>
      <c r="L2006" s="20">
        <v>0</v>
      </c>
      <c r="N2006" s="20">
        <v>0</v>
      </c>
      <c r="P2006" s="20">
        <v>0</v>
      </c>
      <c r="R2006" s="20">
        <v>0</v>
      </c>
      <c r="T2006" s="20">
        <v>0</v>
      </c>
      <c r="V2006" s="29">
        <v>697000</v>
      </c>
      <c r="X2006" s="8" t="str">
        <f t="shared" si="31"/>
        <v>No</v>
      </c>
      <c r="Z2006" s="21"/>
      <c r="AC2006" s="28"/>
    </row>
    <row r="2007" spans="1:29">
      <c r="A2007" s="8" t="s">
        <v>3810</v>
      </c>
      <c r="B2007" s="8" t="s">
        <v>3811</v>
      </c>
      <c r="C2007" s="8" t="s">
        <v>278</v>
      </c>
      <c r="D2007" s="185" t="s">
        <v>3812</v>
      </c>
      <c r="E2007" s="188" t="s">
        <v>3813</v>
      </c>
      <c r="F2007" s="8" t="s">
        <v>83</v>
      </c>
      <c r="G2007" s="8" t="s">
        <v>147</v>
      </c>
      <c r="H2007" s="6">
        <v>0</v>
      </c>
      <c r="I2007" s="12">
        <v>2</v>
      </c>
      <c r="J2007" s="20">
        <v>0</v>
      </c>
      <c r="L2007" s="20">
        <v>0</v>
      </c>
      <c r="N2007" s="20">
        <v>53106</v>
      </c>
      <c r="P2007" s="20">
        <v>0</v>
      </c>
      <c r="R2007" s="20">
        <v>0</v>
      </c>
      <c r="T2007" s="20">
        <v>0</v>
      </c>
      <c r="V2007" s="29">
        <v>53106</v>
      </c>
      <c r="X2007" s="8" t="str">
        <f t="shared" si="31"/>
        <v>No</v>
      </c>
      <c r="Z2007" s="21"/>
      <c r="AC2007" s="28"/>
    </row>
    <row r="2008" spans="1:29">
      <c r="A2008" s="8" t="s">
        <v>3715</v>
      </c>
      <c r="B2008" s="8" t="s">
        <v>3716</v>
      </c>
      <c r="C2008" s="8" t="s">
        <v>278</v>
      </c>
      <c r="D2008" s="185" t="s">
        <v>3717</v>
      </c>
      <c r="E2008" s="188" t="s">
        <v>3718</v>
      </c>
      <c r="F2008" s="8" t="s">
        <v>157</v>
      </c>
      <c r="G2008" s="8" t="s">
        <v>147</v>
      </c>
      <c r="H2008" s="6">
        <v>0</v>
      </c>
      <c r="I2008" s="12">
        <v>2</v>
      </c>
      <c r="J2008" s="20">
        <v>0</v>
      </c>
      <c r="L2008" s="20">
        <v>0</v>
      </c>
      <c r="N2008" s="20">
        <v>32961</v>
      </c>
      <c r="P2008" s="20">
        <v>0</v>
      </c>
      <c r="R2008" s="20">
        <v>0</v>
      </c>
      <c r="T2008" s="20">
        <v>0</v>
      </c>
      <c r="V2008" s="29">
        <v>32961</v>
      </c>
      <c r="X2008" s="8" t="str">
        <f t="shared" si="31"/>
        <v>No</v>
      </c>
      <c r="Z2008" s="21"/>
      <c r="AC2008" s="28"/>
    </row>
    <row r="2009" spans="1:29">
      <c r="A2009" s="8" t="s">
        <v>4843</v>
      </c>
      <c r="B2009" s="8" t="s">
        <v>4844</v>
      </c>
      <c r="C2009" s="8" t="s">
        <v>87</v>
      </c>
      <c r="D2009" s="185" t="s">
        <v>4845</v>
      </c>
      <c r="E2009" s="188" t="s">
        <v>4846</v>
      </c>
      <c r="F2009" s="8" t="s">
        <v>157</v>
      </c>
      <c r="G2009" s="8" t="s">
        <v>147</v>
      </c>
      <c r="H2009" s="6">
        <v>0</v>
      </c>
      <c r="I2009" s="12">
        <v>2</v>
      </c>
      <c r="J2009" s="20">
        <v>0</v>
      </c>
      <c r="L2009" s="20">
        <v>0</v>
      </c>
      <c r="N2009" s="20">
        <v>0</v>
      </c>
      <c r="P2009" s="20">
        <v>0</v>
      </c>
      <c r="R2009" s="20">
        <v>0</v>
      </c>
      <c r="T2009" s="20">
        <v>0</v>
      </c>
      <c r="V2009" s="29">
        <v>0</v>
      </c>
      <c r="X2009" s="8" t="str">
        <f t="shared" si="31"/>
        <v>No</v>
      </c>
      <c r="Z2009" s="21"/>
      <c r="AC2009" s="28"/>
    </row>
    <row r="2010" spans="1:29">
      <c r="A2010" s="8" t="s">
        <v>6711</v>
      </c>
      <c r="B2010" s="8" t="s">
        <v>2236</v>
      </c>
      <c r="C2010" s="8" t="s">
        <v>275</v>
      </c>
      <c r="D2010" s="185" t="s">
        <v>2237</v>
      </c>
      <c r="E2010" s="188" t="s">
        <v>2238</v>
      </c>
      <c r="F2010" s="8" t="s">
        <v>83</v>
      </c>
      <c r="G2010" s="8" t="s">
        <v>147</v>
      </c>
      <c r="H2010" s="6">
        <v>0</v>
      </c>
      <c r="I2010" s="12">
        <v>2</v>
      </c>
      <c r="J2010" s="20">
        <v>0</v>
      </c>
      <c r="L2010" s="20">
        <v>0</v>
      </c>
      <c r="N2010" s="20">
        <v>29898</v>
      </c>
      <c r="P2010" s="20">
        <v>0</v>
      </c>
      <c r="R2010" s="20">
        <v>0</v>
      </c>
      <c r="T2010" s="20">
        <v>0</v>
      </c>
      <c r="V2010" s="29">
        <v>29898</v>
      </c>
      <c r="X2010" s="8" t="str">
        <f t="shared" si="31"/>
        <v>No</v>
      </c>
      <c r="Z2010" s="21"/>
      <c r="AC2010" s="28"/>
    </row>
    <row r="2011" spans="1:29">
      <c r="A2011" s="8" t="s">
        <v>3799</v>
      </c>
      <c r="B2011" s="8" t="s">
        <v>1372</v>
      </c>
      <c r="C2011" s="8" t="s">
        <v>278</v>
      </c>
      <c r="D2011" s="185" t="s">
        <v>3800</v>
      </c>
      <c r="E2011" s="188" t="s">
        <v>3801</v>
      </c>
      <c r="F2011" s="8" t="s">
        <v>157</v>
      </c>
      <c r="G2011" s="8" t="s">
        <v>147</v>
      </c>
      <c r="H2011" s="6">
        <v>0</v>
      </c>
      <c r="I2011" s="12">
        <v>2</v>
      </c>
      <c r="J2011" s="20">
        <v>0</v>
      </c>
      <c r="L2011" s="20">
        <v>0</v>
      </c>
      <c r="N2011" s="20">
        <v>69721</v>
      </c>
      <c r="P2011" s="20">
        <v>0</v>
      </c>
      <c r="R2011" s="20">
        <v>0</v>
      </c>
      <c r="T2011" s="20">
        <v>0</v>
      </c>
      <c r="V2011" s="29">
        <v>69721</v>
      </c>
      <c r="X2011" s="8" t="str">
        <f t="shared" si="31"/>
        <v>No</v>
      </c>
      <c r="Z2011" s="21"/>
      <c r="AC2011" s="28"/>
    </row>
    <row r="2012" spans="1:29">
      <c r="A2012" s="8" t="s">
        <v>4454</v>
      </c>
      <c r="B2012" s="8" t="s">
        <v>4455</v>
      </c>
      <c r="C2012" s="8" t="s">
        <v>160</v>
      </c>
      <c r="D2012" s="185" t="s">
        <v>4456</v>
      </c>
      <c r="E2012" s="188" t="s">
        <v>4457</v>
      </c>
      <c r="F2012" s="8" t="s">
        <v>83</v>
      </c>
      <c r="G2012" s="8" t="s">
        <v>147</v>
      </c>
      <c r="H2012" s="6">
        <v>0</v>
      </c>
      <c r="I2012" s="12">
        <v>2</v>
      </c>
      <c r="J2012" s="20">
        <v>0</v>
      </c>
      <c r="L2012" s="20">
        <v>0</v>
      </c>
      <c r="N2012" s="20">
        <v>22000</v>
      </c>
      <c r="P2012" s="20">
        <v>0</v>
      </c>
      <c r="R2012" s="20">
        <v>0</v>
      </c>
      <c r="T2012" s="20">
        <v>0</v>
      </c>
      <c r="V2012" s="29">
        <v>22000</v>
      </c>
      <c r="X2012" s="8" t="str">
        <f t="shared" si="31"/>
        <v>No</v>
      </c>
      <c r="Z2012" s="21"/>
      <c r="AC2012" s="28"/>
    </row>
    <row r="2013" spans="1:29">
      <c r="A2013" s="8" t="s">
        <v>2454</v>
      </c>
      <c r="B2013" s="8" t="s">
        <v>2455</v>
      </c>
      <c r="C2013" s="8" t="s">
        <v>46</v>
      </c>
      <c r="D2013" s="185" t="s">
        <v>2456</v>
      </c>
      <c r="E2013" s="188" t="s">
        <v>2457</v>
      </c>
      <c r="F2013" s="8" t="s">
        <v>88</v>
      </c>
      <c r="G2013" s="8" t="s">
        <v>147</v>
      </c>
      <c r="H2013" s="6">
        <v>0</v>
      </c>
      <c r="I2013" s="12">
        <v>2</v>
      </c>
      <c r="J2013" s="20">
        <v>0</v>
      </c>
      <c r="L2013" s="20">
        <v>0</v>
      </c>
      <c r="N2013" s="20">
        <v>0</v>
      </c>
      <c r="P2013" s="20">
        <v>0</v>
      </c>
      <c r="R2013" s="20">
        <v>0</v>
      </c>
      <c r="T2013" s="20">
        <v>0</v>
      </c>
      <c r="V2013" s="29">
        <v>0</v>
      </c>
      <c r="X2013" s="8" t="str">
        <f t="shared" si="31"/>
        <v>No</v>
      </c>
      <c r="Z2013" s="21"/>
      <c r="AC2013" s="28"/>
    </row>
    <row r="2014" spans="1:29">
      <c r="A2014" s="8" t="s">
        <v>2317</v>
      </c>
      <c r="B2014" s="8" t="s">
        <v>2318</v>
      </c>
      <c r="C2014" s="8" t="s">
        <v>106</v>
      </c>
      <c r="D2014" s="185" t="s">
        <v>2319</v>
      </c>
      <c r="E2014" s="188" t="s">
        <v>2320</v>
      </c>
      <c r="F2014" s="8" t="s">
        <v>83</v>
      </c>
      <c r="G2014" s="8" t="s">
        <v>147</v>
      </c>
      <c r="H2014" s="6">
        <v>0</v>
      </c>
      <c r="I2014" s="12">
        <v>2</v>
      </c>
      <c r="J2014" s="20">
        <v>0</v>
      </c>
      <c r="L2014" s="20">
        <v>0</v>
      </c>
      <c r="N2014" s="20">
        <v>40885</v>
      </c>
      <c r="P2014" s="20">
        <v>0</v>
      </c>
      <c r="R2014" s="20">
        <v>0</v>
      </c>
      <c r="T2014" s="20">
        <v>0</v>
      </c>
      <c r="V2014" s="29">
        <v>40885</v>
      </c>
      <c r="X2014" s="8" t="str">
        <f t="shared" si="31"/>
        <v>No</v>
      </c>
      <c r="Z2014" s="21"/>
      <c r="AC2014" s="28"/>
    </row>
    <row r="2015" spans="1:29">
      <c r="A2015" s="8" t="s">
        <v>6328</v>
      </c>
      <c r="B2015" s="8" t="s">
        <v>6329</v>
      </c>
      <c r="C2015" s="8" t="s">
        <v>171</v>
      </c>
      <c r="E2015" s="188">
        <v>40250</v>
      </c>
      <c r="F2015" s="8" t="s">
        <v>83</v>
      </c>
      <c r="G2015" s="8" t="s">
        <v>5756</v>
      </c>
      <c r="H2015" s="6">
        <v>5502379</v>
      </c>
      <c r="I2015" s="12">
        <v>2</v>
      </c>
      <c r="J2015" s="20">
        <v>0</v>
      </c>
      <c r="L2015" s="20">
        <v>0</v>
      </c>
      <c r="N2015" s="20">
        <v>0</v>
      </c>
      <c r="P2015" s="20">
        <v>0</v>
      </c>
      <c r="R2015" s="20">
        <v>0</v>
      </c>
      <c r="T2015" s="20">
        <v>0</v>
      </c>
      <c r="V2015" s="29">
        <v>0</v>
      </c>
      <c r="X2015" s="8" t="str">
        <f t="shared" si="31"/>
        <v>No</v>
      </c>
      <c r="Z2015" s="21"/>
      <c r="AC2015" s="28"/>
    </row>
    <row r="2016" spans="1:29">
      <c r="A2016" s="8" t="s">
        <v>3310</v>
      </c>
      <c r="B2016" s="8" t="s">
        <v>460</v>
      </c>
      <c r="C2016" s="8" t="s">
        <v>42</v>
      </c>
      <c r="D2016" s="185" t="s">
        <v>4685</v>
      </c>
      <c r="E2016" s="188" t="s">
        <v>4686</v>
      </c>
      <c r="F2016" s="8" t="s">
        <v>83</v>
      </c>
      <c r="G2016" s="8" t="s">
        <v>147</v>
      </c>
      <c r="H2016" s="6">
        <v>0</v>
      </c>
      <c r="I2016" s="12">
        <v>2</v>
      </c>
      <c r="J2016" s="20">
        <v>0</v>
      </c>
      <c r="L2016" s="20">
        <v>0</v>
      </c>
      <c r="N2016" s="20">
        <v>60000</v>
      </c>
      <c r="P2016" s="20">
        <v>0</v>
      </c>
      <c r="R2016" s="20">
        <v>0</v>
      </c>
      <c r="T2016" s="20">
        <v>0</v>
      </c>
      <c r="V2016" s="29">
        <v>60000</v>
      </c>
      <c r="X2016" s="8" t="str">
        <f t="shared" si="31"/>
        <v>No</v>
      </c>
      <c r="Z2016" s="21"/>
      <c r="AC2016" s="28"/>
    </row>
    <row r="2017" spans="1:29">
      <c r="A2017" s="8" t="s">
        <v>4108</v>
      </c>
      <c r="B2017" s="8" t="s">
        <v>4109</v>
      </c>
      <c r="C2017" s="8" t="s">
        <v>178</v>
      </c>
      <c r="D2017" s="185" t="s">
        <v>4110</v>
      </c>
      <c r="E2017" s="188">
        <v>50007</v>
      </c>
      <c r="F2017" s="8" t="s">
        <v>36</v>
      </c>
      <c r="G2017" s="8" t="s">
        <v>5756</v>
      </c>
      <c r="H2017" s="6">
        <v>0</v>
      </c>
      <c r="I2017" s="12">
        <v>2</v>
      </c>
      <c r="J2017" s="20">
        <v>0</v>
      </c>
      <c r="L2017" s="20">
        <v>0</v>
      </c>
      <c r="N2017" s="20">
        <v>61813</v>
      </c>
      <c r="P2017" s="20">
        <v>0</v>
      </c>
      <c r="R2017" s="20">
        <v>0</v>
      </c>
      <c r="T2017" s="20">
        <v>5450</v>
      </c>
      <c r="V2017" s="29">
        <v>67263</v>
      </c>
      <c r="X2017" s="8" t="str">
        <f t="shared" si="31"/>
        <v>No</v>
      </c>
      <c r="Z2017" s="21"/>
      <c r="AC2017" s="28"/>
    </row>
    <row r="2018" spans="1:29">
      <c r="A2018" s="8" t="s">
        <v>41</v>
      </c>
      <c r="B2018" s="8" t="s">
        <v>6181</v>
      </c>
      <c r="C2018" s="8" t="s">
        <v>42</v>
      </c>
      <c r="D2018" s="185" t="s">
        <v>43</v>
      </c>
      <c r="E2018" s="188">
        <v>22929</v>
      </c>
      <c r="F2018" s="8" t="s">
        <v>36</v>
      </c>
      <c r="G2018" s="8" t="s">
        <v>5756</v>
      </c>
      <c r="H2018" s="6">
        <v>0</v>
      </c>
      <c r="I2018" s="12">
        <v>2</v>
      </c>
      <c r="J2018" s="20">
        <v>0</v>
      </c>
      <c r="L2018" s="20">
        <v>0</v>
      </c>
      <c r="N2018" s="20">
        <v>368647</v>
      </c>
      <c r="P2018" s="20">
        <v>0</v>
      </c>
      <c r="R2018" s="20">
        <v>0</v>
      </c>
      <c r="T2018" s="20">
        <v>0</v>
      </c>
      <c r="V2018" s="29">
        <v>368647</v>
      </c>
      <c r="X2018" s="8" t="str">
        <f t="shared" si="31"/>
        <v>No</v>
      </c>
      <c r="Z2018" s="21"/>
      <c r="AC2018" s="28"/>
    </row>
    <row r="2019" spans="1:29">
      <c r="A2019" s="8" t="s">
        <v>2329</v>
      </c>
      <c r="B2019" s="8" t="s">
        <v>2330</v>
      </c>
      <c r="C2019" s="8" t="s">
        <v>106</v>
      </c>
      <c r="D2019" s="185" t="s">
        <v>2331</v>
      </c>
      <c r="E2019" s="188" t="s">
        <v>2332</v>
      </c>
      <c r="F2019" s="8" t="s">
        <v>83</v>
      </c>
      <c r="G2019" s="8" t="s">
        <v>147</v>
      </c>
      <c r="H2019" s="6">
        <v>0</v>
      </c>
      <c r="I2019" s="12">
        <v>2</v>
      </c>
      <c r="J2019" s="20">
        <v>0</v>
      </c>
      <c r="L2019" s="20">
        <v>0</v>
      </c>
      <c r="N2019" s="20">
        <v>71122</v>
      </c>
      <c r="P2019" s="20">
        <v>0</v>
      </c>
      <c r="R2019" s="20">
        <v>0</v>
      </c>
      <c r="T2019" s="20">
        <v>0</v>
      </c>
      <c r="V2019" s="29">
        <v>71122</v>
      </c>
      <c r="X2019" s="8" t="str">
        <f t="shared" si="31"/>
        <v>No</v>
      </c>
      <c r="Z2019" s="21"/>
      <c r="AC2019" s="28"/>
    </row>
    <row r="2020" spans="1:29">
      <c r="A2020" s="8" t="s">
        <v>6335</v>
      </c>
      <c r="B2020" s="8" t="s">
        <v>4711</v>
      </c>
      <c r="C2020" s="8" t="s">
        <v>79</v>
      </c>
      <c r="D2020" s="185" t="s">
        <v>4712</v>
      </c>
      <c r="E2020" s="188" t="s">
        <v>4713</v>
      </c>
      <c r="F2020" s="8" t="s">
        <v>83</v>
      </c>
      <c r="G2020" s="8" t="s">
        <v>147</v>
      </c>
      <c r="H2020" s="6">
        <v>0</v>
      </c>
      <c r="I2020" s="12">
        <v>2</v>
      </c>
      <c r="J2020" s="20">
        <v>0</v>
      </c>
      <c r="L2020" s="20">
        <v>0</v>
      </c>
      <c r="N2020" s="20">
        <v>185554</v>
      </c>
      <c r="P2020" s="20">
        <v>0</v>
      </c>
      <c r="R2020" s="20">
        <v>0</v>
      </c>
      <c r="T2020" s="20">
        <v>0</v>
      </c>
      <c r="V2020" s="29">
        <v>185554</v>
      </c>
      <c r="X2020" s="8" t="str">
        <f t="shared" si="31"/>
        <v>No</v>
      </c>
      <c r="Z2020" s="21"/>
      <c r="AC2020" s="28"/>
    </row>
    <row r="2021" spans="1:29">
      <c r="A2021" s="8" t="s">
        <v>6338</v>
      </c>
      <c r="B2021" s="8" t="s">
        <v>6339</v>
      </c>
      <c r="C2021" s="8" t="s">
        <v>171</v>
      </c>
      <c r="E2021" s="188">
        <v>40253</v>
      </c>
      <c r="F2021" s="8" t="s">
        <v>83</v>
      </c>
      <c r="G2021" s="8" t="s">
        <v>5756</v>
      </c>
      <c r="H2021" s="6">
        <v>5502379</v>
      </c>
      <c r="I2021" s="12">
        <v>2</v>
      </c>
      <c r="J2021" s="20">
        <v>0</v>
      </c>
      <c r="L2021" s="20">
        <v>0</v>
      </c>
      <c r="N2021" s="20">
        <v>0</v>
      </c>
      <c r="P2021" s="20">
        <v>0</v>
      </c>
      <c r="R2021" s="20">
        <v>0</v>
      </c>
      <c r="T2021" s="20">
        <v>0</v>
      </c>
      <c r="V2021" s="29">
        <v>0</v>
      </c>
      <c r="X2021" s="8" t="str">
        <f t="shared" si="31"/>
        <v>No</v>
      </c>
      <c r="Z2021" s="21"/>
      <c r="AC2021" s="28"/>
    </row>
    <row r="2022" spans="1:29">
      <c r="A2022" s="8" t="s">
        <v>754</v>
      </c>
      <c r="B2022" s="8" t="s">
        <v>755</v>
      </c>
      <c r="C2022" s="8" t="s">
        <v>129</v>
      </c>
      <c r="D2022" s="185" t="s">
        <v>756</v>
      </c>
      <c r="E2022" s="188" t="s">
        <v>757</v>
      </c>
      <c r="F2022" s="8" t="s">
        <v>83</v>
      </c>
      <c r="G2022" s="8" t="s">
        <v>147</v>
      </c>
      <c r="H2022" s="6">
        <v>0</v>
      </c>
      <c r="I2022" s="12">
        <v>2</v>
      </c>
      <c r="J2022" s="20">
        <v>0</v>
      </c>
      <c r="L2022" s="20">
        <v>0</v>
      </c>
      <c r="N2022" s="20">
        <v>53628</v>
      </c>
      <c r="P2022" s="20">
        <v>0</v>
      </c>
      <c r="R2022" s="20">
        <v>0</v>
      </c>
      <c r="T2022" s="20">
        <v>0</v>
      </c>
      <c r="V2022" s="29">
        <v>53628</v>
      </c>
      <c r="X2022" s="8" t="str">
        <f t="shared" si="31"/>
        <v>No</v>
      </c>
      <c r="Z2022" s="21"/>
      <c r="AC2022" s="28"/>
    </row>
    <row r="2023" spans="1:29">
      <c r="A2023" s="8" t="s">
        <v>5336</v>
      </c>
      <c r="B2023" s="8" t="s">
        <v>5337</v>
      </c>
      <c r="C2023" s="8" t="s">
        <v>58</v>
      </c>
      <c r="D2023" s="185" t="s">
        <v>5338</v>
      </c>
      <c r="E2023" s="188" t="s">
        <v>5339</v>
      </c>
      <c r="F2023" s="8" t="s">
        <v>83</v>
      </c>
      <c r="G2023" s="8" t="s">
        <v>147</v>
      </c>
      <c r="H2023" s="6">
        <v>0</v>
      </c>
      <c r="I2023" s="12">
        <v>2</v>
      </c>
      <c r="J2023" s="20">
        <v>0</v>
      </c>
      <c r="L2023" s="20">
        <v>0</v>
      </c>
      <c r="N2023" s="20">
        <v>50424</v>
      </c>
      <c r="P2023" s="20">
        <v>0</v>
      </c>
      <c r="R2023" s="20">
        <v>0</v>
      </c>
      <c r="T2023" s="20">
        <v>0</v>
      </c>
      <c r="V2023" s="29">
        <v>50424</v>
      </c>
      <c r="X2023" s="8" t="str">
        <f t="shared" si="31"/>
        <v>No</v>
      </c>
      <c r="Z2023" s="21"/>
      <c r="AC2023" s="28"/>
    </row>
    <row r="2024" spans="1:29">
      <c r="A2024" s="8" t="s">
        <v>3891</v>
      </c>
      <c r="B2024" s="8" t="s">
        <v>3892</v>
      </c>
      <c r="C2024" s="8" t="s">
        <v>278</v>
      </c>
      <c r="D2024" s="185" t="s">
        <v>3893</v>
      </c>
      <c r="E2024" s="188" t="s">
        <v>3894</v>
      </c>
      <c r="F2024" s="8" t="s">
        <v>83</v>
      </c>
      <c r="G2024" s="8" t="s">
        <v>147</v>
      </c>
      <c r="H2024" s="6">
        <v>0</v>
      </c>
      <c r="I2024" s="12">
        <v>2</v>
      </c>
      <c r="J2024" s="20">
        <v>0</v>
      </c>
      <c r="L2024" s="20">
        <v>0</v>
      </c>
      <c r="N2024" s="20">
        <v>66732</v>
      </c>
      <c r="P2024" s="20">
        <v>0</v>
      </c>
      <c r="R2024" s="20">
        <v>0</v>
      </c>
      <c r="T2024" s="20">
        <v>0</v>
      </c>
      <c r="V2024" s="29">
        <v>66732</v>
      </c>
      <c r="X2024" s="8" t="str">
        <f t="shared" si="31"/>
        <v>No</v>
      </c>
      <c r="Z2024" s="21"/>
      <c r="AC2024" s="28"/>
    </row>
    <row r="2025" spans="1:29">
      <c r="A2025" s="8" t="s">
        <v>4570</v>
      </c>
      <c r="B2025" s="8" t="s">
        <v>4571</v>
      </c>
      <c r="C2025" s="8" t="s">
        <v>254</v>
      </c>
      <c r="D2025" s="185" t="s">
        <v>4572</v>
      </c>
      <c r="E2025" s="188">
        <v>88170</v>
      </c>
      <c r="F2025" s="8" t="s">
        <v>36</v>
      </c>
      <c r="G2025" s="8" t="s">
        <v>5756</v>
      </c>
      <c r="H2025" s="6">
        <v>0</v>
      </c>
      <c r="I2025" s="12">
        <v>2</v>
      </c>
      <c r="J2025" s="20">
        <v>0</v>
      </c>
      <c r="L2025" s="20">
        <v>0</v>
      </c>
      <c r="N2025" s="20">
        <v>142861</v>
      </c>
      <c r="P2025" s="20">
        <v>0</v>
      </c>
      <c r="R2025" s="20">
        <v>0</v>
      </c>
      <c r="T2025" s="20">
        <v>100000</v>
      </c>
      <c r="V2025" s="29">
        <v>242861</v>
      </c>
      <c r="X2025" s="8" t="str">
        <f t="shared" si="31"/>
        <v>No</v>
      </c>
      <c r="Z2025" s="21"/>
      <c r="AC2025" s="28"/>
    </row>
    <row r="2026" spans="1:29">
      <c r="A2026" s="8" t="s">
        <v>269</v>
      </c>
      <c r="B2026" s="8" t="s">
        <v>270</v>
      </c>
      <c r="C2026" s="8" t="s">
        <v>58</v>
      </c>
      <c r="D2026" s="185" t="s">
        <v>271</v>
      </c>
      <c r="E2026" s="188">
        <v>55240</v>
      </c>
      <c r="F2026" s="8" t="s">
        <v>36</v>
      </c>
      <c r="G2026" s="8" t="s">
        <v>5756</v>
      </c>
      <c r="H2026" s="6">
        <v>0</v>
      </c>
      <c r="I2026" s="12">
        <v>2</v>
      </c>
      <c r="J2026" s="20">
        <v>0</v>
      </c>
      <c r="L2026" s="20">
        <v>0</v>
      </c>
      <c r="N2026" s="20">
        <v>98028</v>
      </c>
      <c r="P2026" s="20">
        <v>0</v>
      </c>
      <c r="R2026" s="20">
        <v>0</v>
      </c>
      <c r="T2026" s="20">
        <v>40000</v>
      </c>
      <c r="V2026" s="29">
        <v>138028</v>
      </c>
      <c r="X2026" s="8" t="str">
        <f t="shared" si="31"/>
        <v>No</v>
      </c>
      <c r="Z2026" s="21"/>
      <c r="AC2026" s="28"/>
    </row>
    <row r="2027" spans="1:29">
      <c r="A2027" s="8" t="s">
        <v>2734</v>
      </c>
      <c r="B2027" s="8" t="s">
        <v>2735</v>
      </c>
      <c r="C2027" s="8" t="s">
        <v>65</v>
      </c>
      <c r="D2027" s="185" t="s">
        <v>2736</v>
      </c>
      <c r="E2027" s="188" t="s">
        <v>2737</v>
      </c>
      <c r="F2027" s="8" t="s">
        <v>157</v>
      </c>
      <c r="G2027" s="8" t="s">
        <v>147</v>
      </c>
      <c r="H2027" s="6">
        <v>0</v>
      </c>
      <c r="I2027" s="12">
        <v>2</v>
      </c>
      <c r="J2027" s="20">
        <v>0</v>
      </c>
      <c r="L2027" s="20">
        <v>0</v>
      </c>
      <c r="N2027" s="20">
        <v>276968</v>
      </c>
      <c r="P2027" s="20">
        <v>0</v>
      </c>
      <c r="R2027" s="20">
        <v>0</v>
      </c>
      <c r="T2027" s="20">
        <v>37196</v>
      </c>
      <c r="V2027" s="29">
        <v>314164</v>
      </c>
      <c r="X2027" s="8" t="str">
        <f t="shared" si="31"/>
        <v>No</v>
      </c>
      <c r="Z2027" s="21"/>
      <c r="AC2027" s="28"/>
    </row>
    <row r="2028" spans="1:29">
      <c r="A2028" s="8" t="s">
        <v>2340</v>
      </c>
      <c r="B2028" s="8" t="s">
        <v>2341</v>
      </c>
      <c r="C2028" s="8" t="s">
        <v>106</v>
      </c>
      <c r="D2028" s="185" t="s">
        <v>2342</v>
      </c>
      <c r="E2028" s="188" t="s">
        <v>2343</v>
      </c>
      <c r="F2028" s="8" t="s">
        <v>83</v>
      </c>
      <c r="G2028" s="8" t="s">
        <v>147</v>
      </c>
      <c r="H2028" s="6">
        <v>0</v>
      </c>
      <c r="I2028" s="12">
        <v>2</v>
      </c>
      <c r="J2028" s="20">
        <v>0</v>
      </c>
      <c r="L2028" s="20">
        <v>0</v>
      </c>
      <c r="N2028" s="20">
        <v>57640</v>
      </c>
      <c r="P2028" s="20">
        <v>0</v>
      </c>
      <c r="R2028" s="20">
        <v>0</v>
      </c>
      <c r="T2028" s="20">
        <v>0</v>
      </c>
      <c r="V2028" s="29">
        <v>57640</v>
      </c>
      <c r="X2028" s="8" t="str">
        <f t="shared" si="31"/>
        <v>No</v>
      </c>
      <c r="Z2028" s="21"/>
      <c r="AC2028" s="28"/>
    </row>
    <row r="2029" spans="1:29">
      <c r="A2029" s="8" t="s">
        <v>766</v>
      </c>
      <c r="B2029" s="8" t="s">
        <v>767</v>
      </c>
      <c r="C2029" s="8" t="s">
        <v>129</v>
      </c>
      <c r="D2029" s="185" t="s">
        <v>768</v>
      </c>
      <c r="E2029" s="188" t="s">
        <v>769</v>
      </c>
      <c r="F2029" s="8" t="s">
        <v>83</v>
      </c>
      <c r="G2029" s="8" t="s">
        <v>147</v>
      </c>
      <c r="H2029" s="6">
        <v>0</v>
      </c>
      <c r="I2029" s="12">
        <v>2</v>
      </c>
      <c r="J2029" s="20">
        <v>0</v>
      </c>
      <c r="L2029" s="20">
        <v>0</v>
      </c>
      <c r="N2029" s="20">
        <v>40990</v>
      </c>
      <c r="P2029" s="20">
        <v>0</v>
      </c>
      <c r="R2029" s="20">
        <v>0</v>
      </c>
      <c r="T2029" s="20">
        <v>16038</v>
      </c>
      <c r="V2029" s="29">
        <v>57028</v>
      </c>
      <c r="X2029" s="8" t="str">
        <f t="shared" si="31"/>
        <v>No</v>
      </c>
      <c r="Z2029" s="21"/>
      <c r="AC2029" s="28"/>
    </row>
    <row r="2030" spans="1:29">
      <c r="A2030" s="8" t="s">
        <v>968</v>
      </c>
      <c r="B2030" s="8" t="s">
        <v>969</v>
      </c>
      <c r="C2030" s="8" t="s">
        <v>129</v>
      </c>
      <c r="D2030" s="185" t="s">
        <v>970</v>
      </c>
      <c r="E2030" s="188" t="s">
        <v>971</v>
      </c>
      <c r="F2030" s="8" t="s">
        <v>83</v>
      </c>
      <c r="G2030" s="8" t="s">
        <v>147</v>
      </c>
      <c r="H2030" s="6">
        <v>0</v>
      </c>
      <c r="I2030" s="12">
        <v>2</v>
      </c>
      <c r="J2030" s="20">
        <v>0</v>
      </c>
      <c r="L2030" s="20">
        <v>0</v>
      </c>
      <c r="N2030" s="20">
        <v>38709</v>
      </c>
      <c r="P2030" s="20">
        <v>0</v>
      </c>
      <c r="R2030" s="20">
        <v>0</v>
      </c>
      <c r="T2030" s="20">
        <v>0</v>
      </c>
      <c r="V2030" s="29">
        <v>38709</v>
      </c>
      <c r="X2030" s="8" t="str">
        <f t="shared" si="31"/>
        <v>No</v>
      </c>
      <c r="Z2030" s="21"/>
      <c r="AC2030" s="28"/>
    </row>
    <row r="2031" spans="1:29">
      <c r="A2031" s="8" t="s">
        <v>671</v>
      </c>
      <c r="B2031" s="8" t="s">
        <v>672</v>
      </c>
      <c r="C2031" s="8" t="s">
        <v>46</v>
      </c>
      <c r="D2031" s="185" t="s">
        <v>673</v>
      </c>
      <c r="E2031" s="188">
        <v>55258</v>
      </c>
      <c r="F2031" s="8" t="s">
        <v>36</v>
      </c>
      <c r="G2031" s="8" t="s">
        <v>5756</v>
      </c>
      <c r="H2031" s="6">
        <v>0</v>
      </c>
      <c r="I2031" s="12">
        <v>2</v>
      </c>
      <c r="J2031" s="20">
        <v>0</v>
      </c>
      <c r="L2031" s="20">
        <v>0</v>
      </c>
      <c r="N2031" s="20">
        <v>133051</v>
      </c>
      <c r="P2031" s="20">
        <v>0</v>
      </c>
      <c r="R2031" s="20">
        <v>0</v>
      </c>
      <c r="T2031" s="20">
        <v>0</v>
      </c>
      <c r="V2031" s="29">
        <v>133051</v>
      </c>
      <c r="X2031" s="8" t="str">
        <f t="shared" si="31"/>
        <v>No</v>
      </c>
      <c r="Z2031" s="21"/>
      <c r="AC2031" s="28"/>
    </row>
    <row r="2032" spans="1:29">
      <c r="A2032" s="8" t="s">
        <v>5593</v>
      </c>
      <c r="B2032" s="8" t="s">
        <v>5594</v>
      </c>
      <c r="C2032" s="8" t="s">
        <v>254</v>
      </c>
      <c r="D2032" s="185" t="s">
        <v>5595</v>
      </c>
      <c r="E2032" s="188" t="s">
        <v>5596</v>
      </c>
      <c r="F2032" s="8" t="s">
        <v>83</v>
      </c>
      <c r="G2032" s="8" t="s">
        <v>147</v>
      </c>
      <c r="H2032" s="6">
        <v>0</v>
      </c>
      <c r="I2032" s="12">
        <v>2</v>
      </c>
      <c r="J2032" s="20">
        <v>0</v>
      </c>
      <c r="L2032" s="20">
        <v>0</v>
      </c>
      <c r="N2032" s="20">
        <v>22007</v>
      </c>
      <c r="P2032" s="20">
        <v>0</v>
      </c>
      <c r="R2032" s="20">
        <v>0</v>
      </c>
      <c r="T2032" s="20">
        <v>0</v>
      </c>
      <c r="V2032" s="29">
        <v>22007</v>
      </c>
      <c r="X2032" s="8" t="str">
        <f t="shared" si="31"/>
        <v>No</v>
      </c>
      <c r="Z2032" s="21"/>
      <c r="AC2032" s="28"/>
    </row>
    <row r="2033" spans="1:29">
      <c r="A2033" s="8" t="s">
        <v>6305</v>
      </c>
      <c r="B2033" s="8" t="s">
        <v>6306</v>
      </c>
      <c r="C2033" s="8" t="s">
        <v>91</v>
      </c>
      <c r="E2033" s="188">
        <v>90288</v>
      </c>
      <c r="F2033" s="8" t="s">
        <v>83</v>
      </c>
      <c r="G2033" s="8" t="s">
        <v>5756</v>
      </c>
      <c r="H2033" s="6">
        <v>12150996</v>
      </c>
      <c r="I2033" s="12">
        <v>2</v>
      </c>
      <c r="J2033" s="20">
        <v>0</v>
      </c>
      <c r="L2033" s="20">
        <v>0</v>
      </c>
      <c r="N2033" s="20">
        <v>0</v>
      </c>
      <c r="P2033" s="20">
        <v>0</v>
      </c>
      <c r="R2033" s="20">
        <v>0</v>
      </c>
      <c r="T2033" s="20">
        <v>0</v>
      </c>
      <c r="V2033" s="29">
        <v>0</v>
      </c>
      <c r="X2033" s="8" t="str">
        <f t="shared" si="31"/>
        <v>No</v>
      </c>
      <c r="Z2033" s="21"/>
      <c r="AC2033" s="28"/>
    </row>
    <row r="2034" spans="1:29">
      <c r="A2034" s="8" t="s">
        <v>5359</v>
      </c>
      <c r="B2034" s="8" t="s">
        <v>5360</v>
      </c>
      <c r="C2034" s="8" t="s">
        <v>58</v>
      </c>
      <c r="D2034" s="185" t="s">
        <v>5361</v>
      </c>
      <c r="E2034" s="188" t="s">
        <v>5362</v>
      </c>
      <c r="F2034" s="8" t="s">
        <v>83</v>
      </c>
      <c r="G2034" s="8" t="s">
        <v>147</v>
      </c>
      <c r="H2034" s="6">
        <v>0</v>
      </c>
      <c r="I2034" s="12">
        <v>2</v>
      </c>
      <c r="J2034" s="20">
        <v>0</v>
      </c>
      <c r="L2034" s="20">
        <v>0</v>
      </c>
      <c r="N2034" s="20">
        <v>42259</v>
      </c>
      <c r="P2034" s="20">
        <v>0</v>
      </c>
      <c r="R2034" s="20">
        <v>0</v>
      </c>
      <c r="T2034" s="20">
        <v>0</v>
      </c>
      <c r="V2034" s="29">
        <v>42259</v>
      </c>
      <c r="X2034" s="8" t="str">
        <f t="shared" si="31"/>
        <v>No</v>
      </c>
      <c r="Z2034" s="21"/>
      <c r="AC2034" s="28"/>
    </row>
    <row r="2035" spans="1:29">
      <c r="A2035" s="8" t="s">
        <v>1460</v>
      </c>
      <c r="B2035" s="8" t="s">
        <v>1461</v>
      </c>
      <c r="C2035" s="8" t="s">
        <v>82</v>
      </c>
      <c r="D2035" s="185">
        <v>2194</v>
      </c>
      <c r="E2035" s="188">
        <v>20194</v>
      </c>
      <c r="F2035" s="8" t="s">
        <v>83</v>
      </c>
      <c r="G2035" s="8" t="s">
        <v>5756</v>
      </c>
      <c r="H2035" s="6">
        <v>64037</v>
      </c>
      <c r="I2035" s="12">
        <v>2</v>
      </c>
      <c r="J2035" s="20">
        <v>100000</v>
      </c>
      <c r="L2035" s="20">
        <v>0</v>
      </c>
      <c r="N2035" s="20">
        <v>0</v>
      </c>
      <c r="P2035" s="20">
        <v>0</v>
      </c>
      <c r="R2035" s="20">
        <v>0</v>
      </c>
      <c r="T2035" s="20">
        <v>0</v>
      </c>
      <c r="V2035" s="29">
        <v>100000</v>
      </c>
      <c r="X2035" s="8" t="str">
        <f t="shared" si="31"/>
        <v>No</v>
      </c>
      <c r="Z2035" s="21"/>
      <c r="AC2035" s="28"/>
    </row>
    <row r="2036" spans="1:29">
      <c r="A2036" s="8" t="s">
        <v>56</v>
      </c>
      <c r="B2036" s="8" t="s">
        <v>57</v>
      </c>
      <c r="C2036" s="8" t="s">
        <v>58</v>
      </c>
      <c r="D2036" s="185" t="s">
        <v>59</v>
      </c>
      <c r="E2036" s="188">
        <v>55282</v>
      </c>
      <c r="F2036" s="8" t="s">
        <v>36</v>
      </c>
      <c r="G2036" s="8" t="s">
        <v>5756</v>
      </c>
      <c r="H2036" s="6">
        <v>0</v>
      </c>
      <c r="I2036" s="12">
        <v>2</v>
      </c>
      <c r="J2036" s="20">
        <v>0</v>
      </c>
      <c r="L2036" s="20">
        <v>0</v>
      </c>
      <c r="N2036" s="20">
        <v>339141</v>
      </c>
      <c r="P2036" s="20">
        <v>0</v>
      </c>
      <c r="R2036" s="20">
        <v>0</v>
      </c>
      <c r="T2036" s="20">
        <v>0</v>
      </c>
      <c r="V2036" s="29">
        <v>339141</v>
      </c>
      <c r="X2036" s="8" t="str">
        <f t="shared" si="31"/>
        <v>No</v>
      </c>
      <c r="Z2036" s="21"/>
      <c r="AC2036" s="28"/>
    </row>
    <row r="2037" spans="1:29">
      <c r="A2037" s="8" t="s">
        <v>2226</v>
      </c>
      <c r="B2037" s="8" t="s">
        <v>2227</v>
      </c>
      <c r="C2037" s="8" t="s">
        <v>275</v>
      </c>
      <c r="D2037" s="185" t="s">
        <v>2228</v>
      </c>
      <c r="E2037" s="188" t="s">
        <v>2229</v>
      </c>
      <c r="F2037" s="8" t="s">
        <v>157</v>
      </c>
      <c r="G2037" s="8" t="s">
        <v>147</v>
      </c>
      <c r="H2037" s="6">
        <v>0</v>
      </c>
      <c r="I2037" s="12">
        <v>2</v>
      </c>
      <c r="J2037" s="20">
        <v>0</v>
      </c>
      <c r="L2037" s="20">
        <v>0</v>
      </c>
      <c r="N2037" s="20">
        <v>17808</v>
      </c>
      <c r="P2037" s="20">
        <v>0</v>
      </c>
      <c r="R2037" s="20">
        <v>0</v>
      </c>
      <c r="T2037" s="20">
        <v>0</v>
      </c>
      <c r="V2037" s="29">
        <v>17808</v>
      </c>
      <c r="X2037" s="8" t="str">
        <f t="shared" si="31"/>
        <v>No</v>
      </c>
      <c r="Z2037" s="21"/>
      <c r="AC2037" s="28"/>
    </row>
    <row r="2038" spans="1:29">
      <c r="A2038" s="8" t="s">
        <v>3645</v>
      </c>
      <c r="B2038" s="8" t="s">
        <v>3646</v>
      </c>
      <c r="C2038" s="8" t="s">
        <v>54</v>
      </c>
      <c r="D2038" s="185" t="s">
        <v>3647</v>
      </c>
      <c r="E2038" s="188" t="s">
        <v>3648</v>
      </c>
      <c r="F2038" s="8" t="s">
        <v>83</v>
      </c>
      <c r="G2038" s="8" t="s">
        <v>147</v>
      </c>
      <c r="H2038" s="6">
        <v>0</v>
      </c>
      <c r="I2038" s="12">
        <v>2</v>
      </c>
      <c r="J2038" s="20">
        <v>0</v>
      </c>
      <c r="L2038" s="20">
        <v>0</v>
      </c>
      <c r="N2038" s="20">
        <v>60619</v>
      </c>
      <c r="P2038" s="20">
        <v>0</v>
      </c>
      <c r="R2038" s="20">
        <v>0</v>
      </c>
      <c r="T2038" s="20">
        <v>0</v>
      </c>
      <c r="V2038" s="29">
        <v>60619</v>
      </c>
      <c r="X2038" s="8" t="str">
        <f t="shared" si="31"/>
        <v>No</v>
      </c>
      <c r="Z2038" s="21"/>
      <c r="AC2038" s="28"/>
    </row>
    <row r="2039" spans="1:29">
      <c r="A2039" s="8" t="s">
        <v>4960</v>
      </c>
      <c r="B2039" s="8" t="s">
        <v>4961</v>
      </c>
      <c r="C2039" s="8" t="s">
        <v>91</v>
      </c>
      <c r="D2039" s="185" t="s">
        <v>4962</v>
      </c>
      <c r="E2039" s="188" t="s">
        <v>4963</v>
      </c>
      <c r="F2039" s="8" t="s">
        <v>83</v>
      </c>
      <c r="G2039" s="8" t="s">
        <v>147</v>
      </c>
      <c r="H2039" s="6">
        <v>0</v>
      </c>
      <c r="I2039" s="12">
        <v>2</v>
      </c>
      <c r="J2039" s="20">
        <v>0</v>
      </c>
      <c r="L2039" s="20">
        <v>0</v>
      </c>
      <c r="N2039" s="20">
        <v>40281</v>
      </c>
      <c r="P2039" s="20">
        <v>0</v>
      </c>
      <c r="R2039" s="20">
        <v>0</v>
      </c>
      <c r="T2039" s="20">
        <v>0</v>
      </c>
      <c r="V2039" s="29">
        <v>40281</v>
      </c>
      <c r="X2039" s="8" t="str">
        <f t="shared" si="31"/>
        <v>No</v>
      </c>
      <c r="Z2039" s="21"/>
      <c r="AC2039" s="28"/>
    </row>
    <row r="2040" spans="1:29">
      <c r="A2040" s="8" t="s">
        <v>2775</v>
      </c>
      <c r="B2040" s="8" t="s">
        <v>965</v>
      </c>
      <c r="C2040" s="8" t="s">
        <v>58</v>
      </c>
      <c r="D2040" s="185" t="s">
        <v>5382</v>
      </c>
      <c r="E2040" s="188" t="s">
        <v>5383</v>
      </c>
      <c r="F2040" s="8" t="s">
        <v>83</v>
      </c>
      <c r="G2040" s="8" t="s">
        <v>147</v>
      </c>
      <c r="H2040" s="6">
        <v>0</v>
      </c>
      <c r="I2040" s="12">
        <v>2</v>
      </c>
      <c r="J2040" s="20">
        <v>0</v>
      </c>
      <c r="L2040" s="20">
        <v>0</v>
      </c>
      <c r="N2040" s="20">
        <v>92029</v>
      </c>
      <c r="P2040" s="20">
        <v>0</v>
      </c>
      <c r="R2040" s="20">
        <v>0</v>
      </c>
      <c r="T2040" s="20">
        <v>0</v>
      </c>
      <c r="V2040" s="29">
        <v>92029</v>
      </c>
      <c r="X2040" s="8" t="str">
        <f t="shared" si="31"/>
        <v>No</v>
      </c>
      <c r="Z2040" s="21"/>
      <c r="AC2040" s="28"/>
    </row>
    <row r="2041" spans="1:29">
      <c r="A2041" s="8" t="s">
        <v>1820</v>
      </c>
      <c r="B2041" s="8" t="s">
        <v>1821</v>
      </c>
      <c r="C2041" s="8" t="s">
        <v>580</v>
      </c>
      <c r="D2041" s="185" t="s">
        <v>1822</v>
      </c>
      <c r="E2041" s="188">
        <v>80015</v>
      </c>
      <c r="F2041" s="8" t="s">
        <v>36</v>
      </c>
      <c r="G2041" s="8" t="s">
        <v>5756</v>
      </c>
      <c r="H2041" s="6">
        <v>0</v>
      </c>
      <c r="I2041" s="12">
        <v>2</v>
      </c>
      <c r="J2041" s="20">
        <v>0</v>
      </c>
      <c r="L2041" s="20">
        <v>0</v>
      </c>
      <c r="N2041" s="20">
        <v>0</v>
      </c>
      <c r="P2041" s="20">
        <v>0</v>
      </c>
      <c r="R2041" s="20">
        <v>0</v>
      </c>
      <c r="T2041" s="20">
        <v>115968</v>
      </c>
      <c r="V2041" s="29">
        <v>115968</v>
      </c>
      <c r="X2041" s="8" t="str">
        <f t="shared" si="31"/>
        <v>No</v>
      </c>
      <c r="Z2041" s="21"/>
      <c r="AC2041" s="28"/>
    </row>
    <row r="2042" spans="1:29">
      <c r="A2042" s="8" t="s">
        <v>3852</v>
      </c>
      <c r="B2042" s="8" t="s">
        <v>3837</v>
      </c>
      <c r="C2042" s="8" t="s">
        <v>278</v>
      </c>
      <c r="D2042" s="185" t="s">
        <v>3853</v>
      </c>
      <c r="E2042" s="188" t="s">
        <v>3854</v>
      </c>
      <c r="F2042" s="8" t="s">
        <v>157</v>
      </c>
      <c r="G2042" s="8" t="s">
        <v>147</v>
      </c>
      <c r="H2042" s="6">
        <v>0</v>
      </c>
      <c r="I2042" s="12">
        <v>2</v>
      </c>
      <c r="J2042" s="20">
        <v>0</v>
      </c>
      <c r="L2042" s="20">
        <v>0</v>
      </c>
      <c r="N2042" s="20">
        <v>25555</v>
      </c>
      <c r="P2042" s="20">
        <v>0</v>
      </c>
      <c r="R2042" s="20">
        <v>0</v>
      </c>
      <c r="T2042" s="20">
        <v>0</v>
      </c>
      <c r="V2042" s="29">
        <v>25555</v>
      </c>
      <c r="X2042" s="8" t="str">
        <f t="shared" si="31"/>
        <v>No</v>
      </c>
      <c r="Z2042" s="21"/>
      <c r="AC2042" s="28"/>
    </row>
    <row r="2043" spans="1:29">
      <c r="A2043" s="8" t="s">
        <v>5920</v>
      </c>
      <c r="B2043" s="8" t="s">
        <v>6495</v>
      </c>
      <c r="C2043" s="8" t="s">
        <v>420</v>
      </c>
      <c r="E2043" s="188" t="s">
        <v>5921</v>
      </c>
      <c r="F2043" s="8" t="s">
        <v>83</v>
      </c>
      <c r="G2043" s="8" t="s">
        <v>147</v>
      </c>
      <c r="H2043" s="6">
        <v>0</v>
      </c>
      <c r="I2043" s="12">
        <v>2</v>
      </c>
      <c r="J2043" s="20">
        <v>47791</v>
      </c>
      <c r="L2043" s="20">
        <v>0</v>
      </c>
      <c r="N2043" s="20">
        <v>123205</v>
      </c>
      <c r="P2043" s="20">
        <v>0</v>
      </c>
      <c r="R2043" s="20">
        <v>0</v>
      </c>
      <c r="T2043" s="20">
        <v>0</v>
      </c>
      <c r="V2043" s="29">
        <v>170996</v>
      </c>
      <c r="X2043" s="8" t="str">
        <f t="shared" si="31"/>
        <v>No</v>
      </c>
      <c r="Z2043" s="21"/>
      <c r="AC2043" s="28"/>
    </row>
    <row r="2044" spans="1:29">
      <c r="A2044" s="8" t="s">
        <v>2096</v>
      </c>
      <c r="B2044" s="8" t="s">
        <v>2097</v>
      </c>
      <c r="C2044" s="8" t="s">
        <v>275</v>
      </c>
      <c r="D2044" s="185" t="s">
        <v>2098</v>
      </c>
      <c r="E2044" s="188" t="s">
        <v>2099</v>
      </c>
      <c r="F2044" s="8" t="s">
        <v>83</v>
      </c>
      <c r="G2044" s="8" t="s">
        <v>147</v>
      </c>
      <c r="H2044" s="6">
        <v>0</v>
      </c>
      <c r="I2044" s="12">
        <v>2</v>
      </c>
      <c r="J2044" s="20">
        <v>0</v>
      </c>
      <c r="L2044" s="20">
        <v>0</v>
      </c>
      <c r="N2044" s="20">
        <v>37546</v>
      </c>
      <c r="P2044" s="20">
        <v>0</v>
      </c>
      <c r="R2044" s="20">
        <v>0</v>
      </c>
      <c r="T2044" s="20">
        <v>0</v>
      </c>
      <c r="V2044" s="29">
        <v>37546</v>
      </c>
      <c r="X2044" s="8" t="str">
        <f t="shared" si="31"/>
        <v>No</v>
      </c>
      <c r="Z2044" s="21"/>
      <c r="AC2044" s="28"/>
    </row>
    <row r="2045" spans="1:29">
      <c r="A2045" s="8" t="s">
        <v>4480</v>
      </c>
      <c r="B2045" s="8" t="s">
        <v>4481</v>
      </c>
      <c r="C2045" s="8" t="s">
        <v>454</v>
      </c>
      <c r="E2045" s="188" t="s">
        <v>4482</v>
      </c>
      <c r="F2045" s="8" t="s">
        <v>83</v>
      </c>
      <c r="G2045" s="8" t="s">
        <v>147</v>
      </c>
      <c r="H2045" s="6">
        <v>0</v>
      </c>
      <c r="I2045" s="12">
        <v>2</v>
      </c>
      <c r="J2045" s="20">
        <v>0</v>
      </c>
      <c r="L2045" s="20">
        <v>0</v>
      </c>
      <c r="N2045" s="20">
        <v>110000</v>
      </c>
      <c r="P2045" s="20">
        <v>0</v>
      </c>
      <c r="R2045" s="20">
        <v>0</v>
      </c>
      <c r="T2045" s="20">
        <v>0</v>
      </c>
      <c r="V2045" s="29">
        <v>110000</v>
      </c>
      <c r="X2045" s="8" t="str">
        <f t="shared" si="31"/>
        <v>No</v>
      </c>
      <c r="Z2045" s="21"/>
      <c r="AC2045" s="28"/>
    </row>
    <row r="2046" spans="1:29">
      <c r="A2046" s="8" t="s">
        <v>37</v>
      </c>
      <c r="B2046" s="8" t="s">
        <v>38</v>
      </c>
      <c r="C2046" s="8" t="s">
        <v>39</v>
      </c>
      <c r="D2046" s="185" t="s">
        <v>40</v>
      </c>
      <c r="E2046" s="188">
        <v>99298</v>
      </c>
      <c r="F2046" s="8" t="s">
        <v>36</v>
      </c>
      <c r="G2046" s="8" t="s">
        <v>5756</v>
      </c>
      <c r="H2046" s="6">
        <v>0</v>
      </c>
      <c r="I2046" s="12">
        <v>2</v>
      </c>
      <c r="J2046" s="20">
        <v>0</v>
      </c>
      <c r="L2046" s="20">
        <v>0</v>
      </c>
      <c r="N2046" s="20">
        <v>0</v>
      </c>
      <c r="P2046" s="20">
        <v>0</v>
      </c>
      <c r="R2046" s="20">
        <v>0</v>
      </c>
      <c r="T2046" s="20">
        <v>0</v>
      </c>
      <c r="V2046" s="29">
        <v>0</v>
      </c>
      <c r="X2046" s="8" t="str">
        <f t="shared" si="31"/>
        <v>No</v>
      </c>
      <c r="Z2046" s="21"/>
      <c r="AC2046" s="28"/>
    </row>
    <row r="2047" spans="1:29">
      <c r="A2047" s="8" t="s">
        <v>3945</v>
      </c>
      <c r="B2047" s="8" t="s">
        <v>677</v>
      </c>
      <c r="C2047" s="8" t="s">
        <v>278</v>
      </c>
      <c r="D2047" s="185" t="s">
        <v>3946</v>
      </c>
      <c r="E2047" s="188" t="s">
        <v>3947</v>
      </c>
      <c r="F2047" s="8" t="s">
        <v>83</v>
      </c>
      <c r="G2047" s="8" t="s">
        <v>147</v>
      </c>
      <c r="H2047" s="6">
        <v>0</v>
      </c>
      <c r="I2047" s="12">
        <v>2</v>
      </c>
      <c r="J2047" s="20">
        <v>0</v>
      </c>
      <c r="L2047" s="20">
        <v>0</v>
      </c>
      <c r="N2047" s="20">
        <v>31349</v>
      </c>
      <c r="P2047" s="20">
        <v>0</v>
      </c>
      <c r="R2047" s="20">
        <v>0</v>
      </c>
      <c r="T2047" s="20">
        <v>0</v>
      </c>
      <c r="V2047" s="29">
        <v>31349</v>
      </c>
      <c r="X2047" s="8" t="str">
        <f t="shared" si="31"/>
        <v>No</v>
      </c>
      <c r="Z2047" s="21"/>
      <c r="AC2047" s="28"/>
    </row>
    <row r="2048" spans="1:29">
      <c r="A2048" s="8" t="s">
        <v>2031</v>
      </c>
      <c r="B2048" s="8" t="s">
        <v>2032</v>
      </c>
      <c r="C2048" s="8" t="s">
        <v>69</v>
      </c>
      <c r="D2048" s="185" t="s">
        <v>2033</v>
      </c>
      <c r="E2048" s="188" t="s">
        <v>2034</v>
      </c>
      <c r="F2048" s="8" t="s">
        <v>157</v>
      </c>
      <c r="G2048" s="8" t="s">
        <v>147</v>
      </c>
      <c r="H2048" s="6">
        <v>0</v>
      </c>
      <c r="I2048" s="12">
        <v>2</v>
      </c>
      <c r="J2048" s="20">
        <v>80796</v>
      </c>
      <c r="L2048" s="20">
        <v>0</v>
      </c>
      <c r="N2048" s="20">
        <v>40035</v>
      </c>
      <c r="P2048" s="20">
        <v>0</v>
      </c>
      <c r="R2048" s="20">
        <v>0</v>
      </c>
      <c r="T2048" s="20">
        <v>0</v>
      </c>
      <c r="V2048" s="29">
        <v>120831</v>
      </c>
      <c r="X2048" s="8" t="str">
        <f t="shared" si="31"/>
        <v>No</v>
      </c>
      <c r="Z2048" s="21"/>
      <c r="AC2048" s="28"/>
    </row>
    <row r="2049" spans="1:29">
      <c r="A2049" s="8" t="s">
        <v>4153</v>
      </c>
      <c r="B2049" s="8" t="s">
        <v>4154</v>
      </c>
      <c r="C2049" s="8" t="s">
        <v>39</v>
      </c>
      <c r="D2049" s="185" t="s">
        <v>4155</v>
      </c>
      <c r="E2049" s="188">
        <v>99328</v>
      </c>
      <c r="F2049" s="8" t="s">
        <v>36</v>
      </c>
      <c r="G2049" s="8" t="s">
        <v>5756</v>
      </c>
      <c r="H2049" s="6">
        <v>0</v>
      </c>
      <c r="I2049" s="12">
        <v>2</v>
      </c>
      <c r="J2049" s="20">
        <v>0</v>
      </c>
      <c r="L2049" s="20">
        <v>0</v>
      </c>
      <c r="N2049" s="20">
        <v>37882</v>
      </c>
      <c r="P2049" s="20">
        <v>0</v>
      </c>
      <c r="R2049" s="20">
        <v>0</v>
      </c>
      <c r="T2049" s="20">
        <v>74741</v>
      </c>
      <c r="V2049" s="29">
        <v>112623</v>
      </c>
      <c r="X2049" s="8" t="str">
        <f t="shared" si="31"/>
        <v>No</v>
      </c>
      <c r="Z2049" s="21"/>
      <c r="AC2049" s="28"/>
    </row>
    <row r="2050" spans="1:29">
      <c r="A2050" s="8" t="s">
        <v>5435</v>
      </c>
      <c r="B2050" s="8" t="s">
        <v>4575</v>
      </c>
      <c r="C2050" s="8" t="s">
        <v>58</v>
      </c>
      <c r="D2050" s="185" t="s">
        <v>5436</v>
      </c>
      <c r="E2050" s="188" t="s">
        <v>5437</v>
      </c>
      <c r="F2050" s="8" t="s">
        <v>83</v>
      </c>
      <c r="G2050" s="8" t="s">
        <v>147</v>
      </c>
      <c r="H2050" s="6">
        <v>0</v>
      </c>
      <c r="I2050" s="12">
        <v>2</v>
      </c>
      <c r="J2050" s="20">
        <v>0</v>
      </c>
      <c r="L2050" s="20">
        <v>0</v>
      </c>
      <c r="N2050" s="20">
        <v>58456</v>
      </c>
      <c r="P2050" s="20">
        <v>0</v>
      </c>
      <c r="R2050" s="20">
        <v>0</v>
      </c>
      <c r="T2050" s="20">
        <v>0</v>
      </c>
      <c r="V2050" s="29">
        <v>58456</v>
      </c>
      <c r="X2050" s="8" t="str">
        <f t="shared" si="31"/>
        <v>No</v>
      </c>
      <c r="Z2050" s="21"/>
      <c r="AC2050" s="28"/>
    </row>
    <row r="2051" spans="1:29">
      <c r="A2051" s="8" t="s">
        <v>5296</v>
      </c>
      <c r="B2051" s="8" t="s">
        <v>5297</v>
      </c>
      <c r="C2051" s="8" t="s">
        <v>58</v>
      </c>
      <c r="D2051" s="185" t="s">
        <v>5298</v>
      </c>
      <c r="E2051" s="188" t="s">
        <v>5299</v>
      </c>
      <c r="F2051" s="8" t="s">
        <v>83</v>
      </c>
      <c r="G2051" s="8" t="s">
        <v>147</v>
      </c>
      <c r="H2051" s="6">
        <v>0</v>
      </c>
      <c r="I2051" s="12">
        <v>2</v>
      </c>
      <c r="J2051" s="20">
        <v>0</v>
      </c>
      <c r="L2051" s="20">
        <v>0</v>
      </c>
      <c r="N2051" s="20">
        <v>45889</v>
      </c>
      <c r="P2051" s="20">
        <v>0</v>
      </c>
      <c r="R2051" s="20">
        <v>0</v>
      </c>
      <c r="T2051" s="20">
        <v>0</v>
      </c>
      <c r="V2051" s="29">
        <v>45889</v>
      </c>
      <c r="X2051" s="8" t="str">
        <f t="shared" ref="X2051:X2114" si="32">IF(W2051&amp;U2051&amp;S2051&amp;Q2051&amp;O2051&amp;M2051&amp;K2051&lt;&gt;"","Yes","No")</f>
        <v>No</v>
      </c>
      <c r="Z2051" s="21"/>
      <c r="AC2051" s="28"/>
    </row>
    <row r="2052" spans="1:29">
      <c r="A2052" s="8" t="s">
        <v>3935</v>
      </c>
      <c r="B2052" s="8" t="s">
        <v>191</v>
      </c>
      <c r="C2052" s="8" t="s">
        <v>278</v>
      </c>
      <c r="D2052" s="185" t="s">
        <v>3936</v>
      </c>
      <c r="E2052" s="188" t="s">
        <v>3937</v>
      </c>
      <c r="F2052" s="8" t="s">
        <v>83</v>
      </c>
      <c r="G2052" s="8" t="s">
        <v>147</v>
      </c>
      <c r="H2052" s="6">
        <v>0</v>
      </c>
      <c r="I2052" s="12">
        <v>2</v>
      </c>
      <c r="J2052" s="20">
        <v>0</v>
      </c>
      <c r="L2052" s="20">
        <v>0</v>
      </c>
      <c r="N2052" s="20">
        <v>57369</v>
      </c>
      <c r="P2052" s="20">
        <v>0</v>
      </c>
      <c r="R2052" s="20">
        <v>0</v>
      </c>
      <c r="T2052" s="20">
        <v>0</v>
      </c>
      <c r="V2052" s="29">
        <v>57369</v>
      </c>
      <c r="X2052" s="8" t="str">
        <f t="shared" si="32"/>
        <v>No</v>
      </c>
      <c r="Z2052" s="21"/>
      <c r="AC2052" s="28"/>
    </row>
    <row r="2053" spans="1:29">
      <c r="A2053" s="8" t="s">
        <v>5084</v>
      </c>
      <c r="B2053" s="8" t="s">
        <v>5085</v>
      </c>
      <c r="C2053" s="8" t="s">
        <v>91</v>
      </c>
      <c r="D2053" s="185" t="s">
        <v>5086</v>
      </c>
      <c r="E2053" s="188" t="s">
        <v>5087</v>
      </c>
      <c r="F2053" s="8" t="s">
        <v>83</v>
      </c>
      <c r="G2053" s="8" t="s">
        <v>147</v>
      </c>
      <c r="H2053" s="6">
        <v>0</v>
      </c>
      <c r="I2053" s="12">
        <v>2</v>
      </c>
      <c r="J2053" s="20">
        <v>0</v>
      </c>
      <c r="L2053" s="20">
        <v>0</v>
      </c>
      <c r="N2053" s="20">
        <v>43401</v>
      </c>
      <c r="P2053" s="20">
        <v>0</v>
      </c>
      <c r="R2053" s="20">
        <v>0</v>
      </c>
      <c r="T2053" s="20">
        <v>0</v>
      </c>
      <c r="V2053" s="29">
        <v>43401</v>
      </c>
      <c r="X2053" s="8" t="str">
        <f t="shared" si="32"/>
        <v>No</v>
      </c>
      <c r="Z2053" s="21"/>
      <c r="AC2053" s="28"/>
    </row>
    <row r="2054" spans="1:29">
      <c r="A2054" s="8" t="s">
        <v>1236</v>
      </c>
      <c r="B2054" s="8" t="s">
        <v>68</v>
      </c>
      <c r="C2054" s="8" t="s">
        <v>69</v>
      </c>
      <c r="D2054" s="185" t="s">
        <v>1237</v>
      </c>
      <c r="E2054" s="188">
        <v>80212</v>
      </c>
      <c r="F2054" s="8" t="s">
        <v>36</v>
      </c>
      <c r="G2054" s="8" t="s">
        <v>5756</v>
      </c>
      <c r="H2054" s="6">
        <v>0</v>
      </c>
      <c r="I2054" s="12">
        <v>2</v>
      </c>
      <c r="J2054" s="20">
        <v>0</v>
      </c>
      <c r="L2054" s="20">
        <v>0</v>
      </c>
      <c r="N2054" s="20">
        <v>30132</v>
      </c>
      <c r="P2054" s="20">
        <v>0</v>
      </c>
      <c r="R2054" s="20">
        <v>0</v>
      </c>
      <c r="T2054" s="20">
        <v>0</v>
      </c>
      <c r="V2054" s="29">
        <v>30132</v>
      </c>
      <c r="X2054" s="8" t="str">
        <f t="shared" si="32"/>
        <v>No</v>
      </c>
      <c r="Z2054" s="21"/>
      <c r="AC2054" s="28"/>
    </row>
    <row r="2055" spans="1:29">
      <c r="A2055" s="8" t="s">
        <v>5073</v>
      </c>
      <c r="B2055" s="8" t="s">
        <v>5074</v>
      </c>
      <c r="C2055" s="8" t="s">
        <v>91</v>
      </c>
      <c r="D2055" s="185" t="s">
        <v>5075</v>
      </c>
      <c r="E2055" s="188" t="s">
        <v>5076</v>
      </c>
      <c r="F2055" s="8" t="s">
        <v>83</v>
      </c>
      <c r="G2055" s="8" t="s">
        <v>147</v>
      </c>
      <c r="H2055" s="6">
        <v>0</v>
      </c>
      <c r="I2055" s="12">
        <v>2</v>
      </c>
      <c r="J2055" s="20">
        <v>0</v>
      </c>
      <c r="L2055" s="20">
        <v>0</v>
      </c>
      <c r="N2055" s="20">
        <v>36382</v>
      </c>
      <c r="P2055" s="20">
        <v>0</v>
      </c>
      <c r="R2055" s="20">
        <v>0</v>
      </c>
      <c r="T2055" s="20">
        <v>0</v>
      </c>
      <c r="V2055" s="29">
        <v>36382</v>
      </c>
      <c r="X2055" s="8" t="str">
        <f t="shared" si="32"/>
        <v>No</v>
      </c>
      <c r="Z2055" s="21"/>
      <c r="AC2055" s="28"/>
    </row>
    <row r="2056" spans="1:29">
      <c r="A2056" s="8" t="s">
        <v>5307</v>
      </c>
      <c r="B2056" s="8" t="s">
        <v>5308</v>
      </c>
      <c r="C2056" s="8" t="s">
        <v>58</v>
      </c>
      <c r="D2056" s="185" t="s">
        <v>5309</v>
      </c>
      <c r="E2056" s="188" t="s">
        <v>5310</v>
      </c>
      <c r="F2056" s="8" t="s">
        <v>83</v>
      </c>
      <c r="G2056" s="8" t="s">
        <v>147</v>
      </c>
      <c r="H2056" s="6">
        <v>0</v>
      </c>
      <c r="I2056" s="12">
        <v>2</v>
      </c>
      <c r="J2056" s="20">
        <v>0</v>
      </c>
      <c r="L2056" s="20">
        <v>0</v>
      </c>
      <c r="N2056" s="20">
        <v>91239</v>
      </c>
      <c r="P2056" s="20">
        <v>0</v>
      </c>
      <c r="R2056" s="20">
        <v>0</v>
      </c>
      <c r="T2056" s="20">
        <v>0</v>
      </c>
      <c r="V2056" s="29">
        <v>91239</v>
      </c>
      <c r="X2056" s="8" t="str">
        <f t="shared" si="32"/>
        <v>No</v>
      </c>
      <c r="Z2056" s="21"/>
      <c r="AC2056" s="28"/>
    </row>
    <row r="2057" spans="1:29">
      <c r="A2057" s="8" t="s">
        <v>3594</v>
      </c>
      <c r="B2057" s="8" t="s">
        <v>3595</v>
      </c>
      <c r="C2057" s="8" t="s">
        <v>109</v>
      </c>
      <c r="D2057" s="185" t="s">
        <v>3596</v>
      </c>
      <c r="E2057" s="188" t="s">
        <v>3597</v>
      </c>
      <c r="F2057" s="8" t="s">
        <v>157</v>
      </c>
      <c r="G2057" s="8" t="s">
        <v>147</v>
      </c>
      <c r="H2057" s="6">
        <v>0</v>
      </c>
      <c r="I2057" s="12">
        <v>2</v>
      </c>
      <c r="J2057" s="20">
        <v>0</v>
      </c>
      <c r="L2057" s="20">
        <v>0</v>
      </c>
      <c r="N2057" s="20">
        <v>94660</v>
      </c>
      <c r="P2057" s="20">
        <v>0</v>
      </c>
      <c r="R2057" s="20">
        <v>0</v>
      </c>
      <c r="T2057" s="20">
        <v>0</v>
      </c>
      <c r="V2057" s="29">
        <v>94660</v>
      </c>
      <c r="X2057" s="8" t="str">
        <f t="shared" si="32"/>
        <v>No</v>
      </c>
      <c r="Z2057" s="21"/>
      <c r="AC2057" s="28"/>
    </row>
    <row r="2058" spans="1:29">
      <c r="A2058" s="8" t="s">
        <v>866</v>
      </c>
      <c r="B2058" s="8" t="s">
        <v>867</v>
      </c>
      <c r="C2058" s="8" t="s">
        <v>129</v>
      </c>
      <c r="D2058" s="185" t="s">
        <v>868</v>
      </c>
      <c r="E2058" s="188" t="s">
        <v>869</v>
      </c>
      <c r="F2058" s="8" t="s">
        <v>83</v>
      </c>
      <c r="G2058" s="8" t="s">
        <v>147</v>
      </c>
      <c r="H2058" s="6">
        <v>0</v>
      </c>
      <c r="I2058" s="12">
        <v>2</v>
      </c>
      <c r="J2058" s="20">
        <v>0</v>
      </c>
      <c r="L2058" s="20">
        <v>0</v>
      </c>
      <c r="N2058" s="20">
        <v>28506</v>
      </c>
      <c r="P2058" s="20">
        <v>0</v>
      </c>
      <c r="R2058" s="20">
        <v>0</v>
      </c>
      <c r="T2058" s="20">
        <v>0</v>
      </c>
      <c r="V2058" s="29">
        <v>28506</v>
      </c>
      <c r="X2058" s="8" t="str">
        <f t="shared" si="32"/>
        <v>No</v>
      </c>
      <c r="Z2058" s="21"/>
      <c r="AC2058" s="28"/>
    </row>
    <row r="2059" spans="1:29">
      <c r="A2059" s="8" t="s">
        <v>3711</v>
      </c>
      <c r="B2059" s="8" t="s">
        <v>3712</v>
      </c>
      <c r="C2059" s="8" t="s">
        <v>278</v>
      </c>
      <c r="D2059" s="185" t="s">
        <v>3713</v>
      </c>
      <c r="E2059" s="188" t="s">
        <v>3714</v>
      </c>
      <c r="F2059" s="8" t="s">
        <v>157</v>
      </c>
      <c r="G2059" s="8" t="s">
        <v>147</v>
      </c>
      <c r="H2059" s="6">
        <v>0</v>
      </c>
      <c r="I2059" s="12">
        <v>2</v>
      </c>
      <c r="J2059" s="20">
        <v>0</v>
      </c>
      <c r="L2059" s="20">
        <v>0</v>
      </c>
      <c r="N2059" s="20">
        <v>12800</v>
      </c>
      <c r="P2059" s="20">
        <v>0</v>
      </c>
      <c r="R2059" s="20">
        <v>0</v>
      </c>
      <c r="T2059" s="20">
        <v>0</v>
      </c>
      <c r="V2059" s="29">
        <v>12800</v>
      </c>
      <c r="X2059" s="8" t="str">
        <f t="shared" si="32"/>
        <v>No</v>
      </c>
      <c r="Z2059" s="21"/>
      <c r="AC2059" s="28"/>
    </row>
    <row r="2060" spans="1:29">
      <c r="A2060" s="8" t="s">
        <v>6009</v>
      </c>
      <c r="B2060" s="8" t="s">
        <v>6112</v>
      </c>
      <c r="C2060" s="8" t="s">
        <v>120</v>
      </c>
      <c r="E2060" s="188" t="s">
        <v>6010</v>
      </c>
      <c r="F2060" s="8" t="s">
        <v>88</v>
      </c>
      <c r="G2060" s="8" t="s">
        <v>147</v>
      </c>
      <c r="H2060" s="6">
        <v>0</v>
      </c>
      <c r="I2060" s="12">
        <v>2</v>
      </c>
      <c r="J2060" s="20">
        <v>0</v>
      </c>
      <c r="L2060" s="20">
        <v>0</v>
      </c>
      <c r="N2060" s="20">
        <v>103464</v>
      </c>
      <c r="P2060" s="20">
        <v>0</v>
      </c>
      <c r="R2060" s="20">
        <v>0</v>
      </c>
      <c r="T2060" s="20">
        <v>58021</v>
      </c>
      <c r="V2060" s="29">
        <v>161485</v>
      </c>
      <c r="X2060" s="8" t="str">
        <f t="shared" si="32"/>
        <v>No</v>
      </c>
      <c r="Z2060" s="21"/>
      <c r="AC2060" s="28"/>
    </row>
    <row r="2061" spans="1:29">
      <c r="A2061" s="8" t="s">
        <v>2507</v>
      </c>
      <c r="B2061" s="8" t="s">
        <v>2508</v>
      </c>
      <c r="C2061" s="8" t="s">
        <v>79</v>
      </c>
      <c r="D2061" s="185" t="s">
        <v>2509</v>
      </c>
      <c r="E2061" s="188">
        <v>99394</v>
      </c>
      <c r="F2061" s="8" t="s">
        <v>36</v>
      </c>
      <c r="G2061" s="8" t="s">
        <v>5756</v>
      </c>
      <c r="H2061" s="6">
        <v>0</v>
      </c>
      <c r="I2061" s="12">
        <v>2</v>
      </c>
      <c r="J2061" s="20">
        <v>0</v>
      </c>
      <c r="L2061" s="20">
        <v>0</v>
      </c>
      <c r="N2061" s="20">
        <v>0</v>
      </c>
      <c r="P2061" s="20">
        <v>0</v>
      </c>
      <c r="R2061" s="20">
        <v>0</v>
      </c>
      <c r="T2061" s="20">
        <v>61123</v>
      </c>
      <c r="V2061" s="29">
        <v>61123</v>
      </c>
      <c r="X2061" s="8" t="str">
        <f t="shared" si="32"/>
        <v>No</v>
      </c>
      <c r="Z2061" s="21"/>
      <c r="AC2061" s="28"/>
    </row>
    <row r="2062" spans="1:29">
      <c r="A2062" s="8" t="s">
        <v>2232</v>
      </c>
      <c r="B2062" s="8" t="s">
        <v>2233</v>
      </c>
      <c r="C2062" s="8" t="s">
        <v>275</v>
      </c>
      <c r="D2062" s="185" t="s">
        <v>2234</v>
      </c>
      <c r="E2062" s="188" t="s">
        <v>2235</v>
      </c>
      <c r="F2062" s="8" t="s">
        <v>83</v>
      </c>
      <c r="G2062" s="8" t="s">
        <v>147</v>
      </c>
      <c r="H2062" s="6">
        <v>0</v>
      </c>
      <c r="I2062" s="12">
        <v>2</v>
      </c>
      <c r="J2062" s="20">
        <v>0</v>
      </c>
      <c r="L2062" s="20">
        <v>0</v>
      </c>
      <c r="N2062" s="20">
        <v>46592</v>
      </c>
      <c r="P2062" s="20">
        <v>0</v>
      </c>
      <c r="R2062" s="20">
        <v>0</v>
      </c>
      <c r="T2062" s="20">
        <v>0</v>
      </c>
      <c r="V2062" s="29">
        <v>46592</v>
      </c>
      <c r="X2062" s="8" t="str">
        <f t="shared" si="32"/>
        <v>No</v>
      </c>
      <c r="Z2062" s="21"/>
      <c r="AC2062" s="28"/>
    </row>
    <row r="2063" spans="1:29">
      <c r="A2063" s="8" t="s">
        <v>2280</v>
      </c>
      <c r="B2063" s="8" t="s">
        <v>1160</v>
      </c>
      <c r="C2063" s="8" t="s">
        <v>106</v>
      </c>
      <c r="D2063" s="185" t="s">
        <v>2281</v>
      </c>
      <c r="E2063" s="188" t="s">
        <v>2282</v>
      </c>
      <c r="F2063" s="8" t="s">
        <v>83</v>
      </c>
      <c r="G2063" s="8" t="s">
        <v>147</v>
      </c>
      <c r="H2063" s="6">
        <v>0</v>
      </c>
      <c r="I2063" s="12">
        <v>2</v>
      </c>
      <c r="J2063" s="20">
        <v>0</v>
      </c>
      <c r="L2063" s="20">
        <v>0</v>
      </c>
      <c r="N2063" s="20">
        <v>37299</v>
      </c>
      <c r="P2063" s="20">
        <v>0</v>
      </c>
      <c r="R2063" s="20">
        <v>0</v>
      </c>
      <c r="T2063" s="20">
        <v>0</v>
      </c>
      <c r="V2063" s="29">
        <v>37299</v>
      </c>
      <c r="X2063" s="8" t="str">
        <f t="shared" si="32"/>
        <v>No</v>
      </c>
      <c r="Z2063" s="21"/>
      <c r="AC2063" s="28"/>
    </row>
    <row r="2064" spans="1:29">
      <c r="A2064" s="8" t="s">
        <v>6701</v>
      </c>
      <c r="B2064" s="8" t="s">
        <v>2991</v>
      </c>
      <c r="C2064" s="8" t="s">
        <v>168</v>
      </c>
      <c r="D2064" s="185" t="s">
        <v>5244</v>
      </c>
      <c r="E2064" s="188" t="s">
        <v>5245</v>
      </c>
      <c r="F2064" s="8" t="s">
        <v>88</v>
      </c>
      <c r="G2064" s="8" t="s">
        <v>147</v>
      </c>
      <c r="H2064" s="6">
        <v>0</v>
      </c>
      <c r="I2064" s="12">
        <v>2</v>
      </c>
      <c r="J2064" s="20">
        <v>0</v>
      </c>
      <c r="L2064" s="20">
        <v>0</v>
      </c>
      <c r="N2064" s="20">
        <v>34781</v>
      </c>
      <c r="P2064" s="20">
        <v>1646</v>
      </c>
      <c r="R2064" s="20">
        <v>0</v>
      </c>
      <c r="T2064" s="20">
        <v>0</v>
      </c>
      <c r="V2064" s="29">
        <v>36427</v>
      </c>
      <c r="X2064" s="8" t="str">
        <f t="shared" si="32"/>
        <v>No</v>
      </c>
      <c r="Z2064" s="21"/>
      <c r="AC2064" s="28"/>
    </row>
    <row r="2065" spans="1:29">
      <c r="A2065" s="8" t="s">
        <v>2321</v>
      </c>
      <c r="B2065" s="8" t="s">
        <v>2322</v>
      </c>
      <c r="C2065" s="8" t="s">
        <v>106</v>
      </c>
      <c r="D2065" s="185" t="s">
        <v>2323</v>
      </c>
      <c r="E2065" s="188" t="s">
        <v>2324</v>
      </c>
      <c r="F2065" s="8" t="s">
        <v>83</v>
      </c>
      <c r="G2065" s="8" t="s">
        <v>147</v>
      </c>
      <c r="H2065" s="6">
        <v>0</v>
      </c>
      <c r="I2065" s="12">
        <v>2</v>
      </c>
      <c r="J2065" s="20">
        <v>29719</v>
      </c>
      <c r="L2065" s="20">
        <v>0</v>
      </c>
      <c r="N2065" s="20">
        <v>29305</v>
      </c>
      <c r="P2065" s="20">
        <v>0</v>
      </c>
      <c r="R2065" s="20">
        <v>0</v>
      </c>
      <c r="T2065" s="20">
        <v>0</v>
      </c>
      <c r="V2065" s="29">
        <v>59024</v>
      </c>
      <c r="X2065" s="8" t="str">
        <f t="shared" si="32"/>
        <v>No</v>
      </c>
      <c r="Z2065" s="21"/>
      <c r="AC2065" s="28"/>
    </row>
    <row r="2066" spans="1:29">
      <c r="A2066" s="8" t="s">
        <v>6345</v>
      </c>
      <c r="B2066" s="8" t="s">
        <v>6346</v>
      </c>
      <c r="C2066" s="8" t="s">
        <v>91</v>
      </c>
      <c r="E2066" s="188">
        <v>90280</v>
      </c>
      <c r="F2066" s="8" t="s">
        <v>83</v>
      </c>
      <c r="G2066" s="8" t="s">
        <v>5756</v>
      </c>
      <c r="H2066" s="6">
        <v>12150996</v>
      </c>
      <c r="I2066" s="12">
        <v>2</v>
      </c>
      <c r="J2066" s="20">
        <v>0</v>
      </c>
      <c r="L2066" s="20">
        <v>0</v>
      </c>
      <c r="N2066" s="20">
        <v>0</v>
      </c>
      <c r="P2066" s="20">
        <v>0</v>
      </c>
      <c r="R2066" s="20">
        <v>0</v>
      </c>
      <c r="T2066" s="20">
        <v>0</v>
      </c>
      <c r="V2066" s="29">
        <v>0</v>
      </c>
      <c r="X2066" s="8" t="str">
        <f t="shared" si="32"/>
        <v>No</v>
      </c>
      <c r="Z2066" s="21"/>
      <c r="AC2066" s="28"/>
    </row>
    <row r="2067" spans="1:29">
      <c r="A2067" s="8" t="s">
        <v>1510</v>
      </c>
      <c r="B2067" s="8" t="s">
        <v>105</v>
      </c>
      <c r="C2067" s="8" t="s">
        <v>178</v>
      </c>
      <c r="D2067" s="185" t="s">
        <v>1511</v>
      </c>
      <c r="E2067" s="188" t="s">
        <v>1512</v>
      </c>
      <c r="F2067" s="8" t="s">
        <v>83</v>
      </c>
      <c r="G2067" s="8" t="s">
        <v>147</v>
      </c>
      <c r="H2067" s="6">
        <v>0</v>
      </c>
      <c r="I2067" s="12">
        <v>2</v>
      </c>
      <c r="J2067" s="20">
        <v>0</v>
      </c>
      <c r="L2067" s="20">
        <v>0</v>
      </c>
      <c r="N2067" s="20">
        <v>25350</v>
      </c>
      <c r="P2067" s="20">
        <v>0</v>
      </c>
      <c r="R2067" s="20">
        <v>0</v>
      </c>
      <c r="T2067" s="20">
        <v>0</v>
      </c>
      <c r="V2067" s="29">
        <v>25350</v>
      </c>
      <c r="X2067" s="8" t="str">
        <f t="shared" si="32"/>
        <v>No</v>
      </c>
      <c r="Z2067" s="21"/>
      <c r="AC2067" s="28"/>
    </row>
    <row r="2068" spans="1:29">
      <c r="A2068" s="8" t="s">
        <v>387</v>
      </c>
      <c r="B2068" s="8" t="s">
        <v>1217</v>
      </c>
      <c r="C2068" s="8" t="s">
        <v>58</v>
      </c>
      <c r="D2068" s="185" t="s">
        <v>5330</v>
      </c>
      <c r="E2068" s="188" t="s">
        <v>5331</v>
      </c>
      <c r="F2068" s="8" t="s">
        <v>83</v>
      </c>
      <c r="G2068" s="8" t="s">
        <v>147</v>
      </c>
      <c r="H2068" s="6">
        <v>0</v>
      </c>
      <c r="I2068" s="12">
        <v>2</v>
      </c>
      <c r="J2068" s="20">
        <v>0</v>
      </c>
      <c r="L2068" s="20">
        <v>0</v>
      </c>
      <c r="N2068" s="20">
        <v>30847</v>
      </c>
      <c r="P2068" s="20">
        <v>0</v>
      </c>
      <c r="R2068" s="20">
        <v>0</v>
      </c>
      <c r="T2068" s="20">
        <v>0</v>
      </c>
      <c r="V2068" s="29">
        <v>30847</v>
      </c>
      <c r="X2068" s="8" t="str">
        <f t="shared" si="32"/>
        <v>No</v>
      </c>
      <c r="Z2068" s="21"/>
      <c r="AC2068" s="28"/>
    </row>
    <row r="2069" spans="1:29">
      <c r="A2069" s="8" t="s">
        <v>6702</v>
      </c>
      <c r="B2069" s="8" t="s">
        <v>6703</v>
      </c>
      <c r="C2069" s="8" t="s">
        <v>65</v>
      </c>
      <c r="E2069" s="188">
        <v>414</v>
      </c>
      <c r="F2069" s="8" t="s">
        <v>36</v>
      </c>
      <c r="G2069" s="8" t="s">
        <v>5756</v>
      </c>
      <c r="H2069" s="6">
        <v>0</v>
      </c>
      <c r="I2069" s="12">
        <v>2</v>
      </c>
      <c r="J2069" s="20">
        <v>0</v>
      </c>
      <c r="L2069" s="20">
        <v>0</v>
      </c>
      <c r="N2069" s="20">
        <v>165157</v>
      </c>
      <c r="P2069" s="20">
        <v>0</v>
      </c>
      <c r="R2069" s="20">
        <v>0</v>
      </c>
      <c r="T2069" s="20">
        <v>33000</v>
      </c>
      <c r="V2069" s="29">
        <v>198157</v>
      </c>
      <c r="X2069" s="8" t="str">
        <f t="shared" si="32"/>
        <v>No</v>
      </c>
      <c r="Z2069" s="21"/>
      <c r="AC2069" s="28"/>
    </row>
    <row r="2070" spans="1:29">
      <c r="A2070" s="8" t="s">
        <v>3792</v>
      </c>
      <c r="B2070" s="8" t="s">
        <v>6498</v>
      </c>
      <c r="C2070" s="8" t="s">
        <v>278</v>
      </c>
      <c r="D2070" s="185" t="s">
        <v>3793</v>
      </c>
      <c r="E2070" s="188" t="s">
        <v>3794</v>
      </c>
      <c r="F2070" s="8" t="s">
        <v>83</v>
      </c>
      <c r="G2070" s="8" t="s">
        <v>147</v>
      </c>
      <c r="H2070" s="6">
        <v>0</v>
      </c>
      <c r="I2070" s="12">
        <v>2</v>
      </c>
      <c r="J2070" s="20">
        <v>0</v>
      </c>
      <c r="L2070" s="20">
        <v>0</v>
      </c>
      <c r="N2070" s="20">
        <v>41003</v>
      </c>
      <c r="P2070" s="20">
        <v>0</v>
      </c>
      <c r="R2070" s="20">
        <v>0</v>
      </c>
      <c r="T2070" s="20">
        <v>0</v>
      </c>
      <c r="V2070" s="29">
        <v>41003</v>
      </c>
      <c r="X2070" s="8" t="str">
        <f t="shared" si="32"/>
        <v>No</v>
      </c>
      <c r="Z2070" s="21"/>
      <c r="AC2070" s="28"/>
    </row>
    <row r="2071" spans="1:29">
      <c r="A2071" s="8" t="s">
        <v>5521</v>
      </c>
      <c r="B2071" s="8" t="s">
        <v>5522</v>
      </c>
      <c r="C2071" s="8" t="s">
        <v>132</v>
      </c>
      <c r="D2071" s="185" t="s">
        <v>5523</v>
      </c>
      <c r="E2071" s="188" t="s">
        <v>5524</v>
      </c>
      <c r="F2071" s="8" t="s">
        <v>83</v>
      </c>
      <c r="G2071" s="8" t="s">
        <v>147</v>
      </c>
      <c r="H2071" s="6">
        <v>0</v>
      </c>
      <c r="I2071" s="12">
        <v>2</v>
      </c>
      <c r="J2071" s="20">
        <v>0</v>
      </c>
      <c r="L2071" s="20">
        <v>0</v>
      </c>
      <c r="N2071" s="20">
        <v>52294</v>
      </c>
      <c r="P2071" s="20">
        <v>0</v>
      </c>
      <c r="R2071" s="20">
        <v>0</v>
      </c>
      <c r="T2071" s="20">
        <v>0</v>
      </c>
      <c r="V2071" s="29">
        <v>52294</v>
      </c>
      <c r="X2071" s="8" t="str">
        <f t="shared" si="32"/>
        <v>No</v>
      </c>
      <c r="Z2071" s="21"/>
      <c r="AC2071" s="28"/>
    </row>
    <row r="2072" spans="1:29">
      <c r="A2072" s="8" t="s">
        <v>2333</v>
      </c>
      <c r="B2072" s="8" t="s">
        <v>119</v>
      </c>
      <c r="C2072" s="8" t="s">
        <v>106</v>
      </c>
      <c r="D2072" s="185" t="s">
        <v>2334</v>
      </c>
      <c r="E2072" s="188" t="s">
        <v>2335</v>
      </c>
      <c r="F2072" s="8" t="s">
        <v>83</v>
      </c>
      <c r="G2072" s="8" t="s">
        <v>147</v>
      </c>
      <c r="H2072" s="6">
        <v>0</v>
      </c>
      <c r="I2072" s="12">
        <v>2</v>
      </c>
      <c r="J2072" s="20">
        <v>0</v>
      </c>
      <c r="L2072" s="20">
        <v>0</v>
      </c>
      <c r="N2072" s="20">
        <v>64212</v>
      </c>
      <c r="P2072" s="20">
        <v>0</v>
      </c>
      <c r="R2072" s="20">
        <v>0</v>
      </c>
      <c r="T2072" s="20">
        <v>0</v>
      </c>
      <c r="V2072" s="29">
        <v>64212</v>
      </c>
      <c r="X2072" s="8" t="str">
        <f t="shared" si="32"/>
        <v>No</v>
      </c>
      <c r="Z2072" s="21"/>
      <c r="AC2072" s="28"/>
    </row>
    <row r="2073" spans="1:29">
      <c r="A2073" s="8" t="s">
        <v>1558</v>
      </c>
      <c r="B2073" s="8" t="s">
        <v>6499</v>
      </c>
      <c r="C2073" s="8" t="s">
        <v>178</v>
      </c>
      <c r="D2073" s="185" t="s">
        <v>1559</v>
      </c>
      <c r="E2073" s="188" t="s">
        <v>1560</v>
      </c>
      <c r="F2073" s="8" t="s">
        <v>83</v>
      </c>
      <c r="G2073" s="8" t="s">
        <v>147</v>
      </c>
      <c r="H2073" s="6">
        <v>0</v>
      </c>
      <c r="I2073" s="12">
        <v>2</v>
      </c>
      <c r="J2073" s="20">
        <v>0</v>
      </c>
      <c r="L2073" s="20">
        <v>0</v>
      </c>
      <c r="N2073" s="20">
        <v>40269</v>
      </c>
      <c r="P2073" s="20">
        <v>0</v>
      </c>
      <c r="R2073" s="20">
        <v>0</v>
      </c>
      <c r="T2073" s="20">
        <v>0</v>
      </c>
      <c r="V2073" s="29">
        <v>40269</v>
      </c>
      <c r="X2073" s="8" t="str">
        <f t="shared" si="32"/>
        <v>No</v>
      </c>
      <c r="Z2073" s="21"/>
      <c r="AC2073" s="28"/>
    </row>
    <row r="2074" spans="1:29">
      <c r="A2074" s="8" t="s">
        <v>910</v>
      </c>
      <c r="B2074" s="8" t="s">
        <v>6494</v>
      </c>
      <c r="C2074" s="8" t="s">
        <v>129</v>
      </c>
      <c r="D2074" s="185" t="s">
        <v>911</v>
      </c>
      <c r="E2074" s="188" t="s">
        <v>912</v>
      </c>
      <c r="F2074" s="8" t="s">
        <v>83</v>
      </c>
      <c r="G2074" s="8" t="s">
        <v>147</v>
      </c>
      <c r="H2074" s="6">
        <v>0</v>
      </c>
      <c r="I2074" s="12">
        <v>2</v>
      </c>
      <c r="J2074" s="20">
        <v>0</v>
      </c>
      <c r="L2074" s="20">
        <v>0</v>
      </c>
      <c r="N2074" s="20">
        <v>67125</v>
      </c>
      <c r="P2074" s="20">
        <v>0</v>
      </c>
      <c r="R2074" s="20">
        <v>0</v>
      </c>
      <c r="T2074" s="20">
        <v>0</v>
      </c>
      <c r="V2074" s="29">
        <v>67125</v>
      </c>
      <c r="X2074" s="8" t="str">
        <f t="shared" si="32"/>
        <v>No</v>
      </c>
      <c r="Z2074" s="21"/>
      <c r="AC2074" s="28"/>
    </row>
    <row r="2075" spans="1:29">
      <c r="A2075" s="8" t="s">
        <v>3771</v>
      </c>
      <c r="B2075" s="8" t="s">
        <v>957</v>
      </c>
      <c r="C2075" s="8" t="s">
        <v>278</v>
      </c>
      <c r="D2075" s="185" t="s">
        <v>3772</v>
      </c>
      <c r="E2075" s="188" t="s">
        <v>3773</v>
      </c>
      <c r="F2075" s="8" t="s">
        <v>83</v>
      </c>
      <c r="G2075" s="8" t="s">
        <v>147</v>
      </c>
      <c r="H2075" s="6">
        <v>0</v>
      </c>
      <c r="I2075" s="12">
        <v>2</v>
      </c>
      <c r="J2075" s="20">
        <v>0</v>
      </c>
      <c r="L2075" s="20">
        <v>0</v>
      </c>
      <c r="N2075" s="20">
        <v>29680</v>
      </c>
      <c r="P2075" s="20">
        <v>0</v>
      </c>
      <c r="R2075" s="20">
        <v>0</v>
      </c>
      <c r="T2075" s="20">
        <v>0</v>
      </c>
      <c r="V2075" s="29">
        <v>29680</v>
      </c>
      <c r="X2075" s="8" t="str">
        <f t="shared" si="32"/>
        <v>No</v>
      </c>
      <c r="Z2075" s="21"/>
      <c r="AC2075" s="28"/>
    </row>
    <row r="2076" spans="1:29">
      <c r="A2076" s="8" t="s">
        <v>2415</v>
      </c>
      <c r="B2076" s="8" t="s">
        <v>2416</v>
      </c>
      <c r="C2076" s="8" t="s">
        <v>46</v>
      </c>
      <c r="D2076" s="185" t="s">
        <v>2417</v>
      </c>
      <c r="E2076" s="188" t="s">
        <v>2418</v>
      </c>
      <c r="F2076" s="8" t="s">
        <v>88</v>
      </c>
      <c r="G2076" s="8" t="s">
        <v>147</v>
      </c>
      <c r="H2076" s="6">
        <v>0</v>
      </c>
      <c r="I2076" s="12">
        <v>2</v>
      </c>
      <c r="J2076" s="20">
        <v>0</v>
      </c>
      <c r="L2076" s="20">
        <v>0</v>
      </c>
      <c r="N2076" s="20">
        <v>0</v>
      </c>
      <c r="P2076" s="20">
        <v>0</v>
      </c>
      <c r="R2076" s="20">
        <v>0</v>
      </c>
      <c r="T2076" s="20">
        <v>0</v>
      </c>
      <c r="V2076" s="29">
        <v>0</v>
      </c>
      <c r="X2076" s="8" t="str">
        <f t="shared" si="32"/>
        <v>No</v>
      </c>
      <c r="Z2076" s="21"/>
      <c r="AC2076" s="28"/>
    </row>
    <row r="2077" spans="1:29">
      <c r="A2077" s="8" t="s">
        <v>5589</v>
      </c>
      <c r="B2077" s="8" t="s">
        <v>5590</v>
      </c>
      <c r="C2077" s="8" t="s">
        <v>254</v>
      </c>
      <c r="D2077" s="185" t="s">
        <v>5591</v>
      </c>
      <c r="E2077" s="188" t="s">
        <v>5592</v>
      </c>
      <c r="F2077" s="8" t="s">
        <v>157</v>
      </c>
      <c r="G2077" s="8" t="s">
        <v>147</v>
      </c>
      <c r="H2077" s="6">
        <v>0</v>
      </c>
      <c r="I2077" s="12">
        <v>2</v>
      </c>
      <c r="J2077" s="20">
        <v>0</v>
      </c>
      <c r="L2077" s="20">
        <v>0</v>
      </c>
      <c r="N2077" s="20">
        <v>29934</v>
      </c>
      <c r="P2077" s="20">
        <v>0</v>
      </c>
      <c r="R2077" s="20">
        <v>0</v>
      </c>
      <c r="T2077" s="20">
        <v>0</v>
      </c>
      <c r="V2077" s="29">
        <v>29934</v>
      </c>
      <c r="X2077" s="8" t="str">
        <f t="shared" si="32"/>
        <v>No</v>
      </c>
      <c r="Z2077" s="21"/>
      <c r="AC2077" s="28"/>
    </row>
    <row r="2078" spans="1:29">
      <c r="A2078" s="8" t="s">
        <v>682</v>
      </c>
      <c r="B2078" s="8" t="s">
        <v>683</v>
      </c>
      <c r="C2078" s="8" t="s">
        <v>168</v>
      </c>
      <c r="D2078" s="185">
        <v>63</v>
      </c>
      <c r="E2078" s="188">
        <v>63</v>
      </c>
      <c r="F2078" s="8" t="s">
        <v>83</v>
      </c>
      <c r="G2078" s="8" t="s">
        <v>5756</v>
      </c>
      <c r="H2078" s="6">
        <v>55805</v>
      </c>
      <c r="I2078" s="12">
        <v>2</v>
      </c>
      <c r="J2078" s="20">
        <v>52558</v>
      </c>
      <c r="L2078" s="20">
        <v>0</v>
      </c>
      <c r="N2078" s="20">
        <v>0</v>
      </c>
      <c r="P2078" s="20">
        <v>127247</v>
      </c>
      <c r="R2078" s="20">
        <v>0</v>
      </c>
      <c r="T2078" s="20">
        <v>0</v>
      </c>
      <c r="V2078" s="29">
        <v>179805</v>
      </c>
      <c r="X2078" s="8" t="str">
        <f t="shared" si="32"/>
        <v>No</v>
      </c>
      <c r="Z2078" s="21"/>
      <c r="AC2078" s="28"/>
    </row>
    <row r="2079" spans="1:29">
      <c r="A2079" s="8" t="s">
        <v>779</v>
      </c>
      <c r="B2079" s="8" t="s">
        <v>780</v>
      </c>
      <c r="C2079" s="8" t="s">
        <v>129</v>
      </c>
      <c r="D2079" s="185" t="s">
        <v>781</v>
      </c>
      <c r="E2079" s="188" t="s">
        <v>782</v>
      </c>
      <c r="F2079" s="8" t="s">
        <v>83</v>
      </c>
      <c r="G2079" s="8" t="s">
        <v>147</v>
      </c>
      <c r="H2079" s="6">
        <v>0</v>
      </c>
      <c r="I2079" s="12">
        <v>2</v>
      </c>
      <c r="J2079" s="20">
        <v>0</v>
      </c>
      <c r="L2079" s="20">
        <v>0</v>
      </c>
      <c r="N2079" s="20">
        <v>169530</v>
      </c>
      <c r="P2079" s="20">
        <v>0</v>
      </c>
      <c r="R2079" s="20">
        <v>0</v>
      </c>
      <c r="T2079" s="20">
        <v>0</v>
      </c>
      <c r="V2079" s="29">
        <v>169530</v>
      </c>
      <c r="X2079" s="8" t="str">
        <f t="shared" si="32"/>
        <v>No</v>
      </c>
      <c r="Z2079" s="21"/>
      <c r="AC2079" s="28"/>
    </row>
    <row r="2080" spans="1:29">
      <c r="A2080" s="8" t="s">
        <v>2103</v>
      </c>
      <c r="B2080" s="8" t="s">
        <v>2104</v>
      </c>
      <c r="C2080" s="8" t="s">
        <v>275</v>
      </c>
      <c r="D2080" s="185" t="s">
        <v>2105</v>
      </c>
      <c r="E2080" s="188" t="s">
        <v>2106</v>
      </c>
      <c r="F2080" s="8" t="s">
        <v>157</v>
      </c>
      <c r="G2080" s="8" t="s">
        <v>147</v>
      </c>
      <c r="H2080" s="6">
        <v>0</v>
      </c>
      <c r="I2080" s="12">
        <v>2</v>
      </c>
      <c r="J2080" s="20">
        <v>0</v>
      </c>
      <c r="L2080" s="20">
        <v>0</v>
      </c>
      <c r="N2080" s="20">
        <v>25109</v>
      </c>
      <c r="P2080" s="20">
        <v>0</v>
      </c>
      <c r="R2080" s="20">
        <v>0</v>
      </c>
      <c r="T2080" s="20">
        <v>0</v>
      </c>
      <c r="V2080" s="29">
        <v>25109</v>
      </c>
      <c r="X2080" s="8" t="str">
        <f t="shared" si="32"/>
        <v>No</v>
      </c>
      <c r="Z2080" s="21"/>
      <c r="AC2080" s="28"/>
    </row>
    <row r="2081" spans="1:29">
      <c r="A2081" s="8" t="s">
        <v>2758</v>
      </c>
      <c r="B2081" s="8" t="s">
        <v>1198</v>
      </c>
      <c r="C2081" s="8" t="s">
        <v>65</v>
      </c>
      <c r="D2081" s="185" t="s">
        <v>2759</v>
      </c>
      <c r="E2081" s="188" t="s">
        <v>2760</v>
      </c>
      <c r="F2081" s="8" t="s">
        <v>83</v>
      </c>
      <c r="G2081" s="8" t="s">
        <v>147</v>
      </c>
      <c r="H2081" s="6">
        <v>0</v>
      </c>
      <c r="I2081" s="12">
        <v>2</v>
      </c>
      <c r="J2081" s="20">
        <v>0</v>
      </c>
      <c r="L2081" s="20">
        <v>0</v>
      </c>
      <c r="N2081" s="20">
        <v>188482</v>
      </c>
      <c r="P2081" s="20">
        <v>0</v>
      </c>
      <c r="R2081" s="20">
        <v>0</v>
      </c>
      <c r="T2081" s="20">
        <v>0</v>
      </c>
      <c r="V2081" s="29">
        <v>188482</v>
      </c>
      <c r="X2081" s="8" t="str">
        <f t="shared" si="32"/>
        <v>No</v>
      </c>
      <c r="Z2081" s="21"/>
      <c r="AC2081" s="28"/>
    </row>
    <row r="2082" spans="1:29">
      <c r="A2082" s="8" t="s">
        <v>3963</v>
      </c>
      <c r="B2082" s="8" t="s">
        <v>3964</v>
      </c>
      <c r="C2082" s="8" t="s">
        <v>278</v>
      </c>
      <c r="D2082" s="185" t="s">
        <v>3965</v>
      </c>
      <c r="E2082" s="188" t="s">
        <v>3966</v>
      </c>
      <c r="F2082" s="8" t="s">
        <v>83</v>
      </c>
      <c r="G2082" s="8" t="s">
        <v>147</v>
      </c>
      <c r="H2082" s="6">
        <v>0</v>
      </c>
      <c r="I2082" s="12">
        <v>2</v>
      </c>
      <c r="J2082" s="20">
        <v>0</v>
      </c>
      <c r="L2082" s="20">
        <v>0</v>
      </c>
      <c r="N2082" s="20">
        <v>108757</v>
      </c>
      <c r="P2082" s="20">
        <v>0</v>
      </c>
      <c r="R2082" s="20">
        <v>0</v>
      </c>
      <c r="T2082" s="20">
        <v>0</v>
      </c>
      <c r="V2082" s="29">
        <v>108757</v>
      </c>
      <c r="X2082" s="8" t="str">
        <f t="shared" si="32"/>
        <v>No</v>
      </c>
      <c r="Z2082" s="21"/>
      <c r="AC2082" s="28"/>
    </row>
    <row r="2083" spans="1:29">
      <c r="A2083" s="8" t="s">
        <v>1790</v>
      </c>
      <c r="B2083" s="8" t="s">
        <v>1791</v>
      </c>
      <c r="C2083" s="8" t="s">
        <v>42</v>
      </c>
      <c r="D2083" s="185">
        <v>2089</v>
      </c>
      <c r="E2083" s="188">
        <v>20089</v>
      </c>
      <c r="F2083" s="8" t="s">
        <v>83</v>
      </c>
      <c r="G2083" s="8" t="s">
        <v>5756</v>
      </c>
      <c r="H2083" s="6">
        <v>18351295</v>
      </c>
      <c r="I2083" s="12">
        <v>2</v>
      </c>
      <c r="J2083" s="20">
        <v>0</v>
      </c>
      <c r="L2083" s="20">
        <v>0</v>
      </c>
      <c r="N2083" s="20">
        <v>0</v>
      </c>
      <c r="P2083" s="20">
        <v>0</v>
      </c>
      <c r="R2083" s="20">
        <v>0</v>
      </c>
      <c r="T2083" s="20">
        <v>0</v>
      </c>
      <c r="V2083" s="29">
        <v>0</v>
      </c>
      <c r="X2083" s="8" t="str">
        <f t="shared" si="32"/>
        <v>No</v>
      </c>
      <c r="Z2083" s="21"/>
      <c r="AC2083" s="28"/>
    </row>
    <row r="2084" spans="1:29">
      <c r="A2084" s="8" t="s">
        <v>6025</v>
      </c>
      <c r="B2084" s="8" t="s">
        <v>6113</v>
      </c>
      <c r="C2084" s="8" t="s">
        <v>254</v>
      </c>
      <c r="E2084" s="188" t="s">
        <v>6026</v>
      </c>
      <c r="F2084" s="8" t="s">
        <v>83</v>
      </c>
      <c r="G2084" s="8" t="s">
        <v>147</v>
      </c>
      <c r="H2084" s="6">
        <v>0</v>
      </c>
      <c r="I2084" s="12">
        <v>2</v>
      </c>
      <c r="J2084" s="20">
        <v>0</v>
      </c>
      <c r="L2084" s="20">
        <v>0</v>
      </c>
      <c r="N2084" s="20">
        <v>27878</v>
      </c>
      <c r="P2084" s="20">
        <v>0</v>
      </c>
      <c r="R2084" s="20">
        <v>0</v>
      </c>
      <c r="T2084" s="20">
        <v>0</v>
      </c>
      <c r="V2084" s="29">
        <v>27878</v>
      </c>
      <c r="X2084" s="8" t="str">
        <f t="shared" si="32"/>
        <v>No</v>
      </c>
      <c r="Z2084" s="21"/>
      <c r="AC2084" s="28"/>
    </row>
    <row r="2085" spans="1:29">
      <c r="A2085" s="8" t="s">
        <v>4956</v>
      </c>
      <c r="B2085" s="8" t="s">
        <v>4957</v>
      </c>
      <c r="C2085" s="8" t="s">
        <v>91</v>
      </c>
      <c r="D2085" s="185" t="s">
        <v>4958</v>
      </c>
      <c r="E2085" s="188" t="s">
        <v>4959</v>
      </c>
      <c r="F2085" s="8" t="s">
        <v>83</v>
      </c>
      <c r="G2085" s="8" t="s">
        <v>147</v>
      </c>
      <c r="H2085" s="6">
        <v>0</v>
      </c>
      <c r="I2085" s="12">
        <v>2</v>
      </c>
      <c r="J2085" s="20">
        <v>0</v>
      </c>
      <c r="L2085" s="20">
        <v>0</v>
      </c>
      <c r="N2085" s="20">
        <v>35280</v>
      </c>
      <c r="P2085" s="20">
        <v>0</v>
      </c>
      <c r="R2085" s="20">
        <v>0</v>
      </c>
      <c r="T2085" s="20">
        <v>0</v>
      </c>
      <c r="V2085" s="29">
        <v>35280</v>
      </c>
      <c r="X2085" s="8" t="str">
        <f t="shared" si="32"/>
        <v>No</v>
      </c>
      <c r="Z2085" s="21"/>
      <c r="AC2085" s="28"/>
    </row>
    <row r="2086" spans="1:29">
      <c r="A2086" s="8" t="s">
        <v>196</v>
      </c>
      <c r="B2086" s="8" t="s">
        <v>197</v>
      </c>
      <c r="C2086" s="8" t="s">
        <v>103</v>
      </c>
      <c r="D2086" s="185">
        <v>4123</v>
      </c>
      <c r="E2086" s="188">
        <v>40123</v>
      </c>
      <c r="F2086" s="8" t="s">
        <v>83</v>
      </c>
      <c r="G2086" s="8" t="s">
        <v>5756</v>
      </c>
      <c r="H2086" s="6">
        <v>2148346</v>
      </c>
      <c r="I2086" s="12">
        <v>2</v>
      </c>
      <c r="J2086" s="20">
        <v>0</v>
      </c>
      <c r="L2086" s="20">
        <v>0</v>
      </c>
      <c r="N2086" s="20">
        <v>0</v>
      </c>
      <c r="P2086" s="20">
        <v>0</v>
      </c>
      <c r="R2086" s="20">
        <v>0</v>
      </c>
      <c r="T2086" s="20">
        <v>0</v>
      </c>
      <c r="V2086" s="29">
        <v>0</v>
      </c>
      <c r="X2086" s="8" t="str">
        <f t="shared" si="32"/>
        <v>No</v>
      </c>
      <c r="Z2086" s="21"/>
      <c r="AC2086" s="28"/>
    </row>
    <row r="2087" spans="1:29">
      <c r="A2087" s="8" t="s">
        <v>1291</v>
      </c>
      <c r="B2087" s="8" t="s">
        <v>1292</v>
      </c>
      <c r="C2087" s="8" t="s">
        <v>141</v>
      </c>
      <c r="D2087" s="185" t="s">
        <v>1293</v>
      </c>
      <c r="E2087" s="188" t="s">
        <v>1294</v>
      </c>
      <c r="F2087" s="8" t="s">
        <v>157</v>
      </c>
      <c r="G2087" s="8" t="s">
        <v>147</v>
      </c>
      <c r="H2087" s="6">
        <v>0</v>
      </c>
      <c r="I2087" s="12">
        <v>2</v>
      </c>
      <c r="J2087" s="20">
        <v>0</v>
      </c>
      <c r="L2087" s="20">
        <v>0</v>
      </c>
      <c r="N2087" s="20">
        <v>53303</v>
      </c>
      <c r="P2087" s="20">
        <v>0</v>
      </c>
      <c r="R2087" s="20">
        <v>0</v>
      </c>
      <c r="T2087" s="20">
        <v>0</v>
      </c>
      <c r="V2087" s="29">
        <v>53303</v>
      </c>
      <c r="X2087" s="8" t="str">
        <f t="shared" si="32"/>
        <v>No</v>
      </c>
      <c r="Z2087" s="21"/>
      <c r="AC2087" s="28"/>
    </row>
    <row r="2088" spans="1:29">
      <c r="A2088" s="8" t="s">
        <v>2092</v>
      </c>
      <c r="B2088" s="8" t="s">
        <v>2093</v>
      </c>
      <c r="C2088" s="8" t="s">
        <v>275</v>
      </c>
      <c r="D2088" s="185" t="s">
        <v>2094</v>
      </c>
      <c r="E2088" s="188" t="s">
        <v>2095</v>
      </c>
      <c r="F2088" s="8" t="s">
        <v>157</v>
      </c>
      <c r="G2088" s="8" t="s">
        <v>147</v>
      </c>
      <c r="H2088" s="6">
        <v>0</v>
      </c>
      <c r="I2088" s="12">
        <v>2</v>
      </c>
      <c r="J2088" s="20">
        <v>0</v>
      </c>
      <c r="L2088" s="20">
        <v>0</v>
      </c>
      <c r="N2088" s="20">
        <v>20077</v>
      </c>
      <c r="P2088" s="20">
        <v>0</v>
      </c>
      <c r="R2088" s="20">
        <v>0</v>
      </c>
      <c r="T2088" s="20">
        <v>0</v>
      </c>
      <c r="V2088" s="29">
        <v>20077</v>
      </c>
      <c r="X2088" s="8" t="str">
        <f t="shared" si="32"/>
        <v>No</v>
      </c>
      <c r="Z2088" s="21"/>
      <c r="AC2088" s="28"/>
    </row>
    <row r="2089" spans="1:29">
      <c r="A2089" s="8" t="s">
        <v>811</v>
      </c>
      <c r="B2089" s="8" t="s">
        <v>812</v>
      </c>
      <c r="C2089" s="8" t="s">
        <v>129</v>
      </c>
      <c r="D2089" s="185" t="s">
        <v>813</v>
      </c>
      <c r="E2089" s="188" t="s">
        <v>814</v>
      </c>
      <c r="F2089" s="8" t="s">
        <v>83</v>
      </c>
      <c r="G2089" s="8" t="s">
        <v>147</v>
      </c>
      <c r="H2089" s="6">
        <v>0</v>
      </c>
      <c r="I2089" s="12">
        <v>2</v>
      </c>
      <c r="J2089" s="20">
        <v>0</v>
      </c>
      <c r="L2089" s="20">
        <v>0</v>
      </c>
      <c r="N2089" s="20">
        <v>42660</v>
      </c>
      <c r="P2089" s="20">
        <v>0</v>
      </c>
      <c r="R2089" s="20">
        <v>0</v>
      </c>
      <c r="T2089" s="20">
        <v>0</v>
      </c>
      <c r="V2089" s="29">
        <v>42660</v>
      </c>
      <c r="X2089" s="8" t="str">
        <f t="shared" si="32"/>
        <v>No</v>
      </c>
      <c r="Z2089" s="21"/>
      <c r="AC2089" s="28"/>
    </row>
    <row r="2090" spans="1:29">
      <c r="A2090" s="8" t="s">
        <v>5394</v>
      </c>
      <c r="B2090" s="8" t="s">
        <v>5395</v>
      </c>
      <c r="C2090" s="8" t="s">
        <v>58</v>
      </c>
      <c r="D2090" s="185" t="s">
        <v>5396</v>
      </c>
      <c r="E2090" s="188" t="s">
        <v>5397</v>
      </c>
      <c r="F2090" s="8" t="s">
        <v>88</v>
      </c>
      <c r="G2090" s="8" t="s">
        <v>147</v>
      </c>
      <c r="H2090" s="6">
        <v>0</v>
      </c>
      <c r="I2090" s="12">
        <v>2</v>
      </c>
      <c r="J2090" s="20">
        <v>0</v>
      </c>
      <c r="L2090" s="20">
        <v>0</v>
      </c>
      <c r="N2090" s="20">
        <v>69025</v>
      </c>
      <c r="P2090" s="20">
        <v>0</v>
      </c>
      <c r="R2090" s="20">
        <v>0</v>
      </c>
      <c r="T2090" s="20">
        <v>0</v>
      </c>
      <c r="V2090" s="29">
        <v>69025</v>
      </c>
      <c r="X2090" s="8" t="str">
        <f t="shared" si="32"/>
        <v>No</v>
      </c>
      <c r="Z2090" s="21"/>
      <c r="AC2090" s="28"/>
    </row>
    <row r="2091" spans="1:29">
      <c r="A2091" s="8" t="s">
        <v>1303</v>
      </c>
      <c r="B2091" s="8" t="s">
        <v>1304</v>
      </c>
      <c r="C2091" s="8" t="s">
        <v>141</v>
      </c>
      <c r="D2091" s="185" t="s">
        <v>1305</v>
      </c>
      <c r="E2091" s="188" t="s">
        <v>1306</v>
      </c>
      <c r="F2091" s="8" t="s">
        <v>83</v>
      </c>
      <c r="G2091" s="8" t="s">
        <v>147</v>
      </c>
      <c r="H2091" s="6">
        <v>0</v>
      </c>
      <c r="I2091" s="12">
        <v>2</v>
      </c>
      <c r="J2091" s="20">
        <v>0</v>
      </c>
      <c r="L2091" s="20">
        <v>0</v>
      </c>
      <c r="N2091" s="20">
        <v>44725</v>
      </c>
      <c r="P2091" s="20">
        <v>0</v>
      </c>
      <c r="R2091" s="20">
        <v>0</v>
      </c>
      <c r="T2091" s="20">
        <v>0</v>
      </c>
      <c r="V2091" s="29">
        <v>44725</v>
      </c>
      <c r="X2091" s="8" t="str">
        <f t="shared" si="32"/>
        <v>No</v>
      </c>
      <c r="Z2091" s="21"/>
      <c r="AC2091" s="28"/>
    </row>
    <row r="2092" spans="1:29">
      <c r="A2092" s="8" t="s">
        <v>505</v>
      </c>
      <c r="B2092" s="8" t="s">
        <v>506</v>
      </c>
      <c r="C2092" s="8" t="s">
        <v>58</v>
      </c>
      <c r="D2092" s="185">
        <v>5210</v>
      </c>
      <c r="E2092" s="188">
        <v>50210</v>
      </c>
      <c r="F2092" s="8" t="s">
        <v>83</v>
      </c>
      <c r="G2092" s="8" t="s">
        <v>5756</v>
      </c>
      <c r="H2092" s="6">
        <v>68444</v>
      </c>
      <c r="I2092" s="12">
        <v>2</v>
      </c>
      <c r="J2092" s="20">
        <v>73044</v>
      </c>
      <c r="L2092" s="20">
        <v>26574</v>
      </c>
      <c r="N2092" s="20">
        <v>0</v>
      </c>
      <c r="P2092" s="20">
        <v>0</v>
      </c>
      <c r="R2092" s="20">
        <v>0</v>
      </c>
      <c r="T2092" s="20">
        <v>0</v>
      </c>
      <c r="V2092" s="29">
        <v>99618</v>
      </c>
      <c r="X2092" s="8" t="str">
        <f t="shared" si="32"/>
        <v>No</v>
      </c>
      <c r="Z2092" s="21"/>
      <c r="AC2092" s="28"/>
    </row>
    <row r="2093" spans="1:29">
      <c r="A2093" s="8" t="s">
        <v>5188</v>
      </c>
      <c r="B2093" s="8" t="s">
        <v>5189</v>
      </c>
      <c r="C2093" s="8" t="s">
        <v>168</v>
      </c>
      <c r="D2093" s="185" t="s">
        <v>5190</v>
      </c>
      <c r="E2093" s="188" t="s">
        <v>5191</v>
      </c>
      <c r="F2093" s="8" t="s">
        <v>83</v>
      </c>
      <c r="G2093" s="8" t="s">
        <v>147</v>
      </c>
      <c r="H2093" s="6">
        <v>0</v>
      </c>
      <c r="I2093" s="12">
        <v>2</v>
      </c>
      <c r="J2093" s="20">
        <v>0</v>
      </c>
      <c r="L2093" s="20">
        <v>0</v>
      </c>
      <c r="N2093" s="20">
        <v>51887</v>
      </c>
      <c r="P2093" s="20">
        <v>1288</v>
      </c>
      <c r="R2093" s="20">
        <v>0</v>
      </c>
      <c r="T2093" s="20">
        <v>0</v>
      </c>
      <c r="V2093" s="29">
        <v>53175</v>
      </c>
      <c r="X2093" s="8" t="str">
        <f t="shared" si="32"/>
        <v>No</v>
      </c>
      <c r="Z2093" s="21"/>
      <c r="AC2093" s="28"/>
    </row>
    <row r="2094" spans="1:29">
      <c r="A2094" s="8" t="s">
        <v>5100</v>
      </c>
      <c r="B2094" s="8" t="s">
        <v>2978</v>
      </c>
      <c r="C2094" s="8" t="s">
        <v>87</v>
      </c>
      <c r="D2094" s="185">
        <v>28</v>
      </c>
      <c r="E2094" s="188">
        <v>28</v>
      </c>
      <c r="F2094" s="8" t="s">
        <v>83</v>
      </c>
      <c r="G2094" s="8" t="s">
        <v>84</v>
      </c>
      <c r="H2094" s="6">
        <v>3059393</v>
      </c>
      <c r="I2094" s="12">
        <v>2</v>
      </c>
      <c r="J2094" s="20">
        <v>771670</v>
      </c>
      <c r="L2094" s="20">
        <v>0</v>
      </c>
      <c r="N2094" s="20">
        <v>0</v>
      </c>
      <c r="P2094" s="20">
        <v>0</v>
      </c>
      <c r="R2094" s="20">
        <v>717668</v>
      </c>
      <c r="T2094" s="20">
        <v>0</v>
      </c>
      <c r="V2094" s="29">
        <v>1489338</v>
      </c>
      <c r="X2094" s="8" t="str">
        <f t="shared" si="32"/>
        <v>No</v>
      </c>
      <c r="Z2094" s="21"/>
      <c r="AC2094" s="28"/>
    </row>
    <row r="2095" spans="1:29">
      <c r="A2095" s="8" t="s">
        <v>3740</v>
      </c>
      <c r="B2095" s="8" t="s">
        <v>3741</v>
      </c>
      <c r="C2095" s="8" t="s">
        <v>278</v>
      </c>
      <c r="D2095" s="185" t="s">
        <v>3742</v>
      </c>
      <c r="E2095" s="188" t="s">
        <v>3743</v>
      </c>
      <c r="F2095" s="8" t="s">
        <v>83</v>
      </c>
      <c r="G2095" s="8" t="s">
        <v>147</v>
      </c>
      <c r="H2095" s="6">
        <v>0</v>
      </c>
      <c r="I2095" s="12">
        <v>2</v>
      </c>
      <c r="J2095" s="20">
        <v>0</v>
      </c>
      <c r="L2095" s="20">
        <v>0</v>
      </c>
      <c r="N2095" s="20">
        <v>28173</v>
      </c>
      <c r="P2095" s="20">
        <v>0</v>
      </c>
      <c r="R2095" s="20">
        <v>0</v>
      </c>
      <c r="T2095" s="20">
        <v>0</v>
      </c>
      <c r="V2095" s="29">
        <v>28173</v>
      </c>
      <c r="X2095" s="8" t="str">
        <f t="shared" si="32"/>
        <v>No</v>
      </c>
      <c r="Z2095" s="21"/>
      <c r="AC2095" s="28"/>
    </row>
    <row r="2096" spans="1:29">
      <c r="A2096" s="8" t="s">
        <v>1812</v>
      </c>
      <c r="B2096" s="8" t="s">
        <v>1813</v>
      </c>
      <c r="C2096" s="8" t="s">
        <v>87</v>
      </c>
      <c r="D2096" s="185" t="s">
        <v>1814</v>
      </c>
      <c r="E2096" s="188">
        <v>183</v>
      </c>
      <c r="F2096" s="8" t="s">
        <v>36</v>
      </c>
      <c r="G2096" s="8" t="s">
        <v>5756</v>
      </c>
      <c r="H2096" s="6">
        <v>0</v>
      </c>
      <c r="I2096" s="12">
        <v>2</v>
      </c>
      <c r="J2096" s="20">
        <v>0</v>
      </c>
      <c r="L2096" s="20">
        <v>0</v>
      </c>
      <c r="N2096" s="20">
        <v>101572</v>
      </c>
      <c r="P2096" s="20">
        <v>0</v>
      </c>
      <c r="R2096" s="20">
        <v>0</v>
      </c>
      <c r="T2096" s="20">
        <v>0</v>
      </c>
      <c r="V2096" s="29">
        <v>101572</v>
      </c>
      <c r="X2096" s="8" t="str">
        <f t="shared" si="32"/>
        <v>No</v>
      </c>
      <c r="Z2096" s="21"/>
      <c r="AC2096" s="28"/>
    </row>
    <row r="2097" spans="1:29">
      <c r="A2097" s="8" t="s">
        <v>5684</v>
      </c>
      <c r="B2097" s="8" t="s">
        <v>5685</v>
      </c>
      <c r="C2097" s="8" t="s">
        <v>254</v>
      </c>
      <c r="D2097" s="185" t="s">
        <v>5686</v>
      </c>
      <c r="E2097" s="188" t="s">
        <v>5687</v>
      </c>
      <c r="F2097" s="8" t="s">
        <v>83</v>
      </c>
      <c r="G2097" s="8" t="s">
        <v>147</v>
      </c>
      <c r="H2097" s="6">
        <v>0</v>
      </c>
      <c r="I2097" s="12">
        <v>2</v>
      </c>
      <c r="J2097" s="20">
        <v>0</v>
      </c>
      <c r="L2097" s="20">
        <v>0</v>
      </c>
      <c r="N2097" s="20">
        <v>11626</v>
      </c>
      <c r="P2097" s="20">
        <v>0</v>
      </c>
      <c r="R2097" s="20">
        <v>0</v>
      </c>
      <c r="T2097" s="20">
        <v>0</v>
      </c>
      <c r="V2097" s="29">
        <v>11626</v>
      </c>
      <c r="X2097" s="8" t="str">
        <f t="shared" si="32"/>
        <v>No</v>
      </c>
      <c r="Z2097" s="21"/>
      <c r="AC2097" s="28"/>
    </row>
    <row r="2098" spans="1:29">
      <c r="A2098" s="8" t="s">
        <v>6706</v>
      </c>
      <c r="B2098" s="8" t="s">
        <v>6707</v>
      </c>
      <c r="C2098" s="8" t="s">
        <v>39</v>
      </c>
      <c r="D2098" s="185" t="s">
        <v>6708</v>
      </c>
      <c r="E2098" s="188">
        <v>99334</v>
      </c>
      <c r="F2098" s="8" t="s">
        <v>36</v>
      </c>
      <c r="G2098" s="8" t="s">
        <v>5756</v>
      </c>
      <c r="H2098" s="6">
        <v>0</v>
      </c>
      <c r="I2098" s="12">
        <v>2</v>
      </c>
      <c r="J2098" s="20">
        <v>0</v>
      </c>
      <c r="L2098" s="20">
        <v>0</v>
      </c>
      <c r="N2098" s="20">
        <v>281075</v>
      </c>
      <c r="P2098" s="20">
        <v>0</v>
      </c>
      <c r="R2098" s="20">
        <v>0</v>
      </c>
      <c r="T2098" s="20">
        <v>0</v>
      </c>
      <c r="V2098" s="29">
        <v>281075</v>
      </c>
      <c r="X2098" s="8" t="str">
        <f t="shared" si="32"/>
        <v>No</v>
      </c>
      <c r="Z2098" s="21"/>
      <c r="AC2098" s="28"/>
    </row>
    <row r="2099" spans="1:29">
      <c r="A2099" s="8" t="s">
        <v>2996</v>
      </c>
      <c r="B2099" s="8" t="s">
        <v>838</v>
      </c>
      <c r="C2099" s="8" t="s">
        <v>109</v>
      </c>
      <c r="D2099" s="185">
        <v>4218</v>
      </c>
      <c r="E2099" s="188">
        <v>40218</v>
      </c>
      <c r="F2099" s="8" t="s">
        <v>83</v>
      </c>
      <c r="G2099" s="8" t="s">
        <v>5756</v>
      </c>
      <c r="H2099" s="6">
        <v>972546</v>
      </c>
      <c r="I2099" s="12">
        <v>2</v>
      </c>
      <c r="J2099" s="20">
        <v>55965</v>
      </c>
      <c r="L2099" s="20">
        <v>0</v>
      </c>
      <c r="N2099" s="20">
        <v>0</v>
      </c>
      <c r="P2099" s="20">
        <v>0</v>
      </c>
      <c r="R2099" s="20">
        <v>0</v>
      </c>
      <c r="T2099" s="20">
        <v>0</v>
      </c>
      <c r="V2099" s="29">
        <v>55965</v>
      </c>
      <c r="X2099" s="8" t="str">
        <f t="shared" si="32"/>
        <v>No</v>
      </c>
      <c r="Z2099" s="21"/>
      <c r="AC2099" s="28"/>
    </row>
    <row r="2100" spans="1:29">
      <c r="A2100" s="8" t="s">
        <v>4978</v>
      </c>
      <c r="B2100" s="8" t="s">
        <v>4979</v>
      </c>
      <c r="C2100" s="8" t="s">
        <v>91</v>
      </c>
      <c r="D2100" s="185" t="s">
        <v>4980</v>
      </c>
      <c r="E2100" s="188" t="s">
        <v>4981</v>
      </c>
      <c r="F2100" s="8" t="s">
        <v>83</v>
      </c>
      <c r="G2100" s="8" t="s">
        <v>147</v>
      </c>
      <c r="H2100" s="6">
        <v>0</v>
      </c>
      <c r="I2100" s="12">
        <v>2</v>
      </c>
      <c r="J2100" s="20">
        <v>0</v>
      </c>
      <c r="L2100" s="20">
        <v>0</v>
      </c>
      <c r="N2100" s="20">
        <v>370862</v>
      </c>
      <c r="P2100" s="20">
        <v>0</v>
      </c>
      <c r="R2100" s="20">
        <v>0</v>
      </c>
      <c r="T2100" s="20">
        <v>0</v>
      </c>
      <c r="V2100" s="29">
        <v>370862</v>
      </c>
      <c r="X2100" s="8" t="str">
        <f t="shared" si="32"/>
        <v>No</v>
      </c>
      <c r="Z2100" s="21"/>
      <c r="AC2100" s="28"/>
    </row>
    <row r="2101" spans="1:29">
      <c r="A2101" s="8" t="s">
        <v>6333</v>
      </c>
      <c r="B2101" s="8" t="s">
        <v>6334</v>
      </c>
      <c r="C2101" s="8" t="s">
        <v>91</v>
      </c>
      <c r="D2101" s="185">
        <v>9227</v>
      </c>
      <c r="E2101" s="188">
        <v>90227</v>
      </c>
      <c r="F2101" s="8" t="s">
        <v>83</v>
      </c>
      <c r="G2101" s="8" t="s">
        <v>5756</v>
      </c>
      <c r="H2101" s="6">
        <v>214811</v>
      </c>
      <c r="I2101" s="12">
        <v>2</v>
      </c>
      <c r="J2101" s="20">
        <v>187821</v>
      </c>
      <c r="L2101" s="20">
        <v>0</v>
      </c>
      <c r="N2101" s="20">
        <v>0</v>
      </c>
      <c r="P2101" s="20">
        <v>0</v>
      </c>
      <c r="R2101" s="20">
        <v>10786</v>
      </c>
      <c r="T2101" s="20">
        <v>0</v>
      </c>
      <c r="V2101" s="29">
        <v>198607</v>
      </c>
      <c r="X2101" s="8" t="str">
        <f t="shared" si="32"/>
        <v>No</v>
      </c>
      <c r="Z2101" s="21"/>
      <c r="AC2101" s="28"/>
    </row>
    <row r="2102" spans="1:29">
      <c r="A2102" s="8" t="s">
        <v>3931</v>
      </c>
      <c r="B2102" s="8" t="s">
        <v>3932</v>
      </c>
      <c r="C2102" s="8" t="s">
        <v>278</v>
      </c>
      <c r="D2102" s="185" t="s">
        <v>3933</v>
      </c>
      <c r="E2102" s="188" t="s">
        <v>3934</v>
      </c>
      <c r="F2102" s="8" t="s">
        <v>83</v>
      </c>
      <c r="G2102" s="8" t="s">
        <v>147</v>
      </c>
      <c r="H2102" s="6">
        <v>0</v>
      </c>
      <c r="I2102" s="12">
        <v>2</v>
      </c>
      <c r="J2102" s="20">
        <v>0</v>
      </c>
      <c r="L2102" s="20">
        <v>0</v>
      </c>
      <c r="N2102" s="20">
        <v>51728</v>
      </c>
      <c r="P2102" s="20">
        <v>0</v>
      </c>
      <c r="R2102" s="20">
        <v>0</v>
      </c>
      <c r="T2102" s="20">
        <v>0</v>
      </c>
      <c r="V2102" s="29">
        <v>51728</v>
      </c>
      <c r="X2102" s="8" t="str">
        <f t="shared" si="32"/>
        <v>No</v>
      </c>
      <c r="Z2102" s="21"/>
      <c r="AC2102" s="28"/>
    </row>
    <row r="2103" spans="1:29">
      <c r="A2103" s="8" t="s">
        <v>5970</v>
      </c>
      <c r="B2103" s="8" t="s">
        <v>6067</v>
      </c>
      <c r="C2103" s="8" t="s">
        <v>171</v>
      </c>
      <c r="E2103" s="188">
        <v>44932</v>
      </c>
      <c r="F2103" s="8" t="s">
        <v>83</v>
      </c>
      <c r="G2103" s="8" t="s">
        <v>5756</v>
      </c>
      <c r="H2103" s="6">
        <v>5502379</v>
      </c>
      <c r="I2103" s="12">
        <v>2</v>
      </c>
      <c r="J2103" s="20">
        <v>0</v>
      </c>
      <c r="L2103" s="20">
        <v>0</v>
      </c>
      <c r="N2103" s="20">
        <v>0</v>
      </c>
      <c r="P2103" s="20">
        <v>0</v>
      </c>
      <c r="R2103" s="20">
        <v>0</v>
      </c>
      <c r="T2103" s="20">
        <v>0</v>
      </c>
      <c r="V2103" s="29">
        <v>0</v>
      </c>
      <c r="X2103" s="8" t="str">
        <f t="shared" si="32"/>
        <v>No</v>
      </c>
      <c r="Z2103" s="21"/>
      <c r="AC2103" s="28"/>
    </row>
    <row r="2104" spans="1:29">
      <c r="A2104" s="8" t="s">
        <v>2360</v>
      </c>
      <c r="B2104" s="8" t="s">
        <v>1035</v>
      </c>
      <c r="C2104" s="8" t="s">
        <v>42</v>
      </c>
      <c r="D2104" s="185">
        <v>2143</v>
      </c>
      <c r="E2104" s="188">
        <v>20143</v>
      </c>
      <c r="F2104" s="8" t="s">
        <v>83</v>
      </c>
      <c r="G2104" s="8" t="s">
        <v>5756</v>
      </c>
      <c r="H2104" s="6">
        <v>423566</v>
      </c>
      <c r="I2104" s="12">
        <v>2</v>
      </c>
      <c r="J2104" s="20">
        <v>16053</v>
      </c>
      <c r="L2104" s="20">
        <v>0</v>
      </c>
      <c r="N2104" s="20">
        <v>0</v>
      </c>
      <c r="P2104" s="20">
        <v>0</v>
      </c>
      <c r="R2104" s="20">
        <v>0</v>
      </c>
      <c r="T2104" s="20">
        <v>0</v>
      </c>
      <c r="V2104" s="29">
        <v>16053</v>
      </c>
      <c r="X2104" s="8" t="str">
        <f t="shared" si="32"/>
        <v>No</v>
      </c>
      <c r="Z2104" s="21"/>
      <c r="AC2104" s="28"/>
    </row>
    <row r="2105" spans="1:29">
      <c r="A2105" s="8" t="s">
        <v>2045</v>
      </c>
      <c r="B2105" s="8" t="s">
        <v>6475</v>
      </c>
      <c r="C2105" s="8" t="s">
        <v>69</v>
      </c>
      <c r="D2105" s="185" t="s">
        <v>2046</v>
      </c>
      <c r="E2105" s="188" t="s">
        <v>2047</v>
      </c>
      <c r="F2105" s="8" t="s">
        <v>83</v>
      </c>
      <c r="G2105" s="8" t="s">
        <v>147</v>
      </c>
      <c r="H2105" s="6">
        <v>0</v>
      </c>
      <c r="I2105" s="12">
        <v>2</v>
      </c>
      <c r="J2105" s="20">
        <v>0</v>
      </c>
      <c r="L2105" s="20">
        <v>0</v>
      </c>
      <c r="N2105" s="20">
        <v>50907</v>
      </c>
      <c r="P2105" s="20">
        <v>0</v>
      </c>
      <c r="R2105" s="20">
        <v>0</v>
      </c>
      <c r="T2105" s="20">
        <v>33</v>
      </c>
      <c r="V2105" s="29">
        <v>50940</v>
      </c>
      <c r="X2105" s="8" t="str">
        <f t="shared" si="32"/>
        <v>No</v>
      </c>
      <c r="Z2105" s="21"/>
      <c r="AC2105" s="28"/>
    </row>
    <row r="2106" spans="1:29">
      <c r="A2106" s="8" t="s">
        <v>649</v>
      </c>
      <c r="B2106" s="8" t="s">
        <v>650</v>
      </c>
      <c r="C2106" s="8" t="s">
        <v>91</v>
      </c>
      <c r="D2106" s="185" t="s">
        <v>651</v>
      </c>
      <c r="E2106" s="188">
        <v>99358</v>
      </c>
      <c r="F2106" s="8" t="s">
        <v>36</v>
      </c>
      <c r="G2106" s="8" t="s">
        <v>5756</v>
      </c>
      <c r="H2106" s="6">
        <v>0</v>
      </c>
      <c r="I2106" s="12">
        <v>2</v>
      </c>
      <c r="J2106" s="20">
        <v>0</v>
      </c>
      <c r="L2106" s="20">
        <v>0</v>
      </c>
      <c r="N2106" s="20">
        <v>77930</v>
      </c>
      <c r="P2106" s="20">
        <v>0</v>
      </c>
      <c r="R2106" s="20">
        <v>0</v>
      </c>
      <c r="T2106" s="20">
        <v>0</v>
      </c>
      <c r="V2106" s="29">
        <v>77930</v>
      </c>
      <c r="X2106" s="8" t="str">
        <f t="shared" si="32"/>
        <v>No</v>
      </c>
      <c r="Z2106" s="21"/>
      <c r="AC2106" s="28"/>
    </row>
    <row r="2107" spans="1:29">
      <c r="A2107" s="8" t="s">
        <v>3814</v>
      </c>
      <c r="B2107" s="8" t="s">
        <v>3815</v>
      </c>
      <c r="C2107" s="8" t="s">
        <v>278</v>
      </c>
      <c r="D2107" s="185" t="s">
        <v>3816</v>
      </c>
      <c r="E2107" s="188" t="s">
        <v>3817</v>
      </c>
      <c r="F2107" s="8" t="s">
        <v>83</v>
      </c>
      <c r="G2107" s="8" t="s">
        <v>147</v>
      </c>
      <c r="H2107" s="6">
        <v>0</v>
      </c>
      <c r="I2107" s="12">
        <v>2</v>
      </c>
      <c r="J2107" s="20">
        <v>0</v>
      </c>
      <c r="L2107" s="20">
        <v>0</v>
      </c>
      <c r="N2107" s="20">
        <v>31070</v>
      </c>
      <c r="P2107" s="20">
        <v>0</v>
      </c>
      <c r="R2107" s="20">
        <v>0</v>
      </c>
      <c r="T2107" s="20">
        <v>0</v>
      </c>
      <c r="V2107" s="29">
        <v>31070</v>
      </c>
      <c r="X2107" s="8" t="str">
        <f t="shared" si="32"/>
        <v>No</v>
      </c>
      <c r="Z2107" s="21"/>
      <c r="AC2107" s="28"/>
    </row>
    <row r="2108" spans="1:29">
      <c r="A2108" s="8" t="s">
        <v>2253</v>
      </c>
      <c r="B2108" s="8" t="s">
        <v>2254</v>
      </c>
      <c r="C2108" s="8" t="s">
        <v>275</v>
      </c>
      <c r="D2108" s="185" t="s">
        <v>2255</v>
      </c>
      <c r="E2108" s="188" t="s">
        <v>2256</v>
      </c>
      <c r="F2108" s="8" t="s">
        <v>83</v>
      </c>
      <c r="G2108" s="8" t="s">
        <v>147</v>
      </c>
      <c r="H2108" s="6">
        <v>0</v>
      </c>
      <c r="I2108" s="12">
        <v>2</v>
      </c>
      <c r="J2108" s="20">
        <v>0</v>
      </c>
      <c r="L2108" s="20">
        <v>0</v>
      </c>
      <c r="N2108" s="20">
        <v>69204</v>
      </c>
      <c r="P2108" s="20">
        <v>0</v>
      </c>
      <c r="R2108" s="20">
        <v>0</v>
      </c>
      <c r="T2108" s="20">
        <v>0</v>
      </c>
      <c r="V2108" s="29">
        <v>69204</v>
      </c>
      <c r="X2108" s="8" t="str">
        <f t="shared" si="32"/>
        <v>No</v>
      </c>
      <c r="Z2108" s="21"/>
      <c r="AC2108" s="28"/>
    </row>
    <row r="2109" spans="1:29">
      <c r="A2109" s="8" t="s">
        <v>3719</v>
      </c>
      <c r="B2109" s="8" t="s">
        <v>6451</v>
      </c>
      <c r="C2109" s="8" t="s">
        <v>278</v>
      </c>
      <c r="D2109" s="185" t="s">
        <v>3720</v>
      </c>
      <c r="E2109" s="188" t="s">
        <v>3721</v>
      </c>
      <c r="F2109" s="8" t="s">
        <v>83</v>
      </c>
      <c r="G2109" s="8" t="s">
        <v>147</v>
      </c>
      <c r="H2109" s="6">
        <v>0</v>
      </c>
      <c r="I2109" s="12">
        <v>2</v>
      </c>
      <c r="J2109" s="20">
        <v>0</v>
      </c>
      <c r="L2109" s="20">
        <v>0</v>
      </c>
      <c r="N2109" s="20">
        <v>45443</v>
      </c>
      <c r="P2109" s="20">
        <v>0</v>
      </c>
      <c r="R2109" s="20">
        <v>0</v>
      </c>
      <c r="T2109" s="20">
        <v>0</v>
      </c>
      <c r="V2109" s="29">
        <v>45443</v>
      </c>
      <c r="X2109" s="8" t="str">
        <f t="shared" si="32"/>
        <v>No</v>
      </c>
      <c r="Z2109" s="21"/>
      <c r="AC2109" s="28"/>
    </row>
    <row r="2110" spans="1:29">
      <c r="A2110" s="8" t="s">
        <v>1253</v>
      </c>
      <c r="B2110" s="8" t="s">
        <v>1254</v>
      </c>
      <c r="C2110" s="8" t="s">
        <v>65</v>
      </c>
      <c r="D2110" s="185" t="s">
        <v>1255</v>
      </c>
      <c r="E2110" s="188">
        <v>279</v>
      </c>
      <c r="F2110" s="8" t="s">
        <v>36</v>
      </c>
      <c r="G2110" s="8" t="s">
        <v>5756</v>
      </c>
      <c r="H2110" s="6">
        <v>0</v>
      </c>
      <c r="I2110" s="12">
        <v>2</v>
      </c>
      <c r="J2110" s="20">
        <v>0</v>
      </c>
      <c r="L2110" s="20">
        <v>0</v>
      </c>
      <c r="N2110" s="20">
        <v>0</v>
      </c>
      <c r="P2110" s="20">
        <v>0</v>
      </c>
      <c r="R2110" s="20">
        <v>0</v>
      </c>
      <c r="T2110" s="20">
        <v>0</v>
      </c>
      <c r="V2110" s="29">
        <v>0</v>
      </c>
      <c r="X2110" s="8" t="str">
        <f t="shared" si="32"/>
        <v>No</v>
      </c>
      <c r="Z2110" s="21"/>
      <c r="AC2110" s="28"/>
    </row>
    <row r="2111" spans="1:29">
      <c r="A2111" s="8" t="s">
        <v>6710</v>
      </c>
      <c r="B2111" s="8" t="s">
        <v>2167</v>
      </c>
      <c r="C2111" s="8" t="s">
        <v>275</v>
      </c>
      <c r="D2111" s="185" t="s">
        <v>2168</v>
      </c>
      <c r="E2111" s="188" t="s">
        <v>2169</v>
      </c>
      <c r="F2111" s="8" t="s">
        <v>83</v>
      </c>
      <c r="G2111" s="8" t="s">
        <v>147</v>
      </c>
      <c r="H2111" s="6">
        <v>0</v>
      </c>
      <c r="I2111" s="12">
        <v>2</v>
      </c>
      <c r="J2111" s="20">
        <v>0</v>
      </c>
      <c r="L2111" s="20">
        <v>0</v>
      </c>
      <c r="N2111" s="20">
        <v>22371</v>
      </c>
      <c r="P2111" s="20">
        <v>0</v>
      </c>
      <c r="R2111" s="20">
        <v>0</v>
      </c>
      <c r="T2111" s="20">
        <v>0</v>
      </c>
      <c r="V2111" s="29">
        <v>22371</v>
      </c>
      <c r="X2111" s="8" t="str">
        <f t="shared" si="32"/>
        <v>No</v>
      </c>
      <c r="Z2111" s="21"/>
      <c r="AC2111" s="28"/>
    </row>
    <row r="2112" spans="1:29">
      <c r="A2112" s="8" t="s">
        <v>6709</v>
      </c>
      <c r="B2112" s="8" t="s">
        <v>3971</v>
      </c>
      <c r="C2112" s="8" t="s">
        <v>278</v>
      </c>
      <c r="E2112" s="188" t="s">
        <v>3972</v>
      </c>
      <c r="F2112" s="8" t="s">
        <v>83</v>
      </c>
      <c r="G2112" s="8" t="s">
        <v>147</v>
      </c>
      <c r="H2112" s="6">
        <v>0</v>
      </c>
      <c r="I2112" s="12">
        <v>2</v>
      </c>
      <c r="J2112" s="20">
        <v>0</v>
      </c>
      <c r="L2112" s="20">
        <v>0</v>
      </c>
      <c r="N2112" s="20">
        <v>19189</v>
      </c>
      <c r="P2112" s="20">
        <v>0</v>
      </c>
      <c r="R2112" s="20">
        <v>0</v>
      </c>
      <c r="T2112" s="20">
        <v>0</v>
      </c>
      <c r="V2112" s="29">
        <v>19189</v>
      </c>
      <c r="X2112" s="8" t="str">
        <f t="shared" si="32"/>
        <v>No</v>
      </c>
      <c r="Z2112" s="21"/>
      <c r="AC2112" s="28"/>
    </row>
    <row r="2113" spans="1:29">
      <c r="A2113" s="8" t="s">
        <v>5938</v>
      </c>
      <c r="B2113" s="8" t="s">
        <v>4458</v>
      </c>
      <c r="C2113" s="8" t="s">
        <v>160</v>
      </c>
      <c r="D2113" s="185" t="s">
        <v>4459</v>
      </c>
      <c r="E2113" s="188" t="s">
        <v>4460</v>
      </c>
      <c r="F2113" s="8" t="s">
        <v>83</v>
      </c>
      <c r="G2113" s="8" t="s">
        <v>147</v>
      </c>
      <c r="H2113" s="6">
        <v>0</v>
      </c>
      <c r="I2113" s="12">
        <v>2</v>
      </c>
      <c r="J2113" s="20">
        <v>0</v>
      </c>
      <c r="L2113" s="20">
        <v>0</v>
      </c>
      <c r="N2113" s="20">
        <v>116865</v>
      </c>
      <c r="P2113" s="20">
        <v>0</v>
      </c>
      <c r="R2113" s="20">
        <v>0</v>
      </c>
      <c r="T2113" s="20">
        <v>0</v>
      </c>
      <c r="V2113" s="29">
        <v>116865</v>
      </c>
      <c r="X2113" s="8" t="str">
        <f t="shared" si="32"/>
        <v>No</v>
      </c>
      <c r="Z2113" s="21"/>
      <c r="AC2113" s="28"/>
    </row>
    <row r="2114" spans="1:29">
      <c r="A2114" s="8" t="s">
        <v>437</v>
      </c>
      <c r="B2114" s="8" t="s">
        <v>438</v>
      </c>
      <c r="C2114" s="8" t="s">
        <v>79</v>
      </c>
      <c r="D2114" s="185" t="s">
        <v>439</v>
      </c>
      <c r="E2114" s="188">
        <v>99406</v>
      </c>
      <c r="F2114" s="8" t="s">
        <v>36</v>
      </c>
      <c r="G2114" s="8" t="s">
        <v>5756</v>
      </c>
      <c r="H2114" s="6">
        <v>0</v>
      </c>
      <c r="I2114" s="12">
        <v>2</v>
      </c>
      <c r="J2114" s="20">
        <v>0</v>
      </c>
      <c r="L2114" s="20">
        <v>0</v>
      </c>
      <c r="N2114" s="20">
        <v>202063</v>
      </c>
      <c r="P2114" s="20">
        <v>0</v>
      </c>
      <c r="R2114" s="20">
        <v>0</v>
      </c>
      <c r="T2114" s="20">
        <v>109315</v>
      </c>
      <c r="V2114" s="29">
        <v>311378</v>
      </c>
      <c r="X2114" s="8" t="str">
        <f t="shared" si="32"/>
        <v>No</v>
      </c>
      <c r="Z2114" s="21"/>
      <c r="AC2114" s="28"/>
    </row>
    <row r="2115" spans="1:29">
      <c r="A2115" s="8" t="s">
        <v>6350</v>
      </c>
      <c r="B2115" s="8" t="s">
        <v>6170</v>
      </c>
      <c r="C2115" s="8" t="s">
        <v>91</v>
      </c>
      <c r="E2115" s="188">
        <v>90278</v>
      </c>
      <c r="F2115" s="8" t="s">
        <v>83</v>
      </c>
      <c r="G2115" s="8" t="s">
        <v>5756</v>
      </c>
      <c r="H2115" s="6">
        <v>12150996</v>
      </c>
      <c r="I2115" s="12">
        <v>2</v>
      </c>
      <c r="J2115" s="20">
        <v>0</v>
      </c>
      <c r="L2115" s="20">
        <v>0</v>
      </c>
      <c r="N2115" s="20">
        <v>0</v>
      </c>
      <c r="P2115" s="20">
        <v>0</v>
      </c>
      <c r="R2115" s="20">
        <v>0</v>
      </c>
      <c r="T2115" s="20">
        <v>0</v>
      </c>
      <c r="V2115" s="29">
        <v>0</v>
      </c>
      <c r="X2115" s="8" t="str">
        <f t="shared" ref="X2115:X2178" si="33">IF(W2115&amp;U2115&amp;S2115&amp;Q2115&amp;O2115&amp;M2115&amp;K2115&lt;&gt;"","Yes","No")</f>
        <v>No</v>
      </c>
      <c r="Z2115" s="21"/>
      <c r="AC2115" s="28"/>
    </row>
    <row r="2116" spans="1:29">
      <c r="A2116" s="8" t="s">
        <v>738</v>
      </c>
      <c r="B2116" s="8" t="s">
        <v>739</v>
      </c>
      <c r="C2116" s="8" t="s">
        <v>129</v>
      </c>
      <c r="D2116" s="185" t="s">
        <v>740</v>
      </c>
      <c r="E2116" s="188" t="s">
        <v>741</v>
      </c>
      <c r="F2116" s="8" t="s">
        <v>83</v>
      </c>
      <c r="G2116" s="8" t="s">
        <v>147</v>
      </c>
      <c r="H2116" s="6">
        <v>0</v>
      </c>
      <c r="I2116" s="12">
        <v>2</v>
      </c>
      <c r="J2116" s="20">
        <v>0</v>
      </c>
      <c r="L2116" s="20">
        <v>0</v>
      </c>
      <c r="N2116" s="20">
        <v>155240</v>
      </c>
      <c r="P2116" s="20">
        <v>0</v>
      </c>
      <c r="R2116" s="20">
        <v>0</v>
      </c>
      <c r="T2116" s="20">
        <v>0</v>
      </c>
      <c r="V2116" s="29">
        <v>155240</v>
      </c>
      <c r="X2116" s="8" t="str">
        <f t="shared" si="33"/>
        <v>No</v>
      </c>
      <c r="Z2116" s="21"/>
      <c r="AC2116" s="28"/>
    </row>
    <row r="2117" spans="1:29">
      <c r="A2117" s="8" t="s">
        <v>6705</v>
      </c>
      <c r="B2117" s="8" t="s">
        <v>2227</v>
      </c>
      <c r="C2117" s="8" t="s">
        <v>275</v>
      </c>
      <c r="D2117" s="185" t="s">
        <v>2230</v>
      </c>
      <c r="E2117" s="188" t="s">
        <v>2231</v>
      </c>
      <c r="F2117" s="8" t="s">
        <v>83</v>
      </c>
      <c r="G2117" s="8" t="s">
        <v>147</v>
      </c>
      <c r="H2117" s="6">
        <v>0</v>
      </c>
      <c r="I2117" s="12">
        <v>2</v>
      </c>
      <c r="J2117" s="20">
        <v>0</v>
      </c>
      <c r="L2117" s="20">
        <v>0</v>
      </c>
      <c r="N2117" s="20">
        <v>75056</v>
      </c>
      <c r="P2117" s="20">
        <v>0</v>
      </c>
      <c r="R2117" s="20">
        <v>0</v>
      </c>
      <c r="T2117" s="20">
        <v>0</v>
      </c>
      <c r="V2117" s="29">
        <v>75056</v>
      </c>
      <c r="X2117" s="8" t="str">
        <f t="shared" si="33"/>
        <v>No</v>
      </c>
      <c r="Z2117" s="21"/>
      <c r="AC2117" s="28"/>
    </row>
    <row r="2118" spans="1:29">
      <c r="A2118" s="8" t="s">
        <v>114</v>
      </c>
      <c r="B2118" s="8" t="s">
        <v>115</v>
      </c>
      <c r="C2118" s="8" t="s">
        <v>42</v>
      </c>
      <c r="D2118" s="185">
        <v>2176</v>
      </c>
      <c r="E2118" s="188">
        <v>20176</v>
      </c>
      <c r="F2118" s="8" t="s">
        <v>88</v>
      </c>
      <c r="G2118" s="8" t="s">
        <v>5756</v>
      </c>
      <c r="H2118" s="6">
        <v>18351295</v>
      </c>
      <c r="I2118" s="12">
        <v>2</v>
      </c>
      <c r="J2118" s="20">
        <v>0</v>
      </c>
      <c r="L2118" s="20">
        <v>0</v>
      </c>
      <c r="N2118" s="20">
        <v>0</v>
      </c>
      <c r="P2118" s="20">
        <v>0</v>
      </c>
      <c r="R2118" s="20">
        <v>0</v>
      </c>
      <c r="T2118" s="20">
        <v>0</v>
      </c>
      <c r="V2118" s="29">
        <v>0</v>
      </c>
      <c r="X2118" s="8" t="str">
        <f t="shared" si="33"/>
        <v>No</v>
      </c>
      <c r="Z2118" s="21"/>
      <c r="AC2118" s="28"/>
    </row>
    <row r="2119" spans="1:29">
      <c r="A2119" s="8" t="s">
        <v>881</v>
      </c>
      <c r="B2119" s="8" t="s">
        <v>6490</v>
      </c>
      <c r="C2119" s="8" t="s">
        <v>129</v>
      </c>
      <c r="D2119" s="185" t="s">
        <v>882</v>
      </c>
      <c r="E2119" s="188" t="s">
        <v>883</v>
      </c>
      <c r="F2119" s="8" t="s">
        <v>83</v>
      </c>
      <c r="G2119" s="8" t="s">
        <v>147</v>
      </c>
      <c r="H2119" s="6">
        <v>0</v>
      </c>
      <c r="I2119" s="12">
        <v>2</v>
      </c>
      <c r="J2119" s="20">
        <v>0</v>
      </c>
      <c r="L2119" s="20">
        <v>0</v>
      </c>
      <c r="N2119" s="20">
        <v>53862</v>
      </c>
      <c r="P2119" s="20">
        <v>0</v>
      </c>
      <c r="R2119" s="20">
        <v>0</v>
      </c>
      <c r="T2119" s="20">
        <v>0</v>
      </c>
      <c r="V2119" s="29">
        <v>53862</v>
      </c>
      <c r="X2119" s="8" t="str">
        <f t="shared" si="33"/>
        <v>No</v>
      </c>
      <c r="Z2119" s="21"/>
      <c r="AC2119" s="28"/>
    </row>
    <row r="2120" spans="1:29">
      <c r="A2120" s="8" t="s">
        <v>5940</v>
      </c>
      <c r="B2120" s="8" t="s">
        <v>4448</v>
      </c>
      <c r="C2120" s="8" t="s">
        <v>160</v>
      </c>
      <c r="D2120" s="185" t="s">
        <v>4449</v>
      </c>
      <c r="E2120" s="188" t="s">
        <v>4450</v>
      </c>
      <c r="F2120" s="8" t="s">
        <v>157</v>
      </c>
      <c r="G2120" s="8" t="s">
        <v>147</v>
      </c>
      <c r="H2120" s="6">
        <v>0</v>
      </c>
      <c r="I2120" s="12">
        <v>2</v>
      </c>
      <c r="J2120" s="20">
        <v>0</v>
      </c>
      <c r="L2120" s="20">
        <v>0</v>
      </c>
      <c r="N2120" s="20">
        <v>58000</v>
      </c>
      <c r="P2120" s="20">
        <v>0</v>
      </c>
      <c r="R2120" s="20">
        <v>0</v>
      </c>
      <c r="T2120" s="20">
        <v>32913</v>
      </c>
      <c r="V2120" s="29">
        <v>90913</v>
      </c>
      <c r="X2120" s="8" t="str">
        <f t="shared" si="33"/>
        <v>No</v>
      </c>
      <c r="Z2120" s="21"/>
      <c r="AC2120" s="28"/>
    </row>
    <row r="2121" spans="1:29">
      <c r="A2121" s="8" t="s">
        <v>6324</v>
      </c>
      <c r="B2121" s="8" t="s">
        <v>6325</v>
      </c>
      <c r="C2121" s="8" t="s">
        <v>103</v>
      </c>
      <c r="D2121" s="185">
        <v>4163</v>
      </c>
      <c r="E2121" s="188">
        <v>40163</v>
      </c>
      <c r="F2121" s="8" t="s">
        <v>83</v>
      </c>
      <c r="G2121" s="8" t="s">
        <v>5756</v>
      </c>
      <c r="H2121" s="6">
        <v>2148346</v>
      </c>
      <c r="I2121" s="12">
        <v>2</v>
      </c>
      <c r="J2121" s="20">
        <v>0</v>
      </c>
      <c r="L2121" s="20">
        <v>0</v>
      </c>
      <c r="N2121" s="20">
        <v>0</v>
      </c>
      <c r="P2121" s="20">
        <v>0</v>
      </c>
      <c r="R2121" s="20">
        <v>0</v>
      </c>
      <c r="T2121" s="20">
        <v>0</v>
      </c>
      <c r="V2121" s="29">
        <v>0</v>
      </c>
      <c r="X2121" s="8" t="str">
        <f t="shared" si="33"/>
        <v>No</v>
      </c>
      <c r="Z2121" s="21"/>
      <c r="AC2121" s="28"/>
    </row>
    <row r="2122" spans="1:29">
      <c r="A2122" s="8" t="s">
        <v>596</v>
      </c>
      <c r="B2122" s="8" t="s">
        <v>597</v>
      </c>
      <c r="C2122" s="8" t="s">
        <v>420</v>
      </c>
      <c r="D2122" s="185" t="s">
        <v>598</v>
      </c>
      <c r="E2122" s="188" t="s">
        <v>599</v>
      </c>
      <c r="F2122" s="8" t="s">
        <v>83</v>
      </c>
      <c r="G2122" s="8" t="s">
        <v>147</v>
      </c>
      <c r="H2122" s="6">
        <v>0</v>
      </c>
      <c r="I2122" s="12">
        <v>2</v>
      </c>
      <c r="J2122" s="20">
        <v>0</v>
      </c>
      <c r="L2122" s="20">
        <v>0</v>
      </c>
      <c r="N2122" s="20">
        <v>0</v>
      </c>
      <c r="P2122" s="20">
        <v>0</v>
      </c>
      <c r="R2122" s="20">
        <v>0</v>
      </c>
      <c r="T2122" s="20">
        <v>0</v>
      </c>
      <c r="V2122" s="29">
        <v>0</v>
      </c>
      <c r="X2122" s="8" t="str">
        <f t="shared" si="33"/>
        <v>No</v>
      </c>
      <c r="Z2122" s="21"/>
      <c r="AC2122" s="28"/>
    </row>
    <row r="2123" spans="1:29">
      <c r="A2123" s="8" t="s">
        <v>953</v>
      </c>
      <c r="B2123" s="8" t="s">
        <v>6492</v>
      </c>
      <c r="C2123" s="8" t="s">
        <v>129</v>
      </c>
      <c r="D2123" s="185" t="s">
        <v>954</v>
      </c>
      <c r="E2123" s="188" t="s">
        <v>955</v>
      </c>
      <c r="F2123" s="8" t="s">
        <v>83</v>
      </c>
      <c r="G2123" s="8" t="s">
        <v>147</v>
      </c>
      <c r="H2123" s="6">
        <v>0</v>
      </c>
      <c r="I2123" s="12">
        <v>2</v>
      </c>
      <c r="J2123" s="20">
        <v>0</v>
      </c>
      <c r="L2123" s="20">
        <v>0</v>
      </c>
      <c r="N2123" s="20">
        <v>18807</v>
      </c>
      <c r="P2123" s="20">
        <v>0</v>
      </c>
      <c r="R2123" s="20">
        <v>0</v>
      </c>
      <c r="T2123" s="20">
        <v>0</v>
      </c>
      <c r="V2123" s="29">
        <v>18807</v>
      </c>
      <c r="X2123" s="8" t="str">
        <f t="shared" si="33"/>
        <v>No</v>
      </c>
      <c r="Z2123" s="21"/>
      <c r="AC2123" s="28"/>
    </row>
    <row r="2124" spans="1:29">
      <c r="A2124" s="8" t="s">
        <v>1397</v>
      </c>
      <c r="B2124" s="8" t="s">
        <v>1398</v>
      </c>
      <c r="C2124" s="8" t="s">
        <v>150</v>
      </c>
      <c r="D2124" s="185" t="s">
        <v>1399</v>
      </c>
      <c r="E2124" s="188" t="s">
        <v>1400</v>
      </c>
      <c r="F2124" s="8" t="s">
        <v>83</v>
      </c>
      <c r="G2124" s="8" t="s">
        <v>147</v>
      </c>
      <c r="H2124" s="6">
        <v>0</v>
      </c>
      <c r="I2124" s="12">
        <v>2</v>
      </c>
      <c r="J2124" s="20">
        <v>0</v>
      </c>
      <c r="L2124" s="20">
        <v>0</v>
      </c>
      <c r="N2124" s="20">
        <v>20129</v>
      </c>
      <c r="P2124" s="20">
        <v>0</v>
      </c>
      <c r="R2124" s="20">
        <v>0</v>
      </c>
      <c r="T2124" s="20">
        <v>0</v>
      </c>
      <c r="V2124" s="29">
        <v>20129</v>
      </c>
      <c r="X2124" s="8" t="str">
        <f t="shared" si="33"/>
        <v>No</v>
      </c>
      <c r="Z2124" s="21"/>
      <c r="AC2124" s="28"/>
    </row>
    <row r="2125" spans="1:29">
      <c r="A2125" s="8" t="s">
        <v>4546</v>
      </c>
      <c r="B2125" s="8" t="s">
        <v>4547</v>
      </c>
      <c r="C2125" s="8" t="s">
        <v>454</v>
      </c>
      <c r="D2125" s="185" t="s">
        <v>4548</v>
      </c>
      <c r="E2125" s="188" t="s">
        <v>4549</v>
      </c>
      <c r="F2125" s="8" t="s">
        <v>83</v>
      </c>
      <c r="G2125" s="8" t="s">
        <v>147</v>
      </c>
      <c r="H2125" s="6">
        <v>0</v>
      </c>
      <c r="I2125" s="12">
        <v>2</v>
      </c>
      <c r="J2125" s="20">
        <v>0</v>
      </c>
      <c r="L2125" s="20">
        <v>0</v>
      </c>
      <c r="N2125" s="20">
        <v>246170</v>
      </c>
      <c r="P2125" s="20">
        <v>0</v>
      </c>
      <c r="R2125" s="20">
        <v>0</v>
      </c>
      <c r="T2125" s="20">
        <v>0</v>
      </c>
      <c r="V2125" s="29">
        <v>246170</v>
      </c>
      <c r="X2125" s="8" t="str">
        <f t="shared" si="33"/>
        <v>No</v>
      </c>
      <c r="Z2125" s="21"/>
      <c r="AC2125" s="28"/>
    </row>
    <row r="2126" spans="1:29">
      <c r="A2126" s="8" t="s">
        <v>5928</v>
      </c>
      <c r="B2126" s="8" t="s">
        <v>6075</v>
      </c>
      <c r="C2126" s="8" t="s">
        <v>163</v>
      </c>
      <c r="D2126" s="185">
        <v>1157</v>
      </c>
      <c r="E2126" s="188">
        <v>10179</v>
      </c>
      <c r="F2126" s="8" t="s">
        <v>83</v>
      </c>
      <c r="G2126" s="8" t="s">
        <v>5756</v>
      </c>
      <c r="H2126" s="6">
        <v>4181019</v>
      </c>
      <c r="I2126" s="12">
        <v>2</v>
      </c>
      <c r="J2126" s="20">
        <v>0</v>
      </c>
      <c r="L2126" s="20">
        <v>0</v>
      </c>
      <c r="N2126" s="20">
        <v>0</v>
      </c>
      <c r="P2126" s="20">
        <v>0</v>
      </c>
      <c r="R2126" s="20">
        <v>0</v>
      </c>
      <c r="T2126" s="20">
        <v>0</v>
      </c>
      <c r="V2126" s="29">
        <v>0</v>
      </c>
      <c r="X2126" s="8" t="str">
        <f t="shared" si="33"/>
        <v>No</v>
      </c>
      <c r="Z2126" s="21"/>
      <c r="AC2126" s="28"/>
    </row>
    <row r="2127" spans="1:29">
      <c r="A2127" s="8" t="s">
        <v>6349</v>
      </c>
      <c r="B2127" s="8" t="s">
        <v>1795</v>
      </c>
      <c r="C2127" s="8" t="s">
        <v>171</v>
      </c>
      <c r="E2127" s="188">
        <v>40258</v>
      </c>
      <c r="F2127" s="8" t="s">
        <v>157</v>
      </c>
      <c r="G2127" s="8" t="s">
        <v>84</v>
      </c>
      <c r="H2127" s="6">
        <v>2441770</v>
      </c>
      <c r="I2127" s="12">
        <v>2</v>
      </c>
      <c r="J2127" s="20">
        <v>0</v>
      </c>
      <c r="L2127" s="20">
        <v>0</v>
      </c>
      <c r="N2127" s="20">
        <v>0</v>
      </c>
      <c r="P2127" s="20">
        <v>0</v>
      </c>
      <c r="R2127" s="20">
        <v>0</v>
      </c>
      <c r="T2127" s="20">
        <v>0</v>
      </c>
      <c r="V2127" s="29">
        <v>0</v>
      </c>
      <c r="X2127" s="8" t="str">
        <f t="shared" si="33"/>
        <v>No</v>
      </c>
      <c r="Z2127" s="21"/>
      <c r="AC2127" s="28"/>
    </row>
    <row r="2128" spans="1:29">
      <c r="A2128" s="8" t="s">
        <v>2155</v>
      </c>
      <c r="B2128" s="8" t="s">
        <v>3866</v>
      </c>
      <c r="C2128" s="8" t="s">
        <v>278</v>
      </c>
      <c r="D2128" s="185" t="s">
        <v>3867</v>
      </c>
      <c r="E2128" s="188" t="s">
        <v>3868</v>
      </c>
      <c r="F2128" s="8" t="s">
        <v>83</v>
      </c>
      <c r="G2128" s="8" t="s">
        <v>147</v>
      </c>
      <c r="H2128" s="6">
        <v>0</v>
      </c>
      <c r="I2128" s="12">
        <v>2</v>
      </c>
      <c r="J2128" s="20">
        <v>0</v>
      </c>
      <c r="L2128" s="20">
        <v>0</v>
      </c>
      <c r="N2128" s="20">
        <v>22291</v>
      </c>
      <c r="P2128" s="20">
        <v>0</v>
      </c>
      <c r="R2128" s="20">
        <v>0</v>
      </c>
      <c r="T2128" s="20">
        <v>0</v>
      </c>
      <c r="V2128" s="29">
        <v>22291</v>
      </c>
      <c r="X2128" s="8" t="str">
        <f t="shared" si="33"/>
        <v>No</v>
      </c>
      <c r="Z2128" s="21"/>
      <c r="AC2128" s="28"/>
    </row>
    <row r="2129" spans="1:29">
      <c r="A2129" s="8" t="s">
        <v>6341</v>
      </c>
      <c r="B2129" s="8" t="s">
        <v>6342</v>
      </c>
      <c r="C2129" s="8" t="s">
        <v>163</v>
      </c>
      <c r="E2129" s="188">
        <v>10185</v>
      </c>
      <c r="F2129" s="8" t="s">
        <v>1320</v>
      </c>
      <c r="G2129" s="8" t="s">
        <v>5756</v>
      </c>
      <c r="H2129" s="6">
        <v>59124</v>
      </c>
      <c r="I2129" s="12">
        <v>2</v>
      </c>
      <c r="J2129" s="20">
        <v>0</v>
      </c>
      <c r="L2129" s="20">
        <v>0</v>
      </c>
      <c r="N2129" s="20">
        <v>0</v>
      </c>
      <c r="P2129" s="20">
        <v>0</v>
      </c>
      <c r="R2129" s="20">
        <v>0</v>
      </c>
      <c r="T2129" s="20">
        <v>0</v>
      </c>
      <c r="V2129" s="29">
        <v>0</v>
      </c>
      <c r="X2129" s="8" t="str">
        <f t="shared" si="33"/>
        <v>No</v>
      </c>
      <c r="Z2129" s="21"/>
      <c r="AC2129" s="28"/>
    </row>
    <row r="2130" spans="1:29">
      <c r="A2130" s="8" t="s">
        <v>6700</v>
      </c>
      <c r="B2130" s="8" t="s">
        <v>975</v>
      </c>
      <c r="C2130" s="8" t="s">
        <v>129</v>
      </c>
      <c r="D2130" s="185" t="s">
        <v>976</v>
      </c>
      <c r="E2130" s="188" t="s">
        <v>977</v>
      </c>
      <c r="F2130" s="8" t="s">
        <v>83</v>
      </c>
      <c r="G2130" s="8" t="s">
        <v>147</v>
      </c>
      <c r="H2130" s="6">
        <v>0</v>
      </c>
      <c r="I2130" s="12">
        <v>2</v>
      </c>
      <c r="J2130" s="20">
        <v>0</v>
      </c>
      <c r="L2130" s="20">
        <v>0</v>
      </c>
      <c r="N2130" s="20">
        <v>69994</v>
      </c>
      <c r="P2130" s="20">
        <v>0</v>
      </c>
      <c r="R2130" s="20">
        <v>0</v>
      </c>
      <c r="T2130" s="20">
        <v>0</v>
      </c>
      <c r="V2130" s="29">
        <v>69994</v>
      </c>
      <c r="X2130" s="8" t="str">
        <f t="shared" si="33"/>
        <v>No</v>
      </c>
      <c r="Z2130" s="21"/>
      <c r="AC2130" s="28"/>
    </row>
    <row r="2131" spans="1:29">
      <c r="A2131" s="8" t="s">
        <v>3439</v>
      </c>
      <c r="B2131" s="8" t="s">
        <v>893</v>
      </c>
      <c r="C2131" s="8" t="s">
        <v>34</v>
      </c>
      <c r="D2131" s="185" t="s">
        <v>3440</v>
      </c>
      <c r="E2131" s="188" t="s">
        <v>3441</v>
      </c>
      <c r="F2131" s="8" t="s">
        <v>157</v>
      </c>
      <c r="G2131" s="8" t="s">
        <v>147</v>
      </c>
      <c r="H2131" s="6">
        <v>0</v>
      </c>
      <c r="I2131" s="12">
        <v>2</v>
      </c>
      <c r="J2131" s="20">
        <v>48569</v>
      </c>
      <c r="L2131" s="20">
        <v>0</v>
      </c>
      <c r="N2131" s="20">
        <v>76208</v>
      </c>
      <c r="P2131" s="20">
        <v>1113</v>
      </c>
      <c r="R2131" s="20">
        <v>0</v>
      </c>
      <c r="T2131" s="20">
        <v>5691</v>
      </c>
      <c r="V2131" s="29">
        <v>131581</v>
      </c>
      <c r="X2131" s="8" t="str">
        <f t="shared" si="33"/>
        <v>No</v>
      </c>
      <c r="Z2131" s="21"/>
      <c r="AC2131" s="28"/>
    </row>
    <row r="2132" spans="1:29">
      <c r="A2132" s="8" t="s">
        <v>6326</v>
      </c>
      <c r="B2132" s="8" t="s">
        <v>6327</v>
      </c>
      <c r="C2132" s="8" t="s">
        <v>171</v>
      </c>
      <c r="E2132" s="188">
        <v>40261</v>
      </c>
      <c r="F2132" s="8" t="s">
        <v>83</v>
      </c>
      <c r="G2132" s="8" t="s">
        <v>5756</v>
      </c>
      <c r="H2132" s="6">
        <v>5502379</v>
      </c>
      <c r="I2132" s="12">
        <v>2</v>
      </c>
      <c r="J2132" s="20">
        <v>0</v>
      </c>
      <c r="L2132" s="20">
        <v>0</v>
      </c>
      <c r="N2132" s="20">
        <v>0</v>
      </c>
      <c r="P2132" s="20">
        <v>0</v>
      </c>
      <c r="R2132" s="20">
        <v>0</v>
      </c>
      <c r="T2132" s="20">
        <v>0</v>
      </c>
      <c r="V2132" s="29">
        <v>0</v>
      </c>
      <c r="X2132" s="8" t="str">
        <f t="shared" si="33"/>
        <v>No</v>
      </c>
      <c r="Z2132" s="21"/>
      <c r="AC2132" s="28"/>
    </row>
    <row r="2133" spans="1:29">
      <c r="A2133" s="8" t="s">
        <v>6022</v>
      </c>
      <c r="B2133" s="8" t="s">
        <v>6115</v>
      </c>
      <c r="C2133" s="8" t="s">
        <v>254</v>
      </c>
      <c r="E2133" s="188" t="s">
        <v>6023</v>
      </c>
      <c r="F2133" s="8" t="s">
        <v>83</v>
      </c>
      <c r="G2133" s="8" t="s">
        <v>147</v>
      </c>
      <c r="H2133" s="6">
        <v>0</v>
      </c>
      <c r="I2133" s="12">
        <v>2</v>
      </c>
      <c r="J2133" s="20">
        <v>0</v>
      </c>
      <c r="L2133" s="20">
        <v>0</v>
      </c>
      <c r="N2133" s="20">
        <v>165300</v>
      </c>
      <c r="P2133" s="20">
        <v>0</v>
      </c>
      <c r="R2133" s="20">
        <v>0</v>
      </c>
      <c r="T2133" s="20">
        <v>0</v>
      </c>
      <c r="V2133" s="29">
        <v>165300</v>
      </c>
      <c r="X2133" s="8" t="str">
        <f t="shared" si="33"/>
        <v>No</v>
      </c>
      <c r="Z2133" s="21"/>
      <c r="AC2133" s="28"/>
    </row>
    <row r="2134" spans="1:29">
      <c r="A2134" s="8" t="s">
        <v>6336</v>
      </c>
      <c r="B2134" s="8" t="s">
        <v>6337</v>
      </c>
      <c r="C2134" s="8" t="s">
        <v>91</v>
      </c>
      <c r="E2134" s="188">
        <v>90290</v>
      </c>
      <c r="F2134" s="8" t="s">
        <v>83</v>
      </c>
      <c r="G2134" s="8" t="s">
        <v>5756</v>
      </c>
      <c r="H2134" s="6">
        <v>12150996</v>
      </c>
      <c r="I2134" s="12">
        <v>2</v>
      </c>
      <c r="J2134" s="20">
        <v>0</v>
      </c>
      <c r="L2134" s="20">
        <v>0</v>
      </c>
      <c r="N2134" s="20">
        <v>0</v>
      </c>
      <c r="P2134" s="20">
        <v>0</v>
      </c>
      <c r="R2134" s="20">
        <v>0</v>
      </c>
      <c r="T2134" s="20">
        <v>0</v>
      </c>
      <c r="V2134" s="29">
        <v>0</v>
      </c>
      <c r="X2134" s="8" t="str">
        <f t="shared" si="33"/>
        <v>No</v>
      </c>
      <c r="Z2134" s="21"/>
      <c r="AC2134" s="28"/>
    </row>
    <row r="2135" spans="1:29">
      <c r="A2135" s="8" t="s">
        <v>5367</v>
      </c>
      <c r="B2135" s="8" t="s">
        <v>5368</v>
      </c>
      <c r="C2135" s="8" t="s">
        <v>58</v>
      </c>
      <c r="D2135" s="185" t="s">
        <v>5369</v>
      </c>
      <c r="E2135" s="188" t="s">
        <v>5370</v>
      </c>
      <c r="F2135" s="8" t="s">
        <v>83</v>
      </c>
      <c r="G2135" s="8" t="s">
        <v>147</v>
      </c>
      <c r="H2135" s="6">
        <v>0</v>
      </c>
      <c r="I2135" s="12">
        <v>2</v>
      </c>
      <c r="J2135" s="20">
        <v>0</v>
      </c>
      <c r="L2135" s="20">
        <v>0</v>
      </c>
      <c r="N2135" s="20">
        <v>112047</v>
      </c>
      <c r="P2135" s="20">
        <v>0</v>
      </c>
      <c r="R2135" s="20">
        <v>0</v>
      </c>
      <c r="T2135" s="20">
        <v>0</v>
      </c>
      <c r="V2135" s="29">
        <v>112047</v>
      </c>
      <c r="X2135" s="8" t="str">
        <f t="shared" si="33"/>
        <v>No</v>
      </c>
      <c r="Z2135" s="21"/>
      <c r="AC2135" s="28"/>
    </row>
    <row r="2136" spans="1:29">
      <c r="A2136" s="8" t="s">
        <v>5918</v>
      </c>
      <c r="B2136" s="8" t="s">
        <v>6491</v>
      </c>
      <c r="C2136" s="8" t="s">
        <v>420</v>
      </c>
      <c r="E2136" s="188" t="s">
        <v>5919</v>
      </c>
      <c r="F2136" s="8" t="s">
        <v>83</v>
      </c>
      <c r="G2136" s="8" t="s">
        <v>147</v>
      </c>
      <c r="H2136" s="6">
        <v>0</v>
      </c>
      <c r="I2136" s="12">
        <v>2</v>
      </c>
      <c r="J2136" s="20">
        <v>0</v>
      </c>
      <c r="L2136" s="20">
        <v>0</v>
      </c>
      <c r="N2136" s="20">
        <v>75284</v>
      </c>
      <c r="P2136" s="20">
        <v>0</v>
      </c>
      <c r="R2136" s="20">
        <v>0</v>
      </c>
      <c r="T2136" s="20">
        <v>0</v>
      </c>
      <c r="V2136" s="29">
        <v>75284</v>
      </c>
      <c r="X2136" s="8" t="str">
        <f t="shared" si="33"/>
        <v>No</v>
      </c>
      <c r="Z2136" s="21"/>
      <c r="AC2136" s="28"/>
    </row>
    <row r="2137" spans="1:29">
      <c r="A2137" s="8" t="s">
        <v>2100</v>
      </c>
      <c r="B2137" s="8" t="s">
        <v>957</v>
      </c>
      <c r="C2137" s="8" t="s">
        <v>275</v>
      </c>
      <c r="D2137" s="185" t="s">
        <v>2101</v>
      </c>
      <c r="E2137" s="188" t="s">
        <v>2102</v>
      </c>
      <c r="F2137" s="8" t="s">
        <v>83</v>
      </c>
      <c r="G2137" s="8" t="s">
        <v>147</v>
      </c>
      <c r="H2137" s="6">
        <v>0</v>
      </c>
      <c r="I2137" s="12">
        <v>2</v>
      </c>
      <c r="J2137" s="20">
        <v>0</v>
      </c>
      <c r="L2137" s="20">
        <v>0</v>
      </c>
      <c r="N2137" s="20">
        <v>34481</v>
      </c>
      <c r="P2137" s="20">
        <v>0</v>
      </c>
      <c r="R2137" s="20">
        <v>0</v>
      </c>
      <c r="T2137" s="20">
        <v>0</v>
      </c>
      <c r="V2137" s="29">
        <v>34481</v>
      </c>
      <c r="X2137" s="8" t="str">
        <f t="shared" si="33"/>
        <v>No</v>
      </c>
      <c r="Z2137" s="21"/>
      <c r="AC2137" s="28"/>
    </row>
    <row r="2138" spans="1:29">
      <c r="A2138" s="8" t="s">
        <v>6405</v>
      </c>
      <c r="B2138" s="8" t="s">
        <v>6406</v>
      </c>
      <c r="C2138" s="8" t="s">
        <v>278</v>
      </c>
      <c r="E2138" s="188">
        <v>70273</v>
      </c>
      <c r="F2138" s="8" t="s">
        <v>36</v>
      </c>
      <c r="G2138" s="8" t="s">
        <v>5756</v>
      </c>
      <c r="H2138" s="6">
        <v>0</v>
      </c>
      <c r="I2138" s="12">
        <v>2</v>
      </c>
      <c r="J2138" s="20">
        <v>0</v>
      </c>
      <c r="L2138" s="20">
        <v>0</v>
      </c>
      <c r="N2138" s="20">
        <v>50058</v>
      </c>
      <c r="P2138" s="20">
        <v>0</v>
      </c>
      <c r="R2138" s="20">
        <v>0</v>
      </c>
      <c r="T2138" s="20">
        <v>0</v>
      </c>
      <c r="V2138" s="29">
        <v>50058</v>
      </c>
      <c r="X2138" s="8" t="str">
        <f t="shared" si="33"/>
        <v>No</v>
      </c>
      <c r="Z2138" s="21"/>
      <c r="AC2138" s="28"/>
    </row>
    <row r="2139" spans="1:29">
      <c r="A2139" s="8" t="s">
        <v>3959</v>
      </c>
      <c r="B2139" s="8" t="s">
        <v>3960</v>
      </c>
      <c r="C2139" s="8" t="s">
        <v>278</v>
      </c>
      <c r="D2139" s="185" t="s">
        <v>3961</v>
      </c>
      <c r="E2139" s="188" t="s">
        <v>3962</v>
      </c>
      <c r="F2139" s="8" t="s">
        <v>157</v>
      </c>
      <c r="G2139" s="8" t="s">
        <v>147</v>
      </c>
      <c r="H2139" s="6">
        <v>0</v>
      </c>
      <c r="I2139" s="12">
        <v>2</v>
      </c>
      <c r="J2139" s="20">
        <v>0</v>
      </c>
      <c r="L2139" s="20">
        <v>0</v>
      </c>
      <c r="N2139" s="20">
        <v>70362</v>
      </c>
      <c r="P2139" s="20">
        <v>0</v>
      </c>
      <c r="R2139" s="20">
        <v>0</v>
      </c>
      <c r="T2139" s="20">
        <v>0</v>
      </c>
      <c r="V2139" s="29">
        <v>70362</v>
      </c>
      <c r="X2139" s="8" t="str">
        <f t="shared" si="33"/>
        <v>No</v>
      </c>
      <c r="Z2139" s="21"/>
      <c r="AC2139" s="28"/>
    </row>
    <row r="2140" spans="1:29">
      <c r="A2140" s="8" t="s">
        <v>4952</v>
      </c>
      <c r="B2140" s="8" t="s">
        <v>4953</v>
      </c>
      <c r="C2140" s="8" t="s">
        <v>91</v>
      </c>
      <c r="D2140" s="185" t="s">
        <v>4954</v>
      </c>
      <c r="E2140" s="188" t="s">
        <v>4955</v>
      </c>
      <c r="F2140" s="8" t="s">
        <v>83</v>
      </c>
      <c r="G2140" s="8" t="s">
        <v>147</v>
      </c>
      <c r="H2140" s="6">
        <v>0</v>
      </c>
      <c r="I2140" s="12">
        <v>2</v>
      </c>
      <c r="J2140" s="20">
        <v>0</v>
      </c>
      <c r="L2140" s="20">
        <v>0</v>
      </c>
      <c r="N2140" s="20">
        <v>57309</v>
      </c>
      <c r="P2140" s="20">
        <v>0</v>
      </c>
      <c r="R2140" s="20">
        <v>0</v>
      </c>
      <c r="T2140" s="20">
        <v>0</v>
      </c>
      <c r="V2140" s="29">
        <v>57309</v>
      </c>
      <c r="X2140" s="8" t="str">
        <f t="shared" si="33"/>
        <v>No</v>
      </c>
      <c r="Z2140" s="21"/>
      <c r="AC2140" s="28"/>
    </row>
    <row r="2141" spans="1:29">
      <c r="A2141" s="8" t="s">
        <v>6343</v>
      </c>
      <c r="B2141" s="8" t="s">
        <v>6344</v>
      </c>
      <c r="C2141" s="8" t="s">
        <v>91</v>
      </c>
      <c r="E2141" s="188">
        <v>90264</v>
      </c>
      <c r="F2141" s="8" t="s">
        <v>83</v>
      </c>
      <c r="G2141" s="8" t="s">
        <v>5756</v>
      </c>
      <c r="H2141" s="6">
        <v>12150996</v>
      </c>
      <c r="I2141" s="12">
        <v>2</v>
      </c>
      <c r="J2141" s="20">
        <v>0</v>
      </c>
      <c r="L2141" s="20">
        <v>0</v>
      </c>
      <c r="N2141" s="20">
        <v>0</v>
      </c>
      <c r="P2141" s="20">
        <v>0</v>
      </c>
      <c r="R2141" s="20">
        <v>0</v>
      </c>
      <c r="T2141" s="20">
        <v>0</v>
      </c>
      <c r="V2141" s="29">
        <v>0</v>
      </c>
      <c r="X2141" s="8" t="str">
        <f t="shared" si="33"/>
        <v>No</v>
      </c>
      <c r="Z2141" s="21"/>
      <c r="AC2141" s="28"/>
    </row>
    <row r="2142" spans="1:29">
      <c r="A2142" s="8" t="s">
        <v>3844</v>
      </c>
      <c r="B2142" s="8" t="s">
        <v>3845</v>
      </c>
      <c r="C2142" s="8" t="s">
        <v>278</v>
      </c>
      <c r="D2142" s="185" t="s">
        <v>3846</v>
      </c>
      <c r="E2142" s="188" t="s">
        <v>3847</v>
      </c>
      <c r="F2142" s="8" t="s">
        <v>83</v>
      </c>
      <c r="G2142" s="8" t="s">
        <v>147</v>
      </c>
      <c r="H2142" s="6">
        <v>0</v>
      </c>
      <c r="I2142" s="12">
        <v>2</v>
      </c>
      <c r="J2142" s="20">
        <v>0</v>
      </c>
      <c r="L2142" s="20">
        <v>0</v>
      </c>
      <c r="N2142" s="20">
        <v>2238</v>
      </c>
      <c r="P2142" s="20">
        <v>0</v>
      </c>
      <c r="R2142" s="20">
        <v>0</v>
      </c>
      <c r="T2142" s="20">
        <v>0</v>
      </c>
      <c r="V2142" s="29">
        <v>2238</v>
      </c>
      <c r="X2142" s="8" t="str">
        <f t="shared" si="33"/>
        <v>No</v>
      </c>
      <c r="Z2142" s="21"/>
      <c r="AC2142" s="28"/>
    </row>
    <row r="2143" spans="1:29">
      <c r="A2143" s="8" t="s">
        <v>6347</v>
      </c>
      <c r="B2143" s="8" t="s">
        <v>6348</v>
      </c>
      <c r="C2143" s="8" t="s">
        <v>163</v>
      </c>
      <c r="E2143" s="188">
        <v>10192</v>
      </c>
      <c r="F2143" s="8" t="s">
        <v>1320</v>
      </c>
      <c r="G2143" s="8" t="s">
        <v>5756</v>
      </c>
      <c r="H2143" s="6">
        <v>59124</v>
      </c>
      <c r="I2143" s="12">
        <v>2</v>
      </c>
      <c r="J2143" s="20">
        <v>0</v>
      </c>
      <c r="L2143" s="20">
        <v>0</v>
      </c>
      <c r="N2143" s="20">
        <v>0</v>
      </c>
      <c r="P2143" s="20">
        <v>0</v>
      </c>
      <c r="R2143" s="20">
        <v>0</v>
      </c>
      <c r="T2143" s="20">
        <v>0</v>
      </c>
      <c r="V2143" s="29">
        <v>0</v>
      </c>
      <c r="X2143" s="8" t="str">
        <f t="shared" si="33"/>
        <v>No</v>
      </c>
      <c r="Z2143" s="21"/>
      <c r="AC2143" s="28"/>
    </row>
    <row r="2144" spans="1:29">
      <c r="A2144" s="8" t="s">
        <v>63</v>
      </c>
      <c r="B2144" s="8" t="s">
        <v>64</v>
      </c>
      <c r="C2144" s="8" t="s">
        <v>65</v>
      </c>
      <c r="D2144" s="185" t="s">
        <v>66</v>
      </c>
      <c r="E2144" s="188">
        <v>159</v>
      </c>
      <c r="F2144" s="8" t="s">
        <v>36</v>
      </c>
      <c r="G2144" s="8" t="s">
        <v>5756</v>
      </c>
      <c r="H2144" s="6">
        <v>0</v>
      </c>
      <c r="I2144" s="12">
        <v>1</v>
      </c>
      <c r="J2144" s="20">
        <v>0</v>
      </c>
      <c r="L2144" s="20">
        <v>0</v>
      </c>
      <c r="N2144" s="20">
        <v>17283</v>
      </c>
      <c r="P2144" s="20">
        <v>0</v>
      </c>
      <c r="R2144" s="20">
        <v>0</v>
      </c>
      <c r="T2144" s="20">
        <v>0</v>
      </c>
      <c r="V2144" s="29">
        <v>17283</v>
      </c>
      <c r="X2144" s="8" t="str">
        <f t="shared" si="33"/>
        <v>No</v>
      </c>
      <c r="Z2144" s="21"/>
      <c r="AC2144" s="28"/>
    </row>
    <row r="2145" spans="1:29">
      <c r="A2145" s="8" t="s">
        <v>6059</v>
      </c>
      <c r="B2145" s="8" t="s">
        <v>6092</v>
      </c>
      <c r="C2145" s="8" t="s">
        <v>129</v>
      </c>
      <c r="E2145" s="188" t="s">
        <v>6058</v>
      </c>
      <c r="F2145" s="8" t="s">
        <v>83</v>
      </c>
      <c r="G2145" s="8" t="s">
        <v>147</v>
      </c>
      <c r="H2145" s="6">
        <v>0</v>
      </c>
      <c r="I2145" s="12">
        <v>1</v>
      </c>
      <c r="J2145" s="20">
        <v>0</v>
      </c>
      <c r="L2145" s="20">
        <v>0</v>
      </c>
      <c r="N2145" s="20">
        <v>26736</v>
      </c>
      <c r="P2145" s="20">
        <v>0</v>
      </c>
      <c r="R2145" s="20">
        <v>0</v>
      </c>
      <c r="T2145" s="20">
        <v>0</v>
      </c>
      <c r="V2145" s="29">
        <v>26736</v>
      </c>
      <c r="X2145" s="8" t="str">
        <f t="shared" si="33"/>
        <v>No</v>
      </c>
      <c r="Z2145" s="21"/>
      <c r="AC2145" s="28"/>
    </row>
    <row r="2146" spans="1:29">
      <c r="A2146" s="8" t="s">
        <v>6722</v>
      </c>
      <c r="B2146" s="8" t="s">
        <v>6502</v>
      </c>
      <c r="C2146" s="8" t="s">
        <v>34</v>
      </c>
      <c r="E2146" s="188" t="s">
        <v>6027</v>
      </c>
      <c r="F2146" s="8" t="s">
        <v>83</v>
      </c>
      <c r="G2146" s="8" t="s">
        <v>147</v>
      </c>
      <c r="H2146" s="6">
        <v>0</v>
      </c>
      <c r="I2146" s="12">
        <v>1</v>
      </c>
      <c r="J2146" s="20">
        <v>325</v>
      </c>
      <c r="L2146" s="20">
        <v>0</v>
      </c>
      <c r="N2146" s="20">
        <v>22110</v>
      </c>
      <c r="P2146" s="20">
        <v>500</v>
      </c>
      <c r="R2146" s="20">
        <v>0</v>
      </c>
      <c r="T2146" s="20">
        <v>1852</v>
      </c>
      <c r="V2146" s="29">
        <v>24787</v>
      </c>
      <c r="X2146" s="8" t="str">
        <f t="shared" si="33"/>
        <v>No</v>
      </c>
      <c r="Z2146" s="21"/>
      <c r="AC2146" s="28"/>
    </row>
    <row r="2147" spans="1:29">
      <c r="A2147" s="8" t="s">
        <v>4066</v>
      </c>
      <c r="B2147" s="8" t="s">
        <v>4067</v>
      </c>
      <c r="C2147" s="8" t="s">
        <v>65</v>
      </c>
      <c r="D2147" s="185" t="s">
        <v>4068</v>
      </c>
      <c r="E2147" s="188">
        <v>199</v>
      </c>
      <c r="F2147" s="8" t="s">
        <v>36</v>
      </c>
      <c r="G2147" s="8" t="s">
        <v>5756</v>
      </c>
      <c r="H2147" s="6">
        <v>0</v>
      </c>
      <c r="I2147" s="12">
        <v>1</v>
      </c>
      <c r="J2147" s="20">
        <v>0</v>
      </c>
      <c r="L2147" s="20">
        <v>0</v>
      </c>
      <c r="N2147" s="20">
        <v>157454</v>
      </c>
      <c r="P2147" s="20">
        <v>0</v>
      </c>
      <c r="R2147" s="20">
        <v>0</v>
      </c>
      <c r="T2147" s="20">
        <v>0</v>
      </c>
      <c r="V2147" s="29">
        <v>157454</v>
      </c>
      <c r="X2147" s="8" t="str">
        <f t="shared" si="33"/>
        <v>No</v>
      </c>
      <c r="Z2147" s="21"/>
      <c r="AC2147" s="28"/>
    </row>
    <row r="2148" spans="1:29">
      <c r="A2148" s="8" t="s">
        <v>5409</v>
      </c>
      <c r="B2148" s="8" t="s">
        <v>5410</v>
      </c>
      <c r="C2148" s="8" t="s">
        <v>58</v>
      </c>
      <c r="D2148" s="185" t="s">
        <v>5411</v>
      </c>
      <c r="E2148" s="188" t="s">
        <v>5412</v>
      </c>
      <c r="F2148" s="8" t="s">
        <v>83</v>
      </c>
      <c r="G2148" s="8" t="s">
        <v>147</v>
      </c>
      <c r="H2148" s="6">
        <v>0</v>
      </c>
      <c r="I2148" s="12">
        <v>1</v>
      </c>
      <c r="J2148" s="20">
        <v>0</v>
      </c>
      <c r="L2148" s="20">
        <v>0</v>
      </c>
      <c r="N2148" s="20">
        <v>28464</v>
      </c>
      <c r="P2148" s="20">
        <v>0</v>
      </c>
      <c r="R2148" s="20">
        <v>0</v>
      </c>
      <c r="T2148" s="20">
        <v>0</v>
      </c>
      <c r="V2148" s="29">
        <v>28464</v>
      </c>
      <c r="X2148" s="8" t="str">
        <f t="shared" si="33"/>
        <v>No</v>
      </c>
      <c r="Z2148" s="21"/>
      <c r="AC2148" s="28"/>
    </row>
    <row r="2149" spans="1:29">
      <c r="A2149" s="8" t="s">
        <v>6715</v>
      </c>
      <c r="B2149" s="8" t="s">
        <v>2674</v>
      </c>
      <c r="C2149" s="8" t="s">
        <v>2675</v>
      </c>
      <c r="E2149" s="188">
        <v>11147</v>
      </c>
      <c r="F2149" s="8" t="s">
        <v>138</v>
      </c>
      <c r="G2149" s="8" t="s">
        <v>84</v>
      </c>
      <c r="H2149" s="6">
        <v>1190956</v>
      </c>
      <c r="I2149" s="12">
        <v>1</v>
      </c>
      <c r="J2149" s="20">
        <v>691911</v>
      </c>
      <c r="L2149" s="20">
        <v>0</v>
      </c>
      <c r="N2149" s="20">
        <v>0</v>
      </c>
      <c r="P2149" s="20">
        <v>0</v>
      </c>
      <c r="R2149" s="20">
        <v>0</v>
      </c>
      <c r="T2149" s="20">
        <v>0</v>
      </c>
      <c r="V2149" s="29">
        <v>691911</v>
      </c>
      <c r="X2149" s="8" t="str">
        <f t="shared" si="33"/>
        <v>No</v>
      </c>
      <c r="Z2149" s="21"/>
      <c r="AC2149" s="28"/>
    </row>
    <row r="2150" spans="1:29">
      <c r="A2150" s="8" t="s">
        <v>3915</v>
      </c>
      <c r="B2150" s="8" t="s">
        <v>3916</v>
      </c>
      <c r="C2150" s="8" t="s">
        <v>278</v>
      </c>
      <c r="D2150" s="185" t="s">
        <v>3917</v>
      </c>
      <c r="E2150" s="188" t="s">
        <v>3918</v>
      </c>
      <c r="F2150" s="8" t="s">
        <v>83</v>
      </c>
      <c r="G2150" s="8" t="s">
        <v>147</v>
      </c>
      <c r="H2150" s="6">
        <v>0</v>
      </c>
      <c r="I2150" s="12">
        <v>1</v>
      </c>
      <c r="J2150" s="20">
        <v>0</v>
      </c>
      <c r="L2150" s="20">
        <v>0</v>
      </c>
      <c r="N2150" s="20">
        <v>17921</v>
      </c>
      <c r="P2150" s="20">
        <v>0</v>
      </c>
      <c r="R2150" s="20">
        <v>0</v>
      </c>
      <c r="T2150" s="20">
        <v>0</v>
      </c>
      <c r="V2150" s="29">
        <v>17921</v>
      </c>
      <c r="X2150" s="8" t="str">
        <f t="shared" si="33"/>
        <v>No</v>
      </c>
      <c r="Z2150" s="21"/>
      <c r="AC2150" s="28"/>
    </row>
    <row r="2151" spans="1:29">
      <c r="A2151" s="8" t="s">
        <v>2177</v>
      </c>
      <c r="B2151" s="8" t="s">
        <v>2178</v>
      </c>
      <c r="C2151" s="8" t="s">
        <v>275</v>
      </c>
      <c r="D2151" s="185" t="s">
        <v>2179</v>
      </c>
      <c r="E2151" s="188" t="s">
        <v>2180</v>
      </c>
      <c r="F2151" s="8" t="s">
        <v>83</v>
      </c>
      <c r="G2151" s="8" t="s">
        <v>147</v>
      </c>
      <c r="H2151" s="6">
        <v>0</v>
      </c>
      <c r="I2151" s="12">
        <v>1</v>
      </c>
      <c r="J2151" s="20">
        <v>0</v>
      </c>
      <c r="L2151" s="20">
        <v>0</v>
      </c>
      <c r="N2151" s="20">
        <v>31027</v>
      </c>
      <c r="P2151" s="20">
        <v>0</v>
      </c>
      <c r="R2151" s="20">
        <v>0</v>
      </c>
      <c r="T2151" s="20">
        <v>0</v>
      </c>
      <c r="V2151" s="29">
        <v>31027</v>
      </c>
      <c r="X2151" s="8" t="str">
        <f t="shared" si="33"/>
        <v>No</v>
      </c>
      <c r="Z2151" s="21"/>
      <c r="AC2151" s="28"/>
    </row>
    <row r="2152" spans="1:29">
      <c r="A2152" s="8" t="s">
        <v>3705</v>
      </c>
      <c r="B2152" s="8" t="s">
        <v>3706</v>
      </c>
      <c r="C2152" s="8" t="s">
        <v>65</v>
      </c>
      <c r="D2152" s="185" t="s">
        <v>3707</v>
      </c>
      <c r="E2152" s="188">
        <v>247</v>
      </c>
      <c r="F2152" s="8" t="s">
        <v>36</v>
      </c>
      <c r="G2152" s="8" t="s">
        <v>5756</v>
      </c>
      <c r="H2152" s="6">
        <v>0</v>
      </c>
      <c r="I2152" s="12">
        <v>1</v>
      </c>
      <c r="J2152" s="20">
        <v>0</v>
      </c>
      <c r="L2152" s="20">
        <v>0</v>
      </c>
      <c r="N2152" s="20">
        <v>14562</v>
      </c>
      <c r="P2152" s="20">
        <v>0</v>
      </c>
      <c r="R2152" s="20">
        <v>0</v>
      </c>
      <c r="T2152" s="20">
        <v>0</v>
      </c>
      <c r="V2152" s="29">
        <v>14562</v>
      </c>
      <c r="X2152" s="8" t="str">
        <f t="shared" si="33"/>
        <v>No</v>
      </c>
      <c r="Z2152" s="21"/>
      <c r="AC2152" s="28"/>
    </row>
    <row r="2153" spans="1:29">
      <c r="A2153" s="8" t="s">
        <v>6712</v>
      </c>
      <c r="B2153" s="8" t="s">
        <v>6713</v>
      </c>
      <c r="C2153" s="8" t="s">
        <v>233</v>
      </c>
      <c r="E2153" s="188" t="s">
        <v>6714</v>
      </c>
      <c r="F2153" s="8" t="s">
        <v>83</v>
      </c>
      <c r="G2153" s="8" t="s">
        <v>147</v>
      </c>
      <c r="H2153" s="6">
        <v>0</v>
      </c>
      <c r="I2153" s="12">
        <v>1</v>
      </c>
      <c r="J2153" s="20">
        <v>0</v>
      </c>
      <c r="L2153" s="20">
        <v>0</v>
      </c>
      <c r="N2153" s="20">
        <v>2571</v>
      </c>
      <c r="P2153" s="20">
        <v>0</v>
      </c>
      <c r="R2153" s="20">
        <v>0</v>
      </c>
      <c r="T2153" s="20">
        <v>0</v>
      </c>
      <c r="V2153" s="29">
        <v>2571</v>
      </c>
      <c r="X2153" s="8" t="str">
        <f t="shared" si="33"/>
        <v>No</v>
      </c>
      <c r="Z2153" s="21"/>
      <c r="AC2153" s="28"/>
    </row>
    <row r="2154" spans="1:29">
      <c r="A2154" s="8" t="s">
        <v>3564</v>
      </c>
      <c r="B2154" s="8" t="s">
        <v>3565</v>
      </c>
      <c r="C2154" s="8" t="s">
        <v>109</v>
      </c>
      <c r="D2154" s="185" t="s">
        <v>3566</v>
      </c>
      <c r="E2154" s="188" t="s">
        <v>3567</v>
      </c>
      <c r="F2154" s="8" t="s">
        <v>83</v>
      </c>
      <c r="G2154" s="8" t="s">
        <v>147</v>
      </c>
      <c r="H2154" s="6">
        <v>0</v>
      </c>
      <c r="I2154" s="12">
        <v>1</v>
      </c>
      <c r="J2154" s="20">
        <v>0</v>
      </c>
      <c r="L2154" s="20">
        <v>0</v>
      </c>
      <c r="N2154" s="20">
        <v>51895</v>
      </c>
      <c r="P2154" s="20">
        <v>0</v>
      </c>
      <c r="R2154" s="20">
        <v>0</v>
      </c>
      <c r="T2154" s="20">
        <v>0</v>
      </c>
      <c r="V2154" s="29">
        <v>51895</v>
      </c>
      <c r="X2154" s="8" t="str">
        <f t="shared" si="33"/>
        <v>No</v>
      </c>
      <c r="Z2154" s="21"/>
      <c r="AC2154" s="28"/>
    </row>
    <row r="2155" spans="1:29">
      <c r="A2155" s="8" t="s">
        <v>685</v>
      </c>
      <c r="B2155" s="8" t="s">
        <v>686</v>
      </c>
      <c r="C2155" s="8" t="s">
        <v>42</v>
      </c>
      <c r="D2155" s="185">
        <v>2182</v>
      </c>
      <c r="E2155" s="188">
        <v>20182</v>
      </c>
      <c r="F2155" s="8" t="s">
        <v>83</v>
      </c>
      <c r="G2155" s="8" t="s">
        <v>5756</v>
      </c>
      <c r="H2155" s="6">
        <v>423566</v>
      </c>
      <c r="I2155" s="12">
        <v>1</v>
      </c>
      <c r="J2155" s="20">
        <v>29422</v>
      </c>
      <c r="L2155" s="20">
        <v>0</v>
      </c>
      <c r="N2155" s="20">
        <v>0</v>
      </c>
      <c r="P2155" s="20">
        <v>0</v>
      </c>
      <c r="R2155" s="20">
        <v>0</v>
      </c>
      <c r="T2155" s="20">
        <v>0</v>
      </c>
      <c r="V2155" s="29">
        <v>29422</v>
      </c>
      <c r="X2155" s="8" t="str">
        <f t="shared" si="33"/>
        <v>No</v>
      </c>
      <c r="Z2155" s="21"/>
      <c r="AC2155" s="28"/>
    </row>
    <row r="2156" spans="1:29">
      <c r="A2156" s="8" t="s">
        <v>600</v>
      </c>
      <c r="B2156" s="8" t="s">
        <v>601</v>
      </c>
      <c r="C2156" s="8" t="s">
        <v>420</v>
      </c>
      <c r="D2156" s="185" t="s">
        <v>602</v>
      </c>
      <c r="E2156" s="188" t="s">
        <v>603</v>
      </c>
      <c r="F2156" s="8" t="s">
        <v>157</v>
      </c>
      <c r="G2156" s="8" t="s">
        <v>147</v>
      </c>
      <c r="H2156" s="6">
        <v>0</v>
      </c>
      <c r="I2156" s="12">
        <v>1</v>
      </c>
      <c r="J2156" s="20">
        <v>0</v>
      </c>
      <c r="L2156" s="20">
        <v>0</v>
      </c>
      <c r="N2156" s="20">
        <v>0</v>
      </c>
      <c r="P2156" s="20">
        <v>1784</v>
      </c>
      <c r="R2156" s="20">
        <v>0</v>
      </c>
      <c r="T2156" s="20">
        <v>1053</v>
      </c>
      <c r="V2156" s="29">
        <v>2837</v>
      </c>
      <c r="X2156" s="8" t="str">
        <f t="shared" si="33"/>
        <v>No</v>
      </c>
      <c r="Z2156" s="21"/>
      <c r="AC2156" s="28"/>
    </row>
    <row r="2157" spans="1:29">
      <c r="A2157" s="8" t="s">
        <v>1977</v>
      </c>
      <c r="B2157" s="8" t="s">
        <v>1978</v>
      </c>
      <c r="C2157" s="8" t="s">
        <v>58</v>
      </c>
      <c r="D2157" s="185" t="s">
        <v>1979</v>
      </c>
      <c r="E2157" s="188">
        <v>50013</v>
      </c>
      <c r="F2157" s="8" t="s">
        <v>36</v>
      </c>
      <c r="G2157" s="8" t="s">
        <v>5756</v>
      </c>
      <c r="H2157" s="6">
        <v>0</v>
      </c>
      <c r="I2157" s="12">
        <v>1</v>
      </c>
      <c r="J2157" s="20">
        <v>0</v>
      </c>
      <c r="L2157" s="20">
        <v>0</v>
      </c>
      <c r="N2157" s="20">
        <v>92258</v>
      </c>
      <c r="P2157" s="20">
        <v>0</v>
      </c>
      <c r="R2157" s="20">
        <v>42922</v>
      </c>
      <c r="T2157" s="20">
        <v>0</v>
      </c>
      <c r="V2157" s="29">
        <v>135180</v>
      </c>
      <c r="X2157" s="8" t="str">
        <f t="shared" si="33"/>
        <v>No</v>
      </c>
      <c r="Z2157" s="21"/>
      <c r="AC2157" s="28"/>
    </row>
    <row r="2158" spans="1:29">
      <c r="A2158" s="8" t="s">
        <v>2431</v>
      </c>
      <c r="B2158" s="8" t="s">
        <v>2432</v>
      </c>
      <c r="C2158" s="8" t="s">
        <v>46</v>
      </c>
      <c r="D2158" s="185" t="s">
        <v>2433</v>
      </c>
      <c r="E2158" s="188" t="s">
        <v>2434</v>
      </c>
      <c r="F2158" s="8" t="s">
        <v>88</v>
      </c>
      <c r="G2158" s="8" t="s">
        <v>147</v>
      </c>
      <c r="H2158" s="6">
        <v>0</v>
      </c>
      <c r="I2158" s="12">
        <v>1</v>
      </c>
      <c r="J2158" s="20">
        <v>0</v>
      </c>
      <c r="L2158" s="20">
        <v>0</v>
      </c>
      <c r="N2158" s="20">
        <v>12993</v>
      </c>
      <c r="P2158" s="20">
        <v>0</v>
      </c>
      <c r="R2158" s="20">
        <v>0</v>
      </c>
      <c r="T2158" s="20">
        <v>0</v>
      </c>
      <c r="V2158" s="29">
        <v>12993</v>
      </c>
      <c r="X2158" s="8" t="str">
        <f t="shared" si="33"/>
        <v>No</v>
      </c>
      <c r="Z2158" s="21"/>
      <c r="AC2158" s="28"/>
    </row>
    <row r="2159" spans="1:29">
      <c r="A2159" s="8" t="s">
        <v>1383</v>
      </c>
      <c r="B2159" s="8" t="s">
        <v>1384</v>
      </c>
      <c r="C2159" s="8" t="s">
        <v>466</v>
      </c>
      <c r="D2159" s="185">
        <v>5195</v>
      </c>
      <c r="E2159" s="188">
        <v>50195</v>
      </c>
      <c r="F2159" s="8" t="s">
        <v>83</v>
      </c>
      <c r="G2159" s="8" t="s">
        <v>5756</v>
      </c>
      <c r="H2159" s="6">
        <v>75250</v>
      </c>
      <c r="I2159" s="12">
        <v>1</v>
      </c>
      <c r="J2159" s="20">
        <v>17001</v>
      </c>
      <c r="L2159" s="20">
        <v>0</v>
      </c>
      <c r="N2159" s="20">
        <v>0</v>
      </c>
      <c r="P2159" s="20">
        <v>0</v>
      </c>
      <c r="R2159" s="20">
        <v>0</v>
      </c>
      <c r="T2159" s="20">
        <v>0</v>
      </c>
      <c r="V2159" s="29">
        <v>17001</v>
      </c>
      <c r="X2159" s="8" t="str">
        <f t="shared" si="33"/>
        <v>No</v>
      </c>
      <c r="Z2159" s="21"/>
      <c r="AC2159" s="28"/>
    </row>
    <row r="2160" spans="1:29">
      <c r="A2160" s="8" t="s">
        <v>3774</v>
      </c>
      <c r="B2160" s="8" t="s">
        <v>3775</v>
      </c>
      <c r="C2160" s="8" t="s">
        <v>278</v>
      </c>
      <c r="D2160" s="185" t="s">
        <v>3776</v>
      </c>
      <c r="E2160" s="188" t="s">
        <v>3777</v>
      </c>
      <c r="F2160" s="8" t="s">
        <v>83</v>
      </c>
      <c r="G2160" s="8" t="s">
        <v>147</v>
      </c>
      <c r="H2160" s="6">
        <v>0</v>
      </c>
      <c r="I2160" s="12">
        <v>1</v>
      </c>
      <c r="J2160" s="20">
        <v>0</v>
      </c>
      <c r="L2160" s="20">
        <v>0</v>
      </c>
      <c r="N2160" s="20">
        <v>9031</v>
      </c>
      <c r="P2160" s="20">
        <v>0</v>
      </c>
      <c r="R2160" s="20">
        <v>0</v>
      </c>
      <c r="T2160" s="20">
        <v>0</v>
      </c>
      <c r="V2160" s="29">
        <v>9031</v>
      </c>
      <c r="X2160" s="8" t="str">
        <f t="shared" si="33"/>
        <v>No</v>
      </c>
      <c r="Z2160" s="21"/>
      <c r="AC2160" s="28"/>
    </row>
    <row r="2161" spans="1:29">
      <c r="A2161" s="8" t="s">
        <v>4054</v>
      </c>
      <c r="B2161" s="8" t="s">
        <v>111</v>
      </c>
      <c r="C2161" s="8" t="s">
        <v>112</v>
      </c>
      <c r="D2161" s="185" t="s">
        <v>4055</v>
      </c>
      <c r="E2161" s="188" t="s">
        <v>4056</v>
      </c>
      <c r="F2161" s="8" t="s">
        <v>157</v>
      </c>
      <c r="G2161" s="8" t="s">
        <v>147</v>
      </c>
      <c r="H2161" s="6">
        <v>0</v>
      </c>
      <c r="I2161" s="12">
        <v>1</v>
      </c>
      <c r="J2161" s="20">
        <v>0</v>
      </c>
      <c r="L2161" s="20">
        <v>0</v>
      </c>
      <c r="N2161" s="20">
        <v>56245</v>
      </c>
      <c r="P2161" s="20">
        <v>0</v>
      </c>
      <c r="R2161" s="20">
        <v>0</v>
      </c>
      <c r="T2161" s="20">
        <v>0</v>
      </c>
      <c r="V2161" s="29">
        <v>56245</v>
      </c>
      <c r="X2161" s="8" t="str">
        <f t="shared" si="33"/>
        <v>No</v>
      </c>
      <c r="Z2161" s="21"/>
      <c r="AC2161" s="28"/>
    </row>
    <row r="2162" spans="1:29">
      <c r="A2162" s="8" t="s">
        <v>5967</v>
      </c>
      <c r="B2162" s="8" t="s">
        <v>6066</v>
      </c>
      <c r="C2162" s="8" t="s">
        <v>171</v>
      </c>
      <c r="E2162" s="188">
        <v>40240</v>
      </c>
      <c r="F2162" s="8" t="s">
        <v>83</v>
      </c>
      <c r="G2162" s="8" t="s">
        <v>5756</v>
      </c>
      <c r="H2162" s="6">
        <v>5502379</v>
      </c>
      <c r="I2162" s="12">
        <v>1</v>
      </c>
      <c r="J2162" s="20">
        <v>0</v>
      </c>
      <c r="L2162" s="20">
        <v>0</v>
      </c>
      <c r="N2162" s="20">
        <v>0</v>
      </c>
      <c r="P2162" s="20">
        <v>0</v>
      </c>
      <c r="R2162" s="20">
        <v>0</v>
      </c>
      <c r="T2162" s="20">
        <v>0</v>
      </c>
      <c r="V2162" s="29">
        <v>0</v>
      </c>
      <c r="X2162" s="8" t="str">
        <f t="shared" si="33"/>
        <v>No</v>
      </c>
      <c r="Z2162" s="21"/>
      <c r="AC2162" s="28"/>
    </row>
    <row r="2163" spans="1:29">
      <c r="A2163" s="8" t="s">
        <v>6360</v>
      </c>
      <c r="B2163" s="8" t="s">
        <v>1111</v>
      </c>
      <c r="C2163" s="8" t="s">
        <v>163</v>
      </c>
      <c r="E2163" s="188">
        <v>10186</v>
      </c>
      <c r="F2163" s="8" t="s">
        <v>157</v>
      </c>
      <c r="G2163" s="8" t="s">
        <v>5756</v>
      </c>
      <c r="H2163" s="6">
        <v>59124</v>
      </c>
      <c r="I2163" s="12">
        <v>1</v>
      </c>
      <c r="J2163" s="20">
        <v>0</v>
      </c>
      <c r="L2163" s="20">
        <v>0</v>
      </c>
      <c r="N2163" s="20">
        <v>0</v>
      </c>
      <c r="P2163" s="20">
        <v>0</v>
      </c>
      <c r="R2163" s="20">
        <v>0</v>
      </c>
      <c r="T2163" s="20">
        <v>0</v>
      </c>
      <c r="V2163" s="29">
        <v>0</v>
      </c>
      <c r="X2163" s="8" t="str">
        <f t="shared" si="33"/>
        <v>No</v>
      </c>
      <c r="Z2163" s="21"/>
      <c r="AC2163" s="28"/>
    </row>
    <row r="2164" spans="1:29">
      <c r="A2164" s="8" t="s">
        <v>2107</v>
      </c>
      <c r="B2164" s="8" t="s">
        <v>2108</v>
      </c>
      <c r="C2164" s="8" t="s">
        <v>275</v>
      </c>
      <c r="D2164" s="185" t="s">
        <v>2109</v>
      </c>
      <c r="E2164" s="188" t="s">
        <v>2110</v>
      </c>
      <c r="F2164" s="8" t="s">
        <v>83</v>
      </c>
      <c r="G2164" s="8" t="s">
        <v>147</v>
      </c>
      <c r="H2164" s="6">
        <v>0</v>
      </c>
      <c r="I2164" s="12">
        <v>1</v>
      </c>
      <c r="J2164" s="20">
        <v>0</v>
      </c>
      <c r="L2164" s="20">
        <v>0</v>
      </c>
      <c r="N2164" s="20">
        <v>5037</v>
      </c>
      <c r="P2164" s="20">
        <v>0</v>
      </c>
      <c r="R2164" s="20">
        <v>0</v>
      </c>
      <c r="T2164" s="20">
        <v>0</v>
      </c>
      <c r="V2164" s="29">
        <v>5037</v>
      </c>
      <c r="X2164" s="8" t="str">
        <f t="shared" si="33"/>
        <v>No</v>
      </c>
      <c r="Z2164" s="21"/>
      <c r="AC2164" s="28"/>
    </row>
    <row r="2165" spans="1:29">
      <c r="A2165" s="8" t="s">
        <v>2754</v>
      </c>
      <c r="B2165" s="8" t="s">
        <v>2755</v>
      </c>
      <c r="C2165" s="8" t="s">
        <v>65</v>
      </c>
      <c r="D2165" s="185" t="s">
        <v>2756</v>
      </c>
      <c r="E2165" s="188" t="s">
        <v>2757</v>
      </c>
      <c r="F2165" s="8" t="s">
        <v>88</v>
      </c>
      <c r="G2165" s="8" t="s">
        <v>147</v>
      </c>
      <c r="H2165" s="6">
        <v>0</v>
      </c>
      <c r="I2165" s="12">
        <v>1</v>
      </c>
      <c r="J2165" s="20">
        <v>0</v>
      </c>
      <c r="L2165" s="20">
        <v>0</v>
      </c>
      <c r="N2165" s="20">
        <v>691912</v>
      </c>
      <c r="P2165" s="20">
        <v>0</v>
      </c>
      <c r="R2165" s="20">
        <v>0</v>
      </c>
      <c r="T2165" s="20">
        <v>62078</v>
      </c>
      <c r="V2165" s="29">
        <v>753990</v>
      </c>
      <c r="X2165" s="8" t="str">
        <f t="shared" si="33"/>
        <v>No</v>
      </c>
      <c r="Z2165" s="21"/>
      <c r="AC2165" s="28"/>
    </row>
    <row r="2166" spans="1:29">
      <c r="A2166" s="8" t="s">
        <v>4637</v>
      </c>
      <c r="B2166" s="8" t="s">
        <v>3254</v>
      </c>
      <c r="C2166" s="8" t="s">
        <v>42</v>
      </c>
      <c r="D2166" s="185" t="s">
        <v>4638</v>
      </c>
      <c r="E2166" s="188" t="s">
        <v>4639</v>
      </c>
      <c r="F2166" s="8" t="s">
        <v>83</v>
      </c>
      <c r="G2166" s="8" t="s">
        <v>147</v>
      </c>
      <c r="H2166" s="6">
        <v>0</v>
      </c>
      <c r="I2166" s="12">
        <v>1</v>
      </c>
      <c r="J2166" s="20">
        <v>0</v>
      </c>
      <c r="L2166" s="20">
        <v>0</v>
      </c>
      <c r="N2166" s="20">
        <v>14498</v>
      </c>
      <c r="P2166" s="20">
        <v>0</v>
      </c>
      <c r="R2166" s="20">
        <v>0</v>
      </c>
      <c r="T2166" s="20">
        <v>0</v>
      </c>
      <c r="V2166" s="29">
        <v>14498</v>
      </c>
      <c r="X2166" s="8" t="str">
        <f t="shared" si="33"/>
        <v>No</v>
      </c>
      <c r="Z2166" s="21"/>
      <c r="AC2166" s="28"/>
    </row>
    <row r="2167" spans="1:29">
      <c r="A2167" s="8" t="s">
        <v>6370</v>
      </c>
      <c r="B2167" s="8" t="s">
        <v>6371</v>
      </c>
      <c r="C2167" s="8" t="s">
        <v>163</v>
      </c>
      <c r="E2167" s="188">
        <v>10191</v>
      </c>
      <c r="F2167" s="8" t="s">
        <v>1320</v>
      </c>
      <c r="G2167" s="8" t="s">
        <v>5756</v>
      </c>
      <c r="H2167" s="6">
        <v>59124</v>
      </c>
      <c r="I2167" s="12">
        <v>1</v>
      </c>
      <c r="J2167" s="20">
        <v>0</v>
      </c>
      <c r="L2167" s="20">
        <v>0</v>
      </c>
      <c r="N2167" s="20">
        <v>0</v>
      </c>
      <c r="P2167" s="20">
        <v>0</v>
      </c>
      <c r="R2167" s="20">
        <v>0</v>
      </c>
      <c r="T2167" s="20">
        <v>0</v>
      </c>
      <c r="V2167" s="29">
        <v>0</v>
      </c>
      <c r="X2167" s="8" t="str">
        <f t="shared" si="33"/>
        <v>No</v>
      </c>
      <c r="Z2167" s="21"/>
      <c r="AC2167" s="28"/>
    </row>
    <row r="2168" spans="1:29">
      <c r="A2168" s="8" t="s">
        <v>6361</v>
      </c>
      <c r="B2168" s="8" t="s">
        <v>6362</v>
      </c>
      <c r="C2168" s="8" t="s">
        <v>163</v>
      </c>
      <c r="E2168" s="188">
        <v>10193</v>
      </c>
      <c r="F2168" s="8" t="s">
        <v>1320</v>
      </c>
      <c r="G2168" s="8" t="s">
        <v>5756</v>
      </c>
      <c r="H2168" s="6">
        <v>59124</v>
      </c>
      <c r="I2168" s="12">
        <v>1</v>
      </c>
      <c r="J2168" s="20">
        <v>0</v>
      </c>
      <c r="L2168" s="20">
        <v>0</v>
      </c>
      <c r="N2168" s="20">
        <v>0</v>
      </c>
      <c r="P2168" s="20">
        <v>0</v>
      </c>
      <c r="R2168" s="20">
        <v>0</v>
      </c>
      <c r="T2168" s="20">
        <v>0</v>
      </c>
      <c r="V2168" s="29">
        <v>0</v>
      </c>
      <c r="X2168" s="8" t="str">
        <f t="shared" si="33"/>
        <v>No</v>
      </c>
      <c r="Z2168" s="21"/>
      <c r="AC2168" s="28"/>
    </row>
    <row r="2169" spans="1:29">
      <c r="A2169" s="8" t="s">
        <v>1173</v>
      </c>
      <c r="B2169" s="8" t="s">
        <v>1174</v>
      </c>
      <c r="C2169" s="8" t="s">
        <v>65</v>
      </c>
      <c r="D2169" s="185" t="s">
        <v>1175</v>
      </c>
      <c r="E2169" s="188">
        <v>175</v>
      </c>
      <c r="F2169" s="8" t="s">
        <v>36</v>
      </c>
      <c r="G2169" s="8" t="s">
        <v>5756</v>
      </c>
      <c r="H2169" s="6">
        <v>0</v>
      </c>
      <c r="I2169" s="12">
        <v>1</v>
      </c>
      <c r="J2169" s="20">
        <v>0</v>
      </c>
      <c r="L2169" s="20">
        <v>0</v>
      </c>
      <c r="N2169" s="20">
        <v>13869</v>
      </c>
      <c r="P2169" s="20">
        <v>0</v>
      </c>
      <c r="R2169" s="20">
        <v>0</v>
      </c>
      <c r="T2169" s="20">
        <v>0</v>
      </c>
      <c r="V2169" s="29">
        <v>13869</v>
      </c>
      <c r="X2169" s="8" t="str">
        <f t="shared" si="33"/>
        <v>No</v>
      </c>
      <c r="Z2169" s="21"/>
      <c r="AC2169" s="28"/>
    </row>
    <row r="2170" spans="1:29">
      <c r="A2170" s="8" t="s">
        <v>6382</v>
      </c>
      <c r="B2170" s="8" t="s">
        <v>6170</v>
      </c>
      <c r="C2170" s="8" t="s">
        <v>91</v>
      </c>
      <c r="E2170" s="188">
        <v>90269</v>
      </c>
      <c r="F2170" s="8" t="s">
        <v>83</v>
      </c>
      <c r="G2170" s="8" t="s">
        <v>5756</v>
      </c>
      <c r="H2170" s="6">
        <v>12150996</v>
      </c>
      <c r="I2170" s="12">
        <v>1</v>
      </c>
      <c r="J2170" s="20">
        <v>0</v>
      </c>
      <c r="L2170" s="20">
        <v>0</v>
      </c>
      <c r="N2170" s="20">
        <v>0</v>
      </c>
      <c r="P2170" s="20">
        <v>0</v>
      </c>
      <c r="R2170" s="20">
        <v>0</v>
      </c>
      <c r="T2170" s="20">
        <v>0</v>
      </c>
      <c r="V2170" s="29">
        <v>0</v>
      </c>
      <c r="X2170" s="8" t="str">
        <f t="shared" si="33"/>
        <v>No</v>
      </c>
      <c r="Z2170" s="21"/>
      <c r="AC2170" s="28"/>
    </row>
    <row r="2171" spans="1:29">
      <c r="A2171" s="8" t="s">
        <v>6377</v>
      </c>
      <c r="B2171" s="8" t="s">
        <v>3469</v>
      </c>
      <c r="C2171" s="8" t="s">
        <v>132</v>
      </c>
      <c r="D2171" s="185" t="s">
        <v>5572</v>
      </c>
      <c r="E2171" s="188" t="s">
        <v>5573</v>
      </c>
      <c r="F2171" s="8" t="s">
        <v>83</v>
      </c>
      <c r="G2171" s="8" t="s">
        <v>147</v>
      </c>
      <c r="H2171" s="6">
        <v>0</v>
      </c>
      <c r="I2171" s="12">
        <v>1</v>
      </c>
      <c r="J2171" s="20">
        <v>0</v>
      </c>
      <c r="L2171" s="20">
        <v>0</v>
      </c>
      <c r="N2171" s="20">
        <v>22143</v>
      </c>
      <c r="P2171" s="20">
        <v>0</v>
      </c>
      <c r="R2171" s="20">
        <v>0</v>
      </c>
      <c r="T2171" s="20">
        <v>0</v>
      </c>
      <c r="V2171" s="29">
        <v>22143</v>
      </c>
      <c r="X2171" s="8" t="str">
        <f t="shared" si="33"/>
        <v>No</v>
      </c>
      <c r="Z2171" s="21"/>
      <c r="AC2171" s="28"/>
    </row>
    <row r="2172" spans="1:29">
      <c r="A2172" s="8" t="s">
        <v>3923</v>
      </c>
      <c r="B2172" s="8" t="s">
        <v>3924</v>
      </c>
      <c r="C2172" s="8" t="s">
        <v>278</v>
      </c>
      <c r="D2172" s="185" t="s">
        <v>3925</v>
      </c>
      <c r="E2172" s="188" t="s">
        <v>3926</v>
      </c>
      <c r="F2172" s="8" t="s">
        <v>83</v>
      </c>
      <c r="G2172" s="8" t="s">
        <v>147</v>
      </c>
      <c r="H2172" s="6">
        <v>0</v>
      </c>
      <c r="I2172" s="12">
        <v>1</v>
      </c>
      <c r="J2172" s="20">
        <v>0</v>
      </c>
      <c r="L2172" s="20">
        <v>0</v>
      </c>
      <c r="N2172" s="20">
        <v>10025</v>
      </c>
      <c r="P2172" s="20">
        <v>0</v>
      </c>
      <c r="R2172" s="20">
        <v>0</v>
      </c>
      <c r="T2172" s="20">
        <v>0</v>
      </c>
      <c r="V2172" s="29">
        <v>10025</v>
      </c>
      <c r="X2172" s="8" t="str">
        <f t="shared" si="33"/>
        <v>No</v>
      </c>
      <c r="Z2172" s="21"/>
      <c r="AC2172" s="28"/>
    </row>
    <row r="2173" spans="1:29">
      <c r="A2173" s="8" t="s">
        <v>6363</v>
      </c>
      <c r="B2173" s="8" t="s">
        <v>6170</v>
      </c>
      <c r="C2173" s="8" t="s">
        <v>91</v>
      </c>
      <c r="E2173" s="188">
        <v>90272</v>
      </c>
      <c r="F2173" s="8" t="s">
        <v>83</v>
      </c>
      <c r="G2173" s="8" t="s">
        <v>5756</v>
      </c>
      <c r="H2173" s="6">
        <v>12150996</v>
      </c>
      <c r="I2173" s="12">
        <v>1</v>
      </c>
      <c r="J2173" s="20">
        <v>0</v>
      </c>
      <c r="L2173" s="20">
        <v>0</v>
      </c>
      <c r="N2173" s="20">
        <v>0</v>
      </c>
      <c r="P2173" s="20">
        <v>0</v>
      </c>
      <c r="R2173" s="20">
        <v>0</v>
      </c>
      <c r="T2173" s="20">
        <v>0</v>
      </c>
      <c r="V2173" s="29">
        <v>0</v>
      </c>
      <c r="X2173" s="8" t="str">
        <f t="shared" si="33"/>
        <v>No</v>
      </c>
      <c r="Z2173" s="21"/>
      <c r="AC2173" s="28"/>
    </row>
    <row r="2174" spans="1:29">
      <c r="A2174" s="8" t="s">
        <v>4424</v>
      </c>
      <c r="B2174" s="8" t="s">
        <v>4424</v>
      </c>
      <c r="C2174" s="8" t="s">
        <v>103</v>
      </c>
      <c r="D2174" s="185" t="s">
        <v>4425</v>
      </c>
      <c r="E2174" s="188" t="s">
        <v>4426</v>
      </c>
      <c r="F2174" s="8" t="s">
        <v>83</v>
      </c>
      <c r="G2174" s="8" t="s">
        <v>147</v>
      </c>
      <c r="H2174" s="6">
        <v>0</v>
      </c>
      <c r="I2174" s="12">
        <v>1</v>
      </c>
      <c r="J2174" s="20">
        <v>0</v>
      </c>
      <c r="L2174" s="20">
        <v>0</v>
      </c>
      <c r="N2174" s="20">
        <v>0</v>
      </c>
      <c r="P2174" s="20">
        <v>0</v>
      </c>
      <c r="R2174" s="20">
        <v>0</v>
      </c>
      <c r="T2174" s="20">
        <v>0</v>
      </c>
      <c r="V2174" s="29">
        <v>0</v>
      </c>
      <c r="X2174" s="8" t="str">
        <f t="shared" si="33"/>
        <v>No</v>
      </c>
      <c r="Z2174" s="21"/>
      <c r="AC2174" s="28"/>
    </row>
    <row r="2175" spans="1:29">
      <c r="A2175" s="8" t="s">
        <v>2257</v>
      </c>
      <c r="B2175" s="8" t="s">
        <v>2258</v>
      </c>
      <c r="C2175" s="8" t="s">
        <v>275</v>
      </c>
      <c r="D2175" s="185" t="s">
        <v>2259</v>
      </c>
      <c r="E2175" s="188" t="s">
        <v>2260</v>
      </c>
      <c r="F2175" s="8" t="s">
        <v>157</v>
      </c>
      <c r="G2175" s="8" t="s">
        <v>147</v>
      </c>
      <c r="H2175" s="6">
        <v>0</v>
      </c>
      <c r="I2175" s="12">
        <v>1</v>
      </c>
      <c r="J2175" s="20">
        <v>0</v>
      </c>
      <c r="L2175" s="20">
        <v>0</v>
      </c>
      <c r="N2175" s="20">
        <v>6508</v>
      </c>
      <c r="P2175" s="20">
        <v>0</v>
      </c>
      <c r="R2175" s="20">
        <v>0</v>
      </c>
      <c r="T2175" s="20">
        <v>0</v>
      </c>
      <c r="V2175" s="29">
        <v>6508</v>
      </c>
      <c r="X2175" s="8" t="str">
        <f t="shared" si="33"/>
        <v>No</v>
      </c>
      <c r="Z2175" s="21"/>
      <c r="AC2175" s="28"/>
    </row>
    <row r="2176" spans="1:29">
      <c r="A2176" s="8" t="s">
        <v>496</v>
      </c>
      <c r="B2176" s="8" t="s">
        <v>497</v>
      </c>
      <c r="C2176" s="8" t="s">
        <v>42</v>
      </c>
      <c r="D2176" s="185">
        <v>2213</v>
      </c>
      <c r="E2176" s="188">
        <v>20213</v>
      </c>
      <c r="F2176" s="8" t="s">
        <v>83</v>
      </c>
      <c r="G2176" s="8" t="s">
        <v>5756</v>
      </c>
      <c r="H2176" s="6">
        <v>594962</v>
      </c>
      <c r="I2176" s="12">
        <v>1</v>
      </c>
      <c r="J2176" s="20">
        <v>0</v>
      </c>
      <c r="L2176" s="20">
        <v>0</v>
      </c>
      <c r="N2176" s="20">
        <v>0</v>
      </c>
      <c r="P2176" s="20">
        <v>0</v>
      </c>
      <c r="R2176" s="20">
        <v>0</v>
      </c>
      <c r="T2176" s="20">
        <v>0</v>
      </c>
      <c r="V2176" s="29">
        <v>0</v>
      </c>
      <c r="X2176" s="8" t="str">
        <f t="shared" si="33"/>
        <v>No</v>
      </c>
      <c r="Z2176" s="21"/>
      <c r="AC2176" s="28"/>
    </row>
    <row r="2177" spans="1:29">
      <c r="A2177" s="8" t="s">
        <v>2366</v>
      </c>
      <c r="B2177" s="8" t="s">
        <v>5551</v>
      </c>
      <c r="C2177" s="8" t="s">
        <v>132</v>
      </c>
      <c r="D2177" s="185" t="s">
        <v>5552</v>
      </c>
      <c r="E2177" s="188" t="s">
        <v>5553</v>
      </c>
      <c r="F2177" s="8" t="s">
        <v>83</v>
      </c>
      <c r="G2177" s="8" t="s">
        <v>147</v>
      </c>
      <c r="H2177" s="6">
        <v>0</v>
      </c>
      <c r="I2177" s="12">
        <v>1</v>
      </c>
      <c r="J2177" s="20">
        <v>0</v>
      </c>
      <c r="L2177" s="20">
        <v>0</v>
      </c>
      <c r="N2177" s="20">
        <v>48646</v>
      </c>
      <c r="P2177" s="20">
        <v>0</v>
      </c>
      <c r="R2177" s="20">
        <v>0</v>
      </c>
      <c r="T2177" s="20">
        <v>0</v>
      </c>
      <c r="V2177" s="29">
        <v>48646</v>
      </c>
      <c r="X2177" s="8" t="str">
        <f t="shared" si="33"/>
        <v>No</v>
      </c>
      <c r="Z2177" s="21"/>
      <c r="AC2177" s="28"/>
    </row>
    <row r="2178" spans="1:29">
      <c r="A2178" s="8" t="s">
        <v>5643</v>
      </c>
      <c r="B2178" s="8" t="s">
        <v>5644</v>
      </c>
      <c r="C2178" s="8" t="s">
        <v>254</v>
      </c>
      <c r="D2178" s="185" t="s">
        <v>5645</v>
      </c>
      <c r="E2178" s="188" t="s">
        <v>5646</v>
      </c>
      <c r="F2178" s="8" t="s">
        <v>157</v>
      </c>
      <c r="G2178" s="8" t="s">
        <v>147</v>
      </c>
      <c r="H2178" s="6">
        <v>0</v>
      </c>
      <c r="I2178" s="12">
        <v>1</v>
      </c>
      <c r="J2178" s="20">
        <v>0</v>
      </c>
      <c r="L2178" s="20">
        <v>0</v>
      </c>
      <c r="N2178" s="20">
        <v>2608</v>
      </c>
      <c r="P2178" s="20">
        <v>0</v>
      </c>
      <c r="R2178" s="20">
        <v>0</v>
      </c>
      <c r="T2178" s="20">
        <v>0</v>
      </c>
      <c r="V2178" s="29">
        <v>2608</v>
      </c>
      <c r="X2178" s="8" t="str">
        <f t="shared" si="33"/>
        <v>No</v>
      </c>
      <c r="Z2178" s="21"/>
      <c r="AC2178" s="28"/>
    </row>
    <row r="2179" spans="1:29">
      <c r="A2179" s="8" t="s">
        <v>6359</v>
      </c>
      <c r="B2179" s="8" t="s">
        <v>6170</v>
      </c>
      <c r="C2179" s="8" t="s">
        <v>91</v>
      </c>
      <c r="E2179" s="188">
        <v>90274</v>
      </c>
      <c r="F2179" s="8" t="s">
        <v>83</v>
      </c>
      <c r="G2179" s="8" t="s">
        <v>5756</v>
      </c>
      <c r="H2179" s="6">
        <v>11402946</v>
      </c>
      <c r="I2179" s="12">
        <v>1</v>
      </c>
      <c r="J2179" s="20">
        <v>0</v>
      </c>
      <c r="L2179" s="20">
        <v>0</v>
      </c>
      <c r="N2179" s="20">
        <v>0</v>
      </c>
      <c r="P2179" s="20">
        <v>0</v>
      </c>
      <c r="R2179" s="20">
        <v>0</v>
      </c>
      <c r="T2179" s="20">
        <v>0</v>
      </c>
      <c r="V2179" s="29">
        <v>0</v>
      </c>
      <c r="X2179" s="8" t="str">
        <f t="shared" ref="X2179:X2242" si="34">IF(W2179&amp;U2179&amp;S2179&amp;Q2179&amp;O2179&amp;M2179&amp;K2179&lt;&gt;"","Yes","No")</f>
        <v>No</v>
      </c>
      <c r="Z2179" s="21"/>
      <c r="AC2179" s="28"/>
    </row>
    <row r="2180" spans="1:29">
      <c r="A2180" s="8" t="s">
        <v>2243</v>
      </c>
      <c r="B2180" s="8" t="s">
        <v>2244</v>
      </c>
      <c r="C2180" s="8" t="s">
        <v>275</v>
      </c>
      <c r="D2180" s="185" t="s">
        <v>2245</v>
      </c>
      <c r="E2180" s="188" t="s">
        <v>2246</v>
      </c>
      <c r="F2180" s="8" t="s">
        <v>83</v>
      </c>
      <c r="G2180" s="8" t="s">
        <v>147</v>
      </c>
      <c r="H2180" s="6">
        <v>0</v>
      </c>
      <c r="I2180" s="12">
        <v>1</v>
      </c>
      <c r="J2180" s="20">
        <v>0</v>
      </c>
      <c r="L2180" s="20">
        <v>0</v>
      </c>
      <c r="N2180" s="20">
        <v>20046</v>
      </c>
      <c r="P2180" s="20">
        <v>0</v>
      </c>
      <c r="R2180" s="20">
        <v>0</v>
      </c>
      <c r="T2180" s="20">
        <v>0</v>
      </c>
      <c r="V2180" s="29">
        <v>20046</v>
      </c>
      <c r="X2180" s="8" t="str">
        <f t="shared" si="34"/>
        <v>No</v>
      </c>
      <c r="Z2180" s="21"/>
      <c r="AC2180" s="28"/>
    </row>
    <row r="2181" spans="1:29">
      <c r="A2181" s="8" t="s">
        <v>6051</v>
      </c>
      <c r="B2181" s="8" t="s">
        <v>6096</v>
      </c>
      <c r="C2181" s="8" t="s">
        <v>5851</v>
      </c>
      <c r="D2181" s="185" t="s">
        <v>6052</v>
      </c>
      <c r="E2181" s="188" t="s">
        <v>6053</v>
      </c>
      <c r="F2181" s="8" t="s">
        <v>138</v>
      </c>
      <c r="G2181" s="8" t="s">
        <v>147</v>
      </c>
      <c r="H2181" s="6">
        <v>0</v>
      </c>
      <c r="I2181" s="12">
        <v>1</v>
      </c>
      <c r="J2181" s="20">
        <v>0</v>
      </c>
      <c r="L2181" s="20">
        <v>0</v>
      </c>
      <c r="N2181" s="20">
        <v>0</v>
      </c>
      <c r="P2181" s="20">
        <v>0</v>
      </c>
      <c r="R2181" s="20">
        <v>0</v>
      </c>
      <c r="T2181" s="20">
        <v>0</v>
      </c>
      <c r="V2181" s="29">
        <v>0</v>
      </c>
      <c r="X2181" s="8" t="str">
        <f t="shared" si="34"/>
        <v>No</v>
      </c>
      <c r="Z2181" s="21"/>
      <c r="AC2181" s="28"/>
    </row>
    <row r="2182" spans="1:29">
      <c r="A2182" s="8" t="s">
        <v>3806</v>
      </c>
      <c r="B2182" s="8" t="s">
        <v>3807</v>
      </c>
      <c r="C2182" s="8" t="s">
        <v>278</v>
      </c>
      <c r="D2182" s="185" t="s">
        <v>3808</v>
      </c>
      <c r="E2182" s="188" t="s">
        <v>3809</v>
      </c>
      <c r="F2182" s="8" t="s">
        <v>83</v>
      </c>
      <c r="G2182" s="8" t="s">
        <v>147</v>
      </c>
      <c r="H2182" s="6">
        <v>0</v>
      </c>
      <c r="I2182" s="12">
        <v>1</v>
      </c>
      <c r="J2182" s="20">
        <v>0</v>
      </c>
      <c r="L2182" s="20">
        <v>0</v>
      </c>
      <c r="N2182" s="20">
        <v>53477</v>
      </c>
      <c r="P2182" s="20">
        <v>0</v>
      </c>
      <c r="R2182" s="20">
        <v>0</v>
      </c>
      <c r="T2182" s="20">
        <v>0</v>
      </c>
      <c r="V2182" s="29">
        <v>53477</v>
      </c>
      <c r="X2182" s="8" t="str">
        <f t="shared" si="34"/>
        <v>No</v>
      </c>
      <c r="Z2182" s="21"/>
      <c r="AC2182" s="28"/>
    </row>
    <row r="2183" spans="1:29">
      <c r="A2183" s="8" t="s">
        <v>6057</v>
      </c>
      <c r="B2183" s="8" t="s">
        <v>6073</v>
      </c>
      <c r="C2183" s="8" t="s">
        <v>65</v>
      </c>
      <c r="D2183" s="185" t="s">
        <v>6056</v>
      </c>
      <c r="E2183" s="188">
        <v>271</v>
      </c>
      <c r="F2183" s="8" t="s">
        <v>36</v>
      </c>
      <c r="G2183" s="8" t="s">
        <v>5756</v>
      </c>
      <c r="H2183" s="6">
        <v>0</v>
      </c>
      <c r="I2183" s="12">
        <v>1</v>
      </c>
      <c r="J2183" s="20">
        <v>0</v>
      </c>
      <c r="L2183" s="20">
        <v>0</v>
      </c>
      <c r="N2183" s="20">
        <v>111974</v>
      </c>
      <c r="P2183" s="20">
        <v>0</v>
      </c>
      <c r="R2183" s="20">
        <v>0</v>
      </c>
      <c r="T2183" s="20">
        <v>0</v>
      </c>
      <c r="V2183" s="29">
        <v>111974</v>
      </c>
      <c r="X2183" s="8" t="str">
        <f t="shared" si="34"/>
        <v>No</v>
      </c>
      <c r="Z2183" s="21"/>
      <c r="AC2183" s="28"/>
    </row>
    <row r="2184" spans="1:29">
      <c r="A2184" s="8" t="s">
        <v>2309</v>
      </c>
      <c r="B2184" s="8" t="s">
        <v>2310</v>
      </c>
      <c r="C2184" s="8" t="s">
        <v>106</v>
      </c>
      <c r="D2184" s="185" t="s">
        <v>2311</v>
      </c>
      <c r="E2184" s="188" t="s">
        <v>2312</v>
      </c>
      <c r="F2184" s="8" t="s">
        <v>83</v>
      </c>
      <c r="G2184" s="8" t="s">
        <v>147</v>
      </c>
      <c r="H2184" s="6">
        <v>0</v>
      </c>
      <c r="I2184" s="12">
        <v>1</v>
      </c>
      <c r="J2184" s="20">
        <v>0</v>
      </c>
      <c r="L2184" s="20">
        <v>0</v>
      </c>
      <c r="N2184" s="20">
        <v>23757</v>
      </c>
      <c r="P2184" s="20">
        <v>0</v>
      </c>
      <c r="R2184" s="20">
        <v>0</v>
      </c>
      <c r="T2184" s="20">
        <v>0</v>
      </c>
      <c r="V2184" s="29">
        <v>23757</v>
      </c>
      <c r="X2184" s="8" t="str">
        <f t="shared" si="34"/>
        <v>No</v>
      </c>
      <c r="Z2184" s="21"/>
      <c r="AC2184" s="28"/>
    </row>
    <row r="2185" spans="1:29">
      <c r="A2185" s="8" t="s">
        <v>6373</v>
      </c>
      <c r="B2185" s="8" t="s">
        <v>6374</v>
      </c>
      <c r="C2185" s="8" t="s">
        <v>171</v>
      </c>
      <c r="E2185" s="188">
        <v>40248</v>
      </c>
      <c r="F2185" s="8" t="s">
        <v>83</v>
      </c>
      <c r="G2185" s="8" t="s">
        <v>5756</v>
      </c>
      <c r="H2185" s="6">
        <v>5502379</v>
      </c>
      <c r="I2185" s="12">
        <v>1</v>
      </c>
      <c r="J2185" s="20">
        <v>0</v>
      </c>
      <c r="L2185" s="20">
        <v>0</v>
      </c>
      <c r="N2185" s="20">
        <v>0</v>
      </c>
      <c r="P2185" s="20">
        <v>0</v>
      </c>
      <c r="R2185" s="20">
        <v>0</v>
      </c>
      <c r="T2185" s="20">
        <v>0</v>
      </c>
      <c r="V2185" s="29">
        <v>0</v>
      </c>
      <c r="X2185" s="8" t="str">
        <f t="shared" si="34"/>
        <v>No</v>
      </c>
      <c r="Z2185" s="21"/>
      <c r="AC2185" s="28"/>
    </row>
    <row r="2186" spans="1:29">
      <c r="A2186" s="8" t="s">
        <v>1234</v>
      </c>
      <c r="B2186" s="8" t="s">
        <v>1235</v>
      </c>
      <c r="C2186" s="8" t="s">
        <v>65</v>
      </c>
      <c r="E2186" s="188">
        <v>400</v>
      </c>
      <c r="F2186" s="8" t="s">
        <v>36</v>
      </c>
      <c r="G2186" s="8" t="s">
        <v>5756</v>
      </c>
      <c r="H2186" s="6">
        <v>0</v>
      </c>
      <c r="I2186" s="12">
        <v>1</v>
      </c>
      <c r="J2186" s="20">
        <v>0</v>
      </c>
      <c r="L2186" s="20">
        <v>0</v>
      </c>
      <c r="N2186" s="20">
        <v>189540</v>
      </c>
      <c r="P2186" s="20">
        <v>0</v>
      </c>
      <c r="R2186" s="20">
        <v>61304</v>
      </c>
      <c r="T2186" s="20">
        <v>0</v>
      </c>
      <c r="V2186" s="29">
        <v>250844</v>
      </c>
      <c r="X2186" s="8" t="str">
        <f t="shared" si="34"/>
        <v>No</v>
      </c>
      <c r="Z2186" s="21"/>
      <c r="AC2186" s="28"/>
    </row>
    <row r="2187" spans="1:29">
      <c r="A2187" s="8" t="s">
        <v>6719</v>
      </c>
      <c r="B2187" s="8" t="s">
        <v>6720</v>
      </c>
      <c r="C2187" s="8" t="s">
        <v>278</v>
      </c>
      <c r="E2187" s="188" t="s">
        <v>6721</v>
      </c>
      <c r="F2187" s="8" t="s">
        <v>83</v>
      </c>
      <c r="G2187" s="8" t="s">
        <v>147</v>
      </c>
      <c r="H2187" s="6">
        <v>0</v>
      </c>
      <c r="I2187" s="12">
        <v>1</v>
      </c>
      <c r="J2187" s="20">
        <v>0</v>
      </c>
      <c r="L2187" s="20">
        <v>0</v>
      </c>
      <c r="N2187" s="20">
        <v>59186</v>
      </c>
      <c r="P2187" s="20">
        <v>0</v>
      </c>
      <c r="R2187" s="20">
        <v>0</v>
      </c>
      <c r="T2187" s="20">
        <v>0</v>
      </c>
      <c r="V2187" s="29">
        <v>59186</v>
      </c>
      <c r="X2187" s="8" t="str">
        <f t="shared" si="34"/>
        <v>No</v>
      </c>
      <c r="Z2187" s="21"/>
      <c r="AC2187" s="28"/>
    </row>
    <row r="2188" spans="1:29">
      <c r="A2188" s="8" t="s">
        <v>6367</v>
      </c>
      <c r="B2188" s="8" t="s">
        <v>6368</v>
      </c>
      <c r="C2188" s="8" t="s">
        <v>69</v>
      </c>
      <c r="E2188" s="188" t="s">
        <v>6369</v>
      </c>
      <c r="F2188" s="8" t="s">
        <v>157</v>
      </c>
      <c r="G2188" s="8" t="s">
        <v>147</v>
      </c>
      <c r="H2188" s="6">
        <v>0</v>
      </c>
      <c r="I2188" s="12">
        <v>1</v>
      </c>
      <c r="J2188" s="20">
        <v>22960</v>
      </c>
      <c r="L2188" s="20">
        <v>0</v>
      </c>
      <c r="N2188" s="20">
        <v>24823</v>
      </c>
      <c r="P2188" s="20">
        <v>32000</v>
      </c>
      <c r="R2188" s="20">
        <v>0</v>
      </c>
      <c r="T2188" s="20">
        <v>0</v>
      </c>
      <c r="V2188" s="29">
        <v>79783</v>
      </c>
      <c r="X2188" s="8" t="str">
        <f t="shared" si="34"/>
        <v>No</v>
      </c>
      <c r="Z2188" s="21"/>
      <c r="AC2188" s="28"/>
    </row>
    <row r="2189" spans="1:29">
      <c r="A2189" s="8" t="s">
        <v>3899</v>
      </c>
      <c r="B2189" s="8" t="s">
        <v>3900</v>
      </c>
      <c r="C2189" s="8" t="s">
        <v>278</v>
      </c>
      <c r="D2189" s="185" t="s">
        <v>3901</v>
      </c>
      <c r="E2189" s="188" t="s">
        <v>3902</v>
      </c>
      <c r="F2189" s="8" t="s">
        <v>83</v>
      </c>
      <c r="G2189" s="8" t="s">
        <v>147</v>
      </c>
      <c r="H2189" s="6">
        <v>0</v>
      </c>
      <c r="I2189" s="12">
        <v>1</v>
      </c>
      <c r="J2189" s="20">
        <v>0</v>
      </c>
      <c r="L2189" s="20">
        <v>0</v>
      </c>
      <c r="N2189" s="20">
        <v>14972</v>
      </c>
      <c r="P2189" s="20">
        <v>0</v>
      </c>
      <c r="R2189" s="20">
        <v>0</v>
      </c>
      <c r="T2189" s="20">
        <v>0</v>
      </c>
      <c r="V2189" s="29">
        <v>14972</v>
      </c>
      <c r="X2189" s="8" t="str">
        <f t="shared" si="34"/>
        <v>No</v>
      </c>
      <c r="Z2189" s="21"/>
      <c r="AC2189" s="28"/>
    </row>
    <row r="2190" spans="1:29">
      <c r="A2190" s="8" t="s">
        <v>6724</v>
      </c>
      <c r="B2190" s="8" t="s">
        <v>6725</v>
      </c>
      <c r="C2190" s="8" t="s">
        <v>87</v>
      </c>
      <c r="E2190" s="188">
        <v>417</v>
      </c>
      <c r="F2190" s="8" t="s">
        <v>36</v>
      </c>
      <c r="G2190" s="8" t="s">
        <v>5756</v>
      </c>
      <c r="H2190" s="6">
        <v>0</v>
      </c>
      <c r="I2190" s="12">
        <v>1</v>
      </c>
      <c r="J2190" s="20">
        <v>0</v>
      </c>
      <c r="L2190" s="20">
        <v>0</v>
      </c>
      <c r="N2190" s="20">
        <v>0</v>
      </c>
      <c r="P2190" s="20">
        <v>0</v>
      </c>
      <c r="R2190" s="20">
        <v>0</v>
      </c>
      <c r="T2190" s="20">
        <v>0</v>
      </c>
      <c r="V2190" s="29">
        <v>0</v>
      </c>
      <c r="X2190" s="8" t="str">
        <f t="shared" si="34"/>
        <v>No</v>
      </c>
      <c r="Z2190" s="21"/>
      <c r="AC2190" s="28"/>
    </row>
    <row r="2191" spans="1:29">
      <c r="A2191" s="8" t="s">
        <v>5927</v>
      </c>
      <c r="B2191" s="8" t="s">
        <v>6068</v>
      </c>
      <c r="C2191" s="8" t="s">
        <v>163</v>
      </c>
      <c r="D2191" s="185">
        <v>1156</v>
      </c>
      <c r="E2191" s="188">
        <v>10178</v>
      </c>
      <c r="F2191" s="8" t="s">
        <v>83</v>
      </c>
      <c r="G2191" s="8" t="s">
        <v>5756</v>
      </c>
      <c r="H2191" s="6">
        <v>4181019</v>
      </c>
      <c r="I2191" s="12">
        <v>1</v>
      </c>
      <c r="J2191" s="20">
        <v>0</v>
      </c>
      <c r="L2191" s="20">
        <v>0</v>
      </c>
      <c r="N2191" s="20">
        <v>0</v>
      </c>
      <c r="P2191" s="20">
        <v>0</v>
      </c>
      <c r="R2191" s="20">
        <v>0</v>
      </c>
      <c r="T2191" s="20">
        <v>0</v>
      </c>
      <c r="V2191" s="29">
        <v>0</v>
      </c>
      <c r="X2191" s="8" t="str">
        <f t="shared" si="34"/>
        <v>No</v>
      </c>
      <c r="Z2191" s="21"/>
      <c r="AC2191" s="28"/>
    </row>
    <row r="2192" spans="1:29">
      <c r="A2192" s="8" t="s">
        <v>5026</v>
      </c>
      <c r="B2192" s="8" t="s">
        <v>5027</v>
      </c>
      <c r="C2192" s="8" t="s">
        <v>91</v>
      </c>
      <c r="D2192" s="185" t="s">
        <v>5028</v>
      </c>
      <c r="E2192" s="188" t="s">
        <v>5029</v>
      </c>
      <c r="F2192" s="8" t="s">
        <v>83</v>
      </c>
      <c r="G2192" s="8" t="s">
        <v>147</v>
      </c>
      <c r="H2192" s="6">
        <v>0</v>
      </c>
      <c r="I2192" s="12">
        <v>1</v>
      </c>
      <c r="J2192" s="20">
        <v>0</v>
      </c>
      <c r="L2192" s="20">
        <v>0</v>
      </c>
      <c r="N2192" s="20">
        <v>37361</v>
      </c>
      <c r="P2192" s="20">
        <v>0</v>
      </c>
      <c r="R2192" s="20">
        <v>0</v>
      </c>
      <c r="T2192" s="20">
        <v>0</v>
      </c>
      <c r="V2192" s="29">
        <v>37361</v>
      </c>
      <c r="X2192" s="8" t="str">
        <f t="shared" si="34"/>
        <v>No</v>
      </c>
      <c r="Z2192" s="21"/>
      <c r="AC2192" s="28"/>
    </row>
    <row r="2193" spans="1:29">
      <c r="A2193" s="8" t="s">
        <v>3454</v>
      </c>
      <c r="B2193" s="8" t="s">
        <v>893</v>
      </c>
      <c r="C2193" s="8" t="s">
        <v>34</v>
      </c>
      <c r="D2193" s="185" t="s">
        <v>3455</v>
      </c>
      <c r="E2193" s="188" t="s">
        <v>3456</v>
      </c>
      <c r="F2193" s="8" t="s">
        <v>83</v>
      </c>
      <c r="G2193" s="8" t="s">
        <v>147</v>
      </c>
      <c r="H2193" s="6">
        <v>0</v>
      </c>
      <c r="I2193" s="12">
        <v>1</v>
      </c>
      <c r="J2193" s="20">
        <v>45331</v>
      </c>
      <c r="L2193" s="20">
        <v>0</v>
      </c>
      <c r="N2193" s="20">
        <v>22803</v>
      </c>
      <c r="P2193" s="20">
        <v>0</v>
      </c>
      <c r="R2193" s="20">
        <v>0</v>
      </c>
      <c r="T2193" s="20">
        <v>1131</v>
      </c>
      <c r="V2193" s="29">
        <v>69265</v>
      </c>
      <c r="X2193" s="8" t="str">
        <f t="shared" si="34"/>
        <v>No</v>
      </c>
      <c r="Z2193" s="21"/>
      <c r="AC2193" s="28"/>
    </row>
    <row r="2194" spans="1:29">
      <c r="A2194" s="8" t="s">
        <v>770</v>
      </c>
      <c r="B2194" s="8" t="s">
        <v>6088</v>
      </c>
      <c r="C2194" s="8" t="s">
        <v>129</v>
      </c>
      <c r="D2194" s="185" t="s">
        <v>771</v>
      </c>
      <c r="E2194" s="188" t="s">
        <v>772</v>
      </c>
      <c r="F2194" s="8" t="s">
        <v>83</v>
      </c>
      <c r="G2194" s="8" t="s">
        <v>147</v>
      </c>
      <c r="H2194" s="6">
        <v>0</v>
      </c>
      <c r="I2194" s="12">
        <v>1</v>
      </c>
      <c r="J2194" s="20">
        <v>0</v>
      </c>
      <c r="L2194" s="20">
        <v>0</v>
      </c>
      <c r="N2194" s="20">
        <v>27652</v>
      </c>
      <c r="P2194" s="20">
        <v>0</v>
      </c>
      <c r="R2194" s="20">
        <v>0</v>
      </c>
      <c r="T2194" s="20">
        <v>0</v>
      </c>
      <c r="V2194" s="29">
        <v>27652</v>
      </c>
      <c r="X2194" s="8" t="str">
        <f t="shared" si="34"/>
        <v>No</v>
      </c>
      <c r="Z2194" s="21"/>
      <c r="AC2194" s="28"/>
    </row>
    <row r="2195" spans="1:29">
      <c r="A2195" s="8" t="s">
        <v>493</v>
      </c>
      <c r="B2195" s="8" t="s">
        <v>473</v>
      </c>
      <c r="C2195" s="8" t="s">
        <v>278</v>
      </c>
      <c r="D2195" s="185">
        <v>7055</v>
      </c>
      <c r="E2195" s="188">
        <v>70055</v>
      </c>
      <c r="F2195" s="8" t="s">
        <v>83</v>
      </c>
      <c r="G2195" s="8" t="s">
        <v>5756</v>
      </c>
      <c r="H2195" s="6">
        <v>472870</v>
      </c>
      <c r="I2195" s="12">
        <v>1</v>
      </c>
      <c r="J2195" s="20">
        <v>40000</v>
      </c>
      <c r="L2195" s="20">
        <v>0</v>
      </c>
      <c r="N2195" s="20">
        <v>0</v>
      </c>
      <c r="P2195" s="20">
        <v>0</v>
      </c>
      <c r="R2195" s="20">
        <v>0</v>
      </c>
      <c r="T2195" s="20">
        <v>0</v>
      </c>
      <c r="V2195" s="29">
        <v>40000</v>
      </c>
      <c r="X2195" s="8" t="str">
        <f t="shared" si="34"/>
        <v>No</v>
      </c>
      <c r="Z2195" s="21"/>
      <c r="AC2195" s="28"/>
    </row>
    <row r="2196" spans="1:29">
      <c r="A2196" s="8" t="s">
        <v>2273</v>
      </c>
      <c r="B2196" s="8" t="s">
        <v>1197</v>
      </c>
      <c r="C2196" s="8" t="s">
        <v>106</v>
      </c>
      <c r="D2196" s="185" t="s">
        <v>2274</v>
      </c>
      <c r="E2196" s="188" t="s">
        <v>2275</v>
      </c>
      <c r="F2196" s="8" t="s">
        <v>157</v>
      </c>
      <c r="G2196" s="8" t="s">
        <v>147</v>
      </c>
      <c r="H2196" s="6">
        <v>0</v>
      </c>
      <c r="I2196" s="12">
        <v>1</v>
      </c>
      <c r="J2196" s="20">
        <v>0</v>
      </c>
      <c r="L2196" s="20">
        <v>0</v>
      </c>
      <c r="N2196" s="20">
        <v>31618</v>
      </c>
      <c r="P2196" s="20">
        <v>0</v>
      </c>
      <c r="R2196" s="20">
        <v>0</v>
      </c>
      <c r="T2196" s="20">
        <v>0</v>
      </c>
      <c r="V2196" s="29">
        <v>31618</v>
      </c>
      <c r="X2196" s="8" t="str">
        <f t="shared" si="34"/>
        <v>No</v>
      </c>
      <c r="Z2196" s="21"/>
      <c r="AC2196" s="28"/>
    </row>
    <row r="2197" spans="1:29">
      <c r="A2197" s="8" t="s">
        <v>6364</v>
      </c>
      <c r="B2197" s="8" t="s">
        <v>6365</v>
      </c>
      <c r="C2197" s="8" t="s">
        <v>580</v>
      </c>
      <c r="E2197" s="188" t="s">
        <v>6366</v>
      </c>
      <c r="F2197" s="8" t="s">
        <v>157</v>
      </c>
      <c r="G2197" s="8" t="s">
        <v>147</v>
      </c>
      <c r="H2197" s="6">
        <v>0</v>
      </c>
      <c r="I2197" s="12">
        <v>1</v>
      </c>
      <c r="J2197" s="20">
        <v>0</v>
      </c>
      <c r="L2197" s="20">
        <v>0</v>
      </c>
      <c r="N2197" s="20">
        <v>0</v>
      </c>
      <c r="P2197" s="20">
        <v>0</v>
      </c>
      <c r="R2197" s="20">
        <v>0</v>
      </c>
      <c r="T2197" s="20">
        <v>0</v>
      </c>
      <c r="V2197" s="29">
        <v>0</v>
      </c>
      <c r="X2197" s="8" t="str">
        <f t="shared" si="34"/>
        <v>No</v>
      </c>
      <c r="Z2197" s="21"/>
      <c r="AC2197" s="28"/>
    </row>
    <row r="2198" spans="1:29">
      <c r="A2198" s="8" t="s">
        <v>6378</v>
      </c>
      <c r="B2198" s="8" t="s">
        <v>6379</v>
      </c>
      <c r="C2198" s="8" t="s">
        <v>171</v>
      </c>
      <c r="E2198" s="188">
        <v>40260</v>
      </c>
      <c r="F2198" s="8" t="s">
        <v>83</v>
      </c>
      <c r="G2198" s="8" t="s">
        <v>5756</v>
      </c>
      <c r="H2198" s="6">
        <v>5502379</v>
      </c>
      <c r="I2198" s="12">
        <v>1</v>
      </c>
      <c r="J2198" s="20">
        <v>0</v>
      </c>
      <c r="L2198" s="20">
        <v>0</v>
      </c>
      <c r="N2198" s="20">
        <v>0</v>
      </c>
      <c r="P2198" s="20">
        <v>0</v>
      </c>
      <c r="R2198" s="20">
        <v>0</v>
      </c>
      <c r="T2198" s="20">
        <v>0</v>
      </c>
      <c r="V2198" s="29">
        <v>0</v>
      </c>
      <c r="X2198" s="8" t="str">
        <f t="shared" si="34"/>
        <v>No</v>
      </c>
      <c r="Z2198" s="21"/>
      <c r="AC2198" s="28"/>
    </row>
    <row r="2199" spans="1:29">
      <c r="A2199" s="8" t="s">
        <v>2496</v>
      </c>
      <c r="B2199" s="8" t="s">
        <v>2497</v>
      </c>
      <c r="C2199" s="8" t="s">
        <v>46</v>
      </c>
      <c r="D2199" s="185" t="s">
        <v>2498</v>
      </c>
      <c r="E2199" s="188" t="s">
        <v>2499</v>
      </c>
      <c r="F2199" s="8" t="s">
        <v>88</v>
      </c>
      <c r="G2199" s="8" t="s">
        <v>147</v>
      </c>
      <c r="H2199" s="6">
        <v>0</v>
      </c>
      <c r="I2199" s="12">
        <v>1</v>
      </c>
      <c r="J2199" s="20">
        <v>0</v>
      </c>
      <c r="L2199" s="20">
        <v>0</v>
      </c>
      <c r="N2199" s="20">
        <v>17774</v>
      </c>
      <c r="P2199" s="20">
        <v>0</v>
      </c>
      <c r="R2199" s="20">
        <v>0</v>
      </c>
      <c r="T2199" s="20">
        <v>0</v>
      </c>
      <c r="V2199" s="29">
        <v>17774</v>
      </c>
      <c r="X2199" s="8" t="str">
        <f t="shared" si="34"/>
        <v>No</v>
      </c>
      <c r="Z2199" s="21"/>
      <c r="AC2199" s="28"/>
    </row>
    <row r="2200" spans="1:29">
      <c r="A2200" s="8" t="s">
        <v>6376</v>
      </c>
      <c r="B2200" s="8" t="s">
        <v>936</v>
      </c>
      <c r="C2200" s="8" t="s">
        <v>163</v>
      </c>
      <c r="E2200" s="188">
        <v>10187</v>
      </c>
      <c r="F2200" s="8" t="s">
        <v>1320</v>
      </c>
      <c r="G2200" s="8" t="s">
        <v>5756</v>
      </c>
      <c r="H2200" s="6">
        <v>59124</v>
      </c>
      <c r="I2200" s="12">
        <v>1</v>
      </c>
      <c r="J2200" s="20">
        <v>0</v>
      </c>
      <c r="L2200" s="20">
        <v>0</v>
      </c>
      <c r="N2200" s="20">
        <v>0</v>
      </c>
      <c r="P2200" s="20">
        <v>0</v>
      </c>
      <c r="R2200" s="20">
        <v>0</v>
      </c>
      <c r="T2200" s="20">
        <v>0</v>
      </c>
      <c r="V2200" s="29">
        <v>0</v>
      </c>
      <c r="X2200" s="8" t="str">
        <f t="shared" si="34"/>
        <v>No</v>
      </c>
      <c r="Z2200" s="21"/>
      <c r="AC2200" s="28"/>
    </row>
    <row r="2201" spans="1:29">
      <c r="A2201" s="8" t="s">
        <v>6723</v>
      </c>
      <c r="B2201" s="8" t="s">
        <v>2223</v>
      </c>
      <c r="C2201" s="8" t="s">
        <v>275</v>
      </c>
      <c r="D2201" s="185" t="s">
        <v>2224</v>
      </c>
      <c r="E2201" s="188" t="s">
        <v>2225</v>
      </c>
      <c r="F2201" s="8" t="s">
        <v>83</v>
      </c>
      <c r="G2201" s="8" t="s">
        <v>147</v>
      </c>
      <c r="H2201" s="6">
        <v>0</v>
      </c>
      <c r="I2201" s="12">
        <v>1</v>
      </c>
      <c r="J2201" s="20">
        <v>0</v>
      </c>
      <c r="L2201" s="20">
        <v>0</v>
      </c>
      <c r="N2201" s="20">
        <v>21613</v>
      </c>
      <c r="P2201" s="20">
        <v>0</v>
      </c>
      <c r="R2201" s="20">
        <v>0</v>
      </c>
      <c r="T2201" s="20">
        <v>0</v>
      </c>
      <c r="V2201" s="29">
        <v>21613</v>
      </c>
      <c r="X2201" s="8" t="str">
        <f t="shared" si="34"/>
        <v>No</v>
      </c>
      <c r="Z2201" s="21"/>
      <c r="AC2201" s="28"/>
    </row>
    <row r="2202" spans="1:29">
      <c r="A2202" s="8" t="s">
        <v>6383</v>
      </c>
      <c r="B2202" s="8" t="s">
        <v>6384</v>
      </c>
      <c r="C2202" s="8" t="s">
        <v>171</v>
      </c>
      <c r="E2202" s="188">
        <v>40263</v>
      </c>
      <c r="F2202" s="8" t="s">
        <v>83</v>
      </c>
      <c r="G2202" s="8" t="s">
        <v>5756</v>
      </c>
      <c r="H2202" s="6">
        <v>5502379</v>
      </c>
      <c r="I2202" s="12">
        <v>1</v>
      </c>
      <c r="J2202" s="20">
        <v>0</v>
      </c>
      <c r="L2202" s="20">
        <v>0</v>
      </c>
      <c r="N2202" s="20">
        <v>0</v>
      </c>
      <c r="P2202" s="20">
        <v>0</v>
      </c>
      <c r="R2202" s="20">
        <v>0</v>
      </c>
      <c r="T2202" s="20">
        <v>0</v>
      </c>
      <c r="V2202" s="29">
        <v>0</v>
      </c>
      <c r="X2202" s="8" t="str">
        <f t="shared" si="34"/>
        <v>No</v>
      </c>
      <c r="Z2202" s="21"/>
      <c r="AC2202" s="28"/>
    </row>
    <row r="2203" spans="1:29">
      <c r="A2203" s="8" t="s">
        <v>3848</v>
      </c>
      <c r="B2203" s="8" t="s">
        <v>3849</v>
      </c>
      <c r="C2203" s="8" t="s">
        <v>278</v>
      </c>
      <c r="D2203" s="185" t="s">
        <v>3850</v>
      </c>
      <c r="E2203" s="188" t="s">
        <v>3851</v>
      </c>
      <c r="F2203" s="8" t="s">
        <v>157</v>
      </c>
      <c r="G2203" s="8" t="s">
        <v>147</v>
      </c>
      <c r="H2203" s="6">
        <v>0</v>
      </c>
      <c r="I2203" s="12">
        <v>1</v>
      </c>
      <c r="J2203" s="20">
        <v>0</v>
      </c>
      <c r="L2203" s="20">
        <v>0</v>
      </c>
      <c r="N2203" s="20">
        <v>9385</v>
      </c>
      <c r="P2203" s="20">
        <v>0</v>
      </c>
      <c r="R2203" s="20">
        <v>0</v>
      </c>
      <c r="T2203" s="20">
        <v>0</v>
      </c>
      <c r="V2203" s="29">
        <v>9385</v>
      </c>
      <c r="X2203" s="8" t="str">
        <f t="shared" si="34"/>
        <v>No</v>
      </c>
      <c r="Z2203" s="21"/>
      <c r="AC2203" s="28"/>
    </row>
    <row r="2204" spans="1:29">
      <c r="A2204" s="8" t="s">
        <v>6380</v>
      </c>
      <c r="B2204" s="8" t="s">
        <v>6381</v>
      </c>
      <c r="C2204" s="8" t="s">
        <v>163</v>
      </c>
      <c r="E2204" s="188">
        <v>10190</v>
      </c>
      <c r="F2204" s="8" t="s">
        <v>1320</v>
      </c>
      <c r="G2204" s="8" t="s">
        <v>5756</v>
      </c>
      <c r="H2204" s="6">
        <v>59124</v>
      </c>
      <c r="I2204" s="12">
        <v>1</v>
      </c>
      <c r="J2204" s="20">
        <v>0</v>
      </c>
      <c r="L2204" s="20">
        <v>0</v>
      </c>
      <c r="N2204" s="20">
        <v>0</v>
      </c>
      <c r="P2204" s="20">
        <v>0</v>
      </c>
      <c r="R2204" s="20">
        <v>0</v>
      </c>
      <c r="T2204" s="20">
        <v>0</v>
      </c>
      <c r="V2204" s="29">
        <v>0</v>
      </c>
      <c r="X2204" s="8" t="str">
        <f t="shared" si="34"/>
        <v>No</v>
      </c>
      <c r="Z2204" s="21"/>
      <c r="AC2204" s="28"/>
    </row>
    <row r="2205" spans="1:29">
      <c r="A2205" s="8" t="s">
        <v>6357</v>
      </c>
      <c r="B2205" s="8" t="s">
        <v>6358</v>
      </c>
      <c r="C2205" s="8" t="s">
        <v>163</v>
      </c>
      <c r="E2205" s="188">
        <v>10195</v>
      </c>
      <c r="F2205" s="8" t="s">
        <v>1320</v>
      </c>
      <c r="G2205" s="8" t="s">
        <v>5756</v>
      </c>
      <c r="H2205" s="6">
        <v>59124</v>
      </c>
      <c r="I2205" s="12">
        <v>1</v>
      </c>
      <c r="J2205" s="20">
        <v>0</v>
      </c>
      <c r="L2205" s="20">
        <v>0</v>
      </c>
      <c r="N2205" s="20">
        <v>0</v>
      </c>
      <c r="P2205" s="20">
        <v>0</v>
      </c>
      <c r="R2205" s="20">
        <v>0</v>
      </c>
      <c r="T2205" s="20">
        <v>0</v>
      </c>
      <c r="V2205" s="29">
        <v>0</v>
      </c>
      <c r="X2205" s="8" t="str">
        <f t="shared" si="34"/>
        <v>No</v>
      </c>
      <c r="Z2205" s="21"/>
      <c r="AC2205" s="28"/>
    </row>
    <row r="2206" spans="1:29">
      <c r="A2206" s="8" t="s">
        <v>3941</v>
      </c>
      <c r="B2206" s="8" t="s">
        <v>3942</v>
      </c>
      <c r="C2206" s="8" t="s">
        <v>278</v>
      </c>
      <c r="D2206" s="185" t="s">
        <v>3943</v>
      </c>
      <c r="E2206" s="188" t="s">
        <v>3944</v>
      </c>
      <c r="F2206" s="8" t="s">
        <v>157</v>
      </c>
      <c r="G2206" s="8" t="s">
        <v>147</v>
      </c>
      <c r="H2206" s="6">
        <v>0</v>
      </c>
      <c r="I2206" s="12">
        <v>1</v>
      </c>
      <c r="J2206" s="20">
        <v>0</v>
      </c>
      <c r="L2206" s="20">
        <v>0</v>
      </c>
      <c r="N2206" s="20">
        <v>16509</v>
      </c>
      <c r="P2206" s="20">
        <v>0</v>
      </c>
      <c r="R2206" s="20">
        <v>0</v>
      </c>
      <c r="T2206" s="20">
        <v>0</v>
      </c>
      <c r="V2206" s="29">
        <v>16509</v>
      </c>
      <c r="X2206" s="8" t="str">
        <f t="shared" si="34"/>
        <v>No</v>
      </c>
      <c r="Z2206" s="21"/>
      <c r="AC2206" s="28"/>
    </row>
    <row r="2207" spans="1:29">
      <c r="A2207" s="8" t="s">
        <v>48</v>
      </c>
      <c r="B2207" s="8" t="s">
        <v>49</v>
      </c>
      <c r="C2207" s="8" t="s">
        <v>50</v>
      </c>
      <c r="D2207" s="185" t="s">
        <v>51</v>
      </c>
      <c r="E2207" s="188">
        <v>44919</v>
      </c>
      <c r="F2207" s="8" t="s">
        <v>36</v>
      </c>
      <c r="G2207" s="8" t="s">
        <v>5756</v>
      </c>
      <c r="H2207" s="6">
        <v>0</v>
      </c>
      <c r="I2207" s="12">
        <v>1</v>
      </c>
      <c r="J2207" s="20">
        <v>0</v>
      </c>
      <c r="L2207" s="20">
        <v>0</v>
      </c>
      <c r="N2207" s="20">
        <v>0</v>
      </c>
      <c r="P2207" s="20">
        <v>0</v>
      </c>
      <c r="R2207" s="20">
        <v>0</v>
      </c>
      <c r="T2207" s="20">
        <v>0</v>
      </c>
      <c r="V2207" s="29">
        <v>0</v>
      </c>
      <c r="X2207" s="8" t="str">
        <f t="shared" si="34"/>
        <v>No</v>
      </c>
      <c r="Z2207" s="21"/>
      <c r="AC2207" s="28"/>
    </row>
    <row r="2208" spans="1:29">
      <c r="A2208" s="8" t="s">
        <v>821</v>
      </c>
      <c r="B2208" s="8" t="s">
        <v>6501</v>
      </c>
      <c r="C2208" s="8" t="s">
        <v>129</v>
      </c>
      <c r="D2208" s="185" t="s">
        <v>822</v>
      </c>
      <c r="E2208" s="188" t="s">
        <v>823</v>
      </c>
      <c r="F2208" s="8" t="s">
        <v>83</v>
      </c>
      <c r="G2208" s="8" t="s">
        <v>147</v>
      </c>
      <c r="H2208" s="6">
        <v>0</v>
      </c>
      <c r="I2208" s="12">
        <v>1</v>
      </c>
      <c r="J2208" s="20">
        <v>0</v>
      </c>
      <c r="L2208" s="20">
        <v>0</v>
      </c>
      <c r="N2208" s="20">
        <v>61243</v>
      </c>
      <c r="P2208" s="20">
        <v>0</v>
      </c>
      <c r="R2208" s="20">
        <v>0</v>
      </c>
      <c r="T2208" s="20">
        <v>0</v>
      </c>
      <c r="V2208" s="29">
        <v>61243</v>
      </c>
      <c r="X2208" s="8" t="str">
        <f t="shared" si="34"/>
        <v>No</v>
      </c>
      <c r="Z2208" s="21"/>
      <c r="AC2208" s="28"/>
    </row>
    <row r="2209" spans="1:29">
      <c r="A2209" s="8" t="s">
        <v>6372</v>
      </c>
      <c r="B2209" s="8" t="s">
        <v>6170</v>
      </c>
      <c r="C2209" s="8" t="s">
        <v>91</v>
      </c>
      <c r="E2209" s="188">
        <v>90270</v>
      </c>
      <c r="F2209" s="8" t="s">
        <v>83</v>
      </c>
      <c r="G2209" s="8" t="s">
        <v>5756</v>
      </c>
      <c r="H2209" s="6">
        <v>12150996</v>
      </c>
      <c r="I2209" s="12">
        <v>1</v>
      </c>
      <c r="J2209" s="20">
        <v>0</v>
      </c>
      <c r="L2209" s="20">
        <v>0</v>
      </c>
      <c r="N2209" s="20">
        <v>0</v>
      </c>
      <c r="P2209" s="20">
        <v>0</v>
      </c>
      <c r="R2209" s="20">
        <v>0</v>
      </c>
      <c r="T2209" s="20">
        <v>0</v>
      </c>
      <c r="V2209" s="29">
        <v>0</v>
      </c>
      <c r="X2209" s="8" t="str">
        <f t="shared" si="34"/>
        <v>No</v>
      </c>
      <c r="Z2209" s="21"/>
      <c r="AC2209" s="28"/>
    </row>
    <row r="2210" spans="1:29">
      <c r="A2210" s="8" t="s">
        <v>3729</v>
      </c>
      <c r="B2210" s="8" t="s">
        <v>6503</v>
      </c>
      <c r="C2210" s="8" t="s">
        <v>278</v>
      </c>
      <c r="D2210" s="185" t="s">
        <v>3730</v>
      </c>
      <c r="E2210" s="188" t="s">
        <v>3731</v>
      </c>
      <c r="F2210" s="8" t="s">
        <v>83</v>
      </c>
      <c r="G2210" s="8" t="s">
        <v>147</v>
      </c>
      <c r="H2210" s="6">
        <v>0</v>
      </c>
      <c r="I2210" s="12">
        <v>1</v>
      </c>
      <c r="J2210" s="20">
        <v>0</v>
      </c>
      <c r="L2210" s="20">
        <v>0</v>
      </c>
      <c r="N2210" s="20">
        <v>25008</v>
      </c>
      <c r="P2210" s="20">
        <v>0</v>
      </c>
      <c r="R2210" s="20">
        <v>0</v>
      </c>
      <c r="T2210" s="20">
        <v>0</v>
      </c>
      <c r="V2210" s="29">
        <v>25008</v>
      </c>
      <c r="X2210" s="8" t="str">
        <f t="shared" si="34"/>
        <v>No</v>
      </c>
      <c r="Z2210" s="21"/>
      <c r="AC2210" s="28"/>
    </row>
    <row r="2211" spans="1:29">
      <c r="A2211" s="8" t="s">
        <v>3919</v>
      </c>
      <c r="B2211" s="8" t="s">
        <v>3920</v>
      </c>
      <c r="C2211" s="8" t="s">
        <v>278</v>
      </c>
      <c r="D2211" s="185" t="s">
        <v>3921</v>
      </c>
      <c r="E2211" s="188" t="s">
        <v>3922</v>
      </c>
      <c r="F2211" s="8" t="s">
        <v>83</v>
      </c>
      <c r="G2211" s="8" t="s">
        <v>147</v>
      </c>
      <c r="H2211" s="6">
        <v>0</v>
      </c>
      <c r="I2211" s="12">
        <v>1</v>
      </c>
      <c r="J2211" s="20">
        <v>0</v>
      </c>
      <c r="L2211" s="20">
        <v>0</v>
      </c>
      <c r="N2211" s="20">
        <v>96377</v>
      </c>
      <c r="P2211" s="20">
        <v>0</v>
      </c>
      <c r="R2211" s="20">
        <v>0</v>
      </c>
      <c r="T2211" s="20">
        <v>0</v>
      </c>
      <c r="V2211" s="29">
        <v>96377</v>
      </c>
      <c r="X2211" s="8" t="str">
        <f t="shared" si="34"/>
        <v>No</v>
      </c>
      <c r="Z2211" s="21"/>
      <c r="AC2211" s="28"/>
    </row>
    <row r="2212" spans="1:29">
      <c r="A2212" s="8" t="s">
        <v>4427</v>
      </c>
      <c r="B2212" s="8" t="s">
        <v>4427</v>
      </c>
      <c r="C2212" s="8" t="s">
        <v>103</v>
      </c>
      <c r="D2212" s="185" t="s">
        <v>4428</v>
      </c>
      <c r="E2212" s="188" t="s">
        <v>4429</v>
      </c>
      <c r="F2212" s="8" t="s">
        <v>83</v>
      </c>
      <c r="G2212" s="8" t="s">
        <v>147</v>
      </c>
      <c r="H2212" s="6">
        <v>0</v>
      </c>
      <c r="I2212" s="12">
        <v>1</v>
      </c>
      <c r="J2212" s="20">
        <v>0</v>
      </c>
      <c r="L2212" s="20">
        <v>0</v>
      </c>
      <c r="N2212" s="20">
        <v>0</v>
      </c>
      <c r="P2212" s="20">
        <v>0</v>
      </c>
      <c r="R2212" s="20">
        <v>0</v>
      </c>
      <c r="T2212" s="20">
        <v>0</v>
      </c>
      <c r="V2212" s="29">
        <v>0</v>
      </c>
      <c r="X2212" s="8" t="str">
        <f t="shared" si="34"/>
        <v>No</v>
      </c>
      <c r="Z2212" s="21"/>
      <c r="AC2212" s="28"/>
    </row>
    <row r="2213" spans="1:29">
      <c r="A2213" s="8" t="s">
        <v>1183</v>
      </c>
      <c r="B2213" s="8" t="s">
        <v>1184</v>
      </c>
      <c r="C2213" s="8" t="s">
        <v>87</v>
      </c>
      <c r="D2213" s="185" t="s">
        <v>1185</v>
      </c>
      <c r="E2213" s="188">
        <v>36</v>
      </c>
      <c r="F2213" s="8" t="s">
        <v>36</v>
      </c>
      <c r="G2213" s="8" t="s">
        <v>5756</v>
      </c>
      <c r="H2213" s="6">
        <v>0</v>
      </c>
      <c r="I2213" s="12">
        <v>1</v>
      </c>
      <c r="J2213" s="20">
        <v>0</v>
      </c>
      <c r="L2213" s="20">
        <v>0</v>
      </c>
      <c r="N2213" s="20">
        <v>87140</v>
      </c>
      <c r="P2213" s="20">
        <v>0</v>
      </c>
      <c r="R2213" s="20">
        <v>0</v>
      </c>
      <c r="T2213" s="20">
        <v>0</v>
      </c>
      <c r="V2213" s="29">
        <v>87140</v>
      </c>
      <c r="X2213" s="8" t="str">
        <f t="shared" si="34"/>
        <v>No</v>
      </c>
      <c r="Z2213" s="21"/>
      <c r="AC2213" s="28"/>
    </row>
    <row r="2214" spans="1:29">
      <c r="A2214" s="8" t="s">
        <v>6375</v>
      </c>
      <c r="B2214" s="8" t="s">
        <v>6170</v>
      </c>
      <c r="C2214" s="8" t="s">
        <v>91</v>
      </c>
      <c r="E2214" s="188">
        <v>90275</v>
      </c>
      <c r="F2214" s="8" t="s">
        <v>83</v>
      </c>
      <c r="G2214" s="8" t="s">
        <v>5756</v>
      </c>
      <c r="H2214" s="6">
        <v>12150996</v>
      </c>
      <c r="I2214" s="12">
        <v>1</v>
      </c>
      <c r="J2214" s="20">
        <v>0</v>
      </c>
      <c r="L2214" s="20">
        <v>0</v>
      </c>
      <c r="N2214" s="20">
        <v>0</v>
      </c>
      <c r="P2214" s="20">
        <v>0</v>
      </c>
      <c r="R2214" s="20">
        <v>0</v>
      </c>
      <c r="T2214" s="20">
        <v>0</v>
      </c>
      <c r="V2214" s="29">
        <v>0</v>
      </c>
      <c r="X2214" s="8" t="str">
        <f t="shared" si="34"/>
        <v>No</v>
      </c>
      <c r="Z2214" s="21"/>
      <c r="AC2214" s="28"/>
    </row>
    <row r="2215" spans="1:29">
      <c r="A2215" s="8" t="s">
        <v>3802</v>
      </c>
      <c r="B2215" s="8" t="s">
        <v>3803</v>
      </c>
      <c r="C2215" s="8" t="s">
        <v>278</v>
      </c>
      <c r="D2215" s="185" t="s">
        <v>3804</v>
      </c>
      <c r="E2215" s="188" t="s">
        <v>3805</v>
      </c>
      <c r="F2215" s="8" t="s">
        <v>157</v>
      </c>
      <c r="G2215" s="8" t="s">
        <v>147</v>
      </c>
      <c r="H2215" s="6">
        <v>0</v>
      </c>
      <c r="I2215" s="12">
        <v>1</v>
      </c>
      <c r="J2215" s="20">
        <v>0</v>
      </c>
      <c r="L2215" s="20">
        <v>0</v>
      </c>
      <c r="N2215" s="20">
        <v>17098</v>
      </c>
      <c r="P2215" s="20">
        <v>0</v>
      </c>
      <c r="R2215" s="20">
        <v>0</v>
      </c>
      <c r="T2215" s="20">
        <v>0</v>
      </c>
      <c r="V2215" s="29">
        <v>17098</v>
      </c>
      <c r="X2215" s="8" t="str">
        <f t="shared" si="34"/>
        <v>No</v>
      </c>
      <c r="Z2215" s="21"/>
      <c r="AC2215" s="28"/>
    </row>
    <row r="2216" spans="1:29">
      <c r="A2216" s="8" t="s">
        <v>3907</v>
      </c>
      <c r="B2216" s="8" t="s">
        <v>3908</v>
      </c>
      <c r="C2216" s="8" t="s">
        <v>278</v>
      </c>
      <c r="D2216" s="185" t="s">
        <v>3909</v>
      </c>
      <c r="E2216" s="188" t="s">
        <v>3910</v>
      </c>
      <c r="F2216" s="8" t="s">
        <v>83</v>
      </c>
      <c r="G2216" s="8" t="s">
        <v>147</v>
      </c>
      <c r="H2216" s="6">
        <v>0</v>
      </c>
      <c r="I2216" s="12">
        <v>1</v>
      </c>
      <c r="J2216" s="20">
        <v>0</v>
      </c>
      <c r="L2216" s="20">
        <v>0</v>
      </c>
      <c r="N2216" s="20">
        <v>10488</v>
      </c>
      <c r="P2216" s="20">
        <v>0</v>
      </c>
      <c r="R2216" s="20">
        <v>0</v>
      </c>
      <c r="T2216" s="20">
        <v>0</v>
      </c>
      <c r="V2216" s="29">
        <v>10488</v>
      </c>
      <c r="X2216" s="8" t="str">
        <f t="shared" si="34"/>
        <v>No</v>
      </c>
      <c r="Z2216" s="21"/>
      <c r="AC2216" s="28"/>
    </row>
    <row r="2217" spans="1:29">
      <c r="A2217" s="8" t="s">
        <v>4593</v>
      </c>
      <c r="B2217" s="8" t="s">
        <v>4594</v>
      </c>
      <c r="C2217" s="8" t="s">
        <v>87</v>
      </c>
      <c r="E2217" s="188">
        <v>401</v>
      </c>
      <c r="F2217" s="8" t="s">
        <v>36</v>
      </c>
      <c r="G2217" s="8" t="s">
        <v>5756</v>
      </c>
      <c r="H2217" s="6">
        <v>0</v>
      </c>
      <c r="I2217" s="12">
        <v>1</v>
      </c>
      <c r="J2217" s="20">
        <v>0</v>
      </c>
      <c r="L2217" s="20">
        <v>0</v>
      </c>
      <c r="N2217" s="20">
        <v>0</v>
      </c>
      <c r="P2217" s="20">
        <v>0</v>
      </c>
      <c r="R2217" s="20">
        <v>24382</v>
      </c>
      <c r="T2217" s="20">
        <v>0</v>
      </c>
      <c r="V2217" s="29">
        <v>24382</v>
      </c>
      <c r="X2217" s="8" t="str">
        <f t="shared" si="34"/>
        <v>No</v>
      </c>
      <c r="Z2217" s="21"/>
      <c r="AC2217" s="28"/>
    </row>
    <row r="2218" spans="1:29">
      <c r="A2218" s="8" t="s">
        <v>4690</v>
      </c>
      <c r="B2218" s="8" t="s">
        <v>3207</v>
      </c>
      <c r="C2218" s="8" t="s">
        <v>42</v>
      </c>
      <c r="D2218" s="185" t="s">
        <v>4691</v>
      </c>
      <c r="E2218" s="188" t="s">
        <v>4692</v>
      </c>
      <c r="F2218" s="8" t="s">
        <v>83</v>
      </c>
      <c r="G2218" s="8" t="s">
        <v>147</v>
      </c>
      <c r="H2218" s="6">
        <v>0</v>
      </c>
      <c r="I2218" s="12">
        <v>1</v>
      </c>
      <c r="J2218" s="20">
        <v>0</v>
      </c>
      <c r="L2218" s="20">
        <v>0</v>
      </c>
      <c r="N2218" s="20">
        <v>62000</v>
      </c>
      <c r="P2218" s="20">
        <v>0</v>
      </c>
      <c r="R2218" s="20">
        <v>0</v>
      </c>
      <c r="T2218" s="20">
        <v>0</v>
      </c>
      <c r="V2218" s="29">
        <v>62000</v>
      </c>
      <c r="X2218" s="8" t="str">
        <f t="shared" si="34"/>
        <v>No</v>
      </c>
      <c r="Z2218" s="21"/>
      <c r="AC2218" s="28"/>
    </row>
    <row r="2219" spans="1:29">
      <c r="A2219" s="8" t="s">
        <v>3895</v>
      </c>
      <c r="B2219" s="8" t="s">
        <v>3896</v>
      </c>
      <c r="C2219" s="8" t="s">
        <v>278</v>
      </c>
      <c r="D2219" s="185" t="s">
        <v>3897</v>
      </c>
      <c r="E2219" s="188" t="s">
        <v>3898</v>
      </c>
      <c r="F2219" s="8" t="s">
        <v>157</v>
      </c>
      <c r="G2219" s="8" t="s">
        <v>147</v>
      </c>
      <c r="H2219" s="6">
        <v>0</v>
      </c>
      <c r="I2219" s="12">
        <v>1</v>
      </c>
      <c r="J2219" s="20">
        <v>0</v>
      </c>
      <c r="L2219" s="20">
        <v>0</v>
      </c>
      <c r="N2219" s="20">
        <v>10927</v>
      </c>
      <c r="P2219" s="20">
        <v>0</v>
      </c>
      <c r="R2219" s="20">
        <v>0</v>
      </c>
      <c r="T2219" s="20">
        <v>0</v>
      </c>
      <c r="V2219" s="29">
        <v>10927</v>
      </c>
      <c r="X2219" s="8" t="str">
        <f t="shared" si="34"/>
        <v>No</v>
      </c>
      <c r="Z2219" s="21"/>
      <c r="AC2219" s="28"/>
    </row>
    <row r="2220" spans="1:29">
      <c r="A2220" s="8" t="s">
        <v>5931</v>
      </c>
      <c r="B2220" s="8" t="s">
        <v>4169</v>
      </c>
      <c r="C2220" s="8" t="s">
        <v>163</v>
      </c>
      <c r="D2220" s="185">
        <v>1160</v>
      </c>
      <c r="E2220" s="188">
        <v>10182</v>
      </c>
      <c r="F2220" s="8" t="s">
        <v>157</v>
      </c>
      <c r="G2220" s="8" t="s">
        <v>5756</v>
      </c>
      <c r="H2220" s="6">
        <v>4181019</v>
      </c>
      <c r="I2220" s="12">
        <v>1</v>
      </c>
      <c r="J2220" s="20">
        <v>0</v>
      </c>
      <c r="L2220" s="20">
        <v>0</v>
      </c>
      <c r="N2220" s="20">
        <v>0</v>
      </c>
      <c r="P2220" s="20">
        <v>0</v>
      </c>
      <c r="R2220" s="20">
        <v>0</v>
      </c>
      <c r="T2220" s="20">
        <v>0</v>
      </c>
      <c r="V2220" s="29">
        <v>0</v>
      </c>
      <c r="X2220" s="8" t="str">
        <f t="shared" si="34"/>
        <v>No</v>
      </c>
      <c r="Z2220" s="21"/>
      <c r="AC2220" s="28"/>
    </row>
    <row r="2221" spans="1:29">
      <c r="A2221" s="8" t="s">
        <v>2123</v>
      </c>
      <c r="B2221" s="8" t="s">
        <v>2124</v>
      </c>
      <c r="C2221" s="8" t="s">
        <v>275</v>
      </c>
      <c r="D2221" s="185" t="s">
        <v>2125</v>
      </c>
      <c r="E2221" s="188" t="s">
        <v>2126</v>
      </c>
      <c r="F2221" s="8" t="s">
        <v>83</v>
      </c>
      <c r="G2221" s="8" t="s">
        <v>147</v>
      </c>
      <c r="H2221" s="6">
        <v>0</v>
      </c>
      <c r="I2221" s="12">
        <v>1</v>
      </c>
      <c r="J2221" s="20">
        <v>0</v>
      </c>
      <c r="L2221" s="20">
        <v>0</v>
      </c>
      <c r="N2221" s="20">
        <v>40770</v>
      </c>
      <c r="P2221" s="20">
        <v>0</v>
      </c>
      <c r="R2221" s="20">
        <v>0</v>
      </c>
      <c r="T2221" s="20">
        <v>0</v>
      </c>
      <c r="V2221" s="29">
        <v>40770</v>
      </c>
      <c r="X2221" s="8" t="str">
        <f t="shared" si="34"/>
        <v>No</v>
      </c>
      <c r="Z2221" s="21"/>
      <c r="AC2221" s="28"/>
    </row>
    <row r="2222" spans="1:29">
      <c r="A2222" s="8" t="s">
        <v>1206</v>
      </c>
      <c r="B2222" s="8" t="s">
        <v>1207</v>
      </c>
      <c r="C2222" s="8" t="s">
        <v>87</v>
      </c>
      <c r="D2222" s="185">
        <v>60</v>
      </c>
      <c r="E2222" s="188">
        <v>60</v>
      </c>
      <c r="F2222" s="8" t="s">
        <v>36</v>
      </c>
      <c r="G2222" s="8" t="s">
        <v>5756</v>
      </c>
      <c r="H2222" s="6">
        <v>145140</v>
      </c>
      <c r="I2222" s="12">
        <v>1</v>
      </c>
      <c r="J2222" s="20">
        <v>0</v>
      </c>
      <c r="L2222" s="20">
        <v>0</v>
      </c>
      <c r="N2222" s="20">
        <v>101703</v>
      </c>
      <c r="P2222" s="20">
        <v>0</v>
      </c>
      <c r="R2222" s="20">
        <v>0</v>
      </c>
      <c r="T2222" s="20">
        <v>0</v>
      </c>
      <c r="V2222" s="29">
        <v>101703</v>
      </c>
      <c r="X2222" s="8" t="str">
        <f t="shared" si="34"/>
        <v>No</v>
      </c>
      <c r="Z2222" s="21"/>
      <c r="AC2222" s="28"/>
    </row>
    <row r="2223" spans="1:29">
      <c r="A2223" s="8" t="s">
        <v>2111</v>
      </c>
      <c r="B2223" s="8" t="s">
        <v>2111</v>
      </c>
      <c r="C2223" s="8" t="s">
        <v>275</v>
      </c>
      <c r="D2223" s="185" t="s">
        <v>2112</v>
      </c>
      <c r="E2223" s="188" t="s">
        <v>2113</v>
      </c>
      <c r="F2223" s="8" t="s">
        <v>83</v>
      </c>
      <c r="G2223" s="8" t="s">
        <v>147</v>
      </c>
      <c r="H2223" s="6">
        <v>0</v>
      </c>
      <c r="I2223" s="12">
        <v>1</v>
      </c>
      <c r="J2223" s="20">
        <v>0</v>
      </c>
      <c r="L2223" s="20">
        <v>0</v>
      </c>
      <c r="N2223" s="20">
        <v>22873</v>
      </c>
      <c r="P2223" s="20">
        <v>0</v>
      </c>
      <c r="R2223" s="20">
        <v>0</v>
      </c>
      <c r="T2223" s="20">
        <v>0</v>
      </c>
      <c r="V2223" s="29">
        <v>22873</v>
      </c>
      <c r="X2223" s="8" t="str">
        <f t="shared" si="34"/>
        <v>No</v>
      </c>
      <c r="Z2223" s="21"/>
      <c r="AC2223" s="28"/>
    </row>
    <row r="2224" spans="1:29">
      <c r="A2224" s="8" t="s">
        <v>5378</v>
      </c>
      <c r="B2224" s="8" t="s">
        <v>5379</v>
      </c>
      <c r="C2224" s="8" t="s">
        <v>58</v>
      </c>
      <c r="D2224" s="185" t="s">
        <v>5380</v>
      </c>
      <c r="E2224" s="188" t="s">
        <v>5381</v>
      </c>
      <c r="F2224" s="8" t="s">
        <v>83</v>
      </c>
      <c r="G2224" s="8" t="s">
        <v>147</v>
      </c>
      <c r="H2224" s="6">
        <v>0</v>
      </c>
      <c r="I2224" s="12">
        <v>1</v>
      </c>
      <c r="J2224" s="20">
        <v>0</v>
      </c>
      <c r="L2224" s="20">
        <v>0</v>
      </c>
      <c r="N2224" s="20">
        <v>25396</v>
      </c>
      <c r="P2224" s="20">
        <v>0</v>
      </c>
      <c r="R2224" s="20">
        <v>0</v>
      </c>
      <c r="T2224" s="20">
        <v>0</v>
      </c>
      <c r="V2224" s="29">
        <v>25396</v>
      </c>
      <c r="X2224" s="8" t="str">
        <f t="shared" si="34"/>
        <v>No</v>
      </c>
      <c r="Z2224" s="21"/>
      <c r="AC2224" s="28"/>
    </row>
    <row r="2225" spans="1:29">
      <c r="A2225" s="8" t="s">
        <v>6385</v>
      </c>
      <c r="B2225" s="8" t="s">
        <v>6386</v>
      </c>
      <c r="C2225" s="8" t="s">
        <v>163</v>
      </c>
      <c r="E2225" s="188">
        <v>10188</v>
      </c>
      <c r="F2225" s="8" t="s">
        <v>83</v>
      </c>
      <c r="G2225" s="8" t="s">
        <v>5756</v>
      </c>
      <c r="H2225" s="6">
        <v>59124</v>
      </c>
      <c r="I2225" s="12">
        <v>1</v>
      </c>
      <c r="J2225" s="20">
        <v>0</v>
      </c>
      <c r="L2225" s="20">
        <v>0</v>
      </c>
      <c r="N2225" s="20">
        <v>0</v>
      </c>
      <c r="P2225" s="20">
        <v>0</v>
      </c>
      <c r="R2225" s="20">
        <v>0</v>
      </c>
      <c r="T2225" s="20">
        <v>0</v>
      </c>
      <c r="V2225" s="29">
        <v>0</v>
      </c>
      <c r="X2225" s="8" t="str">
        <f t="shared" si="34"/>
        <v>No</v>
      </c>
      <c r="Z2225" s="21"/>
      <c r="AC2225" s="28"/>
    </row>
    <row r="2226" spans="1:29">
      <c r="A2226" s="8" t="s">
        <v>6395</v>
      </c>
      <c r="B2226" s="8" t="s">
        <v>6396</v>
      </c>
      <c r="C2226" s="8" t="s">
        <v>454</v>
      </c>
      <c r="E2226" s="188" t="s">
        <v>6397</v>
      </c>
      <c r="F2226" s="8" t="s">
        <v>83</v>
      </c>
      <c r="G2226" s="8" t="s">
        <v>147</v>
      </c>
      <c r="H2226" s="6">
        <v>0</v>
      </c>
      <c r="I2226" s="12">
        <v>1</v>
      </c>
      <c r="J2226" s="20">
        <v>0</v>
      </c>
      <c r="L2226" s="20">
        <v>0</v>
      </c>
      <c r="N2226" s="20">
        <v>95000</v>
      </c>
      <c r="P2226" s="20">
        <v>0</v>
      </c>
      <c r="R2226" s="20">
        <v>0</v>
      </c>
      <c r="T2226" s="20">
        <v>0</v>
      </c>
      <c r="V2226" s="29">
        <v>95000</v>
      </c>
      <c r="X2226" s="8" t="str">
        <f t="shared" si="34"/>
        <v>No</v>
      </c>
      <c r="Z2226" s="21"/>
      <c r="AC2226" s="28"/>
    </row>
    <row r="2227" spans="1:29">
      <c r="A2227" s="8" t="s">
        <v>2698</v>
      </c>
      <c r="B2227" s="8" t="s">
        <v>2699</v>
      </c>
      <c r="C2227" s="8" t="s">
        <v>91</v>
      </c>
      <c r="D2227" s="185" t="s">
        <v>2700</v>
      </c>
      <c r="E2227" s="188">
        <v>99292</v>
      </c>
      <c r="F2227" s="8" t="s">
        <v>36</v>
      </c>
      <c r="G2227" s="8" t="s">
        <v>5756</v>
      </c>
      <c r="H2227" s="6">
        <v>0</v>
      </c>
      <c r="I2227" s="12">
        <v>1</v>
      </c>
      <c r="J2227" s="20">
        <v>0</v>
      </c>
      <c r="L2227" s="20">
        <v>0</v>
      </c>
      <c r="N2227" s="20">
        <v>0</v>
      </c>
      <c r="P2227" s="20">
        <v>0</v>
      </c>
      <c r="R2227" s="20">
        <v>0</v>
      </c>
      <c r="T2227" s="20">
        <v>0</v>
      </c>
      <c r="V2227" s="29">
        <v>0</v>
      </c>
      <c r="X2227" s="8" t="str">
        <f t="shared" si="34"/>
        <v>No</v>
      </c>
      <c r="Z2227" s="21"/>
      <c r="AC2227" s="28"/>
    </row>
    <row r="2228" spans="1:29">
      <c r="A2228" s="8" t="s">
        <v>4602</v>
      </c>
      <c r="B2228" s="8" t="s">
        <v>4515</v>
      </c>
      <c r="C2228" s="8" t="s">
        <v>454</v>
      </c>
      <c r="D2228" s="185" t="s">
        <v>4603</v>
      </c>
      <c r="E2228" s="188">
        <v>80017</v>
      </c>
      <c r="F2228" s="8" t="s">
        <v>36</v>
      </c>
      <c r="G2228" s="8" t="s">
        <v>5756</v>
      </c>
      <c r="H2228" s="6">
        <v>0</v>
      </c>
      <c r="I2228" s="12">
        <v>1</v>
      </c>
      <c r="J2228" s="20">
        <v>0</v>
      </c>
      <c r="L2228" s="20">
        <v>0</v>
      </c>
      <c r="N2228" s="20">
        <v>238446</v>
      </c>
      <c r="P2228" s="20">
        <v>0</v>
      </c>
      <c r="R2228" s="20">
        <v>0</v>
      </c>
      <c r="T2228" s="20">
        <v>49589</v>
      </c>
      <c r="V2228" s="29">
        <v>288035</v>
      </c>
      <c r="X2228" s="8" t="str">
        <f t="shared" si="34"/>
        <v>No</v>
      </c>
      <c r="Z2228" s="21"/>
      <c r="AC2228" s="28"/>
    </row>
    <row r="2229" spans="1:29">
      <c r="A2229" s="8" t="s">
        <v>6716</v>
      </c>
      <c r="B2229" s="8" t="s">
        <v>6717</v>
      </c>
      <c r="C2229" s="8" t="s">
        <v>275</v>
      </c>
      <c r="D2229" s="185" t="s">
        <v>6718</v>
      </c>
      <c r="E2229" s="188">
        <v>77069</v>
      </c>
      <c r="F2229" s="8" t="s">
        <v>36</v>
      </c>
      <c r="G2229" s="8" t="s">
        <v>5756</v>
      </c>
      <c r="H2229" s="6">
        <v>0</v>
      </c>
      <c r="I2229" s="12">
        <v>1</v>
      </c>
      <c r="J2229" s="20">
        <v>0</v>
      </c>
      <c r="L2229" s="20">
        <v>0</v>
      </c>
      <c r="N2229" s="20">
        <v>129296</v>
      </c>
      <c r="P2229" s="20">
        <v>0</v>
      </c>
      <c r="R2229" s="20">
        <v>0</v>
      </c>
      <c r="T2229" s="20">
        <v>0</v>
      </c>
      <c r="V2229" s="29">
        <v>129296</v>
      </c>
      <c r="X2229" s="8" t="str">
        <f t="shared" si="34"/>
        <v>No</v>
      </c>
      <c r="Z2229" s="21"/>
      <c r="AC2229" s="28"/>
    </row>
    <row r="2230" spans="1:29">
      <c r="A2230" s="8" t="s">
        <v>387</v>
      </c>
      <c r="B2230" s="8" t="s">
        <v>1463</v>
      </c>
      <c r="C2230" s="8" t="s">
        <v>275</v>
      </c>
      <c r="D2230" s="185" t="s">
        <v>2212</v>
      </c>
      <c r="E2230" s="188" t="s">
        <v>2213</v>
      </c>
      <c r="F2230" s="8" t="s">
        <v>83</v>
      </c>
      <c r="G2230" s="8" t="s">
        <v>147</v>
      </c>
      <c r="H2230" s="6">
        <v>0</v>
      </c>
      <c r="I2230" s="12">
        <v>1</v>
      </c>
      <c r="J2230" s="20">
        <v>0</v>
      </c>
      <c r="L2230" s="20">
        <v>0</v>
      </c>
      <c r="N2230" s="20">
        <v>12226</v>
      </c>
      <c r="P2230" s="20">
        <v>0</v>
      </c>
      <c r="R2230" s="20">
        <v>0</v>
      </c>
      <c r="T2230" s="20">
        <v>0</v>
      </c>
      <c r="V2230" s="29">
        <v>12226</v>
      </c>
      <c r="X2230" s="8" t="str">
        <f t="shared" si="34"/>
        <v>No</v>
      </c>
      <c r="Z2230" s="21"/>
      <c r="AC2230" s="28"/>
    </row>
    <row r="2231" spans="1:29">
      <c r="A2231" s="8" t="s">
        <v>6063</v>
      </c>
      <c r="B2231" s="8" t="s">
        <v>6100</v>
      </c>
      <c r="C2231" s="8" t="s">
        <v>154</v>
      </c>
      <c r="E2231" s="188" t="s">
        <v>6062</v>
      </c>
      <c r="F2231" s="8" t="s">
        <v>83</v>
      </c>
      <c r="G2231" s="8" t="s">
        <v>147</v>
      </c>
      <c r="H2231" s="6">
        <v>0</v>
      </c>
      <c r="I2231" s="12">
        <v>0</v>
      </c>
      <c r="J2231" s="20">
        <v>0</v>
      </c>
      <c r="L2231" s="20">
        <v>0</v>
      </c>
      <c r="N2231" s="20">
        <v>260078</v>
      </c>
      <c r="P2231" s="20">
        <v>0</v>
      </c>
      <c r="R2231" s="20">
        <v>0</v>
      </c>
      <c r="T2231" s="20">
        <v>0</v>
      </c>
      <c r="V2231" s="29">
        <v>260078</v>
      </c>
      <c r="X2231" s="8" t="str">
        <f t="shared" si="34"/>
        <v>No</v>
      </c>
      <c r="Z2231" s="21"/>
      <c r="AC2231" s="28"/>
    </row>
    <row r="2232" spans="1:29">
      <c r="A2232" s="8" t="s">
        <v>174</v>
      </c>
      <c r="B2232" s="8" t="s">
        <v>175</v>
      </c>
      <c r="C2232" s="8" t="s">
        <v>120</v>
      </c>
      <c r="D2232" s="185">
        <v>6070</v>
      </c>
      <c r="E2232" s="188">
        <v>60070</v>
      </c>
      <c r="F2232" s="8" t="s">
        <v>83</v>
      </c>
      <c r="G2232" s="8" t="s">
        <v>1703</v>
      </c>
      <c r="H2232" s="6">
        <v>5121892</v>
      </c>
      <c r="I2232" s="12">
        <v>0</v>
      </c>
      <c r="J2232" s="20">
        <v>184323</v>
      </c>
      <c r="L2232" s="20">
        <v>0</v>
      </c>
      <c r="N2232" s="20">
        <v>0</v>
      </c>
      <c r="P2232" s="20">
        <v>0</v>
      </c>
      <c r="R2232" s="20">
        <v>0</v>
      </c>
      <c r="T2232" s="20">
        <v>0</v>
      </c>
      <c r="V2232" s="29">
        <v>184323</v>
      </c>
      <c r="X2232" s="8" t="str">
        <f t="shared" si="34"/>
        <v>No</v>
      </c>
      <c r="Z2232" s="21"/>
      <c r="AC2232" s="28"/>
    </row>
    <row r="2233" spans="1:29">
      <c r="A2233" s="8" t="s">
        <v>3231</v>
      </c>
      <c r="B2233" s="8" t="s">
        <v>3232</v>
      </c>
      <c r="C2233" s="8" t="s">
        <v>39</v>
      </c>
      <c r="D2233" s="185" t="s">
        <v>3233</v>
      </c>
      <c r="E2233" s="188">
        <v>99250</v>
      </c>
      <c r="F2233" s="8" t="s">
        <v>36</v>
      </c>
      <c r="G2233" s="8" t="s">
        <v>5756</v>
      </c>
      <c r="H2233" s="6">
        <v>0</v>
      </c>
      <c r="I2233" s="12">
        <v>0</v>
      </c>
      <c r="J2233" s="20">
        <v>0</v>
      </c>
      <c r="L2233" s="20">
        <v>0</v>
      </c>
      <c r="N2233" s="20">
        <v>0</v>
      </c>
      <c r="P2233" s="20">
        <v>0</v>
      </c>
      <c r="R2233" s="20">
        <v>0</v>
      </c>
      <c r="T2233" s="20">
        <v>0</v>
      </c>
      <c r="V2233" s="29">
        <v>0</v>
      </c>
      <c r="X2233" s="8" t="str">
        <f t="shared" si="34"/>
        <v>No</v>
      </c>
      <c r="Z2233" s="21"/>
      <c r="AC2233" s="28"/>
    </row>
    <row r="2234" spans="1:29">
      <c r="A2234" s="8" t="s">
        <v>1994</v>
      </c>
      <c r="B2234" s="8" t="s">
        <v>635</v>
      </c>
      <c r="C2234" s="8" t="s">
        <v>160</v>
      </c>
      <c r="D2234" s="185">
        <v>1121</v>
      </c>
      <c r="E2234" s="188">
        <v>10121</v>
      </c>
      <c r="F2234" s="8" t="s">
        <v>125</v>
      </c>
      <c r="G2234" s="8" t="s">
        <v>126</v>
      </c>
      <c r="H2234" s="6">
        <v>59397</v>
      </c>
      <c r="I2234" s="12">
        <v>0</v>
      </c>
      <c r="J2234" s="20">
        <v>75929</v>
      </c>
      <c r="L2234" s="20">
        <v>0</v>
      </c>
      <c r="N2234" s="20">
        <v>0</v>
      </c>
      <c r="P2234" s="20">
        <v>0</v>
      </c>
      <c r="R2234" s="20">
        <v>0</v>
      </c>
      <c r="T2234" s="20">
        <v>0</v>
      </c>
      <c r="V2234" s="29">
        <v>75929</v>
      </c>
      <c r="X2234" s="8" t="str">
        <f t="shared" si="34"/>
        <v>No</v>
      </c>
      <c r="Z2234" s="21"/>
      <c r="AC2234" s="28"/>
    </row>
    <row r="2235" spans="1:29">
      <c r="A2235" s="8" t="s">
        <v>6728</v>
      </c>
      <c r="B2235" s="8" t="s">
        <v>1083</v>
      </c>
      <c r="C2235" s="8" t="s">
        <v>91</v>
      </c>
      <c r="D2235" s="185" t="s">
        <v>6729</v>
      </c>
      <c r="E2235" s="188">
        <v>99268</v>
      </c>
      <c r="F2235" s="8" t="s">
        <v>36</v>
      </c>
      <c r="G2235" s="8" t="s">
        <v>5756</v>
      </c>
      <c r="H2235" s="6">
        <v>0</v>
      </c>
      <c r="I2235" s="12">
        <v>0</v>
      </c>
      <c r="J2235" s="20">
        <v>0</v>
      </c>
      <c r="L2235" s="20">
        <v>0</v>
      </c>
      <c r="N2235" s="20">
        <v>8449</v>
      </c>
      <c r="P2235" s="20">
        <v>0</v>
      </c>
      <c r="R2235" s="20">
        <v>0</v>
      </c>
      <c r="T2235" s="20">
        <v>0</v>
      </c>
      <c r="V2235" s="29">
        <v>8449</v>
      </c>
      <c r="X2235" s="8" t="str">
        <f t="shared" si="34"/>
        <v>No</v>
      </c>
      <c r="Z2235" s="21"/>
      <c r="AC2235" s="28"/>
    </row>
    <row r="2236" spans="1:29">
      <c r="A2236" s="8" t="s">
        <v>4096</v>
      </c>
      <c r="B2236" s="8" t="s">
        <v>4097</v>
      </c>
      <c r="C2236" s="8" t="s">
        <v>555</v>
      </c>
      <c r="D2236" s="185">
        <v>5176</v>
      </c>
      <c r="E2236" s="188">
        <v>50176</v>
      </c>
      <c r="F2236" s="8" t="s">
        <v>83</v>
      </c>
      <c r="G2236" s="8" t="s">
        <v>1703</v>
      </c>
      <c r="H2236" s="6">
        <v>68545</v>
      </c>
      <c r="I2236" s="12">
        <v>0</v>
      </c>
      <c r="J2236" s="20">
        <v>945922</v>
      </c>
      <c r="L2236" s="20">
        <v>0</v>
      </c>
      <c r="N2236" s="20">
        <v>0</v>
      </c>
      <c r="P2236" s="20">
        <v>47978</v>
      </c>
      <c r="R2236" s="20">
        <v>0</v>
      </c>
      <c r="T2236" s="20">
        <v>0</v>
      </c>
      <c r="V2236" s="29">
        <v>993900</v>
      </c>
      <c r="X2236" s="8" t="str">
        <f t="shared" si="34"/>
        <v>No</v>
      </c>
      <c r="Z2236" s="21"/>
      <c r="AC2236" s="28"/>
    </row>
    <row r="2237" spans="1:29">
      <c r="A2237" s="8" t="s">
        <v>6726</v>
      </c>
      <c r="B2237" s="8" t="s">
        <v>6727</v>
      </c>
      <c r="C2237" s="8" t="s">
        <v>120</v>
      </c>
      <c r="E2237" s="188">
        <v>60270</v>
      </c>
      <c r="F2237" s="8" t="s">
        <v>83</v>
      </c>
      <c r="G2237" s="8" t="s">
        <v>1703</v>
      </c>
      <c r="H2237" s="6">
        <v>170030</v>
      </c>
      <c r="I2237" s="12">
        <v>0</v>
      </c>
      <c r="J2237" s="20">
        <v>0</v>
      </c>
      <c r="L2237" s="20">
        <v>0</v>
      </c>
      <c r="N2237" s="20">
        <v>0</v>
      </c>
      <c r="P2237" s="20">
        <v>0</v>
      </c>
      <c r="R2237" s="20">
        <v>0</v>
      </c>
      <c r="T2237" s="20">
        <v>0</v>
      </c>
      <c r="V2237" s="29">
        <v>0</v>
      </c>
      <c r="X2237" s="8" t="str">
        <f t="shared" si="34"/>
        <v>No</v>
      </c>
      <c r="Z2237" s="21"/>
      <c r="AC2237" s="28"/>
    </row>
    <row r="2238" spans="1:29">
      <c r="A2238" s="8" t="s">
        <v>1385</v>
      </c>
      <c r="B2238" s="8" t="s">
        <v>1386</v>
      </c>
      <c r="C2238" s="8" t="s">
        <v>87</v>
      </c>
      <c r="D2238" s="185" t="s">
        <v>1387</v>
      </c>
      <c r="E2238" s="188">
        <v>263</v>
      </c>
      <c r="F2238" s="8" t="s">
        <v>36</v>
      </c>
      <c r="G2238" s="8" t="s">
        <v>5756</v>
      </c>
      <c r="H2238" s="6">
        <v>0</v>
      </c>
      <c r="I2238" s="12">
        <v>0</v>
      </c>
      <c r="J2238" s="20">
        <v>0</v>
      </c>
      <c r="L2238" s="20">
        <v>0</v>
      </c>
      <c r="N2238" s="20">
        <v>149551</v>
      </c>
      <c r="P2238" s="20">
        <v>0</v>
      </c>
      <c r="R2238" s="20">
        <v>0</v>
      </c>
      <c r="T2238" s="20">
        <v>0</v>
      </c>
      <c r="V2238" s="29">
        <v>149551</v>
      </c>
      <c r="X2238" s="8" t="str">
        <f t="shared" si="34"/>
        <v>No</v>
      </c>
      <c r="Z2238" s="21"/>
      <c r="AC2238" s="28"/>
    </row>
    <row r="2239" spans="1:29">
      <c r="A2239" s="8" t="s">
        <v>2997</v>
      </c>
      <c r="B2239" s="8" t="s">
        <v>2998</v>
      </c>
      <c r="C2239" s="8" t="s">
        <v>168</v>
      </c>
      <c r="D2239" s="185" t="s">
        <v>2999</v>
      </c>
      <c r="E2239" s="188">
        <v>231</v>
      </c>
      <c r="F2239" s="8" t="s">
        <v>36</v>
      </c>
      <c r="G2239" s="8" t="s">
        <v>5756</v>
      </c>
      <c r="H2239" s="6">
        <v>0</v>
      </c>
      <c r="I2239" s="12">
        <v>0</v>
      </c>
      <c r="J2239" s="20">
        <v>0</v>
      </c>
      <c r="L2239" s="20">
        <v>0</v>
      </c>
      <c r="N2239" s="20">
        <v>93823</v>
      </c>
      <c r="P2239" s="20">
        <v>73500</v>
      </c>
      <c r="R2239" s="20">
        <v>0</v>
      </c>
      <c r="T2239" s="20">
        <v>0</v>
      </c>
      <c r="V2239" s="29">
        <v>167323</v>
      </c>
      <c r="X2239" s="8" t="str">
        <f t="shared" si="34"/>
        <v>No</v>
      </c>
      <c r="Z2239" s="21"/>
      <c r="AC2239" s="28"/>
    </row>
    <row r="2240" spans="1:29">
      <c r="A2240" s="8" t="s">
        <v>224</v>
      </c>
      <c r="B2240" s="8" t="s">
        <v>119</v>
      </c>
      <c r="C2240" s="8" t="s">
        <v>120</v>
      </c>
      <c r="D2240" s="185">
        <v>6120</v>
      </c>
      <c r="E2240" s="188">
        <v>60120</v>
      </c>
      <c r="F2240" s="8" t="s">
        <v>138</v>
      </c>
      <c r="G2240" s="8" t="s">
        <v>121</v>
      </c>
      <c r="H2240" s="6">
        <v>4944332</v>
      </c>
      <c r="I2240" s="12">
        <v>0</v>
      </c>
      <c r="J2240" s="20">
        <v>2426607</v>
      </c>
      <c r="L2240" s="20">
        <v>0</v>
      </c>
      <c r="N2240" s="20">
        <v>0</v>
      </c>
      <c r="P2240" s="20">
        <v>0</v>
      </c>
      <c r="R2240" s="20">
        <v>0</v>
      </c>
      <c r="T2240" s="20">
        <v>0</v>
      </c>
      <c r="V2240" s="29">
        <v>2426607</v>
      </c>
      <c r="X2240" s="8" t="str">
        <f t="shared" si="34"/>
        <v>No</v>
      </c>
      <c r="Z2240" s="21"/>
      <c r="AC2240" s="28"/>
    </row>
    <row r="2241" spans="1:29">
      <c r="A2241" s="8" t="s">
        <v>1992</v>
      </c>
      <c r="B2241" s="8" t="s">
        <v>1993</v>
      </c>
      <c r="C2241" s="8" t="s">
        <v>238</v>
      </c>
      <c r="D2241" s="185">
        <v>1127</v>
      </c>
      <c r="E2241" s="188">
        <v>10127</v>
      </c>
      <c r="F2241" s="8" t="s">
        <v>83</v>
      </c>
      <c r="G2241" s="8" t="s">
        <v>121</v>
      </c>
      <c r="H2241" s="6">
        <v>923311</v>
      </c>
      <c r="I2241" s="12">
        <v>0</v>
      </c>
      <c r="J2241" s="20">
        <v>89781</v>
      </c>
      <c r="L2241" s="20">
        <v>5527247</v>
      </c>
      <c r="N2241" s="20">
        <v>0</v>
      </c>
      <c r="P2241" s="20">
        <v>0</v>
      </c>
      <c r="R2241" s="20">
        <v>0</v>
      </c>
      <c r="T2241" s="20">
        <v>0</v>
      </c>
      <c r="V2241" s="29">
        <v>5617028</v>
      </c>
      <c r="X2241" s="8" t="str">
        <f t="shared" si="34"/>
        <v>No</v>
      </c>
      <c r="Z2241" s="21"/>
      <c r="AC2241" s="28"/>
    </row>
    <row r="2242" spans="1:29">
      <c r="A2242" s="8" t="s">
        <v>127</v>
      </c>
      <c r="B2242" s="8" t="s">
        <v>128</v>
      </c>
      <c r="C2242" s="8" t="s">
        <v>129</v>
      </c>
      <c r="D2242" s="185">
        <v>4176</v>
      </c>
      <c r="E2242" s="188">
        <v>40176</v>
      </c>
      <c r="F2242" s="8" t="s">
        <v>125</v>
      </c>
      <c r="G2242" s="8" t="s">
        <v>126</v>
      </c>
      <c r="H2242" s="6">
        <v>4515419</v>
      </c>
      <c r="I2242" s="12">
        <v>0</v>
      </c>
      <c r="J2242" s="20">
        <v>1284445</v>
      </c>
      <c r="L2242" s="20">
        <v>0</v>
      </c>
      <c r="N2242" s="20">
        <v>0</v>
      </c>
      <c r="P2242" s="20">
        <v>1992597</v>
      </c>
      <c r="R2242" s="20">
        <v>0</v>
      </c>
      <c r="T2242" s="20">
        <v>0</v>
      </c>
      <c r="V2242" s="29">
        <v>3277042</v>
      </c>
      <c r="X2242" s="8" t="str">
        <f t="shared" si="34"/>
        <v>No</v>
      </c>
      <c r="Z2242" s="21"/>
      <c r="AC2242" s="28"/>
    </row>
    <row r="2243" spans="1:29">
      <c r="A2243" s="8" t="s">
        <v>564</v>
      </c>
      <c r="B2243" s="8" t="s">
        <v>469</v>
      </c>
      <c r="C2243" s="8" t="s">
        <v>106</v>
      </c>
      <c r="D2243" s="185">
        <v>7057</v>
      </c>
      <c r="E2243" s="188">
        <v>70057</v>
      </c>
      <c r="F2243" s="8" t="s">
        <v>88</v>
      </c>
      <c r="G2243" s="8" t="s">
        <v>121</v>
      </c>
      <c r="H2243" s="6">
        <v>2150706</v>
      </c>
      <c r="I2243" s="12">
        <v>0</v>
      </c>
      <c r="J2243" s="20">
        <v>982673</v>
      </c>
      <c r="L2243" s="20">
        <v>0</v>
      </c>
      <c r="N2243" s="20">
        <v>0</v>
      </c>
      <c r="P2243" s="20">
        <v>0</v>
      </c>
      <c r="R2243" s="20">
        <v>0</v>
      </c>
      <c r="T2243" s="20">
        <v>0</v>
      </c>
      <c r="V2243" s="29">
        <v>982673</v>
      </c>
      <c r="X2243" s="8" t="str">
        <f t="shared" ref="X2243:X2277" si="35">IF(W2243&amp;U2243&amp;S2243&amp;Q2243&amp;O2243&amp;M2243&amp;K2243&lt;&gt;"","Yes","No")</f>
        <v>No</v>
      </c>
      <c r="Z2243" s="21"/>
      <c r="AC2243" s="28"/>
    </row>
    <row r="2244" spans="1:29">
      <c r="A2244" s="8" t="s">
        <v>6400</v>
      </c>
      <c r="B2244" s="8" t="s">
        <v>6401</v>
      </c>
      <c r="C2244" s="8" t="s">
        <v>454</v>
      </c>
      <c r="D2244" s="185" t="s">
        <v>6402</v>
      </c>
      <c r="E2244" s="188" t="s">
        <v>6403</v>
      </c>
      <c r="F2244" s="8" t="s">
        <v>125</v>
      </c>
      <c r="G2244" s="8" t="s">
        <v>147</v>
      </c>
      <c r="H2244" s="6">
        <v>0</v>
      </c>
      <c r="I2244" s="12">
        <v>0</v>
      </c>
      <c r="J2244" s="20">
        <v>0</v>
      </c>
      <c r="L2244" s="20">
        <v>0</v>
      </c>
      <c r="N2244" s="20">
        <v>36192</v>
      </c>
      <c r="P2244" s="20">
        <v>0</v>
      </c>
      <c r="R2244" s="20">
        <v>0</v>
      </c>
      <c r="T2244" s="20">
        <v>0</v>
      </c>
      <c r="V2244" s="29">
        <v>36192</v>
      </c>
      <c r="X2244" s="8" t="str">
        <f t="shared" si="35"/>
        <v>No</v>
      </c>
      <c r="Z2244" s="21"/>
      <c r="AC2244" s="28"/>
    </row>
    <row r="2245" spans="1:29">
      <c r="A2245" s="8" t="s">
        <v>6730</v>
      </c>
      <c r="B2245" s="8" t="s">
        <v>1477</v>
      </c>
      <c r="C2245" s="8" t="s">
        <v>275</v>
      </c>
      <c r="E2245" s="188">
        <v>70274</v>
      </c>
      <c r="F2245" s="8" t="s">
        <v>83</v>
      </c>
      <c r="G2245" s="8" t="s">
        <v>126</v>
      </c>
      <c r="H2245" s="6">
        <v>50440</v>
      </c>
      <c r="I2245" s="12">
        <v>0</v>
      </c>
      <c r="J2245" s="20">
        <v>127273</v>
      </c>
      <c r="L2245" s="20">
        <v>0</v>
      </c>
      <c r="N2245" s="20">
        <v>0</v>
      </c>
      <c r="P2245" s="20">
        <v>0</v>
      </c>
      <c r="R2245" s="20">
        <v>0</v>
      </c>
      <c r="T2245" s="20">
        <v>0</v>
      </c>
      <c r="V2245" s="29">
        <v>127273</v>
      </c>
      <c r="X2245" s="8" t="str">
        <f t="shared" si="35"/>
        <v>No</v>
      </c>
      <c r="Z2245" s="21"/>
      <c r="AC2245" s="28"/>
    </row>
    <row r="2246" spans="1:29">
      <c r="A2246" s="8" t="s">
        <v>4028</v>
      </c>
      <c r="B2246" s="8" t="s">
        <v>4029</v>
      </c>
      <c r="C2246" s="8" t="s">
        <v>168</v>
      </c>
      <c r="D2246" s="185" t="s">
        <v>4030</v>
      </c>
      <c r="E2246" s="188">
        <v>27</v>
      </c>
      <c r="F2246" s="8" t="s">
        <v>36</v>
      </c>
      <c r="G2246" s="8" t="s">
        <v>5756</v>
      </c>
      <c r="H2246" s="6">
        <v>0</v>
      </c>
      <c r="I2246" s="12">
        <v>0</v>
      </c>
      <c r="J2246" s="20">
        <v>0</v>
      </c>
      <c r="L2246" s="20">
        <v>0</v>
      </c>
      <c r="N2246" s="20">
        <v>0</v>
      </c>
      <c r="P2246" s="20">
        <v>0</v>
      </c>
      <c r="R2246" s="20">
        <v>0</v>
      </c>
      <c r="T2246" s="20">
        <v>311896</v>
      </c>
      <c r="V2246" s="29">
        <v>311896</v>
      </c>
      <c r="X2246" s="8" t="str">
        <f t="shared" si="35"/>
        <v>No</v>
      </c>
      <c r="Z2246" s="21"/>
      <c r="AC2246" s="28"/>
    </row>
    <row r="2247" spans="1:29">
      <c r="A2247" s="8" t="s">
        <v>6404</v>
      </c>
      <c r="B2247" s="8" t="s">
        <v>3128</v>
      </c>
      <c r="C2247" s="8" t="s">
        <v>91</v>
      </c>
      <c r="E2247" s="188">
        <v>90299</v>
      </c>
      <c r="F2247" s="8" t="s">
        <v>88</v>
      </c>
      <c r="G2247" s="8" t="s">
        <v>121</v>
      </c>
      <c r="H2247" s="6">
        <v>3281212</v>
      </c>
      <c r="I2247" s="12">
        <v>0</v>
      </c>
      <c r="J2247" s="20">
        <v>0</v>
      </c>
      <c r="L2247" s="20">
        <v>1112627</v>
      </c>
      <c r="N2247" s="20">
        <v>0</v>
      </c>
      <c r="P2247" s="20">
        <v>0</v>
      </c>
      <c r="R2247" s="20">
        <v>1642834</v>
      </c>
      <c r="T2247" s="20">
        <v>0</v>
      </c>
      <c r="V2247" s="29">
        <v>2755461</v>
      </c>
      <c r="X2247" s="8" t="str">
        <f t="shared" si="35"/>
        <v>No</v>
      </c>
      <c r="Z2247" s="21"/>
      <c r="AC2247" s="28"/>
    </row>
    <row r="2248" spans="1:29">
      <c r="A2248" s="8" t="s">
        <v>4800</v>
      </c>
      <c r="B2248" s="8" t="s">
        <v>4801</v>
      </c>
      <c r="C2248" s="8" t="s">
        <v>555</v>
      </c>
      <c r="D2248" s="185">
        <v>5212</v>
      </c>
      <c r="E2248" s="188">
        <v>50212</v>
      </c>
      <c r="F2248" s="8" t="s">
        <v>88</v>
      </c>
      <c r="G2248" s="8" t="s">
        <v>1703</v>
      </c>
      <c r="H2248" s="6">
        <v>63835</v>
      </c>
      <c r="I2248" s="12">
        <v>0</v>
      </c>
      <c r="J2248" s="20">
        <v>238657</v>
      </c>
      <c r="L2248" s="20">
        <v>0</v>
      </c>
      <c r="N2248" s="20">
        <v>0</v>
      </c>
      <c r="P2248" s="20">
        <v>0</v>
      </c>
      <c r="R2248" s="20">
        <v>0</v>
      </c>
      <c r="T2248" s="20">
        <v>0</v>
      </c>
      <c r="V2248" s="29">
        <v>238657</v>
      </c>
      <c r="X2248" s="8" t="str">
        <f t="shared" si="35"/>
        <v>No</v>
      </c>
      <c r="Z2248" s="21"/>
      <c r="AC2248" s="28"/>
    </row>
    <row r="2249" spans="1:29">
      <c r="A2249" s="8" t="s">
        <v>4140</v>
      </c>
      <c r="B2249" s="8" t="s">
        <v>1201</v>
      </c>
      <c r="C2249" s="8" t="s">
        <v>39</v>
      </c>
      <c r="D2249" s="185" t="s">
        <v>4141</v>
      </c>
      <c r="E2249" s="188">
        <v>99352</v>
      </c>
      <c r="F2249" s="8" t="s">
        <v>36</v>
      </c>
      <c r="G2249" s="8" t="s">
        <v>5756</v>
      </c>
      <c r="H2249" s="6">
        <v>0</v>
      </c>
      <c r="I2249" s="12">
        <v>0</v>
      </c>
      <c r="J2249" s="20">
        <v>0</v>
      </c>
      <c r="L2249" s="20">
        <v>0</v>
      </c>
      <c r="N2249" s="20">
        <v>22345</v>
      </c>
      <c r="P2249" s="20">
        <v>0</v>
      </c>
      <c r="R2249" s="20">
        <v>0</v>
      </c>
      <c r="T2249" s="20">
        <v>93305</v>
      </c>
      <c r="V2249" s="29">
        <v>115650</v>
      </c>
      <c r="X2249" s="8" t="str">
        <f t="shared" si="35"/>
        <v>No</v>
      </c>
      <c r="Z2249" s="21"/>
      <c r="AC2249" s="28"/>
    </row>
    <row r="2250" spans="1:29">
      <c r="A2250" s="8" t="s">
        <v>2504</v>
      </c>
      <c r="B2250" s="8" t="s">
        <v>1095</v>
      </c>
      <c r="C2250" s="8" t="s">
        <v>91</v>
      </c>
      <c r="D2250" s="185" t="s">
        <v>2505</v>
      </c>
      <c r="E2250" s="188">
        <v>99370</v>
      </c>
      <c r="F2250" s="8" t="s">
        <v>36</v>
      </c>
      <c r="G2250" s="8" t="s">
        <v>5756</v>
      </c>
      <c r="H2250" s="6">
        <v>0</v>
      </c>
      <c r="I2250" s="12">
        <v>0</v>
      </c>
      <c r="J2250" s="20">
        <v>0</v>
      </c>
      <c r="L2250" s="20">
        <v>0</v>
      </c>
      <c r="N2250" s="20">
        <v>0</v>
      </c>
      <c r="P2250" s="20">
        <v>0</v>
      </c>
      <c r="R2250" s="20">
        <v>0</v>
      </c>
      <c r="T2250" s="20">
        <v>0</v>
      </c>
      <c r="V2250" s="29">
        <v>0</v>
      </c>
      <c r="X2250" s="8" t="str">
        <f t="shared" si="35"/>
        <v>No</v>
      </c>
      <c r="Z2250" s="21"/>
      <c r="AC2250" s="28"/>
    </row>
    <row r="2251" spans="1:29">
      <c r="A2251" s="8" t="s">
        <v>2720</v>
      </c>
      <c r="B2251" s="8" t="s">
        <v>2702</v>
      </c>
      <c r="C2251" s="8" t="s">
        <v>150</v>
      </c>
      <c r="D2251" s="185" t="s">
        <v>2721</v>
      </c>
      <c r="E2251" s="188">
        <v>66140</v>
      </c>
      <c r="F2251" s="8" t="s">
        <v>36</v>
      </c>
      <c r="G2251" s="8" t="s">
        <v>5756</v>
      </c>
      <c r="H2251" s="6">
        <v>0</v>
      </c>
      <c r="I2251" s="12">
        <v>0</v>
      </c>
      <c r="J2251" s="20">
        <v>0</v>
      </c>
      <c r="L2251" s="20">
        <v>0</v>
      </c>
      <c r="N2251" s="20">
        <v>714996</v>
      </c>
      <c r="P2251" s="20">
        <v>0</v>
      </c>
      <c r="R2251" s="20">
        <v>0</v>
      </c>
      <c r="T2251" s="20">
        <v>588533</v>
      </c>
      <c r="V2251" s="29">
        <v>1303529</v>
      </c>
      <c r="X2251" s="8" t="str">
        <f t="shared" si="35"/>
        <v>No</v>
      </c>
      <c r="Z2251" s="21"/>
      <c r="AC2251" s="28"/>
    </row>
    <row r="2252" spans="1:29">
      <c r="A2252" s="8" t="s">
        <v>139</v>
      </c>
      <c r="B2252" s="8" t="s">
        <v>140</v>
      </c>
      <c r="C2252" s="8" t="s">
        <v>141</v>
      </c>
      <c r="D2252" s="185">
        <v>3105</v>
      </c>
      <c r="E2252" s="188">
        <v>30105</v>
      </c>
      <c r="F2252" s="8" t="s">
        <v>125</v>
      </c>
      <c r="G2252" s="8" t="s">
        <v>126</v>
      </c>
      <c r="H2252" s="6">
        <v>4586770</v>
      </c>
      <c r="I2252" s="12">
        <v>0</v>
      </c>
      <c r="J2252" s="20">
        <v>0</v>
      </c>
      <c r="L2252" s="20">
        <v>0</v>
      </c>
      <c r="N2252" s="20">
        <v>0</v>
      </c>
      <c r="P2252" s="20">
        <v>0</v>
      </c>
      <c r="R2252" s="20">
        <v>0</v>
      </c>
      <c r="T2252" s="20">
        <v>0</v>
      </c>
      <c r="V2252" s="29">
        <v>0</v>
      </c>
      <c r="X2252" s="8" t="str">
        <f t="shared" si="35"/>
        <v>No</v>
      </c>
      <c r="Z2252" s="21"/>
      <c r="AC2252" s="28"/>
    </row>
    <row r="2253" spans="1:29">
      <c r="A2253" s="8" t="s">
        <v>148</v>
      </c>
      <c r="B2253" s="8" t="s">
        <v>149</v>
      </c>
      <c r="C2253" s="8" t="s">
        <v>150</v>
      </c>
      <c r="D2253" s="185" t="s">
        <v>151</v>
      </c>
      <c r="E2253" s="188">
        <v>66182</v>
      </c>
      <c r="F2253" s="8" t="s">
        <v>36</v>
      </c>
      <c r="G2253" s="8" t="s">
        <v>5756</v>
      </c>
      <c r="H2253" s="6">
        <v>0</v>
      </c>
      <c r="I2253" s="12">
        <v>0</v>
      </c>
      <c r="J2253" s="20">
        <v>0</v>
      </c>
      <c r="L2253" s="20">
        <v>0</v>
      </c>
      <c r="N2253" s="20">
        <v>637499</v>
      </c>
      <c r="P2253" s="20">
        <v>0</v>
      </c>
      <c r="R2253" s="20">
        <v>0</v>
      </c>
      <c r="T2253" s="20">
        <v>0</v>
      </c>
      <c r="V2253" s="29">
        <v>637499</v>
      </c>
      <c r="X2253" s="8" t="str">
        <f t="shared" si="35"/>
        <v>No</v>
      </c>
      <c r="Z2253" s="21"/>
      <c r="AC2253" s="28"/>
    </row>
    <row r="2254" spans="1:29">
      <c r="A2254" s="8" t="s">
        <v>391</v>
      </c>
      <c r="B2254" s="8" t="s">
        <v>140</v>
      </c>
      <c r="C2254" s="8" t="s">
        <v>120</v>
      </c>
      <c r="D2254" s="185">
        <v>6117</v>
      </c>
      <c r="E2254" s="188">
        <v>60117</v>
      </c>
      <c r="F2254" s="8" t="s">
        <v>125</v>
      </c>
      <c r="G2254" s="8" t="s">
        <v>126</v>
      </c>
      <c r="H2254" s="6">
        <v>5121892</v>
      </c>
      <c r="I2254" s="12">
        <v>0</v>
      </c>
      <c r="J2254" s="20">
        <v>474618</v>
      </c>
      <c r="L2254" s="20">
        <v>0</v>
      </c>
      <c r="N2254" s="20">
        <v>0</v>
      </c>
      <c r="P2254" s="20">
        <v>856931</v>
      </c>
      <c r="R2254" s="20">
        <v>0</v>
      </c>
      <c r="T2254" s="20">
        <v>0</v>
      </c>
      <c r="V2254" s="29">
        <v>1331549</v>
      </c>
      <c r="X2254" s="8" t="str">
        <f t="shared" si="35"/>
        <v>No</v>
      </c>
      <c r="Z2254" s="21"/>
      <c r="AC2254" s="28"/>
    </row>
    <row r="2255" spans="1:29">
      <c r="A2255" s="8" t="s">
        <v>130</v>
      </c>
      <c r="B2255" s="8" t="s">
        <v>131</v>
      </c>
      <c r="C2255" s="8" t="s">
        <v>132</v>
      </c>
      <c r="D2255" s="185">
        <v>5185</v>
      </c>
      <c r="E2255" s="188">
        <v>50185</v>
      </c>
      <c r="F2255" s="8" t="s">
        <v>125</v>
      </c>
      <c r="G2255" s="8" t="s">
        <v>126</v>
      </c>
      <c r="H2255" s="6">
        <v>8608208</v>
      </c>
      <c r="I2255" s="12">
        <v>0</v>
      </c>
      <c r="J2255" s="20">
        <v>1194825</v>
      </c>
      <c r="L2255" s="20">
        <v>0</v>
      </c>
      <c r="N2255" s="20">
        <v>0</v>
      </c>
      <c r="P2255" s="20">
        <v>0</v>
      </c>
      <c r="R2255" s="20">
        <v>0</v>
      </c>
      <c r="T2255" s="20">
        <v>0</v>
      </c>
      <c r="V2255" s="29">
        <v>1194825</v>
      </c>
      <c r="X2255" s="8" t="str">
        <f t="shared" si="35"/>
        <v>No</v>
      </c>
      <c r="Z2255" s="21"/>
      <c r="AC2255" s="28"/>
    </row>
    <row r="2256" spans="1:29">
      <c r="A2256" s="8" t="s">
        <v>2512</v>
      </c>
      <c r="B2256" s="8" t="s">
        <v>1694</v>
      </c>
      <c r="C2256" s="8" t="s">
        <v>73</v>
      </c>
      <c r="D2256" s="185" t="s">
        <v>2513</v>
      </c>
      <c r="E2256" s="188">
        <v>66206</v>
      </c>
      <c r="F2256" s="8" t="s">
        <v>36</v>
      </c>
      <c r="G2256" s="8" t="s">
        <v>5756</v>
      </c>
      <c r="H2256" s="6">
        <v>0</v>
      </c>
      <c r="I2256" s="12">
        <v>0</v>
      </c>
      <c r="J2256" s="20">
        <v>0</v>
      </c>
      <c r="L2256" s="20">
        <v>0</v>
      </c>
      <c r="N2256" s="20">
        <v>25254</v>
      </c>
      <c r="P2256" s="20">
        <v>0</v>
      </c>
      <c r="R2256" s="20">
        <v>0</v>
      </c>
      <c r="T2256" s="20">
        <v>0</v>
      </c>
      <c r="V2256" s="29">
        <v>25254</v>
      </c>
      <c r="X2256" s="8" t="str">
        <f t="shared" si="35"/>
        <v>No</v>
      </c>
      <c r="Z2256" s="21"/>
      <c r="AC2256" s="28"/>
    </row>
    <row r="2257" spans="1:29">
      <c r="A2257" s="8" t="s">
        <v>2510</v>
      </c>
      <c r="B2257" s="8" t="s">
        <v>334</v>
      </c>
      <c r="C2257" s="8" t="s">
        <v>73</v>
      </c>
      <c r="D2257" s="185" t="s">
        <v>2511</v>
      </c>
      <c r="E2257" s="188">
        <v>66224</v>
      </c>
      <c r="F2257" s="8" t="s">
        <v>36</v>
      </c>
      <c r="G2257" s="8" t="s">
        <v>5756</v>
      </c>
      <c r="H2257" s="6">
        <v>0</v>
      </c>
      <c r="I2257" s="12">
        <v>0</v>
      </c>
      <c r="J2257" s="20">
        <v>0</v>
      </c>
      <c r="L2257" s="20">
        <v>0</v>
      </c>
      <c r="N2257" s="20">
        <v>228656</v>
      </c>
      <c r="P2257" s="20">
        <v>0</v>
      </c>
      <c r="R2257" s="20">
        <v>0</v>
      </c>
      <c r="T2257" s="20">
        <v>0</v>
      </c>
      <c r="V2257" s="29">
        <v>228656</v>
      </c>
      <c r="X2257" s="8" t="str">
        <f t="shared" si="35"/>
        <v>No</v>
      </c>
      <c r="Z2257" s="21"/>
      <c r="AC2257" s="28"/>
    </row>
    <row r="2258" spans="1:29">
      <c r="A2258" s="8" t="s">
        <v>409</v>
      </c>
      <c r="B2258" s="8" t="s">
        <v>410</v>
      </c>
      <c r="C2258" s="8" t="s">
        <v>91</v>
      </c>
      <c r="D2258" s="185">
        <v>9218</v>
      </c>
      <c r="E2258" s="188">
        <v>90218</v>
      </c>
      <c r="F2258" s="8" t="s">
        <v>125</v>
      </c>
      <c r="G2258" s="8" t="s">
        <v>121</v>
      </c>
      <c r="H2258" s="6">
        <v>1932666</v>
      </c>
      <c r="I2258" s="12">
        <v>0</v>
      </c>
      <c r="J2258" s="20">
        <v>13082134</v>
      </c>
      <c r="L2258" s="20">
        <v>0</v>
      </c>
      <c r="N2258" s="20">
        <v>0</v>
      </c>
      <c r="P2258" s="20">
        <v>0</v>
      </c>
      <c r="R2258" s="20">
        <v>0</v>
      </c>
      <c r="T2258" s="20">
        <v>0</v>
      </c>
      <c r="V2258" s="29">
        <v>13082134</v>
      </c>
      <c r="X2258" s="8" t="str">
        <f t="shared" si="35"/>
        <v>No</v>
      </c>
      <c r="Z2258" s="21"/>
      <c r="AC2258" s="28"/>
    </row>
    <row r="2259" spans="1:29">
      <c r="A2259" s="8" t="s">
        <v>225</v>
      </c>
      <c r="B2259" s="8" t="s">
        <v>119</v>
      </c>
      <c r="C2259" s="8" t="s">
        <v>120</v>
      </c>
      <c r="D2259" s="185">
        <v>6121</v>
      </c>
      <c r="E2259" s="188">
        <v>60121</v>
      </c>
      <c r="F2259" s="8" t="s">
        <v>138</v>
      </c>
      <c r="G2259" s="8" t="s">
        <v>121</v>
      </c>
      <c r="H2259" s="6">
        <v>4944332</v>
      </c>
      <c r="I2259" s="12">
        <v>0</v>
      </c>
      <c r="J2259" s="20">
        <v>0</v>
      </c>
      <c r="L2259" s="20">
        <v>1428517</v>
      </c>
      <c r="N2259" s="20">
        <v>0</v>
      </c>
      <c r="P2259" s="20">
        <v>0</v>
      </c>
      <c r="R2259" s="20">
        <v>0</v>
      </c>
      <c r="T2259" s="20">
        <v>0</v>
      </c>
      <c r="V2259" s="29">
        <v>1428517</v>
      </c>
      <c r="X2259" s="8" t="str">
        <f t="shared" si="35"/>
        <v>No</v>
      </c>
      <c r="Z2259" s="21"/>
      <c r="AC2259" s="28"/>
    </row>
    <row r="2260" spans="1:29">
      <c r="A2260" s="8" t="s">
        <v>226</v>
      </c>
      <c r="B2260" s="8" t="s">
        <v>119</v>
      </c>
      <c r="C2260" s="8" t="s">
        <v>120</v>
      </c>
      <c r="D2260" s="185">
        <v>6126</v>
      </c>
      <c r="E2260" s="188">
        <v>60126</v>
      </c>
      <c r="F2260" s="8" t="s">
        <v>138</v>
      </c>
      <c r="G2260" s="8" t="s">
        <v>121</v>
      </c>
      <c r="H2260" s="6">
        <v>4944332</v>
      </c>
      <c r="I2260" s="12">
        <v>0</v>
      </c>
      <c r="J2260" s="20">
        <v>384674</v>
      </c>
      <c r="L2260" s="20">
        <v>0</v>
      </c>
      <c r="N2260" s="20">
        <v>0</v>
      </c>
      <c r="P2260" s="20">
        <v>0</v>
      </c>
      <c r="R2260" s="20">
        <v>0</v>
      </c>
      <c r="T2260" s="20">
        <v>0</v>
      </c>
      <c r="V2260" s="29">
        <v>384674</v>
      </c>
      <c r="X2260" s="8" t="str">
        <f t="shared" si="35"/>
        <v>No</v>
      </c>
      <c r="Z2260" s="21"/>
      <c r="AC2260" s="28"/>
    </row>
    <row r="2261" spans="1:29">
      <c r="A2261" s="8" t="s">
        <v>122</v>
      </c>
      <c r="B2261" s="8" t="s">
        <v>123</v>
      </c>
      <c r="C2261" s="8" t="s">
        <v>124</v>
      </c>
      <c r="D2261" s="185">
        <v>6122</v>
      </c>
      <c r="E2261" s="188">
        <v>60122</v>
      </c>
      <c r="F2261" s="8" t="s">
        <v>125</v>
      </c>
      <c r="G2261" s="8" t="s">
        <v>126</v>
      </c>
      <c r="H2261" s="6">
        <v>144875</v>
      </c>
      <c r="I2261" s="12">
        <v>0</v>
      </c>
      <c r="J2261" s="20">
        <v>0</v>
      </c>
      <c r="L2261" s="20">
        <v>0</v>
      </c>
      <c r="N2261" s="20">
        <v>0</v>
      </c>
      <c r="P2261" s="20">
        <v>30416</v>
      </c>
      <c r="R2261" s="20">
        <v>0</v>
      </c>
      <c r="T2261" s="20">
        <v>0</v>
      </c>
      <c r="V2261" s="29">
        <v>30416</v>
      </c>
      <c r="X2261" s="8" t="str">
        <f t="shared" si="35"/>
        <v>No</v>
      </c>
      <c r="Z2261" s="21"/>
      <c r="AC2261" s="28"/>
    </row>
    <row r="2262" spans="1:29">
      <c r="A2262" s="8" t="s">
        <v>6398</v>
      </c>
      <c r="B2262" s="8" t="s">
        <v>6399</v>
      </c>
      <c r="C2262" s="8" t="s">
        <v>278</v>
      </c>
      <c r="E2262" s="188">
        <v>70272</v>
      </c>
      <c r="F2262" s="8" t="s">
        <v>157</v>
      </c>
      <c r="G2262" s="8" t="s">
        <v>1703</v>
      </c>
      <c r="H2262" s="6">
        <v>54622</v>
      </c>
      <c r="I2262" s="12">
        <v>0</v>
      </c>
      <c r="J2262" s="20">
        <v>475735</v>
      </c>
      <c r="L2262" s="20">
        <v>0</v>
      </c>
      <c r="N2262" s="20">
        <v>0</v>
      </c>
      <c r="P2262" s="20">
        <v>0</v>
      </c>
      <c r="R2262" s="20">
        <v>0</v>
      </c>
      <c r="T2262" s="20">
        <v>0</v>
      </c>
      <c r="V2262" s="29">
        <v>475735</v>
      </c>
      <c r="X2262" s="8" t="str">
        <f t="shared" si="35"/>
        <v>No</v>
      </c>
      <c r="Z2262" s="21"/>
      <c r="AC2262" s="28"/>
    </row>
    <row r="2263" spans="1:29">
      <c r="A2263" s="8" t="s">
        <v>3476</v>
      </c>
      <c r="B2263" s="8" t="s">
        <v>119</v>
      </c>
      <c r="C2263" s="8" t="s">
        <v>120</v>
      </c>
      <c r="E2263" s="188">
        <v>66270</v>
      </c>
      <c r="F2263" s="8" t="s">
        <v>138</v>
      </c>
      <c r="G2263" s="8" t="s">
        <v>121</v>
      </c>
      <c r="H2263" s="6">
        <v>4944332</v>
      </c>
      <c r="I2263" s="12">
        <v>0</v>
      </c>
      <c r="J2263" s="20">
        <v>1708434</v>
      </c>
      <c r="L2263" s="20">
        <v>0</v>
      </c>
      <c r="N2263" s="20">
        <v>0</v>
      </c>
      <c r="P2263" s="20">
        <v>0</v>
      </c>
      <c r="R2263" s="20">
        <v>0</v>
      </c>
      <c r="T2263" s="20">
        <v>0</v>
      </c>
      <c r="V2263" s="29">
        <v>1708434</v>
      </c>
      <c r="X2263" s="8" t="str">
        <f t="shared" si="35"/>
        <v>No</v>
      </c>
      <c r="Z2263" s="21"/>
      <c r="AC2263" s="28"/>
    </row>
    <row r="2264" spans="1:29">
      <c r="A2264" s="8" t="s">
        <v>405</v>
      </c>
      <c r="B2264" s="8" t="s">
        <v>406</v>
      </c>
      <c r="C2264" s="8" t="s">
        <v>124</v>
      </c>
      <c r="D2264" s="185">
        <v>6128</v>
      </c>
      <c r="E2264" s="188">
        <v>60128</v>
      </c>
      <c r="F2264" s="8" t="s">
        <v>125</v>
      </c>
      <c r="G2264" s="8" t="s">
        <v>126</v>
      </c>
      <c r="H2264" s="6">
        <v>899703</v>
      </c>
      <c r="I2264" s="12">
        <v>0</v>
      </c>
      <c r="J2264" s="20">
        <v>169951</v>
      </c>
      <c r="L2264" s="20">
        <v>0</v>
      </c>
      <c r="N2264" s="20">
        <v>0</v>
      </c>
      <c r="P2264" s="20">
        <v>437141</v>
      </c>
      <c r="R2264" s="20">
        <v>0</v>
      </c>
      <c r="T2264" s="20">
        <v>0</v>
      </c>
      <c r="V2264" s="29">
        <v>607092</v>
      </c>
      <c r="X2264" s="8" t="str">
        <f t="shared" si="35"/>
        <v>No</v>
      </c>
      <c r="Z2264" s="21"/>
      <c r="AC2264" s="28"/>
    </row>
    <row r="2265" spans="1:29">
      <c r="A2265" s="8" t="s">
        <v>1328</v>
      </c>
      <c r="B2265" s="8" t="s">
        <v>1329</v>
      </c>
      <c r="C2265" s="8" t="s">
        <v>39</v>
      </c>
      <c r="D2265" s="185" t="s">
        <v>1330</v>
      </c>
      <c r="E2265" s="188">
        <v>99310</v>
      </c>
      <c r="F2265" s="8" t="s">
        <v>36</v>
      </c>
      <c r="G2265" s="8" t="s">
        <v>5756</v>
      </c>
      <c r="H2265" s="6">
        <v>0</v>
      </c>
      <c r="I2265" s="12">
        <v>0</v>
      </c>
      <c r="J2265" s="20">
        <v>0</v>
      </c>
      <c r="L2265" s="20">
        <v>0</v>
      </c>
      <c r="N2265" s="20">
        <v>207250</v>
      </c>
      <c r="P2265" s="20">
        <v>0</v>
      </c>
      <c r="R2265" s="20">
        <v>0</v>
      </c>
      <c r="T2265" s="20">
        <v>18389</v>
      </c>
      <c r="V2265" s="29">
        <v>225639</v>
      </c>
      <c r="X2265" s="8" t="str">
        <f t="shared" si="35"/>
        <v>No</v>
      </c>
      <c r="Z2265" s="21"/>
      <c r="AC2265" s="28"/>
    </row>
    <row r="2266" spans="1:29">
      <c r="A2266" s="8" t="s">
        <v>4182</v>
      </c>
      <c r="B2266" s="8" t="s">
        <v>3779</v>
      </c>
      <c r="C2266" s="8" t="s">
        <v>154</v>
      </c>
      <c r="D2266" s="185" t="s">
        <v>4183</v>
      </c>
      <c r="E2266" s="188" t="s">
        <v>4184</v>
      </c>
      <c r="F2266" s="8" t="s">
        <v>83</v>
      </c>
      <c r="G2266" s="8" t="s">
        <v>147</v>
      </c>
      <c r="H2266" s="6">
        <v>0</v>
      </c>
      <c r="I2266" s="12">
        <v>0</v>
      </c>
      <c r="J2266" s="20">
        <v>0</v>
      </c>
      <c r="L2266" s="20">
        <v>0</v>
      </c>
      <c r="N2266" s="20">
        <v>515211</v>
      </c>
      <c r="P2266" s="20">
        <v>0</v>
      </c>
      <c r="R2266" s="20">
        <v>0</v>
      </c>
      <c r="T2266" s="20">
        <v>0</v>
      </c>
      <c r="V2266" s="29">
        <v>515211</v>
      </c>
      <c r="X2266" s="8" t="str">
        <f t="shared" si="35"/>
        <v>No</v>
      </c>
      <c r="Z2266" s="21"/>
      <c r="AC2266" s="28"/>
    </row>
    <row r="2267" spans="1:29">
      <c r="A2267" s="8" t="s">
        <v>1218</v>
      </c>
      <c r="B2267" s="8" t="s">
        <v>1219</v>
      </c>
      <c r="C2267" s="8" t="s">
        <v>87</v>
      </c>
      <c r="D2267" s="185" t="s">
        <v>1220</v>
      </c>
      <c r="E2267" s="188">
        <v>223</v>
      </c>
      <c r="F2267" s="8" t="s">
        <v>36</v>
      </c>
      <c r="G2267" s="8" t="s">
        <v>5756</v>
      </c>
      <c r="H2267" s="6">
        <v>0</v>
      </c>
      <c r="I2267" s="12">
        <v>0</v>
      </c>
      <c r="J2267" s="20">
        <v>0</v>
      </c>
      <c r="L2267" s="20">
        <v>0</v>
      </c>
      <c r="N2267" s="20">
        <v>0</v>
      </c>
      <c r="P2267" s="20">
        <v>0</v>
      </c>
      <c r="R2267" s="20">
        <v>0</v>
      </c>
      <c r="T2267" s="20">
        <v>0</v>
      </c>
      <c r="V2267" s="29">
        <v>0</v>
      </c>
      <c r="X2267" s="8" t="str">
        <f t="shared" si="35"/>
        <v>No</v>
      </c>
      <c r="Z2267" s="21"/>
      <c r="AC2267" s="28"/>
    </row>
    <row r="2268" spans="1:29">
      <c r="A2268" s="8" t="s">
        <v>6731</v>
      </c>
      <c r="B2268" s="8" t="s">
        <v>1051</v>
      </c>
      <c r="C2268" s="8" t="s">
        <v>91</v>
      </c>
      <c r="E2268" s="188" t="s">
        <v>6732</v>
      </c>
      <c r="F2268" s="8" t="s">
        <v>83</v>
      </c>
      <c r="G2268" s="8" t="s">
        <v>147</v>
      </c>
      <c r="H2268" s="6">
        <v>0</v>
      </c>
      <c r="I2268" s="12">
        <v>0</v>
      </c>
      <c r="J2268" s="20">
        <v>0</v>
      </c>
      <c r="L2268" s="20">
        <v>0</v>
      </c>
      <c r="N2268" s="20">
        <v>394735</v>
      </c>
      <c r="P2268" s="20">
        <v>0</v>
      </c>
      <c r="R2268" s="20">
        <v>0</v>
      </c>
      <c r="T2268" s="20">
        <v>0</v>
      </c>
      <c r="V2268" s="29">
        <v>394735</v>
      </c>
      <c r="X2268" s="8" t="str">
        <f t="shared" si="35"/>
        <v>No</v>
      </c>
      <c r="Z2268" s="21"/>
      <c r="AC2268" s="28"/>
    </row>
    <row r="2269" spans="1:29">
      <c r="A2269" s="8" t="s">
        <v>1693</v>
      </c>
      <c r="B2269" s="8" t="s">
        <v>1694</v>
      </c>
      <c r="C2269" s="8" t="s">
        <v>73</v>
      </c>
      <c r="D2269" s="185" t="s">
        <v>1695</v>
      </c>
      <c r="E2269" s="188">
        <v>66218</v>
      </c>
      <c r="F2269" s="8" t="s">
        <v>36</v>
      </c>
      <c r="G2269" s="8" t="s">
        <v>5756</v>
      </c>
      <c r="H2269" s="6">
        <v>0</v>
      </c>
      <c r="I2269" s="12">
        <v>0</v>
      </c>
      <c r="J2269" s="20">
        <v>0</v>
      </c>
      <c r="L2269" s="20">
        <v>0</v>
      </c>
      <c r="N2269" s="20">
        <v>20536</v>
      </c>
      <c r="P2269" s="20">
        <v>0</v>
      </c>
      <c r="R2269" s="20">
        <v>0</v>
      </c>
      <c r="T2269" s="20">
        <v>0</v>
      </c>
      <c r="V2269" s="29">
        <v>20536</v>
      </c>
      <c r="X2269" s="8" t="str">
        <f t="shared" si="35"/>
        <v>No</v>
      </c>
      <c r="Z2269" s="21"/>
      <c r="AC2269" s="28"/>
    </row>
    <row r="2270" spans="1:29">
      <c r="A2270" s="8" t="s">
        <v>1340</v>
      </c>
      <c r="B2270" s="8" t="s">
        <v>1341</v>
      </c>
      <c r="C2270" s="8" t="s">
        <v>168</v>
      </c>
      <c r="D2270" s="185" t="s">
        <v>1342</v>
      </c>
      <c r="E2270" s="188">
        <v>75</v>
      </c>
      <c r="F2270" s="8" t="s">
        <v>36</v>
      </c>
      <c r="G2270" s="8" t="s">
        <v>5756</v>
      </c>
      <c r="H2270" s="6">
        <v>0</v>
      </c>
      <c r="I2270" s="12">
        <v>0</v>
      </c>
      <c r="J2270" s="20">
        <v>0</v>
      </c>
      <c r="L2270" s="20">
        <v>0</v>
      </c>
      <c r="N2270" s="20">
        <v>178748</v>
      </c>
      <c r="P2270" s="20">
        <v>0</v>
      </c>
      <c r="R2270" s="20">
        <v>0</v>
      </c>
      <c r="T2270" s="20">
        <v>0</v>
      </c>
      <c r="V2270" s="29">
        <v>178748</v>
      </c>
      <c r="X2270" s="8" t="str">
        <f t="shared" si="35"/>
        <v>No</v>
      </c>
      <c r="Z2270" s="21"/>
      <c r="AC2270" s="28"/>
    </row>
    <row r="2271" spans="1:29">
      <c r="A2271" s="8" t="s">
        <v>2683</v>
      </c>
      <c r="B2271" s="8" t="s">
        <v>1694</v>
      </c>
      <c r="C2271" s="8" t="s">
        <v>73</v>
      </c>
      <c r="D2271" s="185" t="s">
        <v>2684</v>
      </c>
      <c r="E2271" s="188">
        <v>66236</v>
      </c>
      <c r="F2271" s="8" t="s">
        <v>36</v>
      </c>
      <c r="G2271" s="8" t="s">
        <v>5756</v>
      </c>
      <c r="H2271" s="6">
        <v>0</v>
      </c>
      <c r="I2271" s="12">
        <v>0</v>
      </c>
      <c r="J2271" s="20">
        <v>0</v>
      </c>
      <c r="L2271" s="20">
        <v>0</v>
      </c>
      <c r="N2271" s="20">
        <v>4954</v>
      </c>
      <c r="P2271" s="20">
        <v>0</v>
      </c>
      <c r="R2271" s="20">
        <v>0</v>
      </c>
      <c r="T2271" s="20">
        <v>0</v>
      </c>
      <c r="V2271" s="29">
        <v>4954</v>
      </c>
      <c r="X2271" s="8" t="str">
        <f t="shared" si="35"/>
        <v>No</v>
      </c>
      <c r="Z2271" s="21"/>
      <c r="AC2271" s="28"/>
    </row>
    <row r="2272" spans="1:29">
      <c r="A2272" s="8" t="s">
        <v>6407</v>
      </c>
      <c r="B2272" s="8" t="s">
        <v>1694</v>
      </c>
      <c r="C2272" s="8" t="s">
        <v>73</v>
      </c>
      <c r="D2272" s="185" t="s">
        <v>2514</v>
      </c>
      <c r="E2272" s="188">
        <v>66248</v>
      </c>
      <c r="F2272" s="8" t="s">
        <v>36</v>
      </c>
      <c r="G2272" s="8" t="s">
        <v>5756</v>
      </c>
      <c r="H2272" s="6">
        <v>0</v>
      </c>
      <c r="I2272" s="12">
        <v>0</v>
      </c>
      <c r="J2272" s="20">
        <v>0</v>
      </c>
      <c r="L2272" s="20">
        <v>0</v>
      </c>
      <c r="N2272" s="20">
        <v>4954</v>
      </c>
      <c r="P2272" s="20">
        <v>0</v>
      </c>
      <c r="R2272" s="20">
        <v>0</v>
      </c>
      <c r="T2272" s="20">
        <v>0</v>
      </c>
      <c r="V2272" s="29">
        <v>4954</v>
      </c>
      <c r="X2272" s="8" t="str">
        <f t="shared" si="35"/>
        <v>No</v>
      </c>
      <c r="Z2272" s="21"/>
      <c r="AC2272" s="28"/>
    </row>
    <row r="2273" spans="1:29">
      <c r="A2273" s="8" t="s">
        <v>118</v>
      </c>
      <c r="B2273" s="8" t="s">
        <v>119</v>
      </c>
      <c r="C2273" s="8" t="s">
        <v>120</v>
      </c>
      <c r="D2273" s="185">
        <v>6119</v>
      </c>
      <c r="E2273" s="188">
        <v>60119</v>
      </c>
      <c r="F2273" s="8" t="s">
        <v>83</v>
      </c>
      <c r="G2273" s="8" t="s">
        <v>121</v>
      </c>
      <c r="H2273" s="6">
        <v>4944332</v>
      </c>
      <c r="I2273" s="12">
        <v>0</v>
      </c>
      <c r="J2273" s="20">
        <v>1916832</v>
      </c>
      <c r="L2273" s="20">
        <v>0</v>
      </c>
      <c r="N2273" s="20">
        <v>0</v>
      </c>
      <c r="P2273" s="20">
        <v>0</v>
      </c>
      <c r="R2273" s="20">
        <v>0</v>
      </c>
      <c r="T2273" s="20">
        <v>0</v>
      </c>
      <c r="V2273" s="29">
        <v>1916832</v>
      </c>
      <c r="X2273" s="8" t="str">
        <f t="shared" si="35"/>
        <v>No</v>
      </c>
      <c r="Z2273" s="21"/>
      <c r="AC2273" s="28"/>
    </row>
    <row r="2274" spans="1:29">
      <c r="A2274" s="8" t="s">
        <v>1936</v>
      </c>
      <c r="B2274" s="8" t="s">
        <v>136</v>
      </c>
      <c r="C2274" s="8" t="s">
        <v>137</v>
      </c>
      <c r="D2274" s="185">
        <v>3104</v>
      </c>
      <c r="E2274" s="188">
        <v>30104</v>
      </c>
      <c r="F2274" s="8" t="s">
        <v>6</v>
      </c>
      <c r="G2274" s="8" t="s">
        <v>121</v>
      </c>
      <c r="H2274" s="6">
        <v>4586770</v>
      </c>
      <c r="I2274" s="12">
        <v>0</v>
      </c>
      <c r="J2274" s="20">
        <v>0</v>
      </c>
      <c r="L2274" s="20">
        <v>14952141</v>
      </c>
      <c r="N2274" s="20">
        <v>0</v>
      </c>
      <c r="P2274" s="20">
        <v>0</v>
      </c>
      <c r="R2274" s="20">
        <v>0</v>
      </c>
      <c r="T2274" s="20">
        <v>0</v>
      </c>
      <c r="V2274" s="29">
        <v>14952141</v>
      </c>
      <c r="X2274" s="8" t="str">
        <f t="shared" si="35"/>
        <v>No</v>
      </c>
      <c r="Z2274" s="21"/>
      <c r="AC2274" s="28"/>
    </row>
    <row r="2275" spans="1:29">
      <c r="A2275" s="8" t="s">
        <v>133</v>
      </c>
      <c r="B2275" s="8" t="s">
        <v>134</v>
      </c>
      <c r="C2275" s="8" t="s">
        <v>129</v>
      </c>
      <c r="D2275" s="185">
        <v>4236</v>
      </c>
      <c r="E2275" s="188">
        <v>40236</v>
      </c>
      <c r="F2275" s="8" t="s">
        <v>83</v>
      </c>
      <c r="G2275" s="8" t="s">
        <v>121</v>
      </c>
      <c r="H2275" s="6">
        <v>4515419</v>
      </c>
      <c r="I2275" s="12">
        <v>0</v>
      </c>
      <c r="J2275" s="20">
        <v>317660</v>
      </c>
      <c r="L2275" s="20">
        <v>0</v>
      </c>
      <c r="N2275" s="20">
        <v>0</v>
      </c>
      <c r="P2275" s="20">
        <v>0</v>
      </c>
      <c r="R2275" s="20">
        <v>0</v>
      </c>
      <c r="T2275" s="20">
        <v>0</v>
      </c>
      <c r="V2275" s="29">
        <v>317660</v>
      </c>
      <c r="X2275" s="8" t="str">
        <f t="shared" si="35"/>
        <v>No</v>
      </c>
      <c r="Z2275" s="21"/>
      <c r="AC2275" s="28"/>
    </row>
    <row r="2276" spans="1:29">
      <c r="A2276" s="8" t="s">
        <v>6054</v>
      </c>
      <c r="B2276" s="8" t="s">
        <v>3384</v>
      </c>
      <c r="C2276" s="8" t="s">
        <v>58</v>
      </c>
      <c r="E2276" s="188">
        <v>55312</v>
      </c>
      <c r="F2276" s="8" t="s">
        <v>83</v>
      </c>
      <c r="G2276" s="8" t="s">
        <v>121</v>
      </c>
      <c r="H2276" s="6">
        <v>1376476</v>
      </c>
      <c r="I2276" s="12">
        <v>0</v>
      </c>
      <c r="J2276" s="20">
        <v>17601407</v>
      </c>
      <c r="L2276" s="20">
        <v>288480</v>
      </c>
      <c r="N2276" s="20">
        <v>0</v>
      </c>
      <c r="P2276" s="20">
        <v>0</v>
      </c>
      <c r="R2276" s="20">
        <v>3249284</v>
      </c>
      <c r="T2276" s="20">
        <v>0</v>
      </c>
      <c r="V2276" s="29">
        <v>21139171</v>
      </c>
      <c r="X2276" s="8" t="str">
        <f t="shared" si="35"/>
        <v>No</v>
      </c>
      <c r="Z2276" s="21"/>
      <c r="AC2276" s="28"/>
    </row>
    <row r="2277" spans="1:29">
      <c r="A2277" s="8" t="s">
        <v>3374</v>
      </c>
      <c r="B2277" s="8" t="s">
        <v>3375</v>
      </c>
      <c r="C2277" s="8" t="s">
        <v>65</v>
      </c>
      <c r="D2277" s="185" t="s">
        <v>3376</v>
      </c>
      <c r="E2277" s="188">
        <v>26</v>
      </c>
      <c r="F2277" s="8" t="s">
        <v>36</v>
      </c>
      <c r="G2277" s="8" t="s">
        <v>5756</v>
      </c>
      <c r="H2277" s="6">
        <v>0</v>
      </c>
      <c r="I2277" s="12">
        <v>0</v>
      </c>
      <c r="J2277" s="20">
        <v>0</v>
      </c>
      <c r="L2277" s="20">
        <v>0</v>
      </c>
      <c r="N2277" s="20">
        <v>9642</v>
      </c>
      <c r="P2277" s="20">
        <v>0</v>
      </c>
      <c r="R2277" s="20">
        <v>0</v>
      </c>
      <c r="T2277" s="20">
        <v>0</v>
      </c>
      <c r="V2277" s="29">
        <v>9642</v>
      </c>
      <c r="X2277" s="8" t="str">
        <f t="shared" si="35"/>
        <v>No</v>
      </c>
      <c r="Z2277" s="21"/>
      <c r="AC2277" s="28"/>
    </row>
  </sheetData>
  <autoFilter ref="A1:X2182">
    <sortState ref="A2:X2201">
      <sortCondition descending="1" ref="I1:I2182"/>
    </sortState>
  </autoFilter>
  <conditionalFormatting sqref="A2:X2277">
    <cfRule type="expression" dxfId="58" priority="10">
      <formula>MOD(ROW(),2)=0</formula>
    </cfRule>
  </conditionalFormatting>
  <conditionalFormatting sqref="AC2:AC2277">
    <cfRule type="expression" dxfId="57" priority="9">
      <formula>MOD(ROW(),2)=0</formula>
    </cfRule>
  </conditionalFormatting>
  <conditionalFormatting sqref="AC1">
    <cfRule type="expression" dxfId="56" priority="8">
      <formula>MOD(ROW(),2)=0</formula>
    </cfRule>
  </conditionalFormatting>
  <conditionalFormatting sqref="A454">
    <cfRule type="expression" dxfId="55" priority="7">
      <formula>MOD(ROW(),2)=0</formula>
    </cfRule>
  </conditionalFormatting>
  <conditionalFormatting sqref="A23">
    <cfRule type="expression" dxfId="54" priority="6">
      <formula>MOD(ROW(),2)=0</formula>
    </cfRule>
  </conditionalFormatting>
  <conditionalFormatting sqref="B23:I23">
    <cfRule type="expression" dxfId="53" priority="5">
      <formula>MOD(ROW(),2)=0</formula>
    </cfRule>
  </conditionalFormatting>
  <conditionalFormatting sqref="A438">
    <cfRule type="expression" dxfId="52" priority="4">
      <formula>MOD(ROW(),2)=0</formula>
    </cfRule>
  </conditionalFormatting>
  <conditionalFormatting sqref="A640">
    <cfRule type="expression" dxfId="51" priority="3">
      <formula>MOD(ROW(),2)=0</formula>
    </cfRule>
  </conditionalFormatting>
  <conditionalFormatting sqref="A2181:X2182 X2183:X2277">
    <cfRule type="expression" dxfId="50" priority="2">
      <formula>MOD(ROW(),2)=0</formula>
    </cfRule>
  </conditionalFormatting>
  <conditionalFormatting sqref="A2183:W2201">
    <cfRule type="expression" dxfId="49"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92" r:id="rId3" name="Drop Down 24">
              <controlPr defaultSize="0" autoLine="0" autoPict="0" macro="[0]!ThisWorkbook.DropDown24_Change" altText="This drop-down menu shows or hides columns indicating the presence of &quot;questionable&quot; data.">
                <anchor moveWithCells="1">
                  <from>
                    <xdr:col>24</xdr:col>
                    <xdr:colOff>180975</xdr:colOff>
                    <xdr:row>0</xdr:row>
                    <xdr:rowOff>371475</xdr:rowOff>
                  </from>
                  <to>
                    <xdr:col>27</xdr:col>
                    <xdr:colOff>47625</xdr:colOff>
                    <xdr:row>0</xdr:row>
                    <xdr:rowOff>638175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T108"/>
  <sheetViews>
    <sheetView zoomScaleNormal="100" workbookViewId="0"/>
  </sheetViews>
  <sheetFormatPr defaultColWidth="8.7109375" defaultRowHeight="12.75"/>
  <cols>
    <col min="1" max="2" width="8.7109375" style="60"/>
    <col min="3" max="3" width="10.7109375" style="60" customWidth="1"/>
    <col min="4" max="4" width="11.85546875" style="60" customWidth="1"/>
    <col min="5" max="5" width="12.42578125" style="60" customWidth="1"/>
    <col min="6" max="6" width="9.28515625" style="60" customWidth="1"/>
    <col min="7" max="13" width="15.28515625" style="60" customWidth="1"/>
    <col min="14" max="16" width="9.28515625" style="60" bestFit="1" customWidth="1"/>
    <col min="17" max="17" width="8.7109375" style="60" hidden="1" customWidth="1"/>
    <col min="18" max="18" width="11.42578125" style="60" bestFit="1" customWidth="1"/>
    <col min="19" max="20" width="8.7109375" style="60"/>
    <col min="21" max="16384" width="8.7109375" style="194"/>
  </cols>
  <sheetData>
    <row r="1" spans="1:20" ht="15.95" customHeight="1">
      <c r="A1" s="181" t="s">
        <v>5913</v>
      </c>
      <c r="B1" s="58"/>
      <c r="C1" s="58"/>
      <c r="D1" s="58"/>
      <c r="E1" s="58"/>
      <c r="F1" s="126" t="s">
        <v>5842</v>
      </c>
      <c r="G1" s="58"/>
      <c r="H1" s="58"/>
      <c r="I1" s="58"/>
      <c r="J1" s="58"/>
      <c r="K1" s="58"/>
      <c r="L1" s="58"/>
      <c r="M1" s="58"/>
      <c r="N1" s="57"/>
      <c r="O1" s="58"/>
      <c r="P1" s="58"/>
      <c r="Q1" s="59">
        <f>IF(Q4=1,0,1)</f>
        <v>0</v>
      </c>
      <c r="R1" s="58"/>
      <c r="S1" s="58"/>
      <c r="T1" s="58"/>
    </row>
    <row r="2" spans="1:20" ht="33.75">
      <c r="A2" s="58"/>
      <c r="B2" s="58"/>
      <c r="C2" s="58"/>
      <c r="D2" s="58"/>
      <c r="E2" s="58"/>
      <c r="F2" s="153" t="s">
        <v>2</v>
      </c>
      <c r="G2" s="154" t="s">
        <v>10</v>
      </c>
      <c r="H2" s="154" t="s">
        <v>11</v>
      </c>
      <c r="I2" s="154" t="s">
        <v>12</v>
      </c>
      <c r="J2" s="154" t="s">
        <v>13</v>
      </c>
      <c r="K2" s="154" t="s">
        <v>0</v>
      </c>
      <c r="L2" s="154" t="s">
        <v>14</v>
      </c>
      <c r="M2" s="155" t="s">
        <v>4</v>
      </c>
      <c r="N2" s="57"/>
      <c r="O2" s="58"/>
      <c r="P2" s="58"/>
      <c r="Q2" s="58" t="s">
        <v>5843</v>
      </c>
      <c r="R2" s="58"/>
      <c r="S2" s="58"/>
      <c r="T2" s="58"/>
    </row>
    <row r="3" spans="1:20" ht="12" customHeight="1">
      <c r="A3" s="58"/>
      <c r="B3" s="58"/>
      <c r="C3" s="58"/>
      <c r="D3" s="58"/>
      <c r="E3" s="58"/>
      <c r="F3" s="150">
        <f>IF($Q$1,SUMIFS('Overview - Operating'!I:I,'Overview - Operating'!$X:$X,"=No"),SUM('Overview - Operating'!I:I))</f>
        <v>136478</v>
      </c>
      <c r="G3" s="151">
        <f>IF($Q$9=1,IF($Q$1,SUMIFS('Directly Generated'!$J:$J,'Directly Generated'!$X:$X,"=No"),SUM('Directly Generated'!$J:$J)),IF($Q$9=2,IF($Q$1,SUMIFS('Overview - Operating'!J:J,'Overview - Operating'!$X:$X,"=No"),SUM('Overview - Operating'!J:J)),IF($Q$1,SUMIFS('Overview - Capital'!J:J,'Overview - Capital'!$X:$X,"=No"),SUM('Overview - Capital'!J:J))))</f>
        <v>15839169875</v>
      </c>
      <c r="H3" s="151">
        <f>IF($Q$9=1,IF($Q$1,SUMIFS('Directly Generated'!$V:$V,'Directly Generated'!$X:$X,"=No")-SUMIFS('Directly Generated'!$J:$J,'Directly Generated'!$X:$X,"=No"),SUM('Directly Generated'!$V:$V)-SUM('Directly Generated'!$J:$J)),IF($Q$9=2,IF($Q$1,SUMIFS('Overview - Operating'!L:L,'Overview - Operating'!$X:$X,"=No"),SUM('Overview - Operating'!L:L)),IF($Q$1,SUMIFS('Overview - Capital'!L:L,'Overview - Capital'!$X:$X,"=No"),SUM('Overview - Capital'!L:L))))</f>
        <v>4249415259</v>
      </c>
      <c r="I3" s="151">
        <f>IF($Q$9=1,IF($Q$1,SUMIFS('Taxes Levied by Agency'!X:X,'Taxes Levied by Agency'!$Z:$Z,"=No"),SUM('Taxes Levied by Agency'!X:X)),IF($Q$9=2,IF($Q$1,SUMIFS('Overview - Operating'!N:N,'Overview - Operating'!$X:$X,"=No"),SUM('Overview - Operating'!N:N)),IF($Q$1,SUMIFS('Overview - Capital'!N:N,'Overview - Capital'!$X:$X,"=No"),SUM('Overview - Capital'!N:N))))</f>
        <v>6628275723</v>
      </c>
      <c r="J3" s="151">
        <f>IF($Q$9=1,IF($Q$1,SUMIFS(Local!AB:AB,Local!$AD:$AD,"=No"),SUM(Local!AB:AB)),IF($Q$9=2,IF($Q$1,SUMIFS('Overview - Operating'!P:P,'Overview - Operating'!$X:$X,"=No"),SUM('Overview - Operating'!P:P)),IF($Q$1,SUMIFS('Overview - Capital'!P:P,'Overview - Capital'!$X:$X,"=No"),SUM('Overview - Capital'!P:P))))</f>
        <v>16266676182</v>
      </c>
      <c r="K3" s="151">
        <f>IF($Q$9=1,IF($Q$1,SUMIFS(State!AB:AB,State!$AD:$AD,"=No"),SUM(State!AB:AB)),IF($Q$9=2,IF($Q$1,SUMIFS('Overview - Operating'!R:R,'Overview - Operating'!$X:$X,"=No"),SUM('Overview - Operating'!R:R)),IF($Q$1,SUMIFS('Overview - Capital'!R:R,'Overview - Capital'!$X:$X,"=No"),SUM('Overview - Capital'!R:R))))</f>
        <v>13337702565</v>
      </c>
      <c r="L3" s="151">
        <f>IF($Q$9=1,IF($Q$1,SUMIFS(Federal!V:V,Federal!$X:$X,"=No"),SUM(Federal!V:V)),IF($Q$9=2,IF($Q$1,SUMIFS('Overview - Operating'!T:T,'Overview - Operating'!$X:$X,"=No"),SUM('Overview - Operating'!T:T)),IF($Q$1,SUMIFS('Overview - Capital'!T:T,'Overview - Capital'!$X:$X,"=No"),SUM('Overview - Capital'!T:T))))</f>
        <v>11314827621</v>
      </c>
      <c r="M3" s="152">
        <f>IF($Q$9=1,SUM(G3:L3),IF($Q$9=2,IF($Q$1,SUMIFS('Overview - Operating'!V:V,'Overview - Operating'!$X:$X,"=No"),SUM('Overview - Operating'!V:V)),IF($Q$1,SUMIFS('Overview - Capital'!V:V,'Overview - Capital'!$X:$X,"=No"),SUM('Overview - Capital'!V:V))))</f>
        <v>67636067225</v>
      </c>
      <c r="N3" s="57"/>
      <c r="O3" s="58"/>
      <c r="P3" s="58"/>
      <c r="Q3" s="58" t="s">
        <v>5844</v>
      </c>
      <c r="R3" s="58"/>
      <c r="S3" s="58"/>
      <c r="T3" s="58"/>
    </row>
    <row r="4" spans="1:20" ht="12" customHeight="1">
      <c r="A4" s="58"/>
      <c r="B4" s="58"/>
      <c r="C4" s="58"/>
      <c r="D4" s="58"/>
      <c r="E4" s="58"/>
      <c r="F4" s="129" t="str">
        <f>IFERROR(G4&amp;CHAR(10)&amp;H4&amp;CHAR(10)&amp;I4&amp;CHAR(10)&amp;J4&amp;CHAR(10)&amp;K4&amp;CHAR(10)&amp;L4,"")</f>
        <v>Fares: 23%
Other Directly Generated: 6%
Taxes and Fees Levied by Transit Agency: 10%
Local: 24%
State: 20%
Federal: 17%</v>
      </c>
      <c r="G4" s="130" t="str">
        <f t="shared" ref="G4:L4" si="0">G2&amp;": "&amp;FIXED(100*G3/SUM($G$3:$L$3),0,0)&amp;"%"</f>
        <v>Fares: 23%</v>
      </c>
      <c r="H4" s="130" t="str">
        <f t="shared" si="0"/>
        <v>Other Directly Generated: 6%</v>
      </c>
      <c r="I4" s="130" t="str">
        <f t="shared" si="0"/>
        <v>Taxes and Fees Levied by Transit Agency: 10%</v>
      </c>
      <c r="J4" s="130" t="str">
        <f t="shared" si="0"/>
        <v>Local: 24%</v>
      </c>
      <c r="K4" s="130" t="str">
        <f t="shared" si="0"/>
        <v>State: 20%</v>
      </c>
      <c r="L4" s="130" t="str">
        <f t="shared" si="0"/>
        <v>Federal: 17%</v>
      </c>
      <c r="M4" s="176"/>
      <c r="N4" s="57"/>
      <c r="O4" s="58"/>
      <c r="P4" s="58"/>
      <c r="Q4" s="58">
        <v>1</v>
      </c>
      <c r="R4" s="58"/>
      <c r="S4" s="58"/>
      <c r="T4" s="58"/>
    </row>
    <row r="5" spans="1:20" ht="12" customHeight="1" thickBot="1">
      <c r="A5" s="127" t="s">
        <v>5909</v>
      </c>
      <c r="B5" s="125"/>
      <c r="C5" s="125"/>
      <c r="D5" s="125"/>
      <c r="E5" s="58"/>
      <c r="F5" s="58"/>
      <c r="G5" s="58"/>
      <c r="H5" s="58"/>
      <c r="I5" s="58"/>
      <c r="J5" s="58"/>
      <c r="K5" s="58"/>
      <c r="L5" s="58"/>
      <c r="M5" s="128"/>
      <c r="N5" s="57"/>
      <c r="O5" s="58"/>
      <c r="P5" s="58"/>
      <c r="Q5" s="58"/>
      <c r="R5" s="58"/>
      <c r="S5" s="58"/>
      <c r="T5" s="58"/>
    </row>
    <row r="6" spans="1:20" ht="34.5" thickTop="1">
      <c r="A6" s="64"/>
      <c r="B6" s="65"/>
      <c r="C6" s="66"/>
      <c r="D6" s="156" t="s">
        <v>5910</v>
      </c>
      <c r="E6" s="158" t="s">
        <v>5904</v>
      </c>
      <c r="F6" s="154" t="s">
        <v>2</v>
      </c>
      <c r="G6" s="154" t="s">
        <v>10</v>
      </c>
      <c r="H6" s="154" t="s">
        <v>11</v>
      </c>
      <c r="I6" s="154" t="s">
        <v>12</v>
      </c>
      <c r="J6" s="154" t="s">
        <v>13</v>
      </c>
      <c r="K6" s="154" t="s">
        <v>0</v>
      </c>
      <c r="L6" s="154" t="s">
        <v>14</v>
      </c>
      <c r="M6" s="155" t="s">
        <v>4</v>
      </c>
      <c r="N6" s="58"/>
      <c r="O6" s="58"/>
      <c r="P6" s="58"/>
      <c r="Q6" s="58" t="s">
        <v>5899</v>
      </c>
      <c r="R6" s="58"/>
      <c r="S6" s="58"/>
      <c r="T6" s="58"/>
    </row>
    <row r="7" spans="1:20" ht="15" customHeight="1">
      <c r="A7" s="30" t="s">
        <v>6506</v>
      </c>
      <c r="B7" s="31">
        <f>D7</f>
        <v>200000</v>
      </c>
      <c r="C7" s="32"/>
      <c r="D7" s="90">
        <v>200000</v>
      </c>
      <c r="E7" s="177" t="str">
        <f t="shared" ref="E7:E15" si="1">IFERROR(IF(A7="Between",A7&amp;" "&amp;FIXED(B7,0,0)&amp;" "&amp;C7&amp;" "&amp;FIXED(D7,0,0),A7&amp;" "&amp;FIXED(B7,0,0)),"invalid bin")</f>
        <v>Under 200,000</v>
      </c>
      <c r="F7" s="100">
        <f>IF($Q$1,SUMIFS('Overview - Operating'!I:I,'Overview - Operating'!$H:$H,"&lt;"&amp;$D7,'Overview - Operating'!$X:$X,"=No"),SUMIFS('Overview - Operating'!I:I,'Overview - Operating'!$H:$H,"&lt;"&amp;$D7))</f>
        <v>29358</v>
      </c>
      <c r="G7" s="101">
        <f>IF($Q$9=1,IF($Q$1,SUMIFS('Directly Generated'!$J:$J,'Directly Generated'!$H:$H,"&lt;"&amp;$D7,'Directly Generated'!$X:$X,"=No"),SUMIFS('Directly Generated'!$J:$J,'Directly Generated'!$H:$H,"&lt;"&amp;$D7)),IF($Q$9=2,IF($Q$1,SUMIFS('Overview - Operating'!J:J,'Overview - Operating'!$H:$H,"&lt;"&amp;$D7,'Overview - Operating'!$X:$X,"=No"),SUMIFS('Overview - Operating'!J:J,'Overview - Operating'!$H:$H,"&lt;"&amp;$D7)),IF($Q$1,SUMIFS('Overview - Capital'!J:J,'Overview - Capital'!$H:$H,"&lt;"&amp;$D7,'Overview - Capital'!$X:$X,"=No"),SUMIFS('Overview - Capital'!J:J,'Overview - Capital'!$H:$H,"&lt;"&amp;$D7))))</f>
        <v>404706404</v>
      </c>
      <c r="H7" s="101">
        <f>IF($Q$9=1,IF($Q$1,SUMIFS('Directly Generated'!V:V,'Directly Generated'!$H:$H,"&lt;"&amp;$D7,'Directly Generated'!$X:$X,"=No")-SUMIFS('Directly Generated'!J:J,'Directly Generated'!$H:$H,"&lt;"&amp;$D7,'Directly Generated'!$X:$X,"=No"),SUMIFS('Directly Generated'!V:V,'Directly Generated'!$H:$H,"&lt;"&amp;$D7)-SUMIFS('Directly Generated'!J:J,'Directly Generated'!$H:$H,"&lt;"&amp;$D7)),IF($Q$9=2,IF($Q$1,SUMIFS('Overview - Operating'!L:L,'Overview - Operating'!$H:$H,"&lt;"&amp;$D7,'Overview - Operating'!$X:$X,"=No"),SUMIFS('Overview - Operating'!L:L,'Overview - Operating'!$H:$H,"&lt;"&amp;$D7)),IF($Q$1,SUMIFS('Overview - Capital'!L:L,'Overview - Capital'!$H:$H,"&lt;"&amp;$D7,'Overview - Capital'!$X:$X,"=No"),SUMIFS('Overview - Capital'!L:L,'Overview - Capital'!$H:$H,"&lt;"&amp;$D7))))</f>
        <v>255787815</v>
      </c>
      <c r="I7" s="101">
        <f>IF($Q$9=1,IF($Q$1,SUMIFS('Taxes Levied by Agency'!$X:$X,'Taxes Levied by Agency'!$H:$H,"&lt;"&amp;$D7,'Taxes Levied by Agency'!$Z:$Z,"=No"),SUMIFS('Taxes Levied by Agency'!$X:$X,'Taxes Levied by Agency'!$H:$H,"&lt;"&amp;$D7)),IF($Q$9=2,IF($Q$1,SUMIFS('Overview - Operating'!N:N,'Overview - Operating'!$H:$H,"&lt;"&amp;$D7,'Overview - Operating'!$X:$X,"=No"),SUMIFS('Overview - Operating'!N:N,'Overview - Operating'!$H:$H,"&lt;"&amp;$D7)),IF($Q$1,SUMIFS('Overview - Capital'!N:N,'Overview - Capital'!$H:$H,"&lt;"&amp;$D7,'Overview - Capital'!$X:$X,"=No"),SUMIFS('Overview - Capital'!N:N,'Overview - Capital'!$H:$H,"&lt;"&amp;$D7))))</f>
        <v>163310682</v>
      </c>
      <c r="J7" s="101">
        <f>IF($Q$9=1,IF($Q$1,SUMIFS(Local!$AB:$AB,Local!$H:$H,"&lt;"&amp;$D7,Local!$AD:$AD,"=No"),SUMIFS(Local!$AB:$AB,Local!$H:$H,"&lt;"&amp;$D7)),IF($Q$9=2,IF($Q$1,SUMIFS('Overview - Operating'!P:P,'Overview - Operating'!$H:$H,"&lt;"&amp;$D7,'Overview - Operating'!$X:$X,"=No"),SUMIFS('Overview - Operating'!P:P,'Overview - Operating'!$H:$H,"&lt;"&amp;$D7)),IF($Q$1,SUMIFS('Overview - Capital'!P:P,'Overview - Capital'!$H:$H,"&lt;"&amp;$D7,'Overview - Capital'!$X:$X,"=No"),SUMIFS('Overview - Capital'!P:P,'Overview - Capital'!$H:$H,"&lt;"&amp;$D7))))</f>
        <v>790667072</v>
      </c>
      <c r="K7" s="101">
        <f>IF($Q$9=1,IF($Q$1,SUMIFS(State!$AB:$AB,State!$H:$H,"&lt;"&amp;$D7,State!$AD:$AD,"=No"),SUMIFS(State!$AB:$AB,State!$H:$H,"&lt;"&amp;$D7)),IF($Q$9=2,IF($Q$1,SUMIFS('Overview - Operating'!R:R,'Overview - Operating'!$H:$H,"&lt;"&amp;$D7,'Overview - Operating'!$X:$X,"=No"),SUMIFS('Overview - Operating'!R:R,'Overview - Operating'!$H:$H,"&lt;"&amp;$D7)),IF($Q$1,SUMIFS('Overview - Capital'!R:R,'Overview - Capital'!$H:$H,"&lt;"&amp;$D7,'Overview - Capital'!$X:$X,"=No"),SUMIFS('Overview - Capital'!R:R,'Overview - Capital'!$H:$H,"&lt;"&amp;$D7))))</f>
        <v>726820127</v>
      </c>
      <c r="L7" s="101">
        <f>IF($Q$9=1,IF($Q$1,SUMIFS(Federal!$V:$V,Federal!$H:$H,"&lt;"&amp;$D7,Federal!$X:$X,"=No"),SUMIFS(Federal!$V:$V,Federal!$H:$H,"&lt;"&amp;$D7)),IF($Q$9=2,IF($Q$1,SUMIFS('Overview - Operating'!T:T,'Overview - Operating'!$H:$H,"&lt;"&amp;$D7,'Overview - Operating'!$X:$X,"=No"),SUMIFS('Overview - Operating'!T:T,'Overview - Operating'!$H:$H,"&lt;"&amp;$D7)),IF($Q$1,SUMIFS('Overview - Capital'!T:T,'Overview - Capital'!$H:$H,"&lt;"&amp;$D7,'Overview - Capital'!$X:$X,"=No"),SUMIFS('Overview - Capital'!T:T,'Overview - Capital'!$H:$H,"&lt;"&amp;$D7))))</f>
        <v>1198590766</v>
      </c>
      <c r="M7" s="102">
        <f>IF($Q$9=1,SUM(G7:L7),IF($Q$9=2,IF($Q$1,SUMIFS('Overview - Operating'!V:V,'Overview - Operating'!$H:$H,"&lt;"&amp;$D7,'Overview - Operating'!$X:$X,"=No"),SUMIFS('Overview - Operating'!V:V,'Overview - Operating'!$H:$H,"&lt;"&amp;$D7)),IF($Q$1,SUMIFS('Overview - Capital'!V:V,'Overview - Capital'!$H:$H,"&lt;"&amp;$D7,'Overview - Capital'!$X:$X,"=No"),SUMIFS('Overview - Capital'!V:V,'Overview - Capital'!$H:$H,"&lt;"&amp;$D7))))</f>
        <v>3539882866</v>
      </c>
      <c r="N7" s="58"/>
      <c r="O7" s="58"/>
      <c r="P7" s="58"/>
      <c r="Q7" s="58" t="s">
        <v>5900</v>
      </c>
      <c r="R7" s="58"/>
      <c r="S7" s="58"/>
      <c r="T7" s="58"/>
    </row>
    <row r="8" spans="1:20" ht="17.100000000000001" customHeight="1">
      <c r="A8" s="30" t="str">
        <f>IF(D8&lt;&gt;"","Between","Over")</f>
        <v>Between</v>
      </c>
      <c r="B8" s="31">
        <f>D7</f>
        <v>200000</v>
      </c>
      <c r="C8" s="32" t="str">
        <f>IF(D8&lt;&gt;"","and","")</f>
        <v>and</v>
      </c>
      <c r="D8" s="90">
        <v>1000000</v>
      </c>
      <c r="E8" s="177" t="str">
        <f t="shared" si="1"/>
        <v>Between 200,000 and 1,000,000</v>
      </c>
      <c r="F8" s="103">
        <f>IF($Q$1,IF($A8="Between",SUMIFS('Overview - Operating'!I:I,'Overview - Operating'!$H:$H,"&gt;="&amp;$B8,'Overview - Operating'!$H:$H,"&lt;"&amp;$D8,'Overview - Operating'!$X:$X,"=No"),SUMIFS('Overview - Operating'!I:I,'Overview - Operating'!$H:$H,"&gt;="&amp;$B8,'Overview - Operating'!$X:$X,"=No")),IF($A8="Between",SUMIFS('Overview - Operating'!I:I,'Overview - Operating'!$H:$H,"&gt;="&amp;$B8,'Overview - Operating'!$H:$H,"&lt;"&amp;$D8),SUMIFS('Overview - Operating'!I:I,'Overview - Operating'!$H:$H,"&gt;="&amp;$B8)))</f>
        <v>18262</v>
      </c>
      <c r="G8" s="104">
        <f>IF($Q$9=1,IF($Q$1,IF($A8="Between",SUMIFS('Directly Generated'!J:J,'Directly Generated'!$H:$H,"&gt;="&amp;$B8,'Directly Generated'!$H:$H,"&lt;"&amp;$D8,'Directly Generated'!$X:$X,"=No"),SUMIFS('Directly Generated'!J:J,'Directly Generated'!$H:$H,"&gt;="&amp;$B8,'Directly Generated'!$X:$X,"=No")),IF($A8="Between",SUMIFS('Directly Generated'!J:J,'Directly Generated'!$H:$H,"&gt;="&amp;$B8,'Directly Generated'!$H:$H,"&lt;"&amp;$D8),SUMIFS('Directly Generated'!J:J,'Directly Generated'!$H:$H,"&gt;="&amp;$B8))),IF($Q$9=2,IF($Q$1,IF($A8="Between",SUMIFS('Overview - Operating'!J:J,'Overview - Operating'!$H:$H,"&gt;="&amp;$B8,'Overview - Operating'!$H:$H,"&lt;"&amp;$D8,'Overview - Operating'!$X:$X,"=No"),SUMIFS('Overview - Operating'!J:J,'Overview - Operating'!$H:$H,"&gt;="&amp;$B8,'Overview - Operating'!$X:$X,"=No")),IF($A8="Between",SUMIFS('Overview - Operating'!J:J,'Overview - Operating'!$H:$H,"&gt;="&amp;$B8,'Overview - Operating'!$H:$H,"&lt;"&amp;$D8),SUMIFS('Overview - Operating'!J:J,'Overview - Operating'!$H:$H,"&gt;="&amp;$B8))),IF($Q$1,IF($A8="Between",SUMIFS('Overview - Capital'!J:J,'Overview - Capital'!$H:$H,"&gt;="&amp;$B8,'Overview - Capital'!$H:$H,"&lt;"&amp;$D8,'Overview - Capital'!$X:$X,"=No"),SUMIFS('Overview - Capital'!J:J,'Overview - Capital'!$H:$H,"&gt;="&amp;$B8,'Overview - Capital'!$X:$X,"=No")),IF($A8="Between",SUMIFS('Overview - Capital'!J:J,'Overview - Capital'!$H:$H,"&gt;="&amp;$B8,'Overview - Capital'!$H:$H,"&lt;"&amp;$D8),SUMIFS('Overview - Capital'!J:J,'Overview - Capital'!$H:$H,"&gt;="&amp;$B8)))))</f>
        <v>747407773</v>
      </c>
      <c r="H8" s="104">
        <f>IF($Q$9=1,IF($Q$1,IF($A8="Between",SUMIFS('Directly Generated'!V:V,'Directly Generated'!$H:$H,"&gt;="&amp;$B8,'Directly Generated'!$H:$H,"&lt;"&amp;$D8,'Directly Generated'!$X:$X,"=No")-SUMIFS('Directly Generated'!J:J,'Directly Generated'!$H:$H,"&gt;="&amp;$B8,'Directly Generated'!$H:$H,"&lt;"&amp;$D8,'Directly Generated'!$X:$X,"=No"),SUMIFS('Directly Generated'!V:V,'Directly Generated'!$H:$H,"&gt;="&amp;$B8,'Directly Generated'!$X:$X,"=No")-SUMIFS('Directly Generated'!J:J,'Directly Generated'!$H:$H,"&gt;="&amp;$B8,'Directly Generated'!$X:$X,"=No")),IF($A8="Between",SUMIFS('Directly Generated'!V:V,'Directly Generated'!$H:$H,"&gt;="&amp;$B8,'Directly Generated'!$H:$H,"&lt;"&amp;$D8)-SUMIFS('Directly Generated'!J:J,'Directly Generated'!$H:$H,"&gt;="&amp;$B8,'Directly Generated'!$H:$H,"&lt;"&amp;$D8),SUMIFS('Directly Generated'!V:V,'Directly Generated'!$H:$H,"&gt;="&amp;$B8)-SUMIFS('Directly Generated'!J:J,'Directly Generated'!$H:$H,"&gt;="&amp;$B8))),IF($Q$9=2,IF($Q$1,IF($A8="Between",SUMIFS('Overview - Operating'!L:L,'Overview - Operating'!$H:$H,"&gt;="&amp;$B8,'Overview - Operating'!$H:$H,"&lt;"&amp;$D8,'Overview - Operating'!$X:$X,"=No"),SUMIFS('Overview - Operating'!L:L,'Overview - Operating'!$H:$H,"&gt;="&amp;$B8,'Overview - Operating'!$X:$X,"=No")),IF($A8="Between",SUMIFS('Overview - Operating'!L:L,'Overview - Operating'!$H:$H,"&gt;="&amp;$B8,'Overview - Operating'!$H:$H,"&lt;"&amp;$D8),SUMIFS('Overview - Operating'!L:L,'Overview - Operating'!$H:$H,"&gt;="&amp;$B8))),IF($Q$1,IF($A8="Between",SUMIFS('Overview - Capital'!L:L,'Overview - Capital'!$H:$H,"&gt;="&amp;$B8,'Overview - Capital'!$H:$H,"&lt;"&amp;$D8,'Overview - Capital'!$X:$X,"=No"),SUMIFS('Overview - Capital'!L:L,'Overview - Capital'!$H:$H,"&gt;="&amp;$B8,'Overview - Capital'!$X:$X,"=No")),IF($A8="Between",SUMIFS('Overview - Capital'!L:L,'Overview - Capital'!$H:$H,"&gt;="&amp;$B8,'Overview - Capital'!$H:$H,"&lt;"&amp;$D8),SUMIFS('Overview - Capital'!L:L,'Overview - Capital'!$H:$H,"&gt;="&amp;$B8)))))</f>
        <v>230855946</v>
      </c>
      <c r="I8" s="104">
        <f>IF($Q$9=1,IF($Q$1,IF($A8="Between",SUMIFS('Taxes Levied by Agency'!X:X,'Taxes Levied by Agency'!$H:$H,"&gt;="&amp;$B8,'Taxes Levied by Agency'!$H:$H,"&lt;"&amp;$D8,'Taxes Levied by Agency'!$Z:$Z,"=No"),SUMIFS('Taxes Levied by Agency'!X:X,'Taxes Levied by Agency'!$H:$H,"&gt;="&amp;$B8,'Taxes Levied by Agency'!$Z:$Z,"=No")),IF($A8="Between",SUMIFS('Taxes Levied by Agency'!X:X,'Taxes Levied by Agency'!$H:$H,"&gt;="&amp;$B8,'Taxes Levied by Agency'!$H:$H,"&lt;"&amp;$D8),SUMIFS('Taxes Levied by Agency'!X:X,'Taxes Levied by Agency'!$H:$H,"&gt;="&amp;$B8))),IF($Q$9=2,IF($Q$1,IF($A8="Between",SUMIFS('Overview - Operating'!N:N,'Overview - Operating'!$H:$H,"&gt;="&amp;$B8,'Overview - Operating'!$H:$H,"&lt;"&amp;$D8,'Overview - Operating'!$X:$X,"=No"),SUMIFS('Overview - Operating'!N:N,'Overview - Operating'!$H:$H,"&gt;="&amp;$B8,'Overview - Operating'!$X:$X,"=No")),IF($A8="Between",SUMIFS('Overview - Operating'!N:N,'Overview - Operating'!$H:$H,"&gt;="&amp;$B8,'Overview - Operating'!$H:$H,"&lt;"&amp;$D8),SUMIFS('Overview - Operating'!N:N,'Overview - Operating'!$H:$H,"&gt;="&amp;$B8))),IF($Q$1,IF($A8="Between",SUMIFS('Overview - Capital'!N:N,'Overview - Capital'!$H:$H,"&gt;="&amp;$B8,'Overview - Capital'!$H:$H,"&lt;"&amp;$D8,'Overview - Capital'!$X:$X,"=No"),SUMIFS('Overview - Capital'!N:N,'Overview - Capital'!$H:$H,"&gt;="&amp;$B8,'Overview - Capital'!$X:$X,"=No")),IF($A8="Between",SUMIFS('Overview - Capital'!N:N,'Overview - Capital'!$H:$H,"&gt;="&amp;$B8,'Overview - Capital'!$H:$H,"&lt;"&amp;$D8),SUMIFS('Overview - Capital'!N:N,'Overview - Capital'!$H:$H,"&gt;="&amp;$B8)))))</f>
        <v>430572934</v>
      </c>
      <c r="J8" s="104">
        <f>IF($Q$9=1,IF($Q$1,IF($A8="Between",SUMIFS(Local!AB:AB,Local!$H:$H,"&gt;="&amp;$B8,Local!$H:$H,"&lt;"&amp;$D8,Local!$AD:$AD,"=No"),SUMIFS(Local!AB:AB,Local!$H:$H,"&gt;="&amp;$B8,Local!$AD:$AD,"=No")),IF($A8="Between",SUMIFS(Local!AB:AB,Local!$H:$H,"&gt;="&amp;$B8,Local!$H:$H,"&lt;"&amp;$D8),SUMIFS(Local!AB:AB,Local!$H:$H,"&gt;="&amp;$B8))),IF($Q$9=2,IF($Q$1,IF($A8="Between",SUMIFS('Overview - Operating'!P:P,'Overview - Operating'!$H:$H,"&gt;="&amp;$B8,'Overview - Operating'!$H:$H,"&lt;"&amp;$D8,'Overview - Operating'!$X:$X,"=No"),SUMIFS('Overview - Operating'!P:P,'Overview - Operating'!$H:$H,"&gt;="&amp;$B8,'Overview - Operating'!$X:$X,"=No")),IF($A8="Between",SUMIFS('Overview - Operating'!P:P,'Overview - Operating'!$H:$H,"&gt;="&amp;$B8,'Overview - Operating'!$H:$H,"&lt;"&amp;$D8),SUMIFS('Overview - Operating'!P:P,'Overview - Operating'!$H:$H,"&gt;="&amp;$B8))),IF($Q$1,IF($A8="Between",SUMIFS('Overview - Capital'!P:P,'Overview - Capital'!$H:$H,"&gt;="&amp;$B8,'Overview - Capital'!$H:$H,"&lt;"&amp;$D8,'Overview - Capital'!$X:$X,"=No"),SUMIFS('Overview - Capital'!P:P,'Overview - Capital'!$H:$H,"&gt;="&amp;$B8,'Overview - Capital'!$X:$X,"=No")),IF($A8="Between",SUMIFS('Overview - Capital'!P:P,'Overview - Capital'!$H:$H,"&gt;="&amp;$B8,'Overview - Capital'!$H:$H,"&lt;"&amp;$D8),SUMIFS('Overview - Capital'!P:P,'Overview - Capital'!$H:$H,"&gt;="&amp;$B8)))))</f>
        <v>1489522564</v>
      </c>
      <c r="K8" s="104">
        <f>IF($Q$9=1,IF($Q$1,IF($A8="Between",SUMIFS(State!AB:AB,State!$H:$H,"&gt;="&amp;$B8,State!$H:$H,"&lt;"&amp;$D8,State!$AD:$AD,"=No"),SUMIFS(State!AB:AB,State!$H:$H,"&gt;="&amp;$B8,State!$AD:$AD,"=No")),IF($A8="Between",SUMIFS(State!AB:AB,State!$H:$H,"&gt;="&amp;$B8,State!$H:$H,"&lt;"&amp;$D8),SUMIFS(State!AB:AB,State!$H:$H,"&gt;="&amp;$B8))),IF($Q$9=2,IF($Q$1,IF($A8="Between",SUMIFS('Overview - Operating'!R:R,'Overview - Operating'!$H:$H,"&gt;="&amp;$B8,'Overview - Operating'!$H:$H,"&lt;"&amp;$D8,'Overview - Operating'!$X:$X,"=No"),SUMIFS('Overview - Operating'!R:R,'Overview - Operating'!$H:$H,"&gt;="&amp;$B8,'Overview - Operating'!$X:$X,"=No")),IF($A8="Between",SUMIFS('Overview - Operating'!R:R,'Overview - Operating'!$H:$H,"&gt;="&amp;$B8,'Overview - Operating'!$H:$H,"&lt;"&amp;$D8),SUMIFS('Overview - Operating'!R:R,'Overview - Operating'!$H:$H,"&gt;="&amp;$B8))),IF($Q$1,IF($A8="Between",SUMIFS('Overview - Capital'!R:R,'Overview - Capital'!$H:$H,"&gt;="&amp;$B8,'Overview - Capital'!$H:$H,"&lt;"&amp;$D8,'Overview - Capital'!$X:$X,"=No"),SUMIFS('Overview - Capital'!R:R,'Overview - Capital'!$H:$H,"&gt;="&amp;$B8,'Overview - Capital'!$X:$X,"=No")),IF($A8="Between",SUMIFS('Overview - Capital'!R:R,'Overview - Capital'!$H:$H,"&gt;="&amp;$B8,'Overview - Capital'!$H:$H,"&lt;"&amp;$D8),SUMIFS('Overview - Capital'!R:R,'Overview - Capital'!$H:$H,"&gt;="&amp;$B8)))))</f>
        <v>1053913202</v>
      </c>
      <c r="L8" s="104">
        <f>IF($Q$9=1,IF($Q$1,IF($A8="Between",SUMIFS(Federal!V:V,Federal!$H:$H,"&gt;="&amp;$B8,Federal!$H:$H,"&lt;"&amp;$D8,Federal!$X:$X,"=No"),SUMIFS(Federal!V:V,Federal!$H:$H,"&gt;="&amp;$B8,Federal!$X:$X,"=No")),IF($A8="Between",SUMIFS(Federal!V:V,Federal!$H:$H,"&gt;="&amp;$B8,Federal!$H:$H,"&lt;"&amp;$D8),SUMIFS(Federal!V:V,Federal!$H:$H,"&gt;="&amp;$B8))),IF($Q$9=2,IF($Q$1,IF($A8="Between",SUMIFS('Overview - Operating'!T:T,'Overview - Operating'!$H:$H,"&gt;="&amp;$B8,'Overview - Operating'!$H:$H,"&lt;"&amp;$D8,'Overview - Operating'!$X:$X,"=No"),SUMIFS('Overview - Operating'!T:T,'Overview - Operating'!$H:$H,"&gt;="&amp;$B8,'Overview - Operating'!$X:$X,"=No")),IF($A8="Between",SUMIFS('Overview - Operating'!T:T,'Overview - Operating'!$H:$H,"&gt;="&amp;$B8,'Overview - Operating'!$H:$H,"&lt;"&amp;$D8),SUMIFS('Overview - Operating'!T:T,'Overview - Operating'!$H:$H,"&gt;="&amp;$B8))),IF($Q$1,IF($A8="Between",SUMIFS('Overview - Capital'!T:T,'Overview - Capital'!$H:$H,"&gt;="&amp;$B8,'Overview - Capital'!$H:$H,"&lt;"&amp;$D8,'Overview - Capital'!$X:$X,"=No"),SUMIFS('Overview - Capital'!T:T,'Overview - Capital'!$H:$H,"&gt;="&amp;$B8,'Overview - Capital'!$X:$X,"=No")),IF($A8="Between",SUMIFS('Overview - Capital'!T:T,'Overview - Capital'!$H:$H,"&gt;="&amp;$B8,'Overview - Capital'!$H:$H,"&lt;"&amp;$D8),SUMIFS('Overview - Capital'!T:T,'Overview - Capital'!$H:$H,"&gt;="&amp;$B8)))))</f>
        <v>1552404954</v>
      </c>
      <c r="M8" s="105">
        <f>IF($Q$9=1,SUM(G8:L8),IF($Q$9=2,IF($Q$1,IF($A8="Between",SUMIFS('Overview - Operating'!V:V,'Overview - Operating'!$H:$H,"&gt;="&amp;$B8,'Overview - Operating'!$H:$H,"&lt;"&amp;$D8,'Overview - Operating'!$X:$X,"=No"),SUMIFS('Overview - Operating'!V:V,'Overview - Operating'!$H:$H,"&gt;="&amp;$B8,'Overview - Operating'!$X:$X,"=No")),IF($A8="Between",SUMIFS('Overview - Operating'!V:V,'Overview - Operating'!$H:$H,"&gt;="&amp;$B8,'Overview - Operating'!$H:$H,"&lt;"&amp;$D8),SUMIFS('Overview - Operating'!V:V,'Overview - Operating'!$H:$H,"&gt;="&amp;$B8))),IF($Q$1,IF($A8="Between",SUMIFS('Overview - Capital'!V:V,'Overview - Capital'!$H:$H,"&gt;="&amp;$B8,'Overview - Capital'!$H:$H,"&lt;"&amp;$D8,'Overview - Capital'!$X:$X,"=No"),SUMIFS('Overview - Capital'!V:V,'Overview - Capital'!$H:$H,"&gt;="&amp;$B8,'Overview - Capital'!$X:$X,"=No")),IF($A8="Between",SUMIFS('Overview - Capital'!V:V,'Overview - Capital'!$H:$H,"&gt;="&amp;$B8,'Overview - Capital'!$H:$H,"&lt;"&amp;$D8),SUMIFS('Overview - Capital'!V:V,'Overview - Capital'!$H:$H,"&gt;="&amp;$B8)))))</f>
        <v>5504677373</v>
      </c>
      <c r="N8" s="58"/>
      <c r="O8" s="58"/>
      <c r="P8" s="58"/>
      <c r="Q8" s="58" t="s">
        <v>5901</v>
      </c>
      <c r="R8" s="58"/>
      <c r="S8" s="58"/>
      <c r="T8" s="58"/>
    </row>
    <row r="9" spans="1:20" ht="17.100000000000001" customHeight="1">
      <c r="A9" s="30" t="str">
        <f t="shared" ref="A9:A15" si="2">IF(OR(A8="Over",A8=""),"",IF(D9="","Over","Between"))</f>
        <v>Over</v>
      </c>
      <c r="B9" s="31">
        <f>IF(D8="","",D8)</f>
        <v>1000000</v>
      </c>
      <c r="C9" s="32" t="str">
        <f t="shared" ref="C9:C15" si="3">IF(D9&lt;&gt;"","and","")</f>
        <v/>
      </c>
      <c r="D9" s="90"/>
      <c r="E9" s="177" t="str">
        <f t="shared" si="1"/>
        <v>Over 1,000,000</v>
      </c>
      <c r="F9" s="103">
        <f>IF($Q$1,IF($A9="","",IF($A9="Between",SUMIFS('Overview - Operating'!I:I,'Overview - Operating'!$H:$H,"&gt;="&amp;$B9,'Overview - Operating'!$H:$H,"&lt;"&amp;$D9,'Overview - Operating'!$X:$X,"=No"),SUMIFS('Overview - Operating'!I:I,'Overview - Operating'!$H:$H,"&gt;="&amp;$B9,'Overview - Operating'!$X:$X,"=No"))),IF($A9="","",IF($A9="Between",SUMIFS('Overview - Operating'!I:I,'Overview - Operating'!$H:$H,"&gt;="&amp;$B9,'Overview - Operating'!$H:$H,"&lt;"&amp;$D9),SUMIFS('Overview - Operating'!I:I,'Overview - Operating'!$H:$H,"&gt;="&amp;$B9))))</f>
        <v>88858</v>
      </c>
      <c r="G9" s="104">
        <f>IF($Q$9=1,IF($Q$1,IF($A9="","",IF($A9="Between",SUMIFS('Directly Generated'!J:J,'Directly Generated'!$H:$H,"&gt;="&amp;$B9,'Directly Generated'!$H:$H,"&lt;"&amp;$D9,'Directly Generated'!$X:$X,"=No"),SUMIFS('Directly Generated'!J:J,'Directly Generated'!$H:$H,"&gt;="&amp;$B9,'Directly Generated'!$X:$X,"=No"))),IF($A9="","",IF($A9="Between",SUMIFS('Directly Generated'!J:J,'Directly Generated'!$H:$H,"&gt;="&amp;$B9,'Directly Generated'!$H:$H,"&lt;"&amp;$D9),SUMIFS('Directly Generated'!J:J,'Directly Generated'!$H:$H,"&gt;="&amp;$B9)))),IF($Q$9=2,IF($Q$1,IF($A9="","",IF($A9="Between",SUMIFS('Overview - Operating'!J:J,'Overview - Operating'!$H:$H,"&gt;="&amp;$B9,'Overview - Operating'!$H:$H,"&lt;"&amp;$D9,'Overview - Operating'!$X:$X,"=No"),SUMIFS('Overview - Operating'!J:J,'Overview - Operating'!$H:$H,"&gt;="&amp;$B9,'Overview - Operating'!$X:$X,"=No"))),IF($A9="","",IF($A9="Between",SUMIFS('Overview - Operating'!J:J,'Overview - Operating'!$H:$H,"&gt;="&amp;$B9,'Overview - Operating'!$H:$H,"&lt;"&amp;$D9),SUMIFS('Overview - Operating'!J:J,'Overview - Operating'!$H:$H,"&gt;="&amp;$B9)))),IF($Q$1,IF($A9="","",IF($A9="Between",SUMIFS('Overview - Capital'!J:J,'Overview - Capital'!$H:$H,"&gt;="&amp;$B9,'Overview - Capital'!$H:$H,"&lt;"&amp;$D9,'Overview - Capital'!$X:$X,"=No"),SUMIFS('Overview - Capital'!J:J,'Overview - Capital'!$H:$H,"&gt;="&amp;$B9,'Overview - Capital'!$X:$X,"=No"))),IF($A9="","",IF($A9="Between",SUMIFS('Overview - Capital'!J:J,'Overview - Capital'!$H:$H,"&gt;="&amp;$B9,'Overview - Capital'!$H:$H,"&lt;"&amp;$D9),SUMIFS('Overview - Capital'!J:J,'Overview - Capital'!$H:$H,"&gt;="&amp;$B9))))))</f>
        <v>14687055698</v>
      </c>
      <c r="H9" s="104">
        <f>IF($Q$9=1,IF($Q$1,IF($A9="","",IF($A9="Between",SUMIFS('Directly Generated'!V:V,'Directly Generated'!$H:$H,"&gt;="&amp;$B9,'Directly Generated'!$H:$H,"&lt;"&amp;$D9,'Directly Generated'!$X:$X,"=No")-SUMIFS('Directly Generated'!J:J,'Directly Generated'!$H:$H,"&gt;="&amp;$B9,'Directly Generated'!$H:$H,"&lt;"&amp;$D9,'Directly Generated'!$X:$X,"=No"),SUMIFS('Directly Generated'!V:V,'Directly Generated'!$H:$H,"&gt;="&amp;$B9,'Directly Generated'!$X:$X,"=No")-SUMIFS('Directly Generated'!J:J,'Directly Generated'!$H:$H,"&gt;="&amp;$B9,'Directly Generated'!$X:$X,"=No"))),IF($A9="","",IF($A9="Between",SUMIFS('Directly Generated'!V:V,'Directly Generated'!$H:$H,"&gt;="&amp;$B9,'Directly Generated'!$H:$H,"&lt;"&amp;$D9)-SUMIFS('Directly Generated'!J:J,'Directly Generated'!$H:$H,"&gt;="&amp;$B9,'Directly Generated'!$H:$H,"&lt;"&amp;$D9),SUMIFS('Directly Generated'!V:V,'Directly Generated'!$H:$H,"&gt;="&amp;$B9)-SUMIFS('Directly Generated'!J:J,'Directly Generated'!$H:$H,"&gt;="&amp;$B9)))),IF($Q$9=2,IF($Q$1,IF($A9="","",IF($A9="Between",SUMIFS('Overview - Operating'!L:L,'Overview - Operating'!$H:$H,"&gt;="&amp;$B9,'Overview - Operating'!$H:$H,"&lt;"&amp;$D9,'Overview - Operating'!$X:$X,"=No"),SUMIFS('Overview - Operating'!L:L,'Overview - Operating'!$H:$H,"&gt;="&amp;$B9,'Overview - Operating'!$X:$X,"=No"))),IF($A9="","",IF($A9="Between",SUMIFS('Overview - Operating'!L:L,'Overview - Operating'!$H:$H,"&gt;="&amp;$B9,'Overview - Operating'!$H:$H,"&lt;"&amp;$D9),SUMIFS('Overview - Operating'!L:L,'Overview - Operating'!$H:$H,"&gt;="&amp;$B9)))),IF($Q$1,IF($A9="","",IF($A9="Between",SUMIFS('Overview - Capital'!L:L,'Overview - Capital'!$H:$H,"&gt;="&amp;$B9,'Overview - Capital'!$H:$H,"&lt;"&amp;$D9,'Overview - Capital'!$X:$X,"=No"),SUMIFS('Overview - Capital'!L:L,'Overview - Capital'!$H:$H,"&gt;="&amp;$B9,'Overview - Capital'!$X:$X,"=No"))),IF($A9="","",IF($A9="Between",SUMIFS('Overview - Capital'!L:L,'Overview - Capital'!$H:$H,"&gt;="&amp;$B9,'Overview - Capital'!$H:$H,"&lt;"&amp;$D9),SUMIFS('Overview - Capital'!L:L,'Overview - Capital'!$H:$H,"&gt;="&amp;$B9))))))</f>
        <v>3762771498</v>
      </c>
      <c r="I9" s="104">
        <f>IF($Q$9=1,IF($Q$1,IF($A9="","",IF($A9="Between",SUMIFS('Taxes Levied by Agency'!X:X,'Taxes Levied by Agency'!$H:$H,"&gt;="&amp;$B9,'Taxes Levied by Agency'!$H:$H,"&lt;"&amp;$D9,'Taxes Levied by Agency'!$Z:$Z,"=No"),SUMIFS('Taxes Levied by Agency'!X:X,'Taxes Levied by Agency'!$H:$H,"&gt;="&amp;$B9,'Taxes Levied by Agency'!$Z:$Z,"=No"))),IF($A9="","",IF($A9="Between",SUMIFS('Taxes Levied by Agency'!X:X,'Taxes Levied by Agency'!$H:$H,"&gt;="&amp;$B9,'Taxes Levied by Agency'!$H:$H,"&lt;"&amp;$D9),SUMIFS('Taxes Levied by Agency'!X:X,'Taxes Levied by Agency'!$H:$H,"&gt;="&amp;$B9)))),IF($Q$9=2,IF($Q$1,IF($A9="","",IF($A9="Between",SUMIFS('Overview - Operating'!N:N,'Overview - Operating'!$H:$H,"&gt;="&amp;$B9,'Overview - Operating'!$H:$H,"&lt;"&amp;$D9,'Overview - Operating'!$X:$X,"=No"),SUMIFS('Overview - Operating'!N:N,'Overview - Operating'!$H:$H,"&gt;="&amp;$B9,'Overview - Operating'!$X:$X,"=No"))),IF($A9="","",IF($A9="Between",SUMIFS('Overview - Operating'!N:N,'Overview - Operating'!$H:$H,"&gt;="&amp;$B9,'Overview - Operating'!$H:$H,"&lt;"&amp;$D9),SUMIFS('Overview - Operating'!N:N,'Overview - Operating'!$H:$H,"&gt;="&amp;$B9)))),IF($Q$1,IF($A9="","",IF($A9="Between",SUMIFS('Overview - Capital'!N:N,'Overview - Capital'!$H:$H,"&gt;="&amp;$B9,'Overview - Capital'!$H:$H,"&lt;"&amp;$D9,'Overview - Capital'!$X:$X,"=No"),SUMIFS('Overview - Capital'!N:N,'Overview - Capital'!$H:$H,"&gt;="&amp;$B9,'Overview - Capital'!$X:$X,"=No"))),IF($A9="","",IF($A9="Between",SUMIFS('Overview - Capital'!N:N,'Overview - Capital'!$H:$H,"&gt;="&amp;$B9,'Overview - Capital'!$H:$H,"&lt;"&amp;$D9),SUMIFS('Overview - Capital'!N:N,'Overview - Capital'!$H:$H,"&gt;="&amp;$B9))))))</f>
        <v>6034392107</v>
      </c>
      <c r="J9" s="104">
        <f>IF($Q$9=1,IF($Q$1,IF($A9="","",IF($A9="Between",SUMIFS(Local!AB:AB,Local!$H:$H,"&gt;="&amp;$B9,Local!$H:$H,"&lt;"&amp;$D9,Local!$AD:$AD,"=No"),SUMIFS(Local!AB:AB,Local!$H:$H,"&gt;="&amp;$B9,Local!$AD:$AD,"=No"))),IF($A9="","",IF($A9="Between",SUMIFS(Local!AB:AB,Local!$H:$H,"&gt;="&amp;$B9,Local!$H:$H,"&lt;"&amp;$D9),SUMIFS(Local!AB:AB,Local!$H:$H,"&gt;="&amp;$B9)))),IF($Q$9=2,IF($Q$1,IF($A9="","",IF($A9="Between",SUMIFS('Overview - Operating'!P:P,'Overview - Operating'!$H:$H,"&gt;="&amp;$B9,'Overview - Operating'!$H:$H,"&lt;"&amp;$D9,'Overview - Operating'!$X:$X,"=No"),SUMIFS('Overview - Operating'!P:P,'Overview - Operating'!$H:$H,"&gt;="&amp;$B9,'Overview - Operating'!$X:$X,"=No"))),IF($A9="","",IF($A9="Between",SUMIFS('Overview - Operating'!P:P,'Overview - Operating'!$H:$H,"&gt;="&amp;$B9,'Overview - Operating'!$H:$H,"&lt;"&amp;$D9),SUMIFS('Overview - Operating'!P:P,'Overview - Operating'!$H:$H,"&gt;="&amp;$B9)))),IF($Q$1,IF($A9="","",IF($A9="Between",SUMIFS('Overview - Capital'!P:P,'Overview - Capital'!$H:$H,"&gt;="&amp;$B9,'Overview - Capital'!$H:$H,"&lt;"&amp;$D9,'Overview - Capital'!$X:$X,"=No"),SUMIFS('Overview - Capital'!P:P,'Overview - Capital'!$H:$H,"&gt;="&amp;$B9,'Overview - Capital'!$X:$X,"=No"))),IF($A9="","",IF($A9="Between",SUMIFS('Overview - Capital'!P:P,'Overview - Capital'!$H:$H,"&gt;="&amp;$B9,'Overview - Capital'!$H:$H,"&lt;"&amp;$D9),SUMIFS('Overview - Capital'!P:P,'Overview - Capital'!$H:$H,"&gt;="&amp;$B9))))))</f>
        <v>13986486546</v>
      </c>
      <c r="K9" s="104">
        <f>IF($Q$9=1,IF($Q$1,IF($A9="","",IF($A9="Between",SUMIFS(State!AB:AB,State!$H:$H,"&gt;="&amp;$B9,State!$H:$H,"&lt;"&amp;$D9,State!$AD:$AD,"=No"),SUMIFS(State!AB:AB,State!$H:$H,"&gt;="&amp;$B9,State!$AD:$AD,"=No"))),IF($A9="","",IF($A9="Between",SUMIFS(State!AB:AB,State!$H:$H,"&gt;="&amp;$B9,State!$H:$H,"&lt;"&amp;$D9),SUMIFS(State!AB:AB,State!$H:$H,"&gt;="&amp;$B9)))),IF($Q$9=2,IF($Q$1,IF($A9="","",IF($A9="Between",SUMIFS('Overview - Operating'!R:R,'Overview - Operating'!$H:$H,"&gt;="&amp;$B9,'Overview - Operating'!$H:$H,"&lt;"&amp;$D9,'Overview - Operating'!$X:$X,"=No"),SUMIFS('Overview - Operating'!R:R,'Overview - Operating'!$H:$H,"&gt;="&amp;$B9,'Overview - Operating'!$X:$X,"=No"))),IF($A9="","",IF($A9="Between",SUMIFS('Overview - Operating'!R:R,'Overview - Operating'!$H:$H,"&gt;="&amp;$B9,'Overview - Operating'!$H:$H,"&lt;"&amp;$D9),SUMIFS('Overview - Operating'!R:R,'Overview - Operating'!$H:$H,"&gt;="&amp;$B9)))),IF($Q$1,IF($A9="","",IF($A9="Between",SUMIFS('Overview - Capital'!R:R,'Overview - Capital'!$H:$H,"&gt;="&amp;$B9,'Overview - Capital'!$H:$H,"&lt;"&amp;$D9,'Overview - Capital'!$X:$X,"=No"),SUMIFS('Overview - Capital'!R:R,'Overview - Capital'!$H:$H,"&gt;="&amp;$B9,'Overview - Capital'!$X:$X,"=No"))),IF($A9="","",IF($A9="Between",SUMIFS('Overview - Capital'!R:R,'Overview - Capital'!$H:$H,"&gt;="&amp;$B9,'Overview - Capital'!$H:$H,"&lt;"&amp;$D9),SUMIFS('Overview - Capital'!R:R,'Overview - Capital'!$H:$H,"&gt;="&amp;$B9))))))</f>
        <v>11556969236</v>
      </c>
      <c r="L9" s="104">
        <f>IF($Q$9=1,IF($Q$1,IF($A9="","",IF($A9="Between",SUMIFS(Federal!V:V,Federal!$H:$H,"&gt;="&amp;$B9,Federal!$H:$H,"&lt;"&amp;$D9,Federal!$X:$X,"=No"),SUMIFS(Federal!V:V,Federal!$H:$H,"&gt;="&amp;$B9,Federal!$X:$X,"=No"))),IF($A9="","",IF($A9="Between",SUMIFS(Federal!V:V,Federal!$H:$H,"&gt;="&amp;$B9,Federal!$H:$H,"&lt;"&amp;$D9),SUMIFS(Federal!V:V,Federal!$H:$H,"&gt;="&amp;$B9)))),IF($Q$9=2,IF($Q$1,IF($A9="","",IF($A9="Between",SUMIFS('Overview - Operating'!T:T,'Overview - Operating'!$H:$H,"&gt;="&amp;$B9,'Overview - Operating'!$H:$H,"&lt;"&amp;$D9,'Overview - Operating'!$X:$X,"=No"),SUMIFS('Overview - Operating'!T:T,'Overview - Operating'!$H:$H,"&gt;="&amp;$B9,'Overview - Operating'!$X:$X,"=No"))),IF($A9="","",IF($A9="Between",SUMIFS('Overview - Operating'!T:T,'Overview - Operating'!$H:$H,"&gt;="&amp;$B9,'Overview - Operating'!$H:$H,"&lt;"&amp;$D9),SUMIFS('Overview - Operating'!T:T,'Overview - Operating'!$H:$H,"&gt;="&amp;$B9)))),IF($Q$1,IF($A9="","",IF($A9="Between",SUMIFS('Overview - Capital'!T:T,'Overview - Capital'!$H:$H,"&gt;="&amp;$B9,'Overview - Capital'!$H:$H,"&lt;"&amp;$D9,'Overview - Capital'!$X:$X,"=No"),SUMIFS('Overview - Capital'!T:T,'Overview - Capital'!$H:$H,"&gt;="&amp;$B9,'Overview - Capital'!$X:$X,"=No"))),IF($A9="","",IF($A9="Between",SUMIFS('Overview - Capital'!T:T,'Overview - Capital'!$H:$H,"&gt;="&amp;$B9,'Overview - Capital'!$H:$H,"&lt;"&amp;$D9),SUMIFS('Overview - Capital'!T:T,'Overview - Capital'!$H:$H,"&gt;="&amp;$B9))))))</f>
        <v>8563831901</v>
      </c>
      <c r="M9" s="105">
        <f>IF($Q$9=1,IF(A9="","",SUM(G9:L9)),IF($Q$9=2,IF($Q$1,IF($A9="","",IF($A9="Between",SUMIFS('Overview - Operating'!V:V,'Overview - Operating'!$H:$H,"&gt;="&amp;$B9,'Overview - Operating'!$H:$H,"&lt;"&amp;$D9,'Overview - Operating'!$X:$X,"=No"),SUMIFS('Overview - Operating'!V:V,'Overview - Operating'!$H:$H,"&gt;="&amp;$B9,'Overview - Operating'!$X:$X,"=No"))),IF($A9="","",IF($A9="Between",SUMIFS('Overview - Operating'!V:V,'Overview - Operating'!$H:$H,"&gt;="&amp;$B9,'Overview - Operating'!$H:$H,"&lt;"&amp;$D9),SUMIFS('Overview - Operating'!V:V,'Overview - Operating'!$H:$H,"&gt;="&amp;$B9)))),IF($Q$1,IF($A9="","",IF($A9="Between",SUMIFS('Overview - Capital'!V:V,'Overview - Capital'!$H:$H,"&gt;="&amp;$B9,'Overview - Capital'!$H:$H,"&lt;"&amp;$D9,'Overview - Capital'!$X:$X,"=No"),SUMIFS('Overview - Capital'!V:V,'Overview - Capital'!$H:$H,"&gt;="&amp;$B9,'Overview - Capital'!$X:$X,"=No"))),IF($A9="","",IF($A9="Between",SUMIFS('Overview - Capital'!V:V,'Overview - Capital'!$H:$H,"&gt;="&amp;$B9,'Overview - Capital'!$H:$H,"&lt;"&amp;$D9),SUMIFS('Overview - Capital'!V:V,'Overview - Capital'!$H:$H,"&gt;="&amp;$B9))))))</f>
        <v>58591506986</v>
      </c>
      <c r="N9" s="68"/>
      <c r="O9" s="68"/>
      <c r="P9" s="58"/>
      <c r="Q9" s="58">
        <v>1</v>
      </c>
      <c r="R9" s="58"/>
      <c r="S9" s="58"/>
      <c r="T9" s="58"/>
    </row>
    <row r="10" spans="1:20" ht="17.100000000000001" customHeight="1">
      <c r="A10" s="33" t="str">
        <f t="shared" si="2"/>
        <v/>
      </c>
      <c r="B10" s="31" t="str">
        <f t="shared" ref="B10:B15" si="4">IF(D9="","",D9)</f>
        <v/>
      </c>
      <c r="C10" s="32" t="str">
        <f t="shared" si="3"/>
        <v/>
      </c>
      <c r="D10" s="90"/>
      <c r="E10" s="177" t="str">
        <f t="shared" si="1"/>
        <v>invalid bin</v>
      </c>
      <c r="F10" s="103" t="str">
        <f>IF($Q$1,IF($A10="","",IF($A10="Between",SUMIFS('Overview - Operating'!I:I,'Overview - Operating'!$H:$H,"&gt;="&amp;$B10,'Overview - Operating'!$H:$H,"&lt;"&amp;$D10,'Overview - Operating'!$X:$X,"=No"),SUMIFS('Overview - Operating'!I:I,'Overview - Operating'!$H:$H,"&gt;="&amp;$B10,'Overview - Operating'!$X:$X,"=No"))),IF($A10="","",IF($A10="Between",SUMIFS('Overview - Operating'!I:I,'Overview - Operating'!$H:$H,"&gt;="&amp;$B10,'Overview - Operating'!$H:$H,"&lt;"&amp;$D10),SUMIFS('Overview - Operating'!I:I,'Overview - Operating'!$H:$H,"&gt;="&amp;$B10))))</f>
        <v/>
      </c>
      <c r="G10" s="104" t="str">
        <f>IF($Q$9=1,IF($Q$1,IF($A10="","",IF($A10="Between",SUMIFS('Directly Generated'!J:J,'Directly Generated'!$H:$H,"&gt;="&amp;$B10,'Directly Generated'!$H:$H,"&lt;"&amp;$D10,'Directly Generated'!$X:$X,"=No"),SUMIFS('Directly Generated'!J:J,'Directly Generated'!$H:$H,"&gt;="&amp;$B10,'Directly Generated'!$X:$X,"=No"))),IF($A10="","",IF($A10="Between",SUMIFS('Directly Generated'!J:J,'Directly Generated'!$H:$H,"&gt;="&amp;$B10,'Directly Generated'!$H:$H,"&lt;"&amp;$D10),SUMIFS('Directly Generated'!J:J,'Directly Generated'!$H:$H,"&gt;="&amp;$B10)))),IF($Q$9=2,IF($Q$1,IF($A10="","",IF($A10="Between",SUMIFS('Overview - Operating'!J:J,'Overview - Operating'!$H:$H,"&gt;="&amp;$B10,'Overview - Operating'!$H:$H,"&lt;"&amp;$D10,'Overview - Operating'!$X:$X,"=No"),SUMIFS('Overview - Operating'!J:J,'Overview - Operating'!$H:$H,"&gt;="&amp;$B10,'Overview - Operating'!$X:$X,"=No"))),IF($A10="","",IF($A10="Between",SUMIFS('Overview - Operating'!J:J,'Overview - Operating'!$H:$H,"&gt;="&amp;$B10,'Overview - Operating'!$H:$H,"&lt;"&amp;$D10),SUMIFS('Overview - Operating'!J:J,'Overview - Operating'!$H:$H,"&gt;="&amp;$B10)))),IF($Q$1,IF($A10="","",IF($A10="Between",SUMIFS('Overview - Capital'!J:J,'Overview - Capital'!$H:$H,"&gt;="&amp;$B10,'Overview - Capital'!$H:$H,"&lt;"&amp;$D10,'Overview - Capital'!$X:$X,"=No"),SUMIFS('Overview - Capital'!J:J,'Overview - Capital'!$H:$H,"&gt;="&amp;$B10,'Overview - Capital'!$X:$X,"=No"))),IF($A10="","",IF($A10="Between",SUMIFS('Overview - Capital'!J:J,'Overview - Capital'!$H:$H,"&gt;="&amp;$B10,'Overview - Capital'!$H:$H,"&lt;"&amp;$D10),SUMIFS('Overview - Capital'!J:J,'Overview - Capital'!$H:$H,"&gt;="&amp;$B10))))))</f>
        <v/>
      </c>
      <c r="H10" s="104" t="str">
        <f>IF($Q$9=1,IF($Q$1,IF($A10="","",IF($A10="Between",SUMIFS('Directly Generated'!V:V,'Directly Generated'!$H:$H,"&gt;="&amp;$B10,'Directly Generated'!$H:$H,"&lt;"&amp;$D10,'Directly Generated'!$X:$X,"=No")-SUMIFS('Directly Generated'!J:J,'Directly Generated'!$H:$H,"&gt;="&amp;$B10,'Directly Generated'!$H:$H,"&lt;"&amp;$D10,'Directly Generated'!$X:$X,"=No"),SUMIFS('Directly Generated'!V:V,'Directly Generated'!$H:$H,"&gt;="&amp;$B10,'Directly Generated'!$X:$X,"=No")-SUMIFS('Directly Generated'!J:J,'Directly Generated'!$H:$H,"&gt;="&amp;$B10,'Directly Generated'!$X:$X,"=No"))),IF($A10="","",IF($A10="Between",SUMIFS('Directly Generated'!V:V,'Directly Generated'!$H:$H,"&gt;="&amp;$B10,'Directly Generated'!$H:$H,"&lt;"&amp;$D10)-SUMIFS('Directly Generated'!J:J,'Directly Generated'!$H:$H,"&gt;="&amp;$B10,'Directly Generated'!$H:$H,"&lt;"&amp;$D10),SUMIFS('Directly Generated'!V:V,'Directly Generated'!$H:$H,"&gt;="&amp;$B10)-SUMIFS('Directly Generated'!J:J,'Directly Generated'!$H:$H,"&gt;="&amp;$B10)))),IF($Q$9=2,IF($Q$1,IF($A10="","",IF($A10="Between",SUMIFS('Overview - Operating'!L:L,'Overview - Operating'!$H:$H,"&gt;="&amp;$B10,'Overview - Operating'!$H:$H,"&lt;"&amp;$D10,'Overview - Operating'!$X:$X,"=No"),SUMIFS('Overview - Operating'!L:L,'Overview - Operating'!$H:$H,"&gt;="&amp;$B10,'Overview - Operating'!$X:$X,"=No"))),IF($A10="","",IF($A10="Between",SUMIFS('Overview - Operating'!L:L,'Overview - Operating'!$H:$H,"&gt;="&amp;$B10,'Overview - Operating'!$H:$H,"&lt;"&amp;$D10),SUMIFS('Overview - Operating'!L:L,'Overview - Operating'!$H:$H,"&gt;="&amp;$B10)))),IF($Q$1,IF($A10="","",IF($A10="Between",SUMIFS('Overview - Capital'!L:L,'Overview - Capital'!$H:$H,"&gt;="&amp;$B10,'Overview - Capital'!$H:$H,"&lt;"&amp;$D10,'Overview - Capital'!$X:$X,"=No"),SUMIFS('Overview - Capital'!L:L,'Overview - Capital'!$H:$H,"&gt;="&amp;$B10,'Overview - Capital'!$X:$X,"=No"))),IF($A10="","",IF($A10="Between",SUMIFS('Overview - Capital'!L:L,'Overview - Capital'!$H:$H,"&gt;="&amp;$B10,'Overview - Capital'!$H:$H,"&lt;"&amp;$D10),SUMIFS('Overview - Capital'!L:L,'Overview - Capital'!$H:$H,"&gt;="&amp;$B10))))))</f>
        <v/>
      </c>
      <c r="I10" s="104" t="str">
        <f>IF($Q$9=1,IF($Q$1,IF($A10="","",IF($A10="Between",SUMIFS('Taxes Levied by Agency'!X:X,'Taxes Levied by Agency'!$H:$H,"&gt;="&amp;$B10,'Taxes Levied by Agency'!$H:$H,"&lt;"&amp;$D10,'Taxes Levied by Agency'!$Z:$Z,"=No"),SUMIFS('Taxes Levied by Agency'!X:X,'Taxes Levied by Agency'!$H:$H,"&gt;="&amp;$B10,'Taxes Levied by Agency'!$Z:$Z,"=No"))),IF($A10="","",IF($A10="Between",SUMIFS('Taxes Levied by Agency'!X:X,'Taxes Levied by Agency'!$H:$H,"&gt;="&amp;$B10,'Taxes Levied by Agency'!$H:$H,"&lt;"&amp;$D10),SUMIFS('Taxes Levied by Agency'!X:X,'Taxes Levied by Agency'!$H:$H,"&gt;="&amp;$B10)))),IF($Q$9=2,IF($Q$1,IF($A10="","",IF($A10="Between",SUMIFS('Overview - Operating'!N:N,'Overview - Operating'!$H:$H,"&gt;="&amp;$B10,'Overview - Operating'!$H:$H,"&lt;"&amp;$D10,'Overview - Operating'!$X:$X,"=No"),SUMIFS('Overview - Operating'!N:N,'Overview - Operating'!$H:$H,"&gt;="&amp;$B10,'Overview - Operating'!$X:$X,"=No"))),IF($A10="","",IF($A10="Between",SUMIFS('Overview - Operating'!N:N,'Overview - Operating'!$H:$H,"&gt;="&amp;$B10,'Overview - Operating'!$H:$H,"&lt;"&amp;$D10),SUMIFS('Overview - Operating'!N:N,'Overview - Operating'!$H:$H,"&gt;="&amp;$B10)))),IF($Q$1,IF($A10="","",IF($A10="Between",SUMIFS('Overview - Capital'!N:N,'Overview - Capital'!$H:$H,"&gt;="&amp;$B10,'Overview - Capital'!$H:$H,"&lt;"&amp;$D10,'Overview - Capital'!$X:$X,"=No"),SUMIFS('Overview - Capital'!N:N,'Overview - Capital'!$H:$H,"&gt;="&amp;$B10,'Overview - Capital'!$X:$X,"=No"))),IF($A10="","",IF($A10="Between",SUMIFS('Overview - Capital'!N:N,'Overview - Capital'!$H:$H,"&gt;="&amp;$B10,'Overview - Capital'!$H:$H,"&lt;"&amp;$D10),SUMIFS('Overview - Capital'!N:N,'Overview - Capital'!$H:$H,"&gt;="&amp;$B10))))))</f>
        <v/>
      </c>
      <c r="J10" s="104" t="str">
        <f>IF($Q$9=1,IF($Q$1,IF($A10="","",IF($A10="Between",SUMIFS(Local!AB:AB,Local!$H:$H,"&gt;="&amp;$B10,Local!$H:$H,"&lt;"&amp;$D10,Local!$AD:$AD,"=No"),SUMIFS(Local!AB:AB,Local!$H:$H,"&gt;="&amp;$B10,Local!$AD:$AD,"=No"))),IF($A10="","",IF($A10="Between",SUMIFS(Local!AB:AB,Local!$H:$H,"&gt;="&amp;$B10,Local!$H:$H,"&lt;"&amp;$D10),SUMIFS(Local!AB:AB,Local!$H:$H,"&gt;="&amp;$B10)))),IF($Q$9=2,IF($Q$1,IF($A10="","",IF($A10="Between",SUMIFS('Overview - Operating'!P:P,'Overview - Operating'!$H:$H,"&gt;="&amp;$B10,'Overview - Operating'!$H:$H,"&lt;"&amp;$D10,'Overview - Operating'!$X:$X,"=No"),SUMIFS('Overview - Operating'!P:P,'Overview - Operating'!$H:$H,"&gt;="&amp;$B10,'Overview - Operating'!$X:$X,"=No"))),IF($A10="","",IF($A10="Between",SUMIFS('Overview - Operating'!P:P,'Overview - Operating'!$H:$H,"&gt;="&amp;$B10,'Overview - Operating'!$H:$H,"&lt;"&amp;$D10),SUMIFS('Overview - Operating'!P:P,'Overview - Operating'!$H:$H,"&gt;="&amp;$B10)))),IF($Q$1,IF($A10="","",IF($A10="Between",SUMIFS('Overview - Capital'!P:P,'Overview - Capital'!$H:$H,"&gt;="&amp;$B10,'Overview - Capital'!$H:$H,"&lt;"&amp;$D10,'Overview - Capital'!$X:$X,"=No"),SUMIFS('Overview - Capital'!P:P,'Overview - Capital'!$H:$H,"&gt;="&amp;$B10,'Overview - Capital'!$X:$X,"=No"))),IF($A10="","",IF($A10="Between",SUMIFS('Overview - Capital'!P:P,'Overview - Capital'!$H:$H,"&gt;="&amp;$B10,'Overview - Capital'!$H:$H,"&lt;"&amp;$D10),SUMIFS('Overview - Capital'!P:P,'Overview - Capital'!$H:$H,"&gt;="&amp;$B10))))))</f>
        <v/>
      </c>
      <c r="K10" s="104" t="str">
        <f>IF($Q$9=1,IF($Q$1,IF($A10="","",IF($A10="Between",SUMIFS(State!AB:AB,State!$H:$H,"&gt;="&amp;$B10,State!$H:$H,"&lt;"&amp;$D10,State!$AD:$AD,"=No"),SUMIFS(State!AB:AB,State!$H:$H,"&gt;="&amp;$B10,State!$AD:$AD,"=No"))),IF($A10="","",IF($A10="Between",SUMIFS(State!AB:AB,State!$H:$H,"&gt;="&amp;$B10,State!$H:$H,"&lt;"&amp;$D10),SUMIFS(State!AB:AB,State!$H:$H,"&gt;="&amp;$B10)))),IF($Q$9=2,IF($Q$1,IF($A10="","",IF($A10="Between",SUMIFS('Overview - Operating'!R:R,'Overview - Operating'!$H:$H,"&gt;="&amp;$B10,'Overview - Operating'!$H:$H,"&lt;"&amp;$D10,'Overview - Operating'!$X:$X,"=No"),SUMIFS('Overview - Operating'!R:R,'Overview - Operating'!$H:$H,"&gt;="&amp;$B10,'Overview - Operating'!$X:$X,"=No"))),IF($A10="","",IF($A10="Between",SUMIFS('Overview - Operating'!R:R,'Overview - Operating'!$H:$H,"&gt;="&amp;$B10,'Overview - Operating'!$H:$H,"&lt;"&amp;$D10),SUMIFS('Overview - Operating'!R:R,'Overview - Operating'!$H:$H,"&gt;="&amp;$B10)))),IF($Q$1,IF($A10="","",IF($A10="Between",SUMIFS('Overview - Capital'!R:R,'Overview - Capital'!$H:$H,"&gt;="&amp;$B10,'Overview - Capital'!$H:$H,"&lt;"&amp;$D10,'Overview - Capital'!$X:$X,"=No"),SUMIFS('Overview - Capital'!R:R,'Overview - Capital'!$H:$H,"&gt;="&amp;$B10,'Overview - Capital'!$X:$X,"=No"))),IF($A10="","",IF($A10="Between",SUMIFS('Overview - Capital'!R:R,'Overview - Capital'!$H:$H,"&gt;="&amp;$B10,'Overview - Capital'!$H:$H,"&lt;"&amp;$D10),SUMIFS('Overview - Capital'!R:R,'Overview - Capital'!$H:$H,"&gt;="&amp;$B10))))))</f>
        <v/>
      </c>
      <c r="L10" s="104" t="str">
        <f>IF($Q$9=1,IF($Q$1,IF($A10="","",IF($A10="Between",SUMIFS(Federal!V:V,Federal!$H:$H,"&gt;="&amp;$B10,Federal!$H:$H,"&lt;"&amp;$D10,Federal!$X:$X,"=No"),SUMIFS(Federal!V:V,Federal!$H:$H,"&gt;="&amp;$B10,Federal!$X:$X,"=No"))),IF($A10="","",IF($A10="Between",SUMIFS(Federal!V:V,Federal!$H:$H,"&gt;="&amp;$B10,Federal!$H:$H,"&lt;"&amp;$D10),SUMIFS(Federal!V:V,Federal!$H:$H,"&gt;="&amp;$B10)))),IF($Q$9=2,IF($Q$1,IF($A10="","",IF($A10="Between",SUMIFS('Overview - Operating'!T:T,'Overview - Operating'!$H:$H,"&gt;="&amp;$B10,'Overview - Operating'!$H:$H,"&lt;"&amp;$D10,'Overview - Operating'!$X:$X,"=No"),SUMIFS('Overview - Operating'!T:T,'Overview - Operating'!$H:$H,"&gt;="&amp;$B10,'Overview - Operating'!$X:$X,"=No"))),IF($A10="","",IF($A10="Between",SUMIFS('Overview - Operating'!T:T,'Overview - Operating'!$H:$H,"&gt;="&amp;$B10,'Overview - Operating'!$H:$H,"&lt;"&amp;$D10),SUMIFS('Overview - Operating'!T:T,'Overview - Operating'!$H:$H,"&gt;="&amp;$B10)))),IF($Q$1,IF($A10="","",IF($A10="Between",SUMIFS('Overview - Capital'!T:T,'Overview - Capital'!$H:$H,"&gt;="&amp;$B10,'Overview - Capital'!$H:$H,"&lt;"&amp;$D10,'Overview - Capital'!$X:$X,"=No"),SUMIFS('Overview - Capital'!T:T,'Overview - Capital'!$H:$H,"&gt;="&amp;$B10,'Overview - Capital'!$X:$X,"=No"))),IF($A10="","",IF($A10="Between",SUMIFS('Overview - Capital'!T:T,'Overview - Capital'!$H:$H,"&gt;="&amp;$B10,'Overview - Capital'!$H:$H,"&lt;"&amp;$D10),SUMIFS('Overview - Capital'!T:T,'Overview - Capital'!$H:$H,"&gt;="&amp;$B10))))))</f>
        <v/>
      </c>
      <c r="M10" s="105" t="str">
        <f>IF($Q$9=1,IF(A10="","",SUM(G10:L10)),IF($Q$9=2,IF($Q$1,IF($A10="","",IF($A10="Between",SUMIFS('Overview - Operating'!V:V,'Overview - Operating'!$H:$H,"&gt;="&amp;$B10,'Overview - Operating'!$H:$H,"&lt;"&amp;$D10,'Overview - Operating'!$X:$X,"=No"),SUMIFS('Overview - Operating'!V:V,'Overview - Operating'!$H:$H,"&gt;="&amp;$B10,'Overview - Operating'!$X:$X,"=No"))),IF($A10="","",IF($A10="Between",SUMIFS('Overview - Operating'!V:V,'Overview - Operating'!$H:$H,"&gt;="&amp;$B10,'Overview - Operating'!$H:$H,"&lt;"&amp;$D10),SUMIFS('Overview - Operating'!V:V,'Overview - Operating'!$H:$H,"&gt;="&amp;$B10)))),IF($Q$1,IF($A10="","",IF($A10="Between",SUMIFS('Overview - Capital'!V:V,'Overview - Capital'!$H:$H,"&gt;="&amp;$B10,'Overview - Capital'!$H:$H,"&lt;"&amp;$D10,'Overview - Capital'!$X:$X,"=No"),SUMIFS('Overview - Capital'!V:V,'Overview - Capital'!$H:$H,"&gt;="&amp;$B10,'Overview - Capital'!$X:$X,"=No"))),IF($A10="","",IF($A10="Between",SUMIFS('Overview - Capital'!V:V,'Overview - Capital'!$H:$H,"&gt;="&amp;$B10,'Overview - Capital'!$H:$H,"&lt;"&amp;$D10),SUMIFS('Overview - Capital'!V:V,'Overview - Capital'!$H:$H,"&gt;="&amp;$B10))))))</f>
        <v/>
      </c>
      <c r="N10" s="58"/>
      <c r="O10" s="58"/>
      <c r="P10" s="58"/>
      <c r="Q10" s="58"/>
      <c r="R10" s="58"/>
      <c r="S10" s="58"/>
      <c r="T10" s="58"/>
    </row>
    <row r="11" spans="1:20" ht="17.100000000000001" customHeight="1">
      <c r="A11" s="33" t="str">
        <f t="shared" si="2"/>
        <v/>
      </c>
      <c r="B11" s="31" t="str">
        <f t="shared" si="4"/>
        <v/>
      </c>
      <c r="C11" s="32" t="str">
        <f t="shared" si="3"/>
        <v/>
      </c>
      <c r="D11" s="90"/>
      <c r="E11" s="177" t="str">
        <f t="shared" si="1"/>
        <v>invalid bin</v>
      </c>
      <c r="F11" s="103" t="str">
        <f>IF($Q$1,IF($A11="","",IF($A11="Between",SUMIFS('Overview - Operating'!I:I,'Overview - Operating'!$H:$H,"&gt;="&amp;$B11,'Overview - Operating'!$H:$H,"&lt;"&amp;$D11,'Overview - Operating'!$X:$X,"=No"),SUMIFS('Overview - Operating'!I:I,'Overview - Operating'!$H:$H,"&gt;="&amp;$B11,'Overview - Operating'!$X:$X,"=No"))),IF($A11="","",IF($A11="Between",SUMIFS('Overview - Operating'!I:I,'Overview - Operating'!$H:$H,"&gt;="&amp;$B11,'Overview - Operating'!$H:$H,"&lt;"&amp;$D11),SUMIFS('Overview - Operating'!I:I,'Overview - Operating'!$H:$H,"&gt;="&amp;$B11))))</f>
        <v/>
      </c>
      <c r="G11" s="104" t="str">
        <f>IF($Q$9=1,IF($Q$1,IF($A11="","",IF($A11="Between",SUMIFS('Directly Generated'!J:J,'Directly Generated'!$H:$H,"&gt;="&amp;$B11,'Directly Generated'!$H:$H,"&lt;"&amp;$D11,'Directly Generated'!$X:$X,"=No"),SUMIFS('Directly Generated'!J:J,'Directly Generated'!$H:$H,"&gt;="&amp;$B11,'Directly Generated'!$X:$X,"=No"))),IF($A11="","",IF($A11="Between",SUMIFS('Directly Generated'!J:J,'Directly Generated'!$H:$H,"&gt;="&amp;$B11,'Directly Generated'!$H:$H,"&lt;"&amp;$D11),SUMIFS('Directly Generated'!J:J,'Directly Generated'!$H:$H,"&gt;="&amp;$B11)))),IF($Q$9=2,IF($Q$1,IF($A11="","",IF($A11="Between",SUMIFS('Overview - Operating'!J:J,'Overview - Operating'!$H:$H,"&gt;="&amp;$B11,'Overview - Operating'!$H:$H,"&lt;"&amp;$D11,'Overview - Operating'!$X:$X,"=No"),SUMIFS('Overview - Operating'!J:J,'Overview - Operating'!$H:$H,"&gt;="&amp;$B11,'Overview - Operating'!$X:$X,"=No"))),IF($A11="","",IF($A11="Between",SUMIFS('Overview - Operating'!J:J,'Overview - Operating'!$H:$H,"&gt;="&amp;$B11,'Overview - Operating'!$H:$H,"&lt;"&amp;$D11),SUMIFS('Overview - Operating'!J:J,'Overview - Operating'!$H:$H,"&gt;="&amp;$B11)))),IF($Q$1,IF($A11="","",IF($A11="Between",SUMIFS('Overview - Capital'!J:J,'Overview - Capital'!$H:$H,"&gt;="&amp;$B11,'Overview - Capital'!$H:$H,"&lt;"&amp;$D11,'Overview - Capital'!$X:$X,"=No"),SUMIFS('Overview - Capital'!J:J,'Overview - Capital'!$H:$H,"&gt;="&amp;$B11,'Overview - Capital'!$X:$X,"=No"))),IF($A11="","",IF($A11="Between",SUMIFS('Overview - Capital'!J:J,'Overview - Capital'!$H:$H,"&gt;="&amp;$B11,'Overview - Capital'!$H:$H,"&lt;"&amp;$D11),SUMIFS('Overview - Capital'!J:J,'Overview - Capital'!$H:$H,"&gt;="&amp;$B11))))))</f>
        <v/>
      </c>
      <c r="H11" s="104" t="str">
        <f>IF($Q$9=1,IF($Q$1,IF($A11="","",IF($A11="Between",SUMIFS('Directly Generated'!V:V,'Directly Generated'!$H:$H,"&gt;="&amp;$B11,'Directly Generated'!$H:$H,"&lt;"&amp;$D11,'Directly Generated'!$X:$X,"=No")-SUMIFS('Directly Generated'!J:J,'Directly Generated'!$H:$H,"&gt;="&amp;$B11,'Directly Generated'!$H:$H,"&lt;"&amp;$D11,'Directly Generated'!$X:$X,"=No"),SUMIFS('Directly Generated'!V:V,'Directly Generated'!$H:$H,"&gt;="&amp;$B11,'Directly Generated'!$X:$X,"=No")-SUMIFS('Directly Generated'!J:J,'Directly Generated'!$H:$H,"&gt;="&amp;$B11,'Directly Generated'!$X:$X,"=No"))),IF($A11="","",IF($A11="Between",SUMIFS('Directly Generated'!V:V,'Directly Generated'!$H:$H,"&gt;="&amp;$B11,'Directly Generated'!$H:$H,"&lt;"&amp;$D11)-SUMIFS('Directly Generated'!J:J,'Directly Generated'!$H:$H,"&gt;="&amp;$B11,'Directly Generated'!$H:$H,"&lt;"&amp;$D11),SUMIFS('Directly Generated'!V:V,'Directly Generated'!$H:$H,"&gt;="&amp;$B11)-SUMIFS('Directly Generated'!J:J,'Directly Generated'!$H:$H,"&gt;="&amp;$B11)))),IF($Q$9=2,IF($Q$1,IF($A11="","",IF($A11="Between",SUMIFS('Overview - Operating'!L:L,'Overview - Operating'!$H:$H,"&gt;="&amp;$B11,'Overview - Operating'!$H:$H,"&lt;"&amp;$D11,'Overview - Operating'!$X:$X,"=No"),SUMIFS('Overview - Operating'!L:L,'Overview - Operating'!$H:$H,"&gt;="&amp;$B11,'Overview - Operating'!$X:$X,"=No"))),IF($A11="","",IF($A11="Between",SUMIFS('Overview - Operating'!L:L,'Overview - Operating'!$H:$H,"&gt;="&amp;$B11,'Overview - Operating'!$H:$H,"&lt;"&amp;$D11),SUMIFS('Overview - Operating'!L:L,'Overview - Operating'!$H:$H,"&gt;="&amp;$B11)))),IF($Q$1,IF($A11="","",IF($A11="Between",SUMIFS('Overview - Capital'!L:L,'Overview - Capital'!$H:$H,"&gt;="&amp;$B11,'Overview - Capital'!$H:$H,"&lt;"&amp;$D11,'Overview - Capital'!$X:$X,"=No"),SUMIFS('Overview - Capital'!L:L,'Overview - Capital'!$H:$H,"&gt;="&amp;$B11,'Overview - Capital'!$X:$X,"=No"))),IF($A11="","",IF($A11="Between",SUMIFS('Overview - Capital'!L:L,'Overview - Capital'!$H:$H,"&gt;="&amp;$B11,'Overview - Capital'!$H:$H,"&lt;"&amp;$D11),SUMIFS('Overview - Capital'!L:L,'Overview - Capital'!$H:$H,"&gt;="&amp;$B11))))))</f>
        <v/>
      </c>
      <c r="I11" s="104" t="str">
        <f>IF($Q$9=1,IF($Q$1,IF($A11="","",IF($A11="Between",SUMIFS('Taxes Levied by Agency'!X:X,'Taxes Levied by Agency'!$H:$H,"&gt;="&amp;$B11,'Taxes Levied by Agency'!$H:$H,"&lt;"&amp;$D11,'Taxes Levied by Agency'!$Z:$Z,"=No"),SUMIFS('Taxes Levied by Agency'!X:X,'Taxes Levied by Agency'!$H:$H,"&gt;="&amp;$B11,'Taxes Levied by Agency'!$Z:$Z,"=No"))),IF($A11="","",IF($A11="Between",SUMIFS('Taxes Levied by Agency'!X:X,'Taxes Levied by Agency'!$H:$H,"&gt;="&amp;$B11,'Taxes Levied by Agency'!$H:$H,"&lt;"&amp;$D11),SUMIFS('Taxes Levied by Agency'!X:X,'Taxes Levied by Agency'!$H:$H,"&gt;="&amp;$B11)))),IF($Q$9=2,IF($Q$1,IF($A11="","",IF($A11="Between",SUMIFS('Overview - Operating'!N:N,'Overview - Operating'!$H:$H,"&gt;="&amp;$B11,'Overview - Operating'!$H:$H,"&lt;"&amp;$D11,'Overview - Operating'!$X:$X,"=No"),SUMIFS('Overview - Operating'!N:N,'Overview - Operating'!$H:$H,"&gt;="&amp;$B11,'Overview - Operating'!$X:$X,"=No"))),IF($A11="","",IF($A11="Between",SUMIFS('Overview - Operating'!N:N,'Overview - Operating'!$H:$H,"&gt;="&amp;$B11,'Overview - Operating'!$H:$H,"&lt;"&amp;$D11),SUMIFS('Overview - Operating'!N:N,'Overview - Operating'!$H:$H,"&gt;="&amp;$B11)))),IF($Q$1,IF($A11="","",IF($A11="Between",SUMIFS('Overview - Capital'!N:N,'Overview - Capital'!$H:$H,"&gt;="&amp;$B11,'Overview - Capital'!$H:$H,"&lt;"&amp;$D11,'Overview - Capital'!$X:$X,"=No"),SUMIFS('Overview - Capital'!N:N,'Overview - Capital'!$H:$H,"&gt;="&amp;$B11,'Overview - Capital'!$X:$X,"=No"))),IF($A11="","",IF($A11="Between",SUMIFS('Overview - Capital'!N:N,'Overview - Capital'!$H:$H,"&gt;="&amp;$B11,'Overview - Capital'!$H:$H,"&lt;"&amp;$D11),SUMIFS('Overview - Capital'!N:N,'Overview - Capital'!$H:$H,"&gt;="&amp;$B11))))))</f>
        <v/>
      </c>
      <c r="J11" s="104" t="str">
        <f>IF($Q$9=1,IF($Q$1,IF($A11="","",IF($A11="Between",SUMIFS(Local!AB:AB,Local!$H:$H,"&gt;="&amp;$B11,Local!$H:$H,"&lt;"&amp;$D11,Local!$AD:$AD,"=No"),SUMIFS(Local!AB:AB,Local!$H:$H,"&gt;="&amp;$B11,Local!$AD:$AD,"=No"))),IF($A11="","",IF($A11="Between",SUMIFS(Local!AB:AB,Local!$H:$H,"&gt;="&amp;$B11,Local!$H:$H,"&lt;"&amp;$D11),SUMIFS(Local!AB:AB,Local!$H:$H,"&gt;="&amp;$B11)))),IF($Q$9=2,IF($Q$1,IF($A11="","",IF($A11="Between",SUMIFS('Overview - Operating'!P:P,'Overview - Operating'!$H:$H,"&gt;="&amp;$B11,'Overview - Operating'!$H:$H,"&lt;"&amp;$D11,'Overview - Operating'!$X:$X,"=No"),SUMIFS('Overview - Operating'!P:P,'Overview - Operating'!$H:$H,"&gt;="&amp;$B11,'Overview - Operating'!$X:$X,"=No"))),IF($A11="","",IF($A11="Between",SUMIFS('Overview - Operating'!P:P,'Overview - Operating'!$H:$H,"&gt;="&amp;$B11,'Overview - Operating'!$H:$H,"&lt;"&amp;$D11),SUMIFS('Overview - Operating'!P:P,'Overview - Operating'!$H:$H,"&gt;="&amp;$B11)))),IF($Q$1,IF($A11="","",IF($A11="Between",SUMIFS('Overview - Capital'!P:P,'Overview - Capital'!$H:$H,"&gt;="&amp;$B11,'Overview - Capital'!$H:$H,"&lt;"&amp;$D11,'Overview - Capital'!$X:$X,"=No"),SUMIFS('Overview - Capital'!P:P,'Overview - Capital'!$H:$H,"&gt;="&amp;$B11,'Overview - Capital'!$X:$X,"=No"))),IF($A11="","",IF($A11="Between",SUMIFS('Overview - Capital'!P:P,'Overview - Capital'!$H:$H,"&gt;="&amp;$B11,'Overview - Capital'!$H:$H,"&lt;"&amp;$D11),SUMIFS('Overview - Capital'!P:P,'Overview - Capital'!$H:$H,"&gt;="&amp;$B11))))))</f>
        <v/>
      </c>
      <c r="K11" s="104" t="str">
        <f>IF($Q$9=1,IF($Q$1,IF($A11="","",IF($A11="Between",SUMIFS(State!AB:AB,State!$H:$H,"&gt;="&amp;$B11,State!$H:$H,"&lt;"&amp;$D11,State!$AD:$AD,"=No"),SUMIFS(State!AB:AB,State!$H:$H,"&gt;="&amp;$B11,State!$AD:$AD,"=No"))),IF($A11="","",IF($A11="Between",SUMIFS(State!AB:AB,State!$H:$H,"&gt;="&amp;$B11,State!$H:$H,"&lt;"&amp;$D11),SUMIFS(State!AB:AB,State!$H:$H,"&gt;="&amp;$B11)))),IF($Q$9=2,IF($Q$1,IF($A11="","",IF($A11="Between",SUMIFS('Overview - Operating'!R:R,'Overview - Operating'!$H:$H,"&gt;="&amp;$B11,'Overview - Operating'!$H:$H,"&lt;"&amp;$D11,'Overview - Operating'!$X:$X,"=No"),SUMIFS('Overview - Operating'!R:R,'Overview - Operating'!$H:$H,"&gt;="&amp;$B11,'Overview - Operating'!$X:$X,"=No"))),IF($A11="","",IF($A11="Between",SUMIFS('Overview - Operating'!R:R,'Overview - Operating'!$H:$H,"&gt;="&amp;$B11,'Overview - Operating'!$H:$H,"&lt;"&amp;$D11),SUMIFS('Overview - Operating'!R:R,'Overview - Operating'!$H:$H,"&gt;="&amp;$B11)))),IF($Q$1,IF($A11="","",IF($A11="Between",SUMIFS('Overview - Capital'!R:R,'Overview - Capital'!$H:$H,"&gt;="&amp;$B11,'Overview - Capital'!$H:$H,"&lt;"&amp;$D11,'Overview - Capital'!$X:$X,"=No"),SUMIFS('Overview - Capital'!R:R,'Overview - Capital'!$H:$H,"&gt;="&amp;$B11,'Overview - Capital'!$X:$X,"=No"))),IF($A11="","",IF($A11="Between",SUMIFS('Overview - Capital'!R:R,'Overview - Capital'!$H:$H,"&gt;="&amp;$B11,'Overview - Capital'!$H:$H,"&lt;"&amp;$D11),SUMIFS('Overview - Capital'!R:R,'Overview - Capital'!$H:$H,"&gt;="&amp;$B11))))))</f>
        <v/>
      </c>
      <c r="L11" s="104" t="str">
        <f>IF($Q$9=1,IF($Q$1,IF($A11="","",IF($A11="Between",SUMIFS(Federal!V:V,Federal!$H:$H,"&gt;="&amp;$B11,Federal!$H:$H,"&lt;"&amp;$D11,Federal!$X:$X,"=No"),SUMIFS(Federal!V:V,Federal!$H:$H,"&gt;="&amp;$B11,Federal!$X:$X,"=No"))),IF($A11="","",IF($A11="Between",SUMIFS(Federal!V:V,Federal!$H:$H,"&gt;="&amp;$B11,Federal!$H:$H,"&lt;"&amp;$D11),SUMIFS(Federal!V:V,Federal!$H:$H,"&gt;="&amp;$B11)))),IF($Q$9=2,IF($Q$1,IF($A11="","",IF($A11="Between",SUMIFS('Overview - Operating'!T:T,'Overview - Operating'!$H:$H,"&gt;="&amp;$B11,'Overview - Operating'!$H:$H,"&lt;"&amp;$D11,'Overview - Operating'!$X:$X,"=No"),SUMIFS('Overview - Operating'!T:T,'Overview - Operating'!$H:$H,"&gt;="&amp;$B11,'Overview - Operating'!$X:$X,"=No"))),IF($A11="","",IF($A11="Between",SUMIFS('Overview - Operating'!T:T,'Overview - Operating'!$H:$H,"&gt;="&amp;$B11,'Overview - Operating'!$H:$H,"&lt;"&amp;$D11),SUMIFS('Overview - Operating'!T:T,'Overview - Operating'!$H:$H,"&gt;="&amp;$B11)))),IF($Q$1,IF($A11="","",IF($A11="Between",SUMIFS('Overview - Capital'!T:T,'Overview - Capital'!$H:$H,"&gt;="&amp;$B11,'Overview - Capital'!$H:$H,"&lt;"&amp;$D11,'Overview - Capital'!$X:$X,"=No"),SUMIFS('Overview - Capital'!T:T,'Overview - Capital'!$H:$H,"&gt;="&amp;$B11,'Overview - Capital'!$X:$X,"=No"))),IF($A11="","",IF($A11="Between",SUMIFS('Overview - Capital'!T:T,'Overview - Capital'!$H:$H,"&gt;="&amp;$B11,'Overview - Capital'!$H:$H,"&lt;"&amp;$D11),SUMIFS('Overview - Capital'!T:T,'Overview - Capital'!$H:$H,"&gt;="&amp;$B11))))))</f>
        <v/>
      </c>
      <c r="M11" s="105" t="str">
        <f>IF($Q$9=1,IF(A11="","",SUM(G11:L11)),IF($Q$9=2,IF($Q$1,IF($A11="","",IF($A11="Between",SUMIFS('Overview - Operating'!V:V,'Overview - Operating'!$H:$H,"&gt;="&amp;$B11,'Overview - Operating'!$H:$H,"&lt;"&amp;$D11,'Overview - Operating'!$X:$X,"=No"),SUMIFS('Overview - Operating'!V:V,'Overview - Operating'!$H:$H,"&gt;="&amp;$B11,'Overview - Operating'!$X:$X,"=No"))),IF($A11="","",IF($A11="Between",SUMIFS('Overview - Operating'!V:V,'Overview - Operating'!$H:$H,"&gt;="&amp;$B11,'Overview - Operating'!$H:$H,"&lt;"&amp;$D11),SUMIFS('Overview - Operating'!V:V,'Overview - Operating'!$H:$H,"&gt;="&amp;$B11)))),IF($Q$1,IF($A11="","",IF($A11="Between",SUMIFS('Overview - Capital'!V:V,'Overview - Capital'!$H:$H,"&gt;="&amp;$B11,'Overview - Capital'!$H:$H,"&lt;"&amp;$D11,'Overview - Capital'!$X:$X,"=No"),SUMIFS('Overview - Capital'!V:V,'Overview - Capital'!$H:$H,"&gt;="&amp;$B11,'Overview - Capital'!$X:$X,"=No"))),IF($A11="","",IF($A11="Between",SUMIFS('Overview - Capital'!V:V,'Overview - Capital'!$H:$H,"&gt;="&amp;$B11,'Overview - Capital'!$H:$H,"&lt;"&amp;$D11),SUMIFS('Overview - Capital'!V:V,'Overview - Capital'!$H:$H,"&gt;="&amp;$B11))))))</f>
        <v/>
      </c>
      <c r="N11" s="58"/>
      <c r="O11" s="58"/>
      <c r="P11" s="58"/>
      <c r="Q11" s="58"/>
      <c r="R11" s="58"/>
      <c r="S11" s="58"/>
      <c r="T11" s="58"/>
    </row>
    <row r="12" spans="1:20" ht="17.100000000000001" customHeight="1">
      <c r="A12" s="33" t="str">
        <f t="shared" si="2"/>
        <v/>
      </c>
      <c r="B12" s="31" t="str">
        <f t="shared" si="4"/>
        <v/>
      </c>
      <c r="C12" s="32" t="str">
        <f t="shared" si="3"/>
        <v/>
      </c>
      <c r="D12" s="90"/>
      <c r="E12" s="177" t="str">
        <f t="shared" si="1"/>
        <v>invalid bin</v>
      </c>
      <c r="F12" s="103" t="str">
        <f>IF($Q$1,IF($A12="","",IF($A12="Between",SUMIFS('Overview - Operating'!I:I,'Overview - Operating'!$H:$H,"&gt;="&amp;$B12,'Overview - Operating'!$H:$H,"&lt;"&amp;$D12,'Overview - Operating'!$X:$X,"=No"),SUMIFS('Overview - Operating'!I:I,'Overview - Operating'!$H:$H,"&gt;="&amp;$B12,'Overview - Operating'!$X:$X,"=No"))),IF($A12="","",IF($A12="Between",SUMIFS('Overview - Operating'!I:I,'Overview - Operating'!$H:$H,"&gt;="&amp;$B12,'Overview - Operating'!$H:$H,"&lt;"&amp;$D12),SUMIFS('Overview - Operating'!I:I,'Overview - Operating'!$H:$H,"&gt;="&amp;$B12))))</f>
        <v/>
      </c>
      <c r="G12" s="104" t="str">
        <f>IF($Q$9=1,IF($Q$1,IF($A12="","",IF($A12="Between",SUMIFS('Directly Generated'!J:J,'Directly Generated'!$H:$H,"&gt;="&amp;$B12,'Directly Generated'!$H:$H,"&lt;"&amp;$D12,'Directly Generated'!$X:$X,"=No"),SUMIFS('Directly Generated'!J:J,'Directly Generated'!$H:$H,"&gt;="&amp;$B12,'Directly Generated'!$X:$X,"=No"))),IF($A12="","",IF($A12="Between",SUMIFS('Directly Generated'!J:J,'Directly Generated'!$H:$H,"&gt;="&amp;$B12,'Directly Generated'!$H:$H,"&lt;"&amp;$D12),SUMIFS('Directly Generated'!J:J,'Directly Generated'!$H:$H,"&gt;="&amp;$B12)))),IF($Q$9=2,IF($Q$1,IF($A12="","",IF($A12="Between",SUMIFS('Overview - Operating'!J:J,'Overview - Operating'!$H:$H,"&gt;="&amp;$B12,'Overview - Operating'!$H:$H,"&lt;"&amp;$D12,'Overview - Operating'!$X:$X,"=No"),SUMIFS('Overview - Operating'!J:J,'Overview - Operating'!$H:$H,"&gt;="&amp;$B12,'Overview - Operating'!$X:$X,"=No"))),IF($A12="","",IF($A12="Between",SUMIFS('Overview - Operating'!J:J,'Overview - Operating'!$H:$H,"&gt;="&amp;$B12,'Overview - Operating'!$H:$H,"&lt;"&amp;$D12),SUMIFS('Overview - Operating'!J:J,'Overview - Operating'!$H:$H,"&gt;="&amp;$B12)))),IF($Q$1,IF($A12="","",IF($A12="Between",SUMIFS('Overview - Capital'!J:J,'Overview - Capital'!$H:$H,"&gt;="&amp;$B12,'Overview - Capital'!$H:$H,"&lt;"&amp;$D12,'Overview - Capital'!$X:$X,"=No"),SUMIFS('Overview - Capital'!J:J,'Overview - Capital'!$H:$H,"&gt;="&amp;$B12,'Overview - Capital'!$X:$X,"=No"))),IF($A12="","",IF($A12="Between",SUMIFS('Overview - Capital'!J:J,'Overview - Capital'!$H:$H,"&gt;="&amp;$B12,'Overview - Capital'!$H:$H,"&lt;"&amp;$D12),SUMIFS('Overview - Capital'!J:J,'Overview - Capital'!$H:$H,"&gt;="&amp;$B12))))))</f>
        <v/>
      </c>
      <c r="H12" s="104" t="str">
        <f>IF($Q$9=1,IF($Q$1,IF($A12="","",IF($A12="Between",SUMIFS('Directly Generated'!V:V,'Directly Generated'!$H:$H,"&gt;="&amp;$B12,'Directly Generated'!$H:$H,"&lt;"&amp;$D12,'Directly Generated'!$X:$X,"=No")-SUMIFS('Directly Generated'!J:J,'Directly Generated'!$H:$H,"&gt;="&amp;$B12,'Directly Generated'!$H:$H,"&lt;"&amp;$D12,'Directly Generated'!$X:$X,"=No"),SUMIFS('Directly Generated'!V:V,'Directly Generated'!$H:$H,"&gt;="&amp;$B12,'Directly Generated'!$X:$X,"=No")-SUMIFS('Directly Generated'!J:J,'Directly Generated'!$H:$H,"&gt;="&amp;$B12,'Directly Generated'!$X:$X,"=No"))),IF($A12="","",IF($A12="Between",SUMIFS('Directly Generated'!V:V,'Directly Generated'!$H:$H,"&gt;="&amp;$B12,'Directly Generated'!$H:$H,"&lt;"&amp;$D12)-SUMIFS('Directly Generated'!J:J,'Directly Generated'!$H:$H,"&gt;="&amp;$B12,'Directly Generated'!$H:$H,"&lt;"&amp;$D12),SUMIFS('Directly Generated'!V:V,'Directly Generated'!$H:$H,"&gt;="&amp;$B12)-SUMIFS('Directly Generated'!J:J,'Directly Generated'!$H:$H,"&gt;="&amp;$B12)))),IF($Q$9=2,IF($Q$1,IF($A12="","",IF($A12="Between",SUMIFS('Overview - Operating'!L:L,'Overview - Operating'!$H:$H,"&gt;="&amp;$B12,'Overview - Operating'!$H:$H,"&lt;"&amp;$D12,'Overview - Operating'!$X:$X,"=No"),SUMIFS('Overview - Operating'!L:L,'Overview - Operating'!$H:$H,"&gt;="&amp;$B12,'Overview - Operating'!$X:$X,"=No"))),IF($A12="","",IF($A12="Between",SUMIFS('Overview - Operating'!L:L,'Overview - Operating'!$H:$H,"&gt;="&amp;$B12,'Overview - Operating'!$H:$H,"&lt;"&amp;$D12),SUMIFS('Overview - Operating'!L:L,'Overview - Operating'!$H:$H,"&gt;="&amp;$B12)))),IF($Q$1,IF($A12="","",IF($A12="Between",SUMIFS('Overview - Capital'!L:L,'Overview - Capital'!$H:$H,"&gt;="&amp;$B12,'Overview - Capital'!$H:$H,"&lt;"&amp;$D12,'Overview - Capital'!$X:$X,"=No"),SUMIFS('Overview - Capital'!L:L,'Overview - Capital'!$H:$H,"&gt;="&amp;$B12,'Overview - Capital'!$X:$X,"=No"))),IF($A12="","",IF($A12="Between",SUMIFS('Overview - Capital'!L:L,'Overview - Capital'!$H:$H,"&gt;="&amp;$B12,'Overview - Capital'!$H:$H,"&lt;"&amp;$D12),SUMIFS('Overview - Capital'!L:L,'Overview - Capital'!$H:$H,"&gt;="&amp;$B12))))))</f>
        <v/>
      </c>
      <c r="I12" s="104" t="str">
        <f>IF($Q$9=1,IF($Q$1,IF($A12="","",IF($A12="Between",SUMIFS('Taxes Levied by Agency'!X:X,'Taxes Levied by Agency'!$H:$H,"&gt;="&amp;$B12,'Taxes Levied by Agency'!$H:$H,"&lt;"&amp;$D12,'Taxes Levied by Agency'!$Z:$Z,"=No"),SUMIFS('Taxes Levied by Agency'!X:X,'Taxes Levied by Agency'!$H:$H,"&gt;="&amp;$B12,'Taxes Levied by Agency'!$Z:$Z,"=No"))),IF($A12="","",IF($A12="Between",SUMIFS('Taxes Levied by Agency'!X:X,'Taxes Levied by Agency'!$H:$H,"&gt;="&amp;$B12,'Taxes Levied by Agency'!$H:$H,"&lt;"&amp;$D12),SUMIFS('Taxes Levied by Agency'!X:X,'Taxes Levied by Agency'!$H:$H,"&gt;="&amp;$B12)))),IF($Q$9=2,IF($Q$1,IF($A12="","",IF($A12="Between",SUMIFS('Overview - Operating'!N:N,'Overview - Operating'!$H:$H,"&gt;="&amp;$B12,'Overview - Operating'!$H:$H,"&lt;"&amp;$D12,'Overview - Operating'!$X:$X,"=No"),SUMIFS('Overview - Operating'!N:N,'Overview - Operating'!$H:$H,"&gt;="&amp;$B12,'Overview - Operating'!$X:$X,"=No"))),IF($A12="","",IF($A12="Between",SUMIFS('Overview - Operating'!N:N,'Overview - Operating'!$H:$H,"&gt;="&amp;$B12,'Overview - Operating'!$H:$H,"&lt;"&amp;$D12),SUMIFS('Overview - Operating'!N:N,'Overview - Operating'!$H:$H,"&gt;="&amp;$B12)))),IF($Q$1,IF($A12="","",IF($A12="Between",SUMIFS('Overview - Capital'!N:N,'Overview - Capital'!$H:$H,"&gt;="&amp;$B12,'Overview - Capital'!$H:$H,"&lt;"&amp;$D12,'Overview - Capital'!$X:$X,"=No"),SUMIFS('Overview - Capital'!N:N,'Overview - Capital'!$H:$H,"&gt;="&amp;$B12,'Overview - Capital'!$X:$X,"=No"))),IF($A12="","",IF($A12="Between",SUMIFS('Overview - Capital'!N:N,'Overview - Capital'!$H:$H,"&gt;="&amp;$B12,'Overview - Capital'!$H:$H,"&lt;"&amp;$D12),SUMIFS('Overview - Capital'!N:N,'Overview - Capital'!$H:$H,"&gt;="&amp;$B12))))))</f>
        <v/>
      </c>
      <c r="J12" s="104" t="str">
        <f>IF($Q$9=1,IF($Q$1,IF($A12="","",IF($A12="Between",SUMIFS(Local!AB:AB,Local!$H:$H,"&gt;="&amp;$B12,Local!$H:$H,"&lt;"&amp;$D12,Local!$AD:$AD,"=No"),SUMIFS(Local!AB:AB,Local!$H:$H,"&gt;="&amp;$B12,Local!$AD:$AD,"=No"))),IF($A12="","",IF($A12="Between",SUMIFS(Local!AB:AB,Local!$H:$H,"&gt;="&amp;$B12,Local!$H:$H,"&lt;"&amp;$D12),SUMIFS(Local!AB:AB,Local!$H:$H,"&gt;="&amp;$B12)))),IF($Q$9=2,IF($Q$1,IF($A12="","",IF($A12="Between",SUMIFS('Overview - Operating'!P:P,'Overview - Operating'!$H:$H,"&gt;="&amp;$B12,'Overview - Operating'!$H:$H,"&lt;"&amp;$D12,'Overview - Operating'!$X:$X,"=No"),SUMIFS('Overview - Operating'!P:P,'Overview - Operating'!$H:$H,"&gt;="&amp;$B12,'Overview - Operating'!$X:$X,"=No"))),IF($A12="","",IF($A12="Between",SUMIFS('Overview - Operating'!P:P,'Overview - Operating'!$H:$H,"&gt;="&amp;$B12,'Overview - Operating'!$H:$H,"&lt;"&amp;$D12),SUMIFS('Overview - Operating'!P:P,'Overview - Operating'!$H:$H,"&gt;="&amp;$B12)))),IF($Q$1,IF($A12="","",IF($A12="Between",SUMIFS('Overview - Capital'!P:P,'Overview - Capital'!$H:$H,"&gt;="&amp;$B12,'Overview - Capital'!$H:$H,"&lt;"&amp;$D12,'Overview - Capital'!$X:$X,"=No"),SUMIFS('Overview - Capital'!P:P,'Overview - Capital'!$H:$H,"&gt;="&amp;$B12,'Overview - Capital'!$X:$X,"=No"))),IF($A12="","",IF($A12="Between",SUMIFS('Overview - Capital'!P:P,'Overview - Capital'!$H:$H,"&gt;="&amp;$B12,'Overview - Capital'!$H:$H,"&lt;"&amp;$D12),SUMIFS('Overview - Capital'!P:P,'Overview - Capital'!$H:$H,"&gt;="&amp;$B12))))))</f>
        <v/>
      </c>
      <c r="K12" s="104" t="str">
        <f>IF($Q$9=1,IF($Q$1,IF($A12="","",IF($A12="Between",SUMIFS(State!AB:AB,State!$H:$H,"&gt;="&amp;$B12,State!$H:$H,"&lt;"&amp;$D12,State!$AD:$AD,"=No"),SUMIFS(State!AB:AB,State!$H:$H,"&gt;="&amp;$B12,State!$AD:$AD,"=No"))),IF($A12="","",IF($A12="Between",SUMIFS(State!AB:AB,State!$H:$H,"&gt;="&amp;$B12,State!$H:$H,"&lt;"&amp;$D12),SUMIFS(State!AB:AB,State!$H:$H,"&gt;="&amp;$B12)))),IF($Q$9=2,IF($Q$1,IF($A12="","",IF($A12="Between",SUMIFS('Overview - Operating'!R:R,'Overview - Operating'!$H:$H,"&gt;="&amp;$B12,'Overview - Operating'!$H:$H,"&lt;"&amp;$D12,'Overview - Operating'!$X:$X,"=No"),SUMIFS('Overview - Operating'!R:R,'Overview - Operating'!$H:$H,"&gt;="&amp;$B12,'Overview - Operating'!$X:$X,"=No"))),IF($A12="","",IF($A12="Between",SUMIFS('Overview - Operating'!R:R,'Overview - Operating'!$H:$H,"&gt;="&amp;$B12,'Overview - Operating'!$H:$H,"&lt;"&amp;$D12),SUMIFS('Overview - Operating'!R:R,'Overview - Operating'!$H:$H,"&gt;="&amp;$B12)))),IF($Q$1,IF($A12="","",IF($A12="Between",SUMIFS('Overview - Capital'!R:R,'Overview - Capital'!$H:$H,"&gt;="&amp;$B12,'Overview - Capital'!$H:$H,"&lt;"&amp;$D12,'Overview - Capital'!$X:$X,"=No"),SUMIFS('Overview - Capital'!R:R,'Overview - Capital'!$H:$H,"&gt;="&amp;$B12,'Overview - Capital'!$X:$X,"=No"))),IF($A12="","",IF($A12="Between",SUMIFS('Overview - Capital'!R:R,'Overview - Capital'!$H:$H,"&gt;="&amp;$B12,'Overview - Capital'!$H:$H,"&lt;"&amp;$D12),SUMIFS('Overview - Capital'!R:R,'Overview - Capital'!$H:$H,"&gt;="&amp;$B12))))))</f>
        <v/>
      </c>
      <c r="L12" s="104" t="str">
        <f>IF($Q$9=1,IF($Q$1,IF($A12="","",IF($A12="Between",SUMIFS(Federal!V:V,Federal!$H:$H,"&gt;="&amp;$B12,Federal!$H:$H,"&lt;"&amp;$D12,Federal!$X:$X,"=No"),SUMIFS(Federal!V:V,Federal!$H:$H,"&gt;="&amp;$B12,Federal!$X:$X,"=No"))),IF($A12="","",IF($A12="Between",SUMIFS(Federal!V:V,Federal!$H:$H,"&gt;="&amp;$B12,Federal!$H:$H,"&lt;"&amp;$D12),SUMIFS(Federal!V:V,Federal!$H:$H,"&gt;="&amp;$B12)))),IF($Q$9=2,IF($Q$1,IF($A12="","",IF($A12="Between",SUMIFS('Overview - Operating'!T:T,'Overview - Operating'!$H:$H,"&gt;="&amp;$B12,'Overview - Operating'!$H:$H,"&lt;"&amp;$D12,'Overview - Operating'!$X:$X,"=No"),SUMIFS('Overview - Operating'!T:T,'Overview - Operating'!$H:$H,"&gt;="&amp;$B12,'Overview - Operating'!$X:$X,"=No"))),IF($A12="","",IF($A12="Between",SUMIFS('Overview - Operating'!T:T,'Overview - Operating'!$H:$H,"&gt;="&amp;$B12,'Overview - Operating'!$H:$H,"&lt;"&amp;$D12),SUMIFS('Overview - Operating'!T:T,'Overview - Operating'!$H:$H,"&gt;="&amp;$B12)))),IF($Q$1,IF($A12="","",IF($A12="Between",SUMIFS('Overview - Capital'!T:T,'Overview - Capital'!$H:$H,"&gt;="&amp;$B12,'Overview - Capital'!$H:$H,"&lt;"&amp;$D12,'Overview - Capital'!$X:$X,"=No"),SUMIFS('Overview - Capital'!T:T,'Overview - Capital'!$H:$H,"&gt;="&amp;$B12,'Overview - Capital'!$X:$X,"=No"))),IF($A12="","",IF($A12="Between",SUMIFS('Overview - Capital'!T:T,'Overview - Capital'!$H:$H,"&gt;="&amp;$B12,'Overview - Capital'!$H:$H,"&lt;"&amp;$D12),SUMIFS('Overview - Capital'!T:T,'Overview - Capital'!$H:$H,"&gt;="&amp;$B12))))))</f>
        <v/>
      </c>
      <c r="M12" s="105" t="str">
        <f>IF($Q$9=1,IF(A12="","",SUM(G12:L12)),IF($Q$9=2,IF($Q$1,IF($A12="","",IF($A12="Between",SUMIFS('Overview - Operating'!V:V,'Overview - Operating'!$H:$H,"&gt;="&amp;$B12,'Overview - Operating'!$H:$H,"&lt;"&amp;$D12,'Overview - Operating'!$X:$X,"=No"),SUMIFS('Overview - Operating'!V:V,'Overview - Operating'!$H:$H,"&gt;="&amp;$B12,'Overview - Operating'!$X:$X,"=No"))),IF($A12="","",IF($A12="Between",SUMIFS('Overview - Operating'!V:V,'Overview - Operating'!$H:$H,"&gt;="&amp;$B12,'Overview - Operating'!$H:$H,"&lt;"&amp;$D12),SUMIFS('Overview - Operating'!V:V,'Overview - Operating'!$H:$H,"&gt;="&amp;$B12)))),IF($Q$1,IF($A12="","",IF($A12="Between",SUMIFS('Overview - Capital'!V:V,'Overview - Capital'!$H:$H,"&gt;="&amp;$B12,'Overview - Capital'!$H:$H,"&lt;"&amp;$D12,'Overview - Capital'!$X:$X,"=No"),SUMIFS('Overview - Capital'!V:V,'Overview - Capital'!$H:$H,"&gt;="&amp;$B12,'Overview - Capital'!$X:$X,"=No"))),IF($A12="","",IF($A12="Between",SUMIFS('Overview - Capital'!V:V,'Overview - Capital'!$H:$H,"&gt;="&amp;$B12,'Overview - Capital'!$H:$H,"&lt;"&amp;$D12),SUMIFS('Overview - Capital'!V:V,'Overview - Capital'!$H:$H,"&gt;="&amp;$B12))))))</f>
        <v/>
      </c>
      <c r="N12" s="58"/>
      <c r="O12" s="58"/>
      <c r="P12" s="58"/>
      <c r="Q12" s="58"/>
      <c r="R12" s="58"/>
      <c r="S12" s="58"/>
      <c r="T12" s="58"/>
    </row>
    <row r="13" spans="1:20" ht="17.100000000000001" customHeight="1">
      <c r="A13" s="33" t="str">
        <f t="shared" si="2"/>
        <v/>
      </c>
      <c r="B13" s="31" t="str">
        <f t="shared" si="4"/>
        <v/>
      </c>
      <c r="C13" s="32" t="str">
        <f t="shared" si="3"/>
        <v/>
      </c>
      <c r="D13" s="90"/>
      <c r="E13" s="177" t="str">
        <f t="shared" si="1"/>
        <v>invalid bin</v>
      </c>
      <c r="F13" s="103" t="str">
        <f>IF($Q$1,IF($A13="","",IF($A13="Between",SUMIFS('Overview - Operating'!I:I,'Overview - Operating'!$H:$H,"&gt;="&amp;$B13,'Overview - Operating'!$H:$H,"&lt;"&amp;$D13,'Overview - Operating'!$X:$X,"=No"),SUMIFS('Overview - Operating'!I:I,'Overview - Operating'!$H:$H,"&gt;="&amp;$B13,'Overview - Operating'!$X:$X,"=No"))),IF($A13="","",IF($A13="Between",SUMIFS('Overview - Operating'!I:I,'Overview - Operating'!$H:$H,"&gt;="&amp;$B13,'Overview - Operating'!$H:$H,"&lt;"&amp;$D13),SUMIFS('Overview - Operating'!I:I,'Overview - Operating'!$H:$H,"&gt;="&amp;$B13))))</f>
        <v/>
      </c>
      <c r="G13" s="120" t="str">
        <f>IF($Q$9=1,IF($Q$1,IF($A13="","",IF($A13="Between",SUMIFS('Directly Generated'!J:J,'Directly Generated'!$H:$H,"&gt;="&amp;$B13,'Directly Generated'!$H:$H,"&lt;"&amp;$D13,'Directly Generated'!$X:$X,"=No"),SUMIFS('Directly Generated'!J:J,'Directly Generated'!$H:$H,"&gt;="&amp;$B13,'Directly Generated'!$X:$X,"=No"))),IF($A13="","",IF($A13="Between",SUMIFS('Directly Generated'!J:J,'Directly Generated'!$H:$H,"&gt;="&amp;$B13,'Directly Generated'!$H:$H,"&lt;"&amp;$D13),SUMIFS('Directly Generated'!J:J,'Directly Generated'!$H:$H,"&gt;="&amp;$B13)))),IF($Q$9=2,IF($Q$1,IF($A13="","",IF($A13="Between",SUMIFS('Overview - Operating'!J:J,'Overview - Operating'!$H:$H,"&gt;="&amp;$B13,'Overview - Operating'!$H:$H,"&lt;"&amp;$D13,'Overview - Operating'!$X:$X,"=No"),SUMIFS('Overview - Operating'!J:J,'Overview - Operating'!$H:$H,"&gt;="&amp;$B13,'Overview - Operating'!$X:$X,"=No"))),IF($A13="","",IF($A13="Between",SUMIFS('Overview - Operating'!J:J,'Overview - Operating'!$H:$H,"&gt;="&amp;$B13,'Overview - Operating'!$H:$H,"&lt;"&amp;$D13),SUMIFS('Overview - Operating'!J:J,'Overview - Operating'!$H:$H,"&gt;="&amp;$B13)))),IF($Q$1,IF($A13="","",IF($A13="Between",SUMIFS('Overview - Capital'!J:J,'Overview - Capital'!$H:$H,"&gt;="&amp;$B13,'Overview - Capital'!$H:$H,"&lt;"&amp;$D13,'Overview - Capital'!$X:$X,"=No"),SUMIFS('Overview - Capital'!J:J,'Overview - Capital'!$H:$H,"&gt;="&amp;$B13,'Overview - Capital'!$X:$X,"=No"))),IF($A13="","",IF($A13="Between",SUMIFS('Overview - Capital'!J:J,'Overview - Capital'!$H:$H,"&gt;="&amp;$B13,'Overview - Capital'!$H:$H,"&lt;"&amp;$D13),SUMIFS('Overview - Capital'!J:J,'Overview - Capital'!$H:$H,"&gt;="&amp;$B13))))))</f>
        <v/>
      </c>
      <c r="H13" s="104" t="str">
        <f>IF($Q$9=1,IF($Q$1,IF($A13="","",IF($A13="Between",SUMIFS('Directly Generated'!V:V,'Directly Generated'!$H:$H,"&gt;="&amp;$B13,'Directly Generated'!$H:$H,"&lt;"&amp;$D13,'Directly Generated'!$X:$X,"=No")-SUMIFS('Directly Generated'!J:J,'Directly Generated'!$H:$H,"&gt;="&amp;$B13,'Directly Generated'!$H:$H,"&lt;"&amp;$D13,'Directly Generated'!$X:$X,"=No"),SUMIFS('Directly Generated'!V:V,'Directly Generated'!$H:$H,"&gt;="&amp;$B13,'Directly Generated'!$X:$X,"=No")-SUMIFS('Directly Generated'!J:J,'Directly Generated'!$H:$H,"&gt;="&amp;$B13,'Directly Generated'!$X:$X,"=No"))),IF($A13="","",IF($A13="Between",SUMIFS('Directly Generated'!V:V,'Directly Generated'!$H:$H,"&gt;="&amp;$B13,'Directly Generated'!$H:$H,"&lt;"&amp;$D13)-SUMIFS('Directly Generated'!J:J,'Directly Generated'!$H:$H,"&gt;="&amp;$B13,'Directly Generated'!$H:$H,"&lt;"&amp;$D13),SUMIFS('Directly Generated'!V:V,'Directly Generated'!$H:$H,"&gt;="&amp;$B13)-SUMIFS('Directly Generated'!J:J,'Directly Generated'!$H:$H,"&gt;="&amp;$B13)))),IF($Q$9=2,IF($Q$1,IF($A13="","",IF($A13="Between",SUMIFS('Overview - Operating'!L:L,'Overview - Operating'!$H:$H,"&gt;="&amp;$B13,'Overview - Operating'!$H:$H,"&lt;"&amp;$D13,'Overview - Operating'!$X:$X,"=No"),SUMIFS('Overview - Operating'!L:L,'Overview - Operating'!$H:$H,"&gt;="&amp;$B13,'Overview - Operating'!$X:$X,"=No"))),IF($A13="","",IF($A13="Between",SUMIFS('Overview - Operating'!L:L,'Overview - Operating'!$H:$H,"&gt;="&amp;$B13,'Overview - Operating'!$H:$H,"&lt;"&amp;$D13),SUMIFS('Overview - Operating'!L:L,'Overview - Operating'!$H:$H,"&gt;="&amp;$B13)))),IF($Q$1,IF($A13="","",IF($A13="Between",SUMIFS('Overview - Capital'!L:L,'Overview - Capital'!$H:$H,"&gt;="&amp;$B13,'Overview - Capital'!$H:$H,"&lt;"&amp;$D13,'Overview - Capital'!$X:$X,"=No"),SUMIFS('Overview - Capital'!L:L,'Overview - Capital'!$H:$H,"&gt;="&amp;$B13,'Overview - Capital'!$X:$X,"=No"))),IF($A13="","",IF($A13="Between",SUMIFS('Overview - Capital'!L:L,'Overview - Capital'!$H:$H,"&gt;="&amp;$B13,'Overview - Capital'!$H:$H,"&lt;"&amp;$D13),SUMIFS('Overview - Capital'!L:L,'Overview - Capital'!$H:$H,"&gt;="&amp;$B13))))))</f>
        <v/>
      </c>
      <c r="I13" s="104" t="str">
        <f>IF($Q$9=1,IF($Q$1,IF($A13="","",IF($A13="Between",SUMIFS('Taxes Levied by Agency'!X:X,'Taxes Levied by Agency'!$H:$H,"&gt;="&amp;$B13,'Taxes Levied by Agency'!$H:$H,"&lt;"&amp;$D13,'Taxes Levied by Agency'!$Z:$Z,"=No"),SUMIFS('Taxes Levied by Agency'!X:X,'Taxes Levied by Agency'!$H:$H,"&gt;="&amp;$B13,'Taxes Levied by Agency'!$Z:$Z,"=No"))),IF($A13="","",IF($A13="Between",SUMIFS('Taxes Levied by Agency'!X:X,'Taxes Levied by Agency'!$H:$H,"&gt;="&amp;$B13,'Taxes Levied by Agency'!$H:$H,"&lt;"&amp;$D13),SUMIFS('Taxes Levied by Agency'!X:X,'Taxes Levied by Agency'!$H:$H,"&gt;="&amp;$B13)))),IF($Q$9=2,IF($Q$1,IF($A13="","",IF($A13="Between",SUMIFS('Overview - Operating'!N:N,'Overview - Operating'!$H:$H,"&gt;="&amp;$B13,'Overview - Operating'!$H:$H,"&lt;"&amp;$D13,'Overview - Operating'!$X:$X,"=No"),SUMIFS('Overview - Operating'!N:N,'Overview - Operating'!$H:$H,"&gt;="&amp;$B13,'Overview - Operating'!$X:$X,"=No"))),IF($A13="","",IF($A13="Between",SUMIFS('Overview - Operating'!N:N,'Overview - Operating'!$H:$H,"&gt;="&amp;$B13,'Overview - Operating'!$H:$H,"&lt;"&amp;$D13),SUMIFS('Overview - Operating'!N:N,'Overview - Operating'!$H:$H,"&gt;="&amp;$B13)))),IF($Q$1,IF($A13="","",IF($A13="Between",SUMIFS('Overview - Capital'!N:N,'Overview - Capital'!$H:$H,"&gt;="&amp;$B13,'Overview - Capital'!$H:$H,"&lt;"&amp;$D13,'Overview - Capital'!$X:$X,"=No"),SUMIFS('Overview - Capital'!N:N,'Overview - Capital'!$H:$H,"&gt;="&amp;$B13,'Overview - Capital'!$X:$X,"=No"))),IF($A13="","",IF($A13="Between",SUMIFS('Overview - Capital'!N:N,'Overview - Capital'!$H:$H,"&gt;="&amp;$B13,'Overview - Capital'!$H:$H,"&lt;"&amp;$D13),SUMIFS('Overview - Capital'!N:N,'Overview - Capital'!$H:$H,"&gt;="&amp;$B13))))))</f>
        <v/>
      </c>
      <c r="J13" s="104" t="str">
        <f>IF($Q$9=1,IF($Q$1,IF($A13="","",IF($A13="Between",SUMIFS(Local!AB:AB,Local!$H:$H,"&gt;="&amp;$B13,Local!$H:$H,"&lt;"&amp;$D13,Local!$AD:$AD,"=No"),SUMIFS(Local!AB:AB,Local!$H:$H,"&gt;="&amp;$B13,Local!$AD:$AD,"=No"))),IF($A13="","",IF($A13="Between",SUMIFS(Local!AB:AB,Local!$H:$H,"&gt;="&amp;$B13,Local!$H:$H,"&lt;"&amp;$D13),SUMIFS(Local!AB:AB,Local!$H:$H,"&gt;="&amp;$B13)))),IF($Q$9=2,IF($Q$1,IF($A13="","",IF($A13="Between",SUMIFS('Overview - Operating'!P:P,'Overview - Operating'!$H:$H,"&gt;="&amp;$B13,'Overview - Operating'!$H:$H,"&lt;"&amp;$D13,'Overview - Operating'!$X:$X,"=No"),SUMIFS('Overview - Operating'!P:P,'Overview - Operating'!$H:$H,"&gt;="&amp;$B13,'Overview - Operating'!$X:$X,"=No"))),IF($A13="","",IF($A13="Between",SUMIFS('Overview - Operating'!P:P,'Overview - Operating'!$H:$H,"&gt;="&amp;$B13,'Overview - Operating'!$H:$H,"&lt;"&amp;$D13),SUMIFS('Overview - Operating'!P:P,'Overview - Operating'!$H:$H,"&gt;="&amp;$B13)))),IF($Q$1,IF($A13="","",IF($A13="Between",SUMIFS('Overview - Capital'!P:P,'Overview - Capital'!$H:$H,"&gt;="&amp;$B13,'Overview - Capital'!$H:$H,"&lt;"&amp;$D13,'Overview - Capital'!$X:$X,"=No"),SUMIFS('Overview - Capital'!P:P,'Overview - Capital'!$H:$H,"&gt;="&amp;$B13,'Overview - Capital'!$X:$X,"=No"))),IF($A13="","",IF($A13="Between",SUMIFS('Overview - Capital'!P:P,'Overview - Capital'!$H:$H,"&gt;="&amp;$B13,'Overview - Capital'!$H:$H,"&lt;"&amp;$D13),SUMIFS('Overview - Capital'!P:P,'Overview - Capital'!$H:$H,"&gt;="&amp;$B13))))))</f>
        <v/>
      </c>
      <c r="K13" s="104" t="str">
        <f>IF($Q$9=1,IF($Q$1,IF($A13="","",IF($A13="Between",SUMIFS(State!AB:AB,State!$H:$H,"&gt;="&amp;$B13,State!$H:$H,"&lt;"&amp;$D13,State!$AD:$AD,"=No"),SUMIFS(State!AB:AB,State!$H:$H,"&gt;="&amp;$B13,State!$AD:$AD,"=No"))),IF($A13="","",IF($A13="Between",SUMIFS(State!AB:AB,State!$H:$H,"&gt;="&amp;$B13,State!$H:$H,"&lt;"&amp;$D13),SUMIFS(State!AB:AB,State!$H:$H,"&gt;="&amp;$B13)))),IF($Q$9=2,IF($Q$1,IF($A13="","",IF($A13="Between",SUMIFS('Overview - Operating'!R:R,'Overview - Operating'!$H:$H,"&gt;="&amp;$B13,'Overview - Operating'!$H:$H,"&lt;"&amp;$D13,'Overview - Operating'!$X:$X,"=No"),SUMIFS('Overview - Operating'!R:R,'Overview - Operating'!$H:$H,"&gt;="&amp;$B13,'Overview - Operating'!$X:$X,"=No"))),IF($A13="","",IF($A13="Between",SUMIFS('Overview - Operating'!R:R,'Overview - Operating'!$H:$H,"&gt;="&amp;$B13,'Overview - Operating'!$H:$H,"&lt;"&amp;$D13),SUMIFS('Overview - Operating'!R:R,'Overview - Operating'!$H:$H,"&gt;="&amp;$B13)))),IF($Q$1,IF($A13="","",IF($A13="Between",SUMIFS('Overview - Capital'!R:R,'Overview - Capital'!$H:$H,"&gt;="&amp;$B13,'Overview - Capital'!$H:$H,"&lt;"&amp;$D13,'Overview - Capital'!$X:$X,"=No"),SUMIFS('Overview - Capital'!R:R,'Overview - Capital'!$H:$H,"&gt;="&amp;$B13,'Overview - Capital'!$X:$X,"=No"))),IF($A13="","",IF($A13="Between",SUMIFS('Overview - Capital'!R:R,'Overview - Capital'!$H:$H,"&gt;="&amp;$B13,'Overview - Capital'!$H:$H,"&lt;"&amp;$D13),SUMIFS('Overview - Capital'!R:R,'Overview - Capital'!$H:$H,"&gt;="&amp;$B13))))))</f>
        <v/>
      </c>
      <c r="L13" s="104" t="str">
        <f>IF($Q$9=1,IF($Q$1,IF($A13="","",IF($A13="Between",SUMIFS(Federal!V:V,Federal!$H:$H,"&gt;="&amp;$B13,Federal!$H:$H,"&lt;"&amp;$D13,Federal!$X:$X,"=No"),SUMIFS(Federal!V:V,Federal!$H:$H,"&gt;="&amp;$B13,Federal!$X:$X,"=No"))),IF($A13="","",IF($A13="Between",SUMIFS(Federal!V:V,Federal!$H:$H,"&gt;="&amp;$B13,Federal!$H:$H,"&lt;"&amp;$D13),SUMIFS(Federal!V:V,Federal!$H:$H,"&gt;="&amp;$B13)))),IF($Q$9=2,IF($Q$1,IF($A13="","",IF($A13="Between",SUMIFS('Overview - Operating'!T:T,'Overview - Operating'!$H:$H,"&gt;="&amp;$B13,'Overview - Operating'!$H:$H,"&lt;"&amp;$D13,'Overview - Operating'!$X:$X,"=No"),SUMIFS('Overview - Operating'!T:T,'Overview - Operating'!$H:$H,"&gt;="&amp;$B13,'Overview - Operating'!$X:$X,"=No"))),IF($A13="","",IF($A13="Between",SUMIFS('Overview - Operating'!T:T,'Overview - Operating'!$H:$H,"&gt;="&amp;$B13,'Overview - Operating'!$H:$H,"&lt;"&amp;$D13),SUMIFS('Overview - Operating'!T:T,'Overview - Operating'!$H:$H,"&gt;="&amp;$B13)))),IF($Q$1,IF($A13="","",IF($A13="Between",SUMIFS('Overview - Capital'!T:T,'Overview - Capital'!$H:$H,"&gt;="&amp;$B13,'Overview - Capital'!$H:$H,"&lt;"&amp;$D13,'Overview - Capital'!$X:$X,"=No"),SUMIFS('Overview - Capital'!T:T,'Overview - Capital'!$H:$H,"&gt;="&amp;$B13,'Overview - Capital'!$X:$X,"=No"))),IF($A13="","",IF($A13="Between",SUMIFS('Overview - Capital'!T:T,'Overview - Capital'!$H:$H,"&gt;="&amp;$B13,'Overview - Capital'!$H:$H,"&lt;"&amp;$D13),SUMIFS('Overview - Capital'!T:T,'Overview - Capital'!$H:$H,"&gt;="&amp;$B13))))))</f>
        <v/>
      </c>
      <c r="M13" s="105" t="str">
        <f>IF($Q$9=1,IF(A13="","",SUM(G13:L13)),IF($Q$9=2,IF($Q$1,IF($A13="","",IF($A13="Between",SUMIFS('Overview - Operating'!V:V,'Overview - Operating'!$H:$H,"&gt;="&amp;$B13,'Overview - Operating'!$H:$H,"&lt;"&amp;$D13,'Overview - Operating'!$X:$X,"=No"),SUMIFS('Overview - Operating'!V:V,'Overview - Operating'!$H:$H,"&gt;="&amp;$B13,'Overview - Operating'!$X:$X,"=No"))),IF($A13="","",IF($A13="Between",SUMIFS('Overview - Operating'!V:V,'Overview - Operating'!$H:$H,"&gt;="&amp;$B13,'Overview - Operating'!$H:$H,"&lt;"&amp;$D13),SUMIFS('Overview - Operating'!V:V,'Overview - Operating'!$H:$H,"&gt;="&amp;$B13)))),IF($Q$1,IF($A13="","",IF($A13="Between",SUMIFS('Overview - Capital'!V:V,'Overview - Capital'!$H:$H,"&gt;="&amp;$B13,'Overview - Capital'!$H:$H,"&lt;"&amp;$D13,'Overview - Capital'!$X:$X,"=No"),SUMIFS('Overview - Capital'!V:V,'Overview - Capital'!$H:$H,"&gt;="&amp;$B13,'Overview - Capital'!$X:$X,"=No"))),IF($A13="","",IF($A13="Between",SUMIFS('Overview - Capital'!V:V,'Overview - Capital'!$H:$H,"&gt;="&amp;$B13,'Overview - Capital'!$H:$H,"&lt;"&amp;$D13),SUMIFS('Overview - Capital'!V:V,'Overview - Capital'!$H:$H,"&gt;="&amp;$B13))))))</f>
        <v/>
      </c>
      <c r="N13" s="58"/>
      <c r="O13" s="58"/>
      <c r="P13" s="58"/>
      <c r="Q13" s="58"/>
      <c r="R13" s="68"/>
      <c r="S13" s="58"/>
      <c r="T13" s="58"/>
    </row>
    <row r="14" spans="1:20" ht="17.100000000000001" customHeight="1">
      <c r="A14" s="33" t="str">
        <f t="shared" si="2"/>
        <v/>
      </c>
      <c r="B14" s="31" t="str">
        <f t="shared" si="4"/>
        <v/>
      </c>
      <c r="C14" s="32" t="str">
        <f t="shared" si="3"/>
        <v/>
      </c>
      <c r="D14" s="90"/>
      <c r="E14" s="177" t="str">
        <f t="shared" si="1"/>
        <v>invalid bin</v>
      </c>
      <c r="F14" s="103" t="str">
        <f>IF($Q$1,IF($A14="","",IF($A14="Between",SUMIFS('Overview - Operating'!I:I,'Overview - Operating'!$H:$H,"&gt;="&amp;$B14,'Overview - Operating'!$H:$H,"&lt;"&amp;$D14,'Overview - Operating'!$X:$X,"=No"),SUMIFS('Overview - Operating'!I:I,'Overview - Operating'!$H:$H,"&gt;="&amp;$B14,'Overview - Operating'!$X:$X,"=No"))),IF($A14="","",IF($A14="Between",SUMIFS('Overview - Operating'!I:I,'Overview - Operating'!$H:$H,"&gt;="&amp;$B14,'Overview - Operating'!$H:$H,"&lt;"&amp;$D14),SUMIFS('Overview - Operating'!I:I,'Overview - Operating'!$H:$H,"&gt;="&amp;$B14))))</f>
        <v/>
      </c>
      <c r="G14" s="104" t="str">
        <f>IF($Q$9=1,IF($Q$1,IF($A14="","",IF($A14="Between",SUMIFS('Directly Generated'!J:J,'Directly Generated'!$H:$H,"&gt;="&amp;$B14,'Directly Generated'!$H:$H,"&lt;"&amp;$D14,'Directly Generated'!$X:$X,"=No"),SUMIFS('Directly Generated'!J:J,'Directly Generated'!$H:$H,"&gt;="&amp;$B14,'Directly Generated'!$X:$X,"=No"))),IF($A14="","",IF($A14="Between",SUMIFS('Directly Generated'!J:J,'Directly Generated'!$H:$H,"&gt;="&amp;$B14,'Directly Generated'!$H:$H,"&lt;"&amp;$D14),SUMIFS('Directly Generated'!J:J,'Directly Generated'!$H:$H,"&gt;="&amp;$B14)))),IF($Q$9=2,IF($Q$1,IF($A14="","",IF($A14="Between",SUMIFS('Overview - Operating'!J:J,'Overview - Operating'!$H:$H,"&gt;="&amp;$B14,'Overview - Operating'!$H:$H,"&lt;"&amp;$D14,'Overview - Operating'!$X:$X,"=No"),SUMIFS('Overview - Operating'!J:J,'Overview - Operating'!$H:$H,"&gt;="&amp;$B14,'Overview - Operating'!$X:$X,"=No"))),IF($A14="","",IF($A14="Between",SUMIFS('Overview - Operating'!J:J,'Overview - Operating'!$H:$H,"&gt;="&amp;$B14,'Overview - Operating'!$H:$H,"&lt;"&amp;$D14),SUMIFS('Overview - Operating'!J:J,'Overview - Operating'!$H:$H,"&gt;="&amp;$B14)))),IF($Q$1,IF($A14="","",IF($A14="Between",SUMIFS('Overview - Capital'!J:J,'Overview - Capital'!$H:$H,"&gt;="&amp;$B14,'Overview - Capital'!$H:$H,"&lt;"&amp;$D14,'Overview - Capital'!$X:$X,"=No"),SUMIFS('Overview - Capital'!J:J,'Overview - Capital'!$H:$H,"&gt;="&amp;$B14,'Overview - Capital'!$X:$X,"=No"))),IF($A14="","",IF($A14="Between",SUMIFS('Overview - Capital'!J:J,'Overview - Capital'!$H:$H,"&gt;="&amp;$B14,'Overview - Capital'!$H:$H,"&lt;"&amp;$D14),SUMIFS('Overview - Capital'!J:J,'Overview - Capital'!$H:$H,"&gt;="&amp;$B14))))))</f>
        <v/>
      </c>
      <c r="H14" s="104" t="str">
        <f>IF($Q$9=1,IF($Q$1,IF($A14="","",IF($A14="Between",SUMIFS('Directly Generated'!V:V,'Directly Generated'!$H:$H,"&gt;="&amp;$B14,'Directly Generated'!$H:$H,"&lt;"&amp;$D14,'Directly Generated'!$X:$X,"=No")-SUMIFS('Directly Generated'!J:J,'Directly Generated'!$H:$H,"&gt;="&amp;$B14,'Directly Generated'!$H:$H,"&lt;"&amp;$D14,'Directly Generated'!$X:$X,"=No"),SUMIFS('Directly Generated'!V:V,'Directly Generated'!$H:$H,"&gt;="&amp;$B14,'Directly Generated'!$X:$X,"=No")-SUMIFS('Directly Generated'!J:J,'Directly Generated'!$H:$H,"&gt;="&amp;$B14,'Directly Generated'!$X:$X,"=No"))),IF($A14="","",IF($A14="Between",SUMIFS('Directly Generated'!V:V,'Directly Generated'!$H:$H,"&gt;="&amp;$B14,'Directly Generated'!$H:$H,"&lt;"&amp;$D14)-SUMIFS('Directly Generated'!J:J,'Directly Generated'!$H:$H,"&gt;="&amp;$B14,'Directly Generated'!$H:$H,"&lt;"&amp;$D14),SUMIFS('Directly Generated'!V:V,'Directly Generated'!$H:$H,"&gt;="&amp;$B14)-SUMIFS('Directly Generated'!J:J,'Directly Generated'!$H:$H,"&gt;="&amp;$B14)))),IF($Q$9=2,IF($Q$1,IF($A14="","",IF($A14="Between",SUMIFS('Overview - Operating'!L:L,'Overview - Operating'!$H:$H,"&gt;="&amp;$B14,'Overview - Operating'!$H:$H,"&lt;"&amp;$D14,'Overview - Operating'!$X:$X,"=No"),SUMIFS('Overview - Operating'!L:L,'Overview - Operating'!$H:$H,"&gt;="&amp;$B14,'Overview - Operating'!$X:$X,"=No"))),IF($A14="","",IF($A14="Between",SUMIFS('Overview - Operating'!L:L,'Overview - Operating'!$H:$H,"&gt;="&amp;$B14,'Overview - Operating'!$H:$H,"&lt;"&amp;$D14),SUMIFS('Overview - Operating'!L:L,'Overview - Operating'!$H:$H,"&gt;="&amp;$B14)))),IF($Q$1,IF($A14="","",IF($A14="Between",SUMIFS('Overview - Capital'!L:L,'Overview - Capital'!$H:$H,"&gt;="&amp;$B14,'Overview - Capital'!$H:$H,"&lt;"&amp;$D14,'Overview - Capital'!$X:$X,"=No"),SUMIFS('Overview - Capital'!L:L,'Overview - Capital'!$H:$H,"&gt;="&amp;$B14,'Overview - Capital'!$X:$X,"=No"))),IF($A14="","",IF($A14="Between",SUMIFS('Overview - Capital'!L:L,'Overview - Capital'!$H:$H,"&gt;="&amp;$B14,'Overview - Capital'!$H:$H,"&lt;"&amp;$D14),SUMIFS('Overview - Capital'!L:L,'Overview - Capital'!$H:$H,"&gt;="&amp;$B14))))))</f>
        <v/>
      </c>
      <c r="I14" s="104" t="str">
        <f>IF($Q$9=1,IF($Q$1,IF($A14="","",IF($A14="Between",SUMIFS('Taxes Levied by Agency'!X:X,'Taxes Levied by Agency'!$H:$H,"&gt;="&amp;$B14,'Taxes Levied by Agency'!$H:$H,"&lt;"&amp;$D14,'Taxes Levied by Agency'!$Z:$Z,"=No"),SUMIFS('Taxes Levied by Agency'!X:X,'Taxes Levied by Agency'!$H:$H,"&gt;="&amp;$B14,'Taxes Levied by Agency'!$Z:$Z,"=No"))),IF($A14="","",IF($A14="Between",SUMIFS('Taxes Levied by Agency'!X:X,'Taxes Levied by Agency'!$H:$H,"&gt;="&amp;$B14,'Taxes Levied by Agency'!$H:$H,"&lt;"&amp;$D14),SUMIFS('Taxes Levied by Agency'!X:X,'Taxes Levied by Agency'!$H:$H,"&gt;="&amp;$B14)))),IF($Q$9=2,IF($Q$1,IF($A14="","",IF($A14="Between",SUMIFS('Overview - Operating'!N:N,'Overview - Operating'!$H:$H,"&gt;="&amp;$B14,'Overview - Operating'!$H:$H,"&lt;"&amp;$D14,'Overview - Operating'!$X:$X,"=No"),SUMIFS('Overview - Operating'!N:N,'Overview - Operating'!$H:$H,"&gt;="&amp;$B14,'Overview - Operating'!$X:$X,"=No"))),IF($A14="","",IF($A14="Between",SUMIFS('Overview - Operating'!N:N,'Overview - Operating'!$H:$H,"&gt;="&amp;$B14,'Overview - Operating'!$H:$H,"&lt;"&amp;$D14),SUMIFS('Overview - Operating'!N:N,'Overview - Operating'!$H:$H,"&gt;="&amp;$B14)))),IF($Q$1,IF($A14="","",IF($A14="Between",SUMIFS('Overview - Capital'!N:N,'Overview - Capital'!$H:$H,"&gt;="&amp;$B14,'Overview - Capital'!$H:$H,"&lt;"&amp;$D14,'Overview - Capital'!$X:$X,"=No"),SUMIFS('Overview - Capital'!N:N,'Overview - Capital'!$H:$H,"&gt;="&amp;$B14,'Overview - Capital'!$X:$X,"=No"))),IF($A14="","",IF($A14="Between",SUMIFS('Overview - Capital'!N:N,'Overview - Capital'!$H:$H,"&gt;="&amp;$B14,'Overview - Capital'!$H:$H,"&lt;"&amp;$D14),SUMIFS('Overview - Capital'!N:N,'Overview - Capital'!$H:$H,"&gt;="&amp;$B14))))))</f>
        <v/>
      </c>
      <c r="J14" s="104" t="str">
        <f>IF($Q$9=1,IF($Q$1,IF($A14="","",IF($A14="Between",SUMIFS(Local!AB:AB,Local!$H:$H,"&gt;="&amp;$B14,Local!$H:$H,"&lt;"&amp;$D14,Local!$AD:$AD,"=No"),SUMIFS(Local!AB:AB,Local!$H:$H,"&gt;="&amp;$B14,Local!$AD:$AD,"=No"))),IF($A14="","",IF($A14="Between",SUMIFS(Local!AB:AB,Local!$H:$H,"&gt;="&amp;$B14,Local!$H:$H,"&lt;"&amp;$D14),SUMIFS(Local!AB:AB,Local!$H:$H,"&gt;="&amp;$B14)))),IF($Q$9=2,IF($Q$1,IF($A14="","",IF($A14="Between",SUMIFS('Overview - Operating'!P:P,'Overview - Operating'!$H:$H,"&gt;="&amp;$B14,'Overview - Operating'!$H:$H,"&lt;"&amp;$D14,'Overview - Operating'!$X:$X,"=No"),SUMIFS('Overview - Operating'!P:P,'Overview - Operating'!$H:$H,"&gt;="&amp;$B14,'Overview - Operating'!$X:$X,"=No"))),IF($A14="","",IF($A14="Between",SUMIFS('Overview - Operating'!P:P,'Overview - Operating'!$H:$H,"&gt;="&amp;$B14,'Overview - Operating'!$H:$H,"&lt;"&amp;$D14),SUMIFS('Overview - Operating'!P:P,'Overview - Operating'!$H:$H,"&gt;="&amp;$B14)))),IF($Q$1,IF($A14="","",IF($A14="Between",SUMIFS('Overview - Capital'!P:P,'Overview - Capital'!$H:$H,"&gt;="&amp;$B14,'Overview - Capital'!$H:$H,"&lt;"&amp;$D14,'Overview - Capital'!$X:$X,"=No"),SUMIFS('Overview - Capital'!P:P,'Overview - Capital'!$H:$H,"&gt;="&amp;$B14,'Overview - Capital'!$X:$X,"=No"))),IF($A14="","",IF($A14="Between",SUMIFS('Overview - Capital'!P:P,'Overview - Capital'!$H:$H,"&gt;="&amp;$B14,'Overview - Capital'!$H:$H,"&lt;"&amp;$D14),SUMIFS('Overview - Capital'!P:P,'Overview - Capital'!$H:$H,"&gt;="&amp;$B14))))))</f>
        <v/>
      </c>
      <c r="K14" s="104" t="str">
        <f>IF($Q$9=1,IF($Q$1,IF($A14="","",IF($A14="Between",SUMIFS(State!AB:AB,State!$H:$H,"&gt;="&amp;$B14,State!$H:$H,"&lt;"&amp;$D14,State!$AD:$AD,"=No"),SUMIFS(State!AB:AB,State!$H:$H,"&gt;="&amp;$B14,State!$AD:$AD,"=No"))),IF($A14="","",IF($A14="Between",SUMIFS(State!AB:AB,State!$H:$H,"&gt;="&amp;$B14,State!$H:$H,"&lt;"&amp;$D14),SUMIFS(State!AB:AB,State!$H:$H,"&gt;="&amp;$B14)))),IF($Q$9=2,IF($Q$1,IF($A14="","",IF($A14="Between",SUMIFS('Overview - Operating'!R:R,'Overview - Operating'!$H:$H,"&gt;="&amp;$B14,'Overview - Operating'!$H:$H,"&lt;"&amp;$D14,'Overview - Operating'!$X:$X,"=No"),SUMIFS('Overview - Operating'!R:R,'Overview - Operating'!$H:$H,"&gt;="&amp;$B14,'Overview - Operating'!$X:$X,"=No"))),IF($A14="","",IF($A14="Between",SUMIFS('Overview - Operating'!R:R,'Overview - Operating'!$H:$H,"&gt;="&amp;$B14,'Overview - Operating'!$H:$H,"&lt;"&amp;$D14),SUMIFS('Overview - Operating'!R:R,'Overview - Operating'!$H:$H,"&gt;="&amp;$B14)))),IF($Q$1,IF($A14="","",IF($A14="Between",SUMIFS('Overview - Capital'!R:R,'Overview - Capital'!$H:$H,"&gt;="&amp;$B14,'Overview - Capital'!$H:$H,"&lt;"&amp;$D14,'Overview - Capital'!$X:$X,"=No"),SUMIFS('Overview - Capital'!R:R,'Overview - Capital'!$H:$H,"&gt;="&amp;$B14,'Overview - Capital'!$X:$X,"=No"))),IF($A14="","",IF($A14="Between",SUMIFS('Overview - Capital'!R:R,'Overview - Capital'!$H:$H,"&gt;="&amp;$B14,'Overview - Capital'!$H:$H,"&lt;"&amp;$D14),SUMIFS('Overview - Capital'!R:R,'Overview - Capital'!$H:$H,"&gt;="&amp;$B14))))))</f>
        <v/>
      </c>
      <c r="L14" s="104" t="str">
        <f>IF($Q$9=1,IF($Q$1,IF($A14="","",IF($A14="Between",SUMIFS(Federal!V:V,Federal!$H:$H,"&gt;="&amp;$B14,Federal!$H:$H,"&lt;"&amp;$D14,Federal!$X:$X,"=No"),SUMIFS(Federal!V:V,Federal!$H:$H,"&gt;="&amp;$B14,Federal!$X:$X,"=No"))),IF($A14="","",IF($A14="Between",SUMIFS(Federal!V:V,Federal!$H:$H,"&gt;="&amp;$B14,Federal!$H:$H,"&lt;"&amp;$D14),SUMIFS(Federal!V:V,Federal!$H:$H,"&gt;="&amp;$B14)))),IF($Q$9=2,IF($Q$1,IF($A14="","",IF($A14="Between",SUMIFS('Overview - Operating'!T:T,'Overview - Operating'!$H:$H,"&gt;="&amp;$B14,'Overview - Operating'!$H:$H,"&lt;"&amp;$D14,'Overview - Operating'!$X:$X,"=No"),SUMIFS('Overview - Operating'!T:T,'Overview - Operating'!$H:$H,"&gt;="&amp;$B14,'Overview - Operating'!$X:$X,"=No"))),IF($A14="","",IF($A14="Between",SUMIFS('Overview - Operating'!T:T,'Overview - Operating'!$H:$H,"&gt;="&amp;$B14,'Overview - Operating'!$H:$H,"&lt;"&amp;$D14),SUMIFS('Overview - Operating'!T:T,'Overview - Operating'!$H:$H,"&gt;="&amp;$B14)))),IF($Q$1,IF($A14="","",IF($A14="Between",SUMIFS('Overview - Capital'!T:T,'Overview - Capital'!$H:$H,"&gt;="&amp;$B14,'Overview - Capital'!$H:$H,"&lt;"&amp;$D14,'Overview - Capital'!$X:$X,"=No"),SUMIFS('Overview - Capital'!T:T,'Overview - Capital'!$H:$H,"&gt;="&amp;$B14,'Overview - Capital'!$X:$X,"=No"))),IF($A14="","",IF($A14="Between",SUMIFS('Overview - Capital'!T:T,'Overview - Capital'!$H:$H,"&gt;="&amp;$B14,'Overview - Capital'!$H:$H,"&lt;"&amp;$D14),SUMIFS('Overview - Capital'!T:T,'Overview - Capital'!$H:$H,"&gt;="&amp;$B14))))))</f>
        <v/>
      </c>
      <c r="M14" s="105" t="str">
        <f>IF($Q$9=1,IF(A14="","",SUM(G14:L14)),IF($Q$9=2,IF($Q$1,IF($A14="","",IF($A14="Between",SUMIFS('Overview - Operating'!V:V,'Overview - Operating'!$H:$H,"&gt;="&amp;$B14,'Overview - Operating'!$H:$H,"&lt;"&amp;$D14,'Overview - Operating'!$X:$X,"=No"),SUMIFS('Overview - Operating'!V:V,'Overview - Operating'!$H:$H,"&gt;="&amp;$B14,'Overview - Operating'!$X:$X,"=No"))),IF($A14="","",IF($A14="Between",SUMIFS('Overview - Operating'!V:V,'Overview - Operating'!$H:$H,"&gt;="&amp;$B14,'Overview - Operating'!$H:$H,"&lt;"&amp;$D14),SUMIFS('Overview - Operating'!V:V,'Overview - Operating'!$H:$H,"&gt;="&amp;$B14)))),IF($Q$1,IF($A14="","",IF($A14="Between",SUMIFS('Overview - Capital'!V:V,'Overview - Capital'!$H:$H,"&gt;="&amp;$B14,'Overview - Capital'!$H:$H,"&lt;"&amp;$D14,'Overview - Capital'!$X:$X,"=No"),SUMIFS('Overview - Capital'!V:V,'Overview - Capital'!$H:$H,"&gt;="&amp;$B14,'Overview - Capital'!$X:$X,"=No"))),IF($A14="","",IF($A14="Between",SUMIFS('Overview - Capital'!V:V,'Overview - Capital'!$H:$H,"&gt;="&amp;$B14,'Overview - Capital'!$H:$H,"&lt;"&amp;$D14),SUMIFS('Overview - Capital'!V:V,'Overview - Capital'!$H:$H,"&gt;="&amp;$B14))))))</f>
        <v/>
      </c>
      <c r="N14" s="58"/>
      <c r="O14" s="58"/>
      <c r="P14" s="58"/>
      <c r="Q14" s="58"/>
      <c r="R14" s="68"/>
      <c r="S14" s="58"/>
      <c r="T14" s="58"/>
    </row>
    <row r="15" spans="1:20" ht="17.100000000000001" customHeight="1">
      <c r="A15" s="34" t="str">
        <f t="shared" si="2"/>
        <v/>
      </c>
      <c r="B15" s="35" t="str">
        <f t="shared" si="4"/>
        <v/>
      </c>
      <c r="C15" s="36" t="str">
        <f t="shared" si="3"/>
        <v/>
      </c>
      <c r="D15" s="157"/>
      <c r="E15" s="177" t="str">
        <f t="shared" si="1"/>
        <v>invalid bin</v>
      </c>
      <c r="F15" s="106" t="str">
        <f>IF($Q$1,IF($A15="","",IF($A15="Between",SUMIFS('Overview - Operating'!I:I,'Overview - Operating'!$H:$H,"&gt;="&amp;$B15,'Overview - Operating'!$H:$H,"&lt;"&amp;$D15,'Overview - Operating'!$X:$X,"=No"),SUMIFS('Overview - Operating'!I:I,'Overview - Operating'!$H:$H,"&gt;="&amp;$B15,'Overview - Operating'!$X:$X,"=No"))),IF($A15="","",IF($A15="Between",SUMIFS('Overview - Operating'!I:I,'Overview - Operating'!$H:$H,"&gt;="&amp;$B15,'Overview - Operating'!$H:$H,"&lt;"&amp;$D15),SUMIFS('Overview - Operating'!I:I,'Overview - Operating'!$H:$H,"&gt;="&amp;$B15))))</f>
        <v/>
      </c>
      <c r="G15" s="107" t="str">
        <f>IF($Q$9=1,IF($Q$1,IF($A15="","",IF($A15="Between",SUMIFS('Directly Generated'!J:J,'Directly Generated'!$H:$H,"&gt;="&amp;$B15,'Directly Generated'!$H:$H,"&lt;"&amp;$D15,'Directly Generated'!$X:$X,"=No"),SUMIFS('Directly Generated'!J:J,'Directly Generated'!$H:$H,"&gt;="&amp;$B15,'Directly Generated'!$X:$X,"=No"))),IF($A15="","",IF($A15="Between",SUMIFS('Directly Generated'!J:J,'Directly Generated'!$H:$H,"&gt;="&amp;$B15,'Directly Generated'!$H:$H,"&lt;"&amp;$D15),SUMIFS('Directly Generated'!J:J,'Directly Generated'!$H:$H,"&gt;="&amp;$B15)))),IF($Q$9=2,IF($Q$1,IF($A15="","",IF($A15="Between",SUMIFS('Overview - Operating'!J:J,'Overview - Operating'!$H:$H,"&gt;="&amp;$B15,'Overview - Operating'!$H:$H,"&lt;"&amp;$D15,'Overview - Operating'!$X:$X,"=No"),SUMIFS('Overview - Operating'!J:J,'Overview - Operating'!$H:$H,"&gt;="&amp;$B15,'Overview - Operating'!$X:$X,"=No"))),IF($A15="","",IF($A15="Between",SUMIFS('Overview - Operating'!J:J,'Overview - Operating'!$H:$H,"&gt;="&amp;$B15,'Overview - Operating'!$H:$H,"&lt;"&amp;$D15),SUMIFS('Overview - Operating'!J:J,'Overview - Operating'!$H:$H,"&gt;="&amp;$B15)))),IF($Q$1,IF($A15="","",IF($A15="Between",SUMIFS('Overview - Capital'!J:J,'Overview - Capital'!$H:$H,"&gt;="&amp;$B15,'Overview - Capital'!$H:$H,"&lt;"&amp;$D15,'Overview - Capital'!$X:$X,"=No"),SUMIFS('Overview - Capital'!J:J,'Overview - Capital'!$H:$H,"&gt;="&amp;$B15,'Overview - Capital'!$X:$X,"=No"))),IF($A15="","",IF($A15="Between",SUMIFS('Overview - Capital'!J:J,'Overview - Capital'!$H:$H,"&gt;="&amp;$B15,'Overview - Capital'!$H:$H,"&lt;"&amp;$D15),SUMIFS('Overview - Capital'!J:J,'Overview - Capital'!$H:$H,"&gt;="&amp;$B15))))))</f>
        <v/>
      </c>
      <c r="H15" s="107" t="str">
        <f>IF($Q$9=1,IF($Q$1,IF($A15="","",IF($A15="Between",SUMIFS('Directly Generated'!V:V,'Directly Generated'!$H:$H,"&gt;="&amp;$B15,'Directly Generated'!$H:$H,"&lt;"&amp;$D15,'Directly Generated'!$X:$X,"=No")-SUMIFS('Directly Generated'!J:J,'Directly Generated'!$H:$H,"&gt;="&amp;$B15,'Directly Generated'!$H:$H,"&lt;"&amp;$D15,'Directly Generated'!$X:$X,"=No"),SUMIFS('Directly Generated'!V:V,'Directly Generated'!$H:$H,"&gt;="&amp;$B15,'Directly Generated'!$X:$X,"=No")-SUMIFS('Directly Generated'!J:J,'Directly Generated'!$H:$H,"&gt;="&amp;$B15,'Directly Generated'!$X:$X,"=No"))),IF($A15="","",IF($A15="Between",SUMIFS('Directly Generated'!V:V,'Directly Generated'!$H:$H,"&gt;="&amp;$B15,'Directly Generated'!$H:$H,"&lt;"&amp;$D15)-SUMIFS('Directly Generated'!J:J,'Directly Generated'!$H:$H,"&gt;="&amp;$B15,'Directly Generated'!$H:$H,"&lt;"&amp;$D15),SUMIFS('Directly Generated'!V:V,'Directly Generated'!$H:$H,"&gt;="&amp;$B15)-SUMIFS('Directly Generated'!J:J,'Directly Generated'!$H:$H,"&gt;="&amp;$B15)))),IF($Q$9=2,IF($Q$1,IF($A15="","",IF($A15="Between",SUMIFS('Overview - Operating'!L:L,'Overview - Operating'!$H:$H,"&gt;="&amp;$B15,'Overview - Operating'!$H:$H,"&lt;"&amp;$D15,'Overview - Operating'!$X:$X,"=No"),SUMIFS('Overview - Operating'!L:L,'Overview - Operating'!$H:$H,"&gt;="&amp;$B15,'Overview - Operating'!$X:$X,"=No"))),IF($A15="","",IF($A15="Between",SUMIFS('Overview - Operating'!L:L,'Overview - Operating'!$H:$H,"&gt;="&amp;$B15,'Overview - Operating'!$H:$H,"&lt;"&amp;$D15),SUMIFS('Overview - Operating'!L:L,'Overview - Operating'!$H:$H,"&gt;="&amp;$B15)))),IF($Q$1,IF($A15="","",IF($A15="Between",SUMIFS('Overview - Capital'!L:L,'Overview - Capital'!$H:$H,"&gt;="&amp;$B15,'Overview - Capital'!$H:$H,"&lt;"&amp;$D15,'Overview - Capital'!$X:$X,"=No"),SUMIFS('Overview - Capital'!L:L,'Overview - Capital'!$H:$H,"&gt;="&amp;$B15,'Overview - Capital'!$X:$X,"=No"))),IF($A15="","",IF($A15="Between",SUMIFS('Overview - Capital'!L:L,'Overview - Capital'!$H:$H,"&gt;="&amp;$B15,'Overview - Capital'!$H:$H,"&lt;"&amp;$D15),SUMIFS('Overview - Capital'!L:L,'Overview - Capital'!$H:$H,"&gt;="&amp;$B15))))))</f>
        <v/>
      </c>
      <c r="I15" s="107" t="str">
        <f>IF($Q$9=1,IF($Q$1,IF($A15="","",IF($A15="Between",SUMIFS('Taxes Levied by Agency'!X:X,'Taxes Levied by Agency'!$H:$H,"&gt;="&amp;$B15,'Taxes Levied by Agency'!$H:$H,"&lt;"&amp;$D15,'Taxes Levied by Agency'!$Z:$Z,"=No"),SUMIFS('Taxes Levied by Agency'!X:X,'Taxes Levied by Agency'!$H:$H,"&gt;="&amp;$B15,'Taxes Levied by Agency'!$Z:$Z,"=No"))),IF($A15="","",IF($A15="Between",SUMIFS('Taxes Levied by Agency'!X:X,'Taxes Levied by Agency'!$H:$H,"&gt;="&amp;$B15,'Taxes Levied by Agency'!$H:$H,"&lt;"&amp;$D15),SUMIFS('Taxes Levied by Agency'!X:X,'Taxes Levied by Agency'!$H:$H,"&gt;="&amp;$B15)))),IF($Q$9=2,IF($Q$1,IF($A15="","",IF($A15="Between",SUMIFS('Overview - Operating'!N:N,'Overview - Operating'!$H:$H,"&gt;="&amp;$B15,'Overview - Operating'!$H:$H,"&lt;"&amp;$D15,'Overview - Operating'!$X:$X,"=No"),SUMIFS('Overview - Operating'!N:N,'Overview - Operating'!$H:$H,"&gt;="&amp;$B15,'Overview - Operating'!$X:$X,"=No"))),IF($A15="","",IF($A15="Between",SUMIFS('Overview - Operating'!N:N,'Overview - Operating'!$H:$H,"&gt;="&amp;$B15,'Overview - Operating'!$H:$H,"&lt;"&amp;$D15),SUMIFS('Overview - Operating'!N:N,'Overview - Operating'!$H:$H,"&gt;="&amp;$B15)))),IF($Q$1,IF($A15="","",IF($A15="Between",SUMIFS('Overview - Capital'!N:N,'Overview - Capital'!$H:$H,"&gt;="&amp;$B15,'Overview - Capital'!$H:$H,"&lt;"&amp;$D15,'Overview - Capital'!$X:$X,"=No"),SUMIFS('Overview - Capital'!N:N,'Overview - Capital'!$H:$H,"&gt;="&amp;$B15,'Overview - Capital'!$X:$X,"=No"))),IF($A15="","",IF($A15="Between",SUMIFS('Overview - Capital'!N:N,'Overview - Capital'!$H:$H,"&gt;="&amp;$B15,'Overview - Capital'!$H:$H,"&lt;"&amp;$D15),SUMIFS('Overview - Capital'!N:N,'Overview - Capital'!$H:$H,"&gt;="&amp;$B15))))))</f>
        <v/>
      </c>
      <c r="J15" s="107" t="str">
        <f>IF($Q$9=1,IF($Q$1,IF($A15="","",IF($A15="Between",SUMIFS(Local!AB:AB,Local!$H:$H,"&gt;="&amp;$B15,Local!$H:$H,"&lt;"&amp;$D15,Local!$AD:$AD,"=No"),SUMIFS(Local!AB:AB,Local!$H:$H,"&gt;="&amp;$B15,Local!$AD:$AD,"=No"))),IF($A15="","",IF($A15="Between",SUMIFS(Local!AB:AB,Local!$H:$H,"&gt;="&amp;$B15,Local!$H:$H,"&lt;"&amp;$D15),SUMIFS(Local!AB:AB,Local!$H:$H,"&gt;="&amp;$B15)))),IF($Q$9=2,IF($Q$1,IF($A15="","",IF($A15="Between",SUMIFS('Overview - Operating'!P:P,'Overview - Operating'!$H:$H,"&gt;="&amp;$B15,'Overview - Operating'!$H:$H,"&lt;"&amp;$D15,'Overview - Operating'!$X:$X,"=No"),SUMIFS('Overview - Operating'!P:P,'Overview - Operating'!$H:$H,"&gt;="&amp;$B15,'Overview - Operating'!$X:$X,"=No"))),IF($A15="","",IF($A15="Between",SUMIFS('Overview - Operating'!P:P,'Overview - Operating'!$H:$H,"&gt;="&amp;$B15,'Overview - Operating'!$H:$H,"&lt;"&amp;$D15),SUMIFS('Overview - Operating'!P:P,'Overview - Operating'!$H:$H,"&gt;="&amp;$B15)))),IF($Q$1,IF($A15="","",IF($A15="Between",SUMIFS('Overview - Capital'!P:P,'Overview - Capital'!$H:$H,"&gt;="&amp;$B15,'Overview - Capital'!$H:$H,"&lt;"&amp;$D15,'Overview - Capital'!$X:$X,"=No"),SUMIFS('Overview - Capital'!P:P,'Overview - Capital'!$H:$H,"&gt;="&amp;$B15,'Overview - Capital'!$X:$X,"=No"))),IF($A15="","",IF($A15="Between",SUMIFS('Overview - Capital'!P:P,'Overview - Capital'!$H:$H,"&gt;="&amp;$B15,'Overview - Capital'!$H:$H,"&lt;"&amp;$D15),SUMIFS('Overview - Capital'!P:P,'Overview - Capital'!$H:$H,"&gt;="&amp;$B15))))))</f>
        <v/>
      </c>
      <c r="K15" s="107" t="str">
        <f>IF($Q$9=1,IF($Q$1,IF($A15="","",IF($A15="Between",SUMIFS(State!AB:AB,State!$H:$H,"&gt;="&amp;$B15,State!$H:$H,"&lt;"&amp;$D15,State!$AD:$AD,"=No"),SUMIFS(State!AB:AB,State!$H:$H,"&gt;="&amp;$B15,State!$AD:$AD,"=No"))),IF($A15="","",IF($A15="Between",SUMIFS(State!AB:AB,State!$H:$H,"&gt;="&amp;$B15,State!$H:$H,"&lt;"&amp;$D15),SUMIFS(State!AB:AB,State!$H:$H,"&gt;="&amp;$B15)))),IF($Q$9=2,IF($Q$1,IF($A15="","",IF($A15="Between",SUMIFS('Overview - Operating'!R:R,'Overview - Operating'!$H:$H,"&gt;="&amp;$B15,'Overview - Operating'!$H:$H,"&lt;"&amp;$D15,'Overview - Operating'!$X:$X,"=No"),SUMIFS('Overview - Operating'!R:R,'Overview - Operating'!$H:$H,"&gt;="&amp;$B15,'Overview - Operating'!$X:$X,"=No"))),IF($A15="","",IF($A15="Between",SUMIFS('Overview - Operating'!R:R,'Overview - Operating'!$H:$H,"&gt;="&amp;$B15,'Overview - Operating'!$H:$H,"&lt;"&amp;$D15),SUMIFS('Overview - Operating'!R:R,'Overview - Operating'!$H:$H,"&gt;="&amp;$B15)))),IF($Q$1,IF($A15="","",IF($A15="Between",SUMIFS('Overview - Capital'!R:R,'Overview - Capital'!$H:$H,"&gt;="&amp;$B15,'Overview - Capital'!$H:$H,"&lt;"&amp;$D15,'Overview - Capital'!$X:$X,"=No"),SUMIFS('Overview - Capital'!R:R,'Overview - Capital'!$H:$H,"&gt;="&amp;$B15,'Overview - Capital'!$X:$X,"=No"))),IF($A15="","",IF($A15="Between",SUMIFS('Overview - Capital'!R:R,'Overview - Capital'!$H:$H,"&gt;="&amp;$B15,'Overview - Capital'!$H:$H,"&lt;"&amp;$D15),SUMIFS('Overview - Capital'!R:R,'Overview - Capital'!$H:$H,"&gt;="&amp;$B15))))))</f>
        <v/>
      </c>
      <c r="L15" s="107" t="str">
        <f>IF($Q$9=1,IF($Q$1,IF($A15="","",IF($A15="Between",SUMIFS(Federal!V:V,Federal!$H:$H,"&gt;="&amp;$B15,Federal!$H:$H,"&lt;"&amp;$D15,Federal!$X:$X,"=No"),SUMIFS(Federal!V:V,Federal!$H:$H,"&gt;="&amp;$B15,Federal!$X:$X,"=No"))),IF($A15="","",IF($A15="Between",SUMIFS(Federal!V:V,Federal!$H:$H,"&gt;="&amp;$B15,Federal!$H:$H,"&lt;"&amp;$D15),SUMIFS(Federal!V:V,Federal!$H:$H,"&gt;="&amp;$B15)))),IF($Q$9=2,IF($Q$1,IF($A15="","",IF($A15="Between",SUMIFS('Overview - Operating'!T:T,'Overview - Operating'!$H:$H,"&gt;="&amp;$B15,'Overview - Operating'!$H:$H,"&lt;"&amp;$D15,'Overview - Operating'!$X:$X,"=No"),SUMIFS('Overview - Operating'!T:T,'Overview - Operating'!$H:$H,"&gt;="&amp;$B15,'Overview - Operating'!$X:$X,"=No"))),IF($A15="","",IF($A15="Between",SUMIFS('Overview - Operating'!T:T,'Overview - Operating'!$H:$H,"&gt;="&amp;$B15,'Overview - Operating'!$H:$H,"&lt;"&amp;$D15),SUMIFS('Overview - Operating'!T:T,'Overview - Operating'!$H:$H,"&gt;="&amp;$B15)))),IF($Q$1,IF($A15="","",IF($A15="Between",SUMIFS('Overview - Capital'!T:T,'Overview - Capital'!$H:$H,"&gt;="&amp;$B15,'Overview - Capital'!$H:$H,"&lt;"&amp;$D15,'Overview - Capital'!$X:$X,"=No"),SUMIFS('Overview - Capital'!T:T,'Overview - Capital'!$H:$H,"&gt;="&amp;$B15,'Overview - Capital'!$X:$X,"=No"))),IF($A15="","",IF($A15="Between",SUMIFS('Overview - Capital'!T:T,'Overview - Capital'!$H:$H,"&gt;="&amp;$B15,'Overview - Capital'!$H:$H,"&lt;"&amp;$D15),SUMIFS('Overview - Capital'!T:T,'Overview - Capital'!$H:$H,"&gt;="&amp;$B15))))))</f>
        <v/>
      </c>
      <c r="M15" s="108" t="str">
        <f>IF($Q$9=1,IF(A15="","",SUM(G15:L15)),IF($Q$9=2,IF($Q$1,IF($A15="","",IF($A15="Between",SUMIFS('Overview - Operating'!V:V,'Overview - Operating'!$H:$H,"&gt;="&amp;$B15,'Overview - Operating'!$H:$H,"&lt;"&amp;$D15,'Overview - Operating'!$X:$X,"=No"),SUMIFS('Overview - Operating'!V:V,'Overview - Operating'!$H:$H,"&gt;="&amp;$B15,'Overview - Operating'!$X:$X,"=No"))),IF($A15="","",IF($A15="Between",SUMIFS('Overview - Operating'!V:V,'Overview - Operating'!$H:$H,"&gt;="&amp;$B15,'Overview - Operating'!$H:$H,"&lt;"&amp;$D15),SUMIFS('Overview - Operating'!V:V,'Overview - Operating'!$H:$H,"&gt;="&amp;$B15)))),IF($Q$1,IF($A15="","",IF($A15="Between",SUMIFS('Overview - Capital'!V:V,'Overview - Capital'!$H:$H,"&gt;="&amp;$B15,'Overview - Capital'!$H:$H,"&lt;"&amp;$D15,'Overview - Capital'!$X:$X,"=No"),SUMIFS('Overview - Capital'!V:V,'Overview - Capital'!$H:$H,"&gt;="&amp;$B15,'Overview - Capital'!$X:$X,"=No"))),IF($A15="","",IF($A15="Between",SUMIFS('Overview - Capital'!V:V,'Overview - Capital'!$H:$H,"&gt;="&amp;$B15,'Overview - Capital'!$H:$H,"&lt;"&amp;$D15),SUMIFS('Overview - Capital'!V:V,'Overview - Capital'!$H:$H,"&gt;="&amp;$B15))))))</f>
        <v/>
      </c>
      <c r="N15" s="58"/>
      <c r="O15" s="58"/>
      <c r="P15" s="58"/>
      <c r="Q15" s="58"/>
      <c r="R15" s="68"/>
      <c r="S15" s="58"/>
      <c r="T15" s="58"/>
    </row>
    <row r="16" spans="1:20" ht="11.45" customHeight="1">
      <c r="A16" s="131"/>
      <c r="B16" s="132"/>
      <c r="C16" s="131"/>
      <c r="D16" s="133"/>
      <c r="E16" s="138"/>
      <c r="F16" s="179" t="str">
        <f ca="1">IFERROR(G18&amp;CHAR(10)&amp;G16&amp;CHAR(10)&amp;H16&amp;CHAR(10)&amp;I16&amp;CHAR(10)&amp;J16&amp;CHAR(10)&amp;K16&amp;CHAR(10)&amp;L16,"")</f>
        <v>Under 200,000 Population: Funds Earned
Fares: 11%
Other Directly Generated: 7%
Taxes and Fees Levied by Transit Agency: 5%
Local: 22%
State: 21%
Federal: 34%</v>
      </c>
      <c r="G16" s="180" t="str">
        <f t="shared" ref="G16:L16" ca="1" si="5">G6&amp;": "&amp;ROUND(100*G17/$M$17,0)&amp;"%"</f>
        <v>Fares: 11%</v>
      </c>
      <c r="H16" s="180" t="str">
        <f t="shared" ca="1" si="5"/>
        <v>Other Directly Generated: 7%</v>
      </c>
      <c r="I16" s="180" t="str">
        <f t="shared" ca="1" si="5"/>
        <v>Taxes and Fees Levied by Transit Agency: 5%</v>
      </c>
      <c r="J16" s="180" t="str">
        <f t="shared" ca="1" si="5"/>
        <v>Local: 22%</v>
      </c>
      <c r="K16" s="180" t="str">
        <f t="shared" ca="1" si="5"/>
        <v>State: 21%</v>
      </c>
      <c r="L16" s="180" t="str">
        <f t="shared" ca="1" si="5"/>
        <v>Federal: 34%</v>
      </c>
      <c r="M16" s="139"/>
      <c r="N16" s="57"/>
      <c r="O16" s="58"/>
      <c r="P16" s="58"/>
      <c r="Q16" s="58"/>
      <c r="R16" s="68"/>
      <c r="S16" s="58"/>
      <c r="T16" s="58"/>
    </row>
    <row r="17" spans="1:20" ht="11.45" customHeight="1">
      <c r="A17" s="69"/>
      <c r="B17" s="70"/>
      <c r="C17" s="70"/>
      <c r="D17" s="70"/>
      <c r="E17" s="135"/>
      <c r="F17" s="135"/>
      <c r="G17" s="136">
        <f ca="1">INDIRECT("G"&amp;(6+$F$18))</f>
        <v>404706404</v>
      </c>
      <c r="H17" s="136">
        <f ca="1">INDIRECT("H"&amp;(6+$F$18))</f>
        <v>255787815</v>
      </c>
      <c r="I17" s="136">
        <f ca="1">INDIRECT("I"&amp;(6+$F$18))</f>
        <v>163310682</v>
      </c>
      <c r="J17" s="136">
        <f ca="1">INDIRECT("J"&amp;(6+$F$18))</f>
        <v>790667072</v>
      </c>
      <c r="K17" s="136">
        <f ca="1">INDIRECT("K"&amp;(6+$F$18))</f>
        <v>726820127</v>
      </c>
      <c r="L17" s="136">
        <f ca="1">INDIRECT("L"&amp;(6+$F$18))</f>
        <v>1198590766</v>
      </c>
      <c r="M17" s="137">
        <f ca="1">SUM(G17:L17)</f>
        <v>3539882866</v>
      </c>
      <c r="N17" s="71"/>
      <c r="O17" s="72"/>
      <c r="P17" s="72"/>
      <c r="Q17" s="58"/>
      <c r="R17" s="58"/>
      <c r="S17" s="58"/>
      <c r="T17" s="58"/>
    </row>
    <row r="18" spans="1:20" s="195" customFormat="1" ht="22.5" customHeight="1">
      <c r="A18" s="73"/>
      <c r="B18" s="74"/>
      <c r="C18" s="75"/>
      <c r="D18" s="75"/>
      <c r="E18" s="75"/>
      <c r="F18" s="76">
        <v>1</v>
      </c>
      <c r="G18" s="77" t="str">
        <f ca="1">IF(INDIRECT("A"&amp;(6+F18))="","Please select a valid bin to graph.",IF(OR(INDIRECT("A"&amp;(6+F18))="Under",INDIRECT("A"&amp;(6+F18))="Over"),INDIRECT("A"&amp;(6+F18))&amp;" "&amp;FIXED(INDIRECT("B"&amp;(6+F18)),0,0)&amp;" Population"&amp;": "&amp;INDIRECT("Q"&amp;5+$Q$9),"Between "&amp;FIXED(INDIRECT("B"&amp;(6+F18)),0,0)&amp;" and "&amp;FIXED(INDIRECT("D"&amp;(6+F18)),0,0)&amp;" Population"&amp;": "&amp;INDIRECT("Q"&amp;5+$Q$9)))</f>
        <v>Under 200,000 Population: Funds Earned</v>
      </c>
      <c r="H18" s="78" t="str">
        <f ca="1">INDIRECT("Q"&amp;5+$Q$9)</f>
        <v>Funds Earned</v>
      </c>
      <c r="I18" s="77" t="str">
        <f ca="1">"National Total"&amp;": "&amp;INDIRECT("Q"&amp;5+$Q$9)</f>
        <v>National Total: Funds Earned</v>
      </c>
      <c r="J18" s="77"/>
      <c r="K18" s="77"/>
      <c r="L18" s="77"/>
      <c r="M18" s="79"/>
      <c r="N18" s="80"/>
      <c r="O18" s="81"/>
      <c r="P18" s="81"/>
      <c r="Q18" s="81"/>
      <c r="R18" s="59"/>
      <c r="S18" s="59"/>
      <c r="T18" s="59"/>
    </row>
    <row r="19" spans="1:20" s="195" customFormat="1" ht="227.25" customHeight="1" thickBot="1">
      <c r="A19" s="82"/>
      <c r="B19" s="83"/>
      <c r="C19" s="84"/>
      <c r="D19" s="84"/>
      <c r="E19" s="84"/>
      <c r="F19" s="85"/>
      <c r="G19" s="86"/>
      <c r="H19" s="86"/>
      <c r="I19" s="86"/>
      <c r="J19" s="86"/>
      <c r="K19" s="86"/>
      <c r="L19" s="86"/>
      <c r="M19" s="87"/>
      <c r="N19" s="80"/>
      <c r="O19" s="81"/>
      <c r="P19" s="81"/>
      <c r="Q19" s="81"/>
      <c r="R19" s="59"/>
      <c r="S19" s="59"/>
      <c r="T19" s="59"/>
    </row>
    <row r="20" spans="1:20" ht="14.25" thickTop="1" thickBot="1">
      <c r="A20" s="61" t="s">
        <v>5845</v>
      </c>
      <c r="B20" s="62"/>
      <c r="C20" s="62"/>
      <c r="D20" s="62"/>
      <c r="E20" s="62"/>
      <c r="F20" s="62"/>
      <c r="G20" s="62"/>
      <c r="H20" s="62"/>
      <c r="I20" s="62"/>
      <c r="J20" s="62"/>
      <c r="K20" s="62"/>
      <c r="L20" s="62"/>
      <c r="M20" s="63"/>
      <c r="N20" s="57"/>
      <c r="O20" s="58"/>
      <c r="P20" s="58"/>
      <c r="Q20" s="58"/>
      <c r="R20" s="58"/>
      <c r="S20" s="58"/>
      <c r="T20" s="58"/>
    </row>
    <row r="21" spans="1:20" ht="34.5" thickTop="1">
      <c r="A21" s="88"/>
      <c r="B21" s="65"/>
      <c r="C21" s="65"/>
      <c r="D21" s="89" t="s">
        <v>5910</v>
      </c>
      <c r="E21" s="162" t="s">
        <v>5904</v>
      </c>
      <c r="F21" s="163" t="s">
        <v>2</v>
      </c>
      <c r="G21" s="163" t="s">
        <v>10</v>
      </c>
      <c r="H21" s="163" t="s">
        <v>11</v>
      </c>
      <c r="I21" s="163" t="s">
        <v>12</v>
      </c>
      <c r="J21" s="163" t="s">
        <v>13</v>
      </c>
      <c r="K21" s="163" t="s">
        <v>0</v>
      </c>
      <c r="L21" s="163" t="s">
        <v>14</v>
      </c>
      <c r="M21" s="164" t="s">
        <v>4</v>
      </c>
      <c r="N21" s="57"/>
      <c r="O21" s="58"/>
      <c r="P21" s="58"/>
      <c r="Q21" s="58"/>
      <c r="R21" s="58"/>
      <c r="S21" s="58"/>
      <c r="T21" s="58"/>
    </row>
    <row r="22" spans="1:20" ht="18.600000000000001" customHeight="1">
      <c r="A22" s="37" t="s">
        <v>6506</v>
      </c>
      <c r="B22" s="42">
        <f>D22</f>
        <v>10</v>
      </c>
      <c r="C22" s="32"/>
      <c r="D22" s="90">
        <v>10</v>
      </c>
      <c r="E22" s="178" t="str">
        <f t="shared" ref="E22:E30" si="6">IFERROR(IF(A22="Between",A22&amp;" "&amp;FIXED(B22,0,0)&amp;" "&amp;C22&amp;" "&amp;FIXED(D22,0,0),A22&amp;" "&amp;FIXED(B22,0,0)),"invalid bin")</f>
        <v>Under 10</v>
      </c>
      <c r="F22" s="109">
        <f>IF($Q$1,SUMIFS('Overview - Operating'!I:I,'Overview - Operating'!$I:$I,"&lt;"&amp;$D22,'Overview - Operating'!$X:$X,"=No"),SUMIFS('Overview - Operating'!I:I,'Overview - Operating'!$I:$I,"&lt;"&amp;$D22))</f>
        <v>4410</v>
      </c>
      <c r="G22" s="110">
        <f>IF($Q$9=1,IF($Q$1,SUMIFS('Directly Generated'!$J:$J,'Directly Generated'!$I:$I,"&lt;"&amp;$D22,'Directly Generated'!$X:$X,"=No"),SUMIFS('Directly Generated'!$J:$J,'Directly Generated'!$I:$I,"&lt;"&amp;$D22)),IF($Q$9=2,IF($Q$1,SUMIFS('Overview - Operating'!J:J,'Overview - Operating'!$I:$I,"&lt;"&amp;$D22,'Overview - Operating'!$X:$X,"=No"),SUMIFS('Overview - Operating'!J:J,'Overview - Operating'!$I:$I,"&lt;"&amp;$D22)),IF($Q$1,SUMIFS('Overview - Capital'!J:J,'Overview - Capital'!$I:$I,"&lt;"&amp;$D22,'Overview - Capital'!$X:$X,"=No"),SUMIFS('Overview - Capital'!J:J,'Overview - Capital'!$I:$I,"&lt;"&amp;$D22))))</f>
        <v>68609975</v>
      </c>
      <c r="H22" s="110">
        <f>IF($Q$9=1,IF($Q$1,SUMIFS('Directly Generated'!V:V,'Directly Generated'!$I:$I,"&lt;"&amp;$D22,'Directly Generated'!$X:$X,"=No")-SUMIFS('Directly Generated'!J:J,'Directly Generated'!$I:$I,"&lt;"&amp;$D22,'Directly Generated'!$X:$X,"=No"),SUMIFS('Directly Generated'!V:V,'Directly Generated'!$I:$I,"&lt;"&amp;$D22)-SUMIFS('Directly Generated'!J:J,'Directly Generated'!$I:$I,"&lt;"&amp;$D22)),IF($Q$9=2,IF($Q$1,SUMIFS('Overview - Operating'!L:L,'Overview - Operating'!$I:$I,"&lt;"&amp;$D22,'Overview - Operating'!$X:$X,"=No"),SUMIFS('Overview - Operating'!L:L,'Overview - Operating'!$I:$I,"&lt;"&amp;$D22)),IF($Q$1,SUMIFS('Overview - Capital'!L:L,'Overview - Capital'!$I:$I,"&lt;"&amp;$D22,'Overview - Capital'!$X:$X,"=No"),SUMIFS('Overview - Capital'!L:L,'Overview - Capital'!$I:$I,"&lt;"&amp;$D22))))</f>
        <v>72822392</v>
      </c>
      <c r="I22" s="110">
        <f>IF($Q$9=1,IF($Q$1,SUMIFS('Taxes Levied by Agency'!$X:$X,'Taxes Levied by Agency'!$I:$I,"&lt;"&amp;$D22,'Taxes Levied by Agency'!$Z:$Z,"=No"),SUMIFS('Taxes Levied by Agency'!$X:$X,'Taxes Levied by Agency'!$I:$I,"&lt;"&amp;$D22)),IF($Q$9=2,IF($Q$1,SUMIFS('Overview - Operating'!N:N,'Overview - Operating'!$I:$I,"&lt;"&amp;$D22,'Overview - Operating'!$X:$X,"=No"),SUMIFS('Overview - Operating'!N:N,'Overview - Operating'!$I:$I,"&lt;"&amp;$D22)),IF($Q$1,SUMIFS('Overview - Capital'!N:N,'Overview - Capital'!$I:$I,"&lt;"&amp;$D22,'Overview - Capital'!$X:$X,"=No"),SUMIFS('Overview - Capital'!N:N,'Overview - Capital'!$I:$I,"&lt;"&amp;$D22))))</f>
        <v>585584467</v>
      </c>
      <c r="J22" s="110">
        <f>IF($Q$9=1,IF($Q$1,SUMIFS(Local!$AB:$AB,Local!$I:$I,"&lt;"&amp;$D22,Local!$AD:$AD,"=No"),SUMIFS(Local!$AB:$AB,Local!$I:$I,"&lt;"&amp;$D22)),IF($Q$9=2,IF($Q$1,SUMIFS('Overview - Operating'!P:P,'Overview - Operating'!$I:$I,"&lt;"&amp;$D22,'Overview - Operating'!$X:$X,"=No"),SUMIFS('Overview - Operating'!P:P,'Overview - Operating'!$I:$I,"&lt;"&amp;$D22)),IF($Q$1,SUMIFS('Overview - Capital'!P:P,'Overview - Capital'!$I:$I,"&lt;"&amp;$D22,'Overview - Capital'!$X:$X,"=No"),SUMIFS('Overview - Capital'!P:P,'Overview - Capital'!$I:$I,"&lt;"&amp;$D22))))</f>
        <v>268191614</v>
      </c>
      <c r="K22" s="110">
        <f>IF($Q$9=1,IF($Q$1,SUMIFS(State!$AB:$AB,State!$I:$I,"&lt;"&amp;$D22,State!$AD:$AD,"=No"),SUMIFS(State!$AB:$AB,State!$I:$I,"&lt;"&amp;$D22)),IF($Q$9=2,IF($Q$1,SUMIFS('Overview - Operating'!R:R,'Overview - Operating'!$I:$I,"&lt;"&amp;$D22,'Overview - Operating'!$X:$X,"=No"),SUMIFS('Overview - Operating'!R:R,'Overview - Operating'!$I:$I,"&lt;"&amp;$D22)),IF($Q$1,SUMIFS('Overview - Capital'!R:R,'Overview - Capital'!$I:$I,"&lt;"&amp;$D22,'Overview - Capital'!$X:$X,"=No"),SUMIFS('Overview - Capital'!R:R,'Overview - Capital'!$I:$I,"&lt;"&amp;$D22))))</f>
        <v>79059203</v>
      </c>
      <c r="L22" s="110">
        <f>IF($Q$9=1,IF($Q$1,SUMIFS(Federal!$V:$V,Federal!$I:$I,"&lt;"&amp;$D22,Federal!$X:$X,"=No"),SUMIFS(Federal!$V:$V,Federal!$I:$I,"&lt;"&amp;$D22)),IF($Q$9=2,IF($Q$1,SUMIFS('Overview - Operating'!T:T,'Overview - Operating'!$I:$I,"&lt;"&amp;$D22,'Overview - Operating'!$X:$X,"=No"),SUMIFS('Overview - Operating'!T:T,'Overview - Operating'!$I:$I,"&lt;"&amp;$D22)),IF($Q$1,SUMIFS('Overview - Capital'!T:T,'Overview - Capital'!$I:$I,"&lt;"&amp;$D22,'Overview - Capital'!$X:$X,"=No"),SUMIFS('Overview - Capital'!T:T,'Overview - Capital'!$I:$I,"&lt;"&amp;$D22))))</f>
        <v>266764945</v>
      </c>
      <c r="M22" s="159">
        <f>IF($Q$9=1,SUM(G22:L22),IF($Q$9=2,IF($Q$1,SUMIFS('Overview - Operating'!V:V,'Overview - Operating'!$I:$I,"&lt;"&amp;$D22,'Overview - Operating'!$X:$X,"=No"),SUMIFS('Overview - Operating'!V:V,'Overview - Operating'!$I:$I,"&lt;"&amp;$D22)),IF($Q$1,SUMIFS('Overview - Capital'!V:V,'Overview - Capital'!$I:$I,"&lt;"&amp;$D22,'Overview - Capital'!$X:$X,"=No"),SUMIFS('Overview - Capital'!V:V,'Overview - Capital'!$I:$I,"&lt;"&amp;$D22))))</f>
        <v>1341032596</v>
      </c>
      <c r="N22" s="57"/>
      <c r="O22" s="58"/>
      <c r="P22" s="58"/>
      <c r="Q22" s="58"/>
      <c r="R22" s="58"/>
      <c r="S22" s="58"/>
      <c r="T22" s="58"/>
    </row>
    <row r="23" spans="1:20" ht="18.600000000000001" customHeight="1">
      <c r="A23" s="37" t="str">
        <f>IF(D22&lt;&gt;"","Between","Over")</f>
        <v>Between</v>
      </c>
      <c r="B23" s="42">
        <f>D22</f>
        <v>10</v>
      </c>
      <c r="C23" s="38" t="str">
        <f>IF(D23&lt;&gt;"","and","")</f>
        <v>and</v>
      </c>
      <c r="D23" s="90">
        <v>25</v>
      </c>
      <c r="E23" s="178" t="str">
        <f t="shared" si="6"/>
        <v>Between 10 and 25</v>
      </c>
      <c r="F23" s="111">
        <f>IF($Q$1,IF($A23="Between",SUMIFS('Overview - Operating'!I:I,'Overview - Operating'!$I:$I,"&gt;="&amp;$B23,'Overview - Operating'!$I:$I,"&lt;"&amp;$D23,'Overview - Operating'!$X:$X,"=No"),SUMIFS('Overview - Operating'!I:I,'Overview - Operating'!$I:$I,"&gt;="&amp;$B23,'Overview - Operating'!$X:$X,"=No")),IF($A23="Between",SUMIFS('Overview - Operating'!I:I,'Overview - Operating'!$I:$I,"&gt;="&amp;$B23,'Overview - Operating'!$I:$I,"&lt;"&amp;$D23),SUMIFS('Overview - Operating'!I:I,'Overview - Operating'!$I:$I,"&gt;="&amp;$B23)))</f>
        <v>9445</v>
      </c>
      <c r="G23" s="112">
        <f>IF($Q$9=1,IF($Q$1,IF($A23="Between",SUMIFS('Directly Generated'!J:J,'Directly Generated'!$I:$I,"&gt;="&amp;$B23,'Directly Generated'!$I:$I,"&lt;"&amp;$D23,'Directly Generated'!$X:$X,"=No"),SUMIFS('Directly Generated'!J:J,'Directly Generated'!$I:$I,"&gt;="&amp;$B23,'Directly Generated'!$X:$X,"=No")),IF($A23="Between",SUMIFS('Directly Generated'!J:J,'Directly Generated'!$I:$I,"&gt;="&amp;$B23,'Directly Generated'!$I:$I,"&lt;"&amp;$D23),SUMIFS('Directly Generated'!J:J,'Directly Generated'!$I:$I,"&gt;="&amp;$B23))),IF($Q$9=2,IF($Q$1,IF($A23="Between",SUMIFS('Overview - Operating'!J:J,'Overview - Operating'!$I:$I,"&gt;="&amp;$B23,'Overview - Operating'!$I:$I,"&lt;"&amp;$D23,'Overview - Operating'!$X:$X,"=No"),SUMIFS('Overview - Operating'!J:J,'Overview - Operating'!$I:$I,"&gt;="&amp;$B23,'Overview - Operating'!$X:$X,"=No")),IF($A23="Between",SUMIFS('Overview - Operating'!J:J,'Overview - Operating'!$I:$I,"&gt;="&amp;$B23,'Overview - Operating'!$I:$I,"&lt;"&amp;$D23),SUMIFS('Overview - Operating'!J:J,'Overview - Operating'!$I:$I,"&gt;="&amp;$B23))),IF($Q$1,IF($A23="Between",SUMIFS('Overview - Capital'!J:J,'Overview - Capital'!$I:$I,"&gt;="&amp;$B23,'Overview - Capital'!$I:$I,"&lt;"&amp;$D23,'Overview - Capital'!$X:$X,"=No"),SUMIFS('Overview - Capital'!J:J,'Overview - Capital'!$I:$I,"&gt;="&amp;$B23,'Overview - Capital'!$X:$X,"=No")),IF($A23="Between",SUMIFS('Overview - Capital'!J:J,'Overview - Capital'!$I:$I,"&gt;="&amp;$B23,'Overview - Capital'!$I:$I,"&lt;"&amp;$D23),SUMIFS('Overview - Capital'!J:J,'Overview - Capital'!$I:$I,"&gt;="&amp;$B23)))))</f>
        <v>210157915</v>
      </c>
      <c r="H23" s="112">
        <f>IF($Q$9=1,IF($Q$1,IF($A23="Between",SUMIFS('Directly Generated'!V:V,'Directly Generated'!$I:$I,"&gt;="&amp;$B23,'Directly Generated'!$I:$I,"&lt;"&amp;$D23,'Directly Generated'!$X:$X,"=No")-SUMIFS('Directly Generated'!J:J,'Directly Generated'!$I:$I,"&gt;="&amp;$B23,'Directly Generated'!$I:$I,"&lt;"&amp;$D23,'Directly Generated'!$X:$X,"=No"),SUMIFS('Directly Generated'!V:V,'Directly Generated'!$I:$I,"&gt;="&amp;$B23,'Directly Generated'!$X:$X,"=No")-SUMIFS('Directly Generated'!J:J,'Directly Generated'!$I:$I,"&gt;="&amp;$B23,'Directly Generated'!$X:$X,"=No")),IF($A23="Between",SUMIFS('Directly Generated'!V:V,'Directly Generated'!$I:$I,"&gt;="&amp;$B23,'Directly Generated'!$I:$I,"&lt;"&amp;$D23)-SUMIFS('Directly Generated'!J:J,'Directly Generated'!$I:$I,"&gt;="&amp;$B23,'Directly Generated'!$I:$I,"&lt;"&amp;$D23),SUMIFS('Directly Generated'!V:V,'Directly Generated'!$I:$I,"&gt;="&amp;$B23)-SUMIFS('Directly Generated'!J:J,'Directly Generated'!$I:$I,"&gt;="&amp;$B23))),IF($Q$9=2,IF($Q$1,IF($A23="Between",SUMIFS('Overview - Operating'!L:L,'Overview - Operating'!$I:$I,"&gt;="&amp;$B23,'Overview - Operating'!$I:$I,"&lt;"&amp;$D23,'Overview - Operating'!$X:$X,"=No"),SUMIFS('Overview - Operating'!L:L,'Overview - Operating'!$I:$I,"&gt;="&amp;$B23,'Overview - Operating'!$X:$X,"=No")),IF($A23="Between",SUMIFS('Overview - Operating'!L:L,'Overview - Operating'!$I:$I,"&gt;="&amp;$B23,'Overview - Operating'!$I:$I,"&lt;"&amp;$D23),SUMIFS('Overview - Operating'!L:L,'Overview - Operating'!$I:$I,"&gt;="&amp;$B23))),IF($Q$1,IF($A23="Between",SUMIFS('Overview - Capital'!L:L,'Overview - Capital'!$I:$I,"&gt;="&amp;$B23,'Overview - Capital'!$I:$I,"&lt;"&amp;$D23,'Overview - Capital'!$X:$X,"=No"),SUMIFS('Overview - Capital'!L:L,'Overview - Capital'!$I:$I,"&gt;="&amp;$B23,'Overview - Capital'!$X:$X,"=No")),IF($A23="Between",SUMIFS('Overview - Capital'!L:L,'Overview - Capital'!$I:$I,"&gt;="&amp;$B23,'Overview - Capital'!$I:$I,"&lt;"&amp;$D23),SUMIFS('Overview - Capital'!L:L,'Overview - Capital'!$I:$I,"&gt;="&amp;$B23)))))</f>
        <v>246362221</v>
      </c>
      <c r="I23" s="112">
        <f>IF($Q$9=1,IF($Q$1,IF($A23="Between",SUMIFS('Taxes Levied by Agency'!X:X,'Taxes Levied by Agency'!$I:$I,"&gt;="&amp;$B23,'Taxes Levied by Agency'!$I:$I,"&lt;"&amp;$D23,'Taxes Levied by Agency'!$Z:$Z,"=No"),SUMIFS('Taxes Levied by Agency'!X:X,'Taxes Levied by Agency'!$I:$I,"&gt;="&amp;$B23,'Taxes Levied by Agency'!$Z:$Z,"=No")),IF($A23="Between",SUMIFS('Taxes Levied by Agency'!X:X,'Taxes Levied by Agency'!$I:$I,"&gt;="&amp;$B23,'Taxes Levied by Agency'!$I:$I,"&lt;"&amp;$D23),SUMIFS('Taxes Levied by Agency'!X:X,'Taxes Levied by Agency'!$I:$I,"&gt;="&amp;$B23))),IF($Q$9=2,IF($Q$1,IF($A23="Between",SUMIFS('Overview - Operating'!N:N,'Overview - Operating'!$I:$I,"&gt;="&amp;$B23,'Overview - Operating'!$I:$I,"&lt;"&amp;$D23,'Overview - Operating'!$X:$X,"=No"),SUMIFS('Overview - Operating'!N:N,'Overview - Operating'!$I:$I,"&gt;="&amp;$B23,'Overview - Operating'!$X:$X,"=No")),IF($A23="Between",SUMIFS('Overview - Operating'!N:N,'Overview - Operating'!$I:$I,"&gt;="&amp;$B23,'Overview - Operating'!$I:$I,"&lt;"&amp;$D23),SUMIFS('Overview - Operating'!N:N,'Overview - Operating'!$I:$I,"&gt;="&amp;$B23))),IF($Q$1,IF($A23="Between",SUMIFS('Overview - Capital'!N:N,'Overview - Capital'!$I:$I,"&gt;="&amp;$B23,'Overview - Capital'!$I:$I,"&lt;"&amp;$D23,'Overview - Capital'!$X:$X,"=No"),SUMIFS('Overview - Capital'!N:N,'Overview - Capital'!$I:$I,"&gt;="&amp;$B23,'Overview - Capital'!$X:$X,"=No")),IF($A23="Between",SUMIFS('Overview - Capital'!N:N,'Overview - Capital'!$I:$I,"&gt;="&amp;$B23,'Overview - Capital'!$I:$I,"&lt;"&amp;$D23),SUMIFS('Overview - Capital'!N:N,'Overview - Capital'!$I:$I,"&gt;="&amp;$B23)))))</f>
        <v>8854870</v>
      </c>
      <c r="J23" s="112">
        <f>IF($Q$9=1,IF($Q$1,IF($A23="Between",SUMIFS(Local!AB:AB,Local!$I:$I,"&gt;="&amp;$B23,Local!$I:$I,"&lt;"&amp;$D23,Local!$AD:$AD,"=No"),SUMIFS(Local!AB:AB,Local!$I:$I,"&gt;="&amp;$B23,Local!$AD:$AD,"=No")),IF($A23="Between",SUMIFS(Local!AB:AB,Local!$I:$I,"&gt;="&amp;$B23,Local!$I:$I,"&lt;"&amp;$D23),SUMIFS(Local!AB:AB,Local!$I:$I,"&gt;="&amp;$B23))),IF($Q$9=2,IF($Q$1,IF($A23="Between",SUMIFS('Overview - Operating'!P:P,'Overview - Operating'!$I:$I,"&gt;="&amp;$B23,'Overview - Operating'!$I:$I,"&lt;"&amp;$D23,'Overview - Operating'!$X:$X,"=No"),SUMIFS('Overview - Operating'!P:P,'Overview - Operating'!$I:$I,"&gt;="&amp;$B23,'Overview - Operating'!$X:$X,"=No")),IF($A23="Between",SUMIFS('Overview - Operating'!P:P,'Overview - Operating'!$I:$I,"&gt;="&amp;$B23,'Overview - Operating'!$I:$I,"&lt;"&amp;$D23),SUMIFS('Overview - Operating'!P:P,'Overview - Operating'!$I:$I,"&gt;="&amp;$B23))),IF($Q$1,IF($A23="Between",SUMIFS('Overview - Capital'!P:P,'Overview - Capital'!$I:$I,"&gt;="&amp;$B23,'Overview - Capital'!$I:$I,"&lt;"&amp;$D23,'Overview - Capital'!$X:$X,"=No"),SUMIFS('Overview - Capital'!P:P,'Overview - Capital'!$I:$I,"&gt;="&amp;$B23,'Overview - Capital'!$X:$X,"=No")),IF($A23="Between",SUMIFS('Overview - Capital'!P:P,'Overview - Capital'!$I:$I,"&gt;="&amp;$B23,'Overview - Capital'!$I:$I,"&lt;"&amp;$D23),SUMIFS('Overview - Capital'!P:P,'Overview - Capital'!$I:$I,"&gt;="&amp;$B23)))))</f>
        <v>418638949</v>
      </c>
      <c r="K23" s="112">
        <f>IF($Q$9=1,IF($Q$1,IF($A23="Between",SUMIFS(State!AB:AB,State!$I:$I,"&gt;="&amp;$B23,State!$I:$I,"&lt;"&amp;$D23,State!$AD:$AD,"=No"),SUMIFS(State!AB:AB,State!$I:$I,"&gt;="&amp;$B23,State!$AD:$AD,"=No")),IF($A23="Between",SUMIFS(State!AB:AB,State!$I:$I,"&gt;="&amp;$B23,State!$I:$I,"&lt;"&amp;$D23),SUMIFS(State!AB:AB,State!$I:$I,"&gt;="&amp;$B23))),IF($Q$9=2,IF($Q$1,IF($A23="Between",SUMIFS('Overview - Operating'!R:R,'Overview - Operating'!$I:$I,"&gt;="&amp;$B23,'Overview - Operating'!$I:$I,"&lt;"&amp;$D23,'Overview - Operating'!$X:$X,"=No"),SUMIFS('Overview - Operating'!R:R,'Overview - Operating'!$I:$I,"&gt;="&amp;$B23,'Overview - Operating'!$X:$X,"=No")),IF($A23="Between",SUMIFS('Overview - Operating'!R:R,'Overview - Operating'!$I:$I,"&gt;="&amp;$B23,'Overview - Operating'!$I:$I,"&lt;"&amp;$D23),SUMIFS('Overview - Operating'!R:R,'Overview - Operating'!$I:$I,"&gt;="&amp;$B23))),IF($Q$1,IF($A23="Between",SUMIFS('Overview - Capital'!R:R,'Overview - Capital'!$I:$I,"&gt;="&amp;$B23,'Overview - Capital'!$I:$I,"&lt;"&amp;$D23,'Overview - Capital'!$X:$X,"=No"),SUMIFS('Overview - Capital'!R:R,'Overview - Capital'!$I:$I,"&gt;="&amp;$B23,'Overview - Capital'!$X:$X,"=No")),IF($A23="Between",SUMIFS('Overview - Capital'!R:R,'Overview - Capital'!$I:$I,"&gt;="&amp;$B23,'Overview - Capital'!$I:$I,"&lt;"&amp;$D23),SUMIFS('Overview - Capital'!R:R,'Overview - Capital'!$I:$I,"&gt;="&amp;$B23)))))</f>
        <v>550965834</v>
      </c>
      <c r="L23" s="112">
        <f>IF($Q$9=1,IF($Q$1,IF($A23="Between",SUMIFS(Federal!V:V,Federal!$I:$I,"&gt;="&amp;$B23,Federal!$I:$I,"&lt;"&amp;$D23,Federal!$X:$X,"=No"),SUMIFS(Federal!V:V,Federal!$I:$I,"&gt;="&amp;$B23,Federal!$X:$X,"=No")),IF($A23="Between",SUMIFS(Federal!V:V,Federal!$I:$I,"&gt;="&amp;$B23,Federal!$I:$I,"&lt;"&amp;$D23),SUMIFS(Federal!V:V,Federal!$I:$I,"&gt;="&amp;$B23))),IF($Q$9=2,IF($Q$1,IF($A23="Between",SUMIFS('Overview - Operating'!T:T,'Overview - Operating'!$I:$I,"&gt;="&amp;$B23,'Overview - Operating'!$I:$I,"&lt;"&amp;$D23,'Overview - Operating'!$X:$X,"=No"),SUMIFS('Overview - Operating'!T:T,'Overview - Operating'!$I:$I,"&gt;="&amp;$B23,'Overview - Operating'!$X:$X,"=No")),IF($A23="Between",SUMIFS('Overview - Operating'!T:T,'Overview - Operating'!$I:$I,"&gt;="&amp;$B23,'Overview - Operating'!$I:$I,"&lt;"&amp;$D23),SUMIFS('Overview - Operating'!T:T,'Overview - Operating'!$I:$I,"&gt;="&amp;$B23))),IF($Q$1,IF($A23="Between",SUMIFS('Overview - Capital'!T:T,'Overview - Capital'!$I:$I,"&gt;="&amp;$B23,'Overview - Capital'!$I:$I,"&lt;"&amp;$D23,'Overview - Capital'!$X:$X,"=No"),SUMIFS('Overview - Capital'!T:T,'Overview - Capital'!$I:$I,"&gt;="&amp;$B23,'Overview - Capital'!$X:$X,"=No")),IF($A23="Between",SUMIFS('Overview - Capital'!T:T,'Overview - Capital'!$I:$I,"&gt;="&amp;$B23,'Overview - Capital'!$I:$I,"&lt;"&amp;$D23),SUMIFS('Overview - Capital'!T:T,'Overview - Capital'!$I:$I,"&gt;="&amp;$B23)))))</f>
        <v>588174797</v>
      </c>
      <c r="M23" s="160">
        <f>IF($Q$9=1,SUM(G23:L23),IF($Q$9=2,IF($Q$1,IF($A23="Between",SUMIFS('Overview - Operating'!V:V,'Overview - Operating'!$I:$I,"&gt;="&amp;$B23,'Overview - Operating'!$I:$I,"&lt;"&amp;$D23,'Overview - Operating'!$X:$X,"=No"),SUMIFS('Overview - Operating'!V:V,'Overview - Operating'!$I:$I,"&gt;="&amp;$B23,'Overview - Operating'!$X:$X,"=No")),IF($A23="Between",SUMIFS('Overview - Operating'!V:V,'Overview - Operating'!$I:$I,"&gt;="&amp;$B23,'Overview - Operating'!$I:$I,"&lt;"&amp;$D23),SUMIFS('Overview - Operating'!V:V,'Overview - Operating'!$I:$I,"&gt;="&amp;$B23))),IF($Q$1,IF($A23="Between",SUMIFS('Overview - Capital'!V:V,'Overview - Capital'!$I:$I,"&gt;="&amp;$B23,'Overview - Capital'!$I:$I,"&lt;"&amp;$D23,'Overview - Capital'!$X:$X,"=No"),SUMIFS('Overview - Capital'!V:V,'Overview - Capital'!$I:$I,"&gt;="&amp;$B23,'Overview - Capital'!$X:$X,"=No")),IF($A23="Between",SUMIFS('Overview - Capital'!V:V,'Overview - Capital'!$I:$I,"&gt;="&amp;$B23,'Overview - Capital'!$I:$I,"&lt;"&amp;$D23),SUMIFS('Overview - Capital'!V:V,'Overview - Capital'!$I:$I,"&gt;="&amp;$B23)))))</f>
        <v>2023154586</v>
      </c>
      <c r="N23" s="67"/>
      <c r="O23" s="58"/>
      <c r="P23" s="58"/>
      <c r="Q23" s="58"/>
      <c r="R23" s="58"/>
      <c r="S23" s="58"/>
      <c r="T23" s="58"/>
    </row>
    <row r="24" spans="1:20" ht="18.600000000000001" customHeight="1">
      <c r="A24" s="39" t="str">
        <f t="shared" ref="A24:A30" si="7">IF(OR(A23="Over",A23=""),"",IF(D24="","Over","Between"))</f>
        <v>Between</v>
      </c>
      <c r="B24" s="42">
        <f>IF(D23="","",D23)</f>
        <v>25</v>
      </c>
      <c r="C24" s="38" t="str">
        <f t="shared" ref="C24:C29" si="8">IF(D24&lt;&gt;"","and","")</f>
        <v>and</v>
      </c>
      <c r="D24" s="90">
        <v>50</v>
      </c>
      <c r="E24" s="178" t="str">
        <f t="shared" si="6"/>
        <v>Between 25 and 50</v>
      </c>
      <c r="F24" s="111">
        <f>IF($Q$1,IF($A24="","",IF($A24="Between",SUMIFS('Overview - Operating'!I:I,'Overview - Operating'!$I:$I,"&gt;="&amp;$B24,'Overview - Operating'!$I:$I,"&lt;"&amp;$D24,'Overview - Operating'!$X:$X,"=No"),SUMIFS('Overview - Operating'!I:I,'Overview - Operating'!$I:$I,"&gt;="&amp;$B24,'Overview - Operating'!$X:$X,"=No"))),IF($A24="","",IF($A24="Between",SUMIFS('Overview - Operating'!I:I,'Overview - Operating'!$I:$I,"&gt;="&amp;$B24,'Overview - Operating'!$I:$I,"&lt;"&amp;$D24),SUMIFS('Overview - Operating'!I:I,'Overview - Operating'!$I:$I,"&gt;="&amp;$B24))))</f>
        <v>10660</v>
      </c>
      <c r="G24" s="112">
        <f>IF($Q$9=1,IF($Q$1,IF($A24="","",IF($A24="Between",SUMIFS('Directly Generated'!J:J,'Directly Generated'!$I:$I,"&gt;="&amp;$B24,'Directly Generated'!$I:$I,"&lt;"&amp;$D24,'Directly Generated'!$X:$X,"=No"),SUMIFS('Directly Generated'!J:J,'Directly Generated'!$I:$I,"&gt;="&amp;$B24,'Directly Generated'!$X:$X,"=No"))),IF($A24="","",IF($A24="Between",SUMIFS('Directly Generated'!J:J,'Directly Generated'!$I:$I,"&gt;="&amp;$B24,'Directly Generated'!$I:$I,"&lt;"&amp;$D24),SUMIFS('Directly Generated'!J:J,'Directly Generated'!$I:$I,"&gt;="&amp;$B24)))),IF($Q$9=2,IF($Q$1,IF($A24="","",IF($A24="Between",SUMIFS('Overview - Operating'!J:J,'Overview - Operating'!$I:$I,"&gt;="&amp;$B24,'Overview - Operating'!$I:$I,"&lt;"&amp;$D24,'Overview - Operating'!$X:$X,"=No"),SUMIFS('Overview - Operating'!J:J,'Overview - Operating'!$I:$I,"&gt;="&amp;$B24,'Overview - Operating'!$X:$X,"=No"))),IF($A24="","",IF($A24="Between",SUMIFS('Overview - Operating'!J:J,'Overview - Operating'!$I:$I,"&gt;="&amp;$B24,'Overview - Operating'!$I:$I,"&lt;"&amp;$D24),SUMIFS('Overview - Operating'!J:J,'Overview - Operating'!$I:$I,"&gt;="&amp;$B24)))),IF($Q$1,IF($A24="","",IF($A24="Between",SUMIFS('Overview - Capital'!J:J,'Overview - Capital'!$I:$I,"&gt;="&amp;$B24,'Overview - Capital'!$I:$I,"&lt;"&amp;$D24,'Overview - Capital'!$X:$X,"=No"),SUMIFS('Overview - Capital'!J:J,'Overview - Capital'!$I:$I,"&gt;="&amp;$B24,'Overview - Capital'!$X:$X,"=No"))),IF($A24="","",IF($A24="Between",SUMIFS('Overview - Capital'!J:J,'Overview - Capital'!$I:$I,"&gt;="&amp;$B24,'Overview - Capital'!$I:$I,"&lt;"&amp;$D24),SUMIFS('Overview - Capital'!J:J,'Overview - Capital'!$I:$I,"&gt;="&amp;$B24))))))</f>
        <v>383683875</v>
      </c>
      <c r="H24" s="112">
        <f>IF($Q$9=1,IF($Q$1,IF($A24="","",IF($A24="Between",SUMIFS('Directly Generated'!V:V,'Directly Generated'!$I:$I,"&gt;="&amp;$B24,'Directly Generated'!$I:$I,"&lt;"&amp;$D24,'Directly Generated'!$X:$X,"=No")-SUMIFS('Directly Generated'!J:J,'Directly Generated'!$I:$I,"&gt;="&amp;$B24,'Directly Generated'!$I:$I,"&lt;"&amp;$D24,'Directly Generated'!$X:$X,"=No"),SUMIFS('Directly Generated'!V:V,'Directly Generated'!$I:$I,"&gt;="&amp;$B24,'Directly Generated'!$X:$X,"=No")-SUMIFS('Directly Generated'!J:J,'Directly Generated'!$I:$I,"&gt;="&amp;$B24,'Directly Generated'!$X:$X,"=No"))),IF($A24="","",IF($A24="Between",SUMIFS('Directly Generated'!V:V,'Directly Generated'!$I:$I,"&gt;="&amp;$B24,'Directly Generated'!$I:$I,"&lt;"&amp;$D24)-SUMIFS('Directly Generated'!J:J,'Directly Generated'!$I:$I,"&gt;="&amp;$B24,'Directly Generated'!$I:$I,"&lt;"&amp;$D24),SUMIFS('Directly Generated'!V:V,'Directly Generated'!$I:$I,"&gt;="&amp;$B24)-SUMIFS('Directly Generated'!J:J,'Directly Generated'!$I:$I,"&gt;="&amp;$B24)))),IF($Q$9=2,IF($Q$1,IF($A24="","",IF($A24="Between",SUMIFS('Overview - Operating'!L:L,'Overview - Operating'!$I:$I,"&gt;="&amp;$B24,'Overview - Operating'!$I:$I,"&lt;"&amp;$D24,'Overview - Operating'!$X:$X,"=No"),SUMIFS('Overview - Operating'!L:L,'Overview - Operating'!$I:$I,"&gt;="&amp;$B24,'Overview - Operating'!$X:$X,"=No"))),IF($A24="","",IF($A24="Between",SUMIFS('Overview - Operating'!L:L,'Overview - Operating'!$I:$I,"&gt;="&amp;$B24,'Overview - Operating'!$I:$I,"&lt;"&amp;$D24),SUMIFS('Overview - Operating'!L:L,'Overview - Operating'!$I:$I,"&gt;="&amp;$B24)))),IF($Q$1,IF($A24="","",IF($A24="Between",SUMIFS('Overview - Capital'!L:L,'Overview - Capital'!$I:$I,"&gt;="&amp;$B24,'Overview - Capital'!$I:$I,"&lt;"&amp;$D24,'Overview - Capital'!$X:$X,"=No"),SUMIFS('Overview - Capital'!L:L,'Overview - Capital'!$I:$I,"&gt;="&amp;$B24,'Overview - Capital'!$X:$X,"=No"))),IF($A24="","",IF($A24="Between",SUMIFS('Overview - Capital'!L:L,'Overview - Capital'!$I:$I,"&gt;="&amp;$B24,'Overview - Capital'!$I:$I,"&lt;"&amp;$D24),SUMIFS('Overview - Capital'!L:L,'Overview - Capital'!$I:$I,"&gt;="&amp;$B24))))))</f>
        <v>218809665</v>
      </c>
      <c r="I24" s="112">
        <f>IF($Q$9=1,IF($Q$1,IF($A24="","",IF($A24="Between",SUMIFS('Taxes Levied by Agency'!X:X,'Taxes Levied by Agency'!$I:$I,"&gt;="&amp;$B24,'Taxes Levied by Agency'!$I:$I,"&lt;"&amp;$D24,'Taxes Levied by Agency'!$Z:$Z,"=No"),SUMIFS('Taxes Levied by Agency'!X:X,'Taxes Levied by Agency'!$I:$I,"&gt;="&amp;$B24,'Taxes Levied by Agency'!$Z:$Z,"=No"))),IF($A24="","",IF($A24="Between",SUMIFS('Taxes Levied by Agency'!X:X,'Taxes Levied by Agency'!$I:$I,"&gt;="&amp;$B24,'Taxes Levied by Agency'!$I:$I,"&lt;"&amp;$D24),SUMIFS('Taxes Levied by Agency'!X:X,'Taxes Levied by Agency'!$I:$I,"&gt;="&amp;$B24)))),IF($Q$9=2,IF($Q$1,IF($A24="","",IF($A24="Between",SUMIFS('Overview - Operating'!N:N,'Overview - Operating'!$I:$I,"&gt;="&amp;$B24,'Overview - Operating'!$I:$I,"&lt;"&amp;$D24,'Overview - Operating'!$X:$X,"=No"),SUMIFS('Overview - Operating'!N:N,'Overview - Operating'!$I:$I,"&gt;="&amp;$B24,'Overview - Operating'!$X:$X,"=No"))),IF($A24="","",IF($A24="Between",SUMIFS('Overview - Operating'!N:N,'Overview - Operating'!$I:$I,"&gt;="&amp;$B24,'Overview - Operating'!$I:$I,"&lt;"&amp;$D24),SUMIFS('Overview - Operating'!N:N,'Overview - Operating'!$I:$I,"&gt;="&amp;$B24)))),IF($Q$1,IF($A24="","",IF($A24="Between",SUMIFS('Overview - Capital'!N:N,'Overview - Capital'!$I:$I,"&gt;="&amp;$B24,'Overview - Capital'!$I:$I,"&lt;"&amp;$D24,'Overview - Capital'!$X:$X,"=No"),SUMIFS('Overview - Capital'!N:N,'Overview - Capital'!$I:$I,"&gt;="&amp;$B24,'Overview - Capital'!$X:$X,"=No"))),IF($A24="","",IF($A24="Between",SUMIFS('Overview - Capital'!N:N,'Overview - Capital'!$I:$I,"&gt;="&amp;$B24,'Overview - Capital'!$I:$I,"&lt;"&amp;$D24),SUMIFS('Overview - Capital'!N:N,'Overview - Capital'!$I:$I,"&gt;="&amp;$B24))))))</f>
        <v>32572037</v>
      </c>
      <c r="J24" s="112">
        <f>IF($Q$9=1,IF($Q$1,IF($A24="","",IF($A24="Between",SUMIFS(Local!AB:AB,Local!$I:$I,"&gt;="&amp;$B24,Local!$I:$I,"&lt;"&amp;$D24,Local!$AD:$AD,"=No"),SUMIFS(Local!AB:AB,Local!$I:$I,"&gt;="&amp;$B24,Local!$AD:$AD,"=No"))),IF($A24="","",IF($A24="Between",SUMIFS(Local!AB:AB,Local!$I:$I,"&gt;="&amp;$B24,Local!$I:$I,"&lt;"&amp;$D24),SUMIFS(Local!AB:AB,Local!$I:$I,"&gt;="&amp;$B24)))),IF($Q$9=2,IF($Q$1,IF($A24="","",IF($A24="Between",SUMIFS('Overview - Operating'!P:P,'Overview - Operating'!$I:$I,"&gt;="&amp;$B24,'Overview - Operating'!$I:$I,"&lt;"&amp;$D24,'Overview - Operating'!$X:$X,"=No"),SUMIFS('Overview - Operating'!P:P,'Overview - Operating'!$I:$I,"&gt;="&amp;$B24,'Overview - Operating'!$X:$X,"=No"))),IF($A24="","",IF($A24="Between",SUMIFS('Overview - Operating'!P:P,'Overview - Operating'!$I:$I,"&gt;="&amp;$B24,'Overview - Operating'!$I:$I,"&lt;"&amp;$D24),SUMIFS('Overview - Operating'!P:P,'Overview - Operating'!$I:$I,"&gt;="&amp;$B24)))),IF($Q$1,IF($A24="","",IF($A24="Between",SUMIFS('Overview - Capital'!P:P,'Overview - Capital'!$I:$I,"&gt;="&amp;$B24,'Overview - Capital'!$I:$I,"&lt;"&amp;$D24,'Overview - Capital'!$X:$X,"=No"),SUMIFS('Overview - Capital'!P:P,'Overview - Capital'!$I:$I,"&gt;="&amp;$B24,'Overview - Capital'!$X:$X,"=No"))),IF($A24="","",IF($A24="Between",SUMIFS('Overview - Capital'!P:P,'Overview - Capital'!$I:$I,"&gt;="&amp;$B24,'Overview - Capital'!$I:$I,"&lt;"&amp;$D24),SUMIFS('Overview - Capital'!P:P,'Overview - Capital'!$I:$I,"&gt;="&amp;$B24))))))</f>
        <v>594554316</v>
      </c>
      <c r="K24" s="112">
        <f>IF($Q$9=1,IF($Q$1,IF($A24="","",IF($A24="Between",SUMIFS(State!AB:AB,State!$I:$I,"&gt;="&amp;$B24,State!$I:$I,"&lt;"&amp;$D24,State!$AD:$AD,"=No"),SUMIFS(State!AB:AB,State!$I:$I,"&gt;="&amp;$B24,State!$AD:$AD,"=No"))),IF($A24="","",IF($A24="Between",SUMIFS(State!AB:AB,State!$I:$I,"&gt;="&amp;$B24,State!$I:$I,"&lt;"&amp;$D24),SUMIFS(State!AB:AB,State!$I:$I,"&gt;="&amp;$B24)))),IF($Q$9=2,IF($Q$1,IF($A24="","",IF($A24="Between",SUMIFS('Overview - Operating'!R:R,'Overview - Operating'!$I:$I,"&gt;="&amp;$B24,'Overview - Operating'!$I:$I,"&lt;"&amp;$D24,'Overview - Operating'!$X:$X,"=No"),SUMIFS('Overview - Operating'!R:R,'Overview - Operating'!$I:$I,"&gt;="&amp;$B24,'Overview - Operating'!$X:$X,"=No"))),IF($A24="","",IF($A24="Between",SUMIFS('Overview - Operating'!R:R,'Overview - Operating'!$I:$I,"&gt;="&amp;$B24,'Overview - Operating'!$I:$I,"&lt;"&amp;$D24),SUMIFS('Overview - Operating'!R:R,'Overview - Operating'!$I:$I,"&gt;="&amp;$B24)))),IF($Q$1,IF($A24="","",IF($A24="Between",SUMIFS('Overview - Capital'!R:R,'Overview - Capital'!$I:$I,"&gt;="&amp;$B24,'Overview - Capital'!$I:$I,"&lt;"&amp;$D24,'Overview - Capital'!$X:$X,"=No"),SUMIFS('Overview - Capital'!R:R,'Overview - Capital'!$I:$I,"&gt;="&amp;$B24,'Overview - Capital'!$X:$X,"=No"))),IF($A24="","",IF($A24="Between",SUMIFS('Overview - Capital'!R:R,'Overview - Capital'!$I:$I,"&gt;="&amp;$B24,'Overview - Capital'!$I:$I,"&lt;"&amp;$D24),SUMIFS('Overview - Capital'!R:R,'Overview - Capital'!$I:$I,"&gt;="&amp;$B24))))))</f>
        <v>368584516</v>
      </c>
      <c r="L24" s="112">
        <f>IF($Q$9=1,IF($Q$1,IF($A24="","",IF($A24="Between",SUMIFS(Federal!V:V,Federal!$I:$I,"&gt;="&amp;$B24,Federal!$I:$I,"&lt;"&amp;$D24,Federal!$X:$X,"=No"),SUMIFS(Federal!V:V,Federal!$I:$I,"&gt;="&amp;$B24,Federal!$X:$X,"=No"))),IF($A24="","",IF($A24="Between",SUMIFS(Federal!V:V,Federal!$I:$I,"&gt;="&amp;$B24,Federal!$I:$I,"&lt;"&amp;$D24),SUMIFS(Federal!V:V,Federal!$I:$I,"&gt;="&amp;$B24)))),IF($Q$9=2,IF($Q$1,IF($A24="","",IF($A24="Between",SUMIFS('Overview - Operating'!T:T,'Overview - Operating'!$I:$I,"&gt;="&amp;$B24,'Overview - Operating'!$I:$I,"&lt;"&amp;$D24,'Overview - Operating'!$X:$X,"=No"),SUMIFS('Overview - Operating'!T:T,'Overview - Operating'!$I:$I,"&gt;="&amp;$B24,'Overview - Operating'!$X:$X,"=No"))),IF($A24="","",IF($A24="Between",SUMIFS('Overview - Operating'!T:T,'Overview - Operating'!$I:$I,"&gt;="&amp;$B24,'Overview - Operating'!$I:$I,"&lt;"&amp;$D24),SUMIFS('Overview - Operating'!T:T,'Overview - Operating'!$I:$I,"&gt;="&amp;$B24)))),IF($Q$1,IF($A24="","",IF($A24="Between",SUMIFS('Overview - Capital'!T:T,'Overview - Capital'!$I:$I,"&gt;="&amp;$B24,'Overview - Capital'!$I:$I,"&lt;"&amp;$D24,'Overview - Capital'!$X:$X,"=No"),SUMIFS('Overview - Capital'!T:T,'Overview - Capital'!$I:$I,"&gt;="&amp;$B24,'Overview - Capital'!$X:$X,"=No"))),IF($A24="","",IF($A24="Between",SUMIFS('Overview - Capital'!T:T,'Overview - Capital'!$I:$I,"&gt;="&amp;$B24,'Overview - Capital'!$I:$I,"&lt;"&amp;$D24),SUMIFS('Overview - Capital'!T:T,'Overview - Capital'!$I:$I,"&gt;="&amp;$B24))))))</f>
        <v>679723279</v>
      </c>
      <c r="M24" s="160">
        <f>IF($Q$9=1,IF(A24="","",SUM(G24:L24)),IF($Q$9=2,IF($Q$1,IF($A24="","",IF($A24="Between",SUMIFS('Overview - Operating'!V:V,'Overview - Operating'!$I:$I,"&gt;="&amp;$B24,'Overview - Operating'!$I:$I,"&lt;"&amp;$D24,'Overview - Operating'!$X:$X,"=No"),SUMIFS('Overview - Operating'!V:V,'Overview - Operating'!$I:$I,"&gt;="&amp;$B24,'Overview - Operating'!$X:$X,"=No"))),IF($A24="","",IF($A24="Between",SUMIFS('Overview - Operating'!V:V,'Overview - Operating'!$I:$I,"&gt;="&amp;$B24,'Overview - Operating'!$I:$I,"&lt;"&amp;$D24),SUMIFS('Overview - Operating'!V:V,'Overview - Operating'!$I:$I,"&gt;="&amp;$B24)))),IF($Q$1,IF($A24="","",IF($A24="Between",SUMIFS('Overview - Capital'!V:V,'Overview - Capital'!$I:$I,"&gt;="&amp;$B24,'Overview - Capital'!$I:$I,"&lt;"&amp;$D24,'Overview - Capital'!$X:$X,"=No"),SUMIFS('Overview - Capital'!V:V,'Overview - Capital'!$I:$I,"&gt;="&amp;$B24,'Overview - Capital'!$X:$X,"=No"))),IF($A24="","",IF($A24="Between",SUMIFS('Overview - Capital'!V:V,'Overview - Capital'!$I:$I,"&gt;="&amp;$B24,'Overview - Capital'!$I:$I,"&lt;"&amp;$D24),SUMIFS('Overview - Capital'!V:V,'Overview - Capital'!$I:$I,"&gt;="&amp;$B24))))))</f>
        <v>2277927688</v>
      </c>
      <c r="N24" s="57"/>
      <c r="O24" s="58"/>
      <c r="P24" s="58"/>
      <c r="Q24" s="58"/>
      <c r="R24" s="58"/>
      <c r="S24" s="58"/>
      <c r="T24" s="58"/>
    </row>
    <row r="25" spans="1:20" ht="18.600000000000001" customHeight="1">
      <c r="A25" s="39" t="str">
        <f t="shared" si="7"/>
        <v>Between</v>
      </c>
      <c r="B25" s="42">
        <f t="shared" ref="B25:B30" si="9">IF(D24="","",D24)</f>
        <v>50</v>
      </c>
      <c r="C25" s="38" t="str">
        <f t="shared" si="8"/>
        <v>and</v>
      </c>
      <c r="D25" s="90">
        <v>100</v>
      </c>
      <c r="E25" s="178" t="str">
        <f t="shared" si="6"/>
        <v>Between 50 and 100</v>
      </c>
      <c r="F25" s="111">
        <f>IF($Q$1,IF($A25="","",IF($A25="Between",SUMIFS('Overview - Operating'!I:I,'Overview - Operating'!$I:$I,"&gt;="&amp;$B25,'Overview - Operating'!$I:$I,"&lt;"&amp;$D25,'Overview - Operating'!$X:$X,"=No"),SUMIFS('Overview - Operating'!I:I,'Overview - Operating'!$I:$I,"&gt;="&amp;$B25,'Overview - Operating'!$X:$X,"=No"))),IF($A25="","",IF($A25="Between",SUMIFS('Overview - Operating'!I:I,'Overview - Operating'!$I:$I,"&gt;="&amp;$B25,'Overview - Operating'!$I:$I,"&lt;"&amp;$D25),SUMIFS('Overview - Operating'!I:I,'Overview - Operating'!$I:$I,"&gt;="&amp;$B25))))</f>
        <v>12629</v>
      </c>
      <c r="G25" s="112">
        <f>IF($Q$9=1,IF($Q$1,IF($A25="","",IF($A25="Between",SUMIFS('Directly Generated'!J:J,'Directly Generated'!$I:$I,"&gt;="&amp;$B25,'Directly Generated'!$I:$I,"&lt;"&amp;$D25,'Directly Generated'!$X:$X,"=No"),SUMIFS('Directly Generated'!J:J,'Directly Generated'!$I:$I,"&gt;="&amp;$B25,'Directly Generated'!$X:$X,"=No"))),IF($A25="","",IF($A25="Between",SUMIFS('Directly Generated'!J:J,'Directly Generated'!$I:$I,"&gt;="&amp;$B25,'Directly Generated'!$I:$I,"&lt;"&amp;$D25),SUMIFS('Directly Generated'!J:J,'Directly Generated'!$I:$I,"&gt;="&amp;$B25)))),IF($Q$9=2,IF($Q$1,IF($A25="","",IF($A25="Between",SUMIFS('Overview - Operating'!J:J,'Overview - Operating'!$I:$I,"&gt;="&amp;$B25,'Overview - Operating'!$I:$I,"&lt;"&amp;$D25,'Overview - Operating'!$X:$X,"=No"),SUMIFS('Overview - Operating'!J:J,'Overview - Operating'!$I:$I,"&gt;="&amp;$B25,'Overview - Operating'!$X:$X,"=No"))),IF($A25="","",IF($A25="Between",SUMIFS('Overview - Operating'!J:J,'Overview - Operating'!$I:$I,"&gt;="&amp;$B25,'Overview - Operating'!$I:$I,"&lt;"&amp;$D25),SUMIFS('Overview - Operating'!J:J,'Overview - Operating'!$I:$I,"&gt;="&amp;$B25)))),IF($Q$1,IF($A25="","",IF($A25="Between",SUMIFS('Overview - Capital'!J:J,'Overview - Capital'!$I:$I,"&gt;="&amp;$B25,'Overview - Capital'!$I:$I,"&lt;"&amp;$D25,'Overview - Capital'!$X:$X,"=No"),SUMIFS('Overview - Capital'!J:J,'Overview - Capital'!$I:$I,"&gt;="&amp;$B25,'Overview - Capital'!$X:$X,"=No"))),IF($A25="","",IF($A25="Between",SUMIFS('Overview - Capital'!J:J,'Overview - Capital'!$I:$I,"&gt;="&amp;$B25,'Overview - Capital'!$I:$I,"&lt;"&amp;$D25),SUMIFS('Overview - Capital'!J:J,'Overview - Capital'!$I:$I,"&gt;="&amp;$B25))))))</f>
        <v>526415406</v>
      </c>
      <c r="H25" s="112">
        <f>IF($Q$9=1,IF($Q$1,IF($A25="","",IF($A25="Between",SUMIFS('Directly Generated'!V:V,'Directly Generated'!$I:$I,"&gt;="&amp;$B25,'Directly Generated'!$I:$I,"&lt;"&amp;$D25,'Directly Generated'!$X:$X,"=No")-SUMIFS('Directly Generated'!J:J,'Directly Generated'!$I:$I,"&gt;="&amp;$B25,'Directly Generated'!$I:$I,"&lt;"&amp;$D25,'Directly Generated'!$X:$X,"=No"),SUMIFS('Directly Generated'!V:V,'Directly Generated'!$I:$I,"&gt;="&amp;$B25,'Directly Generated'!$X:$X,"=No")-SUMIFS('Directly Generated'!J:J,'Directly Generated'!$I:$I,"&gt;="&amp;$B25,'Directly Generated'!$X:$X,"=No"))),IF($A25="","",IF($A25="Between",SUMIFS('Directly Generated'!V:V,'Directly Generated'!$I:$I,"&gt;="&amp;$B25,'Directly Generated'!$I:$I,"&lt;"&amp;$D25)-SUMIFS('Directly Generated'!J:J,'Directly Generated'!$I:$I,"&gt;="&amp;$B25,'Directly Generated'!$I:$I,"&lt;"&amp;$D25),SUMIFS('Directly Generated'!V:V,'Directly Generated'!$I:$I,"&gt;="&amp;$B25)-SUMIFS('Directly Generated'!J:J,'Directly Generated'!$I:$I,"&gt;="&amp;$B25)))),IF($Q$9=2,IF($Q$1,IF($A25="","",IF($A25="Between",SUMIFS('Overview - Operating'!L:L,'Overview - Operating'!$I:$I,"&gt;="&amp;$B25,'Overview - Operating'!$I:$I,"&lt;"&amp;$D25,'Overview - Operating'!$X:$X,"=No"),SUMIFS('Overview - Operating'!L:L,'Overview - Operating'!$I:$I,"&gt;="&amp;$B25,'Overview - Operating'!$X:$X,"=No"))),IF($A25="","",IF($A25="Between",SUMIFS('Overview - Operating'!L:L,'Overview - Operating'!$I:$I,"&gt;="&amp;$B25,'Overview - Operating'!$I:$I,"&lt;"&amp;$D25),SUMIFS('Overview - Operating'!L:L,'Overview - Operating'!$I:$I,"&gt;="&amp;$B25)))),IF($Q$1,IF($A25="","",IF($A25="Between",SUMIFS('Overview - Capital'!L:L,'Overview - Capital'!$I:$I,"&gt;="&amp;$B25,'Overview - Capital'!$I:$I,"&lt;"&amp;$D25,'Overview - Capital'!$X:$X,"=No"),SUMIFS('Overview - Capital'!L:L,'Overview - Capital'!$I:$I,"&gt;="&amp;$B25,'Overview - Capital'!$X:$X,"=No"))),IF($A25="","",IF($A25="Between",SUMIFS('Overview - Capital'!L:L,'Overview - Capital'!$I:$I,"&gt;="&amp;$B25,'Overview - Capital'!$I:$I,"&lt;"&amp;$D25),SUMIFS('Overview - Capital'!L:L,'Overview - Capital'!$I:$I,"&gt;="&amp;$B25))))))</f>
        <v>112290624</v>
      </c>
      <c r="I25" s="112">
        <f>IF($Q$9=1,IF($Q$1,IF($A25="","",IF($A25="Between",SUMIFS('Taxes Levied by Agency'!X:X,'Taxes Levied by Agency'!$I:$I,"&gt;="&amp;$B25,'Taxes Levied by Agency'!$I:$I,"&lt;"&amp;$D25,'Taxes Levied by Agency'!$Z:$Z,"=No"),SUMIFS('Taxes Levied by Agency'!X:X,'Taxes Levied by Agency'!$I:$I,"&gt;="&amp;$B25,'Taxes Levied by Agency'!$Z:$Z,"=No"))),IF($A25="","",IF($A25="Between",SUMIFS('Taxes Levied by Agency'!X:X,'Taxes Levied by Agency'!$I:$I,"&gt;="&amp;$B25,'Taxes Levied by Agency'!$I:$I,"&lt;"&amp;$D25),SUMIFS('Taxes Levied by Agency'!X:X,'Taxes Levied by Agency'!$I:$I,"&gt;="&amp;$B25)))),IF($Q$9=2,IF($Q$1,IF($A25="","",IF($A25="Between",SUMIFS('Overview - Operating'!N:N,'Overview - Operating'!$I:$I,"&gt;="&amp;$B25,'Overview - Operating'!$I:$I,"&lt;"&amp;$D25,'Overview - Operating'!$X:$X,"=No"),SUMIFS('Overview - Operating'!N:N,'Overview - Operating'!$I:$I,"&gt;="&amp;$B25,'Overview - Operating'!$X:$X,"=No"))),IF($A25="","",IF($A25="Between",SUMIFS('Overview - Operating'!N:N,'Overview - Operating'!$I:$I,"&gt;="&amp;$B25,'Overview - Operating'!$I:$I,"&lt;"&amp;$D25),SUMIFS('Overview - Operating'!N:N,'Overview - Operating'!$I:$I,"&gt;="&amp;$B25)))),IF($Q$1,IF($A25="","",IF($A25="Between",SUMIFS('Overview - Capital'!N:N,'Overview - Capital'!$I:$I,"&gt;="&amp;$B25,'Overview - Capital'!$I:$I,"&lt;"&amp;$D25,'Overview - Capital'!$X:$X,"=No"),SUMIFS('Overview - Capital'!N:N,'Overview - Capital'!$I:$I,"&gt;="&amp;$B25,'Overview - Capital'!$X:$X,"=No"))),IF($A25="","",IF($A25="Between",SUMIFS('Overview - Capital'!N:N,'Overview - Capital'!$I:$I,"&gt;="&amp;$B25,'Overview - Capital'!$I:$I,"&lt;"&amp;$D25),SUMIFS('Overview - Capital'!N:N,'Overview - Capital'!$I:$I,"&gt;="&amp;$B25))))))</f>
        <v>100618928</v>
      </c>
      <c r="J25" s="112">
        <f>IF($Q$9=1,IF($Q$1,IF($A25="","",IF($A25="Between",SUMIFS(Local!AB:AB,Local!$I:$I,"&gt;="&amp;$B25,Local!$I:$I,"&lt;"&amp;$D25,Local!$AD:$AD,"=No"),SUMIFS(Local!AB:AB,Local!$I:$I,"&gt;="&amp;$B25,Local!$AD:$AD,"=No"))),IF($A25="","",IF($A25="Between",SUMIFS(Local!AB:AB,Local!$I:$I,"&gt;="&amp;$B25,Local!$I:$I,"&lt;"&amp;$D25),SUMIFS(Local!AB:AB,Local!$I:$I,"&gt;="&amp;$B25)))),IF($Q$9=2,IF($Q$1,IF($A25="","",IF($A25="Between",SUMIFS('Overview - Operating'!P:P,'Overview - Operating'!$I:$I,"&gt;="&amp;$B25,'Overview - Operating'!$I:$I,"&lt;"&amp;$D25,'Overview - Operating'!$X:$X,"=No"),SUMIFS('Overview - Operating'!P:P,'Overview - Operating'!$I:$I,"&gt;="&amp;$B25,'Overview - Operating'!$X:$X,"=No"))),IF($A25="","",IF($A25="Between",SUMIFS('Overview - Operating'!P:P,'Overview - Operating'!$I:$I,"&gt;="&amp;$B25,'Overview - Operating'!$I:$I,"&lt;"&amp;$D25),SUMIFS('Overview - Operating'!P:P,'Overview - Operating'!$I:$I,"&gt;="&amp;$B25)))),IF($Q$1,IF($A25="","",IF($A25="Between",SUMIFS('Overview - Capital'!P:P,'Overview - Capital'!$I:$I,"&gt;="&amp;$B25,'Overview - Capital'!$I:$I,"&lt;"&amp;$D25,'Overview - Capital'!$X:$X,"=No"),SUMIFS('Overview - Capital'!P:P,'Overview - Capital'!$I:$I,"&gt;="&amp;$B25,'Overview - Capital'!$X:$X,"=No"))),IF($A25="","",IF($A25="Between",SUMIFS('Overview - Capital'!P:P,'Overview - Capital'!$I:$I,"&gt;="&amp;$B25,'Overview - Capital'!$I:$I,"&lt;"&amp;$D25),SUMIFS('Overview - Capital'!P:P,'Overview - Capital'!$I:$I,"&gt;="&amp;$B25))))))</f>
        <v>726836606</v>
      </c>
      <c r="K25" s="112">
        <f>IF($Q$9=1,IF($Q$1,IF($A25="","",IF($A25="Between",SUMIFS(State!AB:AB,State!$I:$I,"&gt;="&amp;$B25,State!$I:$I,"&lt;"&amp;$D25,State!$AD:$AD,"=No"),SUMIFS(State!AB:AB,State!$I:$I,"&gt;="&amp;$B25,State!$AD:$AD,"=No"))),IF($A25="","",IF($A25="Between",SUMIFS(State!AB:AB,State!$I:$I,"&gt;="&amp;$B25,State!$I:$I,"&lt;"&amp;$D25),SUMIFS(State!AB:AB,State!$I:$I,"&gt;="&amp;$B25)))),IF($Q$9=2,IF($Q$1,IF($A25="","",IF($A25="Between",SUMIFS('Overview - Operating'!R:R,'Overview - Operating'!$I:$I,"&gt;="&amp;$B25,'Overview - Operating'!$I:$I,"&lt;"&amp;$D25,'Overview - Operating'!$X:$X,"=No"),SUMIFS('Overview - Operating'!R:R,'Overview - Operating'!$I:$I,"&gt;="&amp;$B25,'Overview - Operating'!$X:$X,"=No"))),IF($A25="","",IF($A25="Between",SUMIFS('Overview - Operating'!R:R,'Overview - Operating'!$I:$I,"&gt;="&amp;$B25,'Overview - Operating'!$I:$I,"&lt;"&amp;$D25),SUMIFS('Overview - Operating'!R:R,'Overview - Operating'!$I:$I,"&gt;="&amp;$B25)))),IF($Q$1,IF($A25="","",IF($A25="Between",SUMIFS('Overview - Capital'!R:R,'Overview - Capital'!$I:$I,"&gt;="&amp;$B25,'Overview - Capital'!$I:$I,"&lt;"&amp;$D25,'Overview - Capital'!$X:$X,"=No"),SUMIFS('Overview - Capital'!R:R,'Overview - Capital'!$I:$I,"&gt;="&amp;$B25,'Overview - Capital'!$X:$X,"=No"))),IF($A25="","",IF($A25="Between",SUMIFS('Overview - Capital'!R:R,'Overview - Capital'!$I:$I,"&gt;="&amp;$B25,'Overview - Capital'!$I:$I,"&lt;"&amp;$D25),SUMIFS('Overview - Capital'!R:R,'Overview - Capital'!$I:$I,"&gt;="&amp;$B25))))))</f>
        <v>689907376</v>
      </c>
      <c r="L25" s="112">
        <f>IF($Q$9=1,IF($Q$1,IF($A25="","",IF($A25="Between",SUMIFS(Federal!V:V,Federal!$I:$I,"&gt;="&amp;$B25,Federal!$I:$I,"&lt;"&amp;$D25,Federal!$X:$X,"=No"),SUMIFS(Federal!V:V,Federal!$I:$I,"&gt;="&amp;$B25,Federal!$X:$X,"=No"))),IF($A25="","",IF($A25="Between",SUMIFS(Federal!V:V,Federal!$I:$I,"&gt;="&amp;$B25,Federal!$I:$I,"&lt;"&amp;$D25),SUMIFS(Federal!V:V,Federal!$I:$I,"&gt;="&amp;$B25)))),IF($Q$9=2,IF($Q$1,IF($A25="","",IF($A25="Between",SUMIFS('Overview - Operating'!T:T,'Overview - Operating'!$I:$I,"&gt;="&amp;$B25,'Overview - Operating'!$I:$I,"&lt;"&amp;$D25,'Overview - Operating'!$X:$X,"=No"),SUMIFS('Overview - Operating'!T:T,'Overview - Operating'!$I:$I,"&gt;="&amp;$B25,'Overview - Operating'!$X:$X,"=No"))),IF($A25="","",IF($A25="Between",SUMIFS('Overview - Operating'!T:T,'Overview - Operating'!$I:$I,"&gt;="&amp;$B25,'Overview - Operating'!$I:$I,"&lt;"&amp;$D25),SUMIFS('Overview - Operating'!T:T,'Overview - Operating'!$I:$I,"&gt;="&amp;$B25)))),IF($Q$1,IF($A25="","",IF($A25="Between",SUMIFS('Overview - Capital'!T:T,'Overview - Capital'!$I:$I,"&gt;="&amp;$B25,'Overview - Capital'!$I:$I,"&lt;"&amp;$D25,'Overview - Capital'!$X:$X,"=No"),SUMIFS('Overview - Capital'!T:T,'Overview - Capital'!$I:$I,"&gt;="&amp;$B25,'Overview - Capital'!$X:$X,"=No"))),IF($A25="","",IF($A25="Between",SUMIFS('Overview - Capital'!T:T,'Overview - Capital'!$I:$I,"&gt;="&amp;$B25,'Overview - Capital'!$I:$I,"&lt;"&amp;$D25),SUMIFS('Overview - Capital'!T:T,'Overview - Capital'!$I:$I,"&gt;="&amp;$B25))))))</f>
        <v>680464377</v>
      </c>
      <c r="M25" s="160">
        <f>IF($Q$9=1,IF(A25="","",SUM(G25:L25)),IF($Q$9=2,IF($Q$1,IF($A25="","",IF($A25="Between",SUMIFS('Overview - Operating'!V:V,'Overview - Operating'!$I:$I,"&gt;="&amp;$B25,'Overview - Operating'!$I:$I,"&lt;"&amp;$D25,'Overview - Operating'!$X:$X,"=No"),SUMIFS('Overview - Operating'!V:V,'Overview - Operating'!$I:$I,"&gt;="&amp;$B25,'Overview - Operating'!$X:$X,"=No"))),IF($A25="","",IF($A25="Between",SUMIFS('Overview - Operating'!V:V,'Overview - Operating'!$I:$I,"&gt;="&amp;$B25,'Overview - Operating'!$I:$I,"&lt;"&amp;$D25),SUMIFS('Overview - Operating'!V:V,'Overview - Operating'!$I:$I,"&gt;="&amp;$B25)))),IF($Q$1,IF($A25="","",IF($A25="Between",SUMIFS('Overview - Capital'!V:V,'Overview - Capital'!$I:$I,"&gt;="&amp;$B25,'Overview - Capital'!$I:$I,"&lt;"&amp;$D25,'Overview - Capital'!$X:$X,"=No"),SUMIFS('Overview - Capital'!V:V,'Overview - Capital'!$I:$I,"&gt;="&amp;$B25,'Overview - Capital'!$X:$X,"=No"))),IF($A25="","",IF($A25="Between",SUMIFS('Overview - Capital'!V:V,'Overview - Capital'!$I:$I,"&gt;="&amp;$B25,'Overview - Capital'!$I:$I,"&lt;"&amp;$D25),SUMIFS('Overview - Capital'!V:V,'Overview - Capital'!$I:$I,"&gt;="&amp;$B25))))))</f>
        <v>2836533317</v>
      </c>
      <c r="N25" s="57"/>
      <c r="O25" s="58"/>
      <c r="P25" s="58"/>
      <c r="Q25" s="58"/>
      <c r="R25" s="58"/>
      <c r="S25" s="58"/>
      <c r="T25" s="58"/>
    </row>
    <row r="26" spans="1:20" ht="18.600000000000001" customHeight="1">
      <c r="A26" s="39" t="str">
        <f t="shared" si="7"/>
        <v>Between</v>
      </c>
      <c r="B26" s="42">
        <f t="shared" si="9"/>
        <v>100</v>
      </c>
      <c r="C26" s="38" t="str">
        <f t="shared" si="8"/>
        <v>and</v>
      </c>
      <c r="D26" s="90">
        <v>250</v>
      </c>
      <c r="E26" s="178" t="str">
        <f t="shared" si="6"/>
        <v>Between 100 and 250</v>
      </c>
      <c r="F26" s="111">
        <f>IF($Q$1,IF($A26="","",IF($A26="Between",SUMIFS('Overview - Operating'!I:I,'Overview - Operating'!$I:$I,"&gt;="&amp;$B26,'Overview - Operating'!$I:$I,"&lt;"&amp;$D26,'Overview - Operating'!$X:$X,"=No"),SUMIFS('Overview - Operating'!I:I,'Overview - Operating'!$I:$I,"&gt;="&amp;$B26,'Overview - Operating'!$X:$X,"=No"))),IF($A26="","",IF($A26="Between",SUMIFS('Overview - Operating'!I:I,'Overview - Operating'!$I:$I,"&gt;="&amp;$B26,'Overview - Operating'!$I:$I,"&lt;"&amp;$D26),SUMIFS('Overview - Operating'!I:I,'Overview - Operating'!$I:$I,"&gt;="&amp;$B26))))</f>
        <v>14380</v>
      </c>
      <c r="G26" s="112">
        <f>IF($Q$9=1,IF($Q$1,IF($A26="","",IF($A26="Between",SUMIFS('Directly Generated'!J:J,'Directly Generated'!$I:$I,"&gt;="&amp;$B26,'Directly Generated'!$I:$I,"&lt;"&amp;$D26,'Directly Generated'!$X:$X,"=No"),SUMIFS('Directly Generated'!J:J,'Directly Generated'!$I:$I,"&gt;="&amp;$B26,'Directly Generated'!$X:$X,"=No"))),IF($A26="","",IF($A26="Between",SUMIFS('Directly Generated'!J:J,'Directly Generated'!$I:$I,"&gt;="&amp;$B26,'Directly Generated'!$I:$I,"&lt;"&amp;$D26),SUMIFS('Directly Generated'!J:J,'Directly Generated'!$I:$I,"&gt;="&amp;$B26)))),IF($Q$9=2,IF($Q$1,IF($A26="","",IF($A26="Between",SUMIFS('Overview - Operating'!J:J,'Overview - Operating'!$I:$I,"&gt;="&amp;$B26,'Overview - Operating'!$I:$I,"&lt;"&amp;$D26,'Overview - Operating'!$X:$X,"=No"),SUMIFS('Overview - Operating'!J:J,'Overview - Operating'!$I:$I,"&gt;="&amp;$B26,'Overview - Operating'!$X:$X,"=No"))),IF($A26="","",IF($A26="Between",SUMIFS('Overview - Operating'!J:J,'Overview - Operating'!$I:$I,"&gt;="&amp;$B26,'Overview - Operating'!$I:$I,"&lt;"&amp;$D26),SUMIFS('Overview - Operating'!J:J,'Overview - Operating'!$I:$I,"&gt;="&amp;$B26)))),IF($Q$1,IF($A26="","",IF($A26="Between",SUMIFS('Overview - Capital'!J:J,'Overview - Capital'!$I:$I,"&gt;="&amp;$B26,'Overview - Capital'!$I:$I,"&lt;"&amp;$D26,'Overview - Capital'!$X:$X,"=No"),SUMIFS('Overview - Capital'!J:J,'Overview - Capital'!$I:$I,"&gt;="&amp;$B26,'Overview - Capital'!$X:$X,"=No"))),IF($A26="","",IF($A26="Between",SUMIFS('Overview - Capital'!J:J,'Overview - Capital'!$I:$I,"&gt;="&amp;$B26,'Overview - Capital'!$I:$I,"&lt;"&amp;$D26),SUMIFS('Overview - Capital'!J:J,'Overview - Capital'!$I:$I,"&gt;="&amp;$B26))))))</f>
        <v>801401117</v>
      </c>
      <c r="H26" s="112">
        <f>IF($Q$9=1,IF($Q$1,IF($A26="","",IF($A26="Between",SUMIFS('Directly Generated'!V:V,'Directly Generated'!$I:$I,"&gt;="&amp;$B26,'Directly Generated'!$I:$I,"&lt;"&amp;$D26,'Directly Generated'!$X:$X,"=No")-SUMIFS('Directly Generated'!J:J,'Directly Generated'!$I:$I,"&gt;="&amp;$B26,'Directly Generated'!$I:$I,"&lt;"&amp;$D26,'Directly Generated'!$X:$X,"=No"),SUMIFS('Directly Generated'!V:V,'Directly Generated'!$I:$I,"&gt;="&amp;$B26,'Directly Generated'!$X:$X,"=No")-SUMIFS('Directly Generated'!J:J,'Directly Generated'!$I:$I,"&gt;="&amp;$B26,'Directly Generated'!$X:$X,"=No"))),IF($A26="","",IF($A26="Between",SUMIFS('Directly Generated'!V:V,'Directly Generated'!$I:$I,"&gt;="&amp;$B26,'Directly Generated'!$I:$I,"&lt;"&amp;$D26)-SUMIFS('Directly Generated'!J:J,'Directly Generated'!$I:$I,"&gt;="&amp;$B26,'Directly Generated'!$I:$I,"&lt;"&amp;$D26),SUMIFS('Directly Generated'!V:V,'Directly Generated'!$I:$I,"&gt;="&amp;$B26)-SUMIFS('Directly Generated'!J:J,'Directly Generated'!$I:$I,"&gt;="&amp;$B26)))),IF($Q$9=2,IF($Q$1,IF($A26="","",IF($A26="Between",SUMIFS('Overview - Operating'!L:L,'Overview - Operating'!$I:$I,"&gt;="&amp;$B26,'Overview - Operating'!$I:$I,"&lt;"&amp;$D26,'Overview - Operating'!$X:$X,"=No"),SUMIFS('Overview - Operating'!L:L,'Overview - Operating'!$I:$I,"&gt;="&amp;$B26,'Overview - Operating'!$X:$X,"=No"))),IF($A26="","",IF($A26="Between",SUMIFS('Overview - Operating'!L:L,'Overview - Operating'!$I:$I,"&gt;="&amp;$B26,'Overview - Operating'!$I:$I,"&lt;"&amp;$D26),SUMIFS('Overview - Operating'!L:L,'Overview - Operating'!$I:$I,"&gt;="&amp;$B26)))),IF($Q$1,IF($A26="","",IF($A26="Between",SUMIFS('Overview - Capital'!L:L,'Overview - Capital'!$I:$I,"&gt;="&amp;$B26,'Overview - Capital'!$I:$I,"&lt;"&amp;$D26,'Overview - Capital'!$X:$X,"=No"),SUMIFS('Overview - Capital'!L:L,'Overview - Capital'!$I:$I,"&gt;="&amp;$B26,'Overview - Capital'!$X:$X,"=No"))),IF($A26="","",IF($A26="Between",SUMIFS('Overview - Capital'!L:L,'Overview - Capital'!$I:$I,"&gt;="&amp;$B26,'Overview - Capital'!$I:$I,"&lt;"&amp;$D26),SUMIFS('Overview - Capital'!L:L,'Overview - Capital'!$I:$I,"&gt;="&amp;$B26))))))</f>
        <v>170572026</v>
      </c>
      <c r="I26" s="112">
        <f>IF($Q$9=1,IF($Q$1,IF($A26="","",IF($A26="Between",SUMIFS('Taxes Levied by Agency'!X:X,'Taxes Levied by Agency'!$I:$I,"&gt;="&amp;$B26,'Taxes Levied by Agency'!$I:$I,"&lt;"&amp;$D26,'Taxes Levied by Agency'!$Z:$Z,"=No"),SUMIFS('Taxes Levied by Agency'!X:X,'Taxes Levied by Agency'!$I:$I,"&gt;="&amp;$B26,'Taxes Levied by Agency'!$Z:$Z,"=No"))),IF($A26="","",IF($A26="Between",SUMIFS('Taxes Levied by Agency'!X:X,'Taxes Levied by Agency'!$I:$I,"&gt;="&amp;$B26,'Taxes Levied by Agency'!$I:$I,"&lt;"&amp;$D26),SUMIFS('Taxes Levied by Agency'!X:X,'Taxes Levied by Agency'!$I:$I,"&gt;="&amp;$B26)))),IF($Q$9=2,IF($Q$1,IF($A26="","",IF($A26="Between",SUMIFS('Overview - Operating'!N:N,'Overview - Operating'!$I:$I,"&gt;="&amp;$B26,'Overview - Operating'!$I:$I,"&lt;"&amp;$D26,'Overview - Operating'!$X:$X,"=No"),SUMIFS('Overview - Operating'!N:N,'Overview - Operating'!$I:$I,"&gt;="&amp;$B26,'Overview - Operating'!$X:$X,"=No"))),IF($A26="","",IF($A26="Between",SUMIFS('Overview - Operating'!N:N,'Overview - Operating'!$I:$I,"&gt;="&amp;$B26,'Overview - Operating'!$I:$I,"&lt;"&amp;$D26),SUMIFS('Overview - Operating'!N:N,'Overview - Operating'!$I:$I,"&gt;="&amp;$B26)))),IF($Q$1,IF($A26="","",IF($A26="Between",SUMIFS('Overview - Capital'!N:N,'Overview - Capital'!$I:$I,"&gt;="&amp;$B26,'Overview - Capital'!$I:$I,"&lt;"&amp;$D26,'Overview - Capital'!$X:$X,"=No"),SUMIFS('Overview - Capital'!N:N,'Overview - Capital'!$I:$I,"&gt;="&amp;$B26,'Overview - Capital'!$X:$X,"=No"))),IF($A26="","",IF($A26="Between",SUMIFS('Overview - Capital'!N:N,'Overview - Capital'!$I:$I,"&gt;="&amp;$B26,'Overview - Capital'!$I:$I,"&lt;"&amp;$D26),SUMIFS('Overview - Capital'!N:N,'Overview - Capital'!$I:$I,"&gt;="&amp;$B26))))))</f>
        <v>476365960</v>
      </c>
      <c r="J26" s="112">
        <f>IF($Q$9=1,IF($Q$1,IF($A26="","",IF($A26="Between",SUMIFS(Local!AB:AB,Local!$I:$I,"&gt;="&amp;$B26,Local!$I:$I,"&lt;"&amp;$D26,Local!$AD:$AD,"=No"),SUMIFS(Local!AB:AB,Local!$I:$I,"&gt;="&amp;$B26,Local!$AD:$AD,"=No"))),IF($A26="","",IF($A26="Between",SUMIFS(Local!AB:AB,Local!$I:$I,"&gt;="&amp;$B26,Local!$I:$I,"&lt;"&amp;$D26),SUMIFS(Local!AB:AB,Local!$I:$I,"&gt;="&amp;$B26)))),IF($Q$9=2,IF($Q$1,IF($A26="","",IF($A26="Between",SUMIFS('Overview - Operating'!P:P,'Overview - Operating'!$I:$I,"&gt;="&amp;$B26,'Overview - Operating'!$I:$I,"&lt;"&amp;$D26,'Overview - Operating'!$X:$X,"=No"),SUMIFS('Overview - Operating'!P:P,'Overview - Operating'!$I:$I,"&gt;="&amp;$B26,'Overview - Operating'!$X:$X,"=No"))),IF($A26="","",IF($A26="Between",SUMIFS('Overview - Operating'!P:P,'Overview - Operating'!$I:$I,"&gt;="&amp;$B26,'Overview - Operating'!$I:$I,"&lt;"&amp;$D26),SUMIFS('Overview - Operating'!P:P,'Overview - Operating'!$I:$I,"&gt;="&amp;$B26)))),IF($Q$1,IF($A26="","",IF($A26="Between",SUMIFS('Overview - Capital'!P:P,'Overview - Capital'!$I:$I,"&gt;="&amp;$B26,'Overview - Capital'!$I:$I,"&lt;"&amp;$D26,'Overview - Capital'!$X:$X,"=No"),SUMIFS('Overview - Capital'!P:P,'Overview - Capital'!$I:$I,"&gt;="&amp;$B26,'Overview - Capital'!$X:$X,"=No"))),IF($A26="","",IF($A26="Between",SUMIFS('Overview - Capital'!P:P,'Overview - Capital'!$I:$I,"&gt;="&amp;$B26,'Overview - Capital'!$I:$I,"&lt;"&amp;$D26),SUMIFS('Overview - Capital'!P:P,'Overview - Capital'!$I:$I,"&gt;="&amp;$B26))))))</f>
        <v>1385561939</v>
      </c>
      <c r="K26" s="112">
        <f>IF($Q$9=1,IF($Q$1,IF($A26="","",IF($A26="Between",SUMIFS(State!AB:AB,State!$I:$I,"&gt;="&amp;$B26,State!$I:$I,"&lt;"&amp;$D26,State!$AD:$AD,"=No"),SUMIFS(State!AB:AB,State!$I:$I,"&gt;="&amp;$B26,State!$AD:$AD,"=No"))),IF($A26="","",IF($A26="Between",SUMIFS(State!AB:AB,State!$I:$I,"&gt;="&amp;$B26,State!$I:$I,"&lt;"&amp;$D26),SUMIFS(State!AB:AB,State!$I:$I,"&gt;="&amp;$B26)))),IF($Q$9=2,IF($Q$1,IF($A26="","",IF($A26="Between",SUMIFS('Overview - Operating'!R:R,'Overview - Operating'!$I:$I,"&gt;="&amp;$B26,'Overview - Operating'!$I:$I,"&lt;"&amp;$D26,'Overview - Operating'!$X:$X,"=No"),SUMIFS('Overview - Operating'!R:R,'Overview - Operating'!$I:$I,"&gt;="&amp;$B26,'Overview - Operating'!$X:$X,"=No"))),IF($A26="","",IF($A26="Between",SUMIFS('Overview - Operating'!R:R,'Overview - Operating'!$I:$I,"&gt;="&amp;$B26,'Overview - Operating'!$I:$I,"&lt;"&amp;$D26),SUMIFS('Overview - Operating'!R:R,'Overview - Operating'!$I:$I,"&gt;="&amp;$B26)))),IF($Q$1,IF($A26="","",IF($A26="Between",SUMIFS('Overview - Capital'!R:R,'Overview - Capital'!$I:$I,"&gt;="&amp;$B26,'Overview - Capital'!$I:$I,"&lt;"&amp;$D26,'Overview - Capital'!$X:$X,"=No"),SUMIFS('Overview - Capital'!R:R,'Overview - Capital'!$I:$I,"&gt;="&amp;$B26,'Overview - Capital'!$X:$X,"=No"))),IF($A26="","",IF($A26="Between",SUMIFS('Overview - Capital'!R:R,'Overview - Capital'!$I:$I,"&gt;="&amp;$B26,'Overview - Capital'!$I:$I,"&lt;"&amp;$D26),SUMIFS('Overview - Capital'!R:R,'Overview - Capital'!$I:$I,"&gt;="&amp;$B26))))))</f>
        <v>851818645</v>
      </c>
      <c r="L26" s="112">
        <f>IF($Q$9=1,IF($Q$1,IF($A26="","",IF($A26="Between",SUMIFS(Federal!V:V,Federal!$I:$I,"&gt;="&amp;$B26,Federal!$I:$I,"&lt;"&amp;$D26,Federal!$X:$X,"=No"),SUMIFS(Federal!V:V,Federal!$I:$I,"&gt;="&amp;$B26,Federal!$X:$X,"=No"))),IF($A26="","",IF($A26="Between",SUMIFS(Federal!V:V,Federal!$I:$I,"&gt;="&amp;$B26,Federal!$I:$I,"&lt;"&amp;$D26),SUMIFS(Federal!V:V,Federal!$I:$I,"&gt;="&amp;$B26)))),IF($Q$9=2,IF($Q$1,IF($A26="","",IF($A26="Between",SUMIFS('Overview - Operating'!T:T,'Overview - Operating'!$I:$I,"&gt;="&amp;$B26,'Overview - Operating'!$I:$I,"&lt;"&amp;$D26,'Overview - Operating'!$X:$X,"=No"),SUMIFS('Overview - Operating'!T:T,'Overview - Operating'!$I:$I,"&gt;="&amp;$B26,'Overview - Operating'!$X:$X,"=No"))),IF($A26="","",IF($A26="Between",SUMIFS('Overview - Operating'!T:T,'Overview - Operating'!$I:$I,"&gt;="&amp;$B26,'Overview - Operating'!$I:$I,"&lt;"&amp;$D26),SUMIFS('Overview - Operating'!T:T,'Overview - Operating'!$I:$I,"&gt;="&amp;$B26)))),IF($Q$1,IF($A26="","",IF($A26="Between",SUMIFS('Overview - Capital'!T:T,'Overview - Capital'!$I:$I,"&gt;="&amp;$B26,'Overview - Capital'!$I:$I,"&lt;"&amp;$D26,'Overview - Capital'!$X:$X,"=No"),SUMIFS('Overview - Capital'!T:T,'Overview - Capital'!$I:$I,"&gt;="&amp;$B26,'Overview - Capital'!$X:$X,"=No"))),IF($A26="","",IF($A26="Between",SUMIFS('Overview - Capital'!T:T,'Overview - Capital'!$I:$I,"&gt;="&amp;$B26,'Overview - Capital'!$I:$I,"&lt;"&amp;$D26),SUMIFS('Overview - Capital'!T:T,'Overview - Capital'!$I:$I,"&gt;="&amp;$B26))))))</f>
        <v>1210034466</v>
      </c>
      <c r="M26" s="160">
        <f>IF($Q$9=1,IF(A26="","",SUM(G26:L26)),IF($Q$9=2,IF($Q$1,IF($A26="","",IF($A26="Between",SUMIFS('Overview - Operating'!V:V,'Overview - Operating'!$I:$I,"&gt;="&amp;$B26,'Overview - Operating'!$I:$I,"&lt;"&amp;$D26,'Overview - Operating'!$X:$X,"=No"),SUMIFS('Overview - Operating'!V:V,'Overview - Operating'!$I:$I,"&gt;="&amp;$B26,'Overview - Operating'!$X:$X,"=No"))),IF($A26="","",IF($A26="Between",SUMIFS('Overview - Operating'!V:V,'Overview - Operating'!$I:$I,"&gt;="&amp;$B26,'Overview - Operating'!$I:$I,"&lt;"&amp;$D26),SUMIFS('Overview - Operating'!V:V,'Overview - Operating'!$I:$I,"&gt;="&amp;$B26)))),IF($Q$1,IF($A26="","",IF($A26="Between",SUMIFS('Overview - Capital'!V:V,'Overview - Capital'!$I:$I,"&gt;="&amp;$B26,'Overview - Capital'!$I:$I,"&lt;"&amp;$D26,'Overview - Capital'!$X:$X,"=No"),SUMIFS('Overview - Capital'!V:V,'Overview - Capital'!$I:$I,"&gt;="&amp;$B26,'Overview - Capital'!$X:$X,"=No"))),IF($A26="","",IF($A26="Between",SUMIFS('Overview - Capital'!V:V,'Overview - Capital'!$I:$I,"&gt;="&amp;$B26,'Overview - Capital'!$I:$I,"&lt;"&amp;$D26),SUMIFS('Overview - Capital'!V:V,'Overview - Capital'!$I:$I,"&gt;="&amp;$B26))))))</f>
        <v>4895754153</v>
      </c>
      <c r="N26" s="57"/>
      <c r="O26" s="58"/>
      <c r="P26" s="58"/>
      <c r="Q26" s="58"/>
      <c r="R26" s="58"/>
      <c r="S26" s="58"/>
      <c r="T26" s="58"/>
    </row>
    <row r="27" spans="1:20" ht="18.600000000000001" customHeight="1">
      <c r="A27" s="39" t="str">
        <f t="shared" si="7"/>
        <v>Between</v>
      </c>
      <c r="B27" s="42">
        <f t="shared" si="9"/>
        <v>250</v>
      </c>
      <c r="C27" s="38" t="str">
        <f t="shared" si="8"/>
        <v>and</v>
      </c>
      <c r="D27" s="90">
        <v>500</v>
      </c>
      <c r="E27" s="178" t="str">
        <f t="shared" si="6"/>
        <v>Between 250 and 500</v>
      </c>
      <c r="F27" s="111">
        <f>IF($Q$1,IF($A27="","",IF($A27="Between",SUMIFS('Overview - Operating'!I:I,'Overview - Operating'!$I:$I,"&gt;="&amp;$B27,'Overview - Operating'!$I:$I,"&lt;"&amp;$D27,'Overview - Operating'!$X:$X,"=No"),SUMIFS('Overview - Operating'!I:I,'Overview - Operating'!$I:$I,"&gt;="&amp;$B27,'Overview - Operating'!$X:$X,"=No"))),IF($A27="","",IF($A27="Between",SUMIFS('Overview - Operating'!I:I,'Overview - Operating'!$I:$I,"&gt;="&amp;$B27,'Overview - Operating'!$I:$I,"&lt;"&amp;$D27),SUMIFS('Overview - Operating'!I:I,'Overview - Operating'!$I:$I,"&gt;="&amp;$B27))))</f>
        <v>16290</v>
      </c>
      <c r="G27" s="112">
        <f>IF($Q$9=1,IF($Q$1,IF($A27="","",IF($A27="Between",SUMIFS('Directly Generated'!J:J,'Directly Generated'!$I:$I,"&gt;="&amp;$B27,'Directly Generated'!$I:$I,"&lt;"&amp;$D27,'Directly Generated'!$X:$X,"=No"),SUMIFS('Directly Generated'!J:J,'Directly Generated'!$I:$I,"&gt;="&amp;$B27,'Directly Generated'!$X:$X,"=No"))),IF($A27="","",IF($A27="Between",SUMIFS('Directly Generated'!J:J,'Directly Generated'!$I:$I,"&gt;="&amp;$B27,'Directly Generated'!$I:$I,"&lt;"&amp;$D27),SUMIFS('Directly Generated'!J:J,'Directly Generated'!$I:$I,"&gt;="&amp;$B27)))),IF($Q$9=2,IF($Q$1,IF($A27="","",IF($A27="Between",SUMIFS('Overview - Operating'!J:J,'Overview - Operating'!$I:$I,"&gt;="&amp;$B27,'Overview - Operating'!$I:$I,"&lt;"&amp;$D27,'Overview - Operating'!$X:$X,"=No"),SUMIFS('Overview - Operating'!J:J,'Overview - Operating'!$I:$I,"&gt;="&amp;$B27,'Overview - Operating'!$X:$X,"=No"))),IF($A27="","",IF($A27="Between",SUMIFS('Overview - Operating'!J:J,'Overview - Operating'!$I:$I,"&gt;="&amp;$B27,'Overview - Operating'!$I:$I,"&lt;"&amp;$D27),SUMIFS('Overview - Operating'!J:J,'Overview - Operating'!$I:$I,"&gt;="&amp;$B27)))),IF($Q$1,IF($A27="","",IF($A27="Between",SUMIFS('Overview - Capital'!J:J,'Overview - Capital'!$I:$I,"&gt;="&amp;$B27,'Overview - Capital'!$I:$I,"&lt;"&amp;$D27,'Overview - Capital'!$X:$X,"=No"),SUMIFS('Overview - Capital'!J:J,'Overview - Capital'!$I:$I,"&gt;="&amp;$B27,'Overview - Capital'!$X:$X,"=No"))),IF($A27="","",IF($A27="Between",SUMIFS('Overview - Capital'!J:J,'Overview - Capital'!$I:$I,"&gt;="&amp;$B27,'Overview - Capital'!$I:$I,"&lt;"&amp;$D27),SUMIFS('Overview - Capital'!J:J,'Overview - Capital'!$I:$I,"&gt;="&amp;$B27))))))</f>
        <v>1042371182</v>
      </c>
      <c r="H27" s="112">
        <f>IF($Q$9=1,IF($Q$1,IF($A27="","",IF($A27="Between",SUMIFS('Directly Generated'!V:V,'Directly Generated'!$I:$I,"&gt;="&amp;$B27,'Directly Generated'!$I:$I,"&lt;"&amp;$D27,'Directly Generated'!$X:$X,"=No")-SUMIFS('Directly Generated'!J:J,'Directly Generated'!$I:$I,"&gt;="&amp;$B27,'Directly Generated'!$I:$I,"&lt;"&amp;$D27,'Directly Generated'!$X:$X,"=No"),SUMIFS('Directly Generated'!V:V,'Directly Generated'!$I:$I,"&gt;="&amp;$B27,'Directly Generated'!$X:$X,"=No")-SUMIFS('Directly Generated'!J:J,'Directly Generated'!$I:$I,"&gt;="&amp;$B27,'Directly Generated'!$X:$X,"=No"))),IF($A27="","",IF($A27="Between",SUMIFS('Directly Generated'!V:V,'Directly Generated'!$I:$I,"&gt;="&amp;$B27,'Directly Generated'!$I:$I,"&lt;"&amp;$D27)-SUMIFS('Directly Generated'!J:J,'Directly Generated'!$I:$I,"&gt;="&amp;$B27,'Directly Generated'!$I:$I,"&lt;"&amp;$D27),SUMIFS('Directly Generated'!V:V,'Directly Generated'!$I:$I,"&gt;="&amp;$B27)-SUMIFS('Directly Generated'!J:J,'Directly Generated'!$I:$I,"&gt;="&amp;$B27)))),IF($Q$9=2,IF($Q$1,IF($A27="","",IF($A27="Between",SUMIFS('Overview - Operating'!L:L,'Overview - Operating'!$I:$I,"&gt;="&amp;$B27,'Overview - Operating'!$I:$I,"&lt;"&amp;$D27,'Overview - Operating'!$X:$X,"=No"),SUMIFS('Overview - Operating'!L:L,'Overview - Operating'!$I:$I,"&gt;="&amp;$B27,'Overview - Operating'!$X:$X,"=No"))),IF($A27="","",IF($A27="Between",SUMIFS('Overview - Operating'!L:L,'Overview - Operating'!$I:$I,"&gt;="&amp;$B27,'Overview - Operating'!$I:$I,"&lt;"&amp;$D27),SUMIFS('Overview - Operating'!L:L,'Overview - Operating'!$I:$I,"&gt;="&amp;$B27)))),IF($Q$1,IF($A27="","",IF($A27="Between",SUMIFS('Overview - Capital'!L:L,'Overview - Capital'!$I:$I,"&gt;="&amp;$B27,'Overview - Capital'!$I:$I,"&lt;"&amp;$D27,'Overview - Capital'!$X:$X,"=No"),SUMIFS('Overview - Capital'!L:L,'Overview - Capital'!$I:$I,"&gt;="&amp;$B27,'Overview - Capital'!$X:$X,"=No"))),IF($A27="","",IF($A27="Between",SUMIFS('Overview - Capital'!L:L,'Overview - Capital'!$I:$I,"&gt;="&amp;$B27,'Overview - Capital'!$I:$I,"&lt;"&amp;$D27),SUMIFS('Overview - Capital'!L:L,'Overview - Capital'!$I:$I,"&gt;="&amp;$B27))))))</f>
        <v>508346191</v>
      </c>
      <c r="I27" s="112">
        <f>IF($Q$9=1,IF($Q$1,IF($A27="","",IF($A27="Between",SUMIFS('Taxes Levied by Agency'!X:X,'Taxes Levied by Agency'!$I:$I,"&gt;="&amp;$B27,'Taxes Levied by Agency'!$I:$I,"&lt;"&amp;$D27,'Taxes Levied by Agency'!$Z:$Z,"=No"),SUMIFS('Taxes Levied by Agency'!X:X,'Taxes Levied by Agency'!$I:$I,"&gt;="&amp;$B27,'Taxes Levied by Agency'!$Z:$Z,"=No"))),IF($A27="","",IF($A27="Between",SUMIFS('Taxes Levied by Agency'!X:X,'Taxes Levied by Agency'!$I:$I,"&gt;="&amp;$B27,'Taxes Levied by Agency'!$I:$I,"&lt;"&amp;$D27),SUMIFS('Taxes Levied by Agency'!X:X,'Taxes Levied by Agency'!$I:$I,"&gt;="&amp;$B27)))),IF($Q$9=2,IF($Q$1,IF($A27="","",IF($A27="Between",SUMIFS('Overview - Operating'!N:N,'Overview - Operating'!$I:$I,"&gt;="&amp;$B27,'Overview - Operating'!$I:$I,"&lt;"&amp;$D27,'Overview - Operating'!$X:$X,"=No"),SUMIFS('Overview - Operating'!N:N,'Overview - Operating'!$I:$I,"&gt;="&amp;$B27,'Overview - Operating'!$X:$X,"=No"))),IF($A27="","",IF($A27="Between",SUMIFS('Overview - Operating'!N:N,'Overview - Operating'!$I:$I,"&gt;="&amp;$B27,'Overview - Operating'!$I:$I,"&lt;"&amp;$D27),SUMIFS('Overview - Operating'!N:N,'Overview - Operating'!$I:$I,"&gt;="&amp;$B27)))),IF($Q$1,IF($A27="","",IF($A27="Between",SUMIFS('Overview - Capital'!N:N,'Overview - Capital'!$I:$I,"&gt;="&amp;$B27,'Overview - Capital'!$I:$I,"&lt;"&amp;$D27,'Overview - Capital'!$X:$X,"=No"),SUMIFS('Overview - Capital'!N:N,'Overview - Capital'!$I:$I,"&gt;="&amp;$B27,'Overview - Capital'!$X:$X,"=No"))),IF($A27="","",IF($A27="Between",SUMIFS('Overview - Capital'!N:N,'Overview - Capital'!$I:$I,"&gt;="&amp;$B27,'Overview - Capital'!$I:$I,"&lt;"&amp;$D27),SUMIFS('Overview - Capital'!N:N,'Overview - Capital'!$I:$I,"&gt;="&amp;$B27))))))</f>
        <v>2076257612</v>
      </c>
      <c r="J27" s="112">
        <f>IF($Q$9=1,IF($Q$1,IF($A27="","",IF($A27="Between",SUMIFS(Local!AB:AB,Local!$I:$I,"&gt;="&amp;$B27,Local!$I:$I,"&lt;"&amp;$D27,Local!$AD:$AD,"=No"),SUMIFS(Local!AB:AB,Local!$I:$I,"&gt;="&amp;$B27,Local!$AD:$AD,"=No"))),IF($A27="","",IF($A27="Between",SUMIFS(Local!AB:AB,Local!$I:$I,"&gt;="&amp;$B27,Local!$I:$I,"&lt;"&amp;$D27),SUMIFS(Local!AB:AB,Local!$I:$I,"&gt;="&amp;$B27)))),IF($Q$9=2,IF($Q$1,IF($A27="","",IF($A27="Between",SUMIFS('Overview - Operating'!P:P,'Overview - Operating'!$I:$I,"&gt;="&amp;$B27,'Overview - Operating'!$I:$I,"&lt;"&amp;$D27,'Overview - Operating'!$X:$X,"=No"),SUMIFS('Overview - Operating'!P:P,'Overview - Operating'!$I:$I,"&gt;="&amp;$B27,'Overview - Operating'!$X:$X,"=No"))),IF($A27="","",IF($A27="Between",SUMIFS('Overview - Operating'!P:P,'Overview - Operating'!$I:$I,"&gt;="&amp;$B27,'Overview - Operating'!$I:$I,"&lt;"&amp;$D27),SUMIFS('Overview - Operating'!P:P,'Overview - Operating'!$I:$I,"&gt;="&amp;$B27)))),IF($Q$1,IF($A27="","",IF($A27="Between",SUMIFS('Overview - Capital'!P:P,'Overview - Capital'!$I:$I,"&gt;="&amp;$B27,'Overview - Capital'!$I:$I,"&lt;"&amp;$D27,'Overview - Capital'!$X:$X,"=No"),SUMIFS('Overview - Capital'!P:P,'Overview - Capital'!$I:$I,"&gt;="&amp;$B27,'Overview - Capital'!$X:$X,"=No"))),IF($A27="","",IF($A27="Between",SUMIFS('Overview - Capital'!P:P,'Overview - Capital'!$I:$I,"&gt;="&amp;$B27,'Overview - Capital'!$I:$I,"&lt;"&amp;$D27),SUMIFS('Overview - Capital'!P:P,'Overview - Capital'!$I:$I,"&gt;="&amp;$B27))))))</f>
        <v>1757898202</v>
      </c>
      <c r="K27" s="112">
        <f>IF($Q$9=1,IF($Q$1,IF($A27="","",IF($A27="Between",SUMIFS(State!AB:AB,State!$I:$I,"&gt;="&amp;$B27,State!$I:$I,"&lt;"&amp;$D27,State!$AD:$AD,"=No"),SUMIFS(State!AB:AB,State!$I:$I,"&gt;="&amp;$B27,State!$AD:$AD,"=No"))),IF($A27="","",IF($A27="Between",SUMIFS(State!AB:AB,State!$I:$I,"&gt;="&amp;$B27,State!$I:$I,"&lt;"&amp;$D27),SUMIFS(State!AB:AB,State!$I:$I,"&gt;="&amp;$B27)))),IF($Q$9=2,IF($Q$1,IF($A27="","",IF($A27="Between",SUMIFS('Overview - Operating'!R:R,'Overview - Operating'!$I:$I,"&gt;="&amp;$B27,'Overview - Operating'!$I:$I,"&lt;"&amp;$D27,'Overview - Operating'!$X:$X,"=No"),SUMIFS('Overview - Operating'!R:R,'Overview - Operating'!$I:$I,"&gt;="&amp;$B27,'Overview - Operating'!$X:$X,"=No"))),IF($A27="","",IF($A27="Between",SUMIFS('Overview - Operating'!R:R,'Overview - Operating'!$I:$I,"&gt;="&amp;$B27,'Overview - Operating'!$I:$I,"&lt;"&amp;$D27),SUMIFS('Overview - Operating'!R:R,'Overview - Operating'!$I:$I,"&gt;="&amp;$B27)))),IF($Q$1,IF($A27="","",IF($A27="Between",SUMIFS('Overview - Capital'!R:R,'Overview - Capital'!$I:$I,"&gt;="&amp;$B27,'Overview - Capital'!$I:$I,"&lt;"&amp;$D27,'Overview - Capital'!$X:$X,"=No"),SUMIFS('Overview - Capital'!R:R,'Overview - Capital'!$I:$I,"&gt;="&amp;$B27,'Overview - Capital'!$X:$X,"=No"))),IF($A27="","",IF($A27="Between",SUMIFS('Overview - Capital'!R:R,'Overview - Capital'!$I:$I,"&gt;="&amp;$B27,'Overview - Capital'!$I:$I,"&lt;"&amp;$D27),SUMIFS('Overview - Capital'!R:R,'Overview - Capital'!$I:$I,"&gt;="&amp;$B27))))))</f>
        <v>796630582</v>
      </c>
      <c r="L27" s="112">
        <f>IF($Q$9=1,IF($Q$1,IF($A27="","",IF($A27="Between",SUMIFS(Federal!V:V,Federal!$I:$I,"&gt;="&amp;$B27,Federal!$I:$I,"&lt;"&amp;$D27,Federal!$X:$X,"=No"),SUMIFS(Federal!V:V,Federal!$I:$I,"&gt;="&amp;$B27,Federal!$X:$X,"=No"))),IF($A27="","",IF($A27="Between",SUMIFS(Federal!V:V,Federal!$I:$I,"&gt;="&amp;$B27,Federal!$I:$I,"&lt;"&amp;$D27),SUMIFS(Federal!V:V,Federal!$I:$I,"&gt;="&amp;$B27)))),IF($Q$9=2,IF($Q$1,IF($A27="","",IF($A27="Between",SUMIFS('Overview - Operating'!T:T,'Overview - Operating'!$I:$I,"&gt;="&amp;$B27,'Overview - Operating'!$I:$I,"&lt;"&amp;$D27,'Overview - Operating'!$X:$X,"=No"),SUMIFS('Overview - Operating'!T:T,'Overview - Operating'!$I:$I,"&gt;="&amp;$B27,'Overview - Operating'!$X:$X,"=No"))),IF($A27="","",IF($A27="Between",SUMIFS('Overview - Operating'!T:T,'Overview - Operating'!$I:$I,"&gt;="&amp;$B27,'Overview - Operating'!$I:$I,"&lt;"&amp;$D27),SUMIFS('Overview - Operating'!T:T,'Overview - Operating'!$I:$I,"&gt;="&amp;$B27)))),IF($Q$1,IF($A27="","",IF($A27="Between",SUMIFS('Overview - Capital'!T:T,'Overview - Capital'!$I:$I,"&gt;="&amp;$B27,'Overview - Capital'!$I:$I,"&lt;"&amp;$D27,'Overview - Capital'!$X:$X,"=No"),SUMIFS('Overview - Capital'!T:T,'Overview - Capital'!$I:$I,"&gt;="&amp;$B27,'Overview - Capital'!$X:$X,"=No"))),IF($A27="","",IF($A27="Between",SUMIFS('Overview - Capital'!T:T,'Overview - Capital'!$I:$I,"&gt;="&amp;$B27,'Overview - Capital'!$I:$I,"&lt;"&amp;$D27),SUMIFS('Overview - Capital'!T:T,'Overview - Capital'!$I:$I,"&gt;="&amp;$B27))))))</f>
        <v>1260061197</v>
      </c>
      <c r="M27" s="160">
        <f>IF($Q$9=1,IF(A27="","",SUM(G27:L27)),IF($Q$9=2,IF($Q$1,IF($A27="","",IF($A27="Between",SUMIFS('Overview - Operating'!V:V,'Overview - Operating'!$I:$I,"&gt;="&amp;$B27,'Overview - Operating'!$I:$I,"&lt;"&amp;$D27,'Overview - Operating'!$X:$X,"=No"),SUMIFS('Overview - Operating'!V:V,'Overview - Operating'!$I:$I,"&gt;="&amp;$B27,'Overview - Operating'!$X:$X,"=No"))),IF($A27="","",IF($A27="Between",SUMIFS('Overview - Operating'!V:V,'Overview - Operating'!$I:$I,"&gt;="&amp;$B27,'Overview - Operating'!$I:$I,"&lt;"&amp;$D27),SUMIFS('Overview - Operating'!V:V,'Overview - Operating'!$I:$I,"&gt;="&amp;$B27)))),IF($Q$1,IF($A27="","",IF($A27="Between",SUMIFS('Overview - Capital'!V:V,'Overview - Capital'!$I:$I,"&gt;="&amp;$B27,'Overview - Capital'!$I:$I,"&lt;"&amp;$D27,'Overview - Capital'!$X:$X,"=No"),SUMIFS('Overview - Capital'!V:V,'Overview - Capital'!$I:$I,"&gt;="&amp;$B27,'Overview - Capital'!$X:$X,"=No"))),IF($A27="","",IF($A27="Between",SUMIFS('Overview - Capital'!V:V,'Overview - Capital'!$I:$I,"&gt;="&amp;$B27,'Overview - Capital'!$I:$I,"&lt;"&amp;$D27),SUMIFS('Overview - Capital'!V:V,'Overview - Capital'!$I:$I,"&gt;="&amp;$B27))))))</f>
        <v>7441564966</v>
      </c>
      <c r="N27" s="57"/>
      <c r="O27" s="58"/>
      <c r="P27" s="58"/>
      <c r="Q27" s="58"/>
      <c r="R27" s="58"/>
      <c r="S27" s="58"/>
      <c r="T27" s="58"/>
    </row>
    <row r="28" spans="1:20" ht="18.600000000000001" customHeight="1">
      <c r="A28" s="39" t="str">
        <f t="shared" si="7"/>
        <v>Between</v>
      </c>
      <c r="B28" s="42">
        <f t="shared" si="9"/>
        <v>500</v>
      </c>
      <c r="C28" s="38" t="str">
        <f t="shared" si="8"/>
        <v>and</v>
      </c>
      <c r="D28" s="90">
        <v>1000</v>
      </c>
      <c r="E28" s="178" t="str">
        <f t="shared" si="6"/>
        <v>Between 500 and 1,000</v>
      </c>
      <c r="F28" s="111">
        <f>IF($Q$1,IF($A28="","",IF($A28="Between",SUMIFS('Overview - Operating'!I:I,'Overview - Operating'!$I:$I,"&gt;="&amp;$B28,'Overview - Operating'!$I:$I,"&lt;"&amp;$D28,'Overview - Operating'!$X:$X,"=No"),SUMIFS('Overview - Operating'!I:I,'Overview - Operating'!$I:$I,"&gt;="&amp;$B28,'Overview - Operating'!$X:$X,"=No"))),IF($A28="","",IF($A28="Between",SUMIFS('Overview - Operating'!I:I,'Overview - Operating'!$I:$I,"&gt;="&amp;$B28,'Overview - Operating'!$I:$I,"&lt;"&amp;$D28),SUMIFS('Overview - Operating'!I:I,'Overview - Operating'!$I:$I,"&gt;="&amp;$B28))))</f>
        <v>16263</v>
      </c>
      <c r="G28" s="112">
        <f>IF($Q$9=1,IF($Q$1,IF($A28="","",IF($A28="Between",SUMIFS('Directly Generated'!J:J,'Directly Generated'!$I:$I,"&gt;="&amp;$B28,'Directly Generated'!$I:$I,"&lt;"&amp;$D28,'Directly Generated'!$X:$X,"=No"),SUMIFS('Directly Generated'!J:J,'Directly Generated'!$I:$I,"&gt;="&amp;$B28,'Directly Generated'!$X:$X,"=No"))),IF($A28="","",IF($A28="Between",SUMIFS('Directly Generated'!J:J,'Directly Generated'!$I:$I,"&gt;="&amp;$B28,'Directly Generated'!$I:$I,"&lt;"&amp;$D28),SUMIFS('Directly Generated'!J:J,'Directly Generated'!$I:$I,"&gt;="&amp;$B28)))),IF($Q$9=2,IF($Q$1,IF($A28="","",IF($A28="Between",SUMIFS('Overview - Operating'!J:J,'Overview - Operating'!$I:$I,"&gt;="&amp;$B28,'Overview - Operating'!$I:$I,"&lt;"&amp;$D28,'Overview - Operating'!$X:$X,"=No"),SUMIFS('Overview - Operating'!J:J,'Overview - Operating'!$I:$I,"&gt;="&amp;$B28,'Overview - Operating'!$X:$X,"=No"))),IF($A28="","",IF($A28="Between",SUMIFS('Overview - Operating'!J:J,'Overview - Operating'!$I:$I,"&gt;="&amp;$B28,'Overview - Operating'!$I:$I,"&lt;"&amp;$D28),SUMIFS('Overview - Operating'!J:J,'Overview - Operating'!$I:$I,"&gt;="&amp;$B28)))),IF($Q$1,IF($A28="","",IF($A28="Between",SUMIFS('Overview - Capital'!J:J,'Overview - Capital'!$I:$I,"&gt;="&amp;$B28,'Overview - Capital'!$I:$I,"&lt;"&amp;$D28,'Overview - Capital'!$X:$X,"=No"),SUMIFS('Overview - Capital'!J:J,'Overview - Capital'!$I:$I,"&gt;="&amp;$B28,'Overview - Capital'!$X:$X,"=No"))),IF($A28="","",IF($A28="Between",SUMIFS('Overview - Capital'!J:J,'Overview - Capital'!$I:$I,"&gt;="&amp;$B28,'Overview - Capital'!$I:$I,"&lt;"&amp;$D28),SUMIFS('Overview - Capital'!J:J,'Overview - Capital'!$I:$I,"&gt;="&amp;$B28))))))</f>
        <v>1682832387</v>
      </c>
      <c r="H28" s="112">
        <f>IF($Q$9=1,IF($Q$1,IF($A28="","",IF($A28="Between",SUMIFS('Directly Generated'!V:V,'Directly Generated'!$I:$I,"&gt;="&amp;$B28,'Directly Generated'!$I:$I,"&lt;"&amp;$D28,'Directly Generated'!$X:$X,"=No")-SUMIFS('Directly Generated'!J:J,'Directly Generated'!$I:$I,"&gt;="&amp;$B28,'Directly Generated'!$I:$I,"&lt;"&amp;$D28,'Directly Generated'!$X:$X,"=No"),SUMIFS('Directly Generated'!V:V,'Directly Generated'!$I:$I,"&gt;="&amp;$B28,'Directly Generated'!$X:$X,"=No")-SUMIFS('Directly Generated'!J:J,'Directly Generated'!$I:$I,"&gt;="&amp;$B28,'Directly Generated'!$X:$X,"=No"))),IF($A28="","",IF($A28="Between",SUMIFS('Directly Generated'!V:V,'Directly Generated'!$I:$I,"&gt;="&amp;$B28,'Directly Generated'!$I:$I,"&lt;"&amp;$D28)-SUMIFS('Directly Generated'!J:J,'Directly Generated'!$I:$I,"&gt;="&amp;$B28,'Directly Generated'!$I:$I,"&lt;"&amp;$D28),SUMIFS('Directly Generated'!V:V,'Directly Generated'!$I:$I,"&gt;="&amp;$B28)-SUMIFS('Directly Generated'!J:J,'Directly Generated'!$I:$I,"&gt;="&amp;$B28)))),IF($Q$9=2,IF($Q$1,IF($A28="","",IF($A28="Between",SUMIFS('Overview - Operating'!L:L,'Overview - Operating'!$I:$I,"&gt;="&amp;$B28,'Overview - Operating'!$I:$I,"&lt;"&amp;$D28,'Overview - Operating'!$X:$X,"=No"),SUMIFS('Overview - Operating'!L:L,'Overview - Operating'!$I:$I,"&gt;="&amp;$B28,'Overview - Operating'!$X:$X,"=No"))),IF($A28="","",IF($A28="Between",SUMIFS('Overview - Operating'!L:L,'Overview - Operating'!$I:$I,"&gt;="&amp;$B28,'Overview - Operating'!$I:$I,"&lt;"&amp;$D28),SUMIFS('Overview - Operating'!L:L,'Overview - Operating'!$I:$I,"&gt;="&amp;$B28)))),IF($Q$1,IF($A28="","",IF($A28="Between",SUMIFS('Overview - Capital'!L:L,'Overview - Capital'!$I:$I,"&gt;="&amp;$B28,'Overview - Capital'!$I:$I,"&lt;"&amp;$D28,'Overview - Capital'!$X:$X,"=No"),SUMIFS('Overview - Capital'!L:L,'Overview - Capital'!$I:$I,"&gt;="&amp;$B28,'Overview - Capital'!$X:$X,"=No"))),IF($A28="","",IF($A28="Between",SUMIFS('Overview - Capital'!L:L,'Overview - Capital'!$I:$I,"&gt;="&amp;$B28,'Overview - Capital'!$I:$I,"&lt;"&amp;$D28),SUMIFS('Overview - Capital'!L:L,'Overview - Capital'!$I:$I,"&gt;="&amp;$B28))))))</f>
        <v>358210908</v>
      </c>
      <c r="I28" s="112">
        <f>IF($Q$9=1,IF($Q$1,IF($A28="","",IF($A28="Between",SUMIFS('Taxes Levied by Agency'!X:X,'Taxes Levied by Agency'!$I:$I,"&gt;="&amp;$B28,'Taxes Levied by Agency'!$I:$I,"&lt;"&amp;$D28,'Taxes Levied by Agency'!$Z:$Z,"=No"),SUMIFS('Taxes Levied by Agency'!X:X,'Taxes Levied by Agency'!$I:$I,"&gt;="&amp;$B28,'Taxes Levied by Agency'!$Z:$Z,"=No"))),IF($A28="","",IF($A28="Between",SUMIFS('Taxes Levied by Agency'!X:X,'Taxes Levied by Agency'!$I:$I,"&gt;="&amp;$B28,'Taxes Levied by Agency'!$I:$I,"&lt;"&amp;$D28),SUMIFS('Taxes Levied by Agency'!X:X,'Taxes Levied by Agency'!$I:$I,"&gt;="&amp;$B28)))),IF($Q$9=2,IF($Q$1,IF($A28="","",IF($A28="Between",SUMIFS('Overview - Operating'!N:N,'Overview - Operating'!$I:$I,"&gt;="&amp;$B28,'Overview - Operating'!$I:$I,"&lt;"&amp;$D28,'Overview - Operating'!$X:$X,"=No"),SUMIFS('Overview - Operating'!N:N,'Overview - Operating'!$I:$I,"&gt;="&amp;$B28,'Overview - Operating'!$X:$X,"=No"))),IF($A28="","",IF($A28="Between",SUMIFS('Overview - Operating'!N:N,'Overview - Operating'!$I:$I,"&gt;="&amp;$B28,'Overview - Operating'!$I:$I,"&lt;"&amp;$D28),SUMIFS('Overview - Operating'!N:N,'Overview - Operating'!$I:$I,"&gt;="&amp;$B28)))),IF($Q$1,IF($A28="","",IF($A28="Between",SUMIFS('Overview - Capital'!N:N,'Overview - Capital'!$I:$I,"&gt;="&amp;$B28,'Overview - Capital'!$I:$I,"&lt;"&amp;$D28,'Overview - Capital'!$X:$X,"=No"),SUMIFS('Overview - Capital'!N:N,'Overview - Capital'!$I:$I,"&gt;="&amp;$B28,'Overview - Capital'!$X:$X,"=No"))),IF($A28="","",IF($A28="Between",SUMIFS('Overview - Capital'!N:N,'Overview - Capital'!$I:$I,"&gt;="&amp;$B28,'Overview - Capital'!$I:$I,"&lt;"&amp;$D28),SUMIFS('Overview - Capital'!N:N,'Overview - Capital'!$I:$I,"&gt;="&amp;$B28))))))</f>
        <v>1679568364</v>
      </c>
      <c r="J28" s="112">
        <f>IF($Q$9=1,IF($Q$1,IF($A28="","",IF($A28="Between",SUMIFS(Local!AB:AB,Local!$I:$I,"&gt;="&amp;$B28,Local!$I:$I,"&lt;"&amp;$D28,Local!$AD:$AD,"=No"),SUMIFS(Local!AB:AB,Local!$I:$I,"&gt;="&amp;$B28,Local!$AD:$AD,"=No"))),IF($A28="","",IF($A28="Between",SUMIFS(Local!AB:AB,Local!$I:$I,"&gt;="&amp;$B28,Local!$I:$I,"&lt;"&amp;$D28),SUMIFS(Local!AB:AB,Local!$I:$I,"&gt;="&amp;$B28)))),IF($Q$9=2,IF($Q$1,IF($A28="","",IF($A28="Between",SUMIFS('Overview - Operating'!P:P,'Overview - Operating'!$I:$I,"&gt;="&amp;$B28,'Overview - Operating'!$I:$I,"&lt;"&amp;$D28,'Overview - Operating'!$X:$X,"=No"),SUMIFS('Overview - Operating'!P:P,'Overview - Operating'!$I:$I,"&gt;="&amp;$B28,'Overview - Operating'!$X:$X,"=No"))),IF($A28="","",IF($A28="Between",SUMIFS('Overview - Operating'!P:P,'Overview - Operating'!$I:$I,"&gt;="&amp;$B28,'Overview - Operating'!$I:$I,"&lt;"&amp;$D28),SUMIFS('Overview - Operating'!P:P,'Overview - Operating'!$I:$I,"&gt;="&amp;$B28)))),IF($Q$1,IF($A28="","",IF($A28="Between",SUMIFS('Overview - Capital'!P:P,'Overview - Capital'!$I:$I,"&gt;="&amp;$B28,'Overview - Capital'!$I:$I,"&lt;"&amp;$D28,'Overview - Capital'!$X:$X,"=No"),SUMIFS('Overview - Capital'!P:P,'Overview - Capital'!$I:$I,"&gt;="&amp;$B28,'Overview - Capital'!$X:$X,"=No"))),IF($A28="","",IF($A28="Between",SUMIFS('Overview - Capital'!P:P,'Overview - Capital'!$I:$I,"&gt;="&amp;$B28,'Overview - Capital'!$I:$I,"&lt;"&amp;$D28),SUMIFS('Overview - Capital'!P:P,'Overview - Capital'!$I:$I,"&gt;="&amp;$B28))))))</f>
        <v>2498993391</v>
      </c>
      <c r="K28" s="112">
        <f>IF($Q$9=1,IF($Q$1,IF($A28="","",IF($A28="Between",SUMIFS(State!AB:AB,State!$I:$I,"&gt;="&amp;$B28,State!$I:$I,"&lt;"&amp;$D28,State!$AD:$AD,"=No"),SUMIFS(State!AB:AB,State!$I:$I,"&gt;="&amp;$B28,State!$AD:$AD,"=No"))),IF($A28="","",IF($A28="Between",SUMIFS(State!AB:AB,State!$I:$I,"&gt;="&amp;$B28,State!$I:$I,"&lt;"&amp;$D28),SUMIFS(State!AB:AB,State!$I:$I,"&gt;="&amp;$B28)))),IF($Q$9=2,IF($Q$1,IF($A28="","",IF($A28="Between",SUMIFS('Overview - Operating'!R:R,'Overview - Operating'!$I:$I,"&gt;="&amp;$B28,'Overview - Operating'!$I:$I,"&lt;"&amp;$D28,'Overview - Operating'!$X:$X,"=No"),SUMIFS('Overview - Operating'!R:R,'Overview - Operating'!$I:$I,"&gt;="&amp;$B28,'Overview - Operating'!$X:$X,"=No"))),IF($A28="","",IF($A28="Between",SUMIFS('Overview - Operating'!R:R,'Overview - Operating'!$I:$I,"&gt;="&amp;$B28,'Overview - Operating'!$I:$I,"&lt;"&amp;$D28),SUMIFS('Overview - Operating'!R:R,'Overview - Operating'!$I:$I,"&gt;="&amp;$B28)))),IF($Q$1,IF($A28="","",IF($A28="Between",SUMIFS('Overview - Capital'!R:R,'Overview - Capital'!$I:$I,"&gt;="&amp;$B28,'Overview - Capital'!$I:$I,"&lt;"&amp;$D28,'Overview - Capital'!$X:$X,"=No"),SUMIFS('Overview - Capital'!R:R,'Overview - Capital'!$I:$I,"&gt;="&amp;$B28,'Overview - Capital'!$X:$X,"=No"))),IF($A28="","",IF($A28="Between",SUMIFS('Overview - Capital'!R:R,'Overview - Capital'!$I:$I,"&gt;="&amp;$B28,'Overview - Capital'!$I:$I,"&lt;"&amp;$D28),SUMIFS('Overview - Capital'!R:R,'Overview - Capital'!$I:$I,"&gt;="&amp;$B28))))))</f>
        <v>1550381402</v>
      </c>
      <c r="L28" s="112">
        <f>IF($Q$9=1,IF($Q$1,IF($A28="","",IF($A28="Between",SUMIFS(Federal!V:V,Federal!$I:$I,"&gt;="&amp;$B28,Federal!$I:$I,"&lt;"&amp;$D28,Federal!$X:$X,"=No"),SUMIFS(Federal!V:V,Federal!$I:$I,"&gt;="&amp;$B28,Federal!$X:$X,"=No"))),IF($A28="","",IF($A28="Between",SUMIFS(Federal!V:V,Federal!$I:$I,"&gt;="&amp;$B28,Federal!$I:$I,"&lt;"&amp;$D28),SUMIFS(Federal!V:V,Federal!$I:$I,"&gt;="&amp;$B28)))),IF($Q$9=2,IF($Q$1,IF($A28="","",IF($A28="Between",SUMIFS('Overview - Operating'!T:T,'Overview - Operating'!$I:$I,"&gt;="&amp;$B28,'Overview - Operating'!$I:$I,"&lt;"&amp;$D28,'Overview - Operating'!$X:$X,"=No"),SUMIFS('Overview - Operating'!T:T,'Overview - Operating'!$I:$I,"&gt;="&amp;$B28,'Overview - Operating'!$X:$X,"=No"))),IF($A28="","",IF($A28="Between",SUMIFS('Overview - Operating'!T:T,'Overview - Operating'!$I:$I,"&gt;="&amp;$B28,'Overview - Operating'!$I:$I,"&lt;"&amp;$D28),SUMIFS('Overview - Operating'!T:T,'Overview - Operating'!$I:$I,"&gt;="&amp;$B28)))),IF($Q$1,IF($A28="","",IF($A28="Between",SUMIFS('Overview - Capital'!T:T,'Overview - Capital'!$I:$I,"&gt;="&amp;$B28,'Overview - Capital'!$I:$I,"&lt;"&amp;$D28,'Overview - Capital'!$X:$X,"=No"),SUMIFS('Overview - Capital'!T:T,'Overview - Capital'!$I:$I,"&gt;="&amp;$B28,'Overview - Capital'!$X:$X,"=No"))),IF($A28="","",IF($A28="Between",SUMIFS('Overview - Capital'!T:T,'Overview - Capital'!$I:$I,"&gt;="&amp;$B28,'Overview - Capital'!$I:$I,"&lt;"&amp;$D28),SUMIFS('Overview - Capital'!T:T,'Overview - Capital'!$I:$I,"&gt;="&amp;$B28))))))</f>
        <v>1651057564</v>
      </c>
      <c r="M28" s="160">
        <f>IF($Q$9=1,IF(A28="","",SUM(G28:L28)),IF($Q$9=2,IF($Q$1,IF($A28="","",IF($A28="Between",SUMIFS('Overview - Operating'!V:V,'Overview - Operating'!$I:$I,"&gt;="&amp;$B28,'Overview - Operating'!$I:$I,"&lt;"&amp;$D28,'Overview - Operating'!$X:$X,"=No"),SUMIFS('Overview - Operating'!V:V,'Overview - Operating'!$I:$I,"&gt;="&amp;$B28,'Overview - Operating'!$X:$X,"=No"))),IF($A28="","",IF($A28="Between",SUMIFS('Overview - Operating'!V:V,'Overview - Operating'!$I:$I,"&gt;="&amp;$B28,'Overview - Operating'!$I:$I,"&lt;"&amp;$D28),SUMIFS('Overview - Operating'!V:V,'Overview - Operating'!$I:$I,"&gt;="&amp;$B28)))),IF($Q$1,IF($A28="","",IF($A28="Between",SUMIFS('Overview - Capital'!V:V,'Overview - Capital'!$I:$I,"&gt;="&amp;$B28,'Overview - Capital'!$I:$I,"&lt;"&amp;$D28,'Overview - Capital'!$X:$X,"=No"),SUMIFS('Overview - Capital'!V:V,'Overview - Capital'!$I:$I,"&gt;="&amp;$B28,'Overview - Capital'!$X:$X,"=No"))),IF($A28="","",IF($A28="Between",SUMIFS('Overview - Capital'!V:V,'Overview - Capital'!$I:$I,"&gt;="&amp;$B28,'Overview - Capital'!$I:$I,"&lt;"&amp;$D28),SUMIFS('Overview - Capital'!V:V,'Overview - Capital'!$I:$I,"&gt;="&amp;$B28))))))</f>
        <v>9421044016</v>
      </c>
      <c r="N28" s="57"/>
      <c r="O28" s="58"/>
      <c r="P28" s="58"/>
      <c r="Q28" s="58"/>
      <c r="R28" s="58"/>
      <c r="S28" s="58"/>
      <c r="T28" s="58"/>
    </row>
    <row r="29" spans="1:20" ht="18.600000000000001" customHeight="1">
      <c r="A29" s="39" t="str">
        <f t="shared" si="7"/>
        <v>Between</v>
      </c>
      <c r="B29" s="42">
        <f t="shared" si="9"/>
        <v>1000</v>
      </c>
      <c r="C29" s="38" t="str">
        <f t="shared" si="8"/>
        <v>and</v>
      </c>
      <c r="D29" s="90">
        <v>2000</v>
      </c>
      <c r="E29" s="178" t="str">
        <f t="shared" si="6"/>
        <v>Between 1,000 and 2,000</v>
      </c>
      <c r="F29" s="111">
        <f>IF($Q$1,IF($A29="","",IF($A29="Between",SUMIFS('Overview - Operating'!I:I,'Overview - Operating'!$I:$I,"&gt;="&amp;$B29,'Overview - Operating'!$I:$I,"&lt;"&amp;$D29,'Overview - Operating'!$X:$X,"=No"),SUMIFS('Overview - Operating'!I:I,'Overview - Operating'!$I:$I,"&gt;="&amp;$B29,'Overview - Operating'!$X:$X,"=No"))),IF($A29="","",IF($A29="Between",SUMIFS('Overview - Operating'!I:I,'Overview - Operating'!$I:$I,"&gt;="&amp;$B29,'Overview - Operating'!$I:$I,"&lt;"&amp;$D29),SUMIFS('Overview - Operating'!I:I,'Overview - Operating'!$I:$I,"&gt;="&amp;$B29))))</f>
        <v>17996</v>
      </c>
      <c r="G29" s="112">
        <f>IF($Q$9=1,IF($Q$1,IF($A29="","",IF($A29="Between",SUMIFS('Directly Generated'!J:J,'Directly Generated'!$I:$I,"&gt;="&amp;$B29,'Directly Generated'!$I:$I,"&lt;"&amp;$D29,'Directly Generated'!$X:$X,"=No"),SUMIFS('Directly Generated'!J:J,'Directly Generated'!$I:$I,"&gt;="&amp;$B29,'Directly Generated'!$X:$X,"=No"))),IF($A29="","",IF($A29="Between",SUMIFS('Directly Generated'!J:J,'Directly Generated'!$I:$I,"&gt;="&amp;$B29,'Directly Generated'!$I:$I,"&lt;"&amp;$D29),SUMIFS('Directly Generated'!J:J,'Directly Generated'!$I:$I,"&gt;="&amp;$B29)))),IF($Q$9=2,IF($Q$1,IF($A29="","",IF($A29="Between",SUMIFS('Overview - Operating'!J:J,'Overview - Operating'!$I:$I,"&gt;="&amp;$B29,'Overview - Operating'!$I:$I,"&lt;"&amp;$D29,'Overview - Operating'!$X:$X,"=No"),SUMIFS('Overview - Operating'!J:J,'Overview - Operating'!$I:$I,"&gt;="&amp;$B29,'Overview - Operating'!$X:$X,"=No"))),IF($A29="","",IF($A29="Between",SUMIFS('Overview - Operating'!J:J,'Overview - Operating'!$I:$I,"&gt;="&amp;$B29,'Overview - Operating'!$I:$I,"&lt;"&amp;$D29),SUMIFS('Overview - Operating'!J:J,'Overview - Operating'!$I:$I,"&gt;="&amp;$B29)))),IF($Q$1,IF($A29="","",IF($A29="Between",SUMIFS('Overview - Capital'!J:J,'Overview - Capital'!$I:$I,"&gt;="&amp;$B29,'Overview - Capital'!$I:$I,"&lt;"&amp;$D29,'Overview - Capital'!$X:$X,"=No"),SUMIFS('Overview - Capital'!J:J,'Overview - Capital'!$I:$I,"&gt;="&amp;$B29,'Overview - Capital'!$X:$X,"=No"))),IF($A29="","",IF($A29="Between",SUMIFS('Overview - Capital'!J:J,'Overview - Capital'!$I:$I,"&gt;="&amp;$B29,'Overview - Capital'!$I:$I,"&lt;"&amp;$D29),SUMIFS('Overview - Capital'!J:J,'Overview - Capital'!$I:$I,"&gt;="&amp;$B29))))))</f>
        <v>2683572220</v>
      </c>
      <c r="H29" s="112">
        <f>IF($Q$9=1,IF($Q$1,IF($A29="","",IF($A29="Between",SUMIFS('Directly Generated'!V:V,'Directly Generated'!$I:$I,"&gt;="&amp;$B29,'Directly Generated'!$I:$I,"&lt;"&amp;$D29,'Directly Generated'!$X:$X,"=No")-SUMIFS('Directly Generated'!J:J,'Directly Generated'!$I:$I,"&gt;="&amp;$B29,'Directly Generated'!$I:$I,"&lt;"&amp;$D29,'Directly Generated'!$X:$X,"=No"),SUMIFS('Directly Generated'!V:V,'Directly Generated'!$I:$I,"&gt;="&amp;$B29,'Directly Generated'!$X:$X,"=No")-SUMIFS('Directly Generated'!J:J,'Directly Generated'!$I:$I,"&gt;="&amp;$B29,'Directly Generated'!$X:$X,"=No"))),IF($A29="","",IF($A29="Between",SUMIFS('Directly Generated'!V:V,'Directly Generated'!$I:$I,"&gt;="&amp;$B29,'Directly Generated'!$I:$I,"&lt;"&amp;$D29)-SUMIFS('Directly Generated'!J:J,'Directly Generated'!$I:$I,"&gt;="&amp;$B29,'Directly Generated'!$I:$I,"&lt;"&amp;$D29),SUMIFS('Directly Generated'!V:V,'Directly Generated'!$I:$I,"&gt;="&amp;$B29)-SUMIFS('Directly Generated'!J:J,'Directly Generated'!$I:$I,"&gt;="&amp;$B29)))),IF($Q$9=2,IF($Q$1,IF($A29="","",IF($A29="Between",SUMIFS('Overview - Operating'!L:L,'Overview - Operating'!$I:$I,"&gt;="&amp;$B29,'Overview - Operating'!$I:$I,"&lt;"&amp;$D29,'Overview - Operating'!$X:$X,"=No"),SUMIFS('Overview - Operating'!L:L,'Overview - Operating'!$I:$I,"&gt;="&amp;$B29,'Overview - Operating'!$X:$X,"=No"))),IF($A29="","",IF($A29="Between",SUMIFS('Overview - Operating'!L:L,'Overview - Operating'!$I:$I,"&gt;="&amp;$B29,'Overview - Operating'!$I:$I,"&lt;"&amp;$D29),SUMIFS('Overview - Operating'!L:L,'Overview - Operating'!$I:$I,"&gt;="&amp;$B29)))),IF($Q$1,IF($A29="","",IF($A29="Between",SUMIFS('Overview - Capital'!L:L,'Overview - Capital'!$I:$I,"&gt;="&amp;$B29,'Overview - Capital'!$I:$I,"&lt;"&amp;$D29,'Overview - Capital'!$X:$X,"=No"),SUMIFS('Overview - Capital'!L:L,'Overview - Capital'!$I:$I,"&gt;="&amp;$B29,'Overview - Capital'!$X:$X,"=No"))),IF($A29="","",IF($A29="Between",SUMIFS('Overview - Capital'!L:L,'Overview - Capital'!$I:$I,"&gt;="&amp;$B29,'Overview - Capital'!$I:$I,"&lt;"&amp;$D29),SUMIFS('Overview - Capital'!L:L,'Overview - Capital'!$I:$I,"&gt;="&amp;$B29))))))</f>
        <v>333177144</v>
      </c>
      <c r="I29" s="112">
        <f>IF($Q$9=1,IF($Q$1,IF($A29="","",IF($A29="Between",SUMIFS('Taxes Levied by Agency'!X:X,'Taxes Levied by Agency'!$I:$I,"&gt;="&amp;$B29,'Taxes Levied by Agency'!$I:$I,"&lt;"&amp;$D29,'Taxes Levied by Agency'!$Z:$Z,"=No"),SUMIFS('Taxes Levied by Agency'!X:X,'Taxes Levied by Agency'!$I:$I,"&gt;="&amp;$B29,'Taxes Levied by Agency'!$Z:$Z,"=No"))),IF($A29="","",IF($A29="Between",SUMIFS('Taxes Levied by Agency'!X:X,'Taxes Levied by Agency'!$I:$I,"&gt;="&amp;$B29,'Taxes Levied by Agency'!$I:$I,"&lt;"&amp;$D29),SUMIFS('Taxes Levied by Agency'!X:X,'Taxes Levied by Agency'!$I:$I,"&gt;="&amp;$B29)))),IF($Q$9=2,IF($Q$1,IF($A29="","",IF($A29="Between",SUMIFS('Overview - Operating'!N:N,'Overview - Operating'!$I:$I,"&gt;="&amp;$B29,'Overview - Operating'!$I:$I,"&lt;"&amp;$D29,'Overview - Operating'!$X:$X,"=No"),SUMIFS('Overview - Operating'!N:N,'Overview - Operating'!$I:$I,"&gt;="&amp;$B29,'Overview - Operating'!$X:$X,"=No"))),IF($A29="","",IF($A29="Between",SUMIFS('Overview - Operating'!N:N,'Overview - Operating'!$I:$I,"&gt;="&amp;$B29,'Overview - Operating'!$I:$I,"&lt;"&amp;$D29),SUMIFS('Overview - Operating'!N:N,'Overview - Operating'!$I:$I,"&gt;="&amp;$B29)))),IF($Q$1,IF($A29="","",IF($A29="Between",SUMIFS('Overview - Capital'!N:N,'Overview - Capital'!$I:$I,"&gt;="&amp;$B29,'Overview - Capital'!$I:$I,"&lt;"&amp;$D29,'Overview - Capital'!$X:$X,"=No"),SUMIFS('Overview - Capital'!N:N,'Overview - Capital'!$I:$I,"&gt;="&amp;$B29,'Overview - Capital'!$X:$X,"=No"))),IF($A29="","",IF($A29="Between",SUMIFS('Overview - Capital'!N:N,'Overview - Capital'!$I:$I,"&gt;="&amp;$B29,'Overview - Capital'!$I:$I,"&lt;"&amp;$D29),SUMIFS('Overview - Capital'!N:N,'Overview - Capital'!$I:$I,"&gt;="&amp;$B29))))))</f>
        <v>723634901</v>
      </c>
      <c r="J29" s="112">
        <f>IF($Q$9=1,IF($Q$1,IF($A29="","",IF($A29="Between",SUMIFS(Local!AB:AB,Local!$I:$I,"&gt;="&amp;$B29,Local!$I:$I,"&lt;"&amp;$D29,Local!$AD:$AD,"=No"),SUMIFS(Local!AB:AB,Local!$I:$I,"&gt;="&amp;$B29,Local!$AD:$AD,"=No"))),IF($A29="","",IF($A29="Between",SUMIFS(Local!AB:AB,Local!$I:$I,"&gt;="&amp;$B29,Local!$I:$I,"&lt;"&amp;$D29),SUMIFS(Local!AB:AB,Local!$I:$I,"&gt;="&amp;$B29)))),IF($Q$9=2,IF($Q$1,IF($A29="","",IF($A29="Between",SUMIFS('Overview - Operating'!P:P,'Overview - Operating'!$I:$I,"&gt;="&amp;$B29,'Overview - Operating'!$I:$I,"&lt;"&amp;$D29,'Overview - Operating'!$X:$X,"=No"),SUMIFS('Overview - Operating'!P:P,'Overview - Operating'!$I:$I,"&gt;="&amp;$B29,'Overview - Operating'!$X:$X,"=No"))),IF($A29="","",IF($A29="Between",SUMIFS('Overview - Operating'!P:P,'Overview - Operating'!$I:$I,"&gt;="&amp;$B29,'Overview - Operating'!$I:$I,"&lt;"&amp;$D29),SUMIFS('Overview - Operating'!P:P,'Overview - Operating'!$I:$I,"&gt;="&amp;$B29)))),IF($Q$1,IF($A29="","",IF($A29="Between",SUMIFS('Overview - Capital'!P:P,'Overview - Capital'!$I:$I,"&gt;="&amp;$B29,'Overview - Capital'!$I:$I,"&lt;"&amp;$D29,'Overview - Capital'!$X:$X,"=No"),SUMIFS('Overview - Capital'!P:P,'Overview - Capital'!$I:$I,"&gt;="&amp;$B29,'Overview - Capital'!$X:$X,"=No"))),IF($A29="","",IF($A29="Between",SUMIFS('Overview - Capital'!P:P,'Overview - Capital'!$I:$I,"&gt;="&amp;$B29,'Overview - Capital'!$I:$I,"&lt;"&amp;$D29),SUMIFS('Overview - Capital'!P:P,'Overview - Capital'!$I:$I,"&gt;="&amp;$B29))))))</f>
        <v>2649613551</v>
      </c>
      <c r="K29" s="112">
        <f>IF($Q$9=1,IF($Q$1,IF($A29="","",IF($A29="Between",SUMIFS(State!AB:AB,State!$I:$I,"&gt;="&amp;$B29,State!$I:$I,"&lt;"&amp;$D29,State!$AD:$AD,"=No"),SUMIFS(State!AB:AB,State!$I:$I,"&gt;="&amp;$B29,State!$AD:$AD,"=No"))),IF($A29="","",IF($A29="Between",SUMIFS(State!AB:AB,State!$I:$I,"&gt;="&amp;$B29,State!$I:$I,"&lt;"&amp;$D29),SUMIFS(State!AB:AB,State!$I:$I,"&gt;="&amp;$B29)))),IF($Q$9=2,IF($Q$1,IF($A29="","",IF($A29="Between",SUMIFS('Overview - Operating'!R:R,'Overview - Operating'!$I:$I,"&gt;="&amp;$B29,'Overview - Operating'!$I:$I,"&lt;"&amp;$D29,'Overview - Operating'!$X:$X,"=No"),SUMIFS('Overview - Operating'!R:R,'Overview - Operating'!$I:$I,"&gt;="&amp;$B29,'Overview - Operating'!$X:$X,"=No"))),IF($A29="","",IF($A29="Between",SUMIFS('Overview - Operating'!R:R,'Overview - Operating'!$I:$I,"&gt;="&amp;$B29,'Overview - Operating'!$I:$I,"&lt;"&amp;$D29),SUMIFS('Overview - Operating'!R:R,'Overview - Operating'!$I:$I,"&gt;="&amp;$B29)))),IF($Q$1,IF($A29="","",IF($A29="Between",SUMIFS('Overview - Capital'!R:R,'Overview - Capital'!$I:$I,"&gt;="&amp;$B29,'Overview - Capital'!$I:$I,"&lt;"&amp;$D29,'Overview - Capital'!$X:$X,"=No"),SUMIFS('Overview - Capital'!R:R,'Overview - Capital'!$I:$I,"&gt;="&amp;$B29,'Overview - Capital'!$X:$X,"=No"))),IF($A29="","",IF($A29="Between",SUMIFS('Overview - Capital'!R:R,'Overview - Capital'!$I:$I,"&gt;="&amp;$B29,'Overview - Capital'!$I:$I,"&lt;"&amp;$D29),SUMIFS('Overview - Capital'!R:R,'Overview - Capital'!$I:$I,"&gt;="&amp;$B29))))))</f>
        <v>1836492748</v>
      </c>
      <c r="L29" s="112">
        <f>IF($Q$9=1,IF($Q$1,IF($A29="","",IF($A29="Between",SUMIFS(Federal!V:V,Federal!$I:$I,"&gt;="&amp;$B29,Federal!$I:$I,"&lt;"&amp;$D29,Federal!$X:$X,"=No"),SUMIFS(Federal!V:V,Federal!$I:$I,"&gt;="&amp;$B29,Federal!$X:$X,"=No"))),IF($A29="","",IF($A29="Between",SUMIFS(Federal!V:V,Federal!$I:$I,"&gt;="&amp;$B29,Federal!$I:$I,"&lt;"&amp;$D29),SUMIFS(Federal!V:V,Federal!$I:$I,"&gt;="&amp;$B29)))),IF($Q$9=2,IF($Q$1,IF($A29="","",IF($A29="Between",SUMIFS('Overview - Operating'!T:T,'Overview - Operating'!$I:$I,"&gt;="&amp;$B29,'Overview - Operating'!$I:$I,"&lt;"&amp;$D29,'Overview - Operating'!$X:$X,"=No"),SUMIFS('Overview - Operating'!T:T,'Overview - Operating'!$I:$I,"&gt;="&amp;$B29,'Overview - Operating'!$X:$X,"=No"))),IF($A29="","",IF($A29="Between",SUMIFS('Overview - Operating'!T:T,'Overview - Operating'!$I:$I,"&gt;="&amp;$B29,'Overview - Operating'!$I:$I,"&lt;"&amp;$D29),SUMIFS('Overview - Operating'!T:T,'Overview - Operating'!$I:$I,"&gt;="&amp;$B29)))),IF($Q$1,IF($A29="","",IF($A29="Between",SUMIFS('Overview - Capital'!T:T,'Overview - Capital'!$I:$I,"&gt;="&amp;$B29,'Overview - Capital'!$I:$I,"&lt;"&amp;$D29,'Overview - Capital'!$X:$X,"=No"),SUMIFS('Overview - Capital'!T:T,'Overview - Capital'!$I:$I,"&gt;="&amp;$B29,'Overview - Capital'!$X:$X,"=No"))),IF($A29="","",IF($A29="Between",SUMIFS('Overview - Capital'!T:T,'Overview - Capital'!$I:$I,"&gt;="&amp;$B29,'Overview - Capital'!$I:$I,"&lt;"&amp;$D29),SUMIFS('Overview - Capital'!T:T,'Overview - Capital'!$I:$I,"&gt;="&amp;$B29))))))</f>
        <v>1460146054</v>
      </c>
      <c r="M29" s="160">
        <f>IF($Q$9=1,IF(A29="","",SUM(G29:L29)),IF($Q$9=2,IF($Q$1,IF($A29="","",IF($A29="Between",SUMIFS('Overview - Operating'!V:V,'Overview - Operating'!$I:$I,"&gt;="&amp;$B29,'Overview - Operating'!$I:$I,"&lt;"&amp;$D29,'Overview - Operating'!$X:$X,"=No"),SUMIFS('Overview - Operating'!V:V,'Overview - Operating'!$I:$I,"&gt;="&amp;$B29,'Overview - Operating'!$X:$X,"=No"))),IF($A29="","",IF($A29="Between",SUMIFS('Overview - Operating'!V:V,'Overview - Operating'!$I:$I,"&gt;="&amp;$B29,'Overview - Operating'!$I:$I,"&lt;"&amp;$D29),SUMIFS('Overview - Operating'!V:V,'Overview - Operating'!$I:$I,"&gt;="&amp;$B29)))),IF($Q$1,IF($A29="","",IF($A29="Between",SUMIFS('Overview - Capital'!V:V,'Overview - Capital'!$I:$I,"&gt;="&amp;$B29,'Overview - Capital'!$I:$I,"&lt;"&amp;$D29,'Overview - Capital'!$X:$X,"=No"),SUMIFS('Overview - Capital'!V:V,'Overview - Capital'!$I:$I,"&gt;="&amp;$B29,'Overview - Capital'!$X:$X,"=No"))),IF($A29="","",IF($A29="Between",SUMIFS('Overview - Capital'!V:V,'Overview - Capital'!$I:$I,"&gt;="&amp;$B29,'Overview - Capital'!$I:$I,"&lt;"&amp;$D29),SUMIFS('Overview - Capital'!V:V,'Overview - Capital'!$I:$I,"&gt;="&amp;$B29))))))</f>
        <v>9686636618</v>
      </c>
      <c r="N29" s="57"/>
      <c r="O29" s="58"/>
      <c r="P29" s="58"/>
      <c r="Q29" s="58"/>
      <c r="R29" s="58"/>
      <c r="S29" s="58"/>
      <c r="T29" s="58"/>
    </row>
    <row r="30" spans="1:20" ht="18.600000000000001" customHeight="1">
      <c r="A30" s="40" t="str">
        <f t="shared" si="7"/>
        <v>Over</v>
      </c>
      <c r="B30" s="43">
        <f t="shared" si="9"/>
        <v>2000</v>
      </c>
      <c r="C30" s="41"/>
      <c r="D30" s="91"/>
      <c r="E30" s="178" t="str">
        <f t="shared" si="6"/>
        <v>Over 2,000</v>
      </c>
      <c r="F30" s="113">
        <f>IF($Q$1,IF($A30="","",IF($A30="Between",SUMIFS('Overview - Operating'!I:I,'Overview - Operating'!$I:$I,"&gt;="&amp;$B30,'Overview - Operating'!$I:$I,"&lt;"&amp;$D30,'Overview - Operating'!$X:$X,"=No"),SUMIFS('Overview - Operating'!I:I,'Overview - Operating'!$I:$I,"&gt;="&amp;$B30,'Overview - Operating'!$X:$X,"=No"))),IF($A30="","",IF($A30="Between",SUMIFS('Overview - Operating'!I:I,'Overview - Operating'!$I:$I,"&gt;="&amp;$B30,'Overview - Operating'!$I:$I,"&lt;"&amp;$D30),SUMIFS('Overview - Operating'!I:I,'Overview - Operating'!$I:$I,"&gt;="&amp;$B30))))</f>
        <v>34405</v>
      </c>
      <c r="G30" s="114">
        <f>IF($Q$9=1,IF($Q$1,IF($A30="","",IF($A30="Between",SUMIFS('Directly Generated'!J:J,'Directly Generated'!$I:$I,"&gt;="&amp;$B30,'Directly Generated'!$I:$I,"&lt;"&amp;$D30,'Directly Generated'!$X:$X,"=No"),SUMIFS('Directly Generated'!J:J,'Directly Generated'!$I:$I,"&gt;="&amp;$B30,'Directly Generated'!$X:$X,"=No"))),IF($A30="","",IF($A30="Between",SUMIFS('Directly Generated'!J:J,'Directly Generated'!$I:$I,"&gt;="&amp;$B30,'Directly Generated'!$I:$I,"&lt;"&amp;$D30),SUMIFS('Directly Generated'!J:J,'Directly Generated'!$I:$I,"&gt;="&amp;$B30)))),IF($Q$9=2,IF($Q$1,IF($A30="","",IF($A30="Between",SUMIFS('Overview - Operating'!J:J,'Overview - Operating'!$I:$I,"&gt;="&amp;$B30,'Overview - Operating'!$I:$I,"&lt;"&amp;$D30,'Overview - Operating'!$X:$X,"=No"),SUMIFS('Overview - Operating'!J:J,'Overview - Operating'!$I:$I,"&gt;="&amp;$B30,'Overview - Operating'!$X:$X,"=No"))),IF($A30="","",IF($A30="Between",SUMIFS('Overview - Operating'!J:J,'Overview - Operating'!$I:$I,"&gt;="&amp;$B30,'Overview - Operating'!$I:$I,"&lt;"&amp;$D30),SUMIFS('Overview - Operating'!J:J,'Overview - Operating'!$I:$I,"&gt;="&amp;$B30)))),IF($Q$1,IF($A30="","",IF($A30="Between",SUMIFS('Overview - Capital'!J:J,'Overview - Capital'!$I:$I,"&gt;="&amp;$B30,'Overview - Capital'!$I:$I,"&lt;"&amp;$D30,'Overview - Capital'!$X:$X,"=No"),SUMIFS('Overview - Capital'!J:J,'Overview - Capital'!$I:$I,"&gt;="&amp;$B30,'Overview - Capital'!$X:$X,"=No"))),IF($A30="","",IF($A30="Between",SUMIFS('Overview - Capital'!J:J,'Overview - Capital'!$I:$I,"&gt;="&amp;$B30,'Overview - Capital'!$I:$I,"&lt;"&amp;$D30),SUMIFS('Overview - Capital'!J:J,'Overview - Capital'!$I:$I,"&gt;="&amp;$B30))))))</f>
        <v>8440125798</v>
      </c>
      <c r="H30" s="114">
        <f>IF($Q$9=1,IF($Q$1,IF($A30="","",IF($A30="Between",SUMIFS('Directly Generated'!V:V,'Directly Generated'!$I:$I,"&gt;="&amp;$B30,'Directly Generated'!$I:$I,"&lt;"&amp;$D30,'Directly Generated'!$X:$X,"=No")-SUMIFS('Directly Generated'!J:J,'Directly Generated'!$I:$I,"&gt;="&amp;$B30,'Directly Generated'!$I:$I,"&lt;"&amp;$D30,'Directly Generated'!$X:$X,"=No"),SUMIFS('Directly Generated'!V:V,'Directly Generated'!$I:$I,"&gt;="&amp;$B30,'Directly Generated'!$X:$X,"=No")-SUMIFS('Directly Generated'!J:J,'Directly Generated'!$I:$I,"&gt;="&amp;$B30,'Directly Generated'!$X:$X,"=No"))),IF($A30="","",IF($A30="Between",SUMIFS('Directly Generated'!V:V,'Directly Generated'!$I:$I,"&gt;="&amp;$B30,'Directly Generated'!$I:$I,"&lt;"&amp;$D30)-SUMIFS('Directly Generated'!J:J,'Directly Generated'!$I:$I,"&gt;="&amp;$B30,'Directly Generated'!$I:$I,"&lt;"&amp;$D30),SUMIFS('Directly Generated'!V:V,'Directly Generated'!$I:$I,"&gt;="&amp;$B30)-SUMIFS('Directly Generated'!J:J,'Directly Generated'!$I:$I,"&gt;="&amp;$B30)))),IF($Q$9=2,IF($Q$1,IF($A30="","",IF($A30="Between",SUMIFS('Overview - Operating'!L:L,'Overview - Operating'!$I:$I,"&gt;="&amp;$B30,'Overview - Operating'!$I:$I,"&lt;"&amp;$D30,'Overview - Operating'!$X:$X,"=No"),SUMIFS('Overview - Operating'!L:L,'Overview - Operating'!$I:$I,"&gt;="&amp;$B30,'Overview - Operating'!$X:$X,"=No"))),IF($A30="","",IF($A30="Between",SUMIFS('Overview - Operating'!L:L,'Overview - Operating'!$I:$I,"&gt;="&amp;$B30,'Overview - Operating'!$I:$I,"&lt;"&amp;$D30),SUMIFS('Overview - Operating'!L:L,'Overview - Operating'!$I:$I,"&gt;="&amp;$B30)))),IF($Q$1,IF($A30="","",IF($A30="Between",SUMIFS('Overview - Capital'!L:L,'Overview - Capital'!$I:$I,"&gt;="&amp;$B30,'Overview - Capital'!$I:$I,"&lt;"&amp;$D30,'Overview - Capital'!$X:$X,"=No"),SUMIFS('Overview - Capital'!L:L,'Overview - Capital'!$I:$I,"&gt;="&amp;$B30,'Overview - Capital'!$X:$X,"=No"))),IF($A30="","",IF($A30="Between",SUMIFS('Overview - Capital'!L:L,'Overview - Capital'!$I:$I,"&gt;="&amp;$B30,'Overview - Capital'!$I:$I,"&lt;"&amp;$D30),SUMIFS('Overview - Capital'!L:L,'Overview - Capital'!$I:$I,"&gt;="&amp;$B30))))))</f>
        <v>2228824088</v>
      </c>
      <c r="I30" s="114">
        <f>IF($Q$9=1,IF($Q$1,IF($A30="","",IF($A30="Between",SUMIFS('Taxes Levied by Agency'!X:X,'Taxes Levied by Agency'!$I:$I,"&gt;="&amp;$B30,'Taxes Levied by Agency'!$I:$I,"&lt;"&amp;$D30,'Taxes Levied by Agency'!$Z:$Z,"=No"),SUMIFS('Taxes Levied by Agency'!X:X,'Taxes Levied by Agency'!$I:$I,"&gt;="&amp;$B30,'Taxes Levied by Agency'!$Z:$Z,"=No"))),IF($A30="","",IF($A30="Between",SUMIFS('Taxes Levied by Agency'!X:X,'Taxes Levied by Agency'!$I:$I,"&gt;="&amp;$B30,'Taxes Levied by Agency'!$I:$I,"&lt;"&amp;$D30),SUMIFS('Taxes Levied by Agency'!X:X,'Taxes Levied by Agency'!$I:$I,"&gt;="&amp;$B30)))),IF($Q$9=2,IF($Q$1,IF($A30="","",IF($A30="Between",SUMIFS('Overview - Operating'!N:N,'Overview - Operating'!$I:$I,"&gt;="&amp;$B30,'Overview - Operating'!$I:$I,"&lt;"&amp;$D30,'Overview - Operating'!$X:$X,"=No"),SUMIFS('Overview - Operating'!N:N,'Overview - Operating'!$I:$I,"&gt;="&amp;$B30,'Overview - Operating'!$X:$X,"=No"))),IF($A30="","",IF($A30="Between",SUMIFS('Overview - Operating'!N:N,'Overview - Operating'!$I:$I,"&gt;="&amp;$B30,'Overview - Operating'!$I:$I,"&lt;"&amp;$D30),SUMIFS('Overview - Operating'!N:N,'Overview - Operating'!$I:$I,"&gt;="&amp;$B30)))),IF($Q$1,IF($A30="","",IF($A30="Between",SUMIFS('Overview - Capital'!N:N,'Overview - Capital'!$I:$I,"&gt;="&amp;$B30,'Overview - Capital'!$I:$I,"&lt;"&amp;$D30,'Overview - Capital'!$X:$X,"=No"),SUMIFS('Overview - Capital'!N:N,'Overview - Capital'!$I:$I,"&gt;="&amp;$B30,'Overview - Capital'!$X:$X,"=No"))),IF($A30="","",IF($A30="Between",SUMIFS('Overview - Capital'!N:N,'Overview - Capital'!$I:$I,"&gt;="&amp;$B30,'Overview - Capital'!$I:$I,"&lt;"&amp;$D30),SUMIFS('Overview - Capital'!N:N,'Overview - Capital'!$I:$I,"&gt;="&amp;$B30))))))</f>
        <v>944818584</v>
      </c>
      <c r="J30" s="114">
        <f>IF($Q$9=1,IF($Q$1,IF($A30="","",IF($A30="Between",SUMIFS(Local!AB:AB,Local!$I:$I,"&gt;="&amp;$B30,Local!$I:$I,"&lt;"&amp;$D30,Local!$AD:$AD,"=No"),SUMIFS(Local!AB:AB,Local!$I:$I,"&gt;="&amp;$B30,Local!$AD:$AD,"=No"))),IF($A30="","",IF($A30="Between",SUMIFS(Local!AB:AB,Local!$I:$I,"&gt;="&amp;$B30,Local!$I:$I,"&lt;"&amp;$D30),SUMIFS(Local!AB:AB,Local!$I:$I,"&gt;="&amp;$B30)))),IF($Q$9=2,IF($Q$1,IF($A30="","",IF($A30="Between",SUMIFS('Overview - Operating'!P:P,'Overview - Operating'!$I:$I,"&gt;="&amp;$B30,'Overview - Operating'!$I:$I,"&lt;"&amp;$D30,'Overview - Operating'!$X:$X,"=No"),SUMIFS('Overview - Operating'!P:P,'Overview - Operating'!$I:$I,"&gt;="&amp;$B30,'Overview - Operating'!$X:$X,"=No"))),IF($A30="","",IF($A30="Between",SUMIFS('Overview - Operating'!P:P,'Overview - Operating'!$I:$I,"&gt;="&amp;$B30,'Overview - Operating'!$I:$I,"&lt;"&amp;$D30),SUMIFS('Overview - Operating'!P:P,'Overview - Operating'!$I:$I,"&gt;="&amp;$B30)))),IF($Q$1,IF($A30="","",IF($A30="Between",SUMIFS('Overview - Capital'!P:P,'Overview - Capital'!$I:$I,"&gt;="&amp;$B30,'Overview - Capital'!$I:$I,"&lt;"&amp;$D30,'Overview - Capital'!$X:$X,"=No"),SUMIFS('Overview - Capital'!P:P,'Overview - Capital'!$I:$I,"&gt;="&amp;$B30,'Overview - Capital'!$X:$X,"=No"))),IF($A30="","",IF($A30="Between",SUMIFS('Overview - Capital'!P:P,'Overview - Capital'!$I:$I,"&gt;="&amp;$B30,'Overview - Capital'!$I:$I,"&lt;"&amp;$D30),SUMIFS('Overview - Capital'!P:P,'Overview - Capital'!$I:$I,"&gt;="&amp;$B30))))))</f>
        <v>5966387614</v>
      </c>
      <c r="K30" s="114">
        <f>IF($Q$9=1,IF($Q$1,IF($A30="","",IF($A30="Between",SUMIFS(State!AB:AB,State!$I:$I,"&gt;="&amp;$B30,State!$I:$I,"&lt;"&amp;$D30,State!$AD:$AD,"=No"),SUMIFS(State!AB:AB,State!$I:$I,"&gt;="&amp;$B30,State!$AD:$AD,"=No"))),IF($A30="","",IF($A30="Between",SUMIFS(State!AB:AB,State!$I:$I,"&gt;="&amp;$B30,State!$I:$I,"&lt;"&amp;$D30),SUMIFS(State!AB:AB,State!$I:$I,"&gt;="&amp;$B30)))),IF($Q$9=2,IF($Q$1,IF($A30="","",IF($A30="Between",SUMIFS('Overview - Operating'!R:R,'Overview - Operating'!$I:$I,"&gt;="&amp;$B30,'Overview - Operating'!$I:$I,"&lt;"&amp;$D30,'Overview - Operating'!$X:$X,"=No"),SUMIFS('Overview - Operating'!R:R,'Overview - Operating'!$I:$I,"&gt;="&amp;$B30,'Overview - Operating'!$X:$X,"=No"))),IF($A30="","",IF($A30="Between",SUMIFS('Overview - Operating'!R:R,'Overview - Operating'!$I:$I,"&gt;="&amp;$B30,'Overview - Operating'!$I:$I,"&lt;"&amp;$D30),SUMIFS('Overview - Operating'!R:R,'Overview - Operating'!$I:$I,"&gt;="&amp;$B30)))),IF($Q$1,IF($A30="","",IF($A30="Between",SUMIFS('Overview - Capital'!R:R,'Overview - Capital'!$I:$I,"&gt;="&amp;$B30,'Overview - Capital'!$I:$I,"&lt;"&amp;$D30,'Overview - Capital'!$X:$X,"=No"),SUMIFS('Overview - Capital'!R:R,'Overview - Capital'!$I:$I,"&gt;="&amp;$B30,'Overview - Capital'!$X:$X,"=No"))),IF($A30="","",IF($A30="Between",SUMIFS('Overview - Capital'!R:R,'Overview - Capital'!$I:$I,"&gt;="&amp;$B30,'Overview - Capital'!$I:$I,"&lt;"&amp;$D30),SUMIFS('Overview - Capital'!R:R,'Overview - Capital'!$I:$I,"&gt;="&amp;$B30))))))</f>
        <v>6613862259</v>
      </c>
      <c r="L30" s="114">
        <f>IF($Q$9=1,IF($Q$1,IF($A30="","",IF($A30="Between",SUMIFS(Federal!V:V,Federal!$I:$I,"&gt;="&amp;$B30,Federal!$I:$I,"&lt;"&amp;$D30,Federal!$X:$X,"=No"),SUMIFS(Federal!V:V,Federal!$I:$I,"&gt;="&amp;$B30,Federal!$X:$X,"=No"))),IF($A30="","",IF($A30="Between",SUMIFS(Federal!V:V,Federal!$I:$I,"&gt;="&amp;$B30,Federal!$I:$I,"&lt;"&amp;$D30),SUMIFS(Federal!V:V,Federal!$I:$I,"&gt;="&amp;$B30)))),IF($Q$9=2,IF($Q$1,IF($A30="","",IF($A30="Between",SUMIFS('Overview - Operating'!T:T,'Overview - Operating'!$I:$I,"&gt;="&amp;$B30,'Overview - Operating'!$I:$I,"&lt;"&amp;$D30,'Overview - Operating'!$X:$X,"=No"),SUMIFS('Overview - Operating'!T:T,'Overview - Operating'!$I:$I,"&gt;="&amp;$B30,'Overview - Operating'!$X:$X,"=No"))),IF($A30="","",IF($A30="Between",SUMIFS('Overview - Operating'!T:T,'Overview - Operating'!$I:$I,"&gt;="&amp;$B30,'Overview - Operating'!$I:$I,"&lt;"&amp;$D30),SUMIFS('Overview - Operating'!T:T,'Overview - Operating'!$I:$I,"&gt;="&amp;$B30)))),IF($Q$1,IF($A30="","",IF($A30="Between",SUMIFS('Overview - Capital'!T:T,'Overview - Capital'!$I:$I,"&gt;="&amp;$B30,'Overview - Capital'!$I:$I,"&lt;"&amp;$D30,'Overview - Capital'!$X:$X,"=No"),SUMIFS('Overview - Capital'!T:T,'Overview - Capital'!$I:$I,"&gt;="&amp;$B30,'Overview - Capital'!$X:$X,"=No"))),IF($A30="","",IF($A30="Between",SUMIFS('Overview - Capital'!T:T,'Overview - Capital'!$I:$I,"&gt;="&amp;$B30,'Overview - Capital'!$I:$I,"&lt;"&amp;$D30),SUMIFS('Overview - Capital'!T:T,'Overview - Capital'!$I:$I,"&gt;="&amp;$B30))))))</f>
        <v>3518400942</v>
      </c>
      <c r="M30" s="161">
        <f>IF($Q$9=1,IF(A30="","",SUM(G30:L30)),IF($Q$9=2,IF($Q$1,IF($A30="","",IF($A30="Between",SUMIFS('Overview - Operating'!V:V,'Overview - Operating'!$I:$I,"&gt;="&amp;$B30,'Overview - Operating'!$I:$I,"&lt;"&amp;$D30,'Overview - Operating'!$X:$X,"=No"),SUMIFS('Overview - Operating'!V:V,'Overview - Operating'!$I:$I,"&gt;="&amp;$B30,'Overview - Operating'!$X:$X,"=No"))),IF($A30="","",IF($A30="Between",SUMIFS('Overview - Operating'!V:V,'Overview - Operating'!$I:$I,"&gt;="&amp;$B30,'Overview - Operating'!$I:$I,"&lt;"&amp;$D30),SUMIFS('Overview - Operating'!V:V,'Overview - Operating'!$I:$I,"&gt;="&amp;$B30)))),IF($Q$1,IF($A30="","",IF($A30="Between",SUMIFS('Overview - Capital'!V:V,'Overview - Capital'!$I:$I,"&gt;="&amp;$B30,'Overview - Capital'!$I:$I,"&lt;"&amp;$D30,'Overview - Capital'!$X:$X,"=No"),SUMIFS('Overview - Capital'!V:V,'Overview - Capital'!$I:$I,"&gt;="&amp;$B30,'Overview - Capital'!$X:$X,"=No"))),IF($A30="","",IF($A30="Between",SUMIFS('Overview - Capital'!V:V,'Overview - Capital'!$I:$I,"&gt;="&amp;$B30,'Overview - Capital'!$I:$I,"&lt;"&amp;$D30),SUMIFS('Overview - Capital'!V:V,'Overview - Capital'!$I:$I,"&gt;="&amp;$B30))))))</f>
        <v>27712419285</v>
      </c>
      <c r="N30" s="57"/>
      <c r="O30" s="58"/>
      <c r="P30" s="58"/>
      <c r="Q30" s="58"/>
      <c r="R30" s="58"/>
      <c r="S30" s="58"/>
      <c r="T30" s="58"/>
    </row>
    <row r="31" spans="1:20" ht="11.1" customHeight="1">
      <c r="A31" s="140"/>
      <c r="B31" s="141"/>
      <c r="C31" s="140"/>
      <c r="D31" s="142"/>
      <c r="E31" s="134"/>
      <c r="F31" s="148" t="str">
        <f ca="1">IFERROR(G33&amp;CHAR(10)&amp;G31&amp;CHAR(10)&amp;H31&amp;CHAR(10)&amp;I31&amp;CHAR(10)&amp;J31&amp;CHAR(10)&amp;K31&amp;CHAR(10)&amp;L31,"")</f>
        <v>Agency Size Under 10 vehicles: Funds Earned
Fares: 5%
Other Directly Generated: 5%
Taxes and Fees Levied by Transit Agency: 44%
Local: 20%
State: 6%
Federal: 20%</v>
      </c>
      <c r="G31" s="147" t="str">
        <f t="shared" ref="G31:L31" ca="1" si="10">G21&amp;": "&amp;ROUND(100*G32/$M$32,0)&amp;"%"</f>
        <v>Fares: 5%</v>
      </c>
      <c r="H31" s="147" t="str">
        <f t="shared" ca="1" si="10"/>
        <v>Other Directly Generated: 5%</v>
      </c>
      <c r="I31" s="147" t="str">
        <f t="shared" ca="1" si="10"/>
        <v>Taxes and Fees Levied by Transit Agency: 44%</v>
      </c>
      <c r="J31" s="147" t="str">
        <f t="shared" ca="1" si="10"/>
        <v>Local: 20%</v>
      </c>
      <c r="K31" s="147" t="str">
        <f t="shared" ca="1" si="10"/>
        <v>State: 6%</v>
      </c>
      <c r="L31" s="147" t="str">
        <f t="shared" ca="1" si="10"/>
        <v>Federal: 20%</v>
      </c>
      <c r="M31" s="143"/>
      <c r="N31" s="57"/>
      <c r="O31" s="58"/>
      <c r="P31" s="58"/>
      <c r="Q31" s="58"/>
      <c r="R31" s="58"/>
      <c r="S31" s="58"/>
      <c r="T31" s="58"/>
    </row>
    <row r="32" spans="1:20" ht="11.1" customHeight="1">
      <c r="A32" s="92"/>
      <c r="B32" s="93"/>
      <c r="C32" s="92"/>
      <c r="D32" s="94"/>
      <c r="E32" s="144"/>
      <c r="F32" s="144"/>
      <c r="G32" s="145">
        <f ca="1">INDIRECT("G"&amp;(21+$F$33))</f>
        <v>68609975</v>
      </c>
      <c r="H32" s="145">
        <f ca="1">INDIRECT("H"&amp;(21+$F$33))</f>
        <v>72822392</v>
      </c>
      <c r="I32" s="145">
        <f ca="1">INDIRECT("I"&amp;(21+$F$33))</f>
        <v>585584467</v>
      </c>
      <c r="J32" s="145">
        <f ca="1">INDIRECT("J"&amp;(21+$F$33))</f>
        <v>268191614</v>
      </c>
      <c r="K32" s="145">
        <f ca="1">INDIRECT("K"&amp;(21+$F$33))</f>
        <v>79059203</v>
      </c>
      <c r="L32" s="146">
        <f ca="1">INDIRECT("L"&amp;(21+$F$33))</f>
        <v>266764945</v>
      </c>
      <c r="M32" s="149">
        <f ca="1">SUM(G32:L33)</f>
        <v>1341032596</v>
      </c>
      <c r="N32" s="95"/>
      <c r="O32" s="58"/>
      <c r="P32" s="58"/>
      <c r="Q32" s="58"/>
      <c r="R32" s="58"/>
      <c r="S32" s="58"/>
      <c r="T32" s="58"/>
    </row>
    <row r="33" spans="1:20" ht="246" customHeight="1">
      <c r="A33" s="96"/>
      <c r="B33" s="78"/>
      <c r="C33" s="78"/>
      <c r="D33" s="78"/>
      <c r="E33" s="78"/>
      <c r="F33" s="78">
        <v>1</v>
      </c>
      <c r="G33" s="78" t="str">
        <f ca="1">IF(INDIRECT("A"&amp;(21+F33))="","Please select a valid bin to graph.",IF(OR(INDIRECT("A"&amp;(21+F33))="Under",INDIRECT("A"&amp;(21+F33))="Over"),"Agency Size "&amp;INDIRECT("A"&amp;(21+F33))&amp;" "&amp;FIXED(INDIRECT("B"&amp;(21+F33)),0,0)&amp;" vehicles"&amp;": "&amp;INDIRECT("Q"&amp;5+$Q$9),"Agency Size "&amp;"Between "&amp;FIXED(INDIRECT("B"&amp;(21+F33)),0,0)&amp;" and "&amp;FIXED(INDIRECT("D"&amp;(21+F33)),0,0)&amp;" vehicles"&amp;": "&amp;INDIRECT("Q"&amp;5+$Q$9)))</f>
        <v>Agency Size Under 10 vehicles: Funds Earned</v>
      </c>
      <c r="H33" s="78"/>
      <c r="I33" s="78"/>
      <c r="J33" s="78"/>
      <c r="K33" s="78"/>
      <c r="L33" s="78"/>
      <c r="M33" s="78"/>
      <c r="N33" s="57"/>
      <c r="O33" s="58"/>
      <c r="P33" s="58"/>
      <c r="Q33" s="58"/>
      <c r="R33" s="58"/>
      <c r="S33" s="58"/>
      <c r="T33" s="58"/>
    </row>
    <row r="34" spans="1:20" ht="11.25" customHeight="1" thickBot="1">
      <c r="A34" s="96"/>
      <c r="B34" s="78"/>
      <c r="C34" s="78"/>
      <c r="D34" s="78"/>
      <c r="E34" s="78"/>
      <c r="F34" s="78"/>
      <c r="G34" s="78"/>
      <c r="H34" s="78"/>
      <c r="I34" s="78"/>
      <c r="J34" s="78"/>
      <c r="K34" s="78"/>
      <c r="L34" s="78"/>
      <c r="M34" s="78"/>
      <c r="N34" s="57"/>
      <c r="O34" s="58"/>
      <c r="P34" s="58"/>
      <c r="Q34" s="58"/>
      <c r="R34" s="58"/>
      <c r="S34" s="58"/>
      <c r="T34" s="58"/>
    </row>
    <row r="35" spans="1:20" ht="11.25" customHeight="1" thickTop="1" thickBot="1">
      <c r="A35" s="61" t="s">
        <v>5846</v>
      </c>
      <c r="B35" s="62"/>
      <c r="C35" s="62"/>
      <c r="D35" s="62"/>
      <c r="E35" s="62"/>
      <c r="F35" s="62"/>
      <c r="G35" s="62"/>
      <c r="H35" s="62"/>
      <c r="I35" s="62"/>
      <c r="J35" s="62"/>
      <c r="K35" s="62"/>
      <c r="L35" s="62"/>
      <c r="M35" s="63"/>
      <c r="N35" s="57"/>
      <c r="O35" s="58"/>
      <c r="P35" s="58"/>
      <c r="Q35" s="58"/>
      <c r="R35" s="58"/>
      <c r="S35" s="58"/>
      <c r="T35" s="58"/>
    </row>
    <row r="36" spans="1:20" ht="34.5" thickTop="1">
      <c r="A36" s="98"/>
      <c r="B36" s="98"/>
      <c r="C36" s="171" t="s">
        <v>5847</v>
      </c>
      <c r="D36" s="172" t="s">
        <v>5912</v>
      </c>
      <c r="E36" s="175" t="s">
        <v>5911</v>
      </c>
      <c r="F36" s="173" t="s">
        <v>2</v>
      </c>
      <c r="G36" s="173" t="s">
        <v>10</v>
      </c>
      <c r="H36" s="173" t="s">
        <v>11</v>
      </c>
      <c r="I36" s="173" t="s">
        <v>12</v>
      </c>
      <c r="J36" s="173" t="s">
        <v>13</v>
      </c>
      <c r="K36" s="173" t="s">
        <v>0</v>
      </c>
      <c r="L36" s="173" t="s">
        <v>14</v>
      </c>
      <c r="M36" s="174" t="s">
        <v>4</v>
      </c>
      <c r="N36" s="57"/>
      <c r="O36" s="58"/>
      <c r="P36" s="58"/>
      <c r="Q36" s="58"/>
      <c r="R36" s="58"/>
      <c r="S36" s="58"/>
      <c r="T36" s="58"/>
    </row>
    <row r="37" spans="1:20">
      <c r="A37" s="98"/>
      <c r="B37" s="98"/>
      <c r="C37" s="121" t="s">
        <v>65</v>
      </c>
      <c r="D37" s="122" t="s">
        <v>5848</v>
      </c>
      <c r="E37" s="123"/>
      <c r="F37" s="124">
        <f>IF($Q$1,SUMIFS('Overview - Operating'!I:I,'Overview - Operating'!$C:$C,"="&amp;$C37,'Overview - Operating'!$X:$X,"=No"),SUMIFS('Overview - Operating'!I:I,'Overview - Operating'!$C:$C,"="&amp;$C37))</f>
        <v>339</v>
      </c>
      <c r="G37" s="101">
        <f>IF($Q$9=1,IF($Q$1,SUMIFS('Directly Generated'!J:J,'Directly Generated'!$C:$C,"="&amp;$C37,'Directly Generated'!$X:$X,"=No"),SUMIFS('Directly Generated'!J:J,'Directly Generated'!$C:$C,"="&amp;$C37)),IF($Q$9=2,IF($Q$1,SUMIFS('Overview - Operating'!J:J,'Overview - Operating'!$C:$C,"="&amp;$C37,'Overview - Operating'!$X:$X,"=No"),SUMIFS('Overview - Operating'!J:J,'Overview - Operating'!$C:$C,"="&amp;$C37)),IF($Q$1,SUMIFS('Overview - Capital'!J:J,'Overview - Capital'!$C:$C,"="&amp;$C37,'Overview - Capital'!$X:$X,"=No"),SUMIFS('Overview - Capital'!J:J,'Overview - Capital'!$C:$C,"="&amp;$C37))))</f>
        <v>32013838</v>
      </c>
      <c r="H37" s="101">
        <f>IF($Q$9=1,IF($Q$1,SUMIFS('Directly Generated'!V:V,'Directly Generated'!$C:$C,"="&amp;$C37,'Directly Generated'!$X:$X,"=No")-SUMIFS('Directly Generated'!J:J,'Directly Generated'!$C:$C,"="&amp;$C37,'Directly Generated'!$X:$X,"=No"),SUMIFS('Directly Generated'!V:V,'Directly Generated'!$C:$C,"="&amp;$C37)-SUMIFS('Directly Generated'!J:J,'Directly Generated'!$C:$C,"="&amp;$C37)),IF($Q$9=2,IF($Q$1,SUMIFS('Overview - Operating'!L:L,'Overview - Operating'!$C:$C,"="&amp;$C37,'Overview - Operating'!$X:$X,"=No"),SUMIFS('Overview - Operating'!L:L,'Overview - Operating'!$C:$C,"="&amp;$C37)),IF($Q$1,SUMIFS('Overview - Capital'!L:L,'Overview - Capital'!$C:$C,"="&amp;$C37,'Overview - Capital'!$X:$X,"=No"),SUMIFS('Overview - Capital'!L:L,'Overview - Capital'!$C:$C,"="&amp;$C37))))</f>
        <v>24867782</v>
      </c>
      <c r="I37" s="101">
        <f>IF($Q$9=1,IF($Q$1,SUMIFS('Taxes Levied by Agency'!X:X,'Taxes Levied by Agency'!$C:$C,"="&amp;$C37,'Taxes Levied by Agency'!$Z:$Z,"=No"),SUMIFS('Taxes Levied by Agency'!X:X,'Taxes Levied by Agency'!$C:$C,"="&amp;$C37)),IF($Q$9=2,IF($Q$1,SUMIFS('Overview - Operating'!N:N,'Overview - Operating'!$C:$C,"="&amp;$C37,'Overview - Operating'!$X:$X,"=No"),SUMIFS('Overview - Operating'!N:N,'Overview - Operating'!$C:$C,"="&amp;$C37)),IF($Q$1,SUMIFS('Overview - Capital'!N:N,'Overview - Capital'!$C:$C,"="&amp;$C37,'Overview - Capital'!$X:$X,"=No"),SUMIFS('Overview - Capital'!N:N,'Overview - Capital'!$C:$C,"="&amp;$C37))))</f>
        <v>0</v>
      </c>
      <c r="J37" s="101">
        <f>IF($Q$9=1,IF($Q$1,SUMIFS(Local!AB:AB,Local!$C:$C,"="&amp;$C37,Local!$AD:$AD,"=No"),SUMIFS(Local!AB:AB,Local!$C:$C,"="&amp;$C37)),IF($Q$9=2,IF($Q$1,SUMIFS('Overview - Operating'!P:P,'Overview - Operating'!$C:$C,"="&amp;$C37,'Overview - Operating'!$X:$X,"=No"),SUMIFS('Overview - Operating'!P:P,'Overview - Operating'!$C:$C,"="&amp;$C37)),IF($Q$1,SUMIFS('Overview - Capital'!P:P,'Overview - Capital'!$C:$C,"="&amp;$C37,'Overview - Capital'!$X:$X,"=No"),SUMIFS('Overview - Capital'!P:P,'Overview - Capital'!$C:$C,"="&amp;$C37))))</f>
        <v>31703232</v>
      </c>
      <c r="K37" s="101">
        <f>IF($Q$9=1,IF($Q$1,SUMIFS(State!AB:AB,State!$C:$C,"="&amp;$C37,State!$AD:$AD,"=No"),SUMIFS(State!AB:AB,State!$C:$C,"="&amp;$C37)),IF($Q$9=2,IF($Q$1,SUMIFS('Overview - Operating'!R:R,'Overview - Operating'!$C:$C,"="&amp;$C37,'Overview - Operating'!$X:$X,"=No"),SUMIFS('Overview - Operating'!R:R,'Overview - Operating'!$C:$C,"="&amp;$C37)),IF($Q$1,SUMIFS('Overview - Capital'!R:R,'Overview - Capital'!$C:$C,"="&amp;$C37,'Overview - Capital'!$X:$X,"=No"),SUMIFS('Overview - Capital'!R:R,'Overview - Capital'!$C:$C,"="&amp;$C37))))</f>
        <v>1023616</v>
      </c>
      <c r="L37" s="101">
        <f>IF($Q$9=1,IF($Q$1,SUMIFS(Federal!V:V,Federal!$C:$C,"="&amp;$C37,Federal!$X:$X,"=No"),SUMIFS(Federal!V:V,Federal!$C:$C,"="&amp;$C37)),IF($Q$9=2,IF($Q$1,SUMIFS('Overview - Operating'!T:T,'Overview - Operating'!$C:$C,"="&amp;$C37,'Overview - Operating'!$X:$X,"=No"),SUMIFS('Overview - Operating'!T:T,'Overview - Operating'!$C:$C,"="&amp;$C37)),IF($Q$1,SUMIFS('Overview - Capital'!T:T,'Overview - Capital'!$C:$C,"="&amp;$C37,'Overview - Capital'!$X:$X,"=No"),SUMIFS('Overview - Capital'!T:T,'Overview - Capital'!$C:$C,"="&amp;$C37))))</f>
        <v>71567137</v>
      </c>
      <c r="M37" s="165">
        <f>IF($Q$9=1,SUM(G37:L37),IF($Q$9=2,IF($Q$1,SUMIFS('Overview - Operating'!V:V,'Overview - Operating'!$C:$C,"="&amp;$C37,'Overview - Operating'!$X:$X,"=No"),SUMIFS('Overview - Operating'!V:V,'Overview - Operating'!$C:$C,"="&amp;$C37)),IF($Q$1,SUMIFS('Overview - Capital'!V:V,'Overview - Capital'!$C:$C,"="&amp;$C37,'Overview - Capital'!$X:$X,"=No"),SUMIFS('Overview - Capital'!V:V,'Overview - Capital'!$C:$C,"="&amp;$C37))))</f>
        <v>161175605</v>
      </c>
      <c r="N37" s="57"/>
      <c r="O37" s="58"/>
      <c r="P37" s="58"/>
      <c r="Q37" s="58"/>
      <c r="R37" s="58"/>
      <c r="S37" s="58"/>
      <c r="T37" s="58"/>
    </row>
    <row r="38" spans="1:20">
      <c r="A38" s="98"/>
      <c r="B38" s="98"/>
      <c r="C38" s="115" t="s">
        <v>50</v>
      </c>
      <c r="D38" s="116" t="s">
        <v>5849</v>
      </c>
      <c r="E38" s="117"/>
      <c r="F38" s="118">
        <f>IF($Q$1,SUMIFS('Overview - Operating'!I:I,'Overview - Operating'!$C:$C,"="&amp;$C38,'Overview - Operating'!$X:$X,"=No"),SUMIFS('Overview - Operating'!I:I,'Overview - Operating'!$C:$C,"="&amp;$C38))</f>
        <v>718</v>
      </c>
      <c r="G38" s="104">
        <f>IF($Q$9=1,IF($Q$1,SUMIFS('Directly Generated'!J:J,'Directly Generated'!$C:$C,"="&amp;$C38,'Directly Generated'!$X:$X,"=No"),SUMIFS('Directly Generated'!J:J,'Directly Generated'!$C:$C,"="&amp;$C38)),IF($Q$9=2,IF($Q$1,SUMIFS('Overview - Operating'!J:J,'Overview - Operating'!$C:$C,"="&amp;$C38,'Overview - Operating'!$X:$X,"=No"),SUMIFS('Overview - Operating'!J:J,'Overview - Operating'!$C:$C,"="&amp;$C38)),IF($Q$1,SUMIFS('Overview - Capital'!J:J,'Overview - Capital'!$C:$C,"="&amp;$C38,'Overview - Capital'!$X:$X,"=No"),SUMIFS('Overview - Capital'!J:J,'Overview - Capital'!$C:$C,"="&amp;$C38))))</f>
        <v>6564848</v>
      </c>
      <c r="H38" s="104">
        <f>IF($Q$9=1,IF($Q$1,SUMIFS('Directly Generated'!V:V,'Directly Generated'!$C:$C,"="&amp;$C38,'Directly Generated'!$X:$X,"=No")-SUMIFS('Directly Generated'!J:J,'Directly Generated'!$C:$C,"="&amp;$C38,'Directly Generated'!$X:$X,"=No"),SUMIFS('Directly Generated'!V:V,'Directly Generated'!$C:$C,"="&amp;$C38)-SUMIFS('Directly Generated'!J:J,'Directly Generated'!$C:$C,"="&amp;$C38)),IF($Q$9=2,IF($Q$1,SUMIFS('Overview - Operating'!L:L,'Overview - Operating'!$C:$C,"="&amp;$C38,'Overview - Operating'!$X:$X,"=No"),SUMIFS('Overview - Operating'!L:L,'Overview - Operating'!$C:$C,"="&amp;$C38)),IF($Q$1,SUMIFS('Overview - Capital'!L:L,'Overview - Capital'!$C:$C,"="&amp;$C38,'Overview - Capital'!$X:$X,"=No"),SUMIFS('Overview - Capital'!L:L,'Overview - Capital'!$C:$C,"="&amp;$C38))))</f>
        <v>4842080</v>
      </c>
      <c r="I38" s="104">
        <f>IF($Q$9=1,IF($Q$1,SUMIFS('Taxes Levied by Agency'!X:X,'Taxes Levied by Agency'!$C:$C,"="&amp;$C38,'Taxes Levied by Agency'!$Z:$Z,"=No"),SUMIFS('Taxes Levied by Agency'!X:X,'Taxes Levied by Agency'!$C:$C,"="&amp;$C38)),IF($Q$9=2,IF($Q$1,SUMIFS('Overview - Operating'!N:N,'Overview - Operating'!$C:$C,"="&amp;$C38,'Overview - Operating'!$X:$X,"=No"),SUMIFS('Overview - Operating'!N:N,'Overview - Operating'!$C:$C,"="&amp;$C38)),IF($Q$1,SUMIFS('Overview - Capital'!N:N,'Overview - Capital'!$C:$C,"="&amp;$C38,'Overview - Capital'!$X:$X,"=No"),SUMIFS('Overview - Capital'!N:N,'Overview - Capital'!$C:$C,"="&amp;$C38))))</f>
        <v>0</v>
      </c>
      <c r="J38" s="104">
        <f>IF($Q$9=1,IF($Q$1,SUMIFS(Local!AB:AB,Local!$C:$C,"="&amp;$C38,Local!$AD:$AD,"=No"),SUMIFS(Local!AB:AB,Local!$C:$C,"="&amp;$C38)),IF($Q$9=2,IF($Q$1,SUMIFS('Overview - Operating'!P:P,'Overview - Operating'!$C:$C,"="&amp;$C38,'Overview - Operating'!$X:$X,"=No"),SUMIFS('Overview - Operating'!P:P,'Overview - Operating'!$C:$C,"="&amp;$C38)),IF($Q$1,SUMIFS('Overview - Capital'!P:P,'Overview - Capital'!$C:$C,"="&amp;$C38,'Overview - Capital'!$X:$X,"=No"),SUMIFS('Overview - Capital'!P:P,'Overview - Capital'!$C:$C,"="&amp;$C38))))</f>
        <v>41668734</v>
      </c>
      <c r="K38" s="104">
        <f>IF($Q$9=1,IF($Q$1,SUMIFS(State!AB:AB,State!$C:$C,"="&amp;$C38,State!$AD:$AD,"=No"),SUMIFS(State!AB:AB,State!$C:$C,"="&amp;$C38)),IF($Q$9=2,IF($Q$1,SUMIFS('Overview - Operating'!R:R,'Overview - Operating'!$C:$C,"="&amp;$C38,'Overview - Operating'!$X:$X,"=No"),SUMIFS('Overview - Operating'!R:R,'Overview - Operating'!$C:$C,"="&amp;$C38)),IF($Q$1,SUMIFS('Overview - Capital'!R:R,'Overview - Capital'!$C:$C,"="&amp;$C38,'Overview - Capital'!$X:$X,"=No"),SUMIFS('Overview - Capital'!R:R,'Overview - Capital'!$C:$C,"="&amp;$C38))))</f>
        <v>0</v>
      </c>
      <c r="L38" s="104">
        <f>IF($Q$9=1,IF($Q$1,SUMIFS(Federal!V:V,Federal!$C:$C,"="&amp;$C38,Federal!$X:$X,"=No"),SUMIFS(Federal!V:V,Federal!$C:$C,"="&amp;$C38)),IF($Q$9=2,IF($Q$1,SUMIFS('Overview - Operating'!T:T,'Overview - Operating'!$C:$C,"="&amp;$C38,'Overview - Operating'!$X:$X,"=No"),SUMIFS('Overview - Operating'!T:T,'Overview - Operating'!$C:$C,"="&amp;$C38)),IF($Q$1,SUMIFS('Overview - Capital'!T:T,'Overview - Capital'!$C:$C,"="&amp;$C38,'Overview - Capital'!$X:$X,"=No"),SUMIFS('Overview - Capital'!T:T,'Overview - Capital'!$C:$C,"="&amp;$C38))))</f>
        <v>42428731</v>
      </c>
      <c r="M38" s="166">
        <f>IF($Q$9=1,SUM(G38:L38),IF($Q$9=2,IF($Q$1,SUMIFS('Overview - Operating'!V:V,'Overview - Operating'!$C:$C,"="&amp;$C38,'Overview - Operating'!$X:$X,"=No"),SUMIFS('Overview - Operating'!V:V,'Overview - Operating'!$C:$C,"="&amp;$C38)),IF($Q$1,SUMIFS('Overview - Capital'!V:V,'Overview - Capital'!$C:$C,"="&amp;$C38,'Overview - Capital'!$X:$X,"=No"),SUMIFS('Overview - Capital'!V:V,'Overview - Capital'!$C:$C,"="&amp;$C38))))</f>
        <v>95504393</v>
      </c>
      <c r="N38" s="57"/>
      <c r="O38" s="58"/>
      <c r="P38" s="58"/>
      <c r="Q38" s="58"/>
      <c r="R38" s="58"/>
      <c r="S38" s="58"/>
      <c r="T38" s="58"/>
    </row>
    <row r="39" spans="1:20">
      <c r="A39" s="98"/>
      <c r="B39" s="98"/>
      <c r="C39" s="115" t="s">
        <v>213</v>
      </c>
      <c r="D39" s="116" t="s">
        <v>5850</v>
      </c>
      <c r="E39" s="117"/>
      <c r="F39" s="118">
        <f>IF($Q$1,SUMIFS('Overview - Operating'!I:I,'Overview - Operating'!$C:$C,"="&amp;$C39,'Overview - Operating'!$X:$X,"=No"),SUMIFS('Overview - Operating'!I:I,'Overview - Operating'!$C:$C,"="&amp;$C39))</f>
        <v>567</v>
      </c>
      <c r="G39" s="104">
        <f>IF($Q$9=1,IF($Q$1,SUMIFS('Directly Generated'!J:J,'Directly Generated'!$C:$C,"="&amp;$C39,'Directly Generated'!$X:$X,"=No"),SUMIFS('Directly Generated'!J:J,'Directly Generated'!$C:$C,"="&amp;$C39)),IF($Q$9=2,IF($Q$1,SUMIFS('Overview - Operating'!J:J,'Overview - Operating'!$C:$C,"="&amp;$C39,'Overview - Operating'!$X:$X,"=No"),SUMIFS('Overview - Operating'!J:J,'Overview - Operating'!$C:$C,"="&amp;$C39)),IF($Q$1,SUMIFS('Overview - Capital'!J:J,'Overview - Capital'!$C:$C,"="&amp;$C39,'Overview - Capital'!$X:$X,"=No"),SUMIFS('Overview - Capital'!J:J,'Overview - Capital'!$C:$C,"="&amp;$C39))))</f>
        <v>5533366</v>
      </c>
      <c r="H39" s="104">
        <f>IF($Q$9=1,IF($Q$1,SUMIFS('Directly Generated'!V:V,'Directly Generated'!$C:$C,"="&amp;$C39,'Directly Generated'!$X:$X,"=No")-SUMIFS('Directly Generated'!J:J,'Directly Generated'!$C:$C,"="&amp;$C39,'Directly Generated'!$X:$X,"=No"),SUMIFS('Directly Generated'!V:V,'Directly Generated'!$C:$C,"="&amp;$C39)-SUMIFS('Directly Generated'!J:J,'Directly Generated'!$C:$C,"="&amp;$C39)),IF($Q$9=2,IF($Q$1,SUMIFS('Overview - Operating'!L:L,'Overview - Operating'!$C:$C,"="&amp;$C39,'Overview - Operating'!$X:$X,"=No"),SUMIFS('Overview - Operating'!L:L,'Overview - Operating'!$C:$C,"="&amp;$C39)),IF($Q$1,SUMIFS('Overview - Capital'!L:L,'Overview - Capital'!$C:$C,"="&amp;$C39,'Overview - Capital'!$X:$X,"=No"),SUMIFS('Overview - Capital'!L:L,'Overview - Capital'!$C:$C,"="&amp;$C39))))</f>
        <v>3109615</v>
      </c>
      <c r="I39" s="104">
        <f>IF($Q$9=1,IF($Q$1,SUMIFS('Taxes Levied by Agency'!X:X,'Taxes Levied by Agency'!$C:$C,"="&amp;$C39,'Taxes Levied by Agency'!$Z:$Z,"=No"),SUMIFS('Taxes Levied by Agency'!X:X,'Taxes Levied by Agency'!$C:$C,"="&amp;$C39)),IF($Q$9=2,IF($Q$1,SUMIFS('Overview - Operating'!N:N,'Overview - Operating'!$C:$C,"="&amp;$C39,'Overview - Operating'!$X:$X,"=No"),SUMIFS('Overview - Operating'!N:N,'Overview - Operating'!$C:$C,"="&amp;$C39)),IF($Q$1,SUMIFS('Overview - Capital'!N:N,'Overview - Capital'!$C:$C,"="&amp;$C39,'Overview - Capital'!$X:$X,"=No"),SUMIFS('Overview - Capital'!N:N,'Overview - Capital'!$C:$C,"="&amp;$C39))))</f>
        <v>0</v>
      </c>
      <c r="J39" s="104">
        <f>IF($Q$9=1,IF($Q$1,SUMIFS(Local!AB:AB,Local!$C:$C,"="&amp;$C39,Local!$AD:$AD,"=No"),SUMIFS(Local!AB:AB,Local!$C:$C,"="&amp;$C39)),IF($Q$9=2,IF($Q$1,SUMIFS('Overview - Operating'!P:P,'Overview - Operating'!$C:$C,"="&amp;$C39,'Overview - Operating'!$X:$X,"=No"),SUMIFS('Overview - Operating'!P:P,'Overview - Operating'!$C:$C,"="&amp;$C39)),IF($Q$1,SUMIFS('Overview - Capital'!P:P,'Overview - Capital'!$C:$C,"="&amp;$C39,'Overview - Capital'!$X:$X,"=No"),SUMIFS('Overview - Capital'!P:P,'Overview - Capital'!$C:$C,"="&amp;$C39))))</f>
        <v>21509333</v>
      </c>
      <c r="K39" s="104">
        <f>IF($Q$9=1,IF($Q$1,SUMIFS(State!AB:AB,State!$C:$C,"="&amp;$C39,State!$AD:$AD,"=No"),SUMIFS(State!AB:AB,State!$C:$C,"="&amp;$C39)),IF($Q$9=2,IF($Q$1,SUMIFS('Overview - Operating'!R:R,'Overview - Operating'!$C:$C,"="&amp;$C39,'Overview - Operating'!$X:$X,"=No"),SUMIFS('Overview - Operating'!R:R,'Overview - Operating'!$C:$C,"="&amp;$C39)),IF($Q$1,SUMIFS('Overview - Capital'!R:R,'Overview - Capital'!$C:$C,"="&amp;$C39,'Overview - Capital'!$X:$X,"=No"),SUMIFS('Overview - Capital'!R:R,'Overview - Capital'!$C:$C,"="&amp;$C39))))</f>
        <v>3391751</v>
      </c>
      <c r="L39" s="104">
        <f>IF($Q$9=1,IF($Q$1,SUMIFS(Federal!V:V,Federal!$C:$C,"="&amp;$C39,Federal!$X:$X,"=No"),SUMIFS(Federal!V:V,Federal!$C:$C,"="&amp;$C39)),IF($Q$9=2,IF($Q$1,SUMIFS('Overview - Operating'!T:T,'Overview - Operating'!$C:$C,"="&amp;$C39,'Overview - Operating'!$X:$X,"=No"),SUMIFS('Overview - Operating'!T:T,'Overview - Operating'!$C:$C,"="&amp;$C39)),IF($Q$1,SUMIFS('Overview - Capital'!T:T,'Overview - Capital'!$C:$C,"="&amp;$C39,'Overview - Capital'!$X:$X,"=No"),SUMIFS('Overview - Capital'!T:T,'Overview - Capital'!$C:$C,"="&amp;$C39))))</f>
        <v>25446510</v>
      </c>
      <c r="M39" s="166">
        <f>IF($Q$9=1,SUM(G39:L39),IF($Q$9=2,IF($Q$1,SUMIFS('Overview - Operating'!V:V,'Overview - Operating'!$C:$C,"="&amp;$C39,'Overview - Operating'!$X:$X,"=No"),SUMIFS('Overview - Operating'!V:V,'Overview - Operating'!$C:$C,"="&amp;$C39)),IF($Q$1,SUMIFS('Overview - Capital'!V:V,'Overview - Capital'!$C:$C,"="&amp;$C39,'Overview - Capital'!$X:$X,"=No"),SUMIFS('Overview - Capital'!V:V,'Overview - Capital'!$C:$C,"="&amp;$C39))))</f>
        <v>58990575</v>
      </c>
      <c r="N39" s="57"/>
      <c r="O39" s="58"/>
      <c r="P39" s="58"/>
      <c r="Q39" s="58"/>
      <c r="R39" s="58"/>
      <c r="S39" s="58"/>
      <c r="T39" s="58"/>
    </row>
    <row r="40" spans="1:20">
      <c r="A40" s="98"/>
      <c r="B40" s="98"/>
      <c r="C40" s="115" t="s">
        <v>5851</v>
      </c>
      <c r="D40" s="116" t="s">
        <v>5852</v>
      </c>
      <c r="E40" s="117"/>
      <c r="F40" s="118">
        <f>IF($Q$1,SUMIFS('Overview - Operating'!I:I,'Overview - Operating'!$C:$C,"="&amp;$C40,'Overview - Operating'!$X:$X,"=No"),SUMIFS('Overview - Operating'!I:I,'Overview - Operating'!$C:$C,"="&amp;$C40))</f>
        <v>8</v>
      </c>
      <c r="G40" s="104">
        <f>IF($Q$9=1,IF($Q$1,SUMIFS('Directly Generated'!J:J,'Directly Generated'!$C:$C,"="&amp;$C40,'Directly Generated'!$X:$X,"=No"),SUMIFS('Directly Generated'!J:J,'Directly Generated'!$C:$C,"="&amp;$C40)),IF($Q$9=2,IF($Q$1,SUMIFS('Overview - Operating'!J:J,'Overview - Operating'!$C:$C,"="&amp;$C40,'Overview - Operating'!$X:$X,"=No"),SUMIFS('Overview - Operating'!J:J,'Overview - Operating'!$C:$C,"="&amp;$C40)),IF($Q$1,SUMIFS('Overview - Capital'!J:J,'Overview - Capital'!$C:$C,"="&amp;$C40,'Overview - Capital'!$X:$X,"=No"),SUMIFS('Overview - Capital'!J:J,'Overview - Capital'!$C:$C,"="&amp;$C40))))</f>
        <v>73250</v>
      </c>
      <c r="H40" s="104">
        <f>IF($Q$9=1,IF($Q$1,SUMIFS('Directly Generated'!V:V,'Directly Generated'!$C:$C,"="&amp;$C40,'Directly Generated'!$X:$X,"=No")-SUMIFS('Directly Generated'!J:J,'Directly Generated'!$C:$C,"="&amp;$C40,'Directly Generated'!$X:$X,"=No"),SUMIFS('Directly Generated'!V:V,'Directly Generated'!$C:$C,"="&amp;$C40)-SUMIFS('Directly Generated'!J:J,'Directly Generated'!$C:$C,"="&amp;$C40)),IF($Q$9=2,IF($Q$1,SUMIFS('Overview - Operating'!L:L,'Overview - Operating'!$C:$C,"="&amp;$C40,'Overview - Operating'!$X:$X,"=No"),SUMIFS('Overview - Operating'!L:L,'Overview - Operating'!$C:$C,"="&amp;$C40)),IF($Q$1,SUMIFS('Overview - Capital'!L:L,'Overview - Capital'!$C:$C,"="&amp;$C40,'Overview - Capital'!$X:$X,"=No"),SUMIFS('Overview - Capital'!L:L,'Overview - Capital'!$C:$C,"="&amp;$C40))))</f>
        <v>120288</v>
      </c>
      <c r="I40" s="104">
        <f>IF($Q$9=1,IF($Q$1,SUMIFS('Taxes Levied by Agency'!X:X,'Taxes Levied by Agency'!$C:$C,"="&amp;$C40,'Taxes Levied by Agency'!$Z:$Z,"=No"),SUMIFS('Taxes Levied by Agency'!X:X,'Taxes Levied by Agency'!$C:$C,"="&amp;$C40)),IF($Q$9=2,IF($Q$1,SUMIFS('Overview - Operating'!N:N,'Overview - Operating'!$C:$C,"="&amp;$C40,'Overview - Operating'!$X:$X,"=No"),SUMIFS('Overview - Operating'!N:N,'Overview - Operating'!$C:$C,"="&amp;$C40)),IF($Q$1,SUMIFS('Overview - Capital'!N:N,'Overview - Capital'!$C:$C,"="&amp;$C40,'Overview - Capital'!$X:$X,"=No"),SUMIFS('Overview - Capital'!N:N,'Overview - Capital'!$C:$C,"="&amp;$C40))))</f>
        <v>0</v>
      </c>
      <c r="J40" s="104">
        <f>IF($Q$9=1,IF($Q$1,SUMIFS(Local!AB:AB,Local!$C:$C,"="&amp;$C40,Local!$AD:$AD,"=No"),SUMIFS(Local!AB:AB,Local!$C:$C,"="&amp;$C40)),IF($Q$9=2,IF($Q$1,SUMIFS('Overview - Operating'!P:P,'Overview - Operating'!$C:$C,"="&amp;$C40,'Overview - Operating'!$X:$X,"=No"),SUMIFS('Overview - Operating'!P:P,'Overview - Operating'!$C:$C,"="&amp;$C40)),IF($Q$1,SUMIFS('Overview - Capital'!P:P,'Overview - Capital'!$C:$C,"="&amp;$C40,'Overview - Capital'!$X:$X,"=No"),SUMIFS('Overview - Capital'!P:P,'Overview - Capital'!$C:$C,"="&amp;$C40))))</f>
        <v>0</v>
      </c>
      <c r="K40" s="104">
        <f>IF($Q$9=1,IF($Q$1,SUMIFS(State!AB:AB,State!$C:$C,"="&amp;$C40,State!$AD:$AD,"=No"),SUMIFS(State!AB:AB,State!$C:$C,"="&amp;$C40)),IF($Q$9=2,IF($Q$1,SUMIFS('Overview - Operating'!R:R,'Overview - Operating'!$C:$C,"="&amp;$C40,'Overview - Operating'!$X:$X,"=No"),SUMIFS('Overview - Operating'!R:R,'Overview - Operating'!$C:$C,"="&amp;$C40)),IF($Q$1,SUMIFS('Overview - Capital'!R:R,'Overview - Capital'!$C:$C,"="&amp;$C40,'Overview - Capital'!$X:$X,"=No"),SUMIFS('Overview - Capital'!R:R,'Overview - Capital'!$C:$C,"="&amp;$C40))))</f>
        <v>0</v>
      </c>
      <c r="L40" s="104">
        <f>IF($Q$9=1,IF($Q$1,SUMIFS(Federal!V:V,Federal!$C:$C,"="&amp;$C40,Federal!$X:$X,"=No"),SUMIFS(Federal!V:V,Federal!$C:$C,"="&amp;$C40)),IF($Q$9=2,IF($Q$1,SUMIFS('Overview - Operating'!T:T,'Overview - Operating'!$C:$C,"="&amp;$C40,'Overview - Operating'!$X:$X,"=No"),SUMIFS('Overview - Operating'!T:T,'Overview - Operating'!$C:$C,"="&amp;$C40)),IF($Q$1,SUMIFS('Overview - Capital'!T:T,'Overview - Capital'!$C:$C,"="&amp;$C40,'Overview - Capital'!$X:$X,"=No"),SUMIFS('Overview - Capital'!T:T,'Overview - Capital'!$C:$C,"="&amp;$C40))))</f>
        <v>414435</v>
      </c>
      <c r="M40" s="166">
        <f>IF($Q$9=1,SUM(G40:L40),IF($Q$9=2,IF($Q$1,SUMIFS('Overview - Operating'!V:V,'Overview - Operating'!$C:$C,"="&amp;$C40,'Overview - Operating'!$X:$X,"=No"),SUMIFS('Overview - Operating'!V:V,'Overview - Operating'!$C:$C,"="&amp;$C40)),IF($Q$1,SUMIFS('Overview - Capital'!V:V,'Overview - Capital'!$C:$C,"="&amp;$C40,'Overview - Capital'!$X:$X,"=No"),SUMIFS('Overview - Capital'!V:V,'Overview - Capital'!$C:$C,"="&amp;$C40))))</f>
        <v>607973</v>
      </c>
      <c r="N40" s="57"/>
      <c r="O40" s="58"/>
      <c r="P40" s="58"/>
      <c r="Q40" s="58"/>
      <c r="R40" s="58"/>
      <c r="S40" s="58"/>
      <c r="T40" s="58"/>
    </row>
    <row r="41" spans="1:20">
      <c r="A41" s="98"/>
      <c r="B41" s="98"/>
      <c r="C41" s="115" t="s">
        <v>39</v>
      </c>
      <c r="D41" s="116" t="s">
        <v>5853</v>
      </c>
      <c r="E41" s="117"/>
      <c r="F41" s="118">
        <f>IF($Q$1,SUMIFS('Overview - Operating'!I:I,'Overview - Operating'!$C:$C,"="&amp;$C41,'Overview - Operating'!$X:$X,"=No"),SUMIFS('Overview - Operating'!I:I,'Overview - Operating'!$C:$C,"="&amp;$C41))</f>
        <v>2115</v>
      </c>
      <c r="G41" s="104">
        <f>IF($Q$9=1,IF($Q$1,SUMIFS('Directly Generated'!J:J,'Directly Generated'!$C:$C,"="&amp;$C41,'Directly Generated'!$X:$X,"=No"),SUMIFS('Directly Generated'!J:J,'Directly Generated'!$C:$C,"="&amp;$C41)),IF($Q$9=2,IF($Q$1,SUMIFS('Overview - Operating'!J:J,'Overview - Operating'!$C:$C,"="&amp;$C41,'Overview - Operating'!$X:$X,"=No"),SUMIFS('Overview - Operating'!J:J,'Overview - Operating'!$C:$C,"="&amp;$C41)),IF($Q$1,SUMIFS('Overview - Capital'!J:J,'Overview - Capital'!$C:$C,"="&amp;$C41,'Overview - Capital'!$X:$X,"=No"),SUMIFS('Overview - Capital'!J:J,'Overview - Capital'!$C:$C,"="&amp;$C41))))</f>
        <v>74996897</v>
      </c>
      <c r="H41" s="104">
        <f>IF($Q$9=1,IF($Q$1,SUMIFS('Directly Generated'!V:V,'Directly Generated'!$C:$C,"="&amp;$C41,'Directly Generated'!$X:$X,"=No")-SUMIFS('Directly Generated'!J:J,'Directly Generated'!$C:$C,"="&amp;$C41,'Directly Generated'!$X:$X,"=No"),SUMIFS('Directly Generated'!V:V,'Directly Generated'!$C:$C,"="&amp;$C41)-SUMIFS('Directly Generated'!J:J,'Directly Generated'!$C:$C,"="&amp;$C41)),IF($Q$9=2,IF($Q$1,SUMIFS('Overview - Operating'!L:L,'Overview - Operating'!$C:$C,"="&amp;$C41,'Overview - Operating'!$X:$X,"=No"),SUMIFS('Overview - Operating'!L:L,'Overview - Operating'!$C:$C,"="&amp;$C41)),IF($Q$1,SUMIFS('Overview - Capital'!L:L,'Overview - Capital'!$C:$C,"="&amp;$C41,'Overview - Capital'!$X:$X,"=No"),SUMIFS('Overview - Capital'!L:L,'Overview - Capital'!$C:$C,"="&amp;$C41))))</f>
        <v>17420307</v>
      </c>
      <c r="I41" s="104">
        <f>IF($Q$9=1,IF($Q$1,SUMIFS('Taxes Levied by Agency'!X:X,'Taxes Levied by Agency'!$C:$C,"="&amp;$C41,'Taxes Levied by Agency'!$Z:$Z,"=No"),SUMIFS('Taxes Levied by Agency'!X:X,'Taxes Levied by Agency'!$C:$C,"="&amp;$C41)),IF($Q$9=2,IF($Q$1,SUMIFS('Overview - Operating'!N:N,'Overview - Operating'!$C:$C,"="&amp;$C41,'Overview - Operating'!$X:$X,"=No"),SUMIFS('Overview - Operating'!N:N,'Overview - Operating'!$C:$C,"="&amp;$C41)),IF($Q$1,SUMIFS('Overview - Capital'!N:N,'Overview - Capital'!$C:$C,"="&amp;$C41,'Overview - Capital'!$X:$X,"=No"),SUMIFS('Overview - Capital'!N:N,'Overview - Capital'!$C:$C,"="&amp;$C41))))</f>
        <v>0</v>
      </c>
      <c r="J41" s="104">
        <f>IF($Q$9=1,IF($Q$1,SUMIFS(Local!AB:AB,Local!$C:$C,"="&amp;$C41,Local!$AD:$AD,"=No"),SUMIFS(Local!AB:AB,Local!$C:$C,"="&amp;$C41)),IF($Q$9=2,IF($Q$1,SUMIFS('Overview - Operating'!P:P,'Overview - Operating'!$C:$C,"="&amp;$C41,'Overview - Operating'!$X:$X,"=No"),SUMIFS('Overview - Operating'!P:P,'Overview - Operating'!$C:$C,"="&amp;$C41)),IF($Q$1,SUMIFS('Overview - Capital'!P:P,'Overview - Capital'!$C:$C,"="&amp;$C41,'Overview - Capital'!$X:$X,"=No"),SUMIFS('Overview - Capital'!P:P,'Overview - Capital'!$C:$C,"="&amp;$C41))))</f>
        <v>443344718</v>
      </c>
      <c r="K41" s="104">
        <f>IF($Q$9=1,IF($Q$1,SUMIFS(State!AB:AB,State!$C:$C,"="&amp;$C41,State!$AD:$AD,"=No"),SUMIFS(State!AB:AB,State!$C:$C,"="&amp;$C41)),IF($Q$9=2,IF($Q$1,SUMIFS('Overview - Operating'!R:R,'Overview - Operating'!$C:$C,"="&amp;$C41,'Overview - Operating'!$X:$X,"=No"),SUMIFS('Overview - Operating'!R:R,'Overview - Operating'!$C:$C,"="&amp;$C41)),IF($Q$1,SUMIFS('Overview - Capital'!R:R,'Overview - Capital'!$C:$C,"="&amp;$C41,'Overview - Capital'!$X:$X,"=No"),SUMIFS('Overview - Capital'!R:R,'Overview - Capital'!$C:$C,"="&amp;$C41))))</f>
        <v>18507581</v>
      </c>
      <c r="L41" s="104">
        <f>IF($Q$9=1,IF($Q$1,SUMIFS(Federal!V:V,Federal!$C:$C,"="&amp;$C41,Federal!$X:$X,"=No"),SUMIFS(Federal!V:V,Federal!$C:$C,"="&amp;$C41)),IF($Q$9=2,IF($Q$1,SUMIFS('Overview - Operating'!T:T,'Overview - Operating'!$C:$C,"="&amp;$C41,'Overview - Operating'!$X:$X,"=No"),SUMIFS('Overview - Operating'!T:T,'Overview - Operating'!$C:$C,"="&amp;$C41)),IF($Q$1,SUMIFS('Overview - Capital'!T:T,'Overview - Capital'!$C:$C,"="&amp;$C41,'Overview - Capital'!$X:$X,"=No"),SUMIFS('Overview - Capital'!T:T,'Overview - Capital'!$C:$C,"="&amp;$C41))))</f>
        <v>142524846</v>
      </c>
      <c r="M41" s="166">
        <f>IF($Q$9=1,SUM(G41:L41),IF($Q$9=2,IF($Q$1,SUMIFS('Overview - Operating'!V:V,'Overview - Operating'!$C:$C,"="&amp;$C41,'Overview - Operating'!$X:$X,"=No"),SUMIFS('Overview - Operating'!V:V,'Overview - Operating'!$C:$C,"="&amp;$C41)),IF($Q$1,SUMIFS('Overview - Capital'!V:V,'Overview - Capital'!$C:$C,"="&amp;$C41,'Overview - Capital'!$X:$X,"=No"),SUMIFS('Overview - Capital'!V:V,'Overview - Capital'!$C:$C,"="&amp;$C41))))</f>
        <v>696794349</v>
      </c>
      <c r="N41" s="57"/>
      <c r="O41" s="58"/>
      <c r="P41" s="58"/>
      <c r="Q41" s="58"/>
      <c r="R41" s="58"/>
      <c r="S41" s="58"/>
      <c r="T41" s="58"/>
    </row>
    <row r="42" spans="1:20">
      <c r="A42" s="98"/>
      <c r="B42" s="98"/>
      <c r="C42" s="115" t="s">
        <v>91</v>
      </c>
      <c r="D42" s="116" t="s">
        <v>5854</v>
      </c>
      <c r="E42" s="117"/>
      <c r="F42" s="118">
        <f>IF($Q$1,SUMIFS('Overview - Operating'!I:I,'Overview - Operating'!$C:$C,"="&amp;$C42,'Overview - Operating'!$X:$X,"=No"),SUMIFS('Overview - Operating'!I:I,'Overview - Operating'!$C:$C,"="&amp;$C42))</f>
        <v>18811</v>
      </c>
      <c r="G42" s="104">
        <f>IF($Q$9=1,IF($Q$1,SUMIFS('Directly Generated'!J:J,'Directly Generated'!$C:$C,"="&amp;$C42,'Directly Generated'!$X:$X,"=No"),SUMIFS('Directly Generated'!J:J,'Directly Generated'!$C:$C,"="&amp;$C42)),IF($Q$9=2,IF($Q$1,SUMIFS('Overview - Operating'!J:J,'Overview - Operating'!$C:$C,"="&amp;$C42,'Overview - Operating'!$X:$X,"=No"),SUMIFS('Overview - Operating'!J:J,'Overview - Operating'!$C:$C,"="&amp;$C42)),IF($Q$1,SUMIFS('Overview - Capital'!J:J,'Overview - Capital'!$C:$C,"="&amp;$C42,'Overview - Capital'!$X:$X,"=No"),SUMIFS('Overview - Capital'!J:J,'Overview - Capital'!$C:$C,"="&amp;$C42))))</f>
        <v>1838110121</v>
      </c>
      <c r="H42" s="104">
        <f>IF($Q$9=1,IF($Q$1,SUMIFS('Directly Generated'!V:V,'Directly Generated'!$C:$C,"="&amp;$C42,'Directly Generated'!$X:$X,"=No")-SUMIFS('Directly Generated'!J:J,'Directly Generated'!$C:$C,"="&amp;$C42,'Directly Generated'!$X:$X,"=No"),SUMIFS('Directly Generated'!V:V,'Directly Generated'!$C:$C,"="&amp;$C42)-SUMIFS('Directly Generated'!J:J,'Directly Generated'!$C:$C,"="&amp;$C42)),IF($Q$9=2,IF($Q$1,SUMIFS('Overview - Operating'!L:L,'Overview - Operating'!$C:$C,"="&amp;$C42,'Overview - Operating'!$X:$X,"=No"),SUMIFS('Overview - Operating'!L:L,'Overview - Operating'!$C:$C,"="&amp;$C42)),IF($Q$1,SUMIFS('Overview - Capital'!L:L,'Overview - Capital'!$C:$C,"="&amp;$C42,'Overview - Capital'!$X:$X,"=No"),SUMIFS('Overview - Capital'!L:L,'Overview - Capital'!$C:$C,"="&amp;$C42))))</f>
        <v>346405008</v>
      </c>
      <c r="I42" s="104">
        <f>IF($Q$9=1,IF($Q$1,SUMIFS('Taxes Levied by Agency'!X:X,'Taxes Levied by Agency'!$C:$C,"="&amp;$C42,'Taxes Levied by Agency'!$Z:$Z,"=No"),SUMIFS('Taxes Levied by Agency'!X:X,'Taxes Levied by Agency'!$C:$C,"="&amp;$C42)),IF($Q$9=2,IF($Q$1,SUMIFS('Overview - Operating'!N:N,'Overview - Operating'!$C:$C,"="&amp;$C42,'Overview - Operating'!$X:$X,"=No"),SUMIFS('Overview - Operating'!N:N,'Overview - Operating'!$C:$C,"="&amp;$C42)),IF($Q$1,SUMIFS('Overview - Capital'!N:N,'Overview - Capital'!$C:$C,"="&amp;$C42,'Overview - Capital'!$X:$X,"=No"),SUMIFS('Overview - Capital'!N:N,'Overview - Capital'!$C:$C,"="&amp;$C42))))</f>
        <v>706864893</v>
      </c>
      <c r="J42" s="104">
        <f>IF($Q$9=1,IF($Q$1,SUMIFS(Local!AB:AB,Local!$C:$C,"="&amp;$C42,Local!$AD:$AD,"=No"),SUMIFS(Local!AB:AB,Local!$C:$C,"="&amp;$C42)),IF($Q$9=2,IF($Q$1,SUMIFS('Overview - Operating'!P:P,'Overview - Operating'!$C:$C,"="&amp;$C42,'Overview - Operating'!$X:$X,"=No"),SUMIFS('Overview - Operating'!P:P,'Overview - Operating'!$C:$C,"="&amp;$C42)),IF($Q$1,SUMIFS('Overview - Capital'!P:P,'Overview - Capital'!$C:$C,"="&amp;$C42,'Overview - Capital'!$X:$X,"=No"),SUMIFS('Overview - Capital'!P:P,'Overview - Capital'!$C:$C,"="&amp;$C42))))</f>
        <v>5021795924</v>
      </c>
      <c r="K42" s="104">
        <f>IF($Q$9=1,IF($Q$1,SUMIFS(State!AB:AB,State!$C:$C,"="&amp;$C42,State!$AD:$AD,"=No"),SUMIFS(State!AB:AB,State!$C:$C,"="&amp;$C42)),IF($Q$9=2,IF($Q$1,SUMIFS('Overview - Operating'!R:R,'Overview - Operating'!$C:$C,"="&amp;$C42,'Overview - Operating'!$X:$X,"=No"),SUMIFS('Overview - Operating'!R:R,'Overview - Operating'!$C:$C,"="&amp;$C42)),IF($Q$1,SUMIFS('Overview - Capital'!R:R,'Overview - Capital'!$C:$C,"="&amp;$C42,'Overview - Capital'!$X:$X,"=No"),SUMIFS('Overview - Capital'!R:R,'Overview - Capital'!$C:$C,"="&amp;$C42))))</f>
        <v>1540035370</v>
      </c>
      <c r="L42" s="104">
        <f>IF($Q$9=1,IF($Q$1,SUMIFS(Federal!V:V,Federal!$C:$C,"="&amp;$C42,Federal!$X:$X,"=No"),SUMIFS(Federal!V:V,Federal!$C:$C,"="&amp;$C42)),IF($Q$9=2,IF($Q$1,SUMIFS('Overview - Operating'!T:T,'Overview - Operating'!$C:$C,"="&amp;$C42,'Overview - Operating'!$X:$X,"=No"),SUMIFS('Overview - Operating'!T:T,'Overview - Operating'!$C:$C,"="&amp;$C42)),IF($Q$1,SUMIFS('Overview - Capital'!T:T,'Overview - Capital'!$C:$C,"="&amp;$C42,'Overview - Capital'!$X:$X,"=No"),SUMIFS('Overview - Capital'!T:T,'Overview - Capital'!$C:$C,"="&amp;$C42))))</f>
        <v>2254964002</v>
      </c>
      <c r="M42" s="166">
        <f>IF($Q$9=1,SUM(G42:L42),IF($Q$9=2,IF($Q$1,SUMIFS('Overview - Operating'!V:V,'Overview - Operating'!$C:$C,"="&amp;$C42,'Overview - Operating'!$X:$X,"=No"),SUMIFS('Overview - Operating'!V:V,'Overview - Operating'!$C:$C,"="&amp;$C42)),IF($Q$1,SUMIFS('Overview - Capital'!V:V,'Overview - Capital'!$C:$C,"="&amp;$C42,'Overview - Capital'!$X:$X,"=No"),SUMIFS('Overview - Capital'!V:V,'Overview - Capital'!$C:$C,"="&amp;$C42))))</f>
        <v>11708175318</v>
      </c>
      <c r="N42" s="57"/>
      <c r="O42" s="58"/>
      <c r="P42" s="58"/>
      <c r="Q42" s="58"/>
      <c r="R42" s="58"/>
      <c r="S42" s="58"/>
      <c r="T42" s="58"/>
    </row>
    <row r="43" spans="1:20">
      <c r="A43" s="98"/>
      <c r="B43" s="98"/>
      <c r="C43" s="115" t="s">
        <v>454</v>
      </c>
      <c r="D43" s="116" t="s">
        <v>5855</v>
      </c>
      <c r="E43" s="117"/>
      <c r="F43" s="118">
        <f>IF($Q$1,SUMIFS('Overview - Operating'!I:I,'Overview - Operating'!$C:$C,"="&amp;$C43,'Overview - Operating'!$X:$X,"=No"),SUMIFS('Overview - Operating'!I:I,'Overview - Operating'!$C:$C,"="&amp;$C43))</f>
        <v>2518</v>
      </c>
      <c r="G43" s="104">
        <f>IF($Q$9=1,IF($Q$1,SUMIFS('Directly Generated'!J:J,'Directly Generated'!$C:$C,"="&amp;$C43,'Directly Generated'!$X:$X,"=No"),SUMIFS('Directly Generated'!J:J,'Directly Generated'!$C:$C,"="&amp;$C43)),IF($Q$9=2,IF($Q$1,SUMIFS('Overview - Operating'!J:J,'Overview - Operating'!$C:$C,"="&amp;$C43,'Overview - Operating'!$X:$X,"=No"),SUMIFS('Overview - Operating'!J:J,'Overview - Operating'!$C:$C,"="&amp;$C43)),IF($Q$1,SUMIFS('Overview - Capital'!J:J,'Overview - Capital'!$C:$C,"="&amp;$C43,'Overview - Capital'!$X:$X,"=No"),SUMIFS('Overview - Capital'!J:J,'Overview - Capital'!$C:$C,"="&amp;$C43))))</f>
        <v>158044705</v>
      </c>
      <c r="H43" s="104">
        <f>IF($Q$9=1,IF($Q$1,SUMIFS('Directly Generated'!V:V,'Directly Generated'!$C:$C,"="&amp;$C43,'Directly Generated'!$X:$X,"=No")-SUMIFS('Directly Generated'!J:J,'Directly Generated'!$C:$C,"="&amp;$C43,'Directly Generated'!$X:$X,"=No"),SUMIFS('Directly Generated'!V:V,'Directly Generated'!$C:$C,"="&amp;$C43)-SUMIFS('Directly Generated'!J:J,'Directly Generated'!$C:$C,"="&amp;$C43)),IF($Q$9=2,IF($Q$1,SUMIFS('Overview - Operating'!L:L,'Overview - Operating'!$C:$C,"="&amp;$C43,'Overview - Operating'!$X:$X,"=No"),SUMIFS('Overview - Operating'!L:L,'Overview - Operating'!$C:$C,"="&amp;$C43)),IF($Q$1,SUMIFS('Overview - Capital'!L:L,'Overview - Capital'!$C:$C,"="&amp;$C43,'Overview - Capital'!$X:$X,"=No"),SUMIFS('Overview - Capital'!L:L,'Overview - Capital'!$C:$C,"="&amp;$C43))))</f>
        <v>103020886</v>
      </c>
      <c r="I43" s="104">
        <f>IF($Q$9=1,IF($Q$1,SUMIFS('Taxes Levied by Agency'!X:X,'Taxes Levied by Agency'!$C:$C,"="&amp;$C43,'Taxes Levied by Agency'!$Z:$Z,"=No"),SUMIFS('Taxes Levied by Agency'!X:X,'Taxes Levied by Agency'!$C:$C,"="&amp;$C43)),IF($Q$9=2,IF($Q$1,SUMIFS('Overview - Operating'!N:N,'Overview - Operating'!$C:$C,"="&amp;$C43,'Overview - Operating'!$X:$X,"=No"),SUMIFS('Overview - Operating'!N:N,'Overview - Operating'!$C:$C,"="&amp;$C43)),IF($Q$1,SUMIFS('Overview - Capital'!N:N,'Overview - Capital'!$C:$C,"="&amp;$C43,'Overview - Capital'!$X:$X,"=No"),SUMIFS('Overview - Capital'!N:N,'Overview - Capital'!$C:$C,"="&amp;$C43))))</f>
        <v>723634901</v>
      </c>
      <c r="J43" s="104">
        <f>IF($Q$9=1,IF($Q$1,SUMIFS(Local!AB:AB,Local!$C:$C,"="&amp;$C43,Local!$AD:$AD,"=No"),SUMIFS(Local!AB:AB,Local!$C:$C,"="&amp;$C43)),IF($Q$9=2,IF($Q$1,SUMIFS('Overview - Operating'!P:P,'Overview - Operating'!$C:$C,"="&amp;$C43,'Overview - Operating'!$X:$X,"=No"),SUMIFS('Overview - Operating'!P:P,'Overview - Operating'!$C:$C,"="&amp;$C43)),IF($Q$1,SUMIFS('Overview - Capital'!P:P,'Overview - Capital'!$C:$C,"="&amp;$C43,'Overview - Capital'!$X:$X,"=No"),SUMIFS('Overview - Capital'!P:P,'Overview - Capital'!$C:$C,"="&amp;$C43))))</f>
        <v>102376440</v>
      </c>
      <c r="K43" s="104">
        <f>IF($Q$9=1,IF($Q$1,SUMIFS(State!AB:AB,State!$C:$C,"="&amp;$C43,State!$AD:$AD,"=No"),SUMIFS(State!AB:AB,State!$C:$C,"="&amp;$C43)),IF($Q$9=2,IF($Q$1,SUMIFS('Overview - Operating'!R:R,'Overview - Operating'!$C:$C,"="&amp;$C43,'Overview - Operating'!$X:$X,"=No"),SUMIFS('Overview - Operating'!R:R,'Overview - Operating'!$C:$C,"="&amp;$C43)),IF($Q$1,SUMIFS('Overview - Capital'!R:R,'Overview - Capital'!$C:$C,"="&amp;$C43,'Overview - Capital'!$X:$X,"=No"),SUMIFS('Overview - Capital'!R:R,'Overview - Capital'!$C:$C,"="&amp;$C43))))</f>
        <v>5908578</v>
      </c>
      <c r="L43" s="104">
        <f>IF($Q$9=1,IF($Q$1,SUMIFS(Federal!V:V,Federal!$C:$C,"="&amp;$C43,Federal!$X:$X,"=No"),SUMIFS(Federal!V:V,Federal!$C:$C,"="&amp;$C43)),IF($Q$9=2,IF($Q$1,SUMIFS('Overview - Operating'!T:T,'Overview - Operating'!$C:$C,"="&amp;$C43,'Overview - Operating'!$X:$X,"=No"),SUMIFS('Overview - Operating'!T:T,'Overview - Operating'!$C:$C,"="&amp;$C43)),IF($Q$1,SUMIFS('Overview - Capital'!T:T,'Overview - Capital'!$C:$C,"="&amp;$C43,'Overview - Capital'!$X:$X,"=No"),SUMIFS('Overview - Capital'!T:T,'Overview - Capital'!$C:$C,"="&amp;$C43))))</f>
        <v>183487166</v>
      </c>
      <c r="M43" s="166">
        <f>IF($Q$9=1,SUM(G43:L43),IF($Q$9=2,IF($Q$1,SUMIFS('Overview - Operating'!V:V,'Overview - Operating'!$C:$C,"="&amp;$C43,'Overview - Operating'!$X:$X,"=No"),SUMIFS('Overview - Operating'!V:V,'Overview - Operating'!$C:$C,"="&amp;$C43)),IF($Q$1,SUMIFS('Overview - Capital'!V:V,'Overview - Capital'!$C:$C,"="&amp;$C43,'Overview - Capital'!$X:$X,"=No"),SUMIFS('Overview - Capital'!V:V,'Overview - Capital'!$C:$C,"="&amp;$C43))))</f>
        <v>1276472676</v>
      </c>
      <c r="N43" s="57"/>
      <c r="O43" s="58"/>
      <c r="P43" s="58"/>
      <c r="Q43" s="58"/>
      <c r="R43" s="58"/>
      <c r="S43" s="58"/>
      <c r="T43" s="58"/>
    </row>
    <row r="44" spans="1:20">
      <c r="A44" s="98"/>
      <c r="B44" s="98"/>
      <c r="C44" s="115" t="s">
        <v>238</v>
      </c>
      <c r="D44" s="116" t="s">
        <v>5856</v>
      </c>
      <c r="E44" s="117"/>
      <c r="F44" s="118">
        <f>IF($Q$1,SUMIFS('Overview - Operating'!I:I,'Overview - Operating'!$C:$C,"="&amp;$C44,'Overview - Operating'!$X:$X,"=No"),SUMIFS('Overview - Operating'!I:I,'Overview - Operating'!$C:$C,"="&amp;$C44))</f>
        <v>1067</v>
      </c>
      <c r="G44" s="104">
        <f>IF($Q$9=1,IF($Q$1,SUMIFS('Directly Generated'!J:J,'Directly Generated'!$C:$C,"="&amp;$C44,'Directly Generated'!$X:$X,"=No"),SUMIFS('Directly Generated'!J:J,'Directly Generated'!$C:$C,"="&amp;$C44)),IF($Q$9=2,IF($Q$1,SUMIFS('Overview - Operating'!J:J,'Overview - Operating'!$C:$C,"="&amp;$C44,'Overview - Operating'!$X:$X,"=No"),SUMIFS('Overview - Operating'!J:J,'Overview - Operating'!$C:$C,"="&amp;$C44)),IF($Q$1,SUMIFS('Overview - Capital'!J:J,'Overview - Capital'!$C:$C,"="&amp;$C44,'Overview - Capital'!$X:$X,"=No"),SUMIFS('Overview - Capital'!J:J,'Overview - Capital'!$C:$C,"="&amp;$C44))))</f>
        <v>46320975</v>
      </c>
      <c r="H44" s="104">
        <f>IF($Q$9=1,IF($Q$1,SUMIFS('Directly Generated'!V:V,'Directly Generated'!$C:$C,"="&amp;$C44,'Directly Generated'!$X:$X,"=No")-SUMIFS('Directly Generated'!J:J,'Directly Generated'!$C:$C,"="&amp;$C44,'Directly Generated'!$X:$X,"=No"),SUMIFS('Directly Generated'!V:V,'Directly Generated'!$C:$C,"="&amp;$C44)-SUMIFS('Directly Generated'!J:J,'Directly Generated'!$C:$C,"="&amp;$C44)),IF($Q$9=2,IF($Q$1,SUMIFS('Overview - Operating'!L:L,'Overview - Operating'!$C:$C,"="&amp;$C44,'Overview - Operating'!$X:$X,"=No"),SUMIFS('Overview - Operating'!L:L,'Overview - Operating'!$C:$C,"="&amp;$C44)),IF($Q$1,SUMIFS('Overview - Capital'!L:L,'Overview - Capital'!$C:$C,"="&amp;$C44,'Overview - Capital'!$X:$X,"=No"),SUMIFS('Overview - Capital'!L:L,'Overview - Capital'!$C:$C,"="&amp;$C44))))</f>
        <v>5430571</v>
      </c>
      <c r="I44" s="104">
        <f>IF($Q$9=1,IF($Q$1,SUMIFS('Taxes Levied by Agency'!X:X,'Taxes Levied by Agency'!$C:$C,"="&amp;$C44,'Taxes Levied by Agency'!$Z:$Z,"=No"),SUMIFS('Taxes Levied by Agency'!X:X,'Taxes Levied by Agency'!$C:$C,"="&amp;$C44)),IF($Q$9=2,IF($Q$1,SUMIFS('Overview - Operating'!N:N,'Overview - Operating'!$C:$C,"="&amp;$C44,'Overview - Operating'!$X:$X,"=No"),SUMIFS('Overview - Operating'!N:N,'Overview - Operating'!$C:$C,"="&amp;$C44)),IF($Q$1,SUMIFS('Overview - Capital'!N:N,'Overview - Capital'!$C:$C,"="&amp;$C44,'Overview - Capital'!$X:$X,"=No"),SUMIFS('Overview - Capital'!N:N,'Overview - Capital'!$C:$C,"="&amp;$C44))))</f>
        <v>0</v>
      </c>
      <c r="J44" s="104">
        <f>IF($Q$9=1,IF($Q$1,SUMIFS(Local!AB:AB,Local!$C:$C,"="&amp;$C44,Local!$AD:$AD,"=No"),SUMIFS(Local!AB:AB,Local!$C:$C,"="&amp;$C44)),IF($Q$9=2,IF($Q$1,SUMIFS('Overview - Operating'!P:P,'Overview - Operating'!$C:$C,"="&amp;$C44,'Overview - Operating'!$X:$X,"=No"),SUMIFS('Overview - Operating'!P:P,'Overview - Operating'!$C:$C,"="&amp;$C44)),IF($Q$1,SUMIFS('Overview - Capital'!P:P,'Overview - Capital'!$C:$C,"="&amp;$C44,'Overview - Capital'!$X:$X,"=No"),SUMIFS('Overview - Capital'!P:P,'Overview - Capital'!$C:$C,"="&amp;$C44))))</f>
        <v>10083889</v>
      </c>
      <c r="K44" s="104">
        <f>IF($Q$9=1,IF($Q$1,SUMIFS(State!AB:AB,State!$C:$C,"="&amp;$C44,State!$AD:$AD,"=No"),SUMIFS(State!AB:AB,State!$C:$C,"="&amp;$C44)),IF($Q$9=2,IF($Q$1,SUMIFS('Overview - Operating'!R:R,'Overview - Operating'!$C:$C,"="&amp;$C44,'Overview - Operating'!$X:$X,"=No"),SUMIFS('Overview - Operating'!R:R,'Overview - Operating'!$C:$C,"="&amp;$C44)),IF($Q$1,SUMIFS('Overview - Capital'!R:R,'Overview - Capital'!$C:$C,"="&amp;$C44,'Overview - Capital'!$X:$X,"=No"),SUMIFS('Overview - Capital'!R:R,'Overview - Capital'!$C:$C,"="&amp;$C44))))</f>
        <v>57899766</v>
      </c>
      <c r="L44" s="104">
        <f>IF($Q$9=1,IF($Q$1,SUMIFS(Federal!V:V,Federal!$C:$C,"="&amp;$C44,Federal!$X:$X,"=No"),SUMIFS(Federal!V:V,Federal!$C:$C,"="&amp;$C44)),IF($Q$9=2,IF($Q$1,SUMIFS('Overview - Operating'!T:T,'Overview - Operating'!$C:$C,"="&amp;$C44,'Overview - Operating'!$X:$X,"=No"),SUMIFS('Overview - Operating'!T:T,'Overview - Operating'!$C:$C,"="&amp;$C44)),IF($Q$1,SUMIFS('Overview - Capital'!T:T,'Overview - Capital'!$C:$C,"="&amp;$C44,'Overview - Capital'!$X:$X,"=No"),SUMIFS('Overview - Capital'!T:T,'Overview - Capital'!$C:$C,"="&amp;$C44))))</f>
        <v>119653491</v>
      </c>
      <c r="M44" s="166">
        <f>IF($Q$9=1,SUM(G44:L44),IF($Q$9=2,IF($Q$1,SUMIFS('Overview - Operating'!V:V,'Overview - Operating'!$C:$C,"="&amp;$C44,'Overview - Operating'!$X:$X,"=No"),SUMIFS('Overview - Operating'!V:V,'Overview - Operating'!$C:$C,"="&amp;$C44)),IF($Q$1,SUMIFS('Overview - Capital'!V:V,'Overview - Capital'!$C:$C,"="&amp;$C44,'Overview - Capital'!$X:$X,"=No"),SUMIFS('Overview - Capital'!V:V,'Overview - Capital'!$C:$C,"="&amp;$C44))))</f>
        <v>239388692</v>
      </c>
      <c r="N44" s="57"/>
      <c r="O44" s="58"/>
      <c r="P44" s="58"/>
      <c r="Q44" s="58"/>
      <c r="R44" s="58"/>
      <c r="S44" s="58"/>
      <c r="T44" s="58"/>
    </row>
    <row r="45" spans="1:20">
      <c r="A45" s="98"/>
      <c r="B45" s="98"/>
      <c r="C45" s="115" t="s">
        <v>137</v>
      </c>
      <c r="D45" s="116" t="s">
        <v>5857</v>
      </c>
      <c r="E45" s="117"/>
      <c r="F45" s="118">
        <f>IF($Q$1,SUMIFS('Overview - Operating'!I:I,'Overview - Operating'!$C:$C,"="&amp;$C45,'Overview - Operating'!$X:$X,"=No"),SUMIFS('Overview - Operating'!I:I,'Overview - Operating'!$C:$C,"="&amp;$C45))</f>
        <v>3193</v>
      </c>
      <c r="G45" s="104">
        <f>IF($Q$9=1,IF($Q$1,SUMIFS('Directly Generated'!J:J,'Directly Generated'!$C:$C,"="&amp;$C45,'Directly Generated'!$X:$X,"=No"),SUMIFS('Directly Generated'!J:J,'Directly Generated'!$C:$C,"="&amp;$C45)),IF($Q$9=2,IF($Q$1,SUMIFS('Overview - Operating'!J:J,'Overview - Operating'!$C:$C,"="&amp;$C45,'Overview - Operating'!$X:$X,"=No"),SUMIFS('Overview - Operating'!J:J,'Overview - Operating'!$C:$C,"="&amp;$C45)),IF($Q$1,SUMIFS('Overview - Capital'!J:J,'Overview - Capital'!$C:$C,"="&amp;$C45,'Overview - Capital'!$X:$X,"=No"),SUMIFS('Overview - Capital'!J:J,'Overview - Capital'!$C:$C,"="&amp;$C45))))</f>
        <v>663002943</v>
      </c>
      <c r="H45" s="104">
        <f>IF($Q$9=1,IF($Q$1,SUMIFS('Directly Generated'!V:V,'Directly Generated'!$C:$C,"="&amp;$C45,'Directly Generated'!$X:$X,"=No")-SUMIFS('Directly Generated'!J:J,'Directly Generated'!$C:$C,"="&amp;$C45,'Directly Generated'!$X:$X,"=No"),SUMIFS('Directly Generated'!V:V,'Directly Generated'!$C:$C,"="&amp;$C45)-SUMIFS('Directly Generated'!J:J,'Directly Generated'!$C:$C,"="&amp;$C45)),IF($Q$9=2,IF($Q$1,SUMIFS('Overview - Operating'!L:L,'Overview - Operating'!$C:$C,"="&amp;$C45,'Overview - Operating'!$X:$X,"=No"),SUMIFS('Overview - Operating'!L:L,'Overview - Operating'!$C:$C,"="&amp;$C45)),IF($Q$1,SUMIFS('Overview - Capital'!L:L,'Overview - Capital'!$C:$C,"="&amp;$C45,'Overview - Capital'!$X:$X,"=No"),SUMIFS('Overview - Capital'!L:L,'Overview - Capital'!$C:$C,"="&amp;$C45))))</f>
        <v>122160611</v>
      </c>
      <c r="I45" s="104">
        <f>IF($Q$9=1,IF($Q$1,SUMIFS('Taxes Levied by Agency'!X:X,'Taxes Levied by Agency'!$C:$C,"="&amp;$C45,'Taxes Levied by Agency'!$Z:$Z,"=No"),SUMIFS('Taxes Levied by Agency'!X:X,'Taxes Levied by Agency'!$C:$C,"="&amp;$C45)),IF($Q$9=2,IF($Q$1,SUMIFS('Overview - Operating'!N:N,'Overview - Operating'!$C:$C,"="&amp;$C45,'Overview - Operating'!$X:$X,"=No"),SUMIFS('Overview - Operating'!N:N,'Overview - Operating'!$C:$C,"="&amp;$C45)),IF($Q$1,SUMIFS('Overview - Capital'!N:N,'Overview - Capital'!$C:$C,"="&amp;$C45,'Overview - Capital'!$X:$X,"=No"),SUMIFS('Overview - Capital'!N:N,'Overview - Capital'!$C:$C,"="&amp;$C45))))</f>
        <v>585584467</v>
      </c>
      <c r="J45" s="104">
        <f>IF($Q$9=1,IF($Q$1,SUMIFS(Local!AB:AB,Local!$C:$C,"="&amp;$C45,Local!$AD:$AD,"=No"),SUMIFS(Local!AB:AB,Local!$C:$C,"="&amp;$C45)),IF($Q$9=2,IF($Q$1,SUMIFS('Overview - Operating'!P:P,'Overview - Operating'!$C:$C,"="&amp;$C45,'Overview - Operating'!$X:$X,"=No"),SUMIFS('Overview - Operating'!P:P,'Overview - Operating'!$C:$C,"="&amp;$C45)),IF($Q$1,SUMIFS('Overview - Capital'!P:P,'Overview - Capital'!$C:$C,"="&amp;$C45,'Overview - Capital'!$X:$X,"=No"),SUMIFS('Overview - Capital'!P:P,'Overview - Capital'!$C:$C,"="&amp;$C45))))</f>
        <v>665365649</v>
      </c>
      <c r="K45" s="104">
        <f>IF($Q$9=1,IF($Q$1,SUMIFS(State!AB:AB,State!$C:$C,"="&amp;$C45,State!$AD:$AD,"=No"),SUMIFS(State!AB:AB,State!$C:$C,"="&amp;$C45)),IF($Q$9=2,IF($Q$1,SUMIFS('Overview - Operating'!R:R,'Overview - Operating'!$C:$C,"="&amp;$C45,'Overview - Operating'!$X:$X,"=No"),SUMIFS('Overview - Operating'!R:R,'Overview - Operating'!$C:$C,"="&amp;$C45)),IF($Q$1,SUMIFS('Overview - Capital'!R:R,'Overview - Capital'!$C:$C,"="&amp;$C45,'Overview - Capital'!$X:$X,"=No"),SUMIFS('Overview - Capital'!R:R,'Overview - Capital'!$C:$C,"="&amp;$C45))))</f>
        <v>512621220</v>
      </c>
      <c r="L45" s="104">
        <f>IF($Q$9=1,IF($Q$1,SUMIFS(Federal!V:V,Federal!$C:$C,"="&amp;$C45,Federal!$X:$X,"=No"),SUMIFS(Federal!V:V,Federal!$C:$C,"="&amp;$C45)),IF($Q$9=2,IF($Q$1,SUMIFS('Overview - Operating'!T:T,'Overview - Operating'!$C:$C,"="&amp;$C45,'Overview - Operating'!$X:$X,"=No"),SUMIFS('Overview - Operating'!T:T,'Overview - Operating'!$C:$C,"="&amp;$C45)),IF($Q$1,SUMIFS('Overview - Capital'!T:T,'Overview - Capital'!$C:$C,"="&amp;$C45,'Overview - Capital'!$X:$X,"=No"),SUMIFS('Overview - Capital'!T:T,'Overview - Capital'!$C:$C,"="&amp;$C45))))</f>
        <v>478631429</v>
      </c>
      <c r="M45" s="166">
        <f>IF($Q$9=1,SUM(G45:L45),IF($Q$9=2,IF($Q$1,SUMIFS('Overview - Operating'!V:V,'Overview - Operating'!$C:$C,"="&amp;$C45,'Overview - Operating'!$X:$X,"=No"),SUMIFS('Overview - Operating'!V:V,'Overview - Operating'!$C:$C,"="&amp;$C45)),IF($Q$1,SUMIFS('Overview - Capital'!V:V,'Overview - Capital'!$C:$C,"="&amp;$C45,'Overview - Capital'!$X:$X,"=No"),SUMIFS('Overview - Capital'!V:V,'Overview - Capital'!$C:$C,"="&amp;$C45))))</f>
        <v>3027366319</v>
      </c>
      <c r="N45" s="57"/>
      <c r="O45" s="58"/>
      <c r="P45" s="58"/>
      <c r="Q45" s="58"/>
      <c r="R45" s="58"/>
      <c r="S45" s="58"/>
      <c r="T45" s="58"/>
    </row>
    <row r="46" spans="1:20">
      <c r="A46" s="98"/>
      <c r="B46" s="98"/>
      <c r="C46" s="115" t="s">
        <v>1800</v>
      </c>
      <c r="D46" s="116" t="s">
        <v>3134</v>
      </c>
      <c r="E46" s="117"/>
      <c r="F46" s="118">
        <f>IF($Q$1,SUMIFS('Overview - Operating'!I:I,'Overview - Operating'!$C:$C,"="&amp;$C46,'Overview - Operating'!$X:$X,"=No"),SUMIFS('Overview - Operating'!I:I,'Overview - Operating'!$C:$C,"="&amp;$C46))</f>
        <v>451</v>
      </c>
      <c r="G46" s="104">
        <f>IF($Q$9=1,IF($Q$1,SUMIFS('Directly Generated'!J:J,'Directly Generated'!$C:$C,"="&amp;$C46,'Directly Generated'!$X:$X,"=No"),SUMIFS('Directly Generated'!J:J,'Directly Generated'!$C:$C,"="&amp;$C46)),IF($Q$9=2,IF($Q$1,SUMIFS('Overview - Operating'!J:J,'Overview - Operating'!$C:$C,"="&amp;$C46,'Overview - Operating'!$X:$X,"=No"),SUMIFS('Overview - Operating'!J:J,'Overview - Operating'!$C:$C,"="&amp;$C46)),IF($Q$1,SUMIFS('Overview - Capital'!J:J,'Overview - Capital'!$C:$C,"="&amp;$C46,'Overview - Capital'!$X:$X,"=No"),SUMIFS('Overview - Capital'!J:J,'Overview - Capital'!$C:$C,"="&amp;$C46))))</f>
        <v>15624282</v>
      </c>
      <c r="H46" s="104">
        <f>IF($Q$9=1,IF($Q$1,SUMIFS('Directly Generated'!V:V,'Directly Generated'!$C:$C,"="&amp;$C46,'Directly Generated'!$X:$X,"=No")-SUMIFS('Directly Generated'!J:J,'Directly Generated'!$C:$C,"="&amp;$C46,'Directly Generated'!$X:$X,"=No"),SUMIFS('Directly Generated'!V:V,'Directly Generated'!$C:$C,"="&amp;$C46)-SUMIFS('Directly Generated'!J:J,'Directly Generated'!$C:$C,"="&amp;$C46)),IF($Q$9=2,IF($Q$1,SUMIFS('Overview - Operating'!L:L,'Overview - Operating'!$C:$C,"="&amp;$C46,'Overview - Operating'!$X:$X,"=No"),SUMIFS('Overview - Operating'!L:L,'Overview - Operating'!$C:$C,"="&amp;$C46)),IF($Q$1,SUMIFS('Overview - Capital'!L:L,'Overview - Capital'!$C:$C,"="&amp;$C46,'Overview - Capital'!$X:$X,"=No"),SUMIFS('Overview - Capital'!L:L,'Overview - Capital'!$C:$C,"="&amp;$C46))))</f>
        <v>3153984</v>
      </c>
      <c r="I46" s="104">
        <f>IF($Q$9=1,IF($Q$1,SUMIFS('Taxes Levied by Agency'!X:X,'Taxes Levied by Agency'!$C:$C,"="&amp;$C46,'Taxes Levied by Agency'!$Z:$Z,"=No"),SUMIFS('Taxes Levied by Agency'!X:X,'Taxes Levied by Agency'!$C:$C,"="&amp;$C46)),IF($Q$9=2,IF($Q$1,SUMIFS('Overview - Operating'!N:N,'Overview - Operating'!$C:$C,"="&amp;$C46,'Overview - Operating'!$X:$X,"=No"),SUMIFS('Overview - Operating'!N:N,'Overview - Operating'!$C:$C,"="&amp;$C46)),IF($Q$1,SUMIFS('Overview - Capital'!N:N,'Overview - Capital'!$C:$C,"="&amp;$C46,'Overview - Capital'!$X:$X,"=No"),SUMIFS('Overview - Capital'!N:N,'Overview - Capital'!$C:$C,"="&amp;$C46))))</f>
        <v>0</v>
      </c>
      <c r="J46" s="104">
        <f>IF($Q$9=1,IF($Q$1,SUMIFS(Local!AB:AB,Local!$C:$C,"="&amp;$C46,Local!$AD:$AD,"=No"),SUMIFS(Local!AB:AB,Local!$C:$C,"="&amp;$C46)),IF($Q$9=2,IF($Q$1,SUMIFS('Overview - Operating'!P:P,'Overview - Operating'!$C:$C,"="&amp;$C46,'Overview - Operating'!$X:$X,"=No"),SUMIFS('Overview - Operating'!P:P,'Overview - Operating'!$C:$C,"="&amp;$C46)),IF($Q$1,SUMIFS('Overview - Capital'!P:P,'Overview - Capital'!$C:$C,"="&amp;$C46,'Overview - Capital'!$X:$X,"=No"),SUMIFS('Overview - Capital'!P:P,'Overview - Capital'!$C:$C,"="&amp;$C46))))</f>
        <v>0</v>
      </c>
      <c r="K46" s="104">
        <f>IF($Q$9=1,IF($Q$1,SUMIFS(State!AB:AB,State!$C:$C,"="&amp;$C46,State!$AD:$AD,"=No"),SUMIFS(State!AB:AB,State!$C:$C,"="&amp;$C46)),IF($Q$9=2,IF($Q$1,SUMIFS('Overview - Operating'!R:R,'Overview - Operating'!$C:$C,"="&amp;$C46,'Overview - Operating'!$X:$X,"=No"),SUMIFS('Overview - Operating'!R:R,'Overview - Operating'!$C:$C,"="&amp;$C46)),IF($Q$1,SUMIFS('Overview - Capital'!R:R,'Overview - Capital'!$C:$C,"="&amp;$C46,'Overview - Capital'!$X:$X,"=No"),SUMIFS('Overview - Capital'!R:R,'Overview - Capital'!$C:$C,"="&amp;$C46))))</f>
        <v>0</v>
      </c>
      <c r="L46" s="104">
        <f>IF($Q$9=1,IF($Q$1,SUMIFS(Federal!V:V,Federal!$C:$C,"="&amp;$C46,Federal!$X:$X,"=No"),SUMIFS(Federal!V:V,Federal!$C:$C,"="&amp;$C46)),IF($Q$9=2,IF($Q$1,SUMIFS('Overview - Operating'!T:T,'Overview - Operating'!$C:$C,"="&amp;$C46,'Overview - Operating'!$X:$X,"=No"),SUMIFS('Overview - Operating'!T:T,'Overview - Operating'!$C:$C,"="&amp;$C46)),IF($Q$1,SUMIFS('Overview - Capital'!T:T,'Overview - Capital'!$C:$C,"="&amp;$C46,'Overview - Capital'!$X:$X,"=No"),SUMIFS('Overview - Capital'!T:T,'Overview - Capital'!$C:$C,"="&amp;$C46))))</f>
        <v>18500972</v>
      </c>
      <c r="M46" s="166">
        <f>IF($Q$9=1,SUM(G46:L46),IF($Q$9=2,IF($Q$1,SUMIFS('Overview - Operating'!V:V,'Overview - Operating'!$C:$C,"="&amp;$C46,'Overview - Operating'!$X:$X,"=No"),SUMIFS('Overview - Operating'!V:V,'Overview - Operating'!$C:$C,"="&amp;$C46)),IF($Q$1,SUMIFS('Overview - Capital'!V:V,'Overview - Capital'!$C:$C,"="&amp;$C46,'Overview - Capital'!$X:$X,"=No"),SUMIFS('Overview - Capital'!V:V,'Overview - Capital'!$C:$C,"="&amp;$C46))))</f>
        <v>37279238</v>
      </c>
      <c r="N46" s="57"/>
      <c r="O46" s="58"/>
      <c r="P46" s="58"/>
      <c r="Q46" s="58"/>
      <c r="R46" s="58"/>
      <c r="S46" s="58"/>
      <c r="T46" s="58"/>
    </row>
    <row r="47" spans="1:20">
      <c r="A47" s="98"/>
      <c r="B47" s="98"/>
      <c r="C47" s="115" t="s">
        <v>171</v>
      </c>
      <c r="D47" s="116" t="s">
        <v>5858</v>
      </c>
      <c r="E47" s="117"/>
      <c r="F47" s="118">
        <f>IF($Q$1,SUMIFS('Overview - Operating'!I:I,'Overview - Operating'!$C:$C,"="&amp;$C47,'Overview - Operating'!$X:$X,"=No"),SUMIFS('Overview - Operating'!I:I,'Overview - Operating'!$C:$C,"="&amp;$C47))</f>
        <v>5894</v>
      </c>
      <c r="G47" s="104">
        <f>IF($Q$9=1,IF($Q$1,SUMIFS('Directly Generated'!J:J,'Directly Generated'!$C:$C,"="&amp;$C47,'Directly Generated'!$X:$X,"=No"),SUMIFS('Directly Generated'!J:J,'Directly Generated'!$C:$C,"="&amp;$C47)),IF($Q$9=2,IF($Q$1,SUMIFS('Overview - Operating'!J:J,'Overview - Operating'!$C:$C,"="&amp;$C47,'Overview - Operating'!$X:$X,"=No"),SUMIFS('Overview - Operating'!J:J,'Overview - Operating'!$C:$C,"="&amp;$C47)),IF($Q$1,SUMIFS('Overview - Capital'!J:J,'Overview - Capital'!$C:$C,"="&amp;$C47,'Overview - Capital'!$X:$X,"=No"),SUMIFS('Overview - Capital'!J:J,'Overview - Capital'!$C:$C,"="&amp;$C47))))</f>
        <v>262769098</v>
      </c>
      <c r="H47" s="104">
        <f>IF($Q$9=1,IF($Q$1,SUMIFS('Directly Generated'!V:V,'Directly Generated'!$C:$C,"="&amp;$C47,'Directly Generated'!$X:$X,"=No")-SUMIFS('Directly Generated'!J:J,'Directly Generated'!$C:$C,"="&amp;$C47,'Directly Generated'!$X:$X,"=No"),SUMIFS('Directly Generated'!V:V,'Directly Generated'!$C:$C,"="&amp;$C47)-SUMIFS('Directly Generated'!J:J,'Directly Generated'!$C:$C,"="&amp;$C47)),IF($Q$9=2,IF($Q$1,SUMIFS('Overview - Operating'!L:L,'Overview - Operating'!$C:$C,"="&amp;$C47,'Overview - Operating'!$X:$X,"=No"),SUMIFS('Overview - Operating'!L:L,'Overview - Operating'!$C:$C,"="&amp;$C47)),IF($Q$1,SUMIFS('Overview - Capital'!L:L,'Overview - Capital'!$C:$C,"="&amp;$C47,'Overview - Capital'!$X:$X,"=No"),SUMIFS('Overview - Capital'!L:L,'Overview - Capital'!$C:$C,"="&amp;$C47))))</f>
        <v>48449918</v>
      </c>
      <c r="I47" s="104">
        <f>IF($Q$9=1,IF($Q$1,SUMIFS('Taxes Levied by Agency'!X:X,'Taxes Levied by Agency'!$C:$C,"="&amp;$C47,'Taxes Levied by Agency'!$Z:$Z,"=No"),SUMIFS('Taxes Levied by Agency'!X:X,'Taxes Levied by Agency'!$C:$C,"="&amp;$C47)),IF($Q$9=2,IF($Q$1,SUMIFS('Overview - Operating'!N:N,'Overview - Operating'!$C:$C,"="&amp;$C47,'Overview - Operating'!$X:$X,"=No"),SUMIFS('Overview - Operating'!N:N,'Overview - Operating'!$C:$C,"="&amp;$C47)),IF($Q$1,SUMIFS('Overview - Capital'!N:N,'Overview - Capital'!$C:$C,"="&amp;$C47,'Overview - Capital'!$X:$X,"=No"),SUMIFS('Overview - Capital'!N:N,'Overview - Capital'!$C:$C,"="&amp;$C47))))</f>
        <v>43080515</v>
      </c>
      <c r="J47" s="104">
        <f>IF($Q$9=1,IF($Q$1,SUMIFS(Local!AB:AB,Local!$C:$C,"="&amp;$C47,Local!$AD:$AD,"=No"),SUMIFS(Local!AB:AB,Local!$C:$C,"="&amp;$C47)),IF($Q$9=2,IF($Q$1,SUMIFS('Overview - Operating'!P:P,'Overview - Operating'!$C:$C,"="&amp;$C47,'Overview - Operating'!$X:$X,"=No"),SUMIFS('Overview - Operating'!P:P,'Overview - Operating'!$C:$C,"="&amp;$C47)),IF($Q$1,SUMIFS('Overview - Capital'!P:P,'Overview - Capital'!$C:$C,"="&amp;$C47,'Overview - Capital'!$X:$X,"=No"),SUMIFS('Overview - Capital'!P:P,'Overview - Capital'!$C:$C,"="&amp;$C47))))</f>
        <v>863788981</v>
      </c>
      <c r="K47" s="104">
        <f>IF($Q$9=1,IF($Q$1,SUMIFS(State!AB:AB,State!$C:$C,"="&amp;$C47,State!$AD:$AD,"=No"),SUMIFS(State!AB:AB,State!$C:$C,"="&amp;$C47)),IF($Q$9=2,IF($Q$1,SUMIFS('Overview - Operating'!R:R,'Overview - Operating'!$C:$C,"="&amp;$C47,'Overview - Operating'!$X:$X,"=No"),SUMIFS('Overview - Operating'!R:R,'Overview - Operating'!$C:$C,"="&amp;$C47)),IF($Q$1,SUMIFS('Overview - Capital'!R:R,'Overview - Capital'!$C:$C,"="&amp;$C47,'Overview - Capital'!$X:$X,"=No"),SUMIFS('Overview - Capital'!R:R,'Overview - Capital'!$C:$C,"="&amp;$C47))))</f>
        <v>310628483</v>
      </c>
      <c r="L47" s="104">
        <f>IF($Q$9=1,IF($Q$1,SUMIFS(Federal!V:V,Federal!$C:$C,"="&amp;$C47,Federal!$X:$X,"=No"),SUMIFS(Federal!V:V,Federal!$C:$C,"="&amp;$C47)),IF($Q$9=2,IF($Q$1,SUMIFS('Overview - Operating'!T:T,'Overview - Operating'!$C:$C,"="&amp;$C47,'Overview - Operating'!$X:$X,"=No"),SUMIFS('Overview - Operating'!T:T,'Overview - Operating'!$C:$C,"="&amp;$C47)),IF($Q$1,SUMIFS('Overview - Capital'!T:T,'Overview - Capital'!$C:$C,"="&amp;$C47,'Overview - Capital'!$X:$X,"=No"),SUMIFS('Overview - Capital'!T:T,'Overview - Capital'!$C:$C,"="&amp;$C47))))</f>
        <v>439206006</v>
      </c>
      <c r="M47" s="166">
        <f>IF($Q$9=1,SUM(G47:L47),IF($Q$9=2,IF($Q$1,SUMIFS('Overview - Operating'!V:V,'Overview - Operating'!$C:$C,"="&amp;$C47,'Overview - Operating'!$X:$X,"=No"),SUMIFS('Overview - Operating'!V:V,'Overview - Operating'!$C:$C,"="&amp;$C47)),IF($Q$1,SUMIFS('Overview - Capital'!V:V,'Overview - Capital'!$C:$C,"="&amp;$C47,'Overview - Capital'!$X:$X,"=No"),SUMIFS('Overview - Capital'!V:V,'Overview - Capital'!$C:$C,"="&amp;$C47))))</f>
        <v>1967923001</v>
      </c>
      <c r="N47" s="57"/>
      <c r="O47" s="58"/>
      <c r="P47" s="58"/>
      <c r="Q47" s="58"/>
      <c r="R47" s="58"/>
      <c r="S47" s="58"/>
      <c r="T47" s="58"/>
    </row>
    <row r="48" spans="1:20">
      <c r="A48" s="98"/>
      <c r="B48" s="98"/>
      <c r="C48" s="115" t="s">
        <v>129</v>
      </c>
      <c r="D48" s="116" t="s">
        <v>5859</v>
      </c>
      <c r="E48" s="117"/>
      <c r="F48" s="118">
        <f>IF($Q$1,SUMIFS('Overview - Operating'!I:I,'Overview - Operating'!$C:$C,"="&amp;$C48,'Overview - Operating'!$X:$X,"=No"),SUMIFS('Overview - Operating'!I:I,'Overview - Operating'!$C:$C,"="&amp;$C48))</f>
        <v>2581</v>
      </c>
      <c r="G48" s="104">
        <f>IF($Q$9=1,IF($Q$1,SUMIFS('Directly Generated'!J:J,'Directly Generated'!$C:$C,"="&amp;$C48,'Directly Generated'!$X:$X,"=No"),SUMIFS('Directly Generated'!J:J,'Directly Generated'!$C:$C,"="&amp;$C48)),IF($Q$9=2,IF($Q$1,SUMIFS('Overview - Operating'!J:J,'Overview - Operating'!$C:$C,"="&amp;$C48,'Overview - Operating'!$X:$X,"=No"),SUMIFS('Overview - Operating'!J:J,'Overview - Operating'!$C:$C,"="&amp;$C48)),IF($Q$1,SUMIFS('Overview - Capital'!J:J,'Overview - Capital'!$C:$C,"="&amp;$C48,'Overview - Capital'!$X:$X,"=No"),SUMIFS('Overview - Capital'!J:J,'Overview - Capital'!$C:$C,"="&amp;$C48))))</f>
        <v>172684473</v>
      </c>
      <c r="H48" s="104">
        <f>IF($Q$9=1,IF($Q$1,SUMIFS('Directly Generated'!V:V,'Directly Generated'!$C:$C,"="&amp;$C48,'Directly Generated'!$X:$X,"=No")-SUMIFS('Directly Generated'!J:J,'Directly Generated'!$C:$C,"="&amp;$C48,'Directly Generated'!$X:$X,"=No"),SUMIFS('Directly Generated'!V:V,'Directly Generated'!$C:$C,"="&amp;$C48)-SUMIFS('Directly Generated'!J:J,'Directly Generated'!$C:$C,"="&amp;$C48)),IF($Q$9=2,IF($Q$1,SUMIFS('Overview - Operating'!L:L,'Overview - Operating'!$C:$C,"="&amp;$C48,'Overview - Operating'!$X:$X,"=No"),SUMIFS('Overview - Operating'!L:L,'Overview - Operating'!$C:$C,"="&amp;$C48)),IF($Q$1,SUMIFS('Overview - Capital'!L:L,'Overview - Capital'!$C:$C,"="&amp;$C48,'Overview - Capital'!$X:$X,"=No"),SUMIFS('Overview - Capital'!L:L,'Overview - Capital'!$C:$C,"="&amp;$C48))))</f>
        <v>62962321</v>
      </c>
      <c r="I48" s="104">
        <f>IF($Q$9=1,IF($Q$1,SUMIFS('Taxes Levied by Agency'!X:X,'Taxes Levied by Agency'!$C:$C,"="&amp;$C48,'Taxes Levied by Agency'!$Z:$Z,"=No"),SUMIFS('Taxes Levied by Agency'!X:X,'Taxes Levied by Agency'!$C:$C,"="&amp;$C48)),IF($Q$9=2,IF($Q$1,SUMIFS('Overview - Operating'!N:N,'Overview - Operating'!$C:$C,"="&amp;$C48,'Overview - Operating'!$X:$X,"=No"),SUMIFS('Overview - Operating'!N:N,'Overview - Operating'!$C:$C,"="&amp;$C48)),IF($Q$1,SUMIFS('Overview - Capital'!N:N,'Overview - Capital'!$C:$C,"="&amp;$C48,'Overview - Capital'!$X:$X,"=No"),SUMIFS('Overview - Capital'!N:N,'Overview - Capital'!$C:$C,"="&amp;$C48))))</f>
        <v>429886049</v>
      </c>
      <c r="J48" s="104">
        <f>IF($Q$9=1,IF($Q$1,SUMIFS(Local!AB:AB,Local!$C:$C,"="&amp;$C48,Local!$AD:$AD,"=No"),SUMIFS(Local!AB:AB,Local!$C:$C,"="&amp;$C48)),IF($Q$9=2,IF($Q$1,SUMIFS('Overview - Operating'!P:P,'Overview - Operating'!$C:$C,"="&amp;$C48,'Overview - Operating'!$X:$X,"=No"),SUMIFS('Overview - Operating'!P:P,'Overview - Operating'!$C:$C,"="&amp;$C48)),IF($Q$1,SUMIFS('Overview - Capital'!P:P,'Overview - Capital'!$C:$C,"="&amp;$C48,'Overview - Capital'!$X:$X,"=No"),SUMIFS('Overview - Capital'!P:P,'Overview - Capital'!$C:$C,"="&amp;$C48))))</f>
        <v>105531085</v>
      </c>
      <c r="K48" s="104">
        <f>IF($Q$9=1,IF($Q$1,SUMIFS(State!AB:AB,State!$C:$C,"="&amp;$C48,State!$AD:$AD,"=No"),SUMIFS(State!AB:AB,State!$C:$C,"="&amp;$C48)),IF($Q$9=2,IF($Q$1,SUMIFS('Overview - Operating'!R:R,'Overview - Operating'!$C:$C,"="&amp;$C48,'Overview - Operating'!$X:$X,"=No"),SUMIFS('Overview - Operating'!R:R,'Overview - Operating'!$C:$C,"="&amp;$C48)),IF($Q$1,SUMIFS('Overview - Capital'!R:R,'Overview - Capital'!$C:$C,"="&amp;$C48,'Overview - Capital'!$X:$X,"=No"),SUMIFS('Overview - Capital'!R:R,'Overview - Capital'!$C:$C,"="&amp;$C48))))</f>
        <v>20297829</v>
      </c>
      <c r="L48" s="104">
        <f>IF($Q$9=1,IF($Q$1,SUMIFS(Federal!V:V,Federal!$C:$C,"="&amp;$C48,Federal!$X:$X,"=No"),SUMIFS(Federal!V:V,Federal!$C:$C,"="&amp;$C48)),IF($Q$9=2,IF($Q$1,SUMIFS('Overview - Operating'!T:T,'Overview - Operating'!$C:$C,"="&amp;$C48,'Overview - Operating'!$X:$X,"=No"),SUMIFS('Overview - Operating'!T:T,'Overview - Operating'!$C:$C,"="&amp;$C48)),IF($Q$1,SUMIFS('Overview - Capital'!T:T,'Overview - Capital'!$C:$C,"="&amp;$C48,'Overview - Capital'!$X:$X,"=No"),SUMIFS('Overview - Capital'!T:T,'Overview - Capital'!$C:$C,"="&amp;$C48))))</f>
        <v>186335155</v>
      </c>
      <c r="M48" s="166">
        <f>IF($Q$9=1,SUM(G48:L48),IF($Q$9=2,IF($Q$1,SUMIFS('Overview - Operating'!V:V,'Overview - Operating'!$C:$C,"="&amp;$C48,'Overview - Operating'!$X:$X,"=No"),SUMIFS('Overview - Operating'!V:V,'Overview - Operating'!$C:$C,"="&amp;$C48)),IF($Q$1,SUMIFS('Overview - Capital'!V:V,'Overview - Capital'!$C:$C,"="&amp;$C48,'Overview - Capital'!$X:$X,"=No"),SUMIFS('Overview - Capital'!V:V,'Overview - Capital'!$C:$C,"="&amp;$C48))))</f>
        <v>977696912</v>
      </c>
      <c r="N48" s="57"/>
      <c r="O48" s="58"/>
      <c r="P48" s="58"/>
      <c r="Q48" s="58"/>
      <c r="R48" s="58"/>
      <c r="S48" s="58"/>
      <c r="T48" s="58"/>
    </row>
    <row r="49" spans="1:20">
      <c r="A49" s="98"/>
      <c r="B49" s="98"/>
      <c r="C49" s="115" t="s">
        <v>1688</v>
      </c>
      <c r="D49" s="116" t="s">
        <v>5860</v>
      </c>
      <c r="E49" s="117"/>
      <c r="F49" s="118">
        <f>IF($Q$1,SUMIFS('Overview - Operating'!I:I,'Overview - Operating'!$C:$C,"="&amp;$C49,'Overview - Operating'!$X:$X,"=No"),SUMIFS('Overview - Operating'!I:I,'Overview - Operating'!$C:$C,"="&amp;$C49))</f>
        <v>18</v>
      </c>
      <c r="G49" s="104">
        <f>IF($Q$9=1,IF($Q$1,SUMIFS('Directly Generated'!J:J,'Directly Generated'!$C:$C,"="&amp;$C49,'Directly Generated'!$X:$X,"=No"),SUMIFS('Directly Generated'!J:J,'Directly Generated'!$C:$C,"="&amp;$C49)),IF($Q$9=2,IF($Q$1,SUMIFS('Overview - Operating'!J:J,'Overview - Operating'!$C:$C,"="&amp;$C49,'Overview - Operating'!$X:$X,"=No"),SUMIFS('Overview - Operating'!J:J,'Overview - Operating'!$C:$C,"="&amp;$C49)),IF($Q$1,SUMIFS('Overview - Capital'!J:J,'Overview - Capital'!$C:$C,"="&amp;$C49,'Overview - Capital'!$X:$X,"=No"),SUMIFS('Overview - Capital'!J:J,'Overview - Capital'!$C:$C,"="&amp;$C49))))</f>
        <v>0</v>
      </c>
      <c r="H49" s="104">
        <f>IF($Q$9=1,IF($Q$1,SUMIFS('Directly Generated'!V:V,'Directly Generated'!$C:$C,"="&amp;$C49,'Directly Generated'!$X:$X,"=No")-SUMIFS('Directly Generated'!J:J,'Directly Generated'!$C:$C,"="&amp;$C49,'Directly Generated'!$X:$X,"=No"),SUMIFS('Directly Generated'!V:V,'Directly Generated'!$C:$C,"="&amp;$C49)-SUMIFS('Directly Generated'!J:J,'Directly Generated'!$C:$C,"="&amp;$C49)),IF($Q$9=2,IF($Q$1,SUMIFS('Overview - Operating'!L:L,'Overview - Operating'!$C:$C,"="&amp;$C49,'Overview - Operating'!$X:$X,"=No"),SUMIFS('Overview - Operating'!L:L,'Overview - Operating'!$C:$C,"="&amp;$C49)),IF($Q$1,SUMIFS('Overview - Capital'!L:L,'Overview - Capital'!$C:$C,"="&amp;$C49,'Overview - Capital'!$X:$X,"=No"),SUMIFS('Overview - Capital'!L:L,'Overview - Capital'!$C:$C,"="&amp;$C49))))</f>
        <v>0</v>
      </c>
      <c r="I49" s="104">
        <f>IF($Q$9=1,IF($Q$1,SUMIFS('Taxes Levied by Agency'!X:X,'Taxes Levied by Agency'!$C:$C,"="&amp;$C49,'Taxes Levied by Agency'!$Z:$Z,"=No"),SUMIFS('Taxes Levied by Agency'!X:X,'Taxes Levied by Agency'!$C:$C,"="&amp;$C49)),IF($Q$9=2,IF($Q$1,SUMIFS('Overview - Operating'!N:N,'Overview - Operating'!$C:$C,"="&amp;$C49,'Overview - Operating'!$X:$X,"=No"),SUMIFS('Overview - Operating'!N:N,'Overview - Operating'!$C:$C,"="&amp;$C49)),IF($Q$1,SUMIFS('Overview - Capital'!N:N,'Overview - Capital'!$C:$C,"="&amp;$C49,'Overview - Capital'!$X:$X,"=No"),SUMIFS('Overview - Capital'!N:N,'Overview - Capital'!$C:$C,"="&amp;$C49))))</f>
        <v>0</v>
      </c>
      <c r="J49" s="104">
        <f>IF($Q$9=1,IF($Q$1,SUMIFS(Local!AB:AB,Local!$C:$C,"="&amp;$C49,Local!$AD:$AD,"=No"),SUMIFS(Local!AB:AB,Local!$C:$C,"="&amp;$C49)),IF($Q$9=2,IF($Q$1,SUMIFS('Overview - Operating'!P:P,'Overview - Operating'!$C:$C,"="&amp;$C49,'Overview - Operating'!$X:$X,"=No"),SUMIFS('Overview - Operating'!P:P,'Overview - Operating'!$C:$C,"="&amp;$C49)),IF($Q$1,SUMIFS('Overview - Capital'!P:P,'Overview - Capital'!$C:$C,"="&amp;$C49,'Overview - Capital'!$X:$X,"=No"),SUMIFS('Overview - Capital'!P:P,'Overview - Capital'!$C:$C,"="&amp;$C49))))</f>
        <v>0</v>
      </c>
      <c r="K49" s="104">
        <f>IF($Q$9=1,IF($Q$1,SUMIFS(State!AB:AB,State!$C:$C,"="&amp;$C49,State!$AD:$AD,"=No"),SUMIFS(State!AB:AB,State!$C:$C,"="&amp;$C49)),IF($Q$9=2,IF($Q$1,SUMIFS('Overview - Operating'!R:R,'Overview - Operating'!$C:$C,"="&amp;$C49,'Overview - Operating'!$X:$X,"=No"),SUMIFS('Overview - Operating'!R:R,'Overview - Operating'!$C:$C,"="&amp;$C49)),IF($Q$1,SUMIFS('Overview - Capital'!R:R,'Overview - Capital'!$C:$C,"="&amp;$C49,'Overview - Capital'!$X:$X,"=No"),SUMIFS('Overview - Capital'!R:R,'Overview - Capital'!$C:$C,"="&amp;$C49))))</f>
        <v>2821097</v>
      </c>
      <c r="L49" s="104">
        <f>IF($Q$9=1,IF($Q$1,SUMIFS(Federal!V:V,Federal!$C:$C,"="&amp;$C49,Federal!$X:$X,"=No"),SUMIFS(Federal!V:V,Federal!$C:$C,"="&amp;$C49)),IF($Q$9=2,IF($Q$1,SUMIFS('Overview - Operating'!T:T,'Overview - Operating'!$C:$C,"="&amp;$C49,'Overview - Operating'!$X:$X,"=No"),SUMIFS('Overview - Operating'!T:T,'Overview - Operating'!$C:$C,"="&amp;$C49)),IF($Q$1,SUMIFS('Overview - Capital'!T:T,'Overview - Capital'!$C:$C,"="&amp;$C49,'Overview - Capital'!$X:$X,"=No"),SUMIFS('Overview - Capital'!T:T,'Overview - Capital'!$C:$C,"="&amp;$C49))))</f>
        <v>1216351</v>
      </c>
      <c r="M49" s="166">
        <f>IF($Q$9=1,SUM(G49:L49),IF($Q$9=2,IF($Q$1,SUMIFS('Overview - Operating'!V:V,'Overview - Operating'!$C:$C,"="&amp;$C49,'Overview - Operating'!$X:$X,"=No"),SUMIFS('Overview - Operating'!V:V,'Overview - Operating'!$C:$C,"="&amp;$C49)),IF($Q$1,SUMIFS('Overview - Capital'!V:V,'Overview - Capital'!$C:$C,"="&amp;$C49,'Overview - Capital'!$X:$X,"=No"),SUMIFS('Overview - Capital'!V:V,'Overview - Capital'!$C:$C,"="&amp;$C49))))</f>
        <v>4037448</v>
      </c>
      <c r="N49" s="57"/>
      <c r="O49" s="58"/>
      <c r="P49" s="58"/>
      <c r="Q49" s="58"/>
      <c r="R49" s="58"/>
      <c r="S49" s="58"/>
      <c r="T49" s="58"/>
    </row>
    <row r="50" spans="1:20">
      <c r="A50" s="98"/>
      <c r="B50" s="98"/>
      <c r="C50" s="115" t="s">
        <v>188</v>
      </c>
      <c r="D50" s="116" t="s">
        <v>5861</v>
      </c>
      <c r="E50" s="117"/>
      <c r="F50" s="118">
        <f>IF($Q$1,SUMIFS('Overview - Operating'!I:I,'Overview - Operating'!$C:$C,"="&amp;$C50,'Overview - Operating'!$X:$X,"=No"),SUMIFS('Overview - Operating'!I:I,'Overview - Operating'!$C:$C,"="&amp;$C50))</f>
        <v>981</v>
      </c>
      <c r="G50" s="104">
        <f>IF($Q$9=1,IF($Q$1,SUMIFS('Directly Generated'!J:J,'Directly Generated'!$C:$C,"="&amp;$C50,'Directly Generated'!$X:$X,"=No"),SUMIFS('Directly Generated'!J:J,'Directly Generated'!$C:$C,"="&amp;$C50)),IF($Q$9=2,IF($Q$1,SUMIFS('Overview - Operating'!J:J,'Overview - Operating'!$C:$C,"="&amp;$C50,'Overview - Operating'!$X:$X,"=No"),SUMIFS('Overview - Operating'!J:J,'Overview - Operating'!$C:$C,"="&amp;$C50)),IF($Q$1,SUMIFS('Overview - Capital'!J:J,'Overview - Capital'!$C:$C,"="&amp;$C50,'Overview - Capital'!$X:$X,"=No"),SUMIFS('Overview - Capital'!J:J,'Overview - Capital'!$C:$C,"="&amp;$C50))))</f>
        <v>57964547</v>
      </c>
      <c r="H50" s="104">
        <f>IF($Q$9=1,IF($Q$1,SUMIFS('Directly Generated'!V:V,'Directly Generated'!$C:$C,"="&amp;$C50,'Directly Generated'!$X:$X,"=No")-SUMIFS('Directly Generated'!J:J,'Directly Generated'!$C:$C,"="&amp;$C50,'Directly Generated'!$X:$X,"=No"),SUMIFS('Directly Generated'!V:V,'Directly Generated'!$C:$C,"="&amp;$C50)-SUMIFS('Directly Generated'!J:J,'Directly Generated'!$C:$C,"="&amp;$C50)),IF($Q$9=2,IF($Q$1,SUMIFS('Overview - Operating'!L:L,'Overview - Operating'!$C:$C,"="&amp;$C50,'Overview - Operating'!$X:$X,"=No"),SUMIFS('Overview - Operating'!L:L,'Overview - Operating'!$C:$C,"="&amp;$C50)),IF($Q$1,SUMIFS('Overview - Capital'!L:L,'Overview - Capital'!$C:$C,"="&amp;$C50,'Overview - Capital'!$X:$X,"=No"),SUMIFS('Overview - Capital'!L:L,'Overview - Capital'!$C:$C,"="&amp;$C50))))</f>
        <v>591214</v>
      </c>
      <c r="I50" s="104">
        <f>IF($Q$9=1,IF($Q$1,SUMIFS('Taxes Levied by Agency'!X:X,'Taxes Levied by Agency'!$C:$C,"="&amp;$C50,'Taxes Levied by Agency'!$Z:$Z,"=No"),SUMIFS('Taxes Levied by Agency'!X:X,'Taxes Levied by Agency'!$C:$C,"="&amp;$C50)),IF($Q$9=2,IF($Q$1,SUMIFS('Overview - Operating'!N:N,'Overview - Operating'!$C:$C,"="&amp;$C50,'Overview - Operating'!$X:$X,"=No"),SUMIFS('Overview - Operating'!N:N,'Overview - Operating'!$C:$C,"="&amp;$C50)),IF($Q$1,SUMIFS('Overview - Capital'!N:N,'Overview - Capital'!$C:$C,"="&amp;$C50,'Overview - Capital'!$X:$X,"=No"),SUMIFS('Overview - Capital'!N:N,'Overview - Capital'!$C:$C,"="&amp;$C50))))</f>
        <v>0</v>
      </c>
      <c r="J50" s="104">
        <f>IF($Q$9=1,IF($Q$1,SUMIFS(Local!AB:AB,Local!$C:$C,"="&amp;$C50,Local!$AD:$AD,"=No"),SUMIFS(Local!AB:AB,Local!$C:$C,"="&amp;$C50)),IF($Q$9=2,IF($Q$1,SUMIFS('Overview - Operating'!P:P,'Overview - Operating'!$C:$C,"="&amp;$C50,'Overview - Operating'!$X:$X,"=No"),SUMIFS('Overview - Operating'!P:P,'Overview - Operating'!$C:$C,"="&amp;$C50)),IF($Q$1,SUMIFS('Overview - Capital'!P:P,'Overview - Capital'!$C:$C,"="&amp;$C50,'Overview - Capital'!$X:$X,"=No"),SUMIFS('Overview - Capital'!P:P,'Overview - Capital'!$C:$C,"="&amp;$C50))))</f>
        <v>200175690</v>
      </c>
      <c r="K50" s="104">
        <f>IF($Q$9=1,IF($Q$1,SUMIFS(State!AB:AB,State!$C:$C,"="&amp;$C50,State!$AD:$AD,"=No"),SUMIFS(State!AB:AB,State!$C:$C,"="&amp;$C50)),IF($Q$9=2,IF($Q$1,SUMIFS('Overview - Operating'!R:R,'Overview - Operating'!$C:$C,"="&amp;$C50,'Overview - Operating'!$X:$X,"=No"),SUMIFS('Overview - Operating'!R:R,'Overview - Operating'!$C:$C,"="&amp;$C50)),IF($Q$1,SUMIFS('Overview - Capital'!R:R,'Overview - Capital'!$C:$C,"="&amp;$C50,'Overview - Capital'!$X:$X,"=No"),SUMIFS('Overview - Capital'!R:R,'Overview - Capital'!$C:$C,"="&amp;$C50))))</f>
        <v>226179113</v>
      </c>
      <c r="L50" s="104">
        <f>IF($Q$9=1,IF($Q$1,SUMIFS(Federal!V:V,Federal!$C:$C,"="&amp;$C50,Federal!$X:$X,"=No"),SUMIFS(Federal!V:V,Federal!$C:$C,"="&amp;$C50)),IF($Q$9=2,IF($Q$1,SUMIFS('Overview - Operating'!T:T,'Overview - Operating'!$C:$C,"="&amp;$C50,'Overview - Operating'!$X:$X,"=No"),SUMIFS('Overview - Operating'!T:T,'Overview - Operating'!$C:$C,"="&amp;$C50)),IF($Q$1,SUMIFS('Overview - Capital'!T:T,'Overview - Capital'!$C:$C,"="&amp;$C50,'Overview - Capital'!$X:$X,"=No"),SUMIFS('Overview - Capital'!T:T,'Overview - Capital'!$C:$C,"="&amp;$C50))))</f>
        <v>205018624</v>
      </c>
      <c r="M50" s="166">
        <f>IF($Q$9=1,SUM(G50:L50),IF($Q$9=2,IF($Q$1,SUMIFS('Overview - Operating'!V:V,'Overview - Operating'!$C:$C,"="&amp;$C50,'Overview - Operating'!$X:$X,"=No"),SUMIFS('Overview - Operating'!V:V,'Overview - Operating'!$C:$C,"="&amp;$C50)),IF($Q$1,SUMIFS('Overview - Capital'!V:V,'Overview - Capital'!$C:$C,"="&amp;$C50,'Overview - Capital'!$X:$X,"=No"),SUMIFS('Overview - Capital'!V:V,'Overview - Capital'!$C:$C,"="&amp;$C50))))</f>
        <v>689929188</v>
      </c>
      <c r="N50" s="57"/>
      <c r="O50" s="58"/>
      <c r="P50" s="58"/>
      <c r="Q50" s="58"/>
      <c r="R50" s="58"/>
      <c r="S50" s="58"/>
      <c r="T50" s="58"/>
    </row>
    <row r="51" spans="1:20">
      <c r="A51" s="98"/>
      <c r="B51" s="98"/>
      <c r="C51" s="115" t="s">
        <v>265</v>
      </c>
      <c r="D51" s="116" t="s">
        <v>5862</v>
      </c>
      <c r="E51" s="117"/>
      <c r="F51" s="118">
        <f>IF($Q$1,SUMIFS('Overview - Operating'!I:I,'Overview - Operating'!$C:$C,"="&amp;$C51,'Overview - Operating'!$X:$X,"=No"),SUMIFS('Overview - Operating'!I:I,'Overview - Operating'!$C:$C,"="&amp;$C51))</f>
        <v>1367</v>
      </c>
      <c r="G51" s="104">
        <f>IF($Q$9=1,IF($Q$1,SUMIFS('Directly Generated'!J:J,'Directly Generated'!$C:$C,"="&amp;$C51,'Directly Generated'!$X:$X,"=No"),SUMIFS('Directly Generated'!J:J,'Directly Generated'!$C:$C,"="&amp;$C51)),IF($Q$9=2,IF($Q$1,SUMIFS('Overview - Operating'!J:J,'Overview - Operating'!$C:$C,"="&amp;$C51,'Overview - Operating'!$X:$X,"=No"),SUMIFS('Overview - Operating'!J:J,'Overview - Operating'!$C:$C,"="&amp;$C51)),IF($Q$1,SUMIFS('Overview - Capital'!J:J,'Overview - Capital'!$C:$C,"="&amp;$C51,'Overview - Capital'!$X:$X,"=No"),SUMIFS('Overview - Capital'!J:J,'Overview - Capital'!$C:$C,"="&amp;$C51))))</f>
        <v>24444859</v>
      </c>
      <c r="H51" s="104">
        <f>IF($Q$9=1,IF($Q$1,SUMIFS('Directly Generated'!V:V,'Directly Generated'!$C:$C,"="&amp;$C51,'Directly Generated'!$X:$X,"=No")-SUMIFS('Directly Generated'!J:J,'Directly Generated'!$C:$C,"="&amp;$C51,'Directly Generated'!$X:$X,"=No"),SUMIFS('Directly Generated'!V:V,'Directly Generated'!$C:$C,"="&amp;$C51)-SUMIFS('Directly Generated'!J:J,'Directly Generated'!$C:$C,"="&amp;$C51)),IF($Q$9=2,IF($Q$1,SUMIFS('Overview - Operating'!L:L,'Overview - Operating'!$C:$C,"="&amp;$C51,'Overview - Operating'!$X:$X,"=No"),SUMIFS('Overview - Operating'!L:L,'Overview - Operating'!$C:$C,"="&amp;$C51)),IF($Q$1,SUMIFS('Overview - Capital'!L:L,'Overview - Capital'!$C:$C,"="&amp;$C51,'Overview - Capital'!$X:$X,"=No"),SUMIFS('Overview - Capital'!L:L,'Overview - Capital'!$C:$C,"="&amp;$C51))))</f>
        <v>26588674</v>
      </c>
      <c r="I51" s="104">
        <f>IF($Q$9=1,IF($Q$1,SUMIFS('Taxes Levied by Agency'!X:X,'Taxes Levied by Agency'!$C:$C,"="&amp;$C51,'Taxes Levied by Agency'!$Z:$Z,"=No"),SUMIFS('Taxes Levied by Agency'!X:X,'Taxes Levied by Agency'!$C:$C,"="&amp;$C51)),IF($Q$9=2,IF($Q$1,SUMIFS('Overview - Operating'!N:N,'Overview - Operating'!$C:$C,"="&amp;$C51,'Overview - Operating'!$X:$X,"=No"),SUMIFS('Overview - Operating'!N:N,'Overview - Operating'!$C:$C,"="&amp;$C51)),IF($Q$1,SUMIFS('Overview - Capital'!N:N,'Overview - Capital'!$C:$C,"="&amp;$C51,'Overview - Capital'!$X:$X,"=No"),SUMIFS('Overview - Capital'!N:N,'Overview - Capital'!$C:$C,"="&amp;$C51))))</f>
        <v>17300284</v>
      </c>
      <c r="J51" s="104">
        <f>IF($Q$9=1,IF($Q$1,SUMIFS(Local!AB:AB,Local!$C:$C,"="&amp;$C51,Local!$AD:$AD,"=No"),SUMIFS(Local!AB:AB,Local!$C:$C,"="&amp;$C51)),IF($Q$9=2,IF($Q$1,SUMIFS('Overview - Operating'!P:P,'Overview - Operating'!$C:$C,"="&amp;$C51,'Overview - Operating'!$X:$X,"=No"),SUMIFS('Overview - Operating'!P:P,'Overview - Operating'!$C:$C,"="&amp;$C51)),IF($Q$1,SUMIFS('Overview - Capital'!P:P,'Overview - Capital'!$C:$C,"="&amp;$C51,'Overview - Capital'!$X:$X,"=No"),SUMIFS('Overview - Capital'!P:P,'Overview - Capital'!$C:$C,"="&amp;$C51))))</f>
        <v>28232187</v>
      </c>
      <c r="K51" s="104">
        <f>IF($Q$9=1,IF($Q$1,SUMIFS(State!AB:AB,State!$C:$C,"="&amp;$C51,State!$AD:$AD,"=No"),SUMIFS(State!AB:AB,State!$C:$C,"="&amp;$C51)),IF($Q$9=2,IF($Q$1,SUMIFS('Overview - Operating'!R:R,'Overview - Operating'!$C:$C,"="&amp;$C51,'Overview - Operating'!$X:$X,"=No"),SUMIFS('Overview - Operating'!R:R,'Overview - Operating'!$C:$C,"="&amp;$C51)),IF($Q$1,SUMIFS('Overview - Capital'!R:R,'Overview - Capital'!$C:$C,"="&amp;$C51,'Overview - Capital'!$X:$X,"=No"),SUMIFS('Overview - Capital'!R:R,'Overview - Capital'!$C:$C,"="&amp;$C51))))</f>
        <v>20110693</v>
      </c>
      <c r="L51" s="104">
        <f>IF($Q$9=1,IF($Q$1,SUMIFS(Federal!V:V,Federal!$C:$C,"="&amp;$C51,Federal!$X:$X,"=No"),SUMIFS(Federal!V:V,Federal!$C:$C,"="&amp;$C51)),IF($Q$9=2,IF($Q$1,SUMIFS('Overview - Operating'!T:T,'Overview - Operating'!$C:$C,"="&amp;$C51,'Overview - Operating'!$X:$X,"=No"),SUMIFS('Overview - Operating'!T:T,'Overview - Operating'!$C:$C,"="&amp;$C51)),IF($Q$1,SUMIFS('Overview - Capital'!T:T,'Overview - Capital'!$C:$C,"="&amp;$C51,'Overview - Capital'!$X:$X,"=No"),SUMIFS('Overview - Capital'!T:T,'Overview - Capital'!$C:$C,"="&amp;$C51))))</f>
        <v>39878892</v>
      </c>
      <c r="M51" s="166">
        <f>IF($Q$9=1,SUM(G51:L51),IF($Q$9=2,IF($Q$1,SUMIFS('Overview - Operating'!V:V,'Overview - Operating'!$C:$C,"="&amp;$C51,'Overview - Operating'!$X:$X,"=No"),SUMIFS('Overview - Operating'!V:V,'Overview - Operating'!$C:$C,"="&amp;$C51)),IF($Q$1,SUMIFS('Overview - Capital'!V:V,'Overview - Capital'!$C:$C,"="&amp;$C51,'Overview - Capital'!$X:$X,"=No"),SUMIFS('Overview - Capital'!V:V,'Overview - Capital'!$C:$C,"="&amp;$C51))))</f>
        <v>156555589</v>
      </c>
      <c r="N51" s="57"/>
      <c r="O51" s="58"/>
      <c r="P51" s="58"/>
      <c r="Q51" s="58"/>
      <c r="R51" s="58"/>
      <c r="S51" s="58"/>
      <c r="T51" s="58"/>
    </row>
    <row r="52" spans="1:20">
      <c r="A52" s="98"/>
      <c r="B52" s="98"/>
      <c r="C52" s="115" t="s">
        <v>420</v>
      </c>
      <c r="D52" s="116" t="s">
        <v>5863</v>
      </c>
      <c r="E52" s="117"/>
      <c r="F52" s="118">
        <f>IF($Q$1,SUMIFS('Overview - Operating'!I:I,'Overview - Operating'!$C:$C,"="&amp;$C52,'Overview - Operating'!$X:$X,"=No"),SUMIFS('Overview - Operating'!I:I,'Overview - Operating'!$C:$C,"="&amp;$C52))</f>
        <v>323</v>
      </c>
      <c r="G52" s="104">
        <f>IF($Q$9=1,IF($Q$1,SUMIFS('Directly Generated'!J:J,'Directly Generated'!$C:$C,"="&amp;$C52,'Directly Generated'!$X:$X,"=No"),SUMIFS('Directly Generated'!J:J,'Directly Generated'!$C:$C,"="&amp;$C52)),IF($Q$9=2,IF($Q$1,SUMIFS('Overview - Operating'!J:J,'Overview - Operating'!$C:$C,"="&amp;$C52,'Overview - Operating'!$X:$X,"=No"),SUMIFS('Overview - Operating'!J:J,'Overview - Operating'!$C:$C,"="&amp;$C52)),IF($Q$1,SUMIFS('Overview - Capital'!J:J,'Overview - Capital'!$C:$C,"="&amp;$C52,'Overview - Capital'!$X:$X,"=No"),SUMIFS('Overview - Capital'!J:J,'Overview - Capital'!$C:$C,"="&amp;$C52))))</f>
        <v>2622156</v>
      </c>
      <c r="H52" s="104">
        <f>IF($Q$9=1,IF($Q$1,SUMIFS('Directly Generated'!V:V,'Directly Generated'!$C:$C,"="&amp;$C52,'Directly Generated'!$X:$X,"=No")-SUMIFS('Directly Generated'!J:J,'Directly Generated'!$C:$C,"="&amp;$C52,'Directly Generated'!$X:$X,"=No"),SUMIFS('Directly Generated'!V:V,'Directly Generated'!$C:$C,"="&amp;$C52)-SUMIFS('Directly Generated'!J:J,'Directly Generated'!$C:$C,"="&amp;$C52)),IF($Q$9=2,IF($Q$1,SUMIFS('Overview - Operating'!L:L,'Overview - Operating'!$C:$C,"="&amp;$C52,'Overview - Operating'!$X:$X,"=No"),SUMIFS('Overview - Operating'!L:L,'Overview - Operating'!$C:$C,"="&amp;$C52)),IF($Q$1,SUMIFS('Overview - Capital'!L:L,'Overview - Capital'!$C:$C,"="&amp;$C52,'Overview - Capital'!$X:$X,"=No"),SUMIFS('Overview - Capital'!L:L,'Overview - Capital'!$C:$C,"="&amp;$C52))))</f>
        <v>2140963</v>
      </c>
      <c r="I52" s="104">
        <f>IF($Q$9=1,IF($Q$1,SUMIFS('Taxes Levied by Agency'!X:X,'Taxes Levied by Agency'!$C:$C,"="&amp;$C52,'Taxes Levied by Agency'!$Z:$Z,"=No"),SUMIFS('Taxes Levied by Agency'!X:X,'Taxes Levied by Agency'!$C:$C,"="&amp;$C52)),IF($Q$9=2,IF($Q$1,SUMIFS('Overview - Operating'!N:N,'Overview - Operating'!$C:$C,"="&amp;$C52,'Overview - Operating'!$X:$X,"=No"),SUMIFS('Overview - Operating'!N:N,'Overview - Operating'!$C:$C,"="&amp;$C52)),IF($Q$1,SUMIFS('Overview - Capital'!N:N,'Overview - Capital'!$C:$C,"="&amp;$C52,'Overview - Capital'!$X:$X,"=No"),SUMIFS('Overview - Capital'!N:N,'Overview - Capital'!$C:$C,"="&amp;$C52))))</f>
        <v>0</v>
      </c>
      <c r="J52" s="104">
        <f>IF($Q$9=1,IF($Q$1,SUMIFS(Local!AB:AB,Local!$C:$C,"="&amp;$C52,Local!$AD:$AD,"=No"),SUMIFS(Local!AB:AB,Local!$C:$C,"="&amp;$C52)),IF($Q$9=2,IF($Q$1,SUMIFS('Overview - Operating'!P:P,'Overview - Operating'!$C:$C,"="&amp;$C52,'Overview - Operating'!$X:$X,"=No"),SUMIFS('Overview - Operating'!P:P,'Overview - Operating'!$C:$C,"="&amp;$C52)),IF($Q$1,SUMIFS('Overview - Capital'!P:P,'Overview - Capital'!$C:$C,"="&amp;$C52,'Overview - Capital'!$X:$X,"=No"),SUMIFS('Overview - Capital'!P:P,'Overview - Capital'!$C:$C,"="&amp;$C52))))</f>
        <v>11658946</v>
      </c>
      <c r="K52" s="104">
        <f>IF($Q$9=1,IF($Q$1,SUMIFS(State!AB:AB,State!$C:$C,"="&amp;$C52,State!$AD:$AD,"=No"),SUMIFS(State!AB:AB,State!$C:$C,"="&amp;$C52)),IF($Q$9=2,IF($Q$1,SUMIFS('Overview - Operating'!R:R,'Overview - Operating'!$C:$C,"="&amp;$C52,'Overview - Operating'!$X:$X,"=No"),SUMIFS('Overview - Operating'!R:R,'Overview - Operating'!$C:$C,"="&amp;$C52)),IF($Q$1,SUMIFS('Overview - Capital'!R:R,'Overview - Capital'!$C:$C,"="&amp;$C52,'Overview - Capital'!$X:$X,"=No"),SUMIFS('Overview - Capital'!R:R,'Overview - Capital'!$C:$C,"="&amp;$C52))))</f>
        <v>904115</v>
      </c>
      <c r="L52" s="104">
        <f>IF($Q$9=1,IF($Q$1,SUMIFS(Federal!V:V,Federal!$C:$C,"="&amp;$C52,Federal!$X:$X,"=No"),SUMIFS(Federal!V:V,Federal!$C:$C,"="&amp;$C52)),IF($Q$9=2,IF($Q$1,SUMIFS('Overview - Operating'!T:T,'Overview - Operating'!$C:$C,"="&amp;$C52,'Overview - Operating'!$X:$X,"=No"),SUMIFS('Overview - Operating'!T:T,'Overview - Operating'!$C:$C,"="&amp;$C52)),IF($Q$1,SUMIFS('Overview - Capital'!T:T,'Overview - Capital'!$C:$C,"="&amp;$C52,'Overview - Capital'!$X:$X,"=No"),SUMIFS('Overview - Capital'!T:T,'Overview - Capital'!$C:$C,"="&amp;$C52))))</f>
        <v>20774388</v>
      </c>
      <c r="M52" s="166">
        <f>IF($Q$9=1,SUM(G52:L52),IF($Q$9=2,IF($Q$1,SUMIFS('Overview - Operating'!V:V,'Overview - Operating'!$C:$C,"="&amp;$C52,'Overview - Operating'!$X:$X,"=No"),SUMIFS('Overview - Operating'!V:V,'Overview - Operating'!$C:$C,"="&amp;$C52)),IF($Q$1,SUMIFS('Overview - Capital'!V:V,'Overview - Capital'!$C:$C,"="&amp;$C52,'Overview - Capital'!$X:$X,"=No"),SUMIFS('Overview - Capital'!V:V,'Overview - Capital'!$C:$C,"="&amp;$C52))))</f>
        <v>38100568</v>
      </c>
      <c r="N52" s="57"/>
      <c r="O52" s="58"/>
      <c r="P52" s="58"/>
      <c r="Q52" s="58"/>
      <c r="R52" s="58"/>
      <c r="S52" s="58"/>
      <c r="T52" s="58"/>
    </row>
    <row r="53" spans="1:20">
      <c r="A53" s="98"/>
      <c r="B53" s="98"/>
      <c r="C53" s="115" t="s">
        <v>555</v>
      </c>
      <c r="D53" s="116" t="s">
        <v>5864</v>
      </c>
      <c r="E53" s="117"/>
      <c r="F53" s="118">
        <f>IF($Q$1,SUMIFS('Overview - Operating'!I:I,'Overview - Operating'!$C:$C,"="&amp;$C53,'Overview - Operating'!$X:$X,"=No"),SUMIFS('Overview - Operating'!I:I,'Overview - Operating'!$C:$C,"="&amp;$C53))</f>
        <v>7976</v>
      </c>
      <c r="G53" s="104">
        <f>IF($Q$9=1,IF($Q$1,SUMIFS('Directly Generated'!J:J,'Directly Generated'!$C:$C,"="&amp;$C53,'Directly Generated'!$X:$X,"=No"),SUMIFS('Directly Generated'!J:J,'Directly Generated'!$C:$C,"="&amp;$C53)),IF($Q$9=2,IF($Q$1,SUMIFS('Overview - Operating'!J:J,'Overview - Operating'!$C:$C,"="&amp;$C53,'Overview - Operating'!$X:$X,"=No"),SUMIFS('Overview - Operating'!J:J,'Overview - Operating'!$C:$C,"="&amp;$C53)),IF($Q$1,SUMIFS('Overview - Capital'!J:J,'Overview - Capital'!$C:$C,"="&amp;$C53,'Overview - Capital'!$X:$X,"=No"),SUMIFS('Overview - Capital'!J:J,'Overview - Capital'!$C:$C,"="&amp;$C53))))</f>
        <v>989523097</v>
      </c>
      <c r="H53" s="104">
        <f>IF($Q$9=1,IF($Q$1,SUMIFS('Directly Generated'!V:V,'Directly Generated'!$C:$C,"="&amp;$C53,'Directly Generated'!$X:$X,"=No")-SUMIFS('Directly Generated'!J:J,'Directly Generated'!$C:$C,"="&amp;$C53,'Directly Generated'!$X:$X,"=No"),SUMIFS('Directly Generated'!V:V,'Directly Generated'!$C:$C,"="&amp;$C53)-SUMIFS('Directly Generated'!J:J,'Directly Generated'!$C:$C,"="&amp;$C53)),IF($Q$9=2,IF($Q$1,SUMIFS('Overview - Operating'!L:L,'Overview - Operating'!$C:$C,"="&amp;$C53,'Overview - Operating'!$X:$X,"=No"),SUMIFS('Overview - Operating'!L:L,'Overview - Operating'!$C:$C,"="&amp;$C53)),IF($Q$1,SUMIFS('Overview - Capital'!L:L,'Overview - Capital'!$C:$C,"="&amp;$C53,'Overview - Capital'!$X:$X,"=No"),SUMIFS('Overview - Capital'!L:L,'Overview - Capital'!$C:$C,"="&amp;$C53))))</f>
        <v>136320184</v>
      </c>
      <c r="I53" s="104">
        <f>IF($Q$9=1,IF($Q$1,SUMIFS('Taxes Levied by Agency'!X:X,'Taxes Levied by Agency'!$C:$C,"="&amp;$C53,'Taxes Levied by Agency'!$Z:$Z,"=No"),SUMIFS('Taxes Levied by Agency'!X:X,'Taxes Levied by Agency'!$C:$C,"="&amp;$C53)),IF($Q$9=2,IF($Q$1,SUMIFS('Overview - Operating'!N:N,'Overview - Operating'!$C:$C,"="&amp;$C53,'Overview - Operating'!$X:$X,"=No"),SUMIFS('Overview - Operating'!N:N,'Overview - Operating'!$C:$C,"="&amp;$C53)),IF($Q$1,SUMIFS('Overview - Capital'!N:N,'Overview - Capital'!$C:$C,"="&amp;$C53,'Overview - Capital'!$X:$X,"=No"),SUMIFS('Overview - Capital'!N:N,'Overview - Capital'!$C:$C,"="&amp;$C53))))</f>
        <v>13275863</v>
      </c>
      <c r="J53" s="104">
        <f>IF($Q$9=1,IF($Q$1,SUMIFS(Local!AB:AB,Local!$C:$C,"="&amp;$C53,Local!$AD:$AD,"=No"),SUMIFS(Local!AB:AB,Local!$C:$C,"="&amp;$C53)),IF($Q$9=2,IF($Q$1,SUMIFS('Overview - Operating'!P:P,'Overview - Operating'!$C:$C,"="&amp;$C53,'Overview - Operating'!$X:$X,"=No"),SUMIFS('Overview - Operating'!P:P,'Overview - Operating'!$C:$C,"="&amp;$C53)),IF($Q$1,SUMIFS('Overview - Capital'!P:P,'Overview - Capital'!$C:$C,"="&amp;$C53,'Overview - Capital'!$X:$X,"=No"),SUMIFS('Overview - Capital'!P:P,'Overview - Capital'!$C:$C,"="&amp;$C53))))</f>
        <v>1318516435</v>
      </c>
      <c r="K53" s="104">
        <f>IF($Q$9=1,IF($Q$1,SUMIFS(State!AB:AB,State!$C:$C,"="&amp;$C53,State!$AD:$AD,"=No"),SUMIFS(State!AB:AB,State!$C:$C,"="&amp;$C53)),IF($Q$9=2,IF($Q$1,SUMIFS('Overview - Operating'!R:R,'Overview - Operating'!$C:$C,"="&amp;$C53,'Overview - Operating'!$X:$X,"=No"),SUMIFS('Overview - Operating'!R:R,'Overview - Operating'!$C:$C,"="&amp;$C53)),IF($Q$1,SUMIFS('Overview - Capital'!R:R,'Overview - Capital'!$C:$C,"="&amp;$C53,'Overview - Capital'!$X:$X,"=No"),SUMIFS('Overview - Capital'!R:R,'Overview - Capital'!$C:$C,"="&amp;$C53))))</f>
        <v>483068929</v>
      </c>
      <c r="L53" s="104">
        <f>IF($Q$9=1,IF($Q$1,SUMIFS(Federal!V:V,Federal!$C:$C,"="&amp;$C53,Federal!$X:$X,"=No"),SUMIFS(Federal!V:V,Federal!$C:$C,"="&amp;$C53)),IF($Q$9=2,IF($Q$1,SUMIFS('Overview - Operating'!T:T,'Overview - Operating'!$C:$C,"="&amp;$C53,'Overview - Operating'!$X:$X,"=No"),SUMIFS('Overview - Operating'!T:T,'Overview - Operating'!$C:$C,"="&amp;$C53)),IF($Q$1,SUMIFS('Overview - Capital'!T:T,'Overview - Capital'!$C:$C,"="&amp;$C53,'Overview - Capital'!$X:$X,"=No"),SUMIFS('Overview - Capital'!T:T,'Overview - Capital'!$C:$C,"="&amp;$C53))))</f>
        <v>517265243</v>
      </c>
      <c r="M53" s="166">
        <f>IF($Q$9=1,SUM(G53:L53),IF($Q$9=2,IF($Q$1,SUMIFS('Overview - Operating'!V:V,'Overview - Operating'!$C:$C,"="&amp;$C53,'Overview - Operating'!$X:$X,"=No"),SUMIFS('Overview - Operating'!V:V,'Overview - Operating'!$C:$C,"="&amp;$C53)),IF($Q$1,SUMIFS('Overview - Capital'!V:V,'Overview - Capital'!$C:$C,"="&amp;$C53,'Overview - Capital'!$X:$X,"=No"),SUMIFS('Overview - Capital'!V:V,'Overview - Capital'!$C:$C,"="&amp;$C53))))</f>
        <v>3457969751</v>
      </c>
      <c r="N53" s="57"/>
      <c r="O53" s="58"/>
      <c r="P53" s="58"/>
      <c r="Q53" s="58"/>
      <c r="R53" s="58"/>
      <c r="S53" s="58"/>
      <c r="T53" s="58"/>
    </row>
    <row r="54" spans="1:20">
      <c r="A54" s="98"/>
      <c r="B54" s="98"/>
      <c r="C54" s="115" t="s">
        <v>132</v>
      </c>
      <c r="D54" s="116" t="s">
        <v>2652</v>
      </c>
      <c r="E54" s="117"/>
      <c r="F54" s="118">
        <f>IF($Q$1,SUMIFS('Overview - Operating'!I:I,'Overview - Operating'!$C:$C,"="&amp;$C54,'Overview - Operating'!$X:$X,"=No"),SUMIFS('Overview - Operating'!I:I,'Overview - Operating'!$C:$C,"="&amp;$C54))</f>
        <v>1300</v>
      </c>
      <c r="G54" s="104">
        <f>IF($Q$9=1,IF($Q$1,SUMIFS('Directly Generated'!J:J,'Directly Generated'!$C:$C,"="&amp;$C54,'Directly Generated'!$X:$X,"=No"),SUMIFS('Directly Generated'!J:J,'Directly Generated'!$C:$C,"="&amp;$C54)),IF($Q$9=2,IF($Q$1,SUMIFS('Overview - Operating'!J:J,'Overview - Operating'!$C:$C,"="&amp;$C54,'Overview - Operating'!$X:$X,"=No"),SUMIFS('Overview - Operating'!J:J,'Overview - Operating'!$C:$C,"="&amp;$C54)),IF($Q$1,SUMIFS('Overview - Capital'!J:J,'Overview - Capital'!$C:$C,"="&amp;$C54,'Overview - Capital'!$X:$X,"=No"),SUMIFS('Overview - Capital'!J:J,'Overview - Capital'!$C:$C,"="&amp;$C54))))</f>
        <v>46967655</v>
      </c>
      <c r="H54" s="104">
        <f>IF($Q$9=1,IF($Q$1,SUMIFS('Directly Generated'!V:V,'Directly Generated'!$C:$C,"="&amp;$C54,'Directly Generated'!$X:$X,"=No")-SUMIFS('Directly Generated'!J:J,'Directly Generated'!$C:$C,"="&amp;$C54,'Directly Generated'!$X:$X,"=No"),SUMIFS('Directly Generated'!V:V,'Directly Generated'!$C:$C,"="&amp;$C54)-SUMIFS('Directly Generated'!J:J,'Directly Generated'!$C:$C,"="&amp;$C54)),IF($Q$9=2,IF($Q$1,SUMIFS('Overview - Operating'!L:L,'Overview - Operating'!$C:$C,"="&amp;$C54,'Overview - Operating'!$X:$X,"=No"),SUMIFS('Overview - Operating'!L:L,'Overview - Operating'!$C:$C,"="&amp;$C54)),IF($Q$1,SUMIFS('Overview - Capital'!L:L,'Overview - Capital'!$C:$C,"="&amp;$C54,'Overview - Capital'!$X:$X,"=No"),SUMIFS('Overview - Capital'!L:L,'Overview - Capital'!$C:$C,"="&amp;$C54))))</f>
        <v>6357203</v>
      </c>
      <c r="I54" s="104">
        <f>IF($Q$9=1,IF($Q$1,SUMIFS('Taxes Levied by Agency'!X:X,'Taxes Levied by Agency'!$C:$C,"="&amp;$C54,'Taxes Levied by Agency'!$Z:$Z,"=No"),SUMIFS('Taxes Levied by Agency'!X:X,'Taxes Levied by Agency'!$C:$C,"="&amp;$C54)),IF($Q$9=2,IF($Q$1,SUMIFS('Overview - Operating'!N:N,'Overview - Operating'!$C:$C,"="&amp;$C54,'Overview - Operating'!$X:$X,"=No"),SUMIFS('Overview - Operating'!N:N,'Overview - Operating'!$C:$C,"="&amp;$C54)),IF($Q$1,SUMIFS('Overview - Capital'!N:N,'Overview - Capital'!$C:$C,"="&amp;$C54,'Overview - Capital'!$X:$X,"=No"),SUMIFS('Overview - Capital'!N:N,'Overview - Capital'!$C:$C,"="&amp;$C54))))</f>
        <v>5027321</v>
      </c>
      <c r="J54" s="104">
        <f>IF($Q$9=1,IF($Q$1,SUMIFS(Local!AB:AB,Local!$C:$C,"="&amp;$C54,Local!$AD:$AD,"=No"),SUMIFS(Local!AB:AB,Local!$C:$C,"="&amp;$C54)),IF($Q$9=2,IF($Q$1,SUMIFS('Overview - Operating'!P:P,'Overview - Operating'!$C:$C,"="&amp;$C54,'Overview - Operating'!$X:$X,"=No"),SUMIFS('Overview - Operating'!P:P,'Overview - Operating'!$C:$C,"="&amp;$C54)),IF($Q$1,SUMIFS('Overview - Capital'!P:P,'Overview - Capital'!$C:$C,"="&amp;$C54,'Overview - Capital'!$X:$X,"=No"),SUMIFS('Overview - Capital'!P:P,'Overview - Capital'!$C:$C,"="&amp;$C54))))</f>
        <v>70571379</v>
      </c>
      <c r="K54" s="104">
        <f>IF($Q$9=1,IF($Q$1,SUMIFS(State!AB:AB,State!$C:$C,"="&amp;$C54,State!$AD:$AD,"=No"),SUMIFS(State!AB:AB,State!$C:$C,"="&amp;$C54)),IF($Q$9=2,IF($Q$1,SUMIFS('Overview - Operating'!R:R,'Overview - Operating'!$C:$C,"="&amp;$C54,'Overview - Operating'!$X:$X,"=No"),SUMIFS('Overview - Operating'!R:R,'Overview - Operating'!$C:$C,"="&amp;$C54)),IF($Q$1,SUMIFS('Overview - Capital'!R:R,'Overview - Capital'!$C:$C,"="&amp;$C54,'Overview - Capital'!$X:$X,"=No"),SUMIFS('Overview - Capital'!R:R,'Overview - Capital'!$C:$C,"="&amp;$C54))))</f>
        <v>64642609</v>
      </c>
      <c r="L54" s="104">
        <f>IF($Q$9=1,IF($Q$1,SUMIFS(Federal!V:V,Federal!$C:$C,"="&amp;$C54,Federal!$X:$X,"=No"),SUMIFS(Federal!V:V,Federal!$C:$C,"="&amp;$C54)),IF($Q$9=2,IF($Q$1,SUMIFS('Overview - Operating'!T:T,'Overview - Operating'!$C:$C,"="&amp;$C54,'Overview - Operating'!$X:$X,"=No"),SUMIFS('Overview - Operating'!T:T,'Overview - Operating'!$C:$C,"="&amp;$C54)),IF($Q$1,SUMIFS('Overview - Capital'!T:T,'Overview - Capital'!$C:$C,"="&amp;$C54,'Overview - Capital'!$X:$X,"=No"),SUMIFS('Overview - Capital'!T:T,'Overview - Capital'!$C:$C,"="&amp;$C54))))</f>
        <v>85014669</v>
      </c>
      <c r="M54" s="166">
        <f>IF($Q$9=1,SUM(G54:L54),IF($Q$9=2,IF($Q$1,SUMIFS('Overview - Operating'!V:V,'Overview - Operating'!$C:$C,"="&amp;$C54,'Overview - Operating'!$X:$X,"=No"),SUMIFS('Overview - Operating'!V:V,'Overview - Operating'!$C:$C,"="&amp;$C54)),IF($Q$1,SUMIFS('Overview - Capital'!V:V,'Overview - Capital'!$C:$C,"="&amp;$C54,'Overview - Capital'!$X:$X,"=No"),SUMIFS('Overview - Capital'!V:V,'Overview - Capital'!$C:$C,"="&amp;$C54))))</f>
        <v>278580836</v>
      </c>
      <c r="N54" s="57"/>
      <c r="O54" s="58"/>
      <c r="P54" s="58"/>
      <c r="Q54" s="58"/>
      <c r="R54" s="58"/>
      <c r="S54" s="58"/>
      <c r="T54" s="58"/>
    </row>
    <row r="55" spans="1:20">
      <c r="A55" s="98"/>
      <c r="B55" s="98"/>
      <c r="C55" s="115" t="s">
        <v>278</v>
      </c>
      <c r="D55" s="116" t="s">
        <v>5865</v>
      </c>
      <c r="E55" s="117"/>
      <c r="F55" s="118">
        <f>IF($Q$1,SUMIFS('Overview - Operating'!I:I,'Overview - Operating'!$C:$C,"="&amp;$C55,'Overview - Operating'!$X:$X,"=No"),SUMIFS('Overview - Operating'!I:I,'Overview - Operating'!$C:$C,"="&amp;$C55))</f>
        <v>693</v>
      </c>
      <c r="G55" s="104">
        <f>IF($Q$9=1,IF($Q$1,SUMIFS('Directly Generated'!J:J,'Directly Generated'!$C:$C,"="&amp;$C55,'Directly Generated'!$X:$X,"=No"),SUMIFS('Directly Generated'!J:J,'Directly Generated'!$C:$C,"="&amp;$C55)),IF($Q$9=2,IF($Q$1,SUMIFS('Overview - Operating'!J:J,'Overview - Operating'!$C:$C,"="&amp;$C55,'Overview - Operating'!$X:$X,"=No"),SUMIFS('Overview - Operating'!J:J,'Overview - Operating'!$C:$C,"="&amp;$C55)),IF($Q$1,SUMIFS('Overview - Capital'!J:J,'Overview - Capital'!$C:$C,"="&amp;$C55,'Overview - Capital'!$X:$X,"=No"),SUMIFS('Overview - Capital'!J:J,'Overview - Capital'!$C:$C,"="&amp;$C55))))</f>
        <v>9344542</v>
      </c>
      <c r="H55" s="104">
        <f>IF($Q$9=1,IF($Q$1,SUMIFS('Directly Generated'!V:V,'Directly Generated'!$C:$C,"="&amp;$C55,'Directly Generated'!$X:$X,"=No")-SUMIFS('Directly Generated'!J:J,'Directly Generated'!$C:$C,"="&amp;$C55,'Directly Generated'!$X:$X,"=No"),SUMIFS('Directly Generated'!V:V,'Directly Generated'!$C:$C,"="&amp;$C55)-SUMIFS('Directly Generated'!J:J,'Directly Generated'!$C:$C,"="&amp;$C55)),IF($Q$9=2,IF($Q$1,SUMIFS('Overview - Operating'!L:L,'Overview - Operating'!$C:$C,"="&amp;$C55,'Overview - Operating'!$X:$X,"=No"),SUMIFS('Overview - Operating'!L:L,'Overview - Operating'!$C:$C,"="&amp;$C55)),IF($Q$1,SUMIFS('Overview - Capital'!L:L,'Overview - Capital'!$C:$C,"="&amp;$C55,'Overview - Capital'!$X:$X,"=No"),SUMIFS('Overview - Capital'!L:L,'Overview - Capital'!$C:$C,"="&amp;$C55))))</f>
        <v>2982373</v>
      </c>
      <c r="I55" s="104">
        <f>IF($Q$9=1,IF($Q$1,SUMIFS('Taxes Levied by Agency'!X:X,'Taxes Levied by Agency'!$C:$C,"="&amp;$C55,'Taxes Levied by Agency'!$Z:$Z,"=No"),SUMIFS('Taxes Levied by Agency'!X:X,'Taxes Levied by Agency'!$C:$C,"="&amp;$C55)),IF($Q$9=2,IF($Q$1,SUMIFS('Overview - Operating'!N:N,'Overview - Operating'!$C:$C,"="&amp;$C55,'Overview - Operating'!$X:$X,"=No"),SUMIFS('Overview - Operating'!N:N,'Overview - Operating'!$C:$C,"="&amp;$C55)),IF($Q$1,SUMIFS('Overview - Capital'!N:N,'Overview - Capital'!$C:$C,"="&amp;$C55,'Overview - Capital'!$X:$X,"=No"),SUMIFS('Overview - Capital'!N:N,'Overview - Capital'!$C:$C,"="&amp;$C55))))</f>
        <v>0</v>
      </c>
      <c r="J55" s="104">
        <f>IF($Q$9=1,IF($Q$1,SUMIFS(Local!AB:AB,Local!$C:$C,"="&amp;$C55,Local!$AD:$AD,"=No"),SUMIFS(Local!AB:AB,Local!$C:$C,"="&amp;$C55)),IF($Q$9=2,IF($Q$1,SUMIFS('Overview - Operating'!P:P,'Overview - Operating'!$C:$C,"="&amp;$C55,'Overview - Operating'!$X:$X,"=No"),SUMIFS('Overview - Operating'!P:P,'Overview - Operating'!$C:$C,"="&amp;$C55)),IF($Q$1,SUMIFS('Overview - Capital'!P:P,'Overview - Capital'!$C:$C,"="&amp;$C55,'Overview - Capital'!$X:$X,"=No"),SUMIFS('Overview - Capital'!P:P,'Overview - Capital'!$C:$C,"="&amp;$C55))))</f>
        <v>29061902</v>
      </c>
      <c r="K55" s="104">
        <f>IF($Q$9=1,IF($Q$1,SUMIFS(State!AB:AB,State!$C:$C,"="&amp;$C55,State!$AD:$AD,"=No"),SUMIFS(State!AB:AB,State!$C:$C,"="&amp;$C55)),IF($Q$9=2,IF($Q$1,SUMIFS('Overview - Operating'!R:R,'Overview - Operating'!$C:$C,"="&amp;$C55,'Overview - Operating'!$X:$X,"=No"),SUMIFS('Overview - Operating'!R:R,'Overview - Operating'!$C:$C,"="&amp;$C55)),IF($Q$1,SUMIFS('Overview - Capital'!R:R,'Overview - Capital'!$C:$C,"="&amp;$C55,'Overview - Capital'!$X:$X,"=No"),SUMIFS('Overview - Capital'!R:R,'Overview - Capital'!$C:$C,"="&amp;$C55))))</f>
        <v>9188445</v>
      </c>
      <c r="L55" s="104">
        <f>IF($Q$9=1,IF($Q$1,SUMIFS(Federal!V:V,Federal!$C:$C,"="&amp;$C55,Federal!$X:$X,"=No"),SUMIFS(Federal!V:V,Federal!$C:$C,"="&amp;$C55)),IF($Q$9=2,IF($Q$1,SUMIFS('Overview - Operating'!T:T,'Overview - Operating'!$C:$C,"="&amp;$C55,'Overview - Operating'!$X:$X,"=No"),SUMIFS('Overview - Operating'!T:T,'Overview - Operating'!$C:$C,"="&amp;$C55)),IF($Q$1,SUMIFS('Overview - Capital'!T:T,'Overview - Capital'!$C:$C,"="&amp;$C55,'Overview - Capital'!$X:$X,"=No"),SUMIFS('Overview - Capital'!T:T,'Overview - Capital'!$C:$C,"="&amp;$C55))))</f>
        <v>28554924</v>
      </c>
      <c r="M55" s="166">
        <f>IF($Q$9=1,SUM(G55:L55),IF($Q$9=2,IF($Q$1,SUMIFS('Overview - Operating'!V:V,'Overview - Operating'!$C:$C,"="&amp;$C55,'Overview - Operating'!$X:$X,"=No"),SUMIFS('Overview - Operating'!V:V,'Overview - Operating'!$C:$C,"="&amp;$C55)),IF($Q$1,SUMIFS('Overview - Capital'!V:V,'Overview - Capital'!$C:$C,"="&amp;$C55,'Overview - Capital'!$X:$X,"=No"),SUMIFS('Overview - Capital'!V:V,'Overview - Capital'!$C:$C,"="&amp;$C55))))</f>
        <v>79132186</v>
      </c>
      <c r="N55" s="57"/>
      <c r="O55" s="58"/>
      <c r="P55" s="58"/>
      <c r="Q55" s="58"/>
      <c r="R55" s="58"/>
      <c r="S55" s="58"/>
      <c r="T55" s="58"/>
    </row>
    <row r="56" spans="1:20">
      <c r="A56" s="98"/>
      <c r="B56" s="98"/>
      <c r="C56" s="115" t="s">
        <v>109</v>
      </c>
      <c r="D56" s="116" t="s">
        <v>5866</v>
      </c>
      <c r="E56" s="117"/>
      <c r="F56" s="118">
        <f>IF($Q$1,SUMIFS('Overview - Operating'!I:I,'Overview - Operating'!$C:$C,"="&amp;$C56,'Overview - Operating'!$X:$X,"=No"),SUMIFS('Overview - Operating'!I:I,'Overview - Operating'!$C:$C,"="&amp;$C56))</f>
        <v>1751</v>
      </c>
      <c r="G56" s="104">
        <f>IF($Q$9=1,IF($Q$1,SUMIFS('Directly Generated'!J:J,'Directly Generated'!$C:$C,"="&amp;$C56,'Directly Generated'!$X:$X,"=No"),SUMIFS('Directly Generated'!J:J,'Directly Generated'!$C:$C,"="&amp;$C56)),IF($Q$9=2,IF($Q$1,SUMIFS('Overview - Operating'!J:J,'Overview - Operating'!$C:$C,"="&amp;$C56,'Overview - Operating'!$X:$X,"=No"),SUMIFS('Overview - Operating'!J:J,'Overview - Operating'!$C:$C,"="&amp;$C56)),IF($Q$1,SUMIFS('Overview - Capital'!J:J,'Overview - Capital'!$C:$C,"="&amp;$C56,'Overview - Capital'!$X:$X,"=No"),SUMIFS('Overview - Capital'!J:J,'Overview - Capital'!$C:$C,"="&amp;$C56))))</f>
        <v>25194510</v>
      </c>
      <c r="H56" s="104">
        <f>IF($Q$9=1,IF($Q$1,SUMIFS('Directly Generated'!V:V,'Directly Generated'!$C:$C,"="&amp;$C56,'Directly Generated'!$X:$X,"=No")-SUMIFS('Directly Generated'!J:J,'Directly Generated'!$C:$C,"="&amp;$C56,'Directly Generated'!$X:$X,"=No"),SUMIFS('Directly Generated'!V:V,'Directly Generated'!$C:$C,"="&amp;$C56)-SUMIFS('Directly Generated'!J:J,'Directly Generated'!$C:$C,"="&amp;$C56)),IF($Q$9=2,IF($Q$1,SUMIFS('Overview - Operating'!L:L,'Overview - Operating'!$C:$C,"="&amp;$C56,'Overview - Operating'!$X:$X,"=No"),SUMIFS('Overview - Operating'!L:L,'Overview - Operating'!$C:$C,"="&amp;$C56)),IF($Q$1,SUMIFS('Overview - Capital'!L:L,'Overview - Capital'!$C:$C,"="&amp;$C56,'Overview - Capital'!$X:$X,"=No"),SUMIFS('Overview - Capital'!L:L,'Overview - Capital'!$C:$C,"="&amp;$C56))))</f>
        <v>4007078</v>
      </c>
      <c r="I56" s="104">
        <f>IF($Q$9=1,IF($Q$1,SUMIFS('Taxes Levied by Agency'!X:X,'Taxes Levied by Agency'!$C:$C,"="&amp;$C56,'Taxes Levied by Agency'!$Z:$Z,"=No"),SUMIFS('Taxes Levied by Agency'!X:X,'Taxes Levied by Agency'!$C:$C,"="&amp;$C56)),IF($Q$9=2,IF($Q$1,SUMIFS('Overview - Operating'!N:N,'Overview - Operating'!$C:$C,"="&amp;$C56,'Overview - Operating'!$X:$X,"=No"),SUMIFS('Overview - Operating'!N:N,'Overview - Operating'!$C:$C,"="&amp;$C56)),IF($Q$1,SUMIFS('Overview - Capital'!N:N,'Overview - Capital'!$C:$C,"="&amp;$C56,'Overview - Capital'!$X:$X,"=No"),SUMIFS('Overview - Capital'!N:N,'Overview - Capital'!$C:$C,"="&amp;$C56))))</f>
        <v>17119661</v>
      </c>
      <c r="J56" s="104">
        <f>IF($Q$9=1,IF($Q$1,SUMIFS(Local!AB:AB,Local!$C:$C,"="&amp;$C56,Local!$AD:$AD,"=No"),SUMIFS(Local!AB:AB,Local!$C:$C,"="&amp;$C56)),IF($Q$9=2,IF($Q$1,SUMIFS('Overview - Operating'!P:P,'Overview - Operating'!$C:$C,"="&amp;$C56,'Overview - Operating'!$X:$X,"=No"),SUMIFS('Overview - Operating'!P:P,'Overview - Operating'!$C:$C,"="&amp;$C56)),IF($Q$1,SUMIFS('Overview - Capital'!P:P,'Overview - Capital'!$C:$C,"="&amp;$C56,'Overview - Capital'!$X:$X,"=No"),SUMIFS('Overview - Capital'!P:P,'Overview - Capital'!$C:$C,"="&amp;$C56))))</f>
        <v>112535003</v>
      </c>
      <c r="K56" s="104">
        <f>IF($Q$9=1,IF($Q$1,SUMIFS(State!AB:AB,State!$C:$C,"="&amp;$C56,State!$AD:$AD,"=No"),SUMIFS(State!AB:AB,State!$C:$C,"="&amp;$C56)),IF($Q$9=2,IF($Q$1,SUMIFS('Overview - Operating'!R:R,'Overview - Operating'!$C:$C,"="&amp;$C56,'Overview - Operating'!$X:$X,"=No"),SUMIFS('Overview - Operating'!R:R,'Overview - Operating'!$C:$C,"="&amp;$C56)),IF($Q$1,SUMIFS('Overview - Capital'!R:R,'Overview - Capital'!$C:$C,"="&amp;$C56,'Overview - Capital'!$X:$X,"=No"),SUMIFS('Overview - Capital'!R:R,'Overview - Capital'!$C:$C,"="&amp;$C56))))</f>
        <v>3277726</v>
      </c>
      <c r="L56" s="104">
        <f>IF($Q$9=1,IF($Q$1,SUMIFS(Federal!V:V,Federal!$C:$C,"="&amp;$C56,Federal!$X:$X,"=No"),SUMIFS(Federal!V:V,Federal!$C:$C,"="&amp;$C56)),IF($Q$9=2,IF($Q$1,SUMIFS('Overview - Operating'!T:T,'Overview - Operating'!$C:$C,"="&amp;$C56,'Overview - Operating'!$X:$X,"=No"),SUMIFS('Overview - Operating'!T:T,'Overview - Operating'!$C:$C,"="&amp;$C56)),IF($Q$1,SUMIFS('Overview - Capital'!T:T,'Overview - Capital'!$C:$C,"="&amp;$C56,'Overview - Capital'!$X:$X,"=No"),SUMIFS('Overview - Capital'!T:T,'Overview - Capital'!$C:$C,"="&amp;$C56))))</f>
        <v>69785575</v>
      </c>
      <c r="M56" s="166">
        <f>IF($Q$9=1,SUM(G56:L56),IF($Q$9=2,IF($Q$1,SUMIFS('Overview - Operating'!V:V,'Overview - Operating'!$C:$C,"="&amp;$C56,'Overview - Operating'!$X:$X,"=No"),SUMIFS('Overview - Operating'!V:V,'Overview - Operating'!$C:$C,"="&amp;$C56)),IF($Q$1,SUMIFS('Overview - Capital'!V:V,'Overview - Capital'!$C:$C,"="&amp;$C56,'Overview - Capital'!$X:$X,"=No"),SUMIFS('Overview - Capital'!V:V,'Overview - Capital'!$C:$C,"="&amp;$C56))))</f>
        <v>231919553</v>
      </c>
      <c r="N56" s="57"/>
      <c r="O56" s="58"/>
      <c r="P56" s="58"/>
      <c r="Q56" s="58"/>
      <c r="R56" s="58"/>
      <c r="S56" s="58"/>
      <c r="T56" s="58"/>
    </row>
    <row r="57" spans="1:20">
      <c r="A57" s="98"/>
      <c r="B57" s="98"/>
      <c r="C57" s="115" t="s">
        <v>124</v>
      </c>
      <c r="D57" s="116" t="s">
        <v>5867</v>
      </c>
      <c r="E57" s="117"/>
      <c r="F57" s="118">
        <f>IF($Q$1,SUMIFS('Overview - Operating'!I:I,'Overview - Operating'!$C:$C,"="&amp;$C57,'Overview - Operating'!$X:$X,"=No"),SUMIFS('Overview - Operating'!I:I,'Overview - Operating'!$C:$C,"="&amp;$C57))</f>
        <v>718</v>
      </c>
      <c r="G57" s="104">
        <f>IF($Q$9=1,IF($Q$1,SUMIFS('Directly Generated'!J:J,'Directly Generated'!$C:$C,"="&amp;$C57,'Directly Generated'!$X:$X,"=No"),SUMIFS('Directly Generated'!J:J,'Directly Generated'!$C:$C,"="&amp;$C57)),IF($Q$9=2,IF($Q$1,SUMIFS('Overview - Operating'!J:J,'Overview - Operating'!$C:$C,"="&amp;$C57,'Overview - Operating'!$X:$X,"=No"),SUMIFS('Overview - Operating'!J:J,'Overview - Operating'!$C:$C,"="&amp;$C57)),IF($Q$1,SUMIFS('Overview - Capital'!J:J,'Overview - Capital'!$C:$C,"="&amp;$C57,'Overview - Capital'!$X:$X,"=No"),SUMIFS('Overview - Capital'!J:J,'Overview - Capital'!$C:$C,"="&amp;$C57))))</f>
        <v>29782857</v>
      </c>
      <c r="H57" s="104">
        <f>IF($Q$9=1,IF($Q$1,SUMIFS('Directly Generated'!V:V,'Directly Generated'!$C:$C,"="&amp;$C57,'Directly Generated'!$X:$X,"=No")-SUMIFS('Directly Generated'!J:J,'Directly Generated'!$C:$C,"="&amp;$C57,'Directly Generated'!$X:$X,"=No"),SUMIFS('Directly Generated'!V:V,'Directly Generated'!$C:$C,"="&amp;$C57)-SUMIFS('Directly Generated'!J:J,'Directly Generated'!$C:$C,"="&amp;$C57)),IF($Q$9=2,IF($Q$1,SUMIFS('Overview - Operating'!L:L,'Overview - Operating'!$C:$C,"="&amp;$C57,'Overview - Operating'!$X:$X,"=No"),SUMIFS('Overview - Operating'!L:L,'Overview - Operating'!$C:$C,"="&amp;$C57)),IF($Q$1,SUMIFS('Overview - Capital'!L:L,'Overview - Capital'!$C:$C,"="&amp;$C57,'Overview - Capital'!$X:$X,"=No"),SUMIFS('Overview - Capital'!L:L,'Overview - Capital'!$C:$C,"="&amp;$C57))))</f>
        <v>4655978</v>
      </c>
      <c r="I57" s="104">
        <f>IF($Q$9=1,IF($Q$1,SUMIFS('Taxes Levied by Agency'!X:X,'Taxes Levied by Agency'!$C:$C,"="&amp;$C57,'Taxes Levied by Agency'!$Z:$Z,"=No"),SUMIFS('Taxes Levied by Agency'!X:X,'Taxes Levied by Agency'!$C:$C,"="&amp;$C57)),IF($Q$9=2,IF($Q$1,SUMIFS('Overview - Operating'!N:N,'Overview - Operating'!$C:$C,"="&amp;$C57,'Overview - Operating'!$X:$X,"=No"),SUMIFS('Overview - Operating'!N:N,'Overview - Operating'!$C:$C,"="&amp;$C57)),IF($Q$1,SUMIFS('Overview - Capital'!N:N,'Overview - Capital'!$C:$C,"="&amp;$C57,'Overview - Capital'!$X:$X,"=No"),SUMIFS('Overview - Capital'!N:N,'Overview - Capital'!$C:$C,"="&amp;$C57))))</f>
        <v>0</v>
      </c>
      <c r="J57" s="104">
        <f>IF($Q$9=1,IF($Q$1,SUMIFS(Local!AB:AB,Local!$C:$C,"="&amp;$C57,Local!$AD:$AD,"=No"),SUMIFS(Local!AB:AB,Local!$C:$C,"="&amp;$C57)),IF($Q$9=2,IF($Q$1,SUMIFS('Overview - Operating'!P:P,'Overview - Operating'!$C:$C,"="&amp;$C57,'Overview - Operating'!$X:$X,"=No"),SUMIFS('Overview - Operating'!P:P,'Overview - Operating'!$C:$C,"="&amp;$C57)),IF($Q$1,SUMIFS('Overview - Capital'!P:P,'Overview - Capital'!$C:$C,"="&amp;$C57,'Overview - Capital'!$X:$X,"=No"),SUMIFS('Overview - Capital'!P:P,'Overview - Capital'!$C:$C,"="&amp;$C57))))</f>
        <v>133950695</v>
      </c>
      <c r="K57" s="104">
        <f>IF($Q$9=1,IF($Q$1,SUMIFS(State!AB:AB,State!$C:$C,"="&amp;$C57,State!$AD:$AD,"=No"),SUMIFS(State!AB:AB,State!$C:$C,"="&amp;$C57)),IF($Q$9=2,IF($Q$1,SUMIFS('Overview - Operating'!R:R,'Overview - Operating'!$C:$C,"="&amp;$C57,'Overview - Operating'!$X:$X,"=No"),SUMIFS('Overview - Operating'!R:R,'Overview - Operating'!$C:$C,"="&amp;$C57)),IF($Q$1,SUMIFS('Overview - Capital'!R:R,'Overview - Capital'!$C:$C,"="&amp;$C57,'Overview - Capital'!$X:$X,"=No"),SUMIFS('Overview - Capital'!R:R,'Overview - Capital'!$C:$C,"="&amp;$C57))))</f>
        <v>10987653</v>
      </c>
      <c r="L57" s="104">
        <f>IF($Q$9=1,IF($Q$1,SUMIFS(Federal!V:V,Federal!$C:$C,"="&amp;$C57,Federal!$X:$X,"=No"),SUMIFS(Federal!V:V,Federal!$C:$C,"="&amp;$C57)),IF($Q$9=2,IF($Q$1,SUMIFS('Overview - Operating'!T:T,'Overview - Operating'!$C:$C,"="&amp;$C57,'Overview - Operating'!$X:$X,"=No"),SUMIFS('Overview - Operating'!T:T,'Overview - Operating'!$C:$C,"="&amp;$C57)),IF($Q$1,SUMIFS('Overview - Capital'!T:T,'Overview - Capital'!$C:$C,"="&amp;$C57,'Overview - Capital'!$X:$X,"=No"),SUMIFS('Overview - Capital'!T:T,'Overview - Capital'!$C:$C,"="&amp;$C57))))</f>
        <v>75579729</v>
      </c>
      <c r="M57" s="166">
        <f>IF($Q$9=1,SUM(G57:L57),IF($Q$9=2,IF($Q$1,SUMIFS('Overview - Operating'!V:V,'Overview - Operating'!$C:$C,"="&amp;$C57,'Overview - Operating'!$X:$X,"=No"),SUMIFS('Overview - Operating'!V:V,'Overview - Operating'!$C:$C,"="&amp;$C57)),IF($Q$1,SUMIFS('Overview - Capital'!V:V,'Overview - Capital'!$C:$C,"="&amp;$C57,'Overview - Capital'!$X:$X,"=No"),SUMIFS('Overview - Capital'!V:V,'Overview - Capital'!$C:$C,"="&amp;$C57))))</f>
        <v>254956912</v>
      </c>
      <c r="N57" s="57"/>
      <c r="O57" s="58"/>
      <c r="P57" s="58"/>
      <c r="Q57" s="58"/>
      <c r="R57" s="58"/>
      <c r="S57" s="58"/>
      <c r="T57" s="58"/>
    </row>
    <row r="58" spans="1:20">
      <c r="A58" s="98"/>
      <c r="B58" s="98"/>
      <c r="C58" s="115" t="s">
        <v>163</v>
      </c>
      <c r="D58" s="116" t="s">
        <v>5868</v>
      </c>
      <c r="E58" s="117"/>
      <c r="F58" s="118">
        <f>IF($Q$1,SUMIFS('Overview - Operating'!I:I,'Overview - Operating'!$C:$C,"="&amp;$C58,'Overview - Operating'!$X:$X,"=No"),SUMIFS('Overview - Operating'!I:I,'Overview - Operating'!$C:$C,"="&amp;$C58))</f>
        <v>4028</v>
      </c>
      <c r="G58" s="104">
        <f>IF($Q$9=1,IF($Q$1,SUMIFS('Directly Generated'!J:J,'Directly Generated'!$C:$C,"="&amp;$C58,'Directly Generated'!$X:$X,"=No"),SUMIFS('Directly Generated'!J:J,'Directly Generated'!$C:$C,"="&amp;$C58)),IF($Q$9=2,IF($Q$1,SUMIFS('Overview - Operating'!J:J,'Overview - Operating'!$C:$C,"="&amp;$C58,'Overview - Operating'!$X:$X,"=No"),SUMIFS('Overview - Operating'!J:J,'Overview - Operating'!$C:$C,"="&amp;$C58)),IF($Q$1,SUMIFS('Overview - Capital'!J:J,'Overview - Capital'!$C:$C,"="&amp;$C58,'Overview - Capital'!$X:$X,"=No"),SUMIFS('Overview - Capital'!J:J,'Overview - Capital'!$C:$C,"="&amp;$C58))))</f>
        <v>733432412</v>
      </c>
      <c r="H58" s="104">
        <f>IF($Q$9=1,IF($Q$1,SUMIFS('Directly Generated'!V:V,'Directly Generated'!$C:$C,"="&amp;$C58,'Directly Generated'!$X:$X,"=No")-SUMIFS('Directly Generated'!J:J,'Directly Generated'!$C:$C,"="&amp;$C58,'Directly Generated'!$X:$X,"=No"),SUMIFS('Directly Generated'!V:V,'Directly Generated'!$C:$C,"="&amp;$C58)-SUMIFS('Directly Generated'!J:J,'Directly Generated'!$C:$C,"="&amp;$C58)),IF($Q$9=2,IF($Q$1,SUMIFS('Overview - Operating'!L:L,'Overview - Operating'!$C:$C,"="&amp;$C58,'Overview - Operating'!$X:$X,"=No"),SUMIFS('Overview - Operating'!L:L,'Overview - Operating'!$C:$C,"="&amp;$C58)),IF($Q$1,SUMIFS('Overview - Capital'!L:L,'Overview - Capital'!$C:$C,"="&amp;$C58,'Overview - Capital'!$X:$X,"=No"),SUMIFS('Overview - Capital'!L:L,'Overview - Capital'!$C:$C,"="&amp;$C58))))</f>
        <v>155503384</v>
      </c>
      <c r="I58" s="104">
        <f>IF($Q$9=1,IF($Q$1,SUMIFS('Taxes Levied by Agency'!X:X,'Taxes Levied by Agency'!$C:$C,"="&amp;$C58,'Taxes Levied by Agency'!$Z:$Z,"=No"),SUMIFS('Taxes Levied by Agency'!X:X,'Taxes Levied by Agency'!$C:$C,"="&amp;$C58)),IF($Q$9=2,IF($Q$1,SUMIFS('Overview - Operating'!N:N,'Overview - Operating'!$C:$C,"="&amp;$C58,'Overview - Operating'!$X:$X,"=No"),SUMIFS('Overview - Operating'!N:N,'Overview - Operating'!$C:$C,"="&amp;$C58)),IF($Q$1,SUMIFS('Overview - Capital'!N:N,'Overview - Capital'!$C:$C,"="&amp;$C58,'Overview - Capital'!$X:$X,"=No"),SUMIFS('Overview - Capital'!N:N,'Overview - Capital'!$C:$C,"="&amp;$C58))))</f>
        <v>0</v>
      </c>
      <c r="J58" s="104">
        <f>IF($Q$9=1,IF($Q$1,SUMIFS(Local!AB:AB,Local!$C:$C,"="&amp;$C58,Local!$AD:$AD,"=No"),SUMIFS(Local!AB:AB,Local!$C:$C,"="&amp;$C58)),IF($Q$9=2,IF($Q$1,SUMIFS('Overview - Operating'!P:P,'Overview - Operating'!$C:$C,"="&amp;$C58,'Overview - Operating'!$X:$X,"=No"),SUMIFS('Overview - Operating'!P:P,'Overview - Operating'!$C:$C,"="&amp;$C58)),IF($Q$1,SUMIFS('Overview - Capital'!P:P,'Overview - Capital'!$C:$C,"="&amp;$C58,'Overview - Capital'!$X:$X,"=No"),SUMIFS('Overview - Capital'!P:P,'Overview - Capital'!$C:$C,"="&amp;$C58))))</f>
        <v>205460143</v>
      </c>
      <c r="K58" s="104">
        <f>IF($Q$9=1,IF($Q$1,SUMIFS(State!AB:AB,State!$C:$C,"="&amp;$C58,State!$AD:$AD,"=No"),SUMIFS(State!AB:AB,State!$C:$C,"="&amp;$C58)),IF($Q$9=2,IF($Q$1,SUMIFS('Overview - Operating'!R:R,'Overview - Operating'!$C:$C,"="&amp;$C58,'Overview - Operating'!$X:$X,"=No"),SUMIFS('Overview - Operating'!R:R,'Overview - Operating'!$C:$C,"="&amp;$C58)),IF($Q$1,SUMIFS('Overview - Capital'!R:R,'Overview - Capital'!$C:$C,"="&amp;$C58,'Overview - Capital'!$X:$X,"=No"),SUMIFS('Overview - Capital'!R:R,'Overview - Capital'!$C:$C,"="&amp;$C58))))</f>
        <v>1577007507</v>
      </c>
      <c r="L58" s="104">
        <f>IF($Q$9=1,IF($Q$1,SUMIFS(Federal!V:V,Federal!$C:$C,"="&amp;$C58,Federal!$X:$X,"=No"),SUMIFS(Federal!V:V,Federal!$C:$C,"="&amp;$C58)),IF($Q$9=2,IF($Q$1,SUMIFS('Overview - Operating'!T:T,'Overview - Operating'!$C:$C,"="&amp;$C58,'Overview - Operating'!$X:$X,"=No"),SUMIFS('Overview - Operating'!T:T,'Overview - Operating'!$C:$C,"="&amp;$C58)),IF($Q$1,SUMIFS('Overview - Capital'!T:T,'Overview - Capital'!$C:$C,"="&amp;$C58,'Overview - Capital'!$X:$X,"=No"),SUMIFS('Overview - Capital'!T:T,'Overview - Capital'!$C:$C,"="&amp;$C58))))</f>
        <v>429974724</v>
      </c>
      <c r="M58" s="166">
        <f>IF($Q$9=1,SUM(G58:L58),IF($Q$9=2,IF($Q$1,SUMIFS('Overview - Operating'!V:V,'Overview - Operating'!$C:$C,"="&amp;$C58,'Overview - Operating'!$X:$X,"=No"),SUMIFS('Overview - Operating'!V:V,'Overview - Operating'!$C:$C,"="&amp;$C58)),IF($Q$1,SUMIFS('Overview - Capital'!V:V,'Overview - Capital'!$C:$C,"="&amp;$C58,'Overview - Capital'!$X:$X,"=No"),SUMIFS('Overview - Capital'!V:V,'Overview - Capital'!$C:$C,"="&amp;$C58))))</f>
        <v>3101378170</v>
      </c>
      <c r="N58" s="57"/>
      <c r="O58" s="58"/>
      <c r="P58" s="58"/>
      <c r="Q58" s="58"/>
      <c r="R58" s="58"/>
      <c r="S58" s="58"/>
      <c r="T58" s="58"/>
    </row>
    <row r="59" spans="1:20">
      <c r="A59" s="98"/>
      <c r="B59" s="98"/>
      <c r="C59" s="115" t="s">
        <v>217</v>
      </c>
      <c r="D59" s="116" t="s">
        <v>5869</v>
      </c>
      <c r="E59" s="117"/>
      <c r="F59" s="118">
        <f>IF($Q$1,SUMIFS('Overview - Operating'!I:I,'Overview - Operating'!$C:$C,"="&amp;$C59,'Overview - Operating'!$X:$X,"=No"),SUMIFS('Overview - Operating'!I:I,'Overview - Operating'!$C:$C,"="&amp;$C59))</f>
        <v>2584</v>
      </c>
      <c r="G59" s="104">
        <f>IF($Q$9=1,IF($Q$1,SUMIFS('Directly Generated'!J:J,'Directly Generated'!$C:$C,"="&amp;$C59,'Directly Generated'!$X:$X,"=No"),SUMIFS('Directly Generated'!J:J,'Directly Generated'!$C:$C,"="&amp;$C59)),IF($Q$9=2,IF($Q$1,SUMIFS('Overview - Operating'!J:J,'Overview - Operating'!$C:$C,"="&amp;$C59,'Overview - Operating'!$X:$X,"=No"),SUMIFS('Overview - Operating'!J:J,'Overview - Operating'!$C:$C,"="&amp;$C59)),IF($Q$1,SUMIFS('Overview - Capital'!J:J,'Overview - Capital'!$C:$C,"="&amp;$C59,'Overview - Capital'!$X:$X,"=No"),SUMIFS('Overview - Capital'!J:J,'Overview - Capital'!$C:$C,"="&amp;$C59))))</f>
        <v>180237460</v>
      </c>
      <c r="H59" s="104">
        <f>IF($Q$9=1,IF($Q$1,SUMIFS('Directly Generated'!V:V,'Directly Generated'!$C:$C,"="&amp;$C59,'Directly Generated'!$X:$X,"=No")-SUMIFS('Directly Generated'!J:J,'Directly Generated'!$C:$C,"="&amp;$C59,'Directly Generated'!$X:$X,"=No"),SUMIFS('Directly Generated'!V:V,'Directly Generated'!$C:$C,"="&amp;$C59)-SUMIFS('Directly Generated'!J:J,'Directly Generated'!$C:$C,"="&amp;$C59)),IF($Q$9=2,IF($Q$1,SUMIFS('Overview - Operating'!L:L,'Overview - Operating'!$C:$C,"="&amp;$C59,'Overview - Operating'!$X:$X,"=No"),SUMIFS('Overview - Operating'!L:L,'Overview - Operating'!$C:$C,"="&amp;$C59)),IF($Q$1,SUMIFS('Overview - Capital'!L:L,'Overview - Capital'!$C:$C,"="&amp;$C59,'Overview - Capital'!$X:$X,"=No"),SUMIFS('Overview - Capital'!L:L,'Overview - Capital'!$C:$C,"="&amp;$C59))))</f>
        <v>10156683</v>
      </c>
      <c r="I59" s="104">
        <f>IF($Q$9=1,IF($Q$1,SUMIFS('Taxes Levied by Agency'!X:X,'Taxes Levied by Agency'!$C:$C,"="&amp;$C59,'Taxes Levied by Agency'!$Z:$Z,"=No"),SUMIFS('Taxes Levied by Agency'!X:X,'Taxes Levied by Agency'!$C:$C,"="&amp;$C59)),IF($Q$9=2,IF($Q$1,SUMIFS('Overview - Operating'!N:N,'Overview - Operating'!$C:$C,"="&amp;$C59,'Overview - Operating'!$X:$X,"=No"),SUMIFS('Overview - Operating'!N:N,'Overview - Operating'!$C:$C,"="&amp;$C59)),IF($Q$1,SUMIFS('Overview - Capital'!N:N,'Overview - Capital'!$C:$C,"="&amp;$C59,'Overview - Capital'!$X:$X,"=No"),SUMIFS('Overview - Capital'!N:N,'Overview - Capital'!$C:$C,"="&amp;$C59))))</f>
        <v>0</v>
      </c>
      <c r="J59" s="104">
        <f>IF($Q$9=1,IF($Q$1,SUMIFS(Local!AB:AB,Local!$C:$C,"="&amp;$C59,Local!$AD:$AD,"=No"),SUMIFS(Local!AB:AB,Local!$C:$C,"="&amp;$C59)),IF($Q$9=2,IF($Q$1,SUMIFS('Overview - Operating'!P:P,'Overview - Operating'!$C:$C,"="&amp;$C59,'Overview - Operating'!$X:$X,"=No"),SUMIFS('Overview - Operating'!P:P,'Overview - Operating'!$C:$C,"="&amp;$C59)),IF($Q$1,SUMIFS('Overview - Capital'!P:P,'Overview - Capital'!$C:$C,"="&amp;$C59,'Overview - Capital'!$X:$X,"=No"),SUMIFS('Overview - Capital'!P:P,'Overview - Capital'!$C:$C,"="&amp;$C59))))</f>
        <v>97723264</v>
      </c>
      <c r="K59" s="104">
        <f>IF($Q$9=1,IF($Q$1,SUMIFS(State!AB:AB,State!$C:$C,"="&amp;$C59,State!$AD:$AD,"=No"),SUMIFS(State!AB:AB,State!$C:$C,"="&amp;$C59)),IF($Q$9=2,IF($Q$1,SUMIFS('Overview - Operating'!R:R,'Overview - Operating'!$C:$C,"="&amp;$C59,'Overview - Operating'!$X:$X,"=No"),SUMIFS('Overview - Operating'!R:R,'Overview - Operating'!$C:$C,"="&amp;$C59)),IF($Q$1,SUMIFS('Overview - Capital'!R:R,'Overview - Capital'!$C:$C,"="&amp;$C59,'Overview - Capital'!$X:$X,"=No"),SUMIFS('Overview - Capital'!R:R,'Overview - Capital'!$C:$C,"="&amp;$C59))))</f>
        <v>494049868</v>
      </c>
      <c r="L59" s="104">
        <f>IF($Q$9=1,IF($Q$1,SUMIFS(Federal!V:V,Federal!$C:$C,"="&amp;$C59,Federal!$X:$X,"=No"),SUMIFS(Federal!V:V,Federal!$C:$C,"="&amp;$C59)),IF($Q$9=2,IF($Q$1,SUMIFS('Overview - Operating'!T:T,'Overview - Operating'!$C:$C,"="&amp;$C59,'Overview - Operating'!$X:$X,"=No"),SUMIFS('Overview - Operating'!T:T,'Overview - Operating'!$C:$C,"="&amp;$C59)),IF($Q$1,SUMIFS('Overview - Capital'!T:T,'Overview - Capital'!$C:$C,"="&amp;$C59,'Overview - Capital'!$X:$X,"=No"),SUMIFS('Overview - Capital'!T:T,'Overview - Capital'!$C:$C,"="&amp;$C59))))</f>
        <v>247955958</v>
      </c>
      <c r="M59" s="166">
        <f>IF($Q$9=1,SUM(G59:L59),IF($Q$9=2,IF($Q$1,SUMIFS('Overview - Operating'!V:V,'Overview - Operating'!$C:$C,"="&amp;$C59,'Overview - Operating'!$X:$X,"=No"),SUMIFS('Overview - Operating'!V:V,'Overview - Operating'!$C:$C,"="&amp;$C59)),IF($Q$1,SUMIFS('Overview - Capital'!V:V,'Overview - Capital'!$C:$C,"="&amp;$C59,'Overview - Capital'!$X:$X,"=No"),SUMIFS('Overview - Capital'!V:V,'Overview - Capital'!$C:$C,"="&amp;$C59))))</f>
        <v>1030123233</v>
      </c>
      <c r="N59" s="57"/>
      <c r="O59" s="58"/>
      <c r="P59" s="58"/>
      <c r="Q59" s="58"/>
      <c r="R59" s="58"/>
      <c r="S59" s="58"/>
      <c r="T59" s="58"/>
    </row>
    <row r="60" spans="1:20">
      <c r="A60" s="98"/>
      <c r="B60" s="98"/>
      <c r="C60" s="115" t="s">
        <v>160</v>
      </c>
      <c r="D60" s="116" t="s">
        <v>5870</v>
      </c>
      <c r="E60" s="117"/>
      <c r="F60" s="118">
        <f>IF($Q$1,SUMIFS('Overview - Operating'!I:I,'Overview - Operating'!$C:$C,"="&amp;$C60,'Overview - Operating'!$X:$X,"=No"),SUMIFS('Overview - Operating'!I:I,'Overview - Operating'!$C:$C,"="&amp;$C60))</f>
        <v>561</v>
      </c>
      <c r="G60" s="104">
        <f>IF($Q$9=1,IF($Q$1,SUMIFS('Directly Generated'!J:J,'Directly Generated'!$C:$C,"="&amp;$C60,'Directly Generated'!$X:$X,"=No"),SUMIFS('Directly Generated'!J:J,'Directly Generated'!$C:$C,"="&amp;$C60)),IF($Q$9=2,IF($Q$1,SUMIFS('Overview - Operating'!J:J,'Overview - Operating'!$C:$C,"="&amp;$C60,'Overview - Operating'!$X:$X,"=No"),SUMIFS('Overview - Operating'!J:J,'Overview - Operating'!$C:$C,"="&amp;$C60)),IF($Q$1,SUMIFS('Overview - Capital'!J:J,'Overview - Capital'!$C:$C,"="&amp;$C60,'Overview - Capital'!$X:$X,"=No"),SUMIFS('Overview - Capital'!J:J,'Overview - Capital'!$C:$C,"="&amp;$C60))))</f>
        <v>16296526</v>
      </c>
      <c r="H60" s="104">
        <f>IF($Q$9=1,IF($Q$1,SUMIFS('Directly Generated'!V:V,'Directly Generated'!$C:$C,"="&amp;$C60,'Directly Generated'!$X:$X,"=No")-SUMIFS('Directly Generated'!J:J,'Directly Generated'!$C:$C,"="&amp;$C60,'Directly Generated'!$X:$X,"=No"),SUMIFS('Directly Generated'!V:V,'Directly Generated'!$C:$C,"="&amp;$C60)-SUMIFS('Directly Generated'!J:J,'Directly Generated'!$C:$C,"="&amp;$C60)),IF($Q$9=2,IF($Q$1,SUMIFS('Overview - Operating'!L:L,'Overview - Operating'!$C:$C,"="&amp;$C60,'Overview - Operating'!$X:$X,"=No"),SUMIFS('Overview - Operating'!L:L,'Overview - Operating'!$C:$C,"="&amp;$C60)),IF($Q$1,SUMIFS('Overview - Capital'!L:L,'Overview - Capital'!$C:$C,"="&amp;$C60,'Overview - Capital'!$X:$X,"=No"),SUMIFS('Overview - Capital'!L:L,'Overview - Capital'!$C:$C,"="&amp;$C60))))</f>
        <v>16526489</v>
      </c>
      <c r="I60" s="104">
        <f>IF($Q$9=1,IF($Q$1,SUMIFS('Taxes Levied by Agency'!X:X,'Taxes Levied by Agency'!$C:$C,"="&amp;$C60,'Taxes Levied by Agency'!$Z:$Z,"=No"),SUMIFS('Taxes Levied by Agency'!X:X,'Taxes Levied by Agency'!$C:$C,"="&amp;$C60)),IF($Q$9=2,IF($Q$1,SUMIFS('Overview - Operating'!N:N,'Overview - Operating'!$C:$C,"="&amp;$C60,'Overview - Operating'!$X:$X,"=No"),SUMIFS('Overview - Operating'!N:N,'Overview - Operating'!$C:$C,"="&amp;$C60)),IF($Q$1,SUMIFS('Overview - Capital'!N:N,'Overview - Capital'!$C:$C,"="&amp;$C60,'Overview - Capital'!$X:$X,"=No"),SUMIFS('Overview - Capital'!N:N,'Overview - Capital'!$C:$C,"="&amp;$C60))))</f>
        <v>0</v>
      </c>
      <c r="J60" s="104">
        <f>IF($Q$9=1,IF($Q$1,SUMIFS(Local!AB:AB,Local!$C:$C,"="&amp;$C60,Local!$AD:$AD,"=No"),SUMIFS(Local!AB:AB,Local!$C:$C,"="&amp;$C60)),IF($Q$9=2,IF($Q$1,SUMIFS('Overview - Operating'!P:P,'Overview - Operating'!$C:$C,"="&amp;$C60,'Overview - Operating'!$X:$X,"=No"),SUMIFS('Overview - Operating'!P:P,'Overview - Operating'!$C:$C,"="&amp;$C60)),IF($Q$1,SUMIFS('Overview - Capital'!P:P,'Overview - Capital'!$C:$C,"="&amp;$C60,'Overview - Capital'!$X:$X,"=No"),SUMIFS('Overview - Capital'!P:P,'Overview - Capital'!$C:$C,"="&amp;$C60))))</f>
        <v>9607014</v>
      </c>
      <c r="K60" s="104">
        <f>IF($Q$9=1,IF($Q$1,SUMIFS(State!AB:AB,State!$C:$C,"="&amp;$C60,State!$AD:$AD,"=No"),SUMIFS(State!AB:AB,State!$C:$C,"="&amp;$C60)),IF($Q$9=2,IF($Q$1,SUMIFS('Overview - Operating'!R:R,'Overview - Operating'!$C:$C,"="&amp;$C60,'Overview - Operating'!$X:$X,"=No"),SUMIFS('Overview - Operating'!R:R,'Overview - Operating'!$C:$C,"="&amp;$C60)),IF($Q$1,SUMIFS('Overview - Capital'!R:R,'Overview - Capital'!$C:$C,"="&amp;$C60,'Overview - Capital'!$X:$X,"=No"),SUMIFS('Overview - Capital'!R:R,'Overview - Capital'!$C:$C,"="&amp;$C60))))</f>
        <v>3363724</v>
      </c>
      <c r="L60" s="104">
        <f>IF($Q$9=1,IF($Q$1,SUMIFS(Federal!V:V,Federal!$C:$C,"="&amp;$C60,Federal!$X:$X,"=No"),SUMIFS(Federal!V:V,Federal!$C:$C,"="&amp;$C60)),IF($Q$9=2,IF($Q$1,SUMIFS('Overview - Operating'!T:T,'Overview - Operating'!$C:$C,"="&amp;$C60,'Overview - Operating'!$X:$X,"=No"),SUMIFS('Overview - Operating'!T:T,'Overview - Operating'!$C:$C,"="&amp;$C60)),IF($Q$1,SUMIFS('Overview - Capital'!T:T,'Overview - Capital'!$C:$C,"="&amp;$C60,'Overview - Capital'!$X:$X,"=No"),SUMIFS('Overview - Capital'!T:T,'Overview - Capital'!$C:$C,"="&amp;$C60))))</f>
        <v>57045010</v>
      </c>
      <c r="M60" s="166">
        <f>IF($Q$9=1,SUM(G60:L60),IF($Q$9=2,IF($Q$1,SUMIFS('Overview - Operating'!V:V,'Overview - Operating'!$C:$C,"="&amp;$C60,'Overview - Operating'!$X:$X,"=No"),SUMIFS('Overview - Operating'!V:V,'Overview - Operating'!$C:$C,"="&amp;$C60)),IF($Q$1,SUMIFS('Overview - Capital'!V:V,'Overview - Capital'!$C:$C,"="&amp;$C60,'Overview - Capital'!$X:$X,"=No"),SUMIFS('Overview - Capital'!V:V,'Overview - Capital'!$C:$C,"="&amp;$C60))))</f>
        <v>102838763</v>
      </c>
      <c r="N60" s="57"/>
      <c r="O60" s="58"/>
      <c r="P60" s="58"/>
      <c r="Q60" s="58"/>
      <c r="R60" s="58"/>
      <c r="S60" s="58"/>
      <c r="T60" s="58"/>
    </row>
    <row r="61" spans="1:20">
      <c r="A61" s="98"/>
      <c r="B61" s="98"/>
      <c r="C61" s="115" t="s">
        <v>178</v>
      </c>
      <c r="D61" s="116" t="s">
        <v>5871</v>
      </c>
      <c r="E61" s="117"/>
      <c r="F61" s="118">
        <f>IF($Q$1,SUMIFS('Overview - Operating'!I:I,'Overview - Operating'!$C:$C,"="&amp;$C61,'Overview - Operating'!$X:$X,"=No"),SUMIFS('Overview - Operating'!I:I,'Overview - Operating'!$C:$C,"="&amp;$C61))</f>
        <v>3685</v>
      </c>
      <c r="G61" s="104">
        <f>IF($Q$9=1,IF($Q$1,SUMIFS('Directly Generated'!J:J,'Directly Generated'!$C:$C,"="&amp;$C61,'Directly Generated'!$X:$X,"=No"),SUMIFS('Directly Generated'!J:J,'Directly Generated'!$C:$C,"="&amp;$C61)),IF($Q$9=2,IF($Q$1,SUMIFS('Overview - Operating'!J:J,'Overview - Operating'!$C:$C,"="&amp;$C61,'Overview - Operating'!$X:$X,"=No"),SUMIFS('Overview - Operating'!J:J,'Overview - Operating'!$C:$C,"="&amp;$C61)),IF($Q$1,SUMIFS('Overview - Capital'!J:J,'Overview - Capital'!$C:$C,"="&amp;$C61,'Overview - Capital'!$X:$X,"=No"),SUMIFS('Overview - Capital'!J:J,'Overview - Capital'!$C:$C,"="&amp;$C61))))</f>
        <v>91557622</v>
      </c>
      <c r="H61" s="104">
        <f>IF($Q$9=1,IF($Q$1,SUMIFS('Directly Generated'!V:V,'Directly Generated'!$C:$C,"="&amp;$C61,'Directly Generated'!$X:$X,"=No")-SUMIFS('Directly Generated'!J:J,'Directly Generated'!$C:$C,"="&amp;$C61,'Directly Generated'!$X:$X,"=No"),SUMIFS('Directly Generated'!V:V,'Directly Generated'!$C:$C,"="&amp;$C61)-SUMIFS('Directly Generated'!J:J,'Directly Generated'!$C:$C,"="&amp;$C61)),IF($Q$9=2,IF($Q$1,SUMIFS('Overview - Operating'!L:L,'Overview - Operating'!$C:$C,"="&amp;$C61,'Overview - Operating'!$X:$X,"=No"),SUMIFS('Overview - Operating'!L:L,'Overview - Operating'!$C:$C,"="&amp;$C61)),IF($Q$1,SUMIFS('Overview - Capital'!L:L,'Overview - Capital'!$C:$C,"="&amp;$C61,'Overview - Capital'!$X:$X,"=No"),SUMIFS('Overview - Capital'!L:L,'Overview - Capital'!$C:$C,"="&amp;$C61))))</f>
        <v>61977777</v>
      </c>
      <c r="I61" s="104">
        <f>IF($Q$9=1,IF($Q$1,SUMIFS('Taxes Levied by Agency'!X:X,'Taxes Levied by Agency'!$C:$C,"="&amp;$C61,'Taxes Levied by Agency'!$Z:$Z,"=No"),SUMIFS('Taxes Levied by Agency'!X:X,'Taxes Levied by Agency'!$C:$C,"="&amp;$C61)),IF($Q$9=2,IF($Q$1,SUMIFS('Overview - Operating'!N:N,'Overview - Operating'!$C:$C,"="&amp;$C61,'Overview - Operating'!$X:$X,"=No"),SUMIFS('Overview - Operating'!N:N,'Overview - Operating'!$C:$C,"="&amp;$C61)),IF($Q$1,SUMIFS('Overview - Capital'!N:N,'Overview - Capital'!$C:$C,"="&amp;$C61,'Overview - Capital'!$X:$X,"=No"),SUMIFS('Overview - Capital'!N:N,'Overview - Capital'!$C:$C,"="&amp;$C61))))</f>
        <v>113972356</v>
      </c>
      <c r="J61" s="104">
        <f>IF($Q$9=1,IF($Q$1,SUMIFS(Local!AB:AB,Local!$C:$C,"="&amp;$C61,Local!$AD:$AD,"=No"),SUMIFS(Local!AB:AB,Local!$C:$C,"="&amp;$C61)),IF($Q$9=2,IF($Q$1,SUMIFS('Overview - Operating'!P:P,'Overview - Operating'!$C:$C,"="&amp;$C61,'Overview - Operating'!$X:$X,"=No"),SUMIFS('Overview - Operating'!P:P,'Overview - Operating'!$C:$C,"="&amp;$C61)),IF($Q$1,SUMIFS('Overview - Capital'!P:P,'Overview - Capital'!$C:$C,"="&amp;$C61,'Overview - Capital'!$X:$X,"=No"),SUMIFS('Overview - Capital'!P:P,'Overview - Capital'!$C:$C,"="&amp;$C61))))</f>
        <v>122950994</v>
      </c>
      <c r="K61" s="104">
        <f>IF($Q$9=1,IF($Q$1,SUMIFS(State!AB:AB,State!$C:$C,"="&amp;$C61,State!$AD:$AD,"=No"),SUMIFS(State!AB:AB,State!$C:$C,"="&amp;$C61)),IF($Q$9=2,IF($Q$1,SUMIFS('Overview - Operating'!R:R,'Overview - Operating'!$C:$C,"="&amp;$C61,'Overview - Operating'!$X:$X,"=No"),SUMIFS('Overview - Operating'!R:R,'Overview - Operating'!$C:$C,"="&amp;$C61)),IF($Q$1,SUMIFS('Overview - Capital'!R:R,'Overview - Capital'!$C:$C,"="&amp;$C61,'Overview - Capital'!$X:$X,"=No"),SUMIFS('Overview - Capital'!R:R,'Overview - Capital'!$C:$C,"="&amp;$C61))))</f>
        <v>216210568</v>
      </c>
      <c r="L61" s="104">
        <f>IF($Q$9=1,IF($Q$1,SUMIFS(Federal!V:V,Federal!$C:$C,"="&amp;$C61,Federal!$X:$X,"=No"),SUMIFS(Federal!V:V,Federal!$C:$C,"="&amp;$C61)),IF($Q$9=2,IF($Q$1,SUMIFS('Overview - Operating'!T:T,'Overview - Operating'!$C:$C,"="&amp;$C61,'Overview - Operating'!$X:$X,"=No"),SUMIFS('Overview - Operating'!T:T,'Overview - Operating'!$C:$C,"="&amp;$C61)),IF($Q$1,SUMIFS('Overview - Capital'!T:T,'Overview - Capital'!$C:$C,"="&amp;$C61,'Overview - Capital'!$X:$X,"=No"),SUMIFS('Overview - Capital'!T:T,'Overview - Capital'!$C:$C,"="&amp;$C61))))</f>
        <v>149676926</v>
      </c>
      <c r="M61" s="166">
        <f>IF($Q$9=1,SUM(G61:L61),IF($Q$9=2,IF($Q$1,SUMIFS('Overview - Operating'!V:V,'Overview - Operating'!$C:$C,"="&amp;$C61,'Overview - Operating'!$X:$X,"=No"),SUMIFS('Overview - Operating'!V:V,'Overview - Operating'!$C:$C,"="&amp;$C61)),IF($Q$1,SUMIFS('Overview - Capital'!V:V,'Overview - Capital'!$C:$C,"="&amp;$C61,'Overview - Capital'!$X:$X,"=No"),SUMIFS('Overview - Capital'!V:V,'Overview - Capital'!$C:$C,"="&amp;$C61))))</f>
        <v>756346243</v>
      </c>
      <c r="N61" s="57"/>
      <c r="O61" s="58"/>
      <c r="P61" s="58"/>
      <c r="Q61" s="58"/>
      <c r="R61" s="58"/>
      <c r="S61" s="58"/>
      <c r="T61" s="58"/>
    </row>
    <row r="62" spans="1:20">
      <c r="A62" s="98"/>
      <c r="B62" s="98"/>
      <c r="C62" s="115" t="s">
        <v>46</v>
      </c>
      <c r="D62" s="116" t="s">
        <v>5872</v>
      </c>
      <c r="E62" s="117"/>
      <c r="F62" s="118">
        <f>IF($Q$1,SUMIFS('Overview - Operating'!I:I,'Overview - Operating'!$C:$C,"="&amp;$C62,'Overview - Operating'!$X:$X,"=No"),SUMIFS('Overview - Operating'!I:I,'Overview - Operating'!$C:$C,"="&amp;$C62))</f>
        <v>2750</v>
      </c>
      <c r="G62" s="104">
        <f>IF($Q$9=1,IF($Q$1,SUMIFS('Directly Generated'!J:J,'Directly Generated'!$C:$C,"="&amp;$C62,'Directly Generated'!$X:$X,"=No"),SUMIFS('Directly Generated'!J:J,'Directly Generated'!$C:$C,"="&amp;$C62)),IF($Q$9=2,IF($Q$1,SUMIFS('Overview - Operating'!J:J,'Overview - Operating'!$C:$C,"="&amp;$C62,'Overview - Operating'!$X:$X,"=No"),SUMIFS('Overview - Operating'!J:J,'Overview - Operating'!$C:$C,"="&amp;$C62)),IF($Q$1,SUMIFS('Overview - Capital'!J:J,'Overview - Capital'!$C:$C,"="&amp;$C62,'Overview - Capital'!$X:$X,"=No"),SUMIFS('Overview - Capital'!J:J,'Overview - Capital'!$C:$C,"="&amp;$C62))))</f>
        <v>124898606</v>
      </c>
      <c r="H62" s="104">
        <f>IF($Q$9=1,IF($Q$1,SUMIFS('Directly Generated'!V:V,'Directly Generated'!$C:$C,"="&amp;$C62,'Directly Generated'!$X:$X,"=No")-SUMIFS('Directly Generated'!J:J,'Directly Generated'!$C:$C,"="&amp;$C62,'Directly Generated'!$X:$X,"=No"),SUMIFS('Directly Generated'!V:V,'Directly Generated'!$C:$C,"="&amp;$C62)-SUMIFS('Directly Generated'!J:J,'Directly Generated'!$C:$C,"="&amp;$C62)),IF($Q$9=2,IF($Q$1,SUMIFS('Overview - Operating'!L:L,'Overview - Operating'!$C:$C,"="&amp;$C62,'Overview - Operating'!$X:$X,"=No"),SUMIFS('Overview - Operating'!L:L,'Overview - Operating'!$C:$C,"="&amp;$C62)),IF($Q$1,SUMIFS('Overview - Capital'!L:L,'Overview - Capital'!$C:$C,"="&amp;$C62,'Overview - Capital'!$X:$X,"=No"),SUMIFS('Overview - Capital'!L:L,'Overview - Capital'!$C:$C,"="&amp;$C62))))</f>
        <v>27899188</v>
      </c>
      <c r="I62" s="104">
        <f>IF($Q$9=1,IF($Q$1,SUMIFS('Taxes Levied by Agency'!X:X,'Taxes Levied by Agency'!$C:$C,"="&amp;$C62,'Taxes Levied by Agency'!$Z:$Z,"=No"),SUMIFS('Taxes Levied by Agency'!X:X,'Taxes Levied by Agency'!$C:$C,"="&amp;$C62)),IF($Q$9=2,IF($Q$1,SUMIFS('Overview - Operating'!N:N,'Overview - Operating'!$C:$C,"="&amp;$C62,'Overview - Operating'!$X:$X,"=No"),SUMIFS('Overview - Operating'!N:N,'Overview - Operating'!$C:$C,"="&amp;$C62)),IF($Q$1,SUMIFS('Overview - Capital'!N:N,'Overview - Capital'!$C:$C,"="&amp;$C62,'Overview - Capital'!$X:$X,"=No"),SUMIFS('Overview - Capital'!N:N,'Overview - Capital'!$C:$C,"="&amp;$C62))))</f>
        <v>5908685</v>
      </c>
      <c r="J62" s="104">
        <f>IF($Q$9=1,IF($Q$1,SUMIFS(Local!AB:AB,Local!$C:$C,"="&amp;$C62,Local!$AD:$AD,"=No"),SUMIFS(Local!AB:AB,Local!$C:$C,"="&amp;$C62)),IF($Q$9=2,IF($Q$1,SUMIFS('Overview - Operating'!P:P,'Overview - Operating'!$C:$C,"="&amp;$C62,'Overview - Operating'!$X:$X,"=No"),SUMIFS('Overview - Operating'!P:P,'Overview - Operating'!$C:$C,"="&amp;$C62)),IF($Q$1,SUMIFS('Overview - Capital'!P:P,'Overview - Capital'!$C:$C,"="&amp;$C62,'Overview - Capital'!$X:$X,"=No"),SUMIFS('Overview - Capital'!P:P,'Overview - Capital'!$C:$C,"="&amp;$C62))))</f>
        <v>211361211</v>
      </c>
      <c r="K62" s="104">
        <f>IF($Q$9=1,IF($Q$1,SUMIFS(State!AB:AB,State!$C:$C,"="&amp;$C62,State!$AD:$AD,"=No"),SUMIFS(State!AB:AB,State!$C:$C,"="&amp;$C62)),IF($Q$9=2,IF($Q$1,SUMIFS('Overview - Operating'!R:R,'Overview - Operating'!$C:$C,"="&amp;$C62,'Overview - Operating'!$X:$X,"=No"),SUMIFS('Overview - Operating'!R:R,'Overview - Operating'!$C:$C,"="&amp;$C62)),IF($Q$1,SUMIFS('Overview - Capital'!R:R,'Overview - Capital'!$C:$C,"="&amp;$C62,'Overview - Capital'!$X:$X,"=No"),SUMIFS('Overview - Capital'!R:R,'Overview - Capital'!$C:$C,"="&amp;$C62))))</f>
        <v>430249589</v>
      </c>
      <c r="L62" s="104">
        <f>IF($Q$9=1,IF($Q$1,SUMIFS(Federal!V:V,Federal!$C:$C,"="&amp;$C62,Federal!$X:$X,"=No"),SUMIFS(Federal!V:V,Federal!$C:$C,"="&amp;$C62)),IF($Q$9=2,IF($Q$1,SUMIFS('Overview - Operating'!T:T,'Overview - Operating'!$C:$C,"="&amp;$C62,'Overview - Operating'!$X:$X,"=No"),SUMIFS('Overview - Operating'!T:T,'Overview - Operating'!$C:$C,"="&amp;$C62)),IF($Q$1,SUMIFS('Overview - Capital'!T:T,'Overview - Capital'!$C:$C,"="&amp;$C62,'Overview - Capital'!$X:$X,"=No"),SUMIFS('Overview - Capital'!T:T,'Overview - Capital'!$C:$C,"="&amp;$C62))))</f>
        <v>90794095</v>
      </c>
      <c r="M62" s="166">
        <f>IF($Q$9=1,SUM(G62:L62),IF($Q$9=2,IF($Q$1,SUMIFS('Overview - Operating'!V:V,'Overview - Operating'!$C:$C,"="&amp;$C62,'Overview - Operating'!$X:$X,"=No"),SUMIFS('Overview - Operating'!V:V,'Overview - Operating'!$C:$C,"="&amp;$C62)),IF($Q$1,SUMIFS('Overview - Capital'!V:V,'Overview - Capital'!$C:$C,"="&amp;$C62,'Overview - Capital'!$X:$X,"=No"),SUMIFS('Overview - Capital'!V:V,'Overview - Capital'!$C:$C,"="&amp;$C62))))</f>
        <v>891111374</v>
      </c>
      <c r="N62" s="57"/>
      <c r="O62" s="58"/>
      <c r="P62" s="58"/>
      <c r="Q62" s="58"/>
      <c r="R62" s="58"/>
      <c r="S62" s="58"/>
      <c r="T62" s="58"/>
    </row>
    <row r="63" spans="1:20">
      <c r="A63" s="98"/>
      <c r="B63" s="98"/>
      <c r="C63" s="115" t="s">
        <v>106</v>
      </c>
      <c r="D63" s="116" t="s">
        <v>5873</v>
      </c>
      <c r="E63" s="117"/>
      <c r="F63" s="118">
        <f>IF($Q$1,SUMIFS('Overview - Operating'!I:I,'Overview - Operating'!$C:$C,"="&amp;$C63,'Overview - Operating'!$X:$X,"=No"),SUMIFS('Overview - Operating'!I:I,'Overview - Operating'!$C:$C,"="&amp;$C63))</f>
        <v>1802</v>
      </c>
      <c r="G63" s="104">
        <f>IF($Q$9=1,IF($Q$1,SUMIFS('Directly Generated'!J:J,'Directly Generated'!$C:$C,"="&amp;$C63,'Directly Generated'!$X:$X,"=No"),SUMIFS('Directly Generated'!J:J,'Directly Generated'!$C:$C,"="&amp;$C63)),IF($Q$9=2,IF($Q$1,SUMIFS('Overview - Operating'!J:J,'Overview - Operating'!$C:$C,"="&amp;$C63,'Overview - Operating'!$X:$X,"=No"),SUMIFS('Overview - Operating'!J:J,'Overview - Operating'!$C:$C,"="&amp;$C63)),IF($Q$1,SUMIFS('Overview - Capital'!J:J,'Overview - Capital'!$C:$C,"="&amp;$C63,'Overview - Capital'!$X:$X,"=No"),SUMIFS('Overview - Capital'!J:J,'Overview - Capital'!$C:$C,"="&amp;$C63))))</f>
        <v>58690209</v>
      </c>
      <c r="H63" s="104">
        <f>IF($Q$9=1,IF($Q$1,SUMIFS('Directly Generated'!V:V,'Directly Generated'!$C:$C,"="&amp;$C63,'Directly Generated'!$X:$X,"=No")-SUMIFS('Directly Generated'!J:J,'Directly Generated'!$C:$C,"="&amp;$C63,'Directly Generated'!$X:$X,"=No"),SUMIFS('Directly Generated'!V:V,'Directly Generated'!$C:$C,"="&amp;$C63)-SUMIFS('Directly Generated'!J:J,'Directly Generated'!$C:$C,"="&amp;$C63)),IF($Q$9=2,IF($Q$1,SUMIFS('Overview - Operating'!L:L,'Overview - Operating'!$C:$C,"="&amp;$C63,'Overview - Operating'!$X:$X,"=No"),SUMIFS('Overview - Operating'!L:L,'Overview - Operating'!$C:$C,"="&amp;$C63)),IF($Q$1,SUMIFS('Overview - Capital'!L:L,'Overview - Capital'!$C:$C,"="&amp;$C63,'Overview - Capital'!$X:$X,"=No"),SUMIFS('Overview - Capital'!L:L,'Overview - Capital'!$C:$C,"="&amp;$C63))))</f>
        <v>26752905</v>
      </c>
      <c r="I63" s="104">
        <f>IF($Q$9=1,IF($Q$1,SUMIFS('Taxes Levied by Agency'!X:X,'Taxes Levied by Agency'!$C:$C,"="&amp;$C63,'Taxes Levied by Agency'!$Z:$Z,"=No"),SUMIFS('Taxes Levied by Agency'!X:X,'Taxes Levied by Agency'!$C:$C,"="&amp;$C63)),IF($Q$9=2,IF($Q$1,SUMIFS('Overview - Operating'!N:N,'Overview - Operating'!$C:$C,"="&amp;$C63,'Overview - Operating'!$X:$X,"=No"),SUMIFS('Overview - Operating'!N:N,'Overview - Operating'!$C:$C,"="&amp;$C63)),IF($Q$1,SUMIFS('Overview - Capital'!N:N,'Overview - Capital'!$C:$C,"="&amp;$C63,'Overview - Capital'!$X:$X,"=No"),SUMIFS('Overview - Capital'!N:N,'Overview - Capital'!$C:$C,"="&amp;$C63))))</f>
        <v>0</v>
      </c>
      <c r="J63" s="104">
        <f>IF($Q$9=1,IF($Q$1,SUMIFS(Local!AB:AB,Local!$C:$C,"="&amp;$C63,Local!$AD:$AD,"=No"),SUMIFS(Local!AB:AB,Local!$C:$C,"="&amp;$C63)),IF($Q$9=2,IF($Q$1,SUMIFS('Overview - Operating'!P:P,'Overview - Operating'!$C:$C,"="&amp;$C63,'Overview - Operating'!$X:$X,"=No"),SUMIFS('Overview - Operating'!P:P,'Overview - Operating'!$C:$C,"="&amp;$C63)),IF($Q$1,SUMIFS('Overview - Capital'!P:P,'Overview - Capital'!$C:$C,"="&amp;$C63,'Overview - Capital'!$X:$X,"=No"),SUMIFS('Overview - Capital'!P:P,'Overview - Capital'!$C:$C,"="&amp;$C63))))</f>
        <v>316266092</v>
      </c>
      <c r="K63" s="104">
        <f>IF($Q$9=1,IF($Q$1,SUMIFS(State!AB:AB,State!$C:$C,"="&amp;$C63,State!$AD:$AD,"=No"),SUMIFS(State!AB:AB,State!$C:$C,"="&amp;$C63)),IF($Q$9=2,IF($Q$1,SUMIFS('Overview - Operating'!R:R,'Overview - Operating'!$C:$C,"="&amp;$C63,'Overview - Operating'!$X:$X,"=No"),SUMIFS('Overview - Operating'!R:R,'Overview - Operating'!$C:$C,"="&amp;$C63)),IF($Q$1,SUMIFS('Overview - Capital'!R:R,'Overview - Capital'!$C:$C,"="&amp;$C63,'Overview - Capital'!$X:$X,"=No"),SUMIFS('Overview - Capital'!R:R,'Overview - Capital'!$C:$C,"="&amp;$C63))))</f>
        <v>2645400</v>
      </c>
      <c r="L63" s="104">
        <f>IF($Q$9=1,IF($Q$1,SUMIFS(Federal!V:V,Federal!$C:$C,"="&amp;$C63,Federal!$X:$X,"=No"),SUMIFS(Federal!V:V,Federal!$C:$C,"="&amp;$C63)),IF($Q$9=2,IF($Q$1,SUMIFS('Overview - Operating'!T:T,'Overview - Operating'!$C:$C,"="&amp;$C63,'Overview - Operating'!$X:$X,"=No"),SUMIFS('Overview - Operating'!T:T,'Overview - Operating'!$C:$C,"="&amp;$C63)),IF($Q$1,SUMIFS('Overview - Capital'!T:T,'Overview - Capital'!$C:$C,"="&amp;$C63,'Overview - Capital'!$X:$X,"=No"),SUMIFS('Overview - Capital'!T:T,'Overview - Capital'!$C:$C,"="&amp;$C63))))</f>
        <v>100278623</v>
      </c>
      <c r="M63" s="166">
        <f>IF($Q$9=1,SUM(G63:L63),IF($Q$9=2,IF($Q$1,SUMIFS('Overview - Operating'!V:V,'Overview - Operating'!$C:$C,"="&amp;$C63,'Overview - Operating'!$X:$X,"=No"),SUMIFS('Overview - Operating'!V:V,'Overview - Operating'!$C:$C,"="&amp;$C63)),IF($Q$1,SUMIFS('Overview - Capital'!V:V,'Overview - Capital'!$C:$C,"="&amp;$C63,'Overview - Capital'!$X:$X,"=No"),SUMIFS('Overview - Capital'!V:V,'Overview - Capital'!$C:$C,"="&amp;$C63))))</f>
        <v>504633229</v>
      </c>
      <c r="N63" s="57"/>
      <c r="O63" s="58"/>
      <c r="P63" s="58"/>
      <c r="Q63" s="58"/>
      <c r="R63" s="58"/>
      <c r="S63" s="58"/>
      <c r="T63" s="58"/>
    </row>
    <row r="64" spans="1:20">
      <c r="A64" s="98"/>
      <c r="B64" s="98"/>
      <c r="C64" s="115" t="s">
        <v>144</v>
      </c>
      <c r="D64" s="116" t="s">
        <v>5874</v>
      </c>
      <c r="E64" s="117"/>
      <c r="F64" s="118">
        <f>IF($Q$1,SUMIFS('Overview - Operating'!I:I,'Overview - Operating'!$C:$C,"="&amp;$C64,'Overview - Operating'!$X:$X,"=No"),SUMIFS('Overview - Operating'!I:I,'Overview - Operating'!$C:$C,"="&amp;$C64))</f>
        <v>4</v>
      </c>
      <c r="G64" s="104">
        <f>IF($Q$9=1,IF($Q$1,SUMIFS('Directly Generated'!J:J,'Directly Generated'!$C:$C,"="&amp;$C64,'Directly Generated'!$X:$X,"=No"),SUMIFS('Directly Generated'!J:J,'Directly Generated'!$C:$C,"="&amp;$C64)),IF($Q$9=2,IF($Q$1,SUMIFS('Overview - Operating'!J:J,'Overview - Operating'!$C:$C,"="&amp;$C64,'Overview - Operating'!$X:$X,"=No"),SUMIFS('Overview - Operating'!J:J,'Overview - Operating'!$C:$C,"="&amp;$C64)),IF($Q$1,SUMIFS('Overview - Capital'!J:J,'Overview - Capital'!$C:$C,"="&amp;$C64,'Overview - Capital'!$X:$X,"=No"),SUMIFS('Overview - Capital'!J:J,'Overview - Capital'!$C:$C,"="&amp;$C64))))</f>
        <v>0</v>
      </c>
      <c r="H64" s="104">
        <f>IF($Q$9=1,IF($Q$1,SUMIFS('Directly Generated'!V:V,'Directly Generated'!$C:$C,"="&amp;$C64,'Directly Generated'!$X:$X,"=No")-SUMIFS('Directly Generated'!J:J,'Directly Generated'!$C:$C,"="&amp;$C64,'Directly Generated'!$X:$X,"=No"),SUMIFS('Directly Generated'!V:V,'Directly Generated'!$C:$C,"="&amp;$C64)-SUMIFS('Directly Generated'!J:J,'Directly Generated'!$C:$C,"="&amp;$C64)),IF($Q$9=2,IF($Q$1,SUMIFS('Overview - Operating'!L:L,'Overview - Operating'!$C:$C,"="&amp;$C64,'Overview - Operating'!$X:$X,"=No"),SUMIFS('Overview - Operating'!L:L,'Overview - Operating'!$C:$C,"="&amp;$C64)),IF($Q$1,SUMIFS('Overview - Capital'!L:L,'Overview - Capital'!$C:$C,"="&amp;$C64,'Overview - Capital'!$X:$X,"=No"),SUMIFS('Overview - Capital'!L:L,'Overview - Capital'!$C:$C,"="&amp;$C64))))</f>
        <v>0</v>
      </c>
      <c r="I64" s="104">
        <f>IF($Q$9=1,IF($Q$1,SUMIFS('Taxes Levied by Agency'!X:X,'Taxes Levied by Agency'!$C:$C,"="&amp;$C64,'Taxes Levied by Agency'!$Z:$Z,"=No"),SUMIFS('Taxes Levied by Agency'!X:X,'Taxes Levied by Agency'!$C:$C,"="&amp;$C64)),IF($Q$9=2,IF($Q$1,SUMIFS('Overview - Operating'!N:N,'Overview - Operating'!$C:$C,"="&amp;$C64,'Overview - Operating'!$X:$X,"=No"),SUMIFS('Overview - Operating'!N:N,'Overview - Operating'!$C:$C,"="&amp;$C64)),IF($Q$1,SUMIFS('Overview - Capital'!N:N,'Overview - Capital'!$C:$C,"="&amp;$C64,'Overview - Capital'!$X:$X,"=No"),SUMIFS('Overview - Capital'!N:N,'Overview - Capital'!$C:$C,"="&amp;$C64))))</f>
        <v>0</v>
      </c>
      <c r="J64" s="104">
        <f>IF($Q$9=1,IF($Q$1,SUMIFS(Local!AB:AB,Local!$C:$C,"="&amp;$C64,Local!$AD:$AD,"=No"),SUMIFS(Local!AB:AB,Local!$C:$C,"="&amp;$C64)),IF($Q$9=2,IF($Q$1,SUMIFS('Overview - Operating'!P:P,'Overview - Operating'!$C:$C,"="&amp;$C64,'Overview - Operating'!$X:$X,"=No"),SUMIFS('Overview - Operating'!P:P,'Overview - Operating'!$C:$C,"="&amp;$C64)),IF($Q$1,SUMIFS('Overview - Capital'!P:P,'Overview - Capital'!$C:$C,"="&amp;$C64,'Overview - Capital'!$X:$X,"=No"),SUMIFS('Overview - Capital'!P:P,'Overview - Capital'!$C:$C,"="&amp;$C64))))</f>
        <v>73000</v>
      </c>
      <c r="K64" s="104">
        <f>IF($Q$9=1,IF($Q$1,SUMIFS(State!AB:AB,State!$C:$C,"="&amp;$C64,State!$AD:$AD,"=No"),SUMIFS(State!AB:AB,State!$C:$C,"="&amp;$C64)),IF($Q$9=2,IF($Q$1,SUMIFS('Overview - Operating'!R:R,'Overview - Operating'!$C:$C,"="&amp;$C64,'Overview - Operating'!$X:$X,"=No"),SUMIFS('Overview - Operating'!R:R,'Overview - Operating'!$C:$C,"="&amp;$C64)),IF($Q$1,SUMIFS('Overview - Capital'!R:R,'Overview - Capital'!$C:$C,"="&amp;$C64,'Overview - Capital'!$X:$X,"=No"),SUMIFS('Overview - Capital'!R:R,'Overview - Capital'!$C:$C,"="&amp;$C64))))</f>
        <v>0</v>
      </c>
      <c r="L64" s="104">
        <f>IF($Q$9=1,IF($Q$1,SUMIFS(Federal!V:V,Federal!$C:$C,"="&amp;$C64,Federal!$X:$X,"=No"),SUMIFS(Federal!V:V,Federal!$C:$C,"="&amp;$C64)),IF($Q$9=2,IF($Q$1,SUMIFS('Overview - Operating'!T:T,'Overview - Operating'!$C:$C,"="&amp;$C64,'Overview - Operating'!$X:$X,"=No"),SUMIFS('Overview - Operating'!T:T,'Overview - Operating'!$C:$C,"="&amp;$C64)),IF($Q$1,SUMIFS('Overview - Capital'!T:T,'Overview - Capital'!$C:$C,"="&amp;$C64,'Overview - Capital'!$X:$X,"=No"),SUMIFS('Overview - Capital'!T:T,'Overview - Capital'!$C:$C,"="&amp;$C64))))</f>
        <v>346894</v>
      </c>
      <c r="M64" s="166">
        <f>IF($Q$9=1,SUM(G64:L64),IF($Q$9=2,IF($Q$1,SUMIFS('Overview - Operating'!V:V,'Overview - Operating'!$C:$C,"="&amp;$C64,'Overview - Operating'!$X:$X,"=No"),SUMIFS('Overview - Operating'!V:V,'Overview - Operating'!$C:$C,"="&amp;$C64)),IF($Q$1,SUMIFS('Overview - Capital'!V:V,'Overview - Capital'!$C:$C,"="&amp;$C64,'Overview - Capital'!$X:$X,"=No"),SUMIFS('Overview - Capital'!V:V,'Overview - Capital'!$C:$C,"="&amp;$C64))))</f>
        <v>419894</v>
      </c>
      <c r="N64" s="57"/>
      <c r="O64" s="58"/>
      <c r="P64" s="58"/>
      <c r="Q64" s="58"/>
      <c r="R64" s="58"/>
      <c r="S64" s="58"/>
      <c r="T64" s="58"/>
    </row>
    <row r="65" spans="1:20">
      <c r="A65" s="98"/>
      <c r="B65" s="98"/>
      <c r="C65" s="115" t="s">
        <v>210</v>
      </c>
      <c r="D65" s="116" t="s">
        <v>5875</v>
      </c>
      <c r="E65" s="117"/>
      <c r="F65" s="118">
        <f>IF($Q$1,SUMIFS('Overview - Operating'!I:I,'Overview - Operating'!$C:$C,"="&amp;$C65,'Overview - Operating'!$X:$X,"=No"),SUMIFS('Overview - Operating'!I:I,'Overview - Operating'!$C:$C,"="&amp;$C65))</f>
        <v>501</v>
      </c>
      <c r="G65" s="104">
        <f>IF($Q$9=1,IF($Q$1,SUMIFS('Directly Generated'!J:J,'Directly Generated'!$C:$C,"="&amp;$C65,'Directly Generated'!$X:$X,"=No"),SUMIFS('Directly Generated'!J:J,'Directly Generated'!$C:$C,"="&amp;$C65)),IF($Q$9=2,IF($Q$1,SUMIFS('Overview - Operating'!J:J,'Overview - Operating'!$C:$C,"="&amp;$C65,'Overview - Operating'!$X:$X,"=No"),SUMIFS('Overview - Operating'!J:J,'Overview - Operating'!$C:$C,"="&amp;$C65)),IF($Q$1,SUMIFS('Overview - Capital'!J:J,'Overview - Capital'!$C:$C,"="&amp;$C65,'Overview - Capital'!$X:$X,"=No"),SUMIFS('Overview - Capital'!J:J,'Overview - Capital'!$C:$C,"="&amp;$C65))))</f>
        <v>2130960</v>
      </c>
      <c r="H65" s="104">
        <f>IF($Q$9=1,IF($Q$1,SUMIFS('Directly Generated'!V:V,'Directly Generated'!$C:$C,"="&amp;$C65,'Directly Generated'!$X:$X,"=No")-SUMIFS('Directly Generated'!J:J,'Directly Generated'!$C:$C,"="&amp;$C65,'Directly Generated'!$X:$X,"=No"),SUMIFS('Directly Generated'!V:V,'Directly Generated'!$C:$C,"="&amp;$C65)-SUMIFS('Directly Generated'!J:J,'Directly Generated'!$C:$C,"="&amp;$C65)),IF($Q$9=2,IF($Q$1,SUMIFS('Overview - Operating'!L:L,'Overview - Operating'!$C:$C,"="&amp;$C65,'Overview - Operating'!$X:$X,"=No"),SUMIFS('Overview - Operating'!L:L,'Overview - Operating'!$C:$C,"="&amp;$C65)),IF($Q$1,SUMIFS('Overview - Capital'!L:L,'Overview - Capital'!$C:$C,"="&amp;$C65,'Overview - Capital'!$X:$X,"=No"),SUMIFS('Overview - Capital'!L:L,'Overview - Capital'!$C:$C,"="&amp;$C65))))</f>
        <v>2098642</v>
      </c>
      <c r="I65" s="104">
        <f>IF($Q$9=1,IF($Q$1,SUMIFS('Taxes Levied by Agency'!X:X,'Taxes Levied by Agency'!$C:$C,"="&amp;$C65,'Taxes Levied by Agency'!$Z:$Z,"=No"),SUMIFS('Taxes Levied by Agency'!X:X,'Taxes Levied by Agency'!$C:$C,"="&amp;$C65)),IF($Q$9=2,IF($Q$1,SUMIFS('Overview - Operating'!N:N,'Overview - Operating'!$C:$C,"="&amp;$C65,'Overview - Operating'!$X:$X,"=No"),SUMIFS('Overview - Operating'!N:N,'Overview - Operating'!$C:$C,"="&amp;$C65)),IF($Q$1,SUMIFS('Overview - Capital'!N:N,'Overview - Capital'!$C:$C,"="&amp;$C65,'Overview - Capital'!$X:$X,"=No"),SUMIFS('Overview - Capital'!N:N,'Overview - Capital'!$C:$C,"="&amp;$C65))))</f>
        <v>0</v>
      </c>
      <c r="J65" s="104">
        <f>IF($Q$9=1,IF($Q$1,SUMIFS(Local!AB:AB,Local!$C:$C,"="&amp;$C65,Local!$AD:$AD,"=No"),SUMIFS(Local!AB:AB,Local!$C:$C,"="&amp;$C65)),IF($Q$9=2,IF($Q$1,SUMIFS('Overview - Operating'!P:P,'Overview - Operating'!$C:$C,"="&amp;$C65,'Overview - Operating'!$X:$X,"=No"),SUMIFS('Overview - Operating'!P:P,'Overview - Operating'!$C:$C,"="&amp;$C65)),IF($Q$1,SUMIFS('Overview - Capital'!P:P,'Overview - Capital'!$C:$C,"="&amp;$C65,'Overview - Capital'!$X:$X,"=No"),SUMIFS('Overview - Capital'!P:P,'Overview - Capital'!$C:$C,"="&amp;$C65))))</f>
        <v>10362501</v>
      </c>
      <c r="K65" s="104">
        <f>IF($Q$9=1,IF($Q$1,SUMIFS(State!AB:AB,State!$C:$C,"="&amp;$C65,State!$AD:$AD,"=No"),SUMIFS(State!AB:AB,State!$C:$C,"="&amp;$C65)),IF($Q$9=2,IF($Q$1,SUMIFS('Overview - Operating'!R:R,'Overview - Operating'!$C:$C,"="&amp;$C65,'Overview - Operating'!$X:$X,"=No"),SUMIFS('Overview - Operating'!R:R,'Overview - Operating'!$C:$C,"="&amp;$C65)),IF($Q$1,SUMIFS('Overview - Capital'!R:R,'Overview - Capital'!$C:$C,"="&amp;$C65,'Overview - Capital'!$X:$X,"=No"),SUMIFS('Overview - Capital'!R:R,'Overview - Capital'!$C:$C,"="&amp;$C65))))</f>
        <v>1625359</v>
      </c>
      <c r="L65" s="104">
        <f>IF($Q$9=1,IF($Q$1,SUMIFS(Federal!V:V,Federal!$C:$C,"="&amp;$C65,Federal!$X:$X,"=No"),SUMIFS(Federal!V:V,Federal!$C:$C,"="&amp;$C65)),IF($Q$9=2,IF($Q$1,SUMIFS('Overview - Operating'!T:T,'Overview - Operating'!$C:$C,"="&amp;$C65,'Overview - Operating'!$X:$X,"=No"),SUMIFS('Overview - Operating'!T:T,'Overview - Operating'!$C:$C,"="&amp;$C65)),IF($Q$1,SUMIFS('Overview - Capital'!T:T,'Overview - Capital'!$C:$C,"="&amp;$C65,'Overview - Capital'!$X:$X,"=No"),SUMIFS('Overview - Capital'!T:T,'Overview - Capital'!$C:$C,"="&amp;$C65))))</f>
        <v>25074458</v>
      </c>
      <c r="M65" s="166">
        <f>IF($Q$9=1,SUM(G65:L65),IF($Q$9=2,IF($Q$1,SUMIFS('Overview - Operating'!V:V,'Overview - Operating'!$C:$C,"="&amp;$C65,'Overview - Operating'!$X:$X,"=No"),SUMIFS('Overview - Operating'!V:V,'Overview - Operating'!$C:$C,"="&amp;$C65)),IF($Q$1,SUMIFS('Overview - Capital'!V:V,'Overview - Capital'!$C:$C,"="&amp;$C65,'Overview - Capital'!$X:$X,"=No"),SUMIFS('Overview - Capital'!V:V,'Overview - Capital'!$C:$C,"="&amp;$C65))))</f>
        <v>41291920</v>
      </c>
      <c r="N65" s="57"/>
      <c r="O65" s="58"/>
      <c r="P65" s="58"/>
      <c r="Q65" s="58"/>
      <c r="R65" s="58"/>
      <c r="S65" s="58"/>
      <c r="T65" s="58"/>
    </row>
    <row r="66" spans="1:20">
      <c r="A66" s="98"/>
      <c r="B66" s="98"/>
      <c r="C66" s="115" t="s">
        <v>254</v>
      </c>
      <c r="D66" s="116" t="s">
        <v>5876</v>
      </c>
      <c r="E66" s="117"/>
      <c r="F66" s="118">
        <f>IF($Q$1,SUMIFS('Overview - Operating'!I:I,'Overview - Operating'!$C:$C,"="&amp;$C66,'Overview - Operating'!$X:$X,"=No"),SUMIFS('Overview - Operating'!I:I,'Overview - Operating'!$C:$C,"="&amp;$C66))</f>
        <v>421</v>
      </c>
      <c r="G66" s="104">
        <f>IF($Q$9=1,IF($Q$1,SUMIFS('Directly Generated'!J:J,'Directly Generated'!$C:$C,"="&amp;$C66,'Directly Generated'!$X:$X,"=No"),SUMIFS('Directly Generated'!J:J,'Directly Generated'!$C:$C,"="&amp;$C66)),IF($Q$9=2,IF($Q$1,SUMIFS('Overview - Operating'!J:J,'Overview - Operating'!$C:$C,"="&amp;$C66,'Overview - Operating'!$X:$X,"=No"),SUMIFS('Overview - Operating'!J:J,'Overview - Operating'!$C:$C,"="&amp;$C66)),IF($Q$1,SUMIFS('Overview - Capital'!J:J,'Overview - Capital'!$C:$C,"="&amp;$C66,'Overview - Capital'!$X:$X,"=No"),SUMIFS('Overview - Capital'!J:J,'Overview - Capital'!$C:$C,"="&amp;$C66))))</f>
        <v>2528311</v>
      </c>
      <c r="H66" s="104">
        <f>IF($Q$9=1,IF($Q$1,SUMIFS('Directly Generated'!V:V,'Directly Generated'!$C:$C,"="&amp;$C66,'Directly Generated'!$X:$X,"=No")-SUMIFS('Directly Generated'!J:J,'Directly Generated'!$C:$C,"="&amp;$C66,'Directly Generated'!$X:$X,"=No"),SUMIFS('Directly Generated'!V:V,'Directly Generated'!$C:$C,"="&amp;$C66)-SUMIFS('Directly Generated'!J:J,'Directly Generated'!$C:$C,"="&amp;$C66)),IF($Q$9=2,IF($Q$1,SUMIFS('Overview - Operating'!L:L,'Overview - Operating'!$C:$C,"="&amp;$C66,'Overview - Operating'!$X:$X,"=No"),SUMIFS('Overview - Operating'!L:L,'Overview - Operating'!$C:$C,"="&amp;$C66)),IF($Q$1,SUMIFS('Overview - Capital'!L:L,'Overview - Capital'!$C:$C,"="&amp;$C66,'Overview - Capital'!$X:$X,"=No"),SUMIFS('Overview - Capital'!L:L,'Overview - Capital'!$C:$C,"="&amp;$C66))))</f>
        <v>668113</v>
      </c>
      <c r="I66" s="104">
        <f>IF($Q$9=1,IF($Q$1,SUMIFS('Taxes Levied by Agency'!X:X,'Taxes Levied by Agency'!$C:$C,"="&amp;$C66,'Taxes Levied by Agency'!$Z:$Z,"=No"),SUMIFS('Taxes Levied by Agency'!X:X,'Taxes Levied by Agency'!$C:$C,"="&amp;$C66)),IF($Q$9=2,IF($Q$1,SUMIFS('Overview - Operating'!N:N,'Overview - Operating'!$C:$C,"="&amp;$C66,'Overview - Operating'!$X:$X,"=No"),SUMIFS('Overview - Operating'!N:N,'Overview - Operating'!$C:$C,"="&amp;$C66)),IF($Q$1,SUMIFS('Overview - Capital'!N:N,'Overview - Capital'!$C:$C,"="&amp;$C66,'Overview - Capital'!$X:$X,"=No"),SUMIFS('Overview - Capital'!N:N,'Overview - Capital'!$C:$C,"="&amp;$C66))))</f>
        <v>1696987</v>
      </c>
      <c r="J66" s="104">
        <f>IF($Q$9=1,IF($Q$1,SUMIFS(Local!AB:AB,Local!$C:$C,"="&amp;$C66,Local!$AD:$AD,"=No"),SUMIFS(Local!AB:AB,Local!$C:$C,"="&amp;$C66)),IF($Q$9=2,IF($Q$1,SUMIFS('Overview - Operating'!P:P,'Overview - Operating'!$C:$C,"="&amp;$C66,'Overview - Operating'!$X:$X,"=No"),SUMIFS('Overview - Operating'!P:P,'Overview - Operating'!$C:$C,"="&amp;$C66)),IF($Q$1,SUMIFS('Overview - Capital'!P:P,'Overview - Capital'!$C:$C,"="&amp;$C66,'Overview - Capital'!$X:$X,"=No"),SUMIFS('Overview - Capital'!P:P,'Overview - Capital'!$C:$C,"="&amp;$C66))))</f>
        <v>11883448</v>
      </c>
      <c r="K66" s="104">
        <f>IF($Q$9=1,IF($Q$1,SUMIFS(State!AB:AB,State!$C:$C,"="&amp;$C66,State!$AD:$AD,"=No"),SUMIFS(State!AB:AB,State!$C:$C,"="&amp;$C66)),IF($Q$9=2,IF($Q$1,SUMIFS('Overview - Operating'!R:R,'Overview - Operating'!$C:$C,"="&amp;$C66,'Overview - Operating'!$X:$X,"=No"),SUMIFS('Overview - Operating'!R:R,'Overview - Operating'!$C:$C,"="&amp;$C66)),IF($Q$1,SUMIFS('Overview - Capital'!R:R,'Overview - Capital'!$C:$C,"="&amp;$C66,'Overview - Capital'!$X:$X,"=No"),SUMIFS('Overview - Capital'!R:R,'Overview - Capital'!$C:$C,"="&amp;$C66))))</f>
        <v>373528</v>
      </c>
      <c r="L66" s="104">
        <f>IF($Q$9=1,IF($Q$1,SUMIFS(Federal!V:V,Federal!$C:$C,"="&amp;$C66,Federal!$X:$X,"=No"),SUMIFS(Federal!V:V,Federal!$C:$C,"="&amp;$C66)),IF($Q$9=2,IF($Q$1,SUMIFS('Overview - Operating'!T:T,'Overview - Operating'!$C:$C,"="&amp;$C66,'Overview - Operating'!$X:$X,"=No"),SUMIFS('Overview - Operating'!T:T,'Overview - Operating'!$C:$C,"="&amp;$C66)),IF($Q$1,SUMIFS('Overview - Capital'!T:T,'Overview - Capital'!$C:$C,"="&amp;$C66,'Overview - Capital'!$X:$X,"=No"),SUMIFS('Overview - Capital'!T:T,'Overview - Capital'!$C:$C,"="&amp;$C66))))</f>
        <v>16967153</v>
      </c>
      <c r="M66" s="166">
        <f>IF($Q$9=1,SUM(G66:L66),IF($Q$9=2,IF($Q$1,SUMIFS('Overview - Operating'!V:V,'Overview - Operating'!$C:$C,"="&amp;$C66,'Overview - Operating'!$X:$X,"=No"),SUMIFS('Overview - Operating'!V:V,'Overview - Operating'!$C:$C,"="&amp;$C66)),IF($Q$1,SUMIFS('Overview - Capital'!V:V,'Overview - Capital'!$C:$C,"="&amp;$C66,'Overview - Capital'!$X:$X,"=No"),SUMIFS('Overview - Capital'!V:V,'Overview - Capital'!$C:$C,"="&amp;$C66))))</f>
        <v>34117540</v>
      </c>
      <c r="N66" s="57"/>
      <c r="O66" s="58"/>
      <c r="P66" s="58"/>
      <c r="Q66" s="58"/>
      <c r="R66" s="58"/>
      <c r="S66" s="58"/>
      <c r="T66" s="58"/>
    </row>
    <row r="67" spans="1:20">
      <c r="A67" s="98"/>
      <c r="B67" s="98"/>
      <c r="C67" s="115" t="s">
        <v>235</v>
      </c>
      <c r="D67" s="116" t="s">
        <v>5877</v>
      </c>
      <c r="E67" s="117"/>
      <c r="F67" s="118">
        <f>IF($Q$1,SUMIFS('Overview - Operating'!I:I,'Overview - Operating'!$C:$C,"="&amp;$C67,'Overview - Operating'!$X:$X,"=No"),SUMIFS('Overview - Operating'!I:I,'Overview - Operating'!$C:$C,"="&amp;$C67))</f>
        <v>2849</v>
      </c>
      <c r="G67" s="104">
        <f>IF($Q$9=1,IF($Q$1,SUMIFS('Directly Generated'!J:J,'Directly Generated'!$C:$C,"="&amp;$C67,'Directly Generated'!$X:$X,"=No"),SUMIFS('Directly Generated'!J:J,'Directly Generated'!$C:$C,"="&amp;$C67)),IF($Q$9=2,IF($Q$1,SUMIFS('Overview - Operating'!J:J,'Overview - Operating'!$C:$C,"="&amp;$C67,'Overview - Operating'!$X:$X,"=No"),SUMIFS('Overview - Operating'!J:J,'Overview - Operating'!$C:$C,"="&amp;$C67)),IF($Q$1,SUMIFS('Overview - Capital'!J:J,'Overview - Capital'!$C:$C,"="&amp;$C67,'Overview - Capital'!$X:$X,"=No"),SUMIFS('Overview - Capital'!J:J,'Overview - Capital'!$C:$C,"="&amp;$C67))))</f>
        <v>70962269</v>
      </c>
      <c r="H67" s="104">
        <f>IF($Q$9=1,IF($Q$1,SUMIFS('Directly Generated'!V:V,'Directly Generated'!$C:$C,"="&amp;$C67,'Directly Generated'!$X:$X,"=No")-SUMIFS('Directly Generated'!J:J,'Directly Generated'!$C:$C,"="&amp;$C67,'Directly Generated'!$X:$X,"=No"),SUMIFS('Directly Generated'!V:V,'Directly Generated'!$C:$C,"="&amp;$C67)-SUMIFS('Directly Generated'!J:J,'Directly Generated'!$C:$C,"="&amp;$C67)),IF($Q$9=2,IF($Q$1,SUMIFS('Overview - Operating'!L:L,'Overview - Operating'!$C:$C,"="&amp;$C67,'Overview - Operating'!$X:$X,"=No"),SUMIFS('Overview - Operating'!L:L,'Overview - Operating'!$C:$C,"="&amp;$C67)),IF($Q$1,SUMIFS('Overview - Capital'!L:L,'Overview - Capital'!$C:$C,"="&amp;$C67,'Overview - Capital'!$X:$X,"=No"),SUMIFS('Overview - Capital'!L:L,'Overview - Capital'!$C:$C,"="&amp;$C67))))</f>
        <v>52502797</v>
      </c>
      <c r="I67" s="104">
        <f>IF($Q$9=1,IF($Q$1,SUMIFS('Taxes Levied by Agency'!X:X,'Taxes Levied by Agency'!$C:$C,"="&amp;$C67,'Taxes Levied by Agency'!$Z:$Z,"=No"),SUMIFS('Taxes Levied by Agency'!X:X,'Taxes Levied by Agency'!$C:$C,"="&amp;$C67)),IF($Q$9=2,IF($Q$1,SUMIFS('Overview - Operating'!N:N,'Overview - Operating'!$C:$C,"="&amp;$C67,'Overview - Operating'!$X:$X,"=No"),SUMIFS('Overview - Operating'!N:N,'Overview - Operating'!$C:$C,"="&amp;$C67)),IF($Q$1,SUMIFS('Overview - Capital'!N:N,'Overview - Capital'!$C:$C,"="&amp;$C67,'Overview - Capital'!$X:$X,"=No"),SUMIFS('Overview - Capital'!N:N,'Overview - Capital'!$C:$C,"="&amp;$C67))))</f>
        <v>58201669</v>
      </c>
      <c r="J67" s="104">
        <f>IF($Q$9=1,IF($Q$1,SUMIFS(Local!AB:AB,Local!$C:$C,"="&amp;$C67,Local!$AD:$AD,"=No"),SUMIFS(Local!AB:AB,Local!$C:$C,"="&amp;$C67)),IF($Q$9=2,IF($Q$1,SUMIFS('Overview - Operating'!P:P,'Overview - Operating'!$C:$C,"="&amp;$C67,'Overview - Operating'!$X:$X,"=No"),SUMIFS('Overview - Operating'!P:P,'Overview - Operating'!$C:$C,"="&amp;$C67)),IF($Q$1,SUMIFS('Overview - Capital'!P:P,'Overview - Capital'!$C:$C,"="&amp;$C67,'Overview - Capital'!$X:$X,"=No"),SUMIFS('Overview - Capital'!P:P,'Overview - Capital'!$C:$C,"="&amp;$C67))))</f>
        <v>230980883</v>
      </c>
      <c r="K67" s="104">
        <f>IF($Q$9=1,IF($Q$1,SUMIFS(State!AB:AB,State!$C:$C,"="&amp;$C67,State!$AD:$AD,"=No"),SUMIFS(State!AB:AB,State!$C:$C,"="&amp;$C67)),IF($Q$9=2,IF($Q$1,SUMIFS('Overview - Operating'!R:R,'Overview - Operating'!$C:$C,"="&amp;$C67,'Overview - Operating'!$X:$X,"=No"),SUMIFS('Overview - Operating'!R:R,'Overview - Operating'!$C:$C,"="&amp;$C67)),IF($Q$1,SUMIFS('Overview - Capital'!R:R,'Overview - Capital'!$C:$C,"="&amp;$C67,'Overview - Capital'!$X:$X,"=No"),SUMIFS('Overview - Capital'!R:R,'Overview - Capital'!$C:$C,"="&amp;$C67))))</f>
        <v>80117730</v>
      </c>
      <c r="L67" s="104">
        <f>IF($Q$9=1,IF($Q$1,SUMIFS(Federal!V:V,Federal!$C:$C,"="&amp;$C67,Federal!$X:$X,"=No"),SUMIFS(Federal!V:V,Federal!$C:$C,"="&amp;$C67)),IF($Q$9=2,IF($Q$1,SUMIFS('Overview - Operating'!T:T,'Overview - Operating'!$C:$C,"="&amp;$C67,'Overview - Operating'!$X:$X,"=No"),SUMIFS('Overview - Operating'!T:T,'Overview - Operating'!$C:$C,"="&amp;$C67)),IF($Q$1,SUMIFS('Overview - Capital'!T:T,'Overview - Capital'!$C:$C,"="&amp;$C67,'Overview - Capital'!$X:$X,"=No"),SUMIFS('Overview - Capital'!T:T,'Overview - Capital'!$C:$C,"="&amp;$C67))))</f>
        <v>324367193</v>
      </c>
      <c r="M67" s="166">
        <f>IF($Q$9=1,SUM(G67:L67),IF($Q$9=2,IF($Q$1,SUMIFS('Overview - Operating'!V:V,'Overview - Operating'!$C:$C,"="&amp;$C67,'Overview - Operating'!$X:$X,"=No"),SUMIFS('Overview - Operating'!V:V,'Overview - Operating'!$C:$C,"="&amp;$C67)),IF($Q$1,SUMIFS('Overview - Capital'!V:V,'Overview - Capital'!$C:$C,"="&amp;$C67,'Overview - Capital'!$X:$X,"=No"),SUMIFS('Overview - Capital'!V:V,'Overview - Capital'!$C:$C,"="&amp;$C67))))</f>
        <v>817132541</v>
      </c>
      <c r="N67" s="57"/>
      <c r="O67" s="58"/>
      <c r="P67" s="58"/>
      <c r="Q67" s="58"/>
      <c r="R67" s="58"/>
      <c r="S67" s="58"/>
      <c r="T67" s="58"/>
    </row>
    <row r="68" spans="1:20">
      <c r="A68" s="98"/>
      <c r="B68" s="98"/>
      <c r="C68" s="115" t="s">
        <v>69</v>
      </c>
      <c r="D68" s="116" t="s">
        <v>5878</v>
      </c>
      <c r="E68" s="117"/>
      <c r="F68" s="118">
        <f>IF($Q$1,SUMIFS('Overview - Operating'!I:I,'Overview - Operating'!$C:$C,"="&amp;$C68,'Overview - Operating'!$X:$X,"=No"),SUMIFS('Overview - Operating'!I:I,'Overview - Operating'!$C:$C,"="&amp;$C68))</f>
        <v>299</v>
      </c>
      <c r="G68" s="104">
        <f>IF($Q$9=1,IF($Q$1,SUMIFS('Directly Generated'!J:J,'Directly Generated'!$C:$C,"="&amp;$C68,'Directly Generated'!$X:$X,"=No"),SUMIFS('Directly Generated'!J:J,'Directly Generated'!$C:$C,"="&amp;$C68)),IF($Q$9=2,IF($Q$1,SUMIFS('Overview - Operating'!J:J,'Overview - Operating'!$C:$C,"="&amp;$C68,'Overview - Operating'!$X:$X,"=No"),SUMIFS('Overview - Operating'!J:J,'Overview - Operating'!$C:$C,"="&amp;$C68)),IF($Q$1,SUMIFS('Overview - Capital'!J:J,'Overview - Capital'!$C:$C,"="&amp;$C68,'Overview - Capital'!$X:$X,"=No"),SUMIFS('Overview - Capital'!J:J,'Overview - Capital'!$C:$C,"="&amp;$C68))))</f>
        <v>2640329</v>
      </c>
      <c r="H68" s="104">
        <f>IF($Q$9=1,IF($Q$1,SUMIFS('Directly Generated'!V:V,'Directly Generated'!$C:$C,"="&amp;$C68,'Directly Generated'!$X:$X,"=No")-SUMIFS('Directly Generated'!J:J,'Directly Generated'!$C:$C,"="&amp;$C68,'Directly Generated'!$X:$X,"=No"),SUMIFS('Directly Generated'!V:V,'Directly Generated'!$C:$C,"="&amp;$C68)-SUMIFS('Directly Generated'!J:J,'Directly Generated'!$C:$C,"="&amp;$C68)),IF($Q$9=2,IF($Q$1,SUMIFS('Overview - Operating'!L:L,'Overview - Operating'!$C:$C,"="&amp;$C68,'Overview - Operating'!$X:$X,"=No"),SUMIFS('Overview - Operating'!L:L,'Overview - Operating'!$C:$C,"="&amp;$C68)),IF($Q$1,SUMIFS('Overview - Capital'!L:L,'Overview - Capital'!$C:$C,"="&amp;$C68,'Overview - Capital'!$X:$X,"=No"),SUMIFS('Overview - Capital'!L:L,'Overview - Capital'!$C:$C,"="&amp;$C68))))</f>
        <v>1698951</v>
      </c>
      <c r="I68" s="104">
        <f>IF($Q$9=1,IF($Q$1,SUMIFS('Taxes Levied by Agency'!X:X,'Taxes Levied by Agency'!$C:$C,"="&amp;$C68,'Taxes Levied by Agency'!$Z:$Z,"=No"),SUMIFS('Taxes Levied by Agency'!X:X,'Taxes Levied by Agency'!$C:$C,"="&amp;$C68)),IF($Q$9=2,IF($Q$1,SUMIFS('Overview - Operating'!N:N,'Overview - Operating'!$C:$C,"="&amp;$C68,'Overview - Operating'!$X:$X,"=No"),SUMIFS('Overview - Operating'!N:N,'Overview - Operating'!$C:$C,"="&amp;$C68)),IF($Q$1,SUMIFS('Overview - Capital'!N:N,'Overview - Capital'!$C:$C,"="&amp;$C68,'Overview - Capital'!$X:$X,"=No"),SUMIFS('Overview - Capital'!N:N,'Overview - Capital'!$C:$C,"="&amp;$C68))))</f>
        <v>0</v>
      </c>
      <c r="J68" s="104">
        <f>IF($Q$9=1,IF($Q$1,SUMIFS(Local!AB:AB,Local!$C:$C,"="&amp;$C68,Local!$AD:$AD,"=No"),SUMIFS(Local!AB:AB,Local!$C:$C,"="&amp;$C68)),IF($Q$9=2,IF($Q$1,SUMIFS('Overview - Operating'!P:P,'Overview - Operating'!$C:$C,"="&amp;$C68,'Overview - Operating'!$X:$X,"=No"),SUMIFS('Overview - Operating'!P:P,'Overview - Operating'!$C:$C,"="&amp;$C68)),IF($Q$1,SUMIFS('Overview - Capital'!P:P,'Overview - Capital'!$C:$C,"="&amp;$C68,'Overview - Capital'!$X:$X,"=No"),SUMIFS('Overview - Capital'!P:P,'Overview - Capital'!$C:$C,"="&amp;$C68))))</f>
        <v>7757744</v>
      </c>
      <c r="K68" s="104">
        <f>IF($Q$9=1,IF($Q$1,SUMIFS(State!AB:AB,State!$C:$C,"="&amp;$C68,State!$AD:$AD,"=No"),SUMIFS(State!AB:AB,State!$C:$C,"="&amp;$C68)),IF($Q$9=2,IF($Q$1,SUMIFS('Overview - Operating'!R:R,'Overview - Operating'!$C:$C,"="&amp;$C68,'Overview - Operating'!$X:$X,"=No"),SUMIFS('Overview - Operating'!R:R,'Overview - Operating'!$C:$C,"="&amp;$C68)),IF($Q$1,SUMIFS('Overview - Capital'!R:R,'Overview - Capital'!$C:$C,"="&amp;$C68,'Overview - Capital'!$X:$X,"=No"),SUMIFS('Overview - Capital'!R:R,'Overview - Capital'!$C:$C,"="&amp;$C68))))</f>
        <v>3615421</v>
      </c>
      <c r="L68" s="104">
        <f>IF($Q$9=1,IF($Q$1,SUMIFS(Federal!V:V,Federal!$C:$C,"="&amp;$C68,Federal!$X:$X,"=No"),SUMIFS(Federal!V:V,Federal!$C:$C,"="&amp;$C68)),IF($Q$9=2,IF($Q$1,SUMIFS('Overview - Operating'!T:T,'Overview - Operating'!$C:$C,"="&amp;$C68,'Overview - Operating'!$X:$X,"=No"),SUMIFS('Overview - Operating'!T:T,'Overview - Operating'!$C:$C,"="&amp;$C68)),IF($Q$1,SUMIFS('Overview - Capital'!T:T,'Overview - Capital'!$C:$C,"="&amp;$C68,'Overview - Capital'!$X:$X,"=No"),SUMIFS('Overview - Capital'!T:T,'Overview - Capital'!$C:$C,"="&amp;$C68))))</f>
        <v>12614220</v>
      </c>
      <c r="M68" s="166">
        <f>IF($Q$9=1,SUM(G68:L68),IF($Q$9=2,IF($Q$1,SUMIFS('Overview - Operating'!V:V,'Overview - Operating'!$C:$C,"="&amp;$C68,'Overview - Operating'!$X:$X,"=No"),SUMIFS('Overview - Operating'!V:V,'Overview - Operating'!$C:$C,"="&amp;$C68)),IF($Q$1,SUMIFS('Overview - Capital'!V:V,'Overview - Capital'!$C:$C,"="&amp;$C68,'Overview - Capital'!$X:$X,"=No"),SUMIFS('Overview - Capital'!V:V,'Overview - Capital'!$C:$C,"="&amp;$C68))))</f>
        <v>28326665</v>
      </c>
      <c r="N68" s="57"/>
      <c r="O68" s="58"/>
      <c r="P68" s="58"/>
      <c r="Q68" s="58"/>
      <c r="R68" s="58"/>
      <c r="S68" s="58"/>
      <c r="T68" s="58"/>
    </row>
    <row r="69" spans="1:20">
      <c r="A69" s="98"/>
      <c r="B69" s="98"/>
      <c r="C69" s="115" t="s">
        <v>275</v>
      </c>
      <c r="D69" s="116" t="s">
        <v>5879</v>
      </c>
      <c r="E69" s="117"/>
      <c r="F69" s="118">
        <f>IF($Q$1,SUMIFS('Overview - Operating'!I:I,'Overview - Operating'!$C:$C,"="&amp;$C69,'Overview - Operating'!$X:$X,"=No"),SUMIFS('Overview - Operating'!I:I,'Overview - Operating'!$C:$C,"="&amp;$C69))</f>
        <v>477</v>
      </c>
      <c r="G69" s="104">
        <f>IF($Q$9=1,IF($Q$1,SUMIFS('Directly Generated'!J:J,'Directly Generated'!$C:$C,"="&amp;$C69,'Directly Generated'!$X:$X,"=No"),SUMIFS('Directly Generated'!J:J,'Directly Generated'!$C:$C,"="&amp;$C69)),IF($Q$9=2,IF($Q$1,SUMIFS('Overview - Operating'!J:J,'Overview - Operating'!$C:$C,"="&amp;$C69,'Overview - Operating'!$X:$X,"=No"),SUMIFS('Overview - Operating'!J:J,'Overview - Operating'!$C:$C,"="&amp;$C69)),IF($Q$1,SUMIFS('Overview - Capital'!J:J,'Overview - Capital'!$C:$C,"="&amp;$C69,'Overview - Capital'!$X:$X,"=No"),SUMIFS('Overview - Capital'!J:J,'Overview - Capital'!$C:$C,"="&amp;$C69))))</f>
        <v>8318211</v>
      </c>
      <c r="H69" s="104">
        <f>IF($Q$9=1,IF($Q$1,SUMIFS('Directly Generated'!V:V,'Directly Generated'!$C:$C,"="&amp;$C69,'Directly Generated'!$X:$X,"=No")-SUMIFS('Directly Generated'!J:J,'Directly Generated'!$C:$C,"="&amp;$C69,'Directly Generated'!$X:$X,"=No"),SUMIFS('Directly Generated'!V:V,'Directly Generated'!$C:$C,"="&amp;$C69)-SUMIFS('Directly Generated'!J:J,'Directly Generated'!$C:$C,"="&amp;$C69)),IF($Q$9=2,IF($Q$1,SUMIFS('Overview - Operating'!L:L,'Overview - Operating'!$C:$C,"="&amp;$C69,'Overview - Operating'!$X:$X,"=No"),SUMIFS('Overview - Operating'!L:L,'Overview - Operating'!$C:$C,"="&amp;$C69)),IF($Q$1,SUMIFS('Overview - Capital'!L:L,'Overview - Capital'!$C:$C,"="&amp;$C69,'Overview - Capital'!$X:$X,"=No"),SUMIFS('Overview - Capital'!L:L,'Overview - Capital'!$C:$C,"="&amp;$C69))))</f>
        <v>1079470</v>
      </c>
      <c r="I69" s="104">
        <f>IF($Q$9=1,IF($Q$1,SUMIFS('Taxes Levied by Agency'!X:X,'Taxes Levied by Agency'!$C:$C,"="&amp;$C69,'Taxes Levied by Agency'!$Z:$Z,"=No"),SUMIFS('Taxes Levied by Agency'!X:X,'Taxes Levied by Agency'!$C:$C,"="&amp;$C69)),IF($Q$9=2,IF($Q$1,SUMIFS('Overview - Operating'!N:N,'Overview - Operating'!$C:$C,"="&amp;$C69,'Overview - Operating'!$X:$X,"=No"),SUMIFS('Overview - Operating'!N:N,'Overview - Operating'!$C:$C,"="&amp;$C69)),IF($Q$1,SUMIFS('Overview - Capital'!N:N,'Overview - Capital'!$C:$C,"="&amp;$C69,'Overview - Capital'!$X:$X,"=No"),SUMIFS('Overview - Capital'!N:N,'Overview - Capital'!$C:$C,"="&amp;$C69))))</f>
        <v>0</v>
      </c>
      <c r="J69" s="104">
        <f>IF($Q$9=1,IF($Q$1,SUMIFS(Local!AB:AB,Local!$C:$C,"="&amp;$C69,Local!$AD:$AD,"=No"),SUMIFS(Local!AB:AB,Local!$C:$C,"="&amp;$C69)),IF($Q$9=2,IF($Q$1,SUMIFS('Overview - Operating'!P:P,'Overview - Operating'!$C:$C,"="&amp;$C69,'Overview - Operating'!$X:$X,"=No"),SUMIFS('Overview - Operating'!P:P,'Overview - Operating'!$C:$C,"="&amp;$C69)),IF($Q$1,SUMIFS('Overview - Capital'!P:P,'Overview - Capital'!$C:$C,"="&amp;$C69,'Overview - Capital'!$X:$X,"=No"),SUMIFS('Overview - Capital'!P:P,'Overview - Capital'!$C:$C,"="&amp;$C69))))</f>
        <v>24699988</v>
      </c>
      <c r="K69" s="104">
        <f>IF($Q$9=1,IF($Q$1,SUMIFS(State!AB:AB,State!$C:$C,"="&amp;$C69,State!$AD:$AD,"=No"),SUMIFS(State!AB:AB,State!$C:$C,"="&amp;$C69)),IF($Q$9=2,IF($Q$1,SUMIFS('Overview - Operating'!R:R,'Overview - Operating'!$C:$C,"="&amp;$C69,'Overview - Operating'!$X:$X,"=No"),SUMIFS('Overview - Operating'!R:R,'Overview - Operating'!$C:$C,"="&amp;$C69)),IF($Q$1,SUMIFS('Overview - Capital'!R:R,'Overview - Capital'!$C:$C,"="&amp;$C69,'Overview - Capital'!$X:$X,"=No"),SUMIFS('Overview - Capital'!R:R,'Overview - Capital'!$C:$C,"="&amp;$C69))))</f>
        <v>5620992</v>
      </c>
      <c r="L69" s="104">
        <f>IF($Q$9=1,IF($Q$1,SUMIFS(Federal!V:V,Federal!$C:$C,"="&amp;$C69,Federal!$X:$X,"=No"),SUMIFS(Federal!V:V,Federal!$C:$C,"="&amp;$C69)),IF($Q$9=2,IF($Q$1,SUMIFS('Overview - Operating'!T:T,'Overview - Operating'!$C:$C,"="&amp;$C69,'Overview - Operating'!$X:$X,"=No"),SUMIFS('Overview - Operating'!T:T,'Overview - Operating'!$C:$C,"="&amp;$C69)),IF($Q$1,SUMIFS('Overview - Capital'!T:T,'Overview - Capital'!$C:$C,"="&amp;$C69,'Overview - Capital'!$X:$X,"=No"),SUMIFS('Overview - Capital'!T:T,'Overview - Capital'!$C:$C,"="&amp;$C69))))</f>
        <v>18350550</v>
      </c>
      <c r="M69" s="166">
        <f>IF($Q$9=1,SUM(G69:L69),IF($Q$9=2,IF($Q$1,SUMIFS('Overview - Operating'!V:V,'Overview - Operating'!$C:$C,"="&amp;$C69,'Overview - Operating'!$X:$X,"=No"),SUMIFS('Overview - Operating'!V:V,'Overview - Operating'!$C:$C,"="&amp;$C69)),IF($Q$1,SUMIFS('Overview - Capital'!V:V,'Overview - Capital'!$C:$C,"="&amp;$C69,'Overview - Capital'!$X:$X,"=No"),SUMIFS('Overview - Capital'!V:V,'Overview - Capital'!$C:$C,"="&amp;$C69))))</f>
        <v>58069211</v>
      </c>
      <c r="N69" s="57"/>
      <c r="O69" s="58"/>
      <c r="P69" s="58"/>
      <c r="Q69" s="58"/>
      <c r="R69" s="58"/>
      <c r="S69" s="58"/>
      <c r="T69" s="58"/>
    </row>
    <row r="70" spans="1:20">
      <c r="A70" s="98"/>
      <c r="B70" s="98"/>
      <c r="C70" s="115" t="s">
        <v>112</v>
      </c>
      <c r="D70" s="116" t="s">
        <v>5880</v>
      </c>
      <c r="E70" s="117"/>
      <c r="F70" s="118">
        <f>IF($Q$1,SUMIFS('Overview - Operating'!I:I,'Overview - Operating'!$C:$C,"="&amp;$C70,'Overview - Operating'!$X:$X,"=No"),SUMIFS('Overview - Operating'!I:I,'Overview - Operating'!$C:$C,"="&amp;$C70))</f>
        <v>188</v>
      </c>
      <c r="G70" s="104">
        <f>IF($Q$9=1,IF($Q$1,SUMIFS('Directly Generated'!J:J,'Directly Generated'!$C:$C,"="&amp;$C70,'Directly Generated'!$X:$X,"=No"),SUMIFS('Directly Generated'!J:J,'Directly Generated'!$C:$C,"="&amp;$C70)),IF($Q$9=2,IF($Q$1,SUMIFS('Overview - Operating'!J:J,'Overview - Operating'!$C:$C,"="&amp;$C70,'Overview - Operating'!$X:$X,"=No"),SUMIFS('Overview - Operating'!J:J,'Overview - Operating'!$C:$C,"="&amp;$C70)),IF($Q$1,SUMIFS('Overview - Capital'!J:J,'Overview - Capital'!$C:$C,"="&amp;$C70,'Overview - Capital'!$X:$X,"=No"),SUMIFS('Overview - Capital'!J:J,'Overview - Capital'!$C:$C,"="&amp;$C70))))</f>
        <v>25744974</v>
      </c>
      <c r="H70" s="104">
        <f>IF($Q$9=1,IF($Q$1,SUMIFS('Directly Generated'!V:V,'Directly Generated'!$C:$C,"="&amp;$C70,'Directly Generated'!$X:$X,"=No")-SUMIFS('Directly Generated'!J:J,'Directly Generated'!$C:$C,"="&amp;$C70,'Directly Generated'!$X:$X,"=No"),SUMIFS('Directly Generated'!V:V,'Directly Generated'!$C:$C,"="&amp;$C70)-SUMIFS('Directly Generated'!J:J,'Directly Generated'!$C:$C,"="&amp;$C70)),IF($Q$9=2,IF($Q$1,SUMIFS('Overview - Operating'!L:L,'Overview - Operating'!$C:$C,"="&amp;$C70,'Overview - Operating'!$X:$X,"=No"),SUMIFS('Overview - Operating'!L:L,'Overview - Operating'!$C:$C,"="&amp;$C70)),IF($Q$1,SUMIFS('Overview - Capital'!L:L,'Overview - Capital'!$C:$C,"="&amp;$C70,'Overview - Capital'!$X:$X,"=No"),SUMIFS('Overview - Capital'!L:L,'Overview - Capital'!$C:$C,"="&amp;$C70))))</f>
        <v>2006985</v>
      </c>
      <c r="I70" s="104">
        <f>IF($Q$9=1,IF($Q$1,SUMIFS('Taxes Levied by Agency'!X:X,'Taxes Levied by Agency'!$C:$C,"="&amp;$C70,'Taxes Levied by Agency'!$Z:$Z,"=No"),SUMIFS('Taxes Levied by Agency'!X:X,'Taxes Levied by Agency'!$C:$C,"="&amp;$C70)),IF($Q$9=2,IF($Q$1,SUMIFS('Overview - Operating'!N:N,'Overview - Operating'!$C:$C,"="&amp;$C70,'Overview - Operating'!$X:$X,"=No"),SUMIFS('Overview - Operating'!N:N,'Overview - Operating'!$C:$C,"="&amp;$C70)),IF($Q$1,SUMIFS('Overview - Capital'!N:N,'Overview - Capital'!$C:$C,"="&amp;$C70,'Overview - Capital'!$X:$X,"=No"),SUMIFS('Overview - Capital'!N:N,'Overview - Capital'!$C:$C,"="&amp;$C70))))</f>
        <v>0</v>
      </c>
      <c r="J70" s="104">
        <f>IF($Q$9=1,IF($Q$1,SUMIFS(Local!AB:AB,Local!$C:$C,"="&amp;$C70,Local!$AD:$AD,"=No"),SUMIFS(Local!AB:AB,Local!$C:$C,"="&amp;$C70)),IF($Q$9=2,IF($Q$1,SUMIFS('Overview - Operating'!P:P,'Overview - Operating'!$C:$C,"="&amp;$C70,'Overview - Operating'!$X:$X,"=No"),SUMIFS('Overview - Operating'!P:P,'Overview - Operating'!$C:$C,"="&amp;$C70)),IF($Q$1,SUMIFS('Overview - Capital'!P:P,'Overview - Capital'!$C:$C,"="&amp;$C70,'Overview - Capital'!$X:$X,"=No"),SUMIFS('Overview - Capital'!P:P,'Overview - Capital'!$C:$C,"="&amp;$C70))))</f>
        <v>3710933</v>
      </c>
      <c r="K70" s="104">
        <f>IF($Q$9=1,IF($Q$1,SUMIFS(State!AB:AB,State!$C:$C,"="&amp;$C70,State!$AD:$AD,"=No"),SUMIFS(State!AB:AB,State!$C:$C,"="&amp;$C70)),IF($Q$9=2,IF($Q$1,SUMIFS('Overview - Operating'!R:R,'Overview - Operating'!$C:$C,"="&amp;$C70,'Overview - Operating'!$X:$X,"=No"),SUMIFS('Overview - Operating'!R:R,'Overview - Operating'!$C:$C,"="&amp;$C70)),IF($Q$1,SUMIFS('Overview - Capital'!R:R,'Overview - Capital'!$C:$C,"="&amp;$C70,'Overview - Capital'!$X:$X,"=No"),SUMIFS('Overview - Capital'!R:R,'Overview - Capital'!$C:$C,"="&amp;$C70))))</f>
        <v>1104789</v>
      </c>
      <c r="L70" s="104">
        <f>IF($Q$9=1,IF($Q$1,SUMIFS(Federal!V:V,Federal!$C:$C,"="&amp;$C70,Federal!$X:$X,"=No"),SUMIFS(Federal!V:V,Federal!$C:$C,"="&amp;$C70)),IF($Q$9=2,IF($Q$1,SUMIFS('Overview - Operating'!T:T,'Overview - Operating'!$C:$C,"="&amp;$C70,'Overview - Operating'!$X:$X,"=No"),SUMIFS('Overview - Operating'!T:T,'Overview - Operating'!$C:$C,"="&amp;$C70)),IF($Q$1,SUMIFS('Overview - Capital'!T:T,'Overview - Capital'!$C:$C,"="&amp;$C70,'Overview - Capital'!$X:$X,"=No"),SUMIFS('Overview - Capital'!T:T,'Overview - Capital'!$C:$C,"="&amp;$C70))))</f>
        <v>10749029</v>
      </c>
      <c r="M70" s="166">
        <f>IF($Q$9=1,SUM(G70:L70),IF($Q$9=2,IF($Q$1,SUMIFS('Overview - Operating'!V:V,'Overview - Operating'!$C:$C,"="&amp;$C70,'Overview - Operating'!$X:$X,"=No"),SUMIFS('Overview - Operating'!V:V,'Overview - Operating'!$C:$C,"="&amp;$C70)),IF($Q$1,SUMIFS('Overview - Capital'!V:V,'Overview - Capital'!$C:$C,"="&amp;$C70,'Overview - Capital'!$X:$X,"=No"),SUMIFS('Overview - Capital'!V:V,'Overview - Capital'!$C:$C,"="&amp;$C70))))</f>
        <v>43316710</v>
      </c>
      <c r="N70" s="57"/>
      <c r="O70" s="58"/>
      <c r="P70" s="58"/>
      <c r="Q70" s="58"/>
      <c r="R70" s="58"/>
      <c r="S70" s="58"/>
      <c r="T70" s="58"/>
    </row>
    <row r="71" spans="1:20">
      <c r="A71" s="98"/>
      <c r="B71" s="98"/>
      <c r="C71" s="115" t="s">
        <v>82</v>
      </c>
      <c r="D71" s="116" t="s">
        <v>5881</v>
      </c>
      <c r="E71" s="117"/>
      <c r="F71" s="118">
        <f>IF($Q$1,SUMIFS('Overview - Operating'!I:I,'Overview - Operating'!$C:$C,"="&amp;$C71,'Overview - Operating'!$X:$X,"=No"),SUMIFS('Overview - Operating'!I:I,'Overview - Operating'!$C:$C,"="&amp;$C71))</f>
        <v>5938</v>
      </c>
      <c r="G71" s="104">
        <f>IF($Q$9=1,IF($Q$1,SUMIFS('Directly Generated'!J:J,'Directly Generated'!$C:$C,"="&amp;$C71,'Directly Generated'!$X:$X,"=No"),SUMIFS('Directly Generated'!J:J,'Directly Generated'!$C:$C,"="&amp;$C71)),IF($Q$9=2,IF($Q$1,SUMIFS('Overview - Operating'!J:J,'Overview - Operating'!$C:$C,"="&amp;$C71,'Overview - Operating'!$X:$X,"=No"),SUMIFS('Overview - Operating'!J:J,'Overview - Operating'!$C:$C,"="&amp;$C71)),IF($Q$1,SUMIFS('Overview - Capital'!J:J,'Overview - Capital'!$C:$C,"="&amp;$C71,'Overview - Capital'!$X:$X,"=No"),SUMIFS('Overview - Capital'!J:J,'Overview - Capital'!$C:$C,"="&amp;$C71))))</f>
        <v>1458800458</v>
      </c>
      <c r="H71" s="104">
        <f>IF($Q$9=1,IF($Q$1,SUMIFS('Directly Generated'!V:V,'Directly Generated'!$C:$C,"="&amp;$C71,'Directly Generated'!$X:$X,"=No")-SUMIFS('Directly Generated'!J:J,'Directly Generated'!$C:$C,"="&amp;$C71,'Directly Generated'!$X:$X,"=No"),SUMIFS('Directly Generated'!V:V,'Directly Generated'!$C:$C,"="&amp;$C71)-SUMIFS('Directly Generated'!J:J,'Directly Generated'!$C:$C,"="&amp;$C71)),IF($Q$9=2,IF($Q$1,SUMIFS('Overview - Operating'!L:L,'Overview - Operating'!$C:$C,"="&amp;$C71,'Overview - Operating'!$X:$X,"=No"),SUMIFS('Overview - Operating'!L:L,'Overview - Operating'!$C:$C,"="&amp;$C71)),IF($Q$1,SUMIFS('Overview - Capital'!L:L,'Overview - Capital'!$C:$C,"="&amp;$C71,'Overview - Capital'!$X:$X,"=No"),SUMIFS('Overview - Capital'!L:L,'Overview - Capital'!$C:$C,"="&amp;$C71))))</f>
        <v>515610523</v>
      </c>
      <c r="I71" s="104">
        <f>IF($Q$9=1,IF($Q$1,SUMIFS('Taxes Levied by Agency'!X:X,'Taxes Levied by Agency'!$C:$C,"="&amp;$C71,'Taxes Levied by Agency'!$Z:$Z,"=No"),SUMIFS('Taxes Levied by Agency'!X:X,'Taxes Levied by Agency'!$C:$C,"="&amp;$C71)),IF($Q$9=2,IF($Q$1,SUMIFS('Overview - Operating'!N:N,'Overview - Operating'!$C:$C,"="&amp;$C71,'Overview - Operating'!$X:$X,"=No"),SUMIFS('Overview - Operating'!N:N,'Overview - Operating'!$C:$C,"="&amp;$C71)),IF($Q$1,SUMIFS('Overview - Capital'!N:N,'Overview - Capital'!$C:$C,"="&amp;$C71,'Overview - Capital'!$X:$X,"=No"),SUMIFS('Overview - Capital'!N:N,'Overview - Capital'!$C:$C,"="&amp;$C71))))</f>
        <v>23074817</v>
      </c>
      <c r="J71" s="104">
        <f>IF($Q$9=1,IF($Q$1,SUMIFS(Local!AB:AB,Local!$C:$C,"="&amp;$C71,Local!$AD:$AD,"=No"),SUMIFS(Local!AB:AB,Local!$C:$C,"="&amp;$C71)),IF($Q$9=2,IF($Q$1,SUMIFS('Overview - Operating'!P:P,'Overview - Operating'!$C:$C,"="&amp;$C71,'Overview - Operating'!$X:$X,"=No"),SUMIFS('Overview - Operating'!P:P,'Overview - Operating'!$C:$C,"="&amp;$C71)),IF($Q$1,SUMIFS('Overview - Capital'!P:P,'Overview - Capital'!$C:$C,"="&amp;$C71,'Overview - Capital'!$X:$X,"=No"),SUMIFS('Overview - Capital'!P:P,'Overview - Capital'!$C:$C,"="&amp;$C71))))</f>
        <v>661485408</v>
      </c>
      <c r="K71" s="104">
        <f>IF($Q$9=1,IF($Q$1,SUMIFS(State!AB:AB,State!$C:$C,"="&amp;$C71,State!$AD:$AD,"=No"),SUMIFS(State!AB:AB,State!$C:$C,"="&amp;$C71)),IF($Q$9=2,IF($Q$1,SUMIFS('Overview - Operating'!R:R,'Overview - Operating'!$C:$C,"="&amp;$C71,'Overview - Operating'!$X:$X,"=No"),SUMIFS('Overview - Operating'!R:R,'Overview - Operating'!$C:$C,"="&amp;$C71)),IF($Q$1,SUMIFS('Overview - Capital'!R:R,'Overview - Capital'!$C:$C,"="&amp;$C71,'Overview - Capital'!$X:$X,"=No"),SUMIFS('Overview - Capital'!R:R,'Overview - Capital'!$C:$C,"="&amp;$C71))))</f>
        <v>360574143</v>
      </c>
      <c r="L71" s="104">
        <f>IF($Q$9=1,IF($Q$1,SUMIFS(Federal!V:V,Federal!$C:$C,"="&amp;$C71,Federal!$X:$X,"=No"),SUMIFS(Federal!V:V,Federal!$C:$C,"="&amp;$C71)),IF($Q$9=2,IF($Q$1,SUMIFS('Overview - Operating'!T:T,'Overview - Operating'!$C:$C,"="&amp;$C71,'Overview - Operating'!$X:$X,"=No"),SUMIFS('Overview - Operating'!T:T,'Overview - Operating'!$C:$C,"="&amp;$C71)),IF($Q$1,SUMIFS('Overview - Capital'!T:T,'Overview - Capital'!$C:$C,"="&amp;$C71,'Overview - Capital'!$X:$X,"=No"),SUMIFS('Overview - Capital'!T:T,'Overview - Capital'!$C:$C,"="&amp;$C71))))</f>
        <v>687415706</v>
      </c>
      <c r="M71" s="166">
        <f>IF($Q$9=1,SUM(G71:L71),IF($Q$9=2,IF($Q$1,SUMIFS('Overview - Operating'!V:V,'Overview - Operating'!$C:$C,"="&amp;$C71,'Overview - Operating'!$X:$X,"=No"),SUMIFS('Overview - Operating'!V:V,'Overview - Operating'!$C:$C,"="&amp;$C71)),IF($Q$1,SUMIFS('Overview - Capital'!V:V,'Overview - Capital'!$C:$C,"="&amp;$C71,'Overview - Capital'!$X:$X,"=No"),SUMIFS('Overview - Capital'!V:V,'Overview - Capital'!$C:$C,"="&amp;$C71))))</f>
        <v>3706961055</v>
      </c>
      <c r="N71" s="57"/>
      <c r="O71" s="58"/>
      <c r="P71" s="58"/>
      <c r="Q71" s="58"/>
      <c r="R71" s="58"/>
      <c r="S71" s="58"/>
      <c r="T71" s="58"/>
    </row>
    <row r="72" spans="1:20">
      <c r="A72" s="98"/>
      <c r="B72" s="98"/>
      <c r="C72" s="115" t="s">
        <v>73</v>
      </c>
      <c r="D72" s="116" t="s">
        <v>5882</v>
      </c>
      <c r="E72" s="117"/>
      <c r="F72" s="118">
        <f>IF($Q$1,SUMIFS('Overview - Operating'!I:I,'Overview - Operating'!$C:$C,"="&amp;$C72,'Overview - Operating'!$X:$X,"=No"),SUMIFS('Overview - Operating'!I:I,'Overview - Operating'!$C:$C,"="&amp;$C72))</f>
        <v>518</v>
      </c>
      <c r="G72" s="104">
        <f>IF($Q$9=1,IF($Q$1,SUMIFS('Directly Generated'!J:J,'Directly Generated'!$C:$C,"="&amp;$C72,'Directly Generated'!$X:$X,"=No"),SUMIFS('Directly Generated'!J:J,'Directly Generated'!$C:$C,"="&amp;$C72)),IF($Q$9=2,IF($Q$1,SUMIFS('Overview - Operating'!J:J,'Overview - Operating'!$C:$C,"="&amp;$C72,'Overview - Operating'!$X:$X,"=No"),SUMIFS('Overview - Operating'!J:J,'Overview - Operating'!$C:$C,"="&amp;$C72)),IF($Q$1,SUMIFS('Overview - Capital'!J:J,'Overview - Capital'!$C:$C,"="&amp;$C72,'Overview - Capital'!$X:$X,"=No"),SUMIFS('Overview - Capital'!J:J,'Overview - Capital'!$C:$C,"="&amp;$C72))))</f>
        <v>7682760</v>
      </c>
      <c r="H72" s="104">
        <f>IF($Q$9=1,IF($Q$1,SUMIFS('Directly Generated'!V:V,'Directly Generated'!$C:$C,"="&amp;$C72,'Directly Generated'!$X:$X,"=No")-SUMIFS('Directly Generated'!J:J,'Directly Generated'!$C:$C,"="&amp;$C72,'Directly Generated'!$X:$X,"=No"),SUMIFS('Directly Generated'!V:V,'Directly Generated'!$C:$C,"="&amp;$C72)-SUMIFS('Directly Generated'!J:J,'Directly Generated'!$C:$C,"="&amp;$C72)),IF($Q$9=2,IF($Q$1,SUMIFS('Overview - Operating'!L:L,'Overview - Operating'!$C:$C,"="&amp;$C72,'Overview - Operating'!$X:$X,"=No"),SUMIFS('Overview - Operating'!L:L,'Overview - Operating'!$C:$C,"="&amp;$C72)),IF($Q$1,SUMIFS('Overview - Capital'!L:L,'Overview - Capital'!$C:$C,"="&amp;$C72,'Overview - Capital'!$X:$X,"=No"),SUMIFS('Overview - Capital'!L:L,'Overview - Capital'!$C:$C,"="&amp;$C72))))</f>
        <v>5384377</v>
      </c>
      <c r="I72" s="104">
        <f>IF($Q$9=1,IF($Q$1,SUMIFS('Taxes Levied by Agency'!X:X,'Taxes Levied by Agency'!$C:$C,"="&amp;$C72,'Taxes Levied by Agency'!$Z:$Z,"=No"),SUMIFS('Taxes Levied by Agency'!X:X,'Taxes Levied by Agency'!$C:$C,"="&amp;$C72)),IF($Q$9=2,IF($Q$1,SUMIFS('Overview - Operating'!N:N,'Overview - Operating'!$C:$C,"="&amp;$C72,'Overview - Operating'!$X:$X,"=No"),SUMIFS('Overview - Operating'!N:N,'Overview - Operating'!$C:$C,"="&amp;$C72)),IF($Q$1,SUMIFS('Overview - Capital'!N:N,'Overview - Capital'!$C:$C,"="&amp;$C72,'Overview - Capital'!$X:$X,"=No"),SUMIFS('Overview - Capital'!N:N,'Overview - Capital'!$C:$C,"="&amp;$C72))))</f>
        <v>0</v>
      </c>
      <c r="J72" s="104">
        <f>IF($Q$9=1,IF($Q$1,SUMIFS(Local!AB:AB,Local!$C:$C,"="&amp;$C72,Local!$AD:$AD,"=No"),SUMIFS(Local!AB:AB,Local!$C:$C,"="&amp;$C72)),IF($Q$9=2,IF($Q$1,SUMIFS('Overview - Operating'!P:P,'Overview - Operating'!$C:$C,"="&amp;$C72,'Overview - Operating'!$X:$X,"=No"),SUMIFS('Overview - Operating'!P:P,'Overview - Operating'!$C:$C,"="&amp;$C72)),IF($Q$1,SUMIFS('Overview - Capital'!P:P,'Overview - Capital'!$C:$C,"="&amp;$C72,'Overview - Capital'!$X:$X,"=No"),SUMIFS('Overview - Capital'!P:P,'Overview - Capital'!$C:$C,"="&amp;$C72))))</f>
        <v>93344842</v>
      </c>
      <c r="K72" s="104">
        <f>IF($Q$9=1,IF($Q$1,SUMIFS(State!AB:AB,State!$C:$C,"="&amp;$C72,State!$AD:$AD,"=No"),SUMIFS(State!AB:AB,State!$C:$C,"="&amp;$C72)),IF($Q$9=2,IF($Q$1,SUMIFS('Overview - Operating'!R:R,'Overview - Operating'!$C:$C,"="&amp;$C72,'Overview - Operating'!$X:$X,"=No"),SUMIFS('Overview - Operating'!R:R,'Overview - Operating'!$C:$C,"="&amp;$C72)),IF($Q$1,SUMIFS('Overview - Capital'!R:R,'Overview - Capital'!$C:$C,"="&amp;$C72,'Overview - Capital'!$X:$X,"=No"),SUMIFS('Overview - Capital'!R:R,'Overview - Capital'!$C:$C,"="&amp;$C72))))</f>
        <v>700855</v>
      </c>
      <c r="L72" s="104">
        <f>IF($Q$9=1,IF($Q$1,SUMIFS(Federal!V:V,Federal!$C:$C,"="&amp;$C72,Federal!$X:$X,"=No"),SUMIFS(Federal!V:V,Federal!$C:$C,"="&amp;$C72)),IF($Q$9=2,IF($Q$1,SUMIFS('Overview - Operating'!T:T,'Overview - Operating'!$C:$C,"="&amp;$C72,'Overview - Operating'!$X:$X,"=No"),SUMIFS('Overview - Operating'!T:T,'Overview - Operating'!$C:$C,"="&amp;$C72)),IF($Q$1,SUMIFS('Overview - Capital'!T:T,'Overview - Capital'!$C:$C,"="&amp;$C72,'Overview - Capital'!$X:$X,"=No"),SUMIFS('Overview - Capital'!T:T,'Overview - Capital'!$C:$C,"="&amp;$C72))))</f>
        <v>32502788</v>
      </c>
      <c r="M72" s="166">
        <f>IF($Q$9=1,SUM(G72:L72),IF($Q$9=2,IF($Q$1,SUMIFS('Overview - Operating'!V:V,'Overview - Operating'!$C:$C,"="&amp;$C72,'Overview - Operating'!$X:$X,"=No"),SUMIFS('Overview - Operating'!V:V,'Overview - Operating'!$C:$C,"="&amp;$C72)),IF($Q$1,SUMIFS('Overview - Capital'!V:V,'Overview - Capital'!$C:$C,"="&amp;$C72,'Overview - Capital'!$X:$X,"=No"),SUMIFS('Overview - Capital'!V:V,'Overview - Capital'!$C:$C,"="&amp;$C72))))</f>
        <v>139615622</v>
      </c>
      <c r="N72" s="57"/>
      <c r="O72" s="58"/>
      <c r="P72" s="58"/>
      <c r="Q72" s="58"/>
      <c r="R72" s="58"/>
      <c r="S72" s="58"/>
      <c r="T72" s="58"/>
    </row>
    <row r="73" spans="1:20">
      <c r="A73" s="98"/>
      <c r="B73" s="98"/>
      <c r="C73" s="115" t="s">
        <v>79</v>
      </c>
      <c r="D73" s="116" t="s">
        <v>2310</v>
      </c>
      <c r="E73" s="117"/>
      <c r="F73" s="118">
        <f>IF($Q$1,SUMIFS('Overview - Operating'!I:I,'Overview - Operating'!$C:$C,"="&amp;$C73,'Overview - Operating'!$X:$X,"=No"),SUMIFS('Overview - Operating'!I:I,'Overview - Operating'!$C:$C,"="&amp;$C73))</f>
        <v>943</v>
      </c>
      <c r="G73" s="104">
        <f>IF($Q$9=1,IF($Q$1,SUMIFS('Directly Generated'!J:J,'Directly Generated'!$C:$C,"="&amp;$C73,'Directly Generated'!$X:$X,"=No"),SUMIFS('Directly Generated'!J:J,'Directly Generated'!$C:$C,"="&amp;$C73)),IF($Q$9=2,IF($Q$1,SUMIFS('Overview - Operating'!J:J,'Overview - Operating'!$C:$C,"="&amp;$C73,'Overview - Operating'!$X:$X,"=No"),SUMIFS('Overview - Operating'!J:J,'Overview - Operating'!$C:$C,"="&amp;$C73)),IF($Q$1,SUMIFS('Overview - Capital'!J:J,'Overview - Capital'!$C:$C,"="&amp;$C73,'Overview - Capital'!$X:$X,"=No"),SUMIFS('Overview - Capital'!J:J,'Overview - Capital'!$C:$C,"="&amp;$C73))))</f>
        <v>99342607</v>
      </c>
      <c r="H73" s="104">
        <f>IF($Q$9=1,IF($Q$1,SUMIFS('Directly Generated'!V:V,'Directly Generated'!$C:$C,"="&amp;$C73,'Directly Generated'!$X:$X,"=No")-SUMIFS('Directly Generated'!J:J,'Directly Generated'!$C:$C,"="&amp;$C73,'Directly Generated'!$X:$X,"=No"),SUMIFS('Directly Generated'!V:V,'Directly Generated'!$C:$C,"="&amp;$C73)-SUMIFS('Directly Generated'!J:J,'Directly Generated'!$C:$C,"="&amp;$C73)),IF($Q$9=2,IF($Q$1,SUMIFS('Overview - Operating'!L:L,'Overview - Operating'!$C:$C,"="&amp;$C73,'Overview - Operating'!$X:$X,"=No"),SUMIFS('Overview - Operating'!L:L,'Overview - Operating'!$C:$C,"="&amp;$C73)),IF($Q$1,SUMIFS('Overview - Capital'!L:L,'Overview - Capital'!$C:$C,"="&amp;$C73,'Overview - Capital'!$X:$X,"=No"),SUMIFS('Overview - Capital'!L:L,'Overview - Capital'!$C:$C,"="&amp;$C73))))</f>
        <v>8266244</v>
      </c>
      <c r="I73" s="104">
        <f>IF($Q$9=1,IF($Q$1,SUMIFS('Taxes Levied by Agency'!X:X,'Taxes Levied by Agency'!$C:$C,"="&amp;$C73,'Taxes Levied by Agency'!$Z:$Z,"=No"),SUMIFS('Taxes Levied by Agency'!X:X,'Taxes Levied by Agency'!$C:$C,"="&amp;$C73)),IF($Q$9=2,IF($Q$1,SUMIFS('Overview - Operating'!N:N,'Overview - Operating'!$C:$C,"="&amp;$C73,'Overview - Operating'!$X:$X,"=No"),SUMIFS('Overview - Operating'!N:N,'Overview - Operating'!$C:$C,"="&amp;$C73)),IF($Q$1,SUMIFS('Overview - Capital'!N:N,'Overview - Capital'!$C:$C,"="&amp;$C73,'Overview - Capital'!$X:$X,"=No"),SUMIFS('Overview - Capital'!N:N,'Overview - Capital'!$C:$C,"="&amp;$C73))))</f>
        <v>0</v>
      </c>
      <c r="J73" s="104">
        <f>IF($Q$9=1,IF($Q$1,SUMIFS(Local!AB:AB,Local!$C:$C,"="&amp;$C73,Local!$AD:$AD,"=No"),SUMIFS(Local!AB:AB,Local!$C:$C,"="&amp;$C73)),IF($Q$9=2,IF($Q$1,SUMIFS('Overview - Operating'!P:P,'Overview - Operating'!$C:$C,"="&amp;$C73,'Overview - Operating'!$X:$X,"=No"),SUMIFS('Overview - Operating'!P:P,'Overview - Operating'!$C:$C,"="&amp;$C73)),IF($Q$1,SUMIFS('Overview - Capital'!P:P,'Overview - Capital'!$C:$C,"="&amp;$C73,'Overview - Capital'!$X:$X,"=No"),SUMIFS('Overview - Capital'!P:P,'Overview - Capital'!$C:$C,"="&amp;$C73))))</f>
        <v>2132413</v>
      </c>
      <c r="K73" s="104">
        <f>IF($Q$9=1,IF($Q$1,SUMIFS(State!AB:AB,State!$C:$C,"="&amp;$C73,State!$AD:$AD,"=No"),SUMIFS(State!AB:AB,State!$C:$C,"="&amp;$C73)),IF($Q$9=2,IF($Q$1,SUMIFS('Overview - Operating'!R:R,'Overview - Operating'!$C:$C,"="&amp;$C73,'Overview - Operating'!$X:$X,"=No"),SUMIFS('Overview - Operating'!R:R,'Overview - Operating'!$C:$C,"="&amp;$C73)),IF($Q$1,SUMIFS('Overview - Capital'!R:R,'Overview - Capital'!$C:$C,"="&amp;$C73,'Overview - Capital'!$X:$X,"=No"),SUMIFS('Overview - Capital'!R:R,'Overview - Capital'!$C:$C,"="&amp;$C73))))</f>
        <v>170976440</v>
      </c>
      <c r="L73" s="104">
        <f>IF($Q$9=1,IF($Q$1,SUMIFS(Federal!V:V,Federal!$C:$C,"="&amp;$C73,Federal!$X:$X,"=No"),SUMIFS(Federal!V:V,Federal!$C:$C,"="&amp;$C73)),IF($Q$9=2,IF($Q$1,SUMIFS('Overview - Operating'!T:T,'Overview - Operating'!$C:$C,"="&amp;$C73,'Overview - Operating'!$X:$X,"=No"),SUMIFS('Overview - Operating'!T:T,'Overview - Operating'!$C:$C,"="&amp;$C73)),IF($Q$1,SUMIFS('Overview - Capital'!T:T,'Overview - Capital'!$C:$C,"="&amp;$C73,'Overview - Capital'!$X:$X,"=No"),SUMIFS('Overview - Capital'!T:T,'Overview - Capital'!$C:$C,"="&amp;$C73))))</f>
        <v>103908731</v>
      </c>
      <c r="M73" s="166">
        <f>IF($Q$9=1,SUM(G73:L73),IF($Q$9=2,IF($Q$1,SUMIFS('Overview - Operating'!V:V,'Overview - Operating'!$C:$C,"="&amp;$C73,'Overview - Operating'!$X:$X,"=No"),SUMIFS('Overview - Operating'!V:V,'Overview - Operating'!$C:$C,"="&amp;$C73)),IF($Q$1,SUMIFS('Overview - Capital'!V:V,'Overview - Capital'!$C:$C,"="&amp;$C73,'Overview - Capital'!$X:$X,"=No"),SUMIFS('Overview - Capital'!V:V,'Overview - Capital'!$C:$C,"="&amp;$C73))))</f>
        <v>384626435</v>
      </c>
      <c r="N73" s="57"/>
      <c r="O73" s="58"/>
      <c r="P73" s="58"/>
      <c r="Q73" s="58"/>
      <c r="R73" s="58"/>
      <c r="S73" s="58"/>
      <c r="T73" s="58"/>
    </row>
    <row r="74" spans="1:20">
      <c r="A74" s="98"/>
      <c r="B74" s="98"/>
      <c r="C74" s="115" t="s">
        <v>42</v>
      </c>
      <c r="D74" s="116" t="s">
        <v>97</v>
      </c>
      <c r="E74" s="117"/>
      <c r="F74" s="118">
        <f>IF($Q$1,SUMIFS('Overview - Operating'!I:I,'Overview - Operating'!$C:$C,"="&amp;$C74,'Overview - Operating'!$X:$X,"=No"),SUMIFS('Overview - Operating'!I:I,'Overview - Operating'!$C:$C,"="&amp;$C74))</f>
        <v>17418</v>
      </c>
      <c r="G74" s="104">
        <f>IF($Q$9=1,IF($Q$1,SUMIFS('Directly Generated'!J:J,'Directly Generated'!$C:$C,"="&amp;$C74,'Directly Generated'!$X:$X,"=No"),SUMIFS('Directly Generated'!J:J,'Directly Generated'!$C:$C,"="&amp;$C74)),IF($Q$9=2,IF($Q$1,SUMIFS('Overview - Operating'!J:J,'Overview - Operating'!$C:$C,"="&amp;$C74,'Overview - Operating'!$X:$X,"=No"),SUMIFS('Overview - Operating'!J:J,'Overview - Operating'!$C:$C,"="&amp;$C74)),IF($Q$1,SUMIFS('Overview - Capital'!J:J,'Overview - Capital'!$C:$C,"="&amp;$C74,'Overview - Capital'!$X:$X,"=No"),SUMIFS('Overview - Capital'!J:J,'Overview - Capital'!$C:$C,"="&amp;$C74))))</f>
        <v>6456678069</v>
      </c>
      <c r="H74" s="104">
        <f>IF($Q$9=1,IF($Q$1,SUMIFS('Directly Generated'!V:V,'Directly Generated'!$C:$C,"="&amp;$C74,'Directly Generated'!$X:$X,"=No")-SUMIFS('Directly Generated'!J:J,'Directly Generated'!$C:$C,"="&amp;$C74,'Directly Generated'!$X:$X,"=No"),SUMIFS('Directly Generated'!V:V,'Directly Generated'!$C:$C,"="&amp;$C74)-SUMIFS('Directly Generated'!J:J,'Directly Generated'!$C:$C,"="&amp;$C74)),IF($Q$9=2,IF($Q$1,SUMIFS('Overview - Operating'!L:L,'Overview - Operating'!$C:$C,"="&amp;$C74,'Overview - Operating'!$X:$X,"=No"),SUMIFS('Overview - Operating'!L:L,'Overview - Operating'!$C:$C,"="&amp;$C74)),IF($Q$1,SUMIFS('Overview - Capital'!L:L,'Overview - Capital'!$C:$C,"="&amp;$C74,'Overview - Capital'!$X:$X,"=No"),SUMIFS('Overview - Capital'!L:L,'Overview - Capital'!$C:$C,"="&amp;$C74))))</f>
        <v>1773579728</v>
      </c>
      <c r="I74" s="104">
        <f>IF($Q$9=1,IF($Q$1,SUMIFS('Taxes Levied by Agency'!X:X,'Taxes Levied by Agency'!$C:$C,"="&amp;$C74,'Taxes Levied by Agency'!$Z:$Z,"=No"),SUMIFS('Taxes Levied by Agency'!X:X,'Taxes Levied by Agency'!$C:$C,"="&amp;$C74)),IF($Q$9=2,IF($Q$1,SUMIFS('Overview - Operating'!N:N,'Overview - Operating'!$C:$C,"="&amp;$C74,'Overview - Operating'!$X:$X,"=No"),SUMIFS('Overview - Operating'!N:N,'Overview - Operating'!$C:$C,"="&amp;$C74)),IF($Q$1,SUMIFS('Overview - Capital'!N:N,'Overview - Capital'!$C:$C,"="&amp;$C74,'Overview - Capital'!$X:$X,"=No"),SUMIFS('Overview - Capital'!N:N,'Overview - Capital'!$C:$C,"="&amp;$C74))))</f>
        <v>310367130</v>
      </c>
      <c r="J74" s="104">
        <f>IF($Q$9=1,IF($Q$1,SUMIFS(Local!AB:AB,Local!$C:$C,"="&amp;$C74,Local!$AD:$AD,"=No"),SUMIFS(Local!AB:AB,Local!$C:$C,"="&amp;$C74)),IF($Q$9=2,IF($Q$1,SUMIFS('Overview - Operating'!P:P,'Overview - Operating'!$C:$C,"="&amp;$C74,'Overview - Operating'!$X:$X,"=No"),SUMIFS('Overview - Operating'!P:P,'Overview - Operating'!$C:$C,"="&amp;$C74)),IF($Q$1,SUMIFS('Overview - Capital'!P:P,'Overview - Capital'!$C:$C,"="&amp;$C74,'Overview - Capital'!$X:$X,"=No"),SUMIFS('Overview - Capital'!P:P,'Overview - Capital'!$C:$C,"="&amp;$C74))))</f>
        <v>2290404268</v>
      </c>
      <c r="K74" s="104">
        <f>IF($Q$9=1,IF($Q$1,SUMIFS(State!AB:AB,State!$C:$C,"="&amp;$C74,State!$AD:$AD,"=No"),SUMIFS(State!AB:AB,State!$C:$C,"="&amp;$C74)),IF($Q$9=2,IF($Q$1,SUMIFS('Overview - Operating'!R:R,'Overview - Operating'!$C:$C,"="&amp;$C74,'Overview - Operating'!$X:$X,"=No"),SUMIFS('Overview - Operating'!R:R,'Overview - Operating'!$C:$C,"="&amp;$C74)),IF($Q$1,SUMIFS('Overview - Capital'!R:R,'Overview - Capital'!$C:$C,"="&amp;$C74,'Overview - Capital'!$X:$X,"=No"),SUMIFS('Overview - Capital'!R:R,'Overview - Capital'!$C:$C,"="&amp;$C74))))</f>
        <v>4240384004</v>
      </c>
      <c r="L74" s="104">
        <f>IF($Q$9=1,IF($Q$1,SUMIFS(Federal!V:V,Federal!$C:$C,"="&amp;$C74,Federal!$X:$X,"=No"),SUMIFS(Federal!V:V,Federal!$C:$C,"="&amp;$C74)),IF($Q$9=2,IF($Q$1,SUMIFS('Overview - Operating'!T:T,'Overview - Operating'!$C:$C,"="&amp;$C74,'Overview - Operating'!$X:$X,"=No"),SUMIFS('Overview - Operating'!T:T,'Overview - Operating'!$C:$C,"="&amp;$C74)),IF($Q$1,SUMIFS('Overview - Capital'!T:T,'Overview - Capital'!$C:$C,"="&amp;$C74,'Overview - Capital'!$X:$X,"=No"),SUMIFS('Overview - Capital'!T:T,'Overview - Capital'!$C:$C,"="&amp;$C74))))</f>
        <v>1523059789</v>
      </c>
      <c r="M74" s="166">
        <f>IF($Q$9=1,SUM(G74:L74),IF($Q$9=2,IF($Q$1,SUMIFS('Overview - Operating'!V:V,'Overview - Operating'!$C:$C,"="&amp;$C74,'Overview - Operating'!$X:$X,"=No"),SUMIFS('Overview - Operating'!V:V,'Overview - Operating'!$C:$C,"="&amp;$C74)),IF($Q$1,SUMIFS('Overview - Capital'!V:V,'Overview - Capital'!$C:$C,"="&amp;$C74,'Overview - Capital'!$X:$X,"=No"),SUMIFS('Overview - Capital'!V:V,'Overview - Capital'!$C:$C,"="&amp;$C74))))</f>
        <v>16594472988</v>
      </c>
      <c r="N74" s="57"/>
      <c r="O74" s="58"/>
      <c r="P74" s="58"/>
      <c r="Q74" s="58"/>
      <c r="R74" s="58"/>
      <c r="S74" s="58"/>
      <c r="T74" s="58"/>
    </row>
    <row r="75" spans="1:20">
      <c r="A75" s="98"/>
      <c r="B75" s="98"/>
      <c r="C75" s="115" t="s">
        <v>466</v>
      </c>
      <c r="D75" s="116" t="s">
        <v>5883</v>
      </c>
      <c r="E75" s="117"/>
      <c r="F75" s="118">
        <f>IF($Q$1,SUMIFS('Overview - Operating'!I:I,'Overview - Operating'!$C:$C,"="&amp;$C75,'Overview - Operating'!$X:$X,"=No"),SUMIFS('Overview - Operating'!I:I,'Overview - Operating'!$C:$C,"="&amp;$C75))</f>
        <v>2948</v>
      </c>
      <c r="G75" s="104">
        <f>IF($Q$9=1,IF($Q$1,SUMIFS('Directly Generated'!J:J,'Directly Generated'!$C:$C,"="&amp;$C75,'Directly Generated'!$X:$X,"=No"),SUMIFS('Directly Generated'!J:J,'Directly Generated'!$C:$C,"="&amp;$C75)),IF($Q$9=2,IF($Q$1,SUMIFS('Overview - Operating'!J:J,'Overview - Operating'!$C:$C,"="&amp;$C75,'Overview - Operating'!$X:$X,"=No"),SUMIFS('Overview - Operating'!J:J,'Overview - Operating'!$C:$C,"="&amp;$C75)),IF($Q$1,SUMIFS('Overview - Capital'!J:J,'Overview - Capital'!$C:$C,"="&amp;$C75,'Overview - Capital'!$X:$X,"=No"),SUMIFS('Overview - Capital'!J:J,'Overview - Capital'!$C:$C,"="&amp;$C75))))</f>
        <v>126592815</v>
      </c>
      <c r="H75" s="104">
        <f>IF($Q$9=1,IF($Q$1,SUMIFS('Directly Generated'!V:V,'Directly Generated'!$C:$C,"="&amp;$C75,'Directly Generated'!$X:$X,"=No")-SUMIFS('Directly Generated'!J:J,'Directly Generated'!$C:$C,"="&amp;$C75,'Directly Generated'!$X:$X,"=No"),SUMIFS('Directly Generated'!V:V,'Directly Generated'!$C:$C,"="&amp;$C75)-SUMIFS('Directly Generated'!J:J,'Directly Generated'!$C:$C,"="&amp;$C75)),IF($Q$9=2,IF($Q$1,SUMIFS('Overview - Operating'!L:L,'Overview - Operating'!$C:$C,"="&amp;$C75,'Overview - Operating'!$X:$X,"=No"),SUMIFS('Overview - Operating'!L:L,'Overview - Operating'!$C:$C,"="&amp;$C75)),IF($Q$1,SUMIFS('Overview - Capital'!L:L,'Overview - Capital'!$C:$C,"="&amp;$C75,'Overview - Capital'!$X:$X,"=No"),SUMIFS('Overview - Capital'!L:L,'Overview - Capital'!$C:$C,"="&amp;$C75))))</f>
        <v>32005004</v>
      </c>
      <c r="I75" s="104">
        <f>IF($Q$9=1,IF($Q$1,SUMIFS('Taxes Levied by Agency'!X:X,'Taxes Levied by Agency'!$C:$C,"="&amp;$C75,'Taxes Levied by Agency'!$Z:$Z,"=No"),SUMIFS('Taxes Levied by Agency'!X:X,'Taxes Levied by Agency'!$C:$C,"="&amp;$C75)),IF($Q$9=2,IF($Q$1,SUMIFS('Overview - Operating'!N:N,'Overview - Operating'!$C:$C,"="&amp;$C75,'Overview - Operating'!$X:$X,"=No"),SUMIFS('Overview - Operating'!N:N,'Overview - Operating'!$C:$C,"="&amp;$C75)),IF($Q$1,SUMIFS('Overview - Capital'!N:N,'Overview - Capital'!$C:$C,"="&amp;$C75,'Overview - Capital'!$X:$X,"=No"),SUMIFS('Overview - Capital'!N:N,'Overview - Capital'!$C:$C,"="&amp;$C75))))</f>
        <v>271374206</v>
      </c>
      <c r="J75" s="104">
        <f>IF($Q$9=1,IF($Q$1,SUMIFS(Local!AB:AB,Local!$C:$C,"="&amp;$C75,Local!$AD:$AD,"=No"),SUMIFS(Local!AB:AB,Local!$C:$C,"="&amp;$C75)),IF($Q$9=2,IF($Q$1,SUMIFS('Overview - Operating'!P:P,'Overview - Operating'!$C:$C,"="&amp;$C75,'Overview - Operating'!$X:$X,"=No"),SUMIFS('Overview - Operating'!P:P,'Overview - Operating'!$C:$C,"="&amp;$C75)),IF($Q$1,SUMIFS('Overview - Capital'!P:P,'Overview - Capital'!$C:$C,"="&amp;$C75,'Overview - Capital'!$X:$X,"=No"),SUMIFS('Overview - Capital'!P:P,'Overview - Capital'!$C:$C,"="&amp;$C75))))</f>
        <v>296476064</v>
      </c>
      <c r="K75" s="104">
        <f>IF($Q$9=1,IF($Q$1,SUMIFS(State!AB:AB,State!$C:$C,"="&amp;$C75,State!$AD:$AD,"=No"),SUMIFS(State!AB:AB,State!$C:$C,"="&amp;$C75)),IF($Q$9=2,IF($Q$1,SUMIFS('Overview - Operating'!R:R,'Overview - Operating'!$C:$C,"="&amp;$C75,'Overview - Operating'!$X:$X,"=No"),SUMIFS('Overview - Operating'!R:R,'Overview - Operating'!$C:$C,"="&amp;$C75)),IF($Q$1,SUMIFS('Overview - Capital'!R:R,'Overview - Capital'!$C:$C,"="&amp;$C75,'Overview - Capital'!$X:$X,"=No"),SUMIFS('Overview - Capital'!R:R,'Overview - Capital'!$C:$C,"="&amp;$C75))))</f>
        <v>10120079</v>
      </c>
      <c r="L75" s="104">
        <f>IF($Q$9=1,IF($Q$1,SUMIFS(Federal!V:V,Federal!$C:$C,"="&amp;$C75,Federal!$X:$X,"=No"),SUMIFS(Federal!V:V,Federal!$C:$C,"="&amp;$C75)),IF($Q$9=2,IF($Q$1,SUMIFS('Overview - Operating'!T:T,'Overview - Operating'!$C:$C,"="&amp;$C75,'Overview - Operating'!$X:$X,"=No"),SUMIFS('Overview - Operating'!T:T,'Overview - Operating'!$C:$C,"="&amp;$C75)),IF($Q$1,SUMIFS('Overview - Capital'!T:T,'Overview - Capital'!$C:$C,"="&amp;$C75,'Overview - Capital'!$X:$X,"=No"),SUMIFS('Overview - Capital'!T:T,'Overview - Capital'!$C:$C,"="&amp;$C75))))</f>
        <v>214911462</v>
      </c>
      <c r="M75" s="166">
        <f>IF($Q$9=1,SUM(G75:L75),IF($Q$9=2,IF($Q$1,SUMIFS('Overview - Operating'!V:V,'Overview - Operating'!$C:$C,"="&amp;$C75,'Overview - Operating'!$X:$X,"=No"),SUMIFS('Overview - Operating'!V:V,'Overview - Operating'!$C:$C,"="&amp;$C75)),IF($Q$1,SUMIFS('Overview - Capital'!V:V,'Overview - Capital'!$C:$C,"="&amp;$C75,'Overview - Capital'!$X:$X,"=No"),SUMIFS('Overview - Capital'!V:V,'Overview - Capital'!$C:$C,"="&amp;$C75))))</f>
        <v>951479630</v>
      </c>
      <c r="N75" s="57"/>
      <c r="O75" s="58"/>
      <c r="P75" s="58"/>
      <c r="Q75" s="58"/>
      <c r="R75" s="58"/>
      <c r="S75" s="58"/>
      <c r="T75" s="58"/>
    </row>
    <row r="76" spans="1:20">
      <c r="A76" s="98"/>
      <c r="B76" s="98"/>
      <c r="C76" s="115" t="s">
        <v>150</v>
      </c>
      <c r="D76" s="116" t="s">
        <v>5884</v>
      </c>
      <c r="E76" s="117"/>
      <c r="F76" s="118">
        <f>IF($Q$1,SUMIFS('Overview - Operating'!I:I,'Overview - Operating'!$C:$C,"="&amp;$C76,'Overview - Operating'!$X:$X,"=No"),SUMIFS('Overview - Operating'!I:I,'Overview - Operating'!$C:$C,"="&amp;$C76))</f>
        <v>1108</v>
      </c>
      <c r="G76" s="104">
        <f>IF($Q$9=1,IF($Q$1,SUMIFS('Directly Generated'!J:J,'Directly Generated'!$C:$C,"="&amp;$C76,'Directly Generated'!$X:$X,"=No"),SUMIFS('Directly Generated'!J:J,'Directly Generated'!$C:$C,"="&amp;$C76)),IF($Q$9=2,IF($Q$1,SUMIFS('Overview - Operating'!J:J,'Overview - Operating'!$C:$C,"="&amp;$C76,'Overview - Operating'!$X:$X,"=No"),SUMIFS('Overview - Operating'!J:J,'Overview - Operating'!$C:$C,"="&amp;$C76)),IF($Q$1,SUMIFS('Overview - Capital'!J:J,'Overview - Capital'!$C:$C,"="&amp;$C76,'Overview - Capital'!$X:$X,"=No"),SUMIFS('Overview - Capital'!J:J,'Overview - Capital'!$C:$C,"="&amp;$C76))))</f>
        <v>10108649</v>
      </c>
      <c r="H76" s="104">
        <f>IF($Q$9=1,IF($Q$1,SUMIFS('Directly Generated'!V:V,'Directly Generated'!$C:$C,"="&amp;$C76,'Directly Generated'!$X:$X,"=No")-SUMIFS('Directly Generated'!J:J,'Directly Generated'!$C:$C,"="&amp;$C76,'Directly Generated'!$X:$X,"=No"),SUMIFS('Directly Generated'!V:V,'Directly Generated'!$C:$C,"="&amp;$C76)-SUMIFS('Directly Generated'!J:J,'Directly Generated'!$C:$C,"="&amp;$C76)),IF($Q$9=2,IF($Q$1,SUMIFS('Overview - Operating'!L:L,'Overview - Operating'!$C:$C,"="&amp;$C76,'Overview - Operating'!$X:$X,"=No"),SUMIFS('Overview - Operating'!L:L,'Overview - Operating'!$C:$C,"="&amp;$C76)),IF($Q$1,SUMIFS('Overview - Capital'!L:L,'Overview - Capital'!$C:$C,"="&amp;$C76,'Overview - Capital'!$X:$X,"=No"),SUMIFS('Overview - Capital'!L:L,'Overview - Capital'!$C:$C,"="&amp;$C76))))</f>
        <v>11722613</v>
      </c>
      <c r="I76" s="104">
        <f>IF($Q$9=1,IF($Q$1,SUMIFS('Taxes Levied by Agency'!X:X,'Taxes Levied by Agency'!$C:$C,"="&amp;$C76,'Taxes Levied by Agency'!$Z:$Z,"=No"),SUMIFS('Taxes Levied by Agency'!X:X,'Taxes Levied by Agency'!$C:$C,"="&amp;$C76)),IF($Q$9=2,IF($Q$1,SUMIFS('Overview - Operating'!N:N,'Overview - Operating'!$C:$C,"="&amp;$C76,'Overview - Operating'!$X:$X,"=No"),SUMIFS('Overview - Operating'!N:N,'Overview - Operating'!$C:$C,"="&amp;$C76)),IF($Q$1,SUMIFS('Overview - Capital'!N:N,'Overview - Capital'!$C:$C,"="&amp;$C76,'Overview - Capital'!$X:$X,"=No"),SUMIFS('Overview - Capital'!N:N,'Overview - Capital'!$C:$C,"="&amp;$C76))))</f>
        <v>0</v>
      </c>
      <c r="J76" s="104">
        <f>IF($Q$9=1,IF($Q$1,SUMIFS(Local!AB:AB,Local!$C:$C,"="&amp;$C76,Local!$AD:$AD,"=No"),SUMIFS(Local!AB:AB,Local!$C:$C,"="&amp;$C76)),IF($Q$9=2,IF($Q$1,SUMIFS('Overview - Operating'!P:P,'Overview - Operating'!$C:$C,"="&amp;$C76,'Overview - Operating'!$X:$X,"=No"),SUMIFS('Overview - Operating'!P:P,'Overview - Operating'!$C:$C,"="&amp;$C76)),IF($Q$1,SUMIFS('Overview - Capital'!P:P,'Overview - Capital'!$C:$C,"="&amp;$C76,'Overview - Capital'!$X:$X,"=No"),SUMIFS('Overview - Capital'!P:P,'Overview - Capital'!$C:$C,"="&amp;$C76))))</f>
        <v>71680883</v>
      </c>
      <c r="K76" s="104">
        <f>IF($Q$9=1,IF($Q$1,SUMIFS(State!AB:AB,State!$C:$C,"="&amp;$C76,State!$AD:$AD,"=No"),SUMIFS(State!AB:AB,State!$C:$C,"="&amp;$C76)),IF($Q$9=2,IF($Q$1,SUMIFS('Overview - Operating'!R:R,'Overview - Operating'!$C:$C,"="&amp;$C76,'Overview - Operating'!$X:$X,"=No"),SUMIFS('Overview - Operating'!R:R,'Overview - Operating'!$C:$C,"="&amp;$C76)),IF($Q$1,SUMIFS('Overview - Capital'!R:R,'Overview - Capital'!$C:$C,"="&amp;$C76,'Overview - Capital'!$X:$X,"=No"),SUMIFS('Overview - Capital'!R:R,'Overview - Capital'!$C:$C,"="&amp;$C76))))</f>
        <v>6236924</v>
      </c>
      <c r="L76" s="104">
        <f>IF($Q$9=1,IF($Q$1,SUMIFS(Federal!V:V,Federal!$C:$C,"="&amp;$C76,Federal!$X:$X,"=No"),SUMIFS(Federal!V:V,Federal!$C:$C,"="&amp;$C76)),IF($Q$9=2,IF($Q$1,SUMIFS('Overview - Operating'!T:T,'Overview - Operating'!$C:$C,"="&amp;$C76,'Overview - Operating'!$X:$X,"=No"),SUMIFS('Overview - Operating'!T:T,'Overview - Operating'!$C:$C,"="&amp;$C76)),IF($Q$1,SUMIFS('Overview - Capital'!T:T,'Overview - Capital'!$C:$C,"="&amp;$C76,'Overview - Capital'!$X:$X,"=No"),SUMIFS('Overview - Capital'!T:T,'Overview - Capital'!$C:$C,"="&amp;$C76))))</f>
        <v>49612990</v>
      </c>
      <c r="M76" s="166">
        <f>IF($Q$9=1,SUM(G76:L76),IF($Q$9=2,IF($Q$1,SUMIFS('Overview - Operating'!V:V,'Overview - Operating'!$C:$C,"="&amp;$C76,'Overview - Operating'!$X:$X,"=No"),SUMIFS('Overview - Operating'!V:V,'Overview - Operating'!$C:$C,"="&amp;$C76)),IF($Q$1,SUMIFS('Overview - Capital'!V:V,'Overview - Capital'!$C:$C,"="&amp;$C76,'Overview - Capital'!$X:$X,"=No"),SUMIFS('Overview - Capital'!V:V,'Overview - Capital'!$C:$C,"="&amp;$C76))))</f>
        <v>149362059</v>
      </c>
      <c r="N76" s="57"/>
      <c r="O76" s="58"/>
      <c r="P76" s="58"/>
      <c r="Q76" s="58"/>
      <c r="R76" s="58"/>
      <c r="S76" s="58"/>
      <c r="T76" s="58"/>
    </row>
    <row r="77" spans="1:20">
      <c r="A77" s="98"/>
      <c r="B77" s="98"/>
      <c r="C77" s="115" t="s">
        <v>168</v>
      </c>
      <c r="D77" s="116" t="s">
        <v>5885</v>
      </c>
      <c r="E77" s="117"/>
      <c r="F77" s="118">
        <f>IF($Q$1,SUMIFS('Overview - Operating'!I:I,'Overview - Operating'!$C:$C,"="&amp;$C77,'Overview - Operating'!$X:$X,"=No"),SUMIFS('Overview - Operating'!I:I,'Overview - Operating'!$C:$C,"="&amp;$C77))</f>
        <v>2101</v>
      </c>
      <c r="G77" s="104">
        <f>IF($Q$9=1,IF($Q$1,SUMIFS('Directly Generated'!J:J,'Directly Generated'!$C:$C,"="&amp;$C77,'Directly Generated'!$X:$X,"=No"),SUMIFS('Directly Generated'!J:J,'Directly Generated'!$C:$C,"="&amp;$C77)),IF($Q$9=2,IF($Q$1,SUMIFS('Overview - Operating'!J:J,'Overview - Operating'!$C:$C,"="&amp;$C77,'Overview - Operating'!$X:$X,"=No"),SUMIFS('Overview - Operating'!J:J,'Overview - Operating'!$C:$C,"="&amp;$C77)),IF($Q$1,SUMIFS('Overview - Capital'!J:J,'Overview - Capital'!$C:$C,"="&amp;$C77,'Overview - Capital'!$X:$X,"=No"),SUMIFS('Overview - Capital'!J:J,'Overview - Capital'!$C:$C,"="&amp;$C77))))</f>
        <v>143204052</v>
      </c>
      <c r="H77" s="104">
        <f>IF($Q$9=1,IF($Q$1,SUMIFS('Directly Generated'!V:V,'Directly Generated'!$C:$C,"="&amp;$C77,'Directly Generated'!$X:$X,"=No")-SUMIFS('Directly Generated'!J:J,'Directly Generated'!$C:$C,"="&amp;$C77,'Directly Generated'!$X:$X,"=No"),SUMIFS('Directly Generated'!V:V,'Directly Generated'!$C:$C,"="&amp;$C77)-SUMIFS('Directly Generated'!J:J,'Directly Generated'!$C:$C,"="&amp;$C77)),IF($Q$9=2,IF($Q$1,SUMIFS('Overview - Operating'!L:L,'Overview - Operating'!$C:$C,"="&amp;$C77,'Overview - Operating'!$X:$X,"=No"),SUMIFS('Overview - Operating'!L:L,'Overview - Operating'!$C:$C,"="&amp;$C77)),IF($Q$1,SUMIFS('Overview - Capital'!L:L,'Overview - Capital'!$C:$C,"="&amp;$C77,'Overview - Capital'!$X:$X,"=No"),SUMIFS('Overview - Capital'!L:L,'Overview - Capital'!$C:$C,"="&amp;$C77))))</f>
        <v>27245848</v>
      </c>
      <c r="I77" s="104">
        <f>IF($Q$9=1,IF($Q$1,SUMIFS('Taxes Levied by Agency'!X:X,'Taxes Levied by Agency'!$C:$C,"="&amp;$C77,'Taxes Levied by Agency'!$Z:$Z,"=No"),SUMIFS('Taxes Levied by Agency'!X:X,'Taxes Levied by Agency'!$C:$C,"="&amp;$C77)),IF($Q$9=2,IF($Q$1,SUMIFS('Overview - Operating'!N:N,'Overview - Operating'!$C:$C,"="&amp;$C77,'Overview - Operating'!$X:$X,"=No"),SUMIFS('Overview - Operating'!N:N,'Overview - Operating'!$C:$C,"="&amp;$C77)),IF($Q$1,SUMIFS('Overview - Capital'!N:N,'Overview - Capital'!$C:$C,"="&amp;$C77,'Overview - Capital'!$X:$X,"=No"),SUMIFS('Overview - Capital'!N:N,'Overview - Capital'!$C:$C,"="&amp;$C77))))</f>
        <v>370941473</v>
      </c>
      <c r="J77" s="104">
        <f>IF($Q$9=1,IF($Q$1,SUMIFS(Local!AB:AB,Local!$C:$C,"="&amp;$C77,Local!$AD:$AD,"=No"),SUMIFS(Local!AB:AB,Local!$C:$C,"="&amp;$C77)),IF($Q$9=2,IF($Q$1,SUMIFS('Overview - Operating'!P:P,'Overview - Operating'!$C:$C,"="&amp;$C77,'Overview - Operating'!$X:$X,"=No"),SUMIFS('Overview - Operating'!P:P,'Overview - Operating'!$C:$C,"="&amp;$C77)),IF($Q$1,SUMIFS('Overview - Capital'!P:P,'Overview - Capital'!$C:$C,"="&amp;$C77,'Overview - Capital'!$X:$X,"=No"),SUMIFS('Overview - Capital'!P:P,'Overview - Capital'!$C:$C,"="&amp;$C77))))</f>
        <v>44383087</v>
      </c>
      <c r="K77" s="104">
        <f>IF($Q$9=1,IF($Q$1,SUMIFS(State!AB:AB,State!$C:$C,"="&amp;$C77,State!$AD:$AD,"=No"),SUMIFS(State!AB:AB,State!$C:$C,"="&amp;$C77)),IF($Q$9=2,IF($Q$1,SUMIFS('Overview - Operating'!R:R,'Overview - Operating'!$C:$C,"="&amp;$C77,'Overview - Operating'!$X:$X,"=No"),SUMIFS('Overview - Operating'!R:R,'Overview - Operating'!$C:$C,"="&amp;$C77)),IF($Q$1,SUMIFS('Overview - Capital'!R:R,'Overview - Capital'!$C:$C,"="&amp;$C77,'Overview - Capital'!$X:$X,"=No"),SUMIFS('Overview - Capital'!R:R,'Overview - Capital'!$C:$C,"="&amp;$C77))))</f>
        <v>28602421</v>
      </c>
      <c r="L77" s="104">
        <f>IF($Q$9=1,IF($Q$1,SUMIFS(Federal!V:V,Federal!$C:$C,"="&amp;$C77,Federal!$X:$X,"=No"),SUMIFS(Federal!V:V,Federal!$C:$C,"="&amp;$C77)),IF($Q$9=2,IF($Q$1,SUMIFS('Overview - Operating'!T:T,'Overview - Operating'!$C:$C,"="&amp;$C77,'Overview - Operating'!$X:$X,"=No"),SUMIFS('Overview - Operating'!T:T,'Overview - Operating'!$C:$C,"="&amp;$C77)),IF($Q$1,SUMIFS('Overview - Capital'!T:T,'Overview - Capital'!$C:$C,"="&amp;$C77,'Overview - Capital'!$X:$X,"=No"),SUMIFS('Overview - Capital'!T:T,'Overview - Capital'!$C:$C,"="&amp;$C77))))</f>
        <v>222675582</v>
      </c>
      <c r="M77" s="166">
        <f>IF($Q$9=1,SUM(G77:L77),IF($Q$9=2,IF($Q$1,SUMIFS('Overview - Operating'!V:V,'Overview - Operating'!$C:$C,"="&amp;$C77,'Overview - Operating'!$X:$X,"=No"),SUMIFS('Overview - Operating'!V:V,'Overview - Operating'!$C:$C,"="&amp;$C77)),IF($Q$1,SUMIFS('Overview - Capital'!V:V,'Overview - Capital'!$C:$C,"="&amp;$C77,'Overview - Capital'!$X:$X,"=No"),SUMIFS('Overview - Capital'!V:V,'Overview - Capital'!$C:$C,"="&amp;$C77))))</f>
        <v>837052463</v>
      </c>
      <c r="N77" s="57"/>
      <c r="O77" s="58"/>
      <c r="P77" s="58"/>
      <c r="Q77" s="58"/>
      <c r="R77" s="58"/>
      <c r="S77" s="58"/>
      <c r="T77" s="58"/>
    </row>
    <row r="78" spans="1:20">
      <c r="A78" s="98"/>
      <c r="B78" s="98"/>
      <c r="C78" s="115" t="s">
        <v>288</v>
      </c>
      <c r="D78" s="116" t="s">
        <v>5886</v>
      </c>
      <c r="E78" s="117"/>
      <c r="F78" s="118">
        <f>IF($Q$1,SUMIFS('Overview - Operating'!I:I,'Overview - Operating'!$C:$C,"="&amp;$C78,'Overview - Operating'!$X:$X,"=No"),SUMIFS('Overview - Operating'!I:I,'Overview - Operating'!$C:$C,"="&amp;$C78))</f>
        <v>5342</v>
      </c>
      <c r="G78" s="104">
        <f>IF($Q$9=1,IF($Q$1,SUMIFS('Directly Generated'!J:J,'Directly Generated'!$C:$C,"="&amp;$C78,'Directly Generated'!$X:$X,"=No"),SUMIFS('Directly Generated'!J:J,'Directly Generated'!$C:$C,"="&amp;$C78)),IF($Q$9=2,IF($Q$1,SUMIFS('Overview - Operating'!J:J,'Overview - Operating'!$C:$C,"="&amp;$C78,'Overview - Operating'!$X:$X,"=No"),SUMIFS('Overview - Operating'!J:J,'Overview - Operating'!$C:$C,"="&amp;$C78)),IF($Q$1,SUMIFS('Overview - Capital'!J:J,'Overview - Capital'!$C:$C,"="&amp;$C78,'Overview - Capital'!$X:$X,"=No"),SUMIFS('Overview - Capital'!J:J,'Overview - Capital'!$C:$C,"="&amp;$C78))))</f>
        <v>676365422</v>
      </c>
      <c r="H78" s="104">
        <f>IF($Q$9=1,IF($Q$1,SUMIFS('Directly Generated'!V:V,'Directly Generated'!$C:$C,"="&amp;$C78,'Directly Generated'!$X:$X,"=No")-SUMIFS('Directly Generated'!J:J,'Directly Generated'!$C:$C,"="&amp;$C78,'Directly Generated'!$X:$X,"=No"),SUMIFS('Directly Generated'!V:V,'Directly Generated'!$C:$C,"="&amp;$C78)-SUMIFS('Directly Generated'!J:J,'Directly Generated'!$C:$C,"="&amp;$C78)),IF($Q$9=2,IF($Q$1,SUMIFS('Overview - Operating'!L:L,'Overview - Operating'!$C:$C,"="&amp;$C78,'Overview - Operating'!$X:$X,"=No"),SUMIFS('Overview - Operating'!L:L,'Overview - Operating'!$C:$C,"="&amp;$C78)),IF($Q$1,SUMIFS('Overview - Capital'!L:L,'Overview - Capital'!$C:$C,"="&amp;$C78,'Overview - Capital'!$X:$X,"=No"),SUMIFS('Overview - Capital'!L:L,'Overview - Capital'!$C:$C,"="&amp;$C78))))</f>
        <v>48473311</v>
      </c>
      <c r="I78" s="104">
        <f>IF($Q$9=1,IF($Q$1,SUMIFS('Taxes Levied by Agency'!X:X,'Taxes Levied by Agency'!$C:$C,"="&amp;$C78,'Taxes Levied by Agency'!$Z:$Z,"=No"),SUMIFS('Taxes Levied by Agency'!X:X,'Taxes Levied by Agency'!$C:$C,"="&amp;$C78)),IF($Q$9=2,IF($Q$1,SUMIFS('Overview - Operating'!N:N,'Overview - Operating'!$C:$C,"="&amp;$C78,'Overview - Operating'!$X:$X,"=No"),SUMIFS('Overview - Operating'!N:N,'Overview - Operating'!$C:$C,"="&amp;$C78)),IF($Q$1,SUMIFS('Overview - Capital'!N:N,'Overview - Capital'!$C:$C,"="&amp;$C78,'Overview - Capital'!$X:$X,"=No"),SUMIFS('Overview - Capital'!N:N,'Overview - Capital'!$C:$C,"="&amp;$C78))))</f>
        <v>0</v>
      </c>
      <c r="J78" s="104">
        <f>IF($Q$9=1,IF($Q$1,SUMIFS(Local!AB:AB,Local!$C:$C,"="&amp;$C78,Local!$AD:$AD,"=No"),SUMIFS(Local!AB:AB,Local!$C:$C,"="&amp;$C78)),IF($Q$9=2,IF($Q$1,SUMIFS('Overview - Operating'!P:P,'Overview - Operating'!$C:$C,"="&amp;$C78,'Overview - Operating'!$X:$X,"=No"),SUMIFS('Overview - Operating'!P:P,'Overview - Operating'!$C:$C,"="&amp;$C78)),IF($Q$1,SUMIFS('Overview - Capital'!P:P,'Overview - Capital'!$C:$C,"="&amp;$C78,'Overview - Capital'!$X:$X,"=No"),SUMIFS('Overview - Capital'!P:P,'Overview - Capital'!$C:$C,"="&amp;$C78))))</f>
        <v>252918418</v>
      </c>
      <c r="K78" s="104">
        <f>IF($Q$9=1,IF($Q$1,SUMIFS(State!AB:AB,State!$C:$C,"="&amp;$C78,State!$AD:$AD,"=No"),SUMIFS(State!AB:AB,State!$C:$C,"="&amp;$C78)),IF($Q$9=2,IF($Q$1,SUMIFS('Overview - Operating'!R:R,'Overview - Operating'!$C:$C,"="&amp;$C78,'Overview - Operating'!$X:$X,"=No"),SUMIFS('Overview - Operating'!R:R,'Overview - Operating'!$C:$C,"="&amp;$C78)),IF($Q$1,SUMIFS('Overview - Capital'!R:R,'Overview - Capital'!$C:$C,"="&amp;$C78,'Overview - Capital'!$X:$X,"=No"),SUMIFS('Overview - Capital'!R:R,'Overview - Capital'!$C:$C,"="&amp;$C78))))</f>
        <v>1453524951</v>
      </c>
      <c r="L78" s="104">
        <f>IF($Q$9=1,IF($Q$1,SUMIFS(Federal!V:V,Federal!$C:$C,"="&amp;$C78,Federal!$X:$X,"=No"),SUMIFS(Federal!V:V,Federal!$C:$C,"="&amp;$C78)),IF($Q$9=2,IF($Q$1,SUMIFS('Overview - Operating'!T:T,'Overview - Operating'!$C:$C,"="&amp;$C78,'Overview - Operating'!$X:$X,"=No"),SUMIFS('Overview - Operating'!T:T,'Overview - Operating'!$C:$C,"="&amp;$C78)),IF($Q$1,SUMIFS('Overview - Capital'!T:T,'Overview - Capital'!$C:$C,"="&amp;$C78,'Overview - Capital'!$X:$X,"=No"),SUMIFS('Overview - Capital'!T:T,'Overview - Capital'!$C:$C,"="&amp;$C78))))</f>
        <v>359000005</v>
      </c>
      <c r="M78" s="166">
        <f>IF($Q$9=1,SUM(G78:L78),IF($Q$9=2,IF($Q$1,SUMIFS('Overview - Operating'!V:V,'Overview - Operating'!$C:$C,"="&amp;$C78,'Overview - Operating'!$X:$X,"=No"),SUMIFS('Overview - Operating'!V:V,'Overview - Operating'!$C:$C,"="&amp;$C78)),IF($Q$1,SUMIFS('Overview - Capital'!V:V,'Overview - Capital'!$C:$C,"="&amp;$C78,'Overview - Capital'!$X:$X,"=No"),SUMIFS('Overview - Capital'!V:V,'Overview - Capital'!$C:$C,"="&amp;$C78))))</f>
        <v>2790282107</v>
      </c>
      <c r="N78" s="57"/>
      <c r="O78" s="58"/>
      <c r="P78" s="58"/>
      <c r="Q78" s="58"/>
      <c r="R78" s="58"/>
      <c r="S78" s="58"/>
      <c r="T78" s="58"/>
    </row>
    <row r="79" spans="1:20">
      <c r="A79" s="98"/>
      <c r="B79" s="98"/>
      <c r="C79" s="115" t="s">
        <v>103</v>
      </c>
      <c r="D79" s="116" t="s">
        <v>5887</v>
      </c>
      <c r="E79" s="117"/>
      <c r="F79" s="118">
        <f>IF($Q$1,SUMIFS('Overview - Operating'!I:I,'Overview - Operating'!$C:$C,"="&amp;$C79,'Overview - Operating'!$X:$X,"=No"),SUMIFS('Overview - Operating'!I:I,'Overview - Operating'!$C:$C,"="&amp;$C79))</f>
        <v>2164</v>
      </c>
      <c r="G79" s="104">
        <f>IF($Q$9=1,IF($Q$1,SUMIFS('Directly Generated'!J:J,'Directly Generated'!$C:$C,"="&amp;$C79,'Directly Generated'!$X:$X,"=No"),SUMIFS('Directly Generated'!J:J,'Directly Generated'!$C:$C,"="&amp;$C79)),IF($Q$9=2,IF($Q$1,SUMIFS('Overview - Operating'!J:J,'Overview - Operating'!$C:$C,"="&amp;$C79,'Overview - Operating'!$X:$X,"=No"),SUMIFS('Overview - Operating'!J:J,'Overview - Operating'!$C:$C,"="&amp;$C79)),IF($Q$1,SUMIFS('Overview - Capital'!J:J,'Overview - Capital'!$C:$C,"="&amp;$C79,'Overview - Capital'!$X:$X,"=No"),SUMIFS('Overview - Capital'!J:J,'Overview - Capital'!$C:$C,"="&amp;$C79))))</f>
        <v>41306691</v>
      </c>
      <c r="H79" s="104">
        <f>IF($Q$9=1,IF($Q$1,SUMIFS('Directly Generated'!V:V,'Directly Generated'!$C:$C,"="&amp;$C79,'Directly Generated'!$X:$X,"=No")-SUMIFS('Directly Generated'!J:J,'Directly Generated'!$C:$C,"="&amp;$C79,'Directly Generated'!$X:$X,"=No"),SUMIFS('Directly Generated'!V:V,'Directly Generated'!$C:$C,"="&amp;$C79)-SUMIFS('Directly Generated'!J:J,'Directly Generated'!$C:$C,"="&amp;$C79)),IF($Q$9=2,IF($Q$1,SUMIFS('Overview - Operating'!L:L,'Overview - Operating'!$C:$C,"="&amp;$C79,'Overview - Operating'!$X:$X,"=No"),SUMIFS('Overview - Operating'!L:L,'Overview - Operating'!$C:$C,"="&amp;$C79)),IF($Q$1,SUMIFS('Overview - Capital'!L:L,'Overview - Capital'!$C:$C,"="&amp;$C79,'Overview - Capital'!$X:$X,"=No"),SUMIFS('Overview - Capital'!L:L,'Overview - Capital'!$C:$C,"="&amp;$C79))))</f>
        <v>1465225</v>
      </c>
      <c r="I79" s="104">
        <f>IF($Q$9=1,IF($Q$1,SUMIFS('Taxes Levied by Agency'!X:X,'Taxes Levied by Agency'!$C:$C,"="&amp;$C79,'Taxes Levied by Agency'!$Z:$Z,"=No"),SUMIFS('Taxes Levied by Agency'!X:X,'Taxes Levied by Agency'!$C:$C,"="&amp;$C79)),IF($Q$9=2,IF($Q$1,SUMIFS('Overview - Operating'!N:N,'Overview - Operating'!$C:$C,"="&amp;$C79,'Overview - Operating'!$X:$X,"=No"),SUMIFS('Overview - Operating'!N:N,'Overview - Operating'!$C:$C,"="&amp;$C79)),IF($Q$1,SUMIFS('Overview - Capital'!N:N,'Overview - Capital'!$C:$C,"="&amp;$C79,'Overview - Capital'!$X:$X,"=No"),SUMIFS('Overview - Capital'!N:N,'Overview - Capital'!$C:$C,"="&amp;$C79))))</f>
        <v>0</v>
      </c>
      <c r="J79" s="104">
        <f>IF($Q$9=1,IF($Q$1,SUMIFS(Local!AB:AB,Local!$C:$C,"="&amp;$C79,Local!$AD:$AD,"=No"),SUMIFS(Local!AB:AB,Local!$C:$C,"="&amp;$C79)),IF($Q$9=2,IF($Q$1,SUMIFS('Overview - Operating'!P:P,'Overview - Operating'!$C:$C,"="&amp;$C79,'Overview - Operating'!$X:$X,"=No"),SUMIFS('Overview - Operating'!P:P,'Overview - Operating'!$C:$C,"="&amp;$C79)),IF($Q$1,SUMIFS('Overview - Capital'!P:P,'Overview - Capital'!$C:$C,"="&amp;$C79,'Overview - Capital'!$X:$X,"=No"),SUMIFS('Overview - Capital'!P:P,'Overview - Capital'!$C:$C,"="&amp;$C79))))</f>
        <v>11242277</v>
      </c>
      <c r="K79" s="104">
        <f>IF($Q$9=1,IF($Q$1,SUMIFS(State!AB:AB,State!$C:$C,"="&amp;$C79,State!$AD:$AD,"=No"),SUMIFS(State!AB:AB,State!$C:$C,"="&amp;$C79)),IF($Q$9=2,IF($Q$1,SUMIFS('Overview - Operating'!R:R,'Overview - Operating'!$C:$C,"="&amp;$C79,'Overview - Operating'!$X:$X,"=No"),SUMIFS('Overview - Operating'!R:R,'Overview - Operating'!$C:$C,"="&amp;$C79)),IF($Q$1,SUMIFS('Overview - Capital'!R:R,'Overview - Capital'!$C:$C,"="&amp;$C79,'Overview - Capital'!$X:$X,"=No"),SUMIFS('Overview - Capital'!R:R,'Overview - Capital'!$C:$C,"="&amp;$C79))))</f>
        <v>99674169</v>
      </c>
      <c r="L79" s="104">
        <f>IF($Q$9=1,IF($Q$1,SUMIFS(Federal!V:V,Federal!$C:$C,"="&amp;$C79,Federal!$X:$X,"=No"),SUMIFS(Federal!V:V,Federal!$C:$C,"="&amp;$C79)),IF($Q$9=2,IF($Q$1,SUMIFS('Overview - Operating'!T:T,'Overview - Operating'!$C:$C,"="&amp;$C79,'Overview - Operating'!$X:$X,"=No"),SUMIFS('Overview - Operating'!T:T,'Overview - Operating'!$C:$C,"="&amp;$C79)),IF($Q$1,SUMIFS('Overview - Capital'!T:T,'Overview - Capital'!$C:$C,"="&amp;$C79,'Overview - Capital'!$X:$X,"=No"),SUMIFS('Overview - Capital'!T:T,'Overview - Capital'!$C:$C,"="&amp;$C79))))</f>
        <v>31926838</v>
      </c>
      <c r="M79" s="166">
        <f>IF($Q$9=1,SUM(G79:L79),IF($Q$9=2,IF($Q$1,SUMIFS('Overview - Operating'!V:V,'Overview - Operating'!$C:$C,"="&amp;$C79,'Overview - Operating'!$X:$X,"=No"),SUMIFS('Overview - Operating'!V:V,'Overview - Operating'!$C:$C,"="&amp;$C79)),IF($Q$1,SUMIFS('Overview - Capital'!V:V,'Overview - Capital'!$C:$C,"="&amp;$C79,'Overview - Capital'!$X:$X,"=No"),SUMIFS('Overview - Capital'!V:V,'Overview - Capital'!$C:$C,"="&amp;$C79))))</f>
        <v>185615200</v>
      </c>
      <c r="N79" s="57"/>
      <c r="O79" s="58"/>
      <c r="P79" s="58"/>
      <c r="Q79" s="58"/>
      <c r="R79" s="58"/>
      <c r="S79" s="58"/>
      <c r="T79" s="58"/>
    </row>
    <row r="80" spans="1:20">
      <c r="A80" s="98"/>
      <c r="B80" s="98"/>
      <c r="C80" s="115" t="s">
        <v>2675</v>
      </c>
      <c r="D80" s="116" t="s">
        <v>5888</v>
      </c>
      <c r="E80" s="117"/>
      <c r="F80" s="118">
        <f>IF($Q$1,SUMIFS('Overview - Operating'!I:I,'Overview - Operating'!$C:$C,"="&amp;$C80,'Overview - Operating'!$X:$X,"=No"),SUMIFS('Overview - Operating'!I:I,'Overview - Operating'!$C:$C,"="&amp;$C80))</f>
        <v>291</v>
      </c>
      <c r="G80" s="104">
        <f>IF($Q$9=1,IF($Q$1,SUMIFS('Directly Generated'!J:J,'Directly Generated'!$C:$C,"="&amp;$C80,'Directly Generated'!$X:$X,"=No"),SUMIFS('Directly Generated'!J:J,'Directly Generated'!$C:$C,"="&amp;$C80)),IF($Q$9=2,IF($Q$1,SUMIFS('Overview - Operating'!J:J,'Overview - Operating'!$C:$C,"="&amp;$C80,'Overview - Operating'!$X:$X,"=No"),SUMIFS('Overview - Operating'!J:J,'Overview - Operating'!$C:$C,"="&amp;$C80)),IF($Q$1,SUMIFS('Overview - Capital'!J:J,'Overview - Capital'!$C:$C,"="&amp;$C80,'Overview - Capital'!$X:$X,"=No"),SUMIFS('Overview - Capital'!J:J,'Overview - Capital'!$C:$C,"="&amp;$C80))))</f>
        <v>20450097</v>
      </c>
      <c r="H80" s="104">
        <f>IF($Q$9=1,IF($Q$1,SUMIFS('Directly Generated'!V:V,'Directly Generated'!$C:$C,"="&amp;$C80,'Directly Generated'!$X:$X,"=No")-SUMIFS('Directly Generated'!J:J,'Directly Generated'!$C:$C,"="&amp;$C80,'Directly Generated'!$X:$X,"=No"),SUMIFS('Directly Generated'!V:V,'Directly Generated'!$C:$C,"="&amp;$C80)-SUMIFS('Directly Generated'!J:J,'Directly Generated'!$C:$C,"="&amp;$C80)),IF($Q$9=2,IF($Q$1,SUMIFS('Overview - Operating'!L:L,'Overview - Operating'!$C:$C,"="&amp;$C80,'Overview - Operating'!$X:$X,"=No"),SUMIFS('Overview - Operating'!L:L,'Overview - Operating'!$C:$C,"="&amp;$C80)),IF($Q$1,SUMIFS('Overview - Capital'!L:L,'Overview - Capital'!$C:$C,"="&amp;$C80,'Overview - Capital'!$X:$X,"=No"),SUMIFS('Overview - Capital'!L:L,'Overview - Capital'!$C:$C,"="&amp;$C80))))</f>
        <v>1056490</v>
      </c>
      <c r="I80" s="104">
        <f>IF($Q$9=1,IF($Q$1,SUMIFS('Taxes Levied by Agency'!X:X,'Taxes Levied by Agency'!$C:$C,"="&amp;$C80,'Taxes Levied by Agency'!$Z:$Z,"=No"),SUMIFS('Taxes Levied by Agency'!X:X,'Taxes Levied by Agency'!$C:$C,"="&amp;$C80)),IF($Q$9=2,IF($Q$1,SUMIFS('Overview - Operating'!N:N,'Overview - Operating'!$C:$C,"="&amp;$C80,'Overview - Operating'!$X:$X,"=No"),SUMIFS('Overview - Operating'!N:N,'Overview - Operating'!$C:$C,"="&amp;$C80)),IF($Q$1,SUMIFS('Overview - Capital'!N:N,'Overview - Capital'!$C:$C,"="&amp;$C80,'Overview - Capital'!$X:$X,"=No"),SUMIFS('Overview - Capital'!N:N,'Overview - Capital'!$C:$C,"="&amp;$C80))))</f>
        <v>42560051</v>
      </c>
      <c r="J80" s="104">
        <f>IF($Q$9=1,IF($Q$1,SUMIFS(Local!AB:AB,Local!$C:$C,"="&amp;$C80,Local!$AD:$AD,"=No"),SUMIFS(Local!AB:AB,Local!$C:$C,"="&amp;$C80)),IF($Q$9=2,IF($Q$1,SUMIFS('Overview - Operating'!P:P,'Overview - Operating'!$C:$C,"="&amp;$C80,'Overview - Operating'!$X:$X,"=No"),SUMIFS('Overview - Operating'!P:P,'Overview - Operating'!$C:$C,"="&amp;$C80)),IF($Q$1,SUMIFS('Overview - Capital'!P:P,'Overview - Capital'!$C:$C,"="&amp;$C80,'Overview - Capital'!$X:$X,"=No"),SUMIFS('Overview - Capital'!P:P,'Overview - Capital'!$C:$C,"="&amp;$C80))))</f>
        <v>5976685</v>
      </c>
      <c r="K80" s="104">
        <f>IF($Q$9=1,IF($Q$1,SUMIFS(State!AB:AB,State!$C:$C,"="&amp;$C80,State!$AD:$AD,"=No"),SUMIFS(State!AB:AB,State!$C:$C,"="&amp;$C80)),IF($Q$9=2,IF($Q$1,SUMIFS('Overview - Operating'!R:R,'Overview - Operating'!$C:$C,"="&amp;$C80,'Overview - Operating'!$X:$X,"=No"),SUMIFS('Overview - Operating'!R:R,'Overview - Operating'!$C:$C,"="&amp;$C80)),IF($Q$1,SUMIFS('Overview - Capital'!R:R,'Overview - Capital'!$C:$C,"="&amp;$C80,'Overview - Capital'!$X:$X,"=No"),SUMIFS('Overview - Capital'!R:R,'Overview - Capital'!$C:$C,"="&amp;$C80))))</f>
        <v>13919298</v>
      </c>
      <c r="L80" s="104">
        <f>IF($Q$9=1,IF($Q$1,SUMIFS(Federal!V:V,Federal!$C:$C,"="&amp;$C80,Federal!$X:$X,"=No"),SUMIFS(Federal!V:V,Federal!$C:$C,"="&amp;$C80)),IF($Q$9=2,IF($Q$1,SUMIFS('Overview - Operating'!T:T,'Overview - Operating'!$C:$C,"="&amp;$C80,'Overview - Operating'!$X:$X,"=No"),SUMIFS('Overview - Operating'!T:T,'Overview - Operating'!$C:$C,"="&amp;$C80)),IF($Q$1,SUMIFS('Overview - Capital'!T:T,'Overview - Capital'!$C:$C,"="&amp;$C80,'Overview - Capital'!$X:$X,"=No"),SUMIFS('Overview - Capital'!T:T,'Overview - Capital'!$C:$C,"="&amp;$C80))))</f>
        <v>41035445</v>
      </c>
      <c r="M80" s="166">
        <f>IF($Q$9=1,SUM(G80:L80),IF($Q$9=2,IF($Q$1,SUMIFS('Overview - Operating'!V:V,'Overview - Operating'!$C:$C,"="&amp;$C80,'Overview - Operating'!$X:$X,"=No"),SUMIFS('Overview - Operating'!V:V,'Overview - Operating'!$C:$C,"="&amp;$C80)),IF($Q$1,SUMIFS('Overview - Capital'!V:V,'Overview - Capital'!$C:$C,"="&amp;$C80,'Overview - Capital'!$X:$X,"=No"),SUMIFS('Overview - Capital'!V:V,'Overview - Capital'!$C:$C,"="&amp;$C80))))</f>
        <v>124998066</v>
      </c>
      <c r="N80" s="57"/>
      <c r="O80" s="58"/>
      <c r="P80" s="58"/>
      <c r="Q80" s="58"/>
      <c r="R80" s="58"/>
      <c r="S80" s="58"/>
      <c r="T80" s="58"/>
    </row>
    <row r="81" spans="1:20">
      <c r="A81" s="98"/>
      <c r="B81" s="98"/>
      <c r="C81" s="115" t="s">
        <v>154</v>
      </c>
      <c r="D81" s="116" t="s">
        <v>5889</v>
      </c>
      <c r="E81" s="117"/>
      <c r="F81" s="118">
        <f>IF($Q$1,SUMIFS('Overview - Operating'!I:I,'Overview - Operating'!$C:$C,"="&amp;$C81,'Overview - Operating'!$X:$X,"=No"),SUMIFS('Overview - Operating'!I:I,'Overview - Operating'!$C:$C,"="&amp;$C81))</f>
        <v>564</v>
      </c>
      <c r="G81" s="104">
        <f>IF($Q$9=1,IF($Q$1,SUMIFS('Directly Generated'!J:J,'Directly Generated'!$C:$C,"="&amp;$C81,'Directly Generated'!$X:$X,"=No"),SUMIFS('Directly Generated'!J:J,'Directly Generated'!$C:$C,"="&amp;$C81)),IF($Q$9=2,IF($Q$1,SUMIFS('Overview - Operating'!J:J,'Overview - Operating'!$C:$C,"="&amp;$C81,'Overview - Operating'!$X:$X,"=No"),SUMIFS('Overview - Operating'!J:J,'Overview - Operating'!$C:$C,"="&amp;$C81)),IF($Q$1,SUMIFS('Overview - Capital'!J:J,'Overview - Capital'!$C:$C,"="&amp;$C81,'Overview - Capital'!$X:$X,"=No"),SUMIFS('Overview - Capital'!J:J,'Overview - Capital'!$C:$C,"="&amp;$C81))))</f>
        <v>10696396</v>
      </c>
      <c r="H81" s="104">
        <f>IF($Q$9=1,IF($Q$1,SUMIFS('Directly Generated'!V:V,'Directly Generated'!$C:$C,"="&amp;$C81,'Directly Generated'!$X:$X,"=No")-SUMIFS('Directly Generated'!J:J,'Directly Generated'!$C:$C,"="&amp;$C81,'Directly Generated'!$X:$X,"=No"),SUMIFS('Directly Generated'!V:V,'Directly Generated'!$C:$C,"="&amp;$C81)-SUMIFS('Directly Generated'!J:J,'Directly Generated'!$C:$C,"="&amp;$C81)),IF($Q$9=2,IF($Q$1,SUMIFS('Overview - Operating'!L:L,'Overview - Operating'!$C:$C,"="&amp;$C81,'Overview - Operating'!$X:$X,"=No"),SUMIFS('Overview - Operating'!L:L,'Overview - Operating'!$C:$C,"="&amp;$C81)),IF($Q$1,SUMIFS('Overview - Capital'!L:L,'Overview - Capital'!$C:$C,"="&amp;$C81,'Overview - Capital'!$X:$X,"=No"),SUMIFS('Overview - Capital'!L:L,'Overview - Capital'!$C:$C,"="&amp;$C81))))</f>
        <v>4681490</v>
      </c>
      <c r="I81" s="104">
        <f>IF($Q$9=1,IF($Q$1,SUMIFS('Taxes Levied by Agency'!X:X,'Taxes Levied by Agency'!$C:$C,"="&amp;$C81,'Taxes Levied by Agency'!$Z:$Z,"=No"),SUMIFS('Taxes Levied by Agency'!X:X,'Taxes Levied by Agency'!$C:$C,"="&amp;$C81)),IF($Q$9=2,IF($Q$1,SUMIFS('Overview - Operating'!N:N,'Overview - Operating'!$C:$C,"="&amp;$C81,'Overview - Operating'!$X:$X,"=No"),SUMIFS('Overview - Operating'!N:N,'Overview - Operating'!$C:$C,"="&amp;$C81)),IF($Q$1,SUMIFS('Overview - Capital'!N:N,'Overview - Capital'!$C:$C,"="&amp;$C81,'Overview - Capital'!$X:$X,"=No"),SUMIFS('Overview - Capital'!N:N,'Overview - Capital'!$C:$C,"="&amp;$C81))))</f>
        <v>0</v>
      </c>
      <c r="J81" s="104">
        <f>IF($Q$9=1,IF($Q$1,SUMIFS(Local!AB:AB,Local!$C:$C,"="&amp;$C81,Local!$AD:$AD,"=No"),SUMIFS(Local!AB:AB,Local!$C:$C,"="&amp;$C81)),IF($Q$9=2,IF($Q$1,SUMIFS('Overview - Operating'!P:P,'Overview - Operating'!$C:$C,"="&amp;$C81,'Overview - Operating'!$X:$X,"=No"),SUMIFS('Overview - Operating'!P:P,'Overview - Operating'!$C:$C,"="&amp;$C81)),IF($Q$1,SUMIFS('Overview - Capital'!P:P,'Overview - Capital'!$C:$C,"="&amp;$C81,'Overview - Capital'!$X:$X,"=No"),SUMIFS('Overview - Capital'!P:P,'Overview - Capital'!$C:$C,"="&amp;$C81))))</f>
        <v>33400976</v>
      </c>
      <c r="K81" s="104">
        <f>IF($Q$9=1,IF($Q$1,SUMIFS(State!AB:AB,State!$C:$C,"="&amp;$C81,State!$AD:$AD,"=No"),SUMIFS(State!AB:AB,State!$C:$C,"="&amp;$C81)),IF($Q$9=2,IF($Q$1,SUMIFS('Overview - Operating'!R:R,'Overview - Operating'!$C:$C,"="&amp;$C81,'Overview - Operating'!$X:$X,"=No"),SUMIFS('Overview - Operating'!R:R,'Overview - Operating'!$C:$C,"="&amp;$C81)),IF($Q$1,SUMIFS('Overview - Capital'!R:R,'Overview - Capital'!$C:$C,"="&amp;$C81,'Overview - Capital'!$X:$X,"=No"),SUMIFS('Overview - Capital'!R:R,'Overview - Capital'!$C:$C,"="&amp;$C81))))</f>
        <v>7010618</v>
      </c>
      <c r="L81" s="104">
        <f>IF($Q$9=1,IF($Q$1,SUMIFS(Federal!V:V,Federal!$C:$C,"="&amp;$C81,Federal!$X:$X,"=No"),SUMIFS(Federal!V:V,Federal!$C:$C,"="&amp;$C81)),IF($Q$9=2,IF($Q$1,SUMIFS('Overview - Operating'!T:T,'Overview - Operating'!$C:$C,"="&amp;$C81,'Overview - Operating'!$X:$X,"=No"),SUMIFS('Overview - Operating'!T:T,'Overview - Operating'!$C:$C,"="&amp;$C81)),IF($Q$1,SUMIFS('Overview - Capital'!T:T,'Overview - Capital'!$C:$C,"="&amp;$C81,'Overview - Capital'!$X:$X,"=No"),SUMIFS('Overview - Capital'!T:T,'Overview - Capital'!$C:$C,"="&amp;$C81))))</f>
        <v>48043355</v>
      </c>
      <c r="M81" s="166">
        <f>IF($Q$9=1,SUM(G81:L81),IF($Q$9=2,IF($Q$1,SUMIFS('Overview - Operating'!V:V,'Overview - Operating'!$C:$C,"="&amp;$C81,'Overview - Operating'!$X:$X,"=No"),SUMIFS('Overview - Operating'!V:V,'Overview - Operating'!$C:$C,"="&amp;$C81)),IF($Q$1,SUMIFS('Overview - Capital'!V:V,'Overview - Capital'!$C:$C,"="&amp;$C81,'Overview - Capital'!$X:$X,"=No"),SUMIFS('Overview - Capital'!V:V,'Overview - Capital'!$C:$C,"="&amp;$C81))))</f>
        <v>103832835</v>
      </c>
      <c r="N81" s="57"/>
      <c r="O81" s="58"/>
      <c r="P81" s="58"/>
      <c r="Q81" s="58"/>
      <c r="R81" s="58"/>
      <c r="S81" s="58"/>
      <c r="T81" s="58"/>
    </row>
    <row r="82" spans="1:20">
      <c r="A82" s="98"/>
      <c r="B82" s="98"/>
      <c r="C82" s="115" t="s">
        <v>34</v>
      </c>
      <c r="D82" s="116" t="s">
        <v>5890</v>
      </c>
      <c r="E82" s="117"/>
      <c r="F82" s="118">
        <f>IF($Q$1,SUMIFS('Overview - Operating'!I:I,'Overview - Operating'!$C:$C,"="&amp;$C82,'Overview - Operating'!$X:$X,"=No"),SUMIFS('Overview - Operating'!I:I,'Overview - Operating'!$C:$C,"="&amp;$C82))</f>
        <v>357</v>
      </c>
      <c r="G82" s="104">
        <f>IF($Q$9=1,IF($Q$1,SUMIFS('Directly Generated'!J:J,'Directly Generated'!$C:$C,"="&amp;$C82,'Directly Generated'!$X:$X,"=No"),SUMIFS('Directly Generated'!J:J,'Directly Generated'!$C:$C,"="&amp;$C82)),IF($Q$9=2,IF($Q$1,SUMIFS('Overview - Operating'!J:J,'Overview - Operating'!$C:$C,"="&amp;$C82,'Overview - Operating'!$X:$X,"=No"),SUMIFS('Overview - Operating'!J:J,'Overview - Operating'!$C:$C,"="&amp;$C82)),IF($Q$1,SUMIFS('Overview - Capital'!J:J,'Overview - Capital'!$C:$C,"="&amp;$C82,'Overview - Capital'!$X:$X,"=No"),SUMIFS('Overview - Capital'!J:J,'Overview - Capital'!$C:$C,"="&amp;$C82))))</f>
        <v>2651203</v>
      </c>
      <c r="H82" s="104">
        <f>IF($Q$9=1,IF($Q$1,SUMIFS('Directly Generated'!V:V,'Directly Generated'!$C:$C,"="&amp;$C82,'Directly Generated'!$X:$X,"=No")-SUMIFS('Directly Generated'!J:J,'Directly Generated'!$C:$C,"="&amp;$C82,'Directly Generated'!$X:$X,"=No"),SUMIFS('Directly Generated'!V:V,'Directly Generated'!$C:$C,"="&amp;$C82)-SUMIFS('Directly Generated'!J:J,'Directly Generated'!$C:$C,"="&amp;$C82)),IF($Q$9=2,IF($Q$1,SUMIFS('Overview - Operating'!L:L,'Overview - Operating'!$C:$C,"="&amp;$C82,'Overview - Operating'!$X:$X,"=No"),SUMIFS('Overview - Operating'!L:L,'Overview - Operating'!$C:$C,"="&amp;$C82)),IF($Q$1,SUMIFS('Overview - Capital'!L:L,'Overview - Capital'!$C:$C,"="&amp;$C82,'Overview - Capital'!$X:$X,"=No"),SUMIFS('Overview - Capital'!L:L,'Overview - Capital'!$C:$C,"="&amp;$C82))))</f>
        <v>1751659</v>
      </c>
      <c r="I82" s="104">
        <f>IF($Q$9=1,IF($Q$1,SUMIFS('Taxes Levied by Agency'!X:X,'Taxes Levied by Agency'!$C:$C,"="&amp;$C82,'Taxes Levied by Agency'!$Z:$Z,"=No"),SUMIFS('Taxes Levied by Agency'!X:X,'Taxes Levied by Agency'!$C:$C,"="&amp;$C82)),IF($Q$9=2,IF($Q$1,SUMIFS('Overview - Operating'!N:N,'Overview - Operating'!$C:$C,"="&amp;$C82,'Overview - Operating'!$X:$X,"=No"),SUMIFS('Overview - Operating'!N:N,'Overview - Operating'!$C:$C,"="&amp;$C82)),IF($Q$1,SUMIFS('Overview - Capital'!N:N,'Overview - Capital'!$C:$C,"="&amp;$C82,'Overview - Capital'!$X:$X,"=No"),SUMIFS('Overview - Capital'!N:N,'Overview - Capital'!$C:$C,"="&amp;$C82))))</f>
        <v>0</v>
      </c>
      <c r="J82" s="104">
        <f>IF($Q$9=1,IF($Q$1,SUMIFS(Local!AB:AB,Local!$C:$C,"="&amp;$C82,Local!$AD:$AD,"=No"),SUMIFS(Local!AB:AB,Local!$C:$C,"="&amp;$C82)),IF($Q$9=2,IF($Q$1,SUMIFS('Overview - Operating'!P:P,'Overview - Operating'!$C:$C,"="&amp;$C82,'Overview - Operating'!$X:$X,"=No"),SUMIFS('Overview - Operating'!P:P,'Overview - Operating'!$C:$C,"="&amp;$C82)),IF($Q$1,SUMIFS('Overview - Capital'!P:P,'Overview - Capital'!$C:$C,"="&amp;$C82,'Overview - Capital'!$X:$X,"=No"),SUMIFS('Overview - Capital'!P:P,'Overview - Capital'!$C:$C,"="&amp;$C82))))</f>
        <v>8972604</v>
      </c>
      <c r="K82" s="104">
        <f>IF($Q$9=1,IF($Q$1,SUMIFS(State!AB:AB,State!$C:$C,"="&amp;$C82,State!$AD:$AD,"=No"),SUMIFS(State!AB:AB,State!$C:$C,"="&amp;$C82)),IF($Q$9=2,IF($Q$1,SUMIFS('Overview - Operating'!R:R,'Overview - Operating'!$C:$C,"="&amp;$C82,'Overview - Operating'!$X:$X,"=No"),SUMIFS('Overview - Operating'!R:R,'Overview - Operating'!$C:$C,"="&amp;$C82)),IF($Q$1,SUMIFS('Overview - Capital'!R:R,'Overview - Capital'!$C:$C,"="&amp;$C82,'Overview - Capital'!$X:$X,"=No"),SUMIFS('Overview - Capital'!R:R,'Overview - Capital'!$C:$C,"="&amp;$C82))))</f>
        <v>988094</v>
      </c>
      <c r="L82" s="104">
        <f>IF($Q$9=1,IF($Q$1,SUMIFS(Federal!V:V,Federal!$C:$C,"="&amp;$C82,Federal!$X:$X,"=No"),SUMIFS(Federal!V:V,Federal!$C:$C,"="&amp;$C82)),IF($Q$9=2,IF($Q$1,SUMIFS('Overview - Operating'!T:T,'Overview - Operating'!$C:$C,"="&amp;$C82,'Overview - Operating'!$X:$X,"=No"),SUMIFS('Overview - Operating'!T:T,'Overview - Operating'!$C:$C,"="&amp;$C82)),IF($Q$1,SUMIFS('Overview - Capital'!T:T,'Overview - Capital'!$C:$C,"="&amp;$C82,'Overview - Capital'!$X:$X,"=No"),SUMIFS('Overview - Capital'!T:T,'Overview - Capital'!$C:$C,"="&amp;$C82))))</f>
        <v>16169790</v>
      </c>
      <c r="M82" s="166">
        <f>IF($Q$9=1,SUM(G82:L82),IF($Q$9=2,IF($Q$1,SUMIFS('Overview - Operating'!V:V,'Overview - Operating'!$C:$C,"="&amp;$C82,'Overview - Operating'!$X:$X,"=No"),SUMIFS('Overview - Operating'!V:V,'Overview - Operating'!$C:$C,"="&amp;$C82)),IF($Q$1,SUMIFS('Overview - Capital'!V:V,'Overview - Capital'!$C:$C,"="&amp;$C82,'Overview - Capital'!$X:$X,"=No"),SUMIFS('Overview - Capital'!V:V,'Overview - Capital'!$C:$C,"="&amp;$C82))))</f>
        <v>30533350</v>
      </c>
      <c r="N82" s="57"/>
      <c r="O82" s="58"/>
      <c r="P82" s="58"/>
      <c r="Q82" s="58"/>
      <c r="R82" s="58"/>
      <c r="S82" s="58"/>
      <c r="T82" s="58"/>
    </row>
    <row r="83" spans="1:20">
      <c r="A83" s="98"/>
      <c r="B83" s="98"/>
      <c r="C83" s="115" t="s">
        <v>274</v>
      </c>
      <c r="D83" s="116" t="s">
        <v>5891</v>
      </c>
      <c r="E83" s="117"/>
      <c r="F83" s="118">
        <f>IF($Q$1,SUMIFS('Overview - Operating'!I:I,'Overview - Operating'!$C:$C,"="&amp;$C83,'Overview - Operating'!$X:$X,"=No"),SUMIFS('Overview - Operating'!I:I,'Overview - Operating'!$C:$C,"="&amp;$C83))</f>
        <v>1757</v>
      </c>
      <c r="G83" s="104">
        <f>IF($Q$9=1,IF($Q$1,SUMIFS('Directly Generated'!J:J,'Directly Generated'!$C:$C,"="&amp;$C83,'Directly Generated'!$X:$X,"=No"),SUMIFS('Directly Generated'!J:J,'Directly Generated'!$C:$C,"="&amp;$C83)),IF($Q$9=2,IF($Q$1,SUMIFS('Overview - Operating'!J:J,'Overview - Operating'!$C:$C,"="&amp;$C83,'Overview - Operating'!$X:$X,"=No"),SUMIFS('Overview - Operating'!J:J,'Overview - Operating'!$C:$C,"="&amp;$C83)),IF($Q$1,SUMIFS('Overview - Capital'!J:J,'Overview - Capital'!$C:$C,"="&amp;$C83,'Overview - Capital'!$X:$X,"=No"),SUMIFS('Overview - Capital'!J:J,'Overview - Capital'!$C:$C,"="&amp;$C83))))</f>
        <v>35557617</v>
      </c>
      <c r="H83" s="104">
        <f>IF($Q$9=1,IF($Q$1,SUMIFS('Directly Generated'!V:V,'Directly Generated'!$C:$C,"="&amp;$C83,'Directly Generated'!$X:$X,"=No")-SUMIFS('Directly Generated'!J:J,'Directly Generated'!$C:$C,"="&amp;$C83,'Directly Generated'!$X:$X,"=No"),SUMIFS('Directly Generated'!V:V,'Directly Generated'!$C:$C,"="&amp;$C83)-SUMIFS('Directly Generated'!J:J,'Directly Generated'!$C:$C,"="&amp;$C83)),IF($Q$9=2,IF($Q$1,SUMIFS('Overview - Operating'!L:L,'Overview - Operating'!$C:$C,"="&amp;$C83,'Overview - Operating'!$X:$X,"=No"),SUMIFS('Overview - Operating'!L:L,'Overview - Operating'!$C:$C,"="&amp;$C83)),IF($Q$1,SUMIFS('Overview - Capital'!L:L,'Overview - Capital'!$C:$C,"="&amp;$C83,'Overview - Capital'!$X:$X,"=No"),SUMIFS('Overview - Capital'!L:L,'Overview - Capital'!$C:$C,"="&amp;$C83))))</f>
        <v>38216203</v>
      </c>
      <c r="I83" s="104">
        <f>IF($Q$9=1,IF($Q$1,SUMIFS('Taxes Levied by Agency'!X:X,'Taxes Levied by Agency'!$C:$C,"="&amp;$C83,'Taxes Levied by Agency'!$Z:$Z,"=No"),SUMIFS('Taxes Levied by Agency'!X:X,'Taxes Levied by Agency'!$C:$C,"="&amp;$C83)),IF($Q$9=2,IF($Q$1,SUMIFS('Overview - Operating'!N:N,'Overview - Operating'!$C:$C,"="&amp;$C83,'Overview - Operating'!$X:$X,"=No"),SUMIFS('Overview - Operating'!N:N,'Overview - Operating'!$C:$C,"="&amp;$C83)),IF($Q$1,SUMIFS('Overview - Capital'!N:N,'Overview - Capital'!$C:$C,"="&amp;$C83,'Overview - Capital'!$X:$X,"=No"),SUMIFS('Overview - Capital'!N:N,'Overview - Capital'!$C:$C,"="&amp;$C83))))</f>
        <v>0</v>
      </c>
      <c r="J83" s="104">
        <f>IF($Q$9=1,IF($Q$1,SUMIFS(Local!AB:AB,Local!$C:$C,"="&amp;$C83,Local!$AD:$AD,"=No"),SUMIFS(Local!AB:AB,Local!$C:$C,"="&amp;$C83)),IF($Q$9=2,IF($Q$1,SUMIFS('Overview - Operating'!P:P,'Overview - Operating'!$C:$C,"="&amp;$C83,'Overview - Operating'!$X:$X,"=No"),SUMIFS('Overview - Operating'!P:P,'Overview - Operating'!$C:$C,"="&amp;$C83)),IF($Q$1,SUMIFS('Overview - Capital'!P:P,'Overview - Capital'!$C:$C,"="&amp;$C83,'Overview - Capital'!$X:$X,"=No"),SUMIFS('Overview - Capital'!P:P,'Overview - Capital'!$C:$C,"="&amp;$C83))))</f>
        <v>103726476</v>
      </c>
      <c r="K83" s="104">
        <f>IF($Q$9=1,IF($Q$1,SUMIFS(State!AB:AB,State!$C:$C,"="&amp;$C83,State!$AD:$AD,"=No"),SUMIFS(State!AB:AB,State!$C:$C,"="&amp;$C83)),IF($Q$9=2,IF($Q$1,SUMIFS('Overview - Operating'!R:R,'Overview - Operating'!$C:$C,"="&amp;$C83,'Overview - Operating'!$X:$X,"=No"),SUMIFS('Overview - Operating'!R:R,'Overview - Operating'!$C:$C,"="&amp;$C83)),IF($Q$1,SUMIFS('Overview - Capital'!R:R,'Overview - Capital'!$C:$C,"="&amp;$C83,'Overview - Capital'!$X:$X,"=No"),SUMIFS('Overview - Capital'!R:R,'Overview - Capital'!$C:$C,"="&amp;$C83))))</f>
        <v>39699402</v>
      </c>
      <c r="L83" s="104">
        <f>IF($Q$9=1,IF($Q$1,SUMIFS(Federal!V:V,Federal!$C:$C,"="&amp;$C83,Federal!$X:$X,"=No"),SUMIFS(Federal!V:V,Federal!$C:$C,"="&amp;$C83)),IF($Q$9=2,IF($Q$1,SUMIFS('Overview - Operating'!T:T,'Overview - Operating'!$C:$C,"="&amp;$C83,'Overview - Operating'!$X:$X,"=No"),SUMIFS('Overview - Operating'!T:T,'Overview - Operating'!$C:$C,"="&amp;$C83)),IF($Q$1,SUMIFS('Overview - Capital'!T:T,'Overview - Capital'!$C:$C,"="&amp;$C83,'Overview - Capital'!$X:$X,"=No"),SUMIFS('Overview - Capital'!T:T,'Overview - Capital'!$C:$C,"="&amp;$C83))))</f>
        <v>84430722</v>
      </c>
      <c r="M83" s="166">
        <f>IF($Q$9=1,SUM(G83:L83),IF($Q$9=2,IF($Q$1,SUMIFS('Overview - Operating'!V:V,'Overview - Operating'!$C:$C,"="&amp;$C83,'Overview - Operating'!$X:$X,"=No"),SUMIFS('Overview - Operating'!V:V,'Overview - Operating'!$C:$C,"="&amp;$C83)),IF($Q$1,SUMIFS('Overview - Capital'!V:V,'Overview - Capital'!$C:$C,"="&amp;$C83,'Overview - Capital'!$X:$X,"=No"),SUMIFS('Overview - Capital'!V:V,'Overview - Capital'!$C:$C,"="&amp;$C83))))</f>
        <v>301630420</v>
      </c>
      <c r="N83" s="57"/>
      <c r="O83" s="58"/>
      <c r="P83" s="58"/>
      <c r="Q83" s="58"/>
      <c r="R83" s="58"/>
      <c r="S83" s="58"/>
      <c r="T83" s="58"/>
    </row>
    <row r="84" spans="1:20">
      <c r="A84" s="98"/>
      <c r="B84" s="98"/>
      <c r="C84" s="115" t="s">
        <v>120</v>
      </c>
      <c r="D84" s="116" t="s">
        <v>5892</v>
      </c>
      <c r="E84" s="117"/>
      <c r="F84" s="118">
        <f>IF($Q$1,SUMIFS('Overview - Operating'!I:I,'Overview - Operating'!$C:$C,"="&amp;$C84,'Overview - Operating'!$X:$X,"=No"),SUMIFS('Overview - Operating'!I:I,'Overview - Operating'!$C:$C,"="&amp;$C84))</f>
        <v>7698</v>
      </c>
      <c r="G84" s="104">
        <f>IF($Q$9=1,IF($Q$1,SUMIFS('Directly Generated'!J:J,'Directly Generated'!$C:$C,"="&amp;$C84,'Directly Generated'!$X:$X,"=No"),SUMIFS('Directly Generated'!J:J,'Directly Generated'!$C:$C,"="&amp;$C84)),IF($Q$9=2,IF($Q$1,SUMIFS('Overview - Operating'!J:J,'Overview - Operating'!$C:$C,"="&amp;$C84,'Overview - Operating'!$X:$X,"=No"),SUMIFS('Overview - Operating'!J:J,'Overview - Operating'!$C:$C,"="&amp;$C84)),IF($Q$1,SUMIFS('Overview - Capital'!J:J,'Overview - Capital'!$C:$C,"="&amp;$C84,'Overview - Capital'!$X:$X,"=No"),SUMIFS('Overview - Capital'!J:J,'Overview - Capital'!$C:$C,"="&amp;$C84))))</f>
        <v>236766422</v>
      </c>
      <c r="H84" s="104">
        <f>IF($Q$9=1,IF($Q$1,SUMIFS('Directly Generated'!V:V,'Directly Generated'!$C:$C,"="&amp;$C84,'Directly Generated'!$X:$X,"=No")-SUMIFS('Directly Generated'!J:J,'Directly Generated'!$C:$C,"="&amp;$C84,'Directly Generated'!$X:$X,"=No"),SUMIFS('Directly Generated'!V:V,'Directly Generated'!$C:$C,"="&amp;$C84)-SUMIFS('Directly Generated'!J:J,'Directly Generated'!$C:$C,"="&amp;$C84)),IF($Q$9=2,IF($Q$1,SUMIFS('Overview - Operating'!L:L,'Overview - Operating'!$C:$C,"="&amp;$C84,'Overview - Operating'!$X:$X,"=No"),SUMIFS('Overview - Operating'!L:L,'Overview - Operating'!$C:$C,"="&amp;$C84)),IF($Q$1,SUMIFS('Overview - Capital'!L:L,'Overview - Capital'!$C:$C,"="&amp;$C84,'Overview - Capital'!$X:$X,"=No"),SUMIFS('Overview - Capital'!L:L,'Overview - Capital'!$C:$C,"="&amp;$C84))))</f>
        <v>91203790</v>
      </c>
      <c r="I84" s="104">
        <f>IF($Q$9=1,IF($Q$1,SUMIFS('Taxes Levied by Agency'!X:X,'Taxes Levied by Agency'!$C:$C,"="&amp;$C84,'Taxes Levied by Agency'!$Z:$Z,"=No"),SUMIFS('Taxes Levied by Agency'!X:X,'Taxes Levied by Agency'!$C:$C,"="&amp;$C84)),IF($Q$9=2,IF($Q$1,SUMIFS('Overview - Operating'!N:N,'Overview - Operating'!$C:$C,"="&amp;$C84,'Overview - Operating'!$X:$X,"=No"),SUMIFS('Overview - Operating'!N:N,'Overview - Operating'!$C:$C,"="&amp;$C84)),IF($Q$1,SUMIFS('Overview - Capital'!N:N,'Overview - Capital'!$C:$C,"="&amp;$C84,'Overview - Capital'!$X:$X,"=No"),SUMIFS('Overview - Capital'!N:N,'Overview - Capital'!$C:$C,"="&amp;$C84))))</f>
        <v>888394543</v>
      </c>
      <c r="J84" s="104">
        <f>IF($Q$9=1,IF($Q$1,SUMIFS(Local!AB:AB,Local!$C:$C,"="&amp;$C84,Local!$AD:$AD,"=No"),SUMIFS(Local!AB:AB,Local!$C:$C,"="&amp;$C84)),IF($Q$9=2,IF($Q$1,SUMIFS('Overview - Operating'!P:P,'Overview - Operating'!$C:$C,"="&amp;$C84,'Overview - Operating'!$X:$X,"=No"),SUMIFS('Overview - Operating'!P:P,'Overview - Operating'!$C:$C,"="&amp;$C84)),IF($Q$1,SUMIFS('Overview - Capital'!P:P,'Overview - Capital'!$C:$C,"="&amp;$C84,'Overview - Capital'!$X:$X,"=No"),SUMIFS('Overview - Capital'!P:P,'Overview - Capital'!$C:$C,"="&amp;$C84))))</f>
        <v>926550950</v>
      </c>
      <c r="K84" s="104">
        <f>IF($Q$9=1,IF($Q$1,SUMIFS(State!AB:AB,State!$C:$C,"="&amp;$C84,State!$AD:$AD,"=No"),SUMIFS(State!AB:AB,State!$C:$C,"="&amp;$C84)),IF($Q$9=2,IF($Q$1,SUMIFS('Overview - Operating'!R:R,'Overview - Operating'!$C:$C,"="&amp;$C84,'Overview - Operating'!$X:$X,"=No"),SUMIFS('Overview - Operating'!R:R,'Overview - Operating'!$C:$C,"="&amp;$C84)),IF($Q$1,SUMIFS('Overview - Capital'!R:R,'Overview - Capital'!$C:$C,"="&amp;$C84,'Overview - Capital'!$X:$X,"=No"),SUMIFS('Overview - Capital'!R:R,'Overview - Capital'!$C:$C,"="&amp;$C84))))</f>
        <v>57846305</v>
      </c>
      <c r="L84" s="104">
        <f>IF($Q$9=1,IF($Q$1,SUMIFS(Federal!V:V,Federal!$C:$C,"="&amp;$C84,Federal!$X:$X,"=No"),SUMIFS(Federal!V:V,Federal!$C:$C,"="&amp;$C84)),IF($Q$9=2,IF($Q$1,SUMIFS('Overview - Operating'!T:T,'Overview - Operating'!$C:$C,"="&amp;$C84,'Overview - Operating'!$X:$X,"=No"),SUMIFS('Overview - Operating'!T:T,'Overview - Operating'!$C:$C,"="&amp;$C84)),IF($Q$1,SUMIFS('Overview - Capital'!T:T,'Overview - Capital'!$C:$C,"="&amp;$C84,'Overview - Capital'!$X:$X,"=No"),SUMIFS('Overview - Capital'!T:T,'Overview - Capital'!$C:$C,"="&amp;$C84))))</f>
        <v>671240076</v>
      </c>
      <c r="M84" s="166">
        <f>IF($Q$9=1,SUM(G84:L84),IF($Q$9=2,IF($Q$1,SUMIFS('Overview - Operating'!V:V,'Overview - Operating'!$C:$C,"="&amp;$C84,'Overview - Operating'!$X:$X,"=No"),SUMIFS('Overview - Operating'!V:V,'Overview - Operating'!$C:$C,"="&amp;$C84)),IF($Q$1,SUMIFS('Overview - Capital'!V:V,'Overview - Capital'!$C:$C,"="&amp;$C84,'Overview - Capital'!$X:$X,"=No"),SUMIFS('Overview - Capital'!V:V,'Overview - Capital'!$C:$C,"="&amp;$C84))))</f>
        <v>2872002086</v>
      </c>
      <c r="N84" s="57"/>
      <c r="O84" s="58"/>
      <c r="P84" s="58"/>
      <c r="Q84" s="58"/>
      <c r="R84" s="58"/>
      <c r="S84" s="58"/>
      <c r="T84" s="58"/>
    </row>
    <row r="85" spans="1:20">
      <c r="A85" s="98"/>
      <c r="B85" s="98"/>
      <c r="C85" s="115" t="s">
        <v>54</v>
      </c>
      <c r="D85" s="116" t="s">
        <v>5893</v>
      </c>
      <c r="E85" s="117"/>
      <c r="F85" s="118">
        <f>IF($Q$1,SUMIFS('Overview - Operating'!I:I,'Overview - Operating'!$C:$C,"="&amp;$C85,'Overview - Operating'!$X:$X,"=No"),SUMIFS('Overview - Operating'!I:I,'Overview - Operating'!$C:$C,"="&amp;$C85))</f>
        <v>1166</v>
      </c>
      <c r="G85" s="104">
        <f>IF($Q$9=1,IF($Q$1,SUMIFS('Directly Generated'!J:J,'Directly Generated'!$C:$C,"="&amp;$C85,'Directly Generated'!$X:$X,"=No"),SUMIFS('Directly Generated'!J:J,'Directly Generated'!$C:$C,"="&amp;$C85)),IF($Q$9=2,IF($Q$1,SUMIFS('Overview - Operating'!J:J,'Overview - Operating'!$C:$C,"="&amp;$C85,'Overview - Operating'!$X:$X,"=No"),SUMIFS('Overview - Operating'!J:J,'Overview - Operating'!$C:$C,"="&amp;$C85)),IF($Q$1,SUMIFS('Overview - Capital'!J:J,'Overview - Capital'!$C:$C,"="&amp;$C85,'Overview - Capital'!$X:$X,"=No"),SUMIFS('Overview - Capital'!J:J,'Overview - Capital'!$C:$C,"="&amp;$C85))))</f>
        <v>52416738</v>
      </c>
      <c r="H85" s="104">
        <f>IF($Q$9=1,IF($Q$1,SUMIFS('Directly Generated'!V:V,'Directly Generated'!$C:$C,"="&amp;$C85,'Directly Generated'!$X:$X,"=No")-SUMIFS('Directly Generated'!J:J,'Directly Generated'!$C:$C,"="&amp;$C85,'Directly Generated'!$X:$X,"=No"),SUMIFS('Directly Generated'!V:V,'Directly Generated'!$C:$C,"="&amp;$C85)-SUMIFS('Directly Generated'!J:J,'Directly Generated'!$C:$C,"="&amp;$C85)),IF($Q$9=2,IF($Q$1,SUMIFS('Overview - Operating'!L:L,'Overview - Operating'!$C:$C,"="&amp;$C85,'Overview - Operating'!$X:$X,"=No"),SUMIFS('Overview - Operating'!L:L,'Overview - Operating'!$C:$C,"="&amp;$C85)),IF($Q$1,SUMIFS('Overview - Capital'!L:L,'Overview - Capital'!$C:$C,"="&amp;$C85,'Overview - Capital'!$X:$X,"=No"),SUMIFS('Overview - Capital'!L:L,'Overview - Capital'!$C:$C,"="&amp;$C85))))</f>
        <v>9549608</v>
      </c>
      <c r="I85" s="104">
        <f>IF($Q$9=1,IF($Q$1,SUMIFS('Taxes Levied by Agency'!X:X,'Taxes Levied by Agency'!$C:$C,"="&amp;$C85,'Taxes Levied by Agency'!$Z:$Z,"=No"),SUMIFS('Taxes Levied by Agency'!X:X,'Taxes Levied by Agency'!$C:$C,"="&amp;$C85)),IF($Q$9=2,IF($Q$1,SUMIFS('Overview - Operating'!N:N,'Overview - Operating'!$C:$C,"="&amp;$C85,'Overview - Operating'!$X:$X,"=No"),SUMIFS('Overview - Operating'!N:N,'Overview - Operating'!$C:$C,"="&amp;$C85)),IF($Q$1,SUMIFS('Overview - Capital'!N:N,'Overview - Capital'!$C:$C,"="&amp;$C85,'Overview - Capital'!$X:$X,"=No"),SUMIFS('Overview - Capital'!N:N,'Overview - Capital'!$C:$C,"="&amp;$C85))))</f>
        <v>4545081</v>
      </c>
      <c r="J85" s="104">
        <f>IF($Q$9=1,IF($Q$1,SUMIFS(Local!AB:AB,Local!$C:$C,"="&amp;$C85,Local!$AD:$AD,"=No"),SUMIFS(Local!AB:AB,Local!$C:$C,"="&amp;$C85)),IF($Q$9=2,IF($Q$1,SUMIFS('Overview - Operating'!P:P,'Overview - Operating'!$C:$C,"="&amp;$C85,'Overview - Operating'!$X:$X,"=No"),SUMIFS('Overview - Operating'!P:P,'Overview - Operating'!$C:$C,"="&amp;$C85)),IF($Q$1,SUMIFS('Overview - Capital'!P:P,'Overview - Capital'!$C:$C,"="&amp;$C85,'Overview - Capital'!$X:$X,"=No"),SUMIFS('Overview - Capital'!P:P,'Overview - Capital'!$C:$C,"="&amp;$C85))))</f>
        <v>11292690</v>
      </c>
      <c r="K85" s="104">
        <f>IF($Q$9=1,IF($Q$1,SUMIFS(State!AB:AB,State!$C:$C,"="&amp;$C85,State!$AD:$AD,"=No"),SUMIFS(State!AB:AB,State!$C:$C,"="&amp;$C85)),IF($Q$9=2,IF($Q$1,SUMIFS('Overview - Operating'!R:R,'Overview - Operating'!$C:$C,"="&amp;$C85,'Overview - Operating'!$X:$X,"=No"),SUMIFS('Overview - Operating'!R:R,'Overview - Operating'!$C:$C,"="&amp;$C85)),IF($Q$1,SUMIFS('Overview - Capital'!R:R,'Overview - Capital'!$C:$C,"="&amp;$C85,'Overview - Capital'!$X:$X,"=No"),SUMIFS('Overview - Capital'!R:R,'Overview - Capital'!$C:$C,"="&amp;$C85))))</f>
        <v>265826293</v>
      </c>
      <c r="L85" s="104">
        <f>IF($Q$9=1,IF($Q$1,SUMIFS(Federal!V:V,Federal!$C:$C,"="&amp;$C85,Federal!$X:$X,"=No"),SUMIFS(Federal!V:V,Federal!$C:$C,"="&amp;$C85)),IF($Q$9=2,IF($Q$1,SUMIFS('Overview - Operating'!T:T,'Overview - Operating'!$C:$C,"="&amp;$C85,'Overview - Operating'!$X:$X,"=No"),SUMIFS('Overview - Operating'!T:T,'Overview - Operating'!$C:$C,"="&amp;$C85)),IF($Q$1,SUMIFS('Overview - Capital'!T:T,'Overview - Capital'!$C:$C,"="&amp;$C85,'Overview - Capital'!$X:$X,"=No"),SUMIFS('Overview - Capital'!T:T,'Overview - Capital'!$C:$C,"="&amp;$C85))))</f>
        <v>136165339</v>
      </c>
      <c r="M85" s="166">
        <f>IF($Q$9=1,SUM(G85:L85),IF($Q$9=2,IF($Q$1,SUMIFS('Overview - Operating'!V:V,'Overview - Operating'!$C:$C,"="&amp;$C85,'Overview - Operating'!$X:$X,"=No"),SUMIFS('Overview - Operating'!V:V,'Overview - Operating'!$C:$C,"="&amp;$C85)),IF($Q$1,SUMIFS('Overview - Capital'!V:V,'Overview - Capital'!$C:$C,"="&amp;$C85,'Overview - Capital'!$X:$X,"=No"),SUMIFS('Overview - Capital'!V:V,'Overview - Capital'!$C:$C,"="&amp;$C85))))</f>
        <v>479795749</v>
      </c>
      <c r="N85" s="57"/>
      <c r="O85" s="58"/>
      <c r="P85" s="58"/>
      <c r="Q85" s="58"/>
      <c r="R85" s="58"/>
      <c r="S85" s="58"/>
      <c r="T85" s="58"/>
    </row>
    <row r="86" spans="1:20">
      <c r="A86" s="98"/>
      <c r="B86" s="98"/>
      <c r="C86" s="115" t="s">
        <v>141</v>
      </c>
      <c r="D86" s="116" t="s">
        <v>2382</v>
      </c>
      <c r="E86" s="117"/>
      <c r="F86" s="118">
        <f>IF($Q$1,SUMIFS('Overview - Operating'!I:I,'Overview - Operating'!$C:$C,"="&amp;$C86,'Overview - Operating'!$X:$X,"=No"),SUMIFS('Overview - Operating'!I:I,'Overview - Operating'!$C:$C,"="&amp;$C86))</f>
        <v>2621</v>
      </c>
      <c r="G86" s="104">
        <f>IF($Q$9=1,IF($Q$1,SUMIFS('Directly Generated'!J:J,'Directly Generated'!$C:$C,"="&amp;$C86,'Directly Generated'!$X:$X,"=No"),SUMIFS('Directly Generated'!J:J,'Directly Generated'!$C:$C,"="&amp;$C86)),IF($Q$9=2,IF($Q$1,SUMIFS('Overview - Operating'!J:J,'Overview - Operating'!$C:$C,"="&amp;$C86,'Overview - Operating'!$X:$X,"=No"),SUMIFS('Overview - Operating'!J:J,'Overview - Operating'!$C:$C,"="&amp;$C86)),IF($Q$1,SUMIFS('Overview - Capital'!J:J,'Overview - Capital'!$C:$C,"="&amp;$C86,'Overview - Capital'!$X:$X,"=No"),SUMIFS('Overview - Capital'!J:J,'Overview - Capital'!$C:$C,"="&amp;$C86))))</f>
        <v>132554551</v>
      </c>
      <c r="H86" s="104">
        <f>IF($Q$9=1,IF($Q$1,SUMIFS('Directly Generated'!V:V,'Directly Generated'!$C:$C,"="&amp;$C86,'Directly Generated'!$X:$X,"=No")-SUMIFS('Directly Generated'!J:J,'Directly Generated'!$C:$C,"="&amp;$C86,'Directly Generated'!$X:$X,"=No"),SUMIFS('Directly Generated'!V:V,'Directly Generated'!$C:$C,"="&amp;$C86)-SUMIFS('Directly Generated'!J:J,'Directly Generated'!$C:$C,"="&amp;$C86)),IF($Q$9=2,IF($Q$1,SUMIFS('Overview - Operating'!L:L,'Overview - Operating'!$C:$C,"="&amp;$C86,'Overview - Operating'!$X:$X,"=No"),SUMIFS('Overview - Operating'!L:L,'Overview - Operating'!$C:$C,"="&amp;$C86)),IF($Q$1,SUMIFS('Overview - Capital'!L:L,'Overview - Capital'!$C:$C,"="&amp;$C86,'Overview - Capital'!$X:$X,"=No"),SUMIFS('Overview - Capital'!L:L,'Overview - Capital'!$C:$C,"="&amp;$C86))))</f>
        <v>18932966</v>
      </c>
      <c r="I86" s="104">
        <f>IF($Q$9=1,IF($Q$1,SUMIFS('Taxes Levied by Agency'!X:X,'Taxes Levied by Agency'!$C:$C,"="&amp;$C86,'Taxes Levied by Agency'!$Z:$Z,"=No"),SUMIFS('Taxes Levied by Agency'!X:X,'Taxes Levied by Agency'!$C:$C,"="&amp;$C86)),IF($Q$9=2,IF($Q$1,SUMIFS('Overview - Operating'!N:N,'Overview - Operating'!$C:$C,"="&amp;$C86,'Overview - Operating'!$X:$X,"=No"),SUMIFS('Overview - Operating'!N:N,'Overview - Operating'!$C:$C,"="&amp;$C86)),IF($Q$1,SUMIFS('Overview - Capital'!N:N,'Overview - Capital'!$C:$C,"="&amp;$C86,'Overview - Capital'!$X:$X,"=No"),SUMIFS('Overview - Capital'!N:N,'Overview - Capital'!$C:$C,"="&amp;$C86))))</f>
        <v>0</v>
      </c>
      <c r="J86" s="104">
        <f>IF($Q$9=1,IF($Q$1,SUMIFS(Local!AB:AB,Local!$C:$C,"="&amp;$C86,Local!$AD:$AD,"=No"),SUMIFS(Local!AB:AB,Local!$C:$C,"="&amp;$C86)),IF($Q$9=2,IF($Q$1,SUMIFS('Overview - Operating'!P:P,'Overview - Operating'!$C:$C,"="&amp;$C86,'Overview - Operating'!$X:$X,"=No"),SUMIFS('Overview - Operating'!P:P,'Overview - Operating'!$C:$C,"="&amp;$C86)),IF($Q$1,SUMIFS('Overview - Capital'!P:P,'Overview - Capital'!$C:$C,"="&amp;$C86,'Overview - Capital'!$X:$X,"=No"),SUMIFS('Overview - Capital'!P:P,'Overview - Capital'!$C:$C,"="&amp;$C86))))</f>
        <v>219906366</v>
      </c>
      <c r="K86" s="104">
        <f>IF($Q$9=1,IF($Q$1,SUMIFS(State!AB:AB,State!$C:$C,"="&amp;$C86,State!$AD:$AD,"=No"),SUMIFS(State!AB:AB,State!$C:$C,"="&amp;$C86)),IF($Q$9=2,IF($Q$1,SUMIFS('Overview - Operating'!R:R,'Overview - Operating'!$C:$C,"="&amp;$C86,'Overview - Operating'!$X:$X,"=No"),SUMIFS('Overview - Operating'!R:R,'Overview - Operating'!$C:$C,"="&amp;$C86)),IF($Q$1,SUMIFS('Overview - Capital'!R:R,'Overview - Capital'!$C:$C,"="&amp;$C86,'Overview - Capital'!$X:$X,"=No"),SUMIFS('Overview - Capital'!R:R,'Overview - Capital'!$C:$C,"="&amp;$C86))))</f>
        <v>125593516</v>
      </c>
      <c r="L86" s="104">
        <f>IF($Q$9=1,IF($Q$1,SUMIFS(Federal!V:V,Federal!$C:$C,"="&amp;$C86,Federal!$X:$X,"=No"),SUMIFS(Federal!V:V,Federal!$C:$C,"="&amp;$C86)),IF($Q$9=2,IF($Q$1,SUMIFS('Overview - Operating'!T:T,'Overview - Operating'!$C:$C,"="&amp;$C86,'Overview - Operating'!$X:$X,"=No"),SUMIFS('Overview - Operating'!T:T,'Overview - Operating'!$C:$C,"="&amp;$C86)),IF($Q$1,SUMIFS('Overview - Capital'!T:T,'Overview - Capital'!$C:$C,"="&amp;$C86,'Overview - Capital'!$X:$X,"=No"),SUMIFS('Overview - Capital'!T:T,'Overview - Capital'!$C:$C,"="&amp;$C86))))</f>
        <v>138282648</v>
      </c>
      <c r="M86" s="166">
        <f>IF($Q$9=1,SUM(G86:L86),IF($Q$9=2,IF($Q$1,SUMIFS('Overview - Operating'!V:V,'Overview - Operating'!$C:$C,"="&amp;$C86,'Overview - Operating'!$X:$X,"=No"),SUMIFS('Overview - Operating'!V:V,'Overview - Operating'!$C:$C,"="&amp;$C86)),IF($Q$1,SUMIFS('Overview - Capital'!V:V,'Overview - Capital'!$C:$C,"="&amp;$C86,'Overview - Capital'!$X:$X,"=No"),SUMIFS('Overview - Capital'!V:V,'Overview - Capital'!$C:$C,"="&amp;$C86))))</f>
        <v>635270047</v>
      </c>
      <c r="N86" s="57"/>
      <c r="O86" s="58"/>
      <c r="P86" s="58"/>
      <c r="Q86" s="58"/>
      <c r="R86" s="58"/>
      <c r="S86" s="58"/>
      <c r="T86" s="58"/>
    </row>
    <row r="87" spans="1:20">
      <c r="A87" s="98"/>
      <c r="B87" s="98"/>
      <c r="C87" s="115" t="s">
        <v>3481</v>
      </c>
      <c r="D87" s="116" t="s">
        <v>5894</v>
      </c>
      <c r="E87" s="117"/>
      <c r="F87" s="118">
        <f>IF($Q$1,SUMIFS('Overview - Operating'!I:I,'Overview - Operating'!$C:$C,"="&amp;$C87,'Overview - Operating'!$X:$X,"=No"),SUMIFS('Overview - Operating'!I:I,'Overview - Operating'!$C:$C,"="&amp;$C87))</f>
        <v>29</v>
      </c>
      <c r="G87" s="104">
        <f>IF($Q$9=1,IF($Q$1,SUMIFS('Directly Generated'!J:J,'Directly Generated'!$C:$C,"="&amp;$C87,'Directly Generated'!$X:$X,"=No"),SUMIFS('Directly Generated'!J:J,'Directly Generated'!$C:$C,"="&amp;$C87)),IF($Q$9=2,IF($Q$1,SUMIFS('Overview - Operating'!J:J,'Overview - Operating'!$C:$C,"="&amp;$C87,'Overview - Operating'!$X:$X,"=No"),SUMIFS('Overview - Operating'!J:J,'Overview - Operating'!$C:$C,"="&amp;$C87)),IF($Q$1,SUMIFS('Overview - Capital'!J:J,'Overview - Capital'!$C:$C,"="&amp;$C87,'Overview - Capital'!$X:$X,"=No"),SUMIFS('Overview - Capital'!J:J,'Overview - Capital'!$C:$C,"="&amp;$C87))))</f>
        <v>405251</v>
      </c>
      <c r="H87" s="104">
        <f>IF($Q$9=1,IF($Q$1,SUMIFS('Directly Generated'!V:V,'Directly Generated'!$C:$C,"="&amp;$C87,'Directly Generated'!$X:$X,"=No")-SUMIFS('Directly Generated'!J:J,'Directly Generated'!$C:$C,"="&amp;$C87,'Directly Generated'!$X:$X,"=No"),SUMIFS('Directly Generated'!V:V,'Directly Generated'!$C:$C,"="&amp;$C87)-SUMIFS('Directly Generated'!J:J,'Directly Generated'!$C:$C,"="&amp;$C87)),IF($Q$9=2,IF($Q$1,SUMIFS('Overview - Operating'!L:L,'Overview - Operating'!$C:$C,"="&amp;$C87,'Overview - Operating'!$X:$X,"=No"),SUMIFS('Overview - Operating'!L:L,'Overview - Operating'!$C:$C,"="&amp;$C87)),IF($Q$1,SUMIFS('Overview - Capital'!L:L,'Overview - Capital'!$C:$C,"="&amp;$C87,'Overview - Capital'!$X:$X,"=No"),SUMIFS('Overview - Capital'!L:L,'Overview - Capital'!$C:$C,"="&amp;$C87))))</f>
        <v>0</v>
      </c>
      <c r="I87" s="104">
        <f>IF($Q$9=1,IF($Q$1,SUMIFS('Taxes Levied by Agency'!X:X,'Taxes Levied by Agency'!$C:$C,"="&amp;$C87,'Taxes Levied by Agency'!$Z:$Z,"=No"),SUMIFS('Taxes Levied by Agency'!X:X,'Taxes Levied by Agency'!$C:$C,"="&amp;$C87)),IF($Q$9=2,IF($Q$1,SUMIFS('Overview - Operating'!N:N,'Overview - Operating'!$C:$C,"="&amp;$C87,'Overview - Operating'!$X:$X,"=No"),SUMIFS('Overview - Operating'!N:N,'Overview - Operating'!$C:$C,"="&amp;$C87)),IF($Q$1,SUMIFS('Overview - Capital'!N:N,'Overview - Capital'!$C:$C,"="&amp;$C87,'Overview - Capital'!$X:$X,"=No"),SUMIFS('Overview - Capital'!N:N,'Overview - Capital'!$C:$C,"="&amp;$C87))))</f>
        <v>0</v>
      </c>
      <c r="J87" s="104">
        <f>IF($Q$9=1,IF($Q$1,SUMIFS(Local!AB:AB,Local!$C:$C,"="&amp;$C87,Local!$AD:$AD,"=No"),SUMIFS(Local!AB:AB,Local!$C:$C,"="&amp;$C87)),IF($Q$9=2,IF($Q$1,SUMIFS('Overview - Operating'!P:P,'Overview - Operating'!$C:$C,"="&amp;$C87,'Overview - Operating'!$X:$X,"=No"),SUMIFS('Overview - Operating'!P:P,'Overview - Operating'!$C:$C,"="&amp;$C87)),IF($Q$1,SUMIFS('Overview - Capital'!P:P,'Overview - Capital'!$C:$C,"="&amp;$C87,'Overview - Capital'!$X:$X,"=No"),SUMIFS('Overview - Capital'!P:P,'Overview - Capital'!$C:$C,"="&amp;$C87))))</f>
        <v>4274817</v>
      </c>
      <c r="K87" s="104">
        <f>IF($Q$9=1,IF($Q$1,SUMIFS(State!AB:AB,State!$C:$C,"="&amp;$C87,State!$AD:$AD,"=No"),SUMIFS(State!AB:AB,State!$C:$C,"="&amp;$C87)),IF($Q$9=2,IF($Q$1,SUMIFS('Overview - Operating'!R:R,'Overview - Operating'!$C:$C,"="&amp;$C87,'Overview - Operating'!$X:$X,"=No"),SUMIFS('Overview - Operating'!R:R,'Overview - Operating'!$C:$C,"="&amp;$C87)),IF($Q$1,SUMIFS('Overview - Capital'!R:R,'Overview - Capital'!$C:$C,"="&amp;$C87,'Overview - Capital'!$X:$X,"=No"),SUMIFS('Overview - Capital'!R:R,'Overview - Capital'!$C:$C,"="&amp;$C87))))</f>
        <v>0</v>
      </c>
      <c r="L87" s="104">
        <f>IF($Q$9=1,IF($Q$1,SUMIFS(Federal!V:V,Federal!$C:$C,"="&amp;$C87,Federal!$X:$X,"=No"),SUMIFS(Federal!V:V,Federal!$C:$C,"="&amp;$C87)),IF($Q$9=2,IF($Q$1,SUMIFS('Overview - Operating'!T:T,'Overview - Operating'!$C:$C,"="&amp;$C87,'Overview - Operating'!$X:$X,"=No"),SUMIFS('Overview - Operating'!T:T,'Overview - Operating'!$C:$C,"="&amp;$C87)),IF($Q$1,SUMIFS('Overview - Capital'!T:T,'Overview - Capital'!$C:$C,"="&amp;$C87,'Overview - Capital'!$X:$X,"=No"),SUMIFS('Overview - Capital'!T:T,'Overview - Capital'!$C:$C,"="&amp;$C87))))</f>
        <v>812911</v>
      </c>
      <c r="M87" s="166">
        <f>IF($Q$9=1,SUM(G87:L87),IF($Q$9=2,IF($Q$1,SUMIFS('Overview - Operating'!V:V,'Overview - Operating'!$C:$C,"="&amp;$C87,'Overview - Operating'!$X:$X,"=No"),SUMIFS('Overview - Operating'!V:V,'Overview - Operating'!$C:$C,"="&amp;$C87)),IF($Q$1,SUMIFS('Overview - Capital'!V:V,'Overview - Capital'!$C:$C,"="&amp;$C87,'Overview - Capital'!$X:$X,"=No"),SUMIFS('Overview - Capital'!V:V,'Overview - Capital'!$C:$C,"="&amp;$C87))))</f>
        <v>5492979</v>
      </c>
      <c r="N87" s="57"/>
      <c r="O87" s="58"/>
      <c r="P87" s="58"/>
      <c r="Q87" s="58"/>
      <c r="R87" s="58"/>
      <c r="S87" s="58"/>
      <c r="T87" s="58"/>
    </row>
    <row r="88" spans="1:20">
      <c r="A88" s="98"/>
      <c r="B88" s="98"/>
      <c r="C88" s="115" t="s">
        <v>648</v>
      </c>
      <c r="D88" s="116" t="s">
        <v>5895</v>
      </c>
      <c r="E88" s="117"/>
      <c r="F88" s="118">
        <f>IF($Q$1,SUMIFS('Overview - Operating'!I:I,'Overview - Operating'!$C:$C,"="&amp;$C88,'Overview - Operating'!$X:$X,"=No"),SUMIFS('Overview - Operating'!I:I,'Overview - Operating'!$C:$C,"="&amp;$C88))</f>
        <v>641</v>
      </c>
      <c r="G88" s="104">
        <f>IF($Q$9=1,IF($Q$1,SUMIFS('Directly Generated'!J:J,'Directly Generated'!$C:$C,"="&amp;$C88,'Directly Generated'!$X:$X,"=No"),SUMIFS('Directly Generated'!J:J,'Directly Generated'!$C:$C,"="&amp;$C88)),IF($Q$9=2,IF($Q$1,SUMIFS('Overview - Operating'!J:J,'Overview - Operating'!$C:$C,"="&amp;$C88,'Overview - Operating'!$X:$X,"=No"),SUMIFS('Overview - Operating'!J:J,'Overview - Operating'!$C:$C,"="&amp;$C88)),IF($Q$1,SUMIFS('Overview - Capital'!J:J,'Overview - Capital'!$C:$C,"="&amp;$C88,'Overview - Capital'!$X:$X,"=No"),SUMIFS('Overview - Capital'!J:J,'Overview - Capital'!$C:$C,"="&amp;$C88))))</f>
        <v>2894957</v>
      </c>
      <c r="H88" s="104">
        <f>IF($Q$9=1,IF($Q$1,SUMIFS('Directly Generated'!V:V,'Directly Generated'!$C:$C,"="&amp;$C88,'Directly Generated'!$X:$X,"=No")-SUMIFS('Directly Generated'!J:J,'Directly Generated'!$C:$C,"="&amp;$C88,'Directly Generated'!$X:$X,"=No"),SUMIFS('Directly Generated'!V:V,'Directly Generated'!$C:$C,"="&amp;$C88)-SUMIFS('Directly Generated'!J:J,'Directly Generated'!$C:$C,"="&amp;$C88)),IF($Q$9=2,IF($Q$1,SUMIFS('Overview - Operating'!L:L,'Overview - Operating'!$C:$C,"="&amp;$C88,'Overview - Operating'!$X:$X,"=No"),SUMIFS('Overview - Operating'!L:L,'Overview - Operating'!$C:$C,"="&amp;$C88)),IF($Q$1,SUMIFS('Overview - Capital'!L:L,'Overview - Capital'!$C:$C,"="&amp;$C88,'Overview - Capital'!$X:$X,"=No"),SUMIFS('Overview - Capital'!L:L,'Overview - Capital'!$C:$C,"="&amp;$C88))))</f>
        <v>3850351</v>
      </c>
      <c r="I88" s="104">
        <f>IF($Q$9=1,IF($Q$1,SUMIFS('Taxes Levied by Agency'!X:X,'Taxes Levied by Agency'!$C:$C,"="&amp;$C88,'Taxes Levied by Agency'!$Z:$Z,"=No"),SUMIFS('Taxes Levied by Agency'!X:X,'Taxes Levied by Agency'!$C:$C,"="&amp;$C88)),IF($Q$9=2,IF($Q$1,SUMIFS('Overview - Operating'!N:N,'Overview - Operating'!$C:$C,"="&amp;$C88,'Overview - Operating'!$X:$X,"=No"),SUMIFS('Overview - Operating'!N:N,'Overview - Operating'!$C:$C,"="&amp;$C88)),IF($Q$1,SUMIFS('Overview - Capital'!N:N,'Overview - Capital'!$C:$C,"="&amp;$C88,'Overview - Capital'!$X:$X,"=No"),SUMIFS('Overview - Capital'!N:N,'Overview - Capital'!$C:$C,"="&amp;$C88))))</f>
        <v>0</v>
      </c>
      <c r="J88" s="104">
        <f>IF($Q$9=1,IF($Q$1,SUMIFS(Local!AB:AB,Local!$C:$C,"="&amp;$C88,Local!$AD:$AD,"=No"),SUMIFS(Local!AB:AB,Local!$C:$C,"="&amp;$C88)),IF($Q$9=2,IF($Q$1,SUMIFS('Overview - Operating'!P:P,'Overview - Operating'!$C:$C,"="&amp;$C88,'Overview - Operating'!$X:$X,"=No"),SUMIFS('Overview - Operating'!P:P,'Overview - Operating'!$C:$C,"="&amp;$C88)),IF($Q$1,SUMIFS('Overview - Capital'!P:P,'Overview - Capital'!$C:$C,"="&amp;$C88,'Overview - Capital'!$X:$X,"=No"),SUMIFS('Overview - Capital'!P:P,'Overview - Capital'!$C:$C,"="&amp;$C88))))</f>
        <v>5109888</v>
      </c>
      <c r="K88" s="104">
        <f>IF($Q$9=1,IF($Q$1,SUMIFS(State!AB:AB,State!$C:$C,"="&amp;$C88,State!$AD:$AD,"=No"),SUMIFS(State!AB:AB,State!$C:$C,"="&amp;$C88)),IF($Q$9=2,IF($Q$1,SUMIFS('Overview - Operating'!R:R,'Overview - Operating'!$C:$C,"="&amp;$C88,'Overview - Operating'!$X:$X,"=No"),SUMIFS('Overview - Operating'!R:R,'Overview - Operating'!$C:$C,"="&amp;$C88)),IF($Q$1,SUMIFS('Overview - Capital'!R:R,'Overview - Capital'!$C:$C,"="&amp;$C88,'Overview - Capital'!$X:$X,"=No"),SUMIFS('Overview - Capital'!R:R,'Overview - Capital'!$C:$C,"="&amp;$C88))))</f>
        <v>9888449</v>
      </c>
      <c r="L88" s="104">
        <f>IF($Q$9=1,IF($Q$1,SUMIFS(Federal!V:V,Federal!$C:$C,"="&amp;$C88,Federal!$X:$X,"=No"),SUMIFS(Federal!V:V,Federal!$C:$C,"="&amp;$C88)),IF($Q$9=2,IF($Q$1,SUMIFS('Overview - Operating'!T:T,'Overview - Operating'!$C:$C,"="&amp;$C88,'Overview - Operating'!$X:$X,"=No"),SUMIFS('Overview - Operating'!T:T,'Overview - Operating'!$C:$C,"="&amp;$C88)),IF($Q$1,SUMIFS('Overview - Capital'!T:T,'Overview - Capital'!$C:$C,"="&amp;$C88,'Overview - Capital'!$X:$X,"=No"),SUMIFS('Overview - Capital'!T:T,'Overview - Capital'!$C:$C,"="&amp;$C88))))</f>
        <v>34737728</v>
      </c>
      <c r="M88" s="166">
        <f>IF($Q$9=1,SUM(G88:L88),IF($Q$9=2,IF($Q$1,SUMIFS('Overview - Operating'!V:V,'Overview - Operating'!$C:$C,"="&amp;$C88,'Overview - Operating'!$X:$X,"=No"),SUMIFS('Overview - Operating'!V:V,'Overview - Operating'!$C:$C,"="&amp;$C88)),IF($Q$1,SUMIFS('Overview - Capital'!V:V,'Overview - Capital'!$C:$C,"="&amp;$C88,'Overview - Capital'!$X:$X,"=No"),SUMIFS('Overview - Capital'!V:V,'Overview - Capital'!$C:$C,"="&amp;$C88))))</f>
        <v>56481373</v>
      </c>
      <c r="N88" s="57"/>
      <c r="O88" s="58"/>
      <c r="P88" s="58"/>
      <c r="Q88" s="58"/>
      <c r="R88" s="58"/>
      <c r="S88" s="58"/>
      <c r="T88" s="58"/>
    </row>
    <row r="89" spans="1:20">
      <c r="A89" s="98"/>
      <c r="B89" s="98"/>
      <c r="C89" s="115" t="s">
        <v>87</v>
      </c>
      <c r="D89" s="116" t="s">
        <v>136</v>
      </c>
      <c r="E89" s="117"/>
      <c r="F89" s="118">
        <f>IF($Q$1,SUMIFS('Overview - Operating'!I:I,'Overview - Operating'!$C:$C,"="&amp;$C89,'Overview - Operating'!$X:$X,"=No"),SUMIFS('Overview - Operating'!I:I,'Overview - Operating'!$C:$C,"="&amp;$C89))</f>
        <v>7180</v>
      </c>
      <c r="G89" s="104">
        <f>IF($Q$9=1,IF($Q$1,SUMIFS('Directly Generated'!J:J,'Directly Generated'!$C:$C,"="&amp;$C89,'Directly Generated'!$X:$X,"=No"),SUMIFS('Directly Generated'!J:J,'Directly Generated'!$C:$C,"="&amp;$C89)),IF($Q$9=2,IF($Q$1,SUMIFS('Overview - Operating'!J:J,'Overview - Operating'!$C:$C,"="&amp;$C89,'Overview - Operating'!$X:$X,"=No"),SUMIFS('Overview - Operating'!J:J,'Overview - Operating'!$C:$C,"="&amp;$C89)),IF($Q$1,SUMIFS('Overview - Capital'!J:J,'Overview - Capital'!$C:$C,"="&amp;$C89,'Overview - Capital'!$X:$X,"=No"),SUMIFS('Overview - Capital'!J:J,'Overview - Capital'!$C:$C,"="&amp;$C89))))</f>
        <v>464814447</v>
      </c>
      <c r="H89" s="104">
        <f>IF($Q$9=1,IF($Q$1,SUMIFS('Directly Generated'!V:V,'Directly Generated'!$C:$C,"="&amp;$C89,'Directly Generated'!$X:$X,"=No")-SUMIFS('Directly Generated'!J:J,'Directly Generated'!$C:$C,"="&amp;$C89,'Directly Generated'!$X:$X,"=No"),SUMIFS('Directly Generated'!V:V,'Directly Generated'!$C:$C,"="&amp;$C89)-SUMIFS('Directly Generated'!J:J,'Directly Generated'!$C:$C,"="&amp;$C89)),IF($Q$9=2,IF($Q$1,SUMIFS('Overview - Operating'!L:L,'Overview - Operating'!$C:$C,"="&amp;$C89,'Overview - Operating'!$X:$X,"=No"),SUMIFS('Overview - Operating'!L:L,'Overview - Operating'!$C:$C,"="&amp;$C89)),IF($Q$1,SUMIFS('Overview - Capital'!L:L,'Overview - Capital'!$C:$C,"="&amp;$C89,'Overview - Capital'!$X:$X,"=No"),SUMIFS('Overview - Capital'!L:L,'Overview - Capital'!$C:$C,"="&amp;$C89))))</f>
        <v>361203548</v>
      </c>
      <c r="I89" s="104">
        <f>IF($Q$9=1,IF($Q$1,SUMIFS('Taxes Levied by Agency'!X:X,'Taxes Levied by Agency'!$C:$C,"="&amp;$C89,'Taxes Levied by Agency'!$Z:$Z,"=No"),SUMIFS('Taxes Levied by Agency'!X:X,'Taxes Levied by Agency'!$C:$C,"="&amp;$C89)),IF($Q$9=2,IF($Q$1,SUMIFS('Overview - Operating'!N:N,'Overview - Operating'!$C:$C,"="&amp;$C89,'Overview - Operating'!$X:$X,"=No"),SUMIFS('Overview - Operating'!N:N,'Overview - Operating'!$C:$C,"="&amp;$C89)),IF($Q$1,SUMIFS('Overview - Capital'!N:N,'Overview - Capital'!$C:$C,"="&amp;$C89,'Overview - Capital'!$X:$X,"=No"),SUMIFS('Overview - Capital'!N:N,'Overview - Capital'!$C:$C,"="&amp;$C89))))</f>
        <v>1984741778</v>
      </c>
      <c r="J89" s="104">
        <f>IF($Q$9=1,IF($Q$1,SUMIFS(Local!AB:AB,Local!$C:$C,"="&amp;$C89,Local!$AD:$AD,"=No"),SUMIFS(Local!AB:AB,Local!$C:$C,"="&amp;$C89)),IF($Q$9=2,IF($Q$1,SUMIFS('Overview - Operating'!P:P,'Overview - Operating'!$C:$C,"="&amp;$C89,'Overview - Operating'!$X:$X,"=No"),SUMIFS('Overview - Operating'!P:P,'Overview - Operating'!$C:$C,"="&amp;$C89)),IF($Q$1,SUMIFS('Overview - Capital'!P:P,'Overview - Capital'!$C:$C,"="&amp;$C89,'Overview - Capital'!$X:$X,"=No"),SUMIFS('Overview - Capital'!P:P,'Overview - Capital'!$C:$C,"="&amp;$C89))))</f>
        <v>677025607</v>
      </c>
      <c r="K89" s="104">
        <f>IF($Q$9=1,IF($Q$1,SUMIFS(State!AB:AB,State!$C:$C,"="&amp;$C89,State!$AD:$AD,"=No"),SUMIFS(State!AB:AB,State!$C:$C,"="&amp;$C89)),IF($Q$9=2,IF($Q$1,SUMIFS('Overview - Operating'!R:R,'Overview - Operating'!$C:$C,"="&amp;$C89,'Overview - Operating'!$X:$X,"=No"),SUMIFS('Overview - Operating'!R:R,'Overview - Operating'!$C:$C,"="&amp;$C89)),IF($Q$1,SUMIFS('Overview - Capital'!R:R,'Overview - Capital'!$C:$C,"="&amp;$C89,'Overview - Capital'!$X:$X,"=No"),SUMIFS('Overview - Capital'!R:R,'Overview - Capital'!$C:$C,"="&amp;$C89))))</f>
        <v>216532798</v>
      </c>
      <c r="L89" s="104">
        <f>IF($Q$9=1,IF($Q$1,SUMIFS(Federal!V:V,Federal!$C:$C,"="&amp;$C89,Federal!$X:$X,"=No"),SUMIFS(Federal!V:V,Federal!$C:$C,"="&amp;$C89)),IF($Q$9=2,IF($Q$1,SUMIFS('Overview - Operating'!T:T,'Overview - Operating'!$C:$C,"="&amp;$C89,'Overview - Operating'!$X:$X,"=No"),SUMIFS('Overview - Operating'!T:T,'Overview - Operating'!$C:$C,"="&amp;$C89)),IF($Q$1,SUMIFS('Overview - Capital'!T:T,'Overview - Capital'!$C:$C,"="&amp;$C89,'Overview - Capital'!$X:$X,"=No"),SUMIFS('Overview - Capital'!T:T,'Overview - Capital'!$C:$C,"="&amp;$C89))))</f>
        <v>299038748</v>
      </c>
      <c r="M89" s="166">
        <f>IF($Q$9=1,SUM(G89:L89),IF($Q$9=2,IF($Q$1,SUMIFS('Overview - Operating'!V:V,'Overview - Operating'!$C:$C,"="&amp;$C89,'Overview - Operating'!$X:$X,"=No"),SUMIFS('Overview - Operating'!V:V,'Overview - Operating'!$C:$C,"="&amp;$C89)),IF($Q$1,SUMIFS('Overview - Capital'!V:V,'Overview - Capital'!$C:$C,"="&amp;$C89,'Overview - Capital'!$X:$X,"=No"),SUMIFS('Overview - Capital'!V:V,'Overview - Capital'!$C:$C,"="&amp;$C89))))</f>
        <v>4003356926</v>
      </c>
      <c r="N89" s="57"/>
      <c r="O89" s="58"/>
      <c r="P89" s="58"/>
      <c r="Q89" s="58"/>
      <c r="R89" s="58"/>
      <c r="S89" s="58"/>
      <c r="T89" s="58"/>
    </row>
    <row r="90" spans="1:20">
      <c r="A90" s="98"/>
      <c r="B90" s="98"/>
      <c r="C90" s="115" t="s">
        <v>58</v>
      </c>
      <c r="D90" s="116" t="s">
        <v>5896</v>
      </c>
      <c r="E90" s="117"/>
      <c r="F90" s="118">
        <f>IF($Q$1,SUMIFS('Overview - Operating'!I:I,'Overview - Operating'!$C:$C,"="&amp;$C90,'Overview - Operating'!$X:$X,"=No"),SUMIFS('Overview - Operating'!I:I,'Overview - Operating'!$C:$C,"="&amp;$C90))</f>
        <v>1553</v>
      </c>
      <c r="G90" s="104">
        <f>IF($Q$9=1,IF($Q$1,SUMIFS('Directly Generated'!J:J,'Directly Generated'!$C:$C,"="&amp;$C90,'Directly Generated'!$X:$X,"=No"),SUMIFS('Directly Generated'!J:J,'Directly Generated'!$C:$C,"="&amp;$C90)),IF($Q$9=2,IF($Q$1,SUMIFS('Overview - Operating'!J:J,'Overview - Operating'!$C:$C,"="&amp;$C90,'Overview - Operating'!$X:$X,"=No"),SUMIFS('Overview - Operating'!J:J,'Overview - Operating'!$C:$C,"="&amp;$C90)),IF($Q$1,SUMIFS('Overview - Capital'!J:J,'Overview - Capital'!$C:$C,"="&amp;$C90,'Overview - Capital'!$X:$X,"=No"),SUMIFS('Overview - Capital'!J:J,'Overview - Capital'!$C:$C,"="&amp;$C90))))</f>
        <v>67391123</v>
      </c>
      <c r="H90" s="104">
        <f>IF($Q$9=1,IF($Q$1,SUMIFS('Directly Generated'!V:V,'Directly Generated'!$C:$C,"="&amp;$C90,'Directly Generated'!$X:$X,"=No")-SUMIFS('Directly Generated'!J:J,'Directly Generated'!$C:$C,"="&amp;$C90,'Directly Generated'!$X:$X,"=No"),SUMIFS('Directly Generated'!V:V,'Directly Generated'!$C:$C,"="&amp;$C90)-SUMIFS('Directly Generated'!J:J,'Directly Generated'!$C:$C,"="&amp;$C90)),IF($Q$9=2,IF($Q$1,SUMIFS('Overview - Operating'!L:L,'Overview - Operating'!$C:$C,"="&amp;$C90,'Overview - Operating'!$X:$X,"=No"),SUMIFS('Overview - Operating'!L:L,'Overview - Operating'!$C:$C,"="&amp;$C90)),IF($Q$1,SUMIFS('Overview - Capital'!L:L,'Overview - Capital'!$C:$C,"="&amp;$C90,'Overview - Capital'!$X:$X,"=No"),SUMIFS('Overview - Capital'!L:L,'Overview - Capital'!$C:$C,"="&amp;$C90))))</f>
        <v>7317825</v>
      </c>
      <c r="I90" s="104">
        <f>IF($Q$9=1,IF($Q$1,SUMIFS('Taxes Levied by Agency'!X:X,'Taxes Levied by Agency'!$C:$C,"="&amp;$C90,'Taxes Levied by Agency'!$Z:$Z,"=No"),SUMIFS('Taxes Levied by Agency'!X:X,'Taxes Levied by Agency'!$C:$C,"="&amp;$C90)),IF($Q$9=2,IF($Q$1,SUMIFS('Overview - Operating'!N:N,'Overview - Operating'!$C:$C,"="&amp;$C90,'Overview - Operating'!$X:$X,"=No"),SUMIFS('Overview - Operating'!N:N,'Overview - Operating'!$C:$C,"="&amp;$C90)),IF($Q$1,SUMIFS('Overview - Capital'!N:N,'Overview - Capital'!$C:$C,"="&amp;$C90,'Overview - Capital'!$X:$X,"=No"),SUMIFS('Overview - Capital'!N:N,'Overview - Capital'!$C:$C,"="&amp;$C90))))</f>
        <v>0</v>
      </c>
      <c r="J90" s="104">
        <f>IF($Q$9=1,IF($Q$1,SUMIFS(Local!AB:AB,Local!$C:$C,"="&amp;$C90,Local!$AD:$AD,"=No"),SUMIFS(Local!AB:AB,Local!$C:$C,"="&amp;$C90)),IF($Q$9=2,IF($Q$1,SUMIFS('Overview - Operating'!P:P,'Overview - Operating'!$C:$C,"="&amp;$C90,'Overview - Operating'!$X:$X,"=No"),SUMIFS('Overview - Operating'!P:P,'Overview - Operating'!$C:$C,"="&amp;$C90)),IF($Q$1,SUMIFS('Overview - Capital'!P:P,'Overview - Capital'!$C:$C,"="&amp;$C90,'Overview - Capital'!$X:$X,"=No"),SUMIFS('Overview - Capital'!P:P,'Overview - Capital'!$C:$C,"="&amp;$C90))))</f>
        <v>63067520</v>
      </c>
      <c r="K90" s="104">
        <f>IF($Q$9=1,IF($Q$1,SUMIFS(State!AB:AB,State!$C:$C,"="&amp;$C90,State!$AD:$AD,"=No"),SUMIFS(State!AB:AB,State!$C:$C,"="&amp;$C90)),IF($Q$9=2,IF($Q$1,SUMIFS('Overview - Operating'!R:R,'Overview - Operating'!$C:$C,"="&amp;$C90,'Overview - Operating'!$X:$X,"=No"),SUMIFS('Overview - Operating'!R:R,'Overview - Operating'!$C:$C,"="&amp;$C90)),IF($Q$1,SUMIFS('Overview - Capital'!R:R,'Overview - Capital'!$C:$C,"="&amp;$C90,'Overview - Capital'!$X:$X,"=No"),SUMIFS('Overview - Capital'!R:R,'Overview - Capital'!$C:$C,"="&amp;$C90))))</f>
        <v>116064952</v>
      </c>
      <c r="L90" s="104">
        <f>IF($Q$9=1,IF($Q$1,SUMIFS(Federal!V:V,Federal!$C:$C,"="&amp;$C90,Federal!$X:$X,"=No"),SUMIFS(Federal!V:V,Federal!$C:$C,"="&amp;$C90)),IF($Q$9=2,IF($Q$1,SUMIFS('Overview - Operating'!T:T,'Overview - Operating'!$C:$C,"="&amp;$C90,'Overview - Operating'!$X:$X,"=No"),SUMIFS('Overview - Operating'!T:T,'Overview - Operating'!$C:$C,"="&amp;$C90)),IF($Q$1,SUMIFS('Overview - Capital'!T:T,'Overview - Capital'!$C:$C,"="&amp;$C90,'Overview - Capital'!$X:$X,"=No"),SUMIFS('Overview - Capital'!T:T,'Overview - Capital'!$C:$C,"="&amp;$C90))))</f>
        <v>102533519</v>
      </c>
      <c r="M90" s="166">
        <f>IF($Q$9=1,SUM(G90:L90),IF($Q$9=2,IF($Q$1,SUMIFS('Overview - Operating'!V:V,'Overview - Operating'!$C:$C,"="&amp;$C90,'Overview - Operating'!$X:$X,"=No"),SUMIFS('Overview - Operating'!V:V,'Overview - Operating'!$C:$C,"="&amp;$C90)),IF($Q$1,SUMIFS('Overview - Capital'!V:V,'Overview - Capital'!$C:$C,"="&amp;$C90,'Overview - Capital'!$X:$X,"=No"),SUMIFS('Overview - Capital'!V:V,'Overview - Capital'!$C:$C,"="&amp;$C90))))</f>
        <v>356374939</v>
      </c>
      <c r="N90" s="57"/>
      <c r="O90" s="58"/>
      <c r="P90" s="58"/>
      <c r="Q90" s="58"/>
      <c r="R90" s="58"/>
      <c r="S90" s="58"/>
      <c r="T90" s="58"/>
    </row>
    <row r="91" spans="1:20">
      <c r="A91" s="98"/>
      <c r="B91" s="98"/>
      <c r="C91" s="115" t="s">
        <v>233</v>
      </c>
      <c r="D91" s="116" t="s">
        <v>5897</v>
      </c>
      <c r="E91" s="117"/>
      <c r="F91" s="118">
        <f>IF($Q$1,SUMIFS('Overview - Operating'!I:I,'Overview - Operating'!$C:$C,"="&amp;$C91,'Overview - Operating'!$X:$X,"=No"),SUMIFS('Overview - Operating'!I:I,'Overview - Operating'!$C:$C,"="&amp;$C91))</f>
        <v>400</v>
      </c>
      <c r="G91" s="104">
        <f>IF($Q$9=1,IF($Q$1,SUMIFS('Directly Generated'!J:J,'Directly Generated'!$C:$C,"="&amp;$C91,'Directly Generated'!$X:$X,"=No"),SUMIFS('Directly Generated'!J:J,'Directly Generated'!$C:$C,"="&amp;$C91)),IF($Q$9=2,IF($Q$1,SUMIFS('Overview - Operating'!J:J,'Overview - Operating'!$C:$C,"="&amp;$C91,'Overview - Operating'!$X:$X,"=No"),SUMIFS('Overview - Operating'!J:J,'Overview - Operating'!$C:$C,"="&amp;$C91)),IF($Q$1,SUMIFS('Overview - Capital'!J:J,'Overview - Capital'!$C:$C,"="&amp;$C91,'Overview - Capital'!$X:$X,"=No"),SUMIFS('Overview - Capital'!J:J,'Overview - Capital'!$C:$C,"="&amp;$C91))))</f>
        <v>12511928</v>
      </c>
      <c r="H91" s="104">
        <f>IF($Q$9=1,IF($Q$1,SUMIFS('Directly Generated'!V:V,'Directly Generated'!$C:$C,"="&amp;$C91,'Directly Generated'!$X:$X,"=No")-SUMIFS('Directly Generated'!J:J,'Directly Generated'!$C:$C,"="&amp;$C91,'Directly Generated'!$X:$X,"=No"),SUMIFS('Directly Generated'!V:V,'Directly Generated'!$C:$C,"="&amp;$C91)-SUMIFS('Directly Generated'!J:J,'Directly Generated'!$C:$C,"="&amp;$C91)),IF($Q$9=2,IF($Q$1,SUMIFS('Overview - Operating'!L:L,'Overview - Operating'!$C:$C,"="&amp;$C91,'Overview - Operating'!$X:$X,"=No"),SUMIFS('Overview - Operating'!L:L,'Overview - Operating'!$C:$C,"="&amp;$C91)),IF($Q$1,SUMIFS('Overview - Capital'!L:L,'Overview - Capital'!$C:$C,"="&amp;$C91,'Overview - Capital'!$X:$X,"=No"),SUMIFS('Overview - Capital'!L:L,'Overview - Capital'!$C:$C,"="&amp;$C91))))</f>
        <v>3427405</v>
      </c>
      <c r="I91" s="104">
        <f>IF($Q$9=1,IF($Q$1,SUMIFS('Taxes Levied by Agency'!X:X,'Taxes Levied by Agency'!$C:$C,"="&amp;$C91,'Taxes Levied by Agency'!$Z:$Z,"=No"),SUMIFS('Taxes Levied by Agency'!X:X,'Taxes Levied by Agency'!$C:$C,"="&amp;$C91)),IF($Q$9=2,IF($Q$1,SUMIFS('Overview - Operating'!N:N,'Overview - Operating'!$C:$C,"="&amp;$C91,'Overview - Operating'!$X:$X,"=No"),SUMIFS('Overview - Operating'!N:N,'Overview - Operating'!$C:$C,"="&amp;$C91)),IF($Q$1,SUMIFS('Overview - Capital'!N:N,'Overview - Capital'!$C:$C,"="&amp;$C91,'Overview - Capital'!$X:$X,"=No"),SUMIFS('Overview - Capital'!N:N,'Overview - Capital'!$C:$C,"="&amp;$C91))))</f>
        <v>10722993</v>
      </c>
      <c r="J91" s="104">
        <f>IF($Q$9=1,IF($Q$1,SUMIFS(Local!AB:AB,Local!$C:$C,"="&amp;$C91,Local!$AD:$AD,"=No"),SUMIFS(Local!AB:AB,Local!$C:$C,"="&amp;$C91)),IF($Q$9=2,IF($Q$1,SUMIFS('Overview - Operating'!P:P,'Overview - Operating'!$C:$C,"="&amp;$C91,'Overview - Operating'!$X:$X,"=No"),SUMIFS('Overview - Operating'!P:P,'Overview - Operating'!$C:$C,"="&amp;$C91)),IF($Q$1,SUMIFS('Overview - Capital'!P:P,'Overview - Capital'!$C:$C,"="&amp;$C91,'Overview - Capital'!$X:$X,"=No"),SUMIFS('Overview - Capital'!P:P,'Overview - Capital'!$C:$C,"="&amp;$C91))))</f>
        <v>12702887</v>
      </c>
      <c r="K91" s="104">
        <f>IF($Q$9=1,IF($Q$1,SUMIFS(State!AB:AB,State!$C:$C,"="&amp;$C91,State!$AD:$AD,"=No"),SUMIFS(State!AB:AB,State!$C:$C,"="&amp;$C91)),IF($Q$9=2,IF($Q$1,SUMIFS('Overview - Operating'!R:R,'Overview - Operating'!$C:$C,"="&amp;$C91,'Overview - Operating'!$X:$X,"=No"),SUMIFS('Overview - Operating'!R:R,'Overview - Operating'!$C:$C,"="&amp;$C91)),IF($Q$1,SUMIFS('Overview - Capital'!R:R,'Overview - Capital'!$C:$C,"="&amp;$C91,'Overview - Capital'!$X:$X,"=No"),SUMIFS('Overview - Capital'!R:R,'Overview - Capital'!$C:$C,"="&amp;$C91))))</f>
        <v>5309633</v>
      </c>
      <c r="L91" s="104">
        <f>IF($Q$9=1,IF($Q$1,SUMIFS(Federal!V:V,Federal!$C:$C,"="&amp;$C91,Federal!$X:$X,"=No"),SUMIFS(Federal!V:V,Federal!$C:$C,"="&amp;$C91)),IF($Q$9=2,IF($Q$1,SUMIFS('Overview - Operating'!T:T,'Overview - Operating'!$C:$C,"="&amp;$C91,'Overview - Operating'!$X:$X,"=No"),SUMIFS('Overview - Operating'!T:T,'Overview - Operating'!$C:$C,"="&amp;$C91)),IF($Q$1,SUMIFS('Overview - Capital'!T:T,'Overview - Capital'!$C:$C,"="&amp;$C91,'Overview - Capital'!$X:$X,"=No"),SUMIFS('Overview - Capital'!T:T,'Overview - Capital'!$C:$C,"="&amp;$C91))))</f>
        <v>18564728</v>
      </c>
      <c r="M91" s="166">
        <f>IF($Q$9=1,SUM(G91:L91),IF($Q$9=2,IF($Q$1,SUMIFS('Overview - Operating'!V:V,'Overview - Operating'!$C:$C,"="&amp;$C91,'Overview - Operating'!$X:$X,"=No"),SUMIFS('Overview - Operating'!V:V,'Overview - Operating'!$C:$C,"="&amp;$C91)),IF($Q$1,SUMIFS('Overview - Capital'!V:V,'Overview - Capital'!$C:$C,"="&amp;$C91,'Overview - Capital'!$X:$X,"=No"),SUMIFS('Overview - Capital'!V:V,'Overview - Capital'!$C:$C,"="&amp;$C91))))</f>
        <v>63239574</v>
      </c>
      <c r="N91" s="57"/>
      <c r="O91" s="58"/>
      <c r="P91" s="58"/>
      <c r="Q91" s="58"/>
      <c r="R91" s="58"/>
      <c r="S91" s="58"/>
      <c r="T91" s="58"/>
    </row>
    <row r="92" spans="1:20" ht="13.5" thickBot="1">
      <c r="A92" s="98"/>
      <c r="B92" s="98"/>
      <c r="C92" s="119" t="s">
        <v>580</v>
      </c>
      <c r="D92" s="167" t="s">
        <v>5898</v>
      </c>
      <c r="E92" s="168"/>
      <c r="F92" s="107">
        <f>IF($Q$1,SUMIFS('Overview - Operating'!I:I,'Overview - Operating'!$C:$C,"="&amp;$C92,'Overview - Operating'!$X:$X,"=No"),SUMIFS('Overview - Operating'!I:I,'Overview - Operating'!$C:$C,"="&amp;$C92))</f>
        <v>203</v>
      </c>
      <c r="G92" s="169">
        <f>IF($Q$9=1,IF($Q$1,SUMIFS('Directly Generated'!J:J,'Directly Generated'!$C:$C,"="&amp;$C92,'Directly Generated'!$X:$X,"=No"),SUMIFS('Directly Generated'!J:J,'Directly Generated'!$C:$C,"="&amp;$C92)),IF($Q$9=2,IF($Q$1,SUMIFS('Overview - Operating'!J:J,'Overview - Operating'!$C:$C,"="&amp;$C92,'Overview - Operating'!$X:$X,"=No"),SUMIFS('Overview - Operating'!J:J,'Overview - Operating'!$C:$C,"="&amp;$C92)),IF($Q$1,SUMIFS('Overview - Capital'!J:J,'Overview - Capital'!$C:$C,"="&amp;$C92,'Overview - Capital'!$X:$X,"=No"),SUMIFS('Overview - Capital'!J:J,'Overview - Capital'!$C:$C,"="&amp;$C92))))</f>
        <v>956714</v>
      </c>
      <c r="H92" s="169">
        <f>IF($Q$9=1,IF($Q$1,SUMIFS('Directly Generated'!V:V,'Directly Generated'!$C:$C,"="&amp;$C92,'Directly Generated'!$X:$X,"=No")-SUMIFS('Directly Generated'!J:J,'Directly Generated'!$C:$C,"="&amp;$C92,'Directly Generated'!$X:$X,"=No"),SUMIFS('Directly Generated'!V:V,'Directly Generated'!$C:$C,"="&amp;$C92)-SUMIFS('Directly Generated'!J:J,'Directly Generated'!$C:$C,"="&amp;$C92)),IF($Q$9=2,IF($Q$1,SUMIFS('Overview - Operating'!L:L,'Overview - Operating'!$C:$C,"="&amp;$C92,'Overview - Operating'!$X:$X,"=No"),SUMIFS('Overview - Operating'!L:L,'Overview - Operating'!$C:$C,"="&amp;$C92)),IF($Q$1,SUMIFS('Overview - Capital'!L:L,'Overview - Capital'!$C:$C,"="&amp;$C92,'Overview - Capital'!$X:$X,"=No"),SUMIFS('Overview - Capital'!L:L,'Overview - Capital'!$C:$C,"="&amp;$C92))))</f>
        <v>12629</v>
      </c>
      <c r="I92" s="169">
        <f>IF($Q$9=1,IF($Q$1,SUMIFS('Taxes Levied by Agency'!X:X,'Taxes Levied by Agency'!$C:$C,"="&amp;$C92,'Taxes Levied by Agency'!$Z:$Z,"=No"),SUMIFS('Taxes Levied by Agency'!X:X,'Taxes Levied by Agency'!$C:$C,"="&amp;$C92)),IF($Q$9=2,IF($Q$1,SUMIFS('Overview - Operating'!N:N,'Overview - Operating'!$C:$C,"="&amp;$C92,'Overview - Operating'!$X:$X,"=No"),SUMIFS('Overview - Operating'!N:N,'Overview - Operating'!$C:$C,"="&amp;$C92)),IF($Q$1,SUMIFS('Overview - Capital'!N:N,'Overview - Capital'!$C:$C,"="&amp;$C92,'Overview - Capital'!$X:$X,"=No"),SUMIFS('Overview - Capital'!N:N,'Overview - Capital'!$C:$C,"="&amp;$C92))))</f>
        <v>0</v>
      </c>
      <c r="J92" s="169">
        <f>IF($Q$9=1,IF($Q$1,SUMIFS(Local!AB:AB,Local!$C:$C,"="&amp;$C92,Local!$AD:$AD,"=No"),SUMIFS(Local!AB:AB,Local!$C:$C,"="&amp;$C92)),IF($Q$9=2,IF($Q$1,SUMIFS('Overview - Operating'!P:P,'Overview - Operating'!$C:$C,"="&amp;$C92,'Overview - Operating'!$X:$X,"=No"),SUMIFS('Overview - Operating'!P:P,'Overview - Operating'!$C:$C,"="&amp;$C92)),IF($Q$1,SUMIFS('Overview - Capital'!P:P,'Overview - Capital'!$C:$C,"="&amp;$C92,'Overview - Capital'!$X:$X,"=No"),SUMIFS('Overview - Capital'!P:P,'Overview - Capital'!$C:$C,"="&amp;$C92))))</f>
        <v>5893619</v>
      </c>
      <c r="K92" s="169">
        <f>IF($Q$9=1,IF($Q$1,SUMIFS(State!AB:AB,State!$C:$C,"="&amp;$C92,State!$AD:$AD,"=No"),SUMIFS(State!AB:AB,State!$C:$C,"="&amp;$C92)),IF($Q$9=2,IF($Q$1,SUMIFS('Overview - Operating'!R:R,'Overview - Operating'!$C:$C,"="&amp;$C92,'Overview - Operating'!$X:$X,"=No"),SUMIFS('Overview - Operating'!R:R,'Overview - Operating'!$C:$C,"="&amp;$C92)),IF($Q$1,SUMIFS('Overview - Capital'!R:R,'Overview - Capital'!$C:$C,"="&amp;$C92,'Overview - Capital'!$X:$X,"=No"),SUMIFS('Overview - Capital'!R:R,'Overview - Capital'!$C:$C,"="&amp;$C92))))</f>
        <v>750172</v>
      </c>
      <c r="L92" s="169">
        <f>IF($Q$9=1,IF($Q$1,SUMIFS(Federal!V:V,Federal!$C:$C,"="&amp;$C92,Federal!$X:$X,"=No"),SUMIFS(Federal!V:V,Federal!$C:$C,"="&amp;$C92)),IF($Q$9=2,IF($Q$1,SUMIFS('Overview - Operating'!T:T,'Overview - Operating'!$C:$C,"="&amp;$C92,'Overview - Operating'!$X:$X,"=No"),SUMIFS('Overview - Operating'!T:T,'Overview - Operating'!$C:$C,"="&amp;$C92)),IF($Q$1,SUMIFS('Overview - Capital'!T:T,'Overview - Capital'!$C:$C,"="&amp;$C92,'Overview - Capital'!$X:$X,"=No"),SUMIFS('Overview - Capital'!T:T,'Overview - Capital'!$C:$C,"="&amp;$C92))))</f>
        <v>8315613</v>
      </c>
      <c r="M92" s="170">
        <f>IF($Q$9=1,SUM(G92:L92),IF($Q$9=2,IF($Q$1,SUMIFS('Overview - Operating'!V:V,'Overview - Operating'!$C:$C,"="&amp;$C92,'Overview - Operating'!$X:$X,"=No"),SUMIFS('Overview - Operating'!V:V,'Overview - Operating'!$C:$C,"="&amp;$C92)),IF($Q$1,SUMIFS('Overview - Capital'!V:V,'Overview - Capital'!$C:$C,"="&amp;$C92,'Overview - Capital'!$X:$X,"=No"),SUMIFS('Overview - Capital'!V:V,'Overview - Capital'!$C:$C,"="&amp;$C92))))</f>
        <v>15928747</v>
      </c>
      <c r="N92" s="57"/>
      <c r="O92" s="58"/>
      <c r="P92" s="58"/>
      <c r="Q92" s="58"/>
      <c r="R92" s="58"/>
      <c r="S92" s="58"/>
      <c r="T92" s="58"/>
    </row>
    <row r="93" spans="1:20" ht="13.5" thickTop="1">
      <c r="A93" s="99"/>
      <c r="B93" s="99"/>
      <c r="C93" s="99"/>
      <c r="D93" s="99"/>
      <c r="E93" s="99"/>
      <c r="F93" s="99"/>
      <c r="G93" s="99"/>
      <c r="H93" s="99"/>
      <c r="I93" s="99"/>
      <c r="J93" s="99"/>
      <c r="K93" s="99"/>
      <c r="L93" s="99"/>
      <c r="M93" s="99"/>
      <c r="N93" s="97"/>
      <c r="O93" s="97"/>
      <c r="P93" s="97"/>
      <c r="Q93" s="97"/>
      <c r="R93" s="97"/>
      <c r="S93" s="97"/>
      <c r="T93" s="97"/>
    </row>
    <row r="94" spans="1:20">
      <c r="A94" s="97"/>
      <c r="B94" s="97"/>
      <c r="C94" s="97"/>
      <c r="D94" s="97"/>
      <c r="E94" s="97"/>
      <c r="F94" s="97"/>
      <c r="G94" s="97"/>
      <c r="H94" s="97"/>
      <c r="I94" s="97"/>
      <c r="J94" s="97"/>
      <c r="K94" s="97"/>
      <c r="L94" s="97"/>
      <c r="M94" s="97"/>
      <c r="N94" s="97"/>
      <c r="O94" s="97"/>
      <c r="P94" s="97"/>
      <c r="Q94" s="97"/>
      <c r="R94" s="97"/>
      <c r="S94" s="97"/>
      <c r="T94" s="97"/>
    </row>
    <row r="95" spans="1:20">
      <c r="A95" s="97"/>
      <c r="B95" s="97"/>
      <c r="C95" s="97"/>
      <c r="D95" s="97"/>
      <c r="E95" s="97"/>
      <c r="F95" s="97"/>
      <c r="G95" s="97"/>
      <c r="H95" s="97"/>
      <c r="I95" s="97"/>
      <c r="J95" s="97"/>
      <c r="K95" s="97"/>
      <c r="L95" s="97"/>
      <c r="M95" s="97"/>
      <c r="N95" s="97"/>
      <c r="O95" s="97"/>
      <c r="P95" s="97"/>
      <c r="Q95" s="97"/>
      <c r="R95" s="97"/>
      <c r="S95" s="97"/>
      <c r="T95" s="97"/>
    </row>
    <row r="96" spans="1:20">
      <c r="A96" s="97"/>
      <c r="B96" s="97"/>
      <c r="C96" s="97"/>
      <c r="D96" s="97"/>
      <c r="E96" s="97"/>
      <c r="F96" s="97"/>
      <c r="G96" s="97"/>
      <c r="H96" s="97"/>
      <c r="I96" s="97"/>
      <c r="J96" s="97"/>
      <c r="K96" s="97"/>
      <c r="L96" s="97"/>
      <c r="M96" s="97"/>
      <c r="N96" s="97"/>
      <c r="O96" s="97"/>
      <c r="P96" s="97"/>
      <c r="Q96" s="97"/>
      <c r="R96" s="97"/>
      <c r="S96" s="97"/>
      <c r="T96" s="97"/>
    </row>
    <row r="97" spans="1:20">
      <c r="A97" s="97"/>
      <c r="B97" s="97"/>
      <c r="C97" s="97"/>
      <c r="D97" s="97"/>
      <c r="E97" s="97"/>
      <c r="F97" s="97"/>
      <c r="G97" s="97"/>
      <c r="H97" s="97"/>
      <c r="I97" s="97"/>
      <c r="J97" s="97"/>
      <c r="K97" s="97"/>
      <c r="L97" s="97"/>
      <c r="M97" s="97"/>
      <c r="N97" s="97"/>
      <c r="O97" s="97"/>
      <c r="P97" s="97"/>
      <c r="Q97" s="97"/>
      <c r="R97" s="97"/>
      <c r="S97" s="97"/>
      <c r="T97" s="97"/>
    </row>
    <row r="98" spans="1:20">
      <c r="A98" s="97"/>
      <c r="B98" s="97"/>
      <c r="C98" s="97"/>
      <c r="D98" s="97"/>
      <c r="E98" s="97"/>
      <c r="F98" s="97"/>
      <c r="G98" s="97"/>
      <c r="H98" s="97"/>
      <c r="I98" s="97"/>
      <c r="J98" s="97"/>
      <c r="K98" s="97"/>
      <c r="L98" s="97"/>
      <c r="M98" s="97"/>
      <c r="N98" s="97"/>
      <c r="O98" s="97"/>
      <c r="P98" s="97"/>
      <c r="Q98" s="97"/>
      <c r="R98" s="97"/>
      <c r="S98" s="97"/>
      <c r="T98" s="97"/>
    </row>
    <row r="99" spans="1:20">
      <c r="A99" s="97"/>
      <c r="B99" s="97"/>
      <c r="C99" s="97"/>
      <c r="D99" s="97"/>
      <c r="E99" s="97"/>
      <c r="F99" s="97"/>
      <c r="G99" s="97"/>
      <c r="H99" s="97"/>
      <c r="I99" s="97"/>
      <c r="J99" s="97"/>
      <c r="K99" s="97"/>
      <c r="L99" s="97"/>
      <c r="M99" s="97"/>
      <c r="N99" s="97"/>
      <c r="O99" s="97"/>
      <c r="P99" s="97"/>
      <c r="Q99" s="97"/>
      <c r="R99" s="97"/>
      <c r="S99" s="97"/>
      <c r="T99" s="97"/>
    </row>
    <row r="100" spans="1:20">
      <c r="A100" s="97"/>
      <c r="B100" s="97"/>
      <c r="C100" s="97"/>
      <c r="D100" s="97"/>
      <c r="E100" s="97"/>
      <c r="F100" s="97"/>
      <c r="G100" s="97"/>
      <c r="H100" s="97"/>
      <c r="I100" s="97"/>
      <c r="J100" s="97"/>
      <c r="K100" s="97"/>
      <c r="L100" s="97"/>
      <c r="M100" s="97"/>
      <c r="N100" s="97"/>
      <c r="O100" s="97"/>
      <c r="P100" s="97"/>
      <c r="Q100" s="97"/>
      <c r="R100" s="97"/>
      <c r="S100" s="97"/>
      <c r="T100" s="97"/>
    </row>
    <row r="101" spans="1:20">
      <c r="A101" s="97"/>
      <c r="B101" s="97"/>
      <c r="C101" s="97"/>
      <c r="D101" s="97"/>
      <c r="E101" s="97"/>
      <c r="F101" s="97"/>
      <c r="G101" s="97"/>
      <c r="H101" s="97"/>
      <c r="I101" s="97"/>
      <c r="J101" s="97"/>
      <c r="K101" s="97"/>
      <c r="L101" s="97"/>
      <c r="M101" s="97"/>
      <c r="N101" s="97"/>
      <c r="O101" s="97"/>
      <c r="P101" s="97"/>
      <c r="Q101" s="97"/>
      <c r="R101" s="97"/>
      <c r="S101" s="97"/>
      <c r="T101" s="97"/>
    </row>
    <row r="102" spans="1:20">
      <c r="A102" s="97"/>
      <c r="B102" s="97"/>
      <c r="C102" s="97"/>
      <c r="D102" s="97"/>
      <c r="E102" s="97"/>
      <c r="F102" s="97"/>
      <c r="G102" s="97"/>
      <c r="H102" s="97"/>
      <c r="I102" s="97"/>
      <c r="J102" s="97"/>
      <c r="K102" s="97"/>
      <c r="L102" s="97"/>
      <c r="M102" s="97"/>
      <c r="N102" s="97"/>
      <c r="O102" s="97"/>
      <c r="P102" s="97"/>
      <c r="Q102" s="97"/>
      <c r="R102" s="97"/>
      <c r="S102" s="97"/>
      <c r="T102" s="97"/>
    </row>
    <row r="103" spans="1:20">
      <c r="A103" s="97"/>
      <c r="B103" s="97"/>
      <c r="C103" s="97"/>
      <c r="D103" s="97"/>
      <c r="E103" s="97"/>
      <c r="F103" s="97"/>
      <c r="G103" s="97"/>
      <c r="H103" s="97"/>
      <c r="I103" s="97"/>
      <c r="J103" s="97"/>
      <c r="K103" s="97"/>
      <c r="L103" s="97"/>
      <c r="M103" s="97"/>
      <c r="N103" s="97"/>
      <c r="O103" s="97"/>
      <c r="P103" s="97"/>
      <c r="Q103" s="97"/>
      <c r="R103" s="97"/>
      <c r="S103" s="97"/>
      <c r="T103" s="97"/>
    </row>
    <row r="104" spans="1:20">
      <c r="A104" s="97"/>
      <c r="B104" s="97"/>
      <c r="C104" s="97"/>
      <c r="D104" s="97"/>
      <c r="E104" s="97"/>
      <c r="F104" s="97"/>
      <c r="G104" s="97"/>
      <c r="H104" s="97"/>
      <c r="I104" s="97"/>
      <c r="J104" s="97"/>
      <c r="K104" s="97"/>
      <c r="L104" s="97"/>
      <c r="M104" s="97"/>
      <c r="N104" s="97"/>
      <c r="O104" s="97"/>
      <c r="P104" s="97"/>
      <c r="Q104" s="97"/>
      <c r="R104" s="97"/>
      <c r="S104" s="97"/>
      <c r="T104" s="97"/>
    </row>
    <row r="105" spans="1:20">
      <c r="A105" s="97"/>
      <c r="B105" s="97"/>
      <c r="C105" s="97"/>
      <c r="D105" s="97"/>
      <c r="E105" s="97"/>
      <c r="F105" s="97"/>
      <c r="G105" s="97"/>
      <c r="H105" s="97"/>
      <c r="I105" s="97"/>
      <c r="J105" s="97"/>
      <c r="K105" s="97"/>
      <c r="L105" s="97"/>
      <c r="M105" s="97"/>
      <c r="N105" s="97"/>
      <c r="O105" s="97"/>
      <c r="P105" s="97"/>
      <c r="Q105" s="97"/>
      <c r="R105" s="97"/>
      <c r="S105" s="97"/>
      <c r="T105" s="97"/>
    </row>
    <row r="106" spans="1:20">
      <c r="A106" s="97"/>
      <c r="B106" s="97"/>
      <c r="C106" s="97"/>
      <c r="D106" s="97"/>
      <c r="E106" s="97"/>
      <c r="F106" s="97"/>
      <c r="G106" s="97"/>
      <c r="H106" s="97"/>
      <c r="I106" s="97"/>
      <c r="J106" s="97"/>
      <c r="K106" s="97"/>
      <c r="L106" s="97"/>
      <c r="M106" s="97"/>
      <c r="N106" s="97"/>
      <c r="O106" s="97"/>
      <c r="P106" s="97"/>
      <c r="Q106" s="97"/>
      <c r="R106" s="97"/>
      <c r="S106" s="97"/>
      <c r="T106" s="97"/>
    </row>
    <row r="107" spans="1:20">
      <c r="A107" s="97"/>
      <c r="B107" s="97"/>
      <c r="C107" s="97"/>
      <c r="D107" s="97"/>
      <c r="E107" s="97"/>
      <c r="F107" s="97"/>
      <c r="G107" s="97"/>
      <c r="H107" s="97"/>
      <c r="I107" s="97"/>
      <c r="J107" s="97"/>
      <c r="K107" s="97"/>
      <c r="L107" s="97"/>
      <c r="M107" s="97"/>
      <c r="N107" s="97"/>
      <c r="O107" s="97"/>
      <c r="P107" s="97"/>
      <c r="Q107" s="97"/>
      <c r="R107" s="97"/>
      <c r="S107" s="97"/>
      <c r="T107" s="97"/>
    </row>
    <row r="108" spans="1:20">
      <c r="A108" s="97"/>
      <c r="B108" s="97"/>
      <c r="C108" s="97"/>
      <c r="D108" s="97"/>
      <c r="E108" s="97"/>
      <c r="F108" s="97"/>
      <c r="G108" s="97"/>
      <c r="H108" s="97"/>
      <c r="I108" s="97"/>
      <c r="J108" s="97"/>
      <c r="K108" s="97"/>
      <c r="L108" s="97"/>
      <c r="M108" s="97"/>
      <c r="N108" s="97"/>
      <c r="O108" s="97"/>
      <c r="P108" s="97"/>
      <c r="Q108" s="97"/>
      <c r="R108" s="97"/>
      <c r="S108" s="97"/>
      <c r="T108" s="97"/>
    </row>
  </sheetData>
  <sheetProtection algorithmName="SHA-512" hashValue="+Gp+5B3kWk1nepeo/4uURHEBBoZclBBEKv8b4bjMFpnuW85ZXMjS8yFkbVipsmVxzCTUpAZVaTPgLytFzmm52g==" saltValue="wOI+Lo05RDIC/sZbxKo8ng==" spinCount="100000" sheet="1" formatCells="0" formatColumns="0" formatRows="0"/>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autoLine="0" autoPict="0" macro="[0]!ThisWorkbook.DropDown4_Change" altText="This drop-down menu includes or excludes &quot;questionable&quot; data from the calculated totals.">
                <anchor moveWithCells="1">
                  <from>
                    <xdr:col>1</xdr:col>
                    <xdr:colOff>47625</xdr:colOff>
                    <xdr:row>2</xdr:row>
                    <xdr:rowOff>47625</xdr:rowOff>
                  </from>
                  <to>
                    <xdr:col>3</xdr:col>
                    <xdr:colOff>390525</xdr:colOff>
                    <xdr:row>3</xdr:row>
                    <xdr:rowOff>114300</xdr:rowOff>
                  </to>
                </anchor>
              </controlPr>
            </control>
          </mc:Choice>
        </mc:AlternateContent>
        <mc:AlternateContent xmlns:mc="http://schemas.openxmlformats.org/markup-compatibility/2006">
          <mc:Choice Requires="x14">
            <control shapeId="12290" r:id="rId5" name="Button 2">
              <controlPr defaultSize="0" print="0" autoFill="0" autoPict="0" macro="[0]!ThisWorkbook.Button2_Click">
                <anchor moveWithCells="1" sizeWithCells="1">
                  <from>
                    <xdr:col>0</xdr:col>
                    <xdr:colOff>9525</xdr:colOff>
                    <xdr:row>15</xdr:row>
                    <xdr:rowOff>9525</xdr:rowOff>
                  </from>
                  <to>
                    <xdr:col>4</xdr:col>
                    <xdr:colOff>0</xdr:colOff>
                    <xdr:row>17</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ThisWorkbook.Button6_Click">
                <anchor moveWithCells="1" sizeWithCells="1">
                  <from>
                    <xdr:col>0</xdr:col>
                    <xdr:colOff>28575</xdr:colOff>
                    <xdr:row>30</xdr:row>
                    <xdr:rowOff>9525</xdr:rowOff>
                  </from>
                  <to>
                    <xdr:col>4</xdr:col>
                    <xdr:colOff>0</xdr:colOff>
                    <xdr:row>32</xdr:row>
                    <xdr:rowOff>0</xdr:rowOff>
                  </to>
                </anchor>
              </controlPr>
            </control>
          </mc:Choice>
        </mc:AlternateContent>
        <mc:AlternateContent xmlns:mc="http://schemas.openxmlformats.org/markup-compatibility/2006">
          <mc:Choice Requires="x14">
            <control shapeId="12292" r:id="rId7" name="Drop Down 4">
              <controlPr defaultSize="0" autoLine="0" autoPict="0" macro="[0]!ThisWorkbook.DropDown4_Change" altText="This drop-down menu selects either Funds Earned, Funds Spent on Operations, or Funds Spent on Capital to display throughout the sheet.">
                <anchor moveWithCells="1">
                  <from>
                    <xdr:col>1</xdr:col>
                    <xdr:colOff>47625</xdr:colOff>
                    <xdr:row>1</xdr:row>
                    <xdr:rowOff>28575</xdr:rowOff>
                  </from>
                  <to>
                    <xdr:col>3</xdr:col>
                    <xdr:colOff>371475</xdr:colOff>
                    <xdr:row>1</xdr:row>
                    <xdr:rowOff>238125</xdr:rowOff>
                  </to>
                </anchor>
              </controlPr>
            </control>
          </mc:Choice>
        </mc:AlternateContent>
        <mc:AlternateContent xmlns:mc="http://schemas.openxmlformats.org/markup-compatibility/2006">
          <mc:Choice Requires="x14">
            <control shapeId="12304" r:id="rId8" name="Option Button 1">
              <controlPr defaultSize="0" autoFill="0" autoLine="0" autoPict="0" macro="[0]!ThisWorkbook.DropDown4_Change" altText="This radio button displays a pie chart below for the data on the first row of the By Urbanized Area Size table.">
                <anchor moveWithCells="1">
                  <from>
                    <xdr:col>4</xdr:col>
                    <xdr:colOff>323850</xdr:colOff>
                    <xdr:row>5</xdr:row>
                    <xdr:rowOff>361950</xdr:rowOff>
                  </from>
                  <to>
                    <xdr:col>4</xdr:col>
                    <xdr:colOff>714375</xdr:colOff>
                    <xdr:row>7</xdr:row>
                    <xdr:rowOff>28575</xdr:rowOff>
                  </to>
                </anchor>
              </controlPr>
            </control>
          </mc:Choice>
        </mc:AlternateContent>
        <mc:AlternateContent xmlns:mc="http://schemas.openxmlformats.org/markup-compatibility/2006">
          <mc:Choice Requires="x14">
            <control shapeId="12342" r:id="rId9" name="Option Button 10">
              <controlPr defaultSize="0" autoFill="0" autoLine="0" autoPict="0" macro="[0]!ThisWorkbook.DropDown4_Change" altText="This radio button displays a pie chart below for the data on the first row of the By Agency Size (Vehicles) table.">
                <anchor moveWithCells="1">
                  <from>
                    <xdr:col>4</xdr:col>
                    <xdr:colOff>133350</xdr:colOff>
                    <xdr:row>21</xdr:row>
                    <xdr:rowOff>0</xdr:rowOff>
                  </from>
                  <to>
                    <xdr:col>4</xdr:col>
                    <xdr:colOff>647700</xdr:colOff>
                    <xdr:row>21</xdr:row>
                    <xdr:rowOff>200025</xdr:rowOff>
                  </to>
                </anchor>
              </controlPr>
            </control>
          </mc:Choice>
        </mc:AlternateContent>
        <mc:AlternateContent xmlns:mc="http://schemas.openxmlformats.org/markup-compatibility/2006">
          <mc:Choice Requires="x14">
            <control shapeId="2" r:id="rId10" name="Group Box 67">
              <controlPr defaultSize="0" autoFill="0" autoPict="0">
                <anchor moveWithCells="1">
                  <from>
                    <xdr:col>3</xdr:col>
                    <xdr:colOff>647700</xdr:colOff>
                    <xdr:row>4</xdr:row>
                    <xdr:rowOff>142875</xdr:rowOff>
                  </from>
                  <to>
                    <xdr:col>5</xdr:col>
                    <xdr:colOff>200025</xdr:colOff>
                    <xdr:row>16</xdr:row>
                    <xdr:rowOff>28575</xdr:rowOff>
                  </to>
                </anchor>
              </controlPr>
            </control>
          </mc:Choice>
        </mc:AlternateContent>
        <mc:AlternateContent xmlns:mc="http://schemas.openxmlformats.org/markup-compatibility/2006">
          <mc:Choice Requires="x14">
            <control shapeId="12373" r:id="rId11" name="Option Button 11">
              <controlPr defaultSize="0" autoFill="0" autoLine="0" autoPict="0" macro="[0]!ThisWorkbook.DropDown4_Change" altText="This radio button displays a pie chart below for the data on the second row of the By Agency Size (Vehicles) table.">
                <anchor moveWithCells="1">
                  <from>
                    <xdr:col>4</xdr:col>
                    <xdr:colOff>133350</xdr:colOff>
                    <xdr:row>22</xdr:row>
                    <xdr:rowOff>0</xdr:rowOff>
                  </from>
                  <to>
                    <xdr:col>4</xdr:col>
                    <xdr:colOff>647700</xdr:colOff>
                    <xdr:row>22</xdr:row>
                    <xdr:rowOff>200025</xdr:rowOff>
                  </to>
                </anchor>
              </controlPr>
            </control>
          </mc:Choice>
        </mc:AlternateContent>
        <mc:AlternateContent xmlns:mc="http://schemas.openxmlformats.org/markup-compatibility/2006">
          <mc:Choice Requires="x14">
            <control shapeId="12374" r:id="rId12" name="Option Button 12">
              <controlPr defaultSize="0" autoFill="0" autoLine="0" autoPict="0" macro="[0]!ThisWorkbook.DropDown4_Change" altText="This radio button displays a pie chart below for the data on the third row of the By Agency Size (Vehicles) table.">
                <anchor moveWithCells="1">
                  <from>
                    <xdr:col>4</xdr:col>
                    <xdr:colOff>133350</xdr:colOff>
                    <xdr:row>23</xdr:row>
                    <xdr:rowOff>0</xdr:rowOff>
                  </from>
                  <to>
                    <xdr:col>4</xdr:col>
                    <xdr:colOff>647700</xdr:colOff>
                    <xdr:row>23</xdr:row>
                    <xdr:rowOff>200025</xdr:rowOff>
                  </to>
                </anchor>
              </controlPr>
            </control>
          </mc:Choice>
        </mc:AlternateContent>
        <mc:AlternateContent xmlns:mc="http://schemas.openxmlformats.org/markup-compatibility/2006">
          <mc:Choice Requires="x14">
            <control shapeId="12375" r:id="rId13" name="Option Button 13">
              <controlPr defaultSize="0" autoFill="0" autoLine="0" autoPict="0" macro="[0]!ThisWorkbook.DropDown4_Change" altText="This radio button displays a pie chart below for the data on the fourth row of the By Agency Size (Vehicles) table.">
                <anchor moveWithCells="1">
                  <from>
                    <xdr:col>4</xdr:col>
                    <xdr:colOff>133350</xdr:colOff>
                    <xdr:row>24</xdr:row>
                    <xdr:rowOff>0</xdr:rowOff>
                  </from>
                  <to>
                    <xdr:col>4</xdr:col>
                    <xdr:colOff>647700</xdr:colOff>
                    <xdr:row>24</xdr:row>
                    <xdr:rowOff>200025</xdr:rowOff>
                  </to>
                </anchor>
              </controlPr>
            </control>
          </mc:Choice>
        </mc:AlternateContent>
        <mc:AlternateContent xmlns:mc="http://schemas.openxmlformats.org/markup-compatibility/2006">
          <mc:Choice Requires="x14">
            <control shapeId="12376" r:id="rId14" name="Option Button 14">
              <controlPr defaultSize="0" autoFill="0" autoLine="0" autoPict="0" macro="[0]!ThisWorkbook.DropDown4_Change" altText="This radio button displays a pie chart below for the data on the fifth row of the By Agency Size (Vehicles) table.">
                <anchor moveWithCells="1">
                  <from>
                    <xdr:col>4</xdr:col>
                    <xdr:colOff>133350</xdr:colOff>
                    <xdr:row>25</xdr:row>
                    <xdr:rowOff>0</xdr:rowOff>
                  </from>
                  <to>
                    <xdr:col>4</xdr:col>
                    <xdr:colOff>647700</xdr:colOff>
                    <xdr:row>25</xdr:row>
                    <xdr:rowOff>200025</xdr:rowOff>
                  </to>
                </anchor>
              </controlPr>
            </control>
          </mc:Choice>
        </mc:AlternateContent>
        <mc:AlternateContent xmlns:mc="http://schemas.openxmlformats.org/markup-compatibility/2006">
          <mc:Choice Requires="x14">
            <control shapeId="12377" r:id="rId15" name="Option Button 15">
              <controlPr defaultSize="0" autoFill="0" autoLine="0" autoPict="0" macro="[0]!ThisWorkbook.DropDown4_Change" altText="This radio button displays a pie chart below for the data on the sixth row of the By Agency Size (Vehicles) table.">
                <anchor moveWithCells="1">
                  <from>
                    <xdr:col>4</xdr:col>
                    <xdr:colOff>133350</xdr:colOff>
                    <xdr:row>26</xdr:row>
                    <xdr:rowOff>0</xdr:rowOff>
                  </from>
                  <to>
                    <xdr:col>4</xdr:col>
                    <xdr:colOff>647700</xdr:colOff>
                    <xdr:row>26</xdr:row>
                    <xdr:rowOff>200025</xdr:rowOff>
                  </to>
                </anchor>
              </controlPr>
            </control>
          </mc:Choice>
        </mc:AlternateContent>
        <mc:AlternateContent xmlns:mc="http://schemas.openxmlformats.org/markup-compatibility/2006">
          <mc:Choice Requires="x14">
            <control shapeId="12378" r:id="rId16" name="Option Button 16">
              <controlPr defaultSize="0" autoFill="0" autoLine="0" autoPict="0" macro="[0]!ThisWorkbook.DropDown4_Change" altText="This radio button displays a pie chart below for the data on the seventh row of the By Agency Size (Vehicles) table.">
                <anchor moveWithCells="1">
                  <from>
                    <xdr:col>4</xdr:col>
                    <xdr:colOff>133350</xdr:colOff>
                    <xdr:row>27</xdr:row>
                    <xdr:rowOff>0</xdr:rowOff>
                  </from>
                  <to>
                    <xdr:col>4</xdr:col>
                    <xdr:colOff>647700</xdr:colOff>
                    <xdr:row>27</xdr:row>
                    <xdr:rowOff>200025</xdr:rowOff>
                  </to>
                </anchor>
              </controlPr>
            </control>
          </mc:Choice>
        </mc:AlternateContent>
        <mc:AlternateContent xmlns:mc="http://schemas.openxmlformats.org/markup-compatibility/2006">
          <mc:Choice Requires="x14">
            <control shapeId="12379" r:id="rId17" name="Option Button 17">
              <controlPr defaultSize="0" autoFill="0" autoLine="0" autoPict="0" macro="[0]!ThisWorkbook.DropDown4_Change" altText="This radio button displays a pie chart below for the data on the eighth row of the By Agency Size (Vehicles) table.">
                <anchor moveWithCells="1">
                  <from>
                    <xdr:col>4</xdr:col>
                    <xdr:colOff>133350</xdr:colOff>
                    <xdr:row>28</xdr:row>
                    <xdr:rowOff>0</xdr:rowOff>
                  </from>
                  <to>
                    <xdr:col>4</xdr:col>
                    <xdr:colOff>647700</xdr:colOff>
                    <xdr:row>28</xdr:row>
                    <xdr:rowOff>200025</xdr:rowOff>
                  </to>
                </anchor>
              </controlPr>
            </control>
          </mc:Choice>
        </mc:AlternateContent>
        <mc:AlternateContent xmlns:mc="http://schemas.openxmlformats.org/markup-compatibility/2006">
          <mc:Choice Requires="x14">
            <control shapeId="12380" r:id="rId18" name="Option Button 18">
              <controlPr defaultSize="0" autoFill="0" autoLine="0" autoPict="0" macro="[0]!ThisWorkbook.DropDown4_Change" altText="This radio button displays a pie chart below for the data on the ninth row of the By Agency Size (Vehicles) table.">
                <anchor moveWithCells="1">
                  <from>
                    <xdr:col>4</xdr:col>
                    <xdr:colOff>133350</xdr:colOff>
                    <xdr:row>29</xdr:row>
                    <xdr:rowOff>0</xdr:rowOff>
                  </from>
                  <to>
                    <xdr:col>4</xdr:col>
                    <xdr:colOff>647700</xdr:colOff>
                    <xdr:row>29</xdr:row>
                    <xdr:rowOff>200025</xdr:rowOff>
                  </to>
                </anchor>
              </controlPr>
            </control>
          </mc:Choice>
        </mc:AlternateContent>
        <mc:AlternateContent xmlns:mc="http://schemas.openxmlformats.org/markup-compatibility/2006">
          <mc:Choice Requires="x14">
            <control shapeId="12387" r:id="rId19" name="Option Button 2">
              <controlPr defaultSize="0" autoFill="0" autoLine="0" autoPict="0" macro="[0]!ThisWorkbook.DropDown4_Change" altText="This radio button displays a pie chart below for the data on the second row of the By Urbanized Area Size table.">
                <anchor moveWithCells="1">
                  <from>
                    <xdr:col>4</xdr:col>
                    <xdr:colOff>323850</xdr:colOff>
                    <xdr:row>6</xdr:row>
                    <xdr:rowOff>161925</xdr:rowOff>
                  </from>
                  <to>
                    <xdr:col>4</xdr:col>
                    <xdr:colOff>714375</xdr:colOff>
                    <xdr:row>8</xdr:row>
                    <xdr:rowOff>28575</xdr:rowOff>
                  </to>
                </anchor>
              </controlPr>
            </control>
          </mc:Choice>
        </mc:AlternateContent>
        <mc:AlternateContent xmlns:mc="http://schemas.openxmlformats.org/markup-compatibility/2006">
          <mc:Choice Requires="x14">
            <control shapeId="12388" r:id="rId20" name="Option Button 3">
              <controlPr defaultSize="0" autoFill="0" autoLine="0" autoPict="0" macro="[0]!ThisWorkbook.DropDown4_Change" altText="This radio button displays a pie chart below for the data on the second row of the By Urbanized Area Size table.">
                <anchor moveWithCells="1">
                  <from>
                    <xdr:col>4</xdr:col>
                    <xdr:colOff>323850</xdr:colOff>
                    <xdr:row>7</xdr:row>
                    <xdr:rowOff>190500</xdr:rowOff>
                  </from>
                  <to>
                    <xdr:col>4</xdr:col>
                    <xdr:colOff>714375</xdr:colOff>
                    <xdr:row>9</xdr:row>
                    <xdr:rowOff>38100</xdr:rowOff>
                  </to>
                </anchor>
              </controlPr>
            </control>
          </mc:Choice>
        </mc:AlternateContent>
        <mc:AlternateContent xmlns:mc="http://schemas.openxmlformats.org/markup-compatibility/2006">
          <mc:Choice Requires="x14">
            <control shapeId="12389" r:id="rId21" name="Option Button 4">
              <controlPr defaultSize="0" autoFill="0" autoLine="0" autoPict="0" macro="[0]!ThisWorkbook.DropDown4_Change" altText="This radio button displays a pie chart below for the data on the second row of the By Urbanized Area Size table.">
                <anchor moveWithCells="1">
                  <from>
                    <xdr:col>4</xdr:col>
                    <xdr:colOff>333375</xdr:colOff>
                    <xdr:row>8</xdr:row>
                    <xdr:rowOff>200025</xdr:rowOff>
                  </from>
                  <to>
                    <xdr:col>4</xdr:col>
                    <xdr:colOff>723900</xdr:colOff>
                    <xdr:row>10</xdr:row>
                    <xdr:rowOff>47625</xdr:rowOff>
                  </to>
                </anchor>
              </controlPr>
            </control>
          </mc:Choice>
        </mc:AlternateContent>
        <mc:AlternateContent xmlns:mc="http://schemas.openxmlformats.org/markup-compatibility/2006">
          <mc:Choice Requires="x14">
            <control shapeId="12390" r:id="rId22" name="Option Button 5">
              <controlPr defaultSize="0" autoFill="0" autoLine="0" autoPict="0" macro="[0]!ThisWorkbook.DropDown4_Change" altText="This radio button displays a pie chart below for the data on the second row of the By Urbanized Area Size table.">
                <anchor moveWithCells="1">
                  <from>
                    <xdr:col>4</xdr:col>
                    <xdr:colOff>333375</xdr:colOff>
                    <xdr:row>9</xdr:row>
                    <xdr:rowOff>190500</xdr:rowOff>
                  </from>
                  <to>
                    <xdr:col>4</xdr:col>
                    <xdr:colOff>723900</xdr:colOff>
                    <xdr:row>11</xdr:row>
                    <xdr:rowOff>38100</xdr:rowOff>
                  </to>
                </anchor>
              </controlPr>
            </control>
          </mc:Choice>
        </mc:AlternateContent>
        <mc:AlternateContent xmlns:mc="http://schemas.openxmlformats.org/markup-compatibility/2006">
          <mc:Choice Requires="x14">
            <control shapeId="12391" r:id="rId23" name="Option Button 6">
              <controlPr defaultSize="0" autoFill="0" autoLine="0" autoPict="0" macro="[0]!ThisWorkbook.DropDown4_Change" altText="This radio button displays a pie chart below for the data on the second row of the By Urbanized Area Size table.">
                <anchor moveWithCells="1">
                  <from>
                    <xdr:col>4</xdr:col>
                    <xdr:colOff>333375</xdr:colOff>
                    <xdr:row>10</xdr:row>
                    <xdr:rowOff>200025</xdr:rowOff>
                  </from>
                  <to>
                    <xdr:col>4</xdr:col>
                    <xdr:colOff>723900</xdr:colOff>
                    <xdr:row>12</xdr:row>
                    <xdr:rowOff>47625</xdr:rowOff>
                  </to>
                </anchor>
              </controlPr>
            </control>
          </mc:Choice>
        </mc:AlternateContent>
        <mc:AlternateContent xmlns:mc="http://schemas.openxmlformats.org/markup-compatibility/2006">
          <mc:Choice Requires="x14">
            <control shapeId="12392" r:id="rId24" name="Option Button 7">
              <controlPr defaultSize="0" autoFill="0" autoLine="0" autoPict="0" macro="[0]!ThisWorkbook.DropDown4_Change" altText="This radio button displays a pie chart below for the data on the second row of the By Urbanized Area Size table.">
                <anchor moveWithCells="1">
                  <from>
                    <xdr:col>4</xdr:col>
                    <xdr:colOff>333375</xdr:colOff>
                    <xdr:row>11</xdr:row>
                    <xdr:rowOff>200025</xdr:rowOff>
                  </from>
                  <to>
                    <xdr:col>4</xdr:col>
                    <xdr:colOff>723900</xdr:colOff>
                    <xdr:row>13</xdr:row>
                    <xdr:rowOff>47625</xdr:rowOff>
                  </to>
                </anchor>
              </controlPr>
            </control>
          </mc:Choice>
        </mc:AlternateContent>
        <mc:AlternateContent xmlns:mc="http://schemas.openxmlformats.org/markup-compatibility/2006">
          <mc:Choice Requires="x14">
            <control shapeId="12393" r:id="rId25" name="Option Button 8">
              <controlPr defaultSize="0" autoFill="0" autoLine="0" autoPict="0" macro="[0]!ThisWorkbook.DropDown4_Change" altText="This radio button displays a pie chart below for the data on the second row of the By Urbanized Area Size table.">
                <anchor moveWithCells="1">
                  <from>
                    <xdr:col>4</xdr:col>
                    <xdr:colOff>342900</xdr:colOff>
                    <xdr:row>12</xdr:row>
                    <xdr:rowOff>180975</xdr:rowOff>
                  </from>
                  <to>
                    <xdr:col>4</xdr:col>
                    <xdr:colOff>733425</xdr:colOff>
                    <xdr:row>14</xdr:row>
                    <xdr:rowOff>19050</xdr:rowOff>
                  </to>
                </anchor>
              </controlPr>
            </control>
          </mc:Choice>
        </mc:AlternateContent>
        <mc:AlternateContent xmlns:mc="http://schemas.openxmlformats.org/markup-compatibility/2006">
          <mc:Choice Requires="x14">
            <control shapeId="12396" r:id="rId26" name="Option Button 9">
              <controlPr defaultSize="0" autoFill="0" autoLine="0" autoPict="0" macro="[0]!ThisWorkbook.DropDown4_Change" altText="This radio button displays a pie chart below for the data on the first row of the By Urbanized Area Size table.">
                <anchor moveWithCells="1">
                  <from>
                    <xdr:col>4</xdr:col>
                    <xdr:colOff>342900</xdr:colOff>
                    <xdr:row>13</xdr:row>
                    <xdr:rowOff>190500</xdr:rowOff>
                  </from>
                  <to>
                    <xdr:col>4</xdr:col>
                    <xdr:colOff>733425</xdr:colOff>
                    <xdr:row>15</xdr:row>
                    <xdr:rowOff>38100</xdr:rowOff>
                  </to>
                </anchor>
              </controlPr>
            </control>
          </mc:Choice>
        </mc:AlternateContent>
      </controls>
    </mc:Choice>
  </mc:AlternateContent>
  <tableParts count="4">
    <tablePart r:id="rId27"/>
    <tablePart r:id="rId28"/>
    <tablePart r:id="rId29"/>
    <tablePart r:id="rId30"/>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NbjeslLg/KOjBQTGZj+HjABdhz9S3il8G/KuROryr1g=</DigestValue>
    </Reference>
    <Reference Type="http://www.w3.org/2000/09/xmldsig#Object" URI="#idOfficeObject">
      <DigestMethod Algorithm="http://www.w3.org/2001/04/xmlenc#sha256"/>
      <DigestValue>VIdiehXupuKx/w6L1y/7cA2uvZFJhJinBm9vHLvKMSc=</DigestValue>
    </Reference>
    <Reference Type="http://uri.etsi.org/01903#SignedProperties" URI="#idSignedProperties">
      <Transforms>
        <Transform Algorithm="http://www.w3.org/TR/2001/REC-xml-c14n-20010315"/>
      </Transforms>
      <DigestMethod Algorithm="http://www.w3.org/2001/04/xmlenc#sha256"/>
      <DigestValue>jrpJZCGRzHbgd+WOQvgA6YC4InAq6b6t58E3lIYgx2c=</DigestValue>
    </Reference>
  </SignedInfo>
  <SignatureValue>JJCDHSbyDkaU/xqEpPaXslMoC6Da7eORPzPT34rs0ahYHTRwGcQMx/bAO3mgdrgMtQe4kmqyU0s4
DeHN2BNGboEu9Tqevvs8Utq2Y82x8zeVt96ONBhLbpVIOqiD+uQiI35Z2rLBwDEOdrG+SfTIwZ4y
6FPFZmKY6rrftC5JlOA8ah076YVShasRn9QsfEfYEMYmvBc6ZwTtubaS4BMltcIiikShPlfCTXmn
kRwj9yGCmW4dMUB5yLLHx+N1F2zB24LbIa1QLvAqbnwwlQXLmdBULtFAGQO28SzZzPzCT6Twn3zI
zfOYX2Tmae/p5rwud6uLWF6wtW4GRDQqv28v2Q==</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8"/>
            <mdssi:RelationshipReference xmlns:mdssi="http://schemas.openxmlformats.org/package/2006/digital-signature" SourceId="rId13"/>
          </Transform>
          <Transform Algorithm="http://www.w3.org/TR/2001/REC-xml-c14n-20010315"/>
        </Transforms>
        <DigestMethod Algorithm="http://www.w3.org/2001/04/xmlenc#sha256"/>
        <DigestValue>K8M+GOoC8uBKfSG5+Fzsqxv7/tVLD63GZFpxjDdLuuA=</DigestValue>
      </Reference>
      <Reference URI="/xl/calcChain.xml?ContentType=application/vnd.openxmlformats-officedocument.spreadsheetml.calcChain+xml">
        <DigestMethod Algorithm="http://www.w3.org/2001/04/xmlenc#sha256"/>
        <DigestValue>/vbAxhdoFUTr9HjKABoTpDehmyHM/tRYfAqzQ8LjnLY=</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treEC6xkRBDl9a/F40kbYSCuwc4pDdhPNjzaMUBTrrU=</DigestValue>
      </Reference>
      <Reference URI="/xl/charts/chart2.xml?ContentType=application/vnd.openxmlformats-officedocument.drawingml.chart+xml">
        <DigestMethod Algorithm="http://www.w3.org/2001/04/xmlenc#sha256"/>
        <DigestValue>hNEOP3Pbl0EHPzdrFys37+FF40DHbHUAH5NVA+eKT9Q=</DigestValue>
      </Reference>
      <Reference URI="/xl/charts/chart3.xml?ContentType=application/vnd.openxmlformats-officedocument.drawingml.chart+xml">
        <DigestMethod Algorithm="http://www.w3.org/2001/04/xmlenc#sha256"/>
        <DigestValue>QBnM00T1nyJNjS25g2TjcaDDAzCQ/AvmEh3T8zBjufI=</DigestValue>
      </Reference>
      <Reference URI="/xl/charts/chart4.xml?ContentType=application/vnd.openxmlformats-officedocument.drawingml.chart+xml">
        <DigestMethod Algorithm="http://www.w3.org/2001/04/xmlenc#sha256"/>
        <DigestValue>j+WkmB4iGTK/BFTPyQsqUbtOBulUZUbAw7Xu8t4Xvic=</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KGDV3X+z1hvrSzZA1TwcH4mTKK1yTC1JHKjNMOd90XQ=</DigestValue>
      </Reference>
      <Reference URI="/xl/ctrlProps/ctrlProp10.xml?ContentType=application/vnd.ms-excel.controlproperties+xml">
        <DigestMethod Algorithm="http://www.w3.org/2001/04/xmlenc#sha256"/>
        <DigestValue>fBwN8z30nmv6rEI+4dJlxiNm1ZJ5sTZW0h/0aNMjImU=</DigestValue>
      </Reference>
      <Reference URI="/xl/ctrlProps/ctrlProp11.xml?ContentType=application/vnd.ms-excel.controlproperties+xml">
        <DigestMethod Algorithm="http://www.w3.org/2001/04/xmlenc#sha256"/>
        <DigestValue>zLwDPUmjNqaiHHiLqIqM1tNrUMvk7VTvjOe9gLiLxB8=</DigestValue>
      </Reference>
      <Reference URI="/xl/ctrlProps/ctrlProp12.xml?ContentType=application/vnd.ms-excel.controlproperties+xml">
        <DigestMethod Algorithm="http://www.w3.org/2001/04/xmlenc#sha256"/>
        <DigestValue>gH6QGCZ3ldK3xV5o3enhvAc7b/qBGn+fZSOl03C/gq0=</DigestValue>
      </Reference>
      <Reference URI="/xl/ctrlProps/ctrlProp13.xml?ContentType=application/vnd.ms-excel.controlproperties+xml">
        <DigestMethod Algorithm="http://www.w3.org/2001/04/xmlenc#sha256"/>
        <DigestValue>nmKqErUySAeW5US/Zg6l+1nPaNfd+wFpWXgWlcKlDrY=</DigestValue>
      </Reference>
      <Reference URI="/xl/ctrlProps/ctrlProp14.xml?ContentType=application/vnd.ms-excel.controlproperties+xml">
        <DigestMethod Algorithm="http://www.w3.org/2001/04/xmlenc#sha256"/>
        <DigestValue>xMQXTEvfzWUC64FAeWolgJ2q1kyVDwyaE6Y3cYtXRGY=</DigestValue>
      </Reference>
      <Reference URI="/xl/ctrlProps/ctrlProp15.xml?ContentType=application/vnd.ms-excel.controlproperties+xml">
        <DigestMethod Algorithm="http://www.w3.org/2001/04/xmlenc#sha256"/>
        <DigestValue>6Xi1FQH5HDR7z2iKBnZv0kG4d/AnwLqyKF4hRdai3bk=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KGDV3X+z1hvrSzZA1TwcH4mTKK1yTC1JHKjNMOd90XQ=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6Xi1FQH5HDR7z2iKBnZv0kG4d/AnwLqyKF4hRdai3bk=</DigestValue>
      </Reference>
      <Reference URI="/xl/ctrlProps/ctrlProp25.xml?ContentType=application/vnd.ms-excel.controlproperties+xml">
        <DigestMethod Algorithm="http://www.w3.org/2001/04/xmlenc#sha256"/>
        <DigestValue>6Xi1FQH5HDR7z2iKBnZv0kG4d/AnwLqyKF4hRdai3bk=</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28.xml?ContentType=application/vnd.ms-excel.controlproperties+xml">
        <DigestMethod Algorithm="http://www.w3.org/2001/04/xmlenc#sha256"/>
        <DigestValue>6Xi1FQH5HDR7z2iKBnZv0kG4d/AnwLqyKF4hRdai3bk=</DigestValue>
      </Reference>
      <Reference URI="/xl/ctrlProps/ctrlProp29.xml?ContentType=application/vnd.ms-excel.controlproperties+xml">
        <DigestMethod Algorithm="http://www.w3.org/2001/04/xmlenc#sha256"/>
        <DigestValue>6Xi1FQH5HDR7z2iKBnZv0kG4d/AnwLqyKF4hRdai3bk=</DigestValue>
      </Reference>
      <Reference URI="/xl/ctrlProps/ctrlProp3.xml?ContentType=application/vnd.ms-excel.controlproperties+xml">
        <DigestMethod Algorithm="http://www.w3.org/2001/04/xmlenc#sha256"/>
        <DigestValue>KGDV3X+z1hvrSzZA1TwcH4mTKK1yTC1JHKjNMOd90XQ=</DigestValue>
      </Reference>
      <Reference URI="/xl/ctrlProps/ctrlProp30.xml?ContentType=application/vnd.ms-excel.controlproperties+xml">
        <DigestMethod Algorithm="http://www.w3.org/2001/04/xmlenc#sha256"/>
        <DigestValue>6Xi1FQH5HDR7z2iKBnZv0kG4d/AnwLqyKF4hRdai3bk=</DigestValue>
      </Reference>
      <Reference URI="/xl/ctrlProps/ctrlProp4.xml?ContentType=application/vnd.ms-excel.controlproperties+xml">
        <DigestMethod Algorithm="http://www.w3.org/2001/04/xmlenc#sha256"/>
        <DigestValue>KGDV3X+z1hvrSzZA1TwcH4mTKK1yTC1JHKjNMOd90XQ=</DigestValue>
      </Reference>
      <Reference URI="/xl/ctrlProps/ctrlProp5.xml?ContentType=application/vnd.ms-excel.controlproperties+xml">
        <DigestMethod Algorithm="http://www.w3.org/2001/04/xmlenc#sha256"/>
        <DigestValue>3zXXsdOxpKlCSVbYbvT6Wq+oSk5NuSyu/qgUoukIU0I=</DigestValue>
      </Reference>
      <Reference URI="/xl/ctrlProps/ctrlProp6.xml?ContentType=application/vnd.ms-excel.controlproperties+xml">
        <DigestMethod Algorithm="http://www.w3.org/2001/04/xmlenc#sha256"/>
        <DigestValue>3zXXsdOxpKlCSVbYbvT6Wq+oSk5NuSyu/qgUoukIU0I=</DigestValue>
      </Reference>
      <Reference URI="/xl/ctrlProps/ctrlProp7.xml?ContentType=application/vnd.ms-excel.controlproperties+xml">
        <DigestMethod Algorithm="http://www.w3.org/2001/04/xmlenc#sha256"/>
        <DigestValue>KGDV3X+z1hvrSzZA1TwcH4mTKK1yTC1JHKjNMOd90XQ=</DigestValue>
      </Reference>
      <Reference URI="/xl/ctrlProps/ctrlProp8.xml?ContentType=application/vnd.ms-excel.controlproperties+xml">
        <DigestMethod Algorithm="http://www.w3.org/2001/04/xmlenc#sha256"/>
        <DigestValue>h4Gt/deeVUSlUz5wjFOZLVsBzPWFkI8/OyTqV2UkwKo=</DigestValue>
      </Reference>
      <Reference URI="/xl/ctrlProps/ctrlProp9.xml?ContentType=application/vnd.ms-excel.controlproperties+xml">
        <DigestMethod Algorithm="http://www.w3.org/2001/04/xmlenc#sha256"/>
        <DigestValue>fBwN8z30nmv6rEI+4dJlxiNm1ZJ5sTZW0h/0aNMjImU=</DigestValue>
      </Reference>
      <Reference URI="/xl/drawings/_rels/drawing9.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0c8Nl+sjcbMYAGMsrfYXtAvy+if1EzBSlszq+o04Jco=</DigestValue>
      </Reference>
      <Reference URI="/xl/drawings/drawing2.xml?ContentType=application/vnd.openxmlformats-officedocument.drawing+xml">
        <DigestMethod Algorithm="http://www.w3.org/2001/04/xmlenc#sha256"/>
        <DigestValue>1vliqxobY7eK0ABkPCWoTcCdJnXlPLv3lBsexMuTTRQ=</DigestValue>
      </Reference>
      <Reference URI="/xl/drawings/drawing3.xml?ContentType=application/vnd.openxmlformats-officedocument.drawing+xml">
        <DigestMethod Algorithm="http://www.w3.org/2001/04/xmlenc#sha256"/>
        <DigestValue>3fu9lpkNkMC07yXBupevzpl/ubGMImDc8mGcb+0AmcI=</DigestValue>
      </Reference>
      <Reference URI="/xl/drawings/drawing4.xml?ContentType=application/vnd.openxmlformats-officedocument.drawing+xml">
        <DigestMethod Algorithm="http://www.w3.org/2001/04/xmlenc#sha256"/>
        <DigestValue>XPRbvkQRr/iX/QBy7S0vBl088KaZXKVxwULiRQG39QI=</DigestValue>
      </Reference>
      <Reference URI="/xl/drawings/drawing5.xml?ContentType=application/vnd.openxmlformats-officedocument.drawing+xml">
        <DigestMethod Algorithm="http://www.w3.org/2001/04/xmlenc#sha256"/>
        <DigestValue>OWKkAEmbFrPChqxGrsRZvcvVZ+M+GZiIs2uyNX13wms=</DigestValue>
      </Reference>
      <Reference URI="/xl/drawings/drawing6.xml?ContentType=application/vnd.openxmlformats-officedocument.drawing+xml">
        <DigestMethod Algorithm="http://www.w3.org/2001/04/xmlenc#sha256"/>
        <DigestValue>IUvRNvi/06LvvtX7WgfqmLGzOG+3oirQqq/xDLOwjqM=</DigestValue>
      </Reference>
      <Reference URI="/xl/drawings/drawing7.xml?ContentType=application/vnd.openxmlformats-officedocument.drawing+xml">
        <DigestMethod Algorithm="http://www.w3.org/2001/04/xmlenc#sha256"/>
        <DigestValue>Y1myTKn862bamJ2AzLH0AQxujfQQ/zpsUX+3PpCK6Ck=</DigestValue>
      </Reference>
      <Reference URI="/xl/drawings/drawing8.xml?ContentType=application/vnd.openxmlformats-officedocument.drawing+xml">
        <DigestMethod Algorithm="http://www.w3.org/2001/04/xmlenc#sha256"/>
        <DigestValue>JQcI+Gk0SkLx/IPPxTrSvUQ42Cel910U5RtKh6FLtA4=</DigestValue>
      </Reference>
      <Reference URI="/xl/drawings/drawing9.xml?ContentType=application/vnd.openxmlformats-officedocument.drawing+xml">
        <DigestMethod Algorithm="http://www.w3.org/2001/04/xmlenc#sha256"/>
        <DigestValue>uD8/mNPfAP4F/5atKEGr1jDW1TtdzaHCa4qKt9GKH9s=</DigestValue>
      </Reference>
      <Reference URI="/xl/drawings/vmlDrawing1.vml?ContentType=application/vnd.openxmlformats-officedocument.vmlDrawing">
        <DigestMethod Algorithm="http://www.w3.org/2001/04/xmlenc#sha256"/>
        <DigestValue>w9XCMQxGF8aq1Hk3wL9R+k/41jD1OGcUQqK7M/pWti0=</DigestValue>
      </Reference>
      <Reference URI="/xl/drawings/vmlDrawing2.vml?ContentType=application/vnd.openxmlformats-officedocument.vmlDrawing">
        <DigestMethod Algorithm="http://www.w3.org/2001/04/xmlenc#sha256"/>
        <DigestValue>TbPNGde5pTUIFW/T/nfOVQsJ1d9g2mvwsHzMSWX8SxM=</DigestValue>
      </Reference>
      <Reference URI="/xl/drawings/vmlDrawing3.vml?ContentType=application/vnd.openxmlformats-officedocument.vmlDrawing">
        <DigestMethod Algorithm="http://www.w3.org/2001/04/xmlenc#sha256"/>
        <DigestValue>8p6/zb2n2WCuqqraVB/5x/7QFrLNHlk+MBsnNACZE/0=</DigestValue>
      </Reference>
      <Reference URI="/xl/drawings/vmlDrawing4.vml?ContentType=application/vnd.openxmlformats-officedocument.vmlDrawing">
        <DigestMethod Algorithm="http://www.w3.org/2001/04/xmlenc#sha256"/>
        <DigestValue>QxU8CuUZaTdX0RMuwytTDIZkwgblGFm3zzhMEXuPKo4=</DigestValue>
      </Reference>
      <Reference URI="/xl/drawings/vmlDrawing5.vml?ContentType=application/vnd.openxmlformats-officedocument.vmlDrawing">
        <DigestMethod Algorithm="http://www.w3.org/2001/04/xmlenc#sha256"/>
        <DigestValue>2+rVfX1LlUaLuOLAjXvd64vkFdn94OKcttcyNkp7RlU=</DigestValue>
      </Reference>
      <Reference URI="/xl/drawings/vmlDrawing6.vml?ContentType=application/vnd.openxmlformats-officedocument.vmlDrawing">
        <DigestMethod Algorithm="http://www.w3.org/2001/04/xmlenc#sha256"/>
        <DigestValue>zVuxtSLmUN8OcC21jBcS4hgvRUFea0m1IlnBPoeAiDs=</DigestValue>
      </Reference>
      <Reference URI="/xl/drawings/vmlDrawing7.vml?ContentType=application/vnd.openxmlformats-officedocument.vmlDrawing">
        <DigestMethod Algorithm="http://www.w3.org/2001/04/xmlenc#sha256"/>
        <DigestValue>MumjR4gWZ07Wo5wlGFm0gJqUa2k1BQOJh21yuPx0Fgk=</DigestValue>
      </Reference>
      <Reference URI="/xl/drawings/vmlDrawing8.vml?ContentType=application/vnd.openxmlformats-officedocument.vmlDrawing">
        <DigestMethod Algorithm="http://www.w3.org/2001/04/xmlenc#sha256"/>
        <DigestValue>G/84Ra19E4uYFFqJGK4dYVnTFnqzNvdNa94f0BL22rE=</DigestValue>
      </Reference>
      <Reference URI="/xl/printerSettings/printerSettings1.bin?ContentType=application/vnd.openxmlformats-officedocument.spreadsheetml.printerSettings">
        <DigestMethod Algorithm="http://www.w3.org/2001/04/xmlenc#sha256"/>
        <DigestValue>h3NRDL3H/go0bh4ID25bIgxvfvg8jZ4wXFEoKGELeLo=</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printerSettings/printerSettings3.bin?ContentType=application/vnd.openxmlformats-officedocument.spreadsheetml.printerSettings">
        <DigestMethod Algorithm="http://www.w3.org/2001/04/xmlenc#sha256"/>
        <DigestValue>ymjnd4ugZegmx1CZMH0CfIg+xrJEfvV8Q+lPJRUfhpU=</DigestValue>
      </Reference>
      <Reference URI="/xl/printerSettings/printerSettings4.bin?ContentType=application/vnd.openxmlformats-officedocument.spreadsheetml.printerSettings">
        <DigestMethod Algorithm="http://www.w3.org/2001/04/xmlenc#sha256"/>
        <DigestValue>towbDb/E6bg0nt3MbT0BsHxR4j1lvv5Tbhb1E5NA33k=</DigestValue>
      </Reference>
      <Reference URI="/xl/sharedStrings.xml?ContentType=application/vnd.openxmlformats-officedocument.spreadsheetml.sharedStrings+xml">
        <DigestMethod Algorithm="http://www.w3.org/2001/04/xmlenc#sha256"/>
        <DigestValue>s1nN/VVEfk5sq7/5hMdJcx+jV5UTXJ3ITrRPvXrk1EQ=</DigestValue>
      </Reference>
      <Reference URI="/xl/styles.xml?ContentType=application/vnd.openxmlformats-officedocument.spreadsheetml.styles+xml">
        <DigestMethod Algorithm="http://www.w3.org/2001/04/xmlenc#sha256"/>
        <DigestValue>MM+LNmW9PHN5TSNf4obxZmmdCHkF5uFI29MeCsTKMv0=</DigestValue>
      </Reference>
      <Reference URI="/xl/tables/table1.xml?ContentType=application/vnd.openxmlformats-officedocument.spreadsheetml.table+xml">
        <DigestMethod Algorithm="http://www.w3.org/2001/04/xmlenc#sha256"/>
        <DigestValue>We8bO29aAnXqg24Jktys1VOo1hJCWYjslcIqfLvuBIg=</DigestValue>
      </Reference>
      <Reference URI="/xl/tables/table2.xml?ContentType=application/vnd.openxmlformats-officedocument.spreadsheetml.table+xml">
        <DigestMethod Algorithm="http://www.w3.org/2001/04/xmlenc#sha256"/>
        <DigestValue>9Kd9lruGCbAD1NhJ6tBVJK0aAQhN4bCxvb6OVSDcr0c=</DigestValue>
      </Reference>
      <Reference URI="/xl/tables/table3.xml?ContentType=application/vnd.openxmlformats-officedocument.spreadsheetml.table+xml">
        <DigestMethod Algorithm="http://www.w3.org/2001/04/xmlenc#sha256"/>
        <DigestValue>kPKRMXUvTOzOalD6XMlflIJKcTe/alUbORxulu7UJao=</DigestValue>
      </Reference>
      <Reference URI="/xl/tables/table4.xml?ContentType=application/vnd.openxmlformats-officedocument.spreadsheetml.table+xml">
        <DigestMethod Algorithm="http://www.w3.org/2001/04/xmlenc#sha256"/>
        <DigestValue>PHMP4z3ZaUvIdHbUsUEBsbkGCidaoCJqG7U3i/UleE0=</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xNP0kfiriqS0eQ1N7gvN0hRx7QYfZCIkHKYjm8+ZGmQ=</DigestValue>
      </Reference>
      <Reference URI="/xl/workbook.xml?ContentType=application/vnd.ms-excel.sheet.macroEnabled.main+xml">
        <DigestMethod Algorithm="http://www.w3.org/2001/04/xmlenc#sha256"/>
        <DigestValue>wXLkesk9zU6OeliSG0yPnWT5hxXmtnyZ09nZ1YwKPNM=</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10.xml.rels?ContentType=application/vnd.openxmlformats-package.relationships+xml">
        <Transforms>
          <Transform Algorithm="http://schemas.openxmlformats.org/package/2006/RelationshipTransform">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Transform>
          <Transform Algorithm="http://www.w3.org/TR/2001/REC-xml-c14n-20010315"/>
        </Transforms>
        <DigestMethod Algorithm="http://www.w3.org/2001/04/xmlenc#sha256"/>
        <DigestValue>gk/saj4bxUiVcdRqR7eFsWklNgoYm5/Ha/3Idj/VGio=</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Transform>
          <Transform Algorithm="http://www.w3.org/TR/2001/REC-xml-c14n-20010315"/>
        </Transforms>
        <DigestMethod Algorithm="http://www.w3.org/2001/04/xmlenc#sha256"/>
        <DigestValue>oeYZ9TuxiEjHyPzJrkNSjf8R+O+RFHJcASiRqlmM9og=</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zT20l7tcWj7ZongbfN6g4CdQAjCyZs9J46bhthM4AGQ=</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FGJ97x8Y3/ilXwHZj/i0cXpgRywEqJxqh3oBgNfpXds=</DigestValue>
      </Reference>
      <Reference URI="/xl/worksheets/_rels/sheet8.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BObv87o0IYQbsfT6OBAP8lU/m/sY7eUqzxWLjN0+hec=</DigestValue>
      </Reference>
      <Reference URI="/xl/worksheets/_rels/sheet9.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8n4/oStk6xvUVK+yAnvZNo0bJ5BsBubHkbrUmuiN/PM=</DigestValue>
      </Reference>
      <Reference URI="/xl/worksheets/sheet1.xml?ContentType=application/vnd.openxmlformats-officedocument.spreadsheetml.worksheet+xml">
        <DigestMethod Algorithm="http://www.w3.org/2001/04/xmlenc#sha256"/>
        <DigestValue>w8J90CCxm0lFL6Y5n20E3RbLDfDnTGYywXrwzecrgrA=</DigestValue>
      </Reference>
      <Reference URI="/xl/worksheets/sheet10.xml?ContentType=application/vnd.openxmlformats-officedocument.spreadsheetml.worksheet+xml">
        <DigestMethod Algorithm="http://www.w3.org/2001/04/xmlenc#sha256"/>
        <DigestValue>zu/wP99whyG6tT08jTzVzjM9sfa+jREnx9bXcsGiXCM=</DigestValue>
      </Reference>
      <Reference URI="/xl/worksheets/sheet2.xml?ContentType=application/vnd.openxmlformats-officedocument.spreadsheetml.worksheet+xml">
        <DigestMethod Algorithm="http://www.w3.org/2001/04/xmlenc#sha256"/>
        <DigestValue>QdCS3j/J2PkdCIUbuDRi04NFWmOJ4QPV1Ut/90dPRZQ=</DigestValue>
      </Reference>
      <Reference URI="/xl/worksheets/sheet3.xml?ContentType=application/vnd.openxmlformats-officedocument.spreadsheetml.worksheet+xml">
        <DigestMethod Algorithm="http://www.w3.org/2001/04/xmlenc#sha256"/>
        <DigestValue>2fDM2COoFGRAjKqQTrbyYoCDu7paLnpwFo5IpvHup2k=</DigestValue>
      </Reference>
      <Reference URI="/xl/worksheets/sheet4.xml?ContentType=application/vnd.openxmlformats-officedocument.spreadsheetml.worksheet+xml">
        <DigestMethod Algorithm="http://www.w3.org/2001/04/xmlenc#sha256"/>
        <DigestValue>wElpNXHA8xup5oaa+FHF45/e4n8wBgDqNtkHWA9/ZC4=</DigestValue>
      </Reference>
      <Reference URI="/xl/worksheets/sheet5.xml?ContentType=application/vnd.openxmlformats-officedocument.spreadsheetml.worksheet+xml">
        <DigestMethod Algorithm="http://www.w3.org/2001/04/xmlenc#sha256"/>
        <DigestValue>m/UwECx3LCV/apUzZqrf4EdGouW6fWh3R967auC6zSU=</DigestValue>
      </Reference>
      <Reference URI="/xl/worksheets/sheet6.xml?ContentType=application/vnd.openxmlformats-officedocument.spreadsheetml.worksheet+xml">
        <DigestMethod Algorithm="http://www.w3.org/2001/04/xmlenc#sha256"/>
        <DigestValue>wEUIsQUbLeXW87K/F+SBuK5W88yLU7wSplnqygZmSLg=</DigestValue>
      </Reference>
      <Reference URI="/xl/worksheets/sheet7.xml?ContentType=application/vnd.openxmlformats-officedocument.spreadsheetml.worksheet+xml">
        <DigestMethod Algorithm="http://www.w3.org/2001/04/xmlenc#sha256"/>
        <DigestValue>98W514xIyqlLM03U91FMK+Ai3d5BusR+Ujayb10/lec=</DigestValue>
      </Reference>
      <Reference URI="/xl/worksheets/sheet8.xml?ContentType=application/vnd.openxmlformats-officedocument.spreadsheetml.worksheet+xml">
        <DigestMethod Algorithm="http://www.w3.org/2001/04/xmlenc#sha256"/>
        <DigestValue>bNhl85ZG6j7tPfs+dfIEvacCghoa53WDSYZIM3s6AR0=</DigestValue>
      </Reference>
      <Reference URI="/xl/worksheets/sheet9.xml?ContentType=application/vnd.openxmlformats-officedocument.spreadsheetml.worksheet+xml">
        <DigestMethod Algorithm="http://www.w3.org/2001/04/xmlenc#sha256"/>
        <DigestValue>gC62Ov3vt/9dhPxobEeYXPOa1MQhYcet4JDDP0hUkJo=</DigestValue>
      </Reference>
    </Manifest>
    <SignatureProperties>
      <SignatureProperty Id="idSignatureTime" Target="#idPackageSignature">
        <mdssi:SignatureTime xmlns:mdssi="http://schemas.openxmlformats.org/package/2006/digital-signature">
          <mdssi:Format>YYYY-MM-DDThh:mm:ssTZD</mdssi:Format>
          <mdssi:Value>2018-10-01T17:16:38Z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OfficeVersion>
          <ApplicationVersion>16.0</ApplicationVersion>
          <Monitors>3</Monitors>
          <HorizontalResolution>1680</HorizontalResolution>
          <VerticalResolution>1050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2018-10-01T17:16:38Z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817D3A329724A479313C886C2FB1746" ma:contentTypeVersion="5" ma:contentTypeDescription="Create a new document." ma:contentTypeScope="" ma:versionID="8c13318dec33146602ecc9d5c5965fae">
  <xsd:schema xmlns:xsd="http://www.w3.org/2001/XMLSchema" xmlns:xs="http://www.w3.org/2001/XMLSchema" xmlns:p="http://schemas.microsoft.com/office/2006/metadata/properties" xmlns:ns2="e9378d88-8176-4f71-9851-64a93c091a10" xmlns:ns3="b7325b2c-accd-4278-8079-34cb29d0c829" targetNamespace="http://schemas.microsoft.com/office/2006/metadata/properties" ma:root="true" ma:fieldsID="35d1a991dafa1fc3f193ad3ca28128db" ns2:_="" ns3:_="">
    <xsd:import namespace="e9378d88-8176-4f71-9851-64a93c091a10"/>
    <xsd:import namespace="b7325b2c-accd-4278-8079-34cb29d0c82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Sequ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378d88-8176-4f71-9851-64a93c091a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325b2c-accd-4278-8079-34cb29d0c82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Sequence" ma:index="12" nillable="true" ma:displayName="Sequence" ma:decimals="0" ma:indexed="true" ma:internalName="Sequence"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equence xmlns="b7325b2c-accd-4278-8079-34cb29d0c829" xsi:nil="true"/>
  </documentManagement>
</p:properties>
</file>

<file path=customXml/itemProps1.xml><?xml version="1.0" encoding="utf-8"?>
<ds:datastoreItem xmlns:ds="http://schemas.openxmlformats.org/officeDocument/2006/customXml" ds:itemID="{45E060CA-5610-4274-95D1-E625B611A268}"/>
</file>

<file path=customXml/itemProps2.xml><?xml version="1.0" encoding="utf-8"?>
<ds:datastoreItem xmlns:ds="http://schemas.openxmlformats.org/officeDocument/2006/customXml" ds:itemID="{73995C7D-1C99-4991-A2F3-99958BDF92CE}"/>
</file>

<file path=customXml/itemProps3.xml><?xml version="1.0" encoding="utf-8"?>
<ds:datastoreItem xmlns:ds="http://schemas.openxmlformats.org/officeDocument/2006/customXml" ds:itemID="{4488FE9B-0199-4201-908D-3308146C9FA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Read Me</vt:lpstr>
      <vt:lpstr>Data Dictionary</vt:lpstr>
      <vt:lpstr>Overview - Operating</vt:lpstr>
      <vt:lpstr>Overview - Capital</vt:lpstr>
      <vt:lpstr>Directly Generated</vt:lpstr>
      <vt:lpstr>Taxes Levied by Agency</vt:lpstr>
      <vt:lpstr>Local</vt:lpstr>
      <vt:lpstr>State</vt:lpstr>
      <vt:lpstr>Federal</vt:lpstr>
      <vt:lpstr>Summary Tables</vt:lpstr>
      <vt:lpstr>TitleRegion1.f2.m3.11</vt:lpstr>
      <vt:lpstr>TitleRegion2.e6.m15.11</vt:lpstr>
      <vt:lpstr>TitleRegion3.e21.m30.11</vt:lpstr>
      <vt:lpstr>TitleRegion4.d36.m92.11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Naqvi, Murtaza (FTA)</cp:lastModifiedBy>
  <dcterms:created xsi:type="dcterms:W3CDTF">2013-09-23T18:08:22Z</dcterms:created>
  <dcterms:modified xsi:type="dcterms:W3CDTF">2018-10-01T17:16:34Z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3a4d409d-dd63-4046-8f87-ee69e5bda002</vt:lpwstr>
  </property>
  <property fmtid="{D5CDD505-2E9C-101B-9397-08002B2CF9AE}" pid="3" name="ContentTypeId">
    <vt:lpwstr>0x0101002817D3A329724A479313C886C2FB1746</vt:lpwstr>
  </property>
</Properties>
</file>